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0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2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4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16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17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9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L:\Lab\NHEERL_MEA\MAESTRO SYSTEM\ToxCast Compounds\Phase I and II Con Response\"/>
    </mc:Choice>
  </mc:AlternateContent>
  <xr:revisionPtr revIDLastSave="0" documentId="13_ncr:1_{ADFD4AA3-A330-4110-B384-4F5E16EA02AA}" xr6:coauthVersionLast="36" xr6:coauthVersionMax="36" xr10:uidLastSave="{00000000-0000-0000-0000-000000000000}"/>
  <bookViews>
    <workbookView minimized="1" xWindow="0" yWindow="0" windowWidth="22740" windowHeight="9480" tabRatio="877" firstSheet="26" activeTab="26" xr2:uid="{00000000-000D-0000-FFFF-FFFF00000000}"/>
  </bookViews>
  <sheets>
    <sheet name="05-14-2015 183448" sheetId="1" r:id="rId1"/>
    <sheet name="Lab Notebook List" sheetId="2" r:id="rId2"/>
    <sheet name="Sheet3" sheetId="47" r:id="rId3"/>
    <sheet name="Plate 3 Remaining Compounds" sheetId="65" r:id="rId4"/>
    <sheet name="Aliquot Transfer Maps" sheetId="3" r:id="rId5"/>
    <sheet name="Aliquot Thaw Record" sheetId="5" r:id="rId6"/>
    <sheet name="Experiment Date 6-2-15" sheetId="4" r:id="rId7"/>
    <sheet name="Experiment Date 6-16-15" sheetId="6" r:id="rId8"/>
    <sheet name="Experiment Date 6-18-15" sheetId="7" r:id="rId9"/>
    <sheet name="Experiment Date 6-23-15" sheetId="9" r:id="rId10"/>
    <sheet name="Experiment Date 7-9-15" sheetId="10" r:id="rId11"/>
    <sheet name="Experiment Date 7-16-15" sheetId="11" r:id="rId12"/>
    <sheet name="Experiment Date 7-21-15" sheetId="13" r:id="rId13"/>
    <sheet name="Experiment Date 7-23-15" sheetId="14" r:id="rId14"/>
    <sheet name="Experiment Date 7-28-15" sheetId="15" r:id="rId15"/>
    <sheet name="Experiment Date 7-30-15" sheetId="16" r:id="rId16"/>
    <sheet name="Experiment Date 8-4-15" sheetId="17" r:id="rId17"/>
    <sheet name="Experiment Date 8-11-15" sheetId="18" r:id="rId18"/>
    <sheet name="Experiment Date 8-18-15" sheetId="19" r:id="rId19"/>
    <sheet name="Experiment Date 8-25-15" sheetId="20" r:id="rId20"/>
    <sheet name="Experiment Date 8-27-15" sheetId="21" r:id="rId21"/>
    <sheet name="Experiment Date 9-1-15" sheetId="22" r:id="rId22"/>
    <sheet name="Experiment Date 9-8-15" sheetId="23" r:id="rId23"/>
    <sheet name="Experiment Date 9-24-15" sheetId="24" r:id="rId24"/>
    <sheet name="Experiment Date 9-29-15" sheetId="25" r:id="rId25"/>
    <sheet name="Experiment Date 10-6-15" sheetId="27" r:id="rId26"/>
    <sheet name="Experiment Date 10-22-15" sheetId="28" r:id="rId27"/>
    <sheet name="Experiment Date 10-27-15" sheetId="29" r:id="rId28"/>
    <sheet name="Experiment Date 10-29-15" sheetId="30" r:id="rId29"/>
    <sheet name="Experiment Date 11-3-15" sheetId="31" r:id="rId30"/>
    <sheet name="Experiment Date 11-5-15" sheetId="32" r:id="rId31"/>
    <sheet name="Experiment Date 11-12-15" sheetId="33" r:id="rId32"/>
    <sheet name="Experiment Date 11-17-15" sheetId="34" r:id="rId33"/>
    <sheet name="Experiment Date 12-1-15" sheetId="35" r:id="rId34"/>
    <sheet name="Experiment Date 12-3-15" sheetId="36" r:id="rId35"/>
    <sheet name="Experiment Date 12-8-15" sheetId="37" r:id="rId36"/>
    <sheet name="Experiment Date 12-15-15" sheetId="38" r:id="rId37"/>
    <sheet name="Experiment Date 12-17-15" sheetId="39" r:id="rId38"/>
    <sheet name="Experiment Date 12-22-15" sheetId="40" r:id="rId39"/>
    <sheet name="Experiment Date 1-13-16" sheetId="41" r:id="rId40"/>
    <sheet name="Experiment Date 1-27-16" sheetId="42" r:id="rId41"/>
    <sheet name="Experiment Date 1-28-16" sheetId="43" r:id="rId42"/>
    <sheet name="Experiment Date 2-2-16" sheetId="44" r:id="rId43"/>
    <sheet name="Experiment Date 2-9-16" sheetId="45" r:id="rId44"/>
    <sheet name="Experiment Date 2-11-16" sheetId="46" r:id="rId45"/>
    <sheet name="Experiment Date 2-17-16" sheetId="49" r:id="rId46"/>
    <sheet name="Experiment Date 2-18-16" sheetId="50" r:id="rId47"/>
    <sheet name="Experiment Date 3-3-16" sheetId="51" r:id="rId48"/>
    <sheet name="Experiment Date 3-8-16" sheetId="52" r:id="rId49"/>
    <sheet name="Experiment Date 3-9-16" sheetId="48" r:id="rId50"/>
    <sheet name="Experiment Date 3-17-16" sheetId="53" r:id="rId51"/>
    <sheet name="Experiment Date 3-18-16" sheetId="54" r:id="rId52"/>
    <sheet name="Experiment Date 3-29-16" sheetId="56" r:id="rId53"/>
    <sheet name="Experiment Date 4-5-16" sheetId="55" r:id="rId54"/>
    <sheet name="Experiment Date 4-7-16" sheetId="57" r:id="rId55"/>
    <sheet name="Experiment Date 4-12-16" sheetId="58" r:id="rId56"/>
    <sheet name="Experiment Date 4-19-16" sheetId="59" r:id="rId57"/>
    <sheet name="Experiment Date 4-21-16" sheetId="60" r:id="rId58"/>
    <sheet name="Experiment Date 4-26-16" sheetId="61" r:id="rId59"/>
    <sheet name="Experiment Date 5-3-16" sheetId="62" r:id="rId60"/>
    <sheet name="Experiment Date 5-5-16" sheetId="63" r:id="rId61"/>
    <sheet name="Experiment Date 5-10-16" sheetId="64" r:id="rId62"/>
    <sheet name="Experiment Date 5-17-16" sheetId="66" r:id="rId63"/>
    <sheet name="Experiment Date 5-18-16" sheetId="67" r:id="rId64"/>
    <sheet name="Experiment Date 5-24-16" sheetId="68" r:id="rId65"/>
    <sheet name="Experiment Date 5-31-16" sheetId="69" r:id="rId66"/>
    <sheet name="Experiment Date 6-2-16" sheetId="70" r:id="rId67"/>
    <sheet name="Experiment Date 6-7-16" sheetId="71" r:id="rId68"/>
    <sheet name="Experiment Date 6-9-16" sheetId="72" r:id="rId69"/>
    <sheet name="Experiment Date 6-14-16" sheetId="73" r:id="rId70"/>
    <sheet name="Experiment Date 6-21-16" sheetId="74" r:id="rId71"/>
    <sheet name="Experiment Date 6-23-16" sheetId="75" r:id="rId72"/>
    <sheet name="Experiment Date 6-28-16 " sheetId="76" r:id="rId73"/>
    <sheet name="Experiment Date 6-30-16" sheetId="77" r:id="rId74"/>
    <sheet name="Experiment Date 7-12-16" sheetId="78" r:id="rId75"/>
    <sheet name="Experiment Date 7-14-16" sheetId="79" r:id="rId76"/>
    <sheet name="Summary" sheetId="12" r:id="rId77"/>
    <sheet name="Electrode Grounding" sheetId="8" r:id="rId78"/>
  </sheets>
  <definedNames>
    <definedName name="_xlnm.Print_Titles" localSheetId="1">'Lab Notebook List'!$1:$1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X74" i="78" l="1"/>
  <c r="AX56" i="78"/>
  <c r="AX38" i="78"/>
  <c r="AX74" i="79"/>
  <c r="AX56" i="79"/>
  <c r="AX38" i="79"/>
  <c r="G144" i="78" l="1"/>
  <c r="E216" i="79" l="1"/>
  <c r="R215" i="79" s="1"/>
  <c r="S214" i="79"/>
  <c r="Q214" i="79"/>
  <c r="P214" i="79"/>
  <c r="P213" i="79"/>
  <c r="O213" i="79"/>
  <c r="M213" i="79"/>
  <c r="S212" i="79"/>
  <c r="L212" i="79"/>
  <c r="S211" i="79"/>
  <c r="P211" i="79"/>
  <c r="O211" i="79"/>
  <c r="P210" i="79"/>
  <c r="M210" i="79"/>
  <c r="L210" i="79"/>
  <c r="E204" i="79"/>
  <c r="P203" i="79" s="1"/>
  <c r="E192" i="79"/>
  <c r="S190" i="79" s="1"/>
  <c r="S191" i="79"/>
  <c r="O188" i="79"/>
  <c r="N188" i="79"/>
  <c r="P186" i="79"/>
  <c r="O186" i="79"/>
  <c r="C177" i="79"/>
  <c r="C176" i="79"/>
  <c r="C175" i="79"/>
  <c r="C174" i="79"/>
  <c r="C173" i="79"/>
  <c r="C172" i="79"/>
  <c r="G156" i="79"/>
  <c r="S155" i="79" s="1"/>
  <c r="L150" i="79"/>
  <c r="G144" i="79"/>
  <c r="S143" i="79" s="1"/>
  <c r="N143" i="79"/>
  <c r="N142" i="79"/>
  <c r="M140" i="79"/>
  <c r="N139" i="79"/>
  <c r="M139" i="79"/>
  <c r="P138" i="79"/>
  <c r="G132" i="79"/>
  <c r="O126" i="79" s="1"/>
  <c r="P131" i="79"/>
  <c r="L131" i="79"/>
  <c r="Y126" i="79" s="1"/>
  <c r="S130" i="79"/>
  <c r="AC130" i="79" s="1"/>
  <c r="R130" i="79"/>
  <c r="L130" i="79"/>
  <c r="S129" i="79"/>
  <c r="R129" i="79"/>
  <c r="P129" i="79"/>
  <c r="S128" i="79"/>
  <c r="Q127" i="79"/>
  <c r="P127" i="79"/>
  <c r="O127" i="79"/>
  <c r="M127" i="79"/>
  <c r="L127" i="79"/>
  <c r="S126" i="79"/>
  <c r="L126" i="79"/>
  <c r="C117" i="79"/>
  <c r="C116" i="79"/>
  <c r="C115" i="79"/>
  <c r="C114" i="79"/>
  <c r="C113" i="79"/>
  <c r="C112" i="79"/>
  <c r="AP100" i="79"/>
  <c r="AH100" i="79"/>
  <c r="Z100" i="79"/>
  <c r="R100" i="79"/>
  <c r="J100" i="79"/>
  <c r="AW99" i="79"/>
  <c r="AV99" i="79"/>
  <c r="AU99" i="79"/>
  <c r="AT99" i="79"/>
  <c r="AS99" i="79"/>
  <c r="AR99" i="79"/>
  <c r="AQ99" i="79"/>
  <c r="AP99" i="79"/>
  <c r="AO99" i="79"/>
  <c r="AN99" i="79"/>
  <c r="AM99" i="79"/>
  <c r="AL99" i="79"/>
  <c r="AK99" i="79"/>
  <c r="AJ99" i="79"/>
  <c r="AI99" i="79"/>
  <c r="AH99" i="79"/>
  <c r="AG99" i="79"/>
  <c r="AF99" i="79"/>
  <c r="AE99" i="79"/>
  <c r="AD99" i="79"/>
  <c r="AC99" i="79"/>
  <c r="AB99" i="79"/>
  <c r="AA99" i="79"/>
  <c r="Z99" i="79"/>
  <c r="Y99" i="79"/>
  <c r="X99" i="79"/>
  <c r="W99" i="79"/>
  <c r="V99" i="79"/>
  <c r="U99" i="79"/>
  <c r="T99" i="79"/>
  <c r="S99" i="79"/>
  <c r="R99" i="79"/>
  <c r="Q99" i="79"/>
  <c r="P99" i="79"/>
  <c r="O99" i="79"/>
  <c r="N99" i="79"/>
  <c r="M99" i="79"/>
  <c r="L99" i="79"/>
  <c r="K99" i="79"/>
  <c r="J99" i="79"/>
  <c r="I99" i="79"/>
  <c r="H99" i="79"/>
  <c r="G99" i="79"/>
  <c r="F99" i="79"/>
  <c r="E99" i="79"/>
  <c r="D99" i="79"/>
  <c r="C99" i="79"/>
  <c r="B99" i="79"/>
  <c r="AW98" i="79"/>
  <c r="AV98" i="79"/>
  <c r="AU98" i="79"/>
  <c r="AT98" i="79"/>
  <c r="AS98" i="79"/>
  <c r="AR98" i="79"/>
  <c r="AQ98" i="79"/>
  <c r="AP98" i="79"/>
  <c r="AO98" i="79"/>
  <c r="AN98" i="79"/>
  <c r="AM98" i="79"/>
  <c r="AL98" i="79"/>
  <c r="AK98" i="79"/>
  <c r="AJ98" i="79"/>
  <c r="AI98" i="79"/>
  <c r="AH98" i="79"/>
  <c r="AG98" i="79"/>
  <c r="AF98" i="79"/>
  <c r="AE98" i="79"/>
  <c r="AD98" i="79"/>
  <c r="AC98" i="79"/>
  <c r="AB98" i="79"/>
  <c r="AA98" i="79"/>
  <c r="Z98" i="79"/>
  <c r="Y98" i="79"/>
  <c r="X98" i="79"/>
  <c r="W98" i="79"/>
  <c r="V98" i="79"/>
  <c r="U98" i="79"/>
  <c r="T98" i="79"/>
  <c r="S98" i="79"/>
  <c r="R98" i="79"/>
  <c r="Q98" i="79"/>
  <c r="P98" i="79"/>
  <c r="O98" i="79"/>
  <c r="N98" i="79"/>
  <c r="M98" i="79"/>
  <c r="L98" i="79"/>
  <c r="K98" i="79"/>
  <c r="J98" i="79"/>
  <c r="I98" i="79"/>
  <c r="H98" i="79"/>
  <c r="G98" i="79"/>
  <c r="F98" i="79"/>
  <c r="E98" i="79"/>
  <c r="D98" i="79"/>
  <c r="C98" i="79"/>
  <c r="B98" i="79"/>
  <c r="AW97" i="79"/>
  <c r="AW103" i="79" s="1"/>
  <c r="AV97" i="79"/>
  <c r="AV104" i="79" s="1"/>
  <c r="AU97" i="79"/>
  <c r="AT97" i="79"/>
  <c r="AS97" i="79"/>
  <c r="AS103" i="79" s="1"/>
  <c r="AR97" i="79"/>
  <c r="AR103" i="79" s="1"/>
  <c r="AQ97" i="79"/>
  <c r="AQ104" i="79" s="1"/>
  <c r="AP97" i="79"/>
  <c r="AP104" i="79" s="1"/>
  <c r="AO97" i="79"/>
  <c r="AO104" i="79" s="1"/>
  <c r="AN97" i="79"/>
  <c r="AN104" i="79" s="1"/>
  <c r="AM97" i="79"/>
  <c r="AL97" i="79"/>
  <c r="AK97" i="79"/>
  <c r="AK102" i="79" s="1"/>
  <c r="AJ97" i="79"/>
  <c r="AJ104" i="79" s="1"/>
  <c r="AI97" i="79"/>
  <c r="AI104" i="79" s="1"/>
  <c r="AH97" i="79"/>
  <c r="AH104" i="79" s="1"/>
  <c r="AG97" i="79"/>
  <c r="AG104" i="79" s="1"/>
  <c r="AF97" i="79"/>
  <c r="AF104" i="79" s="1"/>
  <c r="AE97" i="79"/>
  <c r="AE102" i="79" s="1"/>
  <c r="AD97" i="79"/>
  <c r="AC97" i="79"/>
  <c r="AC103" i="79" s="1"/>
  <c r="AB97" i="79"/>
  <c r="AB102" i="79" s="1"/>
  <c r="AA97" i="79"/>
  <c r="AA103" i="79" s="1"/>
  <c r="Z97" i="79"/>
  <c r="Z103" i="79" s="1"/>
  <c r="Y97" i="79"/>
  <c r="Y103" i="79" s="1"/>
  <c r="X97" i="79"/>
  <c r="X102" i="79" s="1"/>
  <c r="W97" i="79"/>
  <c r="W104" i="79" s="1"/>
  <c r="V97" i="79"/>
  <c r="U97" i="79"/>
  <c r="U103" i="79" s="1"/>
  <c r="T97" i="79"/>
  <c r="T103" i="79" s="1"/>
  <c r="S97" i="79"/>
  <c r="S102" i="79" s="1"/>
  <c r="R97" i="79"/>
  <c r="R104" i="79" s="1"/>
  <c r="Q97" i="79"/>
  <c r="Q103" i="79" s="1"/>
  <c r="P97" i="79"/>
  <c r="P103" i="79" s="1"/>
  <c r="O97" i="79"/>
  <c r="O104" i="79" s="1"/>
  <c r="N97" i="79"/>
  <c r="M97" i="79"/>
  <c r="M102" i="79" s="1"/>
  <c r="L97" i="79"/>
  <c r="L104" i="79" s="1"/>
  <c r="K97" i="79"/>
  <c r="K104" i="79" s="1"/>
  <c r="J97" i="79"/>
  <c r="J104" i="79" s="1"/>
  <c r="I97" i="79"/>
  <c r="I103" i="79" s="1"/>
  <c r="H97" i="79"/>
  <c r="H103" i="79" s="1"/>
  <c r="G97" i="79"/>
  <c r="F97" i="79"/>
  <c r="E97" i="79"/>
  <c r="E103" i="79" s="1"/>
  <c r="D97" i="79"/>
  <c r="D103" i="79" s="1"/>
  <c r="C97" i="79"/>
  <c r="C104" i="79" s="1"/>
  <c r="B97" i="79"/>
  <c r="AQ89" i="79"/>
  <c r="AR89" i="79" s="1"/>
  <c r="AI89" i="79"/>
  <c r="AJ89" i="79" s="1"/>
  <c r="AJ100" i="79" s="1"/>
  <c r="AA89" i="79"/>
  <c r="AB89" i="79" s="1"/>
  <c r="S89" i="79"/>
  <c r="T89" i="79" s="1"/>
  <c r="K89" i="79"/>
  <c r="K100" i="79" s="1"/>
  <c r="C89" i="79"/>
  <c r="C100" i="79" s="1"/>
  <c r="AW88" i="79"/>
  <c r="AV88" i="79"/>
  <c r="AU88" i="79"/>
  <c r="AT88" i="79"/>
  <c r="AS88" i="79"/>
  <c r="AR88" i="79"/>
  <c r="AQ88" i="79"/>
  <c r="AP88" i="79"/>
  <c r="AO88" i="79"/>
  <c r="AN88" i="79"/>
  <c r="AM88" i="79"/>
  <c r="AL88" i="79"/>
  <c r="AK88" i="79"/>
  <c r="AJ88" i="79"/>
  <c r="AI88" i="79"/>
  <c r="AH88" i="79"/>
  <c r="AG88" i="79"/>
  <c r="AF88" i="79"/>
  <c r="AE88" i="79"/>
  <c r="AD88" i="79"/>
  <c r="AC88" i="79"/>
  <c r="AB88" i="79"/>
  <c r="AA88" i="79"/>
  <c r="Z88" i="79"/>
  <c r="Y88" i="79"/>
  <c r="X88" i="79"/>
  <c r="W88" i="79"/>
  <c r="V88" i="79"/>
  <c r="U88" i="79"/>
  <c r="T88" i="79"/>
  <c r="S88" i="79"/>
  <c r="R88" i="79"/>
  <c r="Q88" i="79"/>
  <c r="P88" i="79"/>
  <c r="O88" i="79"/>
  <c r="N88" i="79"/>
  <c r="M88" i="79"/>
  <c r="L88" i="79"/>
  <c r="K88" i="79"/>
  <c r="J88" i="79"/>
  <c r="I88" i="79"/>
  <c r="H88" i="79"/>
  <c r="G88" i="79"/>
  <c r="F88" i="79"/>
  <c r="E88" i="79"/>
  <c r="D88" i="79"/>
  <c r="C88" i="79"/>
  <c r="B88" i="79"/>
  <c r="AW87" i="79"/>
  <c r="AV87" i="79"/>
  <c r="AU87" i="79"/>
  <c r="AT87" i="79"/>
  <c r="AS87" i="79"/>
  <c r="AR87" i="79"/>
  <c r="AQ87" i="79"/>
  <c r="AP87" i="79"/>
  <c r="AO87" i="79"/>
  <c r="AN87" i="79"/>
  <c r="AM87" i="79"/>
  <c r="AL87" i="79"/>
  <c r="AK87" i="79"/>
  <c r="AJ87" i="79"/>
  <c r="AI87" i="79"/>
  <c r="AH87" i="79"/>
  <c r="AG87" i="79"/>
  <c r="AF87" i="79"/>
  <c r="AE87" i="79"/>
  <c r="AD87" i="79"/>
  <c r="AC87" i="79"/>
  <c r="AB87" i="79"/>
  <c r="AA87" i="79"/>
  <c r="Z87" i="79"/>
  <c r="Y87" i="79"/>
  <c r="X87" i="79"/>
  <c r="W87" i="79"/>
  <c r="V87" i="79"/>
  <c r="U87" i="79"/>
  <c r="T87" i="79"/>
  <c r="S87" i="79"/>
  <c r="R87" i="79"/>
  <c r="Q87" i="79"/>
  <c r="P87" i="79"/>
  <c r="O87" i="79"/>
  <c r="N87" i="79"/>
  <c r="M87" i="79"/>
  <c r="L87" i="79"/>
  <c r="K87" i="79"/>
  <c r="J87" i="79"/>
  <c r="I87" i="79"/>
  <c r="H87" i="79"/>
  <c r="G87" i="79"/>
  <c r="F87" i="79"/>
  <c r="E87" i="79"/>
  <c r="D87" i="79"/>
  <c r="C87" i="79"/>
  <c r="B87" i="79"/>
  <c r="AW86" i="79"/>
  <c r="AW93" i="79" s="1"/>
  <c r="AV86" i="79"/>
  <c r="AV91" i="79" s="1"/>
  <c r="AU86" i="79"/>
  <c r="AU91" i="79" s="1"/>
  <c r="AT86" i="79"/>
  <c r="AT91" i="79" s="1"/>
  <c r="AS86" i="79"/>
  <c r="AR86" i="79"/>
  <c r="AR92" i="79" s="1"/>
  <c r="AQ86" i="79"/>
  <c r="AQ92" i="79" s="1"/>
  <c r="AP86" i="79"/>
  <c r="AP91" i="79" s="1"/>
  <c r="AO86" i="79"/>
  <c r="AO93" i="79" s="1"/>
  <c r="AN86" i="79"/>
  <c r="AN93" i="79" s="1"/>
  <c r="AM86" i="79"/>
  <c r="AM92" i="79" s="1"/>
  <c r="AL86" i="79"/>
  <c r="AL91" i="79" s="1"/>
  <c r="AK86" i="79"/>
  <c r="AJ86" i="79"/>
  <c r="AJ91" i="79" s="1"/>
  <c r="AI86" i="79"/>
  <c r="AI93" i="79" s="1"/>
  <c r="AH86" i="79"/>
  <c r="AH92" i="79" s="1"/>
  <c r="AG86" i="79"/>
  <c r="AF86" i="79"/>
  <c r="AF93" i="79" s="1"/>
  <c r="AE86" i="79"/>
  <c r="AE93" i="79" s="1"/>
  <c r="AD86" i="79"/>
  <c r="AD92" i="79" s="1"/>
  <c r="AC86" i="79"/>
  <c r="AB86" i="79"/>
  <c r="AB91" i="79" s="1"/>
  <c r="AA86" i="79"/>
  <c r="AA91" i="79" s="1"/>
  <c r="Z86" i="79"/>
  <c r="Y86" i="79"/>
  <c r="Y92" i="79" s="1"/>
  <c r="X86" i="79"/>
  <c r="X91" i="79" s="1"/>
  <c r="W86" i="79"/>
  <c r="W93" i="79" s="1"/>
  <c r="V86" i="79"/>
  <c r="V93" i="79" s="1"/>
  <c r="U86" i="79"/>
  <c r="U91" i="79" s="1"/>
  <c r="T86" i="79"/>
  <c r="T91" i="79" s="1"/>
  <c r="S86" i="79"/>
  <c r="S91" i="79" s="1"/>
  <c r="R86" i="79"/>
  <c r="R91" i="79" s="1"/>
  <c r="Q86" i="79"/>
  <c r="Q92" i="79" s="1"/>
  <c r="P86" i="79"/>
  <c r="P92" i="79" s="1"/>
  <c r="O86" i="79"/>
  <c r="O91" i="79" s="1"/>
  <c r="N86" i="79"/>
  <c r="N93" i="79" s="1"/>
  <c r="M86" i="79"/>
  <c r="M91" i="79" s="1"/>
  <c r="L86" i="79"/>
  <c r="L91" i="79" s="1"/>
  <c r="K86" i="79"/>
  <c r="K91" i="79" s="1"/>
  <c r="J86" i="79"/>
  <c r="J91" i="79" s="1"/>
  <c r="I86" i="79"/>
  <c r="I93" i="79" s="1"/>
  <c r="H86" i="79"/>
  <c r="H92" i="79" s="1"/>
  <c r="G86" i="79"/>
  <c r="G92" i="79" s="1"/>
  <c r="F86" i="79"/>
  <c r="F93" i="79" s="1"/>
  <c r="E86" i="79"/>
  <c r="D86" i="79"/>
  <c r="D91" i="79" s="1"/>
  <c r="C86" i="79"/>
  <c r="C92" i="79" s="1"/>
  <c r="B86" i="79"/>
  <c r="B91" i="79" s="1"/>
  <c r="A67" i="79"/>
  <c r="A207" i="79" s="1"/>
  <c r="A49" i="79"/>
  <c r="A31" i="79"/>
  <c r="A183" i="79" s="1"/>
  <c r="J28" i="79"/>
  <c r="J27" i="79"/>
  <c r="J26" i="79"/>
  <c r="J25" i="79"/>
  <c r="J24" i="79"/>
  <c r="J23" i="79"/>
  <c r="C17" i="79"/>
  <c r="C16" i="79"/>
  <c r="C15" i="79"/>
  <c r="C14" i="79"/>
  <c r="C13" i="79"/>
  <c r="C12" i="79"/>
  <c r="M138" i="79" l="1"/>
  <c r="M141" i="79"/>
  <c r="O138" i="79"/>
  <c r="S141" i="79"/>
  <c r="M142" i="79"/>
  <c r="L215" i="79"/>
  <c r="B104" i="79"/>
  <c r="B108" i="79"/>
  <c r="B107" i="79"/>
  <c r="B106" i="79"/>
  <c r="B103" i="79"/>
  <c r="L190" i="79"/>
  <c r="Q210" i="79"/>
  <c r="M212" i="79"/>
  <c r="Q213" i="79"/>
  <c r="M215" i="79"/>
  <c r="W215" i="79" s="1"/>
  <c r="S210" i="79"/>
  <c r="O212" i="79"/>
  <c r="S213" i="79"/>
  <c r="O215" i="79"/>
  <c r="L211" i="79"/>
  <c r="P212" i="79"/>
  <c r="L214" i="79"/>
  <c r="P215" i="79"/>
  <c r="N140" i="79"/>
  <c r="X140" i="79" s="1"/>
  <c r="L202" i="79"/>
  <c r="M211" i="79"/>
  <c r="Q212" i="79"/>
  <c r="M214" i="79"/>
  <c r="S215" i="79"/>
  <c r="AI100" i="79"/>
  <c r="S140" i="79"/>
  <c r="AC140" i="79" s="1"/>
  <c r="L152" i="79"/>
  <c r="D104" i="79"/>
  <c r="R102" i="79"/>
  <c r="Z104" i="79"/>
  <c r="AH103" i="79"/>
  <c r="AI102" i="79"/>
  <c r="AQ102" i="79"/>
  <c r="W127" i="79"/>
  <c r="W138" i="79"/>
  <c r="A147" i="79"/>
  <c r="S151" i="79"/>
  <c r="P153" i="79"/>
  <c r="P155" i="79"/>
  <c r="N186" i="79"/>
  <c r="L188" i="79"/>
  <c r="S189" i="79"/>
  <c r="P191" i="79"/>
  <c r="S201" i="79"/>
  <c r="S153" i="79"/>
  <c r="E104" i="79"/>
  <c r="U104" i="79"/>
  <c r="N152" i="79"/>
  <c r="N190" i="79"/>
  <c r="AJ92" i="79"/>
  <c r="P150" i="79"/>
  <c r="O152" i="79"/>
  <c r="O154" i="79"/>
  <c r="S186" i="79"/>
  <c r="P188" i="79"/>
  <c r="O190" i="79"/>
  <c r="Q198" i="79"/>
  <c r="O216" i="79"/>
  <c r="W212" i="79" s="1"/>
  <c r="E91" i="79"/>
  <c r="S150" i="79"/>
  <c r="P152" i="79"/>
  <c r="P154" i="79"/>
  <c r="L187" i="79"/>
  <c r="S188" i="79"/>
  <c r="P190" i="79"/>
  <c r="S198" i="79"/>
  <c r="AR104" i="79"/>
  <c r="M103" i="79"/>
  <c r="U102" i="79"/>
  <c r="Z138" i="79"/>
  <c r="O150" i="79"/>
  <c r="L154" i="79"/>
  <c r="T92" i="79"/>
  <c r="F91" i="79"/>
  <c r="V92" i="79"/>
  <c r="AD93" i="79"/>
  <c r="AT92" i="79"/>
  <c r="AQ100" i="79"/>
  <c r="M126" i="79"/>
  <c r="O129" i="79"/>
  <c r="Y129" i="79" s="1"/>
  <c r="O131" i="79"/>
  <c r="Y131" i="79" s="1"/>
  <c r="S139" i="79"/>
  <c r="L143" i="79"/>
  <c r="V143" i="79" s="1"/>
  <c r="L151" i="79"/>
  <c r="S152" i="79"/>
  <c r="L155" i="79"/>
  <c r="Y155" i="79" s="1"/>
  <c r="N187" i="79"/>
  <c r="L189" i="79"/>
  <c r="L191" i="79"/>
  <c r="P199" i="79"/>
  <c r="O210" i="79"/>
  <c r="Q211" i="79"/>
  <c r="L213" i="79"/>
  <c r="O214" i="79"/>
  <c r="Y214" i="79" s="1"/>
  <c r="Q215" i="79"/>
  <c r="AW102" i="79"/>
  <c r="AC126" i="79"/>
  <c r="Z129" i="79"/>
  <c r="X143" i="79"/>
  <c r="N151" i="79"/>
  <c r="L153" i="79"/>
  <c r="N155" i="79"/>
  <c r="X155" i="79" s="1"/>
  <c r="O187" i="79"/>
  <c r="O189" i="79"/>
  <c r="N191" i="79"/>
  <c r="Q199" i="79"/>
  <c r="O151" i="79"/>
  <c r="O153" i="79"/>
  <c r="Y153" i="79" s="1"/>
  <c r="O155" i="79"/>
  <c r="S187" i="79"/>
  <c r="P189" i="79"/>
  <c r="O191" i="79"/>
  <c r="S200" i="79"/>
  <c r="N210" i="79"/>
  <c r="N211" i="79"/>
  <c r="X211" i="79" s="1"/>
  <c r="N212" i="79"/>
  <c r="N213" i="79"/>
  <c r="X213" i="79" s="1"/>
  <c r="N214" i="79"/>
  <c r="X214" i="79" s="1"/>
  <c r="N215" i="79"/>
  <c r="X215" i="79" s="1"/>
  <c r="R210" i="79"/>
  <c r="R211" i="79"/>
  <c r="R212" i="79"/>
  <c r="AB212" i="79" s="1"/>
  <c r="R213" i="79"/>
  <c r="AB213" i="79" s="1"/>
  <c r="R214" i="79"/>
  <c r="Z211" i="79"/>
  <c r="Z215" i="79"/>
  <c r="AA214" i="79"/>
  <c r="AA213" i="79"/>
  <c r="W211" i="79"/>
  <c r="W214" i="79"/>
  <c r="AC214" i="79"/>
  <c r="Y213" i="79"/>
  <c r="V214" i="79"/>
  <c r="Y210" i="79"/>
  <c r="Z210" i="79"/>
  <c r="V212" i="79"/>
  <c r="AC210" i="79"/>
  <c r="Y215" i="79"/>
  <c r="AA212" i="79"/>
  <c r="AC211" i="79"/>
  <c r="Z212" i="79"/>
  <c r="P198" i="79"/>
  <c r="S202" i="79"/>
  <c r="L186" i="79"/>
  <c r="O192" i="79" s="1"/>
  <c r="P187" i="79"/>
  <c r="N189" i="79"/>
  <c r="N150" i="79"/>
  <c r="P151" i="79"/>
  <c r="N153" i="79"/>
  <c r="S154" i="79"/>
  <c r="V151" i="79"/>
  <c r="N154" i="79"/>
  <c r="S138" i="79"/>
  <c r="AC138" i="79" s="1"/>
  <c r="Q139" i="79"/>
  <c r="Q140" i="79"/>
  <c r="AA140" i="79" s="1"/>
  <c r="Q141" i="79"/>
  <c r="AA141" i="79" s="1"/>
  <c r="R142" i="79"/>
  <c r="AB142" i="79" s="1"/>
  <c r="L138" i="79"/>
  <c r="V138" i="79" s="1"/>
  <c r="R139" i="79"/>
  <c r="R140" i="79"/>
  <c r="R141" i="79"/>
  <c r="AB141" i="79" s="1"/>
  <c r="N138" i="79"/>
  <c r="L139" i="79"/>
  <c r="V139" i="79" s="1"/>
  <c r="L140" i="79"/>
  <c r="V140" i="79" s="1"/>
  <c r="L141" i="79"/>
  <c r="L142" i="79"/>
  <c r="V142" i="79" s="1"/>
  <c r="M143" i="79"/>
  <c r="Q138" i="79"/>
  <c r="O139" i="79"/>
  <c r="Y139" i="79" s="1"/>
  <c r="O140" i="79"/>
  <c r="O141" i="79"/>
  <c r="Y141" i="79" s="1"/>
  <c r="P142" i="79"/>
  <c r="Z142" i="79" s="1"/>
  <c r="Q143" i="79"/>
  <c r="AA143" i="79" s="1"/>
  <c r="N141" i="79"/>
  <c r="X141" i="79" s="1"/>
  <c r="P143" i="79"/>
  <c r="R138" i="79"/>
  <c r="P139" i="79"/>
  <c r="Z139" i="79" s="1"/>
  <c r="P140" i="79"/>
  <c r="P141" i="79"/>
  <c r="Z141" i="79" s="1"/>
  <c r="Q142" i="79"/>
  <c r="AA142" i="79" s="1"/>
  <c r="R143" i="79"/>
  <c r="AB143" i="79" s="1"/>
  <c r="AC139" i="79"/>
  <c r="Y138" i="79"/>
  <c r="W139" i="79"/>
  <c r="X138" i="79"/>
  <c r="W140" i="79"/>
  <c r="V141" i="79"/>
  <c r="W126" i="79"/>
  <c r="N126" i="79"/>
  <c r="X126" i="79" s="1"/>
  <c r="L128" i="79"/>
  <c r="V128" i="79" s="1"/>
  <c r="O130" i="79"/>
  <c r="Y130" i="79" s="1"/>
  <c r="P126" i="79"/>
  <c r="Z126" i="79" s="1"/>
  <c r="R128" i="79"/>
  <c r="AB128" i="79" s="1"/>
  <c r="P130" i="79"/>
  <c r="Z130" i="79" s="1"/>
  <c r="Y127" i="79"/>
  <c r="Z127" i="79"/>
  <c r="AC128" i="79"/>
  <c r="AB130" i="79"/>
  <c r="V126" i="79"/>
  <c r="AC129" i="79"/>
  <c r="V127" i="79"/>
  <c r="V130" i="79"/>
  <c r="V131" i="79"/>
  <c r="AB129" i="79"/>
  <c r="AA127" i="79"/>
  <c r="Z131" i="79"/>
  <c r="B102" i="79"/>
  <c r="R103" i="79"/>
  <c r="AD91" i="79"/>
  <c r="AT93" i="79"/>
  <c r="AA92" i="79"/>
  <c r="AU93" i="79"/>
  <c r="AR102" i="79"/>
  <c r="S103" i="79"/>
  <c r="AB92" i="79"/>
  <c r="C102" i="79"/>
  <c r="AS102" i="79"/>
  <c r="Y104" i="79"/>
  <c r="AM91" i="79"/>
  <c r="AI103" i="79"/>
  <c r="AA104" i="79"/>
  <c r="T93" i="79"/>
  <c r="AG102" i="79"/>
  <c r="C103" i="79"/>
  <c r="AK103" i="79"/>
  <c r="D92" i="79"/>
  <c r="AB93" i="79"/>
  <c r="AH102" i="79"/>
  <c r="K103" i="79"/>
  <c r="AK104" i="79"/>
  <c r="AH93" i="79"/>
  <c r="Z102" i="79"/>
  <c r="M104" i="79"/>
  <c r="AS104" i="79"/>
  <c r="N91" i="79"/>
  <c r="AN91" i="79"/>
  <c r="K92" i="79"/>
  <c r="P93" i="79"/>
  <c r="E102" i="79"/>
  <c r="AA102" i="79"/>
  <c r="AO102" i="79"/>
  <c r="AP103" i="79"/>
  <c r="P104" i="79"/>
  <c r="AB104" i="79"/>
  <c r="AW104" i="79"/>
  <c r="AV92" i="79"/>
  <c r="AV93" i="79"/>
  <c r="Y102" i="79"/>
  <c r="J92" i="79"/>
  <c r="B93" i="79"/>
  <c r="AO103" i="79"/>
  <c r="AO91" i="79"/>
  <c r="L92" i="79"/>
  <c r="AF92" i="79"/>
  <c r="Q93" i="79"/>
  <c r="AJ93" i="79"/>
  <c r="L102" i="79"/>
  <c r="AC102" i="79"/>
  <c r="AP102" i="79"/>
  <c r="J103" i="79"/>
  <c r="AB103" i="79"/>
  <c r="AQ103" i="79"/>
  <c r="Q104" i="79"/>
  <c r="AC104" i="79"/>
  <c r="Y91" i="79"/>
  <c r="I91" i="79"/>
  <c r="I92" i="79"/>
  <c r="AW92" i="79"/>
  <c r="V91" i="79"/>
  <c r="N92" i="79"/>
  <c r="R93" i="79"/>
  <c r="AL93" i="79"/>
  <c r="W91" i="79"/>
  <c r="AQ91" i="79"/>
  <c r="S92" i="79"/>
  <c r="AL92" i="79"/>
  <c r="S93" i="79"/>
  <c r="AR93" i="79"/>
  <c r="Q102" i="79"/>
  <c r="AF102" i="79"/>
  <c r="L103" i="79"/>
  <c r="AG103" i="79"/>
  <c r="S104" i="79"/>
  <c r="A122" i="79"/>
  <c r="AS89" i="79"/>
  <c r="AR100" i="79"/>
  <c r="S100" i="79"/>
  <c r="AA100" i="79"/>
  <c r="AC89" i="79"/>
  <c r="AB100" i="79"/>
  <c r="T100" i="79"/>
  <c r="U89" i="79"/>
  <c r="N104" i="79"/>
  <c r="N103" i="79"/>
  <c r="N102" i="79"/>
  <c r="AL104" i="79"/>
  <c r="AL103" i="79"/>
  <c r="AL102" i="79"/>
  <c r="G104" i="79"/>
  <c r="G103" i="79"/>
  <c r="AU104" i="79"/>
  <c r="AU103" i="79"/>
  <c r="AU102" i="79"/>
  <c r="G102" i="79"/>
  <c r="H102" i="79"/>
  <c r="L89" i="79"/>
  <c r="W92" i="79"/>
  <c r="X103" i="79"/>
  <c r="X93" i="79"/>
  <c r="X92" i="79"/>
  <c r="P91" i="79"/>
  <c r="AF91" i="79"/>
  <c r="AO92" i="79"/>
  <c r="Y93" i="79"/>
  <c r="O102" i="79"/>
  <c r="H104" i="79"/>
  <c r="X104" i="79"/>
  <c r="Z92" i="79"/>
  <c r="Z91" i="79"/>
  <c r="AP93" i="79"/>
  <c r="AP92" i="79"/>
  <c r="AW91" i="79"/>
  <c r="AM93" i="79"/>
  <c r="T102" i="79"/>
  <c r="T104" i="79"/>
  <c r="AJ103" i="79"/>
  <c r="AJ102" i="79"/>
  <c r="AF103" i="79"/>
  <c r="F104" i="79"/>
  <c r="F103" i="79"/>
  <c r="F102" i="79"/>
  <c r="V104" i="79"/>
  <c r="V103" i="79"/>
  <c r="V102" i="79"/>
  <c r="AD104" i="79"/>
  <c r="AD103" i="79"/>
  <c r="AD102" i="79"/>
  <c r="AT104" i="79"/>
  <c r="AT103" i="79"/>
  <c r="AT102" i="79"/>
  <c r="AK89" i="79"/>
  <c r="AE104" i="79"/>
  <c r="AE103" i="79"/>
  <c r="AM104" i="79"/>
  <c r="AM103" i="79"/>
  <c r="AM102" i="79"/>
  <c r="AV102" i="79"/>
  <c r="AV103" i="79"/>
  <c r="W102" i="79"/>
  <c r="W103" i="79"/>
  <c r="O93" i="79"/>
  <c r="O92" i="79"/>
  <c r="G93" i="79"/>
  <c r="AN103" i="79"/>
  <c r="A135" i="79"/>
  <c r="A195" i="79"/>
  <c r="AE91" i="79"/>
  <c r="AN92" i="79"/>
  <c r="H93" i="79"/>
  <c r="AG93" i="79"/>
  <c r="AG92" i="79"/>
  <c r="Q91" i="79"/>
  <c r="O103" i="79"/>
  <c r="G91" i="79"/>
  <c r="AG91" i="79"/>
  <c r="J93" i="79"/>
  <c r="Z93" i="79"/>
  <c r="P102" i="79"/>
  <c r="AN102" i="79"/>
  <c r="C91" i="79"/>
  <c r="C93" i="79"/>
  <c r="AI92" i="79"/>
  <c r="AI91" i="79"/>
  <c r="D89" i="79"/>
  <c r="H91" i="79"/>
  <c r="AH91" i="79"/>
  <c r="B92" i="79"/>
  <c r="R92" i="79"/>
  <c r="AE92" i="79"/>
  <c r="AU92" i="79"/>
  <c r="K93" i="79"/>
  <c r="AA93" i="79"/>
  <c r="AQ93" i="79"/>
  <c r="D102" i="79"/>
  <c r="Z155" i="79"/>
  <c r="L203" i="79"/>
  <c r="AR91" i="79"/>
  <c r="F92" i="79"/>
  <c r="L93" i="79"/>
  <c r="I102" i="79"/>
  <c r="I104" i="79"/>
  <c r="M202" i="79"/>
  <c r="M203" i="79"/>
  <c r="E93" i="79"/>
  <c r="E92" i="79"/>
  <c r="M93" i="79"/>
  <c r="M92" i="79"/>
  <c r="U93" i="79"/>
  <c r="U92" i="79"/>
  <c r="AC93" i="79"/>
  <c r="AC92" i="79"/>
  <c r="AC91" i="79"/>
  <c r="AK93" i="79"/>
  <c r="AK92" i="79"/>
  <c r="AK91" i="79"/>
  <c r="AS93" i="79"/>
  <c r="AS92" i="79"/>
  <c r="AS91" i="79"/>
  <c r="D93" i="79"/>
  <c r="J102" i="79"/>
  <c r="L198" i="79"/>
  <c r="L199" i="79"/>
  <c r="L200" i="79"/>
  <c r="P201" i="79"/>
  <c r="P202" i="79"/>
  <c r="AA211" i="79"/>
  <c r="Z214" i="79"/>
  <c r="O203" i="79"/>
  <c r="O202" i="79"/>
  <c r="O201" i="79"/>
  <c r="O200" i="79"/>
  <c r="O199" i="79"/>
  <c r="O198" i="79"/>
  <c r="N203" i="79"/>
  <c r="N202" i="79"/>
  <c r="N201" i="79"/>
  <c r="N200" i="79"/>
  <c r="N199" i="79"/>
  <c r="N198" i="79"/>
  <c r="R203" i="79"/>
  <c r="R202" i="79"/>
  <c r="R201" i="79"/>
  <c r="R200" i="79"/>
  <c r="R199" i="79"/>
  <c r="R198" i="79"/>
  <c r="M201" i="79"/>
  <c r="Q200" i="79"/>
  <c r="S203" i="79"/>
  <c r="L201" i="79"/>
  <c r="P200" i="79"/>
  <c r="S199" i="79"/>
  <c r="K102" i="79"/>
  <c r="N131" i="79"/>
  <c r="X131" i="79" s="1"/>
  <c r="N130" i="79"/>
  <c r="X130" i="79" s="1"/>
  <c r="N129" i="79"/>
  <c r="X129" i="79" s="1"/>
  <c r="N128" i="79"/>
  <c r="X128" i="79" s="1"/>
  <c r="N127" i="79"/>
  <c r="X127" i="79" s="1"/>
  <c r="M131" i="79"/>
  <c r="W131" i="79" s="1"/>
  <c r="M130" i="79"/>
  <c r="W130" i="79" s="1"/>
  <c r="M129" i="79"/>
  <c r="W129" i="79" s="1"/>
  <c r="M128" i="79"/>
  <c r="W128" i="79" s="1"/>
  <c r="Q131" i="79"/>
  <c r="AA131" i="79" s="1"/>
  <c r="Q130" i="79"/>
  <c r="AA130" i="79" s="1"/>
  <c r="Q129" i="79"/>
  <c r="AA129" i="79" s="1"/>
  <c r="Q128" i="79"/>
  <c r="AA128" i="79" s="1"/>
  <c r="S131" i="79"/>
  <c r="AC131" i="79" s="1"/>
  <c r="L129" i="79"/>
  <c r="V129" i="79" s="1"/>
  <c r="P128" i="79"/>
  <c r="Z128" i="79" s="1"/>
  <c r="S127" i="79"/>
  <c r="AC127" i="79" s="1"/>
  <c r="R126" i="79"/>
  <c r="AB126" i="79" s="1"/>
  <c r="R131" i="79"/>
  <c r="AB131" i="79" s="1"/>
  <c r="O128" i="79"/>
  <c r="Y128" i="79" s="1"/>
  <c r="R127" i="79"/>
  <c r="AB127" i="79" s="1"/>
  <c r="Q126" i="79"/>
  <c r="AA126" i="79" s="1"/>
  <c r="M198" i="79"/>
  <c r="M199" i="79"/>
  <c r="M200" i="79"/>
  <c r="Q201" i="79"/>
  <c r="Q202" i="79"/>
  <c r="Q203" i="79"/>
  <c r="W210" i="79"/>
  <c r="Y212" i="79"/>
  <c r="R155" i="79"/>
  <c r="R154" i="79"/>
  <c r="R153" i="79"/>
  <c r="R152" i="79"/>
  <c r="R151" i="79"/>
  <c r="AB151" i="79" s="1"/>
  <c r="R150" i="79"/>
  <c r="Q155" i="79"/>
  <c r="Q154" i="79"/>
  <c r="Q153" i="79"/>
  <c r="Q152" i="79"/>
  <c r="Q151" i="79"/>
  <c r="Q150" i="79"/>
  <c r="M155" i="79"/>
  <c r="W155" i="79" s="1"/>
  <c r="M154" i="79"/>
  <c r="M153" i="79"/>
  <c r="M152" i="79"/>
  <c r="M151" i="79"/>
  <c r="M150" i="79"/>
  <c r="R191" i="79"/>
  <c r="R190" i="79"/>
  <c r="R189" i="79"/>
  <c r="R188" i="79"/>
  <c r="R187" i="79"/>
  <c r="R186" i="79"/>
  <c r="Q191" i="79"/>
  <c r="Q190" i="79"/>
  <c r="Q189" i="79"/>
  <c r="Q188" i="79"/>
  <c r="Q187" i="79"/>
  <c r="Q186" i="79"/>
  <c r="M191" i="79"/>
  <c r="M190" i="79"/>
  <c r="M189" i="79"/>
  <c r="M188" i="79"/>
  <c r="M187" i="79"/>
  <c r="M186" i="79"/>
  <c r="V210" i="79"/>
  <c r="Y211" i="79"/>
  <c r="AC215" i="79"/>
  <c r="AC212" i="79"/>
  <c r="V215" i="79"/>
  <c r="O142" i="79"/>
  <c r="Y142" i="79" s="1"/>
  <c r="O143" i="79"/>
  <c r="Y143" i="79" s="1"/>
  <c r="S142" i="79"/>
  <c r="AC142" i="79" s="1"/>
  <c r="E216" i="78"/>
  <c r="O215" i="78" s="1"/>
  <c r="S212" i="78"/>
  <c r="S211" i="78"/>
  <c r="E204" i="78"/>
  <c r="N202" i="78" s="1"/>
  <c r="E192" i="78"/>
  <c r="Q189" i="78" s="1"/>
  <c r="C177" i="78"/>
  <c r="C176" i="78"/>
  <c r="C175" i="78"/>
  <c r="C174" i="78"/>
  <c r="C173" i="78"/>
  <c r="C172" i="78"/>
  <c r="G156" i="78"/>
  <c r="Q155" i="78" s="1"/>
  <c r="M143" i="78"/>
  <c r="S143" i="78"/>
  <c r="R143" i="78"/>
  <c r="Q143" i="78"/>
  <c r="P143" i="78"/>
  <c r="N143" i="78"/>
  <c r="L143" i="78"/>
  <c r="V143" i="78" s="1"/>
  <c r="S142" i="78"/>
  <c r="R142" i="78"/>
  <c r="Q142" i="78"/>
  <c r="P142" i="78"/>
  <c r="O142" i="78"/>
  <c r="N142" i="78"/>
  <c r="L142" i="78"/>
  <c r="S141" i="78"/>
  <c r="AC141" i="78" s="1"/>
  <c r="R141" i="78"/>
  <c r="Q141" i="78"/>
  <c r="P141" i="78"/>
  <c r="O141" i="78"/>
  <c r="N141" i="78"/>
  <c r="L141" i="78"/>
  <c r="S140" i="78"/>
  <c r="R140" i="78"/>
  <c r="AB140" i="78" s="1"/>
  <c r="Q140" i="78"/>
  <c r="P140" i="78"/>
  <c r="O140" i="78"/>
  <c r="N140" i="78"/>
  <c r="M140" i="78"/>
  <c r="L140" i="78"/>
  <c r="S139" i="78"/>
  <c r="R139" i="78"/>
  <c r="AB139" i="78" s="1"/>
  <c r="Q139" i="78"/>
  <c r="P139" i="78"/>
  <c r="O139" i="78"/>
  <c r="N139" i="78"/>
  <c r="M139" i="78"/>
  <c r="L139" i="78"/>
  <c r="S138" i="78"/>
  <c r="R138" i="78"/>
  <c r="Q138" i="78"/>
  <c r="P138" i="78"/>
  <c r="O138" i="78"/>
  <c r="N138" i="78"/>
  <c r="M138" i="78"/>
  <c r="L138" i="78"/>
  <c r="G132" i="78"/>
  <c r="P130" i="78" s="1"/>
  <c r="C117" i="78"/>
  <c r="C116" i="78"/>
  <c r="C115" i="78"/>
  <c r="C114" i="78"/>
  <c r="C113" i="78"/>
  <c r="C112" i="78"/>
  <c r="AP100" i="78"/>
  <c r="AH100" i="78"/>
  <c r="Z100" i="78"/>
  <c r="R100" i="78"/>
  <c r="J100" i="78"/>
  <c r="AW99" i="78"/>
  <c r="AV99" i="78"/>
  <c r="AU99" i="78"/>
  <c r="AT99" i="78"/>
  <c r="AS99" i="78"/>
  <c r="AR99" i="78"/>
  <c r="AQ99" i="78"/>
  <c r="AP99" i="78"/>
  <c r="AO99" i="78"/>
  <c r="AN99" i="78"/>
  <c r="AM99" i="78"/>
  <c r="AL99" i="78"/>
  <c r="AK99" i="78"/>
  <c r="AJ99" i="78"/>
  <c r="AI99" i="78"/>
  <c r="AH99" i="78"/>
  <c r="AG99" i="78"/>
  <c r="AF99" i="78"/>
  <c r="AE99" i="78"/>
  <c r="AD99" i="78"/>
  <c r="AC99" i="78"/>
  <c r="AB99" i="78"/>
  <c r="AA99" i="78"/>
  <c r="Z99" i="78"/>
  <c r="Y99" i="78"/>
  <c r="X99" i="78"/>
  <c r="W99" i="78"/>
  <c r="V99" i="78"/>
  <c r="U99" i="78"/>
  <c r="T99" i="78"/>
  <c r="S99" i="78"/>
  <c r="R99" i="78"/>
  <c r="Q99" i="78"/>
  <c r="P99" i="78"/>
  <c r="O99" i="78"/>
  <c r="N99" i="78"/>
  <c r="M99" i="78"/>
  <c r="L99" i="78"/>
  <c r="K99" i="78"/>
  <c r="J99" i="78"/>
  <c r="I99" i="78"/>
  <c r="H99" i="78"/>
  <c r="G99" i="78"/>
  <c r="F99" i="78"/>
  <c r="E99" i="78"/>
  <c r="D99" i="78"/>
  <c r="C99" i="78"/>
  <c r="B99" i="78"/>
  <c r="AW98" i="78"/>
  <c r="AV98" i="78"/>
  <c r="AU98" i="78"/>
  <c r="AT98" i="78"/>
  <c r="AS98" i="78"/>
  <c r="AR98" i="78"/>
  <c r="AQ98" i="78"/>
  <c r="AP98" i="78"/>
  <c r="AO98" i="78"/>
  <c r="AN98" i="78"/>
  <c r="AM98" i="78"/>
  <c r="AL98" i="78"/>
  <c r="AK98" i="78"/>
  <c r="AJ98" i="78"/>
  <c r="AI98" i="78"/>
  <c r="AH98" i="78"/>
  <c r="AG98" i="78"/>
  <c r="AF98" i="78"/>
  <c r="AE98" i="78"/>
  <c r="AD98" i="78"/>
  <c r="AC98" i="78"/>
  <c r="AB98" i="78"/>
  <c r="AA98" i="78"/>
  <c r="Z98" i="78"/>
  <c r="Y98" i="78"/>
  <c r="X98" i="78"/>
  <c r="W98" i="78"/>
  <c r="V98" i="78"/>
  <c r="U98" i="78"/>
  <c r="T98" i="78"/>
  <c r="S98" i="78"/>
  <c r="R98" i="78"/>
  <c r="Q98" i="78"/>
  <c r="P98" i="78"/>
  <c r="O98" i="78"/>
  <c r="N98" i="78"/>
  <c r="M98" i="78"/>
  <c r="L98" i="78"/>
  <c r="K98" i="78"/>
  <c r="J98" i="78"/>
  <c r="I98" i="78"/>
  <c r="H98" i="78"/>
  <c r="G98" i="78"/>
  <c r="F98" i="78"/>
  <c r="E98" i="78"/>
  <c r="D98" i="78"/>
  <c r="C98" i="78"/>
  <c r="B98" i="78"/>
  <c r="AW97" i="78"/>
  <c r="AV97" i="78"/>
  <c r="AV103" i="78" s="1"/>
  <c r="AU97" i="78"/>
  <c r="AU103" i="78" s="1"/>
  <c r="AT97" i="78"/>
  <c r="AT103" i="78" s="1"/>
  <c r="AS97" i="78"/>
  <c r="AR97" i="78"/>
  <c r="AR102" i="78" s="1"/>
  <c r="AQ97" i="78"/>
  <c r="AQ102" i="78" s="1"/>
  <c r="AP97" i="78"/>
  <c r="AP104" i="78" s="1"/>
  <c r="AO97" i="78"/>
  <c r="AN97" i="78"/>
  <c r="AN102" i="78" s="1"/>
  <c r="AM97" i="78"/>
  <c r="AL97" i="78"/>
  <c r="AL102" i="78" s="1"/>
  <c r="AK97" i="78"/>
  <c r="AJ97" i="78"/>
  <c r="AJ102" i="78" s="1"/>
  <c r="AI97" i="78"/>
  <c r="AI103" i="78" s="1"/>
  <c r="AH97" i="78"/>
  <c r="AG97" i="78"/>
  <c r="AF97" i="78"/>
  <c r="AF104" i="78" s="1"/>
  <c r="AE97" i="78"/>
  <c r="AE102" i="78" s="1"/>
  <c r="AD97" i="78"/>
  <c r="AC97" i="78"/>
  <c r="AB97" i="78"/>
  <c r="AB103" i="78" s="1"/>
  <c r="AA97" i="78"/>
  <c r="AA102" i="78" s="1"/>
  <c r="Z97" i="78"/>
  <c r="Z104" i="78" s="1"/>
  <c r="Y97" i="78"/>
  <c r="X97" i="78"/>
  <c r="X102" i="78" s="1"/>
  <c r="W97" i="78"/>
  <c r="V97" i="78"/>
  <c r="V102" i="78" s="1"/>
  <c r="U97" i="78"/>
  <c r="T97" i="78"/>
  <c r="T102" i="78" s="1"/>
  <c r="S97" i="78"/>
  <c r="S103" i="78" s="1"/>
  <c r="R97" i="78"/>
  <c r="Q97" i="78"/>
  <c r="P97" i="78"/>
  <c r="P104" i="78" s="1"/>
  <c r="O97" i="78"/>
  <c r="O104" i="78" s="1"/>
  <c r="N97" i="78"/>
  <c r="N103" i="78" s="1"/>
  <c r="M97" i="78"/>
  <c r="L97" i="78"/>
  <c r="L103" i="78" s="1"/>
  <c r="K97" i="78"/>
  <c r="K104" i="78" s="1"/>
  <c r="J97" i="78"/>
  <c r="J102" i="78" s="1"/>
  <c r="I97" i="78"/>
  <c r="H97" i="78"/>
  <c r="H102" i="78" s="1"/>
  <c r="G97" i="78"/>
  <c r="F97" i="78"/>
  <c r="F102" i="78" s="1"/>
  <c r="E97" i="78"/>
  <c r="D97" i="78"/>
  <c r="D102" i="78" s="1"/>
  <c r="C97" i="78"/>
  <c r="C103" i="78" s="1"/>
  <c r="B97" i="78"/>
  <c r="AQ89" i="78"/>
  <c r="AR89" i="78" s="1"/>
  <c r="AR100" i="78" s="1"/>
  <c r="AI89" i="78"/>
  <c r="AI100" i="78" s="1"/>
  <c r="AA89" i="78"/>
  <c r="AA100" i="78" s="1"/>
  <c r="S89" i="78"/>
  <c r="S100" i="78" s="1"/>
  <c r="K89" i="78"/>
  <c r="L89" i="78" s="1"/>
  <c r="L100" i="78" s="1"/>
  <c r="C89" i="78"/>
  <c r="D89" i="78" s="1"/>
  <c r="D100" i="78" s="1"/>
  <c r="AW88" i="78"/>
  <c r="AV88" i="78"/>
  <c r="AU88" i="78"/>
  <c r="AT88" i="78"/>
  <c r="AS88" i="78"/>
  <c r="AR88" i="78"/>
  <c r="AQ88" i="78"/>
  <c r="AP88" i="78"/>
  <c r="AO88" i="78"/>
  <c r="AN88" i="78"/>
  <c r="AM88" i="78"/>
  <c r="AL88" i="78"/>
  <c r="AK88" i="78"/>
  <c r="AJ88" i="78"/>
  <c r="AI88" i="78"/>
  <c r="AH88" i="78"/>
  <c r="AG88" i="78"/>
  <c r="AF88" i="78"/>
  <c r="AE88" i="78"/>
  <c r="AD88" i="78"/>
  <c r="AC88" i="78"/>
  <c r="AB88" i="78"/>
  <c r="AA88" i="78"/>
  <c r="Z88" i="78"/>
  <c r="Y88" i="78"/>
  <c r="X88" i="78"/>
  <c r="W88" i="78"/>
  <c r="V88" i="78"/>
  <c r="U88" i="78"/>
  <c r="T88" i="78"/>
  <c r="S88" i="78"/>
  <c r="R88" i="78"/>
  <c r="Q88" i="78"/>
  <c r="P88" i="78"/>
  <c r="O88" i="78"/>
  <c r="N88" i="78"/>
  <c r="M88" i="78"/>
  <c r="L88" i="78"/>
  <c r="K88" i="78"/>
  <c r="J88" i="78"/>
  <c r="I88" i="78"/>
  <c r="H88" i="78"/>
  <c r="G88" i="78"/>
  <c r="F88" i="78"/>
  <c r="E88" i="78"/>
  <c r="D88" i="78"/>
  <c r="C88" i="78"/>
  <c r="B88" i="78"/>
  <c r="AW87" i="78"/>
  <c r="AV87" i="78"/>
  <c r="AU87" i="78"/>
  <c r="AT87" i="78"/>
  <c r="AS87" i="78"/>
  <c r="AR87" i="78"/>
  <c r="AQ87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V87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AW86" i="78"/>
  <c r="AW93" i="78" s="1"/>
  <c r="AV86" i="78"/>
  <c r="AV92" i="78" s="1"/>
  <c r="AU86" i="78"/>
  <c r="AU92" i="78" s="1"/>
  <c r="AT86" i="78"/>
  <c r="AT93" i="78" s="1"/>
  <c r="AS86" i="78"/>
  <c r="AS91" i="78" s="1"/>
  <c r="AR86" i="78"/>
  <c r="AQ86" i="78"/>
  <c r="AQ93" i="78" s="1"/>
  <c r="AP86" i="78"/>
  <c r="AP92" i="78" s="1"/>
  <c r="AO86" i="78"/>
  <c r="AO92" i="78" s="1"/>
  <c r="AN86" i="78"/>
  <c r="AM86" i="78"/>
  <c r="AM92" i="78" s="1"/>
  <c r="AL86" i="78"/>
  <c r="AL93" i="78" s="1"/>
  <c r="AK86" i="78"/>
  <c r="AK93" i="78" s="1"/>
  <c r="AJ86" i="78"/>
  <c r="AI86" i="78"/>
  <c r="AI93" i="78" s="1"/>
  <c r="AH86" i="78"/>
  <c r="AH91" i="78" s="1"/>
  <c r="AG86" i="78"/>
  <c r="AG91" i="78" s="1"/>
  <c r="AF86" i="78"/>
  <c r="AF92" i="78" s="1"/>
  <c r="AE86" i="78"/>
  <c r="AE93" i="78" s="1"/>
  <c r="AD86" i="78"/>
  <c r="AD91" i="78" s="1"/>
  <c r="AC86" i="78"/>
  <c r="AC92" i="78" s="1"/>
  <c r="AB86" i="78"/>
  <c r="AA86" i="78"/>
  <c r="AA93" i="78" s="1"/>
  <c r="Z86" i="78"/>
  <c r="Z93" i="78" s="1"/>
  <c r="Y86" i="78"/>
  <c r="Y92" i="78" s="1"/>
  <c r="X86" i="78"/>
  <c r="W86" i="78"/>
  <c r="W91" i="78" s="1"/>
  <c r="V86" i="78"/>
  <c r="V93" i="78" s="1"/>
  <c r="U86" i="78"/>
  <c r="U93" i="78" s="1"/>
  <c r="T86" i="78"/>
  <c r="S86" i="78"/>
  <c r="S93" i="78" s="1"/>
  <c r="R86" i="78"/>
  <c r="R93" i="78" s="1"/>
  <c r="Q86" i="78"/>
  <c r="Q93" i="78" s="1"/>
  <c r="P86" i="78"/>
  <c r="O86" i="78"/>
  <c r="O93" i="78" s="1"/>
  <c r="N86" i="78"/>
  <c r="N93" i="78" s="1"/>
  <c r="M86" i="78"/>
  <c r="M93" i="78" s="1"/>
  <c r="L86" i="78"/>
  <c r="K86" i="78"/>
  <c r="K91" i="78" s="1"/>
  <c r="J86" i="78"/>
  <c r="J91" i="78" s="1"/>
  <c r="I86" i="78"/>
  <c r="I93" i="78" s="1"/>
  <c r="H86" i="78"/>
  <c r="G86" i="78"/>
  <c r="G92" i="78" s="1"/>
  <c r="F86" i="78"/>
  <c r="F92" i="78" s="1"/>
  <c r="E86" i="78"/>
  <c r="E93" i="78" s="1"/>
  <c r="D86" i="78"/>
  <c r="C86" i="78"/>
  <c r="C93" i="78" s="1"/>
  <c r="B86" i="78"/>
  <c r="A67" i="78"/>
  <c r="A49" i="78"/>
  <c r="A31" i="78"/>
  <c r="A183" i="78" s="1"/>
  <c r="J28" i="78"/>
  <c r="J27" i="78"/>
  <c r="J26" i="78"/>
  <c r="J25" i="78"/>
  <c r="J24" i="78"/>
  <c r="J23" i="78"/>
  <c r="C17" i="78"/>
  <c r="C16" i="78"/>
  <c r="C15" i="78"/>
  <c r="C14" i="78"/>
  <c r="C13" i="78"/>
  <c r="C12" i="78"/>
  <c r="M126" i="78" l="1"/>
  <c r="X152" i="79"/>
  <c r="L131" i="78"/>
  <c r="V131" i="78" s="1"/>
  <c r="S210" i="78"/>
  <c r="AB214" i="79"/>
  <c r="AA210" i="79"/>
  <c r="V211" i="79"/>
  <c r="AA215" i="79"/>
  <c r="Z154" i="79"/>
  <c r="X210" i="79"/>
  <c r="Y151" i="79"/>
  <c r="V153" i="79"/>
  <c r="V213" i="79"/>
  <c r="AC152" i="79"/>
  <c r="Z152" i="79"/>
  <c r="S213" i="78"/>
  <c r="AC213" i="79"/>
  <c r="Z213" i="79"/>
  <c r="X212" i="79"/>
  <c r="AB211" i="79"/>
  <c r="AB215" i="79"/>
  <c r="X151" i="79"/>
  <c r="W141" i="79"/>
  <c r="B108" i="78"/>
  <c r="B107" i="78"/>
  <c r="B106" i="78"/>
  <c r="AB210" i="79"/>
  <c r="W213" i="79"/>
  <c r="Z150" i="79"/>
  <c r="Q150" i="78"/>
  <c r="L211" i="78"/>
  <c r="AB152" i="79"/>
  <c r="R163" i="79" s="1"/>
  <c r="Y154" i="79"/>
  <c r="L151" i="78"/>
  <c r="M211" i="78"/>
  <c r="M214" i="78"/>
  <c r="AB153" i="79"/>
  <c r="R164" i="79" s="1"/>
  <c r="X103" i="78"/>
  <c r="AV104" i="78"/>
  <c r="Z130" i="78"/>
  <c r="N152" i="78"/>
  <c r="N210" i="78"/>
  <c r="N211" i="78"/>
  <c r="N212" i="78"/>
  <c r="N213" i="78"/>
  <c r="N214" i="78"/>
  <c r="N215" i="78"/>
  <c r="W150" i="79"/>
  <c r="C161" i="79" s="1"/>
  <c r="AA152" i="79"/>
  <c r="AB154" i="79"/>
  <c r="Y152" i="79"/>
  <c r="Z151" i="79"/>
  <c r="P162" i="79" s="1"/>
  <c r="AC155" i="79"/>
  <c r="AW92" i="78"/>
  <c r="O152" i="78"/>
  <c r="O210" i="78"/>
  <c r="O211" i="78"/>
  <c r="O212" i="78"/>
  <c r="O213" i="78"/>
  <c r="O214" i="78"/>
  <c r="P215" i="78"/>
  <c r="W151" i="79"/>
  <c r="AA153" i="79"/>
  <c r="G164" i="79" s="1"/>
  <c r="AB155" i="79"/>
  <c r="R166" i="79" s="1"/>
  <c r="V155" i="79"/>
  <c r="X142" i="79"/>
  <c r="Y140" i="79"/>
  <c r="AA139" i="79"/>
  <c r="X150" i="79"/>
  <c r="N161" i="79" s="1"/>
  <c r="X139" i="79"/>
  <c r="S214" i="78"/>
  <c r="AT91" i="78"/>
  <c r="L210" i="78"/>
  <c r="L214" i="78"/>
  <c r="AA150" i="79"/>
  <c r="AC150" i="79"/>
  <c r="S161" i="79" s="1"/>
  <c r="M210" i="78"/>
  <c r="AA151" i="79"/>
  <c r="X154" i="79"/>
  <c r="N165" i="79" s="1"/>
  <c r="X153" i="79"/>
  <c r="D164" i="79" s="1"/>
  <c r="P103" i="78"/>
  <c r="J93" i="78"/>
  <c r="C100" i="78"/>
  <c r="P211" i="78"/>
  <c r="P213" i="78"/>
  <c r="Q215" i="78"/>
  <c r="AA154" i="79"/>
  <c r="Q165" i="79" s="1"/>
  <c r="AC153" i="79"/>
  <c r="S164" i="79" s="1"/>
  <c r="C92" i="78"/>
  <c r="AA104" i="78"/>
  <c r="P153" i="78"/>
  <c r="Q210" i="78"/>
  <c r="Q211" i="78"/>
  <c r="Q212" i="78"/>
  <c r="Q213" i="78"/>
  <c r="Q214" i="78"/>
  <c r="R215" i="78"/>
  <c r="W153" i="79"/>
  <c r="AA155" i="79"/>
  <c r="Q166" i="79" s="1"/>
  <c r="V152" i="79"/>
  <c r="AC141" i="79"/>
  <c r="AC143" i="79"/>
  <c r="AB138" i="79"/>
  <c r="R161" i="79" s="1"/>
  <c r="AA138" i="79"/>
  <c r="AB140" i="79"/>
  <c r="W142" i="79"/>
  <c r="AC151" i="79"/>
  <c r="I162" i="79" s="1"/>
  <c r="L212" i="78"/>
  <c r="L213" i="78"/>
  <c r="L215" i="78"/>
  <c r="AC154" i="79"/>
  <c r="S165" i="79" s="1"/>
  <c r="M212" i="78"/>
  <c r="M213" i="78"/>
  <c r="M215" i="78"/>
  <c r="AJ89" i="78"/>
  <c r="AK89" i="78" s="1"/>
  <c r="AL89" i="78" s="1"/>
  <c r="Z91" i="78"/>
  <c r="O153" i="78"/>
  <c r="P210" i="78"/>
  <c r="P212" i="78"/>
  <c r="P214" i="78"/>
  <c r="W152" i="79"/>
  <c r="M163" i="79" s="1"/>
  <c r="Z153" i="79"/>
  <c r="P164" i="79" s="1"/>
  <c r="AJ104" i="78"/>
  <c r="AR103" i="78"/>
  <c r="Q154" i="78"/>
  <c r="R210" i="78"/>
  <c r="R211" i="78"/>
  <c r="R212" i="78"/>
  <c r="R213" i="78"/>
  <c r="R214" i="78"/>
  <c r="S215" i="78"/>
  <c r="W154" i="79"/>
  <c r="AB150" i="79"/>
  <c r="V154" i="79"/>
  <c r="V150" i="79"/>
  <c r="B161" i="79" s="1"/>
  <c r="Z140" i="79"/>
  <c r="P163" i="79" s="1"/>
  <c r="Z143" i="79"/>
  <c r="P166" i="79" s="1"/>
  <c r="W143" i="79"/>
  <c r="M166" i="79" s="1"/>
  <c r="AB139" i="79"/>
  <c r="Y150" i="79"/>
  <c r="E161" i="79" s="1"/>
  <c r="X187" i="79"/>
  <c r="Z186" i="79"/>
  <c r="X189" i="79"/>
  <c r="V189" i="79"/>
  <c r="AC188" i="79"/>
  <c r="X190" i="79"/>
  <c r="Y189" i="79"/>
  <c r="Z188" i="79"/>
  <c r="V186" i="79"/>
  <c r="Y186" i="79"/>
  <c r="V190" i="79"/>
  <c r="AA191" i="79"/>
  <c r="AB187" i="79"/>
  <c r="AA186" i="79"/>
  <c r="AB188" i="79"/>
  <c r="AA187" i="79"/>
  <c r="AB189" i="79"/>
  <c r="W189" i="79"/>
  <c r="W190" i="79"/>
  <c r="W191" i="79"/>
  <c r="W186" i="79"/>
  <c r="AA188" i="79"/>
  <c r="AB190" i="79"/>
  <c r="AB186" i="79"/>
  <c r="W187" i="79"/>
  <c r="AA189" i="79"/>
  <c r="AB191" i="79"/>
  <c r="W188" i="79"/>
  <c r="AA190" i="79"/>
  <c r="V187" i="79"/>
  <c r="D162" i="79"/>
  <c r="E164" i="79"/>
  <c r="O164" i="79"/>
  <c r="L162" i="79"/>
  <c r="S166" i="79"/>
  <c r="P165" i="79"/>
  <c r="D161" i="79"/>
  <c r="B162" i="79"/>
  <c r="F165" i="79"/>
  <c r="O216" i="78"/>
  <c r="S198" i="78"/>
  <c r="N199" i="78"/>
  <c r="P188" i="78"/>
  <c r="O189" i="78"/>
  <c r="L190" i="78"/>
  <c r="Q190" i="78"/>
  <c r="O186" i="78"/>
  <c r="L187" i="78"/>
  <c r="O191" i="78"/>
  <c r="O151" i="78"/>
  <c r="Q152" i="78"/>
  <c r="L155" i="78"/>
  <c r="V155" i="78" s="1"/>
  <c r="L166" i="78" s="1"/>
  <c r="L150" i="78"/>
  <c r="V150" i="78" s="1"/>
  <c r="P151" i="78"/>
  <c r="Z151" i="78" s="1"/>
  <c r="L154" i="78"/>
  <c r="N155" i="78"/>
  <c r="P152" i="78"/>
  <c r="Z152" i="78" s="1"/>
  <c r="Q151" i="78"/>
  <c r="O155" i="78"/>
  <c r="O150" i="78"/>
  <c r="Y150" i="78" s="1"/>
  <c r="L153" i="78"/>
  <c r="V153" i="78" s="1"/>
  <c r="O154" i="78"/>
  <c r="Y154" i="78" s="1"/>
  <c r="P155" i="78"/>
  <c r="N151" i="78"/>
  <c r="Q153" i="78"/>
  <c r="N150" i="78"/>
  <c r="N154" i="78"/>
  <c r="X154" i="78" s="1"/>
  <c r="P150" i="78"/>
  <c r="Z150" i="78" s="1"/>
  <c r="L152" i="78"/>
  <c r="V152" i="78" s="1"/>
  <c r="N153" i="78"/>
  <c r="X153" i="78" s="1"/>
  <c r="P154" i="78"/>
  <c r="X151" i="78"/>
  <c r="Z154" i="78"/>
  <c r="AC140" i="78"/>
  <c r="X142" i="78"/>
  <c r="X140" i="78"/>
  <c r="Y138" i="78"/>
  <c r="AC139" i="78"/>
  <c r="V142" i="78"/>
  <c r="W139" i="78"/>
  <c r="X138" i="78"/>
  <c r="AA141" i="78"/>
  <c r="AB142" i="78"/>
  <c r="X143" i="78"/>
  <c r="Z143" i="78"/>
  <c r="X141" i="78"/>
  <c r="X139" i="78"/>
  <c r="Z141" i="78"/>
  <c r="AA142" i="78"/>
  <c r="AB138" i="78"/>
  <c r="AA139" i="78"/>
  <c r="AA143" i="78"/>
  <c r="Y140" i="78"/>
  <c r="V141" i="78"/>
  <c r="V138" i="78"/>
  <c r="AC138" i="78"/>
  <c r="Z140" i="78"/>
  <c r="AB141" i="78"/>
  <c r="AC142" i="78"/>
  <c r="AC143" i="78"/>
  <c r="W138" i="78"/>
  <c r="V139" i="78"/>
  <c r="Y141" i="78"/>
  <c r="Z138" i="78"/>
  <c r="Y139" i="78"/>
  <c r="V140" i="78"/>
  <c r="Y142" i="78"/>
  <c r="W143" i="78"/>
  <c r="AB143" i="78"/>
  <c r="AA138" i="78"/>
  <c r="Z139" i="78"/>
  <c r="W140" i="78"/>
  <c r="AA140" i="78"/>
  <c r="Z142" i="78"/>
  <c r="S127" i="78"/>
  <c r="AC127" i="78" s="1"/>
  <c r="M128" i="78"/>
  <c r="W128" i="78" s="1"/>
  <c r="O128" i="78"/>
  <c r="Y128" i="78" s="1"/>
  <c r="R126" i="78"/>
  <c r="AB126" i="78" s="1"/>
  <c r="O127" i="78"/>
  <c r="Y127" i="78" s="1"/>
  <c r="M129" i="78"/>
  <c r="W129" i="78" s="1"/>
  <c r="W126" i="78"/>
  <c r="B92" i="78"/>
  <c r="AE104" i="78"/>
  <c r="I92" i="78"/>
  <c r="Y93" i="78"/>
  <c r="P102" i="78"/>
  <c r="AE103" i="78"/>
  <c r="I91" i="78"/>
  <c r="N92" i="78"/>
  <c r="AH93" i="78"/>
  <c r="AB102" i="78"/>
  <c r="AF103" i="78"/>
  <c r="AR104" i="78"/>
  <c r="S92" i="78"/>
  <c r="AI92" i="78"/>
  <c r="AI102" i="78"/>
  <c r="AI91" i="78"/>
  <c r="AQ92" i="78"/>
  <c r="AU102" i="78"/>
  <c r="H104" i="78"/>
  <c r="S91" i="78"/>
  <c r="AP103" i="78"/>
  <c r="AL91" i="78"/>
  <c r="O103" i="78"/>
  <c r="T104" i="78"/>
  <c r="B91" i="78"/>
  <c r="U91" i="78"/>
  <c r="Z92" i="78"/>
  <c r="K102" i="78"/>
  <c r="C104" i="78"/>
  <c r="C91" i="78"/>
  <c r="V91" i="78"/>
  <c r="AO91" i="78"/>
  <c r="J92" i="78"/>
  <c r="AD92" i="78"/>
  <c r="B93" i="78"/>
  <c r="L102" i="78"/>
  <c r="AV102" i="78"/>
  <c r="AJ103" i="78"/>
  <c r="D104" i="78"/>
  <c r="V104" i="78"/>
  <c r="AN104" i="78"/>
  <c r="F91" i="78"/>
  <c r="Y91" i="78"/>
  <c r="AP91" i="78"/>
  <c r="M92" i="78"/>
  <c r="AH92" i="78"/>
  <c r="F93" i="78"/>
  <c r="AD93" i="78"/>
  <c r="O102" i="78"/>
  <c r="AF102" i="78"/>
  <c r="D103" i="78"/>
  <c r="T103" i="78"/>
  <c r="AN103" i="78"/>
  <c r="F104" i="78"/>
  <c r="X104" i="78"/>
  <c r="AQ104" i="78"/>
  <c r="AC91" i="78"/>
  <c r="R92" i="78"/>
  <c r="AK92" i="78"/>
  <c r="K93" i="78"/>
  <c r="AO93" i="78"/>
  <c r="H103" i="78"/>
  <c r="Z103" i="78"/>
  <c r="AQ103" i="78"/>
  <c r="L104" i="78"/>
  <c r="AB104" i="78"/>
  <c r="AU104" i="78"/>
  <c r="F103" i="78"/>
  <c r="N91" i="78"/>
  <c r="AP93" i="78"/>
  <c r="C102" i="78"/>
  <c r="K103" i="78"/>
  <c r="AA103" i="78"/>
  <c r="N104" i="78"/>
  <c r="R91" i="78"/>
  <c r="E92" i="78"/>
  <c r="V92" i="78"/>
  <c r="AT92" i="78"/>
  <c r="Z102" i="78"/>
  <c r="AT102" i="78"/>
  <c r="AI104" i="78"/>
  <c r="AT89" i="79"/>
  <c r="AS100" i="79"/>
  <c r="Q163" i="79"/>
  <c r="G163" i="79"/>
  <c r="O162" i="79"/>
  <c r="E162" i="79"/>
  <c r="U100" i="79"/>
  <c r="V89" i="79"/>
  <c r="Q164" i="79"/>
  <c r="D100" i="79"/>
  <c r="E89" i="79"/>
  <c r="AK100" i="79"/>
  <c r="AL89" i="79"/>
  <c r="L163" i="79"/>
  <c r="B163" i="79"/>
  <c r="P161" i="79"/>
  <c r="F161" i="79"/>
  <c r="M164" i="79"/>
  <c r="C164" i="79"/>
  <c r="I164" i="79"/>
  <c r="L164" i="79"/>
  <c r="B164" i="79"/>
  <c r="N162" i="79"/>
  <c r="C166" i="79"/>
  <c r="H162" i="79"/>
  <c r="R162" i="79"/>
  <c r="O165" i="79"/>
  <c r="E165" i="79"/>
  <c r="F163" i="79"/>
  <c r="F162" i="79"/>
  <c r="V188" i="79"/>
  <c r="Y187" i="79"/>
  <c r="AC186" i="79"/>
  <c r="AC191" i="79"/>
  <c r="Z191" i="79"/>
  <c r="Y188" i="79"/>
  <c r="Z187" i="79"/>
  <c r="Y191" i="79"/>
  <c r="AC190" i="79"/>
  <c r="X188" i="79"/>
  <c r="X191" i="79"/>
  <c r="V191" i="79"/>
  <c r="Y190" i="79"/>
  <c r="AC189" i="79"/>
  <c r="Z190" i="79"/>
  <c r="Z189" i="79"/>
  <c r="AC187" i="79"/>
  <c r="I163" i="79"/>
  <c r="S163" i="79"/>
  <c r="X186" i="79"/>
  <c r="N163" i="79"/>
  <c r="D163" i="79"/>
  <c r="I166" i="79"/>
  <c r="R165" i="79"/>
  <c r="H165" i="79"/>
  <c r="M162" i="79"/>
  <c r="C162" i="79"/>
  <c r="N166" i="79"/>
  <c r="D166" i="79"/>
  <c r="L100" i="79"/>
  <c r="M89" i="79"/>
  <c r="G165" i="79"/>
  <c r="O163" i="79"/>
  <c r="E163" i="79"/>
  <c r="O166" i="79"/>
  <c r="E166" i="79"/>
  <c r="G162" i="79"/>
  <c r="L165" i="79"/>
  <c r="B165" i="79"/>
  <c r="O204" i="79"/>
  <c r="AB198" i="79" s="1"/>
  <c r="L166" i="79"/>
  <c r="B166" i="79"/>
  <c r="AC100" i="79"/>
  <c r="AD89" i="79"/>
  <c r="E89" i="78"/>
  <c r="E100" i="78" s="1"/>
  <c r="AS89" i="78"/>
  <c r="AS100" i="78" s="1"/>
  <c r="AQ100" i="78"/>
  <c r="AB89" i="78"/>
  <c r="AK100" i="78"/>
  <c r="AM91" i="78"/>
  <c r="AM93" i="78"/>
  <c r="A122" i="78"/>
  <c r="H93" i="78"/>
  <c r="H92" i="78"/>
  <c r="H91" i="78"/>
  <c r="X93" i="78"/>
  <c r="X92" i="78"/>
  <c r="X91" i="78"/>
  <c r="AV93" i="78"/>
  <c r="AV91" i="78"/>
  <c r="D93" i="78"/>
  <c r="D92" i="78"/>
  <c r="D91" i="78"/>
  <c r="L93" i="78"/>
  <c r="L92" i="78"/>
  <c r="L91" i="78"/>
  <c r="T93" i="78"/>
  <c r="T92" i="78"/>
  <c r="T91" i="78"/>
  <c r="AB93" i="78"/>
  <c r="AB92" i="78"/>
  <c r="AB91" i="78"/>
  <c r="AJ93" i="78"/>
  <c r="AJ92" i="78"/>
  <c r="AJ91" i="78"/>
  <c r="AR93" i="78"/>
  <c r="AR92" i="78"/>
  <c r="AR91" i="78"/>
  <c r="AE92" i="78"/>
  <c r="G93" i="78"/>
  <c r="AU93" i="78"/>
  <c r="P203" i="78"/>
  <c r="P202" i="78"/>
  <c r="P201" i="78"/>
  <c r="P200" i="78"/>
  <c r="P199" i="78"/>
  <c r="P198" i="78"/>
  <c r="O203" i="78"/>
  <c r="O202" i="78"/>
  <c r="O201" i="78"/>
  <c r="O200" i="78"/>
  <c r="O199" i="78"/>
  <c r="O198" i="78"/>
  <c r="R203" i="78"/>
  <c r="R202" i="78"/>
  <c r="R201" i="78"/>
  <c r="R200" i="78"/>
  <c r="R199" i="78"/>
  <c r="R198" i="78"/>
  <c r="L202" i="78"/>
  <c r="N201" i="78"/>
  <c r="S200" i="78"/>
  <c r="L198" i="78"/>
  <c r="M201" i="78"/>
  <c r="Q200" i="78"/>
  <c r="M203" i="78"/>
  <c r="Q202" i="78"/>
  <c r="M199" i="78"/>
  <c r="Q198" i="78"/>
  <c r="Q203" i="78"/>
  <c r="M202" i="78"/>
  <c r="S199" i="78"/>
  <c r="N198" i="78"/>
  <c r="N203" i="78"/>
  <c r="Q199" i="78"/>
  <c r="M198" i="78"/>
  <c r="L203" i="78"/>
  <c r="Q201" i="78"/>
  <c r="L200" i="78"/>
  <c r="S202" i="78"/>
  <c r="L201" i="78"/>
  <c r="F89" i="78"/>
  <c r="E91" i="78"/>
  <c r="O91" i="78"/>
  <c r="AK91" i="78"/>
  <c r="AU91" i="78"/>
  <c r="U92" i="78"/>
  <c r="AS92" i="78"/>
  <c r="B103" i="78"/>
  <c r="B104" i="78"/>
  <c r="B102" i="78"/>
  <c r="R104" i="78"/>
  <c r="R102" i="78"/>
  <c r="R103" i="78"/>
  <c r="AH103" i="78"/>
  <c r="AH104" i="78"/>
  <c r="AH102" i="78"/>
  <c r="AP102" i="78"/>
  <c r="V103" i="78"/>
  <c r="O131" i="78"/>
  <c r="Y131" i="78" s="1"/>
  <c r="O130" i="78"/>
  <c r="Y130" i="78" s="1"/>
  <c r="O129" i="78"/>
  <c r="Y129" i="78" s="1"/>
  <c r="N131" i="78"/>
  <c r="X131" i="78" s="1"/>
  <c r="N130" i="78"/>
  <c r="X130" i="78" s="1"/>
  <c r="N129" i="78"/>
  <c r="X129" i="78" s="1"/>
  <c r="Q131" i="78"/>
  <c r="AA131" i="78" s="1"/>
  <c r="Q130" i="78"/>
  <c r="AA130" i="78" s="1"/>
  <c r="Q129" i="78"/>
  <c r="AA129" i="78" s="1"/>
  <c r="Q128" i="78"/>
  <c r="AA128" i="78" s="1"/>
  <c r="S131" i="78"/>
  <c r="AC131" i="78" s="1"/>
  <c r="L129" i="78"/>
  <c r="V129" i="78" s="1"/>
  <c r="B164" i="78" s="1"/>
  <c r="R128" i="78"/>
  <c r="AB128" i="78" s="1"/>
  <c r="Q127" i="78"/>
  <c r="AA127" i="78" s="1"/>
  <c r="Q126" i="78"/>
  <c r="AA126" i="78" s="1"/>
  <c r="R131" i="78"/>
  <c r="AB131" i="78" s="1"/>
  <c r="P128" i="78"/>
  <c r="Z128" i="78" s="1"/>
  <c r="P127" i="78"/>
  <c r="Z127" i="78" s="1"/>
  <c r="P126" i="78"/>
  <c r="Z126" i="78" s="1"/>
  <c r="M130" i="78"/>
  <c r="W130" i="78" s="1"/>
  <c r="R129" i="78"/>
  <c r="AB129" i="78" s="1"/>
  <c r="L128" i="78"/>
  <c r="V128" i="78" s="1"/>
  <c r="L127" i="78"/>
  <c r="V127" i="78" s="1"/>
  <c r="L126" i="78"/>
  <c r="V126" i="78" s="1"/>
  <c r="P131" i="78"/>
  <c r="Z131" i="78" s="1"/>
  <c r="L130" i="78"/>
  <c r="V130" i="78" s="1"/>
  <c r="M127" i="78"/>
  <c r="W127" i="78" s="1"/>
  <c r="O126" i="78"/>
  <c r="Y126" i="78" s="1"/>
  <c r="E161" i="78" s="1"/>
  <c r="M131" i="78"/>
  <c r="W131" i="78" s="1"/>
  <c r="N126" i="78"/>
  <c r="X126" i="78" s="1"/>
  <c r="S130" i="78"/>
  <c r="AC130" i="78" s="1"/>
  <c r="P129" i="78"/>
  <c r="Z129" i="78" s="1"/>
  <c r="N128" i="78"/>
  <c r="X128" i="78" s="1"/>
  <c r="R127" i="78"/>
  <c r="AB127" i="78" s="1"/>
  <c r="S201" i="78"/>
  <c r="T89" i="78"/>
  <c r="Q91" i="78"/>
  <c r="AA91" i="78"/>
  <c r="AW91" i="78"/>
  <c r="K92" i="78"/>
  <c r="W93" i="78"/>
  <c r="S104" i="78"/>
  <c r="S102" i="78"/>
  <c r="N102" i="78"/>
  <c r="J103" i="78"/>
  <c r="AL103" i="78"/>
  <c r="AT104" i="78"/>
  <c r="N127" i="78"/>
  <c r="X127" i="78" s="1"/>
  <c r="S128" i="78"/>
  <c r="AC128" i="78" s="1"/>
  <c r="R130" i="78"/>
  <c r="AB130" i="78" s="1"/>
  <c r="L188" i="78"/>
  <c r="L199" i="78"/>
  <c r="G91" i="78"/>
  <c r="P92" i="78"/>
  <c r="P91" i="78"/>
  <c r="AN93" i="78"/>
  <c r="AN91" i="78"/>
  <c r="A147" i="78"/>
  <c r="A207" i="78"/>
  <c r="M89" i="78"/>
  <c r="AE91" i="78"/>
  <c r="O92" i="78"/>
  <c r="AC93" i="78"/>
  <c r="AD104" i="78"/>
  <c r="AD102" i="78"/>
  <c r="J104" i="78"/>
  <c r="AL104" i="78"/>
  <c r="M200" i="78"/>
  <c r="AQ91" i="78"/>
  <c r="Q92" i="78"/>
  <c r="AA92" i="78"/>
  <c r="AN92" i="78"/>
  <c r="P93" i="78"/>
  <c r="AS93" i="78"/>
  <c r="G104" i="78"/>
  <c r="G102" i="78"/>
  <c r="G103" i="78"/>
  <c r="W103" i="78"/>
  <c r="W104" i="78"/>
  <c r="W102" i="78"/>
  <c r="AM104" i="78"/>
  <c r="AM102" i="78"/>
  <c r="AM103" i="78"/>
  <c r="K100" i="78"/>
  <c r="AD103" i="78"/>
  <c r="S126" i="78"/>
  <c r="AC126" i="78" s="1"/>
  <c r="S129" i="78"/>
  <c r="AC129" i="78" s="1"/>
  <c r="N200" i="78"/>
  <c r="W92" i="78"/>
  <c r="A195" i="78"/>
  <c r="A135" i="78"/>
  <c r="AF93" i="78"/>
  <c r="AF91" i="78"/>
  <c r="AG93" i="78"/>
  <c r="AG92" i="78"/>
  <c r="M91" i="78"/>
  <c r="S191" i="78"/>
  <c r="S190" i="78"/>
  <c r="S189" i="78"/>
  <c r="S188" i="78"/>
  <c r="S187" i="78"/>
  <c r="S186" i="78"/>
  <c r="R191" i="78"/>
  <c r="R190" i="78"/>
  <c r="R189" i="78"/>
  <c r="R188" i="78"/>
  <c r="R187" i="78"/>
  <c r="R186" i="78"/>
  <c r="M191" i="78"/>
  <c r="M190" i="78"/>
  <c r="M189" i="78"/>
  <c r="M188" i="78"/>
  <c r="M187" i="78"/>
  <c r="M186" i="78"/>
  <c r="Q191" i="78"/>
  <c r="L189" i="78"/>
  <c r="O188" i="78"/>
  <c r="Q187" i="78"/>
  <c r="P191" i="78"/>
  <c r="N188" i="78"/>
  <c r="P187" i="78"/>
  <c r="N190" i="78"/>
  <c r="P189" i="78"/>
  <c r="N186" i="78"/>
  <c r="N191" i="78"/>
  <c r="O187" i="78"/>
  <c r="L186" i="78"/>
  <c r="L191" i="78"/>
  <c r="Q188" i="78"/>
  <c r="N187" i="78"/>
  <c r="P190" i="78"/>
  <c r="N189" i="78"/>
  <c r="Q186" i="78"/>
  <c r="O190" i="78"/>
  <c r="P186" i="78"/>
  <c r="S203" i="78"/>
  <c r="E104" i="78"/>
  <c r="E103" i="78"/>
  <c r="E102" i="78"/>
  <c r="M104" i="78"/>
  <c r="M103" i="78"/>
  <c r="M102" i="78"/>
  <c r="U104" i="78"/>
  <c r="U103" i="78"/>
  <c r="U102" i="78"/>
  <c r="AC104" i="78"/>
  <c r="AC103" i="78"/>
  <c r="AC102" i="78"/>
  <c r="AK104" i="78"/>
  <c r="AK103" i="78"/>
  <c r="AK102" i="78"/>
  <c r="AS104" i="78"/>
  <c r="AS103" i="78"/>
  <c r="AS102" i="78"/>
  <c r="AA152" i="78"/>
  <c r="AL92" i="78"/>
  <c r="I104" i="78"/>
  <c r="I103" i="78"/>
  <c r="I102" i="78"/>
  <c r="Q104" i="78"/>
  <c r="Q103" i="78"/>
  <c r="Q102" i="78"/>
  <c r="Y104" i="78"/>
  <c r="Y103" i="78"/>
  <c r="Y102" i="78"/>
  <c r="AG104" i="78"/>
  <c r="AG103" i="78"/>
  <c r="AG102" i="78"/>
  <c r="AO104" i="78"/>
  <c r="AO103" i="78"/>
  <c r="AO102" i="78"/>
  <c r="AW104" i="78"/>
  <c r="AW103" i="78"/>
  <c r="AW102" i="78"/>
  <c r="S155" i="78"/>
  <c r="AC155" i="78" s="1"/>
  <c r="S154" i="78"/>
  <c r="S153" i="78"/>
  <c r="S152" i="78"/>
  <c r="AC152" i="78" s="1"/>
  <c r="S151" i="78"/>
  <c r="AC151" i="78" s="1"/>
  <c r="S150" i="78"/>
  <c r="AC150" i="78" s="1"/>
  <c r="R155" i="78"/>
  <c r="R154" i="78"/>
  <c r="R153" i="78"/>
  <c r="AB153" i="78" s="1"/>
  <c r="R152" i="78"/>
  <c r="R151" i="78"/>
  <c r="R150" i="78"/>
  <c r="AB150" i="78" s="1"/>
  <c r="M155" i="78"/>
  <c r="W155" i="78" s="1"/>
  <c r="M154" i="78"/>
  <c r="W154" i="78" s="1"/>
  <c r="M153" i="78"/>
  <c r="M152" i="78"/>
  <c r="M151" i="78"/>
  <c r="W151" i="78" s="1"/>
  <c r="M150" i="78"/>
  <c r="O143" i="78"/>
  <c r="Y143" i="78" s="1"/>
  <c r="M141" i="78"/>
  <c r="W141" i="78" s="1"/>
  <c r="M142" i="78"/>
  <c r="W142" i="78" s="1"/>
  <c r="L161" i="79" l="1"/>
  <c r="N164" i="79"/>
  <c r="X155" i="78"/>
  <c r="I165" i="79"/>
  <c r="M161" i="79"/>
  <c r="V198" i="79"/>
  <c r="B221" i="79" s="1"/>
  <c r="Q162" i="79"/>
  <c r="H166" i="79"/>
  <c r="C165" i="79"/>
  <c r="Q161" i="79"/>
  <c r="H161" i="79"/>
  <c r="H163" i="79"/>
  <c r="D165" i="79"/>
  <c r="AB203" i="79"/>
  <c r="O161" i="79"/>
  <c r="M165" i="79"/>
  <c r="I161" i="79"/>
  <c r="W211" i="78"/>
  <c r="C163" i="79"/>
  <c r="F165" i="78"/>
  <c r="AT89" i="78"/>
  <c r="AT100" i="78" s="1"/>
  <c r="H164" i="79"/>
  <c r="F164" i="79"/>
  <c r="G161" i="79"/>
  <c r="F166" i="79"/>
  <c r="G166" i="79"/>
  <c r="S162" i="79"/>
  <c r="AJ100" i="78"/>
  <c r="X199" i="79"/>
  <c r="D222" i="79" s="1"/>
  <c r="AB211" i="78"/>
  <c r="AB215" i="78"/>
  <c r="X214" i="78"/>
  <c r="X212" i="78"/>
  <c r="AC211" i="78"/>
  <c r="AA211" i="78"/>
  <c r="X213" i="78"/>
  <c r="AA214" i="78"/>
  <c r="Z214" i="78"/>
  <c r="Z215" i="78"/>
  <c r="AC213" i="78"/>
  <c r="Y213" i="78"/>
  <c r="W212" i="78"/>
  <c r="Z211" i="78"/>
  <c r="AA215" i="78"/>
  <c r="V214" i="78"/>
  <c r="Y210" i="78"/>
  <c r="W214" i="78"/>
  <c r="AC212" i="78"/>
  <c r="AB214" i="78"/>
  <c r="AC214" i="78"/>
  <c r="W215" i="78"/>
  <c r="V212" i="78"/>
  <c r="AB213" i="78"/>
  <c r="V210" i="78"/>
  <c r="AA212" i="78"/>
  <c r="Z212" i="78"/>
  <c r="Y214" i="78"/>
  <c r="AA210" i="78"/>
  <c r="AB212" i="78"/>
  <c r="V211" i="78"/>
  <c r="AC210" i="78"/>
  <c r="AB210" i="78"/>
  <c r="W213" i="78"/>
  <c r="X210" i="78"/>
  <c r="X215" i="78"/>
  <c r="Y215" i="78"/>
  <c r="Z213" i="78"/>
  <c r="AA213" i="78"/>
  <c r="W210" i="78"/>
  <c r="AC215" i="78"/>
  <c r="Y211" i="78"/>
  <c r="V213" i="78"/>
  <c r="Y212" i="78"/>
  <c r="V215" i="78"/>
  <c r="X211" i="78"/>
  <c r="Z210" i="78"/>
  <c r="AB151" i="78"/>
  <c r="AC153" i="78"/>
  <c r="I164" i="78" s="1"/>
  <c r="AA155" i="78"/>
  <c r="Q166" i="78" s="1"/>
  <c r="V151" i="78"/>
  <c r="L162" i="78" s="1"/>
  <c r="Y155" i="78"/>
  <c r="O166" i="78" s="1"/>
  <c r="W150" i="78"/>
  <c r="C161" i="78" s="1"/>
  <c r="AB152" i="78"/>
  <c r="R163" i="78" s="1"/>
  <c r="AC154" i="78"/>
  <c r="I165" i="78" s="1"/>
  <c r="X150" i="78"/>
  <c r="D161" i="78" s="1"/>
  <c r="AA151" i="78"/>
  <c r="G162" i="78" s="1"/>
  <c r="Y151" i="78"/>
  <c r="E162" i="78" s="1"/>
  <c r="P165" i="78"/>
  <c r="AA150" i="78"/>
  <c r="W152" i="78"/>
  <c r="C163" i="78" s="1"/>
  <c r="AB154" i="78"/>
  <c r="R165" i="78" s="1"/>
  <c r="B166" i="78"/>
  <c r="Y153" i="78"/>
  <c r="E164" i="78" s="1"/>
  <c r="Z153" i="78"/>
  <c r="P164" i="78" s="1"/>
  <c r="Y152" i="78"/>
  <c r="E163" i="78" s="1"/>
  <c r="X152" i="78"/>
  <c r="N163" i="78" s="1"/>
  <c r="AA153" i="78"/>
  <c r="W153" i="78"/>
  <c r="M164" i="78" s="1"/>
  <c r="AB155" i="78"/>
  <c r="H166" i="78" s="1"/>
  <c r="V154" i="78"/>
  <c r="L165" i="78" s="1"/>
  <c r="N161" i="78"/>
  <c r="Z155" i="78"/>
  <c r="F166" i="78" s="1"/>
  <c r="AA154" i="78"/>
  <c r="G165" i="78" s="1"/>
  <c r="N166" i="78"/>
  <c r="N164" i="78"/>
  <c r="P161" i="78"/>
  <c r="D165" i="78"/>
  <c r="F163" i="78"/>
  <c r="D162" i="78"/>
  <c r="Q161" i="78"/>
  <c r="F162" i="78"/>
  <c r="E165" i="78"/>
  <c r="B163" i="78"/>
  <c r="Q162" i="78"/>
  <c r="E166" i="78"/>
  <c r="N162" i="78"/>
  <c r="F161" i="78"/>
  <c r="P162" i="78"/>
  <c r="P163" i="78"/>
  <c r="O165" i="78"/>
  <c r="O162" i="78"/>
  <c r="G161" i="78"/>
  <c r="N165" i="78"/>
  <c r="AT100" i="79"/>
  <c r="AU89" i="79"/>
  <c r="H226" i="79"/>
  <c r="R226" i="79"/>
  <c r="Z199" i="79"/>
  <c r="V202" i="79"/>
  <c r="Z198" i="79"/>
  <c r="AC202" i="79"/>
  <c r="AC198" i="79"/>
  <c r="AA199" i="79"/>
  <c r="Z203" i="79"/>
  <c r="AC200" i="79"/>
  <c r="AA198" i="79"/>
  <c r="AC201" i="79"/>
  <c r="W200" i="79"/>
  <c r="W202" i="79"/>
  <c r="X203" i="79"/>
  <c r="X202" i="79"/>
  <c r="Y198" i="79"/>
  <c r="V199" i="79"/>
  <c r="Z202" i="79"/>
  <c r="AA201" i="79"/>
  <c r="Z200" i="79"/>
  <c r="AB200" i="79"/>
  <c r="V201" i="79"/>
  <c r="Y203" i="79"/>
  <c r="V203" i="79"/>
  <c r="X198" i="79"/>
  <c r="AL100" i="79"/>
  <c r="AM89" i="79"/>
  <c r="AA202" i="79"/>
  <c r="W198" i="79"/>
  <c r="AB202" i="79"/>
  <c r="AD100" i="79"/>
  <c r="AE89" i="79"/>
  <c r="AC199" i="79"/>
  <c r="L221" i="79"/>
  <c r="X201" i="79"/>
  <c r="W203" i="79"/>
  <c r="W199" i="79"/>
  <c r="V200" i="79"/>
  <c r="Y199" i="79"/>
  <c r="F89" i="79"/>
  <c r="E100" i="79"/>
  <c r="V100" i="79"/>
  <c r="W89" i="79"/>
  <c r="Y201" i="79"/>
  <c r="Y200" i="79"/>
  <c r="M100" i="79"/>
  <c r="N89" i="79"/>
  <c r="AB201" i="79"/>
  <c r="Y202" i="79"/>
  <c r="AC203" i="79"/>
  <c r="R221" i="79"/>
  <c r="H221" i="79"/>
  <c r="AB199" i="79"/>
  <c r="AA203" i="79"/>
  <c r="W201" i="79"/>
  <c r="AA200" i="79"/>
  <c r="X200" i="79"/>
  <c r="Z201" i="79"/>
  <c r="AB100" i="78"/>
  <c r="AC89" i="78"/>
  <c r="S166" i="78"/>
  <c r="I166" i="78"/>
  <c r="O192" i="78"/>
  <c r="Y188" i="78" s="1"/>
  <c r="Y201" i="78"/>
  <c r="U89" i="78"/>
  <c r="T100" i="78"/>
  <c r="D164" i="78"/>
  <c r="C165" i="78"/>
  <c r="M165" i="78"/>
  <c r="I161" i="78"/>
  <c r="S161" i="78"/>
  <c r="L164" i="78"/>
  <c r="O204" i="78"/>
  <c r="AA199" i="78" s="1"/>
  <c r="D166" i="78"/>
  <c r="M161" i="78"/>
  <c r="B165" i="78"/>
  <c r="G89" i="78"/>
  <c r="F100" i="78"/>
  <c r="R164" i="78"/>
  <c r="H164" i="78"/>
  <c r="M100" i="78"/>
  <c r="N89" i="78"/>
  <c r="S162" i="78"/>
  <c r="I162" i="78"/>
  <c r="L161" i="78"/>
  <c r="B161" i="78"/>
  <c r="O161" i="78"/>
  <c r="R161" i="78"/>
  <c r="H161" i="78"/>
  <c r="I163" i="78"/>
  <c r="S163" i="78"/>
  <c r="L163" i="78"/>
  <c r="Q163" i="78"/>
  <c r="G163" i="78"/>
  <c r="B162" i="78"/>
  <c r="F164" i="78"/>
  <c r="AM89" i="78"/>
  <c r="AL100" i="78"/>
  <c r="M162" i="78"/>
  <c r="C162" i="78"/>
  <c r="M166" i="78"/>
  <c r="C166" i="78"/>
  <c r="R162" i="78"/>
  <c r="H162" i="78"/>
  <c r="S164" i="78"/>
  <c r="O163" i="78" l="1"/>
  <c r="AA186" i="78"/>
  <c r="AU89" i="78"/>
  <c r="Q165" i="78"/>
  <c r="AB203" i="78"/>
  <c r="Z198" i="78"/>
  <c r="P166" i="78"/>
  <c r="W188" i="78"/>
  <c r="G166" i="78"/>
  <c r="O164" i="78"/>
  <c r="N222" i="79"/>
  <c r="Y200" i="78"/>
  <c r="AA202" i="78"/>
  <c r="AC200" i="78"/>
  <c r="AB202" i="78"/>
  <c r="R225" i="78" s="1"/>
  <c r="AC201" i="78"/>
  <c r="W201" i="78"/>
  <c r="X200" i="78"/>
  <c r="AB198" i="78"/>
  <c r="W199" i="78"/>
  <c r="W198" i="78"/>
  <c r="AB201" i="78"/>
  <c r="Z199" i="78"/>
  <c r="V189" i="78"/>
  <c r="AA188" i="78"/>
  <c r="X186" i="78"/>
  <c r="W189" i="78"/>
  <c r="Z190" i="78"/>
  <c r="AB190" i="78"/>
  <c r="X191" i="78"/>
  <c r="X189" i="78"/>
  <c r="W191" i="78"/>
  <c r="AC187" i="78"/>
  <c r="Z186" i="78"/>
  <c r="P221" i="78" s="1"/>
  <c r="V186" i="78"/>
  <c r="AC189" i="78"/>
  <c r="W187" i="78"/>
  <c r="AA191" i="78"/>
  <c r="AC190" i="78"/>
  <c r="W190" i="78"/>
  <c r="V191" i="78"/>
  <c r="AB188" i="78"/>
  <c r="AB187" i="78"/>
  <c r="AC186" i="78"/>
  <c r="AC191" i="78"/>
  <c r="Y190" i="78"/>
  <c r="W186" i="78"/>
  <c r="M221" i="78" s="1"/>
  <c r="Z189" i="78"/>
  <c r="Y187" i="78"/>
  <c r="AC188" i="78"/>
  <c r="AB189" i="78"/>
  <c r="AB191" i="78"/>
  <c r="H226" i="78" s="1"/>
  <c r="X190" i="78"/>
  <c r="X188" i="78"/>
  <c r="AB186" i="78"/>
  <c r="H221" i="78" s="1"/>
  <c r="R166" i="78"/>
  <c r="Q164" i="78"/>
  <c r="G164" i="78"/>
  <c r="H165" i="78"/>
  <c r="M163" i="78"/>
  <c r="H163" i="78"/>
  <c r="C164" i="78"/>
  <c r="S165" i="78"/>
  <c r="D163" i="78"/>
  <c r="AU100" i="79"/>
  <c r="AV89" i="79"/>
  <c r="R222" i="79"/>
  <c r="H222" i="79"/>
  <c r="C221" i="79"/>
  <c r="M221" i="79"/>
  <c r="R223" i="79"/>
  <c r="H223" i="79"/>
  <c r="O224" i="79"/>
  <c r="E224" i="79"/>
  <c r="G225" i="79"/>
  <c r="Q225" i="79"/>
  <c r="M223" i="79"/>
  <c r="C223" i="79"/>
  <c r="W100" i="79"/>
  <c r="X89" i="79"/>
  <c r="N224" i="79"/>
  <c r="D224" i="79"/>
  <c r="AM100" i="79"/>
  <c r="AN89" i="79"/>
  <c r="Q224" i="79"/>
  <c r="G224" i="79"/>
  <c r="I224" i="79"/>
  <c r="S224" i="79"/>
  <c r="L225" i="79"/>
  <c r="B225" i="79"/>
  <c r="S226" i="79"/>
  <c r="I226" i="79"/>
  <c r="F225" i="79"/>
  <c r="P225" i="79"/>
  <c r="G221" i="79"/>
  <c r="Q221" i="79"/>
  <c r="P222" i="79"/>
  <c r="F222" i="79"/>
  <c r="N223" i="79"/>
  <c r="D223" i="79"/>
  <c r="O225" i="79"/>
  <c r="E225" i="79"/>
  <c r="I222" i="79"/>
  <c r="S222" i="79"/>
  <c r="N221" i="79"/>
  <c r="D221" i="79"/>
  <c r="L222" i="79"/>
  <c r="B222" i="79"/>
  <c r="I223" i="79"/>
  <c r="S223" i="79"/>
  <c r="Q223" i="79"/>
  <c r="G223" i="79"/>
  <c r="H224" i="79"/>
  <c r="R224" i="79"/>
  <c r="F100" i="79"/>
  <c r="G89" i="79"/>
  <c r="AF89" i="79"/>
  <c r="AE100" i="79"/>
  <c r="B226" i="79"/>
  <c r="L226" i="79"/>
  <c r="O221" i="79"/>
  <c r="E221" i="79"/>
  <c r="P226" i="79"/>
  <c r="F226" i="79"/>
  <c r="E223" i="79"/>
  <c r="O223" i="79"/>
  <c r="M225" i="79"/>
  <c r="C225" i="79"/>
  <c r="P223" i="79"/>
  <c r="F223" i="79"/>
  <c r="N100" i="79"/>
  <c r="O89" i="79"/>
  <c r="O226" i="79"/>
  <c r="E226" i="79"/>
  <c r="N225" i="79"/>
  <c r="D225" i="79"/>
  <c r="Q222" i="79"/>
  <c r="G222" i="79"/>
  <c r="M222" i="79"/>
  <c r="C222" i="79"/>
  <c r="S225" i="79"/>
  <c r="I225" i="79"/>
  <c r="P224" i="79"/>
  <c r="F224" i="79"/>
  <c r="M226" i="79"/>
  <c r="C226" i="79"/>
  <c r="P221" i="79"/>
  <c r="F221" i="79"/>
  <c r="M224" i="79"/>
  <c r="C224" i="79"/>
  <c r="O222" i="79"/>
  <c r="E222" i="79"/>
  <c r="Q226" i="79"/>
  <c r="G226" i="79"/>
  <c r="L223" i="79"/>
  <c r="B223" i="79"/>
  <c r="R225" i="79"/>
  <c r="H225" i="79"/>
  <c r="L224" i="79"/>
  <c r="B224" i="79"/>
  <c r="N226" i="79"/>
  <c r="D226" i="79"/>
  <c r="I221" i="79"/>
  <c r="S221" i="79"/>
  <c r="AD89" i="78"/>
  <c r="AC100" i="78"/>
  <c r="AM100" i="78"/>
  <c r="AN89" i="78"/>
  <c r="AV89" i="78"/>
  <c r="AU100" i="78"/>
  <c r="O223" i="78"/>
  <c r="E223" i="78"/>
  <c r="AC198" i="78"/>
  <c r="X199" i="78"/>
  <c r="X202" i="78"/>
  <c r="AC199" i="78"/>
  <c r="X203" i="78"/>
  <c r="Z200" i="78"/>
  <c r="AA203" i="78"/>
  <c r="AA200" i="78"/>
  <c r="V198" i="78"/>
  <c r="AC202" i="78"/>
  <c r="AC203" i="78"/>
  <c r="W203" i="78"/>
  <c r="Y198" i="78"/>
  <c r="AA201" i="78"/>
  <c r="W202" i="78"/>
  <c r="Y202" i="78"/>
  <c r="Z201" i="78"/>
  <c r="AB200" i="78"/>
  <c r="X201" i="78"/>
  <c r="Z202" i="78"/>
  <c r="V200" i="78"/>
  <c r="X198" i="78"/>
  <c r="V187" i="78"/>
  <c r="AA189" i="78"/>
  <c r="V190" i="78"/>
  <c r="AA190" i="78"/>
  <c r="Q225" i="78" s="1"/>
  <c r="Z188" i="78"/>
  <c r="Y191" i="78"/>
  <c r="Y186" i="78"/>
  <c r="Y189" i="78"/>
  <c r="O224" i="78" s="1"/>
  <c r="Y199" i="78"/>
  <c r="Z187" i="78"/>
  <c r="V201" i="78"/>
  <c r="Z191" i="78"/>
  <c r="AA198" i="78"/>
  <c r="X187" i="78"/>
  <c r="C224" i="78"/>
  <c r="Z203" i="78"/>
  <c r="V188" i="78"/>
  <c r="U100" i="78"/>
  <c r="V89" i="78"/>
  <c r="AA187" i="78"/>
  <c r="Q222" i="78" s="1"/>
  <c r="N100" i="78"/>
  <c r="O89" i="78"/>
  <c r="V202" i="78"/>
  <c r="W200" i="78"/>
  <c r="V203" i="78"/>
  <c r="AB199" i="78"/>
  <c r="G100" i="78"/>
  <c r="H89" i="78"/>
  <c r="Y203" i="78"/>
  <c r="V199" i="78"/>
  <c r="S224" i="78" l="1"/>
  <c r="R224" i="78"/>
  <c r="S223" i="78"/>
  <c r="F222" i="78"/>
  <c r="H225" i="78"/>
  <c r="M224" i="78"/>
  <c r="N223" i="78"/>
  <c r="C222" i="78"/>
  <c r="F221" i="78"/>
  <c r="I224" i="78"/>
  <c r="H224" i="78"/>
  <c r="M222" i="78"/>
  <c r="C221" i="78"/>
  <c r="D223" i="78"/>
  <c r="E224" i="78"/>
  <c r="R226" i="78"/>
  <c r="I223" i="78"/>
  <c r="R221" i="78"/>
  <c r="P222" i="78"/>
  <c r="AV100" i="79"/>
  <c r="AW89" i="79"/>
  <c r="AW100" i="79" s="1"/>
  <c r="Y89" i="79"/>
  <c r="Y100" i="79" s="1"/>
  <c r="X100" i="79"/>
  <c r="AF100" i="79"/>
  <c r="AG89" i="79"/>
  <c r="AG100" i="79" s="1"/>
  <c r="P89" i="79"/>
  <c r="O100" i="79"/>
  <c r="G100" i="79"/>
  <c r="H89" i="79"/>
  <c r="AN100" i="79"/>
  <c r="AO89" i="79"/>
  <c r="AO100" i="79" s="1"/>
  <c r="AD100" i="78"/>
  <c r="AE89" i="78"/>
  <c r="G221" i="78"/>
  <c r="Q221" i="78"/>
  <c r="E221" i="78"/>
  <c r="O221" i="78"/>
  <c r="L222" i="78"/>
  <c r="B222" i="78"/>
  <c r="M226" i="78"/>
  <c r="C226" i="78"/>
  <c r="S222" i="78"/>
  <c r="I222" i="78"/>
  <c r="O226" i="78"/>
  <c r="E226" i="78"/>
  <c r="W89" i="78"/>
  <c r="V100" i="78"/>
  <c r="S226" i="78"/>
  <c r="I226" i="78"/>
  <c r="D225" i="78"/>
  <c r="N225" i="78"/>
  <c r="O225" i="78"/>
  <c r="E225" i="78"/>
  <c r="S225" i="78"/>
  <c r="I225" i="78"/>
  <c r="D222" i="78"/>
  <c r="N222" i="78"/>
  <c r="G222" i="78"/>
  <c r="O222" i="78"/>
  <c r="E222" i="78"/>
  <c r="L221" i="78"/>
  <c r="B221" i="78"/>
  <c r="S221" i="78"/>
  <c r="I221" i="78"/>
  <c r="AW89" i="78"/>
  <c r="AW100" i="78" s="1"/>
  <c r="AV100" i="78"/>
  <c r="H222" i="78"/>
  <c r="R222" i="78"/>
  <c r="F226" i="78"/>
  <c r="P226" i="78"/>
  <c r="D221" i="78"/>
  <c r="N221" i="78"/>
  <c r="Q223" i="78"/>
  <c r="G223" i="78"/>
  <c r="AN100" i="78"/>
  <c r="AO89" i="78"/>
  <c r="AO100" i="78" s="1"/>
  <c r="L225" i="78"/>
  <c r="B225" i="78"/>
  <c r="R223" i="78"/>
  <c r="H223" i="78"/>
  <c r="B224" i="78"/>
  <c r="L224" i="78"/>
  <c r="F224" i="78"/>
  <c r="P224" i="78"/>
  <c r="I89" i="78"/>
  <c r="I100" i="78" s="1"/>
  <c r="H100" i="78"/>
  <c r="L226" i="78"/>
  <c r="B226" i="78"/>
  <c r="L223" i="78"/>
  <c r="B223" i="78"/>
  <c r="C225" i="78"/>
  <c r="M225" i="78"/>
  <c r="Q226" i="78"/>
  <c r="G226" i="78"/>
  <c r="M223" i="78"/>
  <c r="C223" i="78"/>
  <c r="P89" i="78"/>
  <c r="O100" i="78"/>
  <c r="F225" i="78"/>
  <c r="P225" i="78"/>
  <c r="Q224" i="78"/>
  <c r="G224" i="78"/>
  <c r="P223" i="78"/>
  <c r="F223" i="78"/>
  <c r="G225" i="78"/>
  <c r="N224" i="78"/>
  <c r="D224" i="78"/>
  <c r="D226" i="78"/>
  <c r="N226" i="78"/>
  <c r="H100" i="79" l="1"/>
  <c r="I89" i="79"/>
  <c r="I100" i="79" s="1"/>
  <c r="Q89" i="79"/>
  <c r="Q100" i="79" s="1"/>
  <c r="P100" i="79"/>
  <c r="AF89" i="78"/>
  <c r="AE100" i="78"/>
  <c r="W100" i="78"/>
  <c r="X89" i="78"/>
  <c r="P100" i="78"/>
  <c r="Q89" i="78"/>
  <c r="Q100" i="78" s="1"/>
  <c r="AG89" i="78" l="1"/>
  <c r="AG100" i="78" s="1"/>
  <c r="AF100" i="78"/>
  <c r="X100" i="78"/>
  <c r="Y89" i="78"/>
  <c r="Y100" i="78" s="1"/>
  <c r="G144" i="77" l="1"/>
  <c r="E216" i="77" l="1"/>
  <c r="O215" i="77" s="1"/>
  <c r="S215" i="77"/>
  <c r="L215" i="77"/>
  <c r="O214" i="77"/>
  <c r="N214" i="77"/>
  <c r="L214" i="77"/>
  <c r="S213" i="77"/>
  <c r="L213" i="77"/>
  <c r="S212" i="77"/>
  <c r="O212" i="77"/>
  <c r="L212" i="77"/>
  <c r="S211" i="77"/>
  <c r="L211" i="77"/>
  <c r="S210" i="77"/>
  <c r="O210" i="77"/>
  <c r="N210" i="77"/>
  <c r="L210" i="77"/>
  <c r="E204" i="77"/>
  <c r="O203" i="77" s="1"/>
  <c r="P203" i="77"/>
  <c r="L203" i="77"/>
  <c r="Q202" i="77"/>
  <c r="M202" i="77"/>
  <c r="L202" i="77"/>
  <c r="O201" i="77"/>
  <c r="S200" i="77"/>
  <c r="O200" i="77"/>
  <c r="N200" i="77"/>
  <c r="S199" i="77"/>
  <c r="O199" i="77"/>
  <c r="S198" i="77"/>
  <c r="N198" i="77"/>
  <c r="E192" i="77"/>
  <c r="M189" i="77" s="1"/>
  <c r="C177" i="77"/>
  <c r="C176" i="77"/>
  <c r="C175" i="77"/>
  <c r="C174" i="77"/>
  <c r="C173" i="77"/>
  <c r="C172" i="77"/>
  <c r="G156" i="77"/>
  <c r="Q154" i="77" s="1"/>
  <c r="L155" i="77"/>
  <c r="V155" i="77" s="1"/>
  <c r="R154" i="77"/>
  <c r="R142" i="77"/>
  <c r="R143" i="77"/>
  <c r="Q143" i="77"/>
  <c r="N143" i="77"/>
  <c r="N142" i="77"/>
  <c r="L142" i="77"/>
  <c r="S141" i="77"/>
  <c r="R141" i="77"/>
  <c r="N141" i="77"/>
  <c r="S140" i="77"/>
  <c r="P140" i="77"/>
  <c r="N140" i="77"/>
  <c r="L140" i="77"/>
  <c r="S139" i="77"/>
  <c r="R139" i="77"/>
  <c r="O139" i="77"/>
  <c r="O138" i="77"/>
  <c r="N138" i="77"/>
  <c r="G132" i="77"/>
  <c r="P131" i="77" s="1"/>
  <c r="S130" i="77"/>
  <c r="R130" i="77"/>
  <c r="P129" i="77"/>
  <c r="R128" i="77"/>
  <c r="Q128" i="77"/>
  <c r="L127" i="77"/>
  <c r="R126" i="77"/>
  <c r="M126" i="77"/>
  <c r="C117" i="77"/>
  <c r="C116" i="77"/>
  <c r="C115" i="77"/>
  <c r="C114" i="77"/>
  <c r="C113" i="77"/>
  <c r="C112" i="77"/>
  <c r="T104" i="77"/>
  <c r="AP100" i="77"/>
  <c r="AH100" i="77"/>
  <c r="Z100" i="77"/>
  <c r="R100" i="77"/>
  <c r="J100" i="77"/>
  <c r="AW99" i="77"/>
  <c r="AV99" i="77"/>
  <c r="AU99" i="77"/>
  <c r="AT99" i="77"/>
  <c r="AS99" i="77"/>
  <c r="AR99" i="77"/>
  <c r="AQ99" i="77"/>
  <c r="AP99" i="77"/>
  <c r="AO99" i="77"/>
  <c r="AN99" i="77"/>
  <c r="AM99" i="77"/>
  <c r="AL99" i="77"/>
  <c r="AK99" i="77"/>
  <c r="AJ99" i="77"/>
  <c r="AI99" i="77"/>
  <c r="AH99" i="77"/>
  <c r="AG99" i="77"/>
  <c r="AF99" i="77"/>
  <c r="AE99" i="77"/>
  <c r="AD99" i="77"/>
  <c r="AC99" i="77"/>
  <c r="AB99" i="77"/>
  <c r="AA99" i="77"/>
  <c r="Z99" i="77"/>
  <c r="Y99" i="77"/>
  <c r="X99" i="77"/>
  <c r="W99" i="77"/>
  <c r="V99" i="77"/>
  <c r="U99" i="77"/>
  <c r="T99" i="77"/>
  <c r="S99" i="77"/>
  <c r="R99" i="77"/>
  <c r="Q99" i="77"/>
  <c r="P99" i="77"/>
  <c r="O99" i="77"/>
  <c r="N99" i="77"/>
  <c r="M99" i="77"/>
  <c r="L99" i="77"/>
  <c r="K99" i="77"/>
  <c r="J99" i="77"/>
  <c r="I99" i="77"/>
  <c r="H99" i="77"/>
  <c r="G99" i="77"/>
  <c r="F99" i="77"/>
  <c r="E99" i="77"/>
  <c r="D99" i="77"/>
  <c r="C99" i="77"/>
  <c r="B99" i="77"/>
  <c r="AW98" i="77"/>
  <c r="AV98" i="77"/>
  <c r="AU98" i="77"/>
  <c r="AT98" i="77"/>
  <c r="AS98" i="77"/>
  <c r="AR98" i="77"/>
  <c r="AQ98" i="77"/>
  <c r="AP98" i="77"/>
  <c r="AO98" i="77"/>
  <c r="AN98" i="77"/>
  <c r="AM98" i="77"/>
  <c r="AL98" i="77"/>
  <c r="AK98" i="77"/>
  <c r="AJ98" i="77"/>
  <c r="AI98" i="77"/>
  <c r="AH98" i="77"/>
  <c r="AG98" i="77"/>
  <c r="AF98" i="77"/>
  <c r="AE98" i="77"/>
  <c r="AD98" i="77"/>
  <c r="AC98" i="77"/>
  <c r="AB98" i="77"/>
  <c r="AA98" i="77"/>
  <c r="Z98" i="77"/>
  <c r="Y98" i="77"/>
  <c r="X98" i="77"/>
  <c r="W98" i="77"/>
  <c r="V98" i="77"/>
  <c r="U98" i="77"/>
  <c r="T98" i="77"/>
  <c r="S98" i="77"/>
  <c r="R98" i="77"/>
  <c r="Q98" i="77"/>
  <c r="P98" i="77"/>
  <c r="O98" i="77"/>
  <c r="N98" i="77"/>
  <c r="M98" i="77"/>
  <c r="L98" i="77"/>
  <c r="K98" i="77"/>
  <c r="J98" i="77"/>
  <c r="I98" i="77"/>
  <c r="H98" i="77"/>
  <c r="G98" i="77"/>
  <c r="F98" i="77"/>
  <c r="E98" i="77"/>
  <c r="D98" i="77"/>
  <c r="C98" i="77"/>
  <c r="B98" i="77"/>
  <c r="AW97" i="77"/>
  <c r="AV97" i="77"/>
  <c r="AV103" i="77" s="1"/>
  <c r="AU97" i="77"/>
  <c r="AU104" i="77" s="1"/>
  <c r="AT97" i="77"/>
  <c r="AT104" i="77" s="1"/>
  <c r="AS97" i="77"/>
  <c r="AR97" i="77"/>
  <c r="AR102" i="77" s="1"/>
  <c r="AQ97" i="77"/>
  <c r="AQ104" i="77" s="1"/>
  <c r="AP97" i="77"/>
  <c r="AP104" i="77" s="1"/>
  <c r="AO97" i="77"/>
  <c r="AO103" i="77" s="1"/>
  <c r="AN97" i="77"/>
  <c r="AN104" i="77" s="1"/>
  <c r="AM97" i="77"/>
  <c r="AM103" i="77" s="1"/>
  <c r="AL97" i="77"/>
  <c r="AL104" i="77" s="1"/>
  <c r="AK97" i="77"/>
  <c r="AJ97" i="77"/>
  <c r="AJ104" i="77" s="1"/>
  <c r="AI97" i="77"/>
  <c r="AI102" i="77" s="1"/>
  <c r="AH97" i="77"/>
  <c r="AH103" i="77" s="1"/>
  <c r="AG97" i="77"/>
  <c r="AG104" i="77" s="1"/>
  <c r="AF97" i="77"/>
  <c r="AF102" i="77" s="1"/>
  <c r="AE97" i="77"/>
  <c r="AD97" i="77"/>
  <c r="AD103" i="77" s="1"/>
  <c r="AC97" i="77"/>
  <c r="AB97" i="77"/>
  <c r="AB104" i="77" s="1"/>
  <c r="AA97" i="77"/>
  <c r="AA104" i="77" s="1"/>
  <c r="Z97" i="77"/>
  <c r="Z102" i="77" s="1"/>
  <c r="Y97" i="77"/>
  <c r="Y102" i="77" s="1"/>
  <c r="X97" i="77"/>
  <c r="X103" i="77" s="1"/>
  <c r="W97" i="77"/>
  <c r="W102" i="77" s="1"/>
  <c r="V97" i="77"/>
  <c r="V104" i="77" s="1"/>
  <c r="U97" i="77"/>
  <c r="T97" i="77"/>
  <c r="T103" i="77" s="1"/>
  <c r="S97" i="77"/>
  <c r="S104" i="77" s="1"/>
  <c r="R97" i="77"/>
  <c r="R104" i="77" s="1"/>
  <c r="Q97" i="77"/>
  <c r="Q102" i="77" s="1"/>
  <c r="P97" i="77"/>
  <c r="P102" i="77" s="1"/>
  <c r="O97" i="77"/>
  <c r="O104" i="77" s="1"/>
  <c r="N97" i="77"/>
  <c r="N102" i="77" s="1"/>
  <c r="M97" i="77"/>
  <c r="L97" i="77"/>
  <c r="L102" i="77" s="1"/>
  <c r="K97" i="77"/>
  <c r="K103" i="77" s="1"/>
  <c r="J97" i="77"/>
  <c r="J104" i="77" s="1"/>
  <c r="I97" i="77"/>
  <c r="I104" i="77" s="1"/>
  <c r="H97" i="77"/>
  <c r="H102" i="77" s="1"/>
  <c r="G97" i="77"/>
  <c r="F97" i="77"/>
  <c r="F103" i="77" s="1"/>
  <c r="E97" i="77"/>
  <c r="D97" i="77"/>
  <c r="D102" i="77" s="1"/>
  <c r="C97" i="77"/>
  <c r="C102" i="77" s="1"/>
  <c r="B97" i="77"/>
  <c r="AQ89" i="77"/>
  <c r="AQ100" i="77" s="1"/>
  <c r="AI89" i="77"/>
  <c r="AI100" i="77" s="1"/>
  <c r="AA89" i="77"/>
  <c r="AA100" i="77" s="1"/>
  <c r="S89" i="77"/>
  <c r="S100" i="77" s="1"/>
  <c r="K89" i="77"/>
  <c r="L89" i="77" s="1"/>
  <c r="L100" i="77" s="1"/>
  <c r="C89" i="77"/>
  <c r="C100" i="77" s="1"/>
  <c r="AW88" i="77"/>
  <c r="AV88" i="77"/>
  <c r="AU88" i="77"/>
  <c r="AT88" i="77"/>
  <c r="AS88" i="77"/>
  <c r="AR88" i="77"/>
  <c r="AQ88" i="77"/>
  <c r="AP88" i="77"/>
  <c r="AO88" i="77"/>
  <c r="AN88" i="77"/>
  <c r="AM88" i="77"/>
  <c r="AL88" i="77"/>
  <c r="AK88" i="77"/>
  <c r="AJ88" i="77"/>
  <c r="AI88" i="77"/>
  <c r="AH88" i="77"/>
  <c r="AG88" i="77"/>
  <c r="AF88" i="77"/>
  <c r="AE88" i="77"/>
  <c r="AD88" i="77"/>
  <c r="AC88" i="77"/>
  <c r="AB88" i="77"/>
  <c r="AA88" i="77"/>
  <c r="Z88" i="77"/>
  <c r="Y88" i="77"/>
  <c r="X88" i="77"/>
  <c r="W88" i="77"/>
  <c r="V88" i="77"/>
  <c r="U88" i="77"/>
  <c r="T88" i="77"/>
  <c r="S88" i="77"/>
  <c r="R88" i="77"/>
  <c r="Q88" i="77"/>
  <c r="P88" i="77"/>
  <c r="O88" i="77"/>
  <c r="N88" i="77"/>
  <c r="M88" i="77"/>
  <c r="L88" i="77"/>
  <c r="K88" i="77"/>
  <c r="J88" i="77"/>
  <c r="I88" i="77"/>
  <c r="H88" i="77"/>
  <c r="G88" i="77"/>
  <c r="F88" i="77"/>
  <c r="E88" i="77"/>
  <c r="D88" i="77"/>
  <c r="C88" i="77"/>
  <c r="B88" i="77"/>
  <c r="AW87" i="77"/>
  <c r="AV87" i="77"/>
  <c r="AU87" i="77"/>
  <c r="AT87" i="77"/>
  <c r="AS87" i="77"/>
  <c r="AR87" i="77"/>
  <c r="AQ87" i="77"/>
  <c r="AP87" i="77"/>
  <c r="AO87" i="77"/>
  <c r="AN87" i="77"/>
  <c r="AM87" i="77"/>
  <c r="AL87" i="77"/>
  <c r="AK87" i="77"/>
  <c r="AJ87" i="77"/>
  <c r="AI87" i="77"/>
  <c r="AH87" i="77"/>
  <c r="AG87" i="77"/>
  <c r="AF87" i="77"/>
  <c r="AE87" i="77"/>
  <c r="AD87" i="77"/>
  <c r="AC87" i="77"/>
  <c r="AB87" i="77"/>
  <c r="AA87" i="77"/>
  <c r="Z87" i="77"/>
  <c r="Y87" i="77"/>
  <c r="X87" i="77"/>
  <c r="W87" i="77"/>
  <c r="V87" i="77"/>
  <c r="U87" i="77"/>
  <c r="T87" i="77"/>
  <c r="S87" i="77"/>
  <c r="R87" i="77"/>
  <c r="Q87" i="77"/>
  <c r="P87" i="77"/>
  <c r="O87" i="77"/>
  <c r="N87" i="77"/>
  <c r="M87" i="77"/>
  <c r="L87" i="77"/>
  <c r="K87" i="77"/>
  <c r="J87" i="77"/>
  <c r="I87" i="77"/>
  <c r="H87" i="77"/>
  <c r="G87" i="77"/>
  <c r="F87" i="77"/>
  <c r="E87" i="77"/>
  <c r="D87" i="77"/>
  <c r="C87" i="77"/>
  <c r="B87" i="77"/>
  <c r="AW86" i="77"/>
  <c r="AW92" i="77" s="1"/>
  <c r="AV86" i="77"/>
  <c r="AU86" i="77"/>
  <c r="AU91" i="77" s="1"/>
  <c r="AT86" i="77"/>
  <c r="AS86" i="77"/>
  <c r="AR86" i="77"/>
  <c r="AR91" i="77" s="1"/>
  <c r="AQ86" i="77"/>
  <c r="AQ91" i="77" s="1"/>
  <c r="AP86" i="77"/>
  <c r="AP93" i="77" s="1"/>
  <c r="AO86" i="77"/>
  <c r="AO93" i="77" s="1"/>
  <c r="AN86" i="77"/>
  <c r="AM86" i="77"/>
  <c r="AM93" i="77" s="1"/>
  <c r="AL86" i="77"/>
  <c r="AK86" i="77"/>
  <c r="AJ86" i="77"/>
  <c r="AJ92" i="77" s="1"/>
  <c r="AI86" i="77"/>
  <c r="AI92" i="77" s="1"/>
  <c r="AH86" i="77"/>
  <c r="AH91" i="77" s="1"/>
  <c r="AG86" i="77"/>
  <c r="AG91" i="77" s="1"/>
  <c r="AF86" i="77"/>
  <c r="AE86" i="77"/>
  <c r="AE91" i="77" s="1"/>
  <c r="AD86" i="77"/>
  <c r="AC86" i="77"/>
  <c r="AB86" i="77"/>
  <c r="AB91" i="77" s="1"/>
  <c r="AA86" i="77"/>
  <c r="AA93" i="77" s="1"/>
  <c r="Z86" i="77"/>
  <c r="Z93" i="77" s="1"/>
  <c r="Y86" i="77"/>
  <c r="Y92" i="77" s="1"/>
  <c r="X86" i="77"/>
  <c r="W86" i="77"/>
  <c r="W92" i="77" s="1"/>
  <c r="V86" i="77"/>
  <c r="U86" i="77"/>
  <c r="T86" i="77"/>
  <c r="T91" i="77" s="1"/>
  <c r="S86" i="77"/>
  <c r="S91" i="77" s="1"/>
  <c r="R86" i="77"/>
  <c r="R91" i="77" s="1"/>
  <c r="Q86" i="77"/>
  <c r="Q91" i="77" s="1"/>
  <c r="P86" i="77"/>
  <c r="O86" i="77"/>
  <c r="O93" i="77" s="1"/>
  <c r="N86" i="77"/>
  <c r="M86" i="77"/>
  <c r="L86" i="77"/>
  <c r="L93" i="77" s="1"/>
  <c r="K86" i="77"/>
  <c r="K92" i="77" s="1"/>
  <c r="J86" i="77"/>
  <c r="J92" i="77" s="1"/>
  <c r="I86" i="77"/>
  <c r="I91" i="77" s="1"/>
  <c r="H86" i="77"/>
  <c r="G86" i="77"/>
  <c r="G91" i="77" s="1"/>
  <c r="F86" i="77"/>
  <c r="E86" i="77"/>
  <c r="D86" i="77"/>
  <c r="D92" i="77" s="1"/>
  <c r="C86" i="77"/>
  <c r="C91" i="77" s="1"/>
  <c r="B86" i="77"/>
  <c r="B93" i="77" s="1"/>
  <c r="A67" i="77"/>
  <c r="A49" i="77"/>
  <c r="A31" i="77"/>
  <c r="A183" i="77" s="1"/>
  <c r="J28" i="77"/>
  <c r="J27" i="77"/>
  <c r="J26" i="77"/>
  <c r="J25" i="77"/>
  <c r="J24" i="77"/>
  <c r="J23" i="77"/>
  <c r="C17" i="77"/>
  <c r="C16" i="77"/>
  <c r="C15" i="77"/>
  <c r="C14" i="77"/>
  <c r="C13" i="77"/>
  <c r="C12" i="77"/>
  <c r="S126" i="77" l="1"/>
  <c r="S128" i="77"/>
  <c r="R131" i="77"/>
  <c r="M155" i="77"/>
  <c r="M191" i="77"/>
  <c r="G103" i="77"/>
  <c r="B103" i="77"/>
  <c r="B106" i="77"/>
  <c r="B108" i="77"/>
  <c r="B107" i="77"/>
  <c r="Q127" i="77"/>
  <c r="Q129" i="77"/>
  <c r="R127" i="77"/>
  <c r="R129" i="77"/>
  <c r="O198" i="77"/>
  <c r="N201" i="77"/>
  <c r="S203" i="77"/>
  <c r="S127" i="77"/>
  <c r="S129" i="77"/>
  <c r="L150" i="77"/>
  <c r="L126" i="77"/>
  <c r="P128" i="77"/>
  <c r="Q130" i="77"/>
  <c r="P150" i="77"/>
  <c r="Z150" i="77" s="1"/>
  <c r="N199" i="77"/>
  <c r="S201" i="77"/>
  <c r="V102" i="77"/>
  <c r="W104" i="77"/>
  <c r="V150" i="77"/>
  <c r="Q186" i="77"/>
  <c r="M187" i="77"/>
  <c r="Q131" i="77"/>
  <c r="N151" i="77"/>
  <c r="X151" i="77" s="1"/>
  <c r="Q187" i="77"/>
  <c r="N212" i="77"/>
  <c r="S214" i="77"/>
  <c r="N103" i="77"/>
  <c r="AG93" i="77"/>
  <c r="AO92" i="77"/>
  <c r="S131" i="77"/>
  <c r="L152" i="77"/>
  <c r="M190" i="77"/>
  <c r="AT102" i="77"/>
  <c r="R151" i="77"/>
  <c r="AB151" i="77" s="1"/>
  <c r="M188" i="77"/>
  <c r="P154" i="77"/>
  <c r="Z154" i="77" s="1"/>
  <c r="Q190" i="77"/>
  <c r="N211" i="77"/>
  <c r="N213" i="77"/>
  <c r="N215" i="77"/>
  <c r="O211" i="77"/>
  <c r="O213" i="77"/>
  <c r="V212" i="77"/>
  <c r="AC215" i="77"/>
  <c r="O216" i="77"/>
  <c r="V214" i="77" s="1"/>
  <c r="L198" i="77"/>
  <c r="L199" i="77"/>
  <c r="L200" i="77"/>
  <c r="L201" i="77"/>
  <c r="R202" i="77"/>
  <c r="Q203" i="77"/>
  <c r="M198" i="77"/>
  <c r="M199" i="77"/>
  <c r="M200" i="77"/>
  <c r="M201" i="77"/>
  <c r="S202" i="77"/>
  <c r="R203" i="77"/>
  <c r="Q198" i="77"/>
  <c r="Q199" i="77"/>
  <c r="Q200" i="77"/>
  <c r="Q201" i="77"/>
  <c r="O202" i="77"/>
  <c r="N203" i="77"/>
  <c r="P198" i="77"/>
  <c r="P199" i="77"/>
  <c r="P200" i="77"/>
  <c r="P201" i="77"/>
  <c r="N202" i="77"/>
  <c r="M203" i="77"/>
  <c r="R198" i="77"/>
  <c r="R199" i="77"/>
  <c r="R200" i="77"/>
  <c r="R201" i="77"/>
  <c r="P202" i="77"/>
  <c r="L188" i="77"/>
  <c r="Q191" i="77"/>
  <c r="L189" i="77"/>
  <c r="L186" i="77"/>
  <c r="Q189" i="77"/>
  <c r="M186" i="77"/>
  <c r="L190" i="77"/>
  <c r="O153" i="77"/>
  <c r="Y153" i="77" s="1"/>
  <c r="R153" i="77"/>
  <c r="AB153" i="77" s="1"/>
  <c r="M152" i="77"/>
  <c r="W152" i="77" s="1"/>
  <c r="V152" i="77"/>
  <c r="AA154" i="77"/>
  <c r="O126" i="77"/>
  <c r="N127" i="77"/>
  <c r="M128" i="77"/>
  <c r="M129" i="77"/>
  <c r="M130" i="77"/>
  <c r="M131" i="77"/>
  <c r="N126" i="77"/>
  <c r="L128" i="77"/>
  <c r="L129" i="77"/>
  <c r="V129" i="77" s="1"/>
  <c r="L130" i="77"/>
  <c r="L131" i="77"/>
  <c r="V131" i="77" s="1"/>
  <c r="P126" i="77"/>
  <c r="Z126" i="77" s="1"/>
  <c r="O127" i="77"/>
  <c r="Y127" i="77" s="1"/>
  <c r="N128" i="77"/>
  <c r="N129" i="77"/>
  <c r="N130" i="77"/>
  <c r="N131" i="77"/>
  <c r="X131" i="77" s="1"/>
  <c r="M127" i="77"/>
  <c r="W127" i="77" s="1"/>
  <c r="Q126" i="77"/>
  <c r="AA126" i="77" s="1"/>
  <c r="P127" i="77"/>
  <c r="Z127" i="77" s="1"/>
  <c r="O128" i="77"/>
  <c r="O129" i="77"/>
  <c r="P130" i="77"/>
  <c r="Z129" i="77"/>
  <c r="X130" i="77"/>
  <c r="AB130" i="77"/>
  <c r="Z128" i="77"/>
  <c r="W129" i="77"/>
  <c r="Y126" i="77"/>
  <c r="G104" i="77"/>
  <c r="I103" i="77"/>
  <c r="AH104" i="77"/>
  <c r="Y103" i="77"/>
  <c r="AR104" i="77"/>
  <c r="AW91" i="77"/>
  <c r="AQ103" i="77"/>
  <c r="I92" i="77"/>
  <c r="AU103" i="77"/>
  <c r="AM92" i="77"/>
  <c r="K102" i="77"/>
  <c r="F104" i="77"/>
  <c r="AJ91" i="77"/>
  <c r="D93" i="77"/>
  <c r="AV102" i="77"/>
  <c r="Y91" i="77"/>
  <c r="T92" i="77"/>
  <c r="AE93" i="77"/>
  <c r="I102" i="77"/>
  <c r="AL102" i="77"/>
  <c r="J103" i="77"/>
  <c r="AQ102" i="77"/>
  <c r="P103" i="77"/>
  <c r="AT103" i="77"/>
  <c r="Q104" i="77"/>
  <c r="AI104" i="77"/>
  <c r="AI91" i="77"/>
  <c r="C93" i="77"/>
  <c r="Z103" i="77"/>
  <c r="AV104" i="77"/>
  <c r="L92" i="77"/>
  <c r="Q93" i="77"/>
  <c r="AA102" i="77"/>
  <c r="D103" i="77"/>
  <c r="AA103" i="77"/>
  <c r="X104" i="77"/>
  <c r="D91" i="77"/>
  <c r="O92" i="77"/>
  <c r="Y93" i="77"/>
  <c r="AB102" i="77"/>
  <c r="H103" i="77"/>
  <c r="AF103" i="77"/>
  <c r="H104" i="77"/>
  <c r="AD104" i="77"/>
  <c r="AN102" i="77"/>
  <c r="P104" i="77"/>
  <c r="AJ93" i="77"/>
  <c r="W91" i="77"/>
  <c r="Q92" i="77"/>
  <c r="AB93" i="77"/>
  <c r="AD102" i="77"/>
  <c r="AL103" i="77"/>
  <c r="N104" i="77"/>
  <c r="AF104" i="77"/>
  <c r="AR89" i="77"/>
  <c r="M89" i="77"/>
  <c r="M100" i="77" s="1"/>
  <c r="K100" i="77"/>
  <c r="AB89" i="77"/>
  <c r="D89" i="77"/>
  <c r="D100" i="77" s="1"/>
  <c r="AQ93" i="77"/>
  <c r="L91" i="77"/>
  <c r="AP92" i="77"/>
  <c r="O103" i="77"/>
  <c r="O102" i="77"/>
  <c r="AE104" i="77"/>
  <c r="AE103" i="77"/>
  <c r="R102" i="77"/>
  <c r="AM104" i="77"/>
  <c r="W155" i="77"/>
  <c r="E93" i="77"/>
  <c r="E92" i="77"/>
  <c r="E91" i="77"/>
  <c r="M93" i="77"/>
  <c r="M92" i="77"/>
  <c r="M91" i="77"/>
  <c r="U93" i="77"/>
  <c r="U92" i="77"/>
  <c r="U91" i="77"/>
  <c r="AC93" i="77"/>
  <c r="AC92" i="77"/>
  <c r="AC91" i="77"/>
  <c r="AK93" i="77"/>
  <c r="AK92" i="77"/>
  <c r="AK91" i="77"/>
  <c r="AS93" i="77"/>
  <c r="AS92" i="77"/>
  <c r="AS91" i="77"/>
  <c r="B91" i="77"/>
  <c r="O91" i="77"/>
  <c r="AA91" i="77"/>
  <c r="AO91" i="77"/>
  <c r="R92" i="77"/>
  <c r="AE92" i="77"/>
  <c r="AQ92" i="77"/>
  <c r="I93" i="77"/>
  <c r="T93" i="77"/>
  <c r="AH93" i="77"/>
  <c r="AU93" i="77"/>
  <c r="S102" i="77"/>
  <c r="AH102" i="77"/>
  <c r="AB103" i="77"/>
  <c r="AR103" i="77"/>
  <c r="K104" i="77"/>
  <c r="Y104" i="77"/>
  <c r="P138" i="77"/>
  <c r="O142" i="77"/>
  <c r="S143" i="77"/>
  <c r="N152" i="77"/>
  <c r="X152" i="77" s="1"/>
  <c r="N155" i="77"/>
  <c r="X155" i="77" s="1"/>
  <c r="AJ89" i="77"/>
  <c r="Z91" i="77"/>
  <c r="AM91" i="77"/>
  <c r="C92" i="77"/>
  <c r="AB92" i="77"/>
  <c r="G93" i="77"/>
  <c r="S93" i="77"/>
  <c r="AR93" i="77"/>
  <c r="B102" i="77"/>
  <c r="AE102" i="77"/>
  <c r="AU102" i="77"/>
  <c r="F93" i="77"/>
  <c r="F92" i="77"/>
  <c r="F91" i="77"/>
  <c r="N93" i="77"/>
  <c r="N92" i="77"/>
  <c r="N91" i="77"/>
  <c r="V93" i="77"/>
  <c r="V92" i="77"/>
  <c r="V91" i="77"/>
  <c r="AD93" i="77"/>
  <c r="AD92" i="77"/>
  <c r="AD91" i="77"/>
  <c r="AL93" i="77"/>
  <c r="AL92" i="77"/>
  <c r="AL91" i="77"/>
  <c r="AT93" i="77"/>
  <c r="AT92" i="77"/>
  <c r="AT91" i="77"/>
  <c r="AP91" i="77"/>
  <c r="G92" i="77"/>
  <c r="S92" i="77"/>
  <c r="AG92" i="77"/>
  <c r="AR92" i="77"/>
  <c r="J93" i="77"/>
  <c r="W93" i="77"/>
  <c r="AI93" i="77"/>
  <c r="AW93" i="77"/>
  <c r="AG103" i="77"/>
  <c r="AG102" i="77"/>
  <c r="AO104" i="77"/>
  <c r="AO102" i="77"/>
  <c r="AW104" i="77"/>
  <c r="AW103" i="77"/>
  <c r="G102" i="77"/>
  <c r="T102" i="77"/>
  <c r="AJ102" i="77"/>
  <c r="AW102" i="77"/>
  <c r="Q103" i="77"/>
  <c r="Z104" i="77"/>
  <c r="J91" i="77"/>
  <c r="Z92" i="77"/>
  <c r="K91" i="77"/>
  <c r="B92" i="77"/>
  <c r="AA92" i="77"/>
  <c r="AP103" i="77"/>
  <c r="AP102" i="77"/>
  <c r="A195" i="77"/>
  <c r="A135" i="77"/>
  <c r="H93" i="77"/>
  <c r="H92" i="77"/>
  <c r="H91" i="77"/>
  <c r="P93" i="77"/>
  <c r="P92" i="77"/>
  <c r="P91" i="77"/>
  <c r="X93" i="77"/>
  <c r="X92" i="77"/>
  <c r="X91" i="77"/>
  <c r="AF93" i="77"/>
  <c r="AF92" i="77"/>
  <c r="AF91" i="77"/>
  <c r="AN93" i="77"/>
  <c r="AN92" i="77"/>
  <c r="AN91" i="77"/>
  <c r="AV93" i="77"/>
  <c r="AV92" i="77"/>
  <c r="AV91" i="77"/>
  <c r="T89" i="77"/>
  <c r="C104" i="77"/>
  <c r="C103" i="77"/>
  <c r="J102" i="77"/>
  <c r="AM102" i="77"/>
  <c r="S103" i="77"/>
  <c r="AI103" i="77"/>
  <c r="B104" i="77"/>
  <c r="M143" i="77"/>
  <c r="M142" i="77"/>
  <c r="M141" i="77"/>
  <c r="M140" i="77"/>
  <c r="M139" i="77"/>
  <c r="M138" i="77"/>
  <c r="L143" i="77"/>
  <c r="V143" i="77" s="1"/>
  <c r="S142" i="77"/>
  <c r="Q141" i="77"/>
  <c r="O140" i="77"/>
  <c r="L139" i="77"/>
  <c r="S138" i="77"/>
  <c r="P143" i="77"/>
  <c r="P141" i="77"/>
  <c r="Q139" i="77"/>
  <c r="AA139" i="77" s="1"/>
  <c r="L138" i="77"/>
  <c r="O143" i="77"/>
  <c r="O141" i="77"/>
  <c r="P139" i="77"/>
  <c r="Q142" i="77"/>
  <c r="L141" i="77"/>
  <c r="R140" i="77"/>
  <c r="N139" i="77"/>
  <c r="X139" i="77" s="1"/>
  <c r="R138" i="77"/>
  <c r="P142" i="77"/>
  <c r="Q140" i="77"/>
  <c r="Q138" i="77"/>
  <c r="Q151" i="77"/>
  <c r="AA151" i="77" s="1"/>
  <c r="R93" i="77"/>
  <c r="AH92" i="77"/>
  <c r="AU92" i="77"/>
  <c r="K93" i="77"/>
  <c r="R103" i="77"/>
  <c r="A122" i="77"/>
  <c r="A147" i="77"/>
  <c r="A207" i="77"/>
  <c r="L104" i="77"/>
  <c r="L103" i="77"/>
  <c r="W103" i="77"/>
  <c r="AJ103" i="77"/>
  <c r="D104" i="77"/>
  <c r="AB154" i="77"/>
  <c r="S155" i="77"/>
  <c r="AC155" i="77" s="1"/>
  <c r="S154" i="77"/>
  <c r="AC154" i="77" s="1"/>
  <c r="S153" i="77"/>
  <c r="AC153" i="77" s="1"/>
  <c r="S152" i="77"/>
  <c r="AC152" i="77" s="1"/>
  <c r="S151" i="77"/>
  <c r="AC151" i="77" s="1"/>
  <c r="S150" i="77"/>
  <c r="AC150" i="77" s="1"/>
  <c r="P155" i="77"/>
  <c r="Z155" i="77" s="1"/>
  <c r="N154" i="77"/>
  <c r="X154" i="77" s="1"/>
  <c r="L153" i="77"/>
  <c r="V153" i="77" s="1"/>
  <c r="R152" i="77"/>
  <c r="AB152" i="77" s="1"/>
  <c r="P151" i="77"/>
  <c r="Z151" i="77" s="1"/>
  <c r="O155" i="77"/>
  <c r="Y155" i="77" s="1"/>
  <c r="M154" i="77"/>
  <c r="W154" i="77" s="1"/>
  <c r="Q152" i="77"/>
  <c r="AA152" i="77" s="1"/>
  <c r="O151" i="77"/>
  <c r="Y151" i="77" s="1"/>
  <c r="M150" i="77"/>
  <c r="W150" i="77" s="1"/>
  <c r="O154" i="77"/>
  <c r="Y154" i="77" s="1"/>
  <c r="Q153" i="77"/>
  <c r="AA153" i="77" s="1"/>
  <c r="M151" i="77"/>
  <c r="W151" i="77" s="1"/>
  <c r="R150" i="77"/>
  <c r="AB150" i="77" s="1"/>
  <c r="L154" i="77"/>
  <c r="V154" i="77" s="1"/>
  <c r="P153" i="77"/>
  <c r="Z153" i="77" s="1"/>
  <c r="L151" i="77"/>
  <c r="V151" i="77" s="1"/>
  <c r="Q150" i="77"/>
  <c r="AA150" i="77" s="1"/>
  <c r="R155" i="77"/>
  <c r="AB155" i="77" s="1"/>
  <c r="N153" i="77"/>
  <c r="X153" i="77" s="1"/>
  <c r="P152" i="77"/>
  <c r="Z152" i="77" s="1"/>
  <c r="O150" i="77"/>
  <c r="Y150" i="77" s="1"/>
  <c r="Q155" i="77"/>
  <c r="AA155" i="77" s="1"/>
  <c r="M153" i="77"/>
  <c r="W153" i="77" s="1"/>
  <c r="O152" i="77"/>
  <c r="Y152" i="77" s="1"/>
  <c r="N150" i="77"/>
  <c r="X150" i="77" s="1"/>
  <c r="E104" i="77"/>
  <c r="E103" i="77"/>
  <c r="E102" i="77"/>
  <c r="M104" i="77"/>
  <c r="M103" i="77"/>
  <c r="M102" i="77"/>
  <c r="U104" i="77"/>
  <c r="U103" i="77"/>
  <c r="U102" i="77"/>
  <c r="AC104" i="77"/>
  <c r="AC103" i="77"/>
  <c r="AC102" i="77"/>
  <c r="AK104" i="77"/>
  <c r="AK103" i="77"/>
  <c r="AK102" i="77"/>
  <c r="AS104" i="77"/>
  <c r="AS103" i="77"/>
  <c r="AS102" i="77"/>
  <c r="F102" i="77"/>
  <c r="X102" i="77"/>
  <c r="V103" i="77"/>
  <c r="AN103" i="77"/>
  <c r="S191" i="77"/>
  <c r="S190" i="77"/>
  <c r="S189" i="77"/>
  <c r="S188" i="77"/>
  <c r="S187" i="77"/>
  <c r="S186" i="77"/>
  <c r="P191" i="77"/>
  <c r="P190" i="77"/>
  <c r="P189" i="77"/>
  <c r="P188" i="77"/>
  <c r="P187" i="77"/>
  <c r="P186" i="77"/>
  <c r="O191" i="77"/>
  <c r="O190" i="77"/>
  <c r="O189" i="77"/>
  <c r="O188" i="77"/>
  <c r="O187" i="77"/>
  <c r="O186" i="77"/>
  <c r="N191" i="77"/>
  <c r="N190" i="77"/>
  <c r="N189" i="77"/>
  <c r="N188" i="77"/>
  <c r="N187" i="77"/>
  <c r="N186" i="77"/>
  <c r="R191" i="77"/>
  <c r="R190" i="77"/>
  <c r="R189" i="77"/>
  <c r="R188" i="77"/>
  <c r="R187" i="77"/>
  <c r="R186" i="77"/>
  <c r="L187" i="77"/>
  <c r="Q188" i="77"/>
  <c r="L191" i="77"/>
  <c r="O131" i="77"/>
  <c r="O130" i="77"/>
  <c r="M215" i="77"/>
  <c r="W215" i="77" s="1"/>
  <c r="M214" i="77"/>
  <c r="W214" i="77" s="1"/>
  <c r="M213" i="77"/>
  <c r="W213" i="77" s="1"/>
  <c r="M212" i="77"/>
  <c r="W212" i="77" s="1"/>
  <c r="M211" i="77"/>
  <c r="M210" i="77"/>
  <c r="W210" i="77" s="1"/>
  <c r="R215" i="77"/>
  <c r="AB215" i="77" s="1"/>
  <c r="R214" i="77"/>
  <c r="AB214" i="77" s="1"/>
  <c r="R213" i="77"/>
  <c r="AB213" i="77" s="1"/>
  <c r="R212" i="77"/>
  <c r="AB212" i="77" s="1"/>
  <c r="R211" i="77"/>
  <c r="AB211" i="77" s="1"/>
  <c r="R210" i="77"/>
  <c r="AB210" i="77" s="1"/>
  <c r="Q215" i="77"/>
  <c r="Q214" i="77"/>
  <c r="AA214" i="77" s="1"/>
  <c r="Q213" i="77"/>
  <c r="AA213" i="77" s="1"/>
  <c r="Q212" i="77"/>
  <c r="AA212" i="77" s="1"/>
  <c r="Q211" i="77"/>
  <c r="AA211" i="77" s="1"/>
  <c r="Q210" i="77"/>
  <c r="AA210" i="77" s="1"/>
  <c r="P215" i="77"/>
  <c r="Z215" i="77" s="1"/>
  <c r="P214" i="77"/>
  <c r="Z214" i="77" s="1"/>
  <c r="P213" i="77"/>
  <c r="P212" i="77"/>
  <c r="Z212" i="77" s="1"/>
  <c r="P211" i="77"/>
  <c r="Z211" i="77" s="1"/>
  <c r="P210" i="77"/>
  <c r="Z210" i="77" s="1"/>
  <c r="E216" i="76"/>
  <c r="S215" i="76" s="1"/>
  <c r="O213" i="76"/>
  <c r="N213" i="76"/>
  <c r="N212" i="76"/>
  <c r="M210" i="76"/>
  <c r="L210" i="76"/>
  <c r="E204" i="76"/>
  <c r="M201" i="76" s="1"/>
  <c r="E192" i="76"/>
  <c r="R191" i="76" s="1"/>
  <c r="S187" i="76"/>
  <c r="O187" i="76"/>
  <c r="C177" i="76"/>
  <c r="C176" i="76"/>
  <c r="C175" i="76"/>
  <c r="C174" i="76"/>
  <c r="C173" i="76"/>
  <c r="C172" i="76"/>
  <c r="G156" i="76"/>
  <c r="R155" i="76" s="1"/>
  <c r="S154" i="76"/>
  <c r="G144" i="76"/>
  <c r="S143" i="76" s="1"/>
  <c r="G132" i="76"/>
  <c r="S130" i="76" s="1"/>
  <c r="S131" i="76"/>
  <c r="O128" i="76"/>
  <c r="N126" i="76"/>
  <c r="C117" i="76"/>
  <c r="C116" i="76"/>
  <c r="C115" i="76"/>
  <c r="C114" i="76"/>
  <c r="C113" i="76"/>
  <c r="C112" i="76"/>
  <c r="AQ100" i="76"/>
  <c r="AP100" i="76"/>
  <c r="AH100" i="76"/>
  <c r="Z100" i="76"/>
  <c r="R100" i="76"/>
  <c r="J100" i="76"/>
  <c r="AW99" i="76"/>
  <c r="AV99" i="76"/>
  <c r="AU99" i="76"/>
  <c r="AT99" i="76"/>
  <c r="AS99" i="76"/>
  <c r="AR99" i="76"/>
  <c r="AQ99" i="76"/>
  <c r="AP99" i="76"/>
  <c r="AO99" i="76"/>
  <c r="AN99" i="76"/>
  <c r="AM99" i="76"/>
  <c r="AL99" i="76"/>
  <c r="AK99" i="76"/>
  <c r="AJ99" i="76"/>
  <c r="AI99" i="76"/>
  <c r="AH99" i="76"/>
  <c r="AG99" i="76"/>
  <c r="AF99" i="76"/>
  <c r="AE99" i="76"/>
  <c r="AD99" i="76"/>
  <c r="AC99" i="76"/>
  <c r="AB99" i="76"/>
  <c r="AA99" i="76"/>
  <c r="Z99" i="76"/>
  <c r="Y99" i="76"/>
  <c r="X99" i="76"/>
  <c r="W99" i="76"/>
  <c r="V99" i="76"/>
  <c r="U99" i="76"/>
  <c r="T99" i="76"/>
  <c r="S99" i="76"/>
  <c r="R99" i="76"/>
  <c r="Q99" i="76"/>
  <c r="P99" i="76"/>
  <c r="O99" i="76"/>
  <c r="N99" i="76"/>
  <c r="M99" i="76"/>
  <c r="L99" i="76"/>
  <c r="K99" i="76"/>
  <c r="J99" i="76"/>
  <c r="I99" i="76"/>
  <c r="H99" i="76"/>
  <c r="G99" i="76"/>
  <c r="F99" i="76"/>
  <c r="E99" i="76"/>
  <c r="D99" i="76"/>
  <c r="C99" i="76"/>
  <c r="B99" i="76"/>
  <c r="AW98" i="76"/>
  <c r="AV98" i="76"/>
  <c r="AU98" i="76"/>
  <c r="AT98" i="76"/>
  <c r="AS98" i="76"/>
  <c r="AR98" i="76"/>
  <c r="AQ98" i="76"/>
  <c r="AP98" i="76"/>
  <c r="AO98" i="76"/>
  <c r="AN98" i="76"/>
  <c r="AM98" i="76"/>
  <c r="AL98" i="76"/>
  <c r="AK98" i="76"/>
  <c r="AJ98" i="76"/>
  <c r="AI98" i="76"/>
  <c r="AH98" i="76"/>
  <c r="AG98" i="76"/>
  <c r="AF98" i="76"/>
  <c r="AE98" i="76"/>
  <c r="AD98" i="76"/>
  <c r="AC98" i="76"/>
  <c r="AB98" i="76"/>
  <c r="AA98" i="76"/>
  <c r="Z98" i="76"/>
  <c r="Y98" i="76"/>
  <c r="X98" i="76"/>
  <c r="W98" i="76"/>
  <c r="V98" i="76"/>
  <c r="U98" i="76"/>
  <c r="T98" i="76"/>
  <c r="S98" i="76"/>
  <c r="R98" i="76"/>
  <c r="Q98" i="76"/>
  <c r="P98" i="76"/>
  <c r="O98" i="76"/>
  <c r="N98" i="76"/>
  <c r="M98" i="76"/>
  <c r="L98" i="76"/>
  <c r="K98" i="76"/>
  <c r="J98" i="76"/>
  <c r="I98" i="76"/>
  <c r="H98" i="76"/>
  <c r="G98" i="76"/>
  <c r="F98" i="76"/>
  <c r="E98" i="76"/>
  <c r="D98" i="76"/>
  <c r="C98" i="76"/>
  <c r="B98" i="76"/>
  <c r="AW97" i="76"/>
  <c r="AW103" i="76" s="1"/>
  <c r="AV97" i="76"/>
  <c r="AU97" i="76"/>
  <c r="AU104" i="76" s="1"/>
  <c r="AT97" i="76"/>
  <c r="AS97" i="76"/>
  <c r="AR97" i="76"/>
  <c r="AR104" i="76" s="1"/>
  <c r="AQ97" i="76"/>
  <c r="AQ103" i="76" s="1"/>
  <c r="AP97" i="76"/>
  <c r="AP102" i="76" s="1"/>
  <c r="AO97" i="76"/>
  <c r="AO102" i="76" s="1"/>
  <c r="AN97" i="76"/>
  <c r="AN103" i="76" s="1"/>
  <c r="AM97" i="76"/>
  <c r="AM103" i="76" s="1"/>
  <c r="AL97" i="76"/>
  <c r="AK97" i="76"/>
  <c r="AJ97" i="76"/>
  <c r="AJ104" i="76" s="1"/>
  <c r="AI97" i="76"/>
  <c r="AI104" i="76" s="1"/>
  <c r="AH97" i="76"/>
  <c r="AH102" i="76" s="1"/>
  <c r="AG97" i="76"/>
  <c r="AG102" i="76" s="1"/>
  <c r="AF97" i="76"/>
  <c r="AF102" i="76" s="1"/>
  <c r="AE97" i="76"/>
  <c r="AE103" i="76" s="1"/>
  <c r="AD97" i="76"/>
  <c r="AC97" i="76"/>
  <c r="AB97" i="76"/>
  <c r="AB104" i="76" s="1"/>
  <c r="AA97" i="76"/>
  <c r="AA104" i="76" s="1"/>
  <c r="Z97" i="76"/>
  <c r="Z104" i="76" s="1"/>
  <c r="Y97" i="76"/>
  <c r="X97" i="76"/>
  <c r="X102" i="76" s="1"/>
  <c r="W97" i="76"/>
  <c r="W102" i="76" s="1"/>
  <c r="V97" i="76"/>
  <c r="U97" i="76"/>
  <c r="T97" i="76"/>
  <c r="T103" i="76" s="1"/>
  <c r="S97" i="76"/>
  <c r="S104" i="76" s="1"/>
  <c r="R97" i="76"/>
  <c r="R104" i="76" s="1"/>
  <c r="Q97" i="76"/>
  <c r="Q104" i="76" s="1"/>
  <c r="P97" i="76"/>
  <c r="P104" i="76" s="1"/>
  <c r="O97" i="76"/>
  <c r="O102" i="76" s="1"/>
  <c r="N97" i="76"/>
  <c r="M97" i="76"/>
  <c r="L97" i="76"/>
  <c r="L103" i="76" s="1"/>
  <c r="K97" i="76"/>
  <c r="K103" i="76" s="1"/>
  <c r="J97" i="76"/>
  <c r="J104" i="76" s="1"/>
  <c r="I97" i="76"/>
  <c r="I104" i="76" s="1"/>
  <c r="H97" i="76"/>
  <c r="H103" i="76" s="1"/>
  <c r="G97" i="76"/>
  <c r="G104" i="76" s="1"/>
  <c r="F97" i="76"/>
  <c r="E97" i="76"/>
  <c r="D97" i="76"/>
  <c r="D102" i="76" s="1"/>
  <c r="C97" i="76"/>
  <c r="C103" i="76" s="1"/>
  <c r="B97" i="76"/>
  <c r="AQ89" i="76"/>
  <c r="AR89" i="76" s="1"/>
  <c r="AI89" i="76"/>
  <c r="AA89" i="76"/>
  <c r="AA100" i="76" s="1"/>
  <c r="S89" i="76"/>
  <c r="S100" i="76" s="1"/>
  <c r="K89" i="76"/>
  <c r="L89" i="76" s="1"/>
  <c r="C89" i="76"/>
  <c r="D89" i="76" s="1"/>
  <c r="E89" i="76" s="1"/>
  <c r="F89" i="76" s="1"/>
  <c r="F100" i="76" s="1"/>
  <c r="AW88" i="76"/>
  <c r="AV88" i="76"/>
  <c r="AU88" i="76"/>
  <c r="AT88" i="76"/>
  <c r="AS88" i="76"/>
  <c r="AR88" i="76"/>
  <c r="AQ88" i="76"/>
  <c r="AP88" i="76"/>
  <c r="AO88" i="76"/>
  <c r="AN88" i="76"/>
  <c r="AM88" i="76"/>
  <c r="AL88" i="76"/>
  <c r="AK88" i="76"/>
  <c r="AJ88" i="76"/>
  <c r="AI88" i="76"/>
  <c r="AH88" i="76"/>
  <c r="AG88" i="76"/>
  <c r="AF88" i="76"/>
  <c r="AE88" i="76"/>
  <c r="AD88" i="76"/>
  <c r="AC88" i="76"/>
  <c r="AB88" i="76"/>
  <c r="AA88" i="76"/>
  <c r="Z88" i="76"/>
  <c r="Y88" i="76"/>
  <c r="X88" i="76"/>
  <c r="W88" i="76"/>
  <c r="V88" i="76"/>
  <c r="U88" i="76"/>
  <c r="T88" i="76"/>
  <c r="S88" i="76"/>
  <c r="R88" i="76"/>
  <c r="Q88" i="76"/>
  <c r="P88" i="76"/>
  <c r="O88" i="76"/>
  <c r="N88" i="76"/>
  <c r="M88" i="76"/>
  <c r="L88" i="76"/>
  <c r="K88" i="76"/>
  <c r="J88" i="76"/>
  <c r="I88" i="76"/>
  <c r="H88" i="76"/>
  <c r="G88" i="76"/>
  <c r="F88" i="76"/>
  <c r="E88" i="76"/>
  <c r="D88" i="76"/>
  <c r="C88" i="76"/>
  <c r="B88" i="76"/>
  <c r="AW87" i="76"/>
  <c r="AV87" i="76"/>
  <c r="AU87" i="76"/>
  <c r="AT87" i="76"/>
  <c r="AS87" i="76"/>
  <c r="AR87" i="76"/>
  <c r="AQ87" i="76"/>
  <c r="AP87" i="76"/>
  <c r="AO87" i="76"/>
  <c r="AN87" i="76"/>
  <c r="AM87" i="76"/>
  <c r="AL87" i="76"/>
  <c r="AK87" i="76"/>
  <c r="AJ87" i="76"/>
  <c r="AI87" i="76"/>
  <c r="AH87" i="76"/>
  <c r="AG87" i="76"/>
  <c r="AF87" i="76"/>
  <c r="AE87" i="76"/>
  <c r="AD87" i="76"/>
  <c r="AC87" i="76"/>
  <c r="AB87" i="76"/>
  <c r="AA87" i="76"/>
  <c r="Z87" i="76"/>
  <c r="Y87" i="76"/>
  <c r="X87" i="76"/>
  <c r="W87" i="76"/>
  <c r="V87" i="76"/>
  <c r="U87" i="76"/>
  <c r="T87" i="76"/>
  <c r="S87" i="76"/>
  <c r="R87" i="76"/>
  <c r="Q87" i="76"/>
  <c r="P87" i="76"/>
  <c r="O87" i="76"/>
  <c r="N87" i="76"/>
  <c r="M87" i="76"/>
  <c r="L87" i="76"/>
  <c r="K87" i="76"/>
  <c r="J87" i="76"/>
  <c r="I87" i="76"/>
  <c r="H87" i="76"/>
  <c r="G87" i="76"/>
  <c r="F87" i="76"/>
  <c r="E87" i="76"/>
  <c r="D87" i="76"/>
  <c r="C87" i="76"/>
  <c r="B87" i="76"/>
  <c r="AW86" i="76"/>
  <c r="AW91" i="76" s="1"/>
  <c r="AV86" i="76"/>
  <c r="AV92" i="76" s="1"/>
  <c r="AU86" i="76"/>
  <c r="AU92" i="76" s="1"/>
  <c r="AT86" i="76"/>
  <c r="AT93" i="76" s="1"/>
  <c r="AS86" i="76"/>
  <c r="AR86" i="76"/>
  <c r="AQ86" i="76"/>
  <c r="AP86" i="76"/>
  <c r="AO86" i="76"/>
  <c r="AO91" i="76" s="1"/>
  <c r="AN86" i="76"/>
  <c r="AN91" i="76" s="1"/>
  <c r="AM86" i="76"/>
  <c r="AM92" i="76" s="1"/>
  <c r="AL86" i="76"/>
  <c r="AL92" i="76" s="1"/>
  <c r="AK86" i="76"/>
  <c r="AJ86" i="76"/>
  <c r="AJ93" i="76" s="1"/>
  <c r="AI86" i="76"/>
  <c r="AI93" i="76" s="1"/>
  <c r="AH86" i="76"/>
  <c r="AG86" i="76"/>
  <c r="AF86" i="76"/>
  <c r="AF91" i="76" s="1"/>
  <c r="AE86" i="76"/>
  <c r="AE91" i="76" s="1"/>
  <c r="AD86" i="76"/>
  <c r="AD92" i="76" s="1"/>
  <c r="AC86" i="76"/>
  <c r="AB86" i="76"/>
  <c r="AA86" i="76"/>
  <c r="AA93" i="76" s="1"/>
  <c r="Z86" i="76"/>
  <c r="Z93" i="76" s="1"/>
  <c r="Y86" i="76"/>
  <c r="Y93" i="76" s="1"/>
  <c r="X86" i="76"/>
  <c r="X93" i="76" s="1"/>
  <c r="W86" i="76"/>
  <c r="W91" i="76" s="1"/>
  <c r="V86" i="76"/>
  <c r="V91" i="76" s="1"/>
  <c r="U86" i="76"/>
  <c r="T86" i="76"/>
  <c r="T92" i="76" s="1"/>
  <c r="S86" i="76"/>
  <c r="S92" i="76" s="1"/>
  <c r="R86" i="76"/>
  <c r="R93" i="76" s="1"/>
  <c r="Q86" i="76"/>
  <c r="Q93" i="76" s="1"/>
  <c r="P86" i="76"/>
  <c r="P92" i="76" s="1"/>
  <c r="O86" i="76"/>
  <c r="O93" i="76" s="1"/>
  <c r="N86" i="76"/>
  <c r="M86" i="76"/>
  <c r="L86" i="76"/>
  <c r="K86" i="76"/>
  <c r="K92" i="76" s="1"/>
  <c r="J86" i="76"/>
  <c r="J92" i="76" s="1"/>
  <c r="I86" i="76"/>
  <c r="I93" i="76" s="1"/>
  <c r="H86" i="76"/>
  <c r="H93" i="76" s="1"/>
  <c r="G86" i="76"/>
  <c r="F86" i="76"/>
  <c r="F91" i="76" s="1"/>
  <c r="E86" i="76"/>
  <c r="D86" i="76"/>
  <c r="D91" i="76" s="1"/>
  <c r="C86" i="76"/>
  <c r="C91" i="76" s="1"/>
  <c r="B86" i="76"/>
  <c r="B92" i="76" s="1"/>
  <c r="A67" i="76"/>
  <c r="A207" i="76" s="1"/>
  <c r="A49" i="76"/>
  <c r="A31" i="76"/>
  <c r="A183" i="76" s="1"/>
  <c r="J28" i="76"/>
  <c r="J27" i="76"/>
  <c r="J26" i="76"/>
  <c r="J25" i="76"/>
  <c r="J24" i="76"/>
  <c r="J23" i="76"/>
  <c r="C17" i="76"/>
  <c r="C16" i="76"/>
  <c r="C15" i="76"/>
  <c r="C14" i="76"/>
  <c r="C13" i="76"/>
  <c r="C12" i="76"/>
  <c r="L151" i="76" l="1"/>
  <c r="L153" i="76"/>
  <c r="O151" i="76"/>
  <c r="M153" i="76"/>
  <c r="O189" i="76"/>
  <c r="L211" i="76"/>
  <c r="O214" i="76"/>
  <c r="Y215" i="77"/>
  <c r="S152" i="76"/>
  <c r="B103" i="76"/>
  <c r="B108" i="76"/>
  <c r="B107" i="76"/>
  <c r="B106" i="76"/>
  <c r="P151" i="76"/>
  <c r="P153" i="76"/>
  <c r="L155" i="76"/>
  <c r="V155" i="76" s="1"/>
  <c r="P189" i="76"/>
  <c r="M211" i="76"/>
  <c r="P214" i="76"/>
  <c r="AB128" i="77"/>
  <c r="W126" i="77"/>
  <c r="Y213" i="77"/>
  <c r="M151" i="76"/>
  <c r="L150" i="76"/>
  <c r="V150" i="76" s="1"/>
  <c r="S151" i="76"/>
  <c r="S153" i="76"/>
  <c r="M155" i="76"/>
  <c r="O191" i="76"/>
  <c r="N211" i="76"/>
  <c r="P215" i="76"/>
  <c r="V126" i="77"/>
  <c r="AV103" i="76"/>
  <c r="M150" i="76"/>
  <c r="M152" i="76"/>
  <c r="L154" i="76"/>
  <c r="P155" i="76"/>
  <c r="P191" i="76"/>
  <c r="M212" i="76"/>
  <c r="Q215" i="76"/>
  <c r="AC211" i="77"/>
  <c r="X215" i="77"/>
  <c r="P150" i="76"/>
  <c r="O152" i="76"/>
  <c r="M154" i="76"/>
  <c r="S155" i="76"/>
  <c r="X212" i="77"/>
  <c r="S150" i="76"/>
  <c r="AC150" i="76" s="1"/>
  <c r="P152" i="76"/>
  <c r="O154" i="76"/>
  <c r="M187" i="76"/>
  <c r="O212" i="76"/>
  <c r="X211" i="77"/>
  <c r="AC131" i="77"/>
  <c r="N91" i="76"/>
  <c r="Q214" i="76"/>
  <c r="AA128" i="77"/>
  <c r="L198" i="76"/>
  <c r="Q213" i="76"/>
  <c r="V127" i="77"/>
  <c r="M186" i="76"/>
  <c r="O190" i="76"/>
  <c r="O210" i="76"/>
  <c r="L215" i="76"/>
  <c r="O150" i="76"/>
  <c r="L152" i="76"/>
  <c r="O153" i="76"/>
  <c r="P154" i="76"/>
  <c r="O155" i="76"/>
  <c r="S186" i="76"/>
  <c r="L189" i="76"/>
  <c r="M191" i="76"/>
  <c r="R199" i="76"/>
  <c r="R203" i="76"/>
  <c r="S210" i="76"/>
  <c r="L212" i="76"/>
  <c r="O216" i="76" s="1"/>
  <c r="M213" i="76"/>
  <c r="N214" i="76"/>
  <c r="O215" i="76"/>
  <c r="Z140" i="77"/>
  <c r="P163" i="77" s="1"/>
  <c r="AA140" i="77"/>
  <c r="N89" i="77"/>
  <c r="N100" i="77" s="1"/>
  <c r="AA129" i="77"/>
  <c r="AB126" i="77"/>
  <c r="Y128" i="77"/>
  <c r="X128" i="77"/>
  <c r="AC128" i="77"/>
  <c r="X127" i="77"/>
  <c r="N162" i="77" s="1"/>
  <c r="X213" i="77"/>
  <c r="L201" i="76"/>
  <c r="L190" i="76"/>
  <c r="N210" i="76"/>
  <c r="X210" i="76" s="1"/>
  <c r="P212" i="76"/>
  <c r="AC126" i="77"/>
  <c r="W131" i="77"/>
  <c r="M198" i="76"/>
  <c r="P211" i="76"/>
  <c r="O186" i="76"/>
  <c r="O188" i="76"/>
  <c r="P190" i="76"/>
  <c r="L199" i="76"/>
  <c r="M202" i="76"/>
  <c r="P210" i="76"/>
  <c r="Q211" i="76"/>
  <c r="S212" i="76"/>
  <c r="L214" i="76"/>
  <c r="M215" i="76"/>
  <c r="V128" i="77"/>
  <c r="Y211" i="77"/>
  <c r="M200" i="76"/>
  <c r="R200" i="76"/>
  <c r="S189" i="76"/>
  <c r="P213" i="76"/>
  <c r="L188" i="76"/>
  <c r="R201" i="76"/>
  <c r="O211" i="76"/>
  <c r="Y211" i="76" s="1"/>
  <c r="S214" i="76"/>
  <c r="AC214" i="76" s="1"/>
  <c r="AB127" i="77"/>
  <c r="M188" i="76"/>
  <c r="L202" i="76"/>
  <c r="Q212" i="76"/>
  <c r="S213" i="76"/>
  <c r="AC129" i="77"/>
  <c r="P186" i="76"/>
  <c r="S188" i="76"/>
  <c r="L191" i="76"/>
  <c r="M199" i="76"/>
  <c r="M203" i="76"/>
  <c r="Q210" i="76"/>
  <c r="S211" i="76"/>
  <c r="L213" i="76"/>
  <c r="M214" i="76"/>
  <c r="N215" i="76"/>
  <c r="X215" i="76" s="1"/>
  <c r="AA138" i="77"/>
  <c r="Z139" i="77"/>
  <c r="P162" i="77" s="1"/>
  <c r="V139" i="77"/>
  <c r="W141" i="77"/>
  <c r="E89" i="77"/>
  <c r="E100" i="77" s="1"/>
  <c r="Z130" i="77"/>
  <c r="AA127" i="77"/>
  <c r="Q162" i="77" s="1"/>
  <c r="X129" i="77"/>
  <c r="X126" i="77"/>
  <c r="W128" i="77"/>
  <c r="Y212" i="77"/>
  <c r="AC210" i="77"/>
  <c r="V215" i="77"/>
  <c r="Z213" i="77"/>
  <c r="AA215" i="77"/>
  <c r="W211" i="77"/>
  <c r="AC214" i="77"/>
  <c r="AC212" i="77"/>
  <c r="V211" i="77"/>
  <c r="X214" i="77"/>
  <c r="V213" i="77"/>
  <c r="V210" i="77"/>
  <c r="AC213" i="77"/>
  <c r="X210" i="77"/>
  <c r="Y214" i="77"/>
  <c r="Y210" i="77"/>
  <c r="O204" i="77"/>
  <c r="AA200" i="77" s="1"/>
  <c r="O192" i="77"/>
  <c r="AA191" i="77" s="1"/>
  <c r="AC143" i="77"/>
  <c r="I166" i="77" s="1"/>
  <c r="X142" i="77"/>
  <c r="Y142" i="77"/>
  <c r="AB140" i="77"/>
  <c r="R163" i="77" s="1"/>
  <c r="Z141" i="77"/>
  <c r="P164" i="77" s="1"/>
  <c r="X143" i="77"/>
  <c r="D166" i="77" s="1"/>
  <c r="V141" i="77"/>
  <c r="B164" i="77" s="1"/>
  <c r="Z143" i="77"/>
  <c r="W139" i="77"/>
  <c r="C162" i="77" s="1"/>
  <c r="Y139" i="77"/>
  <c r="E162" i="77" s="1"/>
  <c r="W138" i="77"/>
  <c r="M161" i="77" s="1"/>
  <c r="AA142" i="77"/>
  <c r="AC138" i="77"/>
  <c r="W140" i="77"/>
  <c r="M163" i="77" s="1"/>
  <c r="AA143" i="77"/>
  <c r="G166" i="77" s="1"/>
  <c r="Z142" i="77"/>
  <c r="Z138" i="77"/>
  <c r="F161" i="77" s="1"/>
  <c r="AB138" i="77"/>
  <c r="V138" i="77"/>
  <c r="AC142" i="77"/>
  <c r="AC141" i="77"/>
  <c r="AC140" i="77"/>
  <c r="S163" i="77" s="1"/>
  <c r="D162" i="77"/>
  <c r="Y129" i="77"/>
  <c r="AC127" i="77"/>
  <c r="V130" i="77"/>
  <c r="AA130" i="77"/>
  <c r="Y131" i="77"/>
  <c r="L166" i="77"/>
  <c r="AB131" i="77"/>
  <c r="W130" i="77"/>
  <c r="Z131" i="77"/>
  <c r="AB129" i="77"/>
  <c r="Y130" i="77"/>
  <c r="E165" i="77" s="1"/>
  <c r="AC130" i="77"/>
  <c r="AA131" i="77"/>
  <c r="Y91" i="76"/>
  <c r="AU102" i="76"/>
  <c r="J91" i="76"/>
  <c r="Z91" i="76"/>
  <c r="AP93" i="76"/>
  <c r="Z92" i="76"/>
  <c r="B104" i="76"/>
  <c r="AE92" i="76"/>
  <c r="Q103" i="76"/>
  <c r="AW102" i="76"/>
  <c r="G92" i="76"/>
  <c r="AW92" i="76"/>
  <c r="R103" i="76"/>
  <c r="AH104" i="76"/>
  <c r="Q92" i="76"/>
  <c r="AO93" i="76"/>
  <c r="W92" i="76"/>
  <c r="AM104" i="76"/>
  <c r="Z103" i="76"/>
  <c r="F92" i="76"/>
  <c r="AU103" i="76"/>
  <c r="G91" i="76"/>
  <c r="H91" i="76"/>
  <c r="AF93" i="76"/>
  <c r="AR103" i="76"/>
  <c r="Q91" i="76"/>
  <c r="M103" i="76"/>
  <c r="AC102" i="76"/>
  <c r="AS104" i="76"/>
  <c r="B91" i="76"/>
  <c r="K93" i="76"/>
  <c r="AA92" i="76"/>
  <c r="AI92" i="76"/>
  <c r="AP92" i="76"/>
  <c r="O103" i="76"/>
  <c r="W104" i="76"/>
  <c r="AM102" i="76"/>
  <c r="D92" i="76"/>
  <c r="L92" i="76"/>
  <c r="T93" i="76"/>
  <c r="AB92" i="76"/>
  <c r="AJ92" i="76"/>
  <c r="AR92" i="76"/>
  <c r="H104" i="76"/>
  <c r="P102" i="76"/>
  <c r="X103" i="76"/>
  <c r="AN104" i="76"/>
  <c r="AV104" i="76"/>
  <c r="X92" i="76"/>
  <c r="I91" i="76"/>
  <c r="AG91" i="76"/>
  <c r="U104" i="76"/>
  <c r="R92" i="76"/>
  <c r="AH91" i="76"/>
  <c r="S91" i="76"/>
  <c r="Q102" i="76"/>
  <c r="AG103" i="76"/>
  <c r="F93" i="76"/>
  <c r="V92" i="76"/>
  <c r="AD93" i="76"/>
  <c r="B102" i="76"/>
  <c r="J103" i="76"/>
  <c r="R102" i="76"/>
  <c r="Z102" i="76"/>
  <c r="AH103" i="76"/>
  <c r="AP103" i="76"/>
  <c r="P93" i="76"/>
  <c r="Y92" i="76"/>
  <c r="AO92" i="76"/>
  <c r="E103" i="76"/>
  <c r="AK102" i="76"/>
  <c r="J93" i="76"/>
  <c r="AP91" i="76"/>
  <c r="C92" i="76"/>
  <c r="AQ92" i="76"/>
  <c r="Y103" i="76"/>
  <c r="AO104" i="76"/>
  <c r="G93" i="76"/>
  <c r="AE93" i="76"/>
  <c r="L93" i="76"/>
  <c r="AV102" i="76"/>
  <c r="T91" i="76"/>
  <c r="H92" i="76"/>
  <c r="AG92" i="76"/>
  <c r="AG93" i="76"/>
  <c r="AP104" i="76"/>
  <c r="X91" i="76"/>
  <c r="I92" i="76"/>
  <c r="AH92" i="76"/>
  <c r="AH93" i="76"/>
  <c r="P103" i="76"/>
  <c r="AS103" i="76"/>
  <c r="B93" i="76"/>
  <c r="W103" i="76"/>
  <c r="X104" i="76"/>
  <c r="AN102" i="76"/>
  <c r="Y104" i="76"/>
  <c r="AI91" i="76"/>
  <c r="AJ91" i="76"/>
  <c r="C93" i="76"/>
  <c r="AC104" i="76"/>
  <c r="K91" i="76"/>
  <c r="D93" i="76"/>
  <c r="Y102" i="76"/>
  <c r="E104" i="76"/>
  <c r="AW104" i="76"/>
  <c r="L91" i="76"/>
  <c r="AA91" i="76"/>
  <c r="AQ91" i="76"/>
  <c r="AB93" i="76"/>
  <c r="AQ93" i="76"/>
  <c r="U103" i="76"/>
  <c r="AK103" i="76"/>
  <c r="AK104" i="76"/>
  <c r="U102" i="76"/>
  <c r="AR93" i="76"/>
  <c r="E102" i="76"/>
  <c r="AO103" i="76"/>
  <c r="M104" i="76"/>
  <c r="R91" i="76"/>
  <c r="AD91" i="76"/>
  <c r="M102" i="76"/>
  <c r="AS102" i="76"/>
  <c r="AC103" i="76"/>
  <c r="S93" i="76"/>
  <c r="AB91" i="76"/>
  <c r="AR91" i="76"/>
  <c r="AF92" i="76"/>
  <c r="R210" i="76"/>
  <c r="R211" i="76"/>
  <c r="R212" i="76"/>
  <c r="R213" i="76"/>
  <c r="R214" i="76"/>
  <c r="R215" i="76"/>
  <c r="AB215" i="76" s="1"/>
  <c r="L200" i="76"/>
  <c r="R202" i="76"/>
  <c r="R198" i="76"/>
  <c r="L187" i="76"/>
  <c r="P188" i="76"/>
  <c r="M190" i="76"/>
  <c r="S191" i="76"/>
  <c r="L186" i="76"/>
  <c r="P187" i="76"/>
  <c r="M189" i="76"/>
  <c r="S190" i="76"/>
  <c r="AB155" i="76"/>
  <c r="Q138" i="76"/>
  <c r="P139" i="76"/>
  <c r="O140" i="76"/>
  <c r="Y140" i="76" s="1"/>
  <c r="O141" i="76"/>
  <c r="L142" i="76"/>
  <c r="N143" i="76"/>
  <c r="X143" i="76" s="1"/>
  <c r="L138" i="76"/>
  <c r="V138" i="76" s="1"/>
  <c r="S139" i="76"/>
  <c r="AC139" i="76" s="1"/>
  <c r="R140" i="76"/>
  <c r="R141" i="76"/>
  <c r="AB141" i="76" s="1"/>
  <c r="O142" i="76"/>
  <c r="Y142" i="76" s="1"/>
  <c r="M138" i="76"/>
  <c r="L139" i="76"/>
  <c r="S140" i="76"/>
  <c r="S141" i="76"/>
  <c r="P142" i="76"/>
  <c r="Z142" i="76" s="1"/>
  <c r="O143" i="76"/>
  <c r="N138" i="76"/>
  <c r="X138" i="76" s="1"/>
  <c r="M139" i="76"/>
  <c r="L140" i="76"/>
  <c r="L141" i="76"/>
  <c r="Q142" i="76"/>
  <c r="P143" i="76"/>
  <c r="Z143" i="76" s="1"/>
  <c r="O138" i="76"/>
  <c r="Y138" i="76" s="1"/>
  <c r="N139" i="76"/>
  <c r="M140" i="76"/>
  <c r="W140" i="76" s="1"/>
  <c r="M141" i="76"/>
  <c r="R142" i="76"/>
  <c r="Q143" i="76"/>
  <c r="P138" i="76"/>
  <c r="O139" i="76"/>
  <c r="Y139" i="76" s="1"/>
  <c r="N140" i="76"/>
  <c r="X140" i="76" s="1"/>
  <c r="N141" i="76"/>
  <c r="S142" i="76"/>
  <c r="AC142" i="76" s="1"/>
  <c r="R143" i="76"/>
  <c r="R138" i="76"/>
  <c r="Q139" i="76"/>
  <c r="P140" i="76"/>
  <c r="P141" i="76"/>
  <c r="Z141" i="76" s="1"/>
  <c r="M142" i="76"/>
  <c r="W142" i="76" s="1"/>
  <c r="L143" i="76"/>
  <c r="V143" i="76" s="1"/>
  <c r="S138" i="76"/>
  <c r="AC138" i="76" s="1"/>
  <c r="R139" i="76"/>
  <c r="Q140" i="76"/>
  <c r="Q141" i="76"/>
  <c r="N142" i="76"/>
  <c r="M143" i="76"/>
  <c r="W143" i="76" s="1"/>
  <c r="AC141" i="76"/>
  <c r="S128" i="76"/>
  <c r="O127" i="76"/>
  <c r="P127" i="76"/>
  <c r="Q127" i="76"/>
  <c r="S129" i="76"/>
  <c r="L126" i="76"/>
  <c r="S127" i="76"/>
  <c r="O130" i="76"/>
  <c r="O126" i="76"/>
  <c r="P128" i="76"/>
  <c r="P126" i="76"/>
  <c r="L129" i="76"/>
  <c r="O129" i="76"/>
  <c r="M126" i="76"/>
  <c r="L128" i="76"/>
  <c r="AB100" i="77"/>
  <c r="AC89" i="77"/>
  <c r="AR100" i="77"/>
  <c r="AS89" i="77"/>
  <c r="AK89" i="77"/>
  <c r="AJ100" i="77"/>
  <c r="Z189" i="77"/>
  <c r="F163" i="77"/>
  <c r="Y141" i="77"/>
  <c r="Y140" i="77"/>
  <c r="W142" i="77"/>
  <c r="AB141" i="77"/>
  <c r="V142" i="77"/>
  <c r="L165" i="77" s="1"/>
  <c r="B166" i="77"/>
  <c r="C164" i="77"/>
  <c r="M164" i="77"/>
  <c r="S161" i="77"/>
  <c r="I161" i="77"/>
  <c r="G162" i="77"/>
  <c r="AA189" i="77"/>
  <c r="V187" i="77"/>
  <c r="X186" i="77"/>
  <c r="Y188" i="77"/>
  <c r="Y143" i="77"/>
  <c r="O166" i="77" s="1"/>
  <c r="AA141" i="77"/>
  <c r="G164" i="77" s="1"/>
  <c r="W143" i="77"/>
  <c r="V140" i="77"/>
  <c r="X138" i="77"/>
  <c r="D161" i="77" s="1"/>
  <c r="AB143" i="77"/>
  <c r="AB139" i="77"/>
  <c r="H162" i="77" s="1"/>
  <c r="G163" i="77"/>
  <c r="Q163" i="77"/>
  <c r="Z187" i="77"/>
  <c r="W190" i="77"/>
  <c r="Y190" i="77"/>
  <c r="AC186" i="77"/>
  <c r="G161" i="77"/>
  <c r="Q161" i="77"/>
  <c r="D165" i="77"/>
  <c r="N165" i="77"/>
  <c r="X140" i="77"/>
  <c r="N163" i="77" s="1"/>
  <c r="U89" i="77"/>
  <c r="T100" i="77"/>
  <c r="X141" i="77"/>
  <c r="Y138" i="77"/>
  <c r="E161" i="77" s="1"/>
  <c r="AC139" i="77"/>
  <c r="S162" i="77" s="1"/>
  <c r="AB142" i="77"/>
  <c r="H165" i="77" s="1"/>
  <c r="W191" i="77"/>
  <c r="W188" i="77"/>
  <c r="AA187" i="77"/>
  <c r="A147" i="76"/>
  <c r="A122" i="76"/>
  <c r="E100" i="76"/>
  <c r="D100" i="76"/>
  <c r="M89" i="76"/>
  <c r="L100" i="76"/>
  <c r="AI102" i="76"/>
  <c r="AS89" i="76"/>
  <c r="AR100" i="76"/>
  <c r="E93" i="76"/>
  <c r="E92" i="76"/>
  <c r="E91" i="76"/>
  <c r="M93" i="76"/>
  <c r="M92" i="76"/>
  <c r="M91" i="76"/>
  <c r="AK93" i="76"/>
  <c r="AK92" i="76"/>
  <c r="AK91" i="76"/>
  <c r="D103" i="76"/>
  <c r="AJ103" i="76"/>
  <c r="AU91" i="76"/>
  <c r="K100" i="76"/>
  <c r="G102" i="76"/>
  <c r="AA103" i="76"/>
  <c r="A135" i="76"/>
  <c r="A195" i="76"/>
  <c r="AV91" i="76"/>
  <c r="AV93" i="76"/>
  <c r="H102" i="76"/>
  <c r="AQ102" i="76"/>
  <c r="G103" i="76"/>
  <c r="AB103" i="76"/>
  <c r="D104" i="76"/>
  <c r="AE104" i="76"/>
  <c r="G89" i="76"/>
  <c r="L102" i="76"/>
  <c r="AJ102" i="76"/>
  <c r="K104" i="76"/>
  <c r="U93" i="76"/>
  <c r="U92" i="76"/>
  <c r="U91" i="76"/>
  <c r="T89" i="76"/>
  <c r="AI103" i="76"/>
  <c r="L104" i="76"/>
  <c r="AT91" i="76"/>
  <c r="AA102" i="76"/>
  <c r="AB102" i="76"/>
  <c r="C104" i="76"/>
  <c r="AL93" i="76"/>
  <c r="AL91" i="76"/>
  <c r="K102" i="76"/>
  <c r="AC93" i="76"/>
  <c r="AC92" i="76"/>
  <c r="AC91" i="76"/>
  <c r="AS93" i="76"/>
  <c r="AS92" i="76"/>
  <c r="AS91" i="76"/>
  <c r="C102" i="76"/>
  <c r="AJ89" i="76"/>
  <c r="AI100" i="76"/>
  <c r="V93" i="76"/>
  <c r="AT92" i="76"/>
  <c r="W93" i="76"/>
  <c r="AU93" i="76"/>
  <c r="O104" i="76"/>
  <c r="N92" i="76"/>
  <c r="O91" i="76"/>
  <c r="O92" i="76"/>
  <c r="N93" i="76"/>
  <c r="AM93" i="76"/>
  <c r="AW93" i="76"/>
  <c r="I102" i="76"/>
  <c r="S102" i="76"/>
  <c r="AE102" i="76"/>
  <c r="AR102" i="76"/>
  <c r="S103" i="76"/>
  <c r="AF104" i="76"/>
  <c r="AQ104" i="76"/>
  <c r="AB89" i="76"/>
  <c r="P91" i="76"/>
  <c r="AM91" i="76"/>
  <c r="AN92" i="76"/>
  <c r="AN93" i="76"/>
  <c r="C100" i="76"/>
  <c r="J102" i="76"/>
  <c r="T102" i="76"/>
  <c r="I103" i="76"/>
  <c r="AF103" i="76"/>
  <c r="T104" i="76"/>
  <c r="AG104" i="76"/>
  <c r="N131" i="76"/>
  <c r="N130" i="76"/>
  <c r="N129" i="76"/>
  <c r="N128" i="76"/>
  <c r="N127" i="76"/>
  <c r="M131" i="76"/>
  <c r="M130" i="76"/>
  <c r="M129" i="76"/>
  <c r="M128" i="76"/>
  <c r="R131" i="76"/>
  <c r="R130" i="76"/>
  <c r="R129" i="76"/>
  <c r="R128" i="76"/>
  <c r="R127" i="76"/>
  <c r="P131" i="76"/>
  <c r="P130" i="76"/>
  <c r="P129" i="76"/>
  <c r="Q131" i="76"/>
  <c r="Q130" i="76"/>
  <c r="Q129" i="76"/>
  <c r="Q128" i="76"/>
  <c r="Q126" i="76"/>
  <c r="R126" i="76"/>
  <c r="L127" i="76"/>
  <c r="L131" i="76"/>
  <c r="AC128" i="76" s="1"/>
  <c r="O203" i="76"/>
  <c r="O202" i="76"/>
  <c r="O201" i="76"/>
  <c r="O200" i="76"/>
  <c r="O199" i="76"/>
  <c r="O198" i="76"/>
  <c r="N203" i="76"/>
  <c r="N202" i="76"/>
  <c r="N201" i="76"/>
  <c r="N200" i="76"/>
  <c r="N199" i="76"/>
  <c r="N198" i="76"/>
  <c r="S203" i="76"/>
  <c r="S202" i="76"/>
  <c r="S201" i="76"/>
  <c r="S200" i="76"/>
  <c r="S199" i="76"/>
  <c r="S198" i="76"/>
  <c r="Q203" i="76"/>
  <c r="Q202" i="76"/>
  <c r="Q201" i="76"/>
  <c r="Q200" i="76"/>
  <c r="Q199" i="76"/>
  <c r="Q198" i="76"/>
  <c r="P203" i="76"/>
  <c r="P202" i="76"/>
  <c r="P201" i="76"/>
  <c r="P200" i="76"/>
  <c r="P199" i="76"/>
  <c r="P198" i="76"/>
  <c r="F104" i="76"/>
  <c r="F103" i="76"/>
  <c r="F102" i="76"/>
  <c r="N104" i="76"/>
  <c r="N103" i="76"/>
  <c r="N102" i="76"/>
  <c r="V104" i="76"/>
  <c r="V103" i="76"/>
  <c r="V102" i="76"/>
  <c r="AD104" i="76"/>
  <c r="AD103" i="76"/>
  <c r="AD102" i="76"/>
  <c r="AL104" i="76"/>
  <c r="AL103" i="76"/>
  <c r="AL102" i="76"/>
  <c r="AT104" i="76"/>
  <c r="AT103" i="76"/>
  <c r="AT102" i="76"/>
  <c r="S126" i="76"/>
  <c r="M127" i="76"/>
  <c r="L130" i="76"/>
  <c r="O131" i="76"/>
  <c r="L203" i="76"/>
  <c r="N150" i="76"/>
  <c r="X150" i="76" s="1"/>
  <c r="N151" i="76"/>
  <c r="N152" i="76"/>
  <c r="N153" i="76"/>
  <c r="N154" i="76"/>
  <c r="N155" i="76"/>
  <c r="N186" i="76"/>
  <c r="N187" i="76"/>
  <c r="N188" i="76"/>
  <c r="N189" i="76"/>
  <c r="N190" i="76"/>
  <c r="N191" i="76"/>
  <c r="Q150" i="76"/>
  <c r="Q151" i="76"/>
  <c r="Q152" i="76"/>
  <c r="Q153" i="76"/>
  <c r="Q154" i="76"/>
  <c r="AA154" i="76" s="1"/>
  <c r="Q155" i="76"/>
  <c r="Q186" i="76"/>
  <c r="Q187" i="76"/>
  <c r="Q188" i="76"/>
  <c r="Q189" i="76"/>
  <c r="Q190" i="76"/>
  <c r="Q191" i="76"/>
  <c r="R150" i="76"/>
  <c r="AB150" i="76" s="1"/>
  <c r="R151" i="76"/>
  <c r="R152" i="76"/>
  <c r="R153" i="76"/>
  <c r="R154" i="76"/>
  <c r="R186" i="76"/>
  <c r="R187" i="76"/>
  <c r="R188" i="76"/>
  <c r="R189" i="76"/>
  <c r="R190" i="76"/>
  <c r="W151" i="76" l="1"/>
  <c r="AA152" i="76"/>
  <c r="C166" i="77"/>
  <c r="AC155" i="76"/>
  <c r="Z151" i="76"/>
  <c r="AA153" i="76"/>
  <c r="Z153" i="76"/>
  <c r="AA151" i="76"/>
  <c r="X155" i="76"/>
  <c r="I165" i="77"/>
  <c r="O204" i="76"/>
  <c r="Z212" i="76"/>
  <c r="W213" i="76"/>
  <c r="Y155" i="76"/>
  <c r="W154" i="76"/>
  <c r="AA150" i="76"/>
  <c r="B161" i="77"/>
  <c r="Z154" i="76"/>
  <c r="L162" i="77"/>
  <c r="Y152" i="76"/>
  <c r="Z155" i="76"/>
  <c r="W153" i="76"/>
  <c r="X154" i="76"/>
  <c r="X153" i="76"/>
  <c r="F162" i="77"/>
  <c r="I164" i="77"/>
  <c r="Y153" i="76"/>
  <c r="Z150" i="76"/>
  <c r="V154" i="76"/>
  <c r="W155" i="76"/>
  <c r="Y151" i="76"/>
  <c r="X152" i="76"/>
  <c r="V152" i="76"/>
  <c r="Y154" i="76"/>
  <c r="AC154" i="76"/>
  <c r="W152" i="76"/>
  <c r="AC153" i="76"/>
  <c r="V153" i="76"/>
  <c r="AB154" i="76"/>
  <c r="AB153" i="76"/>
  <c r="AB152" i="76"/>
  <c r="AB151" i="76"/>
  <c r="AA155" i="76"/>
  <c r="X151" i="76"/>
  <c r="H166" i="77"/>
  <c r="I163" i="77"/>
  <c r="Y150" i="76"/>
  <c r="Z152" i="76"/>
  <c r="W150" i="76"/>
  <c r="AC151" i="76"/>
  <c r="AC152" i="76"/>
  <c r="V151" i="76"/>
  <c r="V202" i="76"/>
  <c r="V198" i="76"/>
  <c r="Z186" i="76"/>
  <c r="Z190" i="76"/>
  <c r="AA215" i="76"/>
  <c r="Z214" i="76"/>
  <c r="X212" i="76"/>
  <c r="Z211" i="76"/>
  <c r="V211" i="76"/>
  <c r="X211" i="76"/>
  <c r="Y210" i="76"/>
  <c r="AC211" i="76"/>
  <c r="AC212" i="76"/>
  <c r="W214" i="76"/>
  <c r="Y214" i="76"/>
  <c r="AC215" i="76"/>
  <c r="V210" i="76"/>
  <c r="AB210" i="76"/>
  <c r="AA214" i="76"/>
  <c r="X214" i="76"/>
  <c r="W210" i="76"/>
  <c r="AA213" i="76"/>
  <c r="Z213" i="76"/>
  <c r="AA210" i="76"/>
  <c r="AA212" i="76"/>
  <c r="W212" i="76"/>
  <c r="AA211" i="76"/>
  <c r="X213" i="76"/>
  <c r="Z215" i="76"/>
  <c r="V212" i="76"/>
  <c r="Y215" i="76"/>
  <c r="Y213" i="76"/>
  <c r="V215" i="76"/>
  <c r="Y212" i="76"/>
  <c r="Z210" i="76"/>
  <c r="W211" i="76"/>
  <c r="AC213" i="76"/>
  <c r="V213" i="76"/>
  <c r="W215" i="76"/>
  <c r="AC210" i="76"/>
  <c r="AB213" i="76"/>
  <c r="V188" i="76"/>
  <c r="V214" i="76"/>
  <c r="AC188" i="76"/>
  <c r="AB186" i="76"/>
  <c r="B162" i="77"/>
  <c r="N164" i="77"/>
  <c r="F89" i="77"/>
  <c r="G89" i="77" s="1"/>
  <c r="AA138" i="76"/>
  <c r="O192" i="76"/>
  <c r="W186" i="76" s="1"/>
  <c r="AB212" i="76"/>
  <c r="P165" i="77"/>
  <c r="P166" i="77"/>
  <c r="AA190" i="76"/>
  <c r="AB214" i="76"/>
  <c r="AA187" i="76"/>
  <c r="S164" i="77"/>
  <c r="AB211" i="76"/>
  <c r="AB187" i="76"/>
  <c r="AA189" i="76"/>
  <c r="AA188" i="76"/>
  <c r="R161" i="77"/>
  <c r="X191" i="76"/>
  <c r="E163" i="77"/>
  <c r="AB190" i="76"/>
  <c r="S166" i="77"/>
  <c r="O89" i="77"/>
  <c r="X186" i="76"/>
  <c r="S165" i="77"/>
  <c r="X189" i="76"/>
  <c r="AB189" i="76"/>
  <c r="X188" i="76"/>
  <c r="AB188" i="76"/>
  <c r="AA191" i="76"/>
  <c r="AB203" i="77"/>
  <c r="AB202" i="77"/>
  <c r="X202" i="77"/>
  <c r="AB199" i="77"/>
  <c r="V200" i="77"/>
  <c r="AA198" i="77"/>
  <c r="V201" i="77"/>
  <c r="AA199" i="77"/>
  <c r="G222" i="77" s="1"/>
  <c r="AA201" i="77"/>
  <c r="Q224" i="77" s="1"/>
  <c r="Z201" i="77"/>
  <c r="P224" i="77" s="1"/>
  <c r="Z198" i="77"/>
  <c r="V198" i="77"/>
  <c r="Y203" i="77"/>
  <c r="Y199" i="77"/>
  <c r="X201" i="77"/>
  <c r="N224" i="77" s="1"/>
  <c r="X199" i="77"/>
  <c r="V203" i="77"/>
  <c r="W203" i="77"/>
  <c r="C226" i="77" s="1"/>
  <c r="X198" i="77"/>
  <c r="N221" i="77" s="1"/>
  <c r="W199" i="77"/>
  <c r="X200" i="77"/>
  <c r="Y198" i="77"/>
  <c r="V202" i="77"/>
  <c r="Y201" i="77"/>
  <c r="Y200" i="77"/>
  <c r="O223" i="77" s="1"/>
  <c r="AC200" i="77"/>
  <c r="W202" i="77"/>
  <c r="C225" i="77" s="1"/>
  <c r="AC198" i="77"/>
  <c r="S221" i="77" s="1"/>
  <c r="AC201" i="77"/>
  <c r="AC203" i="77"/>
  <c r="V199" i="77"/>
  <c r="L222" i="77" s="1"/>
  <c r="AA202" i="77"/>
  <c r="AA203" i="77"/>
  <c r="G226" i="77" s="1"/>
  <c r="W198" i="77"/>
  <c r="AB200" i="77"/>
  <c r="Z203" i="77"/>
  <c r="AC199" i="77"/>
  <c r="Y202" i="77"/>
  <c r="E225" i="77" s="1"/>
  <c r="AC202" i="77"/>
  <c r="X203" i="77"/>
  <c r="W201" i="77"/>
  <c r="AB198" i="77"/>
  <c r="Z199" i="77"/>
  <c r="P222" i="77" s="1"/>
  <c r="AB201" i="77"/>
  <c r="Z200" i="77"/>
  <c r="W200" i="77"/>
  <c r="M223" i="77" s="1"/>
  <c r="Z202" i="77"/>
  <c r="Y187" i="77"/>
  <c r="V191" i="77"/>
  <c r="F224" i="77"/>
  <c r="W187" i="77"/>
  <c r="X188" i="77"/>
  <c r="V190" i="77"/>
  <c r="AA188" i="77"/>
  <c r="Q223" i="77" s="1"/>
  <c r="W189" i="77"/>
  <c r="AB191" i="77"/>
  <c r="AC189" i="77"/>
  <c r="AC188" i="77"/>
  <c r="S223" i="77" s="1"/>
  <c r="AA190" i="77"/>
  <c r="AB186" i="77"/>
  <c r="AA186" i="77"/>
  <c r="G221" i="77" s="1"/>
  <c r="Z186" i="77"/>
  <c r="AC187" i="77"/>
  <c r="Z191" i="77"/>
  <c r="V186" i="77"/>
  <c r="B221" i="77" s="1"/>
  <c r="X191" i="77"/>
  <c r="X190" i="77"/>
  <c r="Y191" i="77"/>
  <c r="O226" i="77" s="1"/>
  <c r="Y189" i="77"/>
  <c r="X187" i="77"/>
  <c r="AB188" i="77"/>
  <c r="R223" i="77" s="1"/>
  <c r="X189" i="77"/>
  <c r="AB189" i="77"/>
  <c r="R224" i="77" s="1"/>
  <c r="V188" i="77"/>
  <c r="AC190" i="77"/>
  <c r="Z188" i="77"/>
  <c r="P223" i="77" s="1"/>
  <c r="W186" i="77"/>
  <c r="AB187" i="77"/>
  <c r="H222" i="77" s="1"/>
  <c r="V189" i="77"/>
  <c r="Z190" i="77"/>
  <c r="Y186" i="77"/>
  <c r="AC191" i="77"/>
  <c r="AB190" i="77"/>
  <c r="M226" i="77"/>
  <c r="R226" i="77"/>
  <c r="I223" i="77"/>
  <c r="L164" i="77"/>
  <c r="N166" i="77"/>
  <c r="C163" i="77"/>
  <c r="Q164" i="77"/>
  <c r="F166" i="77"/>
  <c r="F164" i="77"/>
  <c r="M166" i="77"/>
  <c r="L161" i="77"/>
  <c r="O163" i="77"/>
  <c r="H163" i="77"/>
  <c r="R162" i="77"/>
  <c r="Q166" i="77"/>
  <c r="C165" i="77"/>
  <c r="R165" i="77"/>
  <c r="M162" i="77"/>
  <c r="D163" i="77"/>
  <c r="O162" i="77"/>
  <c r="C161" i="77"/>
  <c r="F165" i="77"/>
  <c r="R166" i="77"/>
  <c r="P161" i="77"/>
  <c r="Q165" i="77"/>
  <c r="D164" i="77"/>
  <c r="H161" i="77"/>
  <c r="N161" i="77"/>
  <c r="O165" i="77"/>
  <c r="I162" i="77"/>
  <c r="G165" i="77"/>
  <c r="M165" i="77"/>
  <c r="AC199" i="76"/>
  <c r="X202" i="76"/>
  <c r="AA199" i="76"/>
  <c r="Q222" i="76" s="1"/>
  <c r="AC201" i="76"/>
  <c r="X203" i="76"/>
  <c r="D226" i="76" s="1"/>
  <c r="Z203" i="76"/>
  <c r="Y203" i="76"/>
  <c r="AC200" i="76"/>
  <c r="AA200" i="76"/>
  <c r="Q223" i="76" s="1"/>
  <c r="AC202" i="76"/>
  <c r="V203" i="76"/>
  <c r="AB201" i="76"/>
  <c r="H224" i="76" s="1"/>
  <c r="X201" i="76"/>
  <c r="AA198" i="76"/>
  <c r="Z198" i="76"/>
  <c r="P221" i="76" s="1"/>
  <c r="Y198" i="76"/>
  <c r="W201" i="76"/>
  <c r="V201" i="76"/>
  <c r="Y188" i="76"/>
  <c r="F221" i="76"/>
  <c r="X142" i="76"/>
  <c r="Z140" i="76"/>
  <c r="Z138" i="76"/>
  <c r="AA142" i="76"/>
  <c r="AC140" i="76"/>
  <c r="I163" i="76" s="1"/>
  <c r="AC143" i="76"/>
  <c r="AA141" i="76"/>
  <c r="AA139" i="76"/>
  <c r="AA143" i="76"/>
  <c r="V141" i="76"/>
  <c r="V139" i="76"/>
  <c r="AA140" i="76"/>
  <c r="AB138" i="76"/>
  <c r="AB142" i="76"/>
  <c r="V140" i="76"/>
  <c r="W138" i="76"/>
  <c r="V142" i="76"/>
  <c r="AB139" i="76"/>
  <c r="AB143" i="76"/>
  <c r="W141" i="76"/>
  <c r="W139" i="76"/>
  <c r="Y141" i="76"/>
  <c r="X141" i="76"/>
  <c r="X139" i="76"/>
  <c r="Y143" i="76"/>
  <c r="AB140" i="76"/>
  <c r="Z139" i="76"/>
  <c r="Y130" i="76"/>
  <c r="O165" i="76" s="1"/>
  <c r="Z129" i="76"/>
  <c r="P164" i="76" s="1"/>
  <c r="W128" i="76"/>
  <c r="M163" i="76" s="1"/>
  <c r="AA131" i="76"/>
  <c r="AB131" i="76"/>
  <c r="X130" i="76"/>
  <c r="D165" i="76" s="1"/>
  <c r="X131" i="76"/>
  <c r="D166" i="76" s="1"/>
  <c r="AS100" i="77"/>
  <c r="AT89" i="77"/>
  <c r="AC100" i="77"/>
  <c r="AD89" i="77"/>
  <c r="O100" i="77"/>
  <c r="P89" i="77"/>
  <c r="H164" i="77"/>
  <c r="R164" i="77"/>
  <c r="U100" i="77"/>
  <c r="V89" i="77"/>
  <c r="L163" i="77"/>
  <c r="B163" i="77"/>
  <c r="F100" i="77"/>
  <c r="E164" i="77"/>
  <c r="O164" i="77"/>
  <c r="AK100" i="77"/>
  <c r="AL89" i="77"/>
  <c r="F223" i="77"/>
  <c r="O161" i="77"/>
  <c r="B165" i="77"/>
  <c r="E166" i="77"/>
  <c r="O221" i="77"/>
  <c r="E221" i="77"/>
  <c r="D221" i="77"/>
  <c r="E165" i="76"/>
  <c r="AT89" i="76"/>
  <c r="AS100" i="76"/>
  <c r="AJ100" i="76"/>
  <c r="AK89" i="76"/>
  <c r="Z127" i="76"/>
  <c r="Z128" i="76"/>
  <c r="T100" i="76"/>
  <c r="U89" i="76"/>
  <c r="AA201" i="76"/>
  <c r="AB126" i="76"/>
  <c r="W131" i="76"/>
  <c r="C163" i="76"/>
  <c r="W203" i="76"/>
  <c r="V130" i="76"/>
  <c r="Z200" i="76"/>
  <c r="AA202" i="76"/>
  <c r="X198" i="76"/>
  <c r="Y200" i="76"/>
  <c r="AA128" i="76"/>
  <c r="G163" i="76" s="1"/>
  <c r="AB128" i="76"/>
  <c r="X127" i="76"/>
  <c r="N162" i="76" s="1"/>
  <c r="AB202" i="76"/>
  <c r="Y127" i="76"/>
  <c r="AB200" i="76"/>
  <c r="N89" i="76"/>
  <c r="M100" i="76"/>
  <c r="S223" i="76"/>
  <c r="Z130" i="76"/>
  <c r="V127" i="76"/>
  <c r="W130" i="76"/>
  <c r="G100" i="76"/>
  <c r="H89" i="76"/>
  <c r="V128" i="76"/>
  <c r="Y131" i="76"/>
  <c r="Z199" i="76"/>
  <c r="Y199" i="76"/>
  <c r="AB127" i="76"/>
  <c r="W126" i="76"/>
  <c r="W127" i="76"/>
  <c r="Z201" i="76"/>
  <c r="AA203" i="76"/>
  <c r="X199" i="76"/>
  <c r="Y201" i="76"/>
  <c r="AA129" i="76"/>
  <c r="AB129" i="76"/>
  <c r="X128" i="76"/>
  <c r="V199" i="76"/>
  <c r="AB100" i="76"/>
  <c r="AC89" i="76"/>
  <c r="AB203" i="76"/>
  <c r="W199" i="76"/>
  <c r="W200" i="76"/>
  <c r="Z126" i="76"/>
  <c r="Y126" i="76"/>
  <c r="AC131" i="76"/>
  <c r="Y129" i="76"/>
  <c r="V131" i="76"/>
  <c r="X126" i="76"/>
  <c r="D161" i="76" s="1"/>
  <c r="V129" i="76"/>
  <c r="W129" i="76"/>
  <c r="AC129" i="76"/>
  <c r="Z131" i="76"/>
  <c r="AB198" i="76"/>
  <c r="W198" i="76"/>
  <c r="AB199" i="76"/>
  <c r="W202" i="76"/>
  <c r="AA127" i="76"/>
  <c r="AC203" i="76"/>
  <c r="AA126" i="76"/>
  <c r="AC126" i="76"/>
  <c r="Z202" i="76"/>
  <c r="AC198" i="76"/>
  <c r="X200" i="76"/>
  <c r="Y202" i="76"/>
  <c r="AA130" i="76"/>
  <c r="Q165" i="76" s="1"/>
  <c r="AB130" i="76"/>
  <c r="X129" i="76"/>
  <c r="V200" i="76"/>
  <c r="AC130" i="76"/>
  <c r="AC127" i="76"/>
  <c r="Y128" i="76"/>
  <c r="V126" i="76"/>
  <c r="E222" i="77" l="1"/>
  <c r="G222" i="76"/>
  <c r="D163" i="76"/>
  <c r="H164" i="76"/>
  <c r="L225" i="76"/>
  <c r="N165" i="76"/>
  <c r="G221" i="76"/>
  <c r="AA186" i="76"/>
  <c r="Q221" i="76" s="1"/>
  <c r="V190" i="76"/>
  <c r="D162" i="76"/>
  <c r="D224" i="76"/>
  <c r="G223" i="76"/>
  <c r="Q164" i="76"/>
  <c r="L224" i="77"/>
  <c r="Q226" i="77"/>
  <c r="O224" i="77"/>
  <c r="D222" i="77"/>
  <c r="W189" i="76"/>
  <c r="M224" i="76" s="1"/>
  <c r="R224" i="76"/>
  <c r="Q222" i="77"/>
  <c r="Q166" i="76"/>
  <c r="B224" i="76"/>
  <c r="L226" i="76"/>
  <c r="S222" i="77"/>
  <c r="D223" i="77"/>
  <c r="E226" i="77"/>
  <c r="B224" i="77"/>
  <c r="B225" i="76"/>
  <c r="I225" i="76"/>
  <c r="M225" i="77"/>
  <c r="R225" i="77"/>
  <c r="I225" i="77"/>
  <c r="H224" i="77"/>
  <c r="X187" i="76"/>
  <c r="W190" i="76"/>
  <c r="AC190" i="76"/>
  <c r="X190" i="76"/>
  <c r="D225" i="76" s="1"/>
  <c r="H223" i="77"/>
  <c r="L225" i="77"/>
  <c r="O225" i="77"/>
  <c r="O222" i="77"/>
  <c r="D224" i="77"/>
  <c r="E224" i="77"/>
  <c r="R161" i="76"/>
  <c r="N225" i="76"/>
  <c r="S226" i="77"/>
  <c r="I223" i="76"/>
  <c r="G223" i="77"/>
  <c r="C223" i="77"/>
  <c r="G161" i="76"/>
  <c r="R222" i="77"/>
  <c r="N226" i="76"/>
  <c r="Q162" i="76"/>
  <c r="R162" i="76"/>
  <c r="B222" i="77"/>
  <c r="F164" i="76"/>
  <c r="H166" i="76"/>
  <c r="F222" i="77"/>
  <c r="H226" i="77"/>
  <c r="AC189" i="76"/>
  <c r="S224" i="76" s="1"/>
  <c r="V191" i="76"/>
  <c r="B226" i="76" s="1"/>
  <c r="W188" i="76"/>
  <c r="M223" i="76" s="1"/>
  <c r="AC191" i="76"/>
  <c r="W187" i="76"/>
  <c r="V186" i="76"/>
  <c r="AC186" i="76"/>
  <c r="I221" i="76" s="1"/>
  <c r="Z188" i="76"/>
  <c r="P223" i="76" s="1"/>
  <c r="Y191" i="76"/>
  <c r="O226" i="76" s="1"/>
  <c r="Y187" i="76"/>
  <c r="O222" i="76" s="1"/>
  <c r="AB191" i="76"/>
  <c r="R226" i="76" s="1"/>
  <c r="W191" i="76"/>
  <c r="Z189" i="76"/>
  <c r="Y189" i="76"/>
  <c r="V189" i="76"/>
  <c r="L224" i="76" s="1"/>
  <c r="Y190" i="76"/>
  <c r="O225" i="76" s="1"/>
  <c r="Z191" i="76"/>
  <c r="P226" i="76" s="1"/>
  <c r="Y186" i="76"/>
  <c r="E221" i="76" s="1"/>
  <c r="AC187" i="76"/>
  <c r="I222" i="76" s="1"/>
  <c r="V187" i="76"/>
  <c r="Z187" i="76"/>
  <c r="B223" i="77"/>
  <c r="N223" i="77"/>
  <c r="G224" i="77"/>
  <c r="M222" i="77"/>
  <c r="E223" i="77"/>
  <c r="B226" i="77"/>
  <c r="N222" i="77"/>
  <c r="I221" i="77"/>
  <c r="I222" i="77"/>
  <c r="I224" i="77"/>
  <c r="L221" i="77"/>
  <c r="P226" i="77"/>
  <c r="F226" i="77"/>
  <c r="H221" i="77"/>
  <c r="R221" i="77"/>
  <c r="Q225" i="77"/>
  <c r="G225" i="77"/>
  <c r="I226" i="77"/>
  <c r="L223" i="77"/>
  <c r="S224" i="77"/>
  <c r="S225" i="77"/>
  <c r="C222" i="77"/>
  <c r="B225" i="77"/>
  <c r="C221" i="77"/>
  <c r="M221" i="77"/>
  <c r="M224" i="77"/>
  <c r="C224" i="77"/>
  <c r="D225" i="77"/>
  <c r="N225" i="77"/>
  <c r="P225" i="77"/>
  <c r="F225" i="77"/>
  <c r="N226" i="77"/>
  <c r="D226" i="77"/>
  <c r="H225" i="77"/>
  <c r="Q221" i="77"/>
  <c r="L226" i="77"/>
  <c r="P221" i="77"/>
  <c r="F221" i="77"/>
  <c r="S225" i="76"/>
  <c r="N224" i="76"/>
  <c r="G164" i="76"/>
  <c r="H161" i="76"/>
  <c r="H163" i="76"/>
  <c r="D164" i="76"/>
  <c r="H165" i="76"/>
  <c r="R166" i="76"/>
  <c r="S163" i="76"/>
  <c r="N166" i="76"/>
  <c r="G166" i="76"/>
  <c r="R164" i="76"/>
  <c r="R165" i="76"/>
  <c r="N164" i="76"/>
  <c r="Q163" i="76"/>
  <c r="AE89" i="77"/>
  <c r="AD100" i="77"/>
  <c r="AU89" i="77"/>
  <c r="AT100" i="77"/>
  <c r="V100" i="77"/>
  <c r="W89" i="77"/>
  <c r="AL100" i="77"/>
  <c r="AM89" i="77"/>
  <c r="G100" i="77"/>
  <c r="H89" i="77"/>
  <c r="P100" i="77"/>
  <c r="Q89" i="77"/>
  <c r="Q100" i="77" s="1"/>
  <c r="O163" i="76"/>
  <c r="E163" i="76"/>
  <c r="AC100" i="76"/>
  <c r="AD89" i="76"/>
  <c r="Q224" i="76"/>
  <c r="G224" i="76"/>
  <c r="H223" i="76"/>
  <c r="R223" i="76"/>
  <c r="S165" i="76"/>
  <c r="I165" i="76"/>
  <c r="B166" i="76"/>
  <c r="L166" i="76"/>
  <c r="M162" i="76"/>
  <c r="C162" i="76"/>
  <c r="E162" i="76"/>
  <c r="O162" i="76"/>
  <c r="P163" i="76"/>
  <c r="F163" i="76"/>
  <c r="B223" i="76"/>
  <c r="L223" i="76"/>
  <c r="P165" i="76"/>
  <c r="F165" i="76"/>
  <c r="O223" i="76"/>
  <c r="E223" i="76"/>
  <c r="V89" i="76"/>
  <c r="U100" i="76"/>
  <c r="N161" i="76"/>
  <c r="O161" i="76"/>
  <c r="E161" i="76"/>
  <c r="H100" i="76"/>
  <c r="I89" i="76"/>
  <c r="I100" i="76" s="1"/>
  <c r="G162" i="76"/>
  <c r="R225" i="76"/>
  <c r="H225" i="76"/>
  <c r="G225" i="76"/>
  <c r="Q225" i="76"/>
  <c r="D223" i="76"/>
  <c r="N223" i="76"/>
  <c r="L162" i="76"/>
  <c r="B162" i="76"/>
  <c r="S162" i="76"/>
  <c r="I162" i="76"/>
  <c r="I226" i="76"/>
  <c r="S226" i="76"/>
  <c r="H162" i="76"/>
  <c r="F222" i="76"/>
  <c r="P222" i="76"/>
  <c r="S161" i="76"/>
  <c r="I161" i="76"/>
  <c r="Q161" i="76"/>
  <c r="E164" i="76"/>
  <c r="O164" i="76"/>
  <c r="O166" i="76"/>
  <c r="E166" i="76"/>
  <c r="P162" i="76"/>
  <c r="F162" i="76"/>
  <c r="N163" i="76"/>
  <c r="L163" i="76"/>
  <c r="B163" i="76"/>
  <c r="D221" i="76"/>
  <c r="N221" i="76"/>
  <c r="R163" i="76"/>
  <c r="AK100" i="76"/>
  <c r="AL89" i="76"/>
  <c r="H221" i="76"/>
  <c r="R221" i="76"/>
  <c r="L164" i="76"/>
  <c r="B164" i="76"/>
  <c r="G226" i="76"/>
  <c r="Q226" i="76"/>
  <c r="N100" i="76"/>
  <c r="O89" i="76"/>
  <c r="P166" i="76"/>
  <c r="F166" i="76"/>
  <c r="F224" i="76"/>
  <c r="P224" i="76"/>
  <c r="P225" i="76"/>
  <c r="F225" i="76"/>
  <c r="B222" i="76"/>
  <c r="L222" i="76"/>
  <c r="C226" i="76"/>
  <c r="M226" i="76"/>
  <c r="AT100" i="76"/>
  <c r="AU89" i="76"/>
  <c r="S166" i="76"/>
  <c r="I166" i="76"/>
  <c r="M225" i="76"/>
  <c r="C225" i="76"/>
  <c r="C223" i="76"/>
  <c r="G165" i="76"/>
  <c r="H222" i="76"/>
  <c r="R222" i="76"/>
  <c r="S164" i="76"/>
  <c r="I164" i="76"/>
  <c r="P161" i="76"/>
  <c r="F161" i="76"/>
  <c r="M222" i="76"/>
  <c r="C222" i="76"/>
  <c r="O224" i="76"/>
  <c r="E224" i="76"/>
  <c r="M166" i="76"/>
  <c r="C166" i="76"/>
  <c r="L161" i="76"/>
  <c r="B161" i="76"/>
  <c r="E225" i="76"/>
  <c r="M221" i="76"/>
  <c r="C221" i="76"/>
  <c r="M164" i="76"/>
  <c r="C164" i="76"/>
  <c r="D222" i="76"/>
  <c r="N222" i="76"/>
  <c r="M161" i="76"/>
  <c r="C161" i="76"/>
  <c r="C165" i="76"/>
  <c r="M165" i="76"/>
  <c r="B165" i="76"/>
  <c r="L165" i="76"/>
  <c r="H226" i="76" l="1"/>
  <c r="O221" i="76"/>
  <c r="E222" i="76"/>
  <c r="C224" i="76"/>
  <c r="B221" i="76"/>
  <c r="L221" i="76"/>
  <c r="E226" i="76"/>
  <c r="S221" i="76"/>
  <c r="F226" i="76"/>
  <c r="F223" i="76"/>
  <c r="S222" i="76"/>
  <c r="I224" i="76"/>
  <c r="AU100" i="77"/>
  <c r="AV89" i="77"/>
  <c r="AE100" i="77"/>
  <c r="AF89" i="77"/>
  <c r="AN89" i="77"/>
  <c r="AM100" i="77"/>
  <c r="W100" i="77"/>
  <c r="X89" i="77"/>
  <c r="H100" i="77"/>
  <c r="I89" i="77"/>
  <c r="I100" i="77" s="1"/>
  <c r="AD100" i="76"/>
  <c r="AE89" i="76"/>
  <c r="AV89" i="76"/>
  <c r="AU100" i="76"/>
  <c r="O100" i="76"/>
  <c r="P89" i="76"/>
  <c r="AL100" i="76"/>
  <c r="AM89" i="76"/>
  <c r="V100" i="76"/>
  <c r="W89" i="76"/>
  <c r="AG89" i="77" l="1"/>
  <c r="AG100" i="77" s="1"/>
  <c r="AF100" i="77"/>
  <c r="AV100" i="77"/>
  <c r="AW89" i="77"/>
  <c r="AW100" i="77" s="1"/>
  <c r="X100" i="77"/>
  <c r="Y89" i="77"/>
  <c r="Y100" i="77" s="1"/>
  <c r="AO89" i="77"/>
  <c r="AO100" i="77" s="1"/>
  <c r="AN100" i="77"/>
  <c r="AN89" i="76"/>
  <c r="AM100" i="76"/>
  <c r="AV100" i="76"/>
  <c r="AW89" i="76"/>
  <c r="AW100" i="76" s="1"/>
  <c r="W100" i="76"/>
  <c r="X89" i="76"/>
  <c r="AF89" i="76"/>
  <c r="AE100" i="76"/>
  <c r="P100" i="76"/>
  <c r="Q89" i="76"/>
  <c r="Q100" i="76" s="1"/>
  <c r="AF100" i="76" l="1"/>
  <c r="AG89" i="76"/>
  <c r="AG100" i="76" s="1"/>
  <c r="X100" i="76"/>
  <c r="Y89" i="76"/>
  <c r="Y100" i="76" s="1"/>
  <c r="AO89" i="76"/>
  <c r="AO100" i="76" s="1"/>
  <c r="AN100" i="76"/>
  <c r="E216" i="75"/>
  <c r="G144" i="74" l="1"/>
  <c r="J23" i="73" l="1"/>
  <c r="J24" i="73"/>
  <c r="J25" i="73"/>
  <c r="J26" i="73"/>
  <c r="J27" i="73"/>
  <c r="J28" i="73"/>
  <c r="E196" i="73" l="1"/>
  <c r="G132" i="73"/>
  <c r="O215" i="75" l="1"/>
  <c r="O214" i="75"/>
  <c r="N214" i="75"/>
  <c r="Q213" i="75"/>
  <c r="P213" i="75"/>
  <c r="P212" i="75"/>
  <c r="N212" i="75"/>
  <c r="L212" i="75"/>
  <c r="S211" i="75"/>
  <c r="P211" i="75"/>
  <c r="O211" i="75"/>
  <c r="P210" i="75"/>
  <c r="O210" i="75"/>
  <c r="E204" i="75"/>
  <c r="O202" i="75" s="1"/>
  <c r="E192" i="75"/>
  <c r="M191" i="75" s="1"/>
  <c r="N189" i="75"/>
  <c r="C177" i="75"/>
  <c r="C176" i="75"/>
  <c r="C175" i="75"/>
  <c r="C174" i="75"/>
  <c r="C173" i="75"/>
  <c r="C172" i="75"/>
  <c r="G156" i="75"/>
  <c r="R155" i="75" s="1"/>
  <c r="G144" i="75"/>
  <c r="P143" i="75" s="1"/>
  <c r="G132" i="75"/>
  <c r="S130" i="75" s="1"/>
  <c r="C117" i="75"/>
  <c r="C116" i="75"/>
  <c r="C115" i="75"/>
  <c r="C114" i="75"/>
  <c r="C113" i="75"/>
  <c r="C112" i="75"/>
  <c r="AP100" i="75"/>
  <c r="AH100" i="75"/>
  <c r="Z100" i="75"/>
  <c r="R100" i="75"/>
  <c r="J100" i="75"/>
  <c r="AW99" i="75"/>
  <c r="AV99" i="75"/>
  <c r="AU99" i="75"/>
  <c r="AT99" i="75"/>
  <c r="AS99" i="75"/>
  <c r="AR99" i="75"/>
  <c r="AQ99" i="75"/>
  <c r="AP99" i="75"/>
  <c r="AO99" i="75"/>
  <c r="AN99" i="75"/>
  <c r="AM99" i="75"/>
  <c r="AL99" i="75"/>
  <c r="AK99" i="75"/>
  <c r="AJ99" i="75"/>
  <c r="AI99" i="75"/>
  <c r="AH99" i="75"/>
  <c r="AG99" i="75"/>
  <c r="AF99" i="75"/>
  <c r="AE99" i="75"/>
  <c r="AD99" i="75"/>
  <c r="AC99" i="75"/>
  <c r="AB99" i="75"/>
  <c r="AA99" i="75"/>
  <c r="Z99" i="75"/>
  <c r="Y99" i="75"/>
  <c r="X99" i="75"/>
  <c r="W99" i="75"/>
  <c r="V99" i="75"/>
  <c r="U99" i="75"/>
  <c r="T99" i="75"/>
  <c r="S99" i="75"/>
  <c r="R99" i="75"/>
  <c r="Q99" i="75"/>
  <c r="P99" i="75"/>
  <c r="O99" i="75"/>
  <c r="N99" i="75"/>
  <c r="M99" i="75"/>
  <c r="L99" i="75"/>
  <c r="K99" i="75"/>
  <c r="J99" i="75"/>
  <c r="I99" i="75"/>
  <c r="H99" i="75"/>
  <c r="G99" i="75"/>
  <c r="F99" i="75"/>
  <c r="E99" i="75"/>
  <c r="D99" i="75"/>
  <c r="C99" i="75"/>
  <c r="B99" i="75"/>
  <c r="AW98" i="75"/>
  <c r="AV98" i="75"/>
  <c r="AU98" i="75"/>
  <c r="AT98" i="75"/>
  <c r="AS98" i="75"/>
  <c r="AR98" i="75"/>
  <c r="AQ98" i="75"/>
  <c r="AP98" i="75"/>
  <c r="AO98" i="75"/>
  <c r="AN98" i="75"/>
  <c r="AM98" i="75"/>
  <c r="AL98" i="75"/>
  <c r="AK98" i="75"/>
  <c r="AJ98" i="75"/>
  <c r="AI98" i="75"/>
  <c r="AH98" i="75"/>
  <c r="AG98" i="75"/>
  <c r="AF98" i="75"/>
  <c r="AE98" i="75"/>
  <c r="AD98" i="75"/>
  <c r="AC98" i="75"/>
  <c r="AB98" i="75"/>
  <c r="AA98" i="75"/>
  <c r="Z98" i="75"/>
  <c r="Y98" i="75"/>
  <c r="X98" i="75"/>
  <c r="W98" i="75"/>
  <c r="V98" i="75"/>
  <c r="U98" i="75"/>
  <c r="T98" i="75"/>
  <c r="S98" i="75"/>
  <c r="R98" i="75"/>
  <c r="Q98" i="75"/>
  <c r="P98" i="75"/>
  <c r="O98" i="75"/>
  <c r="N98" i="75"/>
  <c r="M98" i="75"/>
  <c r="L98" i="75"/>
  <c r="K98" i="75"/>
  <c r="J98" i="75"/>
  <c r="I98" i="75"/>
  <c r="H98" i="75"/>
  <c r="G98" i="75"/>
  <c r="F98" i="75"/>
  <c r="E98" i="75"/>
  <c r="D98" i="75"/>
  <c r="C98" i="75"/>
  <c r="B98" i="75"/>
  <c r="AW97" i="75"/>
  <c r="AW102" i="75" s="1"/>
  <c r="AV97" i="75"/>
  <c r="AV103" i="75" s="1"/>
  <c r="AU97" i="75"/>
  <c r="AT97" i="75"/>
  <c r="AT103" i="75" s="1"/>
  <c r="AS97" i="75"/>
  <c r="AS102" i="75" s="1"/>
  <c r="AR97" i="75"/>
  <c r="AQ97" i="75"/>
  <c r="AP97" i="75"/>
  <c r="AP104" i="75" s="1"/>
  <c r="AO97" i="75"/>
  <c r="AO104" i="75" s="1"/>
  <c r="AN97" i="75"/>
  <c r="AN104" i="75" s="1"/>
  <c r="AM97" i="75"/>
  <c r="AL97" i="75"/>
  <c r="AL103" i="75" s="1"/>
  <c r="AK97" i="75"/>
  <c r="AK102" i="75" s="1"/>
  <c r="AJ97" i="75"/>
  <c r="AJ102" i="75" s="1"/>
  <c r="AI97" i="75"/>
  <c r="AH97" i="75"/>
  <c r="AH104" i="75" s="1"/>
  <c r="AG97" i="75"/>
  <c r="AG104" i="75" s="1"/>
  <c r="AF97" i="75"/>
  <c r="AF104" i="75" s="1"/>
  <c r="AE97" i="75"/>
  <c r="AD97" i="75"/>
  <c r="AD104" i="75" s="1"/>
  <c r="AC97" i="75"/>
  <c r="AC104" i="75" s="1"/>
  <c r="AB97" i="75"/>
  <c r="AB102" i="75" s="1"/>
  <c r="AA97" i="75"/>
  <c r="Z97" i="75"/>
  <c r="Z103" i="75" s="1"/>
  <c r="Y97" i="75"/>
  <c r="Y103" i="75" s="1"/>
  <c r="X97" i="75"/>
  <c r="X104" i="75" s="1"/>
  <c r="W97" i="75"/>
  <c r="V97" i="75"/>
  <c r="V104" i="75" s="1"/>
  <c r="U97" i="75"/>
  <c r="U104" i="75" s="1"/>
  <c r="T97" i="75"/>
  <c r="T104" i="75" s="1"/>
  <c r="S97" i="75"/>
  <c r="R97" i="75"/>
  <c r="Q97" i="75"/>
  <c r="Q103" i="75" s="1"/>
  <c r="P97" i="75"/>
  <c r="P103" i="75" s="1"/>
  <c r="O97" i="75"/>
  <c r="N97" i="75"/>
  <c r="N103" i="75" s="1"/>
  <c r="M97" i="75"/>
  <c r="M102" i="75" s="1"/>
  <c r="L97" i="75"/>
  <c r="L104" i="75" s="1"/>
  <c r="K97" i="75"/>
  <c r="K104" i="75" s="1"/>
  <c r="J97" i="75"/>
  <c r="J102" i="75" s="1"/>
  <c r="I97" i="75"/>
  <c r="I102" i="75" s="1"/>
  <c r="H97" i="75"/>
  <c r="H103" i="75" s="1"/>
  <c r="G97" i="75"/>
  <c r="F97" i="75"/>
  <c r="F103" i="75" s="1"/>
  <c r="E97" i="75"/>
  <c r="D97" i="75"/>
  <c r="C97" i="75"/>
  <c r="C104" i="75" s="1"/>
  <c r="B97" i="75"/>
  <c r="AQ89" i="75"/>
  <c r="AR89" i="75" s="1"/>
  <c r="AS89" i="75" s="1"/>
  <c r="AI89" i="75"/>
  <c r="AJ89" i="75" s="1"/>
  <c r="AA89" i="75"/>
  <c r="AB89" i="75" s="1"/>
  <c r="AB100" i="75" s="1"/>
  <c r="S89" i="75"/>
  <c r="T89" i="75" s="1"/>
  <c r="T100" i="75" s="1"/>
  <c r="K89" i="75"/>
  <c r="K100" i="75" s="1"/>
  <c r="C89" i="75"/>
  <c r="AW88" i="75"/>
  <c r="AV88" i="75"/>
  <c r="AU88" i="75"/>
  <c r="AT88" i="75"/>
  <c r="AS88" i="75"/>
  <c r="AR88" i="75"/>
  <c r="AQ88" i="75"/>
  <c r="AP88" i="75"/>
  <c r="AO88" i="75"/>
  <c r="AN88" i="75"/>
  <c r="AM88" i="75"/>
  <c r="AL88" i="75"/>
  <c r="AK88" i="75"/>
  <c r="AJ88" i="75"/>
  <c r="AI88" i="75"/>
  <c r="AH88" i="75"/>
  <c r="AG88" i="75"/>
  <c r="AF88" i="75"/>
  <c r="AE88" i="75"/>
  <c r="AD88" i="75"/>
  <c r="AC88" i="75"/>
  <c r="AB88" i="75"/>
  <c r="AA88" i="75"/>
  <c r="Z88" i="75"/>
  <c r="Y88" i="75"/>
  <c r="X88" i="75"/>
  <c r="W88" i="75"/>
  <c r="V88" i="75"/>
  <c r="U88" i="75"/>
  <c r="T88" i="75"/>
  <c r="S88" i="75"/>
  <c r="R88" i="75"/>
  <c r="Q88" i="75"/>
  <c r="P88" i="75"/>
  <c r="O88" i="75"/>
  <c r="N88" i="75"/>
  <c r="M88" i="75"/>
  <c r="L88" i="75"/>
  <c r="K88" i="75"/>
  <c r="J88" i="75"/>
  <c r="I88" i="75"/>
  <c r="H88" i="75"/>
  <c r="G88" i="75"/>
  <c r="F88" i="75"/>
  <c r="E88" i="75"/>
  <c r="D88" i="75"/>
  <c r="C88" i="75"/>
  <c r="B88" i="75"/>
  <c r="AW87" i="75"/>
  <c r="AV87" i="75"/>
  <c r="AU87" i="75"/>
  <c r="AT87" i="75"/>
  <c r="AS87" i="75"/>
  <c r="AR87" i="75"/>
  <c r="AQ87" i="75"/>
  <c r="AP87" i="75"/>
  <c r="AO87" i="75"/>
  <c r="AN87" i="75"/>
  <c r="AM87" i="75"/>
  <c r="AL87" i="75"/>
  <c r="AK87" i="75"/>
  <c r="AJ87" i="75"/>
  <c r="AI87" i="75"/>
  <c r="AH87" i="75"/>
  <c r="AG87" i="75"/>
  <c r="AF87" i="75"/>
  <c r="AE87" i="75"/>
  <c r="AD87" i="75"/>
  <c r="AC87" i="75"/>
  <c r="AB87" i="75"/>
  <c r="AA87" i="75"/>
  <c r="Z87" i="75"/>
  <c r="Y87" i="75"/>
  <c r="X87" i="75"/>
  <c r="W87" i="75"/>
  <c r="V87" i="75"/>
  <c r="U87" i="75"/>
  <c r="T87" i="75"/>
  <c r="S87" i="75"/>
  <c r="R87" i="75"/>
  <c r="Q87" i="75"/>
  <c r="P87" i="75"/>
  <c r="O87" i="75"/>
  <c r="N87" i="75"/>
  <c r="M87" i="75"/>
  <c r="L87" i="75"/>
  <c r="K87" i="75"/>
  <c r="J87" i="75"/>
  <c r="I87" i="75"/>
  <c r="H87" i="75"/>
  <c r="G87" i="75"/>
  <c r="F87" i="75"/>
  <c r="E87" i="75"/>
  <c r="D87" i="75"/>
  <c r="C87" i="75"/>
  <c r="B87" i="75"/>
  <c r="AW86" i="75"/>
  <c r="AW91" i="75" s="1"/>
  <c r="AV86" i="75"/>
  <c r="AV92" i="75" s="1"/>
  <c r="AU86" i="75"/>
  <c r="AU93" i="75" s="1"/>
  <c r="AT86" i="75"/>
  <c r="AS86" i="75"/>
  <c r="AS91" i="75" s="1"/>
  <c r="AR86" i="75"/>
  <c r="AR91" i="75" s="1"/>
  <c r="AQ86" i="75"/>
  <c r="AQ93" i="75" s="1"/>
  <c r="AP86" i="75"/>
  <c r="AP93" i="75" s="1"/>
  <c r="AO86" i="75"/>
  <c r="AO91" i="75" s="1"/>
  <c r="AN86" i="75"/>
  <c r="AN93" i="75" s="1"/>
  <c r="AM86" i="75"/>
  <c r="AM93" i="75" s="1"/>
  <c r="AL86" i="75"/>
  <c r="AK86" i="75"/>
  <c r="AK92" i="75" s="1"/>
  <c r="AJ86" i="75"/>
  <c r="AJ91" i="75" s="1"/>
  <c r="AI86" i="75"/>
  <c r="AI91" i="75" s="1"/>
  <c r="AH86" i="75"/>
  <c r="AG86" i="75"/>
  <c r="AF86" i="75"/>
  <c r="AF92" i="75" s="1"/>
  <c r="AE86" i="75"/>
  <c r="AD86" i="75"/>
  <c r="AC86" i="75"/>
  <c r="AC93" i="75" s="1"/>
  <c r="AB86" i="75"/>
  <c r="AB91" i="75" s="1"/>
  <c r="AA86" i="75"/>
  <c r="AA91" i="75" s="1"/>
  <c r="Z86" i="75"/>
  <c r="Z91" i="75" s="1"/>
  <c r="Y86" i="75"/>
  <c r="Y93" i="75" s="1"/>
  <c r="X86" i="75"/>
  <c r="X91" i="75" s="1"/>
  <c r="W86" i="75"/>
  <c r="V86" i="75"/>
  <c r="U86" i="75"/>
  <c r="U93" i="75" s="1"/>
  <c r="T86" i="75"/>
  <c r="T93" i="75" s="1"/>
  <c r="S86" i="75"/>
  <c r="S93" i="75" s="1"/>
  <c r="R86" i="75"/>
  <c r="R91" i="75" s="1"/>
  <c r="Q86" i="75"/>
  <c r="Q91" i="75" s="1"/>
  <c r="P86" i="75"/>
  <c r="P92" i="75" s="1"/>
  <c r="O86" i="75"/>
  <c r="N86" i="75"/>
  <c r="M86" i="75"/>
  <c r="M93" i="75" s="1"/>
  <c r="L86" i="75"/>
  <c r="L93" i="75" s="1"/>
  <c r="K86" i="75"/>
  <c r="K93" i="75" s="1"/>
  <c r="J86" i="75"/>
  <c r="J93" i="75" s="1"/>
  <c r="I86" i="75"/>
  <c r="I91" i="75" s="1"/>
  <c r="H86" i="75"/>
  <c r="H93" i="75" s="1"/>
  <c r="G86" i="75"/>
  <c r="F86" i="75"/>
  <c r="E86" i="75"/>
  <c r="E92" i="75" s="1"/>
  <c r="D86" i="75"/>
  <c r="D93" i="75" s="1"/>
  <c r="C86" i="75"/>
  <c r="B86" i="75"/>
  <c r="B93" i="75" s="1"/>
  <c r="A67" i="75"/>
  <c r="A49" i="75"/>
  <c r="A195" i="75" s="1"/>
  <c r="A31" i="75"/>
  <c r="J28" i="75"/>
  <c r="J27" i="75"/>
  <c r="J26" i="75"/>
  <c r="J25" i="75"/>
  <c r="J24" i="75"/>
  <c r="J23" i="75"/>
  <c r="C17" i="75"/>
  <c r="C16" i="75"/>
  <c r="C15" i="75"/>
  <c r="C14" i="75"/>
  <c r="C13" i="75"/>
  <c r="C12" i="75"/>
  <c r="B103" i="75" l="1"/>
  <c r="B108" i="75"/>
  <c r="B107" i="75"/>
  <c r="B106" i="75"/>
  <c r="AA102" i="75"/>
  <c r="S100" i="75"/>
  <c r="AI100" i="75"/>
  <c r="S127" i="75"/>
  <c r="Q143" i="75"/>
  <c r="S139" i="75"/>
  <c r="S142" i="75"/>
  <c r="Q102" i="75"/>
  <c r="A135" i="75"/>
  <c r="AI104" i="75"/>
  <c r="S91" i="75"/>
  <c r="AI93" i="75"/>
  <c r="AS103" i="75"/>
  <c r="AU91" i="75"/>
  <c r="B102" i="75"/>
  <c r="AH93" i="75"/>
  <c r="C91" i="75"/>
  <c r="D91" i="75"/>
  <c r="T92" i="75"/>
  <c r="AJ92" i="75"/>
  <c r="AR92" i="75"/>
  <c r="AD103" i="75"/>
  <c r="AL102" i="75"/>
  <c r="L153" i="75"/>
  <c r="Q186" i="75"/>
  <c r="O198" i="75"/>
  <c r="Q198" i="75"/>
  <c r="S198" i="75"/>
  <c r="N201" i="75"/>
  <c r="L203" i="75"/>
  <c r="N200" i="75"/>
  <c r="R200" i="75"/>
  <c r="L199" i="75"/>
  <c r="R201" i="75"/>
  <c r="L200" i="75"/>
  <c r="Q200" i="75"/>
  <c r="N199" i="75"/>
  <c r="N202" i="75"/>
  <c r="S199" i="75"/>
  <c r="N191" i="75"/>
  <c r="M187" i="75"/>
  <c r="O189" i="75"/>
  <c r="N187" i="75"/>
  <c r="L188" i="75"/>
  <c r="O190" i="75"/>
  <c r="R188" i="75"/>
  <c r="L191" i="75"/>
  <c r="Q189" i="75"/>
  <c r="Q187" i="75"/>
  <c r="L190" i="75"/>
  <c r="Q188" i="75"/>
  <c r="Q190" i="75"/>
  <c r="O186" i="75"/>
  <c r="L189" i="75"/>
  <c r="O150" i="75"/>
  <c r="R150" i="75"/>
  <c r="N151" i="75"/>
  <c r="S152" i="75"/>
  <c r="Q154" i="75"/>
  <c r="N140" i="75"/>
  <c r="L143" i="75"/>
  <c r="V143" i="75" s="1"/>
  <c r="N139" i="75"/>
  <c r="N142" i="75"/>
  <c r="P138" i="75"/>
  <c r="O139" i="75"/>
  <c r="P140" i="75"/>
  <c r="P141" i="75"/>
  <c r="O142" i="75"/>
  <c r="N143" i="75"/>
  <c r="L138" i="75"/>
  <c r="L140" i="75"/>
  <c r="S143" i="75"/>
  <c r="M138" i="75"/>
  <c r="M140" i="75"/>
  <c r="M141" i="75"/>
  <c r="L142" i="75"/>
  <c r="M139" i="75"/>
  <c r="N141" i="75"/>
  <c r="O140" i="75"/>
  <c r="M143" i="75"/>
  <c r="Q138" i="75"/>
  <c r="P139" i="75"/>
  <c r="Q140" i="75"/>
  <c r="Q141" i="75"/>
  <c r="P142" i="75"/>
  <c r="O143" i="75"/>
  <c r="L141" i="75"/>
  <c r="L139" i="75"/>
  <c r="N138" i="75"/>
  <c r="M142" i="75"/>
  <c r="O138" i="75"/>
  <c r="O141" i="75"/>
  <c r="S138" i="75"/>
  <c r="Q139" i="75"/>
  <c r="S140" i="75"/>
  <c r="S141" i="75"/>
  <c r="Q142" i="75"/>
  <c r="O126" i="75"/>
  <c r="P126" i="75"/>
  <c r="Q127" i="75"/>
  <c r="R103" i="75"/>
  <c r="S102" i="75"/>
  <c r="S104" i="75"/>
  <c r="R104" i="75"/>
  <c r="AJ93" i="75"/>
  <c r="T91" i="75"/>
  <c r="R102" i="75"/>
  <c r="M91" i="75"/>
  <c r="T103" i="75"/>
  <c r="AW103" i="75"/>
  <c r="AJ104" i="75"/>
  <c r="U92" i="75"/>
  <c r="U102" i="75"/>
  <c r="U103" i="75"/>
  <c r="B104" i="75"/>
  <c r="AK104" i="75"/>
  <c r="U91" i="75"/>
  <c r="AK93" i="75"/>
  <c r="V102" i="75"/>
  <c r="V103" i="75"/>
  <c r="F104" i="75"/>
  <c r="AL104" i="75"/>
  <c r="B91" i="75"/>
  <c r="AK91" i="75"/>
  <c r="AR93" i="75"/>
  <c r="AD102" i="75"/>
  <c r="AC103" i="75"/>
  <c r="Q104" i="75"/>
  <c r="AT104" i="75"/>
  <c r="M92" i="75"/>
  <c r="AS93" i="75"/>
  <c r="K92" i="75"/>
  <c r="AS92" i="75"/>
  <c r="F102" i="75"/>
  <c r="AT102" i="75"/>
  <c r="AH103" i="75"/>
  <c r="E91" i="75"/>
  <c r="L92" i="75"/>
  <c r="I93" i="75"/>
  <c r="P102" i="75"/>
  <c r="AF91" i="75"/>
  <c r="H92" i="75"/>
  <c r="P91" i="75"/>
  <c r="AN92" i="75"/>
  <c r="X93" i="75"/>
  <c r="AV93" i="75"/>
  <c r="AH102" i="75"/>
  <c r="AO103" i="75"/>
  <c r="AA92" i="75"/>
  <c r="K102" i="75"/>
  <c r="AP103" i="75"/>
  <c r="H91" i="75"/>
  <c r="AV91" i="75"/>
  <c r="AB92" i="75"/>
  <c r="AA93" i="75"/>
  <c r="L102" i="75"/>
  <c r="K91" i="75"/>
  <c r="R92" i="75"/>
  <c r="AC92" i="75"/>
  <c r="AB93" i="75"/>
  <c r="Y102" i="75"/>
  <c r="AO102" i="75"/>
  <c r="J103" i="75"/>
  <c r="AF103" i="75"/>
  <c r="N104" i="75"/>
  <c r="AW104" i="75"/>
  <c r="AF93" i="75"/>
  <c r="P93" i="75"/>
  <c r="AF102" i="75"/>
  <c r="AV102" i="75"/>
  <c r="AN91" i="75"/>
  <c r="X92" i="75"/>
  <c r="AG102" i="75"/>
  <c r="AN103" i="75"/>
  <c r="Z92" i="75"/>
  <c r="H104" i="75"/>
  <c r="Z93" i="75"/>
  <c r="I104" i="75"/>
  <c r="Y104" i="75"/>
  <c r="Q92" i="75"/>
  <c r="X102" i="75"/>
  <c r="AN102" i="75"/>
  <c r="I103" i="75"/>
  <c r="J104" i="75"/>
  <c r="Z104" i="75"/>
  <c r="AV104" i="75"/>
  <c r="E93" i="75"/>
  <c r="L91" i="75"/>
  <c r="AC91" i="75"/>
  <c r="B92" i="75"/>
  <c r="S92" i="75"/>
  <c r="N102" i="75"/>
  <c r="Z102" i="75"/>
  <c r="AP102" i="75"/>
  <c r="AG103" i="75"/>
  <c r="P104" i="75"/>
  <c r="AA100" i="75"/>
  <c r="AC89" i="75"/>
  <c r="AC100" i="75" s="1"/>
  <c r="A183" i="75"/>
  <c r="A122" i="75"/>
  <c r="G92" i="75"/>
  <c r="G91" i="75"/>
  <c r="O92" i="75"/>
  <c r="O91" i="75"/>
  <c r="W93" i="75"/>
  <c r="W92" i="75"/>
  <c r="AE93" i="75"/>
  <c r="AE92" i="75"/>
  <c r="AE91" i="75"/>
  <c r="AI103" i="75"/>
  <c r="AI102" i="75"/>
  <c r="AQ103" i="75"/>
  <c r="AQ102" i="75"/>
  <c r="S126" i="75"/>
  <c r="L131" i="75"/>
  <c r="V131" i="75" s="1"/>
  <c r="P155" i="75"/>
  <c r="P154" i="75"/>
  <c r="P153" i="75"/>
  <c r="P152" i="75"/>
  <c r="P151" i="75"/>
  <c r="P150" i="75"/>
  <c r="L155" i="75"/>
  <c r="V155" i="75" s="1"/>
  <c r="S154" i="75"/>
  <c r="Q153" i="75"/>
  <c r="N152" i="75"/>
  <c r="L151" i="75"/>
  <c r="S150" i="75"/>
  <c r="R154" i="75"/>
  <c r="O153" i="75"/>
  <c r="M155" i="75"/>
  <c r="O154" i="75"/>
  <c r="M152" i="75"/>
  <c r="S151" i="75"/>
  <c r="N150" i="75"/>
  <c r="N154" i="75"/>
  <c r="S153" i="75"/>
  <c r="L152" i="75"/>
  <c r="R151" i="75"/>
  <c r="AB151" i="75" s="1"/>
  <c r="M150" i="75"/>
  <c r="M154" i="75"/>
  <c r="R153" i="75"/>
  <c r="Q151" i="75"/>
  <c r="L150" i="75"/>
  <c r="S155" i="75"/>
  <c r="L154" i="75"/>
  <c r="N153" i="75"/>
  <c r="X153" i="75" s="1"/>
  <c r="O151" i="75"/>
  <c r="AK89" i="75"/>
  <c r="AJ100" i="75"/>
  <c r="O93" i="75"/>
  <c r="D104" i="75"/>
  <c r="D103" i="75"/>
  <c r="AR103" i="75"/>
  <c r="AR102" i="75"/>
  <c r="C102" i="75"/>
  <c r="AA104" i="75"/>
  <c r="AQ104" i="75"/>
  <c r="M129" i="75"/>
  <c r="O130" i="75"/>
  <c r="Q131" i="75"/>
  <c r="M153" i="75"/>
  <c r="A207" i="75"/>
  <c r="A147" i="75"/>
  <c r="Y92" i="75"/>
  <c r="Y91" i="75"/>
  <c r="AG92" i="75"/>
  <c r="AG91" i="75"/>
  <c r="AO93" i="75"/>
  <c r="AO92" i="75"/>
  <c r="AW93" i="75"/>
  <c r="AW92" i="75"/>
  <c r="U89" i="75"/>
  <c r="E104" i="75"/>
  <c r="E103" i="75"/>
  <c r="M104" i="75"/>
  <c r="M103" i="75"/>
  <c r="D102" i="75"/>
  <c r="AC102" i="75"/>
  <c r="AJ103" i="75"/>
  <c r="AB104" i="75"/>
  <c r="AR104" i="75"/>
  <c r="L128" i="75"/>
  <c r="N129" i="75"/>
  <c r="P130" i="75"/>
  <c r="S131" i="75"/>
  <c r="O152" i="75"/>
  <c r="N155" i="75"/>
  <c r="AH92" i="75"/>
  <c r="AH91" i="75"/>
  <c r="AP92" i="75"/>
  <c r="AP91" i="75"/>
  <c r="C100" i="75"/>
  <c r="D89" i="75"/>
  <c r="AM91" i="75"/>
  <c r="I92" i="75"/>
  <c r="AU92" i="75"/>
  <c r="Q93" i="75"/>
  <c r="E102" i="75"/>
  <c r="K103" i="75"/>
  <c r="AA103" i="75"/>
  <c r="AK103" i="75"/>
  <c r="AS104" i="75"/>
  <c r="M128" i="75"/>
  <c r="W128" i="75" s="1"/>
  <c r="O129" i="75"/>
  <c r="Q130" i="75"/>
  <c r="Q152" i="75"/>
  <c r="O155" i="75"/>
  <c r="C93" i="75"/>
  <c r="C92" i="75"/>
  <c r="AQ92" i="75"/>
  <c r="AQ91" i="75"/>
  <c r="J91" i="75"/>
  <c r="W91" i="75"/>
  <c r="J92" i="75"/>
  <c r="AI92" i="75"/>
  <c r="R93" i="75"/>
  <c r="AG93" i="75"/>
  <c r="T102" i="75"/>
  <c r="L103" i="75"/>
  <c r="AB103" i="75"/>
  <c r="L127" i="75"/>
  <c r="N128" i="75"/>
  <c r="P129" i="75"/>
  <c r="M151" i="75"/>
  <c r="R152" i="75"/>
  <c r="Q155" i="75"/>
  <c r="AT89" i="75"/>
  <c r="AS100" i="75"/>
  <c r="L89" i="75"/>
  <c r="G93" i="75"/>
  <c r="AQ100" i="75"/>
  <c r="R131" i="75"/>
  <c r="R130" i="75"/>
  <c r="R129" i="75"/>
  <c r="R128" i="75"/>
  <c r="AB128" i="75" s="1"/>
  <c r="R127" i="75"/>
  <c r="R126" i="75"/>
  <c r="P131" i="75"/>
  <c r="N130" i="75"/>
  <c r="L129" i="75"/>
  <c r="S128" i="75"/>
  <c r="P127" i="75"/>
  <c r="N126" i="75"/>
  <c r="X126" i="75" s="1"/>
  <c r="O131" i="75"/>
  <c r="M130" i="75"/>
  <c r="Q128" i="75"/>
  <c r="O127" i="75"/>
  <c r="M126" i="75"/>
  <c r="N131" i="75"/>
  <c r="L130" i="75"/>
  <c r="S129" i="75"/>
  <c r="AC129" i="75" s="1"/>
  <c r="P128" i="75"/>
  <c r="N127" i="75"/>
  <c r="L126" i="75"/>
  <c r="M131" i="75"/>
  <c r="Q129" i="75"/>
  <c r="O128" i="75"/>
  <c r="M127" i="75"/>
  <c r="AM92" i="75"/>
  <c r="AR100" i="75"/>
  <c r="C103" i="75"/>
  <c r="S103" i="75"/>
  <c r="Q126" i="75"/>
  <c r="Q150" i="75"/>
  <c r="G104" i="75"/>
  <c r="G103" i="75"/>
  <c r="G102" i="75"/>
  <c r="O104" i="75"/>
  <c r="O103" i="75"/>
  <c r="O102" i="75"/>
  <c r="W104" i="75"/>
  <c r="W103" i="75"/>
  <c r="W102" i="75"/>
  <c r="AE104" i="75"/>
  <c r="AE103" i="75"/>
  <c r="AE102" i="75"/>
  <c r="AM104" i="75"/>
  <c r="AM103" i="75"/>
  <c r="AM102" i="75"/>
  <c r="AU104" i="75"/>
  <c r="AU103" i="75"/>
  <c r="AU102" i="75"/>
  <c r="P203" i="75"/>
  <c r="P202" i="75"/>
  <c r="P201" i="75"/>
  <c r="P200" i="75"/>
  <c r="P199" i="75"/>
  <c r="P198" i="75"/>
  <c r="M203" i="75"/>
  <c r="M202" i="75"/>
  <c r="M201" i="75"/>
  <c r="M200" i="75"/>
  <c r="M199" i="75"/>
  <c r="M198" i="75"/>
  <c r="Q203" i="75"/>
  <c r="Q201" i="75"/>
  <c r="Q199" i="75"/>
  <c r="O203" i="75"/>
  <c r="O201" i="75"/>
  <c r="O199" i="75"/>
  <c r="M215" i="75"/>
  <c r="M214" i="75"/>
  <c r="M213" i="75"/>
  <c r="M212" i="75"/>
  <c r="M211" i="75"/>
  <c r="M210" i="75"/>
  <c r="R215" i="75"/>
  <c r="R214" i="75"/>
  <c r="R213" i="75"/>
  <c r="R212" i="75"/>
  <c r="R211" i="75"/>
  <c r="R210" i="75"/>
  <c r="N215" i="75"/>
  <c r="S214" i="75"/>
  <c r="N213" i="75"/>
  <c r="S212" i="75"/>
  <c r="N211" i="75"/>
  <c r="S210" i="75"/>
  <c r="L215" i="75"/>
  <c r="Q214" i="75"/>
  <c r="L213" i="75"/>
  <c r="Q212" i="75"/>
  <c r="L211" i="75"/>
  <c r="Q210" i="75"/>
  <c r="D92" i="75"/>
  <c r="H102" i="75"/>
  <c r="X103" i="75"/>
  <c r="S191" i="75"/>
  <c r="S190" i="75"/>
  <c r="S189" i="75"/>
  <c r="S188" i="75"/>
  <c r="S187" i="75"/>
  <c r="S186" i="75"/>
  <c r="P191" i="75"/>
  <c r="P190" i="75"/>
  <c r="P189" i="75"/>
  <c r="P188" i="75"/>
  <c r="P187" i="75"/>
  <c r="P186" i="75"/>
  <c r="N190" i="75"/>
  <c r="N188" i="75"/>
  <c r="N186" i="75"/>
  <c r="R191" i="75"/>
  <c r="M190" i="75"/>
  <c r="R189" i="75"/>
  <c r="M188" i="75"/>
  <c r="R187" i="75"/>
  <c r="M186" i="75"/>
  <c r="S200" i="75"/>
  <c r="S201" i="75"/>
  <c r="Q202" i="75"/>
  <c r="N203" i="75"/>
  <c r="S213" i="75"/>
  <c r="P214" i="75"/>
  <c r="P215" i="75"/>
  <c r="R190" i="75"/>
  <c r="O191" i="75"/>
  <c r="L198" i="75"/>
  <c r="R202" i="75"/>
  <c r="R203" i="75"/>
  <c r="L210" i="75"/>
  <c r="Q215" i="75"/>
  <c r="F93" i="75"/>
  <c r="F92" i="75"/>
  <c r="F91" i="75"/>
  <c r="N93" i="75"/>
  <c r="N92" i="75"/>
  <c r="N91" i="75"/>
  <c r="V93" i="75"/>
  <c r="V92" i="75"/>
  <c r="V91" i="75"/>
  <c r="AD93" i="75"/>
  <c r="AD92" i="75"/>
  <c r="AD91" i="75"/>
  <c r="AL93" i="75"/>
  <c r="AL92" i="75"/>
  <c r="AL91" i="75"/>
  <c r="AT93" i="75"/>
  <c r="AT92" i="75"/>
  <c r="AT91" i="75"/>
  <c r="L186" i="75"/>
  <c r="L187" i="75"/>
  <c r="Q191" i="75"/>
  <c r="N198" i="75"/>
  <c r="S202" i="75"/>
  <c r="S203" i="75"/>
  <c r="N210" i="75"/>
  <c r="S215" i="75"/>
  <c r="R186" i="75"/>
  <c r="O187" i="75"/>
  <c r="O188" i="75"/>
  <c r="M189" i="75"/>
  <c r="R198" i="75"/>
  <c r="R199" i="75"/>
  <c r="O200" i="75"/>
  <c r="L201" i="75"/>
  <c r="L202" i="75"/>
  <c r="Q211" i="75"/>
  <c r="O212" i="75"/>
  <c r="O213" i="75"/>
  <c r="L214" i="75"/>
  <c r="R143" i="75"/>
  <c r="R142" i="75"/>
  <c r="R141" i="75"/>
  <c r="R140" i="75"/>
  <c r="R139" i="75"/>
  <c r="R138" i="75"/>
  <c r="Y139" i="75" l="1"/>
  <c r="Y129" i="75"/>
  <c r="W155" i="75"/>
  <c r="W127" i="75"/>
  <c r="V130" i="75"/>
  <c r="Z127" i="75"/>
  <c r="AB129" i="75"/>
  <c r="AA127" i="75"/>
  <c r="W140" i="75"/>
  <c r="Z139" i="75"/>
  <c r="Y140" i="75"/>
  <c r="Y150" i="75"/>
  <c r="X143" i="75"/>
  <c r="AB138" i="75"/>
  <c r="Z140" i="75"/>
  <c r="X139" i="75"/>
  <c r="AA141" i="75"/>
  <c r="V142" i="75"/>
  <c r="Z128" i="75"/>
  <c r="Y131" i="75"/>
  <c r="AB127" i="75"/>
  <c r="V127" i="75"/>
  <c r="AA130" i="75"/>
  <c r="Y138" i="75"/>
  <c r="AA140" i="75"/>
  <c r="Z141" i="75"/>
  <c r="AC141" i="75"/>
  <c r="V139" i="75"/>
  <c r="Z138" i="75"/>
  <c r="W153" i="75"/>
  <c r="C164" i="75" s="1"/>
  <c r="Y153" i="75"/>
  <c r="Z151" i="75"/>
  <c r="Y155" i="75"/>
  <c r="X154" i="75"/>
  <c r="AA154" i="75"/>
  <c r="AB153" i="75"/>
  <c r="AC151" i="75"/>
  <c r="X152" i="75"/>
  <c r="Z154" i="75"/>
  <c r="AB152" i="75"/>
  <c r="Z150" i="75"/>
  <c r="AB154" i="75"/>
  <c r="Z152" i="75"/>
  <c r="W154" i="75"/>
  <c r="W152" i="75"/>
  <c r="AA153" i="75"/>
  <c r="Z155" i="75"/>
  <c r="V154" i="75"/>
  <c r="V152" i="75"/>
  <c r="W151" i="75"/>
  <c r="AC155" i="75"/>
  <c r="AC153" i="75"/>
  <c r="V150" i="75"/>
  <c r="AC150" i="75"/>
  <c r="AA150" i="75"/>
  <c r="X155" i="75"/>
  <c r="Y143" i="75"/>
  <c r="Y142" i="75"/>
  <c r="AB140" i="75"/>
  <c r="AA142" i="75"/>
  <c r="AB141" i="75"/>
  <c r="W143" i="75"/>
  <c r="W138" i="75"/>
  <c r="AB142" i="75"/>
  <c r="AC143" i="75"/>
  <c r="AB143" i="75"/>
  <c r="AA139" i="75"/>
  <c r="AC142" i="75"/>
  <c r="V140" i="75"/>
  <c r="X142" i="75"/>
  <c r="AC138" i="75"/>
  <c r="X141" i="75"/>
  <c r="V138" i="75"/>
  <c r="AB139" i="75"/>
  <c r="AA138" i="75"/>
  <c r="W142" i="75"/>
  <c r="W141" i="75"/>
  <c r="X140" i="75"/>
  <c r="Z143" i="75"/>
  <c r="X138" i="75"/>
  <c r="AA143" i="75"/>
  <c r="AC140" i="75"/>
  <c r="V141" i="75"/>
  <c r="Y141" i="75"/>
  <c r="Z142" i="75"/>
  <c r="W139" i="75"/>
  <c r="AC139" i="75"/>
  <c r="X127" i="75"/>
  <c r="W130" i="75"/>
  <c r="AB126" i="75"/>
  <c r="X128" i="75"/>
  <c r="V128" i="75"/>
  <c r="W129" i="75"/>
  <c r="Z126" i="75"/>
  <c r="P161" i="75" s="1"/>
  <c r="AB155" i="75"/>
  <c r="AC152" i="75"/>
  <c r="Y128" i="75"/>
  <c r="AC128" i="75"/>
  <c r="Y126" i="75"/>
  <c r="W126" i="75"/>
  <c r="W131" i="75"/>
  <c r="Y127" i="75"/>
  <c r="X130" i="75"/>
  <c r="Z130" i="75"/>
  <c r="AA131" i="75"/>
  <c r="AC130" i="75"/>
  <c r="AA126" i="75"/>
  <c r="X131" i="75"/>
  <c r="AB130" i="75"/>
  <c r="AC126" i="75"/>
  <c r="AA129" i="75"/>
  <c r="AC131" i="75"/>
  <c r="V126" i="75"/>
  <c r="AA128" i="75"/>
  <c r="Z131" i="75"/>
  <c r="Z129" i="75"/>
  <c r="X129" i="75"/>
  <c r="AD89" i="75"/>
  <c r="AE89" i="75" s="1"/>
  <c r="O192" i="75"/>
  <c r="V186" i="75" s="1"/>
  <c r="AL89" i="75"/>
  <c r="AK100" i="75"/>
  <c r="L100" i="75"/>
  <c r="M89" i="75"/>
  <c r="E89" i="75"/>
  <c r="D100" i="75"/>
  <c r="AA151" i="75"/>
  <c r="X150" i="75"/>
  <c r="V151" i="75"/>
  <c r="Z153" i="75"/>
  <c r="AC127" i="75"/>
  <c r="O204" i="75"/>
  <c r="X198" i="75" s="1"/>
  <c r="AU89" i="75"/>
  <c r="AT100" i="75"/>
  <c r="U100" i="75"/>
  <c r="V89" i="75"/>
  <c r="V129" i="75"/>
  <c r="AB131" i="75"/>
  <c r="AA155" i="75"/>
  <c r="AA152" i="75"/>
  <c r="Y152" i="75"/>
  <c r="Y130" i="75"/>
  <c r="Y151" i="75"/>
  <c r="W150" i="75"/>
  <c r="Y154" i="75"/>
  <c r="AC154" i="75"/>
  <c r="V153" i="75"/>
  <c r="X151" i="75"/>
  <c r="O216" i="75"/>
  <c r="AC215" i="75" s="1"/>
  <c r="L166" i="75"/>
  <c r="B166" i="75"/>
  <c r="AB150" i="75"/>
  <c r="AC191" i="75" l="1"/>
  <c r="AA210" i="75"/>
  <c r="R164" i="75"/>
  <c r="H164" i="75"/>
  <c r="F163" i="75"/>
  <c r="AA191" i="75"/>
  <c r="AC188" i="75"/>
  <c r="O161" i="75"/>
  <c r="C165" i="75"/>
  <c r="S166" i="75"/>
  <c r="B165" i="75"/>
  <c r="P162" i="75"/>
  <c r="P163" i="75"/>
  <c r="M163" i="75"/>
  <c r="R162" i="75"/>
  <c r="M162" i="75"/>
  <c r="N163" i="75"/>
  <c r="L161" i="75"/>
  <c r="G165" i="75"/>
  <c r="S164" i="75"/>
  <c r="D164" i="75"/>
  <c r="S162" i="75"/>
  <c r="G164" i="75"/>
  <c r="D165" i="75"/>
  <c r="E164" i="75"/>
  <c r="M165" i="75"/>
  <c r="O166" i="75"/>
  <c r="C163" i="75"/>
  <c r="F162" i="75"/>
  <c r="Z199" i="75"/>
  <c r="C162" i="75"/>
  <c r="F165" i="75"/>
  <c r="D163" i="75"/>
  <c r="Z203" i="75"/>
  <c r="D166" i="75"/>
  <c r="Q165" i="75"/>
  <c r="AD100" i="75"/>
  <c r="E161" i="75"/>
  <c r="R163" i="75"/>
  <c r="W190" i="75"/>
  <c r="E166" i="75"/>
  <c r="L165" i="75"/>
  <c r="H162" i="75"/>
  <c r="W202" i="75"/>
  <c r="L163" i="75"/>
  <c r="W189" i="75"/>
  <c r="X213" i="75"/>
  <c r="AA203" i="75"/>
  <c r="Z190" i="75"/>
  <c r="Z188" i="75"/>
  <c r="AC187" i="75"/>
  <c r="AB189" i="75"/>
  <c r="AB186" i="75"/>
  <c r="Y187" i="75"/>
  <c r="AB191" i="75"/>
  <c r="AC189" i="75"/>
  <c r="AC186" i="75"/>
  <c r="X186" i="75"/>
  <c r="Z186" i="75"/>
  <c r="Z187" i="75"/>
  <c r="X188" i="75"/>
  <c r="AB190" i="75"/>
  <c r="AB187" i="75"/>
  <c r="W188" i="75"/>
  <c r="X190" i="75"/>
  <c r="Y188" i="75"/>
  <c r="AC190" i="75"/>
  <c r="V187" i="75"/>
  <c r="W186" i="75"/>
  <c r="Y191" i="75"/>
  <c r="B161" i="75"/>
  <c r="M164" i="75"/>
  <c r="F166" i="75"/>
  <c r="G161" i="75"/>
  <c r="O164" i="75"/>
  <c r="I164" i="75"/>
  <c r="I166" i="75"/>
  <c r="P165" i="75"/>
  <c r="H166" i="75"/>
  <c r="S163" i="75"/>
  <c r="H163" i="75"/>
  <c r="N164" i="75"/>
  <c r="R165" i="75"/>
  <c r="M166" i="75"/>
  <c r="I161" i="75"/>
  <c r="H165" i="75"/>
  <c r="F161" i="75"/>
  <c r="B163" i="75"/>
  <c r="N166" i="75"/>
  <c r="C166" i="75"/>
  <c r="Q164" i="75"/>
  <c r="I163" i="75"/>
  <c r="S161" i="75"/>
  <c r="N165" i="75"/>
  <c r="P166" i="75"/>
  <c r="Q161" i="75"/>
  <c r="O165" i="75"/>
  <c r="E165" i="75"/>
  <c r="AE100" i="75"/>
  <c r="AF89" i="75"/>
  <c r="R161" i="75"/>
  <c r="H161" i="75"/>
  <c r="AA211" i="75"/>
  <c r="X215" i="75"/>
  <c r="Z201" i="75"/>
  <c r="O162" i="75"/>
  <c r="E162" i="75"/>
  <c r="AB198" i="75"/>
  <c r="F164" i="75"/>
  <c r="P164" i="75"/>
  <c r="Z198" i="75"/>
  <c r="AC203" i="75"/>
  <c r="I226" i="75" s="1"/>
  <c r="W210" i="75"/>
  <c r="Z202" i="75"/>
  <c r="X211" i="75"/>
  <c r="O163" i="75"/>
  <c r="E163" i="75"/>
  <c r="B162" i="75"/>
  <c r="L162" i="75"/>
  <c r="AC213" i="75"/>
  <c r="AA215" i="75"/>
  <c r="N162" i="75"/>
  <c r="D162" i="75"/>
  <c r="Y212" i="75"/>
  <c r="Z215" i="75"/>
  <c r="AU100" i="75"/>
  <c r="AV89" i="75"/>
  <c r="AC214" i="75"/>
  <c r="N161" i="75"/>
  <c r="D161" i="75"/>
  <c r="W213" i="75"/>
  <c r="N89" i="75"/>
  <c r="M100" i="75"/>
  <c r="AA214" i="75"/>
  <c r="R166" i="75"/>
  <c r="V213" i="75"/>
  <c r="X203" i="75"/>
  <c r="F89" i="75"/>
  <c r="E100" i="75"/>
  <c r="AC201" i="75"/>
  <c r="V211" i="75"/>
  <c r="W214" i="75"/>
  <c r="Y201" i="75"/>
  <c r="Z214" i="75"/>
  <c r="AB212" i="75"/>
  <c r="W203" i="75"/>
  <c r="AB203" i="75"/>
  <c r="AC200" i="75"/>
  <c r="AA199" i="75"/>
  <c r="X210" i="75"/>
  <c r="W212" i="75"/>
  <c r="V202" i="75"/>
  <c r="AC212" i="75"/>
  <c r="W201" i="75"/>
  <c r="AA201" i="75"/>
  <c r="AB199" i="75"/>
  <c r="AB210" i="75"/>
  <c r="Y203" i="75"/>
  <c r="W200" i="75"/>
  <c r="Q163" i="75"/>
  <c r="G163" i="75"/>
  <c r="Y199" i="75"/>
  <c r="AB202" i="75"/>
  <c r="I162" i="75"/>
  <c r="AC202" i="75"/>
  <c r="L164" i="75"/>
  <c r="B164" i="75"/>
  <c r="G166" i="75"/>
  <c r="Q166" i="75"/>
  <c r="W89" i="75"/>
  <c r="V100" i="75"/>
  <c r="W211" i="75"/>
  <c r="Z189" i="75"/>
  <c r="G162" i="75"/>
  <c r="Q162" i="75"/>
  <c r="AB211" i="75"/>
  <c r="Z191" i="75"/>
  <c r="Y214" i="75"/>
  <c r="AA213" i="75"/>
  <c r="V212" i="75"/>
  <c r="Z213" i="75"/>
  <c r="Z211" i="75"/>
  <c r="Y215" i="75"/>
  <c r="Y211" i="75"/>
  <c r="AC211" i="75"/>
  <c r="X212" i="75"/>
  <c r="Y210" i="75"/>
  <c r="Z210" i="75"/>
  <c r="X214" i="75"/>
  <c r="Z212" i="75"/>
  <c r="V203" i="75"/>
  <c r="Y202" i="75"/>
  <c r="AB200" i="75"/>
  <c r="X199" i="75"/>
  <c r="AC199" i="75"/>
  <c r="V200" i="75"/>
  <c r="X200" i="75"/>
  <c r="AA198" i="75"/>
  <c r="AC198" i="75"/>
  <c r="V199" i="75"/>
  <c r="X201" i="75"/>
  <c r="Y198" i="75"/>
  <c r="AA200" i="75"/>
  <c r="AB201" i="75"/>
  <c r="X202" i="75"/>
  <c r="C161" i="75"/>
  <c r="M161" i="75"/>
  <c r="V201" i="75"/>
  <c r="Z200" i="75"/>
  <c r="AC210" i="75"/>
  <c r="AA212" i="75"/>
  <c r="W199" i="75"/>
  <c r="W198" i="75"/>
  <c r="W215" i="75"/>
  <c r="AA202" i="75"/>
  <c r="AB214" i="75"/>
  <c r="AB213" i="75"/>
  <c r="Y200" i="75"/>
  <c r="AB215" i="75"/>
  <c r="V210" i="75"/>
  <c r="V214" i="75"/>
  <c r="S165" i="75"/>
  <c r="I165" i="75"/>
  <c r="Y213" i="75"/>
  <c r="V198" i="75"/>
  <c r="V215" i="75"/>
  <c r="AL100" i="75"/>
  <c r="AM89" i="75"/>
  <c r="X191" i="75"/>
  <c r="AB188" i="75"/>
  <c r="W191" i="75"/>
  <c r="AA189" i="75"/>
  <c r="Y189" i="75"/>
  <c r="V189" i="75"/>
  <c r="X189" i="75"/>
  <c r="V188" i="75"/>
  <c r="AA190" i="75"/>
  <c r="W187" i="75"/>
  <c r="AA186" i="75"/>
  <c r="X187" i="75"/>
  <c r="Y186" i="75"/>
  <c r="V190" i="75"/>
  <c r="V191" i="75"/>
  <c r="AA188" i="75"/>
  <c r="AA187" i="75"/>
  <c r="Y190" i="75"/>
  <c r="N224" i="75" l="1"/>
  <c r="S226" i="75"/>
  <c r="R226" i="75"/>
  <c r="H226" i="75"/>
  <c r="P226" i="75"/>
  <c r="F226" i="75"/>
  <c r="E225" i="75"/>
  <c r="O225" i="75"/>
  <c r="O89" i="75"/>
  <c r="N100" i="75"/>
  <c r="S223" i="75"/>
  <c r="I223" i="75"/>
  <c r="D224" i="75"/>
  <c r="G221" i="75"/>
  <c r="Q221" i="75"/>
  <c r="E224" i="75"/>
  <c r="O224" i="75"/>
  <c r="R225" i="75"/>
  <c r="H225" i="75"/>
  <c r="O222" i="75"/>
  <c r="E222" i="75"/>
  <c r="H222" i="75"/>
  <c r="R222" i="75"/>
  <c r="P225" i="75"/>
  <c r="F225" i="75"/>
  <c r="N222" i="75"/>
  <c r="D222" i="75"/>
  <c r="E226" i="75"/>
  <c r="O226" i="75"/>
  <c r="M223" i="75"/>
  <c r="C223" i="75"/>
  <c r="E221" i="75"/>
  <c r="O221" i="75"/>
  <c r="Q224" i="75"/>
  <c r="G224" i="75"/>
  <c r="B226" i="75"/>
  <c r="L226" i="75"/>
  <c r="N223" i="75"/>
  <c r="D223" i="75"/>
  <c r="G89" i="75"/>
  <c r="F100" i="75"/>
  <c r="E223" i="75"/>
  <c r="O223" i="75"/>
  <c r="R223" i="75"/>
  <c r="H223" i="75"/>
  <c r="AG89" i="75"/>
  <c r="AG100" i="75" s="1"/>
  <c r="AF100" i="75"/>
  <c r="M226" i="75"/>
  <c r="C226" i="75"/>
  <c r="P223" i="75"/>
  <c r="F223" i="75"/>
  <c r="P222" i="75"/>
  <c r="F222" i="75"/>
  <c r="D221" i="75"/>
  <c r="N221" i="75"/>
  <c r="C225" i="75"/>
  <c r="M225" i="75"/>
  <c r="B224" i="75"/>
  <c r="L224" i="75"/>
  <c r="S225" i="75"/>
  <c r="I225" i="75"/>
  <c r="G226" i="75"/>
  <c r="Q226" i="75"/>
  <c r="M221" i="75"/>
  <c r="C221" i="75"/>
  <c r="L225" i="75"/>
  <c r="B225" i="75"/>
  <c r="N225" i="75"/>
  <c r="D225" i="75"/>
  <c r="P224" i="75"/>
  <c r="F224" i="75"/>
  <c r="R221" i="75"/>
  <c r="H221" i="75"/>
  <c r="B222" i="75"/>
  <c r="L222" i="75"/>
  <c r="AV100" i="75"/>
  <c r="AW89" i="75"/>
  <c r="AW100" i="75" s="1"/>
  <c r="S224" i="75"/>
  <c r="I224" i="75"/>
  <c r="N226" i="75"/>
  <c r="D226" i="75"/>
  <c r="G223" i="75"/>
  <c r="Q223" i="75"/>
  <c r="S221" i="75"/>
  <c r="I221" i="75"/>
  <c r="W100" i="75"/>
  <c r="X89" i="75"/>
  <c r="H224" i="75"/>
  <c r="R224" i="75"/>
  <c r="S222" i="75"/>
  <c r="I222" i="75"/>
  <c r="M224" i="75"/>
  <c r="C224" i="75"/>
  <c r="AM100" i="75"/>
  <c r="AN89" i="75"/>
  <c r="B221" i="75"/>
  <c r="L221" i="75"/>
  <c r="P221" i="75"/>
  <c r="F221" i="75"/>
  <c r="B223" i="75"/>
  <c r="L223" i="75"/>
  <c r="M222" i="75"/>
  <c r="C222" i="75"/>
  <c r="G225" i="75"/>
  <c r="Q225" i="75"/>
  <c r="Q222" i="75"/>
  <c r="G222" i="75"/>
  <c r="Y89" i="75" l="1"/>
  <c r="Y100" i="75" s="1"/>
  <c r="X100" i="75"/>
  <c r="G100" i="75"/>
  <c r="H89" i="75"/>
  <c r="AN100" i="75"/>
  <c r="AO89" i="75"/>
  <c r="AO100" i="75" s="1"/>
  <c r="O100" i="75"/>
  <c r="P89" i="75"/>
  <c r="Q89" i="75" l="1"/>
  <c r="Q100" i="75" s="1"/>
  <c r="P100" i="75"/>
  <c r="I89" i="75"/>
  <c r="I100" i="75" s="1"/>
  <c r="H100" i="75"/>
  <c r="E217" i="74" l="1"/>
  <c r="R216" i="74" s="1"/>
  <c r="L214" i="74"/>
  <c r="L213" i="74"/>
  <c r="E205" i="74"/>
  <c r="P204" i="74" s="1"/>
  <c r="E193" i="74"/>
  <c r="L191" i="74" s="1"/>
  <c r="C177" i="74"/>
  <c r="C176" i="74"/>
  <c r="C175" i="74"/>
  <c r="C174" i="74"/>
  <c r="C173" i="74"/>
  <c r="C172" i="74"/>
  <c r="G156" i="74"/>
  <c r="L155" i="74" s="1"/>
  <c r="V155" i="74" s="1"/>
  <c r="L150" i="74"/>
  <c r="V150" i="74" s="1"/>
  <c r="S143" i="74"/>
  <c r="R143" i="74"/>
  <c r="Q143" i="74"/>
  <c r="P143" i="74"/>
  <c r="O143" i="74"/>
  <c r="N143" i="74"/>
  <c r="M143" i="74"/>
  <c r="L143" i="74"/>
  <c r="V143" i="74" s="1"/>
  <c r="S142" i="74"/>
  <c r="R142" i="74"/>
  <c r="Q142" i="74"/>
  <c r="P142" i="74"/>
  <c r="O142" i="74"/>
  <c r="N142" i="74"/>
  <c r="M142" i="74"/>
  <c r="L142" i="74"/>
  <c r="S141" i="74"/>
  <c r="R141" i="74"/>
  <c r="Q141" i="74"/>
  <c r="P141" i="74"/>
  <c r="O141" i="74"/>
  <c r="N141" i="74"/>
  <c r="M141" i="74"/>
  <c r="L141" i="74"/>
  <c r="S140" i="74"/>
  <c r="R140" i="74"/>
  <c r="Q140" i="74"/>
  <c r="P140" i="74"/>
  <c r="O140" i="74"/>
  <c r="N140" i="74"/>
  <c r="M140" i="74"/>
  <c r="L140" i="74"/>
  <c r="S139" i="74"/>
  <c r="R139" i="74"/>
  <c r="Q139" i="74"/>
  <c r="P139" i="74"/>
  <c r="O139" i="74"/>
  <c r="N139" i="74"/>
  <c r="M139" i="74"/>
  <c r="L139" i="74"/>
  <c r="S138" i="74"/>
  <c r="R138" i="74"/>
  <c r="Q138" i="74"/>
  <c r="P138" i="74"/>
  <c r="O138" i="74"/>
  <c r="N138" i="74"/>
  <c r="M138" i="74"/>
  <c r="L138" i="74"/>
  <c r="G132" i="74"/>
  <c r="L131" i="74" s="1"/>
  <c r="C117" i="74"/>
  <c r="C116" i="74"/>
  <c r="C115" i="74"/>
  <c r="C114" i="74"/>
  <c r="C113" i="74"/>
  <c r="C112" i="74"/>
  <c r="AP100" i="74"/>
  <c r="AH100" i="74"/>
  <c r="Z100" i="74"/>
  <c r="R100" i="74"/>
  <c r="J100" i="74"/>
  <c r="AW99" i="74"/>
  <c r="AV99" i="74"/>
  <c r="AU99" i="74"/>
  <c r="AT99" i="74"/>
  <c r="AS99" i="74"/>
  <c r="AR99" i="74"/>
  <c r="AQ99" i="74"/>
  <c r="AP99" i="74"/>
  <c r="AO99" i="74"/>
  <c r="AN99" i="74"/>
  <c r="AM99" i="74"/>
  <c r="AL99" i="74"/>
  <c r="AK99" i="74"/>
  <c r="AJ99" i="74"/>
  <c r="AI99" i="74"/>
  <c r="AH99" i="74"/>
  <c r="AG99" i="74"/>
  <c r="AF99" i="74"/>
  <c r="AE99" i="74"/>
  <c r="AD99" i="74"/>
  <c r="AC99" i="74"/>
  <c r="AB99" i="74"/>
  <c r="AA99" i="74"/>
  <c r="Z99" i="74"/>
  <c r="Y99" i="74"/>
  <c r="X99" i="74"/>
  <c r="W99" i="74"/>
  <c r="V99" i="74"/>
  <c r="U99" i="74"/>
  <c r="T99" i="74"/>
  <c r="S99" i="74"/>
  <c r="R99" i="74"/>
  <c r="Q99" i="74"/>
  <c r="P99" i="74"/>
  <c r="O99" i="74"/>
  <c r="N99" i="74"/>
  <c r="M99" i="74"/>
  <c r="L99" i="74"/>
  <c r="K99" i="74"/>
  <c r="J99" i="74"/>
  <c r="I99" i="74"/>
  <c r="H99" i="74"/>
  <c r="G99" i="74"/>
  <c r="F99" i="74"/>
  <c r="E99" i="74"/>
  <c r="D99" i="74"/>
  <c r="C99" i="74"/>
  <c r="B99" i="74"/>
  <c r="AW98" i="74"/>
  <c r="AV98" i="74"/>
  <c r="AU98" i="74"/>
  <c r="AT98" i="74"/>
  <c r="AS98" i="74"/>
  <c r="AR98" i="74"/>
  <c r="AQ98" i="74"/>
  <c r="AP98" i="74"/>
  <c r="AO98" i="74"/>
  <c r="AN98" i="74"/>
  <c r="AM98" i="74"/>
  <c r="AL98" i="74"/>
  <c r="AK98" i="74"/>
  <c r="AJ98" i="74"/>
  <c r="AI98" i="74"/>
  <c r="AH98" i="74"/>
  <c r="AG98" i="74"/>
  <c r="AF98" i="74"/>
  <c r="AE98" i="74"/>
  <c r="AD98" i="74"/>
  <c r="AC98" i="74"/>
  <c r="AB98" i="74"/>
  <c r="AA98" i="74"/>
  <c r="Z98" i="74"/>
  <c r="Y98" i="74"/>
  <c r="X98" i="74"/>
  <c r="W98" i="74"/>
  <c r="V98" i="74"/>
  <c r="U98" i="74"/>
  <c r="T98" i="74"/>
  <c r="S98" i="74"/>
  <c r="R98" i="74"/>
  <c r="Q98" i="74"/>
  <c r="P98" i="74"/>
  <c r="O98" i="74"/>
  <c r="N98" i="74"/>
  <c r="M98" i="74"/>
  <c r="L98" i="74"/>
  <c r="K98" i="74"/>
  <c r="J98" i="74"/>
  <c r="I98" i="74"/>
  <c r="H98" i="74"/>
  <c r="G98" i="74"/>
  <c r="F98" i="74"/>
  <c r="E98" i="74"/>
  <c r="D98" i="74"/>
  <c r="C98" i="74"/>
  <c r="B98" i="74"/>
  <c r="AW97" i="74"/>
  <c r="AV97" i="74"/>
  <c r="AV102" i="74" s="1"/>
  <c r="AU97" i="74"/>
  <c r="AT97" i="74"/>
  <c r="AT104" i="74" s="1"/>
  <c r="AS97" i="74"/>
  <c r="AR97" i="74"/>
  <c r="AR103" i="74" s="1"/>
  <c r="AQ97" i="74"/>
  <c r="AQ104" i="74" s="1"/>
  <c r="AP97" i="74"/>
  <c r="AP103" i="74" s="1"/>
  <c r="AO97" i="74"/>
  <c r="AO102" i="74" s="1"/>
  <c r="AN97" i="74"/>
  <c r="AN102" i="74" s="1"/>
  <c r="AM97" i="74"/>
  <c r="AM103" i="74" s="1"/>
  <c r="AL97" i="74"/>
  <c r="AL104" i="74" s="1"/>
  <c r="AK97" i="74"/>
  <c r="AJ97" i="74"/>
  <c r="AI97" i="74"/>
  <c r="AH97" i="74"/>
  <c r="AH103" i="74" s="1"/>
  <c r="AG97" i="74"/>
  <c r="AG102" i="74" s="1"/>
  <c r="AF97" i="74"/>
  <c r="AF102" i="74" s="1"/>
  <c r="AE97" i="74"/>
  <c r="AD97" i="74"/>
  <c r="AD104" i="74" s="1"/>
  <c r="AC97" i="74"/>
  <c r="AB97" i="74"/>
  <c r="AB102" i="74" s="1"/>
  <c r="AA97" i="74"/>
  <c r="Z97" i="74"/>
  <c r="Y97" i="74"/>
  <c r="Y102" i="74" s="1"/>
  <c r="X97" i="74"/>
  <c r="X102" i="74" s="1"/>
  <c r="W97" i="74"/>
  <c r="W103" i="74" s="1"/>
  <c r="V97" i="74"/>
  <c r="V102" i="74" s="1"/>
  <c r="U97" i="74"/>
  <c r="T97" i="74"/>
  <c r="T104" i="74" s="1"/>
  <c r="S97" i="74"/>
  <c r="R97" i="74"/>
  <c r="R103" i="74" s="1"/>
  <c r="Q97" i="74"/>
  <c r="Q102" i="74" s="1"/>
  <c r="P97" i="74"/>
  <c r="P102" i="74" s="1"/>
  <c r="O97" i="74"/>
  <c r="O103" i="74" s="1"/>
  <c r="N97" i="74"/>
  <c r="N104" i="74" s="1"/>
  <c r="M97" i="74"/>
  <c r="L97" i="74"/>
  <c r="K97" i="74"/>
  <c r="K104" i="74" s="1"/>
  <c r="J97" i="74"/>
  <c r="J103" i="74" s="1"/>
  <c r="I97" i="74"/>
  <c r="H97" i="74"/>
  <c r="G97" i="74"/>
  <c r="G103" i="74" s="1"/>
  <c r="F97" i="74"/>
  <c r="F104" i="74" s="1"/>
  <c r="E97" i="74"/>
  <c r="D97" i="74"/>
  <c r="D104" i="74" s="1"/>
  <c r="C97" i="74"/>
  <c r="C103" i="74" s="1"/>
  <c r="B97" i="74"/>
  <c r="AQ89" i="74"/>
  <c r="AQ100" i="74" s="1"/>
  <c r="AI89" i="74"/>
  <c r="AJ89" i="74" s="1"/>
  <c r="AK89" i="74" s="1"/>
  <c r="AK100" i="74" s="1"/>
  <c r="AA89" i="74"/>
  <c r="AB89" i="74" s="1"/>
  <c r="S89" i="74"/>
  <c r="S100" i="74" s="1"/>
  <c r="K89" i="74"/>
  <c r="K100" i="74" s="1"/>
  <c r="C89" i="74"/>
  <c r="C100" i="74" s="1"/>
  <c r="AW88" i="74"/>
  <c r="AV88" i="74"/>
  <c r="AU88" i="74"/>
  <c r="AT88" i="74"/>
  <c r="AS88" i="74"/>
  <c r="AR88" i="74"/>
  <c r="AQ88" i="74"/>
  <c r="AP88" i="74"/>
  <c r="AO88" i="74"/>
  <c r="AN88" i="74"/>
  <c r="AM88" i="74"/>
  <c r="AL88" i="74"/>
  <c r="AK88" i="74"/>
  <c r="AJ88" i="74"/>
  <c r="AI88" i="74"/>
  <c r="AH88" i="74"/>
  <c r="AG88" i="74"/>
  <c r="AF88" i="74"/>
  <c r="AE88" i="74"/>
  <c r="AD88" i="74"/>
  <c r="AC88" i="74"/>
  <c r="AB88" i="74"/>
  <c r="AA88" i="74"/>
  <c r="Z88" i="74"/>
  <c r="Y88" i="74"/>
  <c r="X88" i="74"/>
  <c r="W88" i="74"/>
  <c r="V88" i="74"/>
  <c r="U88" i="74"/>
  <c r="T88" i="74"/>
  <c r="S88" i="74"/>
  <c r="R88" i="74"/>
  <c r="Q88" i="74"/>
  <c r="P88" i="74"/>
  <c r="O88" i="74"/>
  <c r="N88" i="74"/>
  <c r="M88" i="74"/>
  <c r="L88" i="74"/>
  <c r="K88" i="74"/>
  <c r="J88" i="74"/>
  <c r="I88" i="74"/>
  <c r="H88" i="74"/>
  <c r="G88" i="74"/>
  <c r="F88" i="74"/>
  <c r="E88" i="74"/>
  <c r="D88" i="74"/>
  <c r="C88" i="74"/>
  <c r="B88" i="74"/>
  <c r="AW87" i="74"/>
  <c r="AV87" i="74"/>
  <c r="AU87" i="74"/>
  <c r="AT87" i="74"/>
  <c r="AS87" i="74"/>
  <c r="AR87" i="74"/>
  <c r="AQ87" i="74"/>
  <c r="AP87" i="74"/>
  <c r="AO87" i="74"/>
  <c r="AN87" i="74"/>
  <c r="AM87" i="74"/>
  <c r="AL87" i="74"/>
  <c r="AK87" i="74"/>
  <c r="AJ87" i="74"/>
  <c r="AI87" i="74"/>
  <c r="AH87" i="74"/>
  <c r="AG87" i="74"/>
  <c r="AF87" i="74"/>
  <c r="AE87" i="74"/>
  <c r="AD87" i="74"/>
  <c r="AC87" i="74"/>
  <c r="AB87" i="74"/>
  <c r="AA87" i="74"/>
  <c r="Z87" i="74"/>
  <c r="Y87" i="74"/>
  <c r="X87" i="74"/>
  <c r="W87" i="74"/>
  <c r="V87" i="74"/>
  <c r="U87" i="74"/>
  <c r="T87" i="74"/>
  <c r="S87" i="74"/>
  <c r="R87" i="74"/>
  <c r="Q87" i="74"/>
  <c r="P87" i="74"/>
  <c r="O87" i="74"/>
  <c r="N87" i="74"/>
  <c r="M87" i="74"/>
  <c r="L87" i="74"/>
  <c r="K87" i="74"/>
  <c r="J87" i="74"/>
  <c r="I87" i="74"/>
  <c r="H87" i="74"/>
  <c r="G87" i="74"/>
  <c r="F87" i="74"/>
  <c r="E87" i="74"/>
  <c r="D87" i="74"/>
  <c r="C87" i="74"/>
  <c r="B87" i="74"/>
  <c r="AW86" i="74"/>
  <c r="AW93" i="74" s="1"/>
  <c r="AV86" i="74"/>
  <c r="AV93" i="74" s="1"/>
  <c r="AU86" i="74"/>
  <c r="AU92" i="74" s="1"/>
  <c r="AT86" i="74"/>
  <c r="AT91" i="74" s="1"/>
  <c r="AS86" i="74"/>
  <c r="AS92" i="74" s="1"/>
  <c r="AR86" i="74"/>
  <c r="AR91" i="74" s="1"/>
  <c r="AQ86" i="74"/>
  <c r="AQ92" i="74" s="1"/>
  <c r="AP86" i="74"/>
  <c r="AP93" i="74" s="1"/>
  <c r="AO86" i="74"/>
  <c r="AO92" i="74" s="1"/>
  <c r="AN86" i="74"/>
  <c r="AN93" i="74" s="1"/>
  <c r="AM86" i="74"/>
  <c r="AM93" i="74" s="1"/>
  <c r="AL86" i="74"/>
  <c r="AK86" i="74"/>
  <c r="AK91" i="74" s="1"/>
  <c r="AJ86" i="74"/>
  <c r="AJ91" i="74" s="1"/>
  <c r="AI86" i="74"/>
  <c r="AI93" i="74" s="1"/>
  <c r="AH86" i="74"/>
  <c r="AH91" i="74" s="1"/>
  <c r="AG86" i="74"/>
  <c r="AG92" i="74" s="1"/>
  <c r="AF86" i="74"/>
  <c r="AF92" i="74" s="1"/>
  <c r="AE86" i="74"/>
  <c r="AE93" i="74" s="1"/>
  <c r="AD86" i="74"/>
  <c r="AC86" i="74"/>
  <c r="AC93" i="74" s="1"/>
  <c r="AB86" i="74"/>
  <c r="AB91" i="74" s="1"/>
  <c r="AA86" i="74"/>
  <c r="AA93" i="74" s="1"/>
  <c r="Z86" i="74"/>
  <c r="Y86" i="74"/>
  <c r="Y93" i="74" s="1"/>
  <c r="X86" i="74"/>
  <c r="X92" i="74" s="1"/>
  <c r="W86" i="74"/>
  <c r="W92" i="74" s="1"/>
  <c r="V86" i="74"/>
  <c r="V92" i="74" s="1"/>
  <c r="U86" i="74"/>
  <c r="U92" i="74" s="1"/>
  <c r="T86" i="74"/>
  <c r="T91" i="74" s="1"/>
  <c r="S86" i="74"/>
  <c r="S92" i="74" s="1"/>
  <c r="R86" i="74"/>
  <c r="R91" i="74" s="1"/>
  <c r="Q86" i="74"/>
  <c r="P86" i="74"/>
  <c r="P93" i="74" s="1"/>
  <c r="O86" i="74"/>
  <c r="O92" i="74" s="1"/>
  <c r="N86" i="74"/>
  <c r="M86" i="74"/>
  <c r="M92" i="74" s="1"/>
  <c r="L86" i="74"/>
  <c r="L91" i="74" s="1"/>
  <c r="K86" i="74"/>
  <c r="K93" i="74" s="1"/>
  <c r="J86" i="74"/>
  <c r="J93" i="74" s="1"/>
  <c r="I86" i="74"/>
  <c r="I93" i="74" s="1"/>
  <c r="H86" i="74"/>
  <c r="H93" i="74" s="1"/>
  <c r="G86" i="74"/>
  <c r="G92" i="74" s="1"/>
  <c r="F86" i="74"/>
  <c r="F93" i="74" s="1"/>
  <c r="E86" i="74"/>
  <c r="E93" i="74" s="1"/>
  <c r="D86" i="74"/>
  <c r="D93" i="74" s="1"/>
  <c r="C86" i="74"/>
  <c r="C93" i="74" s="1"/>
  <c r="B86" i="74"/>
  <c r="A67" i="74"/>
  <c r="A49" i="74"/>
  <c r="A196" i="74" s="1"/>
  <c r="A31" i="74"/>
  <c r="A122" i="74" s="1"/>
  <c r="J28" i="74"/>
  <c r="J27" i="74"/>
  <c r="J26" i="74"/>
  <c r="J25" i="74"/>
  <c r="J24" i="74"/>
  <c r="J23" i="74"/>
  <c r="C17" i="74"/>
  <c r="C16" i="74"/>
  <c r="C15" i="74"/>
  <c r="C14" i="74"/>
  <c r="C13" i="74"/>
  <c r="C12" i="74"/>
  <c r="S104" i="74" l="1"/>
  <c r="L103" i="74"/>
  <c r="B103" i="74"/>
  <c r="B107" i="74"/>
  <c r="B106" i="74"/>
  <c r="B108" i="74"/>
  <c r="S212" i="74"/>
  <c r="L211" i="74"/>
  <c r="P151" i="74"/>
  <c r="Z151" i="74" s="1"/>
  <c r="S213" i="74"/>
  <c r="Q200" i="74"/>
  <c r="L216" i="74"/>
  <c r="Q204" i="74"/>
  <c r="Q202" i="74"/>
  <c r="S214" i="74"/>
  <c r="AA100" i="74"/>
  <c r="P153" i="74"/>
  <c r="Z153" i="74" s="1"/>
  <c r="L215" i="74"/>
  <c r="S151" i="74"/>
  <c r="AC151" i="74" s="1"/>
  <c r="AJ102" i="74"/>
  <c r="Q153" i="74"/>
  <c r="AA153" i="74" s="1"/>
  <c r="S130" i="74"/>
  <c r="AC130" i="74" s="1"/>
  <c r="N154" i="74"/>
  <c r="X154" i="74" s="1"/>
  <c r="L212" i="74"/>
  <c r="O217" i="74" s="1"/>
  <c r="S216" i="74"/>
  <c r="Q151" i="74"/>
  <c r="AA151" i="74" s="1"/>
  <c r="S155" i="74"/>
  <c r="AC155" i="74" s="1"/>
  <c r="D102" i="74"/>
  <c r="AR102" i="74"/>
  <c r="AQ93" i="74"/>
  <c r="O187" i="74"/>
  <c r="L201" i="74"/>
  <c r="L126" i="74"/>
  <c r="V126" i="74" s="1"/>
  <c r="P187" i="74"/>
  <c r="M199" i="74"/>
  <c r="M201" i="74"/>
  <c r="O102" i="74"/>
  <c r="O127" i="74"/>
  <c r="Y127" i="74" s="1"/>
  <c r="N150" i="74"/>
  <c r="X150" i="74" s="1"/>
  <c r="L152" i="74"/>
  <c r="V152" i="74" s="1"/>
  <c r="O154" i="74"/>
  <c r="Y154" i="74" s="1"/>
  <c r="S187" i="74"/>
  <c r="P199" i="74"/>
  <c r="P201" i="74"/>
  <c r="P203" i="74"/>
  <c r="R127" i="74"/>
  <c r="AB127" i="74" s="1"/>
  <c r="O150" i="74"/>
  <c r="Y150" i="74" s="1"/>
  <c r="P152" i="74"/>
  <c r="Z152" i="74" s="1"/>
  <c r="P154" i="74"/>
  <c r="Z154" i="74" s="1"/>
  <c r="O189" i="74"/>
  <c r="Q199" i="74"/>
  <c r="Q201" i="74"/>
  <c r="Q203" i="74"/>
  <c r="S211" i="74"/>
  <c r="S215" i="74"/>
  <c r="AJ104" i="74"/>
  <c r="O91" i="74"/>
  <c r="AU93" i="74"/>
  <c r="S128" i="74"/>
  <c r="AC128" i="74" s="1"/>
  <c r="P150" i="74"/>
  <c r="Z150" i="74" s="1"/>
  <c r="S152" i="74"/>
  <c r="AC152" i="74" s="1"/>
  <c r="S154" i="74"/>
  <c r="AC154" i="74" s="1"/>
  <c r="P189" i="74"/>
  <c r="L200" i="74"/>
  <c r="L202" i="74"/>
  <c r="L204" i="74"/>
  <c r="R92" i="74"/>
  <c r="AB104" i="74"/>
  <c r="C91" i="74"/>
  <c r="L199" i="74"/>
  <c r="L203" i="74"/>
  <c r="M203" i="74"/>
  <c r="O129" i="74"/>
  <c r="Y129" i="74" s="1"/>
  <c r="S150" i="74"/>
  <c r="AC150" i="74" s="1"/>
  <c r="N153" i="74"/>
  <c r="X153" i="74" s="1"/>
  <c r="N155" i="74"/>
  <c r="X155" i="74" s="1"/>
  <c r="P191" i="74"/>
  <c r="M200" i="74"/>
  <c r="M202" i="74"/>
  <c r="M204" i="74"/>
  <c r="C102" i="74"/>
  <c r="O130" i="74"/>
  <c r="Y130" i="74" s="1"/>
  <c r="AA142" i="74"/>
  <c r="O151" i="74"/>
  <c r="Y151" i="74" s="1"/>
  <c r="O153" i="74"/>
  <c r="Y153" i="74" s="1"/>
  <c r="O155" i="74"/>
  <c r="Y155" i="74" s="1"/>
  <c r="S191" i="74"/>
  <c r="P200" i="74"/>
  <c r="P202" i="74"/>
  <c r="M211" i="74"/>
  <c r="M212" i="74"/>
  <c r="M213" i="74"/>
  <c r="M214" i="74"/>
  <c r="M215" i="74"/>
  <c r="M216" i="74"/>
  <c r="N211" i="74"/>
  <c r="N212" i="74"/>
  <c r="N213" i="74"/>
  <c r="N214" i="74"/>
  <c r="N215" i="74"/>
  <c r="N216" i="74"/>
  <c r="O211" i="74"/>
  <c r="O212" i="74"/>
  <c r="O213" i="74"/>
  <c r="O214" i="74"/>
  <c r="O215" i="74"/>
  <c r="O216" i="74"/>
  <c r="P211" i="74"/>
  <c r="P212" i="74"/>
  <c r="P213" i="74"/>
  <c r="P214" i="74"/>
  <c r="P215" i="74"/>
  <c r="P216" i="74"/>
  <c r="Q211" i="74"/>
  <c r="Q212" i="74"/>
  <c r="Q213" i="74"/>
  <c r="Q214" i="74"/>
  <c r="Q215" i="74"/>
  <c r="Q216" i="74"/>
  <c r="R211" i="74"/>
  <c r="R212" i="74"/>
  <c r="R213" i="74"/>
  <c r="R214" i="74"/>
  <c r="R215" i="74"/>
  <c r="S189" i="74"/>
  <c r="L192" i="74"/>
  <c r="L188" i="74"/>
  <c r="L190" i="74"/>
  <c r="P192" i="74"/>
  <c r="O188" i="74"/>
  <c r="O190" i="74"/>
  <c r="S192" i="74"/>
  <c r="S188" i="74"/>
  <c r="S190" i="74"/>
  <c r="P188" i="74"/>
  <c r="P190" i="74"/>
  <c r="L187" i="74"/>
  <c r="L189" i="74"/>
  <c r="N152" i="74"/>
  <c r="X152" i="74" s="1"/>
  <c r="S153" i="74"/>
  <c r="AC153" i="74" s="1"/>
  <c r="P155" i="74"/>
  <c r="Z155" i="74" s="1"/>
  <c r="N151" i="74"/>
  <c r="X151" i="74" s="1"/>
  <c r="O152" i="74"/>
  <c r="Y152" i="74" s="1"/>
  <c r="L154" i="74"/>
  <c r="V154" i="74" s="1"/>
  <c r="Q155" i="74"/>
  <c r="AA155" i="74" s="1"/>
  <c r="W138" i="74"/>
  <c r="X138" i="74"/>
  <c r="AB140" i="74"/>
  <c r="AB141" i="74"/>
  <c r="AB142" i="74"/>
  <c r="AC139" i="74"/>
  <c r="X143" i="74"/>
  <c r="X139" i="74"/>
  <c r="X140" i="74"/>
  <c r="X142" i="74"/>
  <c r="AA139" i="74"/>
  <c r="Z141" i="74"/>
  <c r="Z142" i="74"/>
  <c r="P127" i="74"/>
  <c r="Z127" i="74" s="1"/>
  <c r="M129" i="74"/>
  <c r="W129" i="74" s="1"/>
  <c r="P130" i="74"/>
  <c r="Z130" i="74" s="1"/>
  <c r="M126" i="74"/>
  <c r="W126" i="74" s="1"/>
  <c r="S127" i="74"/>
  <c r="AC127" i="74" s="1"/>
  <c r="P129" i="74"/>
  <c r="Z129" i="74" s="1"/>
  <c r="M131" i="74"/>
  <c r="W131" i="74" s="1"/>
  <c r="O126" i="74"/>
  <c r="Y126" i="74" s="1"/>
  <c r="L128" i="74"/>
  <c r="V128" i="74" s="1"/>
  <c r="R129" i="74"/>
  <c r="AB129" i="74" s="1"/>
  <c r="O131" i="74"/>
  <c r="Y131" i="74" s="1"/>
  <c r="P131" i="74"/>
  <c r="Z131" i="74" s="1"/>
  <c r="S126" i="74"/>
  <c r="AC126" i="74" s="1"/>
  <c r="O128" i="74"/>
  <c r="Y128" i="74" s="1"/>
  <c r="L130" i="74"/>
  <c r="V130" i="74" s="1"/>
  <c r="R131" i="74"/>
  <c r="AB131" i="74" s="1"/>
  <c r="P126" i="74"/>
  <c r="Z126" i="74" s="1"/>
  <c r="M128" i="74"/>
  <c r="W128" i="74" s="1"/>
  <c r="S129" i="74"/>
  <c r="AC129" i="74" s="1"/>
  <c r="M127" i="74"/>
  <c r="W127" i="74" s="1"/>
  <c r="P128" i="74"/>
  <c r="Z128" i="74" s="1"/>
  <c r="M130" i="74"/>
  <c r="W130" i="74" s="1"/>
  <c r="S131" i="74"/>
  <c r="AC131" i="74" s="1"/>
  <c r="AC141" i="74"/>
  <c r="Z140" i="74"/>
  <c r="V141" i="74"/>
  <c r="X141" i="74"/>
  <c r="AC143" i="74"/>
  <c r="Z138" i="74"/>
  <c r="V139" i="74"/>
  <c r="AA140" i="74"/>
  <c r="W141" i="74"/>
  <c r="AC142" i="74"/>
  <c r="Y143" i="74"/>
  <c r="Y140" i="74"/>
  <c r="AB138" i="74"/>
  <c r="W139" i="74"/>
  <c r="Y141" i="74"/>
  <c r="AA143" i="74"/>
  <c r="AB139" i="74"/>
  <c r="W143" i="74"/>
  <c r="Y138" i="74"/>
  <c r="Z139" i="74"/>
  <c r="W142" i="74"/>
  <c r="AC138" i="74"/>
  <c r="Y139" i="74"/>
  <c r="V140" i="74"/>
  <c r="W140" i="74"/>
  <c r="AB143" i="74"/>
  <c r="AA138" i="74"/>
  <c r="AC140" i="74"/>
  <c r="Z143" i="74"/>
  <c r="V142" i="74"/>
  <c r="V138" i="74"/>
  <c r="AA141" i="74"/>
  <c r="Y142" i="74"/>
  <c r="Q93" i="74"/>
  <c r="AB103" i="74"/>
  <c r="AJ103" i="74"/>
  <c r="P91" i="74"/>
  <c r="S91" i="74"/>
  <c r="AI92" i="74"/>
  <c r="AE91" i="74"/>
  <c r="AN92" i="74"/>
  <c r="AV91" i="74"/>
  <c r="AV92" i="74"/>
  <c r="AQ91" i="74"/>
  <c r="W93" i="74"/>
  <c r="AH92" i="74"/>
  <c r="AF91" i="74"/>
  <c r="AU91" i="74"/>
  <c r="X93" i="74"/>
  <c r="D103" i="74"/>
  <c r="D92" i="74"/>
  <c r="AQ103" i="74"/>
  <c r="AM91" i="74"/>
  <c r="L102" i="74"/>
  <c r="AR104" i="74"/>
  <c r="H92" i="74"/>
  <c r="AF93" i="74"/>
  <c r="D91" i="74"/>
  <c r="W91" i="74"/>
  <c r="AO91" i="74"/>
  <c r="G93" i="74"/>
  <c r="J104" i="74"/>
  <c r="AE92" i="74"/>
  <c r="AN91" i="74"/>
  <c r="AH102" i="74"/>
  <c r="G91" i="74"/>
  <c r="AK92" i="74"/>
  <c r="O93" i="74"/>
  <c r="S102" i="74"/>
  <c r="S103" i="74"/>
  <c r="L104" i="74"/>
  <c r="K102" i="74"/>
  <c r="AP104" i="74"/>
  <c r="K103" i="74"/>
  <c r="X91" i="74"/>
  <c r="H91" i="74"/>
  <c r="P92" i="74"/>
  <c r="AM92" i="74"/>
  <c r="AT93" i="74"/>
  <c r="B102" i="74"/>
  <c r="T102" i="74"/>
  <c r="AQ102" i="74"/>
  <c r="T103" i="74"/>
  <c r="AB100" i="74"/>
  <c r="AC89" i="74"/>
  <c r="AC100" i="74" s="1"/>
  <c r="T89" i="74"/>
  <c r="T100" i="74" s="1"/>
  <c r="AI100" i="74"/>
  <c r="AJ100" i="74"/>
  <c r="L89" i="74"/>
  <c r="AL89" i="74"/>
  <c r="AL100" i="74" s="1"/>
  <c r="A183" i="74"/>
  <c r="AD102" i="74"/>
  <c r="AE104" i="74"/>
  <c r="AE102" i="74"/>
  <c r="AP92" i="74"/>
  <c r="AP91" i="74"/>
  <c r="I92" i="74"/>
  <c r="D89" i="74"/>
  <c r="Y92" i="74"/>
  <c r="S93" i="74"/>
  <c r="F102" i="74"/>
  <c r="I91" i="74"/>
  <c r="R102" i="74"/>
  <c r="R104" i="74"/>
  <c r="Z104" i="74"/>
  <c r="Z102" i="74"/>
  <c r="Z103" i="74"/>
  <c r="B104" i="74"/>
  <c r="E92" i="74"/>
  <c r="E91" i="74"/>
  <c r="M93" i="74"/>
  <c r="M91" i="74"/>
  <c r="U93" i="74"/>
  <c r="U91" i="74"/>
  <c r="AC91" i="74"/>
  <c r="AC92" i="74"/>
  <c r="AS91" i="74"/>
  <c r="AS93" i="74"/>
  <c r="K91" i="74"/>
  <c r="AW91" i="74"/>
  <c r="AA92" i="74"/>
  <c r="AK93" i="74"/>
  <c r="AA102" i="74"/>
  <c r="AA103" i="74"/>
  <c r="AI103" i="74"/>
  <c r="AI102" i="74"/>
  <c r="AI104" i="74"/>
  <c r="J102" i="74"/>
  <c r="AM102" i="74"/>
  <c r="F103" i="74"/>
  <c r="C104" i="74"/>
  <c r="AA104" i="74"/>
  <c r="A208" i="74"/>
  <c r="A147" i="74"/>
  <c r="Q91" i="74"/>
  <c r="W104" i="74"/>
  <c r="W102" i="74"/>
  <c r="AU103" i="74"/>
  <c r="AU104" i="74"/>
  <c r="AL103" i="74"/>
  <c r="B93" i="74"/>
  <c r="B92" i="74"/>
  <c r="B91" i="74"/>
  <c r="R93" i="74"/>
  <c r="AU102" i="74"/>
  <c r="AG91" i="74"/>
  <c r="AH93" i="74"/>
  <c r="F92" i="74"/>
  <c r="F91" i="74"/>
  <c r="N91" i="74"/>
  <c r="N92" i="74"/>
  <c r="V93" i="74"/>
  <c r="V91" i="74"/>
  <c r="AD91" i="74"/>
  <c r="AD93" i="74"/>
  <c r="AL91" i="74"/>
  <c r="AL92" i="74"/>
  <c r="Y91" i="74"/>
  <c r="C92" i="74"/>
  <c r="AD92" i="74"/>
  <c r="AL93" i="74"/>
  <c r="AD103" i="74"/>
  <c r="N102" i="74"/>
  <c r="N103" i="74"/>
  <c r="V103" i="74"/>
  <c r="V104" i="74"/>
  <c r="AT102" i="74"/>
  <c r="AT103" i="74"/>
  <c r="AW92" i="74"/>
  <c r="AM104" i="74"/>
  <c r="J92" i="74"/>
  <c r="J91" i="74"/>
  <c r="Z93" i="74"/>
  <c r="Z91" i="74"/>
  <c r="K92" i="74"/>
  <c r="AG93" i="74"/>
  <c r="O104" i="74"/>
  <c r="AR89" i="74"/>
  <c r="AI91" i="74"/>
  <c r="Z92" i="74"/>
  <c r="G102" i="74"/>
  <c r="AL102" i="74"/>
  <c r="AA91" i="74"/>
  <c r="Q92" i="74"/>
  <c r="AT92" i="74"/>
  <c r="N93" i="74"/>
  <c r="AO93" i="74"/>
  <c r="AP102" i="74"/>
  <c r="AE103" i="74"/>
  <c r="G104" i="74"/>
  <c r="AH104" i="74"/>
  <c r="L93" i="74"/>
  <c r="L92" i="74"/>
  <c r="T93" i="74"/>
  <c r="T92" i="74"/>
  <c r="AB93" i="74"/>
  <c r="AB92" i="74"/>
  <c r="AJ93" i="74"/>
  <c r="AJ92" i="74"/>
  <c r="AR93" i="74"/>
  <c r="AR92" i="74"/>
  <c r="E104" i="74"/>
  <c r="E103" i="74"/>
  <c r="E102" i="74"/>
  <c r="M104" i="74"/>
  <c r="M103" i="74"/>
  <c r="M102" i="74"/>
  <c r="U104" i="74"/>
  <c r="U103" i="74"/>
  <c r="U102" i="74"/>
  <c r="AC104" i="74"/>
  <c r="AC103" i="74"/>
  <c r="AC102" i="74"/>
  <c r="AK104" i="74"/>
  <c r="AK103" i="74"/>
  <c r="AK102" i="74"/>
  <c r="AS104" i="74"/>
  <c r="AS103" i="74"/>
  <c r="AS102" i="74"/>
  <c r="A135" i="74"/>
  <c r="H104" i="74"/>
  <c r="H103" i="74"/>
  <c r="P104" i="74"/>
  <c r="P103" i="74"/>
  <c r="X104" i="74"/>
  <c r="X103" i="74"/>
  <c r="AF104" i="74"/>
  <c r="AF103" i="74"/>
  <c r="AN104" i="74"/>
  <c r="AN103" i="74"/>
  <c r="AV104" i="74"/>
  <c r="AV103" i="74"/>
  <c r="H102" i="74"/>
  <c r="V131" i="74"/>
  <c r="L166" i="74" s="1"/>
  <c r="I104" i="74"/>
  <c r="I103" i="74"/>
  <c r="Q104" i="74"/>
  <c r="Q103" i="74"/>
  <c r="Y104" i="74"/>
  <c r="Y103" i="74"/>
  <c r="AG104" i="74"/>
  <c r="AG103" i="74"/>
  <c r="AO104" i="74"/>
  <c r="AO103" i="74"/>
  <c r="AW104" i="74"/>
  <c r="AW103" i="74"/>
  <c r="AW102" i="74"/>
  <c r="I102" i="74"/>
  <c r="R126" i="74"/>
  <c r="AB126" i="74" s="1"/>
  <c r="L127" i="74"/>
  <c r="V127" i="74" s="1"/>
  <c r="R128" i="74"/>
  <c r="AB128" i="74" s="1"/>
  <c r="L129" i="74"/>
  <c r="V129" i="74" s="1"/>
  <c r="R130" i="74"/>
  <c r="AB130" i="74" s="1"/>
  <c r="Q150" i="74"/>
  <c r="AA150" i="74" s="1"/>
  <c r="L151" i="74"/>
  <c r="V151" i="74" s="1"/>
  <c r="Q152" i="74"/>
  <c r="AA152" i="74" s="1"/>
  <c r="L153" i="74"/>
  <c r="V153" i="74" s="1"/>
  <c r="Q154" i="74"/>
  <c r="AA154" i="74" s="1"/>
  <c r="R192" i="74"/>
  <c r="R191" i="74"/>
  <c r="R190" i="74"/>
  <c r="R189" i="74"/>
  <c r="R188" i="74"/>
  <c r="R187" i="74"/>
  <c r="Q192" i="74"/>
  <c r="Q191" i="74"/>
  <c r="Q190" i="74"/>
  <c r="Q189" i="74"/>
  <c r="Q188" i="74"/>
  <c r="Q187" i="74"/>
  <c r="N192" i="74"/>
  <c r="N191" i="74"/>
  <c r="N190" i="74"/>
  <c r="N189" i="74"/>
  <c r="N188" i="74"/>
  <c r="N187" i="74"/>
  <c r="M192" i="74"/>
  <c r="M191" i="74"/>
  <c r="M190" i="74"/>
  <c r="M189" i="74"/>
  <c r="M188" i="74"/>
  <c r="M187" i="74"/>
  <c r="N131" i="74"/>
  <c r="X131" i="74" s="1"/>
  <c r="N130" i="74"/>
  <c r="X130" i="74" s="1"/>
  <c r="N129" i="74"/>
  <c r="X129" i="74" s="1"/>
  <c r="N128" i="74"/>
  <c r="X128" i="74" s="1"/>
  <c r="N127" i="74"/>
  <c r="X127" i="74" s="1"/>
  <c r="N126" i="74"/>
  <c r="X126" i="74" s="1"/>
  <c r="Q131" i="74"/>
  <c r="AA131" i="74" s="1"/>
  <c r="Q130" i="74"/>
  <c r="AA130" i="74" s="1"/>
  <c r="Q129" i="74"/>
  <c r="AA129" i="74" s="1"/>
  <c r="Q128" i="74"/>
  <c r="AA128" i="74" s="1"/>
  <c r="Q127" i="74"/>
  <c r="AA127" i="74" s="1"/>
  <c r="Q126" i="74"/>
  <c r="AA126" i="74" s="1"/>
  <c r="R155" i="74"/>
  <c r="AB155" i="74" s="1"/>
  <c r="R154" i="74"/>
  <c r="AB154" i="74" s="1"/>
  <c r="R153" i="74"/>
  <c r="AB153" i="74" s="1"/>
  <c r="R152" i="74"/>
  <c r="AB152" i="74" s="1"/>
  <c r="R151" i="74"/>
  <c r="AB151" i="74" s="1"/>
  <c r="R150" i="74"/>
  <c r="AB150" i="74" s="1"/>
  <c r="M155" i="74"/>
  <c r="W155" i="74" s="1"/>
  <c r="M154" i="74"/>
  <c r="W154" i="74" s="1"/>
  <c r="M153" i="74"/>
  <c r="W153" i="74" s="1"/>
  <c r="M152" i="74"/>
  <c r="W152" i="74" s="1"/>
  <c r="M151" i="74"/>
  <c r="W151" i="74" s="1"/>
  <c r="M150" i="74"/>
  <c r="W150" i="74" s="1"/>
  <c r="O191" i="74"/>
  <c r="O192" i="74"/>
  <c r="O204" i="74"/>
  <c r="O203" i="74"/>
  <c r="O202" i="74"/>
  <c r="O201" i="74"/>
  <c r="O200" i="74"/>
  <c r="O199" i="74"/>
  <c r="N204" i="74"/>
  <c r="N203" i="74"/>
  <c r="N202" i="74"/>
  <c r="N201" i="74"/>
  <c r="N200" i="74"/>
  <c r="N199" i="74"/>
  <c r="S204" i="74"/>
  <c r="S203" i="74"/>
  <c r="S202" i="74"/>
  <c r="S201" i="74"/>
  <c r="S200" i="74"/>
  <c r="S199" i="74"/>
  <c r="R204" i="74"/>
  <c r="R203" i="74"/>
  <c r="R202" i="74"/>
  <c r="R201" i="74"/>
  <c r="R200" i="74"/>
  <c r="R199" i="74"/>
  <c r="E209" i="71"/>
  <c r="B144" i="70"/>
  <c r="B161" i="74" l="1"/>
  <c r="N166" i="74"/>
  <c r="D161" i="74"/>
  <c r="Q164" i="74"/>
  <c r="AA213" i="74"/>
  <c r="W213" i="74"/>
  <c r="AC215" i="74"/>
  <c r="Y212" i="74"/>
  <c r="AC211" i="74"/>
  <c r="X214" i="74"/>
  <c r="V211" i="74"/>
  <c r="X212" i="74"/>
  <c r="V214" i="74"/>
  <c r="V212" i="74"/>
  <c r="AB216" i="74"/>
  <c r="W212" i="74"/>
  <c r="Y216" i="74"/>
  <c r="AB214" i="74"/>
  <c r="Z211" i="74"/>
  <c r="AC214" i="74"/>
  <c r="W214" i="74"/>
  <c r="AC213" i="74"/>
  <c r="V213" i="74"/>
  <c r="Z212" i="74"/>
  <c r="W211" i="74"/>
  <c r="X213" i="74"/>
  <c r="AC216" i="74"/>
  <c r="AA214" i="74"/>
  <c r="V215" i="74"/>
  <c r="AC212" i="74"/>
  <c r="X216" i="74"/>
  <c r="V216" i="74"/>
  <c r="W216" i="74"/>
  <c r="AA212" i="74"/>
  <c r="AA216" i="74"/>
  <c r="Z214" i="74"/>
  <c r="P165" i="74"/>
  <c r="AA215" i="74"/>
  <c r="Z213" i="74"/>
  <c r="Y211" i="74"/>
  <c r="W215" i="74"/>
  <c r="AB215" i="74"/>
  <c r="X215" i="74"/>
  <c r="AB213" i="74"/>
  <c r="AA211" i="74"/>
  <c r="Y215" i="74"/>
  <c r="U89" i="74"/>
  <c r="V89" i="74" s="1"/>
  <c r="AB212" i="74"/>
  <c r="Z216" i="74"/>
  <c r="Y214" i="74"/>
  <c r="AB211" i="74"/>
  <c r="Z215" i="74"/>
  <c r="Y213" i="74"/>
  <c r="X211" i="74"/>
  <c r="F163" i="74"/>
  <c r="O164" i="74"/>
  <c r="O193" i="74"/>
  <c r="AC191" i="74" s="1"/>
  <c r="O205" i="74"/>
  <c r="W203" i="74" s="1"/>
  <c r="AB204" i="74"/>
  <c r="B166" i="74"/>
  <c r="AD89" i="74"/>
  <c r="AD100" i="74" s="1"/>
  <c r="F166" i="74"/>
  <c r="S163" i="74"/>
  <c r="F162" i="74"/>
  <c r="AB190" i="74"/>
  <c r="AA190" i="74"/>
  <c r="O163" i="74"/>
  <c r="P164" i="74"/>
  <c r="I164" i="74"/>
  <c r="Q166" i="74"/>
  <c r="I162" i="74"/>
  <c r="E164" i="74"/>
  <c r="D166" i="74"/>
  <c r="P163" i="74"/>
  <c r="N162" i="74"/>
  <c r="N163" i="74"/>
  <c r="S165" i="74"/>
  <c r="D165" i="74"/>
  <c r="P162" i="74"/>
  <c r="I166" i="74"/>
  <c r="I163" i="74"/>
  <c r="G162" i="74"/>
  <c r="G164" i="74"/>
  <c r="B163" i="74"/>
  <c r="E163" i="74"/>
  <c r="B165" i="74"/>
  <c r="L165" i="74"/>
  <c r="S166" i="74"/>
  <c r="S161" i="74"/>
  <c r="S162" i="74"/>
  <c r="P166" i="74"/>
  <c r="L161" i="74"/>
  <c r="I165" i="74"/>
  <c r="N165" i="74"/>
  <c r="F161" i="74"/>
  <c r="I161" i="74"/>
  <c r="D164" i="74"/>
  <c r="P161" i="74"/>
  <c r="O162" i="74"/>
  <c r="O166" i="74"/>
  <c r="O161" i="74"/>
  <c r="L163" i="74"/>
  <c r="F164" i="74"/>
  <c r="D162" i="74"/>
  <c r="N164" i="74"/>
  <c r="E165" i="74"/>
  <c r="O165" i="74"/>
  <c r="Q162" i="74"/>
  <c r="E166" i="74"/>
  <c r="E161" i="74"/>
  <c r="L100" i="74"/>
  <c r="M89" i="74"/>
  <c r="AM89" i="74"/>
  <c r="AN89" i="74" s="1"/>
  <c r="C165" i="74"/>
  <c r="M165" i="74"/>
  <c r="L162" i="74"/>
  <c r="B162" i="74"/>
  <c r="M162" i="74"/>
  <c r="C162" i="74"/>
  <c r="R164" i="74"/>
  <c r="H164" i="74"/>
  <c r="Q165" i="74"/>
  <c r="G165" i="74"/>
  <c r="G166" i="74"/>
  <c r="D163" i="74"/>
  <c r="C163" i="74"/>
  <c r="M163" i="74"/>
  <c r="H165" i="74"/>
  <c r="R165" i="74"/>
  <c r="L164" i="74"/>
  <c r="B164" i="74"/>
  <c r="N161" i="74"/>
  <c r="M164" i="74"/>
  <c r="C164" i="74"/>
  <c r="H166" i="74"/>
  <c r="R166" i="74"/>
  <c r="Q163" i="74"/>
  <c r="G163" i="74"/>
  <c r="C166" i="74"/>
  <c r="M166" i="74"/>
  <c r="Q161" i="74"/>
  <c r="G161" i="74"/>
  <c r="H161" i="74"/>
  <c r="R161" i="74"/>
  <c r="AS89" i="74"/>
  <c r="AR100" i="74"/>
  <c r="F165" i="74"/>
  <c r="E89" i="74"/>
  <c r="D100" i="74"/>
  <c r="S164" i="74"/>
  <c r="H162" i="74"/>
  <c r="R162" i="74"/>
  <c r="M161" i="74"/>
  <c r="C161" i="74"/>
  <c r="R163" i="74"/>
  <c r="H163" i="74"/>
  <c r="E162" i="74"/>
  <c r="E222" i="73"/>
  <c r="N219" i="73" s="1"/>
  <c r="N220" i="73"/>
  <c r="N218" i="73"/>
  <c r="E209" i="73"/>
  <c r="Q208" i="73" s="1"/>
  <c r="L194" i="73"/>
  <c r="L192" i="73"/>
  <c r="L191" i="73"/>
  <c r="C180" i="73"/>
  <c r="C179" i="73"/>
  <c r="C178" i="73"/>
  <c r="C177" i="73"/>
  <c r="C176" i="73"/>
  <c r="C175" i="73"/>
  <c r="G158" i="73"/>
  <c r="O157" i="73" s="1"/>
  <c r="G145" i="73"/>
  <c r="R142" i="73" s="1"/>
  <c r="M144" i="73"/>
  <c r="R131" i="73"/>
  <c r="N131" i="73"/>
  <c r="M128" i="73"/>
  <c r="L128" i="73"/>
  <c r="R127" i="73"/>
  <c r="S126" i="73"/>
  <c r="C117" i="73"/>
  <c r="C116" i="73"/>
  <c r="C115" i="73"/>
  <c r="C114" i="73"/>
  <c r="C113" i="73"/>
  <c r="C112" i="73"/>
  <c r="AP100" i="73"/>
  <c r="AH100" i="73"/>
  <c r="Z100" i="73"/>
  <c r="R100" i="73"/>
  <c r="J100" i="73"/>
  <c r="AW99" i="73"/>
  <c r="AV99" i="73"/>
  <c r="AU99" i="73"/>
  <c r="AT99" i="73"/>
  <c r="AS99" i="73"/>
  <c r="AR99" i="73"/>
  <c r="AQ99" i="73"/>
  <c r="AP99" i="73"/>
  <c r="AO99" i="73"/>
  <c r="AN99" i="73"/>
  <c r="AM99" i="73"/>
  <c r="AL99" i="73"/>
  <c r="AK99" i="73"/>
  <c r="AJ99" i="73"/>
  <c r="AI99" i="73"/>
  <c r="AH99" i="73"/>
  <c r="AG99" i="73"/>
  <c r="AF99" i="73"/>
  <c r="AE99" i="73"/>
  <c r="AD99" i="73"/>
  <c r="AC99" i="73"/>
  <c r="AB99" i="73"/>
  <c r="AA99" i="73"/>
  <c r="Z99" i="73"/>
  <c r="Y99" i="73"/>
  <c r="X99" i="73"/>
  <c r="W99" i="73"/>
  <c r="V99" i="73"/>
  <c r="U99" i="73"/>
  <c r="T99" i="73"/>
  <c r="S99" i="73"/>
  <c r="R99" i="73"/>
  <c r="Q99" i="73"/>
  <c r="P99" i="73"/>
  <c r="O99" i="73"/>
  <c r="N99" i="73"/>
  <c r="M99" i="73"/>
  <c r="L99" i="73"/>
  <c r="K99" i="73"/>
  <c r="J99" i="73"/>
  <c r="I99" i="73"/>
  <c r="H99" i="73"/>
  <c r="G99" i="73"/>
  <c r="F99" i="73"/>
  <c r="E99" i="73"/>
  <c r="D99" i="73"/>
  <c r="C99" i="73"/>
  <c r="B99" i="73"/>
  <c r="AW98" i="73"/>
  <c r="AV98" i="73"/>
  <c r="AU98" i="73"/>
  <c r="AT98" i="73"/>
  <c r="AS98" i="73"/>
  <c r="AR98" i="73"/>
  <c r="AQ98" i="73"/>
  <c r="AP98" i="73"/>
  <c r="AO98" i="73"/>
  <c r="AN98" i="73"/>
  <c r="AM98" i="73"/>
  <c r="AL98" i="73"/>
  <c r="AK98" i="73"/>
  <c r="AJ98" i="73"/>
  <c r="AI98" i="73"/>
  <c r="AH98" i="73"/>
  <c r="AG98" i="73"/>
  <c r="AF98" i="73"/>
  <c r="AE98" i="73"/>
  <c r="AD98" i="73"/>
  <c r="AC98" i="73"/>
  <c r="AB98" i="73"/>
  <c r="AA98" i="73"/>
  <c r="Z98" i="73"/>
  <c r="Y98" i="73"/>
  <c r="X98" i="73"/>
  <c r="W98" i="73"/>
  <c r="V98" i="73"/>
  <c r="U98" i="73"/>
  <c r="T98" i="73"/>
  <c r="S98" i="73"/>
  <c r="R98" i="73"/>
  <c r="Q98" i="73"/>
  <c r="P98" i="73"/>
  <c r="O98" i="73"/>
  <c r="N98" i="73"/>
  <c r="M98" i="73"/>
  <c r="L98" i="73"/>
  <c r="K98" i="73"/>
  <c r="J98" i="73"/>
  <c r="I98" i="73"/>
  <c r="H98" i="73"/>
  <c r="G98" i="73"/>
  <c r="F98" i="73"/>
  <c r="E98" i="73"/>
  <c r="D98" i="73"/>
  <c r="C98" i="73"/>
  <c r="B98" i="73"/>
  <c r="AW97" i="73"/>
  <c r="AW103" i="73" s="1"/>
  <c r="AV97" i="73"/>
  <c r="AV102" i="73" s="1"/>
  <c r="AU97" i="73"/>
  <c r="AU102" i="73" s="1"/>
  <c r="AT97" i="73"/>
  <c r="AS97" i="73"/>
  <c r="AS104" i="73" s="1"/>
  <c r="AR97" i="73"/>
  <c r="AR104" i="73" s="1"/>
  <c r="AQ97" i="73"/>
  <c r="AQ103" i="73" s="1"/>
  <c r="AP97" i="73"/>
  <c r="AP104" i="73" s="1"/>
  <c r="AO97" i="73"/>
  <c r="AO104" i="73" s="1"/>
  <c r="AN97" i="73"/>
  <c r="AN104" i="73" s="1"/>
  <c r="AM97" i="73"/>
  <c r="AM103" i="73" s="1"/>
  <c r="AL97" i="73"/>
  <c r="AK97" i="73"/>
  <c r="AK104" i="73" s="1"/>
  <c r="AJ97" i="73"/>
  <c r="AJ104" i="73" s="1"/>
  <c r="AI97" i="73"/>
  <c r="AI104" i="73" s="1"/>
  <c r="AH97" i="73"/>
  <c r="AH102" i="73" s="1"/>
  <c r="AG97" i="73"/>
  <c r="AG103" i="73" s="1"/>
  <c r="AF97" i="73"/>
  <c r="AF102" i="73" s="1"/>
  <c r="AE97" i="73"/>
  <c r="AE102" i="73" s="1"/>
  <c r="AD97" i="73"/>
  <c r="AC97" i="73"/>
  <c r="AC104" i="73" s="1"/>
  <c r="AB97" i="73"/>
  <c r="AB104" i="73" s="1"/>
  <c r="AA97" i="73"/>
  <c r="AA103" i="73" s="1"/>
  <c r="Z97" i="73"/>
  <c r="Z104" i="73" s="1"/>
  <c r="Y97" i="73"/>
  <c r="Y104" i="73" s="1"/>
  <c r="X97" i="73"/>
  <c r="X103" i="73" s="1"/>
  <c r="W97" i="73"/>
  <c r="W102" i="73" s="1"/>
  <c r="V97" i="73"/>
  <c r="U97" i="73"/>
  <c r="U104" i="73" s="1"/>
  <c r="T97" i="73"/>
  <c r="T104" i="73" s="1"/>
  <c r="S97" i="73"/>
  <c r="S102" i="73" s="1"/>
  <c r="R97" i="73"/>
  <c r="R102" i="73" s="1"/>
  <c r="Q97" i="73"/>
  <c r="Q104" i="73" s="1"/>
  <c r="P97" i="73"/>
  <c r="P104" i="73" s="1"/>
  <c r="O97" i="73"/>
  <c r="O104" i="73" s="1"/>
  <c r="N97" i="73"/>
  <c r="M97" i="73"/>
  <c r="M104" i="73" s="1"/>
  <c r="L97" i="73"/>
  <c r="L104" i="73" s="1"/>
  <c r="K97" i="73"/>
  <c r="K103" i="73" s="1"/>
  <c r="J97" i="73"/>
  <c r="J103" i="73" s="1"/>
  <c r="I97" i="73"/>
  <c r="I103" i="73" s="1"/>
  <c r="H97" i="73"/>
  <c r="H102" i="73" s="1"/>
  <c r="G97" i="73"/>
  <c r="G103" i="73" s="1"/>
  <c r="F97" i="73"/>
  <c r="E97" i="73"/>
  <c r="E104" i="73" s="1"/>
  <c r="D97" i="73"/>
  <c r="D104" i="73" s="1"/>
  <c r="C97" i="73"/>
  <c r="C104" i="73" s="1"/>
  <c r="B97" i="73"/>
  <c r="AQ89" i="73"/>
  <c r="AQ100" i="73" s="1"/>
  <c r="AI89" i="73"/>
  <c r="AI100" i="73" s="1"/>
  <c r="AA89" i="73"/>
  <c r="S89" i="73"/>
  <c r="T89" i="73" s="1"/>
  <c r="K89" i="73"/>
  <c r="L89" i="73" s="1"/>
  <c r="L100" i="73" s="1"/>
  <c r="C89" i="73"/>
  <c r="C100" i="73" s="1"/>
  <c r="AW88" i="73"/>
  <c r="AV88" i="73"/>
  <c r="AU88" i="73"/>
  <c r="AT88" i="73"/>
  <c r="AS88" i="73"/>
  <c r="AR88" i="73"/>
  <c r="AQ88" i="73"/>
  <c r="AP88" i="73"/>
  <c r="AO88" i="73"/>
  <c r="AN88" i="73"/>
  <c r="AM88" i="73"/>
  <c r="AL88" i="73"/>
  <c r="AK88" i="73"/>
  <c r="AJ88" i="73"/>
  <c r="AI88" i="73"/>
  <c r="AH88" i="73"/>
  <c r="AG88" i="73"/>
  <c r="AF88" i="73"/>
  <c r="AE88" i="73"/>
  <c r="AD88" i="73"/>
  <c r="AC88" i="73"/>
  <c r="AB88" i="73"/>
  <c r="AA88" i="73"/>
  <c r="Z88" i="73"/>
  <c r="Y88" i="73"/>
  <c r="X88" i="73"/>
  <c r="W88" i="73"/>
  <c r="V88" i="73"/>
  <c r="U88" i="73"/>
  <c r="T88" i="73"/>
  <c r="S88" i="73"/>
  <c r="R88" i="73"/>
  <c r="Q88" i="73"/>
  <c r="P88" i="73"/>
  <c r="O88" i="73"/>
  <c r="N88" i="73"/>
  <c r="M88" i="73"/>
  <c r="L88" i="73"/>
  <c r="K88" i="73"/>
  <c r="J88" i="73"/>
  <c r="I88" i="73"/>
  <c r="H88" i="73"/>
  <c r="G88" i="73"/>
  <c r="F88" i="73"/>
  <c r="E88" i="73"/>
  <c r="D88" i="73"/>
  <c r="C88" i="73"/>
  <c r="B88" i="73"/>
  <c r="AW87" i="73"/>
  <c r="AV87" i="73"/>
  <c r="AU87" i="73"/>
  <c r="AT87" i="73"/>
  <c r="AS87" i="73"/>
  <c r="AR87" i="73"/>
  <c r="AQ87" i="73"/>
  <c r="AP87" i="73"/>
  <c r="AO87" i="73"/>
  <c r="AN87" i="73"/>
  <c r="AM87" i="73"/>
  <c r="AL87" i="73"/>
  <c r="AK87" i="73"/>
  <c r="AJ87" i="73"/>
  <c r="AI87" i="73"/>
  <c r="AH87" i="73"/>
  <c r="AG87" i="73"/>
  <c r="AF87" i="73"/>
  <c r="AE87" i="73"/>
  <c r="AD87" i="73"/>
  <c r="AC87" i="73"/>
  <c r="AB87" i="73"/>
  <c r="AA87" i="73"/>
  <c r="Z87" i="73"/>
  <c r="Y87" i="73"/>
  <c r="X87" i="73"/>
  <c r="W87" i="73"/>
  <c r="V87" i="73"/>
  <c r="U87" i="73"/>
  <c r="T87" i="73"/>
  <c r="S87" i="73"/>
  <c r="R87" i="73"/>
  <c r="Q87" i="73"/>
  <c r="P87" i="73"/>
  <c r="O87" i="73"/>
  <c r="N87" i="73"/>
  <c r="M87" i="73"/>
  <c r="L87" i="73"/>
  <c r="K87" i="73"/>
  <c r="J87" i="73"/>
  <c r="I87" i="73"/>
  <c r="H87" i="73"/>
  <c r="G87" i="73"/>
  <c r="F87" i="73"/>
  <c r="E87" i="73"/>
  <c r="D87" i="73"/>
  <c r="C87" i="73"/>
  <c r="B87" i="73"/>
  <c r="AW86" i="73"/>
  <c r="AW91" i="73" s="1"/>
  <c r="AV86" i="73"/>
  <c r="AV91" i="73" s="1"/>
  <c r="AU86" i="73"/>
  <c r="AU91" i="73" s="1"/>
  <c r="AT86" i="73"/>
  <c r="AT91" i="73" s="1"/>
  <c r="AS86" i="73"/>
  <c r="AS93" i="73" s="1"/>
  <c r="AR86" i="73"/>
  <c r="AR91" i="73" s="1"/>
  <c r="AQ86" i="73"/>
  <c r="AP86" i="73"/>
  <c r="AP92" i="73" s="1"/>
  <c r="AO86" i="73"/>
  <c r="AO92" i="73" s="1"/>
  <c r="AN86" i="73"/>
  <c r="AN93" i="73" s="1"/>
  <c r="AM86" i="73"/>
  <c r="AM92" i="73" s="1"/>
  <c r="AL86" i="73"/>
  <c r="AL93" i="73" s="1"/>
  <c r="AK86" i="73"/>
  <c r="AK93" i="73" s="1"/>
  <c r="AJ86" i="73"/>
  <c r="AI86" i="73"/>
  <c r="AH86" i="73"/>
  <c r="AH93" i="73" s="1"/>
  <c r="AG86" i="73"/>
  <c r="AG92" i="73" s="1"/>
  <c r="AF86" i="73"/>
  <c r="AF92" i="73" s="1"/>
  <c r="AE86" i="73"/>
  <c r="AE92" i="73" s="1"/>
  <c r="AD86" i="73"/>
  <c r="AD91" i="73" s="1"/>
  <c r="AC86" i="73"/>
  <c r="AC93" i="73" s="1"/>
  <c r="AB86" i="73"/>
  <c r="AA86" i="73"/>
  <c r="Z86" i="73"/>
  <c r="Y86" i="73"/>
  <c r="Y93" i="73" s="1"/>
  <c r="X86" i="73"/>
  <c r="X93" i="73" s="1"/>
  <c r="W86" i="73"/>
  <c r="W92" i="73" s="1"/>
  <c r="V86" i="73"/>
  <c r="V91" i="73" s="1"/>
  <c r="U86" i="73"/>
  <c r="U92" i="73" s="1"/>
  <c r="T86" i="73"/>
  <c r="S86" i="73"/>
  <c r="R86" i="73"/>
  <c r="Q86" i="73"/>
  <c r="Q93" i="73" s="1"/>
  <c r="P86" i="73"/>
  <c r="P93" i="73" s="1"/>
  <c r="O86" i="73"/>
  <c r="O93" i="73" s="1"/>
  <c r="N86" i="73"/>
  <c r="N93" i="73" s="1"/>
  <c r="M86" i="73"/>
  <c r="M91" i="73" s="1"/>
  <c r="L86" i="73"/>
  <c r="K86" i="73"/>
  <c r="J86" i="73"/>
  <c r="I86" i="73"/>
  <c r="I92" i="73" s="1"/>
  <c r="H86" i="73"/>
  <c r="H93" i="73" s="1"/>
  <c r="G86" i="73"/>
  <c r="G93" i="73" s="1"/>
  <c r="F86" i="73"/>
  <c r="F93" i="73" s="1"/>
  <c r="E86" i="73"/>
  <c r="E92" i="73" s="1"/>
  <c r="D86" i="73"/>
  <c r="C86" i="73"/>
  <c r="B86" i="73"/>
  <c r="A67" i="73"/>
  <c r="A49" i="73"/>
  <c r="A200" i="73" s="1"/>
  <c r="A31" i="73"/>
  <c r="A186" i="73" s="1"/>
  <c r="C17" i="73"/>
  <c r="C16" i="73"/>
  <c r="C15" i="73"/>
  <c r="C14" i="73"/>
  <c r="C13" i="73"/>
  <c r="C12" i="73"/>
  <c r="AB203" i="74" l="1"/>
  <c r="B104" i="73"/>
  <c r="B108" i="73"/>
  <c r="B107" i="73"/>
  <c r="B106" i="73"/>
  <c r="X204" i="74"/>
  <c r="S100" i="73"/>
  <c r="L144" i="73"/>
  <c r="V144" i="73" s="1"/>
  <c r="AC204" i="74"/>
  <c r="H91" i="73"/>
  <c r="AV92" i="73"/>
  <c r="AH104" i="73"/>
  <c r="N154" i="73"/>
  <c r="R152" i="73"/>
  <c r="R155" i="73"/>
  <c r="A136" i="73"/>
  <c r="S152" i="73"/>
  <c r="S155" i="73"/>
  <c r="Q218" i="73"/>
  <c r="AB187" i="74"/>
  <c r="J102" i="73"/>
  <c r="M92" i="73"/>
  <c r="U91" i="73"/>
  <c r="L140" i="73"/>
  <c r="V140" i="73" s="1"/>
  <c r="L153" i="73"/>
  <c r="R156" i="73"/>
  <c r="B103" i="73"/>
  <c r="AP103" i="73"/>
  <c r="O154" i="73"/>
  <c r="AB142" i="73"/>
  <c r="N92" i="73"/>
  <c r="AT92" i="73"/>
  <c r="AV104" i="73"/>
  <c r="AW102" i="73"/>
  <c r="M140" i="73"/>
  <c r="M153" i="73"/>
  <c r="S156" i="73"/>
  <c r="AF93" i="73"/>
  <c r="H92" i="73"/>
  <c r="R103" i="73"/>
  <c r="R154" i="73"/>
  <c r="G91" i="73"/>
  <c r="W91" i="73"/>
  <c r="AM93" i="73"/>
  <c r="O92" i="73"/>
  <c r="AM91" i="73"/>
  <c r="AU92" i="73"/>
  <c r="AO103" i="73"/>
  <c r="AW104" i="73"/>
  <c r="N140" i="73"/>
  <c r="M154" i="73"/>
  <c r="S157" i="73"/>
  <c r="AC187" i="74"/>
  <c r="Y200" i="74"/>
  <c r="Y204" i="74"/>
  <c r="U100" i="74"/>
  <c r="V187" i="74"/>
  <c r="AC192" i="74"/>
  <c r="I227" i="74" s="1"/>
  <c r="Y191" i="74"/>
  <c r="AC188" i="74"/>
  <c r="Z187" i="74"/>
  <c r="V190" i="74"/>
  <c r="AA191" i="74"/>
  <c r="AB191" i="74"/>
  <c r="R226" i="74" s="1"/>
  <c r="AB189" i="74"/>
  <c r="Y188" i="74"/>
  <c r="V188" i="74"/>
  <c r="X189" i="74"/>
  <c r="AA189" i="74"/>
  <c r="W191" i="74"/>
  <c r="C226" i="74" s="1"/>
  <c r="Y189" i="74"/>
  <c r="Z188" i="74"/>
  <c r="Z192" i="74"/>
  <c r="W187" i="74"/>
  <c r="Y192" i="74"/>
  <c r="AB188" i="74"/>
  <c r="V191" i="74"/>
  <c r="AC203" i="74"/>
  <c r="I226" i="74" s="1"/>
  <c r="X188" i="74"/>
  <c r="AA188" i="74"/>
  <c r="AA192" i="74"/>
  <c r="Z191" i="74"/>
  <c r="Y190" i="74"/>
  <c r="W192" i="74"/>
  <c r="V189" i="74"/>
  <c r="AC190" i="74"/>
  <c r="W188" i="74"/>
  <c r="X191" i="74"/>
  <c r="X192" i="74"/>
  <c r="Y187" i="74"/>
  <c r="AE89" i="74"/>
  <c r="AE100" i="74" s="1"/>
  <c r="Z189" i="74"/>
  <c r="AB192" i="74"/>
  <c r="H227" i="74" s="1"/>
  <c r="X190" i="74"/>
  <c r="W190" i="74"/>
  <c r="AC189" i="74"/>
  <c r="X200" i="74"/>
  <c r="X203" i="74"/>
  <c r="Y199" i="74"/>
  <c r="W199" i="74"/>
  <c r="AC199" i="74"/>
  <c r="S222" i="74" s="1"/>
  <c r="AB201" i="74"/>
  <c r="AC202" i="74"/>
  <c r="V204" i="74"/>
  <c r="Y202" i="74"/>
  <c r="AB199" i="74"/>
  <c r="R222" i="74" s="1"/>
  <c r="AB200" i="74"/>
  <c r="W202" i="74"/>
  <c r="X199" i="74"/>
  <c r="X202" i="74"/>
  <c r="X201" i="74"/>
  <c r="AC201" i="74"/>
  <c r="AM100" i="74"/>
  <c r="V192" i="74"/>
  <c r="W189" i="74"/>
  <c r="X187" i="74"/>
  <c r="AA187" i="74"/>
  <c r="Z190" i="74"/>
  <c r="AB202" i="74"/>
  <c r="H225" i="74" s="1"/>
  <c r="Y201" i="74"/>
  <c r="AC200" i="74"/>
  <c r="Z199" i="74"/>
  <c r="Z201" i="74"/>
  <c r="AA204" i="74"/>
  <c r="Z203" i="74"/>
  <c r="W201" i="74"/>
  <c r="V199" i="74"/>
  <c r="AA203" i="74"/>
  <c r="V203" i="74"/>
  <c r="W204" i="74"/>
  <c r="Z204" i="74"/>
  <c r="AA202" i="74"/>
  <c r="Z200" i="74"/>
  <c r="V201" i="74"/>
  <c r="AA201" i="74"/>
  <c r="V202" i="74"/>
  <c r="W200" i="74"/>
  <c r="V200" i="74"/>
  <c r="AA200" i="74"/>
  <c r="Y203" i="74"/>
  <c r="Z202" i="74"/>
  <c r="AA199" i="74"/>
  <c r="L206" i="73"/>
  <c r="Q207" i="73"/>
  <c r="O205" i="73"/>
  <c r="Q206" i="73"/>
  <c r="L203" i="73"/>
  <c r="P204" i="73"/>
  <c r="Q205" i="73"/>
  <c r="O208" i="73"/>
  <c r="Q203" i="73"/>
  <c r="O206" i="73"/>
  <c r="L204" i="73"/>
  <c r="P206" i="73"/>
  <c r="O204" i="73"/>
  <c r="P205" i="73"/>
  <c r="L208" i="73"/>
  <c r="O203" i="73"/>
  <c r="Q204" i="73"/>
  <c r="P208" i="73"/>
  <c r="O207" i="73"/>
  <c r="P207" i="73"/>
  <c r="L205" i="73"/>
  <c r="P203" i="73"/>
  <c r="L207" i="73"/>
  <c r="M152" i="73"/>
  <c r="W152" i="73" s="1"/>
  <c r="R153" i="73"/>
  <c r="M156" i="73"/>
  <c r="M157" i="73"/>
  <c r="N152" i="73"/>
  <c r="S153" i="73"/>
  <c r="M155" i="73"/>
  <c r="W155" i="73" s="1"/>
  <c r="N156" i="73"/>
  <c r="X156" i="73" s="1"/>
  <c r="N157" i="73"/>
  <c r="X157" i="73" s="1"/>
  <c r="L152" i="73"/>
  <c r="N153" i="73"/>
  <c r="S154" i="73"/>
  <c r="L156" i="73"/>
  <c r="L157" i="73"/>
  <c r="V157" i="73" s="1"/>
  <c r="L155" i="73"/>
  <c r="V155" i="73" s="1"/>
  <c r="O152" i="73"/>
  <c r="Y152" i="73" s="1"/>
  <c r="L154" i="73"/>
  <c r="V154" i="73" s="1"/>
  <c r="N155" i="73"/>
  <c r="O156" i="73"/>
  <c r="R157" i="73"/>
  <c r="L141" i="73"/>
  <c r="M141" i="73"/>
  <c r="W141" i="73" s="1"/>
  <c r="L139" i="73"/>
  <c r="V139" i="73" s="1"/>
  <c r="N141" i="73"/>
  <c r="X141" i="73" s="1"/>
  <c r="P139" i="73"/>
  <c r="Z139" i="73" s="1"/>
  <c r="N142" i="73"/>
  <c r="Q139" i="73"/>
  <c r="M100" i="74"/>
  <c r="N89" i="74"/>
  <c r="AO89" i="74"/>
  <c r="AO100" i="74" s="1"/>
  <c r="AN100" i="74"/>
  <c r="E100" i="74"/>
  <c r="F89" i="74"/>
  <c r="W89" i="74"/>
  <c r="V100" i="74"/>
  <c r="AS100" i="74"/>
  <c r="AT89" i="74"/>
  <c r="W93" i="73"/>
  <c r="I91" i="73"/>
  <c r="AG93" i="73"/>
  <c r="P103" i="73"/>
  <c r="H104" i="73"/>
  <c r="AO93" i="73"/>
  <c r="O102" i="73"/>
  <c r="I104" i="73"/>
  <c r="X91" i="73"/>
  <c r="P102" i="73"/>
  <c r="Y103" i="73"/>
  <c r="J104" i="73"/>
  <c r="Y91" i="73"/>
  <c r="X92" i="73"/>
  <c r="U93" i="73"/>
  <c r="X102" i="73"/>
  <c r="Z103" i="73"/>
  <c r="AE104" i="73"/>
  <c r="AO91" i="73"/>
  <c r="M93" i="73"/>
  <c r="AK91" i="73"/>
  <c r="Y92" i="73"/>
  <c r="V93" i="73"/>
  <c r="Z102" i="73"/>
  <c r="AF103" i="73"/>
  <c r="AF104" i="73"/>
  <c r="AW92" i="73"/>
  <c r="AC92" i="73"/>
  <c r="AG102" i="73"/>
  <c r="AN103" i="73"/>
  <c r="AG104" i="73"/>
  <c r="AQ102" i="73"/>
  <c r="AI103" i="73"/>
  <c r="AK92" i="73"/>
  <c r="C103" i="73"/>
  <c r="E91" i="73"/>
  <c r="P91" i="73"/>
  <c r="AF91" i="73"/>
  <c r="F92" i="73"/>
  <c r="AN92" i="73"/>
  <c r="AD93" i="73"/>
  <c r="AV93" i="73"/>
  <c r="C102" i="73"/>
  <c r="AO102" i="73"/>
  <c r="S104" i="73"/>
  <c r="AQ104" i="73"/>
  <c r="F91" i="73"/>
  <c r="Q91" i="73"/>
  <c r="AG91" i="73"/>
  <c r="G92" i="73"/>
  <c r="AS92" i="73"/>
  <c r="I93" i="73"/>
  <c r="AE93" i="73"/>
  <c r="I102" i="73"/>
  <c r="Y102" i="73"/>
  <c r="AP102" i="73"/>
  <c r="Q103" i="73"/>
  <c r="G104" i="73"/>
  <c r="AA104" i="73"/>
  <c r="AU104" i="73"/>
  <c r="K102" i="73"/>
  <c r="AA102" i="73"/>
  <c r="S103" i="73"/>
  <c r="AI102" i="73"/>
  <c r="K104" i="73"/>
  <c r="N91" i="73"/>
  <c r="AC91" i="73"/>
  <c r="AS91" i="73"/>
  <c r="P92" i="73"/>
  <c r="AL92" i="73"/>
  <c r="E93" i="73"/>
  <c r="AT93" i="73"/>
  <c r="Q102" i="73"/>
  <c r="AM102" i="73"/>
  <c r="O91" i="73"/>
  <c r="AE91" i="73"/>
  <c r="Q92" i="73"/>
  <c r="AU93" i="73"/>
  <c r="B102" i="73"/>
  <c r="AN102" i="73"/>
  <c r="O103" i="73"/>
  <c r="AE103" i="73"/>
  <c r="R104" i="73"/>
  <c r="AJ89" i="73"/>
  <c r="AJ100" i="73" s="1"/>
  <c r="AR89" i="73"/>
  <c r="AR100" i="73" s="1"/>
  <c r="M89" i="73"/>
  <c r="M100" i="73" s="1"/>
  <c r="K100" i="73"/>
  <c r="A122" i="73"/>
  <c r="T100" i="73"/>
  <c r="U89" i="73"/>
  <c r="B93" i="73"/>
  <c r="B91" i="73"/>
  <c r="R92" i="73"/>
  <c r="R91" i="73"/>
  <c r="Z93" i="73"/>
  <c r="Z91" i="73"/>
  <c r="AI93" i="73"/>
  <c r="AI92" i="73"/>
  <c r="AI91" i="73"/>
  <c r="D93" i="73"/>
  <c r="D92" i="73"/>
  <c r="D91" i="73"/>
  <c r="L93" i="73"/>
  <c r="L92" i="73"/>
  <c r="L91" i="73"/>
  <c r="T93" i="73"/>
  <c r="T92" i="73"/>
  <c r="T91" i="73"/>
  <c r="AB93" i="73"/>
  <c r="AB92" i="73"/>
  <c r="AB91" i="73"/>
  <c r="AJ93" i="73"/>
  <c r="AJ92" i="73"/>
  <c r="AJ91" i="73"/>
  <c r="AR93" i="73"/>
  <c r="AR92" i="73"/>
  <c r="AB89" i="73"/>
  <c r="AA100" i="73"/>
  <c r="R93" i="73"/>
  <c r="Q131" i="73"/>
  <c r="Q130" i="73"/>
  <c r="Q129" i="73"/>
  <c r="Q128" i="73"/>
  <c r="Q127" i="73"/>
  <c r="Q126" i="73"/>
  <c r="P131" i="73"/>
  <c r="P130" i="73"/>
  <c r="P129" i="73"/>
  <c r="P128" i="73"/>
  <c r="P127" i="73"/>
  <c r="P126" i="73"/>
  <c r="O131" i="73"/>
  <c r="O130" i="73"/>
  <c r="O129" i="73"/>
  <c r="O128" i="73"/>
  <c r="O127" i="73"/>
  <c r="O126" i="73"/>
  <c r="M131" i="73"/>
  <c r="R130" i="73"/>
  <c r="M127" i="73"/>
  <c r="R126" i="73"/>
  <c r="M129" i="73"/>
  <c r="S131" i="73"/>
  <c r="S127" i="73"/>
  <c r="L131" i="73"/>
  <c r="V131" i="73" s="1"/>
  <c r="B169" i="73" s="1"/>
  <c r="N130" i="73"/>
  <c r="S129" i="73"/>
  <c r="L127" i="73"/>
  <c r="N126" i="73"/>
  <c r="N128" i="73"/>
  <c r="M130" i="73"/>
  <c r="R129" i="73"/>
  <c r="M126" i="73"/>
  <c r="W126" i="73" s="1"/>
  <c r="L130" i="73"/>
  <c r="N129" i="73"/>
  <c r="S128" i="73"/>
  <c r="L126" i="73"/>
  <c r="R128" i="73"/>
  <c r="L129" i="73"/>
  <c r="B92" i="73"/>
  <c r="AH92" i="73"/>
  <c r="J93" i="73"/>
  <c r="J92" i="73"/>
  <c r="J91" i="73"/>
  <c r="S93" i="73"/>
  <c r="S92" i="73"/>
  <c r="S91" i="73"/>
  <c r="N89" i="73"/>
  <c r="AP91" i="73"/>
  <c r="C93" i="73"/>
  <c r="C92" i="73"/>
  <c r="C91" i="73"/>
  <c r="K93" i="73"/>
  <c r="K92" i="73"/>
  <c r="K91" i="73"/>
  <c r="AA93" i="73"/>
  <c r="AA92" i="73"/>
  <c r="AA91" i="73"/>
  <c r="AQ93" i="73"/>
  <c r="AQ92" i="73"/>
  <c r="AQ91" i="73"/>
  <c r="D89" i="73"/>
  <c r="Z92" i="73"/>
  <c r="AH91" i="73"/>
  <c r="AP93" i="73"/>
  <c r="N127" i="73"/>
  <c r="S130" i="73"/>
  <c r="N104" i="73"/>
  <c r="N103" i="73"/>
  <c r="N102" i="73"/>
  <c r="AL104" i="73"/>
  <c r="AL103" i="73"/>
  <c r="AL102" i="73"/>
  <c r="H103" i="73"/>
  <c r="S144" i="73"/>
  <c r="S143" i="73"/>
  <c r="S142" i="73"/>
  <c r="S141" i="73"/>
  <c r="AC141" i="73" s="1"/>
  <c r="S140" i="73"/>
  <c r="AC140" i="73" s="1"/>
  <c r="S139" i="73"/>
  <c r="AC139" i="73" s="1"/>
  <c r="R144" i="73"/>
  <c r="AB144" i="73" s="1"/>
  <c r="R143" i="73"/>
  <c r="O143" i="73"/>
  <c r="M142" i="73"/>
  <c r="Q140" i="73"/>
  <c r="O139" i="73"/>
  <c r="Y139" i="73" s="1"/>
  <c r="N143" i="73"/>
  <c r="X143" i="73" s="1"/>
  <c r="L142" i="73"/>
  <c r="V142" i="73" s="1"/>
  <c r="R141" i="73"/>
  <c r="AB141" i="73" s="1"/>
  <c r="P140" i="73"/>
  <c r="N139" i="73"/>
  <c r="Q144" i="73"/>
  <c r="M143" i="73"/>
  <c r="Q141" i="73"/>
  <c r="AA141" i="73" s="1"/>
  <c r="O140" i="73"/>
  <c r="Y140" i="73" s="1"/>
  <c r="M139" i="73"/>
  <c r="W139" i="73" s="1"/>
  <c r="Q195" i="73"/>
  <c r="Q194" i="73"/>
  <c r="Q193" i="73"/>
  <c r="Q192" i="73"/>
  <c r="Q191" i="73"/>
  <c r="Q190" i="73"/>
  <c r="P195" i="73"/>
  <c r="P194" i="73"/>
  <c r="P193" i="73"/>
  <c r="P192" i="73"/>
  <c r="P191" i="73"/>
  <c r="P190" i="73"/>
  <c r="N195" i="73"/>
  <c r="N194" i="73"/>
  <c r="N193" i="73"/>
  <c r="N192" i="73"/>
  <c r="N191" i="73"/>
  <c r="N190" i="73"/>
  <c r="M195" i="73"/>
  <c r="M194" i="73"/>
  <c r="M193" i="73"/>
  <c r="M192" i="73"/>
  <c r="M191" i="73"/>
  <c r="M190" i="73"/>
  <c r="S195" i="73"/>
  <c r="S194" i="73"/>
  <c r="S193" i="73"/>
  <c r="S192" i="73"/>
  <c r="S191" i="73"/>
  <c r="S190" i="73"/>
  <c r="R195" i="73"/>
  <c r="R194" i="73"/>
  <c r="R193" i="73"/>
  <c r="R192" i="73"/>
  <c r="R191" i="73"/>
  <c r="R190" i="73"/>
  <c r="O195" i="73"/>
  <c r="O194" i="73"/>
  <c r="O193" i="73"/>
  <c r="O192" i="73"/>
  <c r="O191" i="73"/>
  <c r="O190" i="73"/>
  <c r="Q217" i="73"/>
  <c r="AL91" i="73"/>
  <c r="AW93" i="73"/>
  <c r="G102" i="73"/>
  <c r="W103" i="73"/>
  <c r="AH103" i="73"/>
  <c r="AV103" i="73"/>
  <c r="AM104" i="73"/>
  <c r="R139" i="73"/>
  <c r="R140" i="73"/>
  <c r="O141" i="73"/>
  <c r="O142" i="73"/>
  <c r="Y142" i="73" s="1"/>
  <c r="L143" i="73"/>
  <c r="V143" i="73" s="1"/>
  <c r="N144" i="73"/>
  <c r="X144" i="73" s="1"/>
  <c r="L193" i="73"/>
  <c r="F104" i="73"/>
  <c r="F103" i="73"/>
  <c r="F102" i="73"/>
  <c r="V104" i="73"/>
  <c r="V103" i="73"/>
  <c r="V102" i="73"/>
  <c r="AT104" i="73"/>
  <c r="AT103" i="73"/>
  <c r="AT102" i="73"/>
  <c r="M221" i="73"/>
  <c r="S221" i="73"/>
  <c r="S220" i="73"/>
  <c r="S219" i="73"/>
  <c r="S218" i="73"/>
  <c r="S217" i="73"/>
  <c r="S216" i="73"/>
  <c r="R221" i="73"/>
  <c r="R220" i="73"/>
  <c r="R219" i="73"/>
  <c r="R218" i="73"/>
  <c r="R217" i="73"/>
  <c r="R216" i="73"/>
  <c r="P221" i="73"/>
  <c r="P220" i="73"/>
  <c r="P219" i="73"/>
  <c r="P218" i="73"/>
  <c r="P217" i="73"/>
  <c r="P216" i="73"/>
  <c r="O221" i="73"/>
  <c r="O220" i="73"/>
  <c r="O219" i="73"/>
  <c r="O218" i="73"/>
  <c r="O217" i="73"/>
  <c r="O216" i="73"/>
  <c r="N221" i="73"/>
  <c r="M220" i="73"/>
  <c r="M219" i="73"/>
  <c r="M218" i="73"/>
  <c r="M217" i="73"/>
  <c r="M216" i="73"/>
  <c r="L221" i="73"/>
  <c r="L220" i="73"/>
  <c r="L219" i="73"/>
  <c r="L218" i="73"/>
  <c r="L217" i="73"/>
  <c r="L216" i="73"/>
  <c r="AD92" i="73"/>
  <c r="AU103" i="73"/>
  <c r="X104" i="73"/>
  <c r="V92" i="73"/>
  <c r="P141" i="73"/>
  <c r="P142" i="73"/>
  <c r="P143" i="73"/>
  <c r="Z143" i="73" s="1"/>
  <c r="O144" i="73"/>
  <c r="Y144" i="73" s="1"/>
  <c r="L190" i="73"/>
  <c r="N216" i="73"/>
  <c r="Q219" i="73"/>
  <c r="AD104" i="73"/>
  <c r="AD103" i="73"/>
  <c r="AD102" i="73"/>
  <c r="W104" i="73"/>
  <c r="N217" i="73"/>
  <c r="Q220" i="73"/>
  <c r="A213" i="73"/>
  <c r="A149" i="73"/>
  <c r="AN91" i="73"/>
  <c r="Q142" i="73"/>
  <c r="Q143" i="73"/>
  <c r="AA143" i="73" s="1"/>
  <c r="P144" i="73"/>
  <c r="Z144" i="73" s="1"/>
  <c r="L195" i="73"/>
  <c r="Q216" i="73"/>
  <c r="Q221" i="73"/>
  <c r="D102" i="73"/>
  <c r="L102" i="73"/>
  <c r="T102" i="73"/>
  <c r="AB102" i="73"/>
  <c r="AJ102" i="73"/>
  <c r="AR102" i="73"/>
  <c r="D103" i="73"/>
  <c r="L103" i="73"/>
  <c r="T103" i="73"/>
  <c r="AB103" i="73"/>
  <c r="AJ103" i="73"/>
  <c r="AR103" i="73"/>
  <c r="O153" i="73"/>
  <c r="Y153" i="73" s="1"/>
  <c r="O155" i="73"/>
  <c r="Y155" i="73" s="1"/>
  <c r="N208" i="73"/>
  <c r="N207" i="73"/>
  <c r="N206" i="73"/>
  <c r="N205" i="73"/>
  <c r="N204" i="73"/>
  <c r="N203" i="73"/>
  <c r="M208" i="73"/>
  <c r="M207" i="73"/>
  <c r="M206" i="73"/>
  <c r="M205" i="73"/>
  <c r="M204" i="73"/>
  <c r="M203" i="73"/>
  <c r="S208" i="73"/>
  <c r="S207" i="73"/>
  <c r="S206" i="73"/>
  <c r="S205" i="73"/>
  <c r="S204" i="73"/>
  <c r="S203" i="73"/>
  <c r="R208" i="73"/>
  <c r="R207" i="73"/>
  <c r="R206" i="73"/>
  <c r="R205" i="73"/>
  <c r="R204" i="73"/>
  <c r="R203" i="73"/>
  <c r="E102" i="73"/>
  <c r="M102" i="73"/>
  <c r="U102" i="73"/>
  <c r="AC102" i="73"/>
  <c r="AK102" i="73"/>
  <c r="AS102" i="73"/>
  <c r="E103" i="73"/>
  <c r="M103" i="73"/>
  <c r="U103" i="73"/>
  <c r="AC103" i="73"/>
  <c r="AK103" i="73"/>
  <c r="AS103" i="73"/>
  <c r="Q157" i="73"/>
  <c r="Q156" i="73"/>
  <c r="Q155" i="73"/>
  <c r="AA155" i="73" s="1"/>
  <c r="Q154" i="73"/>
  <c r="AA154" i="73" s="1"/>
  <c r="Q153" i="73"/>
  <c r="AA153" i="73" s="1"/>
  <c r="Q152" i="73"/>
  <c r="P157" i="73"/>
  <c r="P156" i="73"/>
  <c r="P155" i="73"/>
  <c r="P154" i="73"/>
  <c r="P153" i="73"/>
  <c r="Z153" i="73" s="1"/>
  <c r="P152" i="73"/>
  <c r="Z152" i="73" s="1"/>
  <c r="F145" i="72"/>
  <c r="AR89" i="72"/>
  <c r="AS89" i="72" s="1"/>
  <c r="AT89" i="72" s="1"/>
  <c r="AU89" i="72" s="1"/>
  <c r="AV89" i="72" s="1"/>
  <c r="AW89" i="72" s="1"/>
  <c r="AQ89" i="72"/>
  <c r="AI89" i="72"/>
  <c r="AJ89" i="72" s="1"/>
  <c r="AK89" i="72" s="1"/>
  <c r="AL89" i="72" s="1"/>
  <c r="AM89" i="72" s="1"/>
  <c r="AN89" i="72" s="1"/>
  <c r="AO89" i="72" s="1"/>
  <c r="AA89" i="72"/>
  <c r="AB89" i="72" s="1"/>
  <c r="AC89" i="72" s="1"/>
  <c r="AD89" i="72" s="1"/>
  <c r="AE89" i="72" s="1"/>
  <c r="AF89" i="72" s="1"/>
  <c r="AG89" i="72" s="1"/>
  <c r="S89" i="72"/>
  <c r="T89" i="72" s="1"/>
  <c r="U89" i="72" s="1"/>
  <c r="V89" i="72" s="1"/>
  <c r="W89" i="72" s="1"/>
  <c r="X89" i="72" s="1"/>
  <c r="Y89" i="72" s="1"/>
  <c r="K89" i="72"/>
  <c r="L89" i="72" s="1"/>
  <c r="M89" i="72" s="1"/>
  <c r="N89" i="72" s="1"/>
  <c r="O89" i="72" s="1"/>
  <c r="P89" i="72" s="1"/>
  <c r="Q89" i="72" s="1"/>
  <c r="C89" i="72"/>
  <c r="D89" i="72" s="1"/>
  <c r="E89" i="72" s="1"/>
  <c r="F89" i="72" s="1"/>
  <c r="G89" i="72" s="1"/>
  <c r="H89" i="72" s="1"/>
  <c r="I89" i="72" s="1"/>
  <c r="W128" i="73" l="1"/>
  <c r="AC126" i="73"/>
  <c r="X131" i="73"/>
  <c r="AB155" i="73"/>
  <c r="AA156" i="73"/>
  <c r="AA140" i="73"/>
  <c r="V141" i="73"/>
  <c r="L223" i="74"/>
  <c r="X140" i="73"/>
  <c r="Z142" i="73"/>
  <c r="Y141" i="73"/>
  <c r="W143" i="73"/>
  <c r="AC142" i="73"/>
  <c r="AA142" i="73"/>
  <c r="Z141" i="73"/>
  <c r="AB140" i="73"/>
  <c r="AA144" i="73"/>
  <c r="W142" i="73"/>
  <c r="AC143" i="73"/>
  <c r="N227" i="74"/>
  <c r="W140" i="73"/>
  <c r="Z154" i="73"/>
  <c r="X139" i="73"/>
  <c r="AC144" i="73"/>
  <c r="AA139" i="73"/>
  <c r="W144" i="73"/>
  <c r="R223" i="74"/>
  <c r="AB139" i="73"/>
  <c r="Y143" i="73"/>
  <c r="Z140" i="73"/>
  <c r="AB143" i="73"/>
  <c r="X142" i="73"/>
  <c r="Y157" i="73"/>
  <c r="V153" i="73"/>
  <c r="AC152" i="73"/>
  <c r="AC153" i="73"/>
  <c r="AC157" i="73"/>
  <c r="AB152" i="73"/>
  <c r="Z155" i="73"/>
  <c r="AA157" i="73"/>
  <c r="V156" i="73"/>
  <c r="X152" i="73"/>
  <c r="E227" i="74"/>
  <c r="W154" i="73"/>
  <c r="C166" i="73" s="1"/>
  <c r="AC156" i="73"/>
  <c r="Y154" i="73"/>
  <c r="X154" i="73"/>
  <c r="S226" i="74"/>
  <c r="AB157" i="73"/>
  <c r="AC154" i="73"/>
  <c r="W157" i="73"/>
  <c r="O223" i="74"/>
  <c r="W153" i="73"/>
  <c r="Z157" i="73"/>
  <c r="Y156" i="73"/>
  <c r="X153" i="73"/>
  <c r="W156" i="73"/>
  <c r="AB154" i="73"/>
  <c r="AK89" i="73"/>
  <c r="AL89" i="73" s="1"/>
  <c r="Z156" i="73"/>
  <c r="AA152" i="73"/>
  <c r="X155" i="73"/>
  <c r="V152" i="73"/>
  <c r="AB153" i="73"/>
  <c r="H165" i="73" s="1"/>
  <c r="AB156" i="73"/>
  <c r="AC155" i="73"/>
  <c r="H222" i="74"/>
  <c r="O225" i="74"/>
  <c r="E222" i="74"/>
  <c r="S227" i="74"/>
  <c r="N224" i="74"/>
  <c r="S225" i="74"/>
  <c r="O226" i="74"/>
  <c r="I223" i="74"/>
  <c r="AF89" i="74"/>
  <c r="AG89" i="74" s="1"/>
  <c r="AG100" i="74" s="1"/>
  <c r="O227" i="74"/>
  <c r="F224" i="74"/>
  <c r="D227" i="74"/>
  <c r="M222" i="74"/>
  <c r="O222" i="74"/>
  <c r="B222" i="74"/>
  <c r="G223" i="74"/>
  <c r="P227" i="74"/>
  <c r="R224" i="74"/>
  <c r="C222" i="74"/>
  <c r="G226" i="74"/>
  <c r="I225" i="74"/>
  <c r="S224" i="74"/>
  <c r="E223" i="74"/>
  <c r="C227" i="74"/>
  <c r="P222" i="74"/>
  <c r="D224" i="74"/>
  <c r="B226" i="74"/>
  <c r="P224" i="74"/>
  <c r="Q226" i="74"/>
  <c r="Q224" i="74"/>
  <c r="M226" i="74"/>
  <c r="R227" i="74"/>
  <c r="M223" i="74"/>
  <c r="F222" i="74"/>
  <c r="B225" i="74"/>
  <c r="D223" i="74"/>
  <c r="G224" i="74"/>
  <c r="I224" i="74"/>
  <c r="H223" i="74"/>
  <c r="F227" i="74"/>
  <c r="M225" i="74"/>
  <c r="H226" i="74"/>
  <c r="Q227" i="74"/>
  <c r="H224" i="74"/>
  <c r="D225" i="74"/>
  <c r="N225" i="74"/>
  <c r="N226" i="74"/>
  <c r="D226" i="74"/>
  <c r="E225" i="74"/>
  <c r="C225" i="74"/>
  <c r="Q223" i="74"/>
  <c r="G227" i="74"/>
  <c r="N223" i="74"/>
  <c r="I222" i="74"/>
  <c r="L226" i="74"/>
  <c r="C224" i="74"/>
  <c r="C223" i="74"/>
  <c r="M227" i="74"/>
  <c r="L224" i="74"/>
  <c r="B224" i="74"/>
  <c r="P225" i="74"/>
  <c r="F225" i="74"/>
  <c r="L222" i="74"/>
  <c r="Q225" i="74"/>
  <c r="G225" i="74"/>
  <c r="M224" i="74"/>
  <c r="G222" i="74"/>
  <c r="Q222" i="74"/>
  <c r="E226" i="74"/>
  <c r="B227" i="74"/>
  <c r="L227" i="74"/>
  <c r="B223" i="74"/>
  <c r="R225" i="74"/>
  <c r="P226" i="74"/>
  <c r="F226" i="74"/>
  <c r="D222" i="74"/>
  <c r="N222" i="74"/>
  <c r="S223" i="74"/>
  <c r="L225" i="74"/>
  <c r="F223" i="74"/>
  <c r="P223" i="74"/>
  <c r="E224" i="74"/>
  <c r="O224" i="74"/>
  <c r="O209" i="73"/>
  <c r="AB205" i="73" s="1"/>
  <c r="M166" i="73"/>
  <c r="V130" i="73"/>
  <c r="X130" i="73"/>
  <c r="N168" i="73" s="1"/>
  <c r="W131" i="73"/>
  <c r="Z127" i="73"/>
  <c r="AA129" i="73"/>
  <c r="Y126" i="73"/>
  <c r="O164" i="73" s="1"/>
  <c r="AB127" i="73"/>
  <c r="S164" i="73"/>
  <c r="O89" i="74"/>
  <c r="N100" i="74"/>
  <c r="X89" i="74"/>
  <c r="W100" i="74"/>
  <c r="F100" i="74"/>
  <c r="G89" i="74"/>
  <c r="AT100" i="74"/>
  <c r="AU89" i="74"/>
  <c r="AS89" i="73"/>
  <c r="AT89" i="73" s="1"/>
  <c r="AC127" i="73"/>
  <c r="AA131" i="73"/>
  <c r="M164" i="73"/>
  <c r="C164" i="73"/>
  <c r="V129" i="73"/>
  <c r="L167" i="73" s="1"/>
  <c r="W130" i="73"/>
  <c r="AC131" i="73"/>
  <c r="S169" i="73" s="1"/>
  <c r="Y128" i="73"/>
  <c r="Z130" i="73"/>
  <c r="D100" i="73"/>
  <c r="E89" i="73"/>
  <c r="L169" i="73"/>
  <c r="AB128" i="73"/>
  <c r="X128" i="73"/>
  <c r="W129" i="73"/>
  <c r="Y129" i="73"/>
  <c r="E167" i="73" s="1"/>
  <c r="Z131" i="73"/>
  <c r="AB129" i="73"/>
  <c r="O222" i="73"/>
  <c r="V219" i="73" s="1"/>
  <c r="V126" i="73"/>
  <c r="X126" i="73"/>
  <c r="N164" i="73" s="1"/>
  <c r="AB126" i="73"/>
  <c r="R164" i="73" s="1"/>
  <c r="Y130" i="73"/>
  <c r="E168" i="73" s="1"/>
  <c r="AA126" i="73"/>
  <c r="AB100" i="73"/>
  <c r="AC89" i="73"/>
  <c r="O196" i="73"/>
  <c r="Y190" i="73" s="1"/>
  <c r="I164" i="73"/>
  <c r="Z128" i="73"/>
  <c r="Z129" i="73"/>
  <c r="F167" i="73" s="1"/>
  <c r="AC130" i="73"/>
  <c r="S168" i="73" s="1"/>
  <c r="AC128" i="73"/>
  <c r="S166" i="73" s="1"/>
  <c r="V127" i="73"/>
  <c r="W127" i="73"/>
  <c r="Y131" i="73"/>
  <c r="O169" i="73" s="1"/>
  <c r="AA127" i="73"/>
  <c r="AA130" i="73"/>
  <c r="G168" i="73" s="1"/>
  <c r="U100" i="73"/>
  <c r="V89" i="73"/>
  <c r="D169" i="73"/>
  <c r="Y127" i="73"/>
  <c r="X127" i="73"/>
  <c r="N100" i="73"/>
  <c r="O89" i="73"/>
  <c r="X129" i="73"/>
  <c r="N167" i="73" s="1"/>
  <c r="AC129" i="73"/>
  <c r="S167" i="73" s="1"/>
  <c r="AB130" i="73"/>
  <c r="Z126" i="73"/>
  <c r="AA128" i="73"/>
  <c r="G166" i="73" s="1"/>
  <c r="N169" i="73"/>
  <c r="AB131" i="73"/>
  <c r="V128" i="73"/>
  <c r="B166" i="73" s="1"/>
  <c r="J27" i="72"/>
  <c r="J26" i="72"/>
  <c r="J25" i="72"/>
  <c r="J24" i="72"/>
  <c r="J23" i="72"/>
  <c r="Z207" i="73" l="1"/>
  <c r="AC206" i="73"/>
  <c r="AC194" i="73"/>
  <c r="P166" i="73"/>
  <c r="M168" i="73"/>
  <c r="W203" i="73"/>
  <c r="X207" i="73"/>
  <c r="AB204" i="73"/>
  <c r="Z204" i="73"/>
  <c r="F165" i="73"/>
  <c r="X205" i="73"/>
  <c r="V204" i="73"/>
  <c r="AB207" i="73"/>
  <c r="C169" i="73"/>
  <c r="V208" i="73"/>
  <c r="W205" i="73"/>
  <c r="Y206" i="73"/>
  <c r="AC205" i="73"/>
  <c r="G164" i="73"/>
  <c r="P169" i="73"/>
  <c r="F168" i="73"/>
  <c r="X208" i="73"/>
  <c r="V207" i="73"/>
  <c r="Z206" i="73"/>
  <c r="V206" i="73"/>
  <c r="AF100" i="74"/>
  <c r="Q168" i="73"/>
  <c r="AK100" i="73"/>
  <c r="R166" i="73"/>
  <c r="H169" i="73"/>
  <c r="D168" i="73"/>
  <c r="M169" i="73"/>
  <c r="R165" i="73"/>
  <c r="L168" i="73"/>
  <c r="AB203" i="73"/>
  <c r="AC203" i="73"/>
  <c r="Y203" i="73"/>
  <c r="Y204" i="73"/>
  <c r="V193" i="73"/>
  <c r="Y205" i="73"/>
  <c r="V203" i="73"/>
  <c r="X203" i="73"/>
  <c r="W204" i="73"/>
  <c r="G169" i="73"/>
  <c r="AC207" i="73"/>
  <c r="AB194" i="73"/>
  <c r="Z205" i="73"/>
  <c r="Y207" i="73"/>
  <c r="AB208" i="73"/>
  <c r="V218" i="73"/>
  <c r="AB217" i="73"/>
  <c r="Y218" i="73"/>
  <c r="Y221" i="73"/>
  <c r="AA217" i="73"/>
  <c r="W219" i="73"/>
  <c r="Z217" i="73"/>
  <c r="AC220" i="73"/>
  <c r="AA216" i="73"/>
  <c r="AC218" i="73"/>
  <c r="Y216" i="73"/>
  <c r="W220" i="73"/>
  <c r="AA221" i="73"/>
  <c r="AB216" i="73"/>
  <c r="AC217" i="73"/>
  <c r="AB221" i="73"/>
  <c r="R233" i="73" s="1"/>
  <c r="Y220" i="73"/>
  <c r="X216" i="73"/>
  <c r="X217" i="73"/>
  <c r="Y217" i="73"/>
  <c r="AA208" i="73"/>
  <c r="AA207" i="73"/>
  <c r="X204" i="73"/>
  <c r="N229" i="73" s="1"/>
  <c r="AA203" i="73"/>
  <c r="Z203" i="73"/>
  <c r="Z208" i="73"/>
  <c r="W206" i="73"/>
  <c r="V205" i="73"/>
  <c r="AB206" i="73"/>
  <c r="AA204" i="73"/>
  <c r="AC208" i="73"/>
  <c r="W207" i="73"/>
  <c r="AC204" i="73"/>
  <c r="X206" i="73"/>
  <c r="Y208" i="73"/>
  <c r="W208" i="73"/>
  <c r="AA206" i="73"/>
  <c r="AA205" i="73"/>
  <c r="Z191" i="73"/>
  <c r="AA195" i="73"/>
  <c r="W195" i="73"/>
  <c r="AA192" i="73"/>
  <c r="X191" i="73"/>
  <c r="AB193" i="73"/>
  <c r="Z190" i="73"/>
  <c r="W194" i="73"/>
  <c r="X190" i="73"/>
  <c r="D228" i="73" s="1"/>
  <c r="AA190" i="73"/>
  <c r="AC192" i="73"/>
  <c r="AB195" i="73"/>
  <c r="W192" i="73"/>
  <c r="X192" i="73"/>
  <c r="AC195" i="73"/>
  <c r="AB190" i="73"/>
  <c r="H228" i="73" s="1"/>
  <c r="V190" i="73"/>
  <c r="AC190" i="73"/>
  <c r="Z195" i="73"/>
  <c r="Y195" i="73"/>
  <c r="Y192" i="73"/>
  <c r="Y194" i="73"/>
  <c r="X193" i="73"/>
  <c r="AA193" i="73"/>
  <c r="V195" i="73"/>
  <c r="W191" i="73"/>
  <c r="Y191" i="73"/>
  <c r="AA191" i="73"/>
  <c r="AA194" i="73"/>
  <c r="AC193" i="73"/>
  <c r="W193" i="73"/>
  <c r="Y193" i="73"/>
  <c r="Z192" i="73"/>
  <c r="AB192" i="73"/>
  <c r="AB191" i="73"/>
  <c r="W190" i="73"/>
  <c r="AC191" i="73"/>
  <c r="P165" i="73"/>
  <c r="G167" i="73"/>
  <c r="I165" i="73"/>
  <c r="O165" i="73"/>
  <c r="F164" i="73"/>
  <c r="G165" i="73"/>
  <c r="P164" i="73"/>
  <c r="O168" i="73"/>
  <c r="B168" i="73"/>
  <c r="S165" i="73"/>
  <c r="I167" i="73"/>
  <c r="E164" i="73"/>
  <c r="Q164" i="73"/>
  <c r="Q169" i="73"/>
  <c r="O167" i="73"/>
  <c r="E165" i="73"/>
  <c r="Q166" i="73"/>
  <c r="B167" i="73"/>
  <c r="Q167" i="73"/>
  <c r="C168" i="73"/>
  <c r="P167" i="73"/>
  <c r="H166" i="73"/>
  <c r="D164" i="73"/>
  <c r="D167" i="73"/>
  <c r="H164" i="73"/>
  <c r="I169" i="73"/>
  <c r="P89" i="74"/>
  <c r="O100" i="74"/>
  <c r="H89" i="74"/>
  <c r="G100" i="74"/>
  <c r="AU100" i="74"/>
  <c r="AV89" i="74"/>
  <c r="Y89" i="74"/>
  <c r="Y100" i="74" s="1"/>
  <c r="X100" i="74"/>
  <c r="AS100" i="73"/>
  <c r="B231" i="73"/>
  <c r="L231" i="73"/>
  <c r="L166" i="73"/>
  <c r="E233" i="73"/>
  <c r="O166" i="73"/>
  <c r="E166" i="73"/>
  <c r="E229" i="73"/>
  <c r="O100" i="73"/>
  <c r="P89" i="73"/>
  <c r="AC100" i="73"/>
  <c r="AD89" i="73"/>
  <c r="P168" i="73"/>
  <c r="E228" i="73"/>
  <c r="O228" i="73"/>
  <c r="Z221" i="73"/>
  <c r="Z220" i="73"/>
  <c r="R169" i="73"/>
  <c r="AA220" i="73"/>
  <c r="W216" i="73"/>
  <c r="M165" i="73"/>
  <c r="C165" i="73"/>
  <c r="V217" i="73"/>
  <c r="W218" i="73"/>
  <c r="H167" i="73"/>
  <c r="R167" i="73"/>
  <c r="F166" i="73"/>
  <c r="Y219" i="73"/>
  <c r="AC221" i="73"/>
  <c r="D165" i="73"/>
  <c r="N165" i="73"/>
  <c r="X221" i="73"/>
  <c r="L165" i="73"/>
  <c r="B165" i="73"/>
  <c r="AA219" i="73"/>
  <c r="AC216" i="73"/>
  <c r="V192" i="73"/>
  <c r="V191" i="73"/>
  <c r="V194" i="73"/>
  <c r="X195" i="73"/>
  <c r="V216" i="73"/>
  <c r="Z194" i="73"/>
  <c r="C167" i="73"/>
  <c r="M167" i="73"/>
  <c r="X194" i="73"/>
  <c r="W217" i="73"/>
  <c r="Z193" i="73"/>
  <c r="I166" i="73"/>
  <c r="AT100" i="73"/>
  <c r="AU89" i="73"/>
  <c r="I168" i="73"/>
  <c r="X218" i="73"/>
  <c r="AA218" i="73"/>
  <c r="X219" i="73"/>
  <c r="X220" i="73"/>
  <c r="N166" i="73"/>
  <c r="D166" i="73"/>
  <c r="F169" i="73"/>
  <c r="E169" i="73"/>
  <c r="B164" i="73"/>
  <c r="L164" i="73"/>
  <c r="H168" i="73"/>
  <c r="R168" i="73"/>
  <c r="S232" i="73"/>
  <c r="AB218" i="73"/>
  <c r="Z218" i="73"/>
  <c r="AL100" i="73"/>
  <c r="AM89" i="73"/>
  <c r="Q165" i="73"/>
  <c r="AB220" i="73"/>
  <c r="V221" i="73"/>
  <c r="W221" i="73"/>
  <c r="S230" i="73"/>
  <c r="I230" i="73"/>
  <c r="E100" i="73"/>
  <c r="F89" i="73"/>
  <c r="V100" i="73"/>
  <c r="W89" i="73"/>
  <c r="Z216" i="73"/>
  <c r="Z219" i="73"/>
  <c r="AC219" i="73"/>
  <c r="AB219" i="73"/>
  <c r="V220" i="73"/>
  <c r="A49" i="71"/>
  <c r="A67" i="71"/>
  <c r="B86" i="71"/>
  <c r="C86" i="71"/>
  <c r="D86" i="71"/>
  <c r="E86" i="71"/>
  <c r="F86" i="71"/>
  <c r="G86" i="71"/>
  <c r="B87" i="71"/>
  <c r="C87" i="71"/>
  <c r="D87" i="71"/>
  <c r="E87" i="71"/>
  <c r="F87" i="71"/>
  <c r="G87" i="71"/>
  <c r="B88" i="71"/>
  <c r="C88" i="71"/>
  <c r="D88" i="71"/>
  <c r="E88" i="71"/>
  <c r="F88" i="71"/>
  <c r="G88" i="71"/>
  <c r="C89" i="71"/>
  <c r="D89" i="71" s="1"/>
  <c r="E89" i="71" s="1"/>
  <c r="F89" i="71" s="1"/>
  <c r="G89" i="71" s="1"/>
  <c r="H89" i="71" s="1"/>
  <c r="I89" i="71" s="1"/>
  <c r="AQ89" i="71"/>
  <c r="AR89" i="71" s="1"/>
  <c r="AS89" i="71" s="1"/>
  <c r="AT89" i="71" s="1"/>
  <c r="AU89" i="71" s="1"/>
  <c r="AV89" i="71" s="1"/>
  <c r="AW89" i="71" s="1"/>
  <c r="AI89" i="71"/>
  <c r="AJ89" i="71" s="1"/>
  <c r="AK89" i="71" s="1"/>
  <c r="AL89" i="71" s="1"/>
  <c r="AM89" i="71" s="1"/>
  <c r="AN89" i="71" s="1"/>
  <c r="AO89" i="71" s="1"/>
  <c r="AA89" i="71"/>
  <c r="AB89" i="71" s="1"/>
  <c r="AC89" i="71" s="1"/>
  <c r="AD89" i="71" s="1"/>
  <c r="AE89" i="71" s="1"/>
  <c r="AF89" i="71" s="1"/>
  <c r="AG89" i="71" s="1"/>
  <c r="S89" i="71"/>
  <c r="T89" i="71" s="1"/>
  <c r="U89" i="71" s="1"/>
  <c r="V89" i="71" s="1"/>
  <c r="W89" i="71" s="1"/>
  <c r="X89" i="71" s="1"/>
  <c r="Y89" i="71" s="1"/>
  <c r="K89" i="71"/>
  <c r="L89" i="71" s="1"/>
  <c r="M89" i="71" s="1"/>
  <c r="N89" i="71" s="1"/>
  <c r="O89" i="71" s="1"/>
  <c r="P89" i="71" s="1"/>
  <c r="Q89" i="71" s="1"/>
  <c r="I232" i="73" l="1"/>
  <c r="G233" i="73"/>
  <c r="Q233" i="73"/>
  <c r="G229" i="73"/>
  <c r="O233" i="73"/>
  <c r="D229" i="73"/>
  <c r="O230" i="73"/>
  <c r="E230" i="73"/>
  <c r="N228" i="73"/>
  <c r="P229" i="73"/>
  <c r="Q228" i="73"/>
  <c r="Q229" i="73"/>
  <c r="H233" i="73"/>
  <c r="H229" i="73"/>
  <c r="O229" i="73"/>
  <c r="I229" i="73"/>
  <c r="G228" i="73"/>
  <c r="S229" i="73"/>
  <c r="F229" i="73"/>
  <c r="C231" i="73"/>
  <c r="E232" i="73"/>
  <c r="L230" i="73"/>
  <c r="M232" i="73"/>
  <c r="R228" i="73"/>
  <c r="C232" i="73"/>
  <c r="O232" i="73"/>
  <c r="M231" i="73"/>
  <c r="R229" i="73"/>
  <c r="Q89" i="74"/>
  <c r="Q100" i="74" s="1"/>
  <c r="P100" i="74"/>
  <c r="AV100" i="74"/>
  <c r="AW89" i="74"/>
  <c r="AW100" i="74" s="1"/>
  <c r="I89" i="74"/>
  <c r="I100" i="74" s="1"/>
  <c r="H100" i="74"/>
  <c r="P228" i="73"/>
  <c r="F228" i="73"/>
  <c r="S228" i="73"/>
  <c r="I228" i="73"/>
  <c r="E231" i="73"/>
  <c r="O231" i="73"/>
  <c r="M228" i="73"/>
  <c r="C228" i="73"/>
  <c r="AM100" i="73"/>
  <c r="AN89" i="73"/>
  <c r="Q232" i="73"/>
  <c r="G232" i="73"/>
  <c r="B230" i="73"/>
  <c r="AV89" i="73"/>
  <c r="AU100" i="73"/>
  <c r="AD100" i="73"/>
  <c r="AE89" i="73"/>
  <c r="X89" i="73"/>
  <c r="W100" i="73"/>
  <c r="P230" i="73"/>
  <c r="F230" i="73"/>
  <c r="B228" i="73"/>
  <c r="L228" i="73"/>
  <c r="P232" i="73"/>
  <c r="F232" i="73"/>
  <c r="N230" i="73"/>
  <c r="D230" i="73"/>
  <c r="F100" i="73"/>
  <c r="G89" i="73"/>
  <c r="R230" i="73"/>
  <c r="H230" i="73"/>
  <c r="N233" i="73"/>
  <c r="D233" i="73"/>
  <c r="M230" i="73"/>
  <c r="C230" i="73"/>
  <c r="P233" i="73"/>
  <c r="F233" i="73"/>
  <c r="Q89" i="73"/>
  <c r="Q100" i="73" s="1"/>
  <c r="P100" i="73"/>
  <c r="Q231" i="73"/>
  <c r="G231" i="73"/>
  <c r="H231" i="73"/>
  <c r="R231" i="73"/>
  <c r="M233" i="73"/>
  <c r="C233" i="73"/>
  <c r="N232" i="73"/>
  <c r="D232" i="73"/>
  <c r="L229" i="73"/>
  <c r="B229" i="73"/>
  <c r="P231" i="73"/>
  <c r="F231" i="73"/>
  <c r="H232" i="73"/>
  <c r="R232" i="73"/>
  <c r="Q230" i="73"/>
  <c r="G230" i="73"/>
  <c r="S233" i="73"/>
  <c r="I233" i="73"/>
  <c r="B232" i="73"/>
  <c r="L232" i="73"/>
  <c r="S231" i="73"/>
  <c r="I231" i="73"/>
  <c r="L233" i="73"/>
  <c r="B233" i="73"/>
  <c r="N231" i="73"/>
  <c r="D231" i="73"/>
  <c r="M229" i="73"/>
  <c r="C229" i="73"/>
  <c r="J28" i="71"/>
  <c r="J27" i="71"/>
  <c r="J26" i="71"/>
  <c r="J25" i="71"/>
  <c r="J24" i="71"/>
  <c r="J23" i="71"/>
  <c r="I27" i="70"/>
  <c r="AW89" i="73" l="1"/>
  <c r="AW100" i="73" s="1"/>
  <c r="AV100" i="73"/>
  <c r="G100" i="73"/>
  <c r="H89" i="73"/>
  <c r="X100" i="73"/>
  <c r="Y89" i="73"/>
  <c r="Y100" i="73" s="1"/>
  <c r="AO89" i="73"/>
  <c r="AO100" i="73" s="1"/>
  <c r="AN100" i="73"/>
  <c r="AF89" i="73"/>
  <c r="AE100" i="73"/>
  <c r="E222" i="72"/>
  <c r="Q221" i="72" s="1"/>
  <c r="N221" i="72"/>
  <c r="L221" i="72"/>
  <c r="Q220" i="72"/>
  <c r="P220" i="72"/>
  <c r="P219" i="72"/>
  <c r="N219" i="72"/>
  <c r="L219" i="72"/>
  <c r="Q218" i="72"/>
  <c r="N218" i="72"/>
  <c r="P217" i="72"/>
  <c r="N217" i="72"/>
  <c r="P216" i="72"/>
  <c r="O216" i="72"/>
  <c r="N216" i="72"/>
  <c r="E209" i="72"/>
  <c r="O207" i="72" s="1"/>
  <c r="L203" i="72"/>
  <c r="E196" i="72"/>
  <c r="R195" i="72" s="1"/>
  <c r="N195" i="72"/>
  <c r="M195" i="72"/>
  <c r="L193" i="72"/>
  <c r="M192" i="72"/>
  <c r="C180" i="72"/>
  <c r="C179" i="72"/>
  <c r="C178" i="72"/>
  <c r="C177" i="72"/>
  <c r="C176" i="72"/>
  <c r="C175" i="72"/>
  <c r="F158" i="72"/>
  <c r="R157" i="72" s="1"/>
  <c r="N157" i="72"/>
  <c r="L156" i="72"/>
  <c r="O155" i="72"/>
  <c r="N155" i="72"/>
  <c r="R154" i="72"/>
  <c r="M154" i="72"/>
  <c r="L154" i="72"/>
  <c r="R153" i="72"/>
  <c r="O153" i="72"/>
  <c r="N153" i="72"/>
  <c r="M152" i="72"/>
  <c r="L152" i="72"/>
  <c r="Q144" i="72"/>
  <c r="P144" i="72"/>
  <c r="O144" i="72"/>
  <c r="N144" i="72"/>
  <c r="L144" i="72"/>
  <c r="Q143" i="72"/>
  <c r="P143" i="72"/>
  <c r="O143" i="72"/>
  <c r="N143" i="72"/>
  <c r="L143" i="72"/>
  <c r="Q142" i="72"/>
  <c r="P142" i="72"/>
  <c r="O142" i="72"/>
  <c r="N142" i="72"/>
  <c r="L142" i="72"/>
  <c r="Q141" i="72"/>
  <c r="P141" i="72"/>
  <c r="O141" i="72"/>
  <c r="N141" i="72"/>
  <c r="L141" i="72"/>
  <c r="Q140" i="72"/>
  <c r="P140" i="72"/>
  <c r="O140" i="72"/>
  <c r="N140" i="72"/>
  <c r="L140" i="72"/>
  <c r="S139" i="72"/>
  <c r="R139" i="72"/>
  <c r="Q139" i="72"/>
  <c r="P139" i="72"/>
  <c r="Z139" i="72" s="1"/>
  <c r="O139" i="72"/>
  <c r="N139" i="72"/>
  <c r="M139" i="72"/>
  <c r="L139" i="72"/>
  <c r="F132" i="72"/>
  <c r="M130" i="72" s="1"/>
  <c r="C117" i="72"/>
  <c r="C116" i="72"/>
  <c r="C115" i="72"/>
  <c r="C114" i="72"/>
  <c r="C113" i="72"/>
  <c r="C112" i="72"/>
  <c r="AW100" i="72"/>
  <c r="AV100" i="72"/>
  <c r="AU100" i="72"/>
  <c r="AT100" i="72"/>
  <c r="AS100" i="72"/>
  <c r="AR100" i="72"/>
  <c r="AQ100" i="72"/>
  <c r="AP100" i="72"/>
  <c r="AO100" i="72"/>
  <c r="AN100" i="72"/>
  <c r="AM100" i="72"/>
  <c r="AL100" i="72"/>
  <c r="AK100" i="72"/>
  <c r="AJ100" i="72"/>
  <c r="AI100" i="72"/>
  <c r="AH100" i="72"/>
  <c r="AG100" i="72"/>
  <c r="AF100" i="72"/>
  <c r="AE100" i="72"/>
  <c r="AD100" i="72"/>
  <c r="AC100" i="72"/>
  <c r="AB100" i="72"/>
  <c r="AA100" i="72"/>
  <c r="Z100" i="72"/>
  <c r="Y100" i="72"/>
  <c r="X100" i="72"/>
  <c r="W100" i="72"/>
  <c r="V100" i="72"/>
  <c r="U100" i="72"/>
  <c r="T100" i="72"/>
  <c r="S100" i="72"/>
  <c r="R100" i="72"/>
  <c r="Q100" i="72"/>
  <c r="P100" i="72"/>
  <c r="O100" i="72"/>
  <c r="N100" i="72"/>
  <c r="M100" i="72"/>
  <c r="L100" i="72"/>
  <c r="K100" i="72"/>
  <c r="J100" i="72"/>
  <c r="I100" i="72"/>
  <c r="H100" i="72"/>
  <c r="G100" i="72"/>
  <c r="F100" i="72"/>
  <c r="E100" i="72"/>
  <c r="D100" i="72"/>
  <c r="C100" i="72"/>
  <c r="AW99" i="72"/>
  <c r="AV99" i="72"/>
  <c r="AU99" i="72"/>
  <c r="AT99" i="72"/>
  <c r="AS99" i="72"/>
  <c r="AR99" i="72"/>
  <c r="AQ99" i="72"/>
  <c r="AP99" i="72"/>
  <c r="AO99" i="72"/>
  <c r="AN99" i="72"/>
  <c r="AM99" i="72"/>
  <c r="AL99" i="72"/>
  <c r="AK99" i="72"/>
  <c r="AJ99" i="72"/>
  <c r="AI99" i="72"/>
  <c r="AH99" i="72"/>
  <c r="AG99" i="72"/>
  <c r="AF99" i="72"/>
  <c r="AE99" i="72"/>
  <c r="AD99" i="72"/>
  <c r="AC99" i="72"/>
  <c r="AB99" i="72"/>
  <c r="AA99" i="72"/>
  <c r="Z99" i="72"/>
  <c r="Y99" i="72"/>
  <c r="X99" i="72"/>
  <c r="W99" i="72"/>
  <c r="V99" i="72"/>
  <c r="U99" i="72"/>
  <c r="T99" i="72"/>
  <c r="S99" i="72"/>
  <c r="R99" i="72"/>
  <c r="Q99" i="72"/>
  <c r="P99" i="72"/>
  <c r="O99" i="72"/>
  <c r="N99" i="72"/>
  <c r="M99" i="72"/>
  <c r="L99" i="72"/>
  <c r="K99" i="72"/>
  <c r="J99" i="72"/>
  <c r="I99" i="72"/>
  <c r="H99" i="72"/>
  <c r="G99" i="72"/>
  <c r="F99" i="72"/>
  <c r="E99" i="72"/>
  <c r="D99" i="72"/>
  <c r="C99" i="72"/>
  <c r="B99" i="72"/>
  <c r="AW98" i="72"/>
  <c r="AV98" i="72"/>
  <c r="AU98" i="72"/>
  <c r="AT98" i="72"/>
  <c r="AS98" i="72"/>
  <c r="AR98" i="72"/>
  <c r="AQ98" i="72"/>
  <c r="AP98" i="72"/>
  <c r="AO98" i="72"/>
  <c r="AN98" i="72"/>
  <c r="AM98" i="72"/>
  <c r="AL98" i="72"/>
  <c r="AK98" i="72"/>
  <c r="AJ98" i="72"/>
  <c r="AI98" i="72"/>
  <c r="AH98" i="72"/>
  <c r="AG98" i="72"/>
  <c r="AF98" i="72"/>
  <c r="AD98" i="72"/>
  <c r="AC98" i="72"/>
  <c r="AB98" i="72"/>
  <c r="AA98" i="72"/>
  <c r="Z98" i="72"/>
  <c r="Y98" i="72"/>
  <c r="X98" i="72"/>
  <c r="W98" i="72"/>
  <c r="V98" i="72"/>
  <c r="U98" i="72"/>
  <c r="T98" i="72"/>
  <c r="S98" i="72"/>
  <c r="R98" i="72"/>
  <c r="Q98" i="72"/>
  <c r="P98" i="72"/>
  <c r="O98" i="72"/>
  <c r="N98" i="72"/>
  <c r="M98" i="72"/>
  <c r="L98" i="72"/>
  <c r="K98" i="72"/>
  <c r="J98" i="72"/>
  <c r="I98" i="72"/>
  <c r="H98" i="72"/>
  <c r="G98" i="72"/>
  <c r="F98" i="72"/>
  <c r="E98" i="72"/>
  <c r="D98" i="72"/>
  <c r="C98" i="72"/>
  <c r="B98" i="72"/>
  <c r="AW97" i="72"/>
  <c r="AW104" i="72" s="1"/>
  <c r="AV97" i="72"/>
  <c r="AU97" i="72"/>
  <c r="AT97" i="72"/>
  <c r="AS97" i="72"/>
  <c r="AS103" i="72" s="1"/>
  <c r="AR97" i="72"/>
  <c r="AQ97" i="72"/>
  <c r="AP97" i="72"/>
  <c r="AP104" i="72" s="1"/>
  <c r="AO97" i="72"/>
  <c r="AO102" i="72" s="1"/>
  <c r="AN97" i="72"/>
  <c r="AM97" i="72"/>
  <c r="AL97" i="72"/>
  <c r="AK97" i="72"/>
  <c r="AK102" i="72" s="1"/>
  <c r="AJ97" i="72"/>
  <c r="AI97" i="72"/>
  <c r="AH97" i="72"/>
  <c r="AH104" i="72" s="1"/>
  <c r="AG103" i="72"/>
  <c r="AC97" i="72"/>
  <c r="AB97" i="72"/>
  <c r="AA97" i="72"/>
  <c r="Z97" i="72"/>
  <c r="Z104" i="72" s="1"/>
  <c r="Y97" i="72"/>
  <c r="Y102" i="72" s="1"/>
  <c r="X97" i="72"/>
  <c r="W97" i="72"/>
  <c r="V97" i="72"/>
  <c r="U97" i="72"/>
  <c r="T97" i="72"/>
  <c r="T102" i="72" s="1"/>
  <c r="S97" i="72"/>
  <c r="R97" i="72"/>
  <c r="R102" i="72" s="1"/>
  <c r="Q97" i="72"/>
  <c r="Q102" i="72" s="1"/>
  <c r="P97" i="72"/>
  <c r="O97" i="72"/>
  <c r="N97" i="72"/>
  <c r="M97" i="72"/>
  <c r="L97" i="72"/>
  <c r="K97" i="72"/>
  <c r="J97" i="72"/>
  <c r="J103" i="72" s="1"/>
  <c r="I97" i="72"/>
  <c r="I104" i="72" s="1"/>
  <c r="H97" i="72"/>
  <c r="G97" i="72"/>
  <c r="F97" i="72"/>
  <c r="E97" i="72"/>
  <c r="D97" i="72"/>
  <c r="C97" i="72"/>
  <c r="B97" i="72"/>
  <c r="AW88" i="72"/>
  <c r="AV88" i="72"/>
  <c r="AU88" i="72"/>
  <c r="AT88" i="72"/>
  <c r="AS88" i="72"/>
  <c r="AR88" i="72"/>
  <c r="AQ88" i="72"/>
  <c r="AP88" i="72"/>
  <c r="AO88" i="72"/>
  <c r="AN88" i="72"/>
  <c r="AM88" i="72"/>
  <c r="AL88" i="72"/>
  <c r="AK88" i="72"/>
  <c r="AJ88" i="72"/>
  <c r="AI88" i="72"/>
  <c r="AH88" i="72"/>
  <c r="AG88" i="72"/>
  <c r="AF88" i="72"/>
  <c r="AE88" i="72"/>
  <c r="AD88" i="72"/>
  <c r="AC88" i="72"/>
  <c r="AB88" i="72"/>
  <c r="AA88" i="72"/>
  <c r="Z88" i="72"/>
  <c r="Y88" i="72"/>
  <c r="X88" i="72"/>
  <c r="W88" i="72"/>
  <c r="V88" i="72"/>
  <c r="U88" i="72"/>
  <c r="T88" i="72"/>
  <c r="S88" i="72"/>
  <c r="R88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B88" i="72"/>
  <c r="AW87" i="72"/>
  <c r="AV87" i="72"/>
  <c r="AU87" i="72"/>
  <c r="AT87" i="72"/>
  <c r="AS87" i="72"/>
  <c r="AR87" i="72"/>
  <c r="AQ87" i="72"/>
  <c r="AP87" i="72"/>
  <c r="AO87" i="72"/>
  <c r="AN87" i="72"/>
  <c r="AM87" i="72"/>
  <c r="AL87" i="72"/>
  <c r="AK87" i="72"/>
  <c r="AJ87" i="72"/>
  <c r="AI87" i="72"/>
  <c r="AH87" i="72"/>
  <c r="AG87" i="72"/>
  <c r="AF87" i="72"/>
  <c r="AE87" i="72"/>
  <c r="AD87" i="72"/>
  <c r="AC87" i="72"/>
  <c r="AB87" i="72"/>
  <c r="AA87" i="72"/>
  <c r="Z87" i="72"/>
  <c r="Y87" i="72"/>
  <c r="X87" i="72"/>
  <c r="W87" i="72"/>
  <c r="V87" i="72"/>
  <c r="U87" i="72"/>
  <c r="T87" i="72"/>
  <c r="S87" i="72"/>
  <c r="R87" i="72"/>
  <c r="Q87" i="72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AW86" i="72"/>
  <c r="AV86" i="72"/>
  <c r="AV92" i="72" s="1"/>
  <c r="AU86" i="72"/>
  <c r="AU91" i="72" s="1"/>
  <c r="AT86" i="72"/>
  <c r="AT91" i="72" s="1"/>
  <c r="AS86" i="72"/>
  <c r="AS91" i="72" s="1"/>
  <c r="AR86" i="72"/>
  <c r="AR92" i="72" s="1"/>
  <c r="AQ86" i="72"/>
  <c r="AQ91" i="72" s="1"/>
  <c r="AP86" i="72"/>
  <c r="AO86" i="72"/>
  <c r="AO93" i="72" s="1"/>
  <c r="AN86" i="72"/>
  <c r="AN93" i="72" s="1"/>
  <c r="AM86" i="72"/>
  <c r="AM91" i="72" s="1"/>
  <c r="AL86" i="72"/>
  <c r="AL91" i="72" s="1"/>
  <c r="AK86" i="72"/>
  <c r="AK93" i="72" s="1"/>
  <c r="AJ86" i="72"/>
  <c r="AJ91" i="72" s="1"/>
  <c r="AI86" i="72"/>
  <c r="AI92" i="72" s="1"/>
  <c r="AH86" i="72"/>
  <c r="AG86" i="72"/>
  <c r="AF86" i="72"/>
  <c r="AF93" i="72" s="1"/>
  <c r="AE86" i="72"/>
  <c r="AE91" i="72" s="1"/>
  <c r="AD86" i="72"/>
  <c r="AD91" i="72" s="1"/>
  <c r="AC86" i="72"/>
  <c r="AC91" i="72" s="1"/>
  <c r="AB86" i="72"/>
  <c r="AB91" i="72" s="1"/>
  <c r="AA86" i="72"/>
  <c r="AA91" i="72" s="1"/>
  <c r="Z86" i="72"/>
  <c r="Y86" i="72"/>
  <c r="Y92" i="72" s="1"/>
  <c r="X86" i="72"/>
  <c r="X92" i="72" s="1"/>
  <c r="W86" i="72"/>
  <c r="W93" i="72" s="1"/>
  <c r="V86" i="72"/>
  <c r="V93" i="72" s="1"/>
  <c r="U86" i="72"/>
  <c r="U92" i="72" s="1"/>
  <c r="T86" i="72"/>
  <c r="T93" i="72" s="1"/>
  <c r="S86" i="72"/>
  <c r="S93" i="72" s="1"/>
  <c r="R86" i="72"/>
  <c r="Q86" i="72"/>
  <c r="P86" i="72"/>
  <c r="P92" i="72" s="1"/>
  <c r="O86" i="72"/>
  <c r="O91" i="72" s="1"/>
  <c r="N86" i="72"/>
  <c r="N93" i="72" s="1"/>
  <c r="M86" i="72"/>
  <c r="M91" i="72" s="1"/>
  <c r="L86" i="72"/>
  <c r="L91" i="72" s="1"/>
  <c r="K86" i="72"/>
  <c r="K93" i="72" s="1"/>
  <c r="J86" i="72"/>
  <c r="I86" i="72"/>
  <c r="I93" i="72" s="1"/>
  <c r="H86" i="72"/>
  <c r="H93" i="72" s="1"/>
  <c r="G86" i="72"/>
  <c r="G92" i="72" s="1"/>
  <c r="F86" i="72"/>
  <c r="F92" i="72" s="1"/>
  <c r="E86" i="72"/>
  <c r="E93" i="72" s="1"/>
  <c r="D86" i="72"/>
  <c r="D92" i="72" s="1"/>
  <c r="C86" i="72"/>
  <c r="C92" i="72" s="1"/>
  <c r="B86" i="72"/>
  <c r="B93" i="72" s="1"/>
  <c r="A67" i="72"/>
  <c r="A49" i="72"/>
  <c r="A200" i="72" s="1"/>
  <c r="A31" i="72"/>
  <c r="A186" i="72" s="1"/>
  <c r="J28" i="72"/>
  <c r="C17" i="72"/>
  <c r="C16" i="72"/>
  <c r="C15" i="72"/>
  <c r="C14" i="72"/>
  <c r="C13" i="72"/>
  <c r="C12" i="72"/>
  <c r="O126" i="72" l="1"/>
  <c r="E103" i="72"/>
  <c r="M103" i="72"/>
  <c r="U104" i="72"/>
  <c r="AC102" i="72"/>
  <c r="L127" i="72"/>
  <c r="V127" i="72" s="1"/>
  <c r="L129" i="72"/>
  <c r="P126" i="72"/>
  <c r="M129" i="72"/>
  <c r="R156" i="72"/>
  <c r="L207" i="72"/>
  <c r="L131" i="72"/>
  <c r="V131" i="72" s="1"/>
  <c r="B104" i="72"/>
  <c r="B108" i="72"/>
  <c r="B107" i="72"/>
  <c r="B106" i="72"/>
  <c r="M131" i="72"/>
  <c r="O192" i="72"/>
  <c r="M102" i="72"/>
  <c r="AS102" i="72"/>
  <c r="W92" i="72"/>
  <c r="Y93" i="72"/>
  <c r="O190" i="72"/>
  <c r="M193" i="72"/>
  <c r="AF92" i="72"/>
  <c r="Y103" i="72"/>
  <c r="S126" i="72"/>
  <c r="AC126" i="72" s="1"/>
  <c r="O131" i="72"/>
  <c r="L191" i="72"/>
  <c r="O193" i="72"/>
  <c r="L205" i="72"/>
  <c r="O217" i="72"/>
  <c r="O219" i="72"/>
  <c r="O221" i="72"/>
  <c r="AV93" i="72"/>
  <c r="I92" i="72"/>
  <c r="K92" i="72"/>
  <c r="AA93" i="72"/>
  <c r="AI93" i="72"/>
  <c r="R103" i="72"/>
  <c r="Z103" i="72"/>
  <c r="B102" i="72"/>
  <c r="M191" i="72"/>
  <c r="N194" i="72"/>
  <c r="AC103" i="72"/>
  <c r="O128" i="72"/>
  <c r="Y128" i="72" s="1"/>
  <c r="N191" i="72"/>
  <c r="R194" i="72"/>
  <c r="Q217" i="72"/>
  <c r="Q219" i="72"/>
  <c r="AS104" i="72"/>
  <c r="AM93" i="72"/>
  <c r="P128" i="72"/>
  <c r="O191" i="72"/>
  <c r="L195" i="72"/>
  <c r="L216" i="72"/>
  <c r="L218" i="72"/>
  <c r="O220" i="72"/>
  <c r="I89" i="73"/>
  <c r="I100" i="73" s="1"/>
  <c r="H100" i="73"/>
  <c r="AG89" i="73"/>
  <c r="AG100" i="73" s="1"/>
  <c r="AF100" i="73"/>
  <c r="Q216" i="72"/>
  <c r="O218" i="72"/>
  <c r="L220" i="72"/>
  <c r="P221" i="72"/>
  <c r="L217" i="72"/>
  <c r="P218" i="72"/>
  <c r="N220" i="72"/>
  <c r="Q203" i="72"/>
  <c r="Q205" i="72"/>
  <c r="Q207" i="72"/>
  <c r="R203" i="72"/>
  <c r="R205" i="72"/>
  <c r="R207" i="72"/>
  <c r="S203" i="72"/>
  <c r="S205" i="72"/>
  <c r="S207" i="72"/>
  <c r="L204" i="72"/>
  <c r="L206" i="72"/>
  <c r="L208" i="72"/>
  <c r="O204" i="72"/>
  <c r="O206" i="72"/>
  <c r="O208" i="72"/>
  <c r="Q204" i="72"/>
  <c r="Q206" i="72"/>
  <c r="Q208" i="72"/>
  <c r="S204" i="72"/>
  <c r="S206" i="72"/>
  <c r="S208" i="72"/>
  <c r="R190" i="72"/>
  <c r="N192" i="72"/>
  <c r="O194" i="72"/>
  <c r="M190" i="72"/>
  <c r="R191" i="72"/>
  <c r="R193" i="72"/>
  <c r="O195" i="72"/>
  <c r="N190" i="72"/>
  <c r="L192" i="72"/>
  <c r="M194" i="72"/>
  <c r="N154" i="72"/>
  <c r="O157" i="72"/>
  <c r="L155" i="72"/>
  <c r="Z126" i="72"/>
  <c r="V129" i="72"/>
  <c r="W130" i="72"/>
  <c r="S127" i="72"/>
  <c r="AC127" i="72" s="1"/>
  <c r="Z128" i="72"/>
  <c r="Y131" i="72"/>
  <c r="W129" i="72"/>
  <c r="S131" i="72"/>
  <c r="AC131" i="72" s="1"/>
  <c r="M127" i="72"/>
  <c r="W127" i="72" s="1"/>
  <c r="S129" i="72"/>
  <c r="AC129" i="72" s="1"/>
  <c r="O127" i="72"/>
  <c r="Y127" i="72" s="1"/>
  <c r="O130" i="72"/>
  <c r="Y130" i="72" s="1"/>
  <c r="P130" i="72"/>
  <c r="Z130" i="72" s="1"/>
  <c r="L128" i="72"/>
  <c r="V128" i="72" s="1"/>
  <c r="S130" i="72"/>
  <c r="AC130" i="72"/>
  <c r="AU92" i="72"/>
  <c r="C93" i="72"/>
  <c r="Z102" i="72"/>
  <c r="J104" i="72"/>
  <c r="U93" i="72"/>
  <c r="AG102" i="72"/>
  <c r="M104" i="72"/>
  <c r="AT92" i="72"/>
  <c r="AH102" i="72"/>
  <c r="R104" i="72"/>
  <c r="T92" i="72"/>
  <c r="AB92" i="72"/>
  <c r="AB93" i="72"/>
  <c r="AP102" i="72"/>
  <c r="G93" i="72"/>
  <c r="B103" i="72"/>
  <c r="AR93" i="72"/>
  <c r="L92" i="72"/>
  <c r="AD93" i="72"/>
  <c r="AH103" i="72"/>
  <c r="N92" i="72"/>
  <c r="D93" i="72"/>
  <c r="I102" i="72"/>
  <c r="AJ92" i="72"/>
  <c r="J102" i="72"/>
  <c r="AG104" i="72"/>
  <c r="AL92" i="72"/>
  <c r="L93" i="72"/>
  <c r="AE93" i="72"/>
  <c r="AP103" i="72"/>
  <c r="O92" i="72"/>
  <c r="AM92" i="72"/>
  <c r="O93" i="72"/>
  <c r="AW103" i="72"/>
  <c r="AO104" i="72"/>
  <c r="Y91" i="72"/>
  <c r="S92" i="72"/>
  <c r="AQ92" i="72"/>
  <c r="P93" i="72"/>
  <c r="AJ93" i="72"/>
  <c r="Q103" i="72"/>
  <c r="A122" i="72"/>
  <c r="V144" i="72"/>
  <c r="Z144" i="72"/>
  <c r="Y142" i="72"/>
  <c r="AA140" i="72"/>
  <c r="Y144" i="72"/>
  <c r="V143" i="72"/>
  <c r="Z140" i="72"/>
  <c r="X139" i="72"/>
  <c r="V141" i="72"/>
  <c r="Y140" i="72"/>
  <c r="W139" i="72"/>
  <c r="AA143" i="72"/>
  <c r="Z142" i="72"/>
  <c r="AA141" i="72"/>
  <c r="H103" i="72"/>
  <c r="H104" i="72"/>
  <c r="P102" i="72"/>
  <c r="P103" i="72"/>
  <c r="P104" i="72"/>
  <c r="X104" i="72"/>
  <c r="X102" i="72"/>
  <c r="AF103" i="72"/>
  <c r="AF104" i="72"/>
  <c r="AF102" i="72"/>
  <c r="AN102" i="72"/>
  <c r="AN103" i="72"/>
  <c r="AV104" i="72"/>
  <c r="AV102" i="72"/>
  <c r="AV103" i="72"/>
  <c r="AN104" i="72"/>
  <c r="AA139" i="72"/>
  <c r="A149" i="72"/>
  <c r="A213" i="72"/>
  <c r="Q93" i="72"/>
  <c r="Q92" i="72"/>
  <c r="AG92" i="72"/>
  <c r="AG93" i="72"/>
  <c r="AW93" i="72"/>
  <c r="AW92" i="72"/>
  <c r="AG91" i="72"/>
  <c r="X103" i="72"/>
  <c r="X141" i="72"/>
  <c r="E91" i="72"/>
  <c r="AK91" i="72"/>
  <c r="AK92" i="72"/>
  <c r="H102" i="72"/>
  <c r="Y141" i="72"/>
  <c r="I91" i="72"/>
  <c r="AO91" i="72"/>
  <c r="Y126" i="72"/>
  <c r="X143" i="72"/>
  <c r="AA144" i="72"/>
  <c r="D102" i="72"/>
  <c r="D103" i="72"/>
  <c r="D104" i="72"/>
  <c r="T103" i="72"/>
  <c r="T104" i="72"/>
  <c r="AJ104" i="72"/>
  <c r="AJ102" i="72"/>
  <c r="AR103" i="72"/>
  <c r="AR104" i="72"/>
  <c r="AR102" i="72"/>
  <c r="X140" i="72"/>
  <c r="M93" i="72"/>
  <c r="M92" i="72"/>
  <c r="AS93" i="72"/>
  <c r="AS92" i="72"/>
  <c r="Q91" i="72"/>
  <c r="AW91" i="72"/>
  <c r="AO92" i="72"/>
  <c r="V142" i="72"/>
  <c r="L102" i="72"/>
  <c r="L103" i="72"/>
  <c r="L104" i="72"/>
  <c r="AB102" i="72"/>
  <c r="AB103" i="72"/>
  <c r="AB104" i="72"/>
  <c r="AC93" i="72"/>
  <c r="AC92" i="72"/>
  <c r="U91" i="72"/>
  <c r="E92" i="72"/>
  <c r="AJ103" i="72"/>
  <c r="W131" i="72"/>
  <c r="H91" i="72"/>
  <c r="P91" i="72"/>
  <c r="X91" i="72"/>
  <c r="AF91" i="72"/>
  <c r="AN91" i="72"/>
  <c r="AV91" i="72"/>
  <c r="H92" i="72"/>
  <c r="AA92" i="72"/>
  <c r="F93" i="72"/>
  <c r="X93" i="72"/>
  <c r="AQ93" i="72"/>
  <c r="C104" i="72"/>
  <c r="C103" i="72"/>
  <c r="C102" i="72"/>
  <c r="K104" i="72"/>
  <c r="K103" i="72"/>
  <c r="K102" i="72"/>
  <c r="S104" i="72"/>
  <c r="S103" i="72"/>
  <c r="S102" i="72"/>
  <c r="AA104" i="72"/>
  <c r="AA103" i="72"/>
  <c r="AA102" i="72"/>
  <c r="AI104" i="72"/>
  <c r="AI103" i="72"/>
  <c r="AI102" i="72"/>
  <c r="AQ104" i="72"/>
  <c r="AQ103" i="72"/>
  <c r="AQ102" i="72"/>
  <c r="E102" i="72"/>
  <c r="I103" i="72"/>
  <c r="U103" i="72"/>
  <c r="Y104" i="72"/>
  <c r="AK104" i="72"/>
  <c r="M126" i="72"/>
  <c r="W126" i="72" s="1"/>
  <c r="P129" i="72"/>
  <c r="Z129" i="72" s="1"/>
  <c r="Y139" i="72"/>
  <c r="V140" i="72"/>
  <c r="J93" i="72"/>
  <c r="J92" i="72"/>
  <c r="R93" i="72"/>
  <c r="R92" i="72"/>
  <c r="Z93" i="72"/>
  <c r="Z92" i="72"/>
  <c r="AH93" i="72"/>
  <c r="AH92" i="72"/>
  <c r="AP93" i="72"/>
  <c r="AP92" i="72"/>
  <c r="B91" i="72"/>
  <c r="J91" i="72"/>
  <c r="R91" i="72"/>
  <c r="Z91" i="72"/>
  <c r="AH91" i="72"/>
  <c r="AP91" i="72"/>
  <c r="B92" i="72"/>
  <c r="U102" i="72"/>
  <c r="AK103" i="72"/>
  <c r="X142" i="72"/>
  <c r="X144" i="72"/>
  <c r="C91" i="72"/>
  <c r="K91" i="72"/>
  <c r="S91" i="72"/>
  <c r="AI91" i="72"/>
  <c r="AD92" i="72"/>
  <c r="AT93" i="72"/>
  <c r="F104" i="72"/>
  <c r="F103" i="72"/>
  <c r="F102" i="72"/>
  <c r="N104" i="72"/>
  <c r="N103" i="72"/>
  <c r="N102" i="72"/>
  <c r="V104" i="72"/>
  <c r="V103" i="72"/>
  <c r="V102" i="72"/>
  <c r="AD104" i="72"/>
  <c r="AD103" i="72"/>
  <c r="AD102" i="72"/>
  <c r="AL104" i="72"/>
  <c r="AL103" i="72"/>
  <c r="AL102" i="72"/>
  <c r="AT104" i="72"/>
  <c r="AT103" i="72"/>
  <c r="AT102" i="72"/>
  <c r="AW102" i="72"/>
  <c r="Q104" i="72"/>
  <c r="AC104" i="72"/>
  <c r="Q131" i="72"/>
  <c r="AA131" i="72" s="1"/>
  <c r="Q130" i="72"/>
  <c r="AA130" i="72" s="1"/>
  <c r="Q129" i="72"/>
  <c r="AA129" i="72" s="1"/>
  <c r="Q128" i="72"/>
  <c r="AA128" i="72" s="1"/>
  <c r="Q127" i="72"/>
  <c r="AA127" i="72" s="1"/>
  <c r="Q126" i="72"/>
  <c r="AA126" i="72" s="1"/>
  <c r="N131" i="72"/>
  <c r="X131" i="72" s="1"/>
  <c r="N130" i="72"/>
  <c r="X130" i="72" s="1"/>
  <c r="N129" i="72"/>
  <c r="X129" i="72" s="1"/>
  <c r="N128" i="72"/>
  <c r="X128" i="72" s="1"/>
  <c r="N127" i="72"/>
  <c r="X127" i="72" s="1"/>
  <c r="N126" i="72"/>
  <c r="X126" i="72" s="1"/>
  <c r="R131" i="72"/>
  <c r="AB131" i="72" s="1"/>
  <c r="R130" i="72"/>
  <c r="AB130" i="72" s="1"/>
  <c r="R129" i="72"/>
  <c r="AB129" i="72" s="1"/>
  <c r="R128" i="72"/>
  <c r="AB128" i="72" s="1"/>
  <c r="R127" i="72"/>
  <c r="AB127" i="72" s="1"/>
  <c r="R126" i="72"/>
  <c r="AB126" i="72" s="1"/>
  <c r="AB139" i="72"/>
  <c r="Z141" i="72"/>
  <c r="Y143" i="72"/>
  <c r="D91" i="72"/>
  <c r="T91" i="72"/>
  <c r="AR91" i="72"/>
  <c r="V92" i="72"/>
  <c r="AE92" i="72"/>
  <c r="AN92" i="72"/>
  <c r="AL93" i="72"/>
  <c r="AU93" i="72"/>
  <c r="G104" i="72"/>
  <c r="G103" i="72"/>
  <c r="G102" i="72"/>
  <c r="O104" i="72"/>
  <c r="O103" i="72"/>
  <c r="O102" i="72"/>
  <c r="W104" i="72"/>
  <c r="W103" i="72"/>
  <c r="W102" i="72"/>
  <c r="AE104" i="72"/>
  <c r="AE103" i="72"/>
  <c r="AE102" i="72"/>
  <c r="AM104" i="72"/>
  <c r="AM103" i="72"/>
  <c r="AM102" i="72"/>
  <c r="AU104" i="72"/>
  <c r="AU103" i="72"/>
  <c r="AU102" i="72"/>
  <c r="AO103" i="72"/>
  <c r="E104" i="72"/>
  <c r="P127" i="72"/>
  <c r="Z127" i="72" s="1"/>
  <c r="M128" i="72"/>
  <c r="W128" i="72" s="1"/>
  <c r="P131" i="72"/>
  <c r="Z131" i="72" s="1"/>
  <c r="A136" i="72"/>
  <c r="AC139" i="72"/>
  <c r="Z143" i="72"/>
  <c r="R152" i="72"/>
  <c r="M156" i="72"/>
  <c r="V139" i="72"/>
  <c r="AA142" i="72"/>
  <c r="O209" i="72"/>
  <c r="V203" i="72" s="1"/>
  <c r="F91" i="72"/>
  <c r="N91" i="72"/>
  <c r="V91" i="72"/>
  <c r="G91" i="72"/>
  <c r="W91" i="72"/>
  <c r="L126" i="72"/>
  <c r="V126" i="72" s="1"/>
  <c r="S128" i="72"/>
  <c r="AC128" i="72" s="1"/>
  <c r="O129" i="72"/>
  <c r="Y129" i="72" s="1"/>
  <c r="L130" i="72"/>
  <c r="V130" i="72" s="1"/>
  <c r="S157" i="72"/>
  <c r="S156" i="72"/>
  <c r="S155" i="72"/>
  <c r="S154" i="72"/>
  <c r="S153" i="72"/>
  <c r="S152" i="72"/>
  <c r="Q157" i="72"/>
  <c r="Q156" i="72"/>
  <c r="Q155" i="72"/>
  <c r="Q154" i="72"/>
  <c r="Q153" i="72"/>
  <c r="Q152" i="72"/>
  <c r="P157" i="72"/>
  <c r="P156" i="72"/>
  <c r="P155" i="72"/>
  <c r="P154" i="72"/>
  <c r="P153" i="72"/>
  <c r="P152" i="72"/>
  <c r="L157" i="72"/>
  <c r="N156" i="72"/>
  <c r="R155" i="72"/>
  <c r="L153" i="72"/>
  <c r="N152" i="72"/>
  <c r="M155" i="72"/>
  <c r="O154" i="72"/>
  <c r="M157" i="72"/>
  <c r="O156" i="72"/>
  <c r="Y156" i="72" s="1"/>
  <c r="M153" i="72"/>
  <c r="O152" i="72"/>
  <c r="S195" i="72"/>
  <c r="S194" i="72"/>
  <c r="S193" i="72"/>
  <c r="S192" i="72"/>
  <c r="S191" i="72"/>
  <c r="S190" i="72"/>
  <c r="Q195" i="72"/>
  <c r="Q194" i="72"/>
  <c r="Q193" i="72"/>
  <c r="Q192" i="72"/>
  <c r="Q191" i="72"/>
  <c r="Q190" i="72"/>
  <c r="P195" i="72"/>
  <c r="P194" i="72"/>
  <c r="P193" i="72"/>
  <c r="P192" i="72"/>
  <c r="P191" i="72"/>
  <c r="P190" i="72"/>
  <c r="R204" i="72"/>
  <c r="O205" i="72"/>
  <c r="R208" i="72"/>
  <c r="M144" i="72"/>
  <c r="W144" i="72" s="1"/>
  <c r="M143" i="72"/>
  <c r="W143" i="72" s="1"/>
  <c r="M142" i="72"/>
  <c r="W142" i="72" s="1"/>
  <c r="M141" i="72"/>
  <c r="W141" i="72" s="1"/>
  <c r="M140" i="72"/>
  <c r="W140" i="72" s="1"/>
  <c r="S144" i="72"/>
  <c r="AC144" i="72" s="1"/>
  <c r="S143" i="72"/>
  <c r="AC143" i="72" s="1"/>
  <c r="S142" i="72"/>
  <c r="AC142" i="72" s="1"/>
  <c r="S141" i="72"/>
  <c r="AC141" i="72" s="1"/>
  <c r="S140" i="72"/>
  <c r="AC140" i="72" s="1"/>
  <c r="R144" i="72"/>
  <c r="AB144" i="72" s="1"/>
  <c r="R143" i="72"/>
  <c r="AB143" i="72" s="1"/>
  <c r="R142" i="72"/>
  <c r="AB142" i="72" s="1"/>
  <c r="R141" i="72"/>
  <c r="AB141" i="72" s="1"/>
  <c r="R140" i="72"/>
  <c r="AB140" i="72" s="1"/>
  <c r="L190" i="72"/>
  <c r="R192" i="72"/>
  <c r="N193" i="72"/>
  <c r="L194" i="72"/>
  <c r="O203" i="72"/>
  <c r="R206" i="72"/>
  <c r="M221" i="72"/>
  <c r="M220" i="72"/>
  <c r="M219" i="72"/>
  <c r="M218" i="72"/>
  <c r="M217" i="72"/>
  <c r="M216" i="72"/>
  <c r="S221" i="72"/>
  <c r="S220" i="72"/>
  <c r="S219" i="72"/>
  <c r="S218" i="72"/>
  <c r="S217" i="72"/>
  <c r="S216" i="72"/>
  <c r="R221" i="72"/>
  <c r="R220" i="72"/>
  <c r="R219" i="72"/>
  <c r="R218" i="72"/>
  <c r="R217" i="72"/>
  <c r="R216" i="72"/>
  <c r="P208" i="72"/>
  <c r="P207" i="72"/>
  <c r="P206" i="72"/>
  <c r="P205" i="72"/>
  <c r="P204" i="72"/>
  <c r="P203" i="72"/>
  <c r="N208" i="72"/>
  <c r="N207" i="72"/>
  <c r="N206" i="72"/>
  <c r="N205" i="72"/>
  <c r="N204" i="72"/>
  <c r="N203" i="72"/>
  <c r="M208" i="72"/>
  <c r="M207" i="72"/>
  <c r="M206" i="72"/>
  <c r="M205" i="72"/>
  <c r="M204" i="72"/>
  <c r="M203" i="72"/>
  <c r="AA208" i="72" l="1"/>
  <c r="X203" i="72"/>
  <c r="Z205" i="72"/>
  <c r="V155" i="72"/>
  <c r="B167" i="72" s="1"/>
  <c r="AC203" i="72"/>
  <c r="O222" i="72"/>
  <c r="Z218" i="72" s="1"/>
  <c r="X216" i="72"/>
  <c r="Y220" i="72"/>
  <c r="AB218" i="72"/>
  <c r="Y216" i="72"/>
  <c r="W216" i="72"/>
  <c r="AB219" i="72"/>
  <c r="AB220" i="72"/>
  <c r="V217" i="72"/>
  <c r="AC206" i="72"/>
  <c r="V205" i="72"/>
  <c r="W203" i="72"/>
  <c r="X205" i="72"/>
  <c r="Z208" i="72"/>
  <c r="X207" i="72"/>
  <c r="W206" i="72"/>
  <c r="X208" i="72"/>
  <c r="Y205" i="72"/>
  <c r="AB205" i="72"/>
  <c r="X206" i="72"/>
  <c r="V206" i="72"/>
  <c r="AB208" i="72"/>
  <c r="W207" i="72"/>
  <c r="Z203" i="72"/>
  <c r="AB206" i="72"/>
  <c r="AB204" i="72"/>
  <c r="Z207" i="72"/>
  <c r="W204" i="72"/>
  <c r="W205" i="72"/>
  <c r="W208" i="72"/>
  <c r="Z204" i="72"/>
  <c r="Y203" i="72"/>
  <c r="AA206" i="72"/>
  <c r="Y206" i="72"/>
  <c r="AC208" i="72"/>
  <c r="Y208" i="72"/>
  <c r="AB157" i="72"/>
  <c r="R169" i="72" s="1"/>
  <c r="W153" i="72"/>
  <c r="M165" i="72" s="1"/>
  <c r="X156" i="72"/>
  <c r="D168" i="72" s="1"/>
  <c r="AA152" i="72"/>
  <c r="Q164" i="72" s="1"/>
  <c r="AC154" i="72"/>
  <c r="I166" i="72" s="1"/>
  <c r="N168" i="72"/>
  <c r="V157" i="72"/>
  <c r="V156" i="72"/>
  <c r="W152" i="72"/>
  <c r="V152" i="72"/>
  <c r="Y155" i="72"/>
  <c r="V154" i="72"/>
  <c r="AB156" i="72"/>
  <c r="X155" i="72"/>
  <c r="AC155" i="72"/>
  <c r="X153" i="72"/>
  <c r="AA154" i="72"/>
  <c r="Z153" i="72"/>
  <c r="AC195" i="72"/>
  <c r="AA156" i="72"/>
  <c r="AB152" i="72"/>
  <c r="X157" i="72"/>
  <c r="AA207" i="72"/>
  <c r="X204" i="72"/>
  <c r="Z206" i="72"/>
  <c r="AB221" i="72"/>
  <c r="W217" i="72"/>
  <c r="AC205" i="72"/>
  <c r="X152" i="72"/>
  <c r="Z155" i="72"/>
  <c r="AA157" i="72"/>
  <c r="AA204" i="72"/>
  <c r="Y157" i="72"/>
  <c r="AB154" i="72"/>
  <c r="V219" i="72"/>
  <c r="H169" i="72"/>
  <c r="O168" i="72"/>
  <c r="E168" i="72"/>
  <c r="AA153" i="72"/>
  <c r="Z152" i="72"/>
  <c r="AC157" i="72"/>
  <c r="X154" i="72"/>
  <c r="W155" i="72"/>
  <c r="W154" i="72"/>
  <c r="AA195" i="72"/>
  <c r="V153" i="72"/>
  <c r="Z156" i="72"/>
  <c r="AC152" i="72"/>
  <c r="Y207" i="72"/>
  <c r="AC204" i="72"/>
  <c r="AB203" i="72"/>
  <c r="AA203" i="72"/>
  <c r="V204" i="72"/>
  <c r="Y204" i="72"/>
  <c r="AA205" i="72"/>
  <c r="AC207" i="72"/>
  <c r="AB153" i="72"/>
  <c r="W157" i="72"/>
  <c r="AC156" i="72"/>
  <c r="Y153" i="72"/>
  <c r="Y154" i="72"/>
  <c r="AA155" i="72"/>
  <c r="W156" i="72"/>
  <c r="Z154" i="72"/>
  <c r="O196" i="72"/>
  <c r="AA190" i="72" s="1"/>
  <c r="V190" i="72"/>
  <c r="Y221" i="72"/>
  <c r="V220" i="72"/>
  <c r="Z217" i="72"/>
  <c r="V218" i="72"/>
  <c r="AA221" i="72"/>
  <c r="AA220" i="72"/>
  <c r="Z219" i="72"/>
  <c r="AA218" i="72"/>
  <c r="Y219" i="72"/>
  <c r="AA216" i="72"/>
  <c r="Y152" i="72"/>
  <c r="AB155" i="72"/>
  <c r="Z157" i="72"/>
  <c r="AC153" i="72"/>
  <c r="X221" i="72"/>
  <c r="V221" i="72"/>
  <c r="Y218" i="72"/>
  <c r="V208" i="72"/>
  <c r="AB207" i="72"/>
  <c r="V207" i="72"/>
  <c r="L167" i="72" l="1"/>
  <c r="C165" i="72"/>
  <c r="AC221" i="72"/>
  <c r="Z216" i="72"/>
  <c r="AA192" i="72"/>
  <c r="X219" i="72"/>
  <c r="W221" i="72"/>
  <c r="W218" i="72"/>
  <c r="AB217" i="72"/>
  <c r="V216" i="72"/>
  <c r="X218" i="72"/>
  <c r="AC216" i="72"/>
  <c r="W219" i="72"/>
  <c r="W220" i="72"/>
  <c r="Y217" i="72"/>
  <c r="Z221" i="72"/>
  <c r="AA217" i="72"/>
  <c r="Z220" i="72"/>
  <c r="AC217" i="72"/>
  <c r="AB216" i="72"/>
  <c r="AC220" i="72"/>
  <c r="AA219" i="72"/>
  <c r="AC219" i="72"/>
  <c r="X217" i="72"/>
  <c r="X220" i="72"/>
  <c r="AC218" i="72"/>
  <c r="S233" i="72"/>
  <c r="G164" i="72"/>
  <c r="S166" i="72"/>
  <c r="S229" i="72"/>
  <c r="R167" i="72"/>
  <c r="H167" i="72"/>
  <c r="M167" i="72"/>
  <c r="C167" i="72"/>
  <c r="O164" i="72"/>
  <c r="E164" i="72"/>
  <c r="AA193" i="72"/>
  <c r="D164" i="72"/>
  <c r="N164" i="72"/>
  <c r="L168" i="72"/>
  <c r="B168" i="72"/>
  <c r="L228" i="72"/>
  <c r="B228" i="72"/>
  <c r="O165" i="72"/>
  <c r="E165" i="72"/>
  <c r="V194" i="72"/>
  <c r="L232" i="72" s="1"/>
  <c r="AC193" i="72"/>
  <c r="B169" i="72"/>
  <c r="L169" i="72"/>
  <c r="AA194" i="72"/>
  <c r="G232" i="72" s="1"/>
  <c r="M169" i="72"/>
  <c r="C169" i="72"/>
  <c r="O169" i="72"/>
  <c r="E169" i="72"/>
  <c r="Z192" i="72"/>
  <c r="R164" i="72"/>
  <c r="H164" i="72"/>
  <c r="R168" i="72"/>
  <c r="H168" i="72"/>
  <c r="P164" i="72"/>
  <c r="F164" i="72"/>
  <c r="P167" i="72"/>
  <c r="F167" i="72"/>
  <c r="Y191" i="72"/>
  <c r="AB190" i="72"/>
  <c r="X191" i="72"/>
  <c r="X195" i="72"/>
  <c r="N233" i="72" s="1"/>
  <c r="V192" i="72"/>
  <c r="B230" i="72" s="1"/>
  <c r="V191" i="72"/>
  <c r="L229" i="72" s="1"/>
  <c r="AB194" i="72"/>
  <c r="H232" i="72" s="1"/>
  <c r="Y195" i="72"/>
  <c r="O233" i="72" s="1"/>
  <c r="W192" i="72"/>
  <c r="AB193" i="72"/>
  <c r="W190" i="72"/>
  <c r="W191" i="72"/>
  <c r="C229" i="72" s="1"/>
  <c r="X192" i="72"/>
  <c r="Y193" i="72"/>
  <c r="O231" i="72" s="1"/>
  <c r="AB191" i="72"/>
  <c r="W193" i="72"/>
  <c r="AB195" i="72"/>
  <c r="H233" i="72" s="1"/>
  <c r="Y192" i="72"/>
  <c r="E230" i="72" s="1"/>
  <c r="W195" i="72"/>
  <c r="X190" i="72"/>
  <c r="W194" i="72"/>
  <c r="V193" i="72"/>
  <c r="B231" i="72" s="1"/>
  <c r="V195" i="72"/>
  <c r="L233" i="72" s="1"/>
  <c r="Y194" i="72"/>
  <c r="O232" i="72" s="1"/>
  <c r="X194" i="72"/>
  <c r="Y190" i="72"/>
  <c r="Z193" i="72"/>
  <c r="F231" i="72" s="1"/>
  <c r="G166" i="72"/>
  <c r="Q166" i="72"/>
  <c r="AC190" i="72"/>
  <c r="D230" i="72"/>
  <c r="AB192" i="72"/>
  <c r="I167" i="72"/>
  <c r="S167" i="72"/>
  <c r="Z194" i="72"/>
  <c r="S168" i="72"/>
  <c r="I168" i="72"/>
  <c r="D166" i="72"/>
  <c r="N166" i="72"/>
  <c r="G165" i="72"/>
  <c r="Q165" i="72"/>
  <c r="R166" i="72"/>
  <c r="H166" i="72"/>
  <c r="N169" i="72"/>
  <c r="D169" i="72"/>
  <c r="N167" i="72"/>
  <c r="D167" i="72"/>
  <c r="AC192" i="72"/>
  <c r="S230" i="72" s="1"/>
  <c r="AC191" i="72"/>
  <c r="Q228" i="72"/>
  <c r="G228" i="72"/>
  <c r="M168" i="72"/>
  <c r="C168" i="72"/>
  <c r="R165" i="72"/>
  <c r="H165" i="72"/>
  <c r="I169" i="72"/>
  <c r="S169" i="72"/>
  <c r="Q167" i="72"/>
  <c r="G167" i="72"/>
  <c r="AA191" i="72"/>
  <c r="S164" i="72"/>
  <c r="I164" i="72"/>
  <c r="AC194" i="72"/>
  <c r="X193" i="72"/>
  <c r="N165" i="72"/>
  <c r="D165" i="72"/>
  <c r="B166" i="72"/>
  <c r="L166" i="72"/>
  <c r="P166" i="72"/>
  <c r="F166" i="72"/>
  <c r="M164" i="72"/>
  <c r="C164" i="72"/>
  <c r="Q233" i="72"/>
  <c r="G233" i="72"/>
  <c r="Z191" i="72"/>
  <c r="P229" i="72" s="1"/>
  <c r="I165" i="72"/>
  <c r="S165" i="72"/>
  <c r="Q230" i="72"/>
  <c r="G230" i="72"/>
  <c r="O166" i="72"/>
  <c r="E166" i="72"/>
  <c r="P168" i="72"/>
  <c r="F168" i="72"/>
  <c r="I233" i="72"/>
  <c r="Z195" i="72"/>
  <c r="O167" i="72"/>
  <c r="E167" i="72"/>
  <c r="P169" i="72"/>
  <c r="F169" i="72"/>
  <c r="Z190" i="72"/>
  <c r="B165" i="72"/>
  <c r="L165" i="72"/>
  <c r="C166" i="72"/>
  <c r="M166" i="72"/>
  <c r="G169" i="72"/>
  <c r="Q169" i="72"/>
  <c r="Q168" i="72"/>
  <c r="G168" i="72"/>
  <c r="P165" i="72"/>
  <c r="F165" i="72"/>
  <c r="L164" i="72"/>
  <c r="B164" i="72"/>
  <c r="E222" i="71"/>
  <c r="P221" i="71" s="1"/>
  <c r="M208" i="71"/>
  <c r="P208" i="71"/>
  <c r="O206" i="71"/>
  <c r="S205" i="71"/>
  <c r="P204" i="71"/>
  <c r="O204" i="71"/>
  <c r="L203" i="71"/>
  <c r="E196" i="71"/>
  <c r="S195" i="71" s="1"/>
  <c r="C180" i="71"/>
  <c r="C179" i="71"/>
  <c r="C178" i="71"/>
  <c r="C177" i="71"/>
  <c r="C176" i="71"/>
  <c r="C175" i="71"/>
  <c r="G158" i="71"/>
  <c r="O157" i="71" s="1"/>
  <c r="L153" i="71"/>
  <c r="G145" i="71"/>
  <c r="R144" i="71" s="1"/>
  <c r="S143" i="71"/>
  <c r="R143" i="71"/>
  <c r="S142" i="71"/>
  <c r="G132" i="71"/>
  <c r="L131" i="71" s="1"/>
  <c r="V131" i="71" s="1"/>
  <c r="C117" i="71"/>
  <c r="C116" i="71"/>
  <c r="C115" i="71"/>
  <c r="C114" i="71"/>
  <c r="C113" i="71"/>
  <c r="C112" i="71"/>
  <c r="AW100" i="71"/>
  <c r="AV100" i="71"/>
  <c r="AU100" i="71"/>
  <c r="AT100" i="71"/>
  <c r="AS100" i="71"/>
  <c r="AR100" i="71"/>
  <c r="AQ100" i="71"/>
  <c r="AP100" i="71"/>
  <c r="AO100" i="71"/>
  <c r="AN100" i="71"/>
  <c r="AM100" i="71"/>
  <c r="AL100" i="71"/>
  <c r="AK100" i="71"/>
  <c r="AJ100" i="71"/>
  <c r="AI100" i="71"/>
  <c r="AH100" i="71"/>
  <c r="AG100" i="71"/>
  <c r="AF100" i="71"/>
  <c r="AE100" i="71"/>
  <c r="AD100" i="71"/>
  <c r="AC100" i="71"/>
  <c r="AB100" i="71"/>
  <c r="AA100" i="71"/>
  <c r="Z100" i="71"/>
  <c r="Y100" i="71"/>
  <c r="X100" i="71"/>
  <c r="W100" i="71"/>
  <c r="V100" i="71"/>
  <c r="U100" i="71"/>
  <c r="T100" i="71"/>
  <c r="S100" i="71"/>
  <c r="R100" i="71"/>
  <c r="Q100" i="71"/>
  <c r="P100" i="71"/>
  <c r="O100" i="71"/>
  <c r="N100" i="71"/>
  <c r="M100" i="71"/>
  <c r="L100" i="71"/>
  <c r="K100" i="71"/>
  <c r="J100" i="71"/>
  <c r="I100" i="71"/>
  <c r="H100" i="71"/>
  <c r="G100" i="71"/>
  <c r="F100" i="71"/>
  <c r="E100" i="71"/>
  <c r="D100" i="71"/>
  <c r="C100" i="71"/>
  <c r="AW99" i="71"/>
  <c r="AV99" i="71"/>
  <c r="AU99" i="71"/>
  <c r="AT99" i="71"/>
  <c r="AS99" i="71"/>
  <c r="AR99" i="71"/>
  <c r="AQ99" i="71"/>
  <c r="AP99" i="71"/>
  <c r="AO99" i="71"/>
  <c r="AN99" i="71"/>
  <c r="AM99" i="71"/>
  <c r="AL99" i="71"/>
  <c r="AK99" i="71"/>
  <c r="AJ99" i="71"/>
  <c r="AI99" i="71"/>
  <c r="AH99" i="71"/>
  <c r="AG99" i="71"/>
  <c r="AF99" i="71"/>
  <c r="AE99" i="71"/>
  <c r="AD99" i="71"/>
  <c r="AC99" i="71"/>
  <c r="AB99" i="71"/>
  <c r="AA99" i="71"/>
  <c r="Z99" i="71"/>
  <c r="Y99" i="71"/>
  <c r="X99" i="71"/>
  <c r="W99" i="71"/>
  <c r="V99" i="71"/>
  <c r="U99" i="71"/>
  <c r="T99" i="71"/>
  <c r="S99" i="71"/>
  <c r="R99" i="71"/>
  <c r="Q99" i="71"/>
  <c r="P99" i="71"/>
  <c r="O99" i="71"/>
  <c r="N99" i="71"/>
  <c r="M99" i="71"/>
  <c r="L99" i="71"/>
  <c r="K99" i="71"/>
  <c r="J99" i="71"/>
  <c r="I99" i="71"/>
  <c r="H99" i="71"/>
  <c r="G99" i="71"/>
  <c r="F99" i="71"/>
  <c r="E99" i="71"/>
  <c r="D99" i="71"/>
  <c r="C99" i="71"/>
  <c r="B99" i="71"/>
  <c r="AW98" i="71"/>
  <c r="AV98" i="71"/>
  <c r="AU98" i="71"/>
  <c r="AT98" i="71"/>
  <c r="AS98" i="71"/>
  <c r="AR98" i="71"/>
  <c r="AQ98" i="71"/>
  <c r="AP98" i="71"/>
  <c r="AO98" i="71"/>
  <c r="AN98" i="71"/>
  <c r="AM98" i="71"/>
  <c r="AL98" i="71"/>
  <c r="AK98" i="71"/>
  <c r="AJ98" i="71"/>
  <c r="AI98" i="71"/>
  <c r="AH98" i="71"/>
  <c r="AG98" i="71"/>
  <c r="AF98" i="71"/>
  <c r="AE98" i="71"/>
  <c r="AD98" i="71"/>
  <c r="AC98" i="71"/>
  <c r="AB98" i="71"/>
  <c r="AA98" i="71"/>
  <c r="Z98" i="71"/>
  <c r="Y98" i="71"/>
  <c r="X98" i="71"/>
  <c r="W98" i="71"/>
  <c r="V98" i="71"/>
  <c r="U98" i="71"/>
  <c r="T98" i="71"/>
  <c r="S98" i="71"/>
  <c r="R98" i="71"/>
  <c r="Q98" i="71"/>
  <c r="P98" i="71"/>
  <c r="O98" i="71"/>
  <c r="N98" i="71"/>
  <c r="M98" i="71"/>
  <c r="L98" i="71"/>
  <c r="K98" i="71"/>
  <c r="J98" i="71"/>
  <c r="I98" i="71"/>
  <c r="H98" i="71"/>
  <c r="G98" i="71"/>
  <c r="F98" i="71"/>
  <c r="E98" i="71"/>
  <c r="D98" i="71"/>
  <c r="C98" i="71"/>
  <c r="B98" i="71"/>
  <c r="AW97" i="71"/>
  <c r="AW102" i="71" s="1"/>
  <c r="AV97" i="71"/>
  <c r="AU97" i="71"/>
  <c r="AU104" i="71" s="1"/>
  <c r="AT97" i="71"/>
  <c r="AS97" i="71"/>
  <c r="AS104" i="71" s="1"/>
  <c r="AR97" i="71"/>
  <c r="AR104" i="71" s="1"/>
  <c r="AQ97" i="71"/>
  <c r="AP97" i="71"/>
  <c r="AP104" i="71" s="1"/>
  <c r="AO97" i="71"/>
  <c r="AN97" i="71"/>
  <c r="AM97" i="71"/>
  <c r="AM104" i="71" s="1"/>
  <c r="AL97" i="71"/>
  <c r="AL102" i="71" s="1"/>
  <c r="AK97" i="71"/>
  <c r="AK102" i="71" s="1"/>
  <c r="AJ97" i="71"/>
  <c r="AJ102" i="71" s="1"/>
  <c r="AI97" i="71"/>
  <c r="AH97" i="71"/>
  <c r="AH104" i="71" s="1"/>
  <c r="AG97" i="71"/>
  <c r="AG102" i="71" s="1"/>
  <c r="AF97" i="71"/>
  <c r="AE97" i="71"/>
  <c r="AE103" i="71" s="1"/>
  <c r="AD97" i="71"/>
  <c r="AD104" i="71" s="1"/>
  <c r="AC97" i="71"/>
  <c r="AC103" i="71" s="1"/>
  <c r="AB97" i="71"/>
  <c r="AB103" i="71" s="1"/>
  <c r="AA97" i="71"/>
  <c r="Z97" i="71"/>
  <c r="Z104" i="71" s="1"/>
  <c r="Y97" i="71"/>
  <c r="Y104" i="71" s="1"/>
  <c r="X97" i="71"/>
  <c r="W97" i="71"/>
  <c r="W103" i="71" s="1"/>
  <c r="V97" i="71"/>
  <c r="V102" i="71" s="1"/>
  <c r="U97" i="71"/>
  <c r="T97" i="71"/>
  <c r="T104" i="71" s="1"/>
  <c r="S97" i="71"/>
  <c r="R97" i="71"/>
  <c r="R104" i="71" s="1"/>
  <c r="Q97" i="71"/>
  <c r="Q104" i="71" s="1"/>
  <c r="P97" i="71"/>
  <c r="O97" i="71"/>
  <c r="O104" i="71" s="1"/>
  <c r="N97" i="71"/>
  <c r="N103" i="71" s="1"/>
  <c r="M97" i="71"/>
  <c r="M102" i="71" s="1"/>
  <c r="L97" i="71"/>
  <c r="L102" i="71" s="1"/>
  <c r="K97" i="71"/>
  <c r="J97" i="71"/>
  <c r="J104" i="71" s="1"/>
  <c r="I97" i="71"/>
  <c r="I102" i="71" s="1"/>
  <c r="H97" i="71"/>
  <c r="G97" i="71"/>
  <c r="G104" i="71" s="1"/>
  <c r="F97" i="71"/>
  <c r="F104" i="71" s="1"/>
  <c r="E97" i="71"/>
  <c r="E104" i="71" s="1"/>
  <c r="D97" i="71"/>
  <c r="C97" i="71"/>
  <c r="B97" i="71"/>
  <c r="G92" i="71"/>
  <c r="AW88" i="71"/>
  <c r="AV88" i="71"/>
  <c r="AU88" i="71"/>
  <c r="AT88" i="71"/>
  <c r="AS88" i="71"/>
  <c r="AR88" i="71"/>
  <c r="AQ88" i="71"/>
  <c r="AP88" i="71"/>
  <c r="AO88" i="71"/>
  <c r="AN88" i="71"/>
  <c r="AM88" i="71"/>
  <c r="AL88" i="71"/>
  <c r="AK88" i="71"/>
  <c r="AJ88" i="71"/>
  <c r="AI88" i="71"/>
  <c r="AH88" i="71"/>
  <c r="AG88" i="71"/>
  <c r="AF88" i="71"/>
  <c r="AE88" i="71"/>
  <c r="AD88" i="71"/>
  <c r="AC88" i="71"/>
  <c r="AB88" i="71"/>
  <c r="AA88" i="71"/>
  <c r="Z88" i="71"/>
  <c r="Y88" i="71"/>
  <c r="X88" i="71"/>
  <c r="W88" i="71"/>
  <c r="V88" i="71"/>
  <c r="U88" i="71"/>
  <c r="T88" i="71"/>
  <c r="S88" i="71"/>
  <c r="R88" i="71"/>
  <c r="Q88" i="71"/>
  <c r="P88" i="71"/>
  <c r="O88" i="71"/>
  <c r="N88" i="71"/>
  <c r="M88" i="71"/>
  <c r="L88" i="71"/>
  <c r="K88" i="71"/>
  <c r="J88" i="71"/>
  <c r="I88" i="71"/>
  <c r="H88" i="71"/>
  <c r="AW87" i="71"/>
  <c r="AV87" i="71"/>
  <c r="AU87" i="71"/>
  <c r="AT87" i="71"/>
  <c r="AS87" i="71"/>
  <c r="AR87" i="71"/>
  <c r="AQ87" i="71"/>
  <c r="AP87" i="71"/>
  <c r="AO87" i="71"/>
  <c r="AN87" i="71"/>
  <c r="AM87" i="71"/>
  <c r="AL87" i="71"/>
  <c r="AK87" i="71"/>
  <c r="AJ87" i="71"/>
  <c r="AI87" i="71"/>
  <c r="AH87" i="71"/>
  <c r="AG87" i="71"/>
  <c r="AF87" i="71"/>
  <c r="AE87" i="71"/>
  <c r="AD87" i="71"/>
  <c r="AC87" i="71"/>
  <c r="AB87" i="71"/>
  <c r="AA87" i="71"/>
  <c r="Z87" i="71"/>
  <c r="Y87" i="71"/>
  <c r="X87" i="71"/>
  <c r="W87" i="71"/>
  <c r="V87" i="71"/>
  <c r="U87" i="71"/>
  <c r="T87" i="71"/>
  <c r="S87" i="71"/>
  <c r="R87" i="71"/>
  <c r="Q87" i="71"/>
  <c r="P87" i="71"/>
  <c r="O87" i="71"/>
  <c r="N87" i="71"/>
  <c r="M87" i="71"/>
  <c r="L87" i="71"/>
  <c r="K87" i="71"/>
  <c r="J87" i="71"/>
  <c r="I87" i="71"/>
  <c r="H87" i="71"/>
  <c r="AW86" i="71"/>
  <c r="AV86" i="71"/>
  <c r="AV93" i="71" s="1"/>
  <c r="AU86" i="71"/>
  <c r="AT86" i="71"/>
  <c r="AS86" i="71"/>
  <c r="AR86" i="71"/>
  <c r="AQ86" i="71"/>
  <c r="AP86" i="71"/>
  <c r="AO86" i="71"/>
  <c r="AN86" i="71"/>
  <c r="AN92" i="71" s="1"/>
  <c r="AM86" i="71"/>
  <c r="AL86" i="71"/>
  <c r="AK86" i="71"/>
  <c r="AJ86" i="71"/>
  <c r="AI86" i="71"/>
  <c r="AH86" i="71"/>
  <c r="AG86" i="71"/>
  <c r="AF86" i="71"/>
  <c r="AF93" i="71" s="1"/>
  <c r="AE86" i="71"/>
  <c r="AD86" i="71"/>
  <c r="AC86" i="71"/>
  <c r="AB86" i="71"/>
  <c r="AA86" i="71"/>
  <c r="Z86" i="71"/>
  <c r="Y86" i="71"/>
  <c r="X86" i="71"/>
  <c r="X93" i="71" s="1"/>
  <c r="W86" i="71"/>
  <c r="V86" i="71"/>
  <c r="U86" i="71"/>
  <c r="T86" i="71"/>
  <c r="S86" i="71"/>
  <c r="R86" i="71"/>
  <c r="Q86" i="71"/>
  <c r="P86" i="71"/>
  <c r="P93" i="71" s="1"/>
  <c r="O86" i="71"/>
  <c r="N86" i="71"/>
  <c r="M86" i="71"/>
  <c r="L86" i="71"/>
  <c r="K86" i="71"/>
  <c r="J86" i="71"/>
  <c r="I86" i="71"/>
  <c r="H86" i="71"/>
  <c r="H91" i="71" s="1"/>
  <c r="G91" i="71"/>
  <c r="F93" i="71"/>
  <c r="E93" i="71"/>
  <c r="D93" i="71"/>
  <c r="C93" i="71"/>
  <c r="B93" i="71"/>
  <c r="A213" i="71"/>
  <c r="A31" i="71"/>
  <c r="C17" i="71"/>
  <c r="C16" i="71"/>
  <c r="C15" i="71"/>
  <c r="C14" i="71"/>
  <c r="C13" i="71"/>
  <c r="C12" i="71"/>
  <c r="B104" i="71" l="1"/>
  <c r="B108" i="71"/>
  <c r="B107" i="71"/>
  <c r="B106" i="71"/>
  <c r="P157" i="71"/>
  <c r="S216" i="71"/>
  <c r="P228" i="72"/>
  <c r="L230" i="72"/>
  <c r="I229" i="72"/>
  <c r="Q219" i="71"/>
  <c r="S139" i="71"/>
  <c r="R221" i="71"/>
  <c r="L231" i="72"/>
  <c r="O229" i="72"/>
  <c r="I91" i="71"/>
  <c r="Q93" i="71"/>
  <c r="Y93" i="71"/>
  <c r="AG93" i="71"/>
  <c r="AO93" i="71"/>
  <c r="AW91" i="71"/>
  <c r="P155" i="71"/>
  <c r="N230" i="72"/>
  <c r="P154" i="71"/>
  <c r="R154" i="71"/>
  <c r="R233" i="72"/>
  <c r="G229" i="72"/>
  <c r="L152" i="71"/>
  <c r="P156" i="71"/>
  <c r="B232" i="72"/>
  <c r="E231" i="72"/>
  <c r="AC93" i="71"/>
  <c r="S154" i="71"/>
  <c r="F102" i="71"/>
  <c r="N104" i="71"/>
  <c r="V104" i="71"/>
  <c r="R152" i="71"/>
  <c r="R156" i="71"/>
  <c r="D229" i="72"/>
  <c r="E233" i="72"/>
  <c r="S152" i="71"/>
  <c r="S156" i="71"/>
  <c r="P233" i="72"/>
  <c r="R131" i="71"/>
  <c r="AB131" i="71" s="1"/>
  <c r="P216" i="71"/>
  <c r="Q218" i="71"/>
  <c r="L221" i="71"/>
  <c r="Q216" i="71"/>
  <c r="S218" i="71"/>
  <c r="M221" i="71"/>
  <c r="R216" i="71"/>
  <c r="M219" i="71"/>
  <c r="Q221" i="71"/>
  <c r="M217" i="71"/>
  <c r="R219" i="71"/>
  <c r="L220" i="71"/>
  <c r="L218" i="71"/>
  <c r="P220" i="71"/>
  <c r="R217" i="71"/>
  <c r="L216" i="71"/>
  <c r="P218" i="71"/>
  <c r="R220" i="71"/>
  <c r="Q152" i="71"/>
  <c r="Q154" i="71"/>
  <c r="Q156" i="71"/>
  <c r="Q153" i="71"/>
  <c r="Q157" i="71"/>
  <c r="R153" i="71"/>
  <c r="R155" i="71"/>
  <c r="R157" i="71"/>
  <c r="Q155" i="71"/>
  <c r="S153" i="71"/>
  <c r="S155" i="71"/>
  <c r="S157" i="71"/>
  <c r="R142" i="71"/>
  <c r="S144" i="71"/>
  <c r="S126" i="71"/>
  <c r="AC126" i="71" s="1"/>
  <c r="L127" i="71"/>
  <c r="V127" i="71" s="1"/>
  <c r="S128" i="71"/>
  <c r="AC128" i="71" s="1"/>
  <c r="M129" i="71"/>
  <c r="W129" i="71" s="1"/>
  <c r="N131" i="71"/>
  <c r="X131" i="71" s="1"/>
  <c r="Q229" i="72"/>
  <c r="E229" i="72"/>
  <c r="F229" i="72"/>
  <c r="I230" i="72"/>
  <c r="B229" i="72"/>
  <c r="F233" i="72"/>
  <c r="B233" i="72"/>
  <c r="P231" i="72"/>
  <c r="O230" i="72"/>
  <c r="L217" i="71"/>
  <c r="R218" i="71"/>
  <c r="Q220" i="71"/>
  <c r="Q217" i="71"/>
  <c r="L219" i="71"/>
  <c r="S220" i="71"/>
  <c r="N205" i="71"/>
  <c r="N203" i="71"/>
  <c r="P206" i="71"/>
  <c r="S203" i="71"/>
  <c r="S207" i="71"/>
  <c r="N204" i="71"/>
  <c r="M190" i="71"/>
  <c r="M191" i="71"/>
  <c r="M192" i="71"/>
  <c r="M193" i="71"/>
  <c r="M194" i="71"/>
  <c r="L195" i="71"/>
  <c r="N191" i="71"/>
  <c r="N193" i="71"/>
  <c r="N194" i="71"/>
  <c r="O190" i="71"/>
  <c r="O193" i="71"/>
  <c r="P192" i="71"/>
  <c r="O195" i="71"/>
  <c r="Q190" i="71"/>
  <c r="Q192" i="71"/>
  <c r="P195" i="71"/>
  <c r="R190" i="71"/>
  <c r="R191" i="71"/>
  <c r="R192" i="71"/>
  <c r="R193" i="71"/>
  <c r="R194" i="71"/>
  <c r="Q195" i="71"/>
  <c r="O191" i="71"/>
  <c r="N195" i="71"/>
  <c r="P191" i="71"/>
  <c r="P193" i="71"/>
  <c r="Q191" i="71"/>
  <c r="Q193" i="71"/>
  <c r="Q194" i="71"/>
  <c r="S190" i="71"/>
  <c r="S191" i="71"/>
  <c r="S192" i="71"/>
  <c r="S193" i="71"/>
  <c r="S194" i="71"/>
  <c r="R195" i="71"/>
  <c r="N190" i="71"/>
  <c r="N192" i="71"/>
  <c r="M195" i="71"/>
  <c r="O192" i="71"/>
  <c r="O194" i="71"/>
  <c r="P190" i="71"/>
  <c r="P194" i="71"/>
  <c r="L190" i="71"/>
  <c r="L191" i="71"/>
  <c r="L192" i="71"/>
  <c r="L193" i="71"/>
  <c r="L194" i="71"/>
  <c r="M152" i="71"/>
  <c r="M153" i="71"/>
  <c r="L154" i="71"/>
  <c r="L155" i="71"/>
  <c r="L156" i="71"/>
  <c r="L157" i="71"/>
  <c r="V157" i="71" s="1"/>
  <c r="N153" i="71"/>
  <c r="M155" i="71"/>
  <c r="M157" i="71"/>
  <c r="O152" i="71"/>
  <c r="O153" i="71"/>
  <c r="N154" i="71"/>
  <c r="N155" i="71"/>
  <c r="N156" i="71"/>
  <c r="X156" i="71" s="1"/>
  <c r="N157" i="71"/>
  <c r="N152" i="71"/>
  <c r="M154" i="71"/>
  <c r="M156" i="71"/>
  <c r="P152" i="71"/>
  <c r="P153" i="71"/>
  <c r="O154" i="71"/>
  <c r="O155" i="71"/>
  <c r="O156" i="71"/>
  <c r="M140" i="71"/>
  <c r="L144" i="71"/>
  <c r="V144" i="71" s="1"/>
  <c r="M139" i="71"/>
  <c r="P141" i="71"/>
  <c r="L143" i="71"/>
  <c r="P139" i="71"/>
  <c r="Q140" i="71"/>
  <c r="Q141" i="71"/>
  <c r="M142" i="71"/>
  <c r="M143" i="71"/>
  <c r="W143" i="71" s="1"/>
  <c r="P144" i="71"/>
  <c r="Q139" i="71"/>
  <c r="R140" i="71"/>
  <c r="R141" i="71"/>
  <c r="P142" i="71"/>
  <c r="P143" i="71"/>
  <c r="Q144" i="71"/>
  <c r="L140" i="71"/>
  <c r="V140" i="71" s="1"/>
  <c r="L141" i="71"/>
  <c r="L139" i="71"/>
  <c r="M141" i="71"/>
  <c r="P140" i="71"/>
  <c r="L142" i="71"/>
  <c r="M144" i="71"/>
  <c r="R139" i="71"/>
  <c r="S140" i="71"/>
  <c r="AC140" i="71" s="1"/>
  <c r="S141" i="71"/>
  <c r="Q142" i="71"/>
  <c r="Q143" i="71"/>
  <c r="R129" i="71"/>
  <c r="AB129" i="71" s="1"/>
  <c r="R127" i="71"/>
  <c r="AB127" i="71" s="1"/>
  <c r="L128" i="71"/>
  <c r="V128" i="71" s="1"/>
  <c r="O126" i="71"/>
  <c r="Y126" i="71" s="1"/>
  <c r="O128" i="71"/>
  <c r="Y128" i="71" s="1"/>
  <c r="S130" i="71"/>
  <c r="AC130" i="71" s="1"/>
  <c r="M127" i="71"/>
  <c r="W127" i="71" s="1"/>
  <c r="N129" i="71"/>
  <c r="X129" i="71" s="1"/>
  <c r="N127" i="71"/>
  <c r="X127" i="71" s="1"/>
  <c r="O130" i="71"/>
  <c r="Y130" i="71" s="1"/>
  <c r="L126" i="71"/>
  <c r="V126" i="71" s="1"/>
  <c r="R130" i="71"/>
  <c r="AB130" i="71" s="1"/>
  <c r="R126" i="71"/>
  <c r="AB126" i="71" s="1"/>
  <c r="R128" i="71"/>
  <c r="AB128" i="71" s="1"/>
  <c r="AT103" i="71"/>
  <c r="AT104" i="71"/>
  <c r="U104" i="71"/>
  <c r="AA93" i="71"/>
  <c r="AB93" i="71"/>
  <c r="J93" i="71"/>
  <c r="R93" i="71"/>
  <c r="Z93" i="71"/>
  <c r="AH93" i="71"/>
  <c r="AP93" i="71"/>
  <c r="K92" i="71"/>
  <c r="S92" i="71"/>
  <c r="AA92" i="71"/>
  <c r="AI93" i="71"/>
  <c r="AQ92" i="71"/>
  <c r="N93" i="71"/>
  <c r="V93" i="71"/>
  <c r="AD91" i="71"/>
  <c r="AL91" i="71"/>
  <c r="AT93" i="71"/>
  <c r="O93" i="71"/>
  <c r="W93" i="71"/>
  <c r="AE93" i="71"/>
  <c r="AM93" i="71"/>
  <c r="AU93" i="71"/>
  <c r="L92" i="71"/>
  <c r="T92" i="71"/>
  <c r="AB91" i="71"/>
  <c r="AJ93" i="71"/>
  <c r="AR92" i="71"/>
  <c r="M92" i="71"/>
  <c r="U92" i="71"/>
  <c r="AC92" i="71"/>
  <c r="AK92" i="71"/>
  <c r="AS92" i="71"/>
  <c r="G103" i="71"/>
  <c r="Q103" i="71"/>
  <c r="AE104" i="71"/>
  <c r="G102" i="71"/>
  <c r="AG103" i="71"/>
  <c r="AG104" i="71"/>
  <c r="Y91" i="71"/>
  <c r="N102" i="71"/>
  <c r="AK103" i="71"/>
  <c r="AK104" i="71"/>
  <c r="Z91" i="71"/>
  <c r="AD102" i="71"/>
  <c r="AM103" i="71"/>
  <c r="AL104" i="71"/>
  <c r="O103" i="71"/>
  <c r="AE102" i="71"/>
  <c r="I104" i="71"/>
  <c r="J92" i="71"/>
  <c r="AM102" i="71"/>
  <c r="M104" i="71"/>
  <c r="AE91" i="71"/>
  <c r="AE92" i="71"/>
  <c r="K93" i="71"/>
  <c r="AD93" i="71"/>
  <c r="O102" i="71"/>
  <c r="AS102" i="71"/>
  <c r="U103" i="71"/>
  <c r="AS103" i="71"/>
  <c r="N91" i="71"/>
  <c r="AM91" i="71"/>
  <c r="AL92" i="71"/>
  <c r="M93" i="71"/>
  <c r="AK93" i="71"/>
  <c r="U102" i="71"/>
  <c r="AT102" i="71"/>
  <c r="V103" i="71"/>
  <c r="AD92" i="71"/>
  <c r="O91" i="71"/>
  <c r="AM92" i="71"/>
  <c r="AL93" i="71"/>
  <c r="AU102" i="71"/>
  <c r="AU103" i="71"/>
  <c r="V91" i="71"/>
  <c r="B92" i="71"/>
  <c r="AO92" i="71"/>
  <c r="T93" i="71"/>
  <c r="AQ93" i="71"/>
  <c r="AB102" i="71"/>
  <c r="E103" i="71"/>
  <c r="AD103" i="71"/>
  <c r="AW103" i="71"/>
  <c r="W104" i="71"/>
  <c r="AT92" i="71"/>
  <c r="AU92" i="71"/>
  <c r="G93" i="71"/>
  <c r="AU91" i="71"/>
  <c r="S93" i="71"/>
  <c r="W102" i="71"/>
  <c r="W91" i="71"/>
  <c r="F92" i="71"/>
  <c r="AP92" i="71"/>
  <c r="U93" i="71"/>
  <c r="AS93" i="71"/>
  <c r="E102" i="71"/>
  <c r="AC102" i="71"/>
  <c r="F103" i="71"/>
  <c r="N229" i="72"/>
  <c r="F228" i="72"/>
  <c r="S231" i="72"/>
  <c r="I231" i="72"/>
  <c r="Q232" i="72"/>
  <c r="S232" i="72"/>
  <c r="I232" i="72"/>
  <c r="M232" i="72"/>
  <c r="C232" i="72"/>
  <c r="D228" i="72"/>
  <c r="N228" i="72"/>
  <c r="M229" i="72"/>
  <c r="D233" i="72"/>
  <c r="H230" i="72"/>
  <c r="R230" i="72"/>
  <c r="M233" i="72"/>
  <c r="C233" i="72"/>
  <c r="M228" i="72"/>
  <c r="C228" i="72"/>
  <c r="O228" i="72"/>
  <c r="E228" i="72"/>
  <c r="H231" i="72"/>
  <c r="R231" i="72"/>
  <c r="H228" i="72"/>
  <c r="R228" i="72"/>
  <c r="R232" i="72"/>
  <c r="Q231" i="72"/>
  <c r="G231" i="72"/>
  <c r="D232" i="72"/>
  <c r="N232" i="72"/>
  <c r="M230" i="72"/>
  <c r="C230" i="72"/>
  <c r="E232" i="72"/>
  <c r="D231" i="72"/>
  <c r="N231" i="72"/>
  <c r="P232" i="72"/>
  <c r="F232" i="72"/>
  <c r="S228" i="72"/>
  <c r="I228" i="72"/>
  <c r="C231" i="72"/>
  <c r="M231" i="72"/>
  <c r="H229" i="72"/>
  <c r="R229" i="72"/>
  <c r="P230" i="72"/>
  <c r="F230" i="72"/>
  <c r="K104" i="71"/>
  <c r="K103" i="71"/>
  <c r="K102" i="71"/>
  <c r="AA104" i="71"/>
  <c r="AA103" i="71"/>
  <c r="AA102" i="71"/>
  <c r="Q92" i="71"/>
  <c r="AJ103" i="71"/>
  <c r="B91" i="71"/>
  <c r="P91" i="71"/>
  <c r="AO91" i="71"/>
  <c r="R92" i="71"/>
  <c r="AF92" i="71"/>
  <c r="I93" i="71"/>
  <c r="T103" i="71"/>
  <c r="F91" i="71"/>
  <c r="Q91" i="71"/>
  <c r="AP91" i="71"/>
  <c r="H92" i="71"/>
  <c r="V92" i="71"/>
  <c r="AG92" i="71"/>
  <c r="L104" i="71"/>
  <c r="AB104" i="71"/>
  <c r="R91" i="71"/>
  <c r="AF91" i="71"/>
  <c r="AT91" i="71"/>
  <c r="I92" i="71"/>
  <c r="W92" i="71"/>
  <c r="AH92" i="71"/>
  <c r="AV92" i="71"/>
  <c r="Q102" i="71"/>
  <c r="AR103" i="71"/>
  <c r="AW104" i="71"/>
  <c r="P92" i="71"/>
  <c r="C104" i="71"/>
  <c r="C103" i="71"/>
  <c r="C102" i="71"/>
  <c r="AI104" i="71"/>
  <c r="AI103" i="71"/>
  <c r="AI102" i="71"/>
  <c r="AN91" i="71"/>
  <c r="AN93" i="71"/>
  <c r="D103" i="71"/>
  <c r="D104" i="71"/>
  <c r="H104" i="71"/>
  <c r="H103" i="71"/>
  <c r="H102" i="71"/>
  <c r="X104" i="71"/>
  <c r="X103" i="71"/>
  <c r="X102" i="71"/>
  <c r="AN104" i="71"/>
  <c r="AN103" i="71"/>
  <c r="AN102" i="71"/>
  <c r="T102" i="71"/>
  <c r="A149" i="71"/>
  <c r="AV91" i="71"/>
  <c r="Y92" i="71"/>
  <c r="A136" i="71"/>
  <c r="A200" i="71"/>
  <c r="S104" i="71"/>
  <c r="S103" i="71"/>
  <c r="S102" i="71"/>
  <c r="AQ104" i="71"/>
  <c r="AQ103" i="71"/>
  <c r="AQ102" i="71"/>
  <c r="H93" i="71"/>
  <c r="AG91" i="71"/>
  <c r="X92" i="71"/>
  <c r="AW92" i="71"/>
  <c r="P104" i="71"/>
  <c r="P103" i="71"/>
  <c r="P102" i="71"/>
  <c r="AF104" i="71"/>
  <c r="AF103" i="71"/>
  <c r="AF102" i="71"/>
  <c r="AV104" i="71"/>
  <c r="AV103" i="71"/>
  <c r="AV102" i="71"/>
  <c r="AH91" i="71"/>
  <c r="N92" i="71"/>
  <c r="AW93" i="71"/>
  <c r="Y102" i="71"/>
  <c r="Y103" i="71"/>
  <c r="AO103" i="71"/>
  <c r="AO104" i="71"/>
  <c r="D102" i="71"/>
  <c r="AO102" i="71"/>
  <c r="I103" i="71"/>
  <c r="AJ104" i="71"/>
  <c r="A186" i="71"/>
  <c r="A122" i="71"/>
  <c r="J91" i="71"/>
  <c r="X91" i="71"/>
  <c r="O92" i="71"/>
  <c r="Z92" i="71"/>
  <c r="AR102" i="71"/>
  <c r="L103" i="71"/>
  <c r="C91" i="71"/>
  <c r="K91" i="71"/>
  <c r="S91" i="71"/>
  <c r="AA91" i="71"/>
  <c r="AI91" i="71"/>
  <c r="AQ91" i="71"/>
  <c r="C92" i="71"/>
  <c r="AI92" i="71"/>
  <c r="L93" i="71"/>
  <c r="AR93" i="71"/>
  <c r="M103" i="71"/>
  <c r="AL103" i="71"/>
  <c r="AC104" i="71"/>
  <c r="R208" i="71"/>
  <c r="R207" i="71"/>
  <c r="R206" i="71"/>
  <c r="R205" i="71"/>
  <c r="R204" i="71"/>
  <c r="R203" i="71"/>
  <c r="Q208" i="71"/>
  <c r="Q207" i="71"/>
  <c r="Q206" i="71"/>
  <c r="Q205" i="71"/>
  <c r="Q204" i="71"/>
  <c r="Q203" i="71"/>
  <c r="L208" i="71"/>
  <c r="P207" i="71"/>
  <c r="L206" i="71"/>
  <c r="P205" i="71"/>
  <c r="L204" i="71"/>
  <c r="P203" i="71"/>
  <c r="O207" i="71"/>
  <c r="O205" i="71"/>
  <c r="O203" i="71"/>
  <c r="S208" i="71"/>
  <c r="M207" i="71"/>
  <c r="S206" i="71"/>
  <c r="M205" i="71"/>
  <c r="S204" i="71"/>
  <c r="M203" i="71"/>
  <c r="L91" i="71"/>
  <c r="AJ91" i="71"/>
  <c r="AB92" i="71"/>
  <c r="Q131" i="71"/>
  <c r="AA131" i="71" s="1"/>
  <c r="Q130" i="71"/>
  <c r="AA130" i="71" s="1"/>
  <c r="Q129" i="71"/>
  <c r="AA129" i="71" s="1"/>
  <c r="Q128" i="71"/>
  <c r="AA128" i="71" s="1"/>
  <c r="Q127" i="71"/>
  <c r="AA127" i="71" s="1"/>
  <c r="Q126" i="71"/>
  <c r="AA126" i="71" s="1"/>
  <c r="P131" i="71"/>
  <c r="Z131" i="71" s="1"/>
  <c r="P130" i="71"/>
  <c r="Z130" i="71" s="1"/>
  <c r="P129" i="71"/>
  <c r="Z129" i="71" s="1"/>
  <c r="P128" i="71"/>
  <c r="Z128" i="71" s="1"/>
  <c r="P127" i="71"/>
  <c r="Z127" i="71" s="1"/>
  <c r="P126" i="71"/>
  <c r="Z126" i="71" s="1"/>
  <c r="N130" i="71"/>
  <c r="X130" i="71" s="1"/>
  <c r="N128" i="71"/>
  <c r="X128" i="71" s="1"/>
  <c r="N126" i="71"/>
  <c r="X126" i="71" s="1"/>
  <c r="S131" i="71"/>
  <c r="AC131" i="71" s="1"/>
  <c r="M130" i="71"/>
  <c r="W130" i="71" s="1"/>
  <c r="S129" i="71"/>
  <c r="AC129" i="71" s="1"/>
  <c r="M128" i="71"/>
  <c r="W128" i="71" s="1"/>
  <c r="S127" i="71"/>
  <c r="AC127" i="71" s="1"/>
  <c r="M126" i="71"/>
  <c r="W126" i="71" s="1"/>
  <c r="O131" i="71"/>
  <c r="Y131" i="71" s="1"/>
  <c r="O129" i="71"/>
  <c r="Y129" i="71" s="1"/>
  <c r="O127" i="71"/>
  <c r="Y127" i="71" s="1"/>
  <c r="M206" i="71"/>
  <c r="L207" i="71"/>
  <c r="N208" i="71"/>
  <c r="D91" i="71"/>
  <c r="T91" i="71"/>
  <c r="AR91" i="71"/>
  <c r="D92" i="71"/>
  <c r="AJ92" i="71"/>
  <c r="E91" i="71"/>
  <c r="M91" i="71"/>
  <c r="U91" i="71"/>
  <c r="AC91" i="71"/>
  <c r="AK91" i="71"/>
  <c r="AS91" i="71"/>
  <c r="E92" i="71"/>
  <c r="L129" i="71"/>
  <c r="V129" i="71" s="1"/>
  <c r="L130" i="71"/>
  <c r="V130" i="71" s="1"/>
  <c r="M131" i="71"/>
  <c r="W131" i="71" s="1"/>
  <c r="M204" i="71"/>
  <c r="L205" i="71"/>
  <c r="N206" i="71"/>
  <c r="N207" i="71"/>
  <c r="O208" i="71"/>
  <c r="P217" i="71"/>
  <c r="P219" i="71"/>
  <c r="B102" i="71"/>
  <c r="J102" i="71"/>
  <c r="R102" i="71"/>
  <c r="Z102" i="71"/>
  <c r="AH102" i="71"/>
  <c r="AP102" i="71"/>
  <c r="B103" i="71"/>
  <c r="J103" i="71"/>
  <c r="R103" i="71"/>
  <c r="Z103" i="71"/>
  <c r="AH103" i="71"/>
  <c r="AP103" i="71"/>
  <c r="O221" i="71"/>
  <c r="O220" i="71"/>
  <c r="O219" i="71"/>
  <c r="O218" i="71"/>
  <c r="O217" i="71"/>
  <c r="O216" i="71"/>
  <c r="N221" i="71"/>
  <c r="N220" i="71"/>
  <c r="N219" i="71"/>
  <c r="N218" i="71"/>
  <c r="N217" i="71"/>
  <c r="N216" i="71"/>
  <c r="O144" i="71"/>
  <c r="O143" i="71"/>
  <c r="O142" i="71"/>
  <c r="O141" i="71"/>
  <c r="O140" i="71"/>
  <c r="O139" i="71"/>
  <c r="N144" i="71"/>
  <c r="N143" i="71"/>
  <c r="X143" i="71" s="1"/>
  <c r="N142" i="71"/>
  <c r="N141" i="71"/>
  <c r="N140" i="71"/>
  <c r="N139" i="71"/>
  <c r="M216" i="71"/>
  <c r="S217" i="71"/>
  <c r="M218" i="71"/>
  <c r="S219" i="71"/>
  <c r="M220" i="71"/>
  <c r="S221" i="71"/>
  <c r="E222" i="70"/>
  <c r="P220" i="70" s="1"/>
  <c r="E209" i="70"/>
  <c r="Q208" i="70" s="1"/>
  <c r="S203" i="70"/>
  <c r="E196" i="70"/>
  <c r="O192" i="70" s="1"/>
  <c r="C180" i="70"/>
  <c r="C179" i="70"/>
  <c r="C178" i="70"/>
  <c r="C177" i="70"/>
  <c r="C176" i="70"/>
  <c r="C175" i="70"/>
  <c r="G158" i="70"/>
  <c r="P157" i="70" s="1"/>
  <c r="G145" i="70"/>
  <c r="L143" i="70" s="1"/>
  <c r="G132" i="70"/>
  <c r="N131" i="70" s="1"/>
  <c r="C117" i="70"/>
  <c r="C116" i="70"/>
  <c r="C115" i="70"/>
  <c r="C114" i="70"/>
  <c r="C113" i="70"/>
  <c r="C112" i="70"/>
  <c r="AW100" i="70"/>
  <c r="AV100" i="70"/>
  <c r="AU100" i="70"/>
  <c r="AT100" i="70"/>
  <c r="AS100" i="70"/>
  <c r="AR100" i="70"/>
  <c r="AQ100" i="70"/>
  <c r="AP100" i="70"/>
  <c r="AO100" i="70"/>
  <c r="AN100" i="70"/>
  <c r="AM100" i="70"/>
  <c r="AL100" i="70"/>
  <c r="AK100" i="70"/>
  <c r="AJ100" i="70"/>
  <c r="AI100" i="70"/>
  <c r="AH100" i="70"/>
  <c r="AG100" i="70"/>
  <c r="AF100" i="70"/>
  <c r="AE100" i="70"/>
  <c r="AD100" i="70"/>
  <c r="AC100" i="70"/>
  <c r="AB100" i="70"/>
  <c r="AA100" i="70"/>
  <c r="Z100" i="70"/>
  <c r="Y100" i="70"/>
  <c r="X100" i="70"/>
  <c r="W100" i="70"/>
  <c r="V100" i="70"/>
  <c r="U100" i="70"/>
  <c r="T100" i="70"/>
  <c r="S100" i="70"/>
  <c r="R100" i="70"/>
  <c r="Q100" i="70"/>
  <c r="P100" i="70"/>
  <c r="O100" i="70"/>
  <c r="N100" i="70"/>
  <c r="M100" i="70"/>
  <c r="L100" i="70"/>
  <c r="K100" i="70"/>
  <c r="J100" i="70"/>
  <c r="I100" i="70"/>
  <c r="H100" i="70"/>
  <c r="G100" i="70"/>
  <c r="F100" i="70"/>
  <c r="E100" i="70"/>
  <c r="D100" i="70"/>
  <c r="C100" i="70"/>
  <c r="AW99" i="70"/>
  <c r="AV99" i="70"/>
  <c r="AU99" i="70"/>
  <c r="AT99" i="70"/>
  <c r="AS99" i="70"/>
  <c r="AR99" i="70"/>
  <c r="AQ99" i="70"/>
  <c r="AP99" i="70"/>
  <c r="AO99" i="70"/>
  <c r="AN99" i="70"/>
  <c r="AM99" i="70"/>
  <c r="AL99" i="70"/>
  <c r="AK99" i="70"/>
  <c r="AJ99" i="70"/>
  <c r="AI99" i="70"/>
  <c r="AH99" i="70"/>
  <c r="AG99" i="70"/>
  <c r="AF99" i="70"/>
  <c r="AE99" i="70"/>
  <c r="AD99" i="70"/>
  <c r="AC99" i="70"/>
  <c r="AB99" i="70"/>
  <c r="AA99" i="70"/>
  <c r="Z99" i="70"/>
  <c r="Y99" i="70"/>
  <c r="X99" i="70"/>
  <c r="W99" i="70"/>
  <c r="V99" i="70"/>
  <c r="U99" i="70"/>
  <c r="T99" i="70"/>
  <c r="S99" i="70"/>
  <c r="R99" i="70"/>
  <c r="Q99" i="70"/>
  <c r="P99" i="70"/>
  <c r="O99" i="70"/>
  <c r="N99" i="70"/>
  <c r="M99" i="70"/>
  <c r="L99" i="70"/>
  <c r="K99" i="70"/>
  <c r="J99" i="70"/>
  <c r="I99" i="70"/>
  <c r="H99" i="70"/>
  <c r="G99" i="70"/>
  <c r="F99" i="70"/>
  <c r="E99" i="70"/>
  <c r="D99" i="70"/>
  <c r="C99" i="70"/>
  <c r="B99" i="70"/>
  <c r="AW98" i="70"/>
  <c r="AV98" i="70"/>
  <c r="AU98" i="70"/>
  <c r="AT98" i="70"/>
  <c r="AS98" i="70"/>
  <c r="AR98" i="70"/>
  <c r="AQ98" i="70"/>
  <c r="AP98" i="70"/>
  <c r="AO98" i="70"/>
  <c r="AN98" i="70"/>
  <c r="AM98" i="70"/>
  <c r="AL98" i="70"/>
  <c r="AK98" i="70"/>
  <c r="AJ98" i="70"/>
  <c r="AI98" i="70"/>
  <c r="AH98" i="70"/>
  <c r="AG98" i="70"/>
  <c r="AF98" i="70"/>
  <c r="AE98" i="70"/>
  <c r="AD98" i="70"/>
  <c r="AC98" i="70"/>
  <c r="AB98" i="70"/>
  <c r="AA98" i="70"/>
  <c r="Z98" i="70"/>
  <c r="Y98" i="70"/>
  <c r="X98" i="70"/>
  <c r="W98" i="70"/>
  <c r="V98" i="70"/>
  <c r="U98" i="70"/>
  <c r="T98" i="70"/>
  <c r="S98" i="70"/>
  <c r="R98" i="70"/>
  <c r="Q98" i="70"/>
  <c r="P98" i="70"/>
  <c r="O98" i="70"/>
  <c r="N98" i="70"/>
  <c r="M98" i="70"/>
  <c r="L98" i="70"/>
  <c r="K98" i="70"/>
  <c r="J98" i="70"/>
  <c r="I98" i="70"/>
  <c r="H98" i="70"/>
  <c r="G98" i="70"/>
  <c r="F98" i="70"/>
  <c r="E98" i="70"/>
  <c r="D98" i="70"/>
  <c r="C98" i="70"/>
  <c r="B98" i="70"/>
  <c r="AW97" i="70"/>
  <c r="AW102" i="70" s="1"/>
  <c r="AV97" i="70"/>
  <c r="AU97" i="70"/>
  <c r="AU102" i="70" s="1"/>
  <c r="AT97" i="70"/>
  <c r="AS97" i="70"/>
  <c r="AS104" i="70" s="1"/>
  <c r="AR97" i="70"/>
  <c r="AR104" i="70" s="1"/>
  <c r="AQ97" i="70"/>
  <c r="AQ103" i="70" s="1"/>
  <c r="AP97" i="70"/>
  <c r="AP104" i="70" s="1"/>
  <c r="AO97" i="70"/>
  <c r="AN97" i="70"/>
  <c r="AM97" i="70"/>
  <c r="AM102" i="70" s="1"/>
  <c r="AL97" i="70"/>
  <c r="AK97" i="70"/>
  <c r="AK104" i="70" s="1"/>
  <c r="AJ97" i="70"/>
  <c r="AJ103" i="70" s="1"/>
  <c r="AI97" i="70"/>
  <c r="AI104" i="70" s="1"/>
  <c r="AH97" i="70"/>
  <c r="AG97" i="70"/>
  <c r="AG103" i="70" s="1"/>
  <c r="AF97" i="70"/>
  <c r="AE97" i="70"/>
  <c r="AE104" i="70" s="1"/>
  <c r="AD97" i="70"/>
  <c r="AC97" i="70"/>
  <c r="AC104" i="70" s="1"/>
  <c r="AB97" i="70"/>
  <c r="AB102" i="70" s="1"/>
  <c r="AA97" i="70"/>
  <c r="Z97" i="70"/>
  <c r="Z102" i="70" s="1"/>
  <c r="Y97" i="70"/>
  <c r="X97" i="70"/>
  <c r="W97" i="70"/>
  <c r="W104" i="70" s="1"/>
  <c r="V97" i="70"/>
  <c r="U97" i="70"/>
  <c r="U104" i="70" s="1"/>
  <c r="T97" i="70"/>
  <c r="T103" i="70" s="1"/>
  <c r="S97" i="70"/>
  <c r="S103" i="70" s="1"/>
  <c r="R97" i="70"/>
  <c r="Q97" i="70"/>
  <c r="Q103" i="70" s="1"/>
  <c r="P97" i="70"/>
  <c r="O97" i="70"/>
  <c r="O103" i="70" s="1"/>
  <c r="N97" i="70"/>
  <c r="M97" i="70"/>
  <c r="M104" i="70" s="1"/>
  <c r="L97" i="70"/>
  <c r="L103" i="70" s="1"/>
  <c r="K97" i="70"/>
  <c r="J97" i="70"/>
  <c r="J102" i="70" s="1"/>
  <c r="I97" i="70"/>
  <c r="H97" i="70"/>
  <c r="G97" i="70"/>
  <c r="G103" i="70" s="1"/>
  <c r="F97" i="70"/>
  <c r="E97" i="70"/>
  <c r="E104" i="70" s="1"/>
  <c r="D97" i="70"/>
  <c r="D103" i="70" s="1"/>
  <c r="C97" i="70"/>
  <c r="C104" i="70" s="1"/>
  <c r="B97" i="70"/>
  <c r="D92" i="70"/>
  <c r="AW88" i="70"/>
  <c r="AV88" i="70"/>
  <c r="AU88" i="70"/>
  <c r="AT88" i="70"/>
  <c r="AS88" i="70"/>
  <c r="AR88" i="70"/>
  <c r="AQ88" i="70"/>
  <c r="AP88" i="70"/>
  <c r="AO88" i="70"/>
  <c r="AN88" i="70"/>
  <c r="AM88" i="70"/>
  <c r="AL88" i="70"/>
  <c r="AK88" i="70"/>
  <c r="AJ88" i="70"/>
  <c r="AI88" i="70"/>
  <c r="AH88" i="70"/>
  <c r="AG88" i="70"/>
  <c r="AF88" i="70"/>
  <c r="AE88" i="70"/>
  <c r="AD88" i="70"/>
  <c r="AC88" i="70"/>
  <c r="AB88" i="70"/>
  <c r="AA88" i="70"/>
  <c r="Z88" i="70"/>
  <c r="Y88" i="70"/>
  <c r="X88" i="70"/>
  <c r="W88" i="70"/>
  <c r="V88" i="70"/>
  <c r="U88" i="70"/>
  <c r="T88" i="70"/>
  <c r="S88" i="70"/>
  <c r="R88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B88" i="70"/>
  <c r="AW87" i="70"/>
  <c r="AV87" i="70"/>
  <c r="AU87" i="70"/>
  <c r="AT87" i="70"/>
  <c r="AS87" i="70"/>
  <c r="AR87" i="70"/>
  <c r="AQ87" i="70"/>
  <c r="AP87" i="70"/>
  <c r="AO87" i="70"/>
  <c r="AN87" i="70"/>
  <c r="AM87" i="70"/>
  <c r="AL87" i="70"/>
  <c r="AK87" i="70"/>
  <c r="AJ87" i="70"/>
  <c r="AI87" i="70"/>
  <c r="AH87" i="70"/>
  <c r="AG87" i="70"/>
  <c r="AF87" i="70"/>
  <c r="AE87" i="70"/>
  <c r="AD87" i="70"/>
  <c r="AC87" i="70"/>
  <c r="AB87" i="70"/>
  <c r="AA87" i="70"/>
  <c r="Z87" i="70"/>
  <c r="Y87" i="70"/>
  <c r="X87" i="70"/>
  <c r="W87" i="70"/>
  <c r="V87" i="70"/>
  <c r="U87" i="70"/>
  <c r="T87" i="70"/>
  <c r="S87" i="70"/>
  <c r="R87" i="70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AW86" i="70"/>
  <c r="AW92" i="70" s="1"/>
  <c r="AV86" i="70"/>
  <c r="AV91" i="70" s="1"/>
  <c r="AU86" i="70"/>
  <c r="AU93" i="70" s="1"/>
  <c r="AT86" i="70"/>
  <c r="AT92" i="70" s="1"/>
  <c r="AS86" i="70"/>
  <c r="AS93" i="70" s="1"/>
  <c r="AR86" i="70"/>
  <c r="AR93" i="70" s="1"/>
  <c r="AQ86" i="70"/>
  <c r="AQ92" i="70" s="1"/>
  <c r="AP86" i="70"/>
  <c r="AP91" i="70" s="1"/>
  <c r="AO86" i="70"/>
  <c r="AO92" i="70" s="1"/>
  <c r="AN86" i="70"/>
  <c r="AN93" i="70" s="1"/>
  <c r="AM86" i="70"/>
  <c r="AM91" i="70" s="1"/>
  <c r="AL86" i="70"/>
  <c r="AL91" i="70" s="1"/>
  <c r="AK86" i="70"/>
  <c r="AK93" i="70" s="1"/>
  <c r="AJ86" i="70"/>
  <c r="AJ93" i="70" s="1"/>
  <c r="AI86" i="70"/>
  <c r="AI93" i="70" s="1"/>
  <c r="AH86" i="70"/>
  <c r="AH91" i="70" s="1"/>
  <c r="AG86" i="70"/>
  <c r="AG93" i="70" s="1"/>
  <c r="AF86" i="70"/>
  <c r="AF92" i="70" s="1"/>
  <c r="AE86" i="70"/>
  <c r="AE93" i="70" s="1"/>
  <c r="AD86" i="70"/>
  <c r="AD93" i="70" s="1"/>
  <c r="AC86" i="70"/>
  <c r="AC93" i="70" s="1"/>
  <c r="AB86" i="70"/>
  <c r="AB93" i="70" s="1"/>
  <c r="AA86" i="70"/>
  <c r="AA93" i="70" s="1"/>
  <c r="Z86" i="70"/>
  <c r="Z92" i="70" s="1"/>
  <c r="Y86" i="70"/>
  <c r="Y93" i="70" s="1"/>
  <c r="X86" i="70"/>
  <c r="X93" i="70" s="1"/>
  <c r="W86" i="70"/>
  <c r="W92" i="70" s="1"/>
  <c r="V86" i="70"/>
  <c r="V92" i="70" s="1"/>
  <c r="U86" i="70"/>
  <c r="U91" i="70" s="1"/>
  <c r="T86" i="70"/>
  <c r="T93" i="70" s="1"/>
  <c r="S86" i="70"/>
  <c r="S93" i="70" s="1"/>
  <c r="R86" i="70"/>
  <c r="R93" i="70" s="1"/>
  <c r="Q86" i="70"/>
  <c r="Q93" i="70" s="1"/>
  <c r="P86" i="70"/>
  <c r="P93" i="70" s="1"/>
  <c r="O86" i="70"/>
  <c r="O92" i="70" s="1"/>
  <c r="N86" i="70"/>
  <c r="N93" i="70" s="1"/>
  <c r="M86" i="70"/>
  <c r="M92" i="70" s="1"/>
  <c r="L86" i="70"/>
  <c r="L92" i="70" s="1"/>
  <c r="K86" i="70"/>
  <c r="K93" i="70" s="1"/>
  <c r="J86" i="70"/>
  <c r="J93" i="70" s="1"/>
  <c r="I86" i="70"/>
  <c r="I93" i="70" s="1"/>
  <c r="H86" i="70"/>
  <c r="H92" i="70" s="1"/>
  <c r="G86" i="70"/>
  <c r="G93" i="70" s="1"/>
  <c r="F86" i="70"/>
  <c r="F93" i="70" s="1"/>
  <c r="E86" i="70"/>
  <c r="E92" i="70" s="1"/>
  <c r="D86" i="70"/>
  <c r="D91" i="70" s="1"/>
  <c r="C86" i="70"/>
  <c r="C93" i="70" s="1"/>
  <c r="B86" i="70"/>
  <c r="B91" i="70" s="1"/>
  <c r="A67" i="70"/>
  <c r="A49" i="70"/>
  <c r="A136" i="70" s="1"/>
  <c r="A31" i="70"/>
  <c r="I28" i="70"/>
  <c r="I26" i="70"/>
  <c r="I25" i="70"/>
  <c r="I24" i="70"/>
  <c r="I23" i="70"/>
  <c r="C17" i="70"/>
  <c r="C16" i="70"/>
  <c r="C15" i="70"/>
  <c r="C14" i="70"/>
  <c r="C13" i="70"/>
  <c r="C12" i="70"/>
  <c r="L144" i="70" l="1"/>
  <c r="V144" i="70" s="1"/>
  <c r="R208" i="70"/>
  <c r="S208" i="70"/>
  <c r="O222" i="71"/>
  <c r="B102" i="70"/>
  <c r="B106" i="70"/>
  <c r="B108" i="70"/>
  <c r="B107" i="70"/>
  <c r="P216" i="70"/>
  <c r="L126" i="70"/>
  <c r="P155" i="70"/>
  <c r="N129" i="70"/>
  <c r="N126" i="70"/>
  <c r="Y139" i="71"/>
  <c r="AA141" i="71"/>
  <c r="AC144" i="71"/>
  <c r="I169" i="71" s="1"/>
  <c r="N130" i="70"/>
  <c r="R156" i="70"/>
  <c r="AC143" i="71"/>
  <c r="T92" i="70"/>
  <c r="T91" i="70"/>
  <c r="C103" i="70"/>
  <c r="AI103" i="70"/>
  <c r="O127" i="70"/>
  <c r="O130" i="70"/>
  <c r="O152" i="70"/>
  <c r="R154" i="70"/>
  <c r="M157" i="70"/>
  <c r="Q205" i="70"/>
  <c r="Q216" i="70"/>
  <c r="AC157" i="71"/>
  <c r="M129" i="70"/>
  <c r="O153" i="70"/>
  <c r="M126" i="70"/>
  <c r="L156" i="70"/>
  <c r="M130" i="70"/>
  <c r="O156" i="70"/>
  <c r="Z143" i="71"/>
  <c r="L152" i="70"/>
  <c r="L204" i="70"/>
  <c r="Z142" i="71"/>
  <c r="M93" i="70"/>
  <c r="R127" i="70"/>
  <c r="R130" i="70"/>
  <c r="R152" i="70"/>
  <c r="M155" i="70"/>
  <c r="N157" i="70"/>
  <c r="R205" i="70"/>
  <c r="X140" i="71"/>
  <c r="Y142" i="71"/>
  <c r="AA143" i="71"/>
  <c r="W141" i="71"/>
  <c r="AB140" i="71"/>
  <c r="V143" i="71"/>
  <c r="L168" i="71" s="1"/>
  <c r="P153" i="70"/>
  <c r="A200" i="70"/>
  <c r="AA221" i="71"/>
  <c r="O154" i="70"/>
  <c r="AA140" i="71"/>
  <c r="AB142" i="71"/>
  <c r="L128" i="70"/>
  <c r="O131" i="70"/>
  <c r="M153" i="70"/>
  <c r="N155" i="70"/>
  <c r="O157" i="70"/>
  <c r="L207" i="70"/>
  <c r="Z152" i="71"/>
  <c r="L154" i="70"/>
  <c r="W144" i="71"/>
  <c r="O126" i="70"/>
  <c r="Y140" i="71"/>
  <c r="V142" i="71"/>
  <c r="L167" i="71" s="1"/>
  <c r="L129" i="70"/>
  <c r="R131" i="70"/>
  <c r="N153" i="70"/>
  <c r="O155" i="70"/>
  <c r="O207" i="70"/>
  <c r="X144" i="71"/>
  <c r="AB139" i="71"/>
  <c r="AA144" i="71"/>
  <c r="W142" i="71"/>
  <c r="W140" i="71"/>
  <c r="AB144" i="71"/>
  <c r="X139" i="71"/>
  <c r="Y141" i="71"/>
  <c r="Z140" i="71"/>
  <c r="AB141" i="71"/>
  <c r="Z139" i="71"/>
  <c r="P164" i="71" s="1"/>
  <c r="AC142" i="71"/>
  <c r="X141" i="71"/>
  <c r="Y143" i="71"/>
  <c r="AA142" i="71"/>
  <c r="V139" i="71"/>
  <c r="AA139" i="71"/>
  <c r="Z141" i="71"/>
  <c r="AB143" i="71"/>
  <c r="X142" i="71"/>
  <c r="Y144" i="71"/>
  <c r="AC141" i="71"/>
  <c r="V141" i="71"/>
  <c r="Z144" i="71"/>
  <c r="W139" i="71"/>
  <c r="AC139" i="71"/>
  <c r="W216" i="71"/>
  <c r="X219" i="71"/>
  <c r="Y221" i="71"/>
  <c r="V156" i="71"/>
  <c r="Z153" i="71"/>
  <c r="W153" i="71"/>
  <c r="C165" i="71" s="1"/>
  <c r="X155" i="71"/>
  <c r="W157" i="71"/>
  <c r="W152" i="71"/>
  <c r="Y155" i="71"/>
  <c r="E167" i="71" s="1"/>
  <c r="V155" i="71"/>
  <c r="Y156" i="71"/>
  <c r="AC155" i="71"/>
  <c r="AA154" i="71"/>
  <c r="Z154" i="71"/>
  <c r="AB156" i="71"/>
  <c r="W155" i="71"/>
  <c r="AC154" i="71"/>
  <c r="V153" i="71"/>
  <c r="B165" i="71" s="1"/>
  <c r="AB157" i="71"/>
  <c r="H169" i="71" s="1"/>
  <c r="Y154" i="71"/>
  <c r="X157" i="71"/>
  <c r="X153" i="71"/>
  <c r="AA155" i="71"/>
  <c r="AB153" i="71"/>
  <c r="V154" i="71"/>
  <c r="B166" i="71" s="1"/>
  <c r="AA156" i="71"/>
  <c r="Z155" i="71"/>
  <c r="W156" i="71"/>
  <c r="C168" i="71" s="1"/>
  <c r="AC152" i="71"/>
  <c r="Z157" i="71"/>
  <c r="V152" i="71"/>
  <c r="W154" i="71"/>
  <c r="Y153" i="71"/>
  <c r="O165" i="71" s="1"/>
  <c r="Y157" i="71"/>
  <c r="AB154" i="71"/>
  <c r="AA157" i="71"/>
  <c r="X154" i="71"/>
  <c r="N166" i="71" s="1"/>
  <c r="AC156" i="71"/>
  <c r="I168" i="71" s="1"/>
  <c r="Z156" i="71"/>
  <c r="X152" i="71"/>
  <c r="Y152" i="71"/>
  <c r="O219" i="70"/>
  <c r="O220" i="70"/>
  <c r="O204" i="70"/>
  <c r="S205" i="70"/>
  <c r="Q207" i="70"/>
  <c r="Q204" i="70"/>
  <c r="L206" i="70"/>
  <c r="R207" i="70"/>
  <c r="L203" i="70"/>
  <c r="R204" i="70"/>
  <c r="O206" i="70"/>
  <c r="S207" i="70"/>
  <c r="O203" i="70"/>
  <c r="S204" i="70"/>
  <c r="Q206" i="70"/>
  <c r="L208" i="70"/>
  <c r="Q203" i="70"/>
  <c r="L205" i="70"/>
  <c r="R206" i="70"/>
  <c r="O208" i="70"/>
  <c r="R203" i="70"/>
  <c r="O205" i="70"/>
  <c r="S206" i="70"/>
  <c r="N142" i="70"/>
  <c r="X142" i="70" s="1"/>
  <c r="Q142" i="70"/>
  <c r="AA142" i="70" s="1"/>
  <c r="Q143" i="70"/>
  <c r="AA143" i="70" s="1"/>
  <c r="P139" i="70"/>
  <c r="Z139" i="70" s="1"/>
  <c r="R139" i="70"/>
  <c r="AB139" i="70" s="1"/>
  <c r="O140" i="70"/>
  <c r="Y140" i="70" s="1"/>
  <c r="L141" i="70"/>
  <c r="V141" i="70" s="1"/>
  <c r="V143" i="70"/>
  <c r="AB127" i="70"/>
  <c r="R126" i="70"/>
  <c r="AB126" i="70" s="1"/>
  <c r="M128" i="70"/>
  <c r="W128" i="70" s="1"/>
  <c r="O129" i="70"/>
  <c r="L127" i="70"/>
  <c r="N128" i="70"/>
  <c r="R129" i="70"/>
  <c r="L131" i="70"/>
  <c r="V131" i="70" s="1"/>
  <c r="M127" i="70"/>
  <c r="W127" i="70" s="1"/>
  <c r="O128" i="70"/>
  <c r="Y128" i="70" s="1"/>
  <c r="M131" i="70"/>
  <c r="W131" i="70" s="1"/>
  <c r="N127" i="70"/>
  <c r="R128" i="70"/>
  <c r="L130" i="70"/>
  <c r="AB131" i="70"/>
  <c r="W130" i="70"/>
  <c r="AB220" i="71"/>
  <c r="V220" i="71"/>
  <c r="X220" i="71"/>
  <c r="AC218" i="71"/>
  <c r="AB216" i="71"/>
  <c r="W217" i="71"/>
  <c r="W221" i="71"/>
  <c r="AC221" i="71"/>
  <c r="Y216" i="71"/>
  <c r="Z218" i="71"/>
  <c r="AA216" i="71"/>
  <c r="W220" i="71"/>
  <c r="Y217" i="71"/>
  <c r="AC220" i="71"/>
  <c r="AB219" i="71"/>
  <c r="AA219" i="71"/>
  <c r="AC219" i="71"/>
  <c r="X216" i="71"/>
  <c r="Y218" i="71"/>
  <c r="Z219" i="71"/>
  <c r="V219" i="71"/>
  <c r="V218" i="71"/>
  <c r="Z220" i="71"/>
  <c r="Z216" i="71"/>
  <c r="W218" i="71"/>
  <c r="X217" i="71"/>
  <c r="Y219" i="71"/>
  <c r="Z217" i="71"/>
  <c r="AA217" i="71"/>
  <c r="V221" i="71"/>
  <c r="AA218" i="71"/>
  <c r="AB217" i="71"/>
  <c r="AA220" i="71"/>
  <c r="X221" i="71"/>
  <c r="AB218" i="71"/>
  <c r="V217" i="71"/>
  <c r="AB221" i="71"/>
  <c r="AC217" i="71"/>
  <c r="X218" i="71"/>
  <c r="Y220" i="71"/>
  <c r="V216" i="71"/>
  <c r="Z221" i="71"/>
  <c r="W219" i="71"/>
  <c r="AC216" i="71"/>
  <c r="O196" i="71"/>
  <c r="X192" i="71" s="1"/>
  <c r="AB152" i="71"/>
  <c r="R164" i="71" s="1"/>
  <c r="AB155" i="71"/>
  <c r="AC153" i="71"/>
  <c r="S165" i="71" s="1"/>
  <c r="AA152" i="71"/>
  <c r="AA153" i="71"/>
  <c r="Q165" i="71" s="1"/>
  <c r="L165" i="71"/>
  <c r="D168" i="71"/>
  <c r="M168" i="71"/>
  <c r="O169" i="71"/>
  <c r="N168" i="71"/>
  <c r="C102" i="70"/>
  <c r="AM103" i="70"/>
  <c r="G102" i="70"/>
  <c r="G104" i="70"/>
  <c r="M91" i="70"/>
  <c r="W102" i="70"/>
  <c r="AM104" i="70"/>
  <c r="AE103" i="70"/>
  <c r="AE102" i="70"/>
  <c r="AU104" i="70"/>
  <c r="AJ91" i="70"/>
  <c r="AR91" i="70"/>
  <c r="AD91" i="70"/>
  <c r="F92" i="70"/>
  <c r="AN92" i="70"/>
  <c r="AF93" i="70"/>
  <c r="E91" i="70"/>
  <c r="W91" i="70"/>
  <c r="AD92" i="70"/>
  <c r="AV92" i="70"/>
  <c r="U93" i="70"/>
  <c r="AT93" i="70"/>
  <c r="Q102" i="70"/>
  <c r="AJ102" i="70"/>
  <c r="W103" i="70"/>
  <c r="AR103" i="70"/>
  <c r="Z104" i="70"/>
  <c r="H91" i="70"/>
  <c r="X91" i="70"/>
  <c r="AS91" i="70"/>
  <c r="N92" i="70"/>
  <c r="AJ92" i="70"/>
  <c r="D93" i="70"/>
  <c r="V93" i="70"/>
  <c r="AV93" i="70"/>
  <c r="S102" i="70"/>
  <c r="AB103" i="70"/>
  <c r="AU103" i="70"/>
  <c r="AB104" i="70"/>
  <c r="X92" i="70"/>
  <c r="L91" i="70"/>
  <c r="AC91" i="70"/>
  <c r="AT91" i="70"/>
  <c r="P92" i="70"/>
  <c r="AK92" i="70"/>
  <c r="E93" i="70"/>
  <c r="W93" i="70"/>
  <c r="AW93" i="70"/>
  <c r="T102" i="70"/>
  <c r="AR102" i="70"/>
  <c r="AJ104" i="70"/>
  <c r="AL92" i="70"/>
  <c r="H93" i="70"/>
  <c r="D104" i="70"/>
  <c r="N91" i="70"/>
  <c r="AF91" i="70"/>
  <c r="U92" i="70"/>
  <c r="AM92" i="70"/>
  <c r="L93" i="70"/>
  <c r="D102" i="70"/>
  <c r="L104" i="70"/>
  <c r="AK91" i="70"/>
  <c r="G92" i="70"/>
  <c r="AB92" i="70"/>
  <c r="AS92" i="70"/>
  <c r="AL93" i="70"/>
  <c r="L102" i="70"/>
  <c r="AG102" i="70"/>
  <c r="AP103" i="70"/>
  <c r="T104" i="70"/>
  <c r="V91" i="70"/>
  <c r="AN91" i="70"/>
  <c r="AC92" i="70"/>
  <c r="AO93" i="70"/>
  <c r="O102" i="70"/>
  <c r="AI102" i="70"/>
  <c r="O209" i="71"/>
  <c r="Z207" i="71" s="1"/>
  <c r="X104" i="70"/>
  <c r="X103" i="70"/>
  <c r="X102" i="70"/>
  <c r="AN104" i="70"/>
  <c r="AN103" i="70"/>
  <c r="AN102" i="70"/>
  <c r="AH93" i="70"/>
  <c r="I102" i="70"/>
  <c r="I103" i="70"/>
  <c r="AO103" i="70"/>
  <c r="AO104" i="70"/>
  <c r="I104" i="70"/>
  <c r="B103" i="70"/>
  <c r="B104" i="70"/>
  <c r="R104" i="70"/>
  <c r="R102" i="70"/>
  <c r="AH102" i="70"/>
  <c r="AH103" i="70"/>
  <c r="Z103" i="70"/>
  <c r="J104" i="70"/>
  <c r="AW104" i="70"/>
  <c r="N141" i="70"/>
  <c r="X141" i="70" s="1"/>
  <c r="Z93" i="70"/>
  <c r="K102" i="70"/>
  <c r="K103" i="70"/>
  <c r="K104" i="70"/>
  <c r="AA103" i="70"/>
  <c r="AA104" i="70"/>
  <c r="AQ104" i="70"/>
  <c r="AQ102" i="70"/>
  <c r="J103" i="70"/>
  <c r="AH104" i="70"/>
  <c r="O141" i="70"/>
  <c r="Y141" i="70" s="1"/>
  <c r="Q144" i="70"/>
  <c r="AA144" i="70" s="1"/>
  <c r="Q220" i="70"/>
  <c r="F91" i="70"/>
  <c r="P91" i="70"/>
  <c r="AB91" i="70"/>
  <c r="AR92" i="70"/>
  <c r="AO102" i="70"/>
  <c r="Q104" i="70"/>
  <c r="M140" i="70"/>
  <c r="W140" i="70" s="1"/>
  <c r="Q141" i="70"/>
  <c r="AA141" i="70" s="1"/>
  <c r="P221" i="70"/>
  <c r="P104" i="70"/>
  <c r="P103" i="70"/>
  <c r="P102" i="70"/>
  <c r="AF104" i="70"/>
  <c r="AF103" i="70"/>
  <c r="AF102" i="70"/>
  <c r="S195" i="70"/>
  <c r="S194" i="70"/>
  <c r="S193" i="70"/>
  <c r="S192" i="70"/>
  <c r="S191" i="70"/>
  <c r="S190" i="70"/>
  <c r="Q195" i="70"/>
  <c r="Q194" i="70"/>
  <c r="Q193" i="70"/>
  <c r="Q192" i="70"/>
  <c r="Q191" i="70"/>
  <c r="Q190" i="70"/>
  <c r="P195" i="70"/>
  <c r="P194" i="70"/>
  <c r="P193" i="70"/>
  <c r="P192" i="70"/>
  <c r="P191" i="70"/>
  <c r="P190" i="70"/>
  <c r="O195" i="70"/>
  <c r="M192" i="70"/>
  <c r="O191" i="70"/>
  <c r="M195" i="70"/>
  <c r="O194" i="70"/>
  <c r="M191" i="70"/>
  <c r="O190" i="70"/>
  <c r="L195" i="70"/>
  <c r="N194" i="70"/>
  <c r="R193" i="70"/>
  <c r="L191" i="70"/>
  <c r="N190" i="70"/>
  <c r="N193" i="70"/>
  <c r="L192" i="70"/>
  <c r="R194" i="70"/>
  <c r="M193" i="70"/>
  <c r="M194" i="70"/>
  <c r="L193" i="70"/>
  <c r="R190" i="70"/>
  <c r="R195" i="70"/>
  <c r="L194" i="70"/>
  <c r="M190" i="70"/>
  <c r="N195" i="70"/>
  <c r="R191" i="70"/>
  <c r="L190" i="70"/>
  <c r="R92" i="70"/>
  <c r="B93" i="70"/>
  <c r="Y102" i="70"/>
  <c r="Y103" i="70"/>
  <c r="Y104" i="70"/>
  <c r="R192" i="70"/>
  <c r="AG104" i="70"/>
  <c r="O144" i="70"/>
  <c r="Y144" i="70" s="1"/>
  <c r="O193" i="70"/>
  <c r="O91" i="70"/>
  <c r="Z91" i="70"/>
  <c r="AU91" i="70"/>
  <c r="J92" i="70"/>
  <c r="AE92" i="70"/>
  <c r="AP92" i="70"/>
  <c r="O93" i="70"/>
  <c r="AM93" i="70"/>
  <c r="G91" i="70"/>
  <c r="R91" i="70"/>
  <c r="B92" i="70"/>
  <c r="AH92" i="70"/>
  <c r="AA102" i="70"/>
  <c r="AP102" i="70"/>
  <c r="AW103" i="70"/>
  <c r="S104" i="70"/>
  <c r="N140" i="70"/>
  <c r="X140" i="70" s="1"/>
  <c r="H104" i="70"/>
  <c r="H103" i="70"/>
  <c r="H102" i="70"/>
  <c r="AV104" i="70"/>
  <c r="AV103" i="70"/>
  <c r="AV102" i="70"/>
  <c r="A186" i="70"/>
  <c r="A122" i="70"/>
  <c r="AP93" i="70"/>
  <c r="F104" i="70"/>
  <c r="F103" i="70"/>
  <c r="F102" i="70"/>
  <c r="N104" i="70"/>
  <c r="N103" i="70"/>
  <c r="N102" i="70"/>
  <c r="V104" i="70"/>
  <c r="V103" i="70"/>
  <c r="V102" i="70"/>
  <c r="AD104" i="70"/>
  <c r="AD103" i="70"/>
  <c r="AD102" i="70"/>
  <c r="AL104" i="70"/>
  <c r="AL103" i="70"/>
  <c r="AL102" i="70"/>
  <c r="AT104" i="70"/>
  <c r="AT103" i="70"/>
  <c r="AT102" i="70"/>
  <c r="R103" i="70"/>
  <c r="M144" i="70"/>
  <c r="W144" i="70" s="1"/>
  <c r="M143" i="70"/>
  <c r="W143" i="70" s="1"/>
  <c r="S144" i="70"/>
  <c r="AC144" i="70" s="1"/>
  <c r="S143" i="70"/>
  <c r="AC143" i="70" s="1"/>
  <c r="S142" i="70"/>
  <c r="AC142" i="70" s="1"/>
  <c r="S141" i="70"/>
  <c r="AC141" i="70" s="1"/>
  <c r="S140" i="70"/>
  <c r="AC140" i="70" s="1"/>
  <c r="S139" i="70"/>
  <c r="AC139" i="70" s="1"/>
  <c r="N144" i="70"/>
  <c r="X144" i="70" s="1"/>
  <c r="R143" i="70"/>
  <c r="AB143" i="70" s="1"/>
  <c r="O142" i="70"/>
  <c r="Y142" i="70" s="1"/>
  <c r="M141" i="70"/>
  <c r="W141" i="70" s="1"/>
  <c r="Q139" i="70"/>
  <c r="AA139" i="70" s="1"/>
  <c r="P143" i="70"/>
  <c r="Z143" i="70" s="1"/>
  <c r="M142" i="70"/>
  <c r="W142" i="70" s="1"/>
  <c r="Q140" i="70"/>
  <c r="AA140" i="70" s="1"/>
  <c r="O139" i="70"/>
  <c r="Y139" i="70" s="1"/>
  <c r="O143" i="70"/>
  <c r="Y143" i="70" s="1"/>
  <c r="L142" i="70"/>
  <c r="V142" i="70" s="1"/>
  <c r="R141" i="70"/>
  <c r="AB141" i="70" s="1"/>
  <c r="P140" i="70"/>
  <c r="Z140" i="70" s="1"/>
  <c r="N139" i="70"/>
  <c r="X139" i="70" s="1"/>
  <c r="L140" i="70"/>
  <c r="V140" i="70" s="1"/>
  <c r="L139" i="70"/>
  <c r="V139" i="70" s="1"/>
  <c r="R144" i="70"/>
  <c r="AB144" i="70" s="1"/>
  <c r="R142" i="70"/>
  <c r="AB142" i="70" s="1"/>
  <c r="P144" i="70"/>
  <c r="Z144" i="70" s="1"/>
  <c r="N143" i="70"/>
  <c r="X143" i="70" s="1"/>
  <c r="P142" i="70"/>
  <c r="Z142" i="70" s="1"/>
  <c r="P141" i="70"/>
  <c r="Z141" i="70" s="1"/>
  <c r="R140" i="70"/>
  <c r="AB140" i="70" s="1"/>
  <c r="N191" i="70"/>
  <c r="M221" i="70"/>
  <c r="M220" i="70"/>
  <c r="M219" i="70"/>
  <c r="M218" i="70"/>
  <c r="M217" i="70"/>
  <c r="M216" i="70"/>
  <c r="S221" i="70"/>
  <c r="S220" i="70"/>
  <c r="S219" i="70"/>
  <c r="S218" i="70"/>
  <c r="S217" i="70"/>
  <c r="S216" i="70"/>
  <c r="R221" i="70"/>
  <c r="R220" i="70"/>
  <c r="R219" i="70"/>
  <c r="R218" i="70"/>
  <c r="R217" i="70"/>
  <c r="R216" i="70"/>
  <c r="Q221" i="70"/>
  <c r="N220" i="70"/>
  <c r="P219" i="70"/>
  <c r="N216" i="70"/>
  <c r="N219" i="70"/>
  <c r="P218" i="70"/>
  <c r="L219" i="70"/>
  <c r="O218" i="70"/>
  <c r="Q217" i="70"/>
  <c r="O221" i="70"/>
  <c r="L220" i="70"/>
  <c r="P217" i="70"/>
  <c r="O216" i="70"/>
  <c r="N221" i="70"/>
  <c r="O217" i="70"/>
  <c r="L216" i="70"/>
  <c r="L221" i="70"/>
  <c r="Q218" i="70"/>
  <c r="N217" i="70"/>
  <c r="N218" i="70"/>
  <c r="L217" i="70"/>
  <c r="Q219" i="70"/>
  <c r="L218" i="70"/>
  <c r="J91" i="70"/>
  <c r="AE91" i="70"/>
  <c r="AU92" i="70"/>
  <c r="M139" i="70"/>
  <c r="W139" i="70" s="1"/>
  <c r="N192" i="70"/>
  <c r="A149" i="70"/>
  <c r="A213" i="70"/>
  <c r="I91" i="70"/>
  <c r="Q91" i="70"/>
  <c r="Y91" i="70"/>
  <c r="AG91" i="70"/>
  <c r="AO91" i="70"/>
  <c r="AW91" i="70"/>
  <c r="I92" i="70"/>
  <c r="Q92" i="70"/>
  <c r="Y92" i="70"/>
  <c r="AG92" i="70"/>
  <c r="AQ93" i="70"/>
  <c r="O104" i="70"/>
  <c r="S131" i="70"/>
  <c r="AC131" i="70" s="1"/>
  <c r="S130" i="70"/>
  <c r="AC130" i="70" s="1"/>
  <c r="S129" i="70"/>
  <c r="AC129" i="70" s="1"/>
  <c r="S128" i="70"/>
  <c r="S127" i="70"/>
  <c r="S126" i="70"/>
  <c r="Q131" i="70"/>
  <c r="Q130" i="70"/>
  <c r="AA130" i="70" s="1"/>
  <c r="Q129" i="70"/>
  <c r="AA129" i="70" s="1"/>
  <c r="Q128" i="70"/>
  <c r="AA128" i="70" s="1"/>
  <c r="Q127" i="70"/>
  <c r="AA127" i="70" s="1"/>
  <c r="Q126" i="70"/>
  <c r="P131" i="70"/>
  <c r="P130" i="70"/>
  <c r="P129" i="70"/>
  <c r="P128" i="70"/>
  <c r="Z128" i="70" s="1"/>
  <c r="P127" i="70"/>
  <c r="Z127" i="70" s="1"/>
  <c r="P126" i="70"/>
  <c r="Z126" i="70" s="1"/>
  <c r="C91" i="70"/>
  <c r="K91" i="70"/>
  <c r="S91" i="70"/>
  <c r="AA91" i="70"/>
  <c r="AI91" i="70"/>
  <c r="AQ91" i="70"/>
  <c r="C92" i="70"/>
  <c r="K92" i="70"/>
  <c r="S92" i="70"/>
  <c r="AA92" i="70"/>
  <c r="AI92" i="70"/>
  <c r="S157" i="70"/>
  <c r="S156" i="70"/>
  <c r="S155" i="70"/>
  <c r="S154" i="70"/>
  <c r="S153" i="70"/>
  <c r="S152" i="70"/>
  <c r="Q157" i="70"/>
  <c r="Q156" i="70"/>
  <c r="Q155" i="70"/>
  <c r="Q154" i="70"/>
  <c r="Q153" i="70"/>
  <c r="Q152" i="70"/>
  <c r="L157" i="70"/>
  <c r="V154" i="70" s="1"/>
  <c r="P156" i="70"/>
  <c r="L155" i="70"/>
  <c r="P154" i="70"/>
  <c r="L153" i="70"/>
  <c r="P152" i="70"/>
  <c r="N156" i="70"/>
  <c r="N154" i="70"/>
  <c r="N152" i="70"/>
  <c r="R157" i="70"/>
  <c r="M156" i="70"/>
  <c r="R155" i="70"/>
  <c r="M154" i="70"/>
  <c r="R153" i="70"/>
  <c r="M152" i="70"/>
  <c r="E102" i="70"/>
  <c r="M102" i="70"/>
  <c r="U102" i="70"/>
  <c r="AC102" i="70"/>
  <c r="AK102" i="70"/>
  <c r="AS102" i="70"/>
  <c r="E103" i="70"/>
  <c r="M103" i="70"/>
  <c r="U103" i="70"/>
  <c r="AC103" i="70"/>
  <c r="AK103" i="70"/>
  <c r="AS103" i="70"/>
  <c r="P208" i="70"/>
  <c r="P207" i="70"/>
  <c r="P206" i="70"/>
  <c r="P205" i="70"/>
  <c r="P204" i="70"/>
  <c r="P203" i="70"/>
  <c r="N208" i="70"/>
  <c r="N207" i="70"/>
  <c r="N206" i="70"/>
  <c r="N205" i="70"/>
  <c r="N204" i="70"/>
  <c r="N203" i="70"/>
  <c r="M208" i="70"/>
  <c r="M207" i="70"/>
  <c r="M206" i="70"/>
  <c r="M205" i="70"/>
  <c r="M204" i="70"/>
  <c r="M203" i="70"/>
  <c r="C176" i="69"/>
  <c r="C177" i="69"/>
  <c r="C178" i="69"/>
  <c r="C179" i="69"/>
  <c r="C180" i="69"/>
  <c r="C175" i="69"/>
  <c r="C113" i="69"/>
  <c r="C114" i="69"/>
  <c r="C115" i="69"/>
  <c r="C116" i="69"/>
  <c r="C117" i="69"/>
  <c r="C112" i="69"/>
  <c r="A67" i="69"/>
  <c r="A213" i="69" s="1"/>
  <c r="A49" i="69"/>
  <c r="A136" i="69" s="1"/>
  <c r="A31" i="69"/>
  <c r="A186" i="69" s="1"/>
  <c r="C13" i="69"/>
  <c r="C14" i="69"/>
  <c r="C15" i="69"/>
  <c r="C16" i="69"/>
  <c r="C17" i="69"/>
  <c r="C12" i="69"/>
  <c r="E222" i="69"/>
  <c r="Q220" i="69" s="1"/>
  <c r="Q221" i="69"/>
  <c r="O219" i="69"/>
  <c r="O218" i="69"/>
  <c r="M218" i="69"/>
  <c r="M216" i="69"/>
  <c r="E209" i="69"/>
  <c r="P205" i="69" s="1"/>
  <c r="R205" i="69"/>
  <c r="E196" i="69"/>
  <c r="P195" i="69" s="1"/>
  <c r="N195" i="69"/>
  <c r="M195" i="69"/>
  <c r="P194" i="69"/>
  <c r="P193" i="69"/>
  <c r="N193" i="69"/>
  <c r="M193" i="69"/>
  <c r="L193" i="69"/>
  <c r="L192" i="69"/>
  <c r="S191" i="69"/>
  <c r="P191" i="69"/>
  <c r="N191" i="69"/>
  <c r="O190" i="69"/>
  <c r="N190" i="69"/>
  <c r="L190" i="69"/>
  <c r="F158" i="69"/>
  <c r="O157" i="69" s="1"/>
  <c r="F145" i="69"/>
  <c r="O144" i="69" s="1"/>
  <c r="R144" i="69"/>
  <c r="Q144" i="69"/>
  <c r="P144" i="69"/>
  <c r="N144" i="69"/>
  <c r="R143" i="69"/>
  <c r="O143" i="69"/>
  <c r="M143" i="69"/>
  <c r="L143" i="69"/>
  <c r="S142" i="69"/>
  <c r="O142" i="69"/>
  <c r="L142" i="69"/>
  <c r="S141" i="69"/>
  <c r="R141" i="69"/>
  <c r="Q141" i="69"/>
  <c r="L141" i="69"/>
  <c r="S140" i="69"/>
  <c r="R140" i="69"/>
  <c r="P140" i="69"/>
  <c r="N140" i="69"/>
  <c r="S139" i="69"/>
  <c r="O139" i="69"/>
  <c r="N139" i="69"/>
  <c r="M139" i="69"/>
  <c r="L139" i="69"/>
  <c r="F132" i="69"/>
  <c r="M130" i="69" s="1"/>
  <c r="P131" i="69"/>
  <c r="M131" i="69"/>
  <c r="Q126" i="69"/>
  <c r="N126" i="69"/>
  <c r="L126" i="69"/>
  <c r="AW100" i="69"/>
  <c r="AV100" i="69"/>
  <c r="AU100" i="69"/>
  <c r="AT100" i="69"/>
  <c r="AS100" i="69"/>
  <c r="AR100" i="69"/>
  <c r="AQ100" i="69"/>
  <c r="AP100" i="69"/>
  <c r="AO100" i="69"/>
  <c r="AN100" i="69"/>
  <c r="AM100" i="69"/>
  <c r="AL100" i="69"/>
  <c r="AK100" i="69"/>
  <c r="AJ100" i="69"/>
  <c r="AI100" i="69"/>
  <c r="AH100" i="69"/>
  <c r="AG100" i="69"/>
  <c r="AF100" i="69"/>
  <c r="AE100" i="69"/>
  <c r="AD100" i="69"/>
  <c r="AC100" i="69"/>
  <c r="AB100" i="69"/>
  <c r="AA100" i="69"/>
  <c r="Z100" i="69"/>
  <c r="Y100" i="69"/>
  <c r="X100" i="69"/>
  <c r="W100" i="69"/>
  <c r="V100" i="69"/>
  <c r="U100" i="69"/>
  <c r="T100" i="69"/>
  <c r="S100" i="69"/>
  <c r="R100" i="69"/>
  <c r="Q100" i="69"/>
  <c r="P100" i="69"/>
  <c r="O100" i="69"/>
  <c r="N100" i="69"/>
  <c r="M100" i="69"/>
  <c r="L100" i="69"/>
  <c r="K100" i="69"/>
  <c r="J100" i="69"/>
  <c r="I100" i="69"/>
  <c r="H100" i="69"/>
  <c r="G100" i="69"/>
  <c r="F100" i="69"/>
  <c r="E100" i="69"/>
  <c r="D100" i="69"/>
  <c r="C100" i="69"/>
  <c r="AW99" i="69"/>
  <c r="AV99" i="69"/>
  <c r="AU99" i="69"/>
  <c r="AT99" i="69"/>
  <c r="AS99" i="69"/>
  <c r="AR99" i="69"/>
  <c r="AQ99" i="69"/>
  <c r="AP99" i="69"/>
  <c r="AO99" i="69"/>
  <c r="AN99" i="69"/>
  <c r="AM99" i="69"/>
  <c r="AL99" i="69"/>
  <c r="AK99" i="69"/>
  <c r="AJ99" i="69"/>
  <c r="AI99" i="69"/>
  <c r="AH99" i="69"/>
  <c r="AG99" i="69"/>
  <c r="AF99" i="69"/>
  <c r="AE99" i="69"/>
  <c r="AD99" i="69"/>
  <c r="AC99" i="69"/>
  <c r="AB99" i="69"/>
  <c r="AA99" i="69"/>
  <c r="Z99" i="69"/>
  <c r="Y99" i="69"/>
  <c r="X99" i="69"/>
  <c r="W99" i="69"/>
  <c r="V99" i="69"/>
  <c r="U99" i="69"/>
  <c r="T99" i="69"/>
  <c r="S99" i="69"/>
  <c r="R99" i="69"/>
  <c r="Q99" i="69"/>
  <c r="P99" i="69"/>
  <c r="O99" i="69"/>
  <c r="N99" i="69"/>
  <c r="M99" i="69"/>
  <c r="L99" i="69"/>
  <c r="K99" i="69"/>
  <c r="J99" i="69"/>
  <c r="I99" i="69"/>
  <c r="H99" i="69"/>
  <c r="G99" i="69"/>
  <c r="F99" i="69"/>
  <c r="E99" i="69"/>
  <c r="D99" i="69"/>
  <c r="C99" i="69"/>
  <c r="B99" i="69"/>
  <c r="AW98" i="69"/>
  <c r="AV98" i="69"/>
  <c r="AU98" i="69"/>
  <c r="AT98" i="69"/>
  <c r="AS98" i="69"/>
  <c r="AR98" i="69"/>
  <c r="AQ98" i="69"/>
  <c r="AP98" i="69"/>
  <c r="AO98" i="69"/>
  <c r="AN98" i="69"/>
  <c r="AM98" i="69"/>
  <c r="AL98" i="69"/>
  <c r="AK98" i="69"/>
  <c r="AJ98" i="69"/>
  <c r="AI98" i="69"/>
  <c r="AH98" i="69"/>
  <c r="AG98" i="69"/>
  <c r="AF98" i="69"/>
  <c r="AE98" i="69"/>
  <c r="AD98" i="69"/>
  <c r="AC98" i="69"/>
  <c r="AB98" i="69"/>
  <c r="AA98" i="69"/>
  <c r="Z98" i="69"/>
  <c r="Y98" i="69"/>
  <c r="X98" i="69"/>
  <c r="W98" i="69"/>
  <c r="V98" i="69"/>
  <c r="U98" i="69"/>
  <c r="T98" i="69"/>
  <c r="S98" i="69"/>
  <c r="R98" i="69"/>
  <c r="Q98" i="69"/>
  <c r="P98" i="69"/>
  <c r="O98" i="69"/>
  <c r="N98" i="69"/>
  <c r="M98" i="69"/>
  <c r="L98" i="69"/>
  <c r="K98" i="69"/>
  <c r="J98" i="69"/>
  <c r="I98" i="69"/>
  <c r="H98" i="69"/>
  <c r="G98" i="69"/>
  <c r="F98" i="69"/>
  <c r="E98" i="69"/>
  <c r="D98" i="69"/>
  <c r="C98" i="69"/>
  <c r="B98" i="69"/>
  <c r="AW97" i="69"/>
  <c r="AV97" i="69"/>
  <c r="AV104" i="69" s="1"/>
  <c r="AU97" i="69"/>
  <c r="AU104" i="69" s="1"/>
  <c r="AT97" i="69"/>
  <c r="AS97" i="69"/>
  <c r="AS104" i="69" s="1"/>
  <c r="AR97" i="69"/>
  <c r="AQ97" i="69"/>
  <c r="AQ104" i="69" s="1"/>
  <c r="AP97" i="69"/>
  <c r="AP102" i="69" s="1"/>
  <c r="AO97" i="69"/>
  <c r="AN97" i="69"/>
  <c r="AN102" i="69" s="1"/>
  <c r="AM97" i="69"/>
  <c r="AM103" i="69" s="1"/>
  <c r="AL97" i="69"/>
  <c r="AK97" i="69"/>
  <c r="AK103" i="69" s="1"/>
  <c r="AJ97" i="69"/>
  <c r="AI97" i="69"/>
  <c r="AI104" i="69" s="1"/>
  <c r="AH97" i="69"/>
  <c r="AH104" i="69" s="1"/>
  <c r="AG97" i="69"/>
  <c r="AF97" i="69"/>
  <c r="AF104" i="69" s="1"/>
  <c r="AE97" i="69"/>
  <c r="AE103" i="69" s="1"/>
  <c r="AD97" i="69"/>
  <c r="AC97" i="69"/>
  <c r="AC104" i="69" s="1"/>
  <c r="AB97" i="69"/>
  <c r="AA97" i="69"/>
  <c r="AA102" i="69" s="1"/>
  <c r="Z97" i="69"/>
  <c r="Z102" i="69" s="1"/>
  <c r="Y97" i="69"/>
  <c r="X97" i="69"/>
  <c r="X103" i="69" s="1"/>
  <c r="W97" i="69"/>
  <c r="W103" i="69" s="1"/>
  <c r="V97" i="69"/>
  <c r="U97" i="69"/>
  <c r="U103" i="69" s="1"/>
  <c r="T97" i="69"/>
  <c r="S97" i="69"/>
  <c r="S104" i="69" s="1"/>
  <c r="R97" i="69"/>
  <c r="R103" i="69" s="1"/>
  <c r="Q97" i="69"/>
  <c r="P97" i="69"/>
  <c r="P104" i="69" s="1"/>
  <c r="O97" i="69"/>
  <c r="O102" i="69" s="1"/>
  <c r="N97" i="69"/>
  <c r="M97" i="69"/>
  <c r="M104" i="69" s="1"/>
  <c r="L97" i="69"/>
  <c r="K97" i="69"/>
  <c r="K102" i="69" s="1"/>
  <c r="J97" i="69"/>
  <c r="J104" i="69" s="1"/>
  <c r="I97" i="69"/>
  <c r="H97" i="69"/>
  <c r="H103" i="69" s="1"/>
  <c r="G97" i="69"/>
  <c r="G103" i="69" s="1"/>
  <c r="F97" i="69"/>
  <c r="E97" i="69"/>
  <c r="E103" i="69" s="1"/>
  <c r="D97" i="69"/>
  <c r="C97" i="69"/>
  <c r="C104" i="69" s="1"/>
  <c r="B97" i="69"/>
  <c r="AW88" i="69"/>
  <c r="AV88" i="69"/>
  <c r="AU88" i="69"/>
  <c r="AT88" i="69"/>
  <c r="AS88" i="69"/>
  <c r="AR88" i="69"/>
  <c r="AQ88" i="69"/>
  <c r="AP88" i="69"/>
  <c r="AO88" i="69"/>
  <c r="AN88" i="69"/>
  <c r="AM88" i="69"/>
  <c r="AL88" i="69"/>
  <c r="AK88" i="69"/>
  <c r="AJ88" i="69"/>
  <c r="AI88" i="69"/>
  <c r="AH88" i="69"/>
  <c r="AG88" i="69"/>
  <c r="AF88" i="69"/>
  <c r="AE88" i="69"/>
  <c r="AD88" i="69"/>
  <c r="AC88" i="69"/>
  <c r="AB88" i="69"/>
  <c r="AA88" i="69"/>
  <c r="Z88" i="69"/>
  <c r="Y88" i="69"/>
  <c r="X88" i="69"/>
  <c r="W88" i="69"/>
  <c r="V88" i="69"/>
  <c r="U88" i="69"/>
  <c r="T88" i="69"/>
  <c r="S88" i="69"/>
  <c r="R88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B88" i="69"/>
  <c r="AW87" i="69"/>
  <c r="AV87" i="69"/>
  <c r="AU87" i="69"/>
  <c r="AT87" i="69"/>
  <c r="AS87" i="69"/>
  <c r="AR87" i="69"/>
  <c r="AQ87" i="69"/>
  <c r="AP87" i="69"/>
  <c r="AO87" i="69"/>
  <c r="AN87" i="69"/>
  <c r="AM87" i="69"/>
  <c r="AL87" i="69"/>
  <c r="AK87" i="69"/>
  <c r="AJ87" i="69"/>
  <c r="AI87" i="69"/>
  <c r="AH87" i="69"/>
  <c r="AG87" i="69"/>
  <c r="AF87" i="69"/>
  <c r="AE87" i="69"/>
  <c r="AD87" i="69"/>
  <c r="AC87" i="69"/>
  <c r="AB87" i="69"/>
  <c r="AA87" i="69"/>
  <c r="Z87" i="69"/>
  <c r="Y87" i="69"/>
  <c r="X87" i="69"/>
  <c r="W87" i="69"/>
  <c r="V87" i="69"/>
  <c r="U87" i="69"/>
  <c r="T87" i="69"/>
  <c r="S87" i="69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AW86" i="69"/>
  <c r="AW91" i="69" s="1"/>
  <c r="AV86" i="69"/>
  <c r="AV93" i="69" s="1"/>
  <c r="AU86" i="69"/>
  <c r="AT86" i="69"/>
  <c r="AT91" i="69" s="1"/>
  <c r="AS86" i="69"/>
  <c r="AS93" i="69" s="1"/>
  <c r="AR86" i="69"/>
  <c r="AR91" i="69" s="1"/>
  <c r="AQ86" i="69"/>
  <c r="AQ93" i="69" s="1"/>
  <c r="AP86" i="69"/>
  <c r="AP91" i="69" s="1"/>
  <c r="AO86" i="69"/>
  <c r="AO93" i="69" s="1"/>
  <c r="AN86" i="69"/>
  <c r="AN93" i="69" s="1"/>
  <c r="AM86" i="69"/>
  <c r="AM91" i="69" s="1"/>
  <c r="AL86" i="69"/>
  <c r="AL92" i="69" s="1"/>
  <c r="AK86" i="69"/>
  <c r="AK93" i="69" s="1"/>
  <c r="AJ86" i="69"/>
  <c r="AJ93" i="69" s="1"/>
  <c r="AI86" i="69"/>
  <c r="AI93" i="69" s="1"/>
  <c r="AH86" i="69"/>
  <c r="AH92" i="69" s="1"/>
  <c r="AG86" i="69"/>
  <c r="AG93" i="69" s="1"/>
  <c r="AF86" i="69"/>
  <c r="AF93" i="69" s="1"/>
  <c r="AE86" i="69"/>
  <c r="AD86" i="69"/>
  <c r="AD93" i="69" s="1"/>
  <c r="AC86" i="69"/>
  <c r="AC93" i="69" s="1"/>
  <c r="AB86" i="69"/>
  <c r="AB92" i="69" s="1"/>
  <c r="AA86" i="69"/>
  <c r="AA93" i="69" s="1"/>
  <c r="Z86" i="69"/>
  <c r="Z91" i="69" s="1"/>
  <c r="Y86" i="69"/>
  <c r="Y92" i="69" s="1"/>
  <c r="X86" i="69"/>
  <c r="X93" i="69" s="1"/>
  <c r="W86" i="69"/>
  <c r="W93" i="69" s="1"/>
  <c r="V86" i="69"/>
  <c r="V91" i="69" s="1"/>
  <c r="U86" i="69"/>
  <c r="T86" i="69"/>
  <c r="S86" i="69"/>
  <c r="S93" i="69" s="1"/>
  <c r="R86" i="69"/>
  <c r="R93" i="69" s="1"/>
  <c r="Q86" i="69"/>
  <c r="Q92" i="69" s="1"/>
  <c r="P86" i="69"/>
  <c r="P93" i="69" s="1"/>
  <c r="O86" i="69"/>
  <c r="N86" i="69"/>
  <c r="N91" i="69" s="1"/>
  <c r="M86" i="69"/>
  <c r="M93" i="69" s="1"/>
  <c r="L86" i="69"/>
  <c r="L93" i="69" s="1"/>
  <c r="K86" i="69"/>
  <c r="K93" i="69" s="1"/>
  <c r="J86" i="69"/>
  <c r="J93" i="69" s="1"/>
  <c r="I86" i="69"/>
  <c r="I93" i="69" s="1"/>
  <c r="H86" i="69"/>
  <c r="H93" i="69" s="1"/>
  <c r="G86" i="69"/>
  <c r="F86" i="69"/>
  <c r="E86" i="69"/>
  <c r="E93" i="69" s="1"/>
  <c r="D86" i="69"/>
  <c r="D91" i="69" s="1"/>
  <c r="C86" i="69"/>
  <c r="C93" i="69" s="1"/>
  <c r="B86" i="69"/>
  <c r="B91" i="69" s="1"/>
  <c r="J28" i="69"/>
  <c r="J27" i="69"/>
  <c r="J26" i="69"/>
  <c r="J25" i="69"/>
  <c r="J24" i="69"/>
  <c r="J23" i="69"/>
  <c r="X152" i="70" l="1"/>
  <c r="C164" i="71"/>
  <c r="L195" i="69"/>
  <c r="S169" i="71"/>
  <c r="N169" i="71"/>
  <c r="P169" i="71"/>
  <c r="S130" i="69"/>
  <c r="Q139" i="69"/>
  <c r="M142" i="69"/>
  <c r="W142" i="69" s="1"/>
  <c r="Q143" i="69"/>
  <c r="AA143" i="69" s="1"/>
  <c r="S144" i="69"/>
  <c r="P190" i="69"/>
  <c r="M192" i="69"/>
  <c r="S193" i="69"/>
  <c r="Q195" i="69"/>
  <c r="P221" i="69"/>
  <c r="X129" i="70"/>
  <c r="X131" i="70"/>
  <c r="L140" i="69"/>
  <c r="M141" i="69"/>
  <c r="Q142" i="69"/>
  <c r="S143" i="69"/>
  <c r="P153" i="69"/>
  <c r="L191" i="69"/>
  <c r="O192" i="69"/>
  <c r="N194" i="69"/>
  <c r="B102" i="69"/>
  <c r="B106" i="69"/>
  <c r="B108" i="69"/>
  <c r="B107" i="69"/>
  <c r="S190" i="69"/>
  <c r="N192" i="69"/>
  <c r="L194" i="69"/>
  <c r="M140" i="69"/>
  <c r="O141" i="69"/>
  <c r="R142" i="69"/>
  <c r="AB142" i="69" s="1"/>
  <c r="L144" i="69"/>
  <c r="V144" i="69" s="1"/>
  <c r="Q157" i="69"/>
  <c r="M191" i="69"/>
  <c r="P192" i="69"/>
  <c r="O194" i="69"/>
  <c r="D167" i="71"/>
  <c r="P167" i="71"/>
  <c r="Y130" i="70"/>
  <c r="AB91" i="69"/>
  <c r="B167" i="71"/>
  <c r="M103" i="69"/>
  <c r="U104" i="69"/>
  <c r="AS102" i="69"/>
  <c r="M102" i="69"/>
  <c r="AC102" i="69"/>
  <c r="P127" i="69"/>
  <c r="S131" i="69"/>
  <c r="L155" i="69"/>
  <c r="M190" i="69"/>
  <c r="O191" i="69"/>
  <c r="S192" i="69"/>
  <c r="M194" i="69"/>
  <c r="O195" i="69"/>
  <c r="O216" i="69"/>
  <c r="P219" i="69"/>
  <c r="AB192" i="71"/>
  <c r="V126" i="70"/>
  <c r="F169" i="71"/>
  <c r="N165" i="71"/>
  <c r="Z104" i="69"/>
  <c r="AR93" i="69"/>
  <c r="L152" i="69"/>
  <c r="P128" i="69"/>
  <c r="M152" i="69"/>
  <c r="O156" i="69"/>
  <c r="Q216" i="69"/>
  <c r="L220" i="69"/>
  <c r="AA208" i="71"/>
  <c r="G233" i="71" s="1"/>
  <c r="Q169" i="71"/>
  <c r="AH102" i="69"/>
  <c r="Q219" i="69"/>
  <c r="F164" i="71"/>
  <c r="L164" i="71"/>
  <c r="Q93" i="69"/>
  <c r="M129" i="69"/>
  <c r="M153" i="69"/>
  <c r="P156" i="69"/>
  <c r="A200" i="69"/>
  <c r="Q217" i="69"/>
  <c r="L221" i="69"/>
  <c r="H166" i="71"/>
  <c r="F167" i="71"/>
  <c r="S166" i="71"/>
  <c r="AP104" i="69"/>
  <c r="L92" i="69"/>
  <c r="P154" i="69"/>
  <c r="Q154" i="69"/>
  <c r="S127" i="69"/>
  <c r="M156" i="69"/>
  <c r="P216" i="69"/>
  <c r="O209" i="70"/>
  <c r="Y206" i="70" s="1"/>
  <c r="AH91" i="69"/>
  <c r="AJ92" i="69"/>
  <c r="A122" i="69"/>
  <c r="O153" i="69"/>
  <c r="P157" i="69"/>
  <c r="O193" i="69"/>
  <c r="S194" i="69"/>
  <c r="O204" i="69"/>
  <c r="L218" i="69"/>
  <c r="M221" i="69"/>
  <c r="AB157" i="70"/>
  <c r="R169" i="70" s="1"/>
  <c r="Z156" i="70"/>
  <c r="Z129" i="70"/>
  <c r="AB129" i="70"/>
  <c r="Z130" i="70"/>
  <c r="P168" i="70" s="1"/>
  <c r="V130" i="70"/>
  <c r="B168" i="70" s="1"/>
  <c r="X130" i="70"/>
  <c r="Z131" i="70"/>
  <c r="AC127" i="70"/>
  <c r="Y131" i="70"/>
  <c r="AB128" i="70"/>
  <c r="V127" i="70"/>
  <c r="V129" i="70"/>
  <c r="Y126" i="70"/>
  <c r="O164" i="70" s="1"/>
  <c r="AA131" i="70"/>
  <c r="G169" i="70" s="1"/>
  <c r="W129" i="70"/>
  <c r="X126" i="70"/>
  <c r="N164" i="70" s="1"/>
  <c r="AC126" i="70"/>
  <c r="X128" i="70"/>
  <c r="AA126" i="70"/>
  <c r="Q164" i="70" s="1"/>
  <c r="AC128" i="70"/>
  <c r="Y127" i="70"/>
  <c r="X127" i="70"/>
  <c r="Y129" i="70"/>
  <c r="W126" i="70"/>
  <c r="R169" i="71"/>
  <c r="E169" i="71"/>
  <c r="G165" i="71"/>
  <c r="H164" i="71"/>
  <c r="E168" i="71"/>
  <c r="M165" i="71"/>
  <c r="D169" i="71"/>
  <c r="P165" i="71"/>
  <c r="O168" i="71"/>
  <c r="P166" i="71"/>
  <c r="AA190" i="71"/>
  <c r="V193" i="71"/>
  <c r="M166" i="71"/>
  <c r="M169" i="71"/>
  <c r="Q168" i="71"/>
  <c r="S168" i="71"/>
  <c r="R165" i="71"/>
  <c r="M164" i="71"/>
  <c r="F166" i="71"/>
  <c r="Q167" i="71"/>
  <c r="I164" i="71"/>
  <c r="H168" i="71"/>
  <c r="I165" i="71"/>
  <c r="E164" i="71"/>
  <c r="O166" i="71"/>
  <c r="G166" i="71"/>
  <c r="D164" i="71"/>
  <c r="P168" i="71"/>
  <c r="D166" i="71"/>
  <c r="Q164" i="71"/>
  <c r="F165" i="71"/>
  <c r="O167" i="71"/>
  <c r="R168" i="71"/>
  <c r="G167" i="71"/>
  <c r="B164" i="71"/>
  <c r="L166" i="71"/>
  <c r="E165" i="71"/>
  <c r="H165" i="71"/>
  <c r="B168" i="71"/>
  <c r="H167" i="71"/>
  <c r="N167" i="71"/>
  <c r="I166" i="71"/>
  <c r="G164" i="71"/>
  <c r="W205" i="70"/>
  <c r="X207" i="70"/>
  <c r="AC152" i="70"/>
  <c r="I164" i="70" s="1"/>
  <c r="AA152" i="70"/>
  <c r="W152" i="70"/>
  <c r="W155" i="70"/>
  <c r="C167" i="70" s="1"/>
  <c r="AB153" i="70"/>
  <c r="R165" i="70" s="1"/>
  <c r="Z152" i="70"/>
  <c r="P164" i="70" s="1"/>
  <c r="AA154" i="70"/>
  <c r="Q166" i="70" s="1"/>
  <c r="AC156" i="70"/>
  <c r="S168" i="70" s="1"/>
  <c r="V152" i="70"/>
  <c r="Y152" i="70"/>
  <c r="Z157" i="70"/>
  <c r="F169" i="70" s="1"/>
  <c r="AA153" i="70"/>
  <c r="G165" i="70" s="1"/>
  <c r="W154" i="70"/>
  <c r="M166" i="70" s="1"/>
  <c r="V153" i="70"/>
  <c r="L165" i="70" s="1"/>
  <c r="AA155" i="70"/>
  <c r="G167" i="70" s="1"/>
  <c r="AC157" i="70"/>
  <c r="S169" i="70" s="1"/>
  <c r="AC154" i="70"/>
  <c r="X156" i="70"/>
  <c r="AB155" i="70"/>
  <c r="Z154" i="70"/>
  <c r="F166" i="70" s="1"/>
  <c r="AA156" i="70"/>
  <c r="G168" i="70" s="1"/>
  <c r="X157" i="70"/>
  <c r="D169" i="70" s="1"/>
  <c r="Y156" i="70"/>
  <c r="X154" i="70"/>
  <c r="AC155" i="70"/>
  <c r="I167" i="70" s="1"/>
  <c r="W156" i="70"/>
  <c r="V155" i="70"/>
  <c r="AA157" i="70"/>
  <c r="AB154" i="70"/>
  <c r="V156" i="70"/>
  <c r="V128" i="70"/>
  <c r="B166" i="70" s="1"/>
  <c r="AB130" i="70"/>
  <c r="X195" i="71"/>
  <c r="V195" i="71"/>
  <c r="X194" i="71"/>
  <c r="AB194" i="71"/>
  <c r="Z192" i="71"/>
  <c r="Z190" i="71"/>
  <c r="AC195" i="71"/>
  <c r="AB191" i="71"/>
  <c r="Z193" i="71"/>
  <c r="AA192" i="71"/>
  <c r="Y191" i="71"/>
  <c r="W191" i="71"/>
  <c r="Z195" i="71"/>
  <c r="X193" i="71"/>
  <c r="W190" i="71"/>
  <c r="AC193" i="71"/>
  <c r="AB195" i="71"/>
  <c r="AA194" i="71"/>
  <c r="Y192" i="71"/>
  <c r="V194" i="71"/>
  <c r="W193" i="71"/>
  <c r="Y190" i="71"/>
  <c r="AA191" i="71"/>
  <c r="Z194" i="71"/>
  <c r="P232" i="71" s="1"/>
  <c r="AC192" i="71"/>
  <c r="W192" i="71"/>
  <c r="X191" i="71"/>
  <c r="X190" i="71"/>
  <c r="AC191" i="71"/>
  <c r="V191" i="71"/>
  <c r="Y194" i="71"/>
  <c r="AB190" i="71"/>
  <c r="AC194" i="71"/>
  <c r="V190" i="71"/>
  <c r="AC190" i="71"/>
  <c r="Y195" i="71"/>
  <c r="AA195" i="71"/>
  <c r="AB193" i="71"/>
  <c r="AA193" i="71"/>
  <c r="W194" i="71"/>
  <c r="Z191" i="71"/>
  <c r="Y193" i="71"/>
  <c r="V192" i="71"/>
  <c r="W195" i="71"/>
  <c r="R167" i="71"/>
  <c r="Q166" i="71"/>
  <c r="E166" i="71"/>
  <c r="D165" i="71"/>
  <c r="O164" i="71"/>
  <c r="N164" i="71"/>
  <c r="G168" i="71"/>
  <c r="L169" i="71"/>
  <c r="B169" i="71"/>
  <c r="S164" i="71"/>
  <c r="G169" i="71"/>
  <c r="C166" i="71"/>
  <c r="C169" i="71"/>
  <c r="R166" i="71"/>
  <c r="F168" i="71"/>
  <c r="S167" i="71"/>
  <c r="I167" i="71"/>
  <c r="M167" i="71"/>
  <c r="C167" i="71"/>
  <c r="P152" i="69"/>
  <c r="O155" i="69"/>
  <c r="O152" i="69"/>
  <c r="Q153" i="69"/>
  <c r="M155" i="69"/>
  <c r="Q156" i="69"/>
  <c r="Q152" i="69"/>
  <c r="L154" i="69"/>
  <c r="P155" i="69"/>
  <c r="L157" i="69"/>
  <c r="V157" i="69" s="1"/>
  <c r="M154" i="69"/>
  <c r="Q155" i="69"/>
  <c r="M157" i="69"/>
  <c r="L153" i="69"/>
  <c r="O154" i="69"/>
  <c r="L156" i="69"/>
  <c r="P139" i="69"/>
  <c r="O140" i="69"/>
  <c r="Y140" i="69" s="1"/>
  <c r="N141" i="69"/>
  <c r="N142" i="69"/>
  <c r="X142" i="69" s="1"/>
  <c r="N143" i="69"/>
  <c r="M144" i="69"/>
  <c r="R139" i="69"/>
  <c r="Q140" i="69"/>
  <c r="P141" i="69"/>
  <c r="P142" i="69"/>
  <c r="Z142" i="69" s="1"/>
  <c r="P143" i="69"/>
  <c r="X144" i="69"/>
  <c r="AC139" i="69"/>
  <c r="AC141" i="69"/>
  <c r="W140" i="69"/>
  <c r="AA144" i="69"/>
  <c r="Y141" i="69"/>
  <c r="AC143" i="69"/>
  <c r="Q190" i="69"/>
  <c r="Q191" i="69"/>
  <c r="Q192" i="69"/>
  <c r="Q193" i="69"/>
  <c r="Q194" i="69"/>
  <c r="R195" i="69"/>
  <c r="R190" i="69"/>
  <c r="R191" i="69"/>
  <c r="R192" i="69"/>
  <c r="R193" i="69"/>
  <c r="R194" i="69"/>
  <c r="S195" i="69"/>
  <c r="M217" i="69"/>
  <c r="Q218" i="69"/>
  <c r="O220" i="69"/>
  <c r="O217" i="69"/>
  <c r="L219" i="69"/>
  <c r="P220" i="69"/>
  <c r="L217" i="69"/>
  <c r="P218" i="69"/>
  <c r="M220" i="69"/>
  <c r="L216" i="69"/>
  <c r="P217" i="69"/>
  <c r="M219" i="69"/>
  <c r="Z208" i="71"/>
  <c r="Z204" i="71"/>
  <c r="X203" i="71"/>
  <c r="AC203" i="71"/>
  <c r="Z206" i="71"/>
  <c r="AC205" i="71"/>
  <c r="V203" i="71"/>
  <c r="X204" i="71"/>
  <c r="Y204" i="71"/>
  <c r="Y206" i="71"/>
  <c r="W208" i="71"/>
  <c r="AC207" i="71"/>
  <c r="X205" i="71"/>
  <c r="Z203" i="71"/>
  <c r="AB206" i="71"/>
  <c r="AB204" i="71"/>
  <c r="V206" i="71"/>
  <c r="AB208" i="71"/>
  <c r="V204" i="71"/>
  <c r="Y207" i="71"/>
  <c r="V205" i="71"/>
  <c r="Z205" i="71"/>
  <c r="W203" i="71"/>
  <c r="W205" i="71"/>
  <c r="AA203" i="71"/>
  <c r="AA207" i="71"/>
  <c r="Y208" i="71"/>
  <c r="AC206" i="71"/>
  <c r="X208" i="71"/>
  <c r="AB207" i="71"/>
  <c r="V207" i="71"/>
  <c r="AC208" i="71"/>
  <c r="AC204" i="71"/>
  <c r="AA204" i="71"/>
  <c r="Y203" i="71"/>
  <c r="W207" i="71"/>
  <c r="X206" i="71"/>
  <c r="AA206" i="71"/>
  <c r="X207" i="71"/>
  <c r="Y205" i="71"/>
  <c r="AB205" i="71"/>
  <c r="W206" i="71"/>
  <c r="V208" i="71"/>
  <c r="AB203" i="71"/>
  <c r="AA205" i="71"/>
  <c r="W204" i="71"/>
  <c r="T92" i="69"/>
  <c r="U93" i="69"/>
  <c r="Z103" i="69"/>
  <c r="AP103" i="69"/>
  <c r="AS103" i="69"/>
  <c r="AB93" i="69"/>
  <c r="AE102" i="69"/>
  <c r="W104" i="69"/>
  <c r="I92" i="69"/>
  <c r="C102" i="69"/>
  <c r="AA103" i="69"/>
  <c r="J92" i="69"/>
  <c r="E102" i="69"/>
  <c r="AQ102" i="69"/>
  <c r="AC103" i="69"/>
  <c r="AK104" i="69"/>
  <c r="G102" i="69"/>
  <c r="AU102" i="69"/>
  <c r="T91" i="69"/>
  <c r="R102" i="69"/>
  <c r="J103" i="69"/>
  <c r="E104" i="69"/>
  <c r="AM104" i="69"/>
  <c r="J91" i="69"/>
  <c r="Y91" i="69"/>
  <c r="AR92" i="69"/>
  <c r="U102" i="69"/>
  <c r="K103" i="69"/>
  <c r="G104" i="69"/>
  <c r="AN103" i="69"/>
  <c r="AO92" i="69"/>
  <c r="I91" i="69"/>
  <c r="AG91" i="69"/>
  <c r="Z93" i="69"/>
  <c r="S102" i="69"/>
  <c r="AF102" i="69"/>
  <c r="AQ103" i="69"/>
  <c r="H104" i="69"/>
  <c r="X104" i="69"/>
  <c r="AN104" i="69"/>
  <c r="P102" i="69"/>
  <c r="Y93" i="69"/>
  <c r="AV102" i="69"/>
  <c r="AF103" i="69"/>
  <c r="K104" i="69"/>
  <c r="L91" i="69"/>
  <c r="AJ91" i="69"/>
  <c r="Z92" i="69"/>
  <c r="B93" i="69"/>
  <c r="H102" i="69"/>
  <c r="W102" i="69"/>
  <c r="AI102" i="69"/>
  <c r="C103" i="69"/>
  <c r="S103" i="69"/>
  <c r="AH103" i="69"/>
  <c r="AU103" i="69"/>
  <c r="AA104" i="69"/>
  <c r="Q91" i="69"/>
  <c r="AO91" i="69"/>
  <c r="D93" i="69"/>
  <c r="AM93" i="69"/>
  <c r="J102" i="69"/>
  <c r="X102" i="69"/>
  <c r="AK102" i="69"/>
  <c r="AI103" i="69"/>
  <c r="AV103" i="69"/>
  <c r="O104" i="69"/>
  <c r="AW93" i="69"/>
  <c r="AW92" i="69"/>
  <c r="P103" i="69"/>
  <c r="AG92" i="69"/>
  <c r="AM102" i="69"/>
  <c r="B104" i="69"/>
  <c r="N93" i="69"/>
  <c r="AP93" i="69"/>
  <c r="C168" i="70"/>
  <c r="M168" i="70"/>
  <c r="F168" i="70"/>
  <c r="X155" i="70"/>
  <c r="W153" i="70"/>
  <c r="AC208" i="70"/>
  <c r="W207" i="70"/>
  <c r="O222" i="70"/>
  <c r="X221" i="70" s="1"/>
  <c r="V157" i="70"/>
  <c r="W157" i="70"/>
  <c r="AB156" i="70"/>
  <c r="Z155" i="70"/>
  <c r="Y153" i="70"/>
  <c r="AC153" i="70"/>
  <c r="Z153" i="70"/>
  <c r="X153" i="70"/>
  <c r="O196" i="70"/>
  <c r="Y192" i="70" s="1"/>
  <c r="G164" i="70"/>
  <c r="M167" i="70"/>
  <c r="AB208" i="70"/>
  <c r="AA203" i="70"/>
  <c r="Y208" i="70"/>
  <c r="Y205" i="70"/>
  <c r="Y204" i="70"/>
  <c r="S167" i="70"/>
  <c r="Y207" i="70"/>
  <c r="Y157" i="70"/>
  <c r="Y154" i="70"/>
  <c r="Y155" i="70"/>
  <c r="AB152" i="70"/>
  <c r="A149" i="69"/>
  <c r="G92" i="69"/>
  <c r="G93" i="69"/>
  <c r="O91" i="69"/>
  <c r="O92" i="69"/>
  <c r="G91" i="69"/>
  <c r="D104" i="69"/>
  <c r="D103" i="69"/>
  <c r="D102" i="69"/>
  <c r="L104" i="69"/>
  <c r="L103" i="69"/>
  <c r="L102" i="69"/>
  <c r="T104" i="69"/>
  <c r="T103" i="69"/>
  <c r="T102" i="69"/>
  <c r="AB104" i="69"/>
  <c r="AB103" i="69"/>
  <c r="AB102" i="69"/>
  <c r="AJ104" i="69"/>
  <c r="AJ103" i="69"/>
  <c r="AJ102" i="69"/>
  <c r="AR104" i="69"/>
  <c r="AR103" i="69"/>
  <c r="AR102" i="69"/>
  <c r="F92" i="69"/>
  <c r="F93" i="69"/>
  <c r="F91" i="69"/>
  <c r="V93" i="69"/>
  <c r="V92" i="69"/>
  <c r="AD91" i="69"/>
  <c r="AD92" i="69"/>
  <c r="AL91" i="69"/>
  <c r="AL93" i="69"/>
  <c r="AT92" i="69"/>
  <c r="AT93" i="69"/>
  <c r="N92" i="69"/>
  <c r="AM92" i="69"/>
  <c r="O93" i="69"/>
  <c r="AE92" i="69"/>
  <c r="AE93" i="69"/>
  <c r="AE91" i="69"/>
  <c r="AU93" i="69"/>
  <c r="AU92" i="69"/>
  <c r="W92" i="69"/>
  <c r="N208" i="69"/>
  <c r="N207" i="69"/>
  <c r="N206" i="69"/>
  <c r="N205" i="69"/>
  <c r="N204" i="69"/>
  <c r="N203" i="69"/>
  <c r="M208" i="69"/>
  <c r="M207" i="69"/>
  <c r="M206" i="69"/>
  <c r="M205" i="69"/>
  <c r="M204" i="69"/>
  <c r="M203" i="69"/>
  <c r="Q208" i="69"/>
  <c r="Q207" i="69"/>
  <c r="Q206" i="69"/>
  <c r="Q205" i="69"/>
  <c r="Q204" i="69"/>
  <c r="Q203" i="69"/>
  <c r="L207" i="69"/>
  <c r="P206" i="69"/>
  <c r="S205" i="69"/>
  <c r="L203" i="69"/>
  <c r="R208" i="69"/>
  <c r="O205" i="69"/>
  <c r="R204" i="69"/>
  <c r="L208" i="69"/>
  <c r="P207" i="69"/>
  <c r="S206" i="69"/>
  <c r="L204" i="69"/>
  <c r="P203" i="69"/>
  <c r="R207" i="69"/>
  <c r="L206" i="69"/>
  <c r="S203" i="69"/>
  <c r="S208" i="69"/>
  <c r="O207" i="69"/>
  <c r="R203" i="69"/>
  <c r="P208" i="69"/>
  <c r="S204" i="69"/>
  <c r="O203" i="69"/>
  <c r="O208" i="69"/>
  <c r="P204" i="69"/>
  <c r="R206" i="69"/>
  <c r="L205" i="69"/>
  <c r="S207" i="69"/>
  <c r="O206" i="69"/>
  <c r="W91" i="69"/>
  <c r="AU91" i="69"/>
  <c r="R92" i="69"/>
  <c r="AH93" i="69"/>
  <c r="R91" i="69"/>
  <c r="O131" i="69"/>
  <c r="O130" i="69"/>
  <c r="O129" i="69"/>
  <c r="O128" i="69"/>
  <c r="O127" i="69"/>
  <c r="O126" i="69"/>
  <c r="N131" i="69"/>
  <c r="N130" i="69"/>
  <c r="N129" i="69"/>
  <c r="N128" i="69"/>
  <c r="N127" i="69"/>
  <c r="R131" i="69"/>
  <c r="R130" i="69"/>
  <c r="R129" i="69"/>
  <c r="R128" i="69"/>
  <c r="R127" i="69"/>
  <c r="R126" i="69"/>
  <c r="L130" i="69"/>
  <c r="P129" i="69"/>
  <c r="S128" i="69"/>
  <c r="M126" i="69"/>
  <c r="Q131" i="69"/>
  <c r="M128" i="69"/>
  <c r="Q127" i="69"/>
  <c r="L131" i="69"/>
  <c r="AC130" i="69" s="1"/>
  <c r="P130" i="69"/>
  <c r="S129" i="69"/>
  <c r="L127" i="69"/>
  <c r="P126" i="69"/>
  <c r="M127" i="69"/>
  <c r="Q128" i="69"/>
  <c r="B92" i="69"/>
  <c r="F104" i="69"/>
  <c r="F103" i="69"/>
  <c r="F102" i="69"/>
  <c r="N104" i="69"/>
  <c r="N103" i="69"/>
  <c r="N102" i="69"/>
  <c r="V104" i="69"/>
  <c r="V103" i="69"/>
  <c r="V102" i="69"/>
  <c r="AD104" i="69"/>
  <c r="AD103" i="69"/>
  <c r="AD102" i="69"/>
  <c r="AL104" i="69"/>
  <c r="AL103" i="69"/>
  <c r="AL102" i="69"/>
  <c r="AT104" i="69"/>
  <c r="AT103" i="69"/>
  <c r="AT102" i="69"/>
  <c r="D92" i="69"/>
  <c r="AP92" i="69"/>
  <c r="T93" i="69"/>
  <c r="B103" i="69"/>
  <c r="O103" i="69"/>
  <c r="R104" i="69"/>
  <c r="AE104" i="69"/>
  <c r="S126" i="69"/>
  <c r="L129" i="69"/>
  <c r="Q130" i="69"/>
  <c r="I104" i="69"/>
  <c r="I103" i="69"/>
  <c r="I102" i="69"/>
  <c r="Q104" i="69"/>
  <c r="Q103" i="69"/>
  <c r="Q102" i="69"/>
  <c r="Y104" i="69"/>
  <c r="Y103" i="69"/>
  <c r="Y102" i="69"/>
  <c r="AG104" i="69"/>
  <c r="AG103" i="69"/>
  <c r="AG102" i="69"/>
  <c r="AO104" i="69"/>
  <c r="AO103" i="69"/>
  <c r="AO102" i="69"/>
  <c r="AW104" i="69"/>
  <c r="AW103" i="69"/>
  <c r="AW102" i="69"/>
  <c r="L128" i="69"/>
  <c r="Q129" i="69"/>
  <c r="E91" i="69"/>
  <c r="M91" i="69"/>
  <c r="U91" i="69"/>
  <c r="AC91" i="69"/>
  <c r="AK91" i="69"/>
  <c r="AS91" i="69"/>
  <c r="E92" i="69"/>
  <c r="M92" i="69"/>
  <c r="U92" i="69"/>
  <c r="AC92" i="69"/>
  <c r="AK92" i="69"/>
  <c r="AS92" i="69"/>
  <c r="S157" i="69"/>
  <c r="S156" i="69"/>
  <c r="S155" i="69"/>
  <c r="S154" i="69"/>
  <c r="S153" i="69"/>
  <c r="S152" i="69"/>
  <c r="R157" i="69"/>
  <c r="R156" i="69"/>
  <c r="R155" i="69"/>
  <c r="R154" i="69"/>
  <c r="R153" i="69"/>
  <c r="R152" i="69"/>
  <c r="N157" i="69"/>
  <c r="N156" i="69"/>
  <c r="N155" i="69"/>
  <c r="N154" i="69"/>
  <c r="N153" i="69"/>
  <c r="N152" i="69"/>
  <c r="H91" i="69"/>
  <c r="P91" i="69"/>
  <c r="X91" i="69"/>
  <c r="AF91" i="69"/>
  <c r="AN91" i="69"/>
  <c r="AV91" i="69"/>
  <c r="H92" i="69"/>
  <c r="P92" i="69"/>
  <c r="X92" i="69"/>
  <c r="AF92" i="69"/>
  <c r="AN92" i="69"/>
  <c r="AV92" i="69"/>
  <c r="C91" i="69"/>
  <c r="K91" i="69"/>
  <c r="S91" i="69"/>
  <c r="AA91" i="69"/>
  <c r="AI91" i="69"/>
  <c r="AQ91" i="69"/>
  <c r="C92" i="69"/>
  <c r="K92" i="69"/>
  <c r="S92" i="69"/>
  <c r="AA92" i="69"/>
  <c r="AI92" i="69"/>
  <c r="AQ92" i="69"/>
  <c r="S221" i="69"/>
  <c r="S220" i="69"/>
  <c r="S219" i="69"/>
  <c r="S218" i="69"/>
  <c r="S217" i="69"/>
  <c r="S216" i="69"/>
  <c r="R221" i="69"/>
  <c r="R220" i="69"/>
  <c r="R219" i="69"/>
  <c r="R218" i="69"/>
  <c r="R217" i="69"/>
  <c r="R216" i="69"/>
  <c r="O221" i="69"/>
  <c r="N221" i="69"/>
  <c r="N220" i="69"/>
  <c r="N219" i="69"/>
  <c r="N218" i="69"/>
  <c r="N217" i="69"/>
  <c r="N216" i="69"/>
  <c r="E222" i="68"/>
  <c r="E196" i="68"/>
  <c r="M164" i="70" l="1"/>
  <c r="W143" i="69"/>
  <c r="AA142" i="69"/>
  <c r="Y142" i="69"/>
  <c r="AA141" i="69"/>
  <c r="W141" i="69"/>
  <c r="O196" i="69"/>
  <c r="Y143" i="69"/>
  <c r="O168" i="69" s="1"/>
  <c r="AC140" i="69"/>
  <c r="AC144" i="69"/>
  <c r="D164" i="70"/>
  <c r="H169" i="70"/>
  <c r="Z139" i="69"/>
  <c r="V143" i="69"/>
  <c r="W139" i="69"/>
  <c r="V142" i="69"/>
  <c r="Z143" i="69"/>
  <c r="P168" i="69" s="1"/>
  <c r="AA140" i="69"/>
  <c r="E168" i="70"/>
  <c r="AB141" i="69"/>
  <c r="Q169" i="70"/>
  <c r="X141" i="69"/>
  <c r="AB139" i="69"/>
  <c r="H164" i="69" s="1"/>
  <c r="Y154" i="69"/>
  <c r="V140" i="69"/>
  <c r="X139" i="69"/>
  <c r="AB140" i="69"/>
  <c r="Z141" i="69"/>
  <c r="AB154" i="69"/>
  <c r="V126" i="69"/>
  <c r="V128" i="69"/>
  <c r="AC129" i="69"/>
  <c r="Y129" i="69"/>
  <c r="AC142" i="69"/>
  <c r="V139" i="69"/>
  <c r="V141" i="69"/>
  <c r="W144" i="69"/>
  <c r="Z157" i="69"/>
  <c r="Y156" i="69"/>
  <c r="Y139" i="69"/>
  <c r="AC195" i="69"/>
  <c r="AB143" i="69"/>
  <c r="Y144" i="69"/>
  <c r="X152" i="69"/>
  <c r="N164" i="69" s="1"/>
  <c r="AC156" i="69"/>
  <c r="AA129" i="69"/>
  <c r="X126" i="69"/>
  <c r="V129" i="69"/>
  <c r="AA128" i="69"/>
  <c r="Z129" i="69"/>
  <c r="X127" i="69"/>
  <c r="AB191" i="69"/>
  <c r="AB144" i="69"/>
  <c r="Z140" i="69"/>
  <c r="Z144" i="69"/>
  <c r="AA139" i="69"/>
  <c r="X143" i="69"/>
  <c r="X140" i="69"/>
  <c r="X153" i="69"/>
  <c r="N165" i="69" s="1"/>
  <c r="Z220" i="69"/>
  <c r="Z208" i="70"/>
  <c r="X206" i="70"/>
  <c r="AA205" i="70"/>
  <c r="X156" i="69"/>
  <c r="AC152" i="69"/>
  <c r="W127" i="69"/>
  <c r="Z130" i="69"/>
  <c r="V130" i="69"/>
  <c r="B168" i="69" s="1"/>
  <c r="X128" i="69"/>
  <c r="Y130" i="69"/>
  <c r="W204" i="70"/>
  <c r="V207" i="70"/>
  <c r="AC206" i="70"/>
  <c r="AC204" i="70"/>
  <c r="Z206" i="70"/>
  <c r="Z204" i="70"/>
  <c r="F229" i="70" s="1"/>
  <c r="AA157" i="69"/>
  <c r="B167" i="70"/>
  <c r="R167" i="70"/>
  <c r="C164" i="70"/>
  <c r="AC157" i="69"/>
  <c r="Q233" i="71"/>
  <c r="V153" i="69"/>
  <c r="Y155" i="69"/>
  <c r="AC203" i="70"/>
  <c r="W157" i="69"/>
  <c r="X155" i="69"/>
  <c r="AA204" i="70"/>
  <c r="W219" i="69"/>
  <c r="AA152" i="69"/>
  <c r="X157" i="69"/>
  <c r="D169" i="69" s="1"/>
  <c r="AC153" i="69"/>
  <c r="X205" i="70"/>
  <c r="V208" i="70"/>
  <c r="AB207" i="70"/>
  <c r="Z207" i="70"/>
  <c r="X204" i="70"/>
  <c r="AB204" i="70"/>
  <c r="AB206" i="70"/>
  <c r="Y203" i="70"/>
  <c r="O222" i="69"/>
  <c r="Z153" i="69"/>
  <c r="W155" i="69"/>
  <c r="E164" i="70"/>
  <c r="X154" i="69"/>
  <c r="D166" i="69" s="1"/>
  <c r="Q167" i="70"/>
  <c r="V154" i="69"/>
  <c r="B166" i="69" s="1"/>
  <c r="O167" i="69"/>
  <c r="W206" i="70"/>
  <c r="AB152" i="69"/>
  <c r="AC154" i="69"/>
  <c r="Z203" i="70"/>
  <c r="AA206" i="70"/>
  <c r="AC207" i="70"/>
  <c r="W203" i="70"/>
  <c r="W208" i="70"/>
  <c r="AC205" i="70"/>
  <c r="Z205" i="70"/>
  <c r="X208" i="70"/>
  <c r="AA153" i="69"/>
  <c r="Y157" i="69"/>
  <c r="S166" i="70"/>
  <c r="L164" i="70"/>
  <c r="Y193" i="69"/>
  <c r="AA154" i="69"/>
  <c r="AB155" i="69"/>
  <c r="Z155" i="69"/>
  <c r="P167" i="69" s="1"/>
  <c r="AB156" i="69"/>
  <c r="V204" i="70"/>
  <c r="AB157" i="69"/>
  <c r="V205" i="70"/>
  <c r="AB205" i="70"/>
  <c r="AA155" i="69"/>
  <c r="Q167" i="69" s="1"/>
  <c r="V155" i="69"/>
  <c r="AB153" i="69"/>
  <c r="AC155" i="69"/>
  <c r="I167" i="69" s="1"/>
  <c r="V203" i="70"/>
  <c r="AB203" i="70"/>
  <c r="AA207" i="70"/>
  <c r="AA208" i="70"/>
  <c r="W194" i="70"/>
  <c r="X203" i="70"/>
  <c r="F164" i="70"/>
  <c r="Z218" i="69"/>
  <c r="V156" i="69"/>
  <c r="Z154" i="69"/>
  <c r="Y152" i="69"/>
  <c r="Y153" i="69"/>
  <c r="V206" i="70"/>
  <c r="N168" i="70"/>
  <c r="O168" i="70"/>
  <c r="N169" i="70"/>
  <c r="S164" i="70"/>
  <c r="D168" i="70"/>
  <c r="L168" i="70"/>
  <c r="D166" i="70"/>
  <c r="H166" i="70"/>
  <c r="V218" i="70"/>
  <c r="AB221" i="70"/>
  <c r="Z217" i="70"/>
  <c r="W218" i="70"/>
  <c r="AA221" i="70"/>
  <c r="X219" i="70"/>
  <c r="Z221" i="70"/>
  <c r="F233" i="70" s="1"/>
  <c r="AC221" i="70"/>
  <c r="V216" i="70"/>
  <c r="X218" i="70"/>
  <c r="AC220" i="70"/>
  <c r="W191" i="70"/>
  <c r="Z194" i="70"/>
  <c r="V191" i="70"/>
  <c r="W192" i="70"/>
  <c r="AC192" i="70"/>
  <c r="AC190" i="70"/>
  <c r="X190" i="70"/>
  <c r="AA193" i="70"/>
  <c r="AB195" i="70"/>
  <c r="R233" i="70" s="1"/>
  <c r="Z193" i="70"/>
  <c r="X191" i="70"/>
  <c r="Z195" i="70"/>
  <c r="Z191" i="70"/>
  <c r="AC194" i="70"/>
  <c r="V192" i="70"/>
  <c r="AB190" i="70"/>
  <c r="AA195" i="70"/>
  <c r="X193" i="70"/>
  <c r="AB194" i="70"/>
  <c r="Y194" i="70"/>
  <c r="Z190" i="70"/>
  <c r="AC193" i="70"/>
  <c r="X192" i="70"/>
  <c r="N230" i="70" s="1"/>
  <c r="AC191" i="70"/>
  <c r="W193" i="70"/>
  <c r="AA191" i="70"/>
  <c r="AB191" i="70"/>
  <c r="X194" i="70"/>
  <c r="W195" i="70"/>
  <c r="AA194" i="70"/>
  <c r="C166" i="70"/>
  <c r="Q165" i="70"/>
  <c r="P166" i="70"/>
  <c r="H167" i="70"/>
  <c r="P169" i="70"/>
  <c r="G166" i="70"/>
  <c r="R166" i="70"/>
  <c r="H165" i="70"/>
  <c r="N166" i="70"/>
  <c r="L167" i="70"/>
  <c r="I169" i="70"/>
  <c r="B164" i="70"/>
  <c r="I168" i="70"/>
  <c r="B165" i="70"/>
  <c r="I166" i="70"/>
  <c r="Q168" i="70"/>
  <c r="L166" i="70"/>
  <c r="F232" i="71"/>
  <c r="G167" i="69"/>
  <c r="Z156" i="69"/>
  <c r="F168" i="69" s="1"/>
  <c r="W153" i="69"/>
  <c r="W152" i="69"/>
  <c r="W156" i="69"/>
  <c r="Q166" i="69"/>
  <c r="W154" i="69"/>
  <c r="AA156" i="69"/>
  <c r="Q168" i="69" s="1"/>
  <c r="Z152" i="69"/>
  <c r="V152" i="69"/>
  <c r="B164" i="69" s="1"/>
  <c r="AA126" i="69"/>
  <c r="Q164" i="69" s="1"/>
  <c r="AA130" i="69"/>
  <c r="G166" i="69"/>
  <c r="Z127" i="69"/>
  <c r="AC126" i="69"/>
  <c r="AA127" i="69"/>
  <c r="Q165" i="69" s="1"/>
  <c r="AB127" i="69"/>
  <c r="R165" i="69" s="1"/>
  <c r="X130" i="69"/>
  <c r="N168" i="69" s="1"/>
  <c r="W128" i="69"/>
  <c r="X131" i="69"/>
  <c r="AA131" i="69"/>
  <c r="G169" i="69" s="1"/>
  <c r="AB129" i="69"/>
  <c r="R167" i="69" s="1"/>
  <c r="Y126" i="69"/>
  <c r="E164" i="69" s="1"/>
  <c r="E167" i="69"/>
  <c r="AB128" i="69"/>
  <c r="R166" i="69" s="1"/>
  <c r="Z126" i="69"/>
  <c r="W126" i="69"/>
  <c r="AB130" i="69"/>
  <c r="Y127" i="69"/>
  <c r="Y217" i="69"/>
  <c r="V216" i="69"/>
  <c r="Z217" i="69"/>
  <c r="AA216" i="69"/>
  <c r="Y220" i="69"/>
  <c r="AA221" i="69"/>
  <c r="V218" i="69"/>
  <c r="W217" i="69"/>
  <c r="Y216" i="69"/>
  <c r="AA217" i="69"/>
  <c r="W218" i="69"/>
  <c r="AA218" i="69"/>
  <c r="Y218" i="69"/>
  <c r="W216" i="69"/>
  <c r="AA219" i="69"/>
  <c r="V217" i="69"/>
  <c r="W221" i="69"/>
  <c r="AB217" i="69"/>
  <c r="AB218" i="69"/>
  <c r="AB219" i="69"/>
  <c r="AB220" i="69"/>
  <c r="X221" i="69"/>
  <c r="AC216" i="69"/>
  <c r="X216" i="69"/>
  <c r="AC219" i="69"/>
  <c r="X217" i="69"/>
  <c r="AC220" i="69"/>
  <c r="X218" i="69"/>
  <c r="AC221" i="69"/>
  <c r="X219" i="69"/>
  <c r="Y221" i="69"/>
  <c r="AC217" i="69"/>
  <c r="AB216" i="69"/>
  <c r="AC218" i="69"/>
  <c r="X220" i="69"/>
  <c r="AB221" i="69"/>
  <c r="Z219" i="69"/>
  <c r="AA220" i="69"/>
  <c r="V221" i="69"/>
  <c r="W220" i="69"/>
  <c r="V219" i="69"/>
  <c r="V220" i="69"/>
  <c r="Z221" i="69"/>
  <c r="Z216" i="69"/>
  <c r="Y219" i="69"/>
  <c r="M232" i="71"/>
  <c r="C232" i="71"/>
  <c r="O232" i="71"/>
  <c r="E232" i="71"/>
  <c r="S232" i="71"/>
  <c r="I232" i="71"/>
  <c r="O228" i="71"/>
  <c r="E228" i="71"/>
  <c r="L229" i="71"/>
  <c r="B229" i="71"/>
  <c r="N228" i="71"/>
  <c r="D228" i="71"/>
  <c r="M231" i="71"/>
  <c r="C231" i="71"/>
  <c r="Q229" i="71"/>
  <c r="G229" i="71"/>
  <c r="G232" i="71"/>
  <c r="Q232" i="71"/>
  <c r="H233" i="71"/>
  <c r="R233" i="71"/>
  <c r="O231" i="71"/>
  <c r="E231" i="71"/>
  <c r="P229" i="71"/>
  <c r="F229" i="71"/>
  <c r="R230" i="71"/>
  <c r="H230" i="71"/>
  <c r="I229" i="71"/>
  <c r="S229" i="71"/>
  <c r="Q228" i="71"/>
  <c r="G228" i="71"/>
  <c r="L231" i="71"/>
  <c r="B231" i="71"/>
  <c r="O229" i="71"/>
  <c r="E229" i="71"/>
  <c r="P233" i="71"/>
  <c r="F233" i="71"/>
  <c r="C229" i="71"/>
  <c r="M229" i="71"/>
  <c r="Q231" i="71"/>
  <c r="G231" i="71"/>
  <c r="R232" i="71"/>
  <c r="H232" i="71"/>
  <c r="P230" i="71"/>
  <c r="F230" i="71"/>
  <c r="S230" i="71"/>
  <c r="I230" i="71"/>
  <c r="H228" i="71"/>
  <c r="R228" i="71"/>
  <c r="I231" i="71"/>
  <c r="S231" i="71"/>
  <c r="I228" i="71"/>
  <c r="S228" i="71"/>
  <c r="B233" i="71"/>
  <c r="L233" i="71"/>
  <c r="E233" i="71"/>
  <c r="O233" i="71"/>
  <c r="C233" i="71"/>
  <c r="M233" i="71"/>
  <c r="E230" i="71"/>
  <c r="O230" i="71"/>
  <c r="S233" i="71"/>
  <c r="I233" i="71"/>
  <c r="M230" i="71"/>
  <c r="C230" i="71"/>
  <c r="R229" i="71"/>
  <c r="H229" i="71"/>
  <c r="D229" i="71"/>
  <c r="N229" i="71"/>
  <c r="D232" i="71"/>
  <c r="N232" i="71"/>
  <c r="L232" i="71"/>
  <c r="B232" i="71"/>
  <c r="M228" i="71"/>
  <c r="C228" i="71"/>
  <c r="R231" i="71"/>
  <c r="H231" i="71"/>
  <c r="B228" i="71"/>
  <c r="L228" i="71"/>
  <c r="F228" i="71"/>
  <c r="P228" i="71"/>
  <c r="Q230" i="71"/>
  <c r="G230" i="71"/>
  <c r="D231" i="71"/>
  <c r="N231" i="71"/>
  <c r="D233" i="71"/>
  <c r="N233" i="71"/>
  <c r="L230" i="71"/>
  <c r="B230" i="71"/>
  <c r="N230" i="71"/>
  <c r="D230" i="71"/>
  <c r="F231" i="71"/>
  <c r="P231" i="71"/>
  <c r="E169" i="70"/>
  <c r="O169" i="70"/>
  <c r="E166" i="70"/>
  <c r="O166" i="70"/>
  <c r="O165" i="70"/>
  <c r="E165" i="70"/>
  <c r="Y220" i="70"/>
  <c r="Z220" i="70"/>
  <c r="Z216" i="70"/>
  <c r="AA216" i="70"/>
  <c r="Y219" i="70"/>
  <c r="AB218" i="70"/>
  <c r="AC195" i="70"/>
  <c r="W217" i="70"/>
  <c r="AB216" i="70"/>
  <c r="AB192" i="70"/>
  <c r="Y195" i="70"/>
  <c r="AB219" i="70"/>
  <c r="P167" i="70"/>
  <c r="F167" i="70"/>
  <c r="AA190" i="70"/>
  <c r="Z218" i="70"/>
  <c r="Y191" i="70"/>
  <c r="Z192" i="70"/>
  <c r="O167" i="70"/>
  <c r="E167" i="70"/>
  <c r="R168" i="70"/>
  <c r="H168" i="70"/>
  <c r="Z219" i="70"/>
  <c r="AA218" i="70"/>
  <c r="Y216" i="70"/>
  <c r="M169" i="70"/>
  <c r="C169" i="70"/>
  <c r="W190" i="70"/>
  <c r="AB193" i="70"/>
  <c r="AA219" i="70"/>
  <c r="AC219" i="70"/>
  <c r="Y218" i="70"/>
  <c r="W219" i="70"/>
  <c r="Y221" i="70"/>
  <c r="Y190" i="70"/>
  <c r="V220" i="70"/>
  <c r="AA192" i="70"/>
  <c r="W216" i="70"/>
  <c r="AC218" i="70"/>
  <c r="V190" i="70"/>
  <c r="V217" i="70"/>
  <c r="B169" i="70"/>
  <c r="L169" i="70"/>
  <c r="W221" i="70"/>
  <c r="V194" i="70"/>
  <c r="X220" i="70"/>
  <c r="V193" i="70"/>
  <c r="D167" i="70"/>
  <c r="N167" i="70"/>
  <c r="Y217" i="70"/>
  <c r="AA217" i="70"/>
  <c r="I165" i="70"/>
  <c r="S165" i="70"/>
  <c r="M165" i="70"/>
  <c r="C165" i="70"/>
  <c r="H233" i="70"/>
  <c r="D231" i="70"/>
  <c r="X217" i="70"/>
  <c r="AB220" i="70"/>
  <c r="P165" i="70"/>
  <c r="F165" i="70"/>
  <c r="AB217" i="70"/>
  <c r="AC217" i="70"/>
  <c r="R164" i="70"/>
  <c r="H164" i="70"/>
  <c r="X195" i="70"/>
  <c r="Y193" i="70"/>
  <c r="AC216" i="70"/>
  <c r="V195" i="70"/>
  <c r="X216" i="70"/>
  <c r="AA220" i="70"/>
  <c r="N165" i="70"/>
  <c r="D165" i="70"/>
  <c r="V219" i="70"/>
  <c r="W220" i="70"/>
  <c r="V221" i="70"/>
  <c r="S168" i="69"/>
  <c r="I168" i="69"/>
  <c r="P164" i="69"/>
  <c r="N169" i="69"/>
  <c r="V131" i="69"/>
  <c r="Z128" i="69"/>
  <c r="AB126" i="69"/>
  <c r="X129" i="69"/>
  <c r="Y131" i="69"/>
  <c r="W129" i="69"/>
  <c r="W131" i="69"/>
  <c r="S167" i="69"/>
  <c r="O209" i="69"/>
  <c r="AB204" i="69" s="1"/>
  <c r="Z131" i="69"/>
  <c r="AC127" i="69"/>
  <c r="H167" i="69"/>
  <c r="V127" i="69"/>
  <c r="AC128" i="69"/>
  <c r="S166" i="69" s="1"/>
  <c r="AB131" i="69"/>
  <c r="Y128" i="69"/>
  <c r="AC131" i="69"/>
  <c r="W130" i="69"/>
  <c r="I24" i="68"/>
  <c r="I25" i="68"/>
  <c r="I26" i="68"/>
  <c r="I27" i="68"/>
  <c r="I28" i="68"/>
  <c r="I23" i="68"/>
  <c r="L166" i="69" l="1"/>
  <c r="R169" i="69"/>
  <c r="M165" i="69"/>
  <c r="AC191" i="69"/>
  <c r="Y192" i="69"/>
  <c r="X193" i="69"/>
  <c r="V190" i="69"/>
  <c r="Z194" i="69"/>
  <c r="F232" i="69" s="1"/>
  <c r="W195" i="69"/>
  <c r="AA195" i="69"/>
  <c r="X192" i="69"/>
  <c r="Z191" i="69"/>
  <c r="X194" i="69"/>
  <c r="V192" i="69"/>
  <c r="X190" i="69"/>
  <c r="AC192" i="69"/>
  <c r="Y194" i="69"/>
  <c r="Z192" i="69"/>
  <c r="AC190" i="69"/>
  <c r="AA192" i="69"/>
  <c r="V194" i="69"/>
  <c r="AB194" i="69"/>
  <c r="X195" i="69"/>
  <c r="AA191" i="69"/>
  <c r="Z195" i="69"/>
  <c r="V193" i="69"/>
  <c r="W193" i="69"/>
  <c r="W194" i="69"/>
  <c r="W192" i="69"/>
  <c r="V195" i="69"/>
  <c r="X191" i="69"/>
  <c r="AC193" i="69"/>
  <c r="AB193" i="69"/>
  <c r="Y190" i="69"/>
  <c r="Z193" i="69"/>
  <c r="AA194" i="69"/>
  <c r="AB190" i="69"/>
  <c r="G233" i="70"/>
  <c r="M230" i="70"/>
  <c r="I164" i="69"/>
  <c r="Y195" i="69"/>
  <c r="L168" i="69"/>
  <c r="D164" i="69"/>
  <c r="E168" i="69"/>
  <c r="S232" i="70"/>
  <c r="H168" i="69"/>
  <c r="AA190" i="69"/>
  <c r="AB195" i="69"/>
  <c r="Z190" i="69"/>
  <c r="D165" i="69"/>
  <c r="D230" i="70"/>
  <c r="W190" i="69"/>
  <c r="AB192" i="69"/>
  <c r="AC194" i="69"/>
  <c r="AA193" i="69"/>
  <c r="AC205" i="69"/>
  <c r="S230" i="69" s="1"/>
  <c r="L164" i="69"/>
  <c r="F164" i="69"/>
  <c r="L167" i="69"/>
  <c r="W191" i="69"/>
  <c r="R164" i="69"/>
  <c r="S165" i="69"/>
  <c r="Y191" i="69"/>
  <c r="V191" i="69"/>
  <c r="S169" i="69"/>
  <c r="B230" i="70"/>
  <c r="X207" i="69"/>
  <c r="D232" i="69" s="1"/>
  <c r="Z207" i="69"/>
  <c r="R168" i="69"/>
  <c r="D167" i="69"/>
  <c r="C165" i="69"/>
  <c r="N233" i="70"/>
  <c r="P229" i="70"/>
  <c r="H169" i="69"/>
  <c r="Y207" i="69"/>
  <c r="O232" i="69" s="1"/>
  <c r="N166" i="69"/>
  <c r="C230" i="70"/>
  <c r="B167" i="69"/>
  <c r="P233" i="70"/>
  <c r="V205" i="69"/>
  <c r="L230" i="69" s="1"/>
  <c r="AA207" i="69"/>
  <c r="I232" i="70"/>
  <c r="V206" i="69"/>
  <c r="S164" i="69"/>
  <c r="X204" i="69"/>
  <c r="AB203" i="69"/>
  <c r="R228" i="69" s="1"/>
  <c r="V203" i="69"/>
  <c r="L228" i="69" s="1"/>
  <c r="F167" i="69"/>
  <c r="G168" i="69"/>
  <c r="Q233" i="70"/>
  <c r="S233" i="70"/>
  <c r="N231" i="70"/>
  <c r="L228" i="70"/>
  <c r="L230" i="70"/>
  <c r="B228" i="70"/>
  <c r="I233" i="70"/>
  <c r="D168" i="69"/>
  <c r="N167" i="69"/>
  <c r="Q169" i="69"/>
  <c r="G164" i="69"/>
  <c r="I169" i="69"/>
  <c r="H166" i="69"/>
  <c r="G165" i="69"/>
  <c r="E165" i="69"/>
  <c r="O165" i="69"/>
  <c r="F165" i="69"/>
  <c r="P165" i="69"/>
  <c r="H165" i="69"/>
  <c r="I165" i="69"/>
  <c r="M164" i="69"/>
  <c r="C164" i="69"/>
  <c r="O164" i="69"/>
  <c r="M166" i="69"/>
  <c r="C166" i="69"/>
  <c r="R229" i="69"/>
  <c r="H229" i="69"/>
  <c r="W205" i="69"/>
  <c r="M230" i="69" s="1"/>
  <c r="AC207" i="69"/>
  <c r="S232" i="69" s="1"/>
  <c r="I232" i="69"/>
  <c r="S230" i="70"/>
  <c r="I230" i="70"/>
  <c r="S231" i="70"/>
  <c r="I231" i="70"/>
  <c r="P231" i="70"/>
  <c r="F231" i="70"/>
  <c r="H228" i="70"/>
  <c r="R228" i="70"/>
  <c r="O232" i="70"/>
  <c r="E232" i="70"/>
  <c r="L233" i="70"/>
  <c r="B233" i="70"/>
  <c r="S228" i="70"/>
  <c r="I228" i="70"/>
  <c r="N232" i="70"/>
  <c r="D232" i="70"/>
  <c r="M228" i="70"/>
  <c r="C228" i="70"/>
  <c r="Q231" i="70"/>
  <c r="G231" i="70"/>
  <c r="P230" i="70"/>
  <c r="F230" i="70"/>
  <c r="M229" i="70"/>
  <c r="C229" i="70"/>
  <c r="M232" i="70"/>
  <c r="C232" i="70"/>
  <c r="H232" i="70"/>
  <c r="R232" i="70"/>
  <c r="M233" i="70"/>
  <c r="C233" i="70"/>
  <c r="O229" i="70"/>
  <c r="E229" i="70"/>
  <c r="O233" i="70"/>
  <c r="E233" i="70"/>
  <c r="H231" i="70"/>
  <c r="R231" i="70"/>
  <c r="Q228" i="70"/>
  <c r="G228" i="70"/>
  <c r="L231" i="70"/>
  <c r="B231" i="70"/>
  <c r="N229" i="70"/>
  <c r="D229" i="70"/>
  <c r="L232" i="70"/>
  <c r="B232" i="70"/>
  <c r="H230" i="70"/>
  <c r="R230" i="70"/>
  <c r="Q229" i="70"/>
  <c r="G229" i="70"/>
  <c r="O231" i="70"/>
  <c r="E231" i="70"/>
  <c r="Q232" i="70"/>
  <c r="G232" i="70"/>
  <c r="S229" i="70"/>
  <c r="I229" i="70"/>
  <c r="D233" i="70"/>
  <c r="L229" i="70"/>
  <c r="B229" i="70"/>
  <c r="M231" i="70"/>
  <c r="C231" i="70"/>
  <c r="O228" i="70"/>
  <c r="E228" i="70"/>
  <c r="P228" i="70"/>
  <c r="F228" i="70"/>
  <c r="N228" i="70"/>
  <c r="D228" i="70"/>
  <c r="H229" i="70"/>
  <c r="R229" i="70"/>
  <c r="O230" i="70"/>
  <c r="E230" i="70"/>
  <c r="Q230" i="70"/>
  <c r="G230" i="70"/>
  <c r="P232" i="70"/>
  <c r="F232" i="70"/>
  <c r="L231" i="69"/>
  <c r="B231" i="69"/>
  <c r="E232" i="69"/>
  <c r="M168" i="69"/>
  <c r="C168" i="69"/>
  <c r="Z205" i="69"/>
  <c r="Y204" i="69"/>
  <c r="AB205" i="69"/>
  <c r="O169" i="69"/>
  <c r="E169" i="69"/>
  <c r="Z204" i="69"/>
  <c r="O166" i="69"/>
  <c r="E166" i="69"/>
  <c r="AB206" i="69"/>
  <c r="W204" i="69"/>
  <c r="B165" i="69"/>
  <c r="L165" i="69"/>
  <c r="Z206" i="69"/>
  <c r="F169" i="69"/>
  <c r="P169" i="69"/>
  <c r="AB207" i="69"/>
  <c r="AA205" i="69"/>
  <c r="L169" i="69"/>
  <c r="B169" i="69"/>
  <c r="W206" i="69"/>
  <c r="V207" i="69"/>
  <c r="AC206" i="69"/>
  <c r="X203" i="69"/>
  <c r="Y203" i="69"/>
  <c r="Y205" i="69"/>
  <c r="AA204" i="69"/>
  <c r="Q232" i="69"/>
  <c r="G232" i="69"/>
  <c r="N232" i="69"/>
  <c r="Y208" i="69"/>
  <c r="AC203" i="69"/>
  <c r="Y206" i="69"/>
  <c r="V208" i="69"/>
  <c r="X205" i="69"/>
  <c r="V204" i="69"/>
  <c r="AC204" i="69"/>
  <c r="AA206" i="69"/>
  <c r="I166" i="69"/>
  <c r="M167" i="69"/>
  <c r="C167" i="69"/>
  <c r="M169" i="69"/>
  <c r="C169" i="69"/>
  <c r="AA203" i="69"/>
  <c r="Z208" i="69"/>
  <c r="AA208" i="69"/>
  <c r="Z203" i="69"/>
  <c r="W208" i="69"/>
  <c r="AC208" i="69"/>
  <c r="X206" i="69"/>
  <c r="W203" i="69"/>
  <c r="AB208" i="69"/>
  <c r="W207" i="69"/>
  <c r="F166" i="69"/>
  <c r="P166" i="69"/>
  <c r="X208" i="69"/>
  <c r="A213" i="68"/>
  <c r="A200" i="68"/>
  <c r="A186" i="68"/>
  <c r="AK100" i="68"/>
  <c r="AL100" i="68"/>
  <c r="AM100" i="68"/>
  <c r="AN100" i="68"/>
  <c r="AO100" i="68"/>
  <c r="AP100" i="68"/>
  <c r="AQ100" i="68"/>
  <c r="AR100" i="68"/>
  <c r="AS100" i="68"/>
  <c r="AT100" i="68"/>
  <c r="AU100" i="68"/>
  <c r="AV100" i="68"/>
  <c r="AW100" i="68"/>
  <c r="AA100" i="68"/>
  <c r="AB100" i="68"/>
  <c r="AC100" i="68"/>
  <c r="AD100" i="68"/>
  <c r="AE100" i="68"/>
  <c r="AF100" i="68"/>
  <c r="AG100" i="68"/>
  <c r="AH100" i="68"/>
  <c r="AI100" i="68"/>
  <c r="AJ100" i="68"/>
  <c r="S100" i="68"/>
  <c r="T100" i="68"/>
  <c r="U100" i="68"/>
  <c r="V100" i="68"/>
  <c r="W100" i="68"/>
  <c r="X100" i="68"/>
  <c r="Y100" i="68"/>
  <c r="Z100" i="68"/>
  <c r="K100" i="68"/>
  <c r="L100" i="68"/>
  <c r="M100" i="68"/>
  <c r="N100" i="68"/>
  <c r="O100" i="68"/>
  <c r="P100" i="68"/>
  <c r="Q100" i="68"/>
  <c r="R100" i="68"/>
  <c r="D100" i="68"/>
  <c r="E100" i="68"/>
  <c r="F100" i="68"/>
  <c r="G100" i="68"/>
  <c r="H100" i="68"/>
  <c r="I100" i="68"/>
  <c r="J100" i="68"/>
  <c r="C100" i="68"/>
  <c r="A149" i="68"/>
  <c r="A136" i="68"/>
  <c r="A122" i="68"/>
  <c r="S221" i="68"/>
  <c r="Q221" i="68"/>
  <c r="O221" i="68"/>
  <c r="N221" i="68"/>
  <c r="M221" i="68"/>
  <c r="L221" i="68"/>
  <c r="Q220" i="68"/>
  <c r="P220" i="68"/>
  <c r="O220" i="68"/>
  <c r="N220" i="68"/>
  <c r="M220" i="68"/>
  <c r="L220" i="68"/>
  <c r="Q219" i="68"/>
  <c r="P219" i="68"/>
  <c r="O219" i="68"/>
  <c r="N219" i="68"/>
  <c r="M219" i="68"/>
  <c r="L219" i="68"/>
  <c r="R218" i="68"/>
  <c r="Q218" i="68"/>
  <c r="P218" i="68"/>
  <c r="O218" i="68"/>
  <c r="N218" i="68"/>
  <c r="M218" i="68"/>
  <c r="L218" i="68"/>
  <c r="R217" i="68"/>
  <c r="Q217" i="68"/>
  <c r="P217" i="68"/>
  <c r="O217" i="68"/>
  <c r="N217" i="68"/>
  <c r="M217" i="68"/>
  <c r="L217" i="68"/>
  <c r="R216" i="68"/>
  <c r="Q216" i="68"/>
  <c r="P216" i="68"/>
  <c r="O216" i="68"/>
  <c r="N216" i="68"/>
  <c r="M216" i="68"/>
  <c r="L216" i="68"/>
  <c r="E209" i="68"/>
  <c r="M208" i="68" s="1"/>
  <c r="O208" i="68"/>
  <c r="L208" i="68"/>
  <c r="S206" i="68"/>
  <c r="N206" i="68"/>
  <c r="L206" i="68"/>
  <c r="L205" i="68"/>
  <c r="P204" i="68"/>
  <c r="M204" i="68"/>
  <c r="P203" i="68"/>
  <c r="P195" i="68"/>
  <c r="S195" i="68"/>
  <c r="R195" i="68"/>
  <c r="Q195" i="68"/>
  <c r="M195" i="68"/>
  <c r="L195" i="68"/>
  <c r="S194" i="68"/>
  <c r="R194" i="68"/>
  <c r="Q194" i="68"/>
  <c r="M194" i="68"/>
  <c r="L194" i="68"/>
  <c r="S193" i="68"/>
  <c r="R193" i="68"/>
  <c r="Q193" i="68"/>
  <c r="M193" i="68"/>
  <c r="L193" i="68"/>
  <c r="S192" i="68"/>
  <c r="R192" i="68"/>
  <c r="Q192" i="68"/>
  <c r="M192" i="68"/>
  <c r="L192" i="68"/>
  <c r="S191" i="68"/>
  <c r="R191" i="68"/>
  <c r="Q191" i="68"/>
  <c r="M191" i="68"/>
  <c r="L191" i="68"/>
  <c r="S190" i="68"/>
  <c r="R190" i="68"/>
  <c r="Q190" i="68"/>
  <c r="M190" i="68"/>
  <c r="L190" i="68"/>
  <c r="F158" i="68"/>
  <c r="S157" i="68" s="1"/>
  <c r="F145" i="68"/>
  <c r="M144" i="68" s="1"/>
  <c r="S144" i="68"/>
  <c r="P139" i="68"/>
  <c r="N139" i="68"/>
  <c r="F132" i="68"/>
  <c r="S131" i="68" s="1"/>
  <c r="M130" i="68"/>
  <c r="S129" i="68"/>
  <c r="R129" i="68"/>
  <c r="L127" i="68"/>
  <c r="M126" i="68"/>
  <c r="AW99" i="68"/>
  <c r="AV99" i="68"/>
  <c r="AU99" i="68"/>
  <c r="AT99" i="68"/>
  <c r="AS99" i="68"/>
  <c r="AR99" i="68"/>
  <c r="AQ99" i="68"/>
  <c r="AP99" i="68"/>
  <c r="AO99" i="68"/>
  <c r="AN99" i="68"/>
  <c r="AM99" i="68"/>
  <c r="AL99" i="68"/>
  <c r="AK99" i="68"/>
  <c r="AJ99" i="68"/>
  <c r="AI99" i="68"/>
  <c r="AH99" i="68"/>
  <c r="AG99" i="68"/>
  <c r="AF99" i="68"/>
  <c r="AE99" i="68"/>
  <c r="AD99" i="68"/>
  <c r="AC99" i="68"/>
  <c r="AB99" i="68"/>
  <c r="AA99" i="68"/>
  <c r="Z99" i="68"/>
  <c r="Y99" i="68"/>
  <c r="X99" i="68"/>
  <c r="W99" i="68"/>
  <c r="V99" i="68"/>
  <c r="U99" i="68"/>
  <c r="T99" i="68"/>
  <c r="S99" i="68"/>
  <c r="R99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B99" i="68"/>
  <c r="AW98" i="68"/>
  <c r="AV98" i="68"/>
  <c r="AU98" i="68"/>
  <c r="AT98" i="68"/>
  <c r="AS98" i="68"/>
  <c r="AR98" i="68"/>
  <c r="AQ98" i="68"/>
  <c r="AP98" i="68"/>
  <c r="AO98" i="68"/>
  <c r="AN98" i="68"/>
  <c r="AM98" i="68"/>
  <c r="AL98" i="68"/>
  <c r="AK98" i="68"/>
  <c r="AJ98" i="68"/>
  <c r="AI98" i="68"/>
  <c r="AH98" i="68"/>
  <c r="AG98" i="68"/>
  <c r="AF98" i="68"/>
  <c r="AE98" i="68"/>
  <c r="AD98" i="68"/>
  <c r="AC98" i="68"/>
  <c r="AB98" i="68"/>
  <c r="AA98" i="68"/>
  <c r="Z98" i="68"/>
  <c r="Y98" i="68"/>
  <c r="X98" i="68"/>
  <c r="W98" i="68"/>
  <c r="V98" i="68"/>
  <c r="U98" i="68"/>
  <c r="T98" i="68"/>
  <c r="S98" i="68"/>
  <c r="R98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B98" i="68"/>
  <c r="AW97" i="68"/>
  <c r="AW104" i="68" s="1"/>
  <c r="AV97" i="68"/>
  <c r="AV104" i="68" s="1"/>
  <c r="AU97" i="68"/>
  <c r="AU104" i="68" s="1"/>
  <c r="AT97" i="68"/>
  <c r="AT104" i="68" s="1"/>
  <c r="AS97" i="68"/>
  <c r="AS103" i="68" s="1"/>
  <c r="AR97" i="68"/>
  <c r="AR104" i="68" s="1"/>
  <c r="AQ97" i="68"/>
  <c r="AQ104" i="68" s="1"/>
  <c r="AP97" i="68"/>
  <c r="AO97" i="68"/>
  <c r="AO102" i="68" s="1"/>
  <c r="AN97" i="68"/>
  <c r="AN102" i="68" s="1"/>
  <c r="AM97" i="68"/>
  <c r="AM104" i="68" s="1"/>
  <c r="AL97" i="68"/>
  <c r="AL104" i="68" s="1"/>
  <c r="AK97" i="68"/>
  <c r="AK104" i="68" s="1"/>
  <c r="AJ97" i="68"/>
  <c r="AJ104" i="68" s="1"/>
  <c r="AI97" i="68"/>
  <c r="AI104" i="68" s="1"/>
  <c r="AH97" i="68"/>
  <c r="AH104" i="68" s="1"/>
  <c r="AG97" i="68"/>
  <c r="AG104" i="68" s="1"/>
  <c r="AF97" i="68"/>
  <c r="AF103" i="68" s="1"/>
  <c r="AE97" i="68"/>
  <c r="AE104" i="68" s="1"/>
  <c r="AD97" i="68"/>
  <c r="AD104" i="68" s="1"/>
  <c r="AC97" i="68"/>
  <c r="AC102" i="68" s="1"/>
  <c r="AB97" i="68"/>
  <c r="AB104" i="68" s="1"/>
  <c r="AA97" i="68"/>
  <c r="AA103" i="68" s="1"/>
  <c r="Z97" i="68"/>
  <c r="Z102" i="68" s="1"/>
  <c r="Y97" i="68"/>
  <c r="Y104" i="68" s="1"/>
  <c r="X97" i="68"/>
  <c r="X104" i="68" s="1"/>
  <c r="W97" i="68"/>
  <c r="W104" i="68" s="1"/>
  <c r="V97" i="68"/>
  <c r="V104" i="68" s="1"/>
  <c r="U97" i="68"/>
  <c r="U102" i="68" s="1"/>
  <c r="T97" i="68"/>
  <c r="T104" i="68" s="1"/>
  <c r="S97" i="68"/>
  <c r="S103" i="68" s="1"/>
  <c r="R97" i="68"/>
  <c r="R103" i="68" s="1"/>
  <c r="Q97" i="68"/>
  <c r="Q103" i="68" s="1"/>
  <c r="P97" i="68"/>
  <c r="P103" i="68" s="1"/>
  <c r="O97" i="68"/>
  <c r="O104" i="68" s="1"/>
  <c r="N97" i="68"/>
  <c r="N104" i="68" s="1"/>
  <c r="M97" i="68"/>
  <c r="M104" i="68" s="1"/>
  <c r="L97" i="68"/>
  <c r="L104" i="68" s="1"/>
  <c r="K97" i="68"/>
  <c r="K103" i="68" s="1"/>
  <c r="J97" i="68"/>
  <c r="J104" i="68" s="1"/>
  <c r="I97" i="68"/>
  <c r="I104" i="68" s="1"/>
  <c r="H97" i="68"/>
  <c r="H103" i="68" s="1"/>
  <c r="G97" i="68"/>
  <c r="G104" i="68" s="1"/>
  <c r="F97" i="68"/>
  <c r="F104" i="68" s="1"/>
  <c r="E97" i="68"/>
  <c r="E103" i="68" s="1"/>
  <c r="D97" i="68"/>
  <c r="D104" i="68" s="1"/>
  <c r="C97" i="68"/>
  <c r="C102" i="68" s="1"/>
  <c r="B97" i="68"/>
  <c r="AW88" i="68"/>
  <c r="AV88" i="68"/>
  <c r="AU88" i="68"/>
  <c r="AT88" i="68"/>
  <c r="AS88" i="68"/>
  <c r="AR88" i="68"/>
  <c r="AQ88" i="68"/>
  <c r="AP88" i="68"/>
  <c r="AO88" i="68"/>
  <c r="AN88" i="68"/>
  <c r="AM88" i="68"/>
  <c r="AL88" i="68"/>
  <c r="AK88" i="68"/>
  <c r="AJ88" i="68"/>
  <c r="AI88" i="68"/>
  <c r="AH88" i="68"/>
  <c r="AG88" i="68"/>
  <c r="AF88" i="68"/>
  <c r="AE88" i="68"/>
  <c r="AD88" i="68"/>
  <c r="AC88" i="68"/>
  <c r="AB88" i="68"/>
  <c r="AA88" i="68"/>
  <c r="Z88" i="68"/>
  <c r="Y88" i="68"/>
  <c r="X88" i="68"/>
  <c r="W88" i="68"/>
  <c r="V88" i="68"/>
  <c r="U88" i="68"/>
  <c r="T88" i="68"/>
  <c r="S88" i="68"/>
  <c r="R88" i="68"/>
  <c r="Q88" i="68"/>
  <c r="P88" i="68"/>
  <c r="O88" i="68"/>
  <c r="N88" i="68"/>
  <c r="M88" i="68"/>
  <c r="L88" i="68"/>
  <c r="K88" i="68"/>
  <c r="J88" i="68"/>
  <c r="I88" i="68"/>
  <c r="H88" i="68"/>
  <c r="G88" i="68"/>
  <c r="F88" i="68"/>
  <c r="E88" i="68"/>
  <c r="D88" i="68"/>
  <c r="C88" i="68"/>
  <c r="B88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AW86" i="68"/>
  <c r="AW92" i="68" s="1"/>
  <c r="AV86" i="68"/>
  <c r="AV92" i="68" s="1"/>
  <c r="AU86" i="68"/>
  <c r="AT86" i="68"/>
  <c r="AT91" i="68" s="1"/>
  <c r="AS86" i="68"/>
  <c r="AS92" i="68" s="1"/>
  <c r="AR86" i="68"/>
  <c r="AR93" i="68" s="1"/>
  <c r="AQ86" i="68"/>
  <c r="AQ92" i="68" s="1"/>
  <c r="AP86" i="68"/>
  <c r="AP91" i="68" s="1"/>
  <c r="AO86" i="68"/>
  <c r="AO91" i="68" s="1"/>
  <c r="AN86" i="68"/>
  <c r="AN93" i="68" s="1"/>
  <c r="AM86" i="68"/>
  <c r="AM91" i="68" s="1"/>
  <c r="AL86" i="68"/>
  <c r="AK86" i="68"/>
  <c r="AK91" i="68" s="1"/>
  <c r="AJ86" i="68"/>
  <c r="AJ93" i="68" s="1"/>
  <c r="AI86" i="68"/>
  <c r="AI93" i="68" s="1"/>
  <c r="AH86" i="68"/>
  <c r="AH93" i="68" s="1"/>
  <c r="AG86" i="68"/>
  <c r="AG91" i="68" s="1"/>
  <c r="AF86" i="68"/>
  <c r="AF91" i="68" s="1"/>
  <c r="AE86" i="68"/>
  <c r="AE91" i="68" s="1"/>
  <c r="AD86" i="68"/>
  <c r="AC86" i="68"/>
  <c r="AC92" i="68" s="1"/>
  <c r="AB86" i="68"/>
  <c r="AB93" i="68" s="1"/>
  <c r="AA86" i="68"/>
  <c r="AA93" i="68" s="1"/>
  <c r="Z86" i="68"/>
  <c r="Z93" i="68" s="1"/>
  <c r="Y86" i="68"/>
  <c r="Y93" i="68" s="1"/>
  <c r="X86" i="68"/>
  <c r="X92" i="68" s="1"/>
  <c r="W86" i="68"/>
  <c r="V86" i="68"/>
  <c r="V93" i="68" s="1"/>
  <c r="U86" i="68"/>
  <c r="U92" i="68" s="1"/>
  <c r="T86" i="68"/>
  <c r="T93" i="68" s="1"/>
  <c r="S86" i="68"/>
  <c r="S93" i="68" s="1"/>
  <c r="R86" i="68"/>
  <c r="R92" i="68" s="1"/>
  <c r="Q86" i="68"/>
  <c r="Q92" i="68" s="1"/>
  <c r="P86" i="68"/>
  <c r="O86" i="68"/>
  <c r="N86" i="68"/>
  <c r="N93" i="68" s="1"/>
  <c r="M86" i="68"/>
  <c r="M93" i="68" s="1"/>
  <c r="L86" i="68"/>
  <c r="L93" i="68" s="1"/>
  <c r="K86" i="68"/>
  <c r="K92" i="68" s="1"/>
  <c r="J86" i="68"/>
  <c r="J93" i="68" s="1"/>
  <c r="I86" i="68"/>
  <c r="I93" i="68" s="1"/>
  <c r="H86" i="68"/>
  <c r="H93" i="68" s="1"/>
  <c r="G86" i="68"/>
  <c r="G93" i="68" s="1"/>
  <c r="F86" i="68"/>
  <c r="F93" i="68" s="1"/>
  <c r="E86" i="68"/>
  <c r="E92" i="68" s="1"/>
  <c r="D86" i="68"/>
  <c r="D93" i="68" s="1"/>
  <c r="C86" i="68"/>
  <c r="C91" i="68" s="1"/>
  <c r="B86" i="68"/>
  <c r="B91" i="68" s="1"/>
  <c r="B102" i="68" l="1"/>
  <c r="B107" i="68"/>
  <c r="B106" i="68"/>
  <c r="B108" i="68"/>
  <c r="L140" i="68"/>
  <c r="M203" i="68"/>
  <c r="Q204" i="68"/>
  <c r="P206" i="68"/>
  <c r="P208" i="68"/>
  <c r="O141" i="68"/>
  <c r="N203" i="68"/>
  <c r="S204" i="68"/>
  <c r="R206" i="68"/>
  <c r="Q208" i="68"/>
  <c r="D229" i="69"/>
  <c r="S141" i="68"/>
  <c r="B228" i="69"/>
  <c r="P232" i="69"/>
  <c r="L142" i="68"/>
  <c r="Q203" i="68"/>
  <c r="N205" i="68"/>
  <c r="N207" i="68"/>
  <c r="O222" i="68"/>
  <c r="AA219" i="68" s="1"/>
  <c r="N144" i="68"/>
  <c r="X144" i="68" s="1"/>
  <c r="S203" i="68"/>
  <c r="O205" i="68"/>
  <c r="P207" i="68"/>
  <c r="I230" i="69"/>
  <c r="O144" i="68"/>
  <c r="L204" i="68"/>
  <c r="Q205" i="68"/>
  <c r="Q207" i="68"/>
  <c r="B230" i="69"/>
  <c r="AN92" i="68"/>
  <c r="AF102" i="68"/>
  <c r="O130" i="68"/>
  <c r="N140" i="68"/>
  <c r="N142" i="68"/>
  <c r="L203" i="68"/>
  <c r="N204" i="68"/>
  <c r="R205" i="68"/>
  <c r="O207" i="68"/>
  <c r="R208" i="68"/>
  <c r="C230" i="69"/>
  <c r="O140" i="68"/>
  <c r="S142" i="68"/>
  <c r="AC142" i="68" s="1"/>
  <c r="M140" i="68"/>
  <c r="AH92" i="68"/>
  <c r="L139" i="68"/>
  <c r="S140" i="68"/>
  <c r="S143" i="68"/>
  <c r="N229" i="69"/>
  <c r="H228" i="69"/>
  <c r="AK93" i="68"/>
  <c r="M142" i="68"/>
  <c r="W142" i="68" s="1"/>
  <c r="K104" i="68"/>
  <c r="AI103" i="68"/>
  <c r="O126" i="68"/>
  <c r="M139" i="68"/>
  <c r="L141" i="68"/>
  <c r="L144" i="68"/>
  <c r="O206" i="68"/>
  <c r="S207" i="68"/>
  <c r="I231" i="69"/>
  <c r="S231" i="69"/>
  <c r="P228" i="69"/>
  <c r="F228" i="69"/>
  <c r="P229" i="69"/>
  <c r="F229" i="69"/>
  <c r="D231" i="69"/>
  <c r="N231" i="69"/>
  <c r="S229" i="69"/>
  <c r="I229" i="69"/>
  <c r="E228" i="69"/>
  <c r="O228" i="69"/>
  <c r="Q230" i="69"/>
  <c r="G230" i="69"/>
  <c r="H231" i="69"/>
  <c r="R231" i="69"/>
  <c r="P230" i="69"/>
  <c r="F230" i="69"/>
  <c r="I233" i="69"/>
  <c r="S233" i="69"/>
  <c r="L229" i="69"/>
  <c r="B229" i="69"/>
  <c r="D228" i="69"/>
  <c r="N228" i="69"/>
  <c r="H232" i="69"/>
  <c r="R232" i="69"/>
  <c r="L232" i="69"/>
  <c r="B232" i="69"/>
  <c r="G233" i="69"/>
  <c r="Q233" i="69"/>
  <c r="B233" i="69"/>
  <c r="L233" i="69"/>
  <c r="P231" i="69"/>
  <c r="F231" i="69"/>
  <c r="M232" i="69"/>
  <c r="C232" i="69"/>
  <c r="P233" i="69"/>
  <c r="F233" i="69"/>
  <c r="E231" i="69"/>
  <c r="O231" i="69"/>
  <c r="C231" i="69"/>
  <c r="M231" i="69"/>
  <c r="D233" i="69"/>
  <c r="N233" i="69"/>
  <c r="M233" i="69"/>
  <c r="C233" i="69"/>
  <c r="D230" i="69"/>
  <c r="N230" i="69"/>
  <c r="R233" i="69"/>
  <c r="H233" i="69"/>
  <c r="G228" i="69"/>
  <c r="Q228" i="69"/>
  <c r="I228" i="69"/>
  <c r="S228" i="69"/>
  <c r="Q229" i="69"/>
  <c r="G229" i="69"/>
  <c r="R230" i="69"/>
  <c r="H230" i="69"/>
  <c r="M228" i="69"/>
  <c r="C228" i="69"/>
  <c r="Q231" i="69"/>
  <c r="G231" i="69"/>
  <c r="O233" i="69"/>
  <c r="E233" i="69"/>
  <c r="O230" i="69"/>
  <c r="E230" i="69"/>
  <c r="M229" i="69"/>
  <c r="C229" i="69"/>
  <c r="O229" i="69"/>
  <c r="E229" i="69"/>
  <c r="X220" i="68"/>
  <c r="W216" i="68"/>
  <c r="X217" i="68"/>
  <c r="X221" i="68"/>
  <c r="Y221" i="68"/>
  <c r="AA216" i="68"/>
  <c r="Y216" i="68"/>
  <c r="X218" i="68"/>
  <c r="R203" i="68"/>
  <c r="R204" i="68"/>
  <c r="S205" i="68"/>
  <c r="L207" i="68"/>
  <c r="N208" i="68"/>
  <c r="O203" i="68"/>
  <c r="O204" i="68"/>
  <c r="P205" i="68"/>
  <c r="Q206" i="68"/>
  <c r="R207" i="68"/>
  <c r="S208" i="68"/>
  <c r="O196" i="68"/>
  <c r="V195" i="68" s="1"/>
  <c r="V193" i="68"/>
  <c r="AC157" i="68"/>
  <c r="N153" i="68"/>
  <c r="L152" i="68"/>
  <c r="R153" i="68"/>
  <c r="L155" i="68"/>
  <c r="N152" i="68"/>
  <c r="N155" i="68"/>
  <c r="R152" i="68"/>
  <c r="AB152" i="68" s="1"/>
  <c r="L154" i="68"/>
  <c r="V154" i="68" s="1"/>
  <c r="R155" i="68"/>
  <c r="L157" i="68"/>
  <c r="R156" i="68"/>
  <c r="S153" i="68"/>
  <c r="S152" i="68"/>
  <c r="S155" i="68"/>
  <c r="L153" i="68"/>
  <c r="V153" i="68" s="1"/>
  <c r="R154" i="68"/>
  <c r="AB154" i="68" s="1"/>
  <c r="R157" i="68"/>
  <c r="N156" i="68"/>
  <c r="M152" i="68"/>
  <c r="S156" i="68"/>
  <c r="N154" i="68"/>
  <c r="N157" i="68"/>
  <c r="M153" i="68"/>
  <c r="W153" i="68" s="1"/>
  <c r="S154" i="68"/>
  <c r="AC154" i="68" s="1"/>
  <c r="L156" i="68"/>
  <c r="X156" i="68"/>
  <c r="R139" i="68"/>
  <c r="M141" i="68"/>
  <c r="W141" i="68" s="1"/>
  <c r="L143" i="68"/>
  <c r="W139" i="68"/>
  <c r="S139" i="68"/>
  <c r="N141" i="68"/>
  <c r="N143" i="68"/>
  <c r="Y144" i="68"/>
  <c r="V139" i="68"/>
  <c r="W144" i="68"/>
  <c r="X143" i="68"/>
  <c r="P91" i="68"/>
  <c r="AP102" i="68"/>
  <c r="AI91" i="68"/>
  <c r="AV102" i="68"/>
  <c r="AI92" i="68"/>
  <c r="Z103" i="68"/>
  <c r="C93" i="68"/>
  <c r="AN104" i="68"/>
  <c r="K102" i="68"/>
  <c r="H91" i="68"/>
  <c r="P102" i="68"/>
  <c r="E91" i="68"/>
  <c r="I102" i="68"/>
  <c r="AG102" i="68"/>
  <c r="AG103" i="68"/>
  <c r="Z104" i="68"/>
  <c r="G91" i="68"/>
  <c r="AK92" i="68"/>
  <c r="J102" i="68"/>
  <c r="AH102" i="68"/>
  <c r="AH103" i="68"/>
  <c r="AA104" i="68"/>
  <c r="AW102" i="68"/>
  <c r="AO104" i="68"/>
  <c r="I103" i="68"/>
  <c r="AP104" i="68"/>
  <c r="AS91" i="68"/>
  <c r="P93" i="68"/>
  <c r="Y102" i="68"/>
  <c r="J103" i="68"/>
  <c r="C104" i="68"/>
  <c r="AW103" i="68"/>
  <c r="E93" i="68"/>
  <c r="Q102" i="68"/>
  <c r="B104" i="68"/>
  <c r="P92" i="68"/>
  <c r="AC93" i="68"/>
  <c r="AA102" i="68"/>
  <c r="AQ91" i="68"/>
  <c r="AP93" i="68"/>
  <c r="I91" i="68"/>
  <c r="Z91" i="68"/>
  <c r="Y92" i="68"/>
  <c r="AO92" i="68"/>
  <c r="Q93" i="68"/>
  <c r="AQ93" i="68"/>
  <c r="AN103" i="68"/>
  <c r="S91" i="68"/>
  <c r="K93" i="68"/>
  <c r="AO93" i="68"/>
  <c r="B92" i="68"/>
  <c r="J91" i="68"/>
  <c r="AA91" i="68"/>
  <c r="C92" i="68"/>
  <c r="Z92" i="68"/>
  <c r="AP92" i="68"/>
  <c r="R93" i="68"/>
  <c r="AS93" i="68"/>
  <c r="R102" i="68"/>
  <c r="AI102" i="68"/>
  <c r="U103" i="68"/>
  <c r="AO103" i="68"/>
  <c r="P104" i="68"/>
  <c r="R91" i="68"/>
  <c r="S92" i="68"/>
  <c r="AC91" i="68"/>
  <c r="E102" i="68"/>
  <c r="S102" i="68"/>
  <c r="X103" i="68"/>
  <c r="AQ103" i="68"/>
  <c r="Q104" i="68"/>
  <c r="Q91" i="68"/>
  <c r="Y91" i="68"/>
  <c r="K91" i="68"/>
  <c r="AA92" i="68"/>
  <c r="AH91" i="68"/>
  <c r="B93" i="68"/>
  <c r="H102" i="68"/>
  <c r="X102" i="68"/>
  <c r="AQ102" i="68"/>
  <c r="Y103" i="68"/>
  <c r="AV103" i="68"/>
  <c r="AD93" i="68"/>
  <c r="AD92" i="68"/>
  <c r="W93" i="68"/>
  <c r="W92" i="68"/>
  <c r="F92" i="68"/>
  <c r="H92" i="68"/>
  <c r="R126" i="68"/>
  <c r="M131" i="68"/>
  <c r="W140" i="68"/>
  <c r="U91" i="68"/>
  <c r="AD91" i="68"/>
  <c r="AV91" i="68"/>
  <c r="I92" i="68"/>
  <c r="AF92" i="68"/>
  <c r="U93" i="68"/>
  <c r="AV93" i="68"/>
  <c r="AK102" i="68"/>
  <c r="B103" i="68"/>
  <c r="E104" i="68"/>
  <c r="R104" i="68"/>
  <c r="AF104" i="68"/>
  <c r="S126" i="68"/>
  <c r="O127" i="68"/>
  <c r="L128" i="68"/>
  <c r="S130" i="68"/>
  <c r="O131" i="68"/>
  <c r="M91" i="68"/>
  <c r="V91" i="68"/>
  <c r="AN91" i="68"/>
  <c r="AW91" i="68"/>
  <c r="J92" i="68"/>
  <c r="AG92" i="68"/>
  <c r="X93" i="68"/>
  <c r="AW93" i="68"/>
  <c r="M102" i="68"/>
  <c r="C103" i="68"/>
  <c r="AC103" i="68"/>
  <c r="AP103" i="68"/>
  <c r="H104" i="68"/>
  <c r="S104" i="68"/>
  <c r="AS104" i="68"/>
  <c r="R127" i="68"/>
  <c r="M128" i="68"/>
  <c r="AC143" i="68"/>
  <c r="AC144" i="68"/>
  <c r="Y217" i="68"/>
  <c r="AT93" i="68"/>
  <c r="AT92" i="68"/>
  <c r="N92" i="68"/>
  <c r="O93" i="68"/>
  <c r="O92" i="68"/>
  <c r="AE93" i="68"/>
  <c r="AE92" i="68"/>
  <c r="AU93" i="68"/>
  <c r="AU92" i="68"/>
  <c r="G92" i="68"/>
  <c r="R131" i="68"/>
  <c r="Q131" i="68"/>
  <c r="Q130" i="68"/>
  <c r="Q129" i="68"/>
  <c r="Q128" i="68"/>
  <c r="Q127" i="68"/>
  <c r="Q126" i="68"/>
  <c r="P131" i="68"/>
  <c r="P130" i="68"/>
  <c r="P129" i="68"/>
  <c r="P128" i="68"/>
  <c r="P127" i="68"/>
  <c r="P126" i="68"/>
  <c r="N131" i="68"/>
  <c r="N130" i="68"/>
  <c r="N129" i="68"/>
  <c r="N128" i="68"/>
  <c r="N127" i="68"/>
  <c r="N126" i="68"/>
  <c r="V140" i="68"/>
  <c r="AU91" i="68"/>
  <c r="AG93" i="68"/>
  <c r="M103" i="68"/>
  <c r="AC104" i="68"/>
  <c r="M127" i="68"/>
  <c r="R130" i="68"/>
  <c r="X139" i="68"/>
  <c r="N91" i="68"/>
  <c r="V92" i="68"/>
  <c r="U104" i="68"/>
  <c r="S127" i="68"/>
  <c r="O128" i="68"/>
  <c r="L129" i="68"/>
  <c r="Z139" i="68"/>
  <c r="AL93" i="68"/>
  <c r="AL92" i="68"/>
  <c r="AM93" i="68"/>
  <c r="AM92" i="68"/>
  <c r="AS102" i="68"/>
  <c r="AF93" i="68"/>
  <c r="AK103" i="68"/>
  <c r="L131" i="68"/>
  <c r="V131" i="68" s="1"/>
  <c r="AL91" i="68"/>
  <c r="W91" i="68"/>
  <c r="F91" i="68"/>
  <c r="O91" i="68"/>
  <c r="X91" i="68"/>
  <c r="M92" i="68"/>
  <c r="R128" i="68"/>
  <c r="M129" i="68"/>
  <c r="X140" i="68"/>
  <c r="L126" i="68"/>
  <c r="S128" i="68"/>
  <c r="O129" i="68"/>
  <c r="L130" i="68"/>
  <c r="Y141" i="68"/>
  <c r="D91" i="68"/>
  <c r="L91" i="68"/>
  <c r="T91" i="68"/>
  <c r="AB91" i="68"/>
  <c r="AJ91" i="68"/>
  <c r="AR91" i="68"/>
  <c r="D92" i="68"/>
  <c r="L92" i="68"/>
  <c r="T92" i="68"/>
  <c r="AB92" i="68"/>
  <c r="AJ92" i="68"/>
  <c r="AR92" i="68"/>
  <c r="D102" i="68"/>
  <c r="L102" i="68"/>
  <c r="T102" i="68"/>
  <c r="AB102" i="68"/>
  <c r="AJ102" i="68"/>
  <c r="AR102" i="68"/>
  <c r="D103" i="68"/>
  <c r="L103" i="68"/>
  <c r="T103" i="68"/>
  <c r="AB103" i="68"/>
  <c r="AJ103" i="68"/>
  <c r="AR103" i="68"/>
  <c r="O139" i="68"/>
  <c r="O142" i="68"/>
  <c r="M143" i="68"/>
  <c r="Q157" i="68"/>
  <c r="AA157" i="68" s="1"/>
  <c r="Q156" i="68"/>
  <c r="AA156" i="68" s="1"/>
  <c r="Q155" i="68"/>
  <c r="AA155" i="68" s="1"/>
  <c r="Q154" i="68"/>
  <c r="AA154" i="68" s="1"/>
  <c r="Q153" i="68"/>
  <c r="Q152" i="68"/>
  <c r="P157" i="68"/>
  <c r="P156" i="68"/>
  <c r="P155" i="68"/>
  <c r="Z155" i="68" s="1"/>
  <c r="P154" i="68"/>
  <c r="Z154" i="68" s="1"/>
  <c r="P153" i="68"/>
  <c r="Z153" i="68" s="1"/>
  <c r="P152" i="68"/>
  <c r="Z152" i="68" s="1"/>
  <c r="O157" i="68"/>
  <c r="O156" i="68"/>
  <c r="O155" i="68"/>
  <c r="O154" i="68"/>
  <c r="O153" i="68"/>
  <c r="Y153" i="68" s="1"/>
  <c r="O152" i="68"/>
  <c r="Y152" i="68" s="1"/>
  <c r="M157" i="68"/>
  <c r="W157" i="68" s="1"/>
  <c r="M156" i="68"/>
  <c r="W156" i="68" s="1"/>
  <c r="M155" i="68"/>
  <c r="M154" i="68"/>
  <c r="V218" i="68"/>
  <c r="F102" i="68"/>
  <c r="N102" i="68"/>
  <c r="V102" i="68"/>
  <c r="AD102" i="68"/>
  <c r="AL102" i="68"/>
  <c r="AT102" i="68"/>
  <c r="F103" i="68"/>
  <c r="N103" i="68"/>
  <c r="V103" i="68"/>
  <c r="AD103" i="68"/>
  <c r="AL103" i="68"/>
  <c r="AT103" i="68"/>
  <c r="AB139" i="68"/>
  <c r="O143" i="68"/>
  <c r="G102" i="68"/>
  <c r="O102" i="68"/>
  <c r="W102" i="68"/>
  <c r="AE102" i="68"/>
  <c r="AM102" i="68"/>
  <c r="AU102" i="68"/>
  <c r="G103" i="68"/>
  <c r="O103" i="68"/>
  <c r="W103" i="68"/>
  <c r="AE103" i="68"/>
  <c r="AM103" i="68"/>
  <c r="AU103" i="68"/>
  <c r="R144" i="68"/>
  <c r="AB144" i="68" s="1"/>
  <c r="R143" i="68"/>
  <c r="AB143" i="68" s="1"/>
  <c r="R142" i="68"/>
  <c r="R141" i="68"/>
  <c r="R140" i="68"/>
  <c r="Q144" i="68"/>
  <c r="Q143" i="68"/>
  <c r="AA143" i="68" s="1"/>
  <c r="Q142" i="68"/>
  <c r="AA142" i="68" s="1"/>
  <c r="Q141" i="68"/>
  <c r="AA141" i="68" s="1"/>
  <c r="Q140" i="68"/>
  <c r="AA140" i="68" s="1"/>
  <c r="Q139" i="68"/>
  <c r="P144" i="68"/>
  <c r="P143" i="68"/>
  <c r="P142" i="68"/>
  <c r="P141" i="68"/>
  <c r="Z141" i="68" s="1"/>
  <c r="P140" i="68"/>
  <c r="Z140" i="68" s="1"/>
  <c r="P221" i="68"/>
  <c r="N190" i="68"/>
  <c r="X190" i="68" s="1"/>
  <c r="N191" i="68"/>
  <c r="X191" i="68" s="1"/>
  <c r="N192" i="68"/>
  <c r="N193" i="68"/>
  <c r="N194" i="68"/>
  <c r="N195" i="68"/>
  <c r="R219" i="68"/>
  <c r="R220" i="68"/>
  <c r="R221" i="68"/>
  <c r="AB221" i="68" s="1"/>
  <c r="O190" i="68"/>
  <c r="O191" i="68"/>
  <c r="O192" i="68"/>
  <c r="O193" i="68"/>
  <c r="O194" i="68"/>
  <c r="O195" i="68"/>
  <c r="Y195" i="68" s="1"/>
  <c r="M205" i="68"/>
  <c r="M206" i="68"/>
  <c r="M207" i="68"/>
  <c r="S216" i="68"/>
  <c r="S217" i="68"/>
  <c r="S218" i="68"/>
  <c r="S219" i="68"/>
  <c r="S220" i="68"/>
  <c r="P190" i="68"/>
  <c r="Z190" i="68" s="1"/>
  <c r="P191" i="68"/>
  <c r="Z191" i="68" s="1"/>
  <c r="P192" i="68"/>
  <c r="P193" i="68"/>
  <c r="P194" i="68"/>
  <c r="R218" i="67"/>
  <c r="S218" i="67"/>
  <c r="Q221" i="67"/>
  <c r="R221" i="67"/>
  <c r="E222" i="67"/>
  <c r="M219" i="67" s="1"/>
  <c r="P206" i="67"/>
  <c r="R206" i="67"/>
  <c r="M207" i="67"/>
  <c r="E209" i="67"/>
  <c r="N204" i="67" s="1"/>
  <c r="E196" i="67"/>
  <c r="Q192" i="67" s="1"/>
  <c r="S153" i="67"/>
  <c r="S154" i="67"/>
  <c r="N155" i="67"/>
  <c r="S155" i="67"/>
  <c r="P156" i="67"/>
  <c r="S156" i="67"/>
  <c r="S157" i="67"/>
  <c r="O152" i="67"/>
  <c r="Q152" i="67"/>
  <c r="P142" i="67"/>
  <c r="S142" i="67"/>
  <c r="O127" i="67"/>
  <c r="P128" i="67"/>
  <c r="Q128" i="67"/>
  <c r="S129" i="67"/>
  <c r="P130" i="67"/>
  <c r="L131" i="67"/>
  <c r="V131" i="67" s="1"/>
  <c r="S131" i="67"/>
  <c r="R126" i="67"/>
  <c r="L126" i="67"/>
  <c r="V126" i="67" s="1"/>
  <c r="F158" i="67"/>
  <c r="L153" i="67" s="1"/>
  <c r="F145" i="67"/>
  <c r="P143" i="67" s="1"/>
  <c r="F132" i="67"/>
  <c r="P127" i="67" s="1"/>
  <c r="N140" i="66"/>
  <c r="O140" i="66"/>
  <c r="R140" i="66"/>
  <c r="M141" i="66"/>
  <c r="O141" i="66"/>
  <c r="R141" i="66"/>
  <c r="S141" i="66"/>
  <c r="N142" i="66"/>
  <c r="Q142" i="66"/>
  <c r="R142" i="66"/>
  <c r="S142" i="66"/>
  <c r="P143" i="66"/>
  <c r="Q143" i="66"/>
  <c r="R143" i="66"/>
  <c r="N144" i="66"/>
  <c r="P144" i="66"/>
  <c r="Q144" i="66"/>
  <c r="S144" i="66"/>
  <c r="O139" i="66"/>
  <c r="Q139" i="66"/>
  <c r="S139" i="66"/>
  <c r="L139" i="66"/>
  <c r="P127" i="66"/>
  <c r="S127" i="66"/>
  <c r="P128" i="66"/>
  <c r="S128" i="66"/>
  <c r="P129" i="66"/>
  <c r="S129" i="66"/>
  <c r="P130" i="66"/>
  <c r="S130" i="66"/>
  <c r="P131" i="66"/>
  <c r="S131" i="66"/>
  <c r="Q126" i="66"/>
  <c r="L126" i="66"/>
  <c r="F158" i="66"/>
  <c r="O154" i="66" s="1"/>
  <c r="F145" i="66"/>
  <c r="M140" i="66" s="1"/>
  <c r="F132" i="66"/>
  <c r="L127" i="66" s="1"/>
  <c r="M217" i="66"/>
  <c r="N217" i="66"/>
  <c r="M218" i="66"/>
  <c r="O218" i="66"/>
  <c r="N219" i="66"/>
  <c r="O219" i="66"/>
  <c r="O220" i="66"/>
  <c r="P220" i="66"/>
  <c r="O221" i="66"/>
  <c r="P221" i="66"/>
  <c r="Q216" i="66"/>
  <c r="N204" i="66"/>
  <c r="S207" i="66"/>
  <c r="M191" i="66"/>
  <c r="O191" i="66"/>
  <c r="P192" i="66"/>
  <c r="R192" i="66"/>
  <c r="S193" i="66"/>
  <c r="L194" i="66"/>
  <c r="M195" i="66"/>
  <c r="O195" i="66"/>
  <c r="Q190" i="66"/>
  <c r="S190" i="66"/>
  <c r="E222" i="66"/>
  <c r="P218" i="66" s="1"/>
  <c r="E209" i="66"/>
  <c r="M206" i="66" s="1"/>
  <c r="E196" i="66"/>
  <c r="N191" i="66" s="1"/>
  <c r="K104" i="66"/>
  <c r="N104" i="66"/>
  <c r="W104" i="66"/>
  <c r="AE104" i="66"/>
  <c r="AF104" i="66"/>
  <c r="K103" i="66"/>
  <c r="AB103" i="66"/>
  <c r="AD103" i="66"/>
  <c r="AM103" i="66"/>
  <c r="AU103" i="66"/>
  <c r="AV103" i="66"/>
  <c r="T102" i="66"/>
  <c r="V102" i="66"/>
  <c r="AL102" i="66"/>
  <c r="AM102" i="66"/>
  <c r="AU102" i="66"/>
  <c r="F93" i="66"/>
  <c r="G93" i="66"/>
  <c r="O93" i="66"/>
  <c r="W93" i="66"/>
  <c r="X93" i="66"/>
  <c r="AR93" i="66"/>
  <c r="L92" i="66"/>
  <c r="O92" i="66"/>
  <c r="T92" i="66"/>
  <c r="AB92" i="66"/>
  <c r="AJ92" i="66"/>
  <c r="AK92" i="66"/>
  <c r="AU92" i="66"/>
  <c r="E91" i="66"/>
  <c r="F91" i="66"/>
  <c r="S91" i="66"/>
  <c r="AB91" i="66"/>
  <c r="AC91" i="66"/>
  <c r="AR91" i="66"/>
  <c r="AT91" i="66"/>
  <c r="G104" i="67"/>
  <c r="AM104" i="67"/>
  <c r="AD103" i="67"/>
  <c r="AV103" i="67"/>
  <c r="O102" i="67"/>
  <c r="W102" i="67"/>
  <c r="AK102" i="67"/>
  <c r="I93" i="67"/>
  <c r="V92" i="67"/>
  <c r="X92" i="67"/>
  <c r="AV92" i="67"/>
  <c r="U91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AL99" i="67"/>
  <c r="AM99" i="67"/>
  <c r="AN99" i="67"/>
  <c r="AO99" i="67"/>
  <c r="AP99" i="67"/>
  <c r="AQ99" i="67"/>
  <c r="AR99" i="67"/>
  <c r="AS99" i="67"/>
  <c r="AT99" i="67"/>
  <c r="AU99" i="67"/>
  <c r="AV99" i="67"/>
  <c r="AW99" i="67"/>
  <c r="B99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AL98" i="67"/>
  <c r="AM98" i="67"/>
  <c r="AN98" i="67"/>
  <c r="AO98" i="67"/>
  <c r="AP98" i="67"/>
  <c r="AQ98" i="67"/>
  <c r="AR98" i="67"/>
  <c r="AS98" i="67"/>
  <c r="AT98" i="67"/>
  <c r="AU98" i="67"/>
  <c r="AV98" i="67"/>
  <c r="AW98" i="67"/>
  <c r="B98" i="67"/>
  <c r="C97" i="67"/>
  <c r="C103" i="67" s="1"/>
  <c r="D97" i="67"/>
  <c r="E97" i="67"/>
  <c r="E103" i="67" s="1"/>
  <c r="F97" i="67"/>
  <c r="F103" i="67" s="1"/>
  <c r="G97" i="67"/>
  <c r="G103" i="67" s="1"/>
  <c r="H97" i="67"/>
  <c r="H103" i="67" s="1"/>
  <c r="I97" i="67"/>
  <c r="J97" i="67"/>
  <c r="J103" i="67" s="1"/>
  <c r="K97" i="67"/>
  <c r="L97" i="67"/>
  <c r="M97" i="67"/>
  <c r="N97" i="67"/>
  <c r="N103" i="67" s="1"/>
  <c r="O97" i="67"/>
  <c r="O103" i="67" s="1"/>
  <c r="P97" i="67"/>
  <c r="P103" i="67" s="1"/>
  <c r="Q97" i="67"/>
  <c r="Q103" i="67" s="1"/>
  <c r="R97" i="67"/>
  <c r="R103" i="67" s="1"/>
  <c r="S97" i="67"/>
  <c r="S103" i="67" s="1"/>
  <c r="T97" i="67"/>
  <c r="U97" i="67"/>
  <c r="U103" i="67" s="1"/>
  <c r="V97" i="67"/>
  <c r="V103" i="67" s="1"/>
  <c r="W97" i="67"/>
  <c r="W103" i="67" s="1"/>
  <c r="X97" i="67"/>
  <c r="X103" i="67" s="1"/>
  <c r="Y97" i="67"/>
  <c r="Z97" i="67"/>
  <c r="Z103" i="67" s="1"/>
  <c r="AA97" i="67"/>
  <c r="AB97" i="67"/>
  <c r="AC97" i="67"/>
  <c r="AD97" i="67"/>
  <c r="AE97" i="67"/>
  <c r="AE103" i="67" s="1"/>
  <c r="AF97" i="67"/>
  <c r="AF103" i="67" s="1"/>
  <c r="AG97" i="67"/>
  <c r="AG103" i="67" s="1"/>
  <c r="AH97" i="67"/>
  <c r="AH103" i="67" s="1"/>
  <c r="AI97" i="67"/>
  <c r="AI103" i="67" s="1"/>
  <c r="AJ97" i="67"/>
  <c r="AK97" i="67"/>
  <c r="AK103" i="67" s="1"/>
  <c r="AL97" i="67"/>
  <c r="AL103" i="67" s="1"/>
  <c r="AM97" i="67"/>
  <c r="AM103" i="67" s="1"/>
  <c r="AN97" i="67"/>
  <c r="AN103" i="67" s="1"/>
  <c r="AO97" i="67"/>
  <c r="AP97" i="67"/>
  <c r="AP103" i="67" s="1"/>
  <c r="AQ97" i="67"/>
  <c r="AR97" i="67"/>
  <c r="AS97" i="67"/>
  <c r="AT97" i="67"/>
  <c r="AT103" i="67" s="1"/>
  <c r="AU97" i="67"/>
  <c r="AU103" i="67" s="1"/>
  <c r="AV97" i="67"/>
  <c r="AW97" i="67"/>
  <c r="AW104" i="67" s="1"/>
  <c r="B97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AL88" i="67"/>
  <c r="AM88" i="67"/>
  <c r="AN88" i="67"/>
  <c r="AO88" i="67"/>
  <c r="AP88" i="67"/>
  <c r="AQ88" i="67"/>
  <c r="AR88" i="67"/>
  <c r="AS88" i="67"/>
  <c r="AT88" i="67"/>
  <c r="AU88" i="67"/>
  <c r="AV88" i="67"/>
  <c r="AW88" i="67"/>
  <c r="B88" i="67"/>
  <c r="C87" i="67"/>
  <c r="D87" i="67"/>
  <c r="E87" i="67"/>
  <c r="F87" i="67"/>
  <c r="G87" i="67"/>
  <c r="H87" i="67"/>
  <c r="I87" i="67"/>
  <c r="J87" i="67"/>
  <c r="K87" i="67"/>
  <c r="L87" i="67"/>
  <c r="M87" i="67"/>
  <c r="N87" i="67"/>
  <c r="O87" i="67"/>
  <c r="P87" i="67"/>
  <c r="Q87" i="67"/>
  <c r="R87" i="67"/>
  <c r="S87" i="67"/>
  <c r="T87" i="67"/>
  <c r="U87" i="67"/>
  <c r="V87" i="67"/>
  <c r="W87" i="67"/>
  <c r="X87" i="67"/>
  <c r="Y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AL87" i="67"/>
  <c r="AM87" i="67"/>
  <c r="AN87" i="67"/>
  <c r="AO87" i="67"/>
  <c r="AP87" i="67"/>
  <c r="AQ87" i="67"/>
  <c r="AR87" i="67"/>
  <c r="AS87" i="67"/>
  <c r="AT87" i="67"/>
  <c r="AU87" i="67"/>
  <c r="AV87" i="67"/>
  <c r="AW87" i="67"/>
  <c r="B87" i="67"/>
  <c r="C86" i="67"/>
  <c r="C92" i="67" s="1"/>
  <c r="D86" i="67"/>
  <c r="E86" i="67"/>
  <c r="F86" i="67"/>
  <c r="F92" i="67" s="1"/>
  <c r="G86" i="67"/>
  <c r="G92" i="67" s="1"/>
  <c r="H86" i="67"/>
  <c r="H92" i="67" s="1"/>
  <c r="I86" i="67"/>
  <c r="I92" i="67" s="1"/>
  <c r="J86" i="67"/>
  <c r="J92" i="67" s="1"/>
  <c r="K86" i="67"/>
  <c r="K92" i="67" s="1"/>
  <c r="L86" i="67"/>
  <c r="M86" i="67"/>
  <c r="M91" i="67" s="1"/>
  <c r="N86" i="67"/>
  <c r="N92" i="67" s="1"/>
  <c r="O86" i="67"/>
  <c r="O92" i="67" s="1"/>
  <c r="P86" i="67"/>
  <c r="P92" i="67" s="1"/>
  <c r="Q86" i="67"/>
  <c r="Q91" i="67" s="1"/>
  <c r="R86" i="67"/>
  <c r="R92" i="67" s="1"/>
  <c r="S86" i="67"/>
  <c r="S92" i="67" s="1"/>
  <c r="T86" i="67"/>
  <c r="U86" i="67"/>
  <c r="V86" i="67"/>
  <c r="W86" i="67"/>
  <c r="W92" i="67" s="1"/>
  <c r="X86" i="67"/>
  <c r="Y86" i="67"/>
  <c r="Z86" i="67"/>
  <c r="Z92" i="67" s="1"/>
  <c r="AA86" i="67"/>
  <c r="AA92" i="67" s="1"/>
  <c r="AB86" i="67"/>
  <c r="AC86" i="67"/>
  <c r="AC93" i="67" s="1"/>
  <c r="AD86" i="67"/>
  <c r="AD92" i="67" s="1"/>
  <c r="AE86" i="67"/>
  <c r="AE92" i="67" s="1"/>
  <c r="AF86" i="67"/>
  <c r="AF92" i="67" s="1"/>
  <c r="AG86" i="67"/>
  <c r="AG93" i="67" s="1"/>
  <c r="AH86" i="67"/>
  <c r="AH92" i="67" s="1"/>
  <c r="AI86" i="67"/>
  <c r="AI92" i="67" s="1"/>
  <c r="AJ86" i="67"/>
  <c r="AK86" i="67"/>
  <c r="AK93" i="67" s="1"/>
  <c r="AL86" i="67"/>
  <c r="AL92" i="67" s="1"/>
  <c r="AM86" i="67"/>
  <c r="AM92" i="67" s="1"/>
  <c r="AN86" i="67"/>
  <c r="AN92" i="67" s="1"/>
  <c r="AO86" i="67"/>
  <c r="AO92" i="67" s="1"/>
  <c r="AP86" i="67"/>
  <c r="AP92" i="67" s="1"/>
  <c r="AQ86" i="67"/>
  <c r="AQ92" i="67" s="1"/>
  <c r="AR86" i="67"/>
  <c r="AS86" i="67"/>
  <c r="AT86" i="67"/>
  <c r="AT92" i="67" s="1"/>
  <c r="AU86" i="67"/>
  <c r="AU92" i="67" s="1"/>
  <c r="AV86" i="67"/>
  <c r="AW86" i="67"/>
  <c r="AW93" i="67" s="1"/>
  <c r="B86" i="67"/>
  <c r="C99" i="66"/>
  <c r="D99" i="66"/>
  <c r="E99" i="66"/>
  <c r="F99" i="66"/>
  <c r="G99" i="66"/>
  <c r="H99" i="66"/>
  <c r="I99" i="66"/>
  <c r="J99" i="66"/>
  <c r="K99" i="66"/>
  <c r="L99" i="66"/>
  <c r="M99" i="66"/>
  <c r="N99" i="66"/>
  <c r="O99" i="66"/>
  <c r="P99" i="66"/>
  <c r="Q99" i="66"/>
  <c r="R99" i="66"/>
  <c r="S99" i="66"/>
  <c r="T99" i="66"/>
  <c r="U99" i="66"/>
  <c r="V99" i="66"/>
  <c r="W99" i="66"/>
  <c r="X99" i="66"/>
  <c r="Y99" i="66"/>
  <c r="Z99" i="66"/>
  <c r="AA99" i="66"/>
  <c r="AB99" i="66"/>
  <c r="AC99" i="66"/>
  <c r="AD99" i="66"/>
  <c r="AE99" i="66"/>
  <c r="AF99" i="66"/>
  <c r="AG99" i="66"/>
  <c r="AH99" i="66"/>
  <c r="AI99" i="66"/>
  <c r="AJ99" i="66"/>
  <c r="AK99" i="66"/>
  <c r="AL99" i="66"/>
  <c r="AM99" i="66"/>
  <c r="AN99" i="66"/>
  <c r="AO99" i="66"/>
  <c r="AP99" i="66"/>
  <c r="AQ99" i="66"/>
  <c r="AR99" i="66"/>
  <c r="AS99" i="66"/>
  <c r="AT99" i="66"/>
  <c r="AU99" i="66"/>
  <c r="AV99" i="66"/>
  <c r="AW99" i="66"/>
  <c r="B99" i="66"/>
  <c r="C98" i="66"/>
  <c r="D98" i="66"/>
  <c r="E98" i="66"/>
  <c r="F98" i="66"/>
  <c r="G98" i="66"/>
  <c r="H98" i="66"/>
  <c r="I98" i="66"/>
  <c r="J98" i="66"/>
  <c r="K98" i="66"/>
  <c r="L98" i="66"/>
  <c r="M98" i="66"/>
  <c r="N98" i="66"/>
  <c r="O98" i="66"/>
  <c r="P98" i="66"/>
  <c r="Q98" i="66"/>
  <c r="R98" i="66"/>
  <c r="S98" i="66"/>
  <c r="T98" i="66"/>
  <c r="U98" i="66"/>
  <c r="V98" i="66"/>
  <c r="W98" i="66"/>
  <c r="X98" i="66"/>
  <c r="Y98" i="66"/>
  <c r="Z98" i="66"/>
  <c r="AA98" i="66"/>
  <c r="AB98" i="66"/>
  <c r="AC98" i="66"/>
  <c r="AD98" i="66"/>
  <c r="AE98" i="66"/>
  <c r="AF98" i="66"/>
  <c r="AG98" i="66"/>
  <c r="AH98" i="66"/>
  <c r="AI98" i="66"/>
  <c r="AJ98" i="66"/>
  <c r="AK98" i="66"/>
  <c r="AL98" i="66"/>
  <c r="AM98" i="66"/>
  <c r="AN98" i="66"/>
  <c r="AO98" i="66"/>
  <c r="AP98" i="66"/>
  <c r="AQ98" i="66"/>
  <c r="AR98" i="66"/>
  <c r="AS98" i="66"/>
  <c r="AT98" i="66"/>
  <c r="AU98" i="66"/>
  <c r="AV98" i="66"/>
  <c r="AW98" i="66"/>
  <c r="B98" i="66"/>
  <c r="C97" i="66"/>
  <c r="C102" i="66" s="1"/>
  <c r="D97" i="66"/>
  <c r="D102" i="66" s="1"/>
  <c r="E97" i="66"/>
  <c r="F97" i="66"/>
  <c r="F102" i="66" s="1"/>
  <c r="G97" i="66"/>
  <c r="G104" i="66" s="1"/>
  <c r="H97" i="66"/>
  <c r="H104" i="66" s="1"/>
  <c r="I97" i="66"/>
  <c r="I102" i="66" s="1"/>
  <c r="J97" i="66"/>
  <c r="J104" i="66" s="1"/>
  <c r="K97" i="66"/>
  <c r="K102" i="66" s="1"/>
  <c r="L97" i="66"/>
  <c r="L102" i="66" s="1"/>
  <c r="M97" i="66"/>
  <c r="N97" i="66"/>
  <c r="N102" i="66" s="1"/>
  <c r="O97" i="66"/>
  <c r="O102" i="66" s="1"/>
  <c r="P97" i="66"/>
  <c r="P103" i="66" s="1"/>
  <c r="Q97" i="66"/>
  <c r="Q102" i="66" s="1"/>
  <c r="R97" i="66"/>
  <c r="S97" i="66"/>
  <c r="S104" i="66" s="1"/>
  <c r="T97" i="66"/>
  <c r="T104" i="66" s="1"/>
  <c r="U97" i="66"/>
  <c r="V97" i="66"/>
  <c r="V104" i="66" s="1"/>
  <c r="W97" i="66"/>
  <c r="W102" i="66" s="1"/>
  <c r="X97" i="66"/>
  <c r="X102" i="66" s="1"/>
  <c r="Y97" i="66"/>
  <c r="Y104" i="66" s="1"/>
  <c r="Z97" i="66"/>
  <c r="Z102" i="66" s="1"/>
  <c r="AA97" i="66"/>
  <c r="AA102" i="66" s="1"/>
  <c r="AB97" i="66"/>
  <c r="AB104" i="66" s="1"/>
  <c r="AC97" i="66"/>
  <c r="AD97" i="66"/>
  <c r="AD104" i="66" s="1"/>
  <c r="AE97" i="66"/>
  <c r="AE103" i="66" s="1"/>
  <c r="AF97" i="66"/>
  <c r="AF102" i="66" s="1"/>
  <c r="AG97" i="66"/>
  <c r="AG104" i="66" s="1"/>
  <c r="AH97" i="66"/>
  <c r="AH104" i="66" s="1"/>
  <c r="AI97" i="66"/>
  <c r="AJ97" i="66"/>
  <c r="AJ102" i="66" s="1"/>
  <c r="AK97" i="66"/>
  <c r="AL97" i="66"/>
  <c r="AL104" i="66" s="1"/>
  <c r="AM97" i="66"/>
  <c r="AM104" i="66" s="1"/>
  <c r="AN97" i="66"/>
  <c r="AN102" i="66" s="1"/>
  <c r="AO97" i="66"/>
  <c r="AO102" i="66" s="1"/>
  <c r="AP97" i="66"/>
  <c r="AP104" i="66" s="1"/>
  <c r="AQ97" i="66"/>
  <c r="AQ104" i="66" s="1"/>
  <c r="AR97" i="66"/>
  <c r="AR102" i="66" s="1"/>
  <c r="AS97" i="66"/>
  <c r="AT97" i="66"/>
  <c r="AT104" i="66" s="1"/>
  <c r="AU97" i="66"/>
  <c r="AU104" i="66" s="1"/>
  <c r="AV97" i="66"/>
  <c r="AV104" i="66" s="1"/>
  <c r="AW97" i="66"/>
  <c r="AW102" i="66" s="1"/>
  <c r="B97" i="66"/>
  <c r="C88" i="66"/>
  <c r="D88" i="66"/>
  <c r="E88" i="66"/>
  <c r="F88" i="66"/>
  <c r="G88" i="66"/>
  <c r="H88" i="66"/>
  <c r="I88" i="66"/>
  <c r="J88" i="66"/>
  <c r="K88" i="66"/>
  <c r="L88" i="66"/>
  <c r="M88" i="66"/>
  <c r="N88" i="66"/>
  <c r="O88" i="66"/>
  <c r="P88" i="66"/>
  <c r="Q88" i="66"/>
  <c r="R88" i="66"/>
  <c r="S88" i="66"/>
  <c r="T88" i="66"/>
  <c r="U88" i="66"/>
  <c r="V88" i="66"/>
  <c r="W88" i="66"/>
  <c r="X88" i="66"/>
  <c r="Y88" i="66"/>
  <c r="Z88" i="66"/>
  <c r="AA88" i="66"/>
  <c r="AB88" i="66"/>
  <c r="AC88" i="66"/>
  <c r="AD88" i="66"/>
  <c r="AE88" i="66"/>
  <c r="AF88" i="66"/>
  <c r="AG88" i="66"/>
  <c r="AH88" i="66"/>
  <c r="AI88" i="66"/>
  <c r="AJ88" i="66"/>
  <c r="AK88" i="66"/>
  <c r="AL88" i="66"/>
  <c r="AM88" i="66"/>
  <c r="AN88" i="66"/>
  <c r="AO88" i="66"/>
  <c r="AP88" i="66"/>
  <c r="AQ88" i="66"/>
  <c r="AR88" i="66"/>
  <c r="AS88" i="66"/>
  <c r="AT88" i="66"/>
  <c r="AU88" i="66"/>
  <c r="AV88" i="66"/>
  <c r="AW88" i="66"/>
  <c r="B88" i="66"/>
  <c r="C87" i="66"/>
  <c r="D87" i="66"/>
  <c r="E87" i="66"/>
  <c r="F87" i="66"/>
  <c r="G87" i="66"/>
  <c r="H87" i="66"/>
  <c r="I87" i="66"/>
  <c r="J87" i="66"/>
  <c r="K87" i="66"/>
  <c r="L87" i="66"/>
  <c r="M87" i="66"/>
  <c r="N87" i="66"/>
  <c r="O87" i="66"/>
  <c r="P87" i="66"/>
  <c r="Q87" i="66"/>
  <c r="R87" i="66"/>
  <c r="S87" i="66"/>
  <c r="T87" i="66"/>
  <c r="U87" i="66"/>
  <c r="V87" i="66"/>
  <c r="W87" i="66"/>
  <c r="X87" i="66"/>
  <c r="Y87" i="66"/>
  <c r="Z87" i="66"/>
  <c r="AA87" i="66"/>
  <c r="AB87" i="66"/>
  <c r="AC87" i="66"/>
  <c r="AD87" i="66"/>
  <c r="AE87" i="66"/>
  <c r="AF87" i="66"/>
  <c r="AG87" i="66"/>
  <c r="AH87" i="66"/>
  <c r="AI87" i="66"/>
  <c r="AJ87" i="66"/>
  <c r="AK87" i="66"/>
  <c r="AL87" i="66"/>
  <c r="AM87" i="66"/>
  <c r="AN87" i="66"/>
  <c r="AO87" i="66"/>
  <c r="AP87" i="66"/>
  <c r="AQ87" i="66"/>
  <c r="AR87" i="66"/>
  <c r="AS87" i="66"/>
  <c r="AT87" i="66"/>
  <c r="AU87" i="66"/>
  <c r="AV87" i="66"/>
  <c r="AW87" i="66"/>
  <c r="B87" i="66"/>
  <c r="C86" i="66"/>
  <c r="C93" i="66" s="1"/>
  <c r="D86" i="66"/>
  <c r="D92" i="66" s="1"/>
  <c r="E86" i="66"/>
  <c r="E92" i="66" s="1"/>
  <c r="F86" i="66"/>
  <c r="F92" i="66" s="1"/>
  <c r="G86" i="66"/>
  <c r="G91" i="66" s="1"/>
  <c r="H86" i="66"/>
  <c r="H92" i="66" s="1"/>
  <c r="I86" i="66"/>
  <c r="J86" i="66"/>
  <c r="K86" i="66"/>
  <c r="K93" i="66" s="1"/>
  <c r="L86" i="66"/>
  <c r="L93" i="66" s="1"/>
  <c r="M86" i="66"/>
  <c r="M91" i="66" s="1"/>
  <c r="N86" i="66"/>
  <c r="N91" i="66" s="1"/>
  <c r="O86" i="66"/>
  <c r="O91" i="66" s="1"/>
  <c r="P86" i="66"/>
  <c r="P92" i="66" s="1"/>
  <c r="Q86" i="66"/>
  <c r="R86" i="66"/>
  <c r="S86" i="66"/>
  <c r="S93" i="66" s="1"/>
  <c r="T86" i="66"/>
  <c r="T93" i="66" s="1"/>
  <c r="U86" i="66"/>
  <c r="U93" i="66" s="1"/>
  <c r="V86" i="66"/>
  <c r="V92" i="66" s="1"/>
  <c r="W86" i="66"/>
  <c r="W92" i="66" s="1"/>
  <c r="X86" i="66"/>
  <c r="X92" i="66" s="1"/>
  <c r="Y86" i="66"/>
  <c r="Y93" i="66" s="1"/>
  <c r="Z86" i="66"/>
  <c r="AA86" i="66"/>
  <c r="AA93" i="66" s="1"/>
  <c r="AB86" i="66"/>
  <c r="AB93" i="66" s="1"/>
  <c r="AC86" i="66"/>
  <c r="AC93" i="66" s="1"/>
  <c r="AD86" i="66"/>
  <c r="AD93" i="66" s="1"/>
  <c r="AE86" i="66"/>
  <c r="AE93" i="66" s="1"/>
  <c r="AF86" i="66"/>
  <c r="AF92" i="66" s="1"/>
  <c r="AG86" i="66"/>
  <c r="AG93" i="66" s="1"/>
  <c r="AH86" i="66"/>
  <c r="AH93" i="66" s="1"/>
  <c r="AI86" i="66"/>
  <c r="AI93" i="66" s="1"/>
  <c r="AJ86" i="66"/>
  <c r="AJ93" i="66" s="1"/>
  <c r="AK86" i="66"/>
  <c r="AK93" i="66" s="1"/>
  <c r="AL86" i="66"/>
  <c r="AL93" i="66" s="1"/>
  <c r="AM86" i="66"/>
  <c r="AM93" i="66" s="1"/>
  <c r="AN86" i="66"/>
  <c r="AN92" i="66" s="1"/>
  <c r="AO86" i="66"/>
  <c r="AO93" i="66" s="1"/>
  <c r="AP86" i="66"/>
  <c r="AP93" i="66" s="1"/>
  <c r="AQ86" i="66"/>
  <c r="AQ93" i="66" s="1"/>
  <c r="AR86" i="66"/>
  <c r="AR92" i="66" s="1"/>
  <c r="AS86" i="66"/>
  <c r="AS93" i="66" s="1"/>
  <c r="AT86" i="66"/>
  <c r="AT93" i="66" s="1"/>
  <c r="AU86" i="66"/>
  <c r="AU93" i="66" s="1"/>
  <c r="AV86" i="66"/>
  <c r="AV92" i="66" s="1"/>
  <c r="AW86" i="66"/>
  <c r="B86" i="66"/>
  <c r="AU102" i="67" l="1"/>
  <c r="G102" i="67"/>
  <c r="AK104" i="67"/>
  <c r="AQ91" i="66"/>
  <c r="W91" i="66"/>
  <c r="D91" i="66"/>
  <c r="AE92" i="66"/>
  <c r="N92" i="66"/>
  <c r="V93" i="66"/>
  <c r="D93" i="66"/>
  <c r="AO103" i="66"/>
  <c r="X103" i="66"/>
  <c r="F103" i="66"/>
  <c r="F104" i="66"/>
  <c r="P190" i="66"/>
  <c r="Z190" i="66" s="1"/>
  <c r="L195" i="66"/>
  <c r="R193" i="66"/>
  <c r="O192" i="66"/>
  <c r="L191" i="66"/>
  <c r="P216" i="66"/>
  <c r="M220" i="66"/>
  <c r="P217" i="66"/>
  <c r="S126" i="66"/>
  <c r="R130" i="66"/>
  <c r="R128" i="66"/>
  <c r="N152" i="66"/>
  <c r="P155" i="66"/>
  <c r="O153" i="66"/>
  <c r="Q126" i="67"/>
  <c r="AA126" i="67" s="1"/>
  <c r="M130" i="67"/>
  <c r="W130" i="67" s="1"/>
  <c r="O128" i="67"/>
  <c r="Y128" i="67" s="1"/>
  <c r="N142" i="67"/>
  <c r="P190" i="67"/>
  <c r="O221" i="67"/>
  <c r="S217" i="67"/>
  <c r="AB220" i="68"/>
  <c r="Z221" i="68"/>
  <c r="Z216" i="68"/>
  <c r="V216" i="68"/>
  <c r="AB218" i="68"/>
  <c r="W217" i="68"/>
  <c r="Y220" i="68"/>
  <c r="B103" i="67"/>
  <c r="B108" i="67"/>
  <c r="B106" i="67"/>
  <c r="B107" i="67"/>
  <c r="P156" i="66"/>
  <c r="Z156" i="66" s="1"/>
  <c r="O152" i="66"/>
  <c r="R190" i="67"/>
  <c r="I91" i="67"/>
  <c r="AM102" i="67"/>
  <c r="E102" i="67"/>
  <c r="W104" i="67"/>
  <c r="AM91" i="66"/>
  <c r="V91" i="66"/>
  <c r="C91" i="66"/>
  <c r="AD92" i="66"/>
  <c r="M92" i="66"/>
  <c r="AN93" i="66"/>
  <c r="P93" i="66"/>
  <c r="AV102" i="66"/>
  <c r="AE102" i="66"/>
  <c r="AN103" i="66"/>
  <c r="W103" i="66"/>
  <c r="X104" i="66"/>
  <c r="D104" i="66"/>
  <c r="N190" i="66"/>
  <c r="S194" i="66"/>
  <c r="P193" i="66"/>
  <c r="M192" i="66"/>
  <c r="L203" i="66"/>
  <c r="N216" i="66"/>
  <c r="P219" i="66"/>
  <c r="O217" i="66"/>
  <c r="R126" i="66"/>
  <c r="Q130" i="66"/>
  <c r="Q128" i="66"/>
  <c r="R139" i="66"/>
  <c r="S143" i="66"/>
  <c r="S168" i="66" s="1"/>
  <c r="P142" i="66"/>
  <c r="P167" i="66" s="1"/>
  <c r="P140" i="66"/>
  <c r="S157" i="66"/>
  <c r="O155" i="66"/>
  <c r="M153" i="66"/>
  <c r="P126" i="67"/>
  <c r="Z126" i="67" s="1"/>
  <c r="L130" i="67"/>
  <c r="S127" i="67"/>
  <c r="AC127" i="67" s="1"/>
  <c r="P141" i="67"/>
  <c r="Z141" i="67" s="1"/>
  <c r="P155" i="67"/>
  <c r="L194" i="67"/>
  <c r="Q220" i="67"/>
  <c r="Q217" i="67"/>
  <c r="AC220" i="68"/>
  <c r="AB219" i="68"/>
  <c r="AA221" i="68"/>
  <c r="Z219" i="68"/>
  <c r="V220" i="68"/>
  <c r="Z220" i="68"/>
  <c r="AA218" i="68"/>
  <c r="Y140" i="68"/>
  <c r="AL91" i="66"/>
  <c r="J102" i="66"/>
  <c r="V103" i="66"/>
  <c r="M190" i="66"/>
  <c r="W190" i="66" s="1"/>
  <c r="R194" i="66"/>
  <c r="O193" i="66"/>
  <c r="L192" i="66"/>
  <c r="P157" i="66"/>
  <c r="N155" i="66"/>
  <c r="AC129" i="67"/>
  <c r="Y127" i="67"/>
  <c r="Q193" i="67"/>
  <c r="N220" i="67"/>
  <c r="O217" i="67"/>
  <c r="AC219" i="68"/>
  <c r="V219" i="68"/>
  <c r="AA220" i="68"/>
  <c r="V217" i="68"/>
  <c r="W218" i="68"/>
  <c r="X216" i="68"/>
  <c r="B104" i="67"/>
  <c r="P152" i="66"/>
  <c r="AW92" i="67"/>
  <c r="P153" i="66"/>
  <c r="AI102" i="67"/>
  <c r="AJ91" i="66"/>
  <c r="AT92" i="66"/>
  <c r="AA92" i="66"/>
  <c r="G92" i="66"/>
  <c r="AF93" i="66"/>
  <c r="N93" i="66"/>
  <c r="AT102" i="66"/>
  <c r="AB102" i="66"/>
  <c r="AL103" i="66"/>
  <c r="O103" i="66"/>
  <c r="AO104" i="66"/>
  <c r="S195" i="66"/>
  <c r="P194" i="66"/>
  <c r="M193" i="66"/>
  <c r="S191" i="66"/>
  <c r="Q207" i="66"/>
  <c r="M157" i="66"/>
  <c r="M155" i="66"/>
  <c r="W155" i="66" s="1"/>
  <c r="Z127" i="67"/>
  <c r="P131" i="67"/>
  <c r="Z131" i="67" s="1"/>
  <c r="Q129" i="67"/>
  <c r="AA129" i="67" s="1"/>
  <c r="N127" i="67"/>
  <c r="X127" i="67" s="1"/>
  <c r="O193" i="67"/>
  <c r="L216" i="67"/>
  <c r="M220" i="67"/>
  <c r="AC218" i="68"/>
  <c r="AB217" i="68"/>
  <c r="V221" i="68"/>
  <c r="Y218" i="68"/>
  <c r="Z217" i="68"/>
  <c r="W220" i="68"/>
  <c r="AB126" i="67"/>
  <c r="Q104" i="67"/>
  <c r="AD102" i="66"/>
  <c r="AG102" i="67"/>
  <c r="E104" i="67"/>
  <c r="AE91" i="66"/>
  <c r="AM92" i="66"/>
  <c r="M93" i="66"/>
  <c r="H102" i="66"/>
  <c r="AF103" i="66"/>
  <c r="N103" i="66"/>
  <c r="AN104" i="66"/>
  <c r="P104" i="66"/>
  <c r="R195" i="66"/>
  <c r="O194" i="66"/>
  <c r="L193" i="66"/>
  <c r="R191" i="66"/>
  <c r="Q206" i="66"/>
  <c r="N221" i="66"/>
  <c r="M219" i="66"/>
  <c r="R131" i="66"/>
  <c r="R129" i="66"/>
  <c r="R127" i="66"/>
  <c r="L152" i="66"/>
  <c r="S156" i="66"/>
  <c r="P154" i="66"/>
  <c r="O131" i="67"/>
  <c r="Y131" i="67" s="1"/>
  <c r="M129" i="67"/>
  <c r="W129" i="67" s="1"/>
  <c r="Q139" i="67"/>
  <c r="S216" i="67"/>
  <c r="N219" i="67"/>
  <c r="AC217" i="68"/>
  <c r="W221" i="68"/>
  <c r="Z218" i="68"/>
  <c r="Y219" i="68"/>
  <c r="W219" i="68"/>
  <c r="X219" i="68"/>
  <c r="B102" i="66"/>
  <c r="B108" i="66"/>
  <c r="B107" i="66"/>
  <c r="B106" i="66"/>
  <c r="R153" i="66"/>
  <c r="J103" i="66"/>
  <c r="N156" i="66"/>
  <c r="X156" i="66" s="1"/>
  <c r="AE102" i="67"/>
  <c r="AU91" i="66"/>
  <c r="AD91" i="66"/>
  <c r="AL92" i="66"/>
  <c r="C92" i="66"/>
  <c r="H93" i="66"/>
  <c r="B103" i="66"/>
  <c r="L103" i="66"/>
  <c r="O104" i="66"/>
  <c r="L190" i="66"/>
  <c r="P195" i="66"/>
  <c r="M194" i="66"/>
  <c r="S192" i="66"/>
  <c r="P191" i="66"/>
  <c r="Q204" i="66"/>
  <c r="M221" i="66"/>
  <c r="Q131" i="66"/>
  <c r="Q129" i="66"/>
  <c r="Q127" i="66"/>
  <c r="R144" i="66"/>
  <c r="AB144" i="66" s="1"/>
  <c r="N143" i="66"/>
  <c r="P141" i="66"/>
  <c r="S152" i="66"/>
  <c r="S164" i="66" s="1"/>
  <c r="R156" i="66"/>
  <c r="R168" i="66" s="1"/>
  <c r="M154" i="66"/>
  <c r="M131" i="67"/>
  <c r="W131" i="67" s="1"/>
  <c r="S128" i="67"/>
  <c r="AC128" i="67" s="1"/>
  <c r="O139" i="67"/>
  <c r="P157" i="67"/>
  <c r="N153" i="67"/>
  <c r="S221" i="67"/>
  <c r="AC216" i="68"/>
  <c r="V156" i="68"/>
  <c r="AB157" i="68"/>
  <c r="AB155" i="68"/>
  <c r="X153" i="68"/>
  <c r="AB216" i="68"/>
  <c r="AA217" i="68"/>
  <c r="AC221" i="68"/>
  <c r="Z131" i="66"/>
  <c r="AS104" i="66"/>
  <c r="AS103" i="66"/>
  <c r="AS102" i="66"/>
  <c r="AK104" i="66"/>
  <c r="AK103" i="66"/>
  <c r="AK102" i="66"/>
  <c r="AC104" i="66"/>
  <c r="AC103" i="66"/>
  <c r="AC102" i="66"/>
  <c r="U104" i="66"/>
  <c r="U103" i="66"/>
  <c r="U102" i="66"/>
  <c r="M104" i="66"/>
  <c r="M103" i="66"/>
  <c r="M102" i="66"/>
  <c r="E104" i="66"/>
  <c r="E103" i="66"/>
  <c r="E102" i="66"/>
  <c r="AS92" i="67"/>
  <c r="AS93" i="67"/>
  <c r="AK92" i="67"/>
  <c r="AK91" i="67"/>
  <c r="AC92" i="67"/>
  <c r="AC91" i="67"/>
  <c r="U92" i="67"/>
  <c r="U93" i="67"/>
  <c r="M92" i="67"/>
  <c r="M93" i="67"/>
  <c r="E92" i="67"/>
  <c r="E91" i="67"/>
  <c r="AS103" i="67"/>
  <c r="AS104" i="67"/>
  <c r="AS102" i="67"/>
  <c r="AC103" i="67"/>
  <c r="AC104" i="67"/>
  <c r="AC102" i="67"/>
  <c r="M103" i="67"/>
  <c r="M104" i="67"/>
  <c r="M102" i="67"/>
  <c r="C102" i="67"/>
  <c r="AI104" i="67"/>
  <c r="C104" i="67"/>
  <c r="AA91" i="66"/>
  <c r="K92" i="66"/>
  <c r="C104" i="66"/>
  <c r="Z193" i="66"/>
  <c r="O196" i="66"/>
  <c r="W192" i="66" s="1"/>
  <c r="R203" i="66"/>
  <c r="N206" i="66"/>
  <c r="AB128" i="66"/>
  <c r="AR104" i="66"/>
  <c r="AR103" i="66"/>
  <c r="AJ104" i="66"/>
  <c r="AJ103" i="66"/>
  <c r="E93" i="67"/>
  <c r="AG104" i="67"/>
  <c r="AW103" i="67"/>
  <c r="AK91" i="66"/>
  <c r="L91" i="66"/>
  <c r="AI92" i="66"/>
  <c r="U92" i="66"/>
  <c r="E93" i="66"/>
  <c r="T103" i="66"/>
  <c r="D103" i="66"/>
  <c r="X191" i="66"/>
  <c r="AB194" i="66"/>
  <c r="Y193" i="66"/>
  <c r="O203" i="66"/>
  <c r="AA130" i="66"/>
  <c r="S169" i="66"/>
  <c r="W153" i="66"/>
  <c r="AC142" i="66"/>
  <c r="Y192" i="66"/>
  <c r="P165" i="66"/>
  <c r="Z153" i="66"/>
  <c r="AI104" i="66"/>
  <c r="AI103" i="66"/>
  <c r="AA104" i="66"/>
  <c r="AA103" i="66"/>
  <c r="AQ103" i="67"/>
  <c r="AQ104" i="67"/>
  <c r="AQ102" i="67"/>
  <c r="K103" i="67"/>
  <c r="K104" i="67"/>
  <c r="K102" i="67"/>
  <c r="U102" i="67"/>
  <c r="K91" i="66"/>
  <c r="S103" i="66"/>
  <c r="O204" i="66"/>
  <c r="O205" i="66"/>
  <c r="O206" i="66"/>
  <c r="O207" i="66"/>
  <c r="O208" i="66"/>
  <c r="P203" i="66"/>
  <c r="P204" i="66"/>
  <c r="P205" i="66"/>
  <c r="P206" i="66"/>
  <c r="P207" i="66"/>
  <c r="P208" i="66"/>
  <c r="Q203" i="66"/>
  <c r="R204" i="66"/>
  <c r="R205" i="66"/>
  <c r="R206" i="66"/>
  <c r="R207" i="66"/>
  <c r="R208" i="66"/>
  <c r="S203" i="66"/>
  <c r="M205" i="66"/>
  <c r="S206" i="66"/>
  <c r="N208" i="66"/>
  <c r="N205" i="66"/>
  <c r="L207" i="66"/>
  <c r="Q208" i="66"/>
  <c r="L204" i="66"/>
  <c r="Q205" i="66"/>
  <c r="M207" i="66"/>
  <c r="S208" i="66"/>
  <c r="M204" i="66"/>
  <c r="S205" i="66"/>
  <c r="N207" i="66"/>
  <c r="M203" i="66"/>
  <c r="Z194" i="66"/>
  <c r="L206" i="66"/>
  <c r="AH92" i="66"/>
  <c r="AH91" i="66"/>
  <c r="R93" i="66"/>
  <c r="R92" i="66"/>
  <c r="R91" i="66"/>
  <c r="AP103" i="66"/>
  <c r="AP102" i="66"/>
  <c r="AH103" i="66"/>
  <c r="AH102" i="66"/>
  <c r="Z104" i="66"/>
  <c r="Z103" i="66"/>
  <c r="R104" i="66"/>
  <c r="R103" i="66"/>
  <c r="B92" i="67"/>
  <c r="B93" i="67"/>
  <c r="AS91" i="67"/>
  <c r="S102" i="67"/>
  <c r="U104" i="67"/>
  <c r="AI91" i="66"/>
  <c r="U91" i="66"/>
  <c r="S92" i="66"/>
  <c r="AI102" i="66"/>
  <c r="S102" i="66"/>
  <c r="AW103" i="66"/>
  <c r="B104" i="66"/>
  <c r="M208" i="66"/>
  <c r="L205" i="66"/>
  <c r="W154" i="66"/>
  <c r="W191" i="66"/>
  <c r="R165" i="66"/>
  <c r="AB153" i="66"/>
  <c r="AB193" i="66"/>
  <c r="AQ103" i="66"/>
  <c r="AQ102" i="66"/>
  <c r="AA103" i="67"/>
  <c r="AA104" i="67"/>
  <c r="AA102" i="67"/>
  <c r="AS92" i="66"/>
  <c r="C103" i="66"/>
  <c r="AC195" i="66"/>
  <c r="W193" i="66"/>
  <c r="N203" i="66"/>
  <c r="B93" i="66"/>
  <c r="B92" i="66"/>
  <c r="B91" i="66"/>
  <c r="AP92" i="66"/>
  <c r="AP91" i="66"/>
  <c r="Z93" i="66"/>
  <c r="Z92" i="66"/>
  <c r="Z91" i="66"/>
  <c r="J93" i="66"/>
  <c r="J92" i="66"/>
  <c r="J91" i="66"/>
  <c r="AW92" i="66"/>
  <c r="AW91" i="66"/>
  <c r="AW93" i="66"/>
  <c r="AO92" i="66"/>
  <c r="AO91" i="66"/>
  <c r="AG92" i="66"/>
  <c r="AG91" i="66"/>
  <c r="Y92" i="66"/>
  <c r="Y91" i="66"/>
  <c r="Q93" i="66"/>
  <c r="Q92" i="66"/>
  <c r="Q91" i="66"/>
  <c r="I93" i="66"/>
  <c r="I92" i="66"/>
  <c r="I91" i="66"/>
  <c r="AG103" i="66"/>
  <c r="AG102" i="66"/>
  <c r="Y103" i="66"/>
  <c r="Y102" i="66"/>
  <c r="Q104" i="66"/>
  <c r="Q103" i="66"/>
  <c r="I104" i="66"/>
  <c r="I103" i="66"/>
  <c r="AG92" i="67"/>
  <c r="AG91" i="67"/>
  <c r="Y92" i="67"/>
  <c r="Y91" i="67"/>
  <c r="Y93" i="67"/>
  <c r="Q92" i="67"/>
  <c r="Q93" i="67"/>
  <c r="AO103" i="67"/>
  <c r="AO104" i="67"/>
  <c r="AO102" i="67"/>
  <c r="Y103" i="67"/>
  <c r="Y104" i="67"/>
  <c r="Y102" i="67"/>
  <c r="I103" i="67"/>
  <c r="I104" i="67"/>
  <c r="I102" i="67"/>
  <c r="AO91" i="67"/>
  <c r="AO93" i="67"/>
  <c r="Q102" i="67"/>
  <c r="S104" i="67"/>
  <c r="AS91" i="66"/>
  <c r="T91" i="66"/>
  <c r="AQ92" i="66"/>
  <c r="AC92" i="66"/>
  <c r="R102" i="66"/>
  <c r="AW104" i="66"/>
  <c r="L104" i="66"/>
  <c r="L208" i="66"/>
  <c r="S204" i="66"/>
  <c r="AU104" i="67"/>
  <c r="AE104" i="67"/>
  <c r="O104" i="67"/>
  <c r="P102" i="66"/>
  <c r="G102" i="66"/>
  <c r="AT103" i="66"/>
  <c r="Q217" i="66"/>
  <c r="Q218" i="66"/>
  <c r="Q219" i="66"/>
  <c r="Q220" i="66"/>
  <c r="Q221" i="66"/>
  <c r="R216" i="66"/>
  <c r="R217" i="66"/>
  <c r="R218" i="66"/>
  <c r="R219" i="66"/>
  <c r="R220" i="66"/>
  <c r="R221" i="66"/>
  <c r="S216" i="66"/>
  <c r="S217" i="66"/>
  <c r="S218" i="66"/>
  <c r="S219" i="66"/>
  <c r="S220" i="66"/>
  <c r="S221" i="66"/>
  <c r="L216" i="66"/>
  <c r="L217" i="66"/>
  <c r="L218" i="66"/>
  <c r="L219" i="66"/>
  <c r="L220" i="66"/>
  <c r="L221" i="66"/>
  <c r="M216" i="66"/>
  <c r="AB195" i="66"/>
  <c r="Y194" i="66"/>
  <c r="AB191" i="66"/>
  <c r="O216" i="66"/>
  <c r="N220" i="66"/>
  <c r="N218" i="66"/>
  <c r="AA139" i="66"/>
  <c r="AB143" i="66"/>
  <c r="P169" i="66"/>
  <c r="AV93" i="66"/>
  <c r="H103" i="66"/>
  <c r="Z195" i="66"/>
  <c r="Z191" i="66"/>
  <c r="AA143" i="66"/>
  <c r="AC141" i="66"/>
  <c r="AV91" i="66"/>
  <c r="AN91" i="66"/>
  <c r="AF91" i="66"/>
  <c r="X91" i="66"/>
  <c r="P91" i="66"/>
  <c r="H91" i="66"/>
  <c r="G103" i="66"/>
  <c r="AC190" i="66"/>
  <c r="Y195" i="66"/>
  <c r="AB192" i="66"/>
  <c r="Y191" i="66"/>
  <c r="AB127" i="66"/>
  <c r="AC144" i="66"/>
  <c r="AA190" i="66"/>
  <c r="Z192" i="66"/>
  <c r="P204" i="67"/>
  <c r="R204" i="67"/>
  <c r="R207" i="67"/>
  <c r="N205" i="67"/>
  <c r="M208" i="67"/>
  <c r="R205" i="67"/>
  <c r="P208" i="67"/>
  <c r="M206" i="67"/>
  <c r="R208" i="67"/>
  <c r="P207" i="67"/>
  <c r="N203" i="67"/>
  <c r="Q203" i="67"/>
  <c r="S203" i="67"/>
  <c r="R190" i="66"/>
  <c r="AB190" i="66" s="1"/>
  <c r="Q195" i="66"/>
  <c r="AA195" i="66" s="1"/>
  <c r="Q194" i="66"/>
  <c r="AA194" i="66" s="1"/>
  <c r="Q193" i="66"/>
  <c r="AA193" i="66" s="1"/>
  <c r="Q192" i="66"/>
  <c r="AA192" i="66" s="1"/>
  <c r="Q191" i="66"/>
  <c r="AA191" i="66" s="1"/>
  <c r="P126" i="66"/>
  <c r="O131" i="66"/>
  <c r="O130" i="66"/>
  <c r="O129" i="66"/>
  <c r="O128" i="66"/>
  <c r="O127" i="66"/>
  <c r="Y127" i="66" s="1"/>
  <c r="P139" i="66"/>
  <c r="Z139" i="66" s="1"/>
  <c r="O144" i="66"/>
  <c r="O143" i="66"/>
  <c r="O142" i="66"/>
  <c r="O167" i="66" s="1"/>
  <c r="N141" i="66"/>
  <c r="X141" i="66" s="1"/>
  <c r="R157" i="66"/>
  <c r="O156" i="66"/>
  <c r="R154" i="66"/>
  <c r="N153" i="66"/>
  <c r="AA128" i="67"/>
  <c r="L191" i="67"/>
  <c r="Q194" i="67"/>
  <c r="O191" i="67"/>
  <c r="L195" i="67"/>
  <c r="L192" i="67"/>
  <c r="O195" i="67"/>
  <c r="O192" i="67"/>
  <c r="M190" i="67"/>
  <c r="L217" i="67"/>
  <c r="M218" i="67"/>
  <c r="O219" i="67"/>
  <c r="R220" i="67"/>
  <c r="N216" i="67"/>
  <c r="N218" i="67"/>
  <c r="Q219" i="67"/>
  <c r="S220" i="67"/>
  <c r="O216" i="67"/>
  <c r="M217" i="67"/>
  <c r="O218" i="67"/>
  <c r="R219" i="67"/>
  <c r="M221" i="67"/>
  <c r="P216" i="67"/>
  <c r="N217" i="67"/>
  <c r="Q218" i="67"/>
  <c r="S219" i="67"/>
  <c r="N221" i="67"/>
  <c r="R216" i="67"/>
  <c r="O220" i="67"/>
  <c r="R217" i="67"/>
  <c r="V143" i="68"/>
  <c r="X152" i="68"/>
  <c r="O126" i="66"/>
  <c r="N131" i="66"/>
  <c r="N130" i="66"/>
  <c r="N129" i="66"/>
  <c r="X129" i="66" s="1"/>
  <c r="N128" i="66"/>
  <c r="X128" i="66" s="1"/>
  <c r="N127" i="66"/>
  <c r="X127" i="66" s="1"/>
  <c r="L164" i="66"/>
  <c r="Q140" i="66"/>
  <c r="Q141" i="66"/>
  <c r="AA141" i="66" s="1"/>
  <c r="L140" i="66"/>
  <c r="N126" i="66"/>
  <c r="M131" i="66"/>
  <c r="M130" i="66"/>
  <c r="M129" i="66"/>
  <c r="M128" i="66"/>
  <c r="M127" i="66"/>
  <c r="W127" i="66" s="1"/>
  <c r="N139" i="66"/>
  <c r="M144" i="66"/>
  <c r="M169" i="66" s="1"/>
  <c r="M143" i="66"/>
  <c r="M142" i="66"/>
  <c r="L141" i="66"/>
  <c r="V141" i="66" s="1"/>
  <c r="O157" i="66"/>
  <c r="M156" i="66"/>
  <c r="V144" i="68"/>
  <c r="X142" i="68"/>
  <c r="V142" i="68"/>
  <c r="AC141" i="68"/>
  <c r="AC140" i="68"/>
  <c r="AC139" i="68"/>
  <c r="O190" i="66"/>
  <c r="Y190" i="66" s="1"/>
  <c r="N195" i="66"/>
  <c r="X195" i="66" s="1"/>
  <c r="N194" i="66"/>
  <c r="X194" i="66" s="1"/>
  <c r="N193" i="66"/>
  <c r="X193" i="66" s="1"/>
  <c r="N192" i="66"/>
  <c r="X192" i="66" s="1"/>
  <c r="Q153" i="66"/>
  <c r="Q154" i="66"/>
  <c r="Q155" i="66"/>
  <c r="Q156" i="66"/>
  <c r="Q157" i="66"/>
  <c r="R152" i="66"/>
  <c r="S153" i="66"/>
  <c r="S154" i="66"/>
  <c r="S155" i="66"/>
  <c r="L153" i="66"/>
  <c r="L154" i="66"/>
  <c r="L155" i="66"/>
  <c r="L156" i="66"/>
  <c r="L157" i="66"/>
  <c r="X152" i="66" s="1"/>
  <c r="M152" i="66"/>
  <c r="M126" i="66"/>
  <c r="L131" i="66"/>
  <c r="AA128" i="66" s="1"/>
  <c r="L130" i="66"/>
  <c r="V130" i="66" s="1"/>
  <c r="L129" i="66"/>
  <c r="V129" i="66" s="1"/>
  <c r="L128" i="66"/>
  <c r="V128" i="66" s="1"/>
  <c r="M139" i="66"/>
  <c r="L144" i="66"/>
  <c r="Z140" i="66" s="1"/>
  <c r="L143" i="66"/>
  <c r="V143" i="66" s="1"/>
  <c r="L142" i="66"/>
  <c r="V142" i="66" s="1"/>
  <c r="S140" i="66"/>
  <c r="Q152" i="66"/>
  <c r="N157" i="66"/>
  <c r="R155" i="66"/>
  <c r="N154" i="66"/>
  <c r="V157" i="68"/>
  <c r="B169" i="68" s="1"/>
  <c r="X155" i="68"/>
  <c r="W152" i="68"/>
  <c r="V152" i="68"/>
  <c r="V141" i="68"/>
  <c r="N126" i="67"/>
  <c r="X126" i="67" s="1"/>
  <c r="S130" i="67"/>
  <c r="AC130" i="67" s="1"/>
  <c r="P129" i="67"/>
  <c r="M128" i="67"/>
  <c r="W128" i="67" s="1"/>
  <c r="S144" i="67"/>
  <c r="N141" i="67"/>
  <c r="N157" i="67"/>
  <c r="P154" i="67"/>
  <c r="Z142" i="68"/>
  <c r="AA144" i="68"/>
  <c r="Y154" i="68"/>
  <c r="E166" i="68" s="1"/>
  <c r="Z156" i="68"/>
  <c r="W143" i="68"/>
  <c r="X157" i="68"/>
  <c r="AC155" i="68"/>
  <c r="AC191" i="68"/>
  <c r="M126" i="67"/>
  <c r="W126" i="67" s="1"/>
  <c r="Q130" i="67"/>
  <c r="AA130" i="67" s="1"/>
  <c r="O129" i="67"/>
  <c r="Y129" i="67" s="1"/>
  <c r="L128" i="67"/>
  <c r="V128" i="67" s="1"/>
  <c r="N144" i="67"/>
  <c r="S140" i="67"/>
  <c r="N154" i="67"/>
  <c r="Z143" i="68"/>
  <c r="AB140" i="68"/>
  <c r="Y155" i="68"/>
  <c r="Z157" i="68"/>
  <c r="Y142" i="68"/>
  <c r="X154" i="68"/>
  <c r="AC152" i="68"/>
  <c r="V191" i="68"/>
  <c r="O209" i="68"/>
  <c r="AC208" i="68" s="1"/>
  <c r="AC131" i="67"/>
  <c r="S143" i="67"/>
  <c r="N140" i="67"/>
  <c r="Z144" i="68"/>
  <c r="AB141" i="68"/>
  <c r="W154" i="68"/>
  <c r="M166" i="68" s="1"/>
  <c r="Y156" i="68"/>
  <c r="AA152" i="68"/>
  <c r="Y139" i="68"/>
  <c r="X141" i="68"/>
  <c r="AC156" i="68"/>
  <c r="AC153" i="68"/>
  <c r="V155" i="68"/>
  <c r="X208" i="68"/>
  <c r="Q131" i="67"/>
  <c r="AA131" i="67" s="1"/>
  <c r="O130" i="67"/>
  <c r="Y130" i="67" s="1"/>
  <c r="L129" i="67"/>
  <c r="V129" i="67" s="1"/>
  <c r="L152" i="67"/>
  <c r="N156" i="67"/>
  <c r="P153" i="67"/>
  <c r="AA139" i="68"/>
  <c r="AB142" i="68"/>
  <c r="Y143" i="68"/>
  <c r="W155" i="68"/>
  <c r="Y157" i="68"/>
  <c r="AA153" i="68"/>
  <c r="AA192" i="68"/>
  <c r="W192" i="68"/>
  <c r="AA191" i="68"/>
  <c r="AB195" i="68"/>
  <c r="AB191" i="68"/>
  <c r="W193" i="68"/>
  <c r="AC195" i="68"/>
  <c r="AA195" i="68"/>
  <c r="AA190" i="68"/>
  <c r="AC190" i="68"/>
  <c r="AA193" i="68"/>
  <c r="X195" i="68"/>
  <c r="W190" i="68"/>
  <c r="Z194" i="68"/>
  <c r="Y192" i="68"/>
  <c r="X194" i="68"/>
  <c r="AC192" i="68"/>
  <c r="V192" i="68"/>
  <c r="AB194" i="68"/>
  <c r="V190" i="68"/>
  <c r="V194" i="68"/>
  <c r="Z193" i="68"/>
  <c r="Y191" i="68"/>
  <c r="X193" i="68"/>
  <c r="AA194" i="68"/>
  <c r="AB190" i="68"/>
  <c r="W195" i="68"/>
  <c r="W191" i="68"/>
  <c r="Y194" i="68"/>
  <c r="AB193" i="68"/>
  <c r="Y193" i="68"/>
  <c r="AC194" i="68"/>
  <c r="Z192" i="68"/>
  <c r="Y190" i="68"/>
  <c r="X192" i="68"/>
  <c r="W194" i="68"/>
  <c r="Z195" i="68"/>
  <c r="AB192" i="68"/>
  <c r="AC193" i="68"/>
  <c r="AB153" i="68"/>
  <c r="AB156" i="68"/>
  <c r="L169" i="68"/>
  <c r="AC127" i="68"/>
  <c r="W131" i="68"/>
  <c r="M169" i="68" s="1"/>
  <c r="W128" i="68"/>
  <c r="AB126" i="68"/>
  <c r="R164" i="68" s="1"/>
  <c r="AA127" i="68"/>
  <c r="G165" i="68" s="1"/>
  <c r="AC128" i="68"/>
  <c r="Z126" i="68"/>
  <c r="P164" i="68" s="1"/>
  <c r="AA128" i="68"/>
  <c r="Q166" i="68" s="1"/>
  <c r="V128" i="68"/>
  <c r="L166" i="68" s="1"/>
  <c r="Y130" i="68"/>
  <c r="O168" i="68" s="1"/>
  <c r="W126" i="68"/>
  <c r="M164" i="68" s="1"/>
  <c r="W129" i="68"/>
  <c r="AB127" i="68"/>
  <c r="V127" i="68"/>
  <c r="L165" i="68" s="1"/>
  <c r="AB128" i="68"/>
  <c r="R166" i="68" s="1"/>
  <c r="Y126" i="68"/>
  <c r="V126" i="68"/>
  <c r="L164" i="68" s="1"/>
  <c r="AB130" i="68"/>
  <c r="R168" i="68" s="1"/>
  <c r="Z127" i="68"/>
  <c r="P165" i="68" s="1"/>
  <c r="AA129" i="68"/>
  <c r="G167" i="68" s="1"/>
  <c r="Y127" i="68"/>
  <c r="E165" i="68" s="1"/>
  <c r="V130" i="68"/>
  <c r="Y131" i="68"/>
  <c r="Y129" i="68"/>
  <c r="X131" i="68"/>
  <c r="D169" i="68" s="1"/>
  <c r="AC130" i="68"/>
  <c r="V129" i="68"/>
  <c r="W127" i="68"/>
  <c r="X126" i="68"/>
  <c r="Z128" i="68"/>
  <c r="F166" i="68" s="1"/>
  <c r="AA130" i="68"/>
  <c r="G168" i="68" s="1"/>
  <c r="Y128" i="68"/>
  <c r="X127" i="68"/>
  <c r="D165" i="68" s="1"/>
  <c r="Z129" i="68"/>
  <c r="P167" i="68" s="1"/>
  <c r="AA131" i="68"/>
  <c r="G169" i="68" s="1"/>
  <c r="AC131" i="68"/>
  <c r="I169" i="68" s="1"/>
  <c r="Q165" i="68"/>
  <c r="X128" i="68"/>
  <c r="Z130" i="68"/>
  <c r="P168" i="68" s="1"/>
  <c r="AB131" i="68"/>
  <c r="AC126" i="68"/>
  <c r="X129" i="68"/>
  <c r="Z131" i="68"/>
  <c r="AB129" i="68"/>
  <c r="F169" i="68"/>
  <c r="X130" i="68"/>
  <c r="AA126" i="68"/>
  <c r="AC129" i="68"/>
  <c r="W130" i="68"/>
  <c r="AQ91" i="67"/>
  <c r="AI91" i="67"/>
  <c r="S91" i="67"/>
  <c r="K91" i="67"/>
  <c r="C91" i="67"/>
  <c r="AU91" i="67"/>
  <c r="AM91" i="67"/>
  <c r="AE91" i="67"/>
  <c r="W91" i="67"/>
  <c r="O91" i="67"/>
  <c r="G91" i="67"/>
  <c r="AV93" i="67"/>
  <c r="AV91" i="67"/>
  <c r="AR93" i="67"/>
  <c r="AR91" i="67"/>
  <c r="AN93" i="67"/>
  <c r="AN91" i="67"/>
  <c r="AJ93" i="67"/>
  <c r="AJ91" i="67"/>
  <c r="AF93" i="67"/>
  <c r="AF91" i="67"/>
  <c r="AB93" i="67"/>
  <c r="AB91" i="67"/>
  <c r="X93" i="67"/>
  <c r="X91" i="67"/>
  <c r="T93" i="67"/>
  <c r="T91" i="67"/>
  <c r="P93" i="67"/>
  <c r="P91" i="67"/>
  <c r="L93" i="67"/>
  <c r="L91" i="67"/>
  <c r="H93" i="67"/>
  <c r="H91" i="67"/>
  <c r="D93" i="67"/>
  <c r="D91" i="67"/>
  <c r="AV104" i="67"/>
  <c r="AV102" i="67"/>
  <c r="AR104" i="67"/>
  <c r="AR102" i="67"/>
  <c r="AN104" i="67"/>
  <c r="AN102" i="67"/>
  <c r="AJ104" i="67"/>
  <c r="AJ102" i="67"/>
  <c r="AF104" i="67"/>
  <c r="AF102" i="67"/>
  <c r="AB104" i="67"/>
  <c r="AB102" i="67"/>
  <c r="X104" i="67"/>
  <c r="X102" i="67"/>
  <c r="T104" i="67"/>
  <c r="T102" i="67"/>
  <c r="P104" i="67"/>
  <c r="P102" i="67"/>
  <c r="L104" i="67"/>
  <c r="L102" i="67"/>
  <c r="H104" i="67"/>
  <c r="H102" i="67"/>
  <c r="D104" i="67"/>
  <c r="D102" i="67"/>
  <c r="AR92" i="67"/>
  <c r="AJ92" i="67"/>
  <c r="AB92" i="67"/>
  <c r="T92" i="67"/>
  <c r="L92" i="67"/>
  <c r="D92" i="67"/>
  <c r="AQ93" i="67"/>
  <c r="AI93" i="67"/>
  <c r="AA93" i="67"/>
  <c r="S93" i="67"/>
  <c r="K93" i="67"/>
  <c r="C93" i="67"/>
  <c r="AR103" i="67"/>
  <c r="AJ103" i="67"/>
  <c r="AB103" i="67"/>
  <c r="T103" i="67"/>
  <c r="L103" i="67"/>
  <c r="D103" i="67"/>
  <c r="M140" i="67"/>
  <c r="Q140" i="67"/>
  <c r="M141" i="67"/>
  <c r="Q141" i="67"/>
  <c r="M142" i="67"/>
  <c r="W142" i="67" s="1"/>
  <c r="Q142" i="67"/>
  <c r="M143" i="67"/>
  <c r="Q143" i="67"/>
  <c r="M144" i="67"/>
  <c r="Q144" i="67"/>
  <c r="N139" i="67"/>
  <c r="R139" i="67"/>
  <c r="O140" i="67"/>
  <c r="Y140" i="67" s="1"/>
  <c r="L141" i="67"/>
  <c r="R141" i="67"/>
  <c r="O142" i="67"/>
  <c r="L143" i="67"/>
  <c r="R143" i="67"/>
  <c r="O144" i="67"/>
  <c r="M139" i="67"/>
  <c r="S139" i="67"/>
  <c r="AC139" i="67" s="1"/>
  <c r="L140" i="67"/>
  <c r="R140" i="67"/>
  <c r="O141" i="67"/>
  <c r="L142" i="67"/>
  <c r="R142" i="67"/>
  <c r="O143" i="67"/>
  <c r="L144" i="67"/>
  <c r="Y139" i="67" s="1"/>
  <c r="R144" i="67"/>
  <c r="AB144" i="67" s="1"/>
  <c r="P139" i="67"/>
  <c r="L139" i="67"/>
  <c r="P144" i="67"/>
  <c r="N143" i="67"/>
  <c r="S141" i="67"/>
  <c r="P140" i="67"/>
  <c r="N191" i="67"/>
  <c r="R191" i="67"/>
  <c r="N192" i="67"/>
  <c r="R192" i="67"/>
  <c r="N193" i="67"/>
  <c r="R193" i="67"/>
  <c r="N194" i="67"/>
  <c r="R194" i="67"/>
  <c r="N195" i="67"/>
  <c r="R195" i="67"/>
  <c r="O190" i="67"/>
  <c r="S190" i="67"/>
  <c r="P191" i="67"/>
  <c r="M192" i="67"/>
  <c r="S192" i="67"/>
  <c r="P193" i="67"/>
  <c r="M194" i="67"/>
  <c r="S194" i="67"/>
  <c r="P195" i="67"/>
  <c r="N190" i="67"/>
  <c r="L190" i="67"/>
  <c r="M191" i="67"/>
  <c r="S191" i="67"/>
  <c r="P192" i="67"/>
  <c r="M193" i="67"/>
  <c r="S193" i="67"/>
  <c r="P194" i="67"/>
  <c r="M195" i="67"/>
  <c r="S195" i="67"/>
  <c r="Q190" i="67"/>
  <c r="Q195" i="67"/>
  <c r="O194" i="67"/>
  <c r="L193" i="67"/>
  <c r="Q191" i="67"/>
  <c r="AA91" i="67"/>
  <c r="AT91" i="67"/>
  <c r="AT93" i="67"/>
  <c r="AP91" i="67"/>
  <c r="AP93" i="67"/>
  <c r="AL91" i="67"/>
  <c r="AL93" i="67"/>
  <c r="AH91" i="67"/>
  <c r="AH93" i="67"/>
  <c r="AD91" i="67"/>
  <c r="AD93" i="67"/>
  <c r="Z91" i="67"/>
  <c r="Z93" i="67"/>
  <c r="V91" i="67"/>
  <c r="V93" i="67"/>
  <c r="R91" i="67"/>
  <c r="R93" i="67"/>
  <c r="N91" i="67"/>
  <c r="N93" i="67"/>
  <c r="J91" i="67"/>
  <c r="J93" i="67"/>
  <c r="F91" i="67"/>
  <c r="F93" i="67"/>
  <c r="AT102" i="67"/>
  <c r="AT104" i="67"/>
  <c r="AP102" i="67"/>
  <c r="AP104" i="67"/>
  <c r="AL102" i="67"/>
  <c r="AL104" i="67"/>
  <c r="AH102" i="67"/>
  <c r="AH104" i="67"/>
  <c r="AD102" i="67"/>
  <c r="AD104" i="67"/>
  <c r="Z102" i="67"/>
  <c r="Z104" i="67"/>
  <c r="V102" i="67"/>
  <c r="V104" i="67"/>
  <c r="R102" i="67"/>
  <c r="R104" i="67"/>
  <c r="N102" i="67"/>
  <c r="N104" i="67"/>
  <c r="J102" i="67"/>
  <c r="J104" i="67"/>
  <c r="F102" i="67"/>
  <c r="F104" i="67"/>
  <c r="B91" i="67"/>
  <c r="AU93" i="67"/>
  <c r="AM93" i="67"/>
  <c r="AE93" i="67"/>
  <c r="W93" i="67"/>
  <c r="O93" i="67"/>
  <c r="G93" i="67"/>
  <c r="B102" i="67"/>
  <c r="AW91" i="67"/>
  <c r="AW102" i="67"/>
  <c r="M127" i="67"/>
  <c r="W127" i="67" s="1"/>
  <c r="Q127" i="67"/>
  <c r="AA127" i="67" s="1"/>
  <c r="S126" i="67"/>
  <c r="AC126" i="67" s="1"/>
  <c r="O126" i="67"/>
  <c r="Y126" i="67" s="1"/>
  <c r="R131" i="67"/>
  <c r="AB131" i="67" s="1"/>
  <c r="N131" i="67"/>
  <c r="X131" i="67" s="1"/>
  <c r="R130" i="67"/>
  <c r="AB130" i="67" s="1"/>
  <c r="N130" i="67"/>
  <c r="X130" i="67" s="1"/>
  <c r="R129" i="67"/>
  <c r="AB129" i="67" s="1"/>
  <c r="N129" i="67"/>
  <c r="X129" i="67" s="1"/>
  <c r="R128" i="67"/>
  <c r="AB128" i="67" s="1"/>
  <c r="N128" i="67"/>
  <c r="X128" i="67" s="1"/>
  <c r="R127" i="67"/>
  <c r="AB127" i="67" s="1"/>
  <c r="L127" i="67"/>
  <c r="V127" i="67" s="1"/>
  <c r="P152" i="67"/>
  <c r="R157" i="67"/>
  <c r="L157" i="67"/>
  <c r="Z156" i="67" s="1"/>
  <c r="O156" i="67"/>
  <c r="Y156" i="67" s="1"/>
  <c r="R155" i="67"/>
  <c r="AB155" i="67" s="1"/>
  <c r="L155" i="67"/>
  <c r="O154" i="67"/>
  <c r="R153" i="67"/>
  <c r="R203" i="67"/>
  <c r="M203" i="67"/>
  <c r="N208" i="67"/>
  <c r="Q207" i="67"/>
  <c r="L207" i="67"/>
  <c r="N206" i="67"/>
  <c r="P205" i="67"/>
  <c r="M153" i="67"/>
  <c r="Q153" i="67"/>
  <c r="M154" i="67"/>
  <c r="Q154" i="67"/>
  <c r="AA154" i="67" s="1"/>
  <c r="M155" i="67"/>
  <c r="W155" i="67" s="1"/>
  <c r="Q155" i="67"/>
  <c r="AA155" i="67" s="1"/>
  <c r="M156" i="67"/>
  <c r="Q156" i="67"/>
  <c r="M157" i="67"/>
  <c r="Q157" i="67"/>
  <c r="N152" i="67"/>
  <c r="R152" i="67"/>
  <c r="AB152" i="67" s="1"/>
  <c r="Z130" i="67"/>
  <c r="V130" i="67"/>
  <c r="Z129" i="67"/>
  <c r="Z128" i="67"/>
  <c r="S152" i="67"/>
  <c r="M152" i="67"/>
  <c r="O157" i="67"/>
  <c r="Y157" i="67" s="1"/>
  <c r="R156" i="67"/>
  <c r="AB156" i="67" s="1"/>
  <c r="L156" i="67"/>
  <c r="V156" i="67" s="1"/>
  <c r="O155" i="67"/>
  <c r="R154" i="67"/>
  <c r="L154" i="67"/>
  <c r="O153" i="67"/>
  <c r="M204" i="67"/>
  <c r="Q204" i="67"/>
  <c r="M205" i="67"/>
  <c r="Q205" i="67"/>
  <c r="O204" i="67"/>
  <c r="S204" i="67"/>
  <c r="O205" i="67"/>
  <c r="S205" i="67"/>
  <c r="O206" i="67"/>
  <c r="S206" i="67"/>
  <c r="O207" i="67"/>
  <c r="S207" i="67"/>
  <c r="O208" i="67"/>
  <c r="S208" i="67"/>
  <c r="P203" i="67"/>
  <c r="L203" i="67"/>
  <c r="O203" i="67"/>
  <c r="Q208" i="67"/>
  <c r="L208" i="67"/>
  <c r="N207" i="67"/>
  <c r="Q206" i="67"/>
  <c r="L206" i="67"/>
  <c r="L205" i="67"/>
  <c r="L204" i="67"/>
  <c r="Q216" i="67"/>
  <c r="M216" i="67"/>
  <c r="P221" i="67"/>
  <c r="L221" i="67"/>
  <c r="P220" i="67"/>
  <c r="L220" i="67"/>
  <c r="P219" i="67"/>
  <c r="L219" i="67"/>
  <c r="P218" i="67"/>
  <c r="L218" i="67"/>
  <c r="P217" i="67"/>
  <c r="M204" i="43"/>
  <c r="P204" i="43"/>
  <c r="Q204" i="43"/>
  <c r="S204" i="43"/>
  <c r="M205" i="43"/>
  <c r="N205" i="43"/>
  <c r="Q205" i="43"/>
  <c r="R205" i="43"/>
  <c r="M206" i="43"/>
  <c r="N206" i="43"/>
  <c r="O206" i="43"/>
  <c r="R206" i="43"/>
  <c r="S206" i="43"/>
  <c r="N207" i="43"/>
  <c r="O207" i="43"/>
  <c r="P207" i="43"/>
  <c r="S207" i="43"/>
  <c r="M208" i="43"/>
  <c r="O208" i="43"/>
  <c r="P208" i="43"/>
  <c r="Q208" i="43"/>
  <c r="N203" i="43"/>
  <c r="O203" i="43"/>
  <c r="Q203" i="43"/>
  <c r="R203" i="43"/>
  <c r="S203" i="43"/>
  <c r="Q191" i="43"/>
  <c r="P192" i="43"/>
  <c r="Q192" i="43"/>
  <c r="Q193" i="43"/>
  <c r="P194" i="43"/>
  <c r="Q194" i="43"/>
  <c r="Q195" i="43"/>
  <c r="Q190" i="43"/>
  <c r="R190" i="43"/>
  <c r="E209" i="43"/>
  <c r="L204" i="43" s="1"/>
  <c r="E196" i="43"/>
  <c r="S191" i="43" s="1"/>
  <c r="M219" i="33"/>
  <c r="M220" i="33"/>
  <c r="N220" i="33"/>
  <c r="N221" i="33"/>
  <c r="O221" i="33"/>
  <c r="O222" i="33"/>
  <c r="M223" i="33"/>
  <c r="N218" i="33"/>
  <c r="O218" i="33"/>
  <c r="E224" i="33"/>
  <c r="P219" i="33" s="1"/>
  <c r="N222" i="33" l="1"/>
  <c r="O194" i="43"/>
  <c r="Z140" i="67"/>
  <c r="Y143" i="67"/>
  <c r="Y144" i="67"/>
  <c r="X139" i="67"/>
  <c r="W141" i="67"/>
  <c r="AC142" i="67"/>
  <c r="AB129" i="66"/>
  <c r="Y155" i="66"/>
  <c r="P166" i="66"/>
  <c r="O219" i="33"/>
  <c r="P190" i="43"/>
  <c r="O192" i="43"/>
  <c r="P218" i="33"/>
  <c r="M222" i="33"/>
  <c r="N219" i="33"/>
  <c r="R195" i="43"/>
  <c r="R193" i="43"/>
  <c r="R191" i="43"/>
  <c r="P203" i="43"/>
  <c r="N208" i="43"/>
  <c r="M207" i="43"/>
  <c r="S205" i="43"/>
  <c r="R204" i="43"/>
  <c r="W152" i="67"/>
  <c r="P166" i="68"/>
  <c r="O166" i="68"/>
  <c r="O164" i="68"/>
  <c r="AC207" i="68"/>
  <c r="V203" i="68"/>
  <c r="B228" i="68" s="1"/>
  <c r="W139" i="66"/>
  <c r="AA131" i="66"/>
  <c r="AB142" i="66"/>
  <c r="O169" i="68"/>
  <c r="W207" i="68"/>
  <c r="AB203" i="68"/>
  <c r="AC157" i="66"/>
  <c r="I169" i="66" s="1"/>
  <c r="Y153" i="66"/>
  <c r="E165" i="66" s="1"/>
  <c r="D166" i="68"/>
  <c r="X140" i="67"/>
  <c r="V143" i="67"/>
  <c r="W140" i="67"/>
  <c r="C169" i="68"/>
  <c r="P195" i="43"/>
  <c r="X141" i="67"/>
  <c r="Z144" i="67"/>
  <c r="G164" i="68"/>
  <c r="E168" i="68"/>
  <c r="I166" i="68"/>
  <c r="Y206" i="68"/>
  <c r="Z153" i="67"/>
  <c r="B166" i="68"/>
  <c r="AB205" i="68"/>
  <c r="H230" i="68" s="1"/>
  <c r="AA206" i="68"/>
  <c r="AA140" i="66"/>
  <c r="Z141" i="66"/>
  <c r="AC194" i="66"/>
  <c r="W141" i="66"/>
  <c r="X143" i="67"/>
  <c r="W144" i="67"/>
  <c r="F165" i="68"/>
  <c r="M221" i="33"/>
  <c r="O193" i="43"/>
  <c r="R207" i="43"/>
  <c r="O204" i="43"/>
  <c r="Z142" i="67"/>
  <c r="AA139" i="67"/>
  <c r="V139" i="67"/>
  <c r="L164" i="67" s="1"/>
  <c r="AB140" i="67"/>
  <c r="R165" i="67" s="1"/>
  <c r="AB141" i="67"/>
  <c r="W143" i="67"/>
  <c r="V207" i="68"/>
  <c r="L232" i="68" s="1"/>
  <c r="X157" i="67"/>
  <c r="Z205" i="68"/>
  <c r="W128" i="66"/>
  <c r="C166" i="66" s="1"/>
  <c r="Y207" i="68"/>
  <c r="O232" i="68" s="1"/>
  <c r="AC156" i="66"/>
  <c r="AB141" i="66"/>
  <c r="P168" i="66"/>
  <c r="AB139" i="66"/>
  <c r="X144" i="66"/>
  <c r="X190" i="66"/>
  <c r="Z144" i="66"/>
  <c r="V142" i="67"/>
  <c r="P193" i="43"/>
  <c r="P191" i="43"/>
  <c r="O223" i="33"/>
  <c r="O195" i="43"/>
  <c r="O191" i="43"/>
  <c r="S208" i="43"/>
  <c r="Q206" i="43"/>
  <c r="P205" i="43"/>
  <c r="N223" i="33"/>
  <c r="O220" i="33"/>
  <c r="S190" i="43"/>
  <c r="R194" i="43"/>
  <c r="R192" i="43"/>
  <c r="L203" i="43"/>
  <c r="R208" i="43"/>
  <c r="Q207" i="43"/>
  <c r="P206" i="43"/>
  <c r="O205" i="43"/>
  <c r="N204" i="43"/>
  <c r="W156" i="67"/>
  <c r="V155" i="67"/>
  <c r="C167" i="68"/>
  <c r="AC140" i="66"/>
  <c r="Y144" i="66"/>
  <c r="X142" i="66"/>
  <c r="AC139" i="66"/>
  <c r="V191" i="66"/>
  <c r="V217" i="66"/>
  <c r="O222" i="66"/>
  <c r="AB221" i="66"/>
  <c r="R167" i="66"/>
  <c r="AB155" i="66"/>
  <c r="H167" i="66" s="1"/>
  <c r="Q168" i="66"/>
  <c r="AA156" i="66"/>
  <c r="G168" i="66" s="1"/>
  <c r="X139" i="66"/>
  <c r="N164" i="66"/>
  <c r="S168" i="68"/>
  <c r="I168" i="68"/>
  <c r="L167" i="66"/>
  <c r="V155" i="66"/>
  <c r="B167" i="66" s="1"/>
  <c r="O167" i="68"/>
  <c r="Q167" i="66"/>
  <c r="AA155" i="66"/>
  <c r="AC222" i="66"/>
  <c r="L165" i="66"/>
  <c r="V153" i="66"/>
  <c r="R166" i="66"/>
  <c r="AB154" i="66"/>
  <c r="H166" i="66" s="1"/>
  <c r="L221" i="33"/>
  <c r="Q232" i="68"/>
  <c r="V208" i="68"/>
  <c r="Z206" i="68"/>
  <c r="V206" i="68"/>
  <c r="AC203" i="68"/>
  <c r="Y208" i="68"/>
  <c r="Z207" i="68"/>
  <c r="F232" i="68" s="1"/>
  <c r="Z208" i="68"/>
  <c r="V204" i="68"/>
  <c r="W208" i="68"/>
  <c r="AA203" i="68"/>
  <c r="AA208" i="68"/>
  <c r="V205" i="68"/>
  <c r="Z204" i="68"/>
  <c r="AB206" i="68"/>
  <c r="X207" i="68"/>
  <c r="X205" i="68"/>
  <c r="D230" i="68" s="1"/>
  <c r="X203" i="68"/>
  <c r="Y205" i="68"/>
  <c r="O230" i="68" s="1"/>
  <c r="AC206" i="68"/>
  <c r="AA204" i="68"/>
  <c r="Q229" i="68" s="1"/>
  <c r="Z203" i="68"/>
  <c r="X206" i="68"/>
  <c r="D231" i="68" s="1"/>
  <c r="W204" i="68"/>
  <c r="AC204" i="68"/>
  <c r="AA205" i="68"/>
  <c r="W203" i="68"/>
  <c r="AA207" i="68"/>
  <c r="V131" i="66"/>
  <c r="Z128" i="66"/>
  <c r="AB131" i="66"/>
  <c r="Z130" i="66"/>
  <c r="AB130" i="66"/>
  <c r="O169" i="66"/>
  <c r="Y157" i="66"/>
  <c r="Y156" i="66"/>
  <c r="O168" i="66"/>
  <c r="M166" i="66"/>
  <c r="AA126" i="66"/>
  <c r="W204" i="66"/>
  <c r="AC128" i="66"/>
  <c r="AB126" i="66"/>
  <c r="O165" i="66"/>
  <c r="L218" i="33"/>
  <c r="S223" i="33"/>
  <c r="S222" i="33"/>
  <c r="S221" i="33"/>
  <c r="S220" i="33"/>
  <c r="S219" i="33"/>
  <c r="O190" i="43"/>
  <c r="N195" i="43"/>
  <c r="N194" i="43"/>
  <c r="N193" i="43"/>
  <c r="N192" i="43"/>
  <c r="N191" i="43"/>
  <c r="Y153" i="67"/>
  <c r="O165" i="67" s="1"/>
  <c r="AC152" i="67"/>
  <c r="X152" i="67"/>
  <c r="W154" i="67"/>
  <c r="AB157" i="67"/>
  <c r="X153" i="67"/>
  <c r="AC157" i="67"/>
  <c r="P169" i="68"/>
  <c r="E169" i="68"/>
  <c r="L168" i="68"/>
  <c r="S232" i="68"/>
  <c r="Y203" i="68"/>
  <c r="W126" i="66"/>
  <c r="S166" i="66"/>
  <c r="AC154" i="66"/>
  <c r="I166" i="66" s="1"/>
  <c r="W130" i="66"/>
  <c r="AB207" i="68"/>
  <c r="H232" i="68" s="1"/>
  <c r="X131" i="66"/>
  <c r="AB157" i="66"/>
  <c r="R169" i="66"/>
  <c r="Y129" i="66"/>
  <c r="AB156" i="66"/>
  <c r="Z154" i="66"/>
  <c r="Y139" i="66"/>
  <c r="X155" i="66"/>
  <c r="D167" i="66" s="1"/>
  <c r="Y141" i="66"/>
  <c r="O209" i="66"/>
  <c r="V209" i="66" s="1"/>
  <c r="Z127" i="66"/>
  <c r="F165" i="66" s="1"/>
  <c r="L166" i="66"/>
  <c r="V154" i="66"/>
  <c r="B166" i="66" s="1"/>
  <c r="N165" i="66"/>
  <c r="X153" i="66"/>
  <c r="Q166" i="66"/>
  <c r="AA154" i="66"/>
  <c r="G166" i="66" s="1"/>
  <c r="AB209" i="66"/>
  <c r="L223" i="33"/>
  <c r="L219" i="33"/>
  <c r="V152" i="67"/>
  <c r="W129" i="66"/>
  <c r="Y128" i="66"/>
  <c r="O166" i="66"/>
  <c r="AC220" i="66"/>
  <c r="Z129" i="66"/>
  <c r="AC126" i="66"/>
  <c r="M193" i="43"/>
  <c r="V154" i="67"/>
  <c r="AA153" i="67"/>
  <c r="Z152" i="67"/>
  <c r="C168" i="68"/>
  <c r="Q168" i="68"/>
  <c r="N164" i="68"/>
  <c r="H165" i="68"/>
  <c r="S231" i="68"/>
  <c r="G229" i="68"/>
  <c r="W205" i="68"/>
  <c r="M230" i="68" s="1"/>
  <c r="W206" i="68"/>
  <c r="X204" i="68"/>
  <c r="M164" i="66"/>
  <c r="W152" i="66"/>
  <c r="S165" i="66"/>
  <c r="AC153" i="66"/>
  <c r="I165" i="66" s="1"/>
  <c r="W142" i="66"/>
  <c r="C167" i="66" s="1"/>
  <c r="M167" i="66"/>
  <c r="W131" i="66"/>
  <c r="Y126" i="66"/>
  <c r="Y130" i="66"/>
  <c r="AC127" i="66"/>
  <c r="N167" i="66"/>
  <c r="AC218" i="66"/>
  <c r="AA222" i="66"/>
  <c r="Y152" i="66"/>
  <c r="Y154" i="66"/>
  <c r="V206" i="66"/>
  <c r="P164" i="66"/>
  <c r="E167" i="68"/>
  <c r="W217" i="66"/>
  <c r="M218" i="33"/>
  <c r="L220" i="33"/>
  <c r="Q165" i="66"/>
  <c r="AA153" i="66"/>
  <c r="G165" i="66" s="1"/>
  <c r="AB204" i="68"/>
  <c r="H229" i="68" s="1"/>
  <c r="S218" i="33"/>
  <c r="R222" i="33"/>
  <c r="R220" i="33"/>
  <c r="M195" i="43"/>
  <c r="M192" i="43"/>
  <c r="AA157" i="67"/>
  <c r="Q169" i="67" s="1"/>
  <c r="R218" i="33"/>
  <c r="Q223" i="33"/>
  <c r="Q222" i="33"/>
  <c r="Q221" i="33"/>
  <c r="Q220" i="33"/>
  <c r="Q219" i="33"/>
  <c r="M190" i="43"/>
  <c r="L195" i="43"/>
  <c r="L194" i="43"/>
  <c r="L193" i="43"/>
  <c r="L192" i="43"/>
  <c r="L191" i="43"/>
  <c r="M203" i="43"/>
  <c r="L208" i="43"/>
  <c r="L207" i="43"/>
  <c r="L206" i="43"/>
  <c r="L205" i="43"/>
  <c r="AB154" i="67"/>
  <c r="W157" i="67"/>
  <c r="W153" i="67"/>
  <c r="AB153" i="67"/>
  <c r="Z155" i="67"/>
  <c r="X144" i="67"/>
  <c r="N169" i="67" s="1"/>
  <c r="X142" i="67"/>
  <c r="S167" i="68"/>
  <c r="I164" i="68"/>
  <c r="R231" i="68"/>
  <c r="Y204" i="68"/>
  <c r="V144" i="66"/>
  <c r="X140" i="66"/>
  <c r="W140" i="66"/>
  <c r="C165" i="66" s="1"/>
  <c r="X143" i="66"/>
  <c r="L169" i="66"/>
  <c r="V157" i="66"/>
  <c r="B169" i="66" s="1"/>
  <c r="W157" i="66"/>
  <c r="Z157" i="66"/>
  <c r="F169" i="66" s="1"/>
  <c r="AC152" i="66"/>
  <c r="R164" i="66"/>
  <c r="AB152" i="66"/>
  <c r="H164" i="66" s="1"/>
  <c r="W143" i="66"/>
  <c r="X126" i="66"/>
  <c r="V152" i="66"/>
  <c r="AB208" i="68"/>
  <c r="H233" i="68" s="1"/>
  <c r="Y142" i="66"/>
  <c r="Y131" i="66"/>
  <c r="AA127" i="66"/>
  <c r="AC129" i="66"/>
  <c r="Y217" i="66"/>
  <c r="V219" i="66"/>
  <c r="AC217" i="66"/>
  <c r="V139" i="66"/>
  <c r="AB205" i="66"/>
  <c r="Y209" i="66"/>
  <c r="Z142" i="66"/>
  <c r="AB140" i="66"/>
  <c r="Z152" i="66"/>
  <c r="N169" i="66"/>
  <c r="X157" i="66"/>
  <c r="D169" i="66" s="1"/>
  <c r="AA218" i="66"/>
  <c r="Q164" i="66"/>
  <c r="AA152" i="66"/>
  <c r="G164" i="66" s="1"/>
  <c r="M168" i="66"/>
  <c r="W156" i="66"/>
  <c r="AB219" i="66"/>
  <c r="H165" i="66"/>
  <c r="L222" i="33"/>
  <c r="R167" i="68"/>
  <c r="R233" i="68"/>
  <c r="S167" i="66"/>
  <c r="AC155" i="66"/>
  <c r="N168" i="66"/>
  <c r="X130" i="66"/>
  <c r="V127" i="66"/>
  <c r="M165" i="66"/>
  <c r="AC130" i="66"/>
  <c r="R223" i="33"/>
  <c r="R221" i="33"/>
  <c r="R219" i="33"/>
  <c r="N190" i="43"/>
  <c r="M194" i="43"/>
  <c r="M191" i="43"/>
  <c r="Q218" i="33"/>
  <c r="P223" i="33"/>
  <c r="P222" i="33"/>
  <c r="P221" i="33"/>
  <c r="P220" i="33"/>
  <c r="L190" i="43"/>
  <c r="S195" i="43"/>
  <c r="S194" i="43"/>
  <c r="S193" i="43"/>
  <c r="S192" i="43"/>
  <c r="Y155" i="67"/>
  <c r="AA156" i="67"/>
  <c r="Y154" i="67"/>
  <c r="X156" i="67"/>
  <c r="D168" i="67" s="1"/>
  <c r="B167" i="68"/>
  <c r="C166" i="68"/>
  <c r="B232" i="68"/>
  <c r="E230" i="68"/>
  <c r="G233" i="68"/>
  <c r="C230" i="68"/>
  <c r="X154" i="66"/>
  <c r="D166" i="66" s="1"/>
  <c r="N166" i="66"/>
  <c r="L168" i="66"/>
  <c r="V156" i="66"/>
  <c r="B168" i="66" s="1"/>
  <c r="Q169" i="66"/>
  <c r="AA157" i="66"/>
  <c r="W144" i="66"/>
  <c r="V140" i="66"/>
  <c r="AC205" i="68"/>
  <c r="Y143" i="66"/>
  <c r="Z126" i="66"/>
  <c r="AA129" i="66"/>
  <c r="Z143" i="66"/>
  <c r="F168" i="66" s="1"/>
  <c r="AC131" i="66"/>
  <c r="Y140" i="66"/>
  <c r="V126" i="66"/>
  <c r="AC209" i="66"/>
  <c r="Z155" i="66"/>
  <c r="AC143" i="66"/>
  <c r="AA142" i="66"/>
  <c r="W194" i="66"/>
  <c r="AC192" i="66"/>
  <c r="V193" i="66"/>
  <c r="W195" i="66"/>
  <c r="V190" i="66"/>
  <c r="AC193" i="66"/>
  <c r="V194" i="66"/>
  <c r="AC191" i="66"/>
  <c r="V195" i="66"/>
  <c r="V192" i="66"/>
  <c r="AA144" i="66"/>
  <c r="O164" i="66"/>
  <c r="H231" i="68"/>
  <c r="G232" i="68"/>
  <c r="I232" i="68"/>
  <c r="I231" i="68"/>
  <c r="N230" i="68"/>
  <c r="S233" i="68"/>
  <c r="I233" i="68"/>
  <c r="Q231" i="68"/>
  <c r="G231" i="68"/>
  <c r="Q233" i="68"/>
  <c r="R230" i="68"/>
  <c r="E231" i="68"/>
  <c r="O231" i="68"/>
  <c r="P232" i="68"/>
  <c r="O228" i="68"/>
  <c r="E228" i="68"/>
  <c r="P230" i="68"/>
  <c r="F230" i="68"/>
  <c r="D233" i="68"/>
  <c r="N233" i="68"/>
  <c r="R228" i="68"/>
  <c r="H228" i="68"/>
  <c r="M228" i="68"/>
  <c r="C228" i="68"/>
  <c r="M232" i="68"/>
  <c r="C232" i="68"/>
  <c r="G228" i="68"/>
  <c r="Q228" i="68"/>
  <c r="G166" i="68"/>
  <c r="F167" i="68"/>
  <c r="F164" i="68"/>
  <c r="B165" i="68"/>
  <c r="Q167" i="68"/>
  <c r="O165" i="68"/>
  <c r="H166" i="68"/>
  <c r="N165" i="68"/>
  <c r="M167" i="68"/>
  <c r="H168" i="68"/>
  <c r="M168" i="68"/>
  <c r="S164" i="68"/>
  <c r="M165" i="68"/>
  <c r="C165" i="68"/>
  <c r="E164" i="68"/>
  <c r="L167" i="68"/>
  <c r="B168" i="68"/>
  <c r="Q169" i="68"/>
  <c r="D164" i="68"/>
  <c r="R165" i="68"/>
  <c r="B164" i="68"/>
  <c r="I165" i="68"/>
  <c r="S165" i="68"/>
  <c r="H164" i="68"/>
  <c r="S166" i="68"/>
  <c r="C164" i="68"/>
  <c r="S169" i="68"/>
  <c r="N169" i="68"/>
  <c r="H169" i="68"/>
  <c r="R169" i="68"/>
  <c r="Q164" i="68"/>
  <c r="D168" i="68"/>
  <c r="N168" i="68"/>
  <c r="N166" i="68"/>
  <c r="I167" i="68"/>
  <c r="H167" i="68"/>
  <c r="F168" i="68"/>
  <c r="D167" i="68"/>
  <c r="N167" i="68"/>
  <c r="R166" i="67"/>
  <c r="H166" i="67"/>
  <c r="O169" i="67"/>
  <c r="E169" i="67"/>
  <c r="M165" i="67"/>
  <c r="C165" i="67"/>
  <c r="W204" i="67"/>
  <c r="R169" i="67"/>
  <c r="H169" i="67"/>
  <c r="P167" i="67"/>
  <c r="F167" i="67"/>
  <c r="O222" i="67"/>
  <c r="Z220" i="67" s="1"/>
  <c r="V219" i="67"/>
  <c r="V221" i="67"/>
  <c r="W217" i="67"/>
  <c r="O209" i="67"/>
  <c r="AC209" i="67" s="1"/>
  <c r="V204" i="67"/>
  <c r="AA206" i="67"/>
  <c r="L168" i="67"/>
  <c r="B168" i="67"/>
  <c r="S164" i="67"/>
  <c r="I164" i="67"/>
  <c r="N164" i="67"/>
  <c r="D164" i="67"/>
  <c r="M168" i="67"/>
  <c r="C168" i="67"/>
  <c r="M166" i="67"/>
  <c r="C166" i="67"/>
  <c r="O168" i="67"/>
  <c r="E168" i="67"/>
  <c r="O196" i="67"/>
  <c r="AC192" i="67" s="1"/>
  <c r="B164" i="67"/>
  <c r="Z221" i="67"/>
  <c r="AA217" i="67"/>
  <c r="V206" i="67"/>
  <c r="V209" i="67"/>
  <c r="Z204" i="67"/>
  <c r="Y206" i="67"/>
  <c r="W206" i="67"/>
  <c r="R168" i="67"/>
  <c r="G165" i="67"/>
  <c r="Z206" i="67"/>
  <c r="V157" i="67"/>
  <c r="AC155" i="67"/>
  <c r="Z157" i="67"/>
  <c r="X155" i="67"/>
  <c r="X154" i="67"/>
  <c r="AC141" i="67"/>
  <c r="Z139" i="67"/>
  <c r="F164" i="67" s="1"/>
  <c r="AB142" i="67"/>
  <c r="H167" i="67" s="1"/>
  <c r="V140" i="67"/>
  <c r="AB143" i="67"/>
  <c r="H168" i="67" s="1"/>
  <c r="V141" i="67"/>
  <c r="B166" i="67" s="1"/>
  <c r="AA144" i="67"/>
  <c r="AA142" i="67"/>
  <c r="Q167" i="67" s="1"/>
  <c r="AA140" i="67"/>
  <c r="Q165" i="67" s="1"/>
  <c r="AA152" i="67"/>
  <c r="AC156" i="67"/>
  <c r="AC153" i="67"/>
  <c r="V207" i="67"/>
  <c r="AC207" i="67"/>
  <c r="AA205" i="67"/>
  <c r="M167" i="67"/>
  <c r="C167" i="67"/>
  <c r="L167" i="67"/>
  <c r="B167" i="67"/>
  <c r="N165" i="67"/>
  <c r="D165" i="67"/>
  <c r="Z218" i="67"/>
  <c r="AA207" i="67"/>
  <c r="Y204" i="67"/>
  <c r="Y209" i="67"/>
  <c r="Y205" i="67"/>
  <c r="W205" i="67"/>
  <c r="V208" i="67"/>
  <c r="P164" i="67"/>
  <c r="P165" i="67"/>
  <c r="F165" i="67"/>
  <c r="AB193" i="67"/>
  <c r="Y152" i="67"/>
  <c r="V144" i="67"/>
  <c r="AC140" i="67"/>
  <c r="AC144" i="67"/>
  <c r="I169" i="67" s="1"/>
  <c r="Y141" i="67"/>
  <c r="W139" i="67"/>
  <c r="C164" i="67" s="1"/>
  <c r="Y142" i="67"/>
  <c r="AB139" i="67"/>
  <c r="H164" i="67" s="1"/>
  <c r="AA143" i="67"/>
  <c r="AA141" i="67"/>
  <c r="G166" i="67" s="1"/>
  <c r="Z154" i="67"/>
  <c r="Z143" i="67"/>
  <c r="P168" i="67" s="1"/>
  <c r="V153" i="67"/>
  <c r="AC154" i="67"/>
  <c r="AC143" i="67"/>
  <c r="N219" i="42"/>
  <c r="N216" i="42"/>
  <c r="N191" i="42"/>
  <c r="M193" i="42"/>
  <c r="N193" i="42"/>
  <c r="M194" i="42"/>
  <c r="O195" i="42"/>
  <c r="N190" i="42"/>
  <c r="P190" i="42"/>
  <c r="E222" i="42"/>
  <c r="P217" i="42" s="1"/>
  <c r="E209" i="42"/>
  <c r="M206" i="42" s="1"/>
  <c r="E196" i="42"/>
  <c r="O192" i="42" s="1"/>
  <c r="F158" i="42"/>
  <c r="R153" i="42" s="1"/>
  <c r="Q141" i="42"/>
  <c r="N143" i="42"/>
  <c r="R144" i="42"/>
  <c r="F145" i="42"/>
  <c r="L140" i="42" s="1"/>
  <c r="M127" i="42"/>
  <c r="Q127" i="42"/>
  <c r="R127" i="42"/>
  <c r="P128" i="42"/>
  <c r="Q128" i="42"/>
  <c r="O129" i="42"/>
  <c r="P129" i="42"/>
  <c r="M130" i="42"/>
  <c r="O130" i="42"/>
  <c r="R130" i="42"/>
  <c r="M131" i="42"/>
  <c r="Q131" i="42"/>
  <c r="R131" i="42"/>
  <c r="Q126" i="42"/>
  <c r="R126" i="42"/>
  <c r="F132" i="42"/>
  <c r="S127" i="42" s="1"/>
  <c r="E211" i="29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AG100" i="31"/>
  <c r="AH100" i="31"/>
  <c r="AI100" i="31"/>
  <c r="AJ100" i="31"/>
  <c r="AK100" i="31"/>
  <c r="AL100" i="31"/>
  <c r="AM100" i="31"/>
  <c r="AN100" i="31"/>
  <c r="AO100" i="31"/>
  <c r="AP100" i="31"/>
  <c r="AQ100" i="31"/>
  <c r="AR100" i="31"/>
  <c r="AS100" i="31"/>
  <c r="AT100" i="31"/>
  <c r="AU100" i="31"/>
  <c r="AV100" i="31"/>
  <c r="AW100" i="31"/>
  <c r="B100" i="31"/>
  <c r="L153" i="42" l="1"/>
  <c r="M207" i="42"/>
  <c r="R229" i="68"/>
  <c r="X204" i="66"/>
  <c r="V207" i="66"/>
  <c r="Z209" i="66"/>
  <c r="P131" i="42"/>
  <c r="Z131" i="42" s="1"/>
  <c r="R129" i="42"/>
  <c r="O128" i="42"/>
  <c r="L139" i="42"/>
  <c r="P144" i="42"/>
  <c r="R142" i="42"/>
  <c r="N141" i="42"/>
  <c r="S152" i="42"/>
  <c r="R155" i="42"/>
  <c r="M205" i="42"/>
  <c r="N221" i="42"/>
  <c r="O218" i="42"/>
  <c r="W192" i="67"/>
  <c r="R167" i="67"/>
  <c r="N168" i="67"/>
  <c r="E165" i="67"/>
  <c r="L228" i="68"/>
  <c r="Q168" i="67"/>
  <c r="I167" i="66"/>
  <c r="C168" i="66"/>
  <c r="X209" i="66"/>
  <c r="R232" i="68"/>
  <c r="E164" i="66"/>
  <c r="Z205" i="66"/>
  <c r="F166" i="66"/>
  <c r="AC205" i="66"/>
  <c r="M219" i="42"/>
  <c r="Z208" i="66"/>
  <c r="S126" i="42"/>
  <c r="O131" i="42"/>
  <c r="Q129" i="42"/>
  <c r="M128" i="42"/>
  <c r="S139" i="42"/>
  <c r="N144" i="42"/>
  <c r="Q142" i="42"/>
  <c r="S140" i="42"/>
  <c r="M152" i="42"/>
  <c r="L155" i="42"/>
  <c r="V155" i="42" s="1"/>
  <c r="O190" i="42"/>
  <c r="M191" i="42"/>
  <c r="O204" i="42"/>
  <c r="M221" i="42"/>
  <c r="N218" i="42"/>
  <c r="AC194" i="67"/>
  <c r="AB204" i="67"/>
  <c r="X209" i="67"/>
  <c r="Y208" i="67"/>
  <c r="D169" i="67"/>
  <c r="O167" i="67"/>
  <c r="W205" i="66"/>
  <c r="I164" i="66"/>
  <c r="X207" i="66"/>
  <c r="AC204" i="66"/>
  <c r="AB207" i="66"/>
  <c r="V205" i="66"/>
  <c r="L152" i="42"/>
  <c r="V152" i="42" s="1"/>
  <c r="R140" i="42"/>
  <c r="AB192" i="67"/>
  <c r="AB204" i="66"/>
  <c r="W209" i="66"/>
  <c r="Z204" i="66"/>
  <c r="V208" i="66"/>
  <c r="E167" i="66"/>
  <c r="P141" i="42"/>
  <c r="P142" i="42"/>
  <c r="Z142" i="42" s="1"/>
  <c r="P203" i="42"/>
  <c r="M218" i="42"/>
  <c r="W191" i="67"/>
  <c r="Q140" i="42"/>
  <c r="M204" i="42"/>
  <c r="AA190" i="67"/>
  <c r="Z193" i="67"/>
  <c r="X191" i="67"/>
  <c r="H165" i="67"/>
  <c r="Y208" i="66"/>
  <c r="E232" i="68"/>
  <c r="AA209" i="66"/>
  <c r="Y205" i="66"/>
  <c r="AB206" i="66"/>
  <c r="X208" i="66"/>
  <c r="D168" i="66"/>
  <c r="Q144" i="42"/>
  <c r="S155" i="42"/>
  <c r="AC155" i="42" s="1"/>
  <c r="O221" i="42"/>
  <c r="R139" i="42"/>
  <c r="S154" i="42"/>
  <c r="AC154" i="42" s="1"/>
  <c r="N204" i="42"/>
  <c r="G169" i="67"/>
  <c r="Q139" i="42"/>
  <c r="AA139" i="42" s="1"/>
  <c r="N142" i="42"/>
  <c r="R154" i="42"/>
  <c r="AB154" i="42" s="1"/>
  <c r="O203" i="42"/>
  <c r="O217" i="42"/>
  <c r="Q130" i="42"/>
  <c r="M129" i="42"/>
  <c r="P127" i="42"/>
  <c r="O139" i="42"/>
  <c r="Q143" i="42"/>
  <c r="S141" i="42"/>
  <c r="P140" i="42"/>
  <c r="L157" i="42"/>
  <c r="L154" i="42"/>
  <c r="V154" i="42" s="1"/>
  <c r="O207" i="42"/>
  <c r="P216" i="42"/>
  <c r="M220" i="42"/>
  <c r="N217" i="42"/>
  <c r="AA191" i="67"/>
  <c r="X192" i="67"/>
  <c r="Y194" i="67"/>
  <c r="X193" i="67"/>
  <c r="AA204" i="66"/>
  <c r="Y206" i="66"/>
  <c r="Y204" i="66"/>
  <c r="E228" i="66" s="1"/>
  <c r="B164" i="66"/>
  <c r="X206" i="66"/>
  <c r="L156" i="42"/>
  <c r="S142" i="42"/>
  <c r="O206" i="42"/>
  <c r="AB195" i="67"/>
  <c r="S143" i="42"/>
  <c r="S157" i="42"/>
  <c r="AC157" i="42" s="1"/>
  <c r="O220" i="42"/>
  <c r="R143" i="42"/>
  <c r="R157" i="42"/>
  <c r="AB157" i="42" s="1"/>
  <c r="N220" i="42"/>
  <c r="P126" i="42"/>
  <c r="N126" i="42"/>
  <c r="X126" i="42" s="1"/>
  <c r="P130" i="42"/>
  <c r="R128" i="42"/>
  <c r="O127" i="42"/>
  <c r="S144" i="42"/>
  <c r="P143" i="42"/>
  <c r="R141" i="42"/>
  <c r="N140" i="42"/>
  <c r="S156" i="42"/>
  <c r="AC156" i="42" s="1"/>
  <c r="O193" i="42"/>
  <c r="N207" i="42"/>
  <c r="O216" i="42"/>
  <c r="O219" i="42"/>
  <c r="M217" i="42"/>
  <c r="AB191" i="67"/>
  <c r="Y207" i="67"/>
  <c r="Z194" i="67"/>
  <c r="X195" i="67"/>
  <c r="AA208" i="67"/>
  <c r="X208" i="67"/>
  <c r="AC205" i="67"/>
  <c r="AC207" i="66"/>
  <c r="Z207" i="66"/>
  <c r="AA206" i="66"/>
  <c r="AB208" i="66"/>
  <c r="AC206" i="66"/>
  <c r="Z206" i="66"/>
  <c r="S229" i="66"/>
  <c r="I229" i="66"/>
  <c r="L230" i="66"/>
  <c r="B230" i="66"/>
  <c r="M153" i="42"/>
  <c r="W153" i="42" s="1"/>
  <c r="M154" i="42"/>
  <c r="W154" i="42" s="1"/>
  <c r="M155" i="42"/>
  <c r="W155" i="42" s="1"/>
  <c r="M156" i="42"/>
  <c r="W156" i="42" s="1"/>
  <c r="M157" i="42"/>
  <c r="W157" i="42" s="1"/>
  <c r="N152" i="42"/>
  <c r="X152" i="42" s="1"/>
  <c r="Q156" i="42"/>
  <c r="AA156" i="42" s="1"/>
  <c r="N153" i="42"/>
  <c r="X153" i="42" s="1"/>
  <c r="N154" i="42"/>
  <c r="X154" i="42" s="1"/>
  <c r="N155" i="42"/>
  <c r="X155" i="42" s="1"/>
  <c r="N156" i="42"/>
  <c r="X156" i="42" s="1"/>
  <c r="N157" i="42"/>
  <c r="X157" i="42" s="1"/>
  <c r="O152" i="42"/>
  <c r="Y152" i="42" s="1"/>
  <c r="Q154" i="42"/>
  <c r="AA154" i="42" s="1"/>
  <c r="O153" i="42"/>
  <c r="Y153" i="42" s="1"/>
  <c r="O154" i="42"/>
  <c r="Y154" i="42" s="1"/>
  <c r="O155" i="42"/>
  <c r="Y155" i="42" s="1"/>
  <c r="O156" i="42"/>
  <c r="Y156" i="42" s="1"/>
  <c r="O157" i="42"/>
  <c r="Y157" i="42" s="1"/>
  <c r="P152" i="42"/>
  <c r="Z152" i="42" s="1"/>
  <c r="Q155" i="42"/>
  <c r="AA155" i="42" s="1"/>
  <c r="R152" i="42"/>
  <c r="AB152" i="42" s="1"/>
  <c r="P153" i="42"/>
  <c r="Z153" i="42" s="1"/>
  <c r="P154" i="42"/>
  <c r="Z154" i="42" s="1"/>
  <c r="P155" i="42"/>
  <c r="Z155" i="42" s="1"/>
  <c r="P156" i="42"/>
  <c r="Z156" i="42" s="1"/>
  <c r="P157" i="42"/>
  <c r="Z157" i="42" s="1"/>
  <c r="Q152" i="42"/>
  <c r="AA152" i="42" s="1"/>
  <c r="Q153" i="42"/>
  <c r="AA153" i="42" s="1"/>
  <c r="Q157" i="42"/>
  <c r="AA157" i="42" s="1"/>
  <c r="R156" i="42"/>
  <c r="AB156" i="42" s="1"/>
  <c r="S153" i="42"/>
  <c r="AC153" i="42" s="1"/>
  <c r="N195" i="42"/>
  <c r="N203" i="42"/>
  <c r="N206" i="42"/>
  <c r="N229" i="68"/>
  <c r="D229" i="68"/>
  <c r="S231" i="66"/>
  <c r="I231" i="66"/>
  <c r="G230" i="68"/>
  <c r="Q230" i="68"/>
  <c r="D228" i="68"/>
  <c r="N228" i="68"/>
  <c r="C233" i="68"/>
  <c r="M233" i="68"/>
  <c r="B233" i="68"/>
  <c r="L233" i="68"/>
  <c r="D164" i="66"/>
  <c r="S228" i="66"/>
  <c r="I228" i="66"/>
  <c r="V157" i="42"/>
  <c r="P191" i="42"/>
  <c r="P192" i="42"/>
  <c r="P193" i="42"/>
  <c r="P194" i="42"/>
  <c r="P195" i="42"/>
  <c r="Q190" i="42"/>
  <c r="L192" i="42"/>
  <c r="Q191" i="42"/>
  <c r="Q192" i="42"/>
  <c r="Q193" i="42"/>
  <c r="Q194" i="42"/>
  <c r="Q195" i="42"/>
  <c r="R190" i="42"/>
  <c r="L191" i="42"/>
  <c r="L195" i="42"/>
  <c r="R191" i="42"/>
  <c r="R192" i="42"/>
  <c r="R193" i="42"/>
  <c r="R194" i="42"/>
  <c r="R195" i="42"/>
  <c r="S190" i="42"/>
  <c r="L193" i="42"/>
  <c r="M190" i="42"/>
  <c r="S191" i="42"/>
  <c r="S192" i="42"/>
  <c r="S193" i="42"/>
  <c r="S194" i="42"/>
  <c r="S195" i="42"/>
  <c r="L190" i="42"/>
  <c r="L194" i="42"/>
  <c r="M195" i="42"/>
  <c r="N192" i="42"/>
  <c r="O208" i="42"/>
  <c r="R230" i="66"/>
  <c r="H230" i="66"/>
  <c r="C231" i="68"/>
  <c r="M231" i="68"/>
  <c r="I229" i="68"/>
  <c r="S229" i="68"/>
  <c r="B229" i="68"/>
  <c r="L229" i="68"/>
  <c r="W152" i="42"/>
  <c r="P204" i="42"/>
  <c r="P205" i="42"/>
  <c r="P206" i="42"/>
  <c r="P207" i="42"/>
  <c r="P208" i="42"/>
  <c r="Q203" i="42"/>
  <c r="L207" i="42"/>
  <c r="Q204" i="42"/>
  <c r="Q205" i="42"/>
  <c r="Q206" i="42"/>
  <c r="Q207" i="42"/>
  <c r="Q208" i="42"/>
  <c r="R203" i="42"/>
  <c r="L205" i="42"/>
  <c r="R204" i="42"/>
  <c r="R205" i="42"/>
  <c r="R206" i="42"/>
  <c r="R207" i="42"/>
  <c r="R208" i="42"/>
  <c r="S203" i="42"/>
  <c r="L206" i="42"/>
  <c r="M203" i="42"/>
  <c r="S204" i="42"/>
  <c r="S205" i="42"/>
  <c r="S206" i="42"/>
  <c r="S207" i="42"/>
  <c r="S208" i="42"/>
  <c r="L203" i="42"/>
  <c r="L204" i="42"/>
  <c r="L208" i="42"/>
  <c r="O194" i="42"/>
  <c r="M192" i="42"/>
  <c r="N208" i="42"/>
  <c r="O205" i="42"/>
  <c r="E166" i="67"/>
  <c r="O166" i="67"/>
  <c r="C229" i="68"/>
  <c r="M229" i="68"/>
  <c r="D232" i="68"/>
  <c r="N232" i="68"/>
  <c r="P233" i="68"/>
  <c r="F233" i="68"/>
  <c r="S233" i="66"/>
  <c r="I233" i="66"/>
  <c r="R232" i="66"/>
  <c r="H232" i="66"/>
  <c r="M169" i="67"/>
  <c r="C169" i="67"/>
  <c r="M228" i="66"/>
  <c r="C228" i="66"/>
  <c r="V206" i="43"/>
  <c r="O209" i="43"/>
  <c r="AA129" i="42"/>
  <c r="N194" i="42"/>
  <c r="O191" i="42"/>
  <c r="M208" i="42"/>
  <c r="N205" i="42"/>
  <c r="I168" i="66"/>
  <c r="G169" i="66"/>
  <c r="Q233" i="66"/>
  <c r="G233" i="66"/>
  <c r="H168" i="66"/>
  <c r="Y218" i="66"/>
  <c r="Z218" i="66"/>
  <c r="Y220" i="66"/>
  <c r="Z220" i="66"/>
  <c r="W221" i="66"/>
  <c r="W219" i="66"/>
  <c r="W222" i="66"/>
  <c r="Y222" i="66"/>
  <c r="X220" i="66"/>
  <c r="Y221" i="66"/>
  <c r="Z217" i="66"/>
  <c r="X222" i="66"/>
  <c r="Z221" i="66"/>
  <c r="Y219" i="66"/>
  <c r="X217" i="66"/>
  <c r="X218" i="66"/>
  <c r="W218" i="66"/>
  <c r="Z219" i="66"/>
  <c r="Z222" i="66"/>
  <c r="AA217" i="66"/>
  <c r="W220" i="66"/>
  <c r="AA219" i="66"/>
  <c r="AB220" i="66"/>
  <c r="AA221" i="66"/>
  <c r="V218" i="66"/>
  <c r="AC221" i="66"/>
  <c r="X219" i="66"/>
  <c r="AB222" i="66"/>
  <c r="V221" i="66"/>
  <c r="V222" i="66"/>
  <c r="AA220" i="66"/>
  <c r="AB217" i="66"/>
  <c r="V220" i="66"/>
  <c r="AB218" i="66"/>
  <c r="AC219" i="66"/>
  <c r="X221" i="66"/>
  <c r="L219" i="42"/>
  <c r="V207" i="43"/>
  <c r="O126" i="42"/>
  <c r="N131" i="42"/>
  <c r="N130" i="42"/>
  <c r="N129" i="42"/>
  <c r="N128" i="42"/>
  <c r="N127" i="42"/>
  <c r="P139" i="42"/>
  <c r="O144" i="42"/>
  <c r="O143" i="42"/>
  <c r="O142" i="42"/>
  <c r="O141" i="42"/>
  <c r="O140" i="42"/>
  <c r="L216" i="42"/>
  <c r="S221" i="42"/>
  <c r="S220" i="42"/>
  <c r="S219" i="42"/>
  <c r="S218" i="42"/>
  <c r="S217" i="42"/>
  <c r="AC193" i="67"/>
  <c r="Z195" i="67"/>
  <c r="AB194" i="67"/>
  <c r="Z219" i="67"/>
  <c r="W194" i="67"/>
  <c r="AC206" i="67"/>
  <c r="AA209" i="67"/>
  <c r="F164" i="66"/>
  <c r="V208" i="43"/>
  <c r="AC208" i="66"/>
  <c r="X205" i="66"/>
  <c r="W207" i="66"/>
  <c r="V204" i="66"/>
  <c r="AA205" i="66"/>
  <c r="Q229" i="66" s="1"/>
  <c r="AA208" i="66"/>
  <c r="AA207" i="66"/>
  <c r="O224" i="33"/>
  <c r="AA223" i="33" s="1"/>
  <c r="F228" i="68"/>
  <c r="P228" i="68"/>
  <c r="F229" i="68"/>
  <c r="P229" i="68"/>
  <c r="O233" i="68"/>
  <c r="E233" i="68"/>
  <c r="M216" i="42"/>
  <c r="L218" i="42"/>
  <c r="V195" i="43"/>
  <c r="G167" i="66"/>
  <c r="S216" i="42"/>
  <c r="R221" i="42"/>
  <c r="R220" i="42"/>
  <c r="R219" i="42"/>
  <c r="R218" i="42"/>
  <c r="R217" i="42"/>
  <c r="G168" i="67"/>
  <c r="V220" i="67"/>
  <c r="N231" i="68"/>
  <c r="V209" i="43"/>
  <c r="H169" i="66"/>
  <c r="L230" i="68"/>
  <c r="B230" i="68"/>
  <c r="S228" i="68"/>
  <c r="I228" i="68"/>
  <c r="Y207" i="66"/>
  <c r="L220" i="42"/>
  <c r="M126" i="42"/>
  <c r="L131" i="42"/>
  <c r="AA128" i="42" s="1"/>
  <c r="L130" i="42"/>
  <c r="V130" i="42" s="1"/>
  <c r="L129" i="42"/>
  <c r="L128" i="42"/>
  <c r="L127" i="42"/>
  <c r="N139" i="42"/>
  <c r="M144" i="42"/>
  <c r="M143" i="42"/>
  <c r="M142" i="42"/>
  <c r="M141" i="42"/>
  <c r="W141" i="42" s="1"/>
  <c r="M140" i="42"/>
  <c r="R216" i="42"/>
  <c r="Q221" i="42"/>
  <c r="Q220" i="42"/>
  <c r="Q219" i="42"/>
  <c r="Q218" i="42"/>
  <c r="Q217" i="42"/>
  <c r="R164" i="67"/>
  <c r="Z222" i="67"/>
  <c r="X190" i="67"/>
  <c r="V190" i="67"/>
  <c r="X194" i="67"/>
  <c r="I230" i="68"/>
  <c r="S230" i="68"/>
  <c r="O196" i="43"/>
  <c r="AC192" i="43" s="1"/>
  <c r="V190" i="43"/>
  <c r="E229" i="68"/>
  <c r="O229" i="68"/>
  <c r="W204" i="43"/>
  <c r="Y190" i="43"/>
  <c r="E168" i="66"/>
  <c r="L231" i="68"/>
  <c r="B231" i="68"/>
  <c r="B165" i="66"/>
  <c r="W206" i="66"/>
  <c r="W208" i="66"/>
  <c r="L221" i="42"/>
  <c r="L217" i="42"/>
  <c r="AC224" i="33"/>
  <c r="L126" i="42"/>
  <c r="V126" i="42" s="1"/>
  <c r="S131" i="42"/>
  <c r="AC131" i="42" s="1"/>
  <c r="S130" i="42"/>
  <c r="AC130" i="42" s="1"/>
  <c r="S129" i="42"/>
  <c r="AC129" i="42" s="1"/>
  <c r="S128" i="42"/>
  <c r="M139" i="42"/>
  <c r="L144" i="42"/>
  <c r="V140" i="42" s="1"/>
  <c r="L143" i="42"/>
  <c r="L142" i="42"/>
  <c r="L141" i="42"/>
  <c r="V141" i="42" s="1"/>
  <c r="Q216" i="42"/>
  <c r="P221" i="42"/>
  <c r="P220" i="42"/>
  <c r="P219" i="42"/>
  <c r="P218" i="42"/>
  <c r="E167" i="67"/>
  <c r="Z192" i="67"/>
  <c r="P230" i="67" s="1"/>
  <c r="AC195" i="67"/>
  <c r="AC191" i="67"/>
  <c r="F167" i="66"/>
  <c r="C169" i="66"/>
  <c r="AA222" i="33"/>
  <c r="AB223" i="33"/>
  <c r="V221" i="33"/>
  <c r="E166" i="66"/>
  <c r="C164" i="66"/>
  <c r="D165" i="66"/>
  <c r="E169" i="66"/>
  <c r="P231" i="68"/>
  <c r="F231" i="68"/>
  <c r="S166" i="67"/>
  <c r="I166" i="67"/>
  <c r="Q166" i="67"/>
  <c r="M164" i="67"/>
  <c r="S169" i="67"/>
  <c r="F168" i="67"/>
  <c r="Q164" i="67"/>
  <c r="G164" i="67"/>
  <c r="P169" i="67"/>
  <c r="F169" i="67"/>
  <c r="L166" i="67"/>
  <c r="P166" i="67"/>
  <c r="F166" i="67"/>
  <c r="Y190" i="67"/>
  <c r="AC190" i="67"/>
  <c r="W195" i="67"/>
  <c r="S167" i="67"/>
  <c r="I167" i="67"/>
  <c r="G167" i="67"/>
  <c r="Z191" i="67"/>
  <c r="W193" i="67"/>
  <c r="AC208" i="67"/>
  <c r="V205" i="67"/>
  <c r="AB218" i="67"/>
  <c r="AB219" i="67"/>
  <c r="AB220" i="67"/>
  <c r="AB221" i="67"/>
  <c r="AB222" i="67"/>
  <c r="AC217" i="67"/>
  <c r="X219" i="67"/>
  <c r="X220" i="67"/>
  <c r="X221" i="67"/>
  <c r="X222" i="67"/>
  <c r="Y217" i="67"/>
  <c r="Y221" i="67"/>
  <c r="W221" i="67"/>
  <c r="AA222" i="67"/>
  <c r="AA218" i="67"/>
  <c r="AB217" i="67"/>
  <c r="AA219" i="67"/>
  <c r="W220" i="67"/>
  <c r="Y220" i="67"/>
  <c r="AC221" i="67"/>
  <c r="AC218" i="67"/>
  <c r="Z217" i="67"/>
  <c r="Y219" i="67"/>
  <c r="X217" i="67"/>
  <c r="W219" i="67"/>
  <c r="AA220" i="67"/>
  <c r="AA221" i="67"/>
  <c r="W222" i="67"/>
  <c r="W218" i="67"/>
  <c r="Y222" i="67"/>
  <c r="Y218" i="67"/>
  <c r="V217" i="67"/>
  <c r="AC219" i="67"/>
  <c r="AC220" i="67"/>
  <c r="V218" i="67"/>
  <c r="AC222" i="67"/>
  <c r="X218" i="67"/>
  <c r="I165" i="67"/>
  <c r="S165" i="67"/>
  <c r="N166" i="67"/>
  <c r="D166" i="67"/>
  <c r="L169" i="67"/>
  <c r="B169" i="67"/>
  <c r="L165" i="67"/>
  <c r="B165" i="67"/>
  <c r="O164" i="67"/>
  <c r="E164" i="67"/>
  <c r="I168" i="67"/>
  <c r="S168" i="67"/>
  <c r="N167" i="67"/>
  <c r="D167" i="67"/>
  <c r="Y193" i="67"/>
  <c r="Y195" i="67"/>
  <c r="Y192" i="67"/>
  <c r="Y191" i="67"/>
  <c r="V192" i="67"/>
  <c r="V191" i="67"/>
  <c r="W190" i="67"/>
  <c r="M228" i="67" s="1"/>
  <c r="AA192" i="67"/>
  <c r="V195" i="67"/>
  <c r="AA194" i="67"/>
  <c r="AB190" i="67"/>
  <c r="AA193" i="67"/>
  <c r="V194" i="67"/>
  <c r="Z190" i="67"/>
  <c r="V193" i="67"/>
  <c r="L231" i="67" s="1"/>
  <c r="Z208" i="67"/>
  <c r="F232" i="67" s="1"/>
  <c r="AB206" i="67"/>
  <c r="W209" i="67"/>
  <c r="Z207" i="67"/>
  <c r="P231" i="67" s="1"/>
  <c r="W207" i="67"/>
  <c r="AC204" i="67"/>
  <c r="Z205" i="67"/>
  <c r="X205" i="67"/>
  <c r="Z209" i="67"/>
  <c r="P233" i="67" s="1"/>
  <c r="X206" i="67"/>
  <c r="X204" i="67"/>
  <c r="AB209" i="67"/>
  <c r="W208" i="67"/>
  <c r="AA204" i="67"/>
  <c r="AB208" i="67"/>
  <c r="AB207" i="67"/>
  <c r="AB205" i="67"/>
  <c r="AA195" i="67"/>
  <c r="X207" i="67"/>
  <c r="V222" i="67"/>
  <c r="M217" i="64"/>
  <c r="O217" i="64"/>
  <c r="P217" i="64"/>
  <c r="Q218" i="64"/>
  <c r="R218" i="64"/>
  <c r="M219" i="64"/>
  <c r="O220" i="64"/>
  <c r="P220" i="64"/>
  <c r="Q220" i="64"/>
  <c r="R221" i="64"/>
  <c r="N216" i="64"/>
  <c r="P216" i="64"/>
  <c r="E222" i="64"/>
  <c r="S217" i="64" s="1"/>
  <c r="O204" i="64"/>
  <c r="P204" i="64"/>
  <c r="Q204" i="64"/>
  <c r="Q205" i="64"/>
  <c r="O206" i="64"/>
  <c r="P206" i="64"/>
  <c r="Q206" i="64"/>
  <c r="Q207" i="64"/>
  <c r="O208" i="64"/>
  <c r="P208" i="64"/>
  <c r="Q208" i="64"/>
  <c r="R203" i="64"/>
  <c r="E209" i="64"/>
  <c r="R204" i="64" s="1"/>
  <c r="N191" i="64"/>
  <c r="O192" i="64"/>
  <c r="P193" i="64"/>
  <c r="Q194" i="64"/>
  <c r="R195" i="64"/>
  <c r="L190" i="64"/>
  <c r="E196" i="64"/>
  <c r="L191" i="64" s="1"/>
  <c r="F132" i="64"/>
  <c r="M126" i="64"/>
  <c r="F158" i="64"/>
  <c r="M153" i="64" s="1"/>
  <c r="F145" i="64"/>
  <c r="O141" i="64" s="1"/>
  <c r="P217" i="63"/>
  <c r="N218" i="63"/>
  <c r="O218" i="63"/>
  <c r="P218" i="63"/>
  <c r="O219" i="63"/>
  <c r="L220" i="63"/>
  <c r="N220" i="63"/>
  <c r="O220" i="63"/>
  <c r="O221" i="63"/>
  <c r="Q221" i="63"/>
  <c r="M216" i="63"/>
  <c r="O216" i="63"/>
  <c r="M191" i="63"/>
  <c r="N191" i="63"/>
  <c r="M195" i="63"/>
  <c r="E222" i="63"/>
  <c r="L217" i="63" s="1"/>
  <c r="E209" i="63"/>
  <c r="N204" i="63" s="1"/>
  <c r="E196" i="63"/>
  <c r="N193" i="63" s="1"/>
  <c r="L142" i="63"/>
  <c r="M144" i="63"/>
  <c r="M127" i="63"/>
  <c r="R127" i="63"/>
  <c r="S127" i="63"/>
  <c r="S128" i="63"/>
  <c r="M129" i="63"/>
  <c r="R129" i="63"/>
  <c r="S129" i="63"/>
  <c r="S130" i="63"/>
  <c r="M131" i="63"/>
  <c r="R131" i="63"/>
  <c r="S131" i="63"/>
  <c r="Q126" i="63"/>
  <c r="L126" i="63"/>
  <c r="F158" i="63"/>
  <c r="S153" i="63" s="1"/>
  <c r="F145" i="63"/>
  <c r="L140" i="63" s="1"/>
  <c r="F132" i="63"/>
  <c r="N127" i="63" s="1"/>
  <c r="M219" i="62"/>
  <c r="Q191" i="62"/>
  <c r="M194" i="62"/>
  <c r="N194" i="62"/>
  <c r="E222" i="62"/>
  <c r="N218" i="62" s="1"/>
  <c r="E209" i="62"/>
  <c r="N204" i="62" s="1"/>
  <c r="E196" i="62"/>
  <c r="R191" i="62" s="1"/>
  <c r="F132" i="62"/>
  <c r="X104" i="64"/>
  <c r="F102" i="64"/>
  <c r="AF102" i="64"/>
  <c r="C99" i="64"/>
  <c r="D99" i="64"/>
  <c r="E99" i="64"/>
  <c r="F99" i="64"/>
  <c r="G99" i="64"/>
  <c r="H99" i="64"/>
  <c r="I99" i="64"/>
  <c r="J99" i="64"/>
  <c r="K99" i="64"/>
  <c r="L99" i="64"/>
  <c r="M99" i="64"/>
  <c r="N99" i="64"/>
  <c r="O99" i="64"/>
  <c r="P99" i="64"/>
  <c r="Q99" i="64"/>
  <c r="R99" i="64"/>
  <c r="S99" i="64"/>
  <c r="T99" i="64"/>
  <c r="U99" i="64"/>
  <c r="V99" i="64"/>
  <c r="W99" i="64"/>
  <c r="X99" i="64"/>
  <c r="Y99" i="64"/>
  <c r="Z99" i="64"/>
  <c r="AA99" i="64"/>
  <c r="AB99" i="64"/>
  <c r="AC99" i="64"/>
  <c r="AD99" i="64"/>
  <c r="AE99" i="64"/>
  <c r="AF99" i="64"/>
  <c r="AG99" i="64"/>
  <c r="AH99" i="64"/>
  <c r="AI99" i="64"/>
  <c r="AJ99" i="64"/>
  <c r="AK99" i="64"/>
  <c r="AL99" i="64"/>
  <c r="AM99" i="64"/>
  <c r="AN99" i="64"/>
  <c r="AO99" i="64"/>
  <c r="AP99" i="64"/>
  <c r="AQ99" i="64"/>
  <c r="AR99" i="64"/>
  <c r="AS99" i="64"/>
  <c r="AT99" i="64"/>
  <c r="AU99" i="64"/>
  <c r="AV99" i="64"/>
  <c r="AW99" i="64"/>
  <c r="B99" i="64"/>
  <c r="C98" i="64"/>
  <c r="D98" i="64"/>
  <c r="E98" i="64"/>
  <c r="F98" i="64"/>
  <c r="G98" i="64"/>
  <c r="H98" i="64"/>
  <c r="I98" i="64"/>
  <c r="J98" i="64"/>
  <c r="K98" i="64"/>
  <c r="L98" i="64"/>
  <c r="M98" i="64"/>
  <c r="N98" i="64"/>
  <c r="O98" i="64"/>
  <c r="P98" i="64"/>
  <c r="Q98" i="64"/>
  <c r="R98" i="64"/>
  <c r="S98" i="64"/>
  <c r="T98" i="64"/>
  <c r="U98" i="64"/>
  <c r="V98" i="64"/>
  <c r="W98" i="64"/>
  <c r="X98" i="64"/>
  <c r="Y98" i="64"/>
  <c r="Z98" i="64"/>
  <c r="AA98" i="64"/>
  <c r="AB98" i="64"/>
  <c r="AC98" i="64"/>
  <c r="AD98" i="64"/>
  <c r="AE98" i="64"/>
  <c r="AF98" i="64"/>
  <c r="AG98" i="64"/>
  <c r="AH98" i="64"/>
  <c r="AI98" i="64"/>
  <c r="AJ98" i="64"/>
  <c r="AK98" i="64"/>
  <c r="AL98" i="64"/>
  <c r="AM98" i="64"/>
  <c r="AN98" i="64"/>
  <c r="AO98" i="64"/>
  <c r="AP98" i="64"/>
  <c r="AQ98" i="64"/>
  <c r="AR98" i="64"/>
  <c r="AS98" i="64"/>
  <c r="AT98" i="64"/>
  <c r="AU98" i="64"/>
  <c r="AV98" i="64"/>
  <c r="AW98" i="64"/>
  <c r="B98" i="64"/>
  <c r="C97" i="64"/>
  <c r="C104" i="64" s="1"/>
  <c r="D97" i="64"/>
  <c r="D104" i="64" s="1"/>
  <c r="E97" i="64"/>
  <c r="F97" i="64"/>
  <c r="F104" i="64" s="1"/>
  <c r="G97" i="64"/>
  <c r="G104" i="64" s="1"/>
  <c r="H97" i="64"/>
  <c r="H102" i="64" s="1"/>
  <c r="I97" i="64"/>
  <c r="I104" i="64" s="1"/>
  <c r="J97" i="64"/>
  <c r="J104" i="64" s="1"/>
  <c r="K97" i="64"/>
  <c r="K104" i="64" s="1"/>
  <c r="L97" i="64"/>
  <c r="L104" i="64" s="1"/>
  <c r="M97" i="64"/>
  <c r="N97" i="64"/>
  <c r="N104" i="64" s="1"/>
  <c r="O97" i="64"/>
  <c r="O102" i="64" s="1"/>
  <c r="P97" i="64"/>
  <c r="P103" i="64" s="1"/>
  <c r="Q97" i="64"/>
  <c r="Q104" i="64" s="1"/>
  <c r="R97" i="64"/>
  <c r="R104" i="64" s="1"/>
  <c r="S97" i="64"/>
  <c r="S104" i="64" s="1"/>
  <c r="T97" i="64"/>
  <c r="T104" i="64" s="1"/>
  <c r="U97" i="64"/>
  <c r="V97" i="64"/>
  <c r="V103" i="64" s="1"/>
  <c r="W97" i="64"/>
  <c r="W103" i="64" s="1"/>
  <c r="X97" i="64"/>
  <c r="X103" i="64" s="1"/>
  <c r="Y97" i="64"/>
  <c r="Y104" i="64" s="1"/>
  <c r="Z97" i="64"/>
  <c r="Z104" i="64" s="1"/>
  <c r="AA97" i="64"/>
  <c r="AA104" i="64" s="1"/>
  <c r="AB97" i="64"/>
  <c r="AB104" i="64" s="1"/>
  <c r="AC97" i="64"/>
  <c r="AD97" i="64"/>
  <c r="AD104" i="64" s="1"/>
  <c r="AE97" i="64"/>
  <c r="AE104" i="64" s="1"/>
  <c r="AF97" i="64"/>
  <c r="AF104" i="64" s="1"/>
  <c r="AG97" i="64"/>
  <c r="AG104" i="64" s="1"/>
  <c r="AH97" i="64"/>
  <c r="AH104" i="64" s="1"/>
  <c r="AI97" i="64"/>
  <c r="AI104" i="64" s="1"/>
  <c r="AJ97" i="64"/>
  <c r="AJ104" i="64" s="1"/>
  <c r="AK97" i="64"/>
  <c r="AL97" i="64"/>
  <c r="AL102" i="64" s="1"/>
  <c r="AM97" i="64"/>
  <c r="AM102" i="64" s="1"/>
  <c r="AN97" i="64"/>
  <c r="AN102" i="64" s="1"/>
  <c r="AO97" i="64"/>
  <c r="AO104" i="64" s="1"/>
  <c r="AP97" i="64"/>
  <c r="AP104" i="64" s="1"/>
  <c r="AQ97" i="64"/>
  <c r="AQ104" i="64" s="1"/>
  <c r="AR97" i="64"/>
  <c r="AR104" i="64" s="1"/>
  <c r="AS97" i="64"/>
  <c r="AT97" i="64"/>
  <c r="AT103" i="64" s="1"/>
  <c r="AU97" i="64"/>
  <c r="AU104" i="64" s="1"/>
  <c r="AV97" i="64"/>
  <c r="AV103" i="64" s="1"/>
  <c r="AW97" i="64"/>
  <c r="AW104" i="64" s="1"/>
  <c r="B97" i="64"/>
  <c r="P93" i="64"/>
  <c r="AN93" i="64"/>
  <c r="U92" i="64"/>
  <c r="AU92" i="64"/>
  <c r="V91" i="64"/>
  <c r="AV91" i="64"/>
  <c r="C88" i="64"/>
  <c r="D88" i="64"/>
  <c r="E88" i="64"/>
  <c r="F88" i="64"/>
  <c r="G88" i="64"/>
  <c r="H88" i="64"/>
  <c r="I88" i="64"/>
  <c r="J88" i="64"/>
  <c r="K88" i="64"/>
  <c r="L88" i="64"/>
  <c r="M88" i="64"/>
  <c r="N88" i="64"/>
  <c r="O88" i="64"/>
  <c r="P88" i="64"/>
  <c r="Q88" i="64"/>
  <c r="R88" i="64"/>
  <c r="S88" i="64"/>
  <c r="T88" i="64"/>
  <c r="U88" i="64"/>
  <c r="V88" i="64"/>
  <c r="W88" i="64"/>
  <c r="X88" i="64"/>
  <c r="Y88" i="64"/>
  <c r="Z88" i="64"/>
  <c r="AA88" i="64"/>
  <c r="AB88" i="64"/>
  <c r="AC88" i="64"/>
  <c r="AD88" i="64"/>
  <c r="AE88" i="64"/>
  <c r="AF88" i="64"/>
  <c r="AG88" i="64"/>
  <c r="AH88" i="64"/>
  <c r="AI88" i="64"/>
  <c r="AJ88" i="64"/>
  <c r="AK88" i="64"/>
  <c r="AL88" i="64"/>
  <c r="AM88" i="64"/>
  <c r="AN88" i="64"/>
  <c r="AO88" i="64"/>
  <c r="AP88" i="64"/>
  <c r="AQ88" i="64"/>
  <c r="AR88" i="64"/>
  <c r="AS88" i="64"/>
  <c r="AT88" i="64"/>
  <c r="AU88" i="64"/>
  <c r="AV88" i="64"/>
  <c r="AW88" i="64"/>
  <c r="B88" i="64"/>
  <c r="C87" i="64"/>
  <c r="D87" i="64"/>
  <c r="E87" i="64"/>
  <c r="F87" i="64"/>
  <c r="G87" i="64"/>
  <c r="H87" i="64"/>
  <c r="I87" i="64"/>
  <c r="J87" i="64"/>
  <c r="K87" i="64"/>
  <c r="L87" i="64"/>
  <c r="M87" i="64"/>
  <c r="N87" i="64"/>
  <c r="O87" i="64"/>
  <c r="P87" i="64"/>
  <c r="Q87" i="64"/>
  <c r="R87" i="64"/>
  <c r="S87" i="64"/>
  <c r="T87" i="64"/>
  <c r="U87" i="64"/>
  <c r="V87" i="64"/>
  <c r="W87" i="64"/>
  <c r="X87" i="64"/>
  <c r="Y87" i="64"/>
  <c r="Z87" i="64"/>
  <c r="AA87" i="64"/>
  <c r="AB87" i="64"/>
  <c r="AC87" i="64"/>
  <c r="AD87" i="64"/>
  <c r="AE87" i="64"/>
  <c r="AF87" i="64"/>
  <c r="AG87" i="64"/>
  <c r="AH87" i="64"/>
  <c r="AI87" i="64"/>
  <c r="AJ87" i="64"/>
  <c r="AK87" i="64"/>
  <c r="AL87" i="64"/>
  <c r="AM87" i="64"/>
  <c r="AN87" i="64"/>
  <c r="AO87" i="64"/>
  <c r="AP87" i="64"/>
  <c r="AQ87" i="64"/>
  <c r="AR87" i="64"/>
  <c r="AS87" i="64"/>
  <c r="AT87" i="64"/>
  <c r="AU87" i="64"/>
  <c r="AV87" i="64"/>
  <c r="AW87" i="64"/>
  <c r="B87" i="64"/>
  <c r="C86" i="64"/>
  <c r="C93" i="64" s="1"/>
  <c r="D86" i="64"/>
  <c r="D93" i="64" s="1"/>
  <c r="E86" i="64"/>
  <c r="E91" i="64" s="1"/>
  <c r="F86" i="64"/>
  <c r="F91" i="64" s="1"/>
  <c r="G86" i="64"/>
  <c r="G93" i="64" s="1"/>
  <c r="H86" i="64"/>
  <c r="H91" i="64" s="1"/>
  <c r="I86" i="64"/>
  <c r="I93" i="64" s="1"/>
  <c r="J86" i="64"/>
  <c r="J93" i="64" s="1"/>
  <c r="K86" i="64"/>
  <c r="K93" i="64" s="1"/>
  <c r="L86" i="64"/>
  <c r="L93" i="64" s="1"/>
  <c r="M86" i="64"/>
  <c r="M93" i="64" s="1"/>
  <c r="N86" i="64"/>
  <c r="N93" i="64" s="1"/>
  <c r="O86" i="64"/>
  <c r="O91" i="64" s="1"/>
  <c r="P86" i="64"/>
  <c r="P91" i="64" s="1"/>
  <c r="Q86" i="64"/>
  <c r="Q93" i="64" s="1"/>
  <c r="R86" i="64"/>
  <c r="R93" i="64" s="1"/>
  <c r="S86" i="64"/>
  <c r="S93" i="64" s="1"/>
  <c r="T86" i="64"/>
  <c r="T93" i="64" s="1"/>
  <c r="U86" i="64"/>
  <c r="U93" i="64" s="1"/>
  <c r="V86" i="64"/>
  <c r="V92" i="64" s="1"/>
  <c r="W86" i="64"/>
  <c r="W93" i="64" s="1"/>
  <c r="X86" i="64"/>
  <c r="X91" i="64" s="1"/>
  <c r="Y86" i="64"/>
  <c r="Y93" i="64" s="1"/>
  <c r="Z86" i="64"/>
  <c r="Z93" i="64" s="1"/>
  <c r="AA86" i="64"/>
  <c r="AA93" i="64" s="1"/>
  <c r="AB86" i="64"/>
  <c r="AB93" i="64" s="1"/>
  <c r="AC86" i="64"/>
  <c r="AC93" i="64" s="1"/>
  <c r="AD86" i="64"/>
  <c r="AD93" i="64" s="1"/>
  <c r="AE86" i="64"/>
  <c r="AE91" i="64" s="1"/>
  <c r="AF86" i="64"/>
  <c r="AF91" i="64" s="1"/>
  <c r="AG86" i="64"/>
  <c r="AG93" i="64" s="1"/>
  <c r="AH86" i="64"/>
  <c r="AH93" i="64" s="1"/>
  <c r="AI86" i="64"/>
  <c r="AI93" i="64" s="1"/>
  <c r="AJ86" i="64"/>
  <c r="AJ93" i="64" s="1"/>
  <c r="AK86" i="64"/>
  <c r="AK91" i="64" s="1"/>
  <c r="AL86" i="64"/>
  <c r="AL91" i="64" s="1"/>
  <c r="AM86" i="64"/>
  <c r="AM93" i="64" s="1"/>
  <c r="AN86" i="64"/>
  <c r="AN91" i="64" s="1"/>
  <c r="AO86" i="64"/>
  <c r="AO93" i="64" s="1"/>
  <c r="AP86" i="64"/>
  <c r="AP93" i="64" s="1"/>
  <c r="AQ86" i="64"/>
  <c r="AQ93" i="64" s="1"/>
  <c r="AR86" i="64"/>
  <c r="AR93" i="64" s="1"/>
  <c r="AS86" i="64"/>
  <c r="AS93" i="64" s="1"/>
  <c r="AT86" i="64"/>
  <c r="AT93" i="64" s="1"/>
  <c r="AU86" i="64"/>
  <c r="AU93" i="64" s="1"/>
  <c r="AV86" i="64"/>
  <c r="AV92" i="64" s="1"/>
  <c r="AW86" i="64"/>
  <c r="AW93" i="64" s="1"/>
  <c r="B86" i="64"/>
  <c r="B93" i="64" s="1"/>
  <c r="P154" i="62"/>
  <c r="N156" i="62"/>
  <c r="Q157" i="62"/>
  <c r="F158" i="62"/>
  <c r="R153" i="62" s="1"/>
  <c r="M140" i="62"/>
  <c r="M141" i="62"/>
  <c r="N141" i="62"/>
  <c r="N142" i="62"/>
  <c r="O142" i="62"/>
  <c r="S142" i="62"/>
  <c r="O143" i="62"/>
  <c r="P143" i="62"/>
  <c r="M144" i="62"/>
  <c r="P144" i="62"/>
  <c r="Q144" i="62"/>
  <c r="R144" i="62"/>
  <c r="N139" i="62"/>
  <c r="O139" i="62"/>
  <c r="P139" i="62"/>
  <c r="R139" i="62"/>
  <c r="S139" i="62"/>
  <c r="L139" i="62"/>
  <c r="F145" i="62"/>
  <c r="L140" i="62" s="1"/>
  <c r="L127" i="62"/>
  <c r="M127" i="62"/>
  <c r="W127" i="62" s="1"/>
  <c r="N127" i="62"/>
  <c r="O127" i="62"/>
  <c r="P127" i="62"/>
  <c r="Q127" i="62"/>
  <c r="R127" i="62"/>
  <c r="S127" i="62"/>
  <c r="L128" i="62"/>
  <c r="V128" i="62" s="1"/>
  <c r="M128" i="62"/>
  <c r="W128" i="62" s="1"/>
  <c r="N128" i="62"/>
  <c r="X128" i="62" s="1"/>
  <c r="O128" i="62"/>
  <c r="Y128" i="62" s="1"/>
  <c r="P128" i="62"/>
  <c r="Q128" i="62"/>
  <c r="R128" i="62"/>
  <c r="S128" i="62"/>
  <c r="L129" i="62"/>
  <c r="M129" i="62"/>
  <c r="W129" i="62" s="1"/>
  <c r="N129" i="62"/>
  <c r="O129" i="62"/>
  <c r="P129" i="62"/>
  <c r="Q129" i="62"/>
  <c r="R129" i="62"/>
  <c r="S129" i="62"/>
  <c r="L130" i="62"/>
  <c r="V130" i="62" s="1"/>
  <c r="M130" i="62"/>
  <c r="W130" i="62" s="1"/>
  <c r="N130" i="62"/>
  <c r="X130" i="62" s="1"/>
  <c r="O130" i="62"/>
  <c r="Y130" i="62" s="1"/>
  <c r="P130" i="62"/>
  <c r="Q130" i="62"/>
  <c r="AA130" i="62" s="1"/>
  <c r="R130" i="62"/>
  <c r="S130" i="62"/>
  <c r="L131" i="62"/>
  <c r="V131" i="62" s="1"/>
  <c r="M131" i="62"/>
  <c r="W131" i="62" s="1"/>
  <c r="N131" i="62"/>
  <c r="O131" i="62"/>
  <c r="P131" i="62"/>
  <c r="Z131" i="62" s="1"/>
  <c r="Q131" i="62"/>
  <c r="AA131" i="62" s="1"/>
  <c r="R131" i="62"/>
  <c r="AB131" i="62" s="1"/>
  <c r="S131" i="62"/>
  <c r="M126" i="62"/>
  <c r="W126" i="62" s="1"/>
  <c r="N126" i="62"/>
  <c r="X126" i="62" s="1"/>
  <c r="O126" i="62"/>
  <c r="Y126" i="62" s="1"/>
  <c r="P126" i="62"/>
  <c r="Z126" i="62" s="1"/>
  <c r="Q126" i="62"/>
  <c r="AA126" i="62" s="1"/>
  <c r="R126" i="62"/>
  <c r="AB126" i="62" s="1"/>
  <c r="S126" i="62"/>
  <c r="AC126" i="62" s="1"/>
  <c r="L126" i="62"/>
  <c r="M204" i="62" l="1"/>
  <c r="V127" i="62"/>
  <c r="P157" i="62"/>
  <c r="S155" i="62"/>
  <c r="O154" i="62"/>
  <c r="AU91" i="64"/>
  <c r="U91" i="64"/>
  <c r="AN92" i="64"/>
  <c r="P92" i="64"/>
  <c r="AL93" i="64"/>
  <c r="O93" i="64"/>
  <c r="AE102" i="64"/>
  <c r="AN103" i="64"/>
  <c r="N103" i="64"/>
  <c r="W104" i="64"/>
  <c r="S203" i="62"/>
  <c r="N208" i="62"/>
  <c r="M206" i="62"/>
  <c r="L204" i="62"/>
  <c r="L219" i="62"/>
  <c r="L144" i="63"/>
  <c r="V144" i="63" s="1"/>
  <c r="S141" i="63"/>
  <c r="AC141" i="63" s="1"/>
  <c r="S152" i="63"/>
  <c r="R154" i="63"/>
  <c r="M157" i="64"/>
  <c r="W157" i="64" s="1"/>
  <c r="L155" i="64"/>
  <c r="S190" i="64"/>
  <c r="Q195" i="64"/>
  <c r="P194" i="64"/>
  <c r="O193" i="64"/>
  <c r="N192" i="64"/>
  <c r="M191" i="64"/>
  <c r="V142" i="42"/>
  <c r="W142" i="42"/>
  <c r="W190" i="43"/>
  <c r="X127" i="42"/>
  <c r="Y131" i="42"/>
  <c r="AA130" i="42"/>
  <c r="AA141" i="42"/>
  <c r="AC152" i="42"/>
  <c r="AB127" i="63"/>
  <c r="V129" i="62"/>
  <c r="V126" i="62"/>
  <c r="AC131" i="62"/>
  <c r="AC130" i="62"/>
  <c r="AC129" i="62"/>
  <c r="AC128" i="62"/>
  <c r="AC127" i="62"/>
  <c r="Q139" i="62"/>
  <c r="O144" i="62"/>
  <c r="N143" i="62"/>
  <c r="M142" i="62"/>
  <c r="S140" i="62"/>
  <c r="L152" i="62"/>
  <c r="O157" i="62"/>
  <c r="Q155" i="62"/>
  <c r="N154" i="62"/>
  <c r="AL92" i="64"/>
  <c r="O92" i="64"/>
  <c r="AK93" i="64"/>
  <c r="H93" i="64"/>
  <c r="AD102" i="64"/>
  <c r="AM103" i="64"/>
  <c r="H103" i="64"/>
  <c r="V104" i="64"/>
  <c r="Q190" i="62"/>
  <c r="L194" i="62"/>
  <c r="R203" i="62"/>
  <c r="M208" i="62"/>
  <c r="L206" i="62"/>
  <c r="P216" i="62"/>
  <c r="O218" i="62"/>
  <c r="S126" i="63"/>
  <c r="AC126" i="63" s="1"/>
  <c r="L131" i="63"/>
  <c r="V131" i="63" s="1"/>
  <c r="L129" i="63"/>
  <c r="V129" i="63" s="1"/>
  <c r="L127" i="63"/>
  <c r="V127" i="63" s="1"/>
  <c r="S143" i="63"/>
  <c r="AC143" i="63" s="1"/>
  <c r="R141" i="63"/>
  <c r="AB141" i="63" s="1"/>
  <c r="N152" i="63"/>
  <c r="M154" i="63"/>
  <c r="L191" i="63"/>
  <c r="P221" i="63"/>
  <c r="Q219" i="63"/>
  <c r="Q217" i="63"/>
  <c r="L157" i="64"/>
  <c r="V157" i="64" s="1"/>
  <c r="O154" i="64"/>
  <c r="R190" i="64"/>
  <c r="P195" i="64"/>
  <c r="O194" i="64"/>
  <c r="N193" i="64"/>
  <c r="M192" i="64"/>
  <c r="N208" i="64"/>
  <c r="N206" i="64"/>
  <c r="N204" i="64"/>
  <c r="Q221" i="64"/>
  <c r="M220" i="64"/>
  <c r="P218" i="64"/>
  <c r="V143" i="42"/>
  <c r="W143" i="42"/>
  <c r="W195" i="43"/>
  <c r="Z144" i="42"/>
  <c r="O228" i="66"/>
  <c r="X143" i="42"/>
  <c r="AB126" i="42"/>
  <c r="O208" i="62"/>
  <c r="V142" i="63"/>
  <c r="AB130" i="62"/>
  <c r="AB129" i="62"/>
  <c r="AB128" i="62"/>
  <c r="AB127" i="62"/>
  <c r="N144" i="62"/>
  <c r="M143" i="62"/>
  <c r="S141" i="62"/>
  <c r="R140" i="62"/>
  <c r="R152" i="62"/>
  <c r="N157" i="62"/>
  <c r="P155" i="62"/>
  <c r="S153" i="62"/>
  <c r="AK92" i="64"/>
  <c r="H92" i="64"/>
  <c r="AF93" i="64"/>
  <c r="F93" i="64"/>
  <c r="X102" i="64"/>
  <c r="AL103" i="64"/>
  <c r="AV104" i="64"/>
  <c r="P104" i="64"/>
  <c r="P190" i="62"/>
  <c r="M193" i="62"/>
  <c r="P203" i="62"/>
  <c r="L208" i="62"/>
  <c r="O205" i="62"/>
  <c r="N221" i="62"/>
  <c r="N217" i="62"/>
  <c r="AA126" i="63"/>
  <c r="AC130" i="63"/>
  <c r="AC128" i="63"/>
  <c r="L139" i="63"/>
  <c r="V139" i="63" s="1"/>
  <c r="R143" i="63"/>
  <c r="AB143" i="63" s="1"/>
  <c r="M141" i="63"/>
  <c r="W141" i="63" s="1"/>
  <c r="M152" i="63"/>
  <c r="L154" i="63"/>
  <c r="P207" i="63"/>
  <c r="O156" i="64"/>
  <c r="Y156" i="64" s="1"/>
  <c r="N154" i="64"/>
  <c r="X154" i="64" s="1"/>
  <c r="Q190" i="64"/>
  <c r="O195" i="64"/>
  <c r="N194" i="64"/>
  <c r="M193" i="64"/>
  <c r="S191" i="64"/>
  <c r="P221" i="64"/>
  <c r="R219" i="64"/>
  <c r="O218" i="64"/>
  <c r="W144" i="42"/>
  <c r="W131" i="42"/>
  <c r="Y128" i="42"/>
  <c r="Z141" i="42"/>
  <c r="Z129" i="42"/>
  <c r="AB130" i="42"/>
  <c r="AA129" i="62"/>
  <c r="AA128" i="62"/>
  <c r="AA127" i="62"/>
  <c r="R141" i="62"/>
  <c r="Q140" i="62"/>
  <c r="Q152" i="62"/>
  <c r="S156" i="62"/>
  <c r="O155" i="62"/>
  <c r="Q153" i="62"/>
  <c r="AF92" i="64"/>
  <c r="F92" i="64"/>
  <c r="AE93" i="64"/>
  <c r="E93" i="64"/>
  <c r="P102" i="64"/>
  <c r="AF103" i="64"/>
  <c r="AT104" i="64"/>
  <c r="O104" i="64"/>
  <c r="O190" i="62"/>
  <c r="L193" i="62"/>
  <c r="O203" i="62"/>
  <c r="O207" i="62"/>
  <c r="M205" i="62"/>
  <c r="M221" i="62"/>
  <c r="M217" i="62"/>
  <c r="P126" i="63"/>
  <c r="Z126" i="63" s="1"/>
  <c r="R130" i="63"/>
  <c r="AB130" i="63" s="1"/>
  <c r="R128" i="63"/>
  <c r="AB128" i="63" s="1"/>
  <c r="S139" i="63"/>
  <c r="AC139" i="63" s="1"/>
  <c r="M143" i="63"/>
  <c r="W143" i="63" s="1"/>
  <c r="L141" i="63"/>
  <c r="V141" i="63" s="1"/>
  <c r="S156" i="63"/>
  <c r="O207" i="63"/>
  <c r="L221" i="63"/>
  <c r="N219" i="63"/>
  <c r="O217" i="63"/>
  <c r="P152" i="64"/>
  <c r="Z152" i="64" s="1"/>
  <c r="N156" i="64"/>
  <c r="X156" i="64" s="1"/>
  <c r="L154" i="64"/>
  <c r="V154" i="64" s="1"/>
  <c r="P190" i="64"/>
  <c r="N195" i="64"/>
  <c r="M194" i="64"/>
  <c r="S192" i="64"/>
  <c r="R191" i="64"/>
  <c r="Q203" i="64"/>
  <c r="P207" i="64"/>
  <c r="P205" i="64"/>
  <c r="S216" i="64"/>
  <c r="O221" i="64"/>
  <c r="Q219" i="64"/>
  <c r="M218" i="64"/>
  <c r="F231" i="67"/>
  <c r="B231" i="67"/>
  <c r="V191" i="43"/>
  <c r="W139" i="42"/>
  <c r="W193" i="43"/>
  <c r="X139" i="42"/>
  <c r="AC195" i="43"/>
  <c r="W191" i="43"/>
  <c r="Y141" i="42"/>
  <c r="X130" i="42"/>
  <c r="Z143" i="42"/>
  <c r="X191" i="43"/>
  <c r="AA144" i="42"/>
  <c r="G229" i="66"/>
  <c r="AB127" i="42"/>
  <c r="AB155" i="42"/>
  <c r="L152" i="63"/>
  <c r="L153" i="64"/>
  <c r="V153" i="64" s="1"/>
  <c r="Z130" i="62"/>
  <c r="Z129" i="62"/>
  <c r="Z128" i="62"/>
  <c r="Z127" i="62"/>
  <c r="S143" i="62"/>
  <c r="R142" i="62"/>
  <c r="Q141" i="62"/>
  <c r="P140" i="62"/>
  <c r="P152" i="62"/>
  <c r="Q156" i="62"/>
  <c r="N155" i="62"/>
  <c r="P153" i="62"/>
  <c r="AE92" i="64"/>
  <c r="E92" i="64"/>
  <c r="X93" i="64"/>
  <c r="B104" i="64"/>
  <c r="B106" i="64"/>
  <c r="B108" i="64"/>
  <c r="B107" i="64"/>
  <c r="AV102" i="64"/>
  <c r="N102" i="64"/>
  <c r="AE103" i="64"/>
  <c r="AN104" i="64"/>
  <c r="H104" i="64"/>
  <c r="O195" i="62"/>
  <c r="R192" i="62"/>
  <c r="N203" i="62"/>
  <c r="M207" i="62"/>
  <c r="L205" i="62"/>
  <c r="L221" i="62"/>
  <c r="L217" i="62"/>
  <c r="N126" i="63"/>
  <c r="X126" i="63" s="1"/>
  <c r="M130" i="63"/>
  <c r="W130" i="63" s="1"/>
  <c r="M128" i="63"/>
  <c r="W128" i="63" s="1"/>
  <c r="N139" i="63"/>
  <c r="X139" i="63" s="1"/>
  <c r="L143" i="63"/>
  <c r="V143" i="63" s="1"/>
  <c r="R140" i="63"/>
  <c r="AB140" i="63" s="1"/>
  <c r="R156" i="63"/>
  <c r="O195" i="63"/>
  <c r="Q216" i="63"/>
  <c r="Q220" i="63"/>
  <c r="L219" i="63"/>
  <c r="N217" i="63"/>
  <c r="O152" i="64"/>
  <c r="Y152" i="64" s="1"/>
  <c r="L156" i="64"/>
  <c r="V156" i="64" s="1"/>
  <c r="O153" i="64"/>
  <c r="Y153" i="64" s="1"/>
  <c r="O190" i="64"/>
  <c r="M195" i="64"/>
  <c r="S193" i="64"/>
  <c r="R192" i="64"/>
  <c r="Q191" i="64"/>
  <c r="P203" i="64"/>
  <c r="O207" i="64"/>
  <c r="O205" i="64"/>
  <c r="R216" i="64"/>
  <c r="M221" i="64"/>
  <c r="P219" i="64"/>
  <c r="R217" i="64"/>
  <c r="C228" i="67"/>
  <c r="AC128" i="42"/>
  <c r="V127" i="42"/>
  <c r="AC194" i="43"/>
  <c r="Y142" i="42"/>
  <c r="X131" i="42"/>
  <c r="V224" i="33"/>
  <c r="Z130" i="42"/>
  <c r="AC221" i="33"/>
  <c r="AC140" i="42"/>
  <c r="V156" i="42"/>
  <c r="O103" i="64"/>
  <c r="N206" i="62"/>
  <c r="AB129" i="63"/>
  <c r="M155" i="64"/>
  <c r="W155" i="64" s="1"/>
  <c r="Y131" i="62"/>
  <c r="Y129" i="62"/>
  <c r="Y127" i="62"/>
  <c r="S144" i="62"/>
  <c r="R143" i="62"/>
  <c r="Q142" i="62"/>
  <c r="P141" i="62"/>
  <c r="O140" i="62"/>
  <c r="O152" i="62"/>
  <c r="P156" i="62"/>
  <c r="S154" i="62"/>
  <c r="O153" i="62"/>
  <c r="X92" i="64"/>
  <c r="AV93" i="64"/>
  <c r="V93" i="64"/>
  <c r="AU102" i="64"/>
  <c r="AM104" i="64"/>
  <c r="N195" i="62"/>
  <c r="L192" i="62"/>
  <c r="R208" i="62"/>
  <c r="L207" i="62"/>
  <c r="O204" i="62"/>
  <c r="O220" i="62"/>
  <c r="X127" i="63"/>
  <c r="M126" i="63"/>
  <c r="W126" i="63" s="1"/>
  <c r="L130" i="63"/>
  <c r="V130" i="63" s="1"/>
  <c r="L128" i="63"/>
  <c r="V128" i="63" s="1"/>
  <c r="M139" i="63"/>
  <c r="W139" i="63" s="1"/>
  <c r="R142" i="63"/>
  <c r="AB142" i="63" s="1"/>
  <c r="M140" i="63"/>
  <c r="W140" i="63" s="1"/>
  <c r="M156" i="63"/>
  <c r="N195" i="63"/>
  <c r="P216" i="63"/>
  <c r="P220" i="63"/>
  <c r="Q218" i="63"/>
  <c r="M152" i="64"/>
  <c r="W152" i="64" s="1"/>
  <c r="O155" i="64"/>
  <c r="Y155" i="64" s="1"/>
  <c r="N153" i="64"/>
  <c r="X153" i="64" s="1"/>
  <c r="N190" i="64"/>
  <c r="S194" i="64"/>
  <c r="R193" i="64"/>
  <c r="Q192" i="64"/>
  <c r="P191" i="64"/>
  <c r="O203" i="64"/>
  <c r="N207" i="64"/>
  <c r="N205" i="64"/>
  <c r="Q216" i="64"/>
  <c r="R220" i="64"/>
  <c r="O219" i="64"/>
  <c r="Q217" i="64"/>
  <c r="F230" i="67"/>
  <c r="V128" i="42"/>
  <c r="Y143" i="42"/>
  <c r="Y126" i="42"/>
  <c r="X144" i="42"/>
  <c r="AA143" i="42"/>
  <c r="V193" i="43"/>
  <c r="AC219" i="33"/>
  <c r="AC127" i="42"/>
  <c r="V153" i="42"/>
  <c r="AB131" i="63"/>
  <c r="S154" i="63"/>
  <c r="N157" i="64"/>
  <c r="X157" i="64" s="1"/>
  <c r="X131" i="62"/>
  <c r="X129" i="62"/>
  <c r="X127" i="62"/>
  <c r="Q143" i="62"/>
  <c r="P142" i="62"/>
  <c r="O141" i="62"/>
  <c r="N140" i="62"/>
  <c r="S157" i="62"/>
  <c r="O156" i="62"/>
  <c r="Q154" i="62"/>
  <c r="N153" i="62"/>
  <c r="G102" i="64"/>
  <c r="AL104" i="64"/>
  <c r="M195" i="62"/>
  <c r="Q208" i="62"/>
  <c r="O206" i="62"/>
  <c r="N219" i="62"/>
  <c r="AC131" i="63"/>
  <c r="AC129" i="63"/>
  <c r="AC127" i="63"/>
  <c r="R144" i="63"/>
  <c r="AB144" i="63" s="1"/>
  <c r="M142" i="63"/>
  <c r="W142" i="63" s="1"/>
  <c r="L156" i="63"/>
  <c r="O157" i="64"/>
  <c r="Y157" i="64" s="1"/>
  <c r="N155" i="64"/>
  <c r="X155" i="64" s="1"/>
  <c r="S195" i="64"/>
  <c r="R194" i="64"/>
  <c r="Q193" i="64"/>
  <c r="P192" i="64"/>
  <c r="O191" i="64"/>
  <c r="X193" i="43"/>
  <c r="Y144" i="42"/>
  <c r="W128" i="42"/>
  <c r="AB139" i="42"/>
  <c r="X142" i="42"/>
  <c r="AB153" i="42"/>
  <c r="X152" i="63"/>
  <c r="P140" i="64"/>
  <c r="P141" i="64"/>
  <c r="P142" i="64"/>
  <c r="P143" i="64"/>
  <c r="P144" i="64"/>
  <c r="Q139" i="64"/>
  <c r="Q140" i="64"/>
  <c r="Q141" i="64"/>
  <c r="Q142" i="64"/>
  <c r="Q143" i="64"/>
  <c r="Q144" i="64"/>
  <c r="R139" i="64"/>
  <c r="R140" i="64"/>
  <c r="R141" i="64"/>
  <c r="R142" i="64"/>
  <c r="R143" i="64"/>
  <c r="R144" i="64"/>
  <c r="S139" i="64"/>
  <c r="S140" i="64"/>
  <c r="S141" i="64"/>
  <c r="S142" i="64"/>
  <c r="S143" i="64"/>
  <c r="S144" i="64"/>
  <c r="L139" i="64"/>
  <c r="N140" i="64"/>
  <c r="N142" i="64"/>
  <c r="N144" i="64"/>
  <c r="O140" i="64"/>
  <c r="O142" i="64"/>
  <c r="O144" i="64"/>
  <c r="L141" i="64"/>
  <c r="L143" i="64"/>
  <c r="M139" i="64"/>
  <c r="M141" i="64"/>
  <c r="M143" i="64"/>
  <c r="N139" i="64"/>
  <c r="N143" i="64"/>
  <c r="O143" i="64"/>
  <c r="L140" i="64"/>
  <c r="L144" i="64"/>
  <c r="V144" i="64" s="1"/>
  <c r="B169" i="64" s="1"/>
  <c r="M140" i="64"/>
  <c r="M144" i="64"/>
  <c r="N141" i="64"/>
  <c r="O139" i="64"/>
  <c r="L228" i="66"/>
  <c r="B228" i="66"/>
  <c r="O233" i="66"/>
  <c r="E233" i="66"/>
  <c r="AT91" i="64"/>
  <c r="AD91" i="64"/>
  <c r="N91" i="64"/>
  <c r="AT92" i="64"/>
  <c r="AD92" i="64"/>
  <c r="N92" i="64"/>
  <c r="AT102" i="64"/>
  <c r="W102" i="64"/>
  <c r="AD103" i="64"/>
  <c r="G103" i="64"/>
  <c r="O193" i="63"/>
  <c r="N207" i="63"/>
  <c r="L126" i="64"/>
  <c r="Q127" i="64"/>
  <c r="Q129" i="64"/>
  <c r="Q131" i="64"/>
  <c r="R127" i="64"/>
  <c r="R129" i="64"/>
  <c r="R131" i="64"/>
  <c r="M128" i="64"/>
  <c r="M130" i="64"/>
  <c r="O126" i="64"/>
  <c r="N128" i="64"/>
  <c r="N130" i="64"/>
  <c r="P126" i="64"/>
  <c r="M127" i="64"/>
  <c r="M131" i="64"/>
  <c r="N127" i="64"/>
  <c r="N131" i="64"/>
  <c r="Q128" i="64"/>
  <c r="S126" i="64"/>
  <c r="R128" i="64"/>
  <c r="M129" i="64"/>
  <c r="N129" i="64"/>
  <c r="Q130" i="64"/>
  <c r="R130" i="64"/>
  <c r="AS91" i="64"/>
  <c r="AC91" i="64"/>
  <c r="M91" i="64"/>
  <c r="AS92" i="64"/>
  <c r="AC92" i="64"/>
  <c r="M92" i="64"/>
  <c r="V102" i="64"/>
  <c r="AU103" i="64"/>
  <c r="F103" i="64"/>
  <c r="O204" i="63"/>
  <c r="P139" i="64"/>
  <c r="Q232" i="66"/>
  <c r="G232" i="66"/>
  <c r="R191" i="63"/>
  <c r="P191" i="63"/>
  <c r="Q192" i="63"/>
  <c r="Q193" i="63"/>
  <c r="Q194" i="63"/>
  <c r="Q195" i="63"/>
  <c r="R190" i="63"/>
  <c r="Q191" i="63"/>
  <c r="R192" i="63"/>
  <c r="R193" i="63"/>
  <c r="R194" i="63"/>
  <c r="R195" i="63"/>
  <c r="S190" i="63"/>
  <c r="S191" i="63"/>
  <c r="S192" i="63"/>
  <c r="S193" i="63"/>
  <c r="S194" i="63"/>
  <c r="S195" i="63"/>
  <c r="L190" i="63"/>
  <c r="L192" i="63"/>
  <c r="L193" i="63"/>
  <c r="L194" i="63"/>
  <c r="L195" i="63"/>
  <c r="M190" i="63"/>
  <c r="O191" i="63"/>
  <c r="P193" i="63"/>
  <c r="P195" i="63"/>
  <c r="Q190" i="63"/>
  <c r="M192" i="63"/>
  <c r="M194" i="63"/>
  <c r="N190" i="63"/>
  <c r="P192" i="63"/>
  <c r="N192" i="63"/>
  <c r="N194" i="63"/>
  <c r="O190" i="63"/>
  <c r="O192" i="63"/>
  <c r="O194" i="63"/>
  <c r="P190" i="63"/>
  <c r="P194" i="63"/>
  <c r="M193" i="63"/>
  <c r="M142" i="64"/>
  <c r="R228" i="66"/>
  <c r="H228" i="66"/>
  <c r="N229" i="66"/>
  <c r="D229" i="66"/>
  <c r="AM91" i="64"/>
  <c r="W91" i="64"/>
  <c r="G91" i="64"/>
  <c r="AM92" i="64"/>
  <c r="W92" i="64"/>
  <c r="G92" i="64"/>
  <c r="AS104" i="64"/>
  <c r="AS103" i="64"/>
  <c r="AS102" i="64"/>
  <c r="AK102" i="64"/>
  <c r="AK104" i="64"/>
  <c r="AK103" i="64"/>
  <c r="AC102" i="64"/>
  <c r="AC104" i="64"/>
  <c r="AC103" i="64"/>
  <c r="U103" i="64"/>
  <c r="U104" i="64"/>
  <c r="U102" i="64"/>
  <c r="M104" i="64"/>
  <c r="M103" i="64"/>
  <c r="M102" i="64"/>
  <c r="E102" i="64"/>
  <c r="E104" i="64"/>
  <c r="E103" i="64"/>
  <c r="R204" i="63"/>
  <c r="R205" i="63"/>
  <c r="R206" i="63"/>
  <c r="R207" i="63"/>
  <c r="R208" i="63"/>
  <c r="S203" i="63"/>
  <c r="S204" i="63"/>
  <c r="S205" i="63"/>
  <c r="S206" i="63"/>
  <c r="S207" i="63"/>
  <c r="S208" i="63"/>
  <c r="M204" i="63"/>
  <c r="M205" i="63"/>
  <c r="M206" i="63"/>
  <c r="M207" i="63"/>
  <c r="M208" i="63"/>
  <c r="Q204" i="63"/>
  <c r="O206" i="63"/>
  <c r="L208" i="63"/>
  <c r="P203" i="63"/>
  <c r="L205" i="63"/>
  <c r="P206" i="63"/>
  <c r="N208" i="63"/>
  <c r="Q203" i="63"/>
  <c r="N205" i="63"/>
  <c r="Q206" i="63"/>
  <c r="O208" i="63"/>
  <c r="R203" i="63"/>
  <c r="O205" i="63"/>
  <c r="L207" i="63"/>
  <c r="P208" i="63"/>
  <c r="L203" i="63"/>
  <c r="P204" i="63"/>
  <c r="Q207" i="63"/>
  <c r="P205" i="63"/>
  <c r="Q208" i="63"/>
  <c r="Q205" i="63"/>
  <c r="M203" i="63"/>
  <c r="O203" i="63"/>
  <c r="L206" i="63"/>
  <c r="N203" i="63"/>
  <c r="N206" i="63"/>
  <c r="L204" i="63"/>
  <c r="L142" i="64"/>
  <c r="P191" i="62"/>
  <c r="S191" i="62"/>
  <c r="S192" i="62"/>
  <c r="S193" i="62"/>
  <c r="S194" i="62"/>
  <c r="S195" i="62"/>
  <c r="L190" i="62"/>
  <c r="Q192" i="62"/>
  <c r="Q231" i="66"/>
  <c r="G231" i="66"/>
  <c r="R231" i="66"/>
  <c r="H231" i="66"/>
  <c r="N228" i="66"/>
  <c r="D228" i="66"/>
  <c r="M233" i="66"/>
  <c r="C233" i="66"/>
  <c r="X204" i="42"/>
  <c r="M139" i="62"/>
  <c r="L144" i="62"/>
  <c r="Y140" i="62" s="1"/>
  <c r="L143" i="62"/>
  <c r="L142" i="62"/>
  <c r="L141" i="62"/>
  <c r="N152" i="62"/>
  <c r="M157" i="62"/>
  <c r="M156" i="62"/>
  <c r="M155" i="62"/>
  <c r="M154" i="62"/>
  <c r="M153" i="62"/>
  <c r="AR91" i="64"/>
  <c r="AJ91" i="64"/>
  <c r="AB91" i="64"/>
  <c r="T91" i="64"/>
  <c r="L91" i="64"/>
  <c r="D91" i="64"/>
  <c r="AR92" i="64"/>
  <c r="AJ92" i="64"/>
  <c r="AB92" i="64"/>
  <c r="T92" i="64"/>
  <c r="L92" i="64"/>
  <c r="D92" i="64"/>
  <c r="AR102" i="64"/>
  <c r="AJ102" i="64"/>
  <c r="AB102" i="64"/>
  <c r="T102" i="64"/>
  <c r="L102" i="64"/>
  <c r="D102" i="64"/>
  <c r="AR103" i="64"/>
  <c r="AJ103" i="64"/>
  <c r="AB103" i="64"/>
  <c r="T103" i="64"/>
  <c r="L103" i="64"/>
  <c r="D103" i="64"/>
  <c r="P204" i="62"/>
  <c r="P205" i="62"/>
  <c r="P206" i="62"/>
  <c r="P207" i="62"/>
  <c r="P208" i="62"/>
  <c r="Q203" i="62"/>
  <c r="Q204" i="62"/>
  <c r="Q205" i="62"/>
  <c r="Q206" i="62"/>
  <c r="Q207" i="62"/>
  <c r="R204" i="62"/>
  <c r="R205" i="62"/>
  <c r="R206" i="62"/>
  <c r="R207" i="62"/>
  <c r="S204" i="62"/>
  <c r="S205" i="62"/>
  <c r="S206" i="62"/>
  <c r="S207" i="62"/>
  <c r="S208" i="62"/>
  <c r="L203" i="62"/>
  <c r="M190" i="62"/>
  <c r="R194" i="62"/>
  <c r="Q193" i="62"/>
  <c r="P192" i="62"/>
  <c r="N191" i="62"/>
  <c r="M203" i="62"/>
  <c r="N207" i="62"/>
  <c r="N205" i="62"/>
  <c r="O216" i="62"/>
  <c r="N220" i="62"/>
  <c r="N140" i="63"/>
  <c r="X140" i="63" s="1"/>
  <c r="N141" i="63"/>
  <c r="X141" i="63" s="1"/>
  <c r="N142" i="63"/>
  <c r="X142" i="63" s="1"/>
  <c r="N143" i="63"/>
  <c r="X143" i="63" s="1"/>
  <c r="N144" i="63"/>
  <c r="X144" i="63" s="1"/>
  <c r="O139" i="63"/>
  <c r="Y139" i="63" s="1"/>
  <c r="O140" i="63"/>
  <c r="Y140" i="63" s="1"/>
  <c r="O141" i="63"/>
  <c r="Y141" i="63" s="1"/>
  <c r="O142" i="63"/>
  <c r="Y142" i="63" s="1"/>
  <c r="O143" i="63"/>
  <c r="Y143" i="63" s="1"/>
  <c r="O144" i="63"/>
  <c r="Y144" i="63" s="1"/>
  <c r="P139" i="63"/>
  <c r="Z139" i="63" s="1"/>
  <c r="P140" i="63"/>
  <c r="Z140" i="63" s="1"/>
  <c r="P141" i="63"/>
  <c r="Z141" i="63" s="1"/>
  <c r="P142" i="63"/>
  <c r="Z142" i="63" s="1"/>
  <c r="P143" i="63"/>
  <c r="Z143" i="63" s="1"/>
  <c r="P144" i="63"/>
  <c r="Z144" i="63" s="1"/>
  <c r="Q139" i="63"/>
  <c r="AA139" i="63" s="1"/>
  <c r="Q140" i="63"/>
  <c r="AA140" i="63" s="1"/>
  <c r="Q141" i="63"/>
  <c r="AA141" i="63" s="1"/>
  <c r="Q142" i="63"/>
  <c r="AA142" i="63" s="1"/>
  <c r="Q143" i="63"/>
  <c r="AA143" i="63" s="1"/>
  <c r="Q144" i="63"/>
  <c r="AA144" i="63" s="1"/>
  <c r="R139" i="63"/>
  <c r="AB139" i="63" s="1"/>
  <c r="S144" i="63"/>
  <c r="AC144" i="63" s="1"/>
  <c r="S142" i="63"/>
  <c r="AC142" i="63" s="1"/>
  <c r="S140" i="63"/>
  <c r="AC140" i="63" s="1"/>
  <c r="S157" i="63"/>
  <c r="S155" i="63"/>
  <c r="W195" i="42"/>
  <c r="N190" i="62"/>
  <c r="M152" i="62"/>
  <c r="L157" i="62"/>
  <c r="L156" i="62"/>
  <c r="L155" i="62"/>
  <c r="L154" i="62"/>
  <c r="L153" i="62"/>
  <c r="AQ91" i="64"/>
  <c r="AI91" i="64"/>
  <c r="AA91" i="64"/>
  <c r="S91" i="64"/>
  <c r="K91" i="64"/>
  <c r="C91" i="64"/>
  <c r="AQ92" i="64"/>
  <c r="AI92" i="64"/>
  <c r="AA92" i="64"/>
  <c r="S92" i="64"/>
  <c r="K92" i="64"/>
  <c r="C92" i="64"/>
  <c r="AQ102" i="64"/>
  <c r="AI102" i="64"/>
  <c r="AA102" i="64"/>
  <c r="S102" i="64"/>
  <c r="K102" i="64"/>
  <c r="C102" i="64"/>
  <c r="AQ103" i="64"/>
  <c r="AI103" i="64"/>
  <c r="AA103" i="64"/>
  <c r="S103" i="64"/>
  <c r="K103" i="64"/>
  <c r="C103" i="64"/>
  <c r="P217" i="62"/>
  <c r="P218" i="62"/>
  <c r="P219" i="62"/>
  <c r="P220" i="62"/>
  <c r="P221" i="62"/>
  <c r="Q216" i="62"/>
  <c r="Q217" i="62"/>
  <c r="Q218" i="62"/>
  <c r="Q219" i="62"/>
  <c r="Q220" i="62"/>
  <c r="Q221" i="62"/>
  <c r="R216" i="62"/>
  <c r="R217" i="62"/>
  <c r="R218" i="62"/>
  <c r="R219" i="62"/>
  <c r="R220" i="62"/>
  <c r="R221" i="62"/>
  <c r="S216" i="62"/>
  <c r="S217" i="62"/>
  <c r="S218" i="62"/>
  <c r="S219" i="62"/>
  <c r="S220" i="62"/>
  <c r="S221" i="62"/>
  <c r="L216" i="62"/>
  <c r="R195" i="62"/>
  <c r="Q194" i="62"/>
  <c r="P193" i="62"/>
  <c r="O192" i="62"/>
  <c r="M191" i="62"/>
  <c r="N216" i="62"/>
  <c r="M220" i="62"/>
  <c r="M218" i="62"/>
  <c r="N153" i="63"/>
  <c r="X153" i="63" s="1"/>
  <c r="N154" i="63"/>
  <c r="N155" i="63"/>
  <c r="N156" i="63"/>
  <c r="N157" i="63"/>
  <c r="O152" i="63"/>
  <c r="O153" i="63"/>
  <c r="O154" i="63"/>
  <c r="O155" i="63"/>
  <c r="Y155" i="63" s="1"/>
  <c r="O156" i="63"/>
  <c r="O157" i="63"/>
  <c r="P152" i="63"/>
  <c r="P153" i="63"/>
  <c r="P154" i="63"/>
  <c r="P155" i="63"/>
  <c r="P156" i="63"/>
  <c r="P157" i="63"/>
  <c r="Z157" i="63" s="1"/>
  <c r="Q152" i="63"/>
  <c r="Q153" i="63"/>
  <c r="Q154" i="63"/>
  <c r="Q155" i="63"/>
  <c r="Q156" i="63"/>
  <c r="Q157" i="63"/>
  <c r="R152" i="63"/>
  <c r="R157" i="63"/>
  <c r="AB157" i="63" s="1"/>
  <c r="R155" i="63"/>
  <c r="R153" i="63"/>
  <c r="L195" i="62"/>
  <c r="B91" i="64"/>
  <c r="AP91" i="64"/>
  <c r="AH91" i="64"/>
  <c r="Z91" i="64"/>
  <c r="R91" i="64"/>
  <c r="J91" i="64"/>
  <c r="B92" i="64"/>
  <c r="AP92" i="64"/>
  <c r="AH92" i="64"/>
  <c r="Z92" i="64"/>
  <c r="R92" i="64"/>
  <c r="J92" i="64"/>
  <c r="B102" i="64"/>
  <c r="AP102" i="64"/>
  <c r="AH102" i="64"/>
  <c r="Z102" i="64"/>
  <c r="R102" i="64"/>
  <c r="J102" i="64"/>
  <c r="B103" i="64"/>
  <c r="AP103" i="64"/>
  <c r="AH103" i="64"/>
  <c r="Z103" i="64"/>
  <c r="R103" i="64"/>
  <c r="J103" i="64"/>
  <c r="S190" i="62"/>
  <c r="Q195" i="62"/>
  <c r="P194" i="62"/>
  <c r="O193" i="62"/>
  <c r="N192" i="62"/>
  <c r="L191" i="62"/>
  <c r="M216" i="62"/>
  <c r="L220" i="62"/>
  <c r="L218" i="62"/>
  <c r="M157" i="63"/>
  <c r="M155" i="63"/>
  <c r="M153" i="63"/>
  <c r="Y224" i="33"/>
  <c r="Y223" i="33"/>
  <c r="Y222" i="33"/>
  <c r="W220" i="33"/>
  <c r="W221" i="33"/>
  <c r="Y220" i="33"/>
  <c r="X222" i="33"/>
  <c r="Z220" i="33"/>
  <c r="W222" i="33"/>
  <c r="X219" i="33"/>
  <c r="Y219" i="33"/>
  <c r="X224" i="33"/>
  <c r="Y221" i="33"/>
  <c r="W224" i="33"/>
  <c r="Z219" i="33"/>
  <c r="X221" i="33"/>
  <c r="X223" i="33"/>
  <c r="X220" i="33"/>
  <c r="W223" i="33"/>
  <c r="Z224" i="33"/>
  <c r="W219" i="33"/>
  <c r="AB219" i="33"/>
  <c r="AC222" i="33"/>
  <c r="AA224" i="33"/>
  <c r="AB222" i="33"/>
  <c r="AB221" i="33"/>
  <c r="V222" i="33"/>
  <c r="Z223" i="33"/>
  <c r="Z221" i="33"/>
  <c r="AC223" i="33"/>
  <c r="AB224" i="33"/>
  <c r="AB220" i="33"/>
  <c r="V220" i="33"/>
  <c r="AA219" i="33"/>
  <c r="Z222" i="33"/>
  <c r="V223" i="33"/>
  <c r="V219" i="33"/>
  <c r="AA221" i="33"/>
  <c r="AC220" i="33"/>
  <c r="R193" i="62"/>
  <c r="O191" i="62"/>
  <c r="S152" i="62"/>
  <c r="R157" i="62"/>
  <c r="R156" i="62"/>
  <c r="R155" i="62"/>
  <c r="R154" i="62"/>
  <c r="AW91" i="64"/>
  <c r="AO91" i="64"/>
  <c r="AG91" i="64"/>
  <c r="Y91" i="64"/>
  <c r="Q91" i="64"/>
  <c r="I91" i="64"/>
  <c r="AW92" i="64"/>
  <c r="AO92" i="64"/>
  <c r="AG92" i="64"/>
  <c r="Y92" i="64"/>
  <c r="Q92" i="64"/>
  <c r="I92" i="64"/>
  <c r="AW102" i="64"/>
  <c r="AO102" i="64"/>
  <c r="AG102" i="64"/>
  <c r="Y102" i="64"/>
  <c r="Q102" i="64"/>
  <c r="I102" i="64"/>
  <c r="AW103" i="64"/>
  <c r="AO103" i="64"/>
  <c r="AG103" i="64"/>
  <c r="Y103" i="64"/>
  <c r="Q103" i="64"/>
  <c r="I103" i="64"/>
  <c r="R190" i="62"/>
  <c r="P195" i="62"/>
  <c r="O194" i="62"/>
  <c r="N193" i="62"/>
  <c r="M192" i="62"/>
  <c r="O221" i="62"/>
  <c r="O219" i="62"/>
  <c r="O217" i="62"/>
  <c r="L157" i="63"/>
  <c r="AB156" i="63" s="1"/>
  <c r="L155" i="63"/>
  <c r="L153" i="63"/>
  <c r="AA220" i="33"/>
  <c r="R126" i="63"/>
  <c r="AB126" i="63" s="1"/>
  <c r="Q131" i="63"/>
  <c r="AA131" i="63" s="1"/>
  <c r="Q130" i="63"/>
  <c r="AA130" i="63" s="1"/>
  <c r="Q129" i="63"/>
  <c r="AA129" i="63" s="1"/>
  <c r="Q128" i="63"/>
  <c r="AA128" i="63" s="1"/>
  <c r="Q127" i="63"/>
  <c r="AA127" i="63" s="1"/>
  <c r="R217" i="63"/>
  <c r="R218" i="63"/>
  <c r="R219" i="63"/>
  <c r="R220" i="63"/>
  <c r="R221" i="63"/>
  <c r="S216" i="63"/>
  <c r="S217" i="63"/>
  <c r="S218" i="63"/>
  <c r="S219" i="63"/>
  <c r="S220" i="63"/>
  <c r="S221" i="63"/>
  <c r="L216" i="63"/>
  <c r="M217" i="63"/>
  <c r="M218" i="63"/>
  <c r="M219" i="63"/>
  <c r="M220" i="63"/>
  <c r="M221" i="63"/>
  <c r="N216" i="63"/>
  <c r="R216" i="63"/>
  <c r="N221" i="63"/>
  <c r="P219" i="63"/>
  <c r="L218" i="63"/>
  <c r="P153" i="64"/>
  <c r="Z153" i="64" s="1"/>
  <c r="P154" i="64"/>
  <c r="Z154" i="64" s="1"/>
  <c r="P155" i="64"/>
  <c r="Z155" i="64" s="1"/>
  <c r="P156" i="64"/>
  <c r="Z156" i="64" s="1"/>
  <c r="P157" i="64"/>
  <c r="Z157" i="64" s="1"/>
  <c r="Q152" i="64"/>
  <c r="AA152" i="64" s="1"/>
  <c r="Q153" i="64"/>
  <c r="AA153" i="64" s="1"/>
  <c r="Q154" i="64"/>
  <c r="AA154" i="64" s="1"/>
  <c r="Q155" i="64"/>
  <c r="AA155" i="64" s="1"/>
  <c r="Q156" i="64"/>
  <c r="AA156" i="64" s="1"/>
  <c r="Q157" i="64"/>
  <c r="AA157" i="64" s="1"/>
  <c r="R152" i="64"/>
  <c r="AB152" i="64" s="1"/>
  <c r="R153" i="64"/>
  <c r="AB153" i="64" s="1"/>
  <c r="R154" i="64"/>
  <c r="AB154" i="64" s="1"/>
  <c r="R155" i="64"/>
  <c r="AB155" i="64" s="1"/>
  <c r="R156" i="64"/>
  <c r="AB156" i="64" s="1"/>
  <c r="R157" i="64"/>
  <c r="AB157" i="64" s="1"/>
  <c r="S152" i="64"/>
  <c r="AC152" i="64" s="1"/>
  <c r="S153" i="64"/>
  <c r="AC153" i="64" s="1"/>
  <c r="S154" i="64"/>
  <c r="AC154" i="64" s="1"/>
  <c r="S155" i="64"/>
  <c r="AC155" i="64" s="1"/>
  <c r="S156" i="64"/>
  <c r="AC156" i="64" s="1"/>
  <c r="S157" i="64"/>
  <c r="AC157" i="64" s="1"/>
  <c r="L152" i="64"/>
  <c r="V152" i="64" s="1"/>
  <c r="N152" i="64"/>
  <c r="X152" i="64" s="1"/>
  <c r="M156" i="64"/>
  <c r="W156" i="64" s="1"/>
  <c r="M154" i="64"/>
  <c r="W154" i="64" s="1"/>
  <c r="P229" i="67"/>
  <c r="P131" i="63"/>
  <c r="Z131" i="63" s="1"/>
  <c r="P130" i="63"/>
  <c r="Z130" i="63" s="1"/>
  <c r="P129" i="63"/>
  <c r="Z129" i="63" s="1"/>
  <c r="P128" i="63"/>
  <c r="Z128" i="63" s="1"/>
  <c r="P127" i="63"/>
  <c r="Z127" i="63" s="1"/>
  <c r="Q228" i="67"/>
  <c r="G228" i="67"/>
  <c r="L232" i="67"/>
  <c r="B232" i="67"/>
  <c r="B230" i="67"/>
  <c r="L230" i="67"/>
  <c r="V206" i="42"/>
  <c r="O131" i="63"/>
  <c r="Y131" i="63" s="1"/>
  <c r="O130" i="63"/>
  <c r="Y130" i="63" s="1"/>
  <c r="O129" i="63"/>
  <c r="Y129" i="63" s="1"/>
  <c r="O128" i="63"/>
  <c r="Y128" i="63" s="1"/>
  <c r="O127" i="63"/>
  <c r="Y127" i="63" s="1"/>
  <c r="R229" i="66"/>
  <c r="H229" i="66"/>
  <c r="S232" i="66"/>
  <c r="I232" i="66"/>
  <c r="F230" i="66"/>
  <c r="P230" i="66"/>
  <c r="O232" i="66"/>
  <c r="E232" i="66"/>
  <c r="P229" i="66"/>
  <c r="F229" i="66"/>
  <c r="AB204" i="42"/>
  <c r="O126" i="63"/>
  <c r="Y126" i="63" s="1"/>
  <c r="N131" i="63"/>
  <c r="X131" i="63" s="1"/>
  <c r="N130" i="63"/>
  <c r="X130" i="63" s="1"/>
  <c r="N129" i="63"/>
  <c r="X129" i="63" s="1"/>
  <c r="N128" i="63"/>
  <c r="X128" i="63" s="1"/>
  <c r="L231" i="66"/>
  <c r="B231" i="66"/>
  <c r="L229" i="66"/>
  <c r="B229" i="66"/>
  <c r="M229" i="66"/>
  <c r="C229" i="66"/>
  <c r="N231" i="66"/>
  <c r="D231" i="66"/>
  <c r="O229" i="66"/>
  <c r="E229" i="66"/>
  <c r="O209" i="42"/>
  <c r="V208" i="42" s="1"/>
  <c r="Z208" i="42"/>
  <c r="M190" i="64"/>
  <c r="L195" i="64"/>
  <c r="L194" i="64"/>
  <c r="L193" i="64"/>
  <c r="L192" i="64"/>
  <c r="O196" i="64" s="1"/>
  <c r="N203" i="64"/>
  <c r="M208" i="64"/>
  <c r="M207" i="64"/>
  <c r="M206" i="64"/>
  <c r="M205" i="64"/>
  <c r="M204" i="64"/>
  <c r="O216" i="64"/>
  <c r="N221" i="64"/>
  <c r="N220" i="64"/>
  <c r="N219" i="64"/>
  <c r="N218" i="64"/>
  <c r="N217" i="64"/>
  <c r="AC139" i="42"/>
  <c r="V139" i="42"/>
  <c r="V144" i="42"/>
  <c r="AB144" i="42"/>
  <c r="AB142" i="42"/>
  <c r="AC142" i="42"/>
  <c r="AB143" i="42"/>
  <c r="X190" i="43"/>
  <c r="W140" i="42"/>
  <c r="V129" i="42"/>
  <c r="W194" i="43"/>
  <c r="X194" i="43"/>
  <c r="W192" i="43"/>
  <c r="Z139" i="42"/>
  <c r="AC193" i="43"/>
  <c r="L233" i="66"/>
  <c r="B233" i="66"/>
  <c r="Q230" i="66"/>
  <c r="G230" i="66"/>
  <c r="E230" i="66"/>
  <c r="O230" i="66"/>
  <c r="M230" i="66"/>
  <c r="C230" i="66"/>
  <c r="V204" i="43"/>
  <c r="AC207" i="43"/>
  <c r="AC206" i="43"/>
  <c r="AC209" i="43"/>
  <c r="AC208" i="43"/>
  <c r="AC205" i="43"/>
  <c r="Y205" i="43"/>
  <c r="X206" i="43"/>
  <c r="X208" i="43"/>
  <c r="AA209" i="43"/>
  <c r="Z204" i="43"/>
  <c r="X205" i="43"/>
  <c r="W209" i="43"/>
  <c r="Z206" i="43"/>
  <c r="W207" i="43"/>
  <c r="X209" i="43"/>
  <c r="Z208" i="43"/>
  <c r="AB206" i="43"/>
  <c r="W206" i="43"/>
  <c r="W208" i="43"/>
  <c r="AA205" i="43"/>
  <c r="W205" i="43"/>
  <c r="AB208" i="43"/>
  <c r="Z209" i="43"/>
  <c r="AB209" i="43"/>
  <c r="X207" i="43"/>
  <c r="X204" i="43"/>
  <c r="AA208" i="43"/>
  <c r="V205" i="43"/>
  <c r="AA207" i="43"/>
  <c r="Y208" i="43"/>
  <c r="AB205" i="43"/>
  <c r="AB204" i="43"/>
  <c r="Z207" i="43"/>
  <c r="Y207" i="43"/>
  <c r="Y206" i="43"/>
  <c r="AA204" i="43"/>
  <c r="AB207" i="43"/>
  <c r="AC204" i="43"/>
  <c r="Y209" i="43"/>
  <c r="AA206" i="43"/>
  <c r="Z205" i="43"/>
  <c r="Y204" i="43"/>
  <c r="Y129" i="42"/>
  <c r="AC209" i="42"/>
  <c r="AA208" i="42"/>
  <c r="Z207" i="42"/>
  <c r="V192" i="43"/>
  <c r="O196" i="42"/>
  <c r="X192" i="42" s="1"/>
  <c r="AC190" i="42"/>
  <c r="Z128" i="42"/>
  <c r="AA126" i="42"/>
  <c r="W127" i="42"/>
  <c r="AA127" i="42"/>
  <c r="AB128" i="42"/>
  <c r="M203" i="64"/>
  <c r="L208" i="64"/>
  <c r="L207" i="64"/>
  <c r="L206" i="64"/>
  <c r="L205" i="64"/>
  <c r="L204" i="64"/>
  <c r="L232" i="66"/>
  <c r="B232" i="66"/>
  <c r="C231" i="66"/>
  <c r="M231" i="66"/>
  <c r="P232" i="66"/>
  <c r="F232" i="66"/>
  <c r="M232" i="66"/>
  <c r="C232" i="66"/>
  <c r="Y191" i="42"/>
  <c r="Y206" i="42"/>
  <c r="AC208" i="42"/>
  <c r="AB208" i="42"/>
  <c r="AA207" i="42"/>
  <c r="Z206" i="42"/>
  <c r="X140" i="42"/>
  <c r="AA195" i="42"/>
  <c r="Z194" i="42"/>
  <c r="W130" i="42"/>
  <c r="Z140" i="42"/>
  <c r="AC141" i="42"/>
  <c r="L203" i="64"/>
  <c r="S208" i="64"/>
  <c r="S207" i="64"/>
  <c r="S206" i="64"/>
  <c r="S205" i="64"/>
  <c r="S204" i="64"/>
  <c r="M216" i="64"/>
  <c r="L221" i="64"/>
  <c r="L220" i="64"/>
  <c r="L219" i="64"/>
  <c r="L218" i="64"/>
  <c r="L217" i="64"/>
  <c r="AA194" i="43"/>
  <c r="AC191" i="43"/>
  <c r="Z192" i="43"/>
  <c r="AA192" i="43"/>
  <c r="Z195" i="43"/>
  <c r="Z194" i="43"/>
  <c r="Z193" i="43"/>
  <c r="Z190" i="43"/>
  <c r="AA190" i="43"/>
  <c r="AC190" i="43"/>
  <c r="Z191" i="43"/>
  <c r="Y194" i="43"/>
  <c r="AB194" i="43"/>
  <c r="AB195" i="43"/>
  <c r="AA195" i="43"/>
  <c r="AA191" i="43"/>
  <c r="AB192" i="43"/>
  <c r="Y191" i="43"/>
  <c r="Y192" i="43"/>
  <c r="AB193" i="43"/>
  <c r="AA193" i="43"/>
  <c r="AB190" i="43"/>
  <c r="AB191" i="43"/>
  <c r="Y195" i="43"/>
  <c r="Y193" i="43"/>
  <c r="AC126" i="42"/>
  <c r="AB131" i="42"/>
  <c r="V131" i="42"/>
  <c r="AB129" i="42"/>
  <c r="X195" i="43"/>
  <c r="O222" i="42"/>
  <c r="AC221" i="42" s="1"/>
  <c r="X128" i="42"/>
  <c r="N232" i="66"/>
  <c r="D232" i="66"/>
  <c r="R233" i="66"/>
  <c r="H233" i="66"/>
  <c r="G228" i="66"/>
  <c r="Q228" i="66"/>
  <c r="N233" i="66"/>
  <c r="D233" i="66"/>
  <c r="P231" i="66"/>
  <c r="F231" i="66"/>
  <c r="X194" i="42"/>
  <c r="Z127" i="42"/>
  <c r="X192" i="43"/>
  <c r="X209" i="42"/>
  <c r="AC207" i="42"/>
  <c r="AB207" i="42"/>
  <c r="Z205" i="42"/>
  <c r="Y127" i="42"/>
  <c r="AC194" i="42"/>
  <c r="AA194" i="42"/>
  <c r="Z193" i="42"/>
  <c r="AA131" i="42"/>
  <c r="Y130" i="42"/>
  <c r="Y139" i="42"/>
  <c r="AB140" i="42"/>
  <c r="AB141" i="42"/>
  <c r="S203" i="64"/>
  <c r="R208" i="64"/>
  <c r="R207" i="64"/>
  <c r="R206" i="64"/>
  <c r="R205" i="64"/>
  <c r="L216" i="64"/>
  <c r="S221" i="64"/>
  <c r="S220" i="64"/>
  <c r="S219" i="64"/>
  <c r="S218" i="64"/>
  <c r="AA219" i="42"/>
  <c r="W126" i="42"/>
  <c r="Y140" i="42"/>
  <c r="X129" i="42"/>
  <c r="S230" i="66"/>
  <c r="I230" i="66"/>
  <c r="D230" i="66"/>
  <c r="N230" i="66"/>
  <c r="P233" i="66"/>
  <c r="F233" i="66"/>
  <c r="F228" i="66"/>
  <c r="P228" i="66"/>
  <c r="O231" i="66"/>
  <c r="E231" i="66"/>
  <c r="AA142" i="42"/>
  <c r="Z126" i="42"/>
  <c r="W192" i="42"/>
  <c r="AB206" i="42"/>
  <c r="AA205" i="42"/>
  <c r="X141" i="42"/>
  <c r="AA140" i="42"/>
  <c r="AC193" i="42"/>
  <c r="AB193" i="42"/>
  <c r="AA193" i="42"/>
  <c r="X207" i="42"/>
  <c r="V194" i="43"/>
  <c r="W129" i="42"/>
  <c r="AC143" i="42"/>
  <c r="AC144" i="42"/>
  <c r="L229" i="67"/>
  <c r="B229" i="67"/>
  <c r="O229" i="67"/>
  <c r="E229" i="67"/>
  <c r="Q232" i="67"/>
  <c r="G232" i="67"/>
  <c r="O230" i="67"/>
  <c r="E230" i="67"/>
  <c r="O231" i="67"/>
  <c r="E231" i="67"/>
  <c r="Q229" i="67"/>
  <c r="G229" i="67"/>
  <c r="O228" i="67"/>
  <c r="E228" i="67"/>
  <c r="N230" i="67"/>
  <c r="D230" i="67"/>
  <c r="R231" i="67"/>
  <c r="H231" i="67"/>
  <c r="P232" i="67"/>
  <c r="I231" i="67"/>
  <c r="S231" i="67"/>
  <c r="O233" i="67"/>
  <c r="E233" i="67"/>
  <c r="Q231" i="67"/>
  <c r="G231" i="67"/>
  <c r="P228" i="67"/>
  <c r="F228" i="67"/>
  <c r="M231" i="67"/>
  <c r="C231" i="67"/>
  <c r="Q233" i="67"/>
  <c r="G233" i="67"/>
  <c r="N233" i="67"/>
  <c r="D233" i="67"/>
  <c r="S228" i="67"/>
  <c r="I228" i="67"/>
  <c r="R230" i="67"/>
  <c r="H230" i="67"/>
  <c r="F233" i="67"/>
  <c r="F229" i="67"/>
  <c r="N229" i="67"/>
  <c r="D229" i="67"/>
  <c r="S230" i="67"/>
  <c r="I230" i="67"/>
  <c r="M229" i="67"/>
  <c r="C229" i="67"/>
  <c r="M230" i="67"/>
  <c r="C230" i="67"/>
  <c r="S229" i="67"/>
  <c r="I229" i="67"/>
  <c r="Q230" i="67"/>
  <c r="G230" i="67"/>
  <c r="M232" i="67"/>
  <c r="C232" i="67"/>
  <c r="N232" i="67"/>
  <c r="D232" i="67"/>
  <c r="R233" i="67"/>
  <c r="H233" i="67"/>
  <c r="R229" i="67"/>
  <c r="H229" i="67"/>
  <c r="L233" i="67"/>
  <c r="B233" i="67"/>
  <c r="I233" i="67"/>
  <c r="S233" i="67"/>
  <c r="L228" i="67"/>
  <c r="B228" i="67"/>
  <c r="M233" i="67"/>
  <c r="C233" i="67"/>
  <c r="N228" i="67"/>
  <c r="D228" i="67"/>
  <c r="S232" i="67"/>
  <c r="I232" i="67"/>
  <c r="R228" i="67"/>
  <c r="H228" i="67"/>
  <c r="O232" i="67"/>
  <c r="E232" i="67"/>
  <c r="N231" i="67"/>
  <c r="D231" i="67"/>
  <c r="R232" i="67"/>
  <c r="H232" i="67"/>
  <c r="R126" i="64"/>
  <c r="AB126" i="64" s="1"/>
  <c r="N126" i="64"/>
  <c r="P131" i="64"/>
  <c r="L131" i="64"/>
  <c r="V131" i="64" s="1"/>
  <c r="P130" i="64"/>
  <c r="Z130" i="64" s="1"/>
  <c r="L130" i="64"/>
  <c r="P129" i="64"/>
  <c r="Z129" i="64" s="1"/>
  <c r="L129" i="64"/>
  <c r="V129" i="64" s="1"/>
  <c r="P128" i="64"/>
  <c r="Z128" i="64" s="1"/>
  <c r="L128" i="64"/>
  <c r="P127" i="64"/>
  <c r="Z127" i="64" s="1"/>
  <c r="L127" i="64"/>
  <c r="V127" i="64" s="1"/>
  <c r="Q126" i="64"/>
  <c r="AA126" i="64" s="1"/>
  <c r="S131" i="64"/>
  <c r="O131" i="64"/>
  <c r="Y131" i="64" s="1"/>
  <c r="S130" i="64"/>
  <c r="AC130" i="64" s="1"/>
  <c r="O130" i="64"/>
  <c r="Y130" i="64" s="1"/>
  <c r="S129" i="64"/>
  <c r="O129" i="64"/>
  <c r="Y129" i="64" s="1"/>
  <c r="S128" i="64"/>
  <c r="AC128" i="64" s="1"/>
  <c r="O128" i="64"/>
  <c r="Y128" i="64" s="1"/>
  <c r="S127" i="64"/>
  <c r="O127" i="64"/>
  <c r="Y127" i="64" s="1"/>
  <c r="N104" i="63"/>
  <c r="AD104" i="63"/>
  <c r="AT104" i="63"/>
  <c r="G103" i="63"/>
  <c r="O103" i="63"/>
  <c r="W103" i="63"/>
  <c r="AE103" i="63"/>
  <c r="AM103" i="63"/>
  <c r="AU103" i="63"/>
  <c r="G102" i="63"/>
  <c r="O102" i="63"/>
  <c r="P102" i="63"/>
  <c r="W102" i="63"/>
  <c r="AE102" i="63"/>
  <c r="AF102" i="63"/>
  <c r="AM102" i="63"/>
  <c r="AU102" i="63"/>
  <c r="AV102" i="63"/>
  <c r="C99" i="63"/>
  <c r="D99" i="63"/>
  <c r="E99" i="63"/>
  <c r="F99" i="63"/>
  <c r="G99" i="63"/>
  <c r="H99" i="63"/>
  <c r="I99" i="63"/>
  <c r="J99" i="63"/>
  <c r="K99" i="63"/>
  <c r="L99" i="63"/>
  <c r="M99" i="63"/>
  <c r="N99" i="63"/>
  <c r="O99" i="63"/>
  <c r="P99" i="63"/>
  <c r="Q99" i="63"/>
  <c r="R99" i="63"/>
  <c r="S99" i="63"/>
  <c r="T99" i="63"/>
  <c r="U99" i="63"/>
  <c r="V99" i="63"/>
  <c r="W99" i="63"/>
  <c r="X99" i="63"/>
  <c r="Y99" i="63"/>
  <c r="Z99" i="63"/>
  <c r="AA99" i="63"/>
  <c r="AB99" i="63"/>
  <c r="AC99" i="63"/>
  <c r="AD99" i="63"/>
  <c r="AE99" i="63"/>
  <c r="AF99" i="63"/>
  <c r="AG99" i="63"/>
  <c r="AH99" i="63"/>
  <c r="AI99" i="63"/>
  <c r="AJ99" i="63"/>
  <c r="AK99" i="63"/>
  <c r="AL99" i="63"/>
  <c r="AM99" i="63"/>
  <c r="AN99" i="63"/>
  <c r="AO99" i="63"/>
  <c r="AP99" i="63"/>
  <c r="AQ99" i="63"/>
  <c r="AR99" i="63"/>
  <c r="AS99" i="63"/>
  <c r="AT99" i="63"/>
  <c r="AU99" i="63"/>
  <c r="AV99" i="63"/>
  <c r="AW99" i="63"/>
  <c r="B99" i="63"/>
  <c r="C98" i="63"/>
  <c r="D98" i="63"/>
  <c r="E98" i="63"/>
  <c r="F98" i="63"/>
  <c r="G98" i="63"/>
  <c r="H98" i="63"/>
  <c r="I98" i="63"/>
  <c r="J98" i="63"/>
  <c r="K98" i="63"/>
  <c r="L98" i="63"/>
  <c r="M98" i="63"/>
  <c r="N98" i="63"/>
  <c r="O98" i="63"/>
  <c r="P98" i="63"/>
  <c r="Q98" i="63"/>
  <c r="R98" i="63"/>
  <c r="S98" i="63"/>
  <c r="T98" i="63"/>
  <c r="U98" i="63"/>
  <c r="V98" i="63"/>
  <c r="W98" i="63"/>
  <c r="X98" i="63"/>
  <c r="Y98" i="63"/>
  <c r="Z98" i="63"/>
  <c r="AA98" i="63"/>
  <c r="AB98" i="63"/>
  <c r="AC98" i="63"/>
  <c r="AD98" i="63"/>
  <c r="AE98" i="63"/>
  <c r="AF98" i="63"/>
  <c r="AG98" i="63"/>
  <c r="AH98" i="63"/>
  <c r="AI98" i="63"/>
  <c r="AJ98" i="63"/>
  <c r="AK98" i="63"/>
  <c r="AL98" i="63"/>
  <c r="AM98" i="63"/>
  <c r="AN98" i="63"/>
  <c r="AO98" i="63"/>
  <c r="AP98" i="63"/>
  <c r="AQ98" i="63"/>
  <c r="AR98" i="63"/>
  <c r="AS98" i="63"/>
  <c r="AT98" i="63"/>
  <c r="AU98" i="63"/>
  <c r="AV98" i="63"/>
  <c r="AW98" i="63"/>
  <c r="AW103" i="63" s="1"/>
  <c r="B98" i="63"/>
  <c r="C97" i="63"/>
  <c r="C103" i="63" s="1"/>
  <c r="D97" i="63"/>
  <c r="D103" i="63" s="1"/>
  <c r="E97" i="63"/>
  <c r="E103" i="63" s="1"/>
  <c r="F97" i="63"/>
  <c r="F103" i="63" s="1"/>
  <c r="G97" i="63"/>
  <c r="G104" i="63" s="1"/>
  <c r="H97" i="63"/>
  <c r="H102" i="63" s="1"/>
  <c r="I97" i="63"/>
  <c r="I102" i="63" s="1"/>
  <c r="J97" i="63"/>
  <c r="J104" i="63" s="1"/>
  <c r="K97" i="63"/>
  <c r="K103" i="63" s="1"/>
  <c r="L97" i="63"/>
  <c r="L103" i="63" s="1"/>
  <c r="M97" i="63"/>
  <c r="M103" i="63" s="1"/>
  <c r="N97" i="63"/>
  <c r="N103" i="63" s="1"/>
  <c r="O97" i="63"/>
  <c r="O104" i="63" s="1"/>
  <c r="P97" i="63"/>
  <c r="P103" i="63" s="1"/>
  <c r="Q97" i="63"/>
  <c r="Q102" i="63" s="1"/>
  <c r="R97" i="63"/>
  <c r="R104" i="63" s="1"/>
  <c r="S97" i="63"/>
  <c r="S103" i="63" s="1"/>
  <c r="T97" i="63"/>
  <c r="T103" i="63" s="1"/>
  <c r="U97" i="63"/>
  <c r="U103" i="63" s="1"/>
  <c r="V97" i="63"/>
  <c r="V103" i="63" s="1"/>
  <c r="W97" i="63"/>
  <c r="W104" i="63" s="1"/>
  <c r="X97" i="63"/>
  <c r="X102" i="63" s="1"/>
  <c r="Y97" i="63"/>
  <c r="Y102" i="63" s="1"/>
  <c r="Z97" i="63"/>
  <c r="Z104" i="63" s="1"/>
  <c r="AA97" i="63"/>
  <c r="AA103" i="63" s="1"/>
  <c r="AB97" i="63"/>
  <c r="AB103" i="63" s="1"/>
  <c r="AC97" i="63"/>
  <c r="AC103" i="63" s="1"/>
  <c r="AD97" i="63"/>
  <c r="AD103" i="63" s="1"/>
  <c r="AE97" i="63"/>
  <c r="AE104" i="63" s="1"/>
  <c r="AF97" i="63"/>
  <c r="AF103" i="63" s="1"/>
  <c r="AG97" i="63"/>
  <c r="AG102" i="63" s="1"/>
  <c r="AH97" i="63"/>
  <c r="AH104" i="63" s="1"/>
  <c r="AI97" i="63"/>
  <c r="AI103" i="63" s="1"/>
  <c r="AJ97" i="63"/>
  <c r="AJ103" i="63" s="1"/>
  <c r="AK97" i="63"/>
  <c r="AK103" i="63" s="1"/>
  <c r="AL97" i="63"/>
  <c r="AL103" i="63" s="1"/>
  <c r="AM97" i="63"/>
  <c r="AM104" i="63" s="1"/>
  <c r="AN97" i="63"/>
  <c r="AN102" i="63" s="1"/>
  <c r="AO97" i="63"/>
  <c r="AO102" i="63" s="1"/>
  <c r="AP97" i="63"/>
  <c r="AP104" i="63" s="1"/>
  <c r="AQ97" i="63"/>
  <c r="AQ103" i="63" s="1"/>
  <c r="AR97" i="63"/>
  <c r="AR103" i="63" s="1"/>
  <c r="AS97" i="63"/>
  <c r="AS103" i="63" s="1"/>
  <c r="AT97" i="63"/>
  <c r="AT103" i="63" s="1"/>
  <c r="AU97" i="63"/>
  <c r="AU104" i="63" s="1"/>
  <c r="AV97" i="63"/>
  <c r="AV103" i="63" s="1"/>
  <c r="AW97" i="63"/>
  <c r="B97" i="63"/>
  <c r="G93" i="63"/>
  <c r="Q93" i="63"/>
  <c r="W93" i="63"/>
  <c r="AG93" i="63"/>
  <c r="AM93" i="63"/>
  <c r="AW92" i="63"/>
  <c r="G92" i="63"/>
  <c r="Q92" i="63"/>
  <c r="W92" i="63"/>
  <c r="AG92" i="63"/>
  <c r="AM92" i="63"/>
  <c r="B92" i="63"/>
  <c r="G91" i="63"/>
  <c r="I91" i="63"/>
  <c r="O91" i="63"/>
  <c r="P91" i="63"/>
  <c r="W91" i="63"/>
  <c r="AB91" i="63"/>
  <c r="AM91" i="63"/>
  <c r="AO91" i="63"/>
  <c r="AU91" i="63"/>
  <c r="AV91" i="63"/>
  <c r="C88" i="63"/>
  <c r="D88" i="63"/>
  <c r="E88" i="63"/>
  <c r="F88" i="63"/>
  <c r="G88" i="63"/>
  <c r="H88" i="63"/>
  <c r="I88" i="63"/>
  <c r="J88" i="63"/>
  <c r="K88" i="63"/>
  <c r="L88" i="63"/>
  <c r="M88" i="63"/>
  <c r="N88" i="63"/>
  <c r="O88" i="63"/>
  <c r="P88" i="63"/>
  <c r="Q88" i="63"/>
  <c r="R88" i="63"/>
  <c r="S88" i="63"/>
  <c r="T88" i="63"/>
  <c r="U88" i="63"/>
  <c r="V88" i="63"/>
  <c r="W88" i="63"/>
  <c r="X88" i="63"/>
  <c r="Y88" i="63"/>
  <c r="Z88" i="63"/>
  <c r="AA88" i="63"/>
  <c r="AB88" i="63"/>
  <c r="AC88" i="63"/>
  <c r="AD88" i="63"/>
  <c r="AE88" i="63"/>
  <c r="AF88" i="63"/>
  <c r="AG88" i="63"/>
  <c r="AH88" i="63"/>
  <c r="AI88" i="63"/>
  <c r="AJ88" i="63"/>
  <c r="AK88" i="63"/>
  <c r="AL88" i="63"/>
  <c r="AM88" i="63"/>
  <c r="AN88" i="63"/>
  <c r="AO88" i="63"/>
  <c r="AP88" i="63"/>
  <c r="AQ88" i="63"/>
  <c r="AR88" i="63"/>
  <c r="AS88" i="63"/>
  <c r="AT88" i="63"/>
  <c r="AU88" i="63"/>
  <c r="AV88" i="63"/>
  <c r="AW88" i="63"/>
  <c r="B88" i="63"/>
  <c r="C87" i="63"/>
  <c r="D87" i="63"/>
  <c r="E87" i="63"/>
  <c r="F87" i="63"/>
  <c r="G87" i="63"/>
  <c r="H87" i="63"/>
  <c r="I87" i="63"/>
  <c r="J87" i="63"/>
  <c r="K87" i="63"/>
  <c r="L87" i="63"/>
  <c r="M87" i="63"/>
  <c r="N87" i="63"/>
  <c r="O87" i="63"/>
  <c r="P87" i="63"/>
  <c r="Q87" i="63"/>
  <c r="R87" i="63"/>
  <c r="S87" i="63"/>
  <c r="T87" i="63"/>
  <c r="U87" i="63"/>
  <c r="V87" i="63"/>
  <c r="W87" i="63"/>
  <c r="X87" i="63"/>
  <c r="Y87" i="63"/>
  <c r="Z87" i="63"/>
  <c r="AA87" i="63"/>
  <c r="AB87" i="63"/>
  <c r="AC87" i="63"/>
  <c r="AD87" i="63"/>
  <c r="AE87" i="63"/>
  <c r="AF87" i="63"/>
  <c r="AG87" i="63"/>
  <c r="AH87" i="63"/>
  <c r="AI87" i="63"/>
  <c r="AJ87" i="63"/>
  <c r="AK87" i="63"/>
  <c r="AL87" i="63"/>
  <c r="AM87" i="63"/>
  <c r="AN87" i="63"/>
  <c r="AO87" i="63"/>
  <c r="AP87" i="63"/>
  <c r="AQ87" i="63"/>
  <c r="AR87" i="63"/>
  <c r="AS87" i="63"/>
  <c r="AT87" i="63"/>
  <c r="AU87" i="63"/>
  <c r="AV87" i="63"/>
  <c r="AW87" i="63"/>
  <c r="AW91" i="63" s="1"/>
  <c r="B87" i="63"/>
  <c r="C86" i="63"/>
  <c r="C93" i="63" s="1"/>
  <c r="D86" i="63"/>
  <c r="D93" i="63" s="1"/>
  <c r="E86" i="63"/>
  <c r="E93" i="63" s="1"/>
  <c r="F86" i="63"/>
  <c r="F93" i="63" s="1"/>
  <c r="G86" i="63"/>
  <c r="H86" i="63"/>
  <c r="H93" i="63" s="1"/>
  <c r="I86" i="63"/>
  <c r="I93" i="63" s="1"/>
  <c r="J86" i="63"/>
  <c r="J92" i="63" s="1"/>
  <c r="K86" i="63"/>
  <c r="K93" i="63" s="1"/>
  <c r="L86" i="63"/>
  <c r="L93" i="63" s="1"/>
  <c r="M86" i="63"/>
  <c r="M93" i="63" s="1"/>
  <c r="N86" i="63"/>
  <c r="N93" i="63" s="1"/>
  <c r="O86" i="63"/>
  <c r="O93" i="63" s="1"/>
  <c r="P86" i="63"/>
  <c r="P93" i="63" s="1"/>
  <c r="Q86" i="63"/>
  <c r="Q91" i="63" s="1"/>
  <c r="R86" i="63"/>
  <c r="R92" i="63" s="1"/>
  <c r="S86" i="63"/>
  <c r="S93" i="63" s="1"/>
  <c r="T86" i="63"/>
  <c r="T93" i="63" s="1"/>
  <c r="U86" i="63"/>
  <c r="U93" i="63" s="1"/>
  <c r="V86" i="63"/>
  <c r="V93" i="63" s="1"/>
  <c r="W86" i="63"/>
  <c r="X86" i="63"/>
  <c r="X93" i="63" s="1"/>
  <c r="Y86" i="63"/>
  <c r="Y93" i="63" s="1"/>
  <c r="Z86" i="63"/>
  <c r="Z92" i="63" s="1"/>
  <c r="AA86" i="63"/>
  <c r="AA93" i="63" s="1"/>
  <c r="AB86" i="63"/>
  <c r="AB93" i="63" s="1"/>
  <c r="AC86" i="63"/>
  <c r="AC93" i="63" s="1"/>
  <c r="AD86" i="63"/>
  <c r="AD93" i="63" s="1"/>
  <c r="AE86" i="63"/>
  <c r="AE91" i="63" s="1"/>
  <c r="AF86" i="63"/>
  <c r="AF91" i="63" s="1"/>
  <c r="AG86" i="63"/>
  <c r="AG91" i="63" s="1"/>
  <c r="AH86" i="63"/>
  <c r="AH92" i="63" s="1"/>
  <c r="AI86" i="63"/>
  <c r="AI93" i="63" s="1"/>
  <c r="AJ86" i="63"/>
  <c r="AJ93" i="63" s="1"/>
  <c r="AK86" i="63"/>
  <c r="AK93" i="63" s="1"/>
  <c r="AL86" i="63"/>
  <c r="AL93" i="63" s="1"/>
  <c r="AM86" i="63"/>
  <c r="AN86" i="63"/>
  <c r="AN93" i="63" s="1"/>
  <c r="AO86" i="63"/>
  <c r="AO93" i="63" s="1"/>
  <c r="AP86" i="63"/>
  <c r="AP92" i="63" s="1"/>
  <c r="AQ86" i="63"/>
  <c r="AQ93" i="63" s="1"/>
  <c r="AR86" i="63"/>
  <c r="AR93" i="63" s="1"/>
  <c r="AS86" i="63"/>
  <c r="AS93" i="63" s="1"/>
  <c r="AT86" i="63"/>
  <c r="AT93" i="63" s="1"/>
  <c r="AU86" i="63"/>
  <c r="AU93" i="63" s="1"/>
  <c r="AV86" i="63"/>
  <c r="AV93" i="63" s="1"/>
  <c r="AW86" i="63"/>
  <c r="B86" i="63"/>
  <c r="B91" i="63" s="1"/>
  <c r="Y192" i="64" l="1"/>
  <c r="X195" i="64"/>
  <c r="AA193" i="64"/>
  <c r="Y195" i="64"/>
  <c r="AN91" i="63"/>
  <c r="Z91" i="63"/>
  <c r="AV92" i="63"/>
  <c r="AF92" i="63"/>
  <c r="P92" i="63"/>
  <c r="AF93" i="63"/>
  <c r="AP103" i="63"/>
  <c r="Z103" i="63"/>
  <c r="J103" i="63"/>
  <c r="AO104" i="63"/>
  <c r="Y104" i="63"/>
  <c r="I104" i="63"/>
  <c r="Z222" i="42"/>
  <c r="AC217" i="42"/>
  <c r="Z221" i="42"/>
  <c r="AC220" i="42"/>
  <c r="AA191" i="42"/>
  <c r="AC152" i="63"/>
  <c r="AB221" i="42"/>
  <c r="V143" i="64"/>
  <c r="Y91" i="63"/>
  <c r="L91" i="63"/>
  <c r="AU92" i="63"/>
  <c r="AE92" i="63"/>
  <c r="O92" i="63"/>
  <c r="AE93" i="63"/>
  <c r="AP102" i="63"/>
  <c r="Z102" i="63"/>
  <c r="J102" i="63"/>
  <c r="AO103" i="63"/>
  <c r="Y103" i="63"/>
  <c r="I103" i="63"/>
  <c r="AN104" i="63"/>
  <c r="X104" i="63"/>
  <c r="H104" i="63"/>
  <c r="Z131" i="64"/>
  <c r="V190" i="42"/>
  <c r="X206" i="42"/>
  <c r="V153" i="63"/>
  <c r="AA190" i="42"/>
  <c r="AC156" i="63"/>
  <c r="V222" i="42"/>
  <c r="V139" i="64"/>
  <c r="L164" i="64" s="1"/>
  <c r="AJ91" i="63"/>
  <c r="X91" i="63"/>
  <c r="J91" i="63"/>
  <c r="AT92" i="63"/>
  <c r="AD92" i="63"/>
  <c r="N92" i="63"/>
  <c r="AP93" i="63"/>
  <c r="Z93" i="63"/>
  <c r="J93" i="63"/>
  <c r="AN103" i="63"/>
  <c r="X103" i="63"/>
  <c r="H103" i="63"/>
  <c r="AC129" i="64"/>
  <c r="V128" i="64"/>
  <c r="X126" i="64"/>
  <c r="AB194" i="42"/>
  <c r="AB195" i="42"/>
  <c r="Z220" i="42"/>
  <c r="W209" i="42"/>
  <c r="Z209" i="42"/>
  <c r="V155" i="63"/>
  <c r="V219" i="42"/>
  <c r="V191" i="42"/>
  <c r="V142" i="64"/>
  <c r="L167" i="64" s="1"/>
  <c r="AC218" i="42"/>
  <c r="V154" i="63"/>
  <c r="X131" i="64"/>
  <c r="W130" i="64"/>
  <c r="V126" i="64"/>
  <c r="Y154" i="64"/>
  <c r="W144" i="63"/>
  <c r="B102" i="63"/>
  <c r="B108" i="63"/>
  <c r="B107" i="63"/>
  <c r="B106" i="63"/>
  <c r="AO92" i="63"/>
  <c r="Y92" i="63"/>
  <c r="I92" i="63"/>
  <c r="AL104" i="63"/>
  <c r="V104" i="63"/>
  <c r="F104" i="63"/>
  <c r="Y194" i="42"/>
  <c r="AB219" i="42"/>
  <c r="V193" i="42"/>
  <c r="AB130" i="64"/>
  <c r="X127" i="64"/>
  <c r="W128" i="64"/>
  <c r="T91" i="63"/>
  <c r="H91" i="63"/>
  <c r="AN92" i="63"/>
  <c r="X92" i="63"/>
  <c r="H92" i="63"/>
  <c r="AH103" i="63"/>
  <c r="R103" i="63"/>
  <c r="B104" i="63"/>
  <c r="AG104" i="63"/>
  <c r="Q104" i="63"/>
  <c r="AW104" i="63"/>
  <c r="AB192" i="42"/>
  <c r="W217" i="42"/>
  <c r="W153" i="63"/>
  <c r="V194" i="42"/>
  <c r="W142" i="64"/>
  <c r="AA130" i="64"/>
  <c r="W131" i="64"/>
  <c r="AB131" i="64"/>
  <c r="X141" i="64"/>
  <c r="W143" i="64"/>
  <c r="X144" i="64"/>
  <c r="N169" i="64" s="1"/>
  <c r="AC140" i="64"/>
  <c r="AA144" i="64"/>
  <c r="Z142" i="64"/>
  <c r="W127" i="63"/>
  <c r="W153" i="64"/>
  <c r="AA217" i="42"/>
  <c r="AH91" i="63"/>
  <c r="AR91" i="63"/>
  <c r="R91" i="63"/>
  <c r="AH102" i="63"/>
  <c r="R102" i="63"/>
  <c r="AW102" i="63"/>
  <c r="AG103" i="63"/>
  <c r="Q103" i="63"/>
  <c r="AV104" i="63"/>
  <c r="AF104" i="63"/>
  <c r="P104" i="63"/>
  <c r="AC192" i="42"/>
  <c r="AB220" i="42"/>
  <c r="X129" i="64"/>
  <c r="W127" i="64"/>
  <c r="AB129" i="64"/>
  <c r="W144" i="64"/>
  <c r="C169" i="64" s="1"/>
  <c r="W141" i="64"/>
  <c r="X142" i="64"/>
  <c r="N167" i="64" s="1"/>
  <c r="AC139" i="64"/>
  <c r="AA143" i="64"/>
  <c r="Z141" i="64"/>
  <c r="W129" i="63"/>
  <c r="V126" i="63"/>
  <c r="AP91" i="63"/>
  <c r="D91" i="63"/>
  <c r="AL92" i="63"/>
  <c r="V92" i="63"/>
  <c r="F92" i="63"/>
  <c r="AH93" i="63"/>
  <c r="R93" i="63"/>
  <c r="AW93" i="63"/>
  <c r="AC127" i="64"/>
  <c r="AC131" i="64"/>
  <c r="V130" i="64"/>
  <c r="AB190" i="42"/>
  <c r="Y209" i="42"/>
  <c r="AB217" i="42"/>
  <c r="AA204" i="42"/>
  <c r="AA221" i="42"/>
  <c r="AB155" i="63"/>
  <c r="AA152" i="63"/>
  <c r="G164" i="63" s="1"/>
  <c r="Y156" i="63"/>
  <c r="X154" i="63"/>
  <c r="N166" i="63" s="1"/>
  <c r="W140" i="64"/>
  <c r="C165" i="64" s="1"/>
  <c r="W139" i="64"/>
  <c r="X140" i="64"/>
  <c r="N165" i="64" s="1"/>
  <c r="AB144" i="64"/>
  <c r="AA142" i="64"/>
  <c r="Z140" i="64"/>
  <c r="V155" i="64"/>
  <c r="B167" i="64" s="1"/>
  <c r="W131" i="63"/>
  <c r="V140" i="63"/>
  <c r="L165" i="63" s="1"/>
  <c r="R168" i="63"/>
  <c r="H168" i="63"/>
  <c r="B165" i="63"/>
  <c r="Q164" i="63"/>
  <c r="V157" i="62"/>
  <c r="AA152" i="62"/>
  <c r="AA153" i="62"/>
  <c r="AA155" i="62"/>
  <c r="AB152" i="62"/>
  <c r="AA156" i="62"/>
  <c r="Z153" i="62"/>
  <c r="AB153" i="62"/>
  <c r="X157" i="62"/>
  <c r="W142" i="62"/>
  <c r="AC154" i="62"/>
  <c r="R168" i="64"/>
  <c r="M165" i="63"/>
  <c r="C165" i="63"/>
  <c r="O167" i="63"/>
  <c r="E167" i="63"/>
  <c r="W155" i="62"/>
  <c r="AB140" i="62"/>
  <c r="Z144" i="62"/>
  <c r="V193" i="64"/>
  <c r="X193" i="64"/>
  <c r="W155" i="63"/>
  <c r="Y154" i="63"/>
  <c r="AC142" i="62"/>
  <c r="Y153" i="62"/>
  <c r="V194" i="64"/>
  <c r="Y194" i="64"/>
  <c r="AB154" i="62"/>
  <c r="AA157" i="63"/>
  <c r="W157" i="62"/>
  <c r="X155" i="62"/>
  <c r="D165" i="64"/>
  <c r="W152" i="63"/>
  <c r="Y154" i="62"/>
  <c r="X153" i="62"/>
  <c r="W143" i="62"/>
  <c r="X156" i="62"/>
  <c r="V156" i="63"/>
  <c r="AB143" i="64"/>
  <c r="H168" i="64" s="1"/>
  <c r="AA141" i="64"/>
  <c r="X140" i="62"/>
  <c r="Z143" i="62"/>
  <c r="AT91" i="63"/>
  <c r="AL91" i="63"/>
  <c r="AD91" i="63"/>
  <c r="V91" i="63"/>
  <c r="N91" i="63"/>
  <c r="F91" i="63"/>
  <c r="AS92" i="63"/>
  <c r="AK92" i="63"/>
  <c r="AC92" i="63"/>
  <c r="U92" i="63"/>
  <c r="M92" i="63"/>
  <c r="E92" i="63"/>
  <c r="AT102" i="63"/>
  <c r="AL102" i="63"/>
  <c r="AD102" i="63"/>
  <c r="V102" i="63"/>
  <c r="N102" i="63"/>
  <c r="F102" i="63"/>
  <c r="AS104" i="63"/>
  <c r="AK104" i="63"/>
  <c r="AC104" i="63"/>
  <c r="U104" i="63"/>
  <c r="M104" i="63"/>
  <c r="E104" i="63"/>
  <c r="Z192" i="42"/>
  <c r="AC206" i="42"/>
  <c r="AA206" i="42"/>
  <c r="AC195" i="42"/>
  <c r="V220" i="42"/>
  <c r="Z195" i="42"/>
  <c r="AB209" i="42"/>
  <c r="Z219" i="42"/>
  <c r="V195" i="64"/>
  <c r="AA209" i="42"/>
  <c r="V207" i="42"/>
  <c r="W204" i="42"/>
  <c r="Z195" i="64"/>
  <c r="Z194" i="64"/>
  <c r="B168" i="64"/>
  <c r="AB155" i="62"/>
  <c r="Z194" i="62"/>
  <c r="AB218" i="42"/>
  <c r="Y190" i="64"/>
  <c r="AA156" i="63"/>
  <c r="Z154" i="63"/>
  <c r="Y152" i="63"/>
  <c r="O222" i="62"/>
  <c r="Y218" i="62" s="1"/>
  <c r="V153" i="62"/>
  <c r="X195" i="42"/>
  <c r="AC155" i="63"/>
  <c r="X152" i="62"/>
  <c r="AB191" i="42"/>
  <c r="X191" i="64"/>
  <c r="Y209" i="63"/>
  <c r="Z152" i="62"/>
  <c r="V139" i="62"/>
  <c r="D169" i="64"/>
  <c r="C164" i="64"/>
  <c r="M165" i="64"/>
  <c r="W129" i="64"/>
  <c r="Z126" i="64"/>
  <c r="AB127" i="64"/>
  <c r="X154" i="62"/>
  <c r="W126" i="64"/>
  <c r="M164" i="64" s="1"/>
  <c r="V140" i="64"/>
  <c r="V141" i="64"/>
  <c r="AC144" i="64"/>
  <c r="AB142" i="64"/>
  <c r="R167" i="64" s="1"/>
  <c r="AA140" i="64"/>
  <c r="Y141" i="62"/>
  <c r="Z156" i="62"/>
  <c r="Z140" i="62"/>
  <c r="X204" i="64"/>
  <c r="W154" i="62"/>
  <c r="W141" i="62"/>
  <c r="B93" i="63"/>
  <c r="V192" i="64"/>
  <c r="L167" i="63"/>
  <c r="B167" i="63"/>
  <c r="N165" i="63"/>
  <c r="D165" i="63"/>
  <c r="W152" i="62"/>
  <c r="W193" i="64"/>
  <c r="AB144" i="62"/>
  <c r="V140" i="62"/>
  <c r="V157" i="63"/>
  <c r="AC154" i="63"/>
  <c r="V152" i="63"/>
  <c r="W156" i="63"/>
  <c r="W154" i="63"/>
  <c r="AB154" i="63"/>
  <c r="Z191" i="64"/>
  <c r="AA191" i="64"/>
  <c r="Y139" i="62"/>
  <c r="Y193" i="64"/>
  <c r="AA192" i="64"/>
  <c r="Y153" i="63"/>
  <c r="O209" i="62"/>
  <c r="AB207" i="62" s="1"/>
  <c r="AS91" i="63"/>
  <c r="AK91" i="63"/>
  <c r="AC91" i="63"/>
  <c r="U91" i="63"/>
  <c r="M91" i="63"/>
  <c r="E91" i="63"/>
  <c r="AR92" i="63"/>
  <c r="AJ92" i="63"/>
  <c r="AB92" i="63"/>
  <c r="T92" i="63"/>
  <c r="L92" i="63"/>
  <c r="D92" i="63"/>
  <c r="AS102" i="63"/>
  <c r="AK102" i="63"/>
  <c r="AC102" i="63"/>
  <c r="U102" i="63"/>
  <c r="M102" i="63"/>
  <c r="E102" i="63"/>
  <c r="AR104" i="63"/>
  <c r="AJ104" i="63"/>
  <c r="AB104" i="63"/>
  <c r="T104" i="63"/>
  <c r="L104" i="63"/>
  <c r="D104" i="63"/>
  <c r="AB207" i="64"/>
  <c r="O209" i="64"/>
  <c r="AC209" i="64" s="1"/>
  <c r="AC222" i="42"/>
  <c r="V209" i="64"/>
  <c r="W207" i="64"/>
  <c r="W190" i="64"/>
  <c r="AC204" i="42"/>
  <c r="V205" i="42"/>
  <c r="V209" i="42"/>
  <c r="AB190" i="64"/>
  <c r="AA195" i="64"/>
  <c r="Y222" i="62"/>
  <c r="AB156" i="62"/>
  <c r="AA155" i="63"/>
  <c r="Z153" i="63"/>
  <c r="X157" i="63"/>
  <c r="AB220" i="62"/>
  <c r="V154" i="62"/>
  <c r="V192" i="42"/>
  <c r="AC157" i="63"/>
  <c r="AC208" i="62"/>
  <c r="AA208" i="62"/>
  <c r="Z206" i="62"/>
  <c r="V141" i="62"/>
  <c r="AC191" i="42"/>
  <c r="AB142" i="62"/>
  <c r="Y152" i="62"/>
  <c r="L169" i="64"/>
  <c r="Y156" i="62"/>
  <c r="D167" i="64"/>
  <c r="AB128" i="64"/>
  <c r="X130" i="64"/>
  <c r="AA131" i="64"/>
  <c r="Y157" i="62"/>
  <c r="Y143" i="64"/>
  <c r="Y144" i="64"/>
  <c r="AC143" i="64"/>
  <c r="AB141" i="64"/>
  <c r="H166" i="64" s="1"/>
  <c r="AA139" i="64"/>
  <c r="Z142" i="62"/>
  <c r="AC204" i="64"/>
  <c r="P165" i="64"/>
  <c r="F165" i="64"/>
  <c r="O168" i="63"/>
  <c r="E168" i="63"/>
  <c r="V144" i="62"/>
  <c r="AA142" i="62"/>
  <c r="AA139" i="62"/>
  <c r="X142" i="62"/>
  <c r="Y144" i="62"/>
  <c r="AA140" i="62"/>
  <c r="AA144" i="62"/>
  <c r="AA143" i="62"/>
  <c r="Y142" i="62"/>
  <c r="X143" i="62"/>
  <c r="AA141" i="62"/>
  <c r="X144" i="62"/>
  <c r="AB139" i="62"/>
  <c r="AC192" i="64"/>
  <c r="AC194" i="64"/>
  <c r="V190" i="64"/>
  <c r="W191" i="64"/>
  <c r="AB191" i="64"/>
  <c r="AB193" i="64"/>
  <c r="AB195" i="64"/>
  <c r="W194" i="64"/>
  <c r="AB194" i="64"/>
  <c r="AC191" i="64"/>
  <c r="AC195" i="64"/>
  <c r="W192" i="64"/>
  <c r="X190" i="64"/>
  <c r="AC190" i="64"/>
  <c r="AB192" i="64"/>
  <c r="AC193" i="64"/>
  <c r="N164" i="63"/>
  <c r="D164" i="63"/>
  <c r="B103" i="63"/>
  <c r="AC221" i="64"/>
  <c r="Z190" i="64"/>
  <c r="R169" i="63"/>
  <c r="H169" i="63"/>
  <c r="AC139" i="62"/>
  <c r="AA157" i="62"/>
  <c r="X192" i="64"/>
  <c r="AB152" i="63"/>
  <c r="AA154" i="62"/>
  <c r="AC208" i="64"/>
  <c r="S168" i="64"/>
  <c r="I168" i="64"/>
  <c r="O222" i="63"/>
  <c r="AB220" i="63" s="1"/>
  <c r="Z155" i="63"/>
  <c r="AQ92" i="63"/>
  <c r="AI92" i="63"/>
  <c r="AA92" i="63"/>
  <c r="S92" i="63"/>
  <c r="K92" i="63"/>
  <c r="C92" i="63"/>
  <c r="AR102" i="63"/>
  <c r="AJ102" i="63"/>
  <c r="AB102" i="63"/>
  <c r="T102" i="63"/>
  <c r="L102" i="63"/>
  <c r="D102" i="63"/>
  <c r="AQ104" i="63"/>
  <c r="AI104" i="63"/>
  <c r="AA104" i="63"/>
  <c r="S104" i="63"/>
  <c r="K104" i="63"/>
  <c r="C104" i="63"/>
  <c r="AB208" i="64"/>
  <c r="Z218" i="42"/>
  <c r="Y217" i="42"/>
  <c r="Z217" i="42"/>
  <c r="Y221" i="42"/>
  <c r="Y220" i="42"/>
  <c r="Y219" i="42"/>
  <c r="X221" i="42"/>
  <c r="W221" i="42"/>
  <c r="W218" i="42"/>
  <c r="W222" i="42"/>
  <c r="X218" i="42"/>
  <c r="X217" i="42"/>
  <c r="W219" i="42"/>
  <c r="X219" i="42"/>
  <c r="Y222" i="42"/>
  <c r="W220" i="42"/>
  <c r="X222" i="42"/>
  <c r="Y218" i="42"/>
  <c r="X220" i="42"/>
  <c r="AA218" i="42"/>
  <c r="AB222" i="42"/>
  <c r="W204" i="64"/>
  <c r="W208" i="64"/>
  <c r="Z191" i="42"/>
  <c r="Y208" i="42"/>
  <c r="Y204" i="42"/>
  <c r="Z204" i="42"/>
  <c r="W207" i="42"/>
  <c r="W208" i="42"/>
  <c r="X205" i="42"/>
  <c r="W205" i="42"/>
  <c r="X208" i="42"/>
  <c r="Y205" i="42"/>
  <c r="Y207" i="42"/>
  <c r="W206" i="42"/>
  <c r="AA222" i="42"/>
  <c r="AB205" i="42"/>
  <c r="M166" i="64"/>
  <c r="C166" i="64"/>
  <c r="S165" i="64"/>
  <c r="I165" i="64"/>
  <c r="G169" i="64"/>
  <c r="P167" i="64"/>
  <c r="F167" i="64"/>
  <c r="V221" i="42"/>
  <c r="Y191" i="64"/>
  <c r="AB157" i="62"/>
  <c r="W217" i="62"/>
  <c r="AA154" i="63"/>
  <c r="Z152" i="63"/>
  <c r="X156" i="63"/>
  <c r="V155" i="62"/>
  <c r="V195" i="42"/>
  <c r="V142" i="62"/>
  <c r="Z193" i="64"/>
  <c r="AC143" i="62"/>
  <c r="AB143" i="62"/>
  <c r="Y155" i="62"/>
  <c r="Z139" i="64"/>
  <c r="AC126" i="64"/>
  <c r="S164" i="64" s="1"/>
  <c r="X128" i="64"/>
  <c r="N166" i="64" s="1"/>
  <c r="AA129" i="64"/>
  <c r="Q167" i="64" s="1"/>
  <c r="V152" i="62"/>
  <c r="X143" i="64"/>
  <c r="Y142" i="64"/>
  <c r="AC142" i="64"/>
  <c r="S167" i="64" s="1"/>
  <c r="AB140" i="64"/>
  <c r="H165" i="64" s="1"/>
  <c r="Z144" i="64"/>
  <c r="P169" i="64" s="1"/>
  <c r="AC157" i="62"/>
  <c r="Z155" i="62"/>
  <c r="Z141" i="62"/>
  <c r="Z157" i="62"/>
  <c r="Y143" i="62"/>
  <c r="AC205" i="64"/>
  <c r="R169" i="64"/>
  <c r="H169" i="64"/>
  <c r="R167" i="63"/>
  <c r="H167" i="63"/>
  <c r="AC156" i="62"/>
  <c r="O196" i="63"/>
  <c r="AB194" i="63" s="1"/>
  <c r="W140" i="62"/>
  <c r="L166" i="63"/>
  <c r="B166" i="63"/>
  <c r="S164" i="63"/>
  <c r="I164" i="63"/>
  <c r="AC206" i="64"/>
  <c r="V205" i="64"/>
  <c r="AA190" i="64"/>
  <c r="V191" i="64"/>
  <c r="P169" i="63"/>
  <c r="F169" i="63"/>
  <c r="W139" i="62"/>
  <c r="AB141" i="62"/>
  <c r="AC144" i="62"/>
  <c r="I168" i="63"/>
  <c r="S168" i="63"/>
  <c r="AC207" i="64"/>
  <c r="V206" i="64"/>
  <c r="S169" i="64"/>
  <c r="I169" i="64"/>
  <c r="Z156" i="63"/>
  <c r="W156" i="62"/>
  <c r="AC153" i="63"/>
  <c r="AC141" i="62"/>
  <c r="O222" i="64"/>
  <c r="V220" i="64" s="1"/>
  <c r="V217" i="64"/>
  <c r="Q164" i="64"/>
  <c r="G164" i="64"/>
  <c r="W157" i="63"/>
  <c r="W195" i="64"/>
  <c r="AQ91" i="63"/>
  <c r="AI91" i="63"/>
  <c r="AA91" i="63"/>
  <c r="S91" i="63"/>
  <c r="K91" i="63"/>
  <c r="C91" i="63"/>
  <c r="AQ102" i="63"/>
  <c r="AI102" i="63"/>
  <c r="AA102" i="63"/>
  <c r="S102" i="63"/>
  <c r="K102" i="63"/>
  <c r="C102" i="63"/>
  <c r="AB209" i="64"/>
  <c r="V217" i="42"/>
  <c r="V218" i="42"/>
  <c r="X190" i="42"/>
  <c r="Y193" i="42"/>
  <c r="Y192" i="42"/>
  <c r="Y195" i="42"/>
  <c r="X191" i="42"/>
  <c r="Y190" i="42"/>
  <c r="W193" i="42"/>
  <c r="W194" i="42"/>
  <c r="W191" i="42"/>
  <c r="X193" i="42"/>
  <c r="Z190" i="42"/>
  <c r="W209" i="64"/>
  <c r="AA192" i="42"/>
  <c r="V204" i="42"/>
  <c r="X194" i="64"/>
  <c r="AC205" i="42"/>
  <c r="M168" i="64"/>
  <c r="C168" i="64"/>
  <c r="Q168" i="64"/>
  <c r="G168" i="64"/>
  <c r="P166" i="64"/>
  <c r="F166" i="64"/>
  <c r="AA220" i="42"/>
  <c r="Z192" i="64"/>
  <c r="AC152" i="62"/>
  <c r="AB153" i="63"/>
  <c r="AA153" i="63"/>
  <c r="Y157" i="63"/>
  <c r="X155" i="63"/>
  <c r="V156" i="62"/>
  <c r="W190" i="42"/>
  <c r="W153" i="62"/>
  <c r="V143" i="62"/>
  <c r="AC219" i="42"/>
  <c r="O196" i="62"/>
  <c r="X190" i="62" s="1"/>
  <c r="AA194" i="64"/>
  <c r="O209" i="63"/>
  <c r="W208" i="63" s="1"/>
  <c r="V204" i="63"/>
  <c r="W209" i="63"/>
  <c r="X139" i="62"/>
  <c r="Y192" i="63"/>
  <c r="W144" i="62"/>
  <c r="AC153" i="62"/>
  <c r="AC155" i="62"/>
  <c r="AA128" i="64"/>
  <c r="G166" i="64" s="1"/>
  <c r="Y126" i="64"/>
  <c r="AA127" i="64"/>
  <c r="Q165" i="64" s="1"/>
  <c r="AC140" i="62"/>
  <c r="Y139" i="64"/>
  <c r="X139" i="64"/>
  <c r="N164" i="64" s="1"/>
  <c r="Y140" i="64"/>
  <c r="AC141" i="64"/>
  <c r="S166" i="64" s="1"/>
  <c r="AB139" i="64"/>
  <c r="R164" i="64" s="1"/>
  <c r="Z143" i="64"/>
  <c r="P168" i="64" s="1"/>
  <c r="Y141" i="64"/>
  <c r="Z139" i="62"/>
  <c r="Z154" i="62"/>
  <c r="X141" i="62"/>
  <c r="C99" i="62"/>
  <c r="D99" i="62"/>
  <c r="E99" i="62"/>
  <c r="F99" i="62"/>
  <c r="G99" i="62"/>
  <c r="H99" i="62"/>
  <c r="I99" i="62"/>
  <c r="J99" i="62"/>
  <c r="K99" i="62"/>
  <c r="L99" i="62"/>
  <c r="M99" i="62"/>
  <c r="N99" i="62"/>
  <c r="O99" i="62"/>
  <c r="P99" i="62"/>
  <c r="Q99" i="62"/>
  <c r="R99" i="62"/>
  <c r="S99" i="62"/>
  <c r="T99" i="62"/>
  <c r="U99" i="62"/>
  <c r="V99" i="62"/>
  <c r="W99" i="62"/>
  <c r="X99" i="62"/>
  <c r="Y99" i="62"/>
  <c r="Z99" i="62"/>
  <c r="AA99" i="62"/>
  <c r="AB99" i="62"/>
  <c r="AC99" i="62"/>
  <c r="AD99" i="62"/>
  <c r="AE99" i="62"/>
  <c r="AF99" i="62"/>
  <c r="AG99" i="62"/>
  <c r="AH99" i="62"/>
  <c r="AI99" i="62"/>
  <c r="AJ99" i="62"/>
  <c r="AK99" i="62"/>
  <c r="AL99" i="62"/>
  <c r="AM99" i="62"/>
  <c r="AN99" i="62"/>
  <c r="AO99" i="62"/>
  <c r="AP99" i="62"/>
  <c r="AQ99" i="62"/>
  <c r="AR99" i="62"/>
  <c r="AS99" i="62"/>
  <c r="AT99" i="62"/>
  <c r="AU99" i="62"/>
  <c r="AV99" i="62"/>
  <c r="AW99" i="62"/>
  <c r="B99" i="62"/>
  <c r="C98" i="62"/>
  <c r="D98" i="62"/>
  <c r="E98" i="62"/>
  <c r="F98" i="62"/>
  <c r="G98" i="62"/>
  <c r="H98" i="62"/>
  <c r="I98" i="62"/>
  <c r="J98" i="62"/>
  <c r="K98" i="62"/>
  <c r="L98" i="62"/>
  <c r="M98" i="62"/>
  <c r="N98" i="62"/>
  <c r="O98" i="62"/>
  <c r="P98" i="62"/>
  <c r="Q98" i="62"/>
  <c r="R98" i="62"/>
  <c r="S98" i="62"/>
  <c r="T98" i="62"/>
  <c r="U98" i="62"/>
  <c r="V98" i="62"/>
  <c r="W98" i="62"/>
  <c r="X98" i="62"/>
  <c r="Y98" i="62"/>
  <c r="Z98" i="62"/>
  <c r="AA98" i="62"/>
  <c r="AB98" i="62"/>
  <c r="AC98" i="62"/>
  <c r="AD98" i="62"/>
  <c r="AE98" i="62"/>
  <c r="AF98" i="62"/>
  <c r="AG98" i="62"/>
  <c r="AH98" i="62"/>
  <c r="AI98" i="62"/>
  <c r="AJ98" i="62"/>
  <c r="AK98" i="62"/>
  <c r="AL98" i="62"/>
  <c r="AM98" i="62"/>
  <c r="AN98" i="62"/>
  <c r="AO98" i="62"/>
  <c r="AP98" i="62"/>
  <c r="AQ98" i="62"/>
  <c r="AR98" i="62"/>
  <c r="AS98" i="62"/>
  <c r="AT98" i="62"/>
  <c r="AU98" i="62"/>
  <c r="AV98" i="62"/>
  <c r="AW98" i="62"/>
  <c r="B98" i="62"/>
  <c r="C97" i="62"/>
  <c r="C103" i="62" s="1"/>
  <c r="D97" i="62"/>
  <c r="D104" i="62" s="1"/>
  <c r="E97" i="62"/>
  <c r="E102" i="62" s="1"/>
  <c r="F97" i="62"/>
  <c r="F104" i="62" s="1"/>
  <c r="G97" i="62"/>
  <c r="G104" i="62" s="1"/>
  <c r="H97" i="62"/>
  <c r="H104" i="62" s="1"/>
  <c r="I97" i="62"/>
  <c r="I104" i="62" s="1"/>
  <c r="J97" i="62"/>
  <c r="J103" i="62" s="1"/>
  <c r="K97" i="62"/>
  <c r="K104" i="62" s="1"/>
  <c r="L97" i="62"/>
  <c r="L102" i="62" s="1"/>
  <c r="M97" i="62"/>
  <c r="M104" i="62" s="1"/>
  <c r="N97" i="62"/>
  <c r="N104" i="62" s="1"/>
  <c r="O97" i="62"/>
  <c r="O104" i="62" s="1"/>
  <c r="P97" i="62"/>
  <c r="P104" i="62" s="1"/>
  <c r="Q97" i="62"/>
  <c r="Q104" i="62" s="1"/>
  <c r="R97" i="62"/>
  <c r="R104" i="62" s="1"/>
  <c r="S97" i="62"/>
  <c r="S104" i="62" s="1"/>
  <c r="T97" i="62"/>
  <c r="T103" i="62" s="1"/>
  <c r="U97" i="62"/>
  <c r="U104" i="62" s="1"/>
  <c r="V97" i="62"/>
  <c r="V104" i="62" s="1"/>
  <c r="W97" i="62"/>
  <c r="W104" i="62" s="1"/>
  <c r="X97" i="62"/>
  <c r="X104" i="62" s="1"/>
  <c r="Y97" i="62"/>
  <c r="Y104" i="62" s="1"/>
  <c r="Z97" i="62"/>
  <c r="Z104" i="62" s="1"/>
  <c r="AA97" i="62"/>
  <c r="AA102" i="62" s="1"/>
  <c r="AB97" i="62"/>
  <c r="AB102" i="62" s="1"/>
  <c r="AC97" i="62"/>
  <c r="AC103" i="62" s="1"/>
  <c r="AD97" i="62"/>
  <c r="AD104" i="62" s="1"/>
  <c r="AE97" i="62"/>
  <c r="AE104" i="62" s="1"/>
  <c r="AF97" i="62"/>
  <c r="AF104" i="62" s="1"/>
  <c r="AG97" i="62"/>
  <c r="AG104" i="62" s="1"/>
  <c r="AH97" i="62"/>
  <c r="AH104" i="62" s="1"/>
  <c r="AI97" i="62"/>
  <c r="AI103" i="62" s="1"/>
  <c r="AJ97" i="62"/>
  <c r="AJ104" i="62" s="1"/>
  <c r="AK97" i="62"/>
  <c r="AK102" i="62" s="1"/>
  <c r="AL97" i="62"/>
  <c r="AL104" i="62" s="1"/>
  <c r="AM97" i="62"/>
  <c r="AM104" i="62" s="1"/>
  <c r="AN97" i="62"/>
  <c r="AN104" i="62" s="1"/>
  <c r="AO97" i="62"/>
  <c r="AO104" i="62" s="1"/>
  <c r="AP97" i="62"/>
  <c r="AP104" i="62" s="1"/>
  <c r="AQ97" i="62"/>
  <c r="AQ103" i="62" s="1"/>
  <c r="AR97" i="62"/>
  <c r="AR102" i="62" s="1"/>
  <c r="AS97" i="62"/>
  <c r="AS104" i="62" s="1"/>
  <c r="AT97" i="62"/>
  <c r="AT104" i="62" s="1"/>
  <c r="AU97" i="62"/>
  <c r="AU104" i="62" s="1"/>
  <c r="AV97" i="62"/>
  <c r="AV104" i="62" s="1"/>
  <c r="AW97" i="62"/>
  <c r="AW104" i="62" s="1"/>
  <c r="B97" i="62"/>
  <c r="C88" i="62"/>
  <c r="D88" i="62"/>
  <c r="E88" i="62"/>
  <c r="F88" i="62"/>
  <c r="G88" i="62"/>
  <c r="H88" i="62"/>
  <c r="I88" i="62"/>
  <c r="J88" i="62"/>
  <c r="K88" i="62"/>
  <c r="L88" i="62"/>
  <c r="M88" i="62"/>
  <c r="N88" i="62"/>
  <c r="O88" i="62"/>
  <c r="P88" i="62"/>
  <c r="Q88" i="62"/>
  <c r="R88" i="62"/>
  <c r="S88" i="62"/>
  <c r="T88" i="62"/>
  <c r="U88" i="62"/>
  <c r="V88" i="62"/>
  <c r="W88" i="62"/>
  <c r="X88" i="62"/>
  <c r="Y88" i="62"/>
  <c r="Z88" i="62"/>
  <c r="AA88" i="62"/>
  <c r="AB88" i="62"/>
  <c r="AC88" i="62"/>
  <c r="AD88" i="62"/>
  <c r="AE88" i="62"/>
  <c r="AF88" i="62"/>
  <c r="AG88" i="62"/>
  <c r="AH88" i="62"/>
  <c r="AI88" i="62"/>
  <c r="AJ88" i="62"/>
  <c r="AK88" i="62"/>
  <c r="AL88" i="62"/>
  <c r="AM88" i="62"/>
  <c r="AN88" i="62"/>
  <c r="AO88" i="62"/>
  <c r="AP88" i="62"/>
  <c r="AQ88" i="62"/>
  <c r="AR88" i="62"/>
  <c r="AS88" i="62"/>
  <c r="AT88" i="62"/>
  <c r="AU88" i="62"/>
  <c r="AV88" i="62"/>
  <c r="AW88" i="62"/>
  <c r="B88" i="62"/>
  <c r="C87" i="62"/>
  <c r="D87" i="62"/>
  <c r="E87" i="62"/>
  <c r="F87" i="62"/>
  <c r="G87" i="62"/>
  <c r="H87" i="62"/>
  <c r="I87" i="62"/>
  <c r="J87" i="62"/>
  <c r="K87" i="62"/>
  <c r="L87" i="62"/>
  <c r="M87" i="62"/>
  <c r="N87" i="62"/>
  <c r="O87" i="62"/>
  <c r="P87" i="62"/>
  <c r="Q87" i="62"/>
  <c r="R87" i="62"/>
  <c r="S87" i="62"/>
  <c r="T87" i="62"/>
  <c r="U87" i="62"/>
  <c r="V87" i="62"/>
  <c r="W87" i="62"/>
  <c r="X87" i="62"/>
  <c r="Y87" i="62"/>
  <c r="Z87" i="62"/>
  <c r="AA87" i="62"/>
  <c r="AB87" i="62"/>
  <c r="AC87" i="62"/>
  <c r="AD87" i="62"/>
  <c r="AE87" i="62"/>
  <c r="AF87" i="62"/>
  <c r="AG87" i="62"/>
  <c r="AH87" i="62"/>
  <c r="AI87" i="62"/>
  <c r="AJ87" i="62"/>
  <c r="AK87" i="62"/>
  <c r="AL87" i="62"/>
  <c r="AM87" i="62"/>
  <c r="AN87" i="62"/>
  <c r="AO87" i="62"/>
  <c r="AP87" i="62"/>
  <c r="AQ87" i="62"/>
  <c r="AR87" i="62"/>
  <c r="AS87" i="62"/>
  <c r="AT87" i="62"/>
  <c r="AU87" i="62"/>
  <c r="AV87" i="62"/>
  <c r="AW87" i="62"/>
  <c r="B87" i="62"/>
  <c r="C86" i="62"/>
  <c r="C92" i="62" s="1"/>
  <c r="D86" i="62"/>
  <c r="D93" i="62" s="1"/>
  <c r="E86" i="62"/>
  <c r="E93" i="62" s="1"/>
  <c r="F86" i="62"/>
  <c r="F93" i="62" s="1"/>
  <c r="G86" i="62"/>
  <c r="G93" i="62" s="1"/>
  <c r="H86" i="62"/>
  <c r="H93" i="62" s="1"/>
  <c r="I86" i="62"/>
  <c r="I93" i="62" s="1"/>
  <c r="J86" i="62"/>
  <c r="J92" i="62" s="1"/>
  <c r="K86" i="62"/>
  <c r="K91" i="62" s="1"/>
  <c r="L86" i="62"/>
  <c r="L91" i="62" s="1"/>
  <c r="M86" i="62"/>
  <c r="M92" i="62" s="1"/>
  <c r="N86" i="62"/>
  <c r="N93" i="62" s="1"/>
  <c r="O86" i="62"/>
  <c r="O93" i="62" s="1"/>
  <c r="P86" i="62"/>
  <c r="P93" i="62" s="1"/>
  <c r="Q86" i="62"/>
  <c r="Q93" i="62" s="1"/>
  <c r="R86" i="62"/>
  <c r="R91" i="62" s="1"/>
  <c r="S86" i="62"/>
  <c r="S93" i="62" s="1"/>
  <c r="T86" i="62"/>
  <c r="T91" i="62" s="1"/>
  <c r="U86" i="62"/>
  <c r="U92" i="62" s="1"/>
  <c r="V86" i="62"/>
  <c r="V93" i="62" s="1"/>
  <c r="W86" i="62"/>
  <c r="W93" i="62" s="1"/>
  <c r="X86" i="62"/>
  <c r="X93" i="62" s="1"/>
  <c r="Y86" i="62"/>
  <c r="Y93" i="62" s="1"/>
  <c r="Z86" i="62"/>
  <c r="Z92" i="62" s="1"/>
  <c r="AA86" i="62"/>
  <c r="AA91" i="62" s="1"/>
  <c r="AB86" i="62"/>
  <c r="AB92" i="62" s="1"/>
  <c r="AC86" i="62"/>
  <c r="AC93" i="62" s="1"/>
  <c r="AD86" i="62"/>
  <c r="AD93" i="62" s="1"/>
  <c r="AE86" i="62"/>
  <c r="AE93" i="62" s="1"/>
  <c r="AF86" i="62"/>
  <c r="AF93" i="62" s="1"/>
  <c r="AG86" i="62"/>
  <c r="AG93" i="62" s="1"/>
  <c r="AH86" i="62"/>
  <c r="AH93" i="62" s="1"/>
  <c r="AI86" i="62"/>
  <c r="AI92" i="62" s="1"/>
  <c r="AJ86" i="62"/>
  <c r="AJ92" i="62" s="1"/>
  <c r="AK86" i="62"/>
  <c r="AK93" i="62" s="1"/>
  <c r="AL86" i="62"/>
  <c r="AL93" i="62" s="1"/>
  <c r="AM86" i="62"/>
  <c r="AM93" i="62" s="1"/>
  <c r="AN86" i="62"/>
  <c r="AN93" i="62" s="1"/>
  <c r="AO86" i="62"/>
  <c r="AO93" i="62" s="1"/>
  <c r="AP86" i="62"/>
  <c r="AP91" i="62" s="1"/>
  <c r="AQ86" i="62"/>
  <c r="AQ92" i="62" s="1"/>
  <c r="AR86" i="62"/>
  <c r="AR93" i="62" s="1"/>
  <c r="AS86" i="62"/>
  <c r="AS92" i="62" s="1"/>
  <c r="AT86" i="62"/>
  <c r="AT93" i="62" s="1"/>
  <c r="AU86" i="62"/>
  <c r="AU93" i="62" s="1"/>
  <c r="AV86" i="62"/>
  <c r="AV91" i="62" s="1"/>
  <c r="AW86" i="62"/>
  <c r="AW93" i="62" s="1"/>
  <c r="B86" i="62"/>
  <c r="B92" i="62" s="1"/>
  <c r="W207" i="63" l="1"/>
  <c r="V217" i="63"/>
  <c r="AC208" i="63"/>
  <c r="W205" i="64"/>
  <c r="Z206" i="63"/>
  <c r="AB208" i="63"/>
  <c r="Y205" i="63"/>
  <c r="AC206" i="63"/>
  <c r="S230" i="63" s="1"/>
  <c r="Y217" i="64"/>
  <c r="X209" i="63"/>
  <c r="AC220" i="64"/>
  <c r="Y207" i="63"/>
  <c r="V204" i="64"/>
  <c r="AA204" i="62"/>
  <c r="AB190" i="63"/>
  <c r="W205" i="63"/>
  <c r="C229" i="63" s="1"/>
  <c r="AB190" i="62"/>
  <c r="Z191" i="63"/>
  <c r="D164" i="64"/>
  <c r="Z192" i="62"/>
  <c r="D166" i="63"/>
  <c r="AA194" i="63"/>
  <c r="AB218" i="63"/>
  <c r="Z207" i="63"/>
  <c r="AA195" i="63"/>
  <c r="AA207" i="63"/>
  <c r="AB219" i="63"/>
  <c r="AB192" i="63"/>
  <c r="AC192" i="63"/>
  <c r="AB222" i="63"/>
  <c r="X194" i="63"/>
  <c r="M169" i="64"/>
  <c r="Y206" i="63"/>
  <c r="AC220" i="63"/>
  <c r="AC191" i="63"/>
  <c r="AA208" i="63"/>
  <c r="AC221" i="63"/>
  <c r="Z204" i="63"/>
  <c r="G165" i="64"/>
  <c r="V195" i="63"/>
  <c r="V208" i="64"/>
  <c r="AA191" i="63"/>
  <c r="AB191" i="63"/>
  <c r="H167" i="64"/>
  <c r="X221" i="64"/>
  <c r="AC219" i="63"/>
  <c r="W222" i="63"/>
  <c r="Q169" i="64"/>
  <c r="V194" i="63"/>
  <c r="X217" i="63"/>
  <c r="AA205" i="62"/>
  <c r="M167" i="64"/>
  <c r="X190" i="63"/>
  <c r="AB205" i="62"/>
  <c r="AC193" i="63"/>
  <c r="X192" i="63"/>
  <c r="AC205" i="62"/>
  <c r="W219" i="63"/>
  <c r="R166" i="64"/>
  <c r="B103" i="62"/>
  <c r="B108" i="62"/>
  <c r="B107" i="62"/>
  <c r="B106" i="62"/>
  <c r="W221" i="63"/>
  <c r="M232" i="63" s="1"/>
  <c r="B164" i="64"/>
  <c r="AB205" i="63"/>
  <c r="V222" i="64"/>
  <c r="V205" i="63"/>
  <c r="W194" i="63"/>
  <c r="I166" i="64"/>
  <c r="X218" i="64"/>
  <c r="V218" i="64"/>
  <c r="L229" i="64" s="1"/>
  <c r="AC218" i="63"/>
  <c r="AC209" i="62"/>
  <c r="AB195" i="63"/>
  <c r="W218" i="63"/>
  <c r="AC207" i="63"/>
  <c r="Z220" i="63"/>
  <c r="X222" i="64"/>
  <c r="G167" i="64"/>
  <c r="V209" i="63"/>
  <c r="V206" i="63"/>
  <c r="L168" i="64"/>
  <c r="U91" i="62"/>
  <c r="AK92" i="62"/>
  <c r="E92" i="62"/>
  <c r="U93" i="62"/>
  <c r="U102" i="62"/>
  <c r="AK103" i="62"/>
  <c r="E103" i="62"/>
  <c r="AK104" i="62"/>
  <c r="E104" i="62"/>
  <c r="F169" i="64"/>
  <c r="AJ91" i="62"/>
  <c r="D91" i="62"/>
  <c r="T92" i="62"/>
  <c r="AB93" i="62"/>
  <c r="T102" i="62"/>
  <c r="AR103" i="62"/>
  <c r="AB103" i="62"/>
  <c r="AR104" i="62"/>
  <c r="L104" i="62"/>
  <c r="Y195" i="62"/>
  <c r="Z190" i="62"/>
  <c r="W193" i="62"/>
  <c r="W195" i="62"/>
  <c r="V193" i="62"/>
  <c r="AA190" i="62"/>
  <c r="V194" i="62"/>
  <c r="AB191" i="62"/>
  <c r="W194" i="62"/>
  <c r="AB192" i="62"/>
  <c r="X195" i="62"/>
  <c r="V192" i="62"/>
  <c r="AA191" i="62"/>
  <c r="Y190" i="62"/>
  <c r="X194" i="62"/>
  <c r="Q166" i="64"/>
  <c r="AA192" i="62"/>
  <c r="X192" i="62"/>
  <c r="Y192" i="62"/>
  <c r="S91" i="62"/>
  <c r="S92" i="62"/>
  <c r="AI93" i="62"/>
  <c r="AQ102" i="62"/>
  <c r="K102" i="62"/>
  <c r="AA103" i="62"/>
  <c r="AQ104" i="62"/>
  <c r="AA104" i="62"/>
  <c r="O165" i="64"/>
  <c r="E165" i="64"/>
  <c r="B168" i="62"/>
  <c r="L168" i="62"/>
  <c r="B228" i="64"/>
  <c r="L228" i="64"/>
  <c r="W192" i="62"/>
  <c r="L233" i="64"/>
  <c r="B233" i="64"/>
  <c r="X217" i="62"/>
  <c r="Z91" i="62"/>
  <c r="AP92" i="62"/>
  <c r="B93" i="62"/>
  <c r="J93" i="62"/>
  <c r="AP102" i="62"/>
  <c r="J102" i="62"/>
  <c r="Z103" i="62"/>
  <c r="B104" i="62"/>
  <c r="J104" i="62"/>
  <c r="V195" i="62"/>
  <c r="E167" i="64"/>
  <c r="O167" i="64"/>
  <c r="AC221" i="62"/>
  <c r="Q166" i="62"/>
  <c r="G166" i="62"/>
  <c r="W204" i="62"/>
  <c r="C228" i="62" s="1"/>
  <c r="R165" i="64"/>
  <c r="C167" i="64"/>
  <c r="AW91" i="62"/>
  <c r="AO91" i="62"/>
  <c r="AG91" i="62"/>
  <c r="Y91" i="62"/>
  <c r="Q91" i="62"/>
  <c r="I91" i="62"/>
  <c r="AW92" i="62"/>
  <c r="AO92" i="62"/>
  <c r="AG92" i="62"/>
  <c r="Y92" i="62"/>
  <c r="Q92" i="62"/>
  <c r="I92" i="62"/>
  <c r="AW102" i="62"/>
  <c r="AO102" i="62"/>
  <c r="AG102" i="62"/>
  <c r="Y102" i="62"/>
  <c r="Q102" i="62"/>
  <c r="I102" i="62"/>
  <c r="AW103" i="62"/>
  <c r="AO103" i="62"/>
  <c r="AG103" i="62"/>
  <c r="Y103" i="62"/>
  <c r="Q103" i="62"/>
  <c r="I103" i="62"/>
  <c r="P166" i="62"/>
  <c r="F166" i="62"/>
  <c r="E164" i="64"/>
  <c r="O164" i="64"/>
  <c r="AA193" i="63"/>
  <c r="AA204" i="63"/>
  <c r="AB218" i="62"/>
  <c r="S164" i="62"/>
  <c r="I164" i="62"/>
  <c r="W217" i="64"/>
  <c r="AB206" i="62"/>
  <c r="AC217" i="62"/>
  <c r="AC218" i="62"/>
  <c r="V190" i="63"/>
  <c r="L228" i="63" s="1"/>
  <c r="P169" i="62"/>
  <c r="F169" i="62"/>
  <c r="D168" i="64"/>
  <c r="N168" i="64"/>
  <c r="AC190" i="63"/>
  <c r="AA205" i="63"/>
  <c r="AA207" i="62"/>
  <c r="N168" i="63"/>
  <c r="D168" i="63"/>
  <c r="AB222" i="62"/>
  <c r="Y191" i="63"/>
  <c r="AC222" i="64"/>
  <c r="AA193" i="62"/>
  <c r="Z190" i="63"/>
  <c r="X207" i="63"/>
  <c r="S169" i="63"/>
  <c r="I169" i="63"/>
  <c r="Q167" i="63"/>
  <c r="G167" i="63"/>
  <c r="F168" i="64"/>
  <c r="AB205" i="64"/>
  <c r="Y206" i="64"/>
  <c r="X206" i="64"/>
  <c r="Y205" i="64"/>
  <c r="X205" i="64"/>
  <c r="N229" i="64" s="1"/>
  <c r="AA204" i="64"/>
  <c r="Z204" i="64"/>
  <c r="Y204" i="64"/>
  <c r="O228" i="64" s="1"/>
  <c r="X209" i="64"/>
  <c r="AB204" i="64"/>
  <c r="Z208" i="64"/>
  <c r="Z205" i="64"/>
  <c r="Y207" i="64"/>
  <c r="X207" i="64"/>
  <c r="AA209" i="64"/>
  <c r="AA208" i="64"/>
  <c r="Z206" i="64"/>
  <c r="AA205" i="64"/>
  <c r="Y209" i="64"/>
  <c r="Y208" i="64"/>
  <c r="AA207" i="64"/>
  <c r="AA206" i="64"/>
  <c r="Z209" i="64"/>
  <c r="Z207" i="64"/>
  <c r="X208" i="64"/>
  <c r="AA220" i="62"/>
  <c r="AA206" i="63"/>
  <c r="M168" i="63"/>
  <c r="C168" i="63"/>
  <c r="AB193" i="63"/>
  <c r="Z194" i="63"/>
  <c r="AC191" i="62"/>
  <c r="P166" i="63"/>
  <c r="F166" i="63"/>
  <c r="I167" i="64"/>
  <c r="W206" i="64"/>
  <c r="W190" i="63"/>
  <c r="AB204" i="63"/>
  <c r="Y193" i="62"/>
  <c r="V207" i="64"/>
  <c r="L231" i="64" s="1"/>
  <c r="Z209" i="62"/>
  <c r="V208" i="63"/>
  <c r="R164" i="62"/>
  <c r="H164" i="62"/>
  <c r="Y191" i="62"/>
  <c r="AS91" i="62"/>
  <c r="M91" i="62"/>
  <c r="AC92" i="62"/>
  <c r="AS93" i="62"/>
  <c r="M93" i="62"/>
  <c r="U103" i="62"/>
  <c r="AC104" i="62"/>
  <c r="O169" i="63"/>
  <c r="E169" i="63"/>
  <c r="O168" i="64"/>
  <c r="E168" i="64"/>
  <c r="P168" i="62"/>
  <c r="F168" i="62"/>
  <c r="D165" i="62"/>
  <c r="N165" i="62"/>
  <c r="AA222" i="62"/>
  <c r="AB91" i="62"/>
  <c r="AR92" i="62"/>
  <c r="L92" i="62"/>
  <c r="AJ93" i="62"/>
  <c r="T93" i="62"/>
  <c r="AJ102" i="62"/>
  <c r="D102" i="62"/>
  <c r="L103" i="62"/>
  <c r="AB104" i="62"/>
  <c r="Q165" i="63"/>
  <c r="G165" i="63"/>
  <c r="AC193" i="62"/>
  <c r="AB217" i="62"/>
  <c r="AB194" i="62"/>
  <c r="R230" i="63"/>
  <c r="D167" i="62"/>
  <c r="N167" i="62"/>
  <c r="R165" i="62"/>
  <c r="H165" i="62"/>
  <c r="AI91" i="62"/>
  <c r="C91" i="62"/>
  <c r="AA92" i="62"/>
  <c r="K92" i="62"/>
  <c r="AA93" i="62"/>
  <c r="C93" i="62"/>
  <c r="S102" i="62"/>
  <c r="S103" i="62"/>
  <c r="AI104" i="62"/>
  <c r="C104" i="62"/>
  <c r="V190" i="62"/>
  <c r="S231" i="64"/>
  <c r="I231" i="64"/>
  <c r="M164" i="62"/>
  <c r="C164" i="62"/>
  <c r="R167" i="62"/>
  <c r="H167" i="62"/>
  <c r="AB195" i="62"/>
  <c r="N232" i="64"/>
  <c r="D232" i="64"/>
  <c r="B91" i="62"/>
  <c r="AH91" i="62"/>
  <c r="AH92" i="62"/>
  <c r="R92" i="62"/>
  <c r="AP93" i="62"/>
  <c r="R93" i="62"/>
  <c r="Z102" i="62"/>
  <c r="AP103" i="62"/>
  <c r="W219" i="64"/>
  <c r="W221" i="64"/>
  <c r="X217" i="64"/>
  <c r="W220" i="64"/>
  <c r="AB220" i="64"/>
  <c r="W218" i="64"/>
  <c r="W222" i="64"/>
  <c r="AB218" i="64"/>
  <c r="AB222" i="64"/>
  <c r="AB219" i="64"/>
  <c r="Y219" i="64"/>
  <c r="Z221" i="64"/>
  <c r="Y218" i="64"/>
  <c r="AB217" i="64"/>
  <c r="AA217" i="64"/>
  <c r="Y221" i="64"/>
  <c r="AA222" i="64"/>
  <c r="AA218" i="64"/>
  <c r="Z217" i="64"/>
  <c r="AA221" i="64"/>
  <c r="Z218" i="64"/>
  <c r="Z220" i="64"/>
  <c r="AB221" i="64"/>
  <c r="AA219" i="64"/>
  <c r="Z219" i="64"/>
  <c r="Z222" i="64"/>
  <c r="AA220" i="64"/>
  <c r="AC217" i="64"/>
  <c r="AC218" i="64"/>
  <c r="Y220" i="64"/>
  <c r="Y222" i="64"/>
  <c r="X221" i="62"/>
  <c r="P165" i="63"/>
  <c r="F165" i="63"/>
  <c r="O164" i="63"/>
  <c r="E164" i="63"/>
  <c r="Y220" i="62"/>
  <c r="Q169" i="63"/>
  <c r="G169" i="63"/>
  <c r="N169" i="62"/>
  <c r="D169" i="62"/>
  <c r="AN91" i="62"/>
  <c r="AF91" i="62"/>
  <c r="X91" i="62"/>
  <c r="P91" i="62"/>
  <c r="H91" i="62"/>
  <c r="AV92" i="62"/>
  <c r="AN92" i="62"/>
  <c r="AF92" i="62"/>
  <c r="X92" i="62"/>
  <c r="P92" i="62"/>
  <c r="H92" i="62"/>
  <c r="AV93" i="62"/>
  <c r="AV102" i="62"/>
  <c r="AN102" i="62"/>
  <c r="AF102" i="62"/>
  <c r="X102" i="62"/>
  <c r="P102" i="62"/>
  <c r="H102" i="62"/>
  <c r="AV103" i="62"/>
  <c r="AN103" i="62"/>
  <c r="AF103" i="62"/>
  <c r="X103" i="62"/>
  <c r="P103" i="62"/>
  <c r="H103" i="62"/>
  <c r="C165" i="62"/>
  <c r="M165" i="62"/>
  <c r="AC220" i="62"/>
  <c r="X193" i="62"/>
  <c r="W221" i="62"/>
  <c r="S165" i="63"/>
  <c r="I165" i="63"/>
  <c r="P168" i="63"/>
  <c r="F168" i="63"/>
  <c r="X193" i="63"/>
  <c r="W191" i="63"/>
  <c r="X195" i="63"/>
  <c r="W195" i="63"/>
  <c r="V191" i="63"/>
  <c r="X191" i="63"/>
  <c r="Y195" i="63"/>
  <c r="L164" i="62"/>
  <c r="B164" i="62"/>
  <c r="V193" i="63"/>
  <c r="X206" i="63"/>
  <c r="AC207" i="62"/>
  <c r="P164" i="63"/>
  <c r="F164" i="63"/>
  <c r="R229" i="63"/>
  <c r="H229" i="63"/>
  <c r="P167" i="63"/>
  <c r="F167" i="63"/>
  <c r="AB209" i="63"/>
  <c r="R233" i="63" s="1"/>
  <c r="G169" i="62"/>
  <c r="Q169" i="62"/>
  <c r="V191" i="62"/>
  <c r="Z195" i="63"/>
  <c r="Z221" i="62"/>
  <c r="O164" i="62"/>
  <c r="E164" i="62"/>
  <c r="Z191" i="62"/>
  <c r="AA195" i="62"/>
  <c r="O165" i="63"/>
  <c r="E165" i="63"/>
  <c r="L164" i="63"/>
  <c r="B164" i="63"/>
  <c r="AA192" i="63"/>
  <c r="L166" i="64"/>
  <c r="B166" i="64"/>
  <c r="P164" i="62"/>
  <c r="F164" i="62"/>
  <c r="B165" i="62"/>
  <c r="L165" i="62"/>
  <c r="Q168" i="63"/>
  <c r="G168" i="63"/>
  <c r="L168" i="63"/>
  <c r="B168" i="63"/>
  <c r="Z192" i="63"/>
  <c r="AA209" i="63"/>
  <c r="R166" i="62"/>
  <c r="H166" i="62"/>
  <c r="V219" i="64"/>
  <c r="AA221" i="62"/>
  <c r="AC194" i="62"/>
  <c r="Z195" i="62"/>
  <c r="Q167" i="62"/>
  <c r="G167" i="62"/>
  <c r="AC91" i="62"/>
  <c r="AC102" i="62"/>
  <c r="AS103" i="62"/>
  <c r="M103" i="62"/>
  <c r="R164" i="63"/>
  <c r="H164" i="63"/>
  <c r="D166" i="62"/>
  <c r="N166" i="62"/>
  <c r="D92" i="62"/>
  <c r="L93" i="62"/>
  <c r="AJ103" i="62"/>
  <c r="D103" i="62"/>
  <c r="T104" i="62"/>
  <c r="I167" i="62"/>
  <c r="S167" i="62"/>
  <c r="F164" i="64"/>
  <c r="P164" i="64"/>
  <c r="H169" i="62"/>
  <c r="R169" i="62"/>
  <c r="E169" i="62"/>
  <c r="O169" i="62"/>
  <c r="AC222" i="62"/>
  <c r="AC192" i="62"/>
  <c r="V217" i="62"/>
  <c r="E166" i="62"/>
  <c r="O166" i="62"/>
  <c r="AC219" i="62"/>
  <c r="AQ93" i="62"/>
  <c r="K93" i="62"/>
  <c r="AI102" i="62"/>
  <c r="C102" i="62"/>
  <c r="I165" i="62"/>
  <c r="S165" i="62"/>
  <c r="R165" i="63"/>
  <c r="H165" i="63"/>
  <c r="C168" i="62"/>
  <c r="M168" i="62"/>
  <c r="AC204" i="62"/>
  <c r="AA209" i="62"/>
  <c r="Y207" i="62"/>
  <c r="Y205" i="62"/>
  <c r="O229" i="62" s="1"/>
  <c r="Y209" i="62"/>
  <c r="Y204" i="62"/>
  <c r="V207" i="62"/>
  <c r="V205" i="62"/>
  <c r="V206" i="62"/>
  <c r="Y208" i="62"/>
  <c r="V209" i="62"/>
  <c r="Z204" i="62"/>
  <c r="W208" i="62"/>
  <c r="V208" i="62"/>
  <c r="W209" i="62"/>
  <c r="AB204" i="62"/>
  <c r="Y206" i="62"/>
  <c r="W206" i="62"/>
  <c r="X209" i="62"/>
  <c r="W207" i="62"/>
  <c r="W205" i="62"/>
  <c r="AB209" i="62"/>
  <c r="X204" i="62"/>
  <c r="X207" i="62"/>
  <c r="X205" i="62"/>
  <c r="J91" i="62"/>
  <c r="Z93" i="62"/>
  <c r="B102" i="62"/>
  <c r="R102" i="62"/>
  <c r="AH103" i="62"/>
  <c r="V204" i="62"/>
  <c r="S167" i="63"/>
  <c r="I167" i="63"/>
  <c r="G168" i="62"/>
  <c r="Q168" i="62"/>
  <c r="AU91" i="62"/>
  <c r="AM91" i="62"/>
  <c r="AE91" i="62"/>
  <c r="W91" i="62"/>
  <c r="O91" i="62"/>
  <c r="G91" i="62"/>
  <c r="AU92" i="62"/>
  <c r="AM92" i="62"/>
  <c r="AE92" i="62"/>
  <c r="W92" i="62"/>
  <c r="O92" i="62"/>
  <c r="G92" i="62"/>
  <c r="AU102" i="62"/>
  <c r="AM102" i="62"/>
  <c r="AE102" i="62"/>
  <c r="W102" i="62"/>
  <c r="O102" i="62"/>
  <c r="G102" i="62"/>
  <c r="AU103" i="62"/>
  <c r="AM103" i="62"/>
  <c r="AE103" i="62"/>
  <c r="W103" i="62"/>
  <c r="O103" i="62"/>
  <c r="G103" i="62"/>
  <c r="E166" i="64"/>
  <c r="O166" i="64"/>
  <c r="V192" i="63"/>
  <c r="X205" i="63"/>
  <c r="Y208" i="63"/>
  <c r="Z208" i="63"/>
  <c r="AA206" i="62"/>
  <c r="W191" i="62"/>
  <c r="I164" i="64"/>
  <c r="AC194" i="63"/>
  <c r="I232" i="63" s="1"/>
  <c r="M229" i="63"/>
  <c r="Y190" i="63"/>
  <c r="Y194" i="62"/>
  <c r="P167" i="62"/>
  <c r="F167" i="62"/>
  <c r="W192" i="63"/>
  <c r="Z205" i="63"/>
  <c r="X191" i="62"/>
  <c r="Q166" i="63"/>
  <c r="G166" i="63"/>
  <c r="S231" i="63"/>
  <c r="I231" i="63"/>
  <c r="V220" i="63"/>
  <c r="V218" i="63"/>
  <c r="AA218" i="63"/>
  <c r="AA222" i="63"/>
  <c r="V222" i="63"/>
  <c r="AA220" i="63"/>
  <c r="X221" i="63"/>
  <c r="V221" i="63"/>
  <c r="AA217" i="63"/>
  <c r="Y222" i="63"/>
  <c r="Y218" i="63"/>
  <c r="Y221" i="63"/>
  <c r="Y219" i="63"/>
  <c r="X219" i="63"/>
  <c r="Y220" i="63"/>
  <c r="Z221" i="63"/>
  <c r="AA221" i="63"/>
  <c r="Z219" i="63"/>
  <c r="Z222" i="63"/>
  <c r="W217" i="63"/>
  <c r="X218" i="63"/>
  <c r="Z217" i="63"/>
  <c r="Y217" i="63"/>
  <c r="AA219" i="63"/>
  <c r="X220" i="63"/>
  <c r="Z218" i="63"/>
  <c r="W190" i="62"/>
  <c r="V219" i="63"/>
  <c r="AC205" i="63"/>
  <c r="I229" i="63" s="1"/>
  <c r="E168" i="62"/>
  <c r="O168" i="62"/>
  <c r="L166" i="62"/>
  <c r="B166" i="62"/>
  <c r="V221" i="62"/>
  <c r="H164" i="64"/>
  <c r="V221" i="64"/>
  <c r="Z219" i="62"/>
  <c r="S166" i="63"/>
  <c r="I166" i="63"/>
  <c r="AC204" i="63"/>
  <c r="AB193" i="62"/>
  <c r="R231" i="62" s="1"/>
  <c r="Z209" i="63"/>
  <c r="D166" i="64"/>
  <c r="B165" i="64"/>
  <c r="L165" i="64"/>
  <c r="AB207" i="63"/>
  <c r="H231" i="63" s="1"/>
  <c r="N164" i="62"/>
  <c r="D164" i="62"/>
  <c r="AA219" i="62"/>
  <c r="AC222" i="63"/>
  <c r="AB206" i="64"/>
  <c r="N168" i="62"/>
  <c r="D168" i="62"/>
  <c r="W193" i="63"/>
  <c r="M169" i="62"/>
  <c r="C169" i="62"/>
  <c r="Y193" i="63"/>
  <c r="O166" i="63"/>
  <c r="E166" i="63"/>
  <c r="C167" i="62"/>
  <c r="M167" i="62"/>
  <c r="AC217" i="63"/>
  <c r="Y204" i="63"/>
  <c r="Q165" i="62"/>
  <c r="G165" i="62"/>
  <c r="AK91" i="62"/>
  <c r="E91" i="62"/>
  <c r="AS102" i="62"/>
  <c r="M102" i="62"/>
  <c r="B167" i="62"/>
  <c r="L167" i="62"/>
  <c r="N233" i="64"/>
  <c r="D233" i="64"/>
  <c r="Z217" i="62"/>
  <c r="Y221" i="62"/>
  <c r="Y219" i="62"/>
  <c r="W220" i="62"/>
  <c r="X220" i="62"/>
  <c r="X218" i="62"/>
  <c r="X222" i="62"/>
  <c r="W222" i="62"/>
  <c r="W218" i="62"/>
  <c r="V220" i="62"/>
  <c r="V222" i="62"/>
  <c r="V218" i="62"/>
  <c r="X219" i="62"/>
  <c r="L169" i="62"/>
  <c r="B169" i="62"/>
  <c r="AR91" i="62"/>
  <c r="AA217" i="62"/>
  <c r="S232" i="64"/>
  <c r="I232" i="64"/>
  <c r="V219" i="62"/>
  <c r="Z218" i="62"/>
  <c r="I166" i="62"/>
  <c r="S166" i="62"/>
  <c r="AQ91" i="62"/>
  <c r="K103" i="62"/>
  <c r="E167" i="62"/>
  <c r="O167" i="62"/>
  <c r="AB219" i="62"/>
  <c r="Z193" i="62"/>
  <c r="N169" i="63"/>
  <c r="D169" i="63"/>
  <c r="H166" i="63"/>
  <c r="R166" i="63"/>
  <c r="S229" i="63"/>
  <c r="X208" i="62"/>
  <c r="P165" i="62"/>
  <c r="F165" i="62"/>
  <c r="AH102" i="62"/>
  <c r="R103" i="62"/>
  <c r="Z222" i="62"/>
  <c r="Y217" i="62"/>
  <c r="Z205" i="62"/>
  <c r="X206" i="62"/>
  <c r="M166" i="63"/>
  <c r="C166" i="63"/>
  <c r="Z220" i="62"/>
  <c r="AT91" i="62"/>
  <c r="AL91" i="62"/>
  <c r="AD91" i="62"/>
  <c r="V91" i="62"/>
  <c r="N91" i="62"/>
  <c r="F91" i="62"/>
  <c r="AT92" i="62"/>
  <c r="AL92" i="62"/>
  <c r="AD92" i="62"/>
  <c r="V92" i="62"/>
  <c r="N92" i="62"/>
  <c r="F92" i="62"/>
  <c r="AT102" i="62"/>
  <c r="AL102" i="62"/>
  <c r="AD102" i="62"/>
  <c r="V102" i="62"/>
  <c r="N102" i="62"/>
  <c r="F102" i="62"/>
  <c r="AT103" i="62"/>
  <c r="AL103" i="62"/>
  <c r="AD103" i="62"/>
  <c r="V103" i="62"/>
  <c r="N103" i="62"/>
  <c r="F103" i="62"/>
  <c r="AA190" i="63"/>
  <c r="V207" i="63"/>
  <c r="AC206" i="62"/>
  <c r="N167" i="63"/>
  <c r="D167" i="63"/>
  <c r="X220" i="64"/>
  <c r="AC219" i="64"/>
  <c r="M169" i="63"/>
  <c r="C169" i="63"/>
  <c r="W206" i="63"/>
  <c r="C230" i="63" s="1"/>
  <c r="AC195" i="63"/>
  <c r="S168" i="62"/>
  <c r="I168" i="62"/>
  <c r="S169" i="62"/>
  <c r="I169" i="62"/>
  <c r="Y194" i="63"/>
  <c r="X204" i="63"/>
  <c r="N228" i="63" s="1"/>
  <c r="AC190" i="62"/>
  <c r="M233" i="63"/>
  <c r="C233" i="63"/>
  <c r="X219" i="64"/>
  <c r="AA194" i="62"/>
  <c r="Z193" i="63"/>
  <c r="E169" i="64"/>
  <c r="O169" i="64"/>
  <c r="AB206" i="63"/>
  <c r="H230" i="63" s="1"/>
  <c r="AA218" i="62"/>
  <c r="H168" i="62"/>
  <c r="R168" i="62"/>
  <c r="X222" i="63"/>
  <c r="W219" i="62"/>
  <c r="L169" i="63"/>
  <c r="B169" i="63"/>
  <c r="W204" i="63"/>
  <c r="C166" i="62"/>
  <c r="M166" i="62"/>
  <c r="AC209" i="63"/>
  <c r="Z207" i="62"/>
  <c r="AB221" i="62"/>
  <c r="AB217" i="63"/>
  <c r="C164" i="63"/>
  <c r="M164" i="63"/>
  <c r="Z208" i="62"/>
  <c r="AB221" i="63"/>
  <c r="O165" i="62"/>
  <c r="E165" i="62"/>
  <c r="M167" i="63"/>
  <c r="C167" i="63"/>
  <c r="X208" i="63"/>
  <c r="AB208" i="62"/>
  <c r="AC195" i="62"/>
  <c r="Q164" i="62"/>
  <c r="G164" i="62"/>
  <c r="W220" i="63"/>
  <c r="P217" i="61"/>
  <c r="P218" i="61"/>
  <c r="P219" i="61"/>
  <c r="P220" i="61"/>
  <c r="P221" i="61"/>
  <c r="Q216" i="61"/>
  <c r="P204" i="61"/>
  <c r="P205" i="61"/>
  <c r="P206" i="61"/>
  <c r="P207" i="61"/>
  <c r="P208" i="61"/>
  <c r="Q203" i="61"/>
  <c r="Q191" i="61"/>
  <c r="P194" i="61"/>
  <c r="P153" i="61"/>
  <c r="P154" i="61"/>
  <c r="Q154" i="61"/>
  <c r="P155" i="61"/>
  <c r="P156" i="61"/>
  <c r="Q156" i="61"/>
  <c r="P157" i="61"/>
  <c r="Q152" i="61"/>
  <c r="R152" i="61"/>
  <c r="Q140" i="61"/>
  <c r="Q144" i="61"/>
  <c r="E222" i="61"/>
  <c r="R217" i="61" s="1"/>
  <c r="E209" i="61"/>
  <c r="R204" i="61" s="1"/>
  <c r="E196" i="61"/>
  <c r="R191" i="61" s="1"/>
  <c r="F158" i="61"/>
  <c r="R153" i="61" s="1"/>
  <c r="F145" i="61"/>
  <c r="R140" i="61" s="1"/>
  <c r="F132" i="61"/>
  <c r="R127" i="61" s="1"/>
  <c r="AW99" i="61"/>
  <c r="C99" i="61"/>
  <c r="D99" i="61"/>
  <c r="E99" i="61"/>
  <c r="F99" i="61"/>
  <c r="G99" i="61"/>
  <c r="H99" i="61"/>
  <c r="I99" i="61"/>
  <c r="J99" i="61"/>
  <c r="K99" i="61"/>
  <c r="L99" i="61"/>
  <c r="M99" i="61"/>
  <c r="N99" i="61"/>
  <c r="O99" i="61"/>
  <c r="P99" i="61"/>
  <c r="Q99" i="61"/>
  <c r="R99" i="61"/>
  <c r="S99" i="61"/>
  <c r="T99" i="61"/>
  <c r="U99" i="61"/>
  <c r="V99" i="61"/>
  <c r="W99" i="61"/>
  <c r="X99" i="61"/>
  <c r="Y99" i="61"/>
  <c r="Z99" i="61"/>
  <c r="AA99" i="61"/>
  <c r="AB99" i="61"/>
  <c r="AC99" i="61"/>
  <c r="AD99" i="61"/>
  <c r="AE99" i="61"/>
  <c r="AF99" i="61"/>
  <c r="AG99" i="61"/>
  <c r="AH99" i="61"/>
  <c r="AI99" i="61"/>
  <c r="AJ99" i="61"/>
  <c r="AK99" i="61"/>
  <c r="AL99" i="61"/>
  <c r="AM99" i="61"/>
  <c r="AN99" i="61"/>
  <c r="AO99" i="61"/>
  <c r="AP99" i="61"/>
  <c r="AQ99" i="61"/>
  <c r="AR99" i="61"/>
  <c r="AS99" i="61"/>
  <c r="AT99" i="61"/>
  <c r="AU99" i="61"/>
  <c r="AV99" i="61"/>
  <c r="B99" i="61"/>
  <c r="C98" i="61"/>
  <c r="C104" i="61" s="1"/>
  <c r="D98" i="61"/>
  <c r="E98" i="61"/>
  <c r="F98" i="61"/>
  <c r="G98" i="61"/>
  <c r="H98" i="61"/>
  <c r="I98" i="61"/>
  <c r="J98" i="61"/>
  <c r="K98" i="61"/>
  <c r="K104" i="61" s="1"/>
  <c r="L98" i="61"/>
  <c r="M98" i="61"/>
  <c r="N98" i="61"/>
  <c r="O98" i="61"/>
  <c r="P98" i="61"/>
  <c r="Q98" i="61"/>
  <c r="R98" i="61"/>
  <c r="S98" i="61"/>
  <c r="S104" i="61" s="1"/>
  <c r="T98" i="61"/>
  <c r="U98" i="61"/>
  <c r="V98" i="61"/>
  <c r="W98" i="61"/>
  <c r="X98" i="61"/>
  <c r="Y98" i="61"/>
  <c r="Z98" i="61"/>
  <c r="AA98" i="61"/>
  <c r="AA104" i="61" s="1"/>
  <c r="AB98" i="61"/>
  <c r="AC98" i="61"/>
  <c r="AD98" i="61"/>
  <c r="AE98" i="61"/>
  <c r="AF98" i="61"/>
  <c r="AG98" i="61"/>
  <c r="AH98" i="61"/>
  <c r="AI98" i="61"/>
  <c r="AI104" i="61" s="1"/>
  <c r="AJ98" i="61"/>
  <c r="AK98" i="61"/>
  <c r="AL98" i="61"/>
  <c r="AM98" i="61"/>
  <c r="AN98" i="61"/>
  <c r="AO98" i="61"/>
  <c r="AP98" i="61"/>
  <c r="AQ98" i="61"/>
  <c r="AQ104" i="61" s="1"/>
  <c r="AR98" i="61"/>
  <c r="AS98" i="61"/>
  <c r="AT98" i="61"/>
  <c r="AU98" i="61"/>
  <c r="AV98" i="61"/>
  <c r="AW98" i="61"/>
  <c r="B98" i="61"/>
  <c r="AW97" i="61"/>
  <c r="C97" i="61"/>
  <c r="D97" i="61"/>
  <c r="D104" i="61" s="1"/>
  <c r="E97" i="61"/>
  <c r="E104" i="61" s="1"/>
  <c r="F97" i="61"/>
  <c r="F104" i="61" s="1"/>
  <c r="G97" i="61"/>
  <c r="H97" i="61"/>
  <c r="H104" i="61" s="1"/>
  <c r="I97" i="61"/>
  <c r="I104" i="61" s="1"/>
  <c r="J97" i="61"/>
  <c r="K97" i="61"/>
  <c r="L97" i="61"/>
  <c r="L104" i="61" s="1"/>
  <c r="M97" i="61"/>
  <c r="M104" i="61" s="1"/>
  <c r="N97" i="61"/>
  <c r="N104" i="61" s="1"/>
  <c r="O97" i="61"/>
  <c r="P97" i="61"/>
  <c r="P102" i="61" s="1"/>
  <c r="Q97" i="61"/>
  <c r="Q104" i="61" s="1"/>
  <c r="R97" i="61"/>
  <c r="S97" i="61"/>
  <c r="T97" i="61"/>
  <c r="T104" i="61" s="1"/>
  <c r="U97" i="61"/>
  <c r="U104" i="61" s="1"/>
  <c r="V97" i="61"/>
  <c r="V104" i="61" s="1"/>
  <c r="W97" i="61"/>
  <c r="X97" i="61"/>
  <c r="X104" i="61" s="1"/>
  <c r="Y97" i="61"/>
  <c r="Y102" i="61" s="1"/>
  <c r="Z97" i="61"/>
  <c r="AA97" i="61"/>
  <c r="AB97" i="61"/>
  <c r="AB104" i="61" s="1"/>
  <c r="AC97" i="61"/>
  <c r="AC104" i="61" s="1"/>
  <c r="AD97" i="61"/>
  <c r="AD104" i="61" s="1"/>
  <c r="AE97" i="61"/>
  <c r="AF97" i="61"/>
  <c r="AF103" i="61" s="1"/>
  <c r="AG97" i="61"/>
  <c r="AG103" i="61" s="1"/>
  <c r="AH97" i="61"/>
  <c r="AI97" i="61"/>
  <c r="AJ97" i="61"/>
  <c r="AJ104" i="61" s="1"/>
  <c r="AK97" i="61"/>
  <c r="AK104" i="61" s="1"/>
  <c r="AL97" i="61"/>
  <c r="AL104" i="61" s="1"/>
  <c r="AM97" i="61"/>
  <c r="AN97" i="61"/>
  <c r="AN103" i="61" s="1"/>
  <c r="AO97" i="61"/>
  <c r="AO104" i="61" s="1"/>
  <c r="AP97" i="61"/>
  <c r="AQ97" i="61"/>
  <c r="AR97" i="61"/>
  <c r="AR104" i="61" s="1"/>
  <c r="AS97" i="61"/>
  <c r="AS104" i="61" s="1"/>
  <c r="AT97" i="61"/>
  <c r="AT104" i="61" s="1"/>
  <c r="AU97" i="61"/>
  <c r="AV97" i="61"/>
  <c r="AV104" i="61" s="1"/>
  <c r="B97" i="61"/>
  <c r="C88" i="61"/>
  <c r="D88" i="61"/>
  <c r="E88" i="61"/>
  <c r="F88" i="61"/>
  <c r="G88" i="61"/>
  <c r="H88" i="61"/>
  <c r="I88" i="61"/>
  <c r="J88" i="61"/>
  <c r="K88" i="61"/>
  <c r="L88" i="61"/>
  <c r="M88" i="61"/>
  <c r="N88" i="61"/>
  <c r="O88" i="61"/>
  <c r="P88" i="61"/>
  <c r="Q88" i="61"/>
  <c r="R88" i="61"/>
  <c r="S88" i="61"/>
  <c r="T88" i="61"/>
  <c r="U88" i="61"/>
  <c r="V88" i="61"/>
  <c r="W88" i="61"/>
  <c r="X88" i="61"/>
  <c r="Y88" i="61"/>
  <c r="Z88" i="61"/>
  <c r="AA88" i="61"/>
  <c r="AB88" i="61"/>
  <c r="AC88" i="61"/>
  <c r="AD88" i="61"/>
  <c r="AE88" i="61"/>
  <c r="AF88" i="61"/>
  <c r="AG88" i="61"/>
  <c r="AH88" i="61"/>
  <c r="AI88" i="61"/>
  <c r="AJ88" i="61"/>
  <c r="AK88" i="61"/>
  <c r="AL88" i="61"/>
  <c r="AM88" i="61"/>
  <c r="AN88" i="61"/>
  <c r="AO88" i="61"/>
  <c r="AP88" i="61"/>
  <c r="AQ88" i="61"/>
  <c r="AR88" i="61"/>
  <c r="AS88" i="61"/>
  <c r="AT88" i="61"/>
  <c r="AU88" i="61"/>
  <c r="AV88" i="61"/>
  <c r="AW88" i="61"/>
  <c r="B88" i="61"/>
  <c r="C87" i="61"/>
  <c r="D87" i="61"/>
  <c r="E87" i="61"/>
  <c r="F87" i="61"/>
  <c r="G87" i="61"/>
  <c r="H87" i="61"/>
  <c r="I87" i="61"/>
  <c r="J87" i="61"/>
  <c r="K87" i="61"/>
  <c r="L87" i="61"/>
  <c r="M87" i="61"/>
  <c r="N87" i="61"/>
  <c r="O87" i="61"/>
  <c r="P87" i="61"/>
  <c r="Q87" i="61"/>
  <c r="R87" i="61"/>
  <c r="S87" i="61"/>
  <c r="T87" i="61"/>
  <c r="U87" i="61"/>
  <c r="V87" i="61"/>
  <c r="W87" i="61"/>
  <c r="X87" i="61"/>
  <c r="Y87" i="61"/>
  <c r="Z87" i="61"/>
  <c r="AA87" i="61"/>
  <c r="AB87" i="61"/>
  <c r="AC87" i="61"/>
  <c r="AD87" i="61"/>
  <c r="AE87" i="61"/>
  <c r="AF87" i="61"/>
  <c r="AG87" i="61"/>
  <c r="AH87" i="61"/>
  <c r="AI87" i="61"/>
  <c r="AJ87" i="61"/>
  <c r="AK87" i="61"/>
  <c r="AL87" i="61"/>
  <c r="AM87" i="61"/>
  <c r="AN87" i="61"/>
  <c r="AO87" i="61"/>
  <c r="AP87" i="61"/>
  <c r="AQ87" i="61"/>
  <c r="AR87" i="61"/>
  <c r="AS87" i="61"/>
  <c r="AT87" i="61"/>
  <c r="AU87" i="61"/>
  <c r="AV87" i="61"/>
  <c r="AW87" i="61"/>
  <c r="B87" i="61"/>
  <c r="C86" i="61"/>
  <c r="C93" i="61" s="1"/>
  <c r="D86" i="61"/>
  <c r="D93" i="61" s="1"/>
  <c r="E86" i="61"/>
  <c r="E93" i="61" s="1"/>
  <c r="F86" i="61"/>
  <c r="F93" i="61" s="1"/>
  <c r="G86" i="61"/>
  <c r="G92" i="61" s="1"/>
  <c r="H86" i="61"/>
  <c r="H93" i="61" s="1"/>
  <c r="I86" i="61"/>
  <c r="I93" i="61" s="1"/>
  <c r="J86" i="61"/>
  <c r="J91" i="61" s="1"/>
  <c r="K86" i="61"/>
  <c r="K93" i="61" s="1"/>
  <c r="L86" i="61"/>
  <c r="L93" i="61" s="1"/>
  <c r="M86" i="61"/>
  <c r="M93" i="61" s="1"/>
  <c r="N86" i="61"/>
  <c r="N93" i="61" s="1"/>
  <c r="O86" i="61"/>
  <c r="O93" i="61" s="1"/>
  <c r="P86" i="61"/>
  <c r="P92" i="61" s="1"/>
  <c r="Q86" i="61"/>
  <c r="Q91" i="61" s="1"/>
  <c r="R86" i="61"/>
  <c r="R91" i="61" s="1"/>
  <c r="S86" i="61"/>
  <c r="S93" i="61" s="1"/>
  <c r="T86" i="61"/>
  <c r="T93" i="61" s="1"/>
  <c r="U86" i="61"/>
  <c r="U93" i="61" s="1"/>
  <c r="V86" i="61"/>
  <c r="V93" i="61" s="1"/>
  <c r="W86" i="61"/>
  <c r="W93" i="61" s="1"/>
  <c r="X86" i="61"/>
  <c r="X92" i="61" s="1"/>
  <c r="Y86" i="61"/>
  <c r="Y92" i="61" s="1"/>
  <c r="Z86" i="61"/>
  <c r="Z92" i="61" s="1"/>
  <c r="AA86" i="61"/>
  <c r="AA93" i="61" s="1"/>
  <c r="AB86" i="61"/>
  <c r="AB93" i="61" s="1"/>
  <c r="AC86" i="61"/>
  <c r="AC93" i="61" s="1"/>
  <c r="AD86" i="61"/>
  <c r="AD93" i="61" s="1"/>
  <c r="AE86" i="61"/>
  <c r="AE92" i="61" s="1"/>
  <c r="AF86" i="61"/>
  <c r="AF93" i="61" s="1"/>
  <c r="AG86" i="61"/>
  <c r="AG93" i="61" s="1"/>
  <c r="AH86" i="61"/>
  <c r="AH93" i="61" s="1"/>
  <c r="AI86" i="61"/>
  <c r="AI93" i="61" s="1"/>
  <c r="AJ86" i="61"/>
  <c r="AJ93" i="61" s="1"/>
  <c r="AK86" i="61"/>
  <c r="AK93" i="61" s="1"/>
  <c r="AL86" i="61"/>
  <c r="AL93" i="61" s="1"/>
  <c r="AM86" i="61"/>
  <c r="AM92" i="61" s="1"/>
  <c r="AN86" i="61"/>
  <c r="AN93" i="61" s="1"/>
  <c r="AO86" i="61"/>
  <c r="AO93" i="61" s="1"/>
  <c r="AP86" i="61"/>
  <c r="AP93" i="61" s="1"/>
  <c r="AQ86" i="61"/>
  <c r="AQ93" i="61" s="1"/>
  <c r="AR86" i="61"/>
  <c r="AR93" i="61" s="1"/>
  <c r="AS86" i="61"/>
  <c r="AS93" i="61" s="1"/>
  <c r="AT86" i="61"/>
  <c r="AT93" i="61" s="1"/>
  <c r="AU86" i="61"/>
  <c r="AU91" i="61" s="1"/>
  <c r="AV86" i="61"/>
  <c r="AV92" i="61" s="1"/>
  <c r="AW86" i="61"/>
  <c r="AW92" i="61" s="1"/>
  <c r="B86" i="61"/>
  <c r="B91" i="61" s="1"/>
  <c r="B103" i="61" l="1"/>
  <c r="B108" i="61"/>
  <c r="B107" i="61"/>
  <c r="B106" i="61"/>
  <c r="AP103" i="61"/>
  <c r="AH102" i="61"/>
  <c r="Z103" i="61"/>
  <c r="R104" i="61"/>
  <c r="J103" i="61"/>
  <c r="Q143" i="61"/>
  <c r="R190" i="61"/>
  <c r="O194" i="61"/>
  <c r="P191" i="61"/>
  <c r="O208" i="61"/>
  <c r="O206" i="61"/>
  <c r="O204" i="61"/>
  <c r="O221" i="61"/>
  <c r="O219" i="61"/>
  <c r="O217" i="61"/>
  <c r="O233" i="62"/>
  <c r="B229" i="64"/>
  <c r="AW104" i="61"/>
  <c r="Q142" i="61"/>
  <c r="Q190" i="61"/>
  <c r="Q193" i="61"/>
  <c r="O191" i="61"/>
  <c r="N208" i="61"/>
  <c r="N206" i="61"/>
  <c r="N204" i="61"/>
  <c r="N221" i="61"/>
  <c r="N219" i="61"/>
  <c r="N217" i="61"/>
  <c r="P231" i="63"/>
  <c r="AU103" i="61"/>
  <c r="AM103" i="61"/>
  <c r="AE102" i="61"/>
  <c r="W104" i="61"/>
  <c r="O103" i="61"/>
  <c r="G104" i="61"/>
  <c r="Q141" i="61"/>
  <c r="Q155" i="61"/>
  <c r="P190" i="61"/>
  <c r="P193" i="61"/>
  <c r="R203" i="61"/>
  <c r="Q207" i="61"/>
  <c r="Q205" i="61"/>
  <c r="R216" i="61"/>
  <c r="Q220" i="61"/>
  <c r="Q218" i="61"/>
  <c r="M228" i="62"/>
  <c r="Q195" i="61"/>
  <c r="O193" i="61"/>
  <c r="B228" i="63"/>
  <c r="M230" i="63"/>
  <c r="S232" i="63"/>
  <c r="P195" i="61"/>
  <c r="Q192" i="61"/>
  <c r="P203" i="61"/>
  <c r="O207" i="61"/>
  <c r="O205" i="61"/>
  <c r="P216" i="61"/>
  <c r="O220" i="61"/>
  <c r="O218" i="61"/>
  <c r="I230" i="63"/>
  <c r="C232" i="63"/>
  <c r="D229" i="64"/>
  <c r="O195" i="61"/>
  <c r="P192" i="61"/>
  <c r="O203" i="61"/>
  <c r="N207" i="61"/>
  <c r="N205" i="61"/>
  <c r="O216" i="61"/>
  <c r="N220" i="61"/>
  <c r="N218" i="61"/>
  <c r="R139" i="61"/>
  <c r="Q157" i="61"/>
  <c r="Q153" i="61"/>
  <c r="AA153" i="61" s="1"/>
  <c r="Q194" i="61"/>
  <c r="O192" i="61"/>
  <c r="Q208" i="61"/>
  <c r="Q206" i="61"/>
  <c r="Q204" i="61"/>
  <c r="Q221" i="61"/>
  <c r="Q219" i="61"/>
  <c r="Q217" i="61"/>
  <c r="AA152" i="61"/>
  <c r="R102" i="61"/>
  <c r="Z91" i="61"/>
  <c r="AH103" i="61"/>
  <c r="B104" i="61"/>
  <c r="Z104" i="61"/>
  <c r="AP92" i="61"/>
  <c r="B93" i="61"/>
  <c r="J93" i="61"/>
  <c r="Q129" i="61"/>
  <c r="M230" i="62"/>
  <c r="C230" i="62"/>
  <c r="O231" i="63"/>
  <c r="E231" i="63"/>
  <c r="Q232" i="62"/>
  <c r="G232" i="62"/>
  <c r="Q231" i="64"/>
  <c r="G231" i="64"/>
  <c r="N228" i="64"/>
  <c r="D228" i="64"/>
  <c r="AW102" i="61"/>
  <c r="Q102" i="61"/>
  <c r="AG91" i="61"/>
  <c r="AO103" i="61"/>
  <c r="I103" i="61"/>
  <c r="Y104" i="61"/>
  <c r="AO92" i="61"/>
  <c r="AW93" i="61"/>
  <c r="Y93" i="61"/>
  <c r="Q126" i="61"/>
  <c r="P128" i="61"/>
  <c r="P142" i="61"/>
  <c r="P233" i="62"/>
  <c r="F233" i="62"/>
  <c r="L233" i="62"/>
  <c r="B233" i="62"/>
  <c r="P228" i="63"/>
  <c r="F228" i="63"/>
  <c r="AF102" i="61"/>
  <c r="AV91" i="61"/>
  <c r="P91" i="61"/>
  <c r="P103" i="61"/>
  <c r="AF104" i="61"/>
  <c r="AN92" i="61"/>
  <c r="AV93" i="61"/>
  <c r="P93" i="61"/>
  <c r="O131" i="61"/>
  <c r="P139" i="61"/>
  <c r="O140" i="61"/>
  <c r="O155" i="61"/>
  <c r="E228" i="64"/>
  <c r="O230" i="63"/>
  <c r="E230" i="63"/>
  <c r="P230" i="64"/>
  <c r="F230" i="64"/>
  <c r="M230" i="64"/>
  <c r="C230" i="64"/>
  <c r="AM102" i="61"/>
  <c r="G102" i="61"/>
  <c r="O91" i="61"/>
  <c r="AE103" i="61"/>
  <c r="G103" i="61"/>
  <c r="W92" i="61"/>
  <c r="AM93" i="61"/>
  <c r="N130" i="61"/>
  <c r="O139" i="61"/>
  <c r="N143" i="61"/>
  <c r="N140" i="61"/>
  <c r="N154" i="61"/>
  <c r="O190" i="61"/>
  <c r="N192" i="61"/>
  <c r="O232" i="63"/>
  <c r="E232" i="63"/>
  <c r="Q230" i="64"/>
  <c r="G230" i="64"/>
  <c r="H229" i="64"/>
  <c r="R229" i="64"/>
  <c r="B231" i="64"/>
  <c r="AT102" i="61"/>
  <c r="AL102" i="61"/>
  <c r="AD102" i="61"/>
  <c r="V102" i="61"/>
  <c r="N102" i="61"/>
  <c r="F102" i="61"/>
  <c r="AT91" i="61"/>
  <c r="AL91" i="61"/>
  <c r="AD91" i="61"/>
  <c r="V91" i="61"/>
  <c r="N91" i="61"/>
  <c r="F91" i="61"/>
  <c r="AT103" i="61"/>
  <c r="AL103" i="61"/>
  <c r="AD103" i="61"/>
  <c r="V103" i="61"/>
  <c r="N103" i="61"/>
  <c r="F103" i="61"/>
  <c r="AT92" i="61"/>
  <c r="AL92" i="61"/>
  <c r="AD92" i="61"/>
  <c r="V92" i="61"/>
  <c r="N92" i="61"/>
  <c r="F92" i="61"/>
  <c r="N126" i="61"/>
  <c r="M131" i="61"/>
  <c r="M130" i="61"/>
  <c r="M129" i="61"/>
  <c r="M128" i="61"/>
  <c r="M127" i="61"/>
  <c r="N139" i="61"/>
  <c r="M144" i="61"/>
  <c r="M143" i="61"/>
  <c r="M142" i="61"/>
  <c r="M141" i="61"/>
  <c r="M140" i="61"/>
  <c r="N152" i="61"/>
  <c r="M157" i="61"/>
  <c r="M156" i="61"/>
  <c r="M155" i="61"/>
  <c r="M154" i="61"/>
  <c r="M153" i="61"/>
  <c r="N190" i="61"/>
  <c r="M195" i="61"/>
  <c r="M194" i="61"/>
  <c r="M193" i="61"/>
  <c r="M192" i="61"/>
  <c r="M191" i="61"/>
  <c r="N203" i="61"/>
  <c r="M208" i="61"/>
  <c r="M207" i="61"/>
  <c r="M206" i="61"/>
  <c r="M205" i="61"/>
  <c r="M204" i="61"/>
  <c r="N216" i="61"/>
  <c r="M221" i="61"/>
  <c r="M220" i="61"/>
  <c r="M219" i="61"/>
  <c r="M218" i="61"/>
  <c r="M217" i="61"/>
  <c r="Q229" i="62"/>
  <c r="G229" i="62"/>
  <c r="N230" i="64"/>
  <c r="D230" i="64"/>
  <c r="D228" i="63"/>
  <c r="M233" i="62"/>
  <c r="C233" i="62"/>
  <c r="P233" i="63"/>
  <c r="F233" i="63"/>
  <c r="O229" i="63"/>
  <c r="E229" i="63"/>
  <c r="G229" i="63"/>
  <c r="Q229" i="63"/>
  <c r="H231" i="62"/>
  <c r="O233" i="64"/>
  <c r="E233" i="64"/>
  <c r="R232" i="64"/>
  <c r="H232" i="64"/>
  <c r="Q228" i="64"/>
  <c r="G228" i="64"/>
  <c r="C233" i="64"/>
  <c r="M233" i="64"/>
  <c r="F231" i="63"/>
  <c r="R228" i="62"/>
  <c r="H228" i="62"/>
  <c r="N228" i="62"/>
  <c r="D228" i="62"/>
  <c r="R231" i="63"/>
  <c r="B102" i="61"/>
  <c r="Z102" i="61"/>
  <c r="J102" i="61"/>
  <c r="AH91" i="61"/>
  <c r="R103" i="61"/>
  <c r="AP104" i="61"/>
  <c r="J104" i="61"/>
  <c r="AH92" i="61"/>
  <c r="J92" i="61"/>
  <c r="Z93" i="61"/>
  <c r="R126" i="61"/>
  <c r="Q128" i="61"/>
  <c r="O228" i="63"/>
  <c r="E228" i="63"/>
  <c r="P228" i="64"/>
  <c r="F228" i="64"/>
  <c r="S233" i="64"/>
  <c r="I233" i="64"/>
  <c r="M228" i="64"/>
  <c r="C228" i="64"/>
  <c r="AO102" i="61"/>
  <c r="I102" i="61"/>
  <c r="Y91" i="61"/>
  <c r="AW103" i="61"/>
  <c r="Q103" i="61"/>
  <c r="AG104" i="61"/>
  <c r="AG92" i="61"/>
  <c r="Q92" i="61"/>
  <c r="P130" i="61"/>
  <c r="P127" i="61"/>
  <c r="P143" i="61"/>
  <c r="P140" i="61"/>
  <c r="M231" i="63"/>
  <c r="C231" i="63"/>
  <c r="P231" i="62"/>
  <c r="F231" i="62"/>
  <c r="Q229" i="64"/>
  <c r="G229" i="64"/>
  <c r="M232" i="64"/>
  <c r="C232" i="64"/>
  <c r="Q233" i="62"/>
  <c r="G233" i="62"/>
  <c r="AN102" i="61"/>
  <c r="H102" i="61"/>
  <c r="AF91" i="61"/>
  <c r="AV103" i="61"/>
  <c r="X103" i="61"/>
  <c r="AN104" i="61"/>
  <c r="P104" i="61"/>
  <c r="AF92" i="61"/>
  <c r="H92" i="61"/>
  <c r="O129" i="61"/>
  <c r="O127" i="61"/>
  <c r="O143" i="61"/>
  <c r="O141" i="61"/>
  <c r="O157" i="61"/>
  <c r="O153" i="61"/>
  <c r="I230" i="64"/>
  <c r="S230" i="64"/>
  <c r="E232" i="62"/>
  <c r="O232" i="62"/>
  <c r="P230" i="62"/>
  <c r="F230" i="62"/>
  <c r="H233" i="64"/>
  <c r="R233" i="64"/>
  <c r="R233" i="62"/>
  <c r="H233" i="62"/>
  <c r="AU102" i="61"/>
  <c r="O102" i="61"/>
  <c r="AM91" i="61"/>
  <c r="G91" i="61"/>
  <c r="W103" i="61"/>
  <c r="AM104" i="61"/>
  <c r="AE104" i="61"/>
  <c r="AU92" i="61"/>
  <c r="O92" i="61"/>
  <c r="AE93" i="61"/>
  <c r="G93" i="61"/>
  <c r="N131" i="61"/>
  <c r="N127" i="61"/>
  <c r="N144" i="61"/>
  <c r="O152" i="61"/>
  <c r="N155" i="61"/>
  <c r="N195" i="61"/>
  <c r="N193" i="61"/>
  <c r="N231" i="64"/>
  <c r="D231" i="64"/>
  <c r="M229" i="62"/>
  <c r="C229" i="62"/>
  <c r="L230" i="63"/>
  <c r="B230" i="63"/>
  <c r="G233" i="63"/>
  <c r="Q233" i="63"/>
  <c r="S230" i="62"/>
  <c r="I230" i="62"/>
  <c r="N232" i="62"/>
  <c r="D232" i="62"/>
  <c r="AS102" i="61"/>
  <c r="AK102" i="61"/>
  <c r="AC102" i="61"/>
  <c r="U102" i="61"/>
  <c r="M102" i="61"/>
  <c r="E102" i="61"/>
  <c r="AS91" i="61"/>
  <c r="AK91" i="61"/>
  <c r="AC91" i="61"/>
  <c r="U91" i="61"/>
  <c r="M91" i="61"/>
  <c r="E91" i="61"/>
  <c r="AS103" i="61"/>
  <c r="AK103" i="61"/>
  <c r="AC103" i="61"/>
  <c r="U103" i="61"/>
  <c r="M103" i="61"/>
  <c r="E103" i="61"/>
  <c r="AS92" i="61"/>
  <c r="AK92" i="61"/>
  <c r="AC92" i="61"/>
  <c r="U92" i="61"/>
  <c r="M92" i="61"/>
  <c r="E92" i="61"/>
  <c r="M126" i="61"/>
  <c r="L131" i="61"/>
  <c r="V131" i="61" s="1"/>
  <c r="L130" i="61"/>
  <c r="L129" i="61"/>
  <c r="L128" i="61"/>
  <c r="L127" i="61"/>
  <c r="V127" i="61" s="1"/>
  <c r="M139" i="61"/>
  <c r="L144" i="61"/>
  <c r="V144" i="61" s="1"/>
  <c r="L143" i="61"/>
  <c r="L142" i="61"/>
  <c r="L141" i="61"/>
  <c r="L140" i="61"/>
  <c r="M152" i="61"/>
  <c r="L157" i="61"/>
  <c r="V157" i="61" s="1"/>
  <c r="L156" i="61"/>
  <c r="L155" i="61"/>
  <c r="L154" i="61"/>
  <c r="L153" i="61"/>
  <c r="M190" i="61"/>
  <c r="L195" i="61"/>
  <c r="L194" i="61"/>
  <c r="L193" i="61"/>
  <c r="L192" i="61"/>
  <c r="L191" i="61"/>
  <c r="M203" i="61"/>
  <c r="L208" i="61"/>
  <c r="L207" i="61"/>
  <c r="L206" i="61"/>
  <c r="L205" i="61"/>
  <c r="L204" i="61"/>
  <c r="M216" i="61"/>
  <c r="L221" i="61"/>
  <c r="L220" i="61"/>
  <c r="L219" i="61"/>
  <c r="L218" i="61"/>
  <c r="L217" i="61"/>
  <c r="P229" i="62"/>
  <c r="F229" i="62"/>
  <c r="N233" i="62"/>
  <c r="D233" i="62"/>
  <c r="S233" i="63"/>
  <c r="I233" i="63"/>
  <c r="L232" i="62"/>
  <c r="B232" i="62"/>
  <c r="P229" i="63"/>
  <c r="F229" i="63"/>
  <c r="P230" i="63"/>
  <c r="F230" i="63"/>
  <c r="O233" i="63"/>
  <c r="E233" i="63"/>
  <c r="B229" i="63"/>
  <c r="L229" i="63"/>
  <c r="M232" i="62"/>
  <c r="C232" i="62"/>
  <c r="O231" i="64"/>
  <c r="E231" i="64"/>
  <c r="P231" i="64"/>
  <c r="F231" i="64"/>
  <c r="R228" i="64"/>
  <c r="H228" i="64"/>
  <c r="C229" i="64"/>
  <c r="M229" i="64"/>
  <c r="H233" i="63"/>
  <c r="S229" i="62"/>
  <c r="I229" i="62"/>
  <c r="AP102" i="61"/>
  <c r="AP91" i="61"/>
  <c r="AH104" i="61"/>
  <c r="B92" i="61"/>
  <c r="R92" i="61"/>
  <c r="R93" i="61"/>
  <c r="Q131" i="61"/>
  <c r="AA131" i="61" s="1"/>
  <c r="Q127" i="61"/>
  <c r="AA127" i="61" s="1"/>
  <c r="R232" i="62"/>
  <c r="H232" i="62"/>
  <c r="L229" i="62"/>
  <c r="B229" i="62"/>
  <c r="N232" i="63"/>
  <c r="D232" i="63"/>
  <c r="AG102" i="61"/>
  <c r="AW91" i="61"/>
  <c r="I91" i="61"/>
  <c r="Y103" i="61"/>
  <c r="I92" i="61"/>
  <c r="Q93" i="61"/>
  <c r="P131" i="61"/>
  <c r="Z131" i="61" s="1"/>
  <c r="Q139" i="61"/>
  <c r="G228" i="62"/>
  <c r="Q228" i="62"/>
  <c r="S228" i="63"/>
  <c r="I228" i="63"/>
  <c r="N230" i="63"/>
  <c r="D230" i="63"/>
  <c r="L230" i="64"/>
  <c r="B230" i="64"/>
  <c r="P233" i="64"/>
  <c r="F233" i="64"/>
  <c r="AV102" i="61"/>
  <c r="X91" i="61"/>
  <c r="H103" i="61"/>
  <c r="X93" i="61"/>
  <c r="P126" i="61"/>
  <c r="Z126" i="61" s="1"/>
  <c r="O128" i="61"/>
  <c r="Y128" i="61" s="1"/>
  <c r="O142" i="61"/>
  <c r="Y142" i="61" s="1"/>
  <c r="O156" i="61"/>
  <c r="L231" i="62"/>
  <c r="B231" i="62"/>
  <c r="B233" i="63"/>
  <c r="L233" i="63"/>
  <c r="S233" i="62"/>
  <c r="I233" i="62"/>
  <c r="Q233" i="64"/>
  <c r="G233" i="64"/>
  <c r="W102" i="61"/>
  <c r="AE91" i="61"/>
  <c r="AU104" i="61"/>
  <c r="O104" i="61"/>
  <c r="AU93" i="61"/>
  <c r="N129" i="61"/>
  <c r="X129" i="61" s="1"/>
  <c r="N141" i="61"/>
  <c r="X141" i="61" s="1"/>
  <c r="N156" i="61"/>
  <c r="N194" i="61"/>
  <c r="L232" i="64"/>
  <c r="B232" i="64"/>
  <c r="O232" i="64"/>
  <c r="E232" i="64"/>
  <c r="R229" i="62"/>
  <c r="H229" i="62"/>
  <c r="AR102" i="61"/>
  <c r="AJ102" i="61"/>
  <c r="AB102" i="61"/>
  <c r="T102" i="61"/>
  <c r="L102" i="61"/>
  <c r="D102" i="61"/>
  <c r="AR91" i="61"/>
  <c r="AJ91" i="61"/>
  <c r="AB91" i="61"/>
  <c r="T91" i="61"/>
  <c r="L91" i="61"/>
  <c r="D91" i="61"/>
  <c r="AR103" i="61"/>
  <c r="AJ103" i="61"/>
  <c r="AB103" i="61"/>
  <c r="T103" i="61"/>
  <c r="L103" i="61"/>
  <c r="D103" i="61"/>
  <c r="AR92" i="61"/>
  <c r="AJ92" i="61"/>
  <c r="AB92" i="61"/>
  <c r="T92" i="61"/>
  <c r="L92" i="61"/>
  <c r="D92" i="61"/>
  <c r="L126" i="61"/>
  <c r="V126" i="61" s="1"/>
  <c r="S131" i="61"/>
  <c r="AC131" i="61" s="1"/>
  <c r="S130" i="61"/>
  <c r="AC130" i="61" s="1"/>
  <c r="S129" i="61"/>
  <c r="S128" i="61"/>
  <c r="AC128" i="61" s="1"/>
  <c r="S127" i="61"/>
  <c r="AC127" i="61" s="1"/>
  <c r="L139" i="61"/>
  <c r="S144" i="61"/>
  <c r="AC144" i="61" s="1"/>
  <c r="S143" i="61"/>
  <c r="S142" i="61"/>
  <c r="S141" i="61"/>
  <c r="S140" i="61"/>
  <c r="L152" i="61"/>
  <c r="S157" i="61"/>
  <c r="AC157" i="61" s="1"/>
  <c r="S156" i="61"/>
  <c r="AC156" i="61" s="1"/>
  <c r="S155" i="61"/>
  <c r="AC155" i="61" s="1"/>
  <c r="S154" i="61"/>
  <c r="S153" i="61"/>
  <c r="L190" i="61"/>
  <c r="S195" i="61"/>
  <c r="S194" i="61"/>
  <c r="S193" i="61"/>
  <c r="S192" i="61"/>
  <c r="S191" i="61"/>
  <c r="L203" i="61"/>
  <c r="S208" i="61"/>
  <c r="S207" i="61"/>
  <c r="S206" i="61"/>
  <c r="S205" i="61"/>
  <c r="S204" i="61"/>
  <c r="L216" i="61"/>
  <c r="S221" i="61"/>
  <c r="S220" i="61"/>
  <c r="S219" i="61"/>
  <c r="S218" i="61"/>
  <c r="S217" i="61"/>
  <c r="R230" i="62"/>
  <c r="H230" i="62"/>
  <c r="L230" i="62"/>
  <c r="B230" i="62"/>
  <c r="N229" i="62"/>
  <c r="D229" i="62"/>
  <c r="Q230" i="62"/>
  <c r="G230" i="62"/>
  <c r="N231" i="63"/>
  <c r="D231" i="63"/>
  <c r="Q232" i="63"/>
  <c r="G232" i="63"/>
  <c r="Q228" i="63"/>
  <c r="G228" i="63"/>
  <c r="L231" i="63"/>
  <c r="B231" i="63"/>
  <c r="L228" i="62"/>
  <c r="B228" i="62"/>
  <c r="O231" i="62"/>
  <c r="E231" i="62"/>
  <c r="S229" i="64"/>
  <c r="I229" i="64"/>
  <c r="P229" i="64"/>
  <c r="F229" i="64"/>
  <c r="O229" i="64"/>
  <c r="E229" i="64"/>
  <c r="R231" i="64"/>
  <c r="H231" i="64"/>
  <c r="E233" i="62"/>
  <c r="Q231" i="62"/>
  <c r="G231" i="62"/>
  <c r="S228" i="62"/>
  <c r="I228" i="62"/>
  <c r="E229" i="62"/>
  <c r="Q130" i="61"/>
  <c r="AA130" i="61" s="1"/>
  <c r="O228" i="62"/>
  <c r="E228" i="62"/>
  <c r="M231" i="62"/>
  <c r="C231" i="62"/>
  <c r="O230" i="64"/>
  <c r="E230" i="64"/>
  <c r="AO91" i="61"/>
  <c r="P129" i="61"/>
  <c r="Z129" i="61" s="1"/>
  <c r="P144" i="61"/>
  <c r="Z144" i="61" s="1"/>
  <c r="P141" i="61"/>
  <c r="N233" i="63"/>
  <c r="D233" i="63"/>
  <c r="O230" i="62"/>
  <c r="E230" i="62"/>
  <c r="Q231" i="63"/>
  <c r="G231" i="63"/>
  <c r="F232" i="62"/>
  <c r="P232" i="62"/>
  <c r="R230" i="64"/>
  <c r="H230" i="64"/>
  <c r="X102" i="61"/>
  <c r="AN91" i="61"/>
  <c r="H91" i="61"/>
  <c r="O130" i="61"/>
  <c r="Y130" i="61" s="1"/>
  <c r="O144" i="61"/>
  <c r="Y144" i="61" s="1"/>
  <c r="P152" i="61"/>
  <c r="O154" i="61"/>
  <c r="N229" i="63"/>
  <c r="D229" i="63"/>
  <c r="W91" i="61"/>
  <c r="O126" i="61"/>
  <c r="Y126" i="61" s="1"/>
  <c r="N128" i="61"/>
  <c r="X128" i="61" s="1"/>
  <c r="N142" i="61"/>
  <c r="X142" i="61" s="1"/>
  <c r="N157" i="61"/>
  <c r="N153" i="61"/>
  <c r="N191" i="61"/>
  <c r="R232" i="63"/>
  <c r="H232" i="63"/>
  <c r="P228" i="62"/>
  <c r="F228" i="62"/>
  <c r="M228" i="63"/>
  <c r="C228" i="63"/>
  <c r="AQ102" i="61"/>
  <c r="AI102" i="61"/>
  <c r="AA102" i="61"/>
  <c r="S102" i="61"/>
  <c r="K102" i="61"/>
  <c r="C102" i="61"/>
  <c r="AQ91" i="61"/>
  <c r="AI91" i="61"/>
  <c r="AA91" i="61"/>
  <c r="S91" i="61"/>
  <c r="K91" i="61"/>
  <c r="C91" i="61"/>
  <c r="AQ103" i="61"/>
  <c r="AI103" i="61"/>
  <c r="AA103" i="61"/>
  <c r="S103" i="61"/>
  <c r="K103" i="61"/>
  <c r="C103" i="61"/>
  <c r="AQ92" i="61"/>
  <c r="AI92" i="61"/>
  <c r="AA92" i="61"/>
  <c r="S92" i="61"/>
  <c r="K92" i="61"/>
  <c r="C92" i="61"/>
  <c r="S126" i="61"/>
  <c r="AC126" i="61" s="1"/>
  <c r="R131" i="61"/>
  <c r="AB131" i="61" s="1"/>
  <c r="R130" i="61"/>
  <c r="AB130" i="61" s="1"/>
  <c r="R129" i="61"/>
  <c r="AB129" i="61" s="1"/>
  <c r="R128" i="61"/>
  <c r="AB128" i="61" s="1"/>
  <c r="S139" i="61"/>
  <c r="R144" i="61"/>
  <c r="AB144" i="61" s="1"/>
  <c r="R143" i="61"/>
  <c r="R142" i="61"/>
  <c r="R141" i="61"/>
  <c r="S152" i="61"/>
  <c r="R157" i="61"/>
  <c r="R156" i="61"/>
  <c r="AB156" i="61" s="1"/>
  <c r="R155" i="61"/>
  <c r="AB155" i="61" s="1"/>
  <c r="R154" i="61"/>
  <c r="AB154" i="61" s="1"/>
  <c r="S190" i="61"/>
  <c r="R195" i="61"/>
  <c r="R194" i="61"/>
  <c r="R193" i="61"/>
  <c r="R192" i="61"/>
  <c r="S203" i="61"/>
  <c r="R208" i="61"/>
  <c r="R207" i="61"/>
  <c r="R206" i="61"/>
  <c r="R205" i="61"/>
  <c r="S216" i="61"/>
  <c r="R221" i="61"/>
  <c r="R220" i="61"/>
  <c r="R219" i="61"/>
  <c r="R218" i="61"/>
  <c r="R228" i="63"/>
  <c r="H228" i="63"/>
  <c r="N230" i="62"/>
  <c r="D230" i="62"/>
  <c r="N231" i="62"/>
  <c r="D231" i="62"/>
  <c r="Q230" i="63"/>
  <c r="G230" i="63"/>
  <c r="P232" i="63"/>
  <c r="F232" i="63"/>
  <c r="L232" i="63"/>
  <c r="B232" i="63"/>
  <c r="S231" i="62"/>
  <c r="I231" i="62"/>
  <c r="S228" i="64"/>
  <c r="I228" i="64"/>
  <c r="Q232" i="64"/>
  <c r="G232" i="64"/>
  <c r="P232" i="64"/>
  <c r="F232" i="64"/>
  <c r="M231" i="64"/>
  <c r="C231" i="64"/>
  <c r="S232" i="62"/>
  <c r="I232" i="62"/>
  <c r="O217" i="60"/>
  <c r="P217" i="60"/>
  <c r="O218" i="60"/>
  <c r="P218" i="60"/>
  <c r="Q218" i="60"/>
  <c r="O219" i="60"/>
  <c r="P219" i="60"/>
  <c r="Q219" i="60"/>
  <c r="O220" i="60"/>
  <c r="P220" i="60"/>
  <c r="Q220" i="60"/>
  <c r="O221" i="60"/>
  <c r="P221" i="60"/>
  <c r="Q221" i="60"/>
  <c r="P216" i="60"/>
  <c r="Q216" i="60"/>
  <c r="R216" i="60"/>
  <c r="E222" i="60"/>
  <c r="R217" i="60" s="1"/>
  <c r="M204" i="60"/>
  <c r="Q204" i="60"/>
  <c r="R204" i="60"/>
  <c r="S204" i="60"/>
  <c r="N205" i="60"/>
  <c r="R205" i="60"/>
  <c r="S205" i="60"/>
  <c r="M206" i="60"/>
  <c r="O206" i="60"/>
  <c r="P206" i="60"/>
  <c r="S206" i="60"/>
  <c r="M207" i="60"/>
  <c r="N207" i="60"/>
  <c r="P207" i="60"/>
  <c r="Q207" i="60"/>
  <c r="M208" i="60"/>
  <c r="N208" i="60"/>
  <c r="O208" i="60"/>
  <c r="Q208" i="60"/>
  <c r="R208" i="60"/>
  <c r="O203" i="60"/>
  <c r="P203" i="60"/>
  <c r="Q203" i="60"/>
  <c r="S203" i="60"/>
  <c r="L203" i="60"/>
  <c r="E209" i="60"/>
  <c r="L204" i="60" s="1"/>
  <c r="N191" i="60"/>
  <c r="O192" i="60"/>
  <c r="M194" i="60"/>
  <c r="O194" i="60"/>
  <c r="N195" i="60"/>
  <c r="P190" i="60"/>
  <c r="E196" i="60"/>
  <c r="P191" i="60" s="1"/>
  <c r="M153" i="60"/>
  <c r="M154" i="60"/>
  <c r="N154" i="60"/>
  <c r="M156" i="60"/>
  <c r="N156" i="60"/>
  <c r="M157" i="60"/>
  <c r="N152" i="60"/>
  <c r="O152" i="60"/>
  <c r="F158" i="60"/>
  <c r="O153" i="60" s="1"/>
  <c r="M141" i="60"/>
  <c r="M142" i="60"/>
  <c r="M143" i="60"/>
  <c r="N139" i="60"/>
  <c r="F145" i="60"/>
  <c r="N140" i="60" s="1"/>
  <c r="F132" i="60"/>
  <c r="M127" i="60" s="1"/>
  <c r="C99" i="60"/>
  <c r="D99" i="60"/>
  <c r="E99" i="60"/>
  <c r="F99" i="60"/>
  <c r="G99" i="60"/>
  <c r="H99" i="60"/>
  <c r="I99" i="60"/>
  <c r="J99" i="60"/>
  <c r="K99" i="60"/>
  <c r="L99" i="60"/>
  <c r="M99" i="60"/>
  <c r="N99" i="60"/>
  <c r="O99" i="60"/>
  <c r="P99" i="60"/>
  <c r="Q99" i="60"/>
  <c r="R99" i="60"/>
  <c r="S99" i="60"/>
  <c r="T99" i="60"/>
  <c r="U99" i="60"/>
  <c r="V99" i="60"/>
  <c r="W99" i="60"/>
  <c r="X99" i="60"/>
  <c r="Y99" i="60"/>
  <c r="Z99" i="60"/>
  <c r="AA99" i="60"/>
  <c r="AB99" i="60"/>
  <c r="AC99" i="60"/>
  <c r="AD99" i="60"/>
  <c r="AE99" i="60"/>
  <c r="AF99" i="60"/>
  <c r="AG99" i="60"/>
  <c r="AH99" i="60"/>
  <c r="AI99" i="60"/>
  <c r="AJ99" i="60"/>
  <c r="AK99" i="60"/>
  <c r="AL99" i="60"/>
  <c r="AM99" i="60"/>
  <c r="AN99" i="60"/>
  <c r="AO99" i="60"/>
  <c r="AP99" i="60"/>
  <c r="AQ99" i="60"/>
  <c r="AR99" i="60"/>
  <c r="AS99" i="60"/>
  <c r="AT99" i="60"/>
  <c r="AU99" i="60"/>
  <c r="AV99" i="60"/>
  <c r="AW99" i="60"/>
  <c r="B99" i="60"/>
  <c r="C98" i="60"/>
  <c r="D98" i="60"/>
  <c r="E98" i="60"/>
  <c r="F98" i="60"/>
  <c r="G98" i="60"/>
  <c r="H98" i="60"/>
  <c r="H103" i="60" s="1"/>
  <c r="I98" i="60"/>
  <c r="J98" i="60"/>
  <c r="K98" i="60"/>
  <c r="L98" i="60"/>
  <c r="M98" i="60"/>
  <c r="N98" i="60"/>
  <c r="O98" i="60"/>
  <c r="P98" i="60"/>
  <c r="P103" i="60" s="1"/>
  <c r="Q98" i="60"/>
  <c r="R98" i="60"/>
  <c r="S98" i="60"/>
  <c r="T98" i="60"/>
  <c r="U98" i="60"/>
  <c r="V98" i="60"/>
  <c r="W98" i="60"/>
  <c r="X98" i="60"/>
  <c r="X102" i="60" s="1"/>
  <c r="Y98" i="60"/>
  <c r="Z98" i="60"/>
  <c r="AA98" i="60"/>
  <c r="AB98" i="60"/>
  <c r="AC98" i="60"/>
  <c r="AD98" i="60"/>
  <c r="AE98" i="60"/>
  <c r="AF98" i="60"/>
  <c r="AF104" i="60" s="1"/>
  <c r="AG98" i="60"/>
  <c r="AH98" i="60"/>
  <c r="AI98" i="60"/>
  <c r="AJ98" i="60"/>
  <c r="AK98" i="60"/>
  <c r="AL98" i="60"/>
  <c r="AM98" i="60"/>
  <c r="AN98" i="60"/>
  <c r="AN103" i="60" s="1"/>
  <c r="AO98" i="60"/>
  <c r="AO103" i="60" s="1"/>
  <c r="AP98" i="60"/>
  <c r="AP103" i="60" s="1"/>
  <c r="AQ98" i="60"/>
  <c r="AR98" i="60"/>
  <c r="AS98" i="60"/>
  <c r="AT98" i="60"/>
  <c r="AU98" i="60"/>
  <c r="AU104" i="60" s="1"/>
  <c r="AV98" i="60"/>
  <c r="AV103" i="60" s="1"/>
  <c r="AW98" i="60"/>
  <c r="AW104" i="60" s="1"/>
  <c r="B98" i="60"/>
  <c r="AM97" i="60"/>
  <c r="AN97" i="60"/>
  <c r="AO97" i="60"/>
  <c r="AP97" i="60"/>
  <c r="AQ97" i="60"/>
  <c r="AQ104" i="60" s="1"/>
  <c r="AR97" i="60"/>
  <c r="AR104" i="60" s="1"/>
  <c r="AS97" i="60"/>
  <c r="AS104" i="60" s="1"/>
  <c r="AT97" i="60"/>
  <c r="AT104" i="60" s="1"/>
  <c r="AU97" i="60"/>
  <c r="AV97" i="60"/>
  <c r="AW97" i="60"/>
  <c r="C97" i="60"/>
  <c r="C104" i="60" s="1"/>
  <c r="D97" i="60"/>
  <c r="D104" i="60" s="1"/>
  <c r="E97" i="60"/>
  <c r="E104" i="60" s="1"/>
  <c r="F97" i="60"/>
  <c r="F104" i="60" s="1"/>
  <c r="G97" i="60"/>
  <c r="G103" i="60" s="1"/>
  <c r="H97" i="60"/>
  <c r="I97" i="60"/>
  <c r="J97" i="60"/>
  <c r="K97" i="60"/>
  <c r="K104" i="60" s="1"/>
  <c r="L97" i="60"/>
  <c r="L104" i="60" s="1"/>
  <c r="M97" i="60"/>
  <c r="M104" i="60" s="1"/>
  <c r="N97" i="60"/>
  <c r="N104" i="60" s="1"/>
  <c r="O97" i="60"/>
  <c r="O102" i="60" s="1"/>
  <c r="P97" i="60"/>
  <c r="Q97" i="60"/>
  <c r="R97" i="60"/>
  <c r="S97" i="60"/>
  <c r="S104" i="60" s="1"/>
  <c r="T97" i="60"/>
  <c r="T104" i="60" s="1"/>
  <c r="U97" i="60"/>
  <c r="U104" i="60" s="1"/>
  <c r="V97" i="60"/>
  <c r="V104" i="60" s="1"/>
  <c r="W97" i="60"/>
  <c r="W102" i="60" s="1"/>
  <c r="X97" i="60"/>
  <c r="Y97" i="60"/>
  <c r="Z97" i="60"/>
  <c r="AA97" i="60"/>
  <c r="AA104" i="60" s="1"/>
  <c r="AB97" i="60"/>
  <c r="AB104" i="60" s="1"/>
  <c r="AC97" i="60"/>
  <c r="AC104" i="60" s="1"/>
  <c r="AD97" i="60"/>
  <c r="AD104" i="60" s="1"/>
  <c r="AE97" i="60"/>
  <c r="AE104" i="60" s="1"/>
  <c r="AF97" i="60"/>
  <c r="AG97" i="60"/>
  <c r="AH97" i="60"/>
  <c r="AI97" i="60"/>
  <c r="AI104" i="60" s="1"/>
  <c r="AJ97" i="60"/>
  <c r="AJ104" i="60" s="1"/>
  <c r="AK97" i="60"/>
  <c r="AK104" i="60" s="1"/>
  <c r="AL97" i="60"/>
  <c r="AL104" i="60" s="1"/>
  <c r="B97" i="60"/>
  <c r="C88" i="60"/>
  <c r="D88" i="60"/>
  <c r="E88" i="60"/>
  <c r="F88" i="60"/>
  <c r="G88" i="60"/>
  <c r="H88" i="60"/>
  <c r="I88" i="60"/>
  <c r="J88" i="60"/>
  <c r="K88" i="60"/>
  <c r="L88" i="60"/>
  <c r="M88" i="60"/>
  <c r="N88" i="60"/>
  <c r="O88" i="60"/>
  <c r="P88" i="60"/>
  <c r="Q88" i="60"/>
  <c r="R88" i="60"/>
  <c r="S88" i="60"/>
  <c r="T88" i="60"/>
  <c r="U88" i="60"/>
  <c r="V88" i="60"/>
  <c r="W88" i="60"/>
  <c r="X88" i="60"/>
  <c r="Y88" i="60"/>
  <c r="Z88" i="60"/>
  <c r="AA88" i="60"/>
  <c r="AB88" i="60"/>
  <c r="AC88" i="60"/>
  <c r="AD88" i="60"/>
  <c r="AE88" i="60"/>
  <c r="AF88" i="60"/>
  <c r="AG88" i="60"/>
  <c r="AH88" i="60"/>
  <c r="AI88" i="60"/>
  <c r="AJ88" i="60"/>
  <c r="AK88" i="60"/>
  <c r="AL88" i="60"/>
  <c r="AM88" i="60"/>
  <c r="AN88" i="60"/>
  <c r="AO88" i="60"/>
  <c r="AP88" i="60"/>
  <c r="AQ88" i="60"/>
  <c r="AR88" i="60"/>
  <c r="AS88" i="60"/>
  <c r="AT88" i="60"/>
  <c r="AU88" i="60"/>
  <c r="AV88" i="60"/>
  <c r="AW88" i="60"/>
  <c r="B88" i="60"/>
  <c r="C87" i="60"/>
  <c r="D87" i="60"/>
  <c r="E87" i="60"/>
  <c r="F87" i="60"/>
  <c r="G87" i="60"/>
  <c r="H87" i="60"/>
  <c r="I87" i="60"/>
  <c r="J87" i="60"/>
  <c r="K87" i="60"/>
  <c r="L87" i="60"/>
  <c r="M87" i="60"/>
  <c r="N87" i="60"/>
  <c r="O87" i="60"/>
  <c r="P87" i="60"/>
  <c r="Q87" i="60"/>
  <c r="R87" i="60"/>
  <c r="S87" i="60"/>
  <c r="T87" i="60"/>
  <c r="U87" i="60"/>
  <c r="V87" i="60"/>
  <c r="W87" i="60"/>
  <c r="X87" i="60"/>
  <c r="Y87" i="60"/>
  <c r="Z87" i="60"/>
  <c r="AA87" i="60"/>
  <c r="AB87" i="60"/>
  <c r="AC87" i="60"/>
  <c r="AD87" i="60"/>
  <c r="AE87" i="60"/>
  <c r="AF87" i="60"/>
  <c r="AG87" i="60"/>
  <c r="AH87" i="60"/>
  <c r="AI87" i="60"/>
  <c r="AJ87" i="60"/>
  <c r="AK87" i="60"/>
  <c r="AL87" i="60"/>
  <c r="AM87" i="60"/>
  <c r="AN87" i="60"/>
  <c r="AO87" i="60"/>
  <c r="AP87" i="60"/>
  <c r="AQ87" i="60"/>
  <c r="AR87" i="60"/>
  <c r="AS87" i="60"/>
  <c r="AT87" i="60"/>
  <c r="AU87" i="60"/>
  <c r="AV87" i="60"/>
  <c r="AW87" i="60"/>
  <c r="B87" i="60"/>
  <c r="C86" i="60"/>
  <c r="C93" i="60" s="1"/>
  <c r="D86" i="60"/>
  <c r="D93" i="60" s="1"/>
  <c r="E86" i="60"/>
  <c r="E93" i="60" s="1"/>
  <c r="F86" i="60"/>
  <c r="F93" i="60" s="1"/>
  <c r="G86" i="60"/>
  <c r="G93" i="60" s="1"/>
  <c r="H86" i="60"/>
  <c r="H93" i="60" s="1"/>
  <c r="I86" i="60"/>
  <c r="I91" i="60" s="1"/>
  <c r="J86" i="60"/>
  <c r="J92" i="60" s="1"/>
  <c r="K86" i="60"/>
  <c r="K93" i="60" s="1"/>
  <c r="L86" i="60"/>
  <c r="L93" i="60" s="1"/>
  <c r="M86" i="60"/>
  <c r="M93" i="60" s="1"/>
  <c r="N86" i="60"/>
  <c r="N93" i="60" s="1"/>
  <c r="O86" i="60"/>
  <c r="O91" i="60" s="1"/>
  <c r="P86" i="60"/>
  <c r="P93" i="60" s="1"/>
  <c r="Q86" i="60"/>
  <c r="Q92" i="60" s="1"/>
  <c r="R86" i="60"/>
  <c r="R92" i="60" s="1"/>
  <c r="S86" i="60"/>
  <c r="S93" i="60" s="1"/>
  <c r="T86" i="60"/>
  <c r="T93" i="60" s="1"/>
  <c r="U86" i="60"/>
  <c r="U93" i="60" s="1"/>
  <c r="V86" i="60"/>
  <c r="V93" i="60" s="1"/>
  <c r="W86" i="60"/>
  <c r="W91" i="60" s="1"/>
  <c r="X86" i="60"/>
  <c r="X92" i="60" s="1"/>
  <c r="Y86" i="60"/>
  <c r="Y92" i="60" s="1"/>
  <c r="Z86" i="60"/>
  <c r="Z93" i="60" s="1"/>
  <c r="AA86" i="60"/>
  <c r="AA93" i="60" s="1"/>
  <c r="AB86" i="60"/>
  <c r="AB93" i="60" s="1"/>
  <c r="AC86" i="60"/>
  <c r="AC93" i="60" s="1"/>
  <c r="AD86" i="60"/>
  <c r="AD93" i="60" s="1"/>
  <c r="AE86" i="60"/>
  <c r="AE93" i="60" s="1"/>
  <c r="AF86" i="60"/>
  <c r="AF92" i="60" s="1"/>
  <c r="AG86" i="60"/>
  <c r="AG93" i="60" s="1"/>
  <c r="AH86" i="60"/>
  <c r="AH93" i="60" s="1"/>
  <c r="AI86" i="60"/>
  <c r="AI93" i="60" s="1"/>
  <c r="AJ86" i="60"/>
  <c r="AJ93" i="60" s="1"/>
  <c r="AK86" i="60"/>
  <c r="AK93" i="60" s="1"/>
  <c r="AL86" i="60"/>
  <c r="AL93" i="60" s="1"/>
  <c r="AM86" i="60"/>
  <c r="AM92" i="60" s="1"/>
  <c r="AN86" i="60"/>
  <c r="AN93" i="60" s="1"/>
  <c r="AO86" i="60"/>
  <c r="AO92" i="60" s="1"/>
  <c r="AP86" i="60"/>
  <c r="AP92" i="60" s="1"/>
  <c r="AQ86" i="60"/>
  <c r="AQ93" i="60" s="1"/>
  <c r="AR86" i="60"/>
  <c r="AR93" i="60" s="1"/>
  <c r="AS86" i="60"/>
  <c r="AS93" i="60" s="1"/>
  <c r="AT86" i="60"/>
  <c r="AT93" i="60" s="1"/>
  <c r="AU86" i="60"/>
  <c r="AU93" i="60" s="1"/>
  <c r="AV86" i="60"/>
  <c r="AV93" i="60" s="1"/>
  <c r="AW86" i="60"/>
  <c r="AW91" i="60" s="1"/>
  <c r="B86" i="60"/>
  <c r="B92" i="60" s="1"/>
  <c r="AM103" i="60" l="1"/>
  <c r="M144" i="60"/>
  <c r="N157" i="60"/>
  <c r="N153" i="60"/>
  <c r="M195" i="60"/>
  <c r="N192" i="60"/>
  <c r="R203" i="60"/>
  <c r="P208" i="60"/>
  <c r="O207" i="60"/>
  <c r="N206" i="60"/>
  <c r="M205" i="60"/>
  <c r="N221" i="60"/>
  <c r="N219" i="60"/>
  <c r="N217" i="60"/>
  <c r="V155" i="61"/>
  <c r="Y153" i="61"/>
  <c r="W154" i="61"/>
  <c r="X126" i="61"/>
  <c r="Y131" i="61"/>
  <c r="Z128" i="61"/>
  <c r="M192" i="60"/>
  <c r="V156" i="61"/>
  <c r="X127" i="61"/>
  <c r="Y157" i="61"/>
  <c r="E169" i="61" s="1"/>
  <c r="W155" i="61"/>
  <c r="AA126" i="61"/>
  <c r="AB127" i="61"/>
  <c r="N194" i="60"/>
  <c r="O191" i="60"/>
  <c r="X131" i="61"/>
  <c r="V128" i="61"/>
  <c r="Z127" i="61"/>
  <c r="W127" i="61"/>
  <c r="M140" i="60"/>
  <c r="N155" i="60"/>
  <c r="O190" i="60"/>
  <c r="O193" i="60"/>
  <c r="M191" i="60"/>
  <c r="N203" i="60"/>
  <c r="S207" i="60"/>
  <c r="R206" i="60"/>
  <c r="Q205" i="60"/>
  <c r="P204" i="60"/>
  <c r="O216" i="60"/>
  <c r="N220" i="60"/>
  <c r="N218" i="60"/>
  <c r="B102" i="60"/>
  <c r="B108" i="60"/>
  <c r="B107" i="60"/>
  <c r="B106" i="60"/>
  <c r="AH104" i="60"/>
  <c r="Z104" i="60"/>
  <c r="R103" i="60"/>
  <c r="J102" i="60"/>
  <c r="M155" i="60"/>
  <c r="N190" i="60"/>
  <c r="N193" i="60"/>
  <c r="S208" i="60"/>
  <c r="R207" i="60"/>
  <c r="Q206" i="60"/>
  <c r="P205" i="60"/>
  <c r="O204" i="60"/>
  <c r="Q217" i="60"/>
  <c r="AG102" i="60"/>
  <c r="Y103" i="60"/>
  <c r="Q104" i="60"/>
  <c r="I103" i="60"/>
  <c r="O195" i="60"/>
  <c r="M193" i="60"/>
  <c r="O205" i="60"/>
  <c r="N204" i="60"/>
  <c r="AA155" i="61"/>
  <c r="X156" i="60"/>
  <c r="AP91" i="60"/>
  <c r="J91" i="60"/>
  <c r="Z92" i="60"/>
  <c r="AP93" i="60"/>
  <c r="J93" i="60"/>
  <c r="Z102" i="60"/>
  <c r="AH103" i="60"/>
  <c r="AP104" i="60"/>
  <c r="J104" i="60"/>
  <c r="L130" i="60"/>
  <c r="Q91" i="60"/>
  <c r="AG92" i="60"/>
  <c r="AW93" i="60"/>
  <c r="Q93" i="60"/>
  <c r="Y102" i="60"/>
  <c r="AG103" i="60"/>
  <c r="AO104" i="60"/>
  <c r="I104" i="60"/>
  <c r="S129" i="60"/>
  <c r="L143" i="60"/>
  <c r="L140" i="60"/>
  <c r="O222" i="61"/>
  <c r="AC218" i="61" s="1"/>
  <c r="AA139" i="61"/>
  <c r="Q164" i="61" s="1"/>
  <c r="Z140" i="61"/>
  <c r="AN91" i="60"/>
  <c r="AV92" i="60"/>
  <c r="P92" i="60"/>
  <c r="AF93" i="60"/>
  <c r="AN102" i="60"/>
  <c r="H102" i="60"/>
  <c r="X103" i="60"/>
  <c r="AN104" i="60"/>
  <c r="H104" i="60"/>
  <c r="R129" i="60"/>
  <c r="S142" i="60"/>
  <c r="M152" i="60"/>
  <c r="W152" i="60" s="1"/>
  <c r="L153" i="60"/>
  <c r="W156" i="61"/>
  <c r="AU91" i="60"/>
  <c r="G91" i="60"/>
  <c r="O92" i="60"/>
  <c r="W93" i="60"/>
  <c r="AM102" i="60"/>
  <c r="AU103" i="60"/>
  <c r="O103" i="60"/>
  <c r="W104" i="60"/>
  <c r="Q130" i="60"/>
  <c r="R143" i="60"/>
  <c r="S157" i="60"/>
  <c r="S153" i="60"/>
  <c r="L195" i="60"/>
  <c r="AT91" i="60"/>
  <c r="AL91" i="60"/>
  <c r="AD91" i="60"/>
  <c r="V91" i="60"/>
  <c r="N91" i="60"/>
  <c r="F91" i="60"/>
  <c r="AT92" i="60"/>
  <c r="AL92" i="60"/>
  <c r="AD92" i="60"/>
  <c r="V92" i="60"/>
  <c r="N92" i="60"/>
  <c r="F92" i="60"/>
  <c r="AT102" i="60"/>
  <c r="AL102" i="60"/>
  <c r="AD102" i="60"/>
  <c r="V102" i="60"/>
  <c r="N102" i="60"/>
  <c r="F102" i="60"/>
  <c r="AT103" i="60"/>
  <c r="AL103" i="60"/>
  <c r="AD103" i="60"/>
  <c r="V103" i="60"/>
  <c r="N103" i="60"/>
  <c r="F103" i="60"/>
  <c r="Q126" i="60"/>
  <c r="AA126" i="60" s="1"/>
  <c r="P131" i="60"/>
  <c r="P130" i="60"/>
  <c r="P129" i="60"/>
  <c r="P128" i="60"/>
  <c r="P127" i="60"/>
  <c r="R139" i="60"/>
  <c r="Q144" i="60"/>
  <c r="Q143" i="60"/>
  <c r="AA143" i="60" s="1"/>
  <c r="Q142" i="60"/>
  <c r="Q141" i="60"/>
  <c r="Q140" i="60"/>
  <c r="S152" i="60"/>
  <c r="R157" i="60"/>
  <c r="R156" i="60"/>
  <c r="R155" i="60"/>
  <c r="R154" i="60"/>
  <c r="AB154" i="60" s="1"/>
  <c r="R153" i="60"/>
  <c r="L190" i="60"/>
  <c r="S195" i="60"/>
  <c r="S194" i="60"/>
  <c r="S193" i="60"/>
  <c r="S192" i="60"/>
  <c r="S191" i="60"/>
  <c r="M203" i="60"/>
  <c r="L208" i="60"/>
  <c r="L207" i="60"/>
  <c r="L206" i="60"/>
  <c r="L205" i="60"/>
  <c r="O209" i="60" s="1"/>
  <c r="Y206" i="60" s="1"/>
  <c r="N216" i="60"/>
  <c r="M221" i="60"/>
  <c r="M220" i="60"/>
  <c r="M219" i="60"/>
  <c r="M218" i="60"/>
  <c r="M217" i="60"/>
  <c r="AC152" i="61"/>
  <c r="AC140" i="61"/>
  <c r="AC129" i="61"/>
  <c r="V140" i="61"/>
  <c r="V129" i="61"/>
  <c r="Y127" i="61"/>
  <c r="Z130" i="61"/>
  <c r="X152" i="61"/>
  <c r="W128" i="61"/>
  <c r="X143" i="61"/>
  <c r="Z154" i="61"/>
  <c r="Z156" i="61"/>
  <c r="AA144" i="61"/>
  <c r="B91" i="60"/>
  <c r="R91" i="60"/>
  <c r="AH92" i="60"/>
  <c r="B93" i="60"/>
  <c r="R93" i="60"/>
  <c r="AP102" i="60"/>
  <c r="R102" i="60"/>
  <c r="B103" i="60"/>
  <c r="Z103" i="60"/>
  <c r="B104" i="60"/>
  <c r="R104" i="60"/>
  <c r="M126" i="60"/>
  <c r="L128" i="60"/>
  <c r="W143" i="61"/>
  <c r="Y91" i="60"/>
  <c r="AW92" i="60"/>
  <c r="AO93" i="60"/>
  <c r="I93" i="60"/>
  <c r="AO102" i="60"/>
  <c r="I102" i="60"/>
  <c r="AG104" i="60"/>
  <c r="L126" i="60"/>
  <c r="V126" i="60" s="1"/>
  <c r="S128" i="60"/>
  <c r="L144" i="60"/>
  <c r="V144" i="60" s="1"/>
  <c r="AC139" i="61"/>
  <c r="W144" i="61"/>
  <c r="AA141" i="61"/>
  <c r="G165" i="61"/>
  <c r="AV91" i="60"/>
  <c r="AF91" i="60"/>
  <c r="H91" i="60"/>
  <c r="AN92" i="60"/>
  <c r="H92" i="60"/>
  <c r="X93" i="60"/>
  <c r="AV102" i="60"/>
  <c r="P102" i="60"/>
  <c r="X104" i="60"/>
  <c r="R131" i="60"/>
  <c r="R128" i="60"/>
  <c r="S143" i="60"/>
  <c r="AC143" i="60" s="1"/>
  <c r="S141" i="60"/>
  <c r="AC141" i="60" s="1"/>
  <c r="L157" i="60"/>
  <c r="V157" i="60" s="1"/>
  <c r="L154" i="60"/>
  <c r="V154" i="60" s="1"/>
  <c r="L169" i="61"/>
  <c r="B169" i="61"/>
  <c r="X139" i="61"/>
  <c r="AB153" i="61"/>
  <c r="AA154" i="61"/>
  <c r="AE91" i="60"/>
  <c r="AU92" i="60"/>
  <c r="W92" i="60"/>
  <c r="AM93" i="60"/>
  <c r="AU102" i="60"/>
  <c r="G102" i="60"/>
  <c r="W103" i="60"/>
  <c r="AM104" i="60"/>
  <c r="O104" i="60"/>
  <c r="Q131" i="60"/>
  <c r="Q128" i="60"/>
  <c r="R144" i="60"/>
  <c r="AB144" i="60" s="1"/>
  <c r="R141" i="60"/>
  <c r="AB141" i="60" s="1"/>
  <c r="L152" i="60"/>
  <c r="V152" i="60" s="1"/>
  <c r="S154" i="60"/>
  <c r="AC154" i="60" s="1"/>
  <c r="L193" i="60"/>
  <c r="AB157" i="61"/>
  <c r="W157" i="61"/>
  <c r="X140" i="61"/>
  <c r="AS91" i="60"/>
  <c r="AK91" i="60"/>
  <c r="AC91" i="60"/>
  <c r="U91" i="60"/>
  <c r="M91" i="60"/>
  <c r="E91" i="60"/>
  <c r="AS92" i="60"/>
  <c r="AK92" i="60"/>
  <c r="AC92" i="60"/>
  <c r="U92" i="60"/>
  <c r="M92" i="60"/>
  <c r="E92" i="60"/>
  <c r="AS102" i="60"/>
  <c r="AK102" i="60"/>
  <c r="AC102" i="60"/>
  <c r="U102" i="60"/>
  <c r="M102" i="60"/>
  <c r="E102" i="60"/>
  <c r="AS103" i="60"/>
  <c r="AK103" i="60"/>
  <c r="AC103" i="60"/>
  <c r="U103" i="60"/>
  <c r="M103" i="60"/>
  <c r="E103" i="60"/>
  <c r="P126" i="60"/>
  <c r="O131" i="60"/>
  <c r="O130" i="60"/>
  <c r="O129" i="60"/>
  <c r="O128" i="60"/>
  <c r="O127" i="60"/>
  <c r="Q139" i="60"/>
  <c r="AA139" i="60" s="1"/>
  <c r="P144" i="60"/>
  <c r="Z144" i="60" s="1"/>
  <c r="P143" i="60"/>
  <c r="Z143" i="60" s="1"/>
  <c r="P142" i="60"/>
  <c r="Z142" i="60" s="1"/>
  <c r="P141" i="60"/>
  <c r="Z141" i="60" s="1"/>
  <c r="P140" i="60"/>
  <c r="R152" i="60"/>
  <c r="AB152" i="60" s="1"/>
  <c r="Q157" i="60"/>
  <c r="AA157" i="60" s="1"/>
  <c r="Q156" i="60"/>
  <c r="AA156" i="60" s="1"/>
  <c r="Q155" i="60"/>
  <c r="AA155" i="60" s="1"/>
  <c r="Q154" i="60"/>
  <c r="AA154" i="60" s="1"/>
  <c r="Q153" i="60"/>
  <c r="AA153" i="60" s="1"/>
  <c r="S190" i="60"/>
  <c r="R195" i="60"/>
  <c r="R194" i="60"/>
  <c r="R193" i="60"/>
  <c r="R192" i="60"/>
  <c r="R191" i="60"/>
  <c r="M216" i="60"/>
  <c r="L221" i="60"/>
  <c r="L220" i="60"/>
  <c r="L219" i="60"/>
  <c r="L218" i="60"/>
  <c r="L217" i="60"/>
  <c r="AC217" i="61"/>
  <c r="AB194" i="61"/>
  <c r="AB141" i="61"/>
  <c r="R166" i="61" s="1"/>
  <c r="O196" i="61"/>
  <c r="V194" i="61" s="1"/>
  <c r="V190" i="61"/>
  <c r="AC141" i="61"/>
  <c r="V219" i="61"/>
  <c r="V141" i="61"/>
  <c r="V130" i="61"/>
  <c r="Y129" i="61"/>
  <c r="AA128" i="61"/>
  <c r="W218" i="61"/>
  <c r="W140" i="61"/>
  <c r="W129" i="61"/>
  <c r="Y139" i="61"/>
  <c r="Y155" i="61"/>
  <c r="AA129" i="61"/>
  <c r="G167" i="61" s="1"/>
  <c r="AA157" i="61"/>
  <c r="AA142" i="61"/>
  <c r="AH91" i="60"/>
  <c r="AH102" i="60"/>
  <c r="J103" i="60"/>
  <c r="L131" i="60"/>
  <c r="V131" i="60" s="1"/>
  <c r="L127" i="60"/>
  <c r="AC191" i="61"/>
  <c r="X144" i="61"/>
  <c r="AB139" i="61"/>
  <c r="AO91" i="60"/>
  <c r="I92" i="60"/>
  <c r="Y93" i="60"/>
  <c r="AW103" i="60"/>
  <c r="Q103" i="60"/>
  <c r="Y104" i="60"/>
  <c r="S131" i="60"/>
  <c r="S127" i="60"/>
  <c r="AC127" i="60" s="1"/>
  <c r="M139" i="60"/>
  <c r="W139" i="60" s="1"/>
  <c r="L142" i="60"/>
  <c r="V142" i="60" s="1"/>
  <c r="AB219" i="61"/>
  <c r="W139" i="61"/>
  <c r="X91" i="60"/>
  <c r="AF103" i="60"/>
  <c r="AV104" i="60"/>
  <c r="P104" i="60"/>
  <c r="R127" i="60"/>
  <c r="AB127" i="60" s="1"/>
  <c r="L139" i="60"/>
  <c r="V139" i="60" s="1"/>
  <c r="L155" i="60"/>
  <c r="V155" i="60" s="1"/>
  <c r="Y141" i="61"/>
  <c r="Z143" i="61"/>
  <c r="X217" i="61"/>
  <c r="X154" i="61"/>
  <c r="Z153" i="61"/>
  <c r="AE92" i="60"/>
  <c r="O93" i="60"/>
  <c r="G104" i="60"/>
  <c r="Q129" i="60"/>
  <c r="AA129" i="60" s="1"/>
  <c r="R142" i="60"/>
  <c r="AB142" i="60" s="1"/>
  <c r="S156" i="60"/>
  <c r="AC156" i="60" s="1"/>
  <c r="L194" i="60"/>
  <c r="L191" i="60"/>
  <c r="V152" i="61"/>
  <c r="W152" i="61"/>
  <c r="Z157" i="61"/>
  <c r="AR91" i="60"/>
  <c r="AJ91" i="60"/>
  <c r="AB91" i="60"/>
  <c r="T91" i="60"/>
  <c r="L91" i="60"/>
  <c r="D91" i="60"/>
  <c r="AR92" i="60"/>
  <c r="AJ92" i="60"/>
  <c r="AB92" i="60"/>
  <c r="T92" i="60"/>
  <c r="L92" i="60"/>
  <c r="D92" i="60"/>
  <c r="AR102" i="60"/>
  <c r="AJ102" i="60"/>
  <c r="AB102" i="60"/>
  <c r="T102" i="60"/>
  <c r="L102" i="60"/>
  <c r="D102" i="60"/>
  <c r="AR103" i="60"/>
  <c r="AJ103" i="60"/>
  <c r="AB103" i="60"/>
  <c r="T103" i="60"/>
  <c r="L103" i="60"/>
  <c r="D103" i="60"/>
  <c r="O126" i="60"/>
  <c r="Y126" i="60" s="1"/>
  <c r="N131" i="60"/>
  <c r="X131" i="60" s="1"/>
  <c r="N130" i="60"/>
  <c r="X130" i="60" s="1"/>
  <c r="N129" i="60"/>
  <c r="N128" i="60"/>
  <c r="N127" i="60"/>
  <c r="P139" i="60"/>
  <c r="O144" i="60"/>
  <c r="Y144" i="60" s="1"/>
  <c r="O143" i="60"/>
  <c r="Y143" i="60" s="1"/>
  <c r="O142" i="60"/>
  <c r="Y142" i="60" s="1"/>
  <c r="O141" i="60"/>
  <c r="Y141" i="60" s="1"/>
  <c r="O140" i="60"/>
  <c r="Y140" i="60" s="1"/>
  <c r="Q152" i="60"/>
  <c r="AA152" i="60" s="1"/>
  <c r="P157" i="60"/>
  <c r="Z157" i="60" s="1"/>
  <c r="P156" i="60"/>
  <c r="Z156" i="60" s="1"/>
  <c r="P155" i="60"/>
  <c r="Z155" i="60" s="1"/>
  <c r="P154" i="60"/>
  <c r="Z154" i="60" s="1"/>
  <c r="P153" i="60"/>
  <c r="Z153" i="60" s="1"/>
  <c r="R190" i="60"/>
  <c r="Q195" i="60"/>
  <c r="Q194" i="60"/>
  <c r="Q193" i="60"/>
  <c r="Q192" i="60"/>
  <c r="Q191" i="60"/>
  <c r="L216" i="60"/>
  <c r="S221" i="60"/>
  <c r="S220" i="60"/>
  <c r="S219" i="60"/>
  <c r="S218" i="60"/>
  <c r="S217" i="60"/>
  <c r="AB195" i="61"/>
  <c r="AB142" i="61"/>
  <c r="R167" i="61" s="1"/>
  <c r="X153" i="61"/>
  <c r="Y154" i="61"/>
  <c r="AC153" i="61"/>
  <c r="AC142" i="61"/>
  <c r="X194" i="61"/>
  <c r="V153" i="61"/>
  <c r="V142" i="61"/>
  <c r="L167" i="61" s="1"/>
  <c r="X155" i="61"/>
  <c r="AB126" i="61"/>
  <c r="X190" i="61"/>
  <c r="W141" i="61"/>
  <c r="M166" i="61" s="1"/>
  <c r="W130" i="61"/>
  <c r="X130" i="61"/>
  <c r="Y140" i="61"/>
  <c r="Z155" i="61"/>
  <c r="AB140" i="61"/>
  <c r="Z91" i="60"/>
  <c r="L129" i="60"/>
  <c r="V129" i="60" s="1"/>
  <c r="AC222" i="61"/>
  <c r="W221" i="61"/>
  <c r="AA143" i="61"/>
  <c r="AG91" i="60"/>
  <c r="AW102" i="60"/>
  <c r="Q102" i="60"/>
  <c r="S130" i="60"/>
  <c r="AC130" i="60" s="1"/>
  <c r="L141" i="60"/>
  <c r="V141" i="60" s="1"/>
  <c r="V139" i="61"/>
  <c r="W191" i="61"/>
  <c r="P91" i="60"/>
  <c r="AF102" i="60"/>
  <c r="S126" i="60"/>
  <c r="AC126" i="60" s="1"/>
  <c r="R130" i="60"/>
  <c r="S144" i="60"/>
  <c r="AC144" i="60" s="1"/>
  <c r="S140" i="60"/>
  <c r="AC140" i="60" s="1"/>
  <c r="L156" i="60"/>
  <c r="V156" i="60" s="1"/>
  <c r="S169" i="61"/>
  <c r="I169" i="61"/>
  <c r="V193" i="61"/>
  <c r="AM91" i="60"/>
  <c r="G92" i="60"/>
  <c r="AE102" i="60"/>
  <c r="AE103" i="60"/>
  <c r="R126" i="60"/>
  <c r="AB126" i="60" s="1"/>
  <c r="Q127" i="60"/>
  <c r="AA127" i="60" s="1"/>
  <c r="S139" i="60"/>
  <c r="AC139" i="60" s="1"/>
  <c r="R140" i="60"/>
  <c r="AB140" i="60" s="1"/>
  <c r="S155" i="60"/>
  <c r="AC155" i="60" s="1"/>
  <c r="M190" i="60"/>
  <c r="L192" i="60"/>
  <c r="AC194" i="61"/>
  <c r="Y143" i="61"/>
  <c r="AQ91" i="60"/>
  <c r="AI91" i="60"/>
  <c r="AA91" i="60"/>
  <c r="S91" i="60"/>
  <c r="K91" i="60"/>
  <c r="C91" i="60"/>
  <c r="AQ92" i="60"/>
  <c r="AI92" i="60"/>
  <c r="AA92" i="60"/>
  <c r="S92" i="60"/>
  <c r="K92" i="60"/>
  <c r="C92" i="60"/>
  <c r="AQ102" i="60"/>
  <c r="AI102" i="60"/>
  <c r="AA102" i="60"/>
  <c r="S102" i="60"/>
  <c r="K102" i="60"/>
  <c r="C102" i="60"/>
  <c r="AQ103" i="60"/>
  <c r="AI103" i="60"/>
  <c r="AA103" i="60"/>
  <c r="S103" i="60"/>
  <c r="K103" i="60"/>
  <c r="C103" i="60"/>
  <c r="N126" i="60"/>
  <c r="X126" i="60" s="1"/>
  <c r="M131" i="60"/>
  <c r="W131" i="60" s="1"/>
  <c r="M130" i="60"/>
  <c r="M129" i="60"/>
  <c r="M128" i="60"/>
  <c r="O139" i="60"/>
  <c r="Y139" i="60" s="1"/>
  <c r="N144" i="60"/>
  <c r="X144" i="60" s="1"/>
  <c r="N143" i="60"/>
  <c r="X143" i="60" s="1"/>
  <c r="N142" i="60"/>
  <c r="X142" i="60" s="1"/>
  <c r="N141" i="60"/>
  <c r="X141" i="60" s="1"/>
  <c r="P152" i="60"/>
  <c r="Z152" i="60" s="1"/>
  <c r="O157" i="60"/>
  <c r="Y157" i="60" s="1"/>
  <c r="O156" i="60"/>
  <c r="Y156" i="60" s="1"/>
  <c r="O155" i="60"/>
  <c r="Y155" i="60" s="1"/>
  <c r="O154" i="60"/>
  <c r="Y154" i="60" s="1"/>
  <c r="Q190" i="60"/>
  <c r="P195" i="60"/>
  <c r="P194" i="60"/>
  <c r="P193" i="60"/>
  <c r="P192" i="60"/>
  <c r="S216" i="60"/>
  <c r="R221" i="60"/>
  <c r="R220" i="60"/>
  <c r="R219" i="60"/>
  <c r="R218" i="60"/>
  <c r="AB207" i="61"/>
  <c r="AB143" i="61"/>
  <c r="R168" i="61" s="1"/>
  <c r="X157" i="61"/>
  <c r="Z152" i="61"/>
  <c r="Z141" i="61"/>
  <c r="O209" i="61"/>
  <c r="AC205" i="61" s="1"/>
  <c r="V204" i="61"/>
  <c r="AC154" i="61"/>
  <c r="AC143" i="61"/>
  <c r="S168" i="61" s="1"/>
  <c r="X156" i="61"/>
  <c r="Y156" i="61"/>
  <c r="V154" i="61"/>
  <c r="V143" i="61"/>
  <c r="W126" i="61"/>
  <c r="Y152" i="61"/>
  <c r="W153" i="61"/>
  <c r="W142" i="61"/>
  <c r="M167" i="61" s="1"/>
  <c r="W131" i="61"/>
  <c r="Z139" i="61"/>
  <c r="Z142" i="61"/>
  <c r="AA140" i="61"/>
  <c r="Q165" i="61" s="1"/>
  <c r="AA156" i="61"/>
  <c r="AB152" i="61"/>
  <c r="S205" i="59"/>
  <c r="S207" i="59"/>
  <c r="L203" i="59"/>
  <c r="S192" i="59"/>
  <c r="S194" i="59"/>
  <c r="L190" i="59"/>
  <c r="L141" i="59"/>
  <c r="M142" i="59"/>
  <c r="N143" i="59"/>
  <c r="O144" i="59"/>
  <c r="R139" i="59"/>
  <c r="R127" i="59"/>
  <c r="S127" i="59"/>
  <c r="S128" i="59"/>
  <c r="L129" i="59"/>
  <c r="L130" i="59"/>
  <c r="R130" i="59"/>
  <c r="R131" i="59"/>
  <c r="S131" i="59"/>
  <c r="L126" i="59"/>
  <c r="E222" i="59"/>
  <c r="M217" i="59" s="1"/>
  <c r="E209" i="59"/>
  <c r="M204" i="59" s="1"/>
  <c r="E196" i="59"/>
  <c r="M191" i="59" s="1"/>
  <c r="F158" i="59"/>
  <c r="M153" i="59" s="1"/>
  <c r="F145" i="59"/>
  <c r="P140" i="59" s="1"/>
  <c r="F132" i="59"/>
  <c r="M127" i="59" s="1"/>
  <c r="C99" i="59"/>
  <c r="D99" i="59"/>
  <c r="E99" i="59"/>
  <c r="F99" i="59"/>
  <c r="G99" i="59"/>
  <c r="H99" i="59"/>
  <c r="I99" i="59"/>
  <c r="J99" i="59"/>
  <c r="K99" i="59"/>
  <c r="L99" i="59"/>
  <c r="M99" i="59"/>
  <c r="N99" i="59"/>
  <c r="O99" i="59"/>
  <c r="P99" i="59"/>
  <c r="Q99" i="59"/>
  <c r="R99" i="59"/>
  <c r="S99" i="59"/>
  <c r="T99" i="59"/>
  <c r="U99" i="59"/>
  <c r="V99" i="59"/>
  <c r="W99" i="59"/>
  <c r="X99" i="59"/>
  <c r="Y99" i="59"/>
  <c r="Z99" i="59"/>
  <c r="AA99" i="59"/>
  <c r="AB99" i="59"/>
  <c r="AC99" i="59"/>
  <c r="AD99" i="59"/>
  <c r="AE99" i="59"/>
  <c r="AF99" i="59"/>
  <c r="AG99" i="59"/>
  <c r="AH99" i="59"/>
  <c r="AI99" i="59"/>
  <c r="AJ99" i="59"/>
  <c r="AK99" i="59"/>
  <c r="AL99" i="59"/>
  <c r="AM99" i="59"/>
  <c r="AN99" i="59"/>
  <c r="AO99" i="59"/>
  <c r="AP99" i="59"/>
  <c r="AQ99" i="59"/>
  <c r="AR99" i="59"/>
  <c r="AS99" i="59"/>
  <c r="AT99" i="59"/>
  <c r="AU99" i="59"/>
  <c r="AV99" i="59"/>
  <c r="AW99" i="59"/>
  <c r="B99" i="59"/>
  <c r="C98" i="59"/>
  <c r="D98" i="59"/>
  <c r="E98" i="59"/>
  <c r="F98" i="59"/>
  <c r="G98" i="59"/>
  <c r="H98" i="59"/>
  <c r="I98" i="59"/>
  <c r="J98" i="59"/>
  <c r="K98" i="59"/>
  <c r="L98" i="59"/>
  <c r="M98" i="59"/>
  <c r="N98" i="59"/>
  <c r="O98" i="59"/>
  <c r="P98" i="59"/>
  <c r="Q98" i="59"/>
  <c r="R98" i="59"/>
  <c r="S98" i="59"/>
  <c r="T98" i="59"/>
  <c r="U98" i="59"/>
  <c r="V98" i="59"/>
  <c r="W98" i="59"/>
  <c r="X98" i="59"/>
  <c r="Y98" i="59"/>
  <c r="Z98" i="59"/>
  <c r="AA98" i="59"/>
  <c r="AB98" i="59"/>
  <c r="AC98" i="59"/>
  <c r="AD98" i="59"/>
  <c r="AE98" i="59"/>
  <c r="AF98" i="59"/>
  <c r="AG98" i="59"/>
  <c r="AH98" i="59"/>
  <c r="AI98" i="59"/>
  <c r="AJ98" i="59"/>
  <c r="AK98" i="59"/>
  <c r="AL98" i="59"/>
  <c r="AM98" i="59"/>
  <c r="AN98" i="59"/>
  <c r="AO98" i="59"/>
  <c r="AP98" i="59"/>
  <c r="AQ98" i="59"/>
  <c r="AR98" i="59"/>
  <c r="AS98" i="59"/>
  <c r="AT98" i="59"/>
  <c r="AU98" i="59"/>
  <c r="AV98" i="59"/>
  <c r="AW98" i="59"/>
  <c r="B98" i="59"/>
  <c r="C97" i="59"/>
  <c r="C103" i="59" s="1"/>
  <c r="D97" i="59"/>
  <c r="D104" i="59" s="1"/>
  <c r="E97" i="59"/>
  <c r="E102" i="59" s="1"/>
  <c r="F97" i="59"/>
  <c r="F104" i="59" s="1"/>
  <c r="G97" i="59"/>
  <c r="G104" i="59" s="1"/>
  <c r="H97" i="59"/>
  <c r="H104" i="59" s="1"/>
  <c r="I97" i="59"/>
  <c r="I104" i="59" s="1"/>
  <c r="J97" i="59"/>
  <c r="J103" i="59" s="1"/>
  <c r="K97" i="59"/>
  <c r="K102" i="59" s="1"/>
  <c r="L97" i="59"/>
  <c r="L104" i="59" s="1"/>
  <c r="M97" i="59"/>
  <c r="M104" i="59" s="1"/>
  <c r="N97" i="59"/>
  <c r="N104" i="59" s="1"/>
  <c r="O97" i="59"/>
  <c r="O104" i="59" s="1"/>
  <c r="P97" i="59"/>
  <c r="P104" i="59" s="1"/>
  <c r="Q97" i="59"/>
  <c r="Q104" i="59" s="1"/>
  <c r="R97" i="59"/>
  <c r="R104" i="59" s="1"/>
  <c r="S97" i="59"/>
  <c r="S104" i="59" s="1"/>
  <c r="T97" i="59"/>
  <c r="T102" i="59" s="1"/>
  <c r="U97" i="59"/>
  <c r="U104" i="59" s="1"/>
  <c r="V97" i="59"/>
  <c r="V104" i="59" s="1"/>
  <c r="W97" i="59"/>
  <c r="W104" i="59" s="1"/>
  <c r="X97" i="59"/>
  <c r="X104" i="59" s="1"/>
  <c r="Y97" i="59"/>
  <c r="Y104" i="59" s="1"/>
  <c r="Z97" i="59"/>
  <c r="Z104" i="59" s="1"/>
  <c r="AA97" i="59"/>
  <c r="AA103" i="59" s="1"/>
  <c r="AB97" i="59"/>
  <c r="AB104" i="59" s="1"/>
  <c r="AC97" i="59"/>
  <c r="AC103" i="59" s="1"/>
  <c r="AD97" i="59"/>
  <c r="AD104" i="59" s="1"/>
  <c r="AE97" i="59"/>
  <c r="AE104" i="59" s="1"/>
  <c r="AF97" i="59"/>
  <c r="AF104" i="59" s="1"/>
  <c r="AG97" i="59"/>
  <c r="AG104" i="59" s="1"/>
  <c r="AH97" i="59"/>
  <c r="AH103" i="59" s="1"/>
  <c r="AI97" i="59"/>
  <c r="AI103" i="59" s="1"/>
  <c r="AJ97" i="59"/>
  <c r="AJ103" i="59" s="1"/>
  <c r="AK97" i="59"/>
  <c r="AK103" i="59" s="1"/>
  <c r="AL97" i="59"/>
  <c r="AL104" i="59" s="1"/>
  <c r="AM97" i="59"/>
  <c r="AM104" i="59" s="1"/>
  <c r="AN97" i="59"/>
  <c r="AN104" i="59" s="1"/>
  <c r="AO97" i="59"/>
  <c r="AO104" i="59" s="1"/>
  <c r="AP97" i="59"/>
  <c r="AP103" i="59" s="1"/>
  <c r="AQ97" i="59"/>
  <c r="AQ104" i="59" s="1"/>
  <c r="AR97" i="59"/>
  <c r="AR104" i="59" s="1"/>
  <c r="AS97" i="59"/>
  <c r="AS104" i="59" s="1"/>
  <c r="AT97" i="59"/>
  <c r="AT104" i="59" s="1"/>
  <c r="AU97" i="59"/>
  <c r="AU104" i="59" s="1"/>
  <c r="AV97" i="59"/>
  <c r="AV104" i="59" s="1"/>
  <c r="AW97" i="59"/>
  <c r="AW104" i="59" s="1"/>
  <c r="B97" i="59"/>
  <c r="C93" i="59"/>
  <c r="S93" i="59"/>
  <c r="AI93" i="59"/>
  <c r="C88" i="59"/>
  <c r="D88" i="59"/>
  <c r="E88" i="59"/>
  <c r="F88" i="59"/>
  <c r="G88" i="59"/>
  <c r="H88" i="59"/>
  <c r="I88" i="59"/>
  <c r="J88" i="59"/>
  <c r="K88" i="59"/>
  <c r="L88" i="59"/>
  <c r="M88" i="59"/>
  <c r="N88" i="59"/>
  <c r="O88" i="59"/>
  <c r="P88" i="59"/>
  <c r="Q88" i="59"/>
  <c r="R88" i="59"/>
  <c r="S88" i="59"/>
  <c r="T88" i="59"/>
  <c r="U88" i="59"/>
  <c r="V88" i="59"/>
  <c r="W88" i="59"/>
  <c r="X88" i="59"/>
  <c r="Y88" i="59"/>
  <c r="Z88" i="59"/>
  <c r="AA88" i="59"/>
  <c r="AB88" i="59"/>
  <c r="AC88" i="59"/>
  <c r="AD88" i="59"/>
  <c r="AE88" i="59"/>
  <c r="AF88" i="59"/>
  <c r="AG88" i="59"/>
  <c r="AH88" i="59"/>
  <c r="AI88" i="59"/>
  <c r="AJ88" i="59"/>
  <c r="AK88" i="59"/>
  <c r="AL88" i="59"/>
  <c r="AM88" i="59"/>
  <c r="AN88" i="59"/>
  <c r="AO88" i="59"/>
  <c r="AP88" i="59"/>
  <c r="AQ88" i="59"/>
  <c r="AR88" i="59"/>
  <c r="AS88" i="59"/>
  <c r="AT88" i="59"/>
  <c r="AU88" i="59"/>
  <c r="AV88" i="59"/>
  <c r="AW88" i="59"/>
  <c r="B88" i="59"/>
  <c r="C87" i="59"/>
  <c r="D87" i="59"/>
  <c r="E87" i="59"/>
  <c r="F87" i="59"/>
  <c r="G87" i="59"/>
  <c r="H87" i="59"/>
  <c r="I87" i="59"/>
  <c r="J87" i="59"/>
  <c r="K87" i="59"/>
  <c r="L87" i="59"/>
  <c r="M87" i="59"/>
  <c r="N87" i="59"/>
  <c r="O87" i="59"/>
  <c r="P87" i="59"/>
  <c r="Q87" i="59"/>
  <c r="R87" i="59"/>
  <c r="S87" i="59"/>
  <c r="T87" i="59"/>
  <c r="U87" i="59"/>
  <c r="V87" i="59"/>
  <c r="W87" i="59"/>
  <c r="X87" i="59"/>
  <c r="Y87" i="59"/>
  <c r="Z87" i="59"/>
  <c r="AA87" i="59"/>
  <c r="AB87" i="59"/>
  <c r="AC87" i="59"/>
  <c r="AD87" i="59"/>
  <c r="AE87" i="59"/>
  <c r="AF87" i="59"/>
  <c r="AG87" i="59"/>
  <c r="AH87" i="59"/>
  <c r="AI87" i="59"/>
  <c r="AJ87" i="59"/>
  <c r="AK87" i="59"/>
  <c r="AL87" i="59"/>
  <c r="AM87" i="59"/>
  <c r="AN87" i="59"/>
  <c r="AO87" i="59"/>
  <c r="AP87" i="59"/>
  <c r="AQ87" i="59"/>
  <c r="AR87" i="59"/>
  <c r="AS87" i="59"/>
  <c r="AT87" i="59"/>
  <c r="AU87" i="59"/>
  <c r="AV87" i="59"/>
  <c r="AW87" i="59"/>
  <c r="B87" i="59"/>
  <c r="C86" i="59"/>
  <c r="C92" i="59" s="1"/>
  <c r="D86" i="59"/>
  <c r="D93" i="59" s="1"/>
  <c r="E86" i="59"/>
  <c r="E93" i="59" s="1"/>
  <c r="F86" i="59"/>
  <c r="F92" i="59" s="1"/>
  <c r="G86" i="59"/>
  <c r="G92" i="59" s="1"/>
  <c r="H86" i="59"/>
  <c r="H92" i="59" s="1"/>
  <c r="I86" i="59"/>
  <c r="I92" i="59" s="1"/>
  <c r="J86" i="59"/>
  <c r="J92" i="59" s="1"/>
  <c r="K86" i="59"/>
  <c r="K91" i="59" s="1"/>
  <c r="L86" i="59"/>
  <c r="L93" i="59" s="1"/>
  <c r="M86" i="59"/>
  <c r="M93" i="59" s="1"/>
  <c r="N86" i="59"/>
  <c r="N92" i="59" s="1"/>
  <c r="O86" i="59"/>
  <c r="O92" i="59" s="1"/>
  <c r="P86" i="59"/>
  <c r="P92" i="59" s="1"/>
  <c r="Q86" i="59"/>
  <c r="Q92" i="59" s="1"/>
  <c r="R86" i="59"/>
  <c r="R91" i="59" s="1"/>
  <c r="S86" i="59"/>
  <c r="S92" i="59" s="1"/>
  <c r="T86" i="59"/>
  <c r="T93" i="59" s="1"/>
  <c r="U86" i="59"/>
  <c r="U92" i="59" s="1"/>
  <c r="V86" i="59"/>
  <c r="V92" i="59" s="1"/>
  <c r="W86" i="59"/>
  <c r="W92" i="59" s="1"/>
  <c r="X86" i="59"/>
  <c r="X92" i="59" s="1"/>
  <c r="Y86" i="59"/>
  <c r="Y92" i="59" s="1"/>
  <c r="Z86" i="59"/>
  <c r="Z91" i="59" s="1"/>
  <c r="AA86" i="59"/>
  <c r="AA92" i="59" s="1"/>
  <c r="AB86" i="59"/>
  <c r="AB93" i="59" s="1"/>
  <c r="AC86" i="59"/>
  <c r="AC91" i="59" s="1"/>
  <c r="AD86" i="59"/>
  <c r="AD92" i="59" s="1"/>
  <c r="AE86" i="59"/>
  <c r="AE91" i="59" s="1"/>
  <c r="AF86" i="59"/>
  <c r="AF92" i="59" s="1"/>
  <c r="AG86" i="59"/>
  <c r="AG92" i="59" s="1"/>
  <c r="AH86" i="59"/>
  <c r="AH92" i="59" s="1"/>
  <c r="AI86" i="59"/>
  <c r="AI92" i="59" s="1"/>
  <c r="AJ86" i="59"/>
  <c r="AJ93" i="59" s="1"/>
  <c r="AK86" i="59"/>
  <c r="AK93" i="59" s="1"/>
  <c r="AL86" i="59"/>
  <c r="AL92" i="59" s="1"/>
  <c r="AM86" i="59"/>
  <c r="AM92" i="59" s="1"/>
  <c r="AN86" i="59"/>
  <c r="AN92" i="59" s="1"/>
  <c r="AO86" i="59"/>
  <c r="AO92" i="59" s="1"/>
  <c r="AP86" i="59"/>
  <c r="AP92" i="59" s="1"/>
  <c r="AQ86" i="59"/>
  <c r="AQ91" i="59" s="1"/>
  <c r="AR86" i="59"/>
  <c r="AR93" i="59" s="1"/>
  <c r="AS86" i="59"/>
  <c r="AS92" i="59" s="1"/>
  <c r="AT86" i="59"/>
  <c r="AT92" i="59" s="1"/>
  <c r="AU86" i="59"/>
  <c r="AU91" i="59" s="1"/>
  <c r="AV86" i="59"/>
  <c r="AV92" i="59" s="1"/>
  <c r="AW86" i="59"/>
  <c r="AW92" i="59" s="1"/>
  <c r="B86" i="59"/>
  <c r="B93" i="59" s="1"/>
  <c r="L152" i="59" l="1"/>
  <c r="AH93" i="59"/>
  <c r="R93" i="59"/>
  <c r="AW93" i="59"/>
  <c r="L131" i="59"/>
  <c r="V131" i="59" s="1"/>
  <c r="R128" i="59"/>
  <c r="AB128" i="59" s="1"/>
  <c r="P139" i="59"/>
  <c r="N144" i="59"/>
  <c r="M143" i="59"/>
  <c r="L142" i="59"/>
  <c r="S140" i="59"/>
  <c r="S152" i="59"/>
  <c r="R156" i="59"/>
  <c r="R154" i="59"/>
  <c r="AB154" i="59" s="1"/>
  <c r="R166" i="59" s="1"/>
  <c r="S190" i="59"/>
  <c r="R194" i="59"/>
  <c r="R192" i="59"/>
  <c r="S203" i="59"/>
  <c r="R207" i="59"/>
  <c r="R205" i="59"/>
  <c r="V127" i="60"/>
  <c r="Y127" i="60"/>
  <c r="W193" i="61"/>
  <c r="AB155" i="60"/>
  <c r="AA144" i="60"/>
  <c r="AC142" i="60"/>
  <c r="X153" i="60"/>
  <c r="S154" i="59"/>
  <c r="AG93" i="59"/>
  <c r="Q93" i="59"/>
  <c r="AV93" i="59"/>
  <c r="S130" i="59"/>
  <c r="L128" i="59"/>
  <c r="V128" i="59" s="1"/>
  <c r="O139" i="59"/>
  <c r="M144" i="59"/>
  <c r="L143" i="59"/>
  <c r="S141" i="59"/>
  <c r="AC141" i="59" s="1"/>
  <c r="R140" i="59"/>
  <c r="R152" i="59"/>
  <c r="Q156" i="59"/>
  <c r="Q154" i="59"/>
  <c r="R190" i="59"/>
  <c r="Q194" i="59"/>
  <c r="Q192" i="59"/>
  <c r="R203" i="59"/>
  <c r="Q207" i="59"/>
  <c r="Q205" i="59"/>
  <c r="B168" i="61"/>
  <c r="S167" i="61"/>
  <c r="AC153" i="60"/>
  <c r="AB129" i="60"/>
  <c r="V222" i="61"/>
  <c r="W140" i="60"/>
  <c r="AF93" i="59"/>
  <c r="P93" i="59"/>
  <c r="B104" i="59"/>
  <c r="B107" i="59"/>
  <c r="B106" i="59"/>
  <c r="B108" i="59"/>
  <c r="D102" i="59"/>
  <c r="AB130" i="59"/>
  <c r="AC127" i="59"/>
  <c r="N139" i="59"/>
  <c r="L144" i="59"/>
  <c r="V144" i="59" s="1"/>
  <c r="S142" i="59"/>
  <c r="R141" i="59"/>
  <c r="AB141" i="59" s="1"/>
  <c r="Q140" i="59"/>
  <c r="AA140" i="59" s="1"/>
  <c r="M152" i="59"/>
  <c r="W152" i="59" s="1"/>
  <c r="C164" i="59" s="1"/>
  <c r="L156" i="59"/>
  <c r="L154" i="59"/>
  <c r="M190" i="59"/>
  <c r="L194" i="59"/>
  <c r="L192" i="59"/>
  <c r="M203" i="59"/>
  <c r="L207" i="59"/>
  <c r="L205" i="59"/>
  <c r="O169" i="61"/>
  <c r="AB157" i="60"/>
  <c r="AC157" i="60"/>
  <c r="H166" i="61"/>
  <c r="X152" i="60"/>
  <c r="AB139" i="59"/>
  <c r="AQ93" i="59"/>
  <c r="AA93" i="59"/>
  <c r="K93" i="59"/>
  <c r="C102" i="59"/>
  <c r="V126" i="59"/>
  <c r="V130" i="59"/>
  <c r="AB127" i="59"/>
  <c r="M139" i="59"/>
  <c r="W139" i="59" s="1"/>
  <c r="S143" i="59"/>
  <c r="AC143" i="59" s="1"/>
  <c r="R142" i="59"/>
  <c r="Q141" i="59"/>
  <c r="AA141" i="59" s="1"/>
  <c r="O140" i="59"/>
  <c r="Y140" i="59" s="1"/>
  <c r="S157" i="59"/>
  <c r="S155" i="59"/>
  <c r="S153" i="59"/>
  <c r="S195" i="59"/>
  <c r="S193" i="59"/>
  <c r="S191" i="59"/>
  <c r="S208" i="59"/>
  <c r="S206" i="59"/>
  <c r="S204" i="59"/>
  <c r="B167" i="61"/>
  <c r="AC195" i="61"/>
  <c r="AC152" i="60"/>
  <c r="AB143" i="60"/>
  <c r="X139" i="60"/>
  <c r="W142" i="59"/>
  <c r="AP93" i="59"/>
  <c r="Z93" i="59"/>
  <c r="J93" i="59"/>
  <c r="I102" i="59"/>
  <c r="S126" i="59"/>
  <c r="AC126" i="59" s="1"/>
  <c r="S129" i="59"/>
  <c r="AC129" i="59" s="1"/>
  <c r="L127" i="59"/>
  <c r="V127" i="59" s="1"/>
  <c r="S144" i="59"/>
  <c r="AC144" i="59" s="1"/>
  <c r="R143" i="59"/>
  <c r="AB143" i="59" s="1"/>
  <c r="Q142" i="59"/>
  <c r="AA142" i="59" s="1"/>
  <c r="O141" i="59"/>
  <c r="Y141" i="59" s="1"/>
  <c r="N140" i="59"/>
  <c r="X140" i="59" s="1"/>
  <c r="R157" i="59"/>
  <c r="AB157" i="59" s="1"/>
  <c r="R169" i="59" s="1"/>
  <c r="R155" i="59"/>
  <c r="R153" i="59"/>
  <c r="R195" i="59"/>
  <c r="R193" i="59"/>
  <c r="R191" i="59"/>
  <c r="R208" i="59"/>
  <c r="R206" i="59"/>
  <c r="R204" i="59"/>
  <c r="AB205" i="59" s="1"/>
  <c r="E165" i="61"/>
  <c r="AB131" i="60"/>
  <c r="AA130" i="60"/>
  <c r="AO93" i="59"/>
  <c r="Y93" i="59"/>
  <c r="I93" i="59"/>
  <c r="W127" i="59"/>
  <c r="M126" i="59"/>
  <c r="W126" i="59" s="1"/>
  <c r="R129" i="59"/>
  <c r="AB129" i="59" s="1"/>
  <c r="L139" i="59"/>
  <c r="V139" i="59" s="1"/>
  <c r="R144" i="59"/>
  <c r="AB144" i="59" s="1"/>
  <c r="Q143" i="59"/>
  <c r="AA143" i="59" s="1"/>
  <c r="O142" i="59"/>
  <c r="Y142" i="59" s="1"/>
  <c r="N141" i="59"/>
  <c r="X141" i="59" s="1"/>
  <c r="M140" i="59"/>
  <c r="W140" i="59" s="1"/>
  <c r="Q157" i="59"/>
  <c r="Q155" i="59"/>
  <c r="Q153" i="59"/>
  <c r="Q195" i="59"/>
  <c r="Q193" i="59"/>
  <c r="Q191" i="59"/>
  <c r="Q208" i="59"/>
  <c r="AA209" i="59" s="1"/>
  <c r="Q206" i="59"/>
  <c r="Q204" i="59"/>
  <c r="Q167" i="61"/>
  <c r="V208" i="60"/>
  <c r="AA141" i="60"/>
  <c r="Z130" i="60"/>
  <c r="X154" i="60"/>
  <c r="AB131" i="59"/>
  <c r="V141" i="59"/>
  <c r="S156" i="59"/>
  <c r="AN93" i="59"/>
  <c r="X93" i="59"/>
  <c r="H93" i="59"/>
  <c r="Z140" i="59"/>
  <c r="AC131" i="59"/>
  <c r="V129" i="59"/>
  <c r="S139" i="59"/>
  <c r="AC139" i="59" s="1"/>
  <c r="Q144" i="59"/>
  <c r="AA144" i="59" s="1"/>
  <c r="O143" i="59"/>
  <c r="Y143" i="59" s="1"/>
  <c r="N142" i="59"/>
  <c r="X142" i="59" s="1"/>
  <c r="M141" i="59"/>
  <c r="W141" i="59" s="1"/>
  <c r="L140" i="59"/>
  <c r="V140" i="59" s="1"/>
  <c r="L157" i="59"/>
  <c r="V157" i="59" s="1"/>
  <c r="L155" i="59"/>
  <c r="V155" i="59" s="1"/>
  <c r="L153" i="59"/>
  <c r="L195" i="59"/>
  <c r="L193" i="59"/>
  <c r="L191" i="59"/>
  <c r="O196" i="59" s="1"/>
  <c r="L208" i="59"/>
  <c r="L206" i="59"/>
  <c r="L204" i="59"/>
  <c r="O209" i="59" s="1"/>
  <c r="AC128" i="60"/>
  <c r="S166" i="60" s="1"/>
  <c r="X193" i="61"/>
  <c r="AB153" i="60"/>
  <c r="AA142" i="60"/>
  <c r="Z131" i="60"/>
  <c r="V153" i="60"/>
  <c r="W143" i="60"/>
  <c r="W127" i="60"/>
  <c r="M164" i="59"/>
  <c r="S229" i="61"/>
  <c r="I229" i="61"/>
  <c r="B169" i="59"/>
  <c r="L169" i="59"/>
  <c r="AS91" i="59"/>
  <c r="E91" i="59"/>
  <c r="M92" i="59"/>
  <c r="AS102" i="59"/>
  <c r="U103" i="59"/>
  <c r="AC104" i="59"/>
  <c r="L220" i="59"/>
  <c r="O196" i="60"/>
  <c r="X209" i="60"/>
  <c r="AB91" i="59"/>
  <c r="D91" i="59"/>
  <c r="AB102" i="59"/>
  <c r="AR103" i="59"/>
  <c r="L103" i="59"/>
  <c r="T104" i="59"/>
  <c r="L216" i="59"/>
  <c r="S218" i="59"/>
  <c r="L166" i="61"/>
  <c r="B166" i="61"/>
  <c r="I168" i="60"/>
  <c r="S168" i="60"/>
  <c r="G164" i="61"/>
  <c r="Y205" i="60"/>
  <c r="AI91" i="59"/>
  <c r="AQ92" i="59"/>
  <c r="AA102" i="59"/>
  <c r="AQ103" i="59"/>
  <c r="K103" i="59"/>
  <c r="AA104" i="59"/>
  <c r="C104" i="59"/>
  <c r="R219" i="59"/>
  <c r="W204" i="60"/>
  <c r="Z206" i="60"/>
  <c r="AH91" i="59"/>
  <c r="B92" i="59"/>
  <c r="R92" i="59"/>
  <c r="AP102" i="59"/>
  <c r="J102" i="59"/>
  <c r="Z103" i="59"/>
  <c r="AP104" i="59"/>
  <c r="J104" i="59"/>
  <c r="Q129" i="59"/>
  <c r="AA129" i="59" s="1"/>
  <c r="Q221" i="59"/>
  <c r="P169" i="61"/>
  <c r="F169" i="61"/>
  <c r="AA128" i="60"/>
  <c r="L168" i="61"/>
  <c r="AC207" i="61"/>
  <c r="R167" i="60"/>
  <c r="H167" i="60"/>
  <c r="W205" i="61"/>
  <c r="M168" i="61"/>
  <c r="C168" i="61"/>
  <c r="H167" i="61"/>
  <c r="V130" i="60"/>
  <c r="AA204" i="60"/>
  <c r="Y207" i="60"/>
  <c r="AW91" i="59"/>
  <c r="AO91" i="59"/>
  <c r="AG91" i="59"/>
  <c r="Y91" i="59"/>
  <c r="Q91" i="59"/>
  <c r="I91" i="59"/>
  <c r="AU93" i="59"/>
  <c r="AM93" i="59"/>
  <c r="AE93" i="59"/>
  <c r="W93" i="59"/>
  <c r="O93" i="59"/>
  <c r="G93" i="59"/>
  <c r="AW102" i="59"/>
  <c r="AO102" i="59"/>
  <c r="AG102" i="59"/>
  <c r="Y102" i="59"/>
  <c r="Q102" i="59"/>
  <c r="H102" i="59"/>
  <c r="AW103" i="59"/>
  <c r="AO103" i="59"/>
  <c r="AG103" i="59"/>
  <c r="Y103" i="59"/>
  <c r="Q103" i="59"/>
  <c r="I103" i="59"/>
  <c r="Q126" i="59"/>
  <c r="AA126" i="59" s="1"/>
  <c r="P131" i="59"/>
  <c r="Z131" i="59" s="1"/>
  <c r="P130" i="59"/>
  <c r="Z130" i="59" s="1"/>
  <c r="P129" i="59"/>
  <c r="Z129" i="59" s="1"/>
  <c r="P128" i="59"/>
  <c r="Z128" i="59" s="1"/>
  <c r="P127" i="59"/>
  <c r="Z127" i="59" s="1"/>
  <c r="Q139" i="59"/>
  <c r="AA139" i="59" s="1"/>
  <c r="P144" i="59"/>
  <c r="Z144" i="59" s="1"/>
  <c r="P143" i="59"/>
  <c r="Z143" i="59" s="1"/>
  <c r="P142" i="59"/>
  <c r="Z142" i="59" s="1"/>
  <c r="P141" i="59"/>
  <c r="Z141" i="59" s="1"/>
  <c r="Q152" i="59"/>
  <c r="AA152" i="59" s="1"/>
  <c r="P157" i="59"/>
  <c r="Z157" i="59" s="1"/>
  <c r="P156" i="59"/>
  <c r="Z156" i="59" s="1"/>
  <c r="P155" i="59"/>
  <c r="Z155" i="59" s="1"/>
  <c r="P154" i="59"/>
  <c r="Z154" i="59" s="1"/>
  <c r="P153" i="59"/>
  <c r="Z153" i="59" s="1"/>
  <c r="Q190" i="59"/>
  <c r="P195" i="59"/>
  <c r="P194" i="59"/>
  <c r="P193" i="59"/>
  <c r="P192" i="59"/>
  <c r="P191" i="59"/>
  <c r="Q203" i="59"/>
  <c r="P208" i="59"/>
  <c r="P207" i="59"/>
  <c r="P206" i="59"/>
  <c r="P205" i="59"/>
  <c r="P204" i="59"/>
  <c r="Q216" i="59"/>
  <c r="P221" i="59"/>
  <c r="P220" i="59"/>
  <c r="P219" i="59"/>
  <c r="P218" i="59"/>
  <c r="P217" i="59"/>
  <c r="R164" i="61"/>
  <c r="H164" i="61"/>
  <c r="W209" i="61"/>
  <c r="O168" i="61"/>
  <c r="E168" i="61"/>
  <c r="F164" i="61"/>
  <c r="P164" i="61"/>
  <c r="O167" i="60"/>
  <c r="W217" i="61"/>
  <c r="W219" i="61"/>
  <c r="AB206" i="61"/>
  <c r="AA192" i="60"/>
  <c r="P168" i="60"/>
  <c r="F168" i="60"/>
  <c r="Z139" i="60"/>
  <c r="M164" i="61"/>
  <c r="C164" i="61"/>
  <c r="AC193" i="61"/>
  <c r="AC131" i="60"/>
  <c r="I169" i="60" s="1"/>
  <c r="O165" i="61"/>
  <c r="AC208" i="61"/>
  <c r="Z140" i="60"/>
  <c r="Y129" i="60"/>
  <c r="E167" i="60" s="1"/>
  <c r="AC206" i="61"/>
  <c r="AA131" i="60"/>
  <c r="Q169" i="60" s="1"/>
  <c r="B169" i="60"/>
  <c r="L169" i="60"/>
  <c r="I168" i="61"/>
  <c r="W126" i="60"/>
  <c r="C164" i="60" s="1"/>
  <c r="AB156" i="60"/>
  <c r="AB139" i="60"/>
  <c r="R164" i="60" s="1"/>
  <c r="V205" i="61"/>
  <c r="C167" i="61"/>
  <c r="Y204" i="60"/>
  <c r="X157" i="60"/>
  <c r="Z204" i="60"/>
  <c r="Z208" i="60"/>
  <c r="X155" i="60"/>
  <c r="Y152" i="60"/>
  <c r="AK91" i="59"/>
  <c r="U91" i="59"/>
  <c r="AK92" i="59"/>
  <c r="AC92" i="59"/>
  <c r="E92" i="59"/>
  <c r="AC102" i="59"/>
  <c r="AS103" i="59"/>
  <c r="M103" i="59"/>
  <c r="AK104" i="59"/>
  <c r="E104" i="59"/>
  <c r="M216" i="59"/>
  <c r="L217" i="59"/>
  <c r="O166" i="61"/>
  <c r="E166" i="61"/>
  <c r="D166" i="61"/>
  <c r="N166" i="61"/>
  <c r="S169" i="60"/>
  <c r="W207" i="60"/>
  <c r="N168" i="60"/>
  <c r="D168" i="60"/>
  <c r="Z209" i="60"/>
  <c r="D164" i="60"/>
  <c r="N164" i="60"/>
  <c r="AR91" i="59"/>
  <c r="T91" i="59"/>
  <c r="AR92" i="59"/>
  <c r="T92" i="59"/>
  <c r="D92" i="59"/>
  <c r="AJ102" i="59"/>
  <c r="L102" i="59"/>
  <c r="AB103" i="59"/>
  <c r="D103" i="59"/>
  <c r="AJ104" i="59"/>
  <c r="S219" i="59"/>
  <c r="V209" i="61"/>
  <c r="F168" i="61"/>
  <c r="P168" i="61"/>
  <c r="V209" i="60"/>
  <c r="Y220" i="61"/>
  <c r="AA218" i="61"/>
  <c r="Z221" i="61"/>
  <c r="Z218" i="61"/>
  <c r="Y218" i="61"/>
  <c r="Y217" i="61"/>
  <c r="Z219" i="61"/>
  <c r="Y221" i="61"/>
  <c r="AA222" i="61"/>
  <c r="X222" i="61"/>
  <c r="Y219" i="61"/>
  <c r="Z220" i="61"/>
  <c r="AB217" i="61"/>
  <c r="X219" i="61"/>
  <c r="X221" i="61"/>
  <c r="AA221" i="61"/>
  <c r="AA219" i="61"/>
  <c r="AA217" i="61"/>
  <c r="AB218" i="61"/>
  <c r="Z222" i="61"/>
  <c r="X220" i="61"/>
  <c r="Z217" i="61"/>
  <c r="X218" i="61"/>
  <c r="AA220" i="61"/>
  <c r="Y222" i="61"/>
  <c r="X208" i="60"/>
  <c r="W205" i="60"/>
  <c r="AA91" i="59"/>
  <c r="C91" i="59"/>
  <c r="AI102" i="59"/>
  <c r="S103" i="59"/>
  <c r="AI104" i="59"/>
  <c r="K104" i="59"/>
  <c r="S216" i="59"/>
  <c r="R218" i="59"/>
  <c r="AC221" i="61"/>
  <c r="V220" i="61"/>
  <c r="O222" i="60"/>
  <c r="AC221" i="60" s="1"/>
  <c r="P166" i="61"/>
  <c r="F166" i="61"/>
  <c r="V217" i="61"/>
  <c r="Y209" i="60"/>
  <c r="X206" i="60"/>
  <c r="AP91" i="59"/>
  <c r="J91" i="59"/>
  <c r="Z102" i="59"/>
  <c r="R103" i="59"/>
  <c r="AH104" i="59"/>
  <c r="Q130" i="59"/>
  <c r="AA130" i="59" s="1"/>
  <c r="Q127" i="59"/>
  <c r="AA127" i="59" s="1"/>
  <c r="R216" i="59"/>
  <c r="Q218" i="59"/>
  <c r="V221" i="61"/>
  <c r="AA194" i="61"/>
  <c r="Z190" i="61"/>
  <c r="Z195" i="61"/>
  <c r="Z194" i="61"/>
  <c r="AB190" i="61"/>
  <c r="Z193" i="61"/>
  <c r="Y194" i="61"/>
  <c r="AA195" i="61"/>
  <c r="Z192" i="61"/>
  <c r="AA193" i="61"/>
  <c r="Y191" i="61"/>
  <c r="Y192" i="61"/>
  <c r="AA191" i="61"/>
  <c r="AB191" i="61"/>
  <c r="Z191" i="61"/>
  <c r="AA192" i="61"/>
  <c r="Y193" i="61"/>
  <c r="Y195" i="61"/>
  <c r="AA190" i="61"/>
  <c r="V206" i="61"/>
  <c r="B230" i="61" s="1"/>
  <c r="V128" i="60"/>
  <c r="B166" i="60" s="1"/>
  <c r="AV91" i="59"/>
  <c r="AN91" i="59"/>
  <c r="AF91" i="59"/>
  <c r="X91" i="59"/>
  <c r="P91" i="59"/>
  <c r="H91" i="59"/>
  <c r="AT93" i="59"/>
  <c r="AL93" i="59"/>
  <c r="AD93" i="59"/>
  <c r="V93" i="59"/>
  <c r="N93" i="59"/>
  <c r="F93" i="59"/>
  <c r="AV102" i="59"/>
  <c r="AN102" i="59"/>
  <c r="AF102" i="59"/>
  <c r="X102" i="59"/>
  <c r="P102" i="59"/>
  <c r="G102" i="59"/>
  <c r="AV103" i="59"/>
  <c r="AN103" i="59"/>
  <c r="AF103" i="59"/>
  <c r="X103" i="59"/>
  <c r="P103" i="59"/>
  <c r="H103" i="59"/>
  <c r="P126" i="59"/>
  <c r="Z126" i="59" s="1"/>
  <c r="O131" i="59"/>
  <c r="Y131" i="59" s="1"/>
  <c r="O130" i="59"/>
  <c r="Y130" i="59" s="1"/>
  <c r="O129" i="59"/>
  <c r="Y129" i="59" s="1"/>
  <c r="O128" i="59"/>
  <c r="Y128" i="59" s="1"/>
  <c r="O127" i="59"/>
  <c r="Y127" i="59" s="1"/>
  <c r="P152" i="59"/>
  <c r="Z152" i="59" s="1"/>
  <c r="O157" i="59"/>
  <c r="Y157" i="59" s="1"/>
  <c r="O156" i="59"/>
  <c r="Y156" i="59" s="1"/>
  <c r="O155" i="59"/>
  <c r="Y155" i="59" s="1"/>
  <c r="O154" i="59"/>
  <c r="Y154" i="59" s="1"/>
  <c r="O153" i="59"/>
  <c r="Y153" i="59" s="1"/>
  <c r="P190" i="59"/>
  <c r="O195" i="59"/>
  <c r="O194" i="59"/>
  <c r="O193" i="59"/>
  <c r="O192" i="59"/>
  <c r="O191" i="59"/>
  <c r="P203" i="59"/>
  <c r="O208" i="59"/>
  <c r="O207" i="59"/>
  <c r="O206" i="59"/>
  <c r="O205" i="59"/>
  <c r="O204" i="59"/>
  <c r="P216" i="59"/>
  <c r="O221" i="59"/>
  <c r="O220" i="59"/>
  <c r="O219" i="59"/>
  <c r="O218" i="59"/>
  <c r="O217" i="59"/>
  <c r="Q168" i="61"/>
  <c r="G168" i="61"/>
  <c r="W220" i="61"/>
  <c r="N168" i="61"/>
  <c r="D168" i="61"/>
  <c r="D169" i="61"/>
  <c r="N169" i="61"/>
  <c r="O168" i="60"/>
  <c r="W128" i="60"/>
  <c r="W190" i="60"/>
  <c r="X192" i="61"/>
  <c r="F167" i="61"/>
  <c r="P167" i="61"/>
  <c r="S165" i="61"/>
  <c r="I165" i="61"/>
  <c r="P169" i="60"/>
  <c r="F169" i="60"/>
  <c r="X127" i="60"/>
  <c r="L164" i="61"/>
  <c r="B164" i="61"/>
  <c r="H168" i="61"/>
  <c r="AC219" i="61"/>
  <c r="AC190" i="60"/>
  <c r="Y130" i="60"/>
  <c r="E168" i="60" s="1"/>
  <c r="R169" i="61"/>
  <c r="H169" i="61"/>
  <c r="Y190" i="61"/>
  <c r="N164" i="61"/>
  <c r="D164" i="61"/>
  <c r="V195" i="61"/>
  <c r="S164" i="61"/>
  <c r="I164" i="61"/>
  <c r="X217" i="60"/>
  <c r="R169" i="60"/>
  <c r="H169" i="60"/>
  <c r="Z127" i="60"/>
  <c r="AB221" i="61"/>
  <c r="V140" i="60"/>
  <c r="W156" i="60"/>
  <c r="W206" i="60"/>
  <c r="W144" i="60"/>
  <c r="W142" i="60"/>
  <c r="W209" i="60"/>
  <c r="X205" i="60"/>
  <c r="X140" i="60"/>
  <c r="W141" i="60"/>
  <c r="M91" i="59"/>
  <c r="AK102" i="59"/>
  <c r="M102" i="59"/>
  <c r="L221" i="59"/>
  <c r="L218" i="59"/>
  <c r="V194" i="60"/>
  <c r="M229" i="61"/>
  <c r="C229" i="61"/>
  <c r="L91" i="59"/>
  <c r="AB92" i="59"/>
  <c r="L92" i="59"/>
  <c r="T103" i="59"/>
  <c r="S221" i="59"/>
  <c r="S217" i="59"/>
  <c r="Z209" i="61"/>
  <c r="X207" i="61"/>
  <c r="Y204" i="61"/>
  <c r="Y209" i="61"/>
  <c r="Z204" i="61"/>
  <c r="AA205" i="61"/>
  <c r="Z207" i="61"/>
  <c r="X205" i="61"/>
  <c r="Y208" i="61"/>
  <c r="Y205" i="61"/>
  <c r="Z205" i="61"/>
  <c r="AB205" i="61"/>
  <c r="AB204" i="61"/>
  <c r="X206" i="61"/>
  <c r="X208" i="61"/>
  <c r="Z208" i="61"/>
  <c r="Y206" i="61"/>
  <c r="Z206" i="61"/>
  <c r="AA207" i="61"/>
  <c r="X209" i="61"/>
  <c r="AA209" i="61"/>
  <c r="AA208" i="61"/>
  <c r="AA206" i="61"/>
  <c r="AA204" i="61"/>
  <c r="Y207" i="61"/>
  <c r="AB208" i="61"/>
  <c r="M169" i="61"/>
  <c r="C169" i="61"/>
  <c r="I167" i="61"/>
  <c r="S91" i="59"/>
  <c r="K92" i="59"/>
  <c r="AQ102" i="59"/>
  <c r="R221" i="59"/>
  <c r="B91" i="59"/>
  <c r="Z92" i="59"/>
  <c r="AH102" i="59"/>
  <c r="B103" i="59"/>
  <c r="R126" i="59"/>
  <c r="AB126" i="59" s="1"/>
  <c r="Q128" i="59"/>
  <c r="AA128" i="59" s="1"/>
  <c r="Q220" i="59"/>
  <c r="Q217" i="59"/>
  <c r="M165" i="61"/>
  <c r="C165" i="61"/>
  <c r="W208" i="61"/>
  <c r="X195" i="61"/>
  <c r="Y128" i="60"/>
  <c r="O166" i="60" s="1"/>
  <c r="AM91" i="59"/>
  <c r="W91" i="59"/>
  <c r="O91" i="59"/>
  <c r="G91" i="59"/>
  <c r="AU92" i="59"/>
  <c r="AE92" i="59"/>
  <c r="AS93" i="59"/>
  <c r="AC93" i="59"/>
  <c r="U93" i="59"/>
  <c r="AU102" i="59"/>
  <c r="AM102" i="59"/>
  <c r="AE102" i="59"/>
  <c r="W102" i="59"/>
  <c r="O102" i="59"/>
  <c r="F102" i="59"/>
  <c r="AU103" i="59"/>
  <c r="AM103" i="59"/>
  <c r="AE103" i="59"/>
  <c r="W103" i="59"/>
  <c r="O103" i="59"/>
  <c r="G103" i="59"/>
  <c r="O126" i="59"/>
  <c r="Y126" i="59" s="1"/>
  <c r="N131" i="59"/>
  <c r="X131" i="59" s="1"/>
  <c r="N130" i="59"/>
  <c r="X130" i="59" s="1"/>
  <c r="N129" i="59"/>
  <c r="X129" i="59" s="1"/>
  <c r="N128" i="59"/>
  <c r="X128" i="59" s="1"/>
  <c r="N127" i="59"/>
  <c r="X127" i="59" s="1"/>
  <c r="O152" i="59"/>
  <c r="Y152" i="59" s="1"/>
  <c r="N157" i="59"/>
  <c r="X157" i="59" s="1"/>
  <c r="N156" i="59"/>
  <c r="X156" i="59" s="1"/>
  <c r="N155" i="59"/>
  <c r="X155" i="59" s="1"/>
  <c r="N154" i="59"/>
  <c r="X154" i="59" s="1"/>
  <c r="N153" i="59"/>
  <c r="X153" i="59" s="1"/>
  <c r="O190" i="59"/>
  <c r="N195" i="59"/>
  <c r="N194" i="59"/>
  <c r="N193" i="59"/>
  <c r="N192" i="59"/>
  <c r="N191" i="59"/>
  <c r="O203" i="59"/>
  <c r="N208" i="59"/>
  <c r="N207" i="59"/>
  <c r="N206" i="59"/>
  <c r="N205" i="59"/>
  <c r="N204" i="59"/>
  <c r="O216" i="59"/>
  <c r="N221" i="59"/>
  <c r="N220" i="59"/>
  <c r="N219" i="59"/>
  <c r="N218" i="59"/>
  <c r="N217" i="59"/>
  <c r="O164" i="61"/>
  <c r="E164" i="61"/>
  <c r="E169" i="60"/>
  <c r="W129" i="60"/>
  <c r="AB209" i="61"/>
  <c r="C166" i="61"/>
  <c r="N167" i="61"/>
  <c r="D167" i="61"/>
  <c r="AC209" i="61"/>
  <c r="I233" i="61" s="1"/>
  <c r="Q164" i="60"/>
  <c r="G164" i="60"/>
  <c r="X128" i="60"/>
  <c r="D166" i="60" s="1"/>
  <c r="AB192" i="61"/>
  <c r="W195" i="61"/>
  <c r="W190" i="61"/>
  <c r="X191" i="61"/>
  <c r="Y131" i="60"/>
  <c r="O169" i="60" s="1"/>
  <c r="G166" i="61"/>
  <c r="Q166" i="61"/>
  <c r="X204" i="61"/>
  <c r="N228" i="61" s="1"/>
  <c r="W194" i="61"/>
  <c r="C232" i="61" s="1"/>
  <c r="V207" i="61"/>
  <c r="AB193" i="61"/>
  <c r="V206" i="60"/>
  <c r="S164" i="60"/>
  <c r="I164" i="60"/>
  <c r="Z128" i="60"/>
  <c r="P166" i="60" s="1"/>
  <c r="AC204" i="61"/>
  <c r="V143" i="60"/>
  <c r="L168" i="60" s="1"/>
  <c r="W153" i="60"/>
  <c r="W208" i="60"/>
  <c r="X207" i="60"/>
  <c r="Z205" i="60"/>
  <c r="W155" i="60"/>
  <c r="U102" i="59"/>
  <c r="E103" i="59"/>
  <c r="L219" i="59"/>
  <c r="L165" i="61"/>
  <c r="B165" i="61"/>
  <c r="G169" i="61"/>
  <c r="Q169" i="61"/>
  <c r="Q167" i="60"/>
  <c r="G167" i="60"/>
  <c r="L164" i="60"/>
  <c r="B164" i="60"/>
  <c r="AA205" i="60"/>
  <c r="AA209" i="60"/>
  <c r="AB208" i="60"/>
  <c r="AC209" i="60"/>
  <c r="AA207" i="60"/>
  <c r="AB205" i="60"/>
  <c r="AB209" i="60"/>
  <c r="AC206" i="60"/>
  <c r="AA208" i="60"/>
  <c r="AB206" i="60"/>
  <c r="AC204" i="60"/>
  <c r="AC205" i="60"/>
  <c r="AC208" i="60"/>
  <c r="AA206" i="60"/>
  <c r="AB204" i="60"/>
  <c r="AB207" i="60"/>
  <c r="AC207" i="60"/>
  <c r="V204" i="60"/>
  <c r="AJ91" i="59"/>
  <c r="AJ92" i="59"/>
  <c r="AR102" i="59"/>
  <c r="S220" i="59"/>
  <c r="N165" i="61"/>
  <c r="D165" i="61"/>
  <c r="P165" i="60"/>
  <c r="F165" i="60"/>
  <c r="Q168" i="60"/>
  <c r="G168" i="60"/>
  <c r="R165" i="60"/>
  <c r="H165" i="60"/>
  <c r="S102" i="59"/>
  <c r="R220" i="59"/>
  <c r="R217" i="59"/>
  <c r="W204" i="61"/>
  <c r="O167" i="61"/>
  <c r="E167" i="61"/>
  <c r="B102" i="59"/>
  <c r="R102" i="59"/>
  <c r="Q131" i="59"/>
  <c r="AA131" i="59" s="1"/>
  <c r="Q219" i="59"/>
  <c r="AB220" i="61"/>
  <c r="V205" i="60"/>
  <c r="AT91" i="59"/>
  <c r="AL91" i="59"/>
  <c r="AD91" i="59"/>
  <c r="V91" i="59"/>
  <c r="N91" i="59"/>
  <c r="F91" i="59"/>
  <c r="AT102" i="59"/>
  <c r="AL102" i="59"/>
  <c r="AD102" i="59"/>
  <c r="V102" i="59"/>
  <c r="N102" i="59"/>
  <c r="AT103" i="59"/>
  <c r="AL103" i="59"/>
  <c r="AD103" i="59"/>
  <c r="V103" i="59"/>
  <c r="N103" i="59"/>
  <c r="F103" i="59"/>
  <c r="N126" i="59"/>
  <c r="X126" i="59" s="1"/>
  <c r="M131" i="59"/>
  <c r="W131" i="59" s="1"/>
  <c r="M130" i="59"/>
  <c r="W130" i="59" s="1"/>
  <c r="M129" i="59"/>
  <c r="W129" i="59" s="1"/>
  <c r="M128" i="59"/>
  <c r="W128" i="59" s="1"/>
  <c r="N152" i="59"/>
  <c r="X152" i="59" s="1"/>
  <c r="M157" i="59"/>
  <c r="W157" i="59" s="1"/>
  <c r="M156" i="59"/>
  <c r="W156" i="59" s="1"/>
  <c r="M155" i="59"/>
  <c r="W155" i="59" s="1"/>
  <c r="M154" i="59"/>
  <c r="W154" i="59" s="1"/>
  <c r="N190" i="59"/>
  <c r="M195" i="59"/>
  <c r="M194" i="59"/>
  <c r="M193" i="59"/>
  <c r="M192" i="59"/>
  <c r="N203" i="59"/>
  <c r="M208" i="59"/>
  <c r="M207" i="59"/>
  <c r="M206" i="59"/>
  <c r="M205" i="59"/>
  <c r="N216" i="59"/>
  <c r="M221" i="59"/>
  <c r="M220" i="59"/>
  <c r="M219" i="59"/>
  <c r="M218" i="59"/>
  <c r="S166" i="61"/>
  <c r="I166" i="61"/>
  <c r="AC190" i="61"/>
  <c r="F164" i="60"/>
  <c r="W130" i="60"/>
  <c r="W192" i="61"/>
  <c r="AB130" i="60"/>
  <c r="AC220" i="61"/>
  <c r="X129" i="60"/>
  <c r="P165" i="61"/>
  <c r="F165" i="61"/>
  <c r="L167" i="60"/>
  <c r="B167" i="60"/>
  <c r="AC192" i="61"/>
  <c r="V191" i="61"/>
  <c r="W207" i="61"/>
  <c r="V208" i="61"/>
  <c r="Q166" i="60"/>
  <c r="G166" i="60"/>
  <c r="Z126" i="60"/>
  <c r="P164" i="60" s="1"/>
  <c r="R165" i="61"/>
  <c r="H165" i="61"/>
  <c r="AB128" i="60"/>
  <c r="W222" i="61"/>
  <c r="W206" i="61"/>
  <c r="V218" i="61"/>
  <c r="AB222" i="61"/>
  <c r="V207" i="60"/>
  <c r="AA140" i="60"/>
  <c r="G165" i="60" s="1"/>
  <c r="Z129" i="60"/>
  <c r="S165" i="60"/>
  <c r="I165" i="60"/>
  <c r="V192" i="61"/>
  <c r="L230" i="61" s="1"/>
  <c r="AC129" i="60"/>
  <c r="I167" i="60" s="1"/>
  <c r="W157" i="60"/>
  <c r="Y208" i="60"/>
  <c r="X204" i="60"/>
  <c r="W154" i="60"/>
  <c r="Z207" i="60"/>
  <c r="Y153" i="60"/>
  <c r="M217" i="58"/>
  <c r="M220" i="58"/>
  <c r="M221" i="58"/>
  <c r="E222" i="58"/>
  <c r="N217" i="58" s="1"/>
  <c r="L204" i="58"/>
  <c r="L205" i="58"/>
  <c r="E209" i="58"/>
  <c r="R191" i="58"/>
  <c r="R192" i="58"/>
  <c r="R193" i="58"/>
  <c r="R194" i="58"/>
  <c r="R195" i="58"/>
  <c r="R190" i="58"/>
  <c r="E196" i="58"/>
  <c r="L191" i="58" s="1"/>
  <c r="R153" i="58"/>
  <c r="R154" i="58"/>
  <c r="R155" i="58"/>
  <c r="R156" i="58"/>
  <c r="R157" i="58"/>
  <c r="S152" i="58"/>
  <c r="O127" i="58"/>
  <c r="P127" i="58"/>
  <c r="S127" i="58"/>
  <c r="L128" i="58"/>
  <c r="P128" i="58"/>
  <c r="Q128" i="58"/>
  <c r="L129" i="58"/>
  <c r="M129" i="58"/>
  <c r="Q129" i="58"/>
  <c r="R129" i="58"/>
  <c r="M130" i="58"/>
  <c r="O130" i="58"/>
  <c r="Q130" i="58"/>
  <c r="R130" i="58"/>
  <c r="S130" i="58"/>
  <c r="M131" i="58"/>
  <c r="O131" i="58"/>
  <c r="P131" i="58"/>
  <c r="R131" i="58"/>
  <c r="S131" i="58"/>
  <c r="M126" i="58"/>
  <c r="P126" i="58"/>
  <c r="Q126" i="58"/>
  <c r="R126" i="58"/>
  <c r="L126" i="58"/>
  <c r="F158" i="58"/>
  <c r="S153" i="58" s="1"/>
  <c r="F145" i="58"/>
  <c r="S140" i="58" s="1"/>
  <c r="F132" i="58"/>
  <c r="N127" i="58" s="1"/>
  <c r="M220" i="57"/>
  <c r="R191" i="57"/>
  <c r="S191" i="57"/>
  <c r="M192" i="57"/>
  <c r="R192" i="57"/>
  <c r="S192" i="57"/>
  <c r="M193" i="57"/>
  <c r="R193" i="57"/>
  <c r="S193" i="57"/>
  <c r="M194" i="57"/>
  <c r="O194" i="57"/>
  <c r="P194" i="57"/>
  <c r="S194" i="57"/>
  <c r="L195" i="57"/>
  <c r="M195" i="57"/>
  <c r="P195" i="57"/>
  <c r="R195" i="57"/>
  <c r="S195" i="57"/>
  <c r="N190" i="57"/>
  <c r="P190" i="57"/>
  <c r="Q190" i="57"/>
  <c r="L190" i="57"/>
  <c r="E222" i="57"/>
  <c r="M219" i="57" s="1"/>
  <c r="E209" i="57"/>
  <c r="M204" i="57" s="1"/>
  <c r="E196" i="57"/>
  <c r="N191" i="57" s="1"/>
  <c r="P153" i="57"/>
  <c r="Q153" i="57"/>
  <c r="P154" i="57"/>
  <c r="Q154" i="57"/>
  <c r="P155" i="57"/>
  <c r="Q155" i="57"/>
  <c r="P156" i="57"/>
  <c r="Q156" i="57"/>
  <c r="P157" i="57"/>
  <c r="Q157" i="57"/>
  <c r="Q152" i="57"/>
  <c r="R152" i="57"/>
  <c r="F158" i="57"/>
  <c r="S153" i="57" s="1"/>
  <c r="O140" i="57"/>
  <c r="O141" i="57"/>
  <c r="O142" i="57"/>
  <c r="O143" i="57"/>
  <c r="O144" i="57"/>
  <c r="P139" i="57"/>
  <c r="F145" i="57"/>
  <c r="R140" i="57" s="1"/>
  <c r="M127" i="57"/>
  <c r="P127" i="57"/>
  <c r="Q127" i="57"/>
  <c r="M128" i="57"/>
  <c r="N128" i="57"/>
  <c r="Q128" i="57"/>
  <c r="R128" i="57"/>
  <c r="N129" i="57"/>
  <c r="O129" i="57"/>
  <c r="R129" i="57"/>
  <c r="S129" i="57"/>
  <c r="O130" i="57"/>
  <c r="P130" i="57"/>
  <c r="S130" i="57"/>
  <c r="M131" i="57"/>
  <c r="P131" i="57"/>
  <c r="Q131" i="57"/>
  <c r="N126" i="57"/>
  <c r="O126" i="57"/>
  <c r="R126" i="57"/>
  <c r="S126" i="57"/>
  <c r="F132" i="57"/>
  <c r="L127" i="57" s="1"/>
  <c r="W204" i="59" l="1"/>
  <c r="V207" i="59"/>
  <c r="V208" i="59"/>
  <c r="AB209" i="59"/>
  <c r="V205" i="59"/>
  <c r="V204" i="59"/>
  <c r="AC208" i="59"/>
  <c r="AB207" i="59"/>
  <c r="AC204" i="59"/>
  <c r="AA206" i="59"/>
  <c r="W205" i="59"/>
  <c r="AB208" i="59"/>
  <c r="AC209" i="59"/>
  <c r="AB206" i="59"/>
  <c r="AC207" i="59"/>
  <c r="AA207" i="59"/>
  <c r="V209" i="59"/>
  <c r="AC206" i="59"/>
  <c r="AA208" i="59"/>
  <c r="AC205" i="59"/>
  <c r="AA205" i="59"/>
  <c r="AB204" i="59"/>
  <c r="AB191" i="59"/>
  <c r="V190" i="59"/>
  <c r="V192" i="59"/>
  <c r="AC195" i="59"/>
  <c r="AC194" i="59"/>
  <c r="AC190" i="59"/>
  <c r="AA195" i="59"/>
  <c r="AC192" i="59"/>
  <c r="AA193" i="59"/>
  <c r="AB192" i="59"/>
  <c r="AC191" i="59"/>
  <c r="AA191" i="59"/>
  <c r="AB194" i="59"/>
  <c r="V195" i="59"/>
  <c r="AB190" i="59"/>
  <c r="W190" i="59"/>
  <c r="AA194" i="59"/>
  <c r="V193" i="59"/>
  <c r="V194" i="59"/>
  <c r="AA192" i="59"/>
  <c r="AB195" i="59"/>
  <c r="W191" i="59"/>
  <c r="V191" i="59"/>
  <c r="AB193" i="59"/>
  <c r="V206" i="59"/>
  <c r="AC193" i="59"/>
  <c r="Y191" i="59"/>
  <c r="Z195" i="59"/>
  <c r="O139" i="57"/>
  <c r="N143" i="57"/>
  <c r="L206" i="57"/>
  <c r="AC131" i="58"/>
  <c r="Q144" i="58"/>
  <c r="Q142" i="58"/>
  <c r="Q140" i="58"/>
  <c r="Q157" i="58"/>
  <c r="Q155" i="58"/>
  <c r="Q153" i="58"/>
  <c r="Q190" i="58"/>
  <c r="Q194" i="58"/>
  <c r="Q192" i="58"/>
  <c r="W193" i="59"/>
  <c r="S167" i="60"/>
  <c r="X209" i="59"/>
  <c r="AB220" i="60"/>
  <c r="Y192" i="59"/>
  <c r="Z208" i="59"/>
  <c r="AA190" i="59"/>
  <c r="V143" i="59"/>
  <c r="AC154" i="59"/>
  <c r="AB156" i="59"/>
  <c r="AC130" i="58"/>
  <c r="X208" i="59"/>
  <c r="N141" i="57"/>
  <c r="S131" i="57"/>
  <c r="Q129" i="57"/>
  <c r="P128" i="57"/>
  <c r="O127" i="57"/>
  <c r="Q144" i="57"/>
  <c r="Q142" i="57"/>
  <c r="AA142" i="57" s="1"/>
  <c r="Q140" i="57"/>
  <c r="P152" i="57"/>
  <c r="O156" i="57"/>
  <c r="O154" i="57"/>
  <c r="M221" i="57"/>
  <c r="AA130" i="58"/>
  <c r="P129" i="58"/>
  <c r="O128" i="58"/>
  <c r="M127" i="58"/>
  <c r="P144" i="58"/>
  <c r="P142" i="58"/>
  <c r="P140" i="58"/>
  <c r="P157" i="58"/>
  <c r="P155" i="58"/>
  <c r="P153" i="58"/>
  <c r="O190" i="58"/>
  <c r="P194" i="58"/>
  <c r="P192" i="58"/>
  <c r="W217" i="60"/>
  <c r="W194" i="59"/>
  <c r="AB221" i="60"/>
  <c r="Q165" i="60"/>
  <c r="Y204" i="59"/>
  <c r="N166" i="60"/>
  <c r="D228" i="61"/>
  <c r="Y205" i="59"/>
  <c r="Y193" i="59"/>
  <c r="W221" i="60"/>
  <c r="H230" i="61"/>
  <c r="Z209" i="59"/>
  <c r="AC153" i="59"/>
  <c r="W144" i="59"/>
  <c r="X143" i="59"/>
  <c r="AC152" i="59"/>
  <c r="R144" i="58"/>
  <c r="W192" i="59"/>
  <c r="Z207" i="59"/>
  <c r="R130" i="57"/>
  <c r="L126" i="57"/>
  <c r="R131" i="57"/>
  <c r="Q130" i="57"/>
  <c r="P129" i="57"/>
  <c r="O128" i="57"/>
  <c r="N127" i="57"/>
  <c r="P144" i="57"/>
  <c r="P142" i="57"/>
  <c r="P140" i="57"/>
  <c r="R157" i="57"/>
  <c r="R155" i="57"/>
  <c r="R153" i="57"/>
  <c r="S190" i="57"/>
  <c r="O195" i="57"/>
  <c r="L194" i="57"/>
  <c r="L192" i="57"/>
  <c r="O196" i="57" s="1"/>
  <c r="L221" i="57"/>
  <c r="S126" i="58"/>
  <c r="Q131" i="58"/>
  <c r="P130" i="58"/>
  <c r="O129" i="58"/>
  <c r="M128" i="58"/>
  <c r="L127" i="58"/>
  <c r="O144" i="58"/>
  <c r="O142" i="58"/>
  <c r="O140" i="58"/>
  <c r="O157" i="58"/>
  <c r="O155" i="58"/>
  <c r="O153" i="58"/>
  <c r="S195" i="58"/>
  <c r="S193" i="58"/>
  <c r="S191" i="58"/>
  <c r="N216" i="58"/>
  <c r="W206" i="59"/>
  <c r="W195" i="59"/>
  <c r="V222" i="60"/>
  <c r="AC219" i="60"/>
  <c r="X191" i="59"/>
  <c r="AC222" i="60"/>
  <c r="I233" i="60" s="1"/>
  <c r="V221" i="60"/>
  <c r="AC218" i="60"/>
  <c r="Y206" i="59"/>
  <c r="Y194" i="59"/>
  <c r="G165" i="59"/>
  <c r="M164" i="60"/>
  <c r="AA204" i="59"/>
  <c r="Q167" i="59"/>
  <c r="H166" i="59"/>
  <c r="AC155" i="59"/>
  <c r="AC142" i="59"/>
  <c r="Y139" i="59"/>
  <c r="AC140" i="59"/>
  <c r="M206" i="57"/>
  <c r="R142" i="58"/>
  <c r="W129" i="58"/>
  <c r="S139" i="58"/>
  <c r="R143" i="58"/>
  <c r="R141" i="58"/>
  <c r="AC220" i="60"/>
  <c r="W207" i="59"/>
  <c r="X190" i="59"/>
  <c r="Q169" i="59"/>
  <c r="W218" i="60"/>
  <c r="X192" i="59"/>
  <c r="N165" i="60"/>
  <c r="Y207" i="59"/>
  <c r="Y195" i="59"/>
  <c r="Z191" i="59"/>
  <c r="D165" i="60"/>
  <c r="AA153" i="59"/>
  <c r="Q165" i="59" s="1"/>
  <c r="W153" i="59"/>
  <c r="AC157" i="59"/>
  <c r="AA154" i="59"/>
  <c r="Q166" i="59" s="1"/>
  <c r="V142" i="59"/>
  <c r="L167" i="59" s="1"/>
  <c r="Y190" i="59"/>
  <c r="N142" i="57"/>
  <c r="N140" i="57"/>
  <c r="M217" i="57"/>
  <c r="V129" i="58"/>
  <c r="R139" i="58"/>
  <c r="Q143" i="58"/>
  <c r="Q141" i="58"/>
  <c r="R152" i="58"/>
  <c r="Q156" i="58"/>
  <c r="Q154" i="58"/>
  <c r="Q195" i="58"/>
  <c r="Q193" i="58"/>
  <c r="Q191" i="58"/>
  <c r="I166" i="60"/>
  <c r="W208" i="59"/>
  <c r="AB219" i="60"/>
  <c r="X205" i="59"/>
  <c r="X193" i="59"/>
  <c r="M232" i="61"/>
  <c r="Y208" i="59"/>
  <c r="Z190" i="59"/>
  <c r="W220" i="60"/>
  <c r="Z192" i="59"/>
  <c r="AA155" i="59"/>
  <c r="X139" i="59"/>
  <c r="AA156" i="59"/>
  <c r="G168" i="59" s="1"/>
  <c r="AC130" i="59"/>
  <c r="W143" i="59"/>
  <c r="Q126" i="57"/>
  <c r="N130" i="57"/>
  <c r="M129" i="57"/>
  <c r="S127" i="57"/>
  <c r="R139" i="57"/>
  <c r="Q143" i="57"/>
  <c r="Q141" i="57"/>
  <c r="O157" i="57"/>
  <c r="O155" i="57"/>
  <c r="O153" i="57"/>
  <c r="M191" i="57"/>
  <c r="L217" i="57"/>
  <c r="Z126" i="58"/>
  <c r="L130" i="58"/>
  <c r="S128" i="58"/>
  <c r="R127" i="58"/>
  <c r="Q139" i="58"/>
  <c r="P143" i="58"/>
  <c r="P141" i="58"/>
  <c r="Q152" i="58"/>
  <c r="P156" i="58"/>
  <c r="P154" i="58"/>
  <c r="L190" i="58"/>
  <c r="P195" i="58"/>
  <c r="P193" i="58"/>
  <c r="P191" i="58"/>
  <c r="M219" i="58"/>
  <c r="W209" i="59"/>
  <c r="X206" i="59"/>
  <c r="X194" i="59"/>
  <c r="E166" i="60"/>
  <c r="Y209" i="59"/>
  <c r="AB222" i="60"/>
  <c r="Z205" i="59"/>
  <c r="Z193" i="59"/>
  <c r="B167" i="59"/>
  <c r="H169" i="59"/>
  <c r="AC156" i="59"/>
  <c r="AA157" i="59"/>
  <c r="G169" i="59" s="1"/>
  <c r="AB153" i="59"/>
  <c r="V154" i="59"/>
  <c r="AB152" i="59"/>
  <c r="H164" i="59" s="1"/>
  <c r="X144" i="59"/>
  <c r="V152" i="59"/>
  <c r="R140" i="58"/>
  <c r="N144" i="57"/>
  <c r="O131" i="57"/>
  <c r="P126" i="57"/>
  <c r="N131" i="57"/>
  <c r="M130" i="57"/>
  <c r="S128" i="57"/>
  <c r="R127" i="57"/>
  <c r="Q139" i="57"/>
  <c r="P143" i="57"/>
  <c r="P141" i="57"/>
  <c r="S152" i="57"/>
  <c r="R156" i="57"/>
  <c r="R154" i="57"/>
  <c r="M190" i="57"/>
  <c r="R194" i="57"/>
  <c r="L193" i="57"/>
  <c r="L191" i="57"/>
  <c r="X127" i="58"/>
  <c r="N126" i="58"/>
  <c r="L131" i="58"/>
  <c r="V131" i="58" s="1"/>
  <c r="S129" i="58"/>
  <c r="AC129" i="58" s="1"/>
  <c r="R128" i="58"/>
  <c r="AB128" i="58" s="1"/>
  <c r="Q127" i="58"/>
  <c r="P139" i="58"/>
  <c r="O143" i="58"/>
  <c r="O141" i="58"/>
  <c r="P152" i="58"/>
  <c r="O156" i="58"/>
  <c r="O154" i="58"/>
  <c r="S190" i="58"/>
  <c r="S194" i="58"/>
  <c r="S192" i="58"/>
  <c r="M218" i="58"/>
  <c r="X204" i="59"/>
  <c r="X207" i="59"/>
  <c r="X195" i="59"/>
  <c r="Z204" i="59"/>
  <c r="Z206" i="59"/>
  <c r="Z194" i="59"/>
  <c r="V153" i="59"/>
  <c r="AB155" i="59"/>
  <c r="AB142" i="59"/>
  <c r="V156" i="59"/>
  <c r="Y144" i="59"/>
  <c r="AB140" i="59"/>
  <c r="Z139" i="59"/>
  <c r="AC128" i="59"/>
  <c r="AB152" i="57"/>
  <c r="S232" i="61"/>
  <c r="I232" i="61"/>
  <c r="P229" i="61"/>
  <c r="F229" i="61"/>
  <c r="M203" i="57"/>
  <c r="M204" i="58"/>
  <c r="M205" i="58"/>
  <c r="M206" i="58"/>
  <c r="M207" i="58"/>
  <c r="M208" i="58"/>
  <c r="N203" i="58"/>
  <c r="Q207" i="58"/>
  <c r="R205" i="58"/>
  <c r="S203" i="58"/>
  <c r="L203" i="58"/>
  <c r="N204" i="58"/>
  <c r="N205" i="58"/>
  <c r="N206" i="58"/>
  <c r="N207" i="58"/>
  <c r="N208" i="58"/>
  <c r="O203" i="58"/>
  <c r="Q204" i="58"/>
  <c r="R203" i="58"/>
  <c r="R207" i="58"/>
  <c r="S204" i="58"/>
  <c r="S207" i="58"/>
  <c r="O204" i="58"/>
  <c r="O205" i="58"/>
  <c r="O206" i="58"/>
  <c r="O207" i="58"/>
  <c r="O208" i="58"/>
  <c r="P203" i="58"/>
  <c r="Q205" i="58"/>
  <c r="Q208" i="58"/>
  <c r="R204" i="58"/>
  <c r="R208" i="58"/>
  <c r="S205" i="58"/>
  <c r="S208" i="58"/>
  <c r="P204" i="58"/>
  <c r="P205" i="58"/>
  <c r="P206" i="58"/>
  <c r="P207" i="58"/>
  <c r="P208" i="58"/>
  <c r="Q203" i="58"/>
  <c r="Q206" i="58"/>
  <c r="R206" i="58"/>
  <c r="S206" i="58"/>
  <c r="M208" i="57"/>
  <c r="M203" i="58"/>
  <c r="P168" i="59"/>
  <c r="F168" i="59"/>
  <c r="O222" i="59"/>
  <c r="W218" i="59" s="1"/>
  <c r="Y191" i="60"/>
  <c r="X194" i="60"/>
  <c r="Z191" i="60"/>
  <c r="Z190" i="60"/>
  <c r="X195" i="60"/>
  <c r="Y195" i="60"/>
  <c r="W193" i="60"/>
  <c r="X190" i="60"/>
  <c r="Y192" i="60"/>
  <c r="Y194" i="60"/>
  <c r="Y190" i="60"/>
  <c r="X191" i="60"/>
  <c r="W195" i="60"/>
  <c r="Y193" i="60"/>
  <c r="X192" i="60"/>
  <c r="W194" i="60"/>
  <c r="X193" i="60"/>
  <c r="W192" i="60"/>
  <c r="W191" i="60"/>
  <c r="AB192" i="60"/>
  <c r="R230" i="60" s="1"/>
  <c r="AA190" i="60"/>
  <c r="AB191" i="60"/>
  <c r="Z193" i="60"/>
  <c r="AC195" i="60"/>
  <c r="V190" i="60"/>
  <c r="AC191" i="60"/>
  <c r="AA193" i="60"/>
  <c r="AA191" i="60"/>
  <c r="AA194" i="60"/>
  <c r="V195" i="60"/>
  <c r="L233" i="60" s="1"/>
  <c r="V192" i="60"/>
  <c r="V191" i="60"/>
  <c r="Z194" i="60"/>
  <c r="AB195" i="60"/>
  <c r="AC193" i="60"/>
  <c r="S231" i="60" s="1"/>
  <c r="Z192" i="60"/>
  <c r="V193" i="60"/>
  <c r="AC194" i="60"/>
  <c r="I232" i="60" s="1"/>
  <c r="AC192" i="60"/>
  <c r="Z195" i="60"/>
  <c r="AB193" i="60"/>
  <c r="H231" i="60" s="1"/>
  <c r="AB190" i="60"/>
  <c r="AA195" i="60"/>
  <c r="AB194" i="60"/>
  <c r="H232" i="60" s="1"/>
  <c r="B233" i="61"/>
  <c r="L233" i="61"/>
  <c r="AA221" i="59"/>
  <c r="P233" i="61"/>
  <c r="F233" i="61"/>
  <c r="N204" i="57"/>
  <c r="N205" i="57"/>
  <c r="N206" i="57"/>
  <c r="N207" i="57"/>
  <c r="N208" i="57"/>
  <c r="O203" i="57"/>
  <c r="R205" i="57"/>
  <c r="S203" i="57"/>
  <c r="S206" i="57"/>
  <c r="L203" i="57"/>
  <c r="O204" i="57"/>
  <c r="O205" i="57"/>
  <c r="O206" i="57"/>
  <c r="O207" i="57"/>
  <c r="O208" i="57"/>
  <c r="P203" i="57"/>
  <c r="R204" i="57"/>
  <c r="R208" i="57"/>
  <c r="P204" i="57"/>
  <c r="P205" i="57"/>
  <c r="P206" i="57"/>
  <c r="P207" i="57"/>
  <c r="P208" i="57"/>
  <c r="Q203" i="57"/>
  <c r="R206" i="57"/>
  <c r="S204" i="57"/>
  <c r="S207" i="57"/>
  <c r="Q204" i="57"/>
  <c r="Q205" i="57"/>
  <c r="Q206" i="57"/>
  <c r="Q207" i="57"/>
  <c r="Q208" i="57"/>
  <c r="R203" i="57"/>
  <c r="R207" i="57"/>
  <c r="S205" i="57"/>
  <c r="S208" i="57"/>
  <c r="M205" i="57"/>
  <c r="N217" i="57"/>
  <c r="N218" i="57"/>
  <c r="N219" i="57"/>
  <c r="N220" i="57"/>
  <c r="N221" i="57"/>
  <c r="O216" i="57"/>
  <c r="R220" i="57"/>
  <c r="S217" i="57"/>
  <c r="S219" i="57"/>
  <c r="L216" i="57"/>
  <c r="O217" i="57"/>
  <c r="O218" i="57"/>
  <c r="O219" i="57"/>
  <c r="O220" i="57"/>
  <c r="O221" i="57"/>
  <c r="P216" i="57"/>
  <c r="R218" i="57"/>
  <c r="P217" i="57"/>
  <c r="P218" i="57"/>
  <c r="P219" i="57"/>
  <c r="P220" i="57"/>
  <c r="P221" i="57"/>
  <c r="Q216" i="57"/>
  <c r="R219" i="57"/>
  <c r="S216" i="57"/>
  <c r="S218" i="57"/>
  <c r="S221" i="57"/>
  <c r="Q217" i="57"/>
  <c r="Q218" i="57"/>
  <c r="Q219" i="57"/>
  <c r="Q220" i="57"/>
  <c r="Q221" i="57"/>
  <c r="R216" i="57"/>
  <c r="R217" i="57"/>
  <c r="R221" i="57"/>
  <c r="S220" i="57"/>
  <c r="L208" i="57"/>
  <c r="L204" i="57"/>
  <c r="L219" i="57"/>
  <c r="L208" i="58"/>
  <c r="S228" i="61"/>
  <c r="I228" i="61"/>
  <c r="P231" i="61"/>
  <c r="F231" i="61"/>
  <c r="N203" i="57"/>
  <c r="B165" i="60"/>
  <c r="L165" i="60"/>
  <c r="L205" i="57"/>
  <c r="M207" i="57"/>
  <c r="N216" i="57"/>
  <c r="M218" i="57"/>
  <c r="Y154" i="58"/>
  <c r="L207" i="58"/>
  <c r="W220" i="59"/>
  <c r="M168" i="59"/>
  <c r="C168" i="59"/>
  <c r="X218" i="59"/>
  <c r="Z157" i="58"/>
  <c r="R166" i="60"/>
  <c r="H166" i="60"/>
  <c r="M228" i="60"/>
  <c r="C228" i="60"/>
  <c r="P167" i="60"/>
  <c r="F167" i="60"/>
  <c r="L220" i="57"/>
  <c r="L228" i="61"/>
  <c r="B228" i="61"/>
  <c r="L207" i="57"/>
  <c r="M216" i="57"/>
  <c r="L218" i="57"/>
  <c r="L206" i="58"/>
  <c r="Y222" i="59"/>
  <c r="O167" i="59"/>
  <c r="E167" i="59"/>
  <c r="L221" i="58"/>
  <c r="L217" i="58"/>
  <c r="R232" i="61"/>
  <c r="H232" i="61"/>
  <c r="M231" i="60"/>
  <c r="C231" i="60"/>
  <c r="P232" i="61"/>
  <c r="F232" i="61"/>
  <c r="P169" i="59"/>
  <c r="F169" i="59"/>
  <c r="L216" i="58"/>
  <c r="S218" i="58"/>
  <c r="N164" i="59"/>
  <c r="D164" i="59"/>
  <c r="C167" i="60"/>
  <c r="M167" i="60"/>
  <c r="X220" i="59"/>
  <c r="I229" i="60"/>
  <c r="S229" i="60"/>
  <c r="Q229" i="61"/>
  <c r="G229" i="61"/>
  <c r="N167" i="60"/>
  <c r="D167" i="60"/>
  <c r="Q164" i="59"/>
  <c r="G164" i="59"/>
  <c r="R220" i="58"/>
  <c r="G169" i="60"/>
  <c r="O231" i="61"/>
  <c r="E231" i="61"/>
  <c r="M126" i="57"/>
  <c r="L131" i="57"/>
  <c r="AC128" i="57" s="1"/>
  <c r="L130" i="57"/>
  <c r="V130" i="57" s="1"/>
  <c r="L129" i="57"/>
  <c r="L128" i="57"/>
  <c r="N139" i="57"/>
  <c r="M144" i="57"/>
  <c r="M143" i="57"/>
  <c r="M142" i="57"/>
  <c r="M141" i="57"/>
  <c r="M140" i="57"/>
  <c r="O152" i="57"/>
  <c r="N157" i="57"/>
  <c r="N156" i="57"/>
  <c r="N155" i="57"/>
  <c r="N154" i="57"/>
  <c r="N153" i="57"/>
  <c r="R190" i="57"/>
  <c r="Q195" i="57"/>
  <c r="Q194" i="57"/>
  <c r="Q193" i="57"/>
  <c r="Q192" i="57"/>
  <c r="Q191" i="57"/>
  <c r="O126" i="58"/>
  <c r="Y126" i="58" s="1"/>
  <c r="N131" i="58"/>
  <c r="X131" i="58" s="1"/>
  <c r="N130" i="58"/>
  <c r="X130" i="58" s="1"/>
  <c r="N129" i="58"/>
  <c r="X129" i="58" s="1"/>
  <c r="N128" i="58"/>
  <c r="X128" i="58" s="1"/>
  <c r="O139" i="58"/>
  <c r="N144" i="58"/>
  <c r="N143" i="58"/>
  <c r="N142" i="58"/>
  <c r="N141" i="58"/>
  <c r="N140" i="58"/>
  <c r="O152" i="58"/>
  <c r="Y152" i="58" s="1"/>
  <c r="N157" i="58"/>
  <c r="N156" i="58"/>
  <c r="N155" i="58"/>
  <c r="N154" i="58"/>
  <c r="N153" i="58"/>
  <c r="P190" i="58"/>
  <c r="O195" i="58"/>
  <c r="O194" i="58"/>
  <c r="O193" i="58"/>
  <c r="O192" i="58"/>
  <c r="O191" i="58"/>
  <c r="R216" i="58"/>
  <c r="Q221" i="58"/>
  <c r="Q220" i="58"/>
  <c r="Q219" i="58"/>
  <c r="Q218" i="58"/>
  <c r="Q217" i="58"/>
  <c r="O165" i="60"/>
  <c r="E165" i="60"/>
  <c r="H233" i="61"/>
  <c r="R233" i="61"/>
  <c r="I231" i="60"/>
  <c r="R232" i="60"/>
  <c r="S233" i="61"/>
  <c r="X222" i="59"/>
  <c r="N167" i="59"/>
  <c r="D167" i="59"/>
  <c r="W219" i="60"/>
  <c r="V222" i="59"/>
  <c r="AC217" i="60"/>
  <c r="Y218" i="59"/>
  <c r="B232" i="61"/>
  <c r="L232" i="61"/>
  <c r="V218" i="60"/>
  <c r="Q231" i="61"/>
  <c r="G231" i="61"/>
  <c r="G232" i="61"/>
  <c r="Q232" i="61"/>
  <c r="O232" i="61"/>
  <c r="E232" i="61"/>
  <c r="W222" i="60"/>
  <c r="B168" i="60"/>
  <c r="Z219" i="59"/>
  <c r="M216" i="58"/>
  <c r="L218" i="58"/>
  <c r="M169" i="59"/>
  <c r="C169" i="59"/>
  <c r="B232" i="60"/>
  <c r="L232" i="60"/>
  <c r="M231" i="61"/>
  <c r="C231" i="61"/>
  <c r="O168" i="59"/>
  <c r="E168" i="59"/>
  <c r="H229" i="61"/>
  <c r="R229" i="61"/>
  <c r="G167" i="59"/>
  <c r="S219" i="58"/>
  <c r="S217" i="58"/>
  <c r="AB221" i="59"/>
  <c r="Q228" i="61"/>
  <c r="G228" i="61"/>
  <c r="R221" i="58"/>
  <c r="R218" i="58"/>
  <c r="R231" i="61"/>
  <c r="H231" i="61"/>
  <c r="V219" i="59"/>
  <c r="Q233" i="61"/>
  <c r="G233" i="61"/>
  <c r="M139" i="57"/>
  <c r="L144" i="57"/>
  <c r="AA144" i="57" s="1"/>
  <c r="L143" i="57"/>
  <c r="L142" i="57"/>
  <c r="L141" i="57"/>
  <c r="L140" i="57"/>
  <c r="N152" i="57"/>
  <c r="M157" i="57"/>
  <c r="M156" i="57"/>
  <c r="M155" i="57"/>
  <c r="M154" i="57"/>
  <c r="M153" i="57"/>
  <c r="P193" i="57"/>
  <c r="P192" i="57"/>
  <c r="P191" i="57"/>
  <c r="N139" i="58"/>
  <c r="M144" i="58"/>
  <c r="M143" i="58"/>
  <c r="M142" i="58"/>
  <c r="M141" i="58"/>
  <c r="M140" i="58"/>
  <c r="N152" i="58"/>
  <c r="M157" i="58"/>
  <c r="M156" i="58"/>
  <c r="M155" i="58"/>
  <c r="M154" i="58"/>
  <c r="M153" i="58"/>
  <c r="N195" i="58"/>
  <c r="N194" i="58"/>
  <c r="N193" i="58"/>
  <c r="N192" i="58"/>
  <c r="N191" i="58"/>
  <c r="Q216" i="58"/>
  <c r="P221" i="58"/>
  <c r="P220" i="58"/>
  <c r="P219" i="58"/>
  <c r="P218" i="58"/>
  <c r="P217" i="58"/>
  <c r="B229" i="61"/>
  <c r="L229" i="61"/>
  <c r="S231" i="61"/>
  <c r="I231" i="61"/>
  <c r="AA220" i="59"/>
  <c r="M229" i="60"/>
  <c r="C229" i="60"/>
  <c r="Y217" i="59"/>
  <c r="N168" i="59"/>
  <c r="D168" i="59"/>
  <c r="L166" i="60"/>
  <c r="AC218" i="59"/>
  <c r="Y219" i="59"/>
  <c r="H164" i="60"/>
  <c r="AA219" i="59"/>
  <c r="AA220" i="60"/>
  <c r="Z219" i="60"/>
  <c r="Y220" i="60"/>
  <c r="AB217" i="60"/>
  <c r="Z218" i="60"/>
  <c r="AA217" i="60"/>
  <c r="AA218" i="60"/>
  <c r="Y218" i="60"/>
  <c r="AA221" i="60"/>
  <c r="AA219" i="60"/>
  <c r="Z220" i="60"/>
  <c r="X221" i="60"/>
  <c r="X220" i="60"/>
  <c r="Y217" i="60"/>
  <c r="Y221" i="60"/>
  <c r="X218" i="60"/>
  <c r="X219" i="60"/>
  <c r="AA222" i="60"/>
  <c r="Y222" i="60"/>
  <c r="Z222" i="60"/>
  <c r="AB218" i="60"/>
  <c r="Y219" i="60"/>
  <c r="Z221" i="60"/>
  <c r="X222" i="60"/>
  <c r="Z217" i="60"/>
  <c r="N229" i="61"/>
  <c r="D229" i="61"/>
  <c r="N232" i="61"/>
  <c r="D232" i="61"/>
  <c r="P230" i="61"/>
  <c r="F230" i="61"/>
  <c r="V218" i="59"/>
  <c r="N169" i="60"/>
  <c r="D169" i="60"/>
  <c r="Z220" i="59"/>
  <c r="P165" i="59"/>
  <c r="F165" i="59"/>
  <c r="V219" i="60"/>
  <c r="F166" i="60"/>
  <c r="L220" i="58"/>
  <c r="M169" i="60"/>
  <c r="C169" i="60"/>
  <c r="AB218" i="59"/>
  <c r="Z217" i="59"/>
  <c r="S220" i="58"/>
  <c r="S230" i="60"/>
  <c r="I230" i="60"/>
  <c r="N165" i="59"/>
  <c r="D165" i="59"/>
  <c r="S230" i="61"/>
  <c r="I230" i="61"/>
  <c r="N233" i="61"/>
  <c r="D233" i="61"/>
  <c r="R168" i="60"/>
  <c r="H168" i="60"/>
  <c r="R217" i="58"/>
  <c r="X217" i="59"/>
  <c r="N166" i="59"/>
  <c r="D166" i="59"/>
  <c r="P164" i="59"/>
  <c r="F164" i="59"/>
  <c r="G230" i="61"/>
  <c r="Q230" i="61"/>
  <c r="M228" i="61"/>
  <c r="C228" i="61"/>
  <c r="L139" i="57"/>
  <c r="S143" i="57"/>
  <c r="S141" i="57"/>
  <c r="S140" i="57"/>
  <c r="AC140" i="57" s="1"/>
  <c r="M152" i="57"/>
  <c r="L157" i="57"/>
  <c r="Y154" i="57" s="1"/>
  <c r="L156" i="57"/>
  <c r="V156" i="57" s="1"/>
  <c r="L155" i="57"/>
  <c r="L154" i="57"/>
  <c r="L153" i="57"/>
  <c r="O193" i="57"/>
  <c r="O192" i="57"/>
  <c r="O191" i="57"/>
  <c r="M139" i="58"/>
  <c r="L144" i="58"/>
  <c r="L143" i="58"/>
  <c r="L142" i="58"/>
  <c r="L141" i="58"/>
  <c r="L140" i="58"/>
  <c r="M152" i="58"/>
  <c r="L157" i="58"/>
  <c r="AA154" i="58" s="1"/>
  <c r="L156" i="58"/>
  <c r="L155" i="58"/>
  <c r="L154" i="58"/>
  <c r="L153" i="58"/>
  <c r="V153" i="58" s="1"/>
  <c r="N190" i="58"/>
  <c r="M195" i="58"/>
  <c r="M194" i="58"/>
  <c r="M193" i="58"/>
  <c r="M192" i="58"/>
  <c r="M191" i="58"/>
  <c r="P216" i="58"/>
  <c r="O221" i="58"/>
  <c r="O220" i="58"/>
  <c r="O219" i="58"/>
  <c r="O218" i="58"/>
  <c r="O217" i="58"/>
  <c r="C166" i="60"/>
  <c r="M166" i="60"/>
  <c r="M166" i="59"/>
  <c r="C166" i="59"/>
  <c r="H230" i="60"/>
  <c r="M165" i="60"/>
  <c r="C165" i="60"/>
  <c r="N169" i="59"/>
  <c r="D169" i="59"/>
  <c r="AC222" i="59"/>
  <c r="R230" i="61"/>
  <c r="N228" i="60"/>
  <c r="D228" i="60"/>
  <c r="Y220" i="59"/>
  <c r="O165" i="59"/>
  <c r="E165" i="59"/>
  <c r="AB217" i="59"/>
  <c r="V217" i="60"/>
  <c r="P228" i="61"/>
  <c r="F228" i="61"/>
  <c r="N230" i="61"/>
  <c r="D230" i="61"/>
  <c r="O228" i="61"/>
  <c r="E228" i="61"/>
  <c r="W217" i="59"/>
  <c r="V220" i="60"/>
  <c r="Z221" i="59"/>
  <c r="P166" i="59"/>
  <c r="F166" i="59"/>
  <c r="V221" i="59"/>
  <c r="L219" i="58"/>
  <c r="W221" i="59"/>
  <c r="X219" i="59"/>
  <c r="AB219" i="59"/>
  <c r="O230" i="61"/>
  <c r="E230" i="61"/>
  <c r="E164" i="60"/>
  <c r="O164" i="60"/>
  <c r="R233" i="60"/>
  <c r="H233" i="60"/>
  <c r="S221" i="58"/>
  <c r="W222" i="59"/>
  <c r="O169" i="59"/>
  <c r="E169" i="59"/>
  <c r="M232" i="60"/>
  <c r="C232" i="60"/>
  <c r="AC217" i="59"/>
  <c r="AC220" i="59"/>
  <c r="M230" i="61"/>
  <c r="C230" i="61"/>
  <c r="S216" i="58"/>
  <c r="R219" i="58"/>
  <c r="X221" i="59"/>
  <c r="O233" i="61"/>
  <c r="E233" i="61"/>
  <c r="Z218" i="59"/>
  <c r="S144" i="57"/>
  <c r="S142" i="57"/>
  <c r="S139" i="57"/>
  <c r="R144" i="57"/>
  <c r="R143" i="57"/>
  <c r="R142" i="57"/>
  <c r="R141" i="57"/>
  <c r="AB141" i="57" s="1"/>
  <c r="L152" i="57"/>
  <c r="S157" i="57"/>
  <c r="AC157" i="57" s="1"/>
  <c r="S156" i="57"/>
  <c r="S155" i="57"/>
  <c r="S154" i="57"/>
  <c r="O190" i="57"/>
  <c r="N195" i="57"/>
  <c r="N194" i="57"/>
  <c r="N193" i="57"/>
  <c r="N192" i="57"/>
  <c r="L139" i="58"/>
  <c r="S144" i="58"/>
  <c r="S143" i="58"/>
  <c r="S142" i="58"/>
  <c r="S141" i="58"/>
  <c r="L152" i="58"/>
  <c r="V152" i="58" s="1"/>
  <c r="S157" i="58"/>
  <c r="AC157" i="58" s="1"/>
  <c r="S156" i="58"/>
  <c r="AC156" i="58" s="1"/>
  <c r="S155" i="58"/>
  <c r="S154" i="58"/>
  <c r="AC154" i="58" s="1"/>
  <c r="M190" i="58"/>
  <c r="L195" i="58"/>
  <c r="L194" i="58"/>
  <c r="L193" i="58"/>
  <c r="L192" i="58"/>
  <c r="O216" i="58"/>
  <c r="N221" i="58"/>
  <c r="N220" i="58"/>
  <c r="N219" i="58"/>
  <c r="N218" i="58"/>
  <c r="M233" i="61"/>
  <c r="C233" i="61"/>
  <c r="W219" i="59"/>
  <c r="M167" i="59"/>
  <c r="C167" i="59"/>
  <c r="AC221" i="59"/>
  <c r="V220" i="59"/>
  <c r="O164" i="59"/>
  <c r="E164" i="59"/>
  <c r="AA218" i="59"/>
  <c r="M168" i="60"/>
  <c r="C168" i="60"/>
  <c r="Y221" i="59"/>
  <c r="O166" i="59"/>
  <c r="E166" i="59"/>
  <c r="B231" i="61"/>
  <c r="L231" i="61"/>
  <c r="N231" i="61"/>
  <c r="D231" i="61"/>
  <c r="R228" i="61"/>
  <c r="H228" i="61"/>
  <c r="O229" i="61"/>
  <c r="E229" i="61"/>
  <c r="Z222" i="59"/>
  <c r="P167" i="59"/>
  <c r="F167" i="59"/>
  <c r="AB220" i="59"/>
  <c r="AC219" i="59"/>
  <c r="Q103" i="58"/>
  <c r="AW103" i="58"/>
  <c r="C99" i="58"/>
  <c r="D99" i="58"/>
  <c r="E99" i="58"/>
  <c r="F99" i="58"/>
  <c r="G99" i="58"/>
  <c r="H99" i="58"/>
  <c r="I99" i="58"/>
  <c r="J99" i="58"/>
  <c r="K99" i="58"/>
  <c r="L99" i="58"/>
  <c r="M99" i="58"/>
  <c r="N99" i="58"/>
  <c r="O99" i="58"/>
  <c r="P99" i="58"/>
  <c r="Q99" i="58"/>
  <c r="R99" i="58"/>
  <c r="S99" i="58"/>
  <c r="T99" i="58"/>
  <c r="U99" i="58"/>
  <c r="V99" i="58"/>
  <c r="W99" i="58"/>
  <c r="X99" i="58"/>
  <c r="Y99" i="58"/>
  <c r="Z99" i="58"/>
  <c r="AA99" i="58"/>
  <c r="AB99" i="58"/>
  <c r="AC99" i="58"/>
  <c r="AD99" i="58"/>
  <c r="AE99" i="58"/>
  <c r="AF99" i="58"/>
  <c r="AG99" i="58"/>
  <c r="AH99" i="58"/>
  <c r="AI99" i="58"/>
  <c r="AJ99" i="58"/>
  <c r="AK99" i="58"/>
  <c r="AL99" i="58"/>
  <c r="AM99" i="58"/>
  <c r="AN99" i="58"/>
  <c r="AO99" i="58"/>
  <c r="AP99" i="58"/>
  <c r="AQ99" i="58"/>
  <c r="AR99" i="58"/>
  <c r="AS99" i="58"/>
  <c r="AT99" i="58"/>
  <c r="AU99" i="58"/>
  <c r="AV99" i="58"/>
  <c r="AW99" i="58"/>
  <c r="B99" i="58"/>
  <c r="C98" i="58"/>
  <c r="D98" i="58"/>
  <c r="E98" i="58"/>
  <c r="F98" i="58"/>
  <c r="G98" i="58"/>
  <c r="H98" i="58"/>
  <c r="I98" i="58"/>
  <c r="J98" i="58"/>
  <c r="K98" i="58"/>
  <c r="L98" i="58"/>
  <c r="M98" i="58"/>
  <c r="N98" i="58"/>
  <c r="O98" i="58"/>
  <c r="P98" i="58"/>
  <c r="Q98" i="58"/>
  <c r="R98" i="58"/>
  <c r="S98" i="58"/>
  <c r="T98" i="58"/>
  <c r="U98" i="58"/>
  <c r="V98" i="58"/>
  <c r="W98" i="58"/>
  <c r="X98" i="58"/>
  <c r="Y98" i="58"/>
  <c r="Z98" i="58"/>
  <c r="AA98" i="58"/>
  <c r="AB98" i="58"/>
  <c r="AC98" i="58"/>
  <c r="AD98" i="58"/>
  <c r="AE98" i="58"/>
  <c r="AF98" i="58"/>
  <c r="AG98" i="58"/>
  <c r="AH98" i="58"/>
  <c r="AI98" i="58"/>
  <c r="AJ98" i="58"/>
  <c r="AK98" i="58"/>
  <c r="AL98" i="58"/>
  <c r="AM98" i="58"/>
  <c r="AN98" i="58"/>
  <c r="AO98" i="58"/>
  <c r="AP98" i="58"/>
  <c r="AQ98" i="58"/>
  <c r="AR98" i="58"/>
  <c r="AS98" i="58"/>
  <c r="AT98" i="58"/>
  <c r="AU98" i="58"/>
  <c r="AV98" i="58"/>
  <c r="AW98" i="58"/>
  <c r="B98" i="58"/>
  <c r="C97" i="58"/>
  <c r="C102" i="58" s="1"/>
  <c r="D97" i="58"/>
  <c r="D104" i="58" s="1"/>
  <c r="E97" i="58"/>
  <c r="E103" i="58" s="1"/>
  <c r="F97" i="58"/>
  <c r="F102" i="58" s="1"/>
  <c r="G97" i="58"/>
  <c r="G102" i="58" s="1"/>
  <c r="H97" i="58"/>
  <c r="H103" i="58" s="1"/>
  <c r="I97" i="58"/>
  <c r="I104" i="58" s="1"/>
  <c r="J97" i="58"/>
  <c r="J103" i="58" s="1"/>
  <c r="K97" i="58"/>
  <c r="K102" i="58" s="1"/>
  <c r="L97" i="58"/>
  <c r="L104" i="58" s="1"/>
  <c r="M97" i="58"/>
  <c r="M103" i="58" s="1"/>
  <c r="N97" i="58"/>
  <c r="N102" i="58" s="1"/>
  <c r="O97" i="58"/>
  <c r="O104" i="58" s="1"/>
  <c r="P97" i="58"/>
  <c r="P103" i="58" s="1"/>
  <c r="Q97" i="58"/>
  <c r="Q104" i="58" s="1"/>
  <c r="R97" i="58"/>
  <c r="R103" i="58" s="1"/>
  <c r="S97" i="58"/>
  <c r="S102" i="58" s="1"/>
  <c r="T97" i="58"/>
  <c r="T104" i="58" s="1"/>
  <c r="U97" i="58"/>
  <c r="U103" i="58" s="1"/>
  <c r="V97" i="58"/>
  <c r="V102" i="58" s="1"/>
  <c r="W97" i="58"/>
  <c r="W102" i="58" s="1"/>
  <c r="X97" i="58"/>
  <c r="X104" i="58" s="1"/>
  <c r="Y97" i="58"/>
  <c r="Y104" i="58" s="1"/>
  <c r="Z97" i="58"/>
  <c r="Z103" i="58" s="1"/>
  <c r="AA97" i="58"/>
  <c r="AA102" i="58" s="1"/>
  <c r="AB97" i="58"/>
  <c r="AB104" i="58" s="1"/>
  <c r="AC97" i="58"/>
  <c r="AC103" i="58" s="1"/>
  <c r="AD97" i="58"/>
  <c r="AD102" i="58" s="1"/>
  <c r="AE97" i="58"/>
  <c r="AE102" i="58" s="1"/>
  <c r="AF97" i="58"/>
  <c r="AF103" i="58" s="1"/>
  <c r="AG97" i="58"/>
  <c r="AG104" i="58" s="1"/>
  <c r="AH97" i="58"/>
  <c r="AH103" i="58" s="1"/>
  <c r="AI97" i="58"/>
  <c r="AI102" i="58" s="1"/>
  <c r="AJ97" i="58"/>
  <c r="AJ104" i="58" s="1"/>
  <c r="AK97" i="58"/>
  <c r="AK103" i="58" s="1"/>
  <c r="AL97" i="58"/>
  <c r="AL102" i="58" s="1"/>
  <c r="AM97" i="58"/>
  <c r="AM104" i="58" s="1"/>
  <c r="AN97" i="58"/>
  <c r="AN103" i="58" s="1"/>
  <c r="AO97" i="58"/>
  <c r="AO104" i="58" s="1"/>
  <c r="AP97" i="58"/>
  <c r="AP103" i="58" s="1"/>
  <c r="AQ97" i="58"/>
  <c r="AQ102" i="58" s="1"/>
  <c r="AR97" i="58"/>
  <c r="AR104" i="58" s="1"/>
  <c r="AS97" i="58"/>
  <c r="AS103" i="58" s="1"/>
  <c r="AT97" i="58"/>
  <c r="AT102" i="58" s="1"/>
  <c r="AU97" i="58"/>
  <c r="AU102" i="58" s="1"/>
  <c r="AV97" i="58"/>
  <c r="AV104" i="58" s="1"/>
  <c r="AW97" i="58"/>
  <c r="AW104" i="58" s="1"/>
  <c r="B97" i="58"/>
  <c r="B104" i="58" s="1"/>
  <c r="C88" i="58"/>
  <c r="D88" i="58"/>
  <c r="E88" i="58"/>
  <c r="F88" i="58"/>
  <c r="G88" i="58"/>
  <c r="H88" i="58"/>
  <c r="I88" i="58"/>
  <c r="J88" i="58"/>
  <c r="K88" i="58"/>
  <c r="L88" i="58"/>
  <c r="M88" i="58"/>
  <c r="N88" i="58"/>
  <c r="O88" i="58"/>
  <c r="P88" i="58"/>
  <c r="Q88" i="58"/>
  <c r="R88" i="58"/>
  <c r="S88" i="58"/>
  <c r="T88" i="58"/>
  <c r="U88" i="58"/>
  <c r="V88" i="58"/>
  <c r="W88" i="58"/>
  <c r="X88" i="58"/>
  <c r="Y88" i="58"/>
  <c r="Z88" i="58"/>
  <c r="AA88" i="58"/>
  <c r="AB88" i="58"/>
  <c r="AC88" i="58"/>
  <c r="AD88" i="58"/>
  <c r="AE88" i="58"/>
  <c r="AF88" i="58"/>
  <c r="AG88" i="58"/>
  <c r="AH88" i="58"/>
  <c r="AI88" i="58"/>
  <c r="AJ88" i="58"/>
  <c r="AK88" i="58"/>
  <c r="AL88" i="58"/>
  <c r="AM88" i="58"/>
  <c r="AN88" i="58"/>
  <c r="AO88" i="58"/>
  <c r="AP88" i="58"/>
  <c r="AQ88" i="58"/>
  <c r="AR88" i="58"/>
  <c r="AS88" i="58"/>
  <c r="AT88" i="58"/>
  <c r="AU88" i="58"/>
  <c r="AV88" i="58"/>
  <c r="AW88" i="58"/>
  <c r="B88" i="58"/>
  <c r="C87" i="58"/>
  <c r="D87" i="58"/>
  <c r="E87" i="58"/>
  <c r="F87" i="58"/>
  <c r="G87" i="58"/>
  <c r="H87" i="58"/>
  <c r="I87" i="58"/>
  <c r="J87" i="58"/>
  <c r="K87" i="58"/>
  <c r="L87" i="58"/>
  <c r="M87" i="58"/>
  <c r="N87" i="58"/>
  <c r="O87" i="58"/>
  <c r="P87" i="58"/>
  <c r="Q87" i="58"/>
  <c r="R87" i="58"/>
  <c r="S87" i="58"/>
  <c r="T87" i="58"/>
  <c r="U87" i="58"/>
  <c r="V87" i="58"/>
  <c r="W87" i="58"/>
  <c r="X87" i="58"/>
  <c r="Y87" i="58"/>
  <c r="Z87" i="58"/>
  <c r="AA87" i="58"/>
  <c r="AB87" i="58"/>
  <c r="AC87" i="58"/>
  <c r="AD87" i="58"/>
  <c r="AE87" i="58"/>
  <c r="AF87" i="58"/>
  <c r="AG87" i="58"/>
  <c r="AH87" i="58"/>
  <c r="AI87" i="58"/>
  <c r="AJ87" i="58"/>
  <c r="AK87" i="58"/>
  <c r="AL87" i="58"/>
  <c r="AM87" i="58"/>
  <c r="AN87" i="58"/>
  <c r="AO87" i="58"/>
  <c r="AP87" i="58"/>
  <c r="AQ87" i="58"/>
  <c r="AR87" i="58"/>
  <c r="AS87" i="58"/>
  <c r="AT87" i="58"/>
  <c r="AU87" i="58"/>
  <c r="AV87" i="58"/>
  <c r="AW87" i="58"/>
  <c r="B87" i="58"/>
  <c r="W193" i="57" l="1"/>
  <c r="AC194" i="57"/>
  <c r="V191" i="57"/>
  <c r="AC191" i="57"/>
  <c r="AB192" i="57"/>
  <c r="AC192" i="57"/>
  <c r="AC195" i="57"/>
  <c r="AC190" i="57"/>
  <c r="W194" i="57"/>
  <c r="X190" i="57"/>
  <c r="W192" i="57"/>
  <c r="X191" i="57"/>
  <c r="V193" i="57"/>
  <c r="V195" i="57"/>
  <c r="AB191" i="57"/>
  <c r="R102" i="58"/>
  <c r="W140" i="57"/>
  <c r="AW102" i="58"/>
  <c r="AG102" i="58"/>
  <c r="Q102" i="58"/>
  <c r="AR103" i="58"/>
  <c r="L103" i="58"/>
  <c r="X195" i="57"/>
  <c r="AB142" i="57"/>
  <c r="Y193" i="57"/>
  <c r="AC141" i="57"/>
  <c r="AB190" i="57"/>
  <c r="W141" i="57"/>
  <c r="Z141" i="57"/>
  <c r="Y128" i="57"/>
  <c r="AB140" i="57"/>
  <c r="W130" i="58"/>
  <c r="AA128" i="58"/>
  <c r="Q168" i="59"/>
  <c r="G166" i="59"/>
  <c r="V127" i="58"/>
  <c r="AB131" i="58"/>
  <c r="H168" i="59"/>
  <c r="R168" i="59"/>
  <c r="AS102" i="58"/>
  <c r="AC102" i="58"/>
  <c r="M102" i="58"/>
  <c r="AO103" i="58"/>
  <c r="I103" i="58"/>
  <c r="Y190" i="57"/>
  <c r="AB143" i="57"/>
  <c r="AC143" i="57"/>
  <c r="W156" i="58"/>
  <c r="Z154" i="57"/>
  <c r="AA139" i="57"/>
  <c r="V217" i="59"/>
  <c r="AC152" i="57"/>
  <c r="L168" i="59"/>
  <c r="B168" i="59"/>
  <c r="X126" i="58"/>
  <c r="Y131" i="58"/>
  <c r="W128" i="58"/>
  <c r="V126" i="58"/>
  <c r="I166" i="59"/>
  <c r="S166" i="59"/>
  <c r="X194" i="57"/>
  <c r="AR102" i="58"/>
  <c r="AB102" i="58"/>
  <c r="L102" i="58"/>
  <c r="AJ103" i="58"/>
  <c r="D103" i="58"/>
  <c r="AB144" i="57"/>
  <c r="V139" i="57"/>
  <c r="W157" i="58"/>
  <c r="Z191" i="57"/>
  <c r="X153" i="58"/>
  <c r="W143" i="57"/>
  <c r="X143" i="57"/>
  <c r="Y155" i="58"/>
  <c r="Y155" i="57"/>
  <c r="AB153" i="57"/>
  <c r="B166" i="59"/>
  <c r="L166" i="59"/>
  <c r="AA126" i="58"/>
  <c r="Y129" i="58"/>
  <c r="Y192" i="57"/>
  <c r="AA195" i="57"/>
  <c r="X142" i="57"/>
  <c r="AP102" i="58"/>
  <c r="Z102" i="58"/>
  <c r="J102" i="58"/>
  <c r="AG103" i="58"/>
  <c r="AC139" i="57"/>
  <c r="Z192" i="57"/>
  <c r="X154" i="58"/>
  <c r="AA191" i="57"/>
  <c r="W144" i="57"/>
  <c r="Y139" i="57"/>
  <c r="AA126" i="57"/>
  <c r="AA140" i="57"/>
  <c r="R167" i="59"/>
  <c r="H167" i="59"/>
  <c r="R165" i="59"/>
  <c r="H165" i="59"/>
  <c r="AB127" i="58"/>
  <c r="S169" i="59"/>
  <c r="I169" i="59"/>
  <c r="Z130" i="58"/>
  <c r="I164" i="59"/>
  <c r="S164" i="59"/>
  <c r="Y127" i="58"/>
  <c r="B103" i="58"/>
  <c r="B107" i="58"/>
  <c r="B108" i="58"/>
  <c r="B106" i="58"/>
  <c r="X144" i="57"/>
  <c r="AO102" i="58"/>
  <c r="Y102" i="58"/>
  <c r="I102" i="58"/>
  <c r="AB103" i="58"/>
  <c r="AC142" i="57"/>
  <c r="V155" i="58"/>
  <c r="Z193" i="57"/>
  <c r="V141" i="57"/>
  <c r="S233" i="60"/>
  <c r="AA192" i="57"/>
  <c r="X139" i="57"/>
  <c r="Y141" i="57"/>
  <c r="X128" i="57"/>
  <c r="AA217" i="59"/>
  <c r="AB222" i="59"/>
  <c r="L165" i="59"/>
  <c r="B165" i="59"/>
  <c r="Z131" i="58"/>
  <c r="AC128" i="58"/>
  <c r="AB126" i="58"/>
  <c r="M165" i="59"/>
  <c r="C165" i="59"/>
  <c r="R164" i="59"/>
  <c r="AA131" i="58"/>
  <c r="W127" i="58"/>
  <c r="Z128" i="58"/>
  <c r="AH102" i="58"/>
  <c r="Z140" i="57"/>
  <c r="AK102" i="58"/>
  <c r="U102" i="58"/>
  <c r="E102" i="58"/>
  <c r="Y103" i="58"/>
  <c r="R231" i="60"/>
  <c r="X192" i="57"/>
  <c r="AC144" i="57"/>
  <c r="V156" i="58"/>
  <c r="V142" i="57"/>
  <c r="AA193" i="57"/>
  <c r="Y143" i="57"/>
  <c r="Z144" i="57"/>
  <c r="AA127" i="58"/>
  <c r="I168" i="59"/>
  <c r="S168" i="59"/>
  <c r="V130" i="58"/>
  <c r="AB129" i="58"/>
  <c r="I167" i="59"/>
  <c r="S167" i="59"/>
  <c r="AC126" i="58"/>
  <c r="Y128" i="58"/>
  <c r="AA129" i="58"/>
  <c r="Z127" i="58"/>
  <c r="B164" i="59"/>
  <c r="L164" i="59"/>
  <c r="AJ102" i="58"/>
  <c r="T102" i="58"/>
  <c r="D102" i="58"/>
  <c r="T103" i="58"/>
  <c r="X193" i="57"/>
  <c r="Y191" i="57"/>
  <c r="V143" i="57"/>
  <c r="AA194" i="57"/>
  <c r="W126" i="58"/>
  <c r="W131" i="58"/>
  <c r="AC127" i="58"/>
  <c r="Y130" i="58"/>
  <c r="V128" i="58"/>
  <c r="I165" i="59"/>
  <c r="S165" i="59"/>
  <c r="Z129" i="58"/>
  <c r="AB130" i="58"/>
  <c r="AQ104" i="58"/>
  <c r="AI104" i="58"/>
  <c r="AA104" i="58"/>
  <c r="S104" i="58"/>
  <c r="K104" i="58"/>
  <c r="C104" i="58"/>
  <c r="V144" i="58"/>
  <c r="AB144" i="58"/>
  <c r="AC139" i="58"/>
  <c r="AB141" i="58"/>
  <c r="AA140" i="58"/>
  <c r="AA142" i="58"/>
  <c r="Y141" i="58"/>
  <c r="AB139" i="58"/>
  <c r="AB143" i="58"/>
  <c r="AB142" i="58"/>
  <c r="AA143" i="58"/>
  <c r="Z140" i="58"/>
  <c r="AC140" i="58"/>
  <c r="AA139" i="58"/>
  <c r="L168" i="57"/>
  <c r="B168" i="57"/>
  <c r="L229" i="59"/>
  <c r="B229" i="59"/>
  <c r="N233" i="60"/>
  <c r="D233" i="60"/>
  <c r="N229" i="60"/>
  <c r="D229" i="60"/>
  <c r="O229" i="60"/>
  <c r="E229" i="60"/>
  <c r="Q230" i="59"/>
  <c r="G230" i="59"/>
  <c r="X194" i="58"/>
  <c r="W140" i="58"/>
  <c r="R232" i="59"/>
  <c r="H232" i="59"/>
  <c r="P230" i="59"/>
  <c r="F230" i="59"/>
  <c r="Y142" i="58"/>
  <c r="V205" i="57"/>
  <c r="O209" i="57"/>
  <c r="V204" i="57" s="1"/>
  <c r="Z144" i="58"/>
  <c r="B102" i="58"/>
  <c r="AQ103" i="58"/>
  <c r="AI103" i="58"/>
  <c r="AA103" i="58"/>
  <c r="S103" i="58"/>
  <c r="K103" i="58"/>
  <c r="C103" i="58"/>
  <c r="AP104" i="58"/>
  <c r="AH104" i="58"/>
  <c r="Z104" i="58"/>
  <c r="R104" i="58"/>
  <c r="J104" i="58"/>
  <c r="I169" i="57"/>
  <c r="N230" i="59"/>
  <c r="D230" i="59"/>
  <c r="C228" i="59"/>
  <c r="M228" i="59"/>
  <c r="R228" i="59"/>
  <c r="H228" i="59"/>
  <c r="W139" i="58"/>
  <c r="V157" i="57"/>
  <c r="Z155" i="57"/>
  <c r="AA153" i="57"/>
  <c r="AA156" i="57"/>
  <c r="AB156" i="57"/>
  <c r="AA157" i="57"/>
  <c r="AA154" i="57"/>
  <c r="AA155" i="57"/>
  <c r="AC153" i="57"/>
  <c r="AA152" i="57"/>
  <c r="Y157" i="57"/>
  <c r="Z156" i="57"/>
  <c r="AB157" i="57"/>
  <c r="Y156" i="57"/>
  <c r="Z152" i="57"/>
  <c r="Z157" i="57"/>
  <c r="P232" i="60"/>
  <c r="F232" i="60"/>
  <c r="O232" i="60"/>
  <c r="E232" i="60"/>
  <c r="G229" i="60"/>
  <c r="Q229" i="60"/>
  <c r="W141" i="58"/>
  <c r="W153" i="57"/>
  <c r="L229" i="60"/>
  <c r="B229" i="60"/>
  <c r="X127" i="57"/>
  <c r="M231" i="59"/>
  <c r="C231" i="59"/>
  <c r="Z153" i="57"/>
  <c r="AC222" i="57"/>
  <c r="W129" i="57"/>
  <c r="M230" i="59"/>
  <c r="C230" i="59"/>
  <c r="O196" i="58"/>
  <c r="V195" i="58" s="1"/>
  <c r="V152" i="57"/>
  <c r="P229" i="59"/>
  <c r="F229" i="59"/>
  <c r="S231" i="59"/>
  <c r="I231" i="59"/>
  <c r="C232" i="59"/>
  <c r="M232" i="59"/>
  <c r="V157" i="58"/>
  <c r="AB156" i="58"/>
  <c r="AB155" i="58"/>
  <c r="AB157" i="58"/>
  <c r="AC152" i="58"/>
  <c r="Z153" i="58"/>
  <c r="AA152" i="58"/>
  <c r="Z155" i="58"/>
  <c r="AA157" i="58"/>
  <c r="Y153" i="58"/>
  <c r="AA155" i="58"/>
  <c r="AA153" i="58"/>
  <c r="Z156" i="58"/>
  <c r="Z152" i="58"/>
  <c r="Z154" i="58"/>
  <c r="Y156" i="58"/>
  <c r="AB154" i="58"/>
  <c r="Y157" i="58"/>
  <c r="AA156" i="58"/>
  <c r="W152" i="57"/>
  <c r="L230" i="60"/>
  <c r="B230" i="60"/>
  <c r="O230" i="60"/>
  <c r="E230" i="60"/>
  <c r="O228" i="60"/>
  <c r="E228" i="60"/>
  <c r="Q228" i="60"/>
  <c r="G228" i="60"/>
  <c r="E230" i="59"/>
  <c r="O230" i="59"/>
  <c r="Q231" i="59"/>
  <c r="G231" i="59"/>
  <c r="B233" i="60"/>
  <c r="AA144" i="58"/>
  <c r="W208" i="57"/>
  <c r="O222" i="57"/>
  <c r="X217" i="57" s="1"/>
  <c r="Y129" i="57"/>
  <c r="L228" i="59"/>
  <c r="B228" i="59"/>
  <c r="AB152" i="58"/>
  <c r="X130" i="57"/>
  <c r="AB154" i="57"/>
  <c r="AF104" i="58"/>
  <c r="H104" i="58"/>
  <c r="Q229" i="59"/>
  <c r="G229" i="59"/>
  <c r="AV103" i="58"/>
  <c r="X103" i="58"/>
  <c r="AU104" i="58"/>
  <c r="W104" i="58"/>
  <c r="Y140" i="58"/>
  <c r="O209" i="58"/>
  <c r="Z205" i="58" s="1"/>
  <c r="AV102" i="58"/>
  <c r="AN102" i="58"/>
  <c r="AF102" i="58"/>
  <c r="X102" i="58"/>
  <c r="P102" i="58"/>
  <c r="H102" i="58"/>
  <c r="AU103" i="58"/>
  <c r="AM103" i="58"/>
  <c r="AE103" i="58"/>
  <c r="W103" i="58"/>
  <c r="O103" i="58"/>
  <c r="G103" i="58"/>
  <c r="AT104" i="58"/>
  <c r="AL104" i="58"/>
  <c r="AD104" i="58"/>
  <c r="V104" i="58"/>
  <c r="N104" i="58"/>
  <c r="F104" i="58"/>
  <c r="AC142" i="58"/>
  <c r="D232" i="59"/>
  <c r="N232" i="59"/>
  <c r="V141" i="58"/>
  <c r="V153" i="57"/>
  <c r="R229" i="59"/>
  <c r="H229" i="59"/>
  <c r="P231" i="59"/>
  <c r="F231" i="59"/>
  <c r="O233" i="60"/>
  <c r="E233" i="60"/>
  <c r="P231" i="60"/>
  <c r="F231" i="60"/>
  <c r="O231" i="60"/>
  <c r="E231" i="60"/>
  <c r="X191" i="58"/>
  <c r="X139" i="58"/>
  <c r="W157" i="57"/>
  <c r="S228" i="60"/>
  <c r="I228" i="60"/>
  <c r="S232" i="60"/>
  <c r="Y130" i="57"/>
  <c r="V127" i="57"/>
  <c r="Z141" i="58"/>
  <c r="W206" i="57"/>
  <c r="AA206" i="57"/>
  <c r="Z207" i="57"/>
  <c r="Y207" i="57"/>
  <c r="X209" i="57"/>
  <c r="Q232" i="59"/>
  <c r="G232" i="59"/>
  <c r="Q228" i="59"/>
  <c r="G228" i="59"/>
  <c r="AB155" i="57"/>
  <c r="P233" i="59"/>
  <c r="F233" i="59"/>
  <c r="B164" i="58"/>
  <c r="AA141" i="58"/>
  <c r="Q166" i="58" s="1"/>
  <c r="AE104" i="58"/>
  <c r="G104" i="58"/>
  <c r="V131" i="57"/>
  <c r="AB127" i="57"/>
  <c r="R165" i="57" s="1"/>
  <c r="AB131" i="57"/>
  <c r="AA127" i="57"/>
  <c r="AA128" i="57"/>
  <c r="AB126" i="57"/>
  <c r="AA131" i="57"/>
  <c r="AB128" i="57"/>
  <c r="AC126" i="57"/>
  <c r="I164" i="57" s="1"/>
  <c r="AA130" i="57"/>
  <c r="AB130" i="57"/>
  <c r="AA129" i="57"/>
  <c r="AB129" i="57"/>
  <c r="AC127" i="57"/>
  <c r="Z131" i="57"/>
  <c r="Z126" i="57"/>
  <c r="Z130" i="57"/>
  <c r="X131" i="57"/>
  <c r="Z128" i="57"/>
  <c r="F166" i="57" s="1"/>
  <c r="W130" i="57"/>
  <c r="Z129" i="57"/>
  <c r="Y126" i="57"/>
  <c r="Y131" i="57"/>
  <c r="AC131" i="57"/>
  <c r="S169" i="57" s="1"/>
  <c r="V126" i="57"/>
  <c r="X129" i="57"/>
  <c r="W127" i="57"/>
  <c r="Z127" i="57"/>
  <c r="Y127" i="57"/>
  <c r="Z208" i="57"/>
  <c r="O166" i="57"/>
  <c r="E166" i="57"/>
  <c r="AM102" i="58"/>
  <c r="O102" i="58"/>
  <c r="AT103" i="58"/>
  <c r="AL103" i="58"/>
  <c r="AD103" i="58"/>
  <c r="V103" i="58"/>
  <c r="N103" i="58"/>
  <c r="F103" i="58"/>
  <c r="AS104" i="58"/>
  <c r="AK104" i="58"/>
  <c r="AC104" i="58"/>
  <c r="U104" i="58"/>
  <c r="M104" i="58"/>
  <c r="E104" i="58"/>
  <c r="O232" i="59"/>
  <c r="E232" i="59"/>
  <c r="B231" i="59"/>
  <c r="L231" i="59"/>
  <c r="AC143" i="58"/>
  <c r="S168" i="58" s="1"/>
  <c r="AC154" i="57"/>
  <c r="V142" i="58"/>
  <c r="B167" i="58" s="1"/>
  <c r="V154" i="57"/>
  <c r="G233" i="60"/>
  <c r="Q233" i="60"/>
  <c r="Q230" i="60"/>
  <c r="G230" i="60"/>
  <c r="P230" i="60"/>
  <c r="F230" i="60"/>
  <c r="X152" i="57"/>
  <c r="L233" i="59"/>
  <c r="B233" i="59"/>
  <c r="X142" i="58"/>
  <c r="X154" i="57"/>
  <c r="AC130" i="57"/>
  <c r="F169" i="58"/>
  <c r="P169" i="58"/>
  <c r="Y143" i="58"/>
  <c r="AC129" i="57"/>
  <c r="Y144" i="58"/>
  <c r="AC153" i="58"/>
  <c r="Z143" i="58"/>
  <c r="AA220" i="57"/>
  <c r="Z222" i="57"/>
  <c r="Y221" i="57"/>
  <c r="Y217" i="57"/>
  <c r="AB153" i="58"/>
  <c r="AN104" i="58"/>
  <c r="P104" i="58"/>
  <c r="S228" i="59"/>
  <c r="I228" i="59"/>
  <c r="Y194" i="58"/>
  <c r="AC141" i="58"/>
  <c r="S166" i="58" s="1"/>
  <c r="X140" i="58"/>
  <c r="N165" i="58" s="1"/>
  <c r="AA207" i="57"/>
  <c r="Y208" i="57"/>
  <c r="S230" i="59"/>
  <c r="I230" i="59"/>
  <c r="S232" i="59"/>
  <c r="I232" i="59"/>
  <c r="X221" i="58"/>
  <c r="I166" i="58"/>
  <c r="AC144" i="58"/>
  <c r="S169" i="58" s="1"/>
  <c r="AC155" i="57"/>
  <c r="P232" i="59"/>
  <c r="F232" i="59"/>
  <c r="X143" i="58"/>
  <c r="X155" i="57"/>
  <c r="X126" i="57"/>
  <c r="Z142" i="58"/>
  <c r="Z139" i="58"/>
  <c r="W131" i="57"/>
  <c r="V220" i="57"/>
  <c r="AA219" i="57"/>
  <c r="Z221" i="57"/>
  <c r="Y220" i="57"/>
  <c r="X222" i="57"/>
  <c r="AC206" i="57"/>
  <c r="AC208" i="57"/>
  <c r="Z205" i="57"/>
  <c r="Y205" i="57"/>
  <c r="X207" i="57"/>
  <c r="Y153" i="57"/>
  <c r="W128" i="57"/>
  <c r="R233" i="59"/>
  <c r="H233" i="59"/>
  <c r="AB140" i="58"/>
  <c r="R231" i="59"/>
  <c r="H231" i="59"/>
  <c r="AC155" i="58"/>
  <c r="V139" i="58"/>
  <c r="L164" i="58" s="1"/>
  <c r="AC156" i="57"/>
  <c r="C233" i="59"/>
  <c r="M233" i="59"/>
  <c r="R230" i="59"/>
  <c r="H230" i="59"/>
  <c r="L231" i="60"/>
  <c r="B231" i="60"/>
  <c r="L228" i="60"/>
  <c r="B228" i="60"/>
  <c r="S233" i="59"/>
  <c r="I233" i="59"/>
  <c r="V154" i="58"/>
  <c r="V143" i="58"/>
  <c r="L168" i="58" s="1"/>
  <c r="V155" i="57"/>
  <c r="N228" i="59"/>
  <c r="D228" i="59"/>
  <c r="P228" i="60"/>
  <c r="F228" i="60"/>
  <c r="N230" i="60"/>
  <c r="D230" i="60"/>
  <c r="G232" i="60"/>
  <c r="Q232" i="60"/>
  <c r="Q231" i="60"/>
  <c r="G231" i="60"/>
  <c r="O228" i="59"/>
  <c r="E228" i="59"/>
  <c r="X152" i="58"/>
  <c r="V140" i="57"/>
  <c r="B230" i="59"/>
  <c r="L230" i="59"/>
  <c r="M230" i="60"/>
  <c r="C230" i="60"/>
  <c r="X141" i="58"/>
  <c r="D166" i="58" s="1"/>
  <c r="X153" i="57"/>
  <c r="W142" i="57"/>
  <c r="W126" i="57"/>
  <c r="V222" i="58"/>
  <c r="AB193" i="57"/>
  <c r="W219" i="57"/>
  <c r="Z139" i="57"/>
  <c r="X204" i="57"/>
  <c r="Z142" i="57"/>
  <c r="Z143" i="57"/>
  <c r="AC221" i="57"/>
  <c r="AA218" i="57"/>
  <c r="Z220" i="57"/>
  <c r="Y219" i="57"/>
  <c r="X221" i="57"/>
  <c r="AC209" i="57"/>
  <c r="AA205" i="57"/>
  <c r="Z206" i="57"/>
  <c r="Y206" i="57"/>
  <c r="X208" i="57"/>
  <c r="V190" i="57"/>
  <c r="W190" i="57"/>
  <c r="W153" i="58"/>
  <c r="W142" i="58"/>
  <c r="W154" i="57"/>
  <c r="M233" i="60"/>
  <c r="C233" i="60"/>
  <c r="N233" i="59"/>
  <c r="D233" i="59"/>
  <c r="X155" i="58"/>
  <c r="X144" i="58"/>
  <c r="X156" i="57"/>
  <c r="O222" i="58"/>
  <c r="AB218" i="58" s="1"/>
  <c r="N229" i="59"/>
  <c r="D229" i="59"/>
  <c r="V209" i="57"/>
  <c r="AB217" i="57"/>
  <c r="AC217" i="57"/>
  <c r="AB219" i="57"/>
  <c r="AC220" i="57"/>
  <c r="X218" i="57"/>
  <c r="AB204" i="57"/>
  <c r="AB207" i="57"/>
  <c r="AB205" i="57"/>
  <c r="AC207" i="57"/>
  <c r="X205" i="57"/>
  <c r="AA205" i="58"/>
  <c r="Y142" i="57"/>
  <c r="E167" i="57" s="1"/>
  <c r="L232" i="59"/>
  <c r="B232" i="59"/>
  <c r="O231" i="59"/>
  <c r="E231" i="59"/>
  <c r="Y219" i="58"/>
  <c r="W152" i="58"/>
  <c r="R229" i="60"/>
  <c r="H229" i="60"/>
  <c r="N231" i="60"/>
  <c r="D231" i="60"/>
  <c r="P229" i="60"/>
  <c r="F229" i="60"/>
  <c r="S229" i="59"/>
  <c r="I229" i="59"/>
  <c r="W154" i="58"/>
  <c r="W143" i="58"/>
  <c r="M168" i="58" s="1"/>
  <c r="W155" i="57"/>
  <c r="V144" i="57"/>
  <c r="AA141" i="57"/>
  <c r="AA143" i="57"/>
  <c r="AB139" i="57"/>
  <c r="R164" i="57" s="1"/>
  <c r="X156" i="58"/>
  <c r="Y139" i="58"/>
  <c r="O164" i="58" s="1"/>
  <c r="X157" i="57"/>
  <c r="V128" i="57"/>
  <c r="Y194" i="57"/>
  <c r="AA190" i="57"/>
  <c r="Z194" i="57"/>
  <c r="Y195" i="57"/>
  <c r="Z190" i="57"/>
  <c r="Z195" i="57"/>
  <c r="V219" i="57"/>
  <c r="AC193" i="57"/>
  <c r="V206" i="57"/>
  <c r="V192" i="57"/>
  <c r="AA222" i="57"/>
  <c r="AB220" i="57"/>
  <c r="Z217" i="57"/>
  <c r="AC218" i="57"/>
  <c r="X140" i="57"/>
  <c r="AA209" i="57"/>
  <c r="AA204" i="57"/>
  <c r="Z204" i="57"/>
  <c r="AC204" i="57"/>
  <c r="Y140" i="57"/>
  <c r="Y207" i="58"/>
  <c r="V140" i="58"/>
  <c r="B165" i="58" s="1"/>
  <c r="P228" i="59"/>
  <c r="F228" i="59"/>
  <c r="P233" i="60"/>
  <c r="F233" i="60"/>
  <c r="N232" i="60"/>
  <c r="D232" i="60"/>
  <c r="R228" i="60"/>
  <c r="H228" i="60"/>
  <c r="AA217" i="58"/>
  <c r="W155" i="58"/>
  <c r="W144" i="58"/>
  <c r="M169" i="58" s="1"/>
  <c r="W156" i="57"/>
  <c r="W139" i="57"/>
  <c r="E229" i="59"/>
  <c r="O229" i="59"/>
  <c r="AA218" i="58"/>
  <c r="Y193" i="58"/>
  <c r="X157" i="58"/>
  <c r="Y152" i="57"/>
  <c r="V129" i="57"/>
  <c r="D231" i="59"/>
  <c r="N231" i="59"/>
  <c r="O233" i="59"/>
  <c r="E233" i="59"/>
  <c r="W217" i="57"/>
  <c r="X141" i="57"/>
  <c r="W195" i="57"/>
  <c r="AB195" i="57"/>
  <c r="V194" i="57"/>
  <c r="AA221" i="57"/>
  <c r="AA217" i="57"/>
  <c r="Y222" i="57"/>
  <c r="AB221" i="57"/>
  <c r="AA208" i="57"/>
  <c r="Z209" i="57"/>
  <c r="Y209" i="57"/>
  <c r="AB206" i="57"/>
  <c r="Y144" i="57"/>
  <c r="AB194" i="57"/>
  <c r="C229" i="59"/>
  <c r="M229" i="59"/>
  <c r="W209" i="57"/>
  <c r="W204" i="57"/>
  <c r="AA222" i="59"/>
  <c r="C86" i="58"/>
  <c r="D86" i="58"/>
  <c r="E86" i="58"/>
  <c r="F86" i="58"/>
  <c r="G86" i="58"/>
  <c r="H86" i="58"/>
  <c r="I86" i="58"/>
  <c r="J86" i="58"/>
  <c r="K86" i="58"/>
  <c r="L86" i="58"/>
  <c r="M86" i="58"/>
  <c r="N86" i="58"/>
  <c r="O86" i="58"/>
  <c r="P86" i="58"/>
  <c r="Q86" i="58"/>
  <c r="R86" i="58"/>
  <c r="S86" i="58"/>
  <c r="T86" i="58"/>
  <c r="U86" i="58"/>
  <c r="V86" i="58"/>
  <c r="W86" i="58"/>
  <c r="X86" i="58"/>
  <c r="Y86" i="58"/>
  <c r="Z86" i="58"/>
  <c r="AA86" i="58"/>
  <c r="AB86" i="58"/>
  <c r="AC86" i="58"/>
  <c r="AD86" i="58"/>
  <c r="AE86" i="58"/>
  <c r="AF86" i="58"/>
  <c r="AG86" i="58"/>
  <c r="AH86" i="58"/>
  <c r="AI86" i="58"/>
  <c r="AJ86" i="58"/>
  <c r="AK86" i="58"/>
  <c r="AL86" i="58"/>
  <c r="AM86" i="58"/>
  <c r="AN86" i="58"/>
  <c r="AO86" i="58"/>
  <c r="AP86" i="58"/>
  <c r="AQ86" i="58"/>
  <c r="AR86" i="58"/>
  <c r="AS86" i="58"/>
  <c r="AT86" i="58"/>
  <c r="AU86" i="58"/>
  <c r="AV86" i="58"/>
  <c r="AW86" i="58"/>
  <c r="B86" i="58"/>
  <c r="H164" i="57" l="1"/>
  <c r="X219" i="57"/>
  <c r="Y218" i="58"/>
  <c r="I169" i="58"/>
  <c r="AB222" i="57"/>
  <c r="W192" i="58"/>
  <c r="O167" i="58"/>
  <c r="N166" i="58"/>
  <c r="Y221" i="58"/>
  <c r="I168" i="58"/>
  <c r="V208" i="57"/>
  <c r="AB217" i="58"/>
  <c r="L165" i="58"/>
  <c r="Z206" i="58"/>
  <c r="C168" i="58"/>
  <c r="Z218" i="57"/>
  <c r="O167" i="57"/>
  <c r="L167" i="58"/>
  <c r="Y222" i="58"/>
  <c r="AC219" i="57"/>
  <c r="O166" i="58"/>
  <c r="W191" i="58"/>
  <c r="Z218" i="58"/>
  <c r="Z217" i="58"/>
  <c r="V221" i="57"/>
  <c r="AB218" i="57"/>
  <c r="X206" i="57"/>
  <c r="E164" i="58"/>
  <c r="Z219" i="57"/>
  <c r="AB208" i="57"/>
  <c r="N228" i="57"/>
  <c r="D228" i="57"/>
  <c r="AQ93" i="58"/>
  <c r="AQ91" i="58"/>
  <c r="AQ92" i="58"/>
  <c r="K93" i="58"/>
  <c r="K92" i="58"/>
  <c r="K91" i="58"/>
  <c r="O232" i="57"/>
  <c r="E232" i="57"/>
  <c r="V205" i="58"/>
  <c r="V206" i="58"/>
  <c r="P230" i="57"/>
  <c r="F230" i="57"/>
  <c r="H168" i="57"/>
  <c r="R168" i="57"/>
  <c r="B92" i="58"/>
  <c r="B93" i="58"/>
  <c r="B91" i="58"/>
  <c r="M167" i="58"/>
  <c r="C167" i="58"/>
  <c r="N169" i="57"/>
  <c r="D169" i="57"/>
  <c r="P233" i="57"/>
  <c r="F233" i="57"/>
  <c r="V204" i="58"/>
  <c r="H164" i="58"/>
  <c r="R164" i="58"/>
  <c r="AA209" i="58"/>
  <c r="AW93" i="58"/>
  <c r="AW92" i="58"/>
  <c r="AW91" i="58"/>
  <c r="I93" i="58"/>
  <c r="I92" i="58"/>
  <c r="I91" i="58"/>
  <c r="W217" i="58"/>
  <c r="P168" i="58"/>
  <c r="F168" i="58"/>
  <c r="Z208" i="58"/>
  <c r="AF91" i="58"/>
  <c r="AF93" i="58"/>
  <c r="AF92" i="58"/>
  <c r="AA208" i="58"/>
  <c r="Q228" i="57"/>
  <c r="G228" i="57"/>
  <c r="V217" i="58"/>
  <c r="S168" i="57"/>
  <c r="I168" i="57"/>
  <c r="V193" i="58"/>
  <c r="N164" i="57"/>
  <c r="D164" i="57"/>
  <c r="S166" i="57"/>
  <c r="I166" i="57"/>
  <c r="M164" i="57"/>
  <c r="C164" i="57"/>
  <c r="G165" i="58"/>
  <c r="Q165" i="58"/>
  <c r="F165" i="57"/>
  <c r="P165" i="57"/>
  <c r="M165" i="57"/>
  <c r="C165" i="57"/>
  <c r="Q164" i="57"/>
  <c r="G164" i="57"/>
  <c r="F167" i="57"/>
  <c r="P167" i="57"/>
  <c r="AU91" i="58"/>
  <c r="AU93" i="58"/>
  <c r="AU92" i="58"/>
  <c r="AM91" i="58"/>
  <c r="AM93" i="58"/>
  <c r="AM92" i="58"/>
  <c r="AE91" i="58"/>
  <c r="AE92" i="58"/>
  <c r="AE93" i="58"/>
  <c r="W91" i="58"/>
  <c r="W93" i="58"/>
  <c r="W92" i="58"/>
  <c r="O91" i="58"/>
  <c r="O93" i="58"/>
  <c r="O92" i="58"/>
  <c r="G91" i="58"/>
  <c r="G93" i="58"/>
  <c r="G92" i="58"/>
  <c r="X209" i="58"/>
  <c r="Q232" i="57"/>
  <c r="G232" i="57"/>
  <c r="W195" i="58"/>
  <c r="Q233" i="57"/>
  <c r="G233" i="57"/>
  <c r="Y192" i="58"/>
  <c r="Z222" i="58"/>
  <c r="W204" i="58"/>
  <c r="R230" i="57"/>
  <c r="H230" i="57"/>
  <c r="N168" i="57"/>
  <c r="D168" i="57"/>
  <c r="AC220" i="58"/>
  <c r="AA206" i="58"/>
  <c r="N232" i="57"/>
  <c r="D232" i="57"/>
  <c r="N165" i="57"/>
  <c r="D165" i="57"/>
  <c r="O231" i="57"/>
  <c r="E231" i="57"/>
  <c r="AC219" i="58"/>
  <c r="AC217" i="58"/>
  <c r="S165" i="58"/>
  <c r="I165" i="58"/>
  <c r="C169" i="58"/>
  <c r="V194" i="58"/>
  <c r="V220" i="58"/>
  <c r="E167" i="58"/>
  <c r="Y204" i="57"/>
  <c r="S164" i="57"/>
  <c r="G168" i="58"/>
  <c r="Q168" i="58"/>
  <c r="Q167" i="58"/>
  <c r="G167" i="58"/>
  <c r="H167" i="58"/>
  <c r="R167" i="58"/>
  <c r="G166" i="58"/>
  <c r="S165" i="57"/>
  <c r="I165" i="57"/>
  <c r="L169" i="57"/>
  <c r="B169" i="57"/>
  <c r="Y217" i="58"/>
  <c r="X204" i="58"/>
  <c r="S92" i="58"/>
  <c r="S91" i="58"/>
  <c r="S93" i="58"/>
  <c r="P166" i="58"/>
  <c r="F166" i="58"/>
  <c r="AP91" i="58"/>
  <c r="AP93" i="58"/>
  <c r="AP92" i="58"/>
  <c r="R92" i="58"/>
  <c r="R91" i="58"/>
  <c r="R93" i="58"/>
  <c r="R232" i="57"/>
  <c r="H232" i="57"/>
  <c r="W206" i="58"/>
  <c r="H167" i="57"/>
  <c r="R167" i="57"/>
  <c r="S233" i="57"/>
  <c r="I233" i="57"/>
  <c r="G168" i="57"/>
  <c r="Q168" i="57"/>
  <c r="AO93" i="58"/>
  <c r="AO92" i="58"/>
  <c r="AO91" i="58"/>
  <c r="Q93" i="58"/>
  <c r="Q92" i="58"/>
  <c r="Q91" i="58"/>
  <c r="O233" i="57"/>
  <c r="E233" i="57"/>
  <c r="AA207" i="58"/>
  <c r="AC209" i="58"/>
  <c r="Y209" i="58"/>
  <c r="B232" i="57"/>
  <c r="L232" i="57"/>
  <c r="Y190" i="58"/>
  <c r="Z195" i="58"/>
  <c r="Z194" i="58"/>
  <c r="AA190" i="58"/>
  <c r="Z193" i="58"/>
  <c r="AB194" i="58"/>
  <c r="V191" i="58"/>
  <c r="AC190" i="58"/>
  <c r="AB192" i="58"/>
  <c r="AA193" i="58"/>
  <c r="V190" i="58"/>
  <c r="AB193" i="58"/>
  <c r="AB195" i="58"/>
  <c r="AA191" i="58"/>
  <c r="Q229" i="58" s="1"/>
  <c r="AC192" i="58"/>
  <c r="AC191" i="58"/>
  <c r="Z192" i="58"/>
  <c r="AC193" i="58"/>
  <c r="AA195" i="58"/>
  <c r="AA194" i="58"/>
  <c r="AB191" i="58"/>
  <c r="AA192" i="58"/>
  <c r="AC195" i="58"/>
  <c r="AC194" i="58"/>
  <c r="Z191" i="58"/>
  <c r="AB190" i="58"/>
  <c r="O169" i="57"/>
  <c r="E169" i="57"/>
  <c r="Z219" i="58"/>
  <c r="AN93" i="58"/>
  <c r="AN92" i="58"/>
  <c r="AN91" i="58"/>
  <c r="H92" i="58"/>
  <c r="H91" i="58"/>
  <c r="H93" i="58"/>
  <c r="AB207" i="58"/>
  <c r="AC205" i="58"/>
  <c r="N233" i="57"/>
  <c r="D233" i="57"/>
  <c r="AC207" i="58"/>
  <c r="H169" i="58"/>
  <c r="R169" i="58"/>
  <c r="AD92" i="58"/>
  <c r="AD93" i="58"/>
  <c r="AD91" i="58"/>
  <c r="S228" i="57"/>
  <c r="I228" i="57"/>
  <c r="M166" i="57"/>
  <c r="C166" i="57"/>
  <c r="Z207" i="58"/>
  <c r="E230" i="57"/>
  <c r="O230" i="57"/>
  <c r="L167" i="57"/>
  <c r="B167" i="57"/>
  <c r="S167" i="58"/>
  <c r="I167" i="58"/>
  <c r="O165" i="57"/>
  <c r="E165" i="57"/>
  <c r="P232" i="57"/>
  <c r="F232" i="57"/>
  <c r="N167" i="57"/>
  <c r="D167" i="57"/>
  <c r="S167" i="57"/>
  <c r="I167" i="57"/>
  <c r="W207" i="58"/>
  <c r="D165" i="58"/>
  <c r="L166" i="57"/>
  <c r="B166" i="57"/>
  <c r="W190" i="58"/>
  <c r="AB222" i="58"/>
  <c r="L165" i="57"/>
  <c r="B165" i="57"/>
  <c r="X219" i="58"/>
  <c r="X205" i="58"/>
  <c r="D230" i="57"/>
  <c r="N230" i="57"/>
  <c r="O169" i="58"/>
  <c r="E169" i="58"/>
  <c r="E165" i="58"/>
  <c r="O165" i="58"/>
  <c r="H168" i="58"/>
  <c r="R168" i="58"/>
  <c r="X195" i="58"/>
  <c r="P169" i="57"/>
  <c r="F169" i="57"/>
  <c r="G167" i="57"/>
  <c r="Q167" i="57"/>
  <c r="X208" i="58"/>
  <c r="W205" i="57"/>
  <c r="W207" i="57"/>
  <c r="V207" i="57"/>
  <c r="V221" i="58"/>
  <c r="AA92" i="58"/>
  <c r="AA91" i="58"/>
  <c r="AA93" i="58"/>
  <c r="N169" i="58"/>
  <c r="D169" i="58"/>
  <c r="V207" i="58"/>
  <c r="P229" i="57"/>
  <c r="F229" i="57"/>
  <c r="Q164" i="58"/>
  <c r="G164" i="58"/>
  <c r="AC208" i="58"/>
  <c r="R169" i="57"/>
  <c r="H169" i="57"/>
  <c r="AH91" i="58"/>
  <c r="AH93" i="58"/>
  <c r="AH92" i="58"/>
  <c r="J92" i="58"/>
  <c r="J91" i="58"/>
  <c r="J93" i="58"/>
  <c r="Y208" i="58"/>
  <c r="E232" i="58" s="1"/>
  <c r="P165" i="58"/>
  <c r="F165" i="58"/>
  <c r="AG93" i="58"/>
  <c r="AG92" i="58"/>
  <c r="AG91" i="58"/>
  <c r="D229" i="57"/>
  <c r="N229" i="57"/>
  <c r="X206" i="58"/>
  <c r="V219" i="58"/>
  <c r="AB220" i="58"/>
  <c r="R229" i="57"/>
  <c r="H229" i="57"/>
  <c r="I164" i="58"/>
  <c r="S164" i="58"/>
  <c r="AV93" i="58"/>
  <c r="AV92" i="58"/>
  <c r="AV91" i="58"/>
  <c r="P91" i="58"/>
  <c r="P93" i="58"/>
  <c r="P92" i="58"/>
  <c r="R231" i="57"/>
  <c r="H231" i="57"/>
  <c r="N168" i="58"/>
  <c r="D168" i="58"/>
  <c r="S231" i="57"/>
  <c r="I231" i="57"/>
  <c r="AA219" i="58"/>
  <c r="AL93" i="58"/>
  <c r="AL92" i="58"/>
  <c r="AL91" i="58"/>
  <c r="N91" i="58"/>
  <c r="N93" i="58"/>
  <c r="N92" i="58"/>
  <c r="Y206" i="58"/>
  <c r="AB219" i="58"/>
  <c r="AK92" i="58"/>
  <c r="AK91" i="58"/>
  <c r="AK93" i="58"/>
  <c r="AC93" i="58"/>
  <c r="AC92" i="58"/>
  <c r="AC91" i="58"/>
  <c r="U93" i="58"/>
  <c r="U92" i="58"/>
  <c r="U91" i="58"/>
  <c r="M91" i="58"/>
  <c r="M93" i="58"/>
  <c r="M92" i="58"/>
  <c r="E91" i="58"/>
  <c r="E93" i="58"/>
  <c r="E92" i="58"/>
  <c r="AB209" i="58"/>
  <c r="AB206" i="58"/>
  <c r="M164" i="58"/>
  <c r="C164" i="58"/>
  <c r="W205" i="58"/>
  <c r="R228" i="57"/>
  <c r="H228" i="57"/>
  <c r="N167" i="58"/>
  <c r="D167" i="58"/>
  <c r="P231" i="57"/>
  <c r="F231" i="57"/>
  <c r="M230" i="57"/>
  <c r="C230" i="57"/>
  <c r="Z190" i="58"/>
  <c r="N164" i="58"/>
  <c r="D164" i="58"/>
  <c r="X222" i="58"/>
  <c r="Q230" i="57"/>
  <c r="G230" i="57"/>
  <c r="H165" i="57"/>
  <c r="Z204" i="58"/>
  <c r="P228" i="58" s="1"/>
  <c r="H165" i="58"/>
  <c r="R165" i="58"/>
  <c r="X192" i="58"/>
  <c r="X220" i="58"/>
  <c r="E166" i="58"/>
  <c r="M169" i="57"/>
  <c r="C169" i="57"/>
  <c r="Y195" i="58"/>
  <c r="P166" i="57"/>
  <c r="W220" i="57"/>
  <c r="V222" i="57"/>
  <c r="V218" i="57"/>
  <c r="W222" i="57"/>
  <c r="W221" i="57"/>
  <c r="Z221" i="58"/>
  <c r="R166" i="58"/>
  <c r="H166" i="58"/>
  <c r="G169" i="58"/>
  <c r="Q169" i="58"/>
  <c r="L169" i="58"/>
  <c r="B169" i="58"/>
  <c r="W209" i="58"/>
  <c r="X220" i="57"/>
  <c r="Z220" i="58"/>
  <c r="P164" i="57"/>
  <c r="F164" i="57"/>
  <c r="G166" i="57"/>
  <c r="Q166" i="57"/>
  <c r="B168" i="58"/>
  <c r="Y205" i="58"/>
  <c r="AB209" i="57"/>
  <c r="H233" i="57" s="1"/>
  <c r="AI91" i="58"/>
  <c r="AI93" i="58"/>
  <c r="AI92" i="58"/>
  <c r="C92" i="58"/>
  <c r="C93" i="58"/>
  <c r="C91" i="58"/>
  <c r="L230" i="57"/>
  <c r="B230" i="57"/>
  <c r="E230" i="58"/>
  <c r="O230" i="58"/>
  <c r="S232" i="57"/>
  <c r="I232" i="57"/>
  <c r="P229" i="58"/>
  <c r="F229" i="58"/>
  <c r="Z209" i="58"/>
  <c r="Z91" i="58"/>
  <c r="Z93" i="58"/>
  <c r="Z92" i="58"/>
  <c r="Q233" i="59"/>
  <c r="G233" i="59"/>
  <c r="M228" i="57"/>
  <c r="C228" i="57"/>
  <c r="AC206" i="58"/>
  <c r="M167" i="57"/>
  <c r="C167" i="57"/>
  <c r="W208" i="58"/>
  <c r="D232" i="58"/>
  <c r="N232" i="58"/>
  <c r="S230" i="57"/>
  <c r="I230" i="57"/>
  <c r="P164" i="58"/>
  <c r="F164" i="58"/>
  <c r="P168" i="57"/>
  <c r="F168" i="57"/>
  <c r="Y93" i="58"/>
  <c r="Y92" i="58"/>
  <c r="Y91" i="58"/>
  <c r="F228" i="57"/>
  <c r="P228" i="57"/>
  <c r="X218" i="58"/>
  <c r="W222" i="58"/>
  <c r="X217" i="58"/>
  <c r="W218" i="58"/>
  <c r="W220" i="58"/>
  <c r="W219" i="58"/>
  <c r="W221" i="58"/>
  <c r="V209" i="58"/>
  <c r="L233" i="58" s="1"/>
  <c r="Q231" i="57"/>
  <c r="G231" i="57"/>
  <c r="AB204" i="58"/>
  <c r="H228" i="58" s="1"/>
  <c r="AC218" i="58"/>
  <c r="Q165" i="57"/>
  <c r="G165" i="57"/>
  <c r="X91" i="58"/>
  <c r="X93" i="58"/>
  <c r="X92" i="58"/>
  <c r="M166" i="58"/>
  <c r="C166" i="58"/>
  <c r="N166" i="57"/>
  <c r="D166" i="57"/>
  <c r="AA220" i="58"/>
  <c r="V192" i="58"/>
  <c r="AT92" i="58"/>
  <c r="AT91" i="58"/>
  <c r="AT93" i="58"/>
  <c r="V91" i="58"/>
  <c r="V92" i="58"/>
  <c r="V93" i="58"/>
  <c r="F91" i="58"/>
  <c r="F93" i="58"/>
  <c r="F92" i="58"/>
  <c r="Y220" i="58"/>
  <c r="AC221" i="58"/>
  <c r="AS92" i="58"/>
  <c r="AS91" i="58"/>
  <c r="AS93" i="58"/>
  <c r="AR91" i="58"/>
  <c r="AR93" i="58"/>
  <c r="AR92" i="58"/>
  <c r="AJ92" i="58"/>
  <c r="AJ91" i="58"/>
  <c r="AJ93" i="58"/>
  <c r="AB92" i="58"/>
  <c r="AB91" i="58"/>
  <c r="AB93" i="58"/>
  <c r="T93" i="58"/>
  <c r="T92" i="58"/>
  <c r="T91" i="58"/>
  <c r="L93" i="58"/>
  <c r="L92" i="58"/>
  <c r="L91" i="58"/>
  <c r="D91" i="58"/>
  <c r="D92" i="58"/>
  <c r="D93" i="58"/>
  <c r="AA204" i="58"/>
  <c r="Q228" i="58" s="1"/>
  <c r="O164" i="57"/>
  <c r="E164" i="57"/>
  <c r="M168" i="57"/>
  <c r="C168" i="57"/>
  <c r="Y204" i="58"/>
  <c r="AB221" i="58"/>
  <c r="W194" i="58"/>
  <c r="AC204" i="58"/>
  <c r="Y191" i="58"/>
  <c r="M165" i="58"/>
  <c r="C165" i="58"/>
  <c r="Q229" i="57"/>
  <c r="G229" i="57"/>
  <c r="V208" i="58"/>
  <c r="AA221" i="58"/>
  <c r="X193" i="58"/>
  <c r="L166" i="58"/>
  <c r="B166" i="58"/>
  <c r="L231" i="57"/>
  <c r="B231" i="57"/>
  <c r="V218" i="58"/>
  <c r="E228" i="57"/>
  <c r="O228" i="57"/>
  <c r="AA222" i="58"/>
  <c r="AB208" i="58"/>
  <c r="X190" i="58"/>
  <c r="H166" i="57"/>
  <c r="R166" i="57"/>
  <c r="V217" i="57"/>
  <c r="E168" i="58"/>
  <c r="O168" i="58"/>
  <c r="F167" i="58"/>
  <c r="P167" i="58"/>
  <c r="W193" i="58"/>
  <c r="L164" i="57"/>
  <c r="B164" i="57"/>
  <c r="X207" i="58"/>
  <c r="Y218" i="57"/>
  <c r="E168" i="57"/>
  <c r="O168" i="57"/>
  <c r="G169" i="57"/>
  <c r="Q169" i="57"/>
  <c r="AC222" i="58"/>
  <c r="AB205" i="58"/>
  <c r="R229" i="58" s="1"/>
  <c r="AC205" i="57"/>
  <c r="S229" i="57" s="1"/>
  <c r="C99" i="57"/>
  <c r="D99" i="57"/>
  <c r="E99" i="57"/>
  <c r="F99" i="57"/>
  <c r="G99" i="57"/>
  <c r="H99" i="57"/>
  <c r="I99" i="57"/>
  <c r="J99" i="57"/>
  <c r="K99" i="57"/>
  <c r="L99" i="57"/>
  <c r="M99" i="57"/>
  <c r="N99" i="57"/>
  <c r="O99" i="57"/>
  <c r="P99" i="57"/>
  <c r="Q99" i="57"/>
  <c r="R99" i="57"/>
  <c r="S99" i="57"/>
  <c r="T99" i="57"/>
  <c r="U99" i="57"/>
  <c r="V99" i="57"/>
  <c r="W99" i="57"/>
  <c r="X99" i="57"/>
  <c r="Y99" i="57"/>
  <c r="Z99" i="57"/>
  <c r="AA99" i="57"/>
  <c r="AB99" i="57"/>
  <c r="AC99" i="57"/>
  <c r="AD99" i="57"/>
  <c r="AE99" i="57"/>
  <c r="AF99" i="57"/>
  <c r="AG99" i="57"/>
  <c r="AH99" i="57"/>
  <c r="AI99" i="57"/>
  <c r="AJ99" i="57"/>
  <c r="AK99" i="57"/>
  <c r="AL99" i="57"/>
  <c r="AM99" i="57"/>
  <c r="AN99" i="57"/>
  <c r="AO99" i="57"/>
  <c r="AP99" i="57"/>
  <c r="AQ99" i="57"/>
  <c r="AR99" i="57"/>
  <c r="AS99" i="57"/>
  <c r="AT99" i="57"/>
  <c r="AU99" i="57"/>
  <c r="AV99" i="57"/>
  <c r="AW99" i="57"/>
  <c r="B99" i="57"/>
  <c r="C98" i="57"/>
  <c r="D98" i="57"/>
  <c r="E98" i="57"/>
  <c r="F98" i="57"/>
  <c r="G98" i="57"/>
  <c r="H98" i="57"/>
  <c r="I98" i="57"/>
  <c r="J98" i="57"/>
  <c r="K98" i="57"/>
  <c r="L98" i="57"/>
  <c r="M98" i="57"/>
  <c r="N98" i="57"/>
  <c r="O98" i="57"/>
  <c r="P98" i="57"/>
  <c r="Q98" i="57"/>
  <c r="R98" i="57"/>
  <c r="S98" i="57"/>
  <c r="T98" i="57"/>
  <c r="U98" i="57"/>
  <c r="V98" i="57"/>
  <c r="W98" i="57"/>
  <c r="X98" i="57"/>
  <c r="Y98" i="57"/>
  <c r="Z98" i="57"/>
  <c r="AA98" i="57"/>
  <c r="AB98" i="57"/>
  <c r="AC98" i="57"/>
  <c r="AD98" i="57"/>
  <c r="AE98" i="57"/>
  <c r="AF98" i="57"/>
  <c r="AG98" i="57"/>
  <c r="AH98" i="57"/>
  <c r="AI98" i="57"/>
  <c r="AJ98" i="57"/>
  <c r="AK98" i="57"/>
  <c r="AL98" i="57"/>
  <c r="AM98" i="57"/>
  <c r="AN98" i="57"/>
  <c r="AO98" i="57"/>
  <c r="AP98" i="57"/>
  <c r="AQ98" i="57"/>
  <c r="AR98" i="57"/>
  <c r="AS98" i="57"/>
  <c r="AT98" i="57"/>
  <c r="AU98" i="57"/>
  <c r="AV98" i="57"/>
  <c r="AW98" i="57"/>
  <c r="B98" i="57"/>
  <c r="C97" i="57"/>
  <c r="C104" i="57" s="1"/>
  <c r="D97" i="57"/>
  <c r="D104" i="57" s="1"/>
  <c r="E97" i="57"/>
  <c r="E104" i="57" s="1"/>
  <c r="F97" i="57"/>
  <c r="F104" i="57" s="1"/>
  <c r="G97" i="57"/>
  <c r="G104" i="57" s="1"/>
  <c r="H97" i="57"/>
  <c r="H102" i="57" s="1"/>
  <c r="I97" i="57"/>
  <c r="I104" i="57" s="1"/>
  <c r="J97" i="57"/>
  <c r="J104" i="57" s="1"/>
  <c r="K97" i="57"/>
  <c r="K104" i="57" s="1"/>
  <c r="L97" i="57"/>
  <c r="L104" i="57" s="1"/>
  <c r="M97" i="57"/>
  <c r="M104" i="57" s="1"/>
  <c r="N97" i="57"/>
  <c r="N104" i="57" s="1"/>
  <c r="O97" i="57"/>
  <c r="O103" i="57" s="1"/>
  <c r="P97" i="57"/>
  <c r="P104" i="57" s="1"/>
  <c r="Q97" i="57"/>
  <c r="Q104" i="57" s="1"/>
  <c r="R97" i="57"/>
  <c r="R103" i="57" s="1"/>
  <c r="S97" i="57"/>
  <c r="S104" i="57" s="1"/>
  <c r="T97" i="57"/>
  <c r="T104" i="57" s="1"/>
  <c r="U97" i="57"/>
  <c r="U104" i="57" s="1"/>
  <c r="V97" i="57"/>
  <c r="V104" i="57" s="1"/>
  <c r="W97" i="57"/>
  <c r="W104" i="57" s="1"/>
  <c r="X97" i="57"/>
  <c r="X103" i="57" s="1"/>
  <c r="Y97" i="57"/>
  <c r="Y103" i="57" s="1"/>
  <c r="Z97" i="57"/>
  <c r="Z103" i="57" s="1"/>
  <c r="AA97" i="57"/>
  <c r="AA104" i="57" s="1"/>
  <c r="AB97" i="57"/>
  <c r="AB104" i="57" s="1"/>
  <c r="AC97" i="57"/>
  <c r="AC104" i="57" s="1"/>
  <c r="AD97" i="57"/>
  <c r="AD104" i="57" s="1"/>
  <c r="AE97" i="57"/>
  <c r="AE103" i="57" s="1"/>
  <c r="AF97" i="57"/>
  <c r="AF102" i="57" s="1"/>
  <c r="AG97" i="57"/>
  <c r="AG104" i="57" s="1"/>
  <c r="AH97" i="57"/>
  <c r="AH104" i="57" s="1"/>
  <c r="AI97" i="57"/>
  <c r="AI104" i="57" s="1"/>
  <c r="AJ97" i="57"/>
  <c r="AJ104" i="57" s="1"/>
  <c r="AK97" i="57"/>
  <c r="AK104" i="57" s="1"/>
  <c r="AL97" i="57"/>
  <c r="AL104" i="57" s="1"/>
  <c r="AM97" i="57"/>
  <c r="AM102" i="57" s="1"/>
  <c r="AN97" i="57"/>
  <c r="AN104" i="57" s="1"/>
  <c r="AO97" i="57"/>
  <c r="AO104" i="57" s="1"/>
  <c r="AP97" i="57"/>
  <c r="AP104" i="57" s="1"/>
  <c r="AQ97" i="57"/>
  <c r="AQ104" i="57" s="1"/>
  <c r="AR97" i="57"/>
  <c r="AR104" i="57" s="1"/>
  <c r="AS97" i="57"/>
  <c r="AS104" i="57" s="1"/>
  <c r="AT97" i="57"/>
  <c r="AT104" i="57" s="1"/>
  <c r="AU97" i="57"/>
  <c r="AU104" i="57" s="1"/>
  <c r="AV97" i="57"/>
  <c r="AV103" i="57" s="1"/>
  <c r="AW97" i="57"/>
  <c r="AW103" i="57" s="1"/>
  <c r="B97" i="57"/>
  <c r="C88" i="57"/>
  <c r="D88" i="57"/>
  <c r="E88" i="57"/>
  <c r="F88" i="57"/>
  <c r="G88" i="57"/>
  <c r="H88" i="57"/>
  <c r="I88" i="57"/>
  <c r="J88" i="57"/>
  <c r="K88" i="57"/>
  <c r="L88" i="57"/>
  <c r="M88" i="57"/>
  <c r="N88" i="57"/>
  <c r="O88" i="57"/>
  <c r="P88" i="57"/>
  <c r="Q88" i="57"/>
  <c r="R88" i="57"/>
  <c r="S88" i="57"/>
  <c r="T88" i="57"/>
  <c r="U88" i="57"/>
  <c r="V88" i="57"/>
  <c r="W88" i="57"/>
  <c r="X88" i="57"/>
  <c r="Y88" i="57"/>
  <c r="Z88" i="57"/>
  <c r="AA88" i="57"/>
  <c r="AB88" i="57"/>
  <c r="AC88" i="57"/>
  <c r="AD88" i="57"/>
  <c r="AE88" i="57"/>
  <c r="AF88" i="57"/>
  <c r="AG88" i="57"/>
  <c r="AH88" i="57"/>
  <c r="AI88" i="57"/>
  <c r="AJ88" i="57"/>
  <c r="AK88" i="57"/>
  <c r="AL88" i="57"/>
  <c r="AM88" i="57"/>
  <c r="AN88" i="57"/>
  <c r="AO88" i="57"/>
  <c r="AP88" i="57"/>
  <c r="AQ88" i="57"/>
  <c r="AR88" i="57"/>
  <c r="AS88" i="57"/>
  <c r="AT88" i="57"/>
  <c r="AU88" i="57"/>
  <c r="AV88" i="57"/>
  <c r="AW88" i="57"/>
  <c r="B88" i="57"/>
  <c r="C87" i="57"/>
  <c r="D87" i="57"/>
  <c r="E87" i="57"/>
  <c r="F87" i="57"/>
  <c r="G87" i="57"/>
  <c r="H87" i="57"/>
  <c r="I87" i="57"/>
  <c r="J87" i="57"/>
  <c r="K87" i="57"/>
  <c r="L87" i="57"/>
  <c r="M87" i="57"/>
  <c r="N87" i="57"/>
  <c r="O87" i="57"/>
  <c r="P87" i="57"/>
  <c r="Q87" i="57"/>
  <c r="R87" i="57"/>
  <c r="S87" i="57"/>
  <c r="T87" i="57"/>
  <c r="U87" i="57"/>
  <c r="V87" i="57"/>
  <c r="W87" i="57"/>
  <c r="X87" i="57"/>
  <c r="Y87" i="57"/>
  <c r="Z87" i="57"/>
  <c r="AA87" i="57"/>
  <c r="AB87" i="57"/>
  <c r="AC87" i="57"/>
  <c r="AD87" i="57"/>
  <c r="AE87" i="57"/>
  <c r="AF87" i="57"/>
  <c r="AG87" i="57"/>
  <c r="AH87" i="57"/>
  <c r="AI87" i="57"/>
  <c r="AJ87" i="57"/>
  <c r="AK87" i="57"/>
  <c r="AL87" i="57"/>
  <c r="AM87" i="57"/>
  <c r="AN87" i="57"/>
  <c r="AO87" i="57"/>
  <c r="AP87" i="57"/>
  <c r="AQ87" i="57"/>
  <c r="AR87" i="57"/>
  <c r="AS87" i="57"/>
  <c r="AT87" i="57"/>
  <c r="AU87" i="57"/>
  <c r="AV87" i="57"/>
  <c r="AW87" i="57"/>
  <c r="B87" i="57"/>
  <c r="C86" i="57"/>
  <c r="C93" i="57" s="1"/>
  <c r="D86" i="57"/>
  <c r="D93" i="57" s="1"/>
  <c r="E86" i="57"/>
  <c r="E93" i="57" s="1"/>
  <c r="F86" i="57"/>
  <c r="F93" i="57" s="1"/>
  <c r="G86" i="57"/>
  <c r="G91" i="57" s="1"/>
  <c r="H86" i="57"/>
  <c r="H93" i="57" s="1"/>
  <c r="I86" i="57"/>
  <c r="I93" i="57" s="1"/>
  <c r="J86" i="57"/>
  <c r="J93" i="57" s="1"/>
  <c r="K86" i="57"/>
  <c r="K93" i="57" s="1"/>
  <c r="L86" i="57"/>
  <c r="L93" i="57" s="1"/>
  <c r="M86" i="57"/>
  <c r="M93" i="57" s="1"/>
  <c r="N86" i="57"/>
  <c r="N93" i="57" s="1"/>
  <c r="O86" i="57"/>
  <c r="O93" i="57" s="1"/>
  <c r="P86" i="57"/>
  <c r="P92" i="57" s="1"/>
  <c r="Q86" i="57"/>
  <c r="Q91" i="57" s="1"/>
  <c r="R86" i="57"/>
  <c r="R91" i="57" s="1"/>
  <c r="S86" i="57"/>
  <c r="S93" i="57" s="1"/>
  <c r="T86" i="57"/>
  <c r="T93" i="57" s="1"/>
  <c r="U86" i="57"/>
  <c r="U93" i="57" s="1"/>
  <c r="V86" i="57"/>
  <c r="V93" i="57" s="1"/>
  <c r="W86" i="57"/>
  <c r="W92" i="57" s="1"/>
  <c r="X86" i="57"/>
  <c r="X92" i="57" s="1"/>
  <c r="Y86" i="57"/>
  <c r="Y92" i="57" s="1"/>
  <c r="Z86" i="57"/>
  <c r="Z93" i="57" s="1"/>
  <c r="AA86" i="57"/>
  <c r="AA93" i="57" s="1"/>
  <c r="AB86" i="57"/>
  <c r="AB93" i="57" s="1"/>
  <c r="AC86" i="57"/>
  <c r="AC93" i="57" s="1"/>
  <c r="AD86" i="57"/>
  <c r="AD93" i="57" s="1"/>
  <c r="AE86" i="57"/>
  <c r="AE92" i="57" s="1"/>
  <c r="AF86" i="57"/>
  <c r="AF91" i="57" s="1"/>
  <c r="AG86" i="57"/>
  <c r="AG92" i="57" s="1"/>
  <c r="AH86" i="57"/>
  <c r="AH92" i="57" s="1"/>
  <c r="AI86" i="57"/>
  <c r="AI93" i="57" s="1"/>
  <c r="AJ86" i="57"/>
  <c r="AJ93" i="57" s="1"/>
  <c r="AK86" i="57"/>
  <c r="AK93" i="57" s="1"/>
  <c r="AL86" i="57"/>
  <c r="AL93" i="57" s="1"/>
  <c r="AM86" i="57"/>
  <c r="AM93" i="57" s="1"/>
  <c r="AN86" i="57"/>
  <c r="AN93" i="57" s="1"/>
  <c r="AO86" i="57"/>
  <c r="AO93" i="57" s="1"/>
  <c r="AP86" i="57"/>
  <c r="AP93" i="57" s="1"/>
  <c r="AQ86" i="57"/>
  <c r="AQ93" i="57" s="1"/>
  <c r="AR86" i="57"/>
  <c r="AR93" i="57" s="1"/>
  <c r="AS86" i="57"/>
  <c r="AS93" i="57" s="1"/>
  <c r="AT86" i="57"/>
  <c r="AT93" i="57" s="1"/>
  <c r="AU86" i="57"/>
  <c r="AU91" i="57" s="1"/>
  <c r="AV86" i="57"/>
  <c r="AV92" i="57" s="1"/>
  <c r="AW86" i="57"/>
  <c r="AW93" i="57" s="1"/>
  <c r="B86" i="57"/>
  <c r="B91" i="57" s="1"/>
  <c r="R228" i="58" l="1"/>
  <c r="F228" i="58"/>
  <c r="O229" i="58"/>
  <c r="O233" i="58"/>
  <c r="B104" i="57"/>
  <c r="B108" i="57"/>
  <c r="B107" i="57"/>
  <c r="B106" i="57"/>
  <c r="G228" i="58"/>
  <c r="J102" i="57"/>
  <c r="J91" i="57"/>
  <c r="R92" i="57"/>
  <c r="AH93" i="57"/>
  <c r="B103" i="57"/>
  <c r="J103" i="57"/>
  <c r="Z104" i="57"/>
  <c r="M232" i="58"/>
  <c r="C232" i="58"/>
  <c r="R233" i="58"/>
  <c r="H233" i="58"/>
  <c r="AO102" i="57"/>
  <c r="I102" i="57"/>
  <c r="Y91" i="57"/>
  <c r="AO92" i="57"/>
  <c r="I92" i="57"/>
  <c r="Y93" i="57"/>
  <c r="AO103" i="57"/>
  <c r="I103" i="57"/>
  <c r="Y104" i="57"/>
  <c r="M232" i="57"/>
  <c r="C232" i="57"/>
  <c r="G229" i="58"/>
  <c r="P230" i="58"/>
  <c r="F230" i="58"/>
  <c r="AN102" i="57"/>
  <c r="AV91" i="57"/>
  <c r="P91" i="57"/>
  <c r="AF92" i="57"/>
  <c r="AV93" i="57"/>
  <c r="P93" i="57"/>
  <c r="AF103" i="57"/>
  <c r="AV104" i="57"/>
  <c r="H104" i="57"/>
  <c r="C231" i="58"/>
  <c r="M231" i="58"/>
  <c r="O228" i="58"/>
  <c r="E228" i="58"/>
  <c r="AE102" i="57"/>
  <c r="AE91" i="57"/>
  <c r="AU92" i="57"/>
  <c r="AU93" i="57"/>
  <c r="G93" i="57"/>
  <c r="W103" i="57"/>
  <c r="AM104" i="57"/>
  <c r="R233" i="57"/>
  <c r="L229" i="57"/>
  <c r="B229" i="57"/>
  <c r="Q230" i="58"/>
  <c r="G230" i="58"/>
  <c r="I229" i="57"/>
  <c r="AT102" i="57"/>
  <c r="AL102" i="57"/>
  <c r="AD102" i="57"/>
  <c r="V102" i="57"/>
  <c r="N102" i="57"/>
  <c r="F102" i="57"/>
  <c r="AT91" i="57"/>
  <c r="AL91" i="57"/>
  <c r="AD91" i="57"/>
  <c r="V91" i="57"/>
  <c r="N91" i="57"/>
  <c r="F91" i="57"/>
  <c r="AT92" i="57"/>
  <c r="AL92" i="57"/>
  <c r="AD92" i="57"/>
  <c r="V92" i="57"/>
  <c r="N92" i="57"/>
  <c r="F92" i="57"/>
  <c r="AT103" i="57"/>
  <c r="AL103" i="57"/>
  <c r="AD103" i="57"/>
  <c r="V103" i="57"/>
  <c r="N103" i="57"/>
  <c r="F103" i="57"/>
  <c r="E231" i="58"/>
  <c r="O231" i="58"/>
  <c r="D228" i="58"/>
  <c r="N228" i="58"/>
  <c r="B233" i="58"/>
  <c r="L233" i="57"/>
  <c r="B233" i="57"/>
  <c r="R231" i="58"/>
  <c r="H231" i="58"/>
  <c r="M228" i="58"/>
  <c r="C228" i="58"/>
  <c r="B102" i="57"/>
  <c r="Z102" i="57"/>
  <c r="AP91" i="57"/>
  <c r="Z91" i="57"/>
  <c r="B92" i="57"/>
  <c r="Z92" i="57"/>
  <c r="B93" i="57"/>
  <c r="AP103" i="57"/>
  <c r="R104" i="57"/>
  <c r="L228" i="57"/>
  <c r="B228" i="57"/>
  <c r="N231" i="57"/>
  <c r="D231" i="57"/>
  <c r="Y102" i="57"/>
  <c r="AO91" i="57"/>
  <c r="I91" i="57"/>
  <c r="Q93" i="57"/>
  <c r="AG103" i="57"/>
  <c r="AW104" i="57"/>
  <c r="B231" i="58"/>
  <c r="L231" i="58"/>
  <c r="AV102" i="57"/>
  <c r="P102" i="57"/>
  <c r="X91" i="57"/>
  <c r="AF93" i="57"/>
  <c r="P103" i="57"/>
  <c r="X104" i="57"/>
  <c r="L228" i="58"/>
  <c r="B228" i="58"/>
  <c r="O102" i="57"/>
  <c r="W91" i="57"/>
  <c r="AM92" i="57"/>
  <c r="G92" i="57"/>
  <c r="W93" i="57"/>
  <c r="AM103" i="57"/>
  <c r="G103" i="57"/>
  <c r="O104" i="57"/>
  <c r="S232" i="58"/>
  <c r="I232" i="58"/>
  <c r="N233" i="58"/>
  <c r="D233" i="58"/>
  <c r="O232" i="58"/>
  <c r="AS102" i="57"/>
  <c r="AK102" i="57"/>
  <c r="AC102" i="57"/>
  <c r="U102" i="57"/>
  <c r="M102" i="57"/>
  <c r="E102" i="57"/>
  <c r="AS91" i="57"/>
  <c r="AK91" i="57"/>
  <c r="AC91" i="57"/>
  <c r="U91" i="57"/>
  <c r="M91" i="57"/>
  <c r="E91" i="57"/>
  <c r="AS92" i="57"/>
  <c r="AK92" i="57"/>
  <c r="AC92" i="57"/>
  <c r="U92" i="57"/>
  <c r="M92" i="57"/>
  <c r="E92" i="57"/>
  <c r="AS103" i="57"/>
  <c r="AK103" i="57"/>
  <c r="AC103" i="57"/>
  <c r="U103" i="57"/>
  <c r="M103" i="57"/>
  <c r="E103" i="57"/>
  <c r="Q233" i="58"/>
  <c r="G233" i="58"/>
  <c r="M233" i="58"/>
  <c r="C233" i="58"/>
  <c r="C231" i="57"/>
  <c r="M231" i="57"/>
  <c r="L230" i="58"/>
  <c r="B230" i="58"/>
  <c r="M229" i="57"/>
  <c r="C229" i="57"/>
  <c r="D230" i="58"/>
  <c r="N230" i="58"/>
  <c r="P233" i="58"/>
  <c r="F233" i="58"/>
  <c r="AP102" i="57"/>
  <c r="R102" i="57"/>
  <c r="AH91" i="57"/>
  <c r="AP92" i="57"/>
  <c r="J92" i="57"/>
  <c r="R93" i="57"/>
  <c r="AH103" i="57"/>
  <c r="L229" i="58"/>
  <c r="B229" i="58"/>
  <c r="E233" i="58"/>
  <c r="AW102" i="57"/>
  <c r="Q102" i="57"/>
  <c r="AG91" i="57"/>
  <c r="AW92" i="57"/>
  <c r="Q92" i="57"/>
  <c r="AG93" i="57"/>
  <c r="Q103" i="57"/>
  <c r="C230" i="58"/>
  <c r="M230" i="58"/>
  <c r="X102" i="57"/>
  <c r="AN92" i="57"/>
  <c r="H92" i="57"/>
  <c r="X93" i="57"/>
  <c r="AN103" i="57"/>
  <c r="H103" i="57"/>
  <c r="AF104" i="57"/>
  <c r="B232" i="58"/>
  <c r="L232" i="58"/>
  <c r="G102" i="57"/>
  <c r="O91" i="57"/>
  <c r="AE93" i="57"/>
  <c r="AU103" i="57"/>
  <c r="AE104" i="57"/>
  <c r="R230" i="58"/>
  <c r="H230" i="58"/>
  <c r="AR102" i="57"/>
  <c r="AJ102" i="57"/>
  <c r="AB102" i="57"/>
  <c r="T102" i="57"/>
  <c r="L102" i="57"/>
  <c r="D102" i="57"/>
  <c r="AR91" i="57"/>
  <c r="AJ91" i="57"/>
  <c r="AB91" i="57"/>
  <c r="T91" i="57"/>
  <c r="L91" i="57"/>
  <c r="D91" i="57"/>
  <c r="AR92" i="57"/>
  <c r="AJ92" i="57"/>
  <c r="AB92" i="57"/>
  <c r="T92" i="57"/>
  <c r="L92" i="57"/>
  <c r="D92" i="57"/>
  <c r="AR103" i="57"/>
  <c r="AJ103" i="57"/>
  <c r="AB103" i="57"/>
  <c r="T103" i="57"/>
  <c r="L103" i="57"/>
  <c r="D103" i="57"/>
  <c r="Q232" i="58"/>
  <c r="G232" i="58"/>
  <c r="N229" i="58"/>
  <c r="D229" i="58"/>
  <c r="S228" i="58"/>
  <c r="I228" i="58"/>
  <c r="E229" i="58"/>
  <c r="H229" i="58"/>
  <c r="AH102" i="57"/>
  <c r="P232" i="58"/>
  <c r="F232" i="58"/>
  <c r="AG102" i="57"/>
  <c r="AW91" i="57"/>
  <c r="S229" i="58"/>
  <c r="I229" i="58"/>
  <c r="AN91" i="57"/>
  <c r="H91" i="57"/>
  <c r="S233" i="58"/>
  <c r="I233" i="58"/>
  <c r="M233" i="57"/>
  <c r="C233" i="57"/>
  <c r="AU102" i="57"/>
  <c r="W102" i="57"/>
  <c r="AM91" i="57"/>
  <c r="O92" i="57"/>
  <c r="M229" i="58"/>
  <c r="C229" i="58"/>
  <c r="N231" i="58"/>
  <c r="D231" i="58"/>
  <c r="AQ102" i="57"/>
  <c r="AI102" i="57"/>
  <c r="AA102" i="57"/>
  <c r="S102" i="57"/>
  <c r="K102" i="57"/>
  <c r="C102" i="57"/>
  <c r="AQ91" i="57"/>
  <c r="AI91" i="57"/>
  <c r="AA91" i="57"/>
  <c r="S91" i="57"/>
  <c r="K91" i="57"/>
  <c r="C91" i="57"/>
  <c r="AQ92" i="57"/>
  <c r="AI92" i="57"/>
  <c r="AA92" i="57"/>
  <c r="S92" i="57"/>
  <c r="K92" i="57"/>
  <c r="C92" i="57"/>
  <c r="AQ103" i="57"/>
  <c r="AI103" i="57"/>
  <c r="AA103" i="57"/>
  <c r="S103" i="57"/>
  <c r="K103" i="57"/>
  <c r="C103" i="57"/>
  <c r="E229" i="57"/>
  <c r="O229" i="57"/>
  <c r="R232" i="58"/>
  <c r="H232" i="58"/>
  <c r="Q231" i="58"/>
  <c r="G231" i="58"/>
  <c r="P231" i="58"/>
  <c r="F231" i="58"/>
  <c r="S230" i="58"/>
  <c r="I230" i="58"/>
  <c r="S231" i="58"/>
  <c r="I231" i="58"/>
  <c r="J98" i="55"/>
  <c r="C99" i="55"/>
  <c r="D99" i="55"/>
  <c r="E99" i="55"/>
  <c r="F99" i="55"/>
  <c r="G99" i="55"/>
  <c r="H99" i="55"/>
  <c r="I99" i="55"/>
  <c r="J99" i="55"/>
  <c r="K99" i="55"/>
  <c r="L99" i="55"/>
  <c r="M99" i="55"/>
  <c r="N99" i="55"/>
  <c r="O99" i="55"/>
  <c r="P99" i="55"/>
  <c r="Q99" i="55"/>
  <c r="R99" i="55"/>
  <c r="S99" i="55"/>
  <c r="T99" i="55"/>
  <c r="U99" i="55"/>
  <c r="V99" i="55"/>
  <c r="W99" i="55"/>
  <c r="X99" i="55"/>
  <c r="Y99" i="55"/>
  <c r="Z99" i="55"/>
  <c r="AA99" i="55"/>
  <c r="AB99" i="55"/>
  <c r="AC99" i="55"/>
  <c r="AD99" i="55"/>
  <c r="AE99" i="55"/>
  <c r="AF99" i="55"/>
  <c r="AG99" i="55"/>
  <c r="AH99" i="55"/>
  <c r="AI99" i="55"/>
  <c r="AJ99" i="55"/>
  <c r="AK99" i="55"/>
  <c r="AL99" i="55"/>
  <c r="AM99" i="55"/>
  <c r="AN99" i="55"/>
  <c r="AO99" i="55"/>
  <c r="AP99" i="55"/>
  <c r="AQ99" i="55"/>
  <c r="AR99" i="55"/>
  <c r="AS99" i="55"/>
  <c r="AT99" i="55"/>
  <c r="AU99" i="55"/>
  <c r="AV99" i="55"/>
  <c r="AW99" i="55"/>
  <c r="B99" i="55"/>
  <c r="C98" i="55"/>
  <c r="D98" i="55"/>
  <c r="E98" i="55"/>
  <c r="F98" i="55"/>
  <c r="G98" i="55"/>
  <c r="H98" i="55"/>
  <c r="I98" i="55"/>
  <c r="K98" i="55"/>
  <c r="L98" i="55"/>
  <c r="M98" i="55"/>
  <c r="N98" i="55"/>
  <c r="O98" i="55"/>
  <c r="P98" i="55"/>
  <c r="Q98" i="55"/>
  <c r="R98" i="55"/>
  <c r="S98" i="55"/>
  <c r="T98" i="55"/>
  <c r="U98" i="55"/>
  <c r="V98" i="55"/>
  <c r="W98" i="55"/>
  <c r="X98" i="55"/>
  <c r="Y98" i="55"/>
  <c r="Z98" i="55"/>
  <c r="AA98" i="55"/>
  <c r="AB98" i="55"/>
  <c r="AC98" i="55"/>
  <c r="AD98" i="55"/>
  <c r="AE98" i="55"/>
  <c r="AF98" i="55"/>
  <c r="AG98" i="55"/>
  <c r="AH98" i="55"/>
  <c r="AI98" i="55"/>
  <c r="AJ98" i="55"/>
  <c r="AK98" i="55"/>
  <c r="AL98" i="55"/>
  <c r="AM98" i="55"/>
  <c r="AN98" i="55"/>
  <c r="AO98" i="55"/>
  <c r="AP98" i="55"/>
  <c r="AQ98" i="55"/>
  <c r="AR98" i="55"/>
  <c r="AS98" i="55"/>
  <c r="AT98" i="55"/>
  <c r="AU98" i="55"/>
  <c r="AV98" i="55"/>
  <c r="AW98" i="55"/>
  <c r="B98" i="55"/>
  <c r="AW97" i="55"/>
  <c r="AW104" i="55" s="1"/>
  <c r="C97" i="55"/>
  <c r="C104" i="55" s="1"/>
  <c r="D97" i="55"/>
  <c r="D102" i="55" s="1"/>
  <c r="E97" i="55"/>
  <c r="E102" i="55" s="1"/>
  <c r="F97" i="55"/>
  <c r="F104" i="55" s="1"/>
  <c r="G97" i="55"/>
  <c r="G103" i="55" s="1"/>
  <c r="H97" i="55"/>
  <c r="H102" i="55" s="1"/>
  <c r="I97" i="55"/>
  <c r="I104" i="55" s="1"/>
  <c r="J97" i="55"/>
  <c r="J104" i="55" s="1"/>
  <c r="K97" i="55"/>
  <c r="L97" i="55"/>
  <c r="L102" i="55" s="1"/>
  <c r="M97" i="55"/>
  <c r="N97" i="55"/>
  <c r="N102" i="55" s="1"/>
  <c r="O97" i="55"/>
  <c r="O102" i="55" s="1"/>
  <c r="P97" i="55"/>
  <c r="P102" i="55" s="1"/>
  <c r="Q97" i="55"/>
  <c r="R97" i="55"/>
  <c r="R104" i="55" s="1"/>
  <c r="S97" i="55"/>
  <c r="S104" i="55" s="1"/>
  <c r="T97" i="55"/>
  <c r="T104" i="55" s="1"/>
  <c r="U97" i="55"/>
  <c r="V97" i="55"/>
  <c r="V103" i="55" s="1"/>
  <c r="W97" i="55"/>
  <c r="W104" i="55" s="1"/>
  <c r="X97" i="55"/>
  <c r="X102" i="55" s="1"/>
  <c r="Y97" i="55"/>
  <c r="Z97" i="55"/>
  <c r="Z104" i="55" s="1"/>
  <c r="AA97" i="55"/>
  <c r="AA104" i="55" s="1"/>
  <c r="AB97" i="55"/>
  <c r="AB102" i="55" s="1"/>
  <c r="AC97" i="55"/>
  <c r="AD97" i="55"/>
  <c r="AD104" i="55" s="1"/>
  <c r="AE97" i="55"/>
  <c r="AE104" i="55" s="1"/>
  <c r="AF97" i="55"/>
  <c r="AF102" i="55" s="1"/>
  <c r="AG97" i="55"/>
  <c r="AH97" i="55"/>
  <c r="AH104" i="55" s="1"/>
  <c r="AI97" i="55"/>
  <c r="AI104" i="55" s="1"/>
  <c r="AJ97" i="55"/>
  <c r="AJ102" i="55" s="1"/>
  <c r="AK97" i="55"/>
  <c r="AL97" i="55"/>
  <c r="AL104" i="55" s="1"/>
  <c r="AM97" i="55"/>
  <c r="AM103" i="55" s="1"/>
  <c r="AN97" i="55"/>
  <c r="AN102" i="55" s="1"/>
  <c r="AO97" i="55"/>
  <c r="AP97" i="55"/>
  <c r="AP104" i="55" s="1"/>
  <c r="AQ97" i="55"/>
  <c r="AQ104" i="55" s="1"/>
  <c r="AR97" i="55"/>
  <c r="AR102" i="55" s="1"/>
  <c r="AS97" i="55"/>
  <c r="AS103" i="55" s="1"/>
  <c r="AT97" i="55"/>
  <c r="AT104" i="55" s="1"/>
  <c r="AU97" i="55"/>
  <c r="AU102" i="55" s="1"/>
  <c r="AV97" i="55"/>
  <c r="AV102" i="55" s="1"/>
  <c r="B97" i="55"/>
  <c r="C88" i="55"/>
  <c r="D88" i="55"/>
  <c r="E88" i="55"/>
  <c r="F88" i="55"/>
  <c r="G88" i="55"/>
  <c r="H88" i="55"/>
  <c r="I88" i="55"/>
  <c r="J88" i="55"/>
  <c r="K88" i="55"/>
  <c r="L88" i="55"/>
  <c r="M88" i="55"/>
  <c r="N88" i="55"/>
  <c r="O88" i="55"/>
  <c r="P88" i="55"/>
  <c r="Q88" i="55"/>
  <c r="R88" i="55"/>
  <c r="S88" i="55"/>
  <c r="T88" i="55"/>
  <c r="U88" i="55"/>
  <c r="V88" i="55"/>
  <c r="W88" i="55"/>
  <c r="X88" i="55"/>
  <c r="Y88" i="55"/>
  <c r="Z88" i="55"/>
  <c r="AA88" i="55"/>
  <c r="AB88" i="55"/>
  <c r="AC88" i="55"/>
  <c r="AD88" i="55"/>
  <c r="AE88" i="55"/>
  <c r="AF88" i="55"/>
  <c r="AG88" i="55"/>
  <c r="AH88" i="55"/>
  <c r="AI88" i="55"/>
  <c r="AJ88" i="55"/>
  <c r="AK88" i="55"/>
  <c r="AL88" i="55"/>
  <c r="AM88" i="55"/>
  <c r="AN88" i="55"/>
  <c r="AO88" i="55"/>
  <c r="AP88" i="55"/>
  <c r="AQ88" i="55"/>
  <c r="AR88" i="55"/>
  <c r="AS88" i="55"/>
  <c r="AT88" i="55"/>
  <c r="AU88" i="55"/>
  <c r="AV88" i="55"/>
  <c r="AW88" i="55"/>
  <c r="B88" i="55"/>
  <c r="C87" i="55"/>
  <c r="D87" i="55"/>
  <c r="E87" i="55"/>
  <c r="F87" i="55"/>
  <c r="G87" i="55"/>
  <c r="H87" i="55"/>
  <c r="I87" i="55"/>
  <c r="J87" i="55"/>
  <c r="K87" i="55"/>
  <c r="L87" i="55"/>
  <c r="M87" i="55"/>
  <c r="N87" i="55"/>
  <c r="O87" i="55"/>
  <c r="P87" i="55"/>
  <c r="Q87" i="55"/>
  <c r="R87" i="55"/>
  <c r="S87" i="55"/>
  <c r="T87" i="55"/>
  <c r="U87" i="55"/>
  <c r="V87" i="55"/>
  <c r="W87" i="55"/>
  <c r="X87" i="55"/>
  <c r="Y87" i="55"/>
  <c r="Z87" i="55"/>
  <c r="AA87" i="55"/>
  <c r="AB87" i="55"/>
  <c r="AC87" i="55"/>
  <c r="AD87" i="55"/>
  <c r="AE87" i="55"/>
  <c r="AF87" i="55"/>
  <c r="AG87" i="55"/>
  <c r="AH87" i="55"/>
  <c r="AI87" i="55"/>
  <c r="AJ87" i="55"/>
  <c r="AK87" i="55"/>
  <c r="AL87" i="55"/>
  <c r="AM87" i="55"/>
  <c r="AN87" i="55"/>
  <c r="AO87" i="55"/>
  <c r="AP87" i="55"/>
  <c r="AQ87" i="55"/>
  <c r="AR87" i="55"/>
  <c r="AS87" i="55"/>
  <c r="AT87" i="55"/>
  <c r="AU87" i="55"/>
  <c r="AV87" i="55"/>
  <c r="AW87" i="55"/>
  <c r="B87" i="55"/>
  <c r="C86" i="55"/>
  <c r="C93" i="55" s="1"/>
  <c r="D86" i="55"/>
  <c r="D93" i="55" s="1"/>
  <c r="E86" i="55"/>
  <c r="E93" i="55" s="1"/>
  <c r="F86" i="55"/>
  <c r="F93" i="55" s="1"/>
  <c r="G86" i="55"/>
  <c r="G91" i="55" s="1"/>
  <c r="H86" i="55"/>
  <c r="H92" i="55" s="1"/>
  <c r="I86" i="55"/>
  <c r="I93" i="55" s="1"/>
  <c r="J86" i="55"/>
  <c r="J93" i="55" s="1"/>
  <c r="K86" i="55"/>
  <c r="K93" i="55" s="1"/>
  <c r="L86" i="55"/>
  <c r="L93" i="55" s="1"/>
  <c r="M86" i="55"/>
  <c r="M92" i="55" s="1"/>
  <c r="N86" i="55"/>
  <c r="N93" i="55" s="1"/>
  <c r="O86" i="55"/>
  <c r="O91" i="55" s="1"/>
  <c r="P86" i="55"/>
  <c r="P92" i="55" s="1"/>
  <c r="Q86" i="55"/>
  <c r="Q93" i="55" s="1"/>
  <c r="R86" i="55"/>
  <c r="R93" i="55" s="1"/>
  <c r="S86" i="55"/>
  <c r="S93" i="55" s="1"/>
  <c r="T86" i="55"/>
  <c r="T93" i="55" s="1"/>
  <c r="U86" i="55"/>
  <c r="U91" i="55" s="1"/>
  <c r="V86" i="55"/>
  <c r="V92" i="55" s="1"/>
  <c r="W86" i="55"/>
  <c r="W93" i="55" s="1"/>
  <c r="X86" i="55"/>
  <c r="X93" i="55" s="1"/>
  <c r="Y86" i="55"/>
  <c r="Y93" i="55" s="1"/>
  <c r="Z86" i="55"/>
  <c r="Z93" i="55" s="1"/>
  <c r="AA86" i="55"/>
  <c r="AA93" i="55" s="1"/>
  <c r="AB86" i="55"/>
  <c r="AB93" i="55" s="1"/>
  <c r="AC86" i="55"/>
  <c r="AC93" i="55" s="1"/>
  <c r="AD86" i="55"/>
  <c r="AD92" i="55" s="1"/>
  <c r="AE86" i="55"/>
  <c r="AE92" i="55" s="1"/>
  <c r="AF86" i="55"/>
  <c r="AF93" i="55" s="1"/>
  <c r="AG86" i="55"/>
  <c r="AG93" i="55" s="1"/>
  <c r="AH86" i="55"/>
  <c r="AH93" i="55" s="1"/>
  <c r="AI86" i="55"/>
  <c r="AI93" i="55" s="1"/>
  <c r="AJ86" i="55"/>
  <c r="AJ93" i="55" s="1"/>
  <c r="AK86" i="55"/>
  <c r="AK93" i="55" s="1"/>
  <c r="AL86" i="55"/>
  <c r="AL93" i="55" s="1"/>
  <c r="AM86" i="55"/>
  <c r="AM91" i="55" s="1"/>
  <c r="AN86" i="55"/>
  <c r="AN92" i="55" s="1"/>
  <c r="AO86" i="55"/>
  <c r="AO93" i="55" s="1"/>
  <c r="AP86" i="55"/>
  <c r="AP93" i="55" s="1"/>
  <c r="AQ86" i="55"/>
  <c r="AQ93" i="55" s="1"/>
  <c r="AR86" i="55"/>
  <c r="AR93" i="55" s="1"/>
  <c r="AS86" i="55"/>
  <c r="AS91" i="55" s="1"/>
  <c r="AT86" i="55"/>
  <c r="AT93" i="55" s="1"/>
  <c r="AU86" i="55"/>
  <c r="AU93" i="55" s="1"/>
  <c r="AV86" i="55"/>
  <c r="AV91" i="55" s="1"/>
  <c r="AW86" i="55"/>
  <c r="AW93" i="55" s="1"/>
  <c r="B86" i="55"/>
  <c r="B93" i="55" s="1"/>
  <c r="L153" i="55"/>
  <c r="M153" i="55"/>
  <c r="N153" i="55"/>
  <c r="O153" i="55"/>
  <c r="P153" i="55"/>
  <c r="Q153" i="55"/>
  <c r="R153" i="55"/>
  <c r="S153" i="55"/>
  <c r="L154" i="55"/>
  <c r="M154" i="55"/>
  <c r="N154" i="55"/>
  <c r="O154" i="55"/>
  <c r="P154" i="55"/>
  <c r="Q154" i="55"/>
  <c r="R154" i="55"/>
  <c r="S154" i="55"/>
  <c r="L155" i="55"/>
  <c r="M155" i="55"/>
  <c r="N155" i="55"/>
  <c r="O155" i="55"/>
  <c r="P155" i="55"/>
  <c r="Q155" i="55"/>
  <c r="R155" i="55"/>
  <c r="S155" i="55"/>
  <c r="L156" i="55"/>
  <c r="M156" i="55"/>
  <c r="N156" i="55"/>
  <c r="O156" i="55"/>
  <c r="P156" i="55"/>
  <c r="Q156" i="55"/>
  <c r="R156" i="55"/>
  <c r="S156" i="55"/>
  <c r="L157" i="55"/>
  <c r="V157" i="55" s="1"/>
  <c r="M157" i="55"/>
  <c r="N157" i="55"/>
  <c r="O157" i="55"/>
  <c r="P157" i="55"/>
  <c r="Q157" i="55"/>
  <c r="R157" i="55"/>
  <c r="S157" i="55"/>
  <c r="M152" i="55"/>
  <c r="W152" i="55" s="1"/>
  <c r="N152" i="55"/>
  <c r="O152" i="55"/>
  <c r="P152" i="55"/>
  <c r="Q152" i="55"/>
  <c r="AA152" i="55" s="1"/>
  <c r="R152" i="55"/>
  <c r="S152" i="55"/>
  <c r="L152" i="55"/>
  <c r="F145" i="55"/>
  <c r="M140" i="55" s="1"/>
  <c r="P141" i="55"/>
  <c r="Q142" i="55"/>
  <c r="Q143" i="55"/>
  <c r="Q144" i="55"/>
  <c r="N139" i="55"/>
  <c r="R139" i="55"/>
  <c r="S139" i="55"/>
  <c r="S127" i="55"/>
  <c r="S128" i="55"/>
  <c r="S129" i="55"/>
  <c r="S131" i="55"/>
  <c r="L126" i="55"/>
  <c r="O191" i="55"/>
  <c r="P191" i="55"/>
  <c r="O193" i="55"/>
  <c r="P193" i="55"/>
  <c r="O195" i="55"/>
  <c r="P195" i="55"/>
  <c r="E222" i="55"/>
  <c r="Q217" i="55" s="1"/>
  <c r="E209" i="55"/>
  <c r="Q204" i="55" s="1"/>
  <c r="E196" i="55"/>
  <c r="Q191" i="55" s="1"/>
  <c r="F132" i="55"/>
  <c r="L127" i="55" s="1"/>
  <c r="O221" i="55" l="1"/>
  <c r="O194" i="55"/>
  <c r="P203" i="55"/>
  <c r="P206" i="55"/>
  <c r="N204" i="55"/>
  <c r="M221" i="55"/>
  <c r="M219" i="55"/>
  <c r="M217" i="55"/>
  <c r="L139" i="55"/>
  <c r="S144" i="55"/>
  <c r="S143" i="55"/>
  <c r="S142" i="55"/>
  <c r="S141" i="55"/>
  <c r="O140" i="55"/>
  <c r="Y152" i="55"/>
  <c r="X157" i="55"/>
  <c r="X156" i="55"/>
  <c r="X155" i="55"/>
  <c r="X154" i="55"/>
  <c r="X153" i="55"/>
  <c r="O203" i="55"/>
  <c r="O206" i="55"/>
  <c r="Q216" i="55"/>
  <c r="P220" i="55"/>
  <c r="P218" i="55"/>
  <c r="R144" i="55"/>
  <c r="R143" i="55"/>
  <c r="R142" i="55"/>
  <c r="R141" i="55"/>
  <c r="N140" i="55"/>
  <c r="X152" i="55"/>
  <c r="W157" i="55"/>
  <c r="W156" i="55"/>
  <c r="W155" i="55"/>
  <c r="W154" i="55"/>
  <c r="W153" i="55"/>
  <c r="K104" i="55"/>
  <c r="N206" i="55"/>
  <c r="O218" i="55"/>
  <c r="V156" i="55"/>
  <c r="V153" i="55"/>
  <c r="P216" i="55"/>
  <c r="V155" i="55"/>
  <c r="V154" i="55"/>
  <c r="Q190" i="55"/>
  <c r="P192" i="55"/>
  <c r="O208" i="55"/>
  <c r="P205" i="55"/>
  <c r="O216" i="55"/>
  <c r="N220" i="55"/>
  <c r="N218" i="55"/>
  <c r="S130" i="55"/>
  <c r="Q139" i="55"/>
  <c r="P144" i="55"/>
  <c r="P143" i="55"/>
  <c r="P142" i="55"/>
  <c r="O141" i="55"/>
  <c r="V152" i="55"/>
  <c r="AC157" i="55"/>
  <c r="AC156" i="55"/>
  <c r="AC155" i="55"/>
  <c r="AC154" i="55"/>
  <c r="AC153" i="55"/>
  <c r="B104" i="55"/>
  <c r="B106" i="55"/>
  <c r="B108" i="55"/>
  <c r="B107" i="55"/>
  <c r="AO104" i="55"/>
  <c r="AG104" i="55"/>
  <c r="Y104" i="55"/>
  <c r="Q104" i="55"/>
  <c r="H103" i="55"/>
  <c r="P208" i="55"/>
  <c r="O220" i="55"/>
  <c r="P190" i="55"/>
  <c r="O192" i="55"/>
  <c r="N208" i="55"/>
  <c r="O205" i="55"/>
  <c r="N216" i="55"/>
  <c r="M220" i="55"/>
  <c r="M218" i="55"/>
  <c r="P139" i="55"/>
  <c r="O144" i="55"/>
  <c r="O143" i="55"/>
  <c r="O142" i="55"/>
  <c r="N141" i="55"/>
  <c r="AC152" i="55"/>
  <c r="AB157" i="55"/>
  <c r="AB156" i="55"/>
  <c r="AB155" i="55"/>
  <c r="AB154" i="55"/>
  <c r="AB153" i="55"/>
  <c r="H104" i="55"/>
  <c r="P207" i="55"/>
  <c r="N205" i="55"/>
  <c r="P221" i="55"/>
  <c r="P219" i="55"/>
  <c r="P217" i="55"/>
  <c r="O139" i="55"/>
  <c r="N144" i="55"/>
  <c r="N143" i="55"/>
  <c r="N142" i="55"/>
  <c r="L141" i="55"/>
  <c r="AB152" i="55"/>
  <c r="AA157" i="55"/>
  <c r="AA156" i="55"/>
  <c r="AA155" i="55"/>
  <c r="AA154" i="55"/>
  <c r="AA153" i="55"/>
  <c r="AV104" i="55"/>
  <c r="AN104" i="55"/>
  <c r="AF103" i="55"/>
  <c r="X104" i="55"/>
  <c r="P103" i="55"/>
  <c r="O207" i="55"/>
  <c r="O217" i="55"/>
  <c r="M143" i="55"/>
  <c r="R140" i="55"/>
  <c r="Z157" i="55"/>
  <c r="Z154" i="55"/>
  <c r="P204" i="55"/>
  <c r="O219" i="55"/>
  <c r="M144" i="55"/>
  <c r="M142" i="55"/>
  <c r="Z156" i="55"/>
  <c r="Z155" i="55"/>
  <c r="Z153" i="55"/>
  <c r="P194" i="55"/>
  <c r="Q203" i="55"/>
  <c r="N207" i="55"/>
  <c r="O204" i="55"/>
  <c r="N221" i="55"/>
  <c r="N219" i="55"/>
  <c r="N217" i="55"/>
  <c r="M139" i="55"/>
  <c r="W139" i="55" s="1"/>
  <c r="L144" i="55"/>
  <c r="Y142" i="55" s="1"/>
  <c r="L143" i="55"/>
  <c r="L142" i="55"/>
  <c r="P140" i="55"/>
  <c r="Z140" i="55" s="1"/>
  <c r="Z152" i="55"/>
  <c r="Y157" i="55"/>
  <c r="Y156" i="55"/>
  <c r="Y155" i="55"/>
  <c r="Y154" i="55"/>
  <c r="Y153" i="55"/>
  <c r="AK103" i="55"/>
  <c r="AC104" i="55"/>
  <c r="U104" i="55"/>
  <c r="M103" i="55"/>
  <c r="AN91" i="55"/>
  <c r="H91" i="55"/>
  <c r="X92" i="55"/>
  <c r="AN93" i="55"/>
  <c r="H93" i="55"/>
  <c r="W102" i="55"/>
  <c r="AN103" i="55"/>
  <c r="R131" i="55"/>
  <c r="AE91" i="55"/>
  <c r="AM92" i="55"/>
  <c r="G92" i="55"/>
  <c r="AE93" i="55"/>
  <c r="G93" i="55"/>
  <c r="AL102" i="55"/>
  <c r="AU103" i="55"/>
  <c r="O103" i="55"/>
  <c r="AU104" i="55"/>
  <c r="O104" i="55"/>
  <c r="N192" i="55"/>
  <c r="Q130" i="55"/>
  <c r="AD91" i="55"/>
  <c r="AT92" i="55"/>
  <c r="N92" i="55"/>
  <c r="AD93" i="55"/>
  <c r="M102" i="55"/>
  <c r="AL103" i="55"/>
  <c r="F103" i="55"/>
  <c r="V104" i="55"/>
  <c r="M192" i="55"/>
  <c r="M206" i="55"/>
  <c r="Q126" i="55"/>
  <c r="AC91" i="55"/>
  <c r="AS92" i="55"/>
  <c r="AS93" i="55"/>
  <c r="M93" i="55"/>
  <c r="T102" i="55"/>
  <c r="AC103" i="55"/>
  <c r="AS104" i="55"/>
  <c r="M104" i="55"/>
  <c r="M190" i="55"/>
  <c r="L195" i="55"/>
  <c r="L194" i="55"/>
  <c r="L193" i="55"/>
  <c r="L192" i="55"/>
  <c r="L191" i="55"/>
  <c r="M203" i="55"/>
  <c r="L208" i="55"/>
  <c r="L207" i="55"/>
  <c r="L206" i="55"/>
  <c r="L205" i="55"/>
  <c r="L204" i="55"/>
  <c r="M216" i="55"/>
  <c r="L221" i="55"/>
  <c r="L220" i="55"/>
  <c r="L219" i="55"/>
  <c r="L218" i="55"/>
  <c r="L217" i="55"/>
  <c r="P126" i="55"/>
  <c r="O131" i="55"/>
  <c r="O130" i="55"/>
  <c r="O129" i="55"/>
  <c r="O128" i="55"/>
  <c r="O127" i="55"/>
  <c r="Z142" i="55"/>
  <c r="Z143" i="55"/>
  <c r="L140" i="55"/>
  <c r="V140" i="55" s="1"/>
  <c r="AR91" i="55"/>
  <c r="AJ91" i="55"/>
  <c r="AB91" i="55"/>
  <c r="T91" i="55"/>
  <c r="L91" i="55"/>
  <c r="D91" i="55"/>
  <c r="AR92" i="55"/>
  <c r="AJ92" i="55"/>
  <c r="AB92" i="55"/>
  <c r="T92" i="55"/>
  <c r="L92" i="55"/>
  <c r="D92" i="55"/>
  <c r="AQ102" i="55"/>
  <c r="AI102" i="55"/>
  <c r="AA102" i="55"/>
  <c r="S102" i="55"/>
  <c r="K102" i="55"/>
  <c r="C102" i="55"/>
  <c r="AR103" i="55"/>
  <c r="AJ103" i="55"/>
  <c r="AB103" i="55"/>
  <c r="T103" i="55"/>
  <c r="L103" i="55"/>
  <c r="D103" i="55"/>
  <c r="AR104" i="55"/>
  <c r="AJ104" i="55"/>
  <c r="AB104" i="55"/>
  <c r="L104" i="55"/>
  <c r="D104" i="55"/>
  <c r="P91" i="55"/>
  <c r="AF92" i="55"/>
  <c r="AV93" i="55"/>
  <c r="P93" i="55"/>
  <c r="AM102" i="55"/>
  <c r="G102" i="55"/>
  <c r="X103" i="55"/>
  <c r="P104" i="55"/>
  <c r="R130" i="55"/>
  <c r="R127" i="55"/>
  <c r="Z144" i="55"/>
  <c r="AU91" i="55"/>
  <c r="W91" i="55"/>
  <c r="AU92" i="55"/>
  <c r="O92" i="55"/>
  <c r="AM93" i="55"/>
  <c r="O93" i="55"/>
  <c r="AT102" i="55"/>
  <c r="AD102" i="55"/>
  <c r="F102" i="55"/>
  <c r="W103" i="55"/>
  <c r="AM104" i="55"/>
  <c r="G104" i="55"/>
  <c r="N195" i="55"/>
  <c r="R126" i="55"/>
  <c r="Q128" i="55"/>
  <c r="AT91" i="55"/>
  <c r="N91" i="55"/>
  <c r="V93" i="55"/>
  <c r="AS102" i="55"/>
  <c r="U102" i="55"/>
  <c r="AT103" i="55"/>
  <c r="N103" i="55"/>
  <c r="N190" i="55"/>
  <c r="M193" i="55"/>
  <c r="M208" i="55"/>
  <c r="M205" i="55"/>
  <c r="P130" i="55"/>
  <c r="P128" i="55"/>
  <c r="Y143" i="55"/>
  <c r="M91" i="55"/>
  <c r="AK92" i="55"/>
  <c r="U93" i="55"/>
  <c r="U103" i="55"/>
  <c r="AK104" i="55"/>
  <c r="E104" i="55"/>
  <c r="L190" i="55"/>
  <c r="S195" i="55"/>
  <c r="S194" i="55"/>
  <c r="S193" i="55"/>
  <c r="S192" i="55"/>
  <c r="S191" i="55"/>
  <c r="L203" i="55"/>
  <c r="S208" i="55"/>
  <c r="S207" i="55"/>
  <c r="S206" i="55"/>
  <c r="S205" i="55"/>
  <c r="S204" i="55"/>
  <c r="L216" i="55"/>
  <c r="S221" i="55"/>
  <c r="S220" i="55"/>
  <c r="S219" i="55"/>
  <c r="S218" i="55"/>
  <c r="S217" i="55"/>
  <c r="O126" i="55"/>
  <c r="N131" i="55"/>
  <c r="N130" i="55"/>
  <c r="N129" i="55"/>
  <c r="N128" i="55"/>
  <c r="N127" i="55"/>
  <c r="W140" i="55"/>
  <c r="AQ91" i="55"/>
  <c r="AI91" i="55"/>
  <c r="AA91" i="55"/>
  <c r="S91" i="55"/>
  <c r="K91" i="55"/>
  <c r="C91" i="55"/>
  <c r="AQ92" i="55"/>
  <c r="AI92" i="55"/>
  <c r="AA92" i="55"/>
  <c r="S92" i="55"/>
  <c r="K92" i="55"/>
  <c r="C92" i="55"/>
  <c r="B102" i="55"/>
  <c r="AP102" i="55"/>
  <c r="AH102" i="55"/>
  <c r="Z102" i="55"/>
  <c r="R102" i="55"/>
  <c r="J102" i="55"/>
  <c r="AQ103" i="55"/>
  <c r="AI103" i="55"/>
  <c r="AA103" i="55"/>
  <c r="S103" i="55"/>
  <c r="K103" i="55"/>
  <c r="C103" i="55"/>
  <c r="AF91" i="55"/>
  <c r="AV92" i="55"/>
  <c r="AV103" i="55"/>
  <c r="AF104" i="55"/>
  <c r="S126" i="55"/>
  <c r="R128" i="55"/>
  <c r="V102" i="55"/>
  <c r="N194" i="55"/>
  <c r="Q129" i="55"/>
  <c r="V144" i="55"/>
  <c r="V91" i="55"/>
  <c r="AL92" i="55"/>
  <c r="F92" i="55"/>
  <c r="AC102" i="55"/>
  <c r="AD103" i="55"/>
  <c r="N104" i="55"/>
  <c r="M194" i="55"/>
  <c r="M191" i="55"/>
  <c r="M207" i="55"/>
  <c r="P129" i="55"/>
  <c r="AK91" i="55"/>
  <c r="E91" i="55"/>
  <c r="U92" i="55"/>
  <c r="E103" i="55"/>
  <c r="R195" i="55"/>
  <c r="R194" i="55"/>
  <c r="R193" i="55"/>
  <c r="R192" i="55"/>
  <c r="R191" i="55"/>
  <c r="S203" i="55"/>
  <c r="R208" i="55"/>
  <c r="R207" i="55"/>
  <c r="R206" i="55"/>
  <c r="R205" i="55"/>
  <c r="R204" i="55"/>
  <c r="S216" i="55"/>
  <c r="R221" i="55"/>
  <c r="R220" i="55"/>
  <c r="R219" i="55"/>
  <c r="R218" i="55"/>
  <c r="R217" i="55"/>
  <c r="N126" i="55"/>
  <c r="M131" i="55"/>
  <c r="M130" i="55"/>
  <c r="M129" i="55"/>
  <c r="M128" i="55"/>
  <c r="M127" i="55"/>
  <c r="Y141" i="55"/>
  <c r="V141" i="55"/>
  <c r="B91" i="55"/>
  <c r="AP91" i="55"/>
  <c r="AH91" i="55"/>
  <c r="Z91" i="55"/>
  <c r="R91" i="55"/>
  <c r="J91" i="55"/>
  <c r="B92" i="55"/>
  <c r="AP92" i="55"/>
  <c r="AH92" i="55"/>
  <c r="Z92" i="55"/>
  <c r="R92" i="55"/>
  <c r="J92" i="55"/>
  <c r="AW102" i="55"/>
  <c r="AO102" i="55"/>
  <c r="AG102" i="55"/>
  <c r="Y102" i="55"/>
  <c r="Q102" i="55"/>
  <c r="I102" i="55"/>
  <c r="B103" i="55"/>
  <c r="AP103" i="55"/>
  <c r="AH103" i="55"/>
  <c r="Z103" i="55"/>
  <c r="R103" i="55"/>
  <c r="J103" i="55"/>
  <c r="X91" i="55"/>
  <c r="AE102" i="55"/>
  <c r="R129" i="55"/>
  <c r="W92" i="55"/>
  <c r="AE103" i="55"/>
  <c r="O190" i="55"/>
  <c r="N193" i="55"/>
  <c r="N191" i="55"/>
  <c r="Q131" i="55"/>
  <c r="Q127" i="55"/>
  <c r="AC139" i="55"/>
  <c r="AL91" i="55"/>
  <c r="F91" i="55"/>
  <c r="AK102" i="55"/>
  <c r="M195" i="55"/>
  <c r="N203" i="55"/>
  <c r="M204" i="55"/>
  <c r="P131" i="55"/>
  <c r="P127" i="55"/>
  <c r="Z141" i="55"/>
  <c r="AC92" i="55"/>
  <c r="E92" i="55"/>
  <c r="S190" i="55"/>
  <c r="R190" i="55"/>
  <c r="Q195" i="55"/>
  <c r="Q194" i="55"/>
  <c r="Q193" i="55"/>
  <c r="Q192" i="55"/>
  <c r="R203" i="55"/>
  <c r="Q208" i="55"/>
  <c r="Q207" i="55"/>
  <c r="Q206" i="55"/>
  <c r="Q205" i="55"/>
  <c r="R216" i="55"/>
  <c r="Q221" i="55"/>
  <c r="Q220" i="55"/>
  <c r="Q219" i="55"/>
  <c r="Q218" i="55"/>
  <c r="M126" i="55"/>
  <c r="L131" i="55"/>
  <c r="V131" i="55" s="1"/>
  <c r="L130" i="55"/>
  <c r="L129" i="55"/>
  <c r="L128" i="55"/>
  <c r="S140" i="55"/>
  <c r="AC140" i="55" s="1"/>
  <c r="AW91" i="55"/>
  <c r="AO91" i="55"/>
  <c r="AG91" i="55"/>
  <c r="Y91" i="55"/>
  <c r="Q91" i="55"/>
  <c r="I91" i="55"/>
  <c r="AW92" i="55"/>
  <c r="AO92" i="55"/>
  <c r="AG92" i="55"/>
  <c r="Y92" i="55"/>
  <c r="Q92" i="55"/>
  <c r="I92" i="55"/>
  <c r="AW103" i="55"/>
  <c r="AO103" i="55"/>
  <c r="AG103" i="55"/>
  <c r="Y103" i="55"/>
  <c r="Q103" i="55"/>
  <c r="I103" i="55"/>
  <c r="Y144" i="55"/>
  <c r="Y140" i="55"/>
  <c r="AB139" i="55"/>
  <c r="X139" i="55"/>
  <c r="AA144" i="55"/>
  <c r="W144" i="55"/>
  <c r="AA143" i="55"/>
  <c r="W143" i="55"/>
  <c r="AA142" i="55"/>
  <c r="W142" i="55"/>
  <c r="Q141" i="55"/>
  <c r="AA141" i="55" s="1"/>
  <c r="M141" i="55"/>
  <c r="W141" i="55" s="1"/>
  <c r="Q140" i="55"/>
  <c r="AA140" i="55" s="1"/>
  <c r="Y139" i="55"/>
  <c r="AC144" i="55"/>
  <c r="AC143" i="55"/>
  <c r="AC142" i="55"/>
  <c r="AC141" i="55"/>
  <c r="AA139" i="55"/>
  <c r="AB144" i="55"/>
  <c r="X144" i="55"/>
  <c r="AB143" i="55"/>
  <c r="X143" i="55"/>
  <c r="AB142" i="55"/>
  <c r="X142" i="55"/>
  <c r="AB141" i="55"/>
  <c r="X141" i="55"/>
  <c r="AB140" i="55"/>
  <c r="X140" i="55"/>
  <c r="Z139" i="55"/>
  <c r="L218" i="56"/>
  <c r="M216" i="56"/>
  <c r="S204" i="56"/>
  <c r="S205" i="56"/>
  <c r="S206" i="56"/>
  <c r="S207" i="56"/>
  <c r="S208" i="56"/>
  <c r="S203" i="56"/>
  <c r="L203" i="56"/>
  <c r="S191" i="56"/>
  <c r="S192" i="56"/>
  <c r="S193" i="56"/>
  <c r="S194" i="56"/>
  <c r="S195" i="56"/>
  <c r="L190" i="56"/>
  <c r="E222" i="56"/>
  <c r="S219" i="56" s="1"/>
  <c r="E209" i="56"/>
  <c r="M204" i="56" s="1"/>
  <c r="E196" i="56"/>
  <c r="M191" i="56" s="1"/>
  <c r="L139" i="56"/>
  <c r="V139" i="56" s="1"/>
  <c r="F145" i="56"/>
  <c r="O157" i="56"/>
  <c r="F158" i="56"/>
  <c r="P153" i="56" s="1"/>
  <c r="L140" i="56"/>
  <c r="M140" i="56"/>
  <c r="N140" i="56"/>
  <c r="O140" i="56"/>
  <c r="Y140" i="56" s="1"/>
  <c r="P140" i="56"/>
  <c r="Z140" i="56" s="1"/>
  <c r="Q140" i="56"/>
  <c r="R140" i="56"/>
  <c r="AB140" i="56" s="1"/>
  <c r="S140" i="56"/>
  <c r="AC140" i="56" s="1"/>
  <c r="L141" i="56"/>
  <c r="M141" i="56"/>
  <c r="N141" i="56"/>
  <c r="O141" i="56"/>
  <c r="Y141" i="56" s="1"/>
  <c r="P141" i="56"/>
  <c r="Z141" i="56" s="1"/>
  <c r="Q141" i="56"/>
  <c r="AA141" i="56" s="1"/>
  <c r="R141" i="56"/>
  <c r="AB141" i="56" s="1"/>
  <c r="S141" i="56"/>
  <c r="AC141" i="56" s="1"/>
  <c r="L142" i="56"/>
  <c r="M142" i="56"/>
  <c r="N142" i="56"/>
  <c r="O142" i="56"/>
  <c r="Y142" i="56" s="1"/>
  <c r="P142" i="56"/>
  <c r="Z142" i="56" s="1"/>
  <c r="Q142" i="56"/>
  <c r="AA142" i="56" s="1"/>
  <c r="R142" i="56"/>
  <c r="AB142" i="56" s="1"/>
  <c r="S142" i="56"/>
  <c r="AC142" i="56" s="1"/>
  <c r="L143" i="56"/>
  <c r="M143" i="56"/>
  <c r="N143" i="56"/>
  <c r="O143" i="56"/>
  <c r="Y143" i="56" s="1"/>
  <c r="P143" i="56"/>
  <c r="Z143" i="56" s="1"/>
  <c r="Q143" i="56"/>
  <c r="AA143" i="56" s="1"/>
  <c r="R143" i="56"/>
  <c r="AB143" i="56" s="1"/>
  <c r="S143" i="56"/>
  <c r="AC143" i="56" s="1"/>
  <c r="L144" i="56"/>
  <c r="M144" i="56"/>
  <c r="N144" i="56"/>
  <c r="O144" i="56"/>
  <c r="Y144" i="56" s="1"/>
  <c r="P144" i="56"/>
  <c r="Q144" i="56"/>
  <c r="R144" i="56"/>
  <c r="S144" i="56"/>
  <c r="AC144" i="56" s="1"/>
  <c r="M139" i="56"/>
  <c r="N139" i="56"/>
  <c r="O139" i="56"/>
  <c r="P139" i="56"/>
  <c r="Z139" i="56" s="1"/>
  <c r="Q139" i="56"/>
  <c r="AA139" i="56" s="1"/>
  <c r="R139" i="56"/>
  <c r="AB139" i="56" s="1"/>
  <c r="S139" i="56"/>
  <c r="AC139" i="56" s="1"/>
  <c r="M127" i="56"/>
  <c r="M128" i="56"/>
  <c r="N128" i="56"/>
  <c r="O129" i="56"/>
  <c r="O130" i="56"/>
  <c r="M131" i="56"/>
  <c r="O126" i="56"/>
  <c r="P126" i="56"/>
  <c r="F132" i="56"/>
  <c r="P127" i="56" s="1"/>
  <c r="Q217" i="54"/>
  <c r="Q218" i="54"/>
  <c r="Q219" i="54"/>
  <c r="Q220" i="54"/>
  <c r="Q221" i="54"/>
  <c r="R216" i="54"/>
  <c r="E222" i="54"/>
  <c r="L217" i="54" s="1"/>
  <c r="E209" i="54"/>
  <c r="S204" i="54" s="1"/>
  <c r="Q191" i="54"/>
  <c r="P192" i="54"/>
  <c r="Q192" i="54"/>
  <c r="Q193" i="54"/>
  <c r="P194" i="54"/>
  <c r="Q194" i="54"/>
  <c r="Q195" i="54"/>
  <c r="Q190" i="54"/>
  <c r="R190" i="54"/>
  <c r="E196" i="54"/>
  <c r="R191" i="54" s="1"/>
  <c r="Q152" i="54"/>
  <c r="F158" i="54"/>
  <c r="L153" i="54" s="1"/>
  <c r="M141" i="54"/>
  <c r="N142" i="54"/>
  <c r="O143" i="54"/>
  <c r="N139" i="54"/>
  <c r="F145" i="54"/>
  <c r="P140" i="54" s="1"/>
  <c r="M131" i="54"/>
  <c r="F132" i="54"/>
  <c r="O127" i="54" s="1"/>
  <c r="P154" i="54" l="1"/>
  <c r="N131" i="54"/>
  <c r="N127" i="54"/>
  <c r="M144" i="54"/>
  <c r="N141" i="54"/>
  <c r="R152" i="54"/>
  <c r="P157" i="54"/>
  <c r="O156" i="54"/>
  <c r="N155" i="54"/>
  <c r="M154" i="54"/>
  <c r="N195" i="54"/>
  <c r="N193" i="54"/>
  <c r="N191" i="54"/>
  <c r="P208" i="54"/>
  <c r="P206" i="54"/>
  <c r="P204" i="54"/>
  <c r="R221" i="54"/>
  <c r="R219" i="54"/>
  <c r="R217" i="54"/>
  <c r="N131" i="56"/>
  <c r="O128" i="56"/>
  <c r="Z144" i="56"/>
  <c r="N152" i="56"/>
  <c r="N155" i="56"/>
  <c r="M190" i="56"/>
  <c r="L194" i="56"/>
  <c r="L192" i="56"/>
  <c r="M203" i="56"/>
  <c r="L207" i="56"/>
  <c r="L205" i="56"/>
  <c r="S220" i="56"/>
  <c r="V130" i="55"/>
  <c r="AA131" i="55"/>
  <c r="X126" i="55"/>
  <c r="Y126" i="55"/>
  <c r="AB126" i="55"/>
  <c r="AB130" i="55"/>
  <c r="AB131" i="55"/>
  <c r="AC127" i="55"/>
  <c r="M155" i="54"/>
  <c r="O204" i="54"/>
  <c r="M155" i="56"/>
  <c r="AA140" i="56"/>
  <c r="AC128" i="55"/>
  <c r="N156" i="54"/>
  <c r="O208" i="54"/>
  <c r="N143" i="54"/>
  <c r="O140" i="54"/>
  <c r="P152" i="54"/>
  <c r="N157" i="54"/>
  <c r="M156" i="54"/>
  <c r="S154" i="54"/>
  <c r="R153" i="54"/>
  <c r="S203" i="54"/>
  <c r="R207" i="54"/>
  <c r="R205" i="54"/>
  <c r="P221" i="54"/>
  <c r="P219" i="54"/>
  <c r="P217" i="54"/>
  <c r="Y139" i="56"/>
  <c r="X144" i="56"/>
  <c r="X143" i="56"/>
  <c r="X142" i="56"/>
  <c r="X141" i="56"/>
  <c r="X140" i="56"/>
  <c r="N157" i="56"/>
  <c r="O154" i="56"/>
  <c r="R195" i="56"/>
  <c r="R193" i="56"/>
  <c r="R191" i="56"/>
  <c r="R208" i="56"/>
  <c r="R206" i="56"/>
  <c r="R204" i="56"/>
  <c r="S217" i="56"/>
  <c r="AC130" i="55"/>
  <c r="S153" i="54"/>
  <c r="O206" i="54"/>
  <c r="N130" i="54"/>
  <c r="M130" i="54"/>
  <c r="P139" i="54"/>
  <c r="M143" i="54"/>
  <c r="N140" i="54"/>
  <c r="O152" i="54"/>
  <c r="M157" i="54"/>
  <c r="S155" i="54"/>
  <c r="R154" i="54"/>
  <c r="Q153" i="54"/>
  <c r="P190" i="54"/>
  <c r="O194" i="54"/>
  <c r="O192" i="54"/>
  <c r="R203" i="54"/>
  <c r="Q207" i="54"/>
  <c r="Q205" i="54"/>
  <c r="L216" i="54"/>
  <c r="S220" i="54"/>
  <c r="S218" i="54"/>
  <c r="N130" i="56"/>
  <c r="O127" i="56"/>
  <c r="X139" i="56"/>
  <c r="W144" i="56"/>
  <c r="W143" i="56"/>
  <c r="W142" i="56"/>
  <c r="W141" i="56"/>
  <c r="W140" i="56"/>
  <c r="M157" i="56"/>
  <c r="N154" i="56"/>
  <c r="Q195" i="56"/>
  <c r="Q193" i="56"/>
  <c r="Q191" i="56"/>
  <c r="Q208" i="56"/>
  <c r="Q206" i="56"/>
  <c r="Q204" i="56"/>
  <c r="L217" i="56"/>
  <c r="M127" i="54"/>
  <c r="W127" i="54" s="1"/>
  <c r="O157" i="54"/>
  <c r="N129" i="54"/>
  <c r="O139" i="54"/>
  <c r="O142" i="54"/>
  <c r="M140" i="54"/>
  <c r="N152" i="54"/>
  <c r="S156" i="54"/>
  <c r="R155" i="54"/>
  <c r="Q154" i="54"/>
  <c r="P153" i="54"/>
  <c r="O190" i="54"/>
  <c r="N194" i="54"/>
  <c r="N192" i="54"/>
  <c r="Q203" i="54"/>
  <c r="P207" i="54"/>
  <c r="P205" i="54"/>
  <c r="S216" i="54"/>
  <c r="R220" i="54"/>
  <c r="R218" i="54"/>
  <c r="M130" i="56"/>
  <c r="N127" i="56"/>
  <c r="W139" i="56"/>
  <c r="V144" i="56"/>
  <c r="V143" i="56"/>
  <c r="V142" i="56"/>
  <c r="V141" i="56"/>
  <c r="V140" i="56"/>
  <c r="O156" i="56"/>
  <c r="M154" i="56"/>
  <c r="L195" i="56"/>
  <c r="L193" i="56"/>
  <c r="L191" i="56"/>
  <c r="L208" i="56"/>
  <c r="L206" i="56"/>
  <c r="L204" i="56"/>
  <c r="M129" i="54"/>
  <c r="R156" i="54"/>
  <c r="P203" i="54"/>
  <c r="N156" i="56"/>
  <c r="O153" i="56"/>
  <c r="Q155" i="54"/>
  <c r="O205" i="54"/>
  <c r="O126" i="54"/>
  <c r="N128" i="54"/>
  <c r="O144" i="54"/>
  <c r="M142" i="54"/>
  <c r="L152" i="54"/>
  <c r="R157" i="54"/>
  <c r="Q156" i="54"/>
  <c r="P155" i="54"/>
  <c r="O154" i="54"/>
  <c r="N153" i="54"/>
  <c r="P195" i="54"/>
  <c r="P193" i="54"/>
  <c r="P191" i="54"/>
  <c r="R208" i="54"/>
  <c r="R206" i="54"/>
  <c r="R204" i="54"/>
  <c r="Q216" i="54"/>
  <c r="P220" i="54"/>
  <c r="P218" i="54"/>
  <c r="N126" i="56"/>
  <c r="X126" i="56" s="1"/>
  <c r="N129" i="56"/>
  <c r="P152" i="56"/>
  <c r="M156" i="56"/>
  <c r="N153" i="56"/>
  <c r="S190" i="56"/>
  <c r="R194" i="56"/>
  <c r="R192" i="56"/>
  <c r="R207" i="56"/>
  <c r="R205" i="56"/>
  <c r="S221" i="56"/>
  <c r="V142" i="55"/>
  <c r="S157" i="54"/>
  <c r="O153" i="54"/>
  <c r="O207" i="54"/>
  <c r="N126" i="54"/>
  <c r="X126" i="54" s="1"/>
  <c r="M128" i="54"/>
  <c r="N144" i="54"/>
  <c r="O141" i="54"/>
  <c r="S152" i="54"/>
  <c r="Q157" i="54"/>
  <c r="P156" i="54"/>
  <c r="O155" i="54"/>
  <c r="N154" i="54"/>
  <c r="X154" i="54" s="1"/>
  <c r="M153" i="54"/>
  <c r="O195" i="54"/>
  <c r="O193" i="54"/>
  <c r="O191" i="54"/>
  <c r="Q208" i="54"/>
  <c r="Q206" i="54"/>
  <c r="Q204" i="54"/>
  <c r="S221" i="54"/>
  <c r="AC222" i="54" s="1"/>
  <c r="S219" i="54"/>
  <c r="S217" i="54"/>
  <c r="O131" i="56"/>
  <c r="M129" i="56"/>
  <c r="W129" i="56" s="1"/>
  <c r="AA144" i="56"/>
  <c r="O152" i="56"/>
  <c r="O155" i="56"/>
  <c r="M153" i="56"/>
  <c r="R190" i="56"/>
  <c r="Q194" i="56"/>
  <c r="Q192" i="56"/>
  <c r="R203" i="56"/>
  <c r="Q207" i="56"/>
  <c r="Q205" i="56"/>
  <c r="L221" i="56"/>
  <c r="V143" i="55"/>
  <c r="V139" i="55"/>
  <c r="L220" i="56"/>
  <c r="M217" i="56"/>
  <c r="M218" i="56"/>
  <c r="M219" i="56"/>
  <c r="M220" i="56"/>
  <c r="M221" i="56"/>
  <c r="N216" i="56"/>
  <c r="Q218" i="56"/>
  <c r="R216" i="56"/>
  <c r="R221" i="56"/>
  <c r="N217" i="56"/>
  <c r="N218" i="56"/>
  <c r="N219" i="56"/>
  <c r="N220" i="56"/>
  <c r="N221" i="56"/>
  <c r="O216" i="56"/>
  <c r="Q217" i="56"/>
  <c r="Q221" i="56"/>
  <c r="R219" i="56"/>
  <c r="S216" i="56"/>
  <c r="O217" i="56"/>
  <c r="O218" i="56"/>
  <c r="O219" i="56"/>
  <c r="O220" i="56"/>
  <c r="O221" i="56"/>
  <c r="P216" i="56"/>
  <c r="Q220" i="56"/>
  <c r="R217" i="56"/>
  <c r="R220" i="56"/>
  <c r="P217" i="56"/>
  <c r="P218" i="56"/>
  <c r="P219" i="56"/>
  <c r="P220" i="56"/>
  <c r="P221" i="56"/>
  <c r="Q216" i="56"/>
  <c r="Q219" i="56"/>
  <c r="R218" i="56"/>
  <c r="L219" i="56"/>
  <c r="N209" i="56"/>
  <c r="AC204" i="56" s="1"/>
  <c r="L216" i="56"/>
  <c r="S218" i="56"/>
  <c r="AA126" i="55"/>
  <c r="W126" i="55"/>
  <c r="S129" i="54"/>
  <c r="L144" i="54"/>
  <c r="X141" i="54" s="1"/>
  <c r="L140" i="54"/>
  <c r="M126" i="56"/>
  <c r="L129" i="56"/>
  <c r="L127" i="56"/>
  <c r="L154" i="56"/>
  <c r="S126" i="54"/>
  <c r="R131" i="54"/>
  <c r="R130" i="54"/>
  <c r="R129" i="54"/>
  <c r="R128" i="54"/>
  <c r="R127" i="54"/>
  <c r="L139" i="54"/>
  <c r="S144" i="54"/>
  <c r="S143" i="54"/>
  <c r="S142" i="54"/>
  <c r="S141" i="54"/>
  <c r="S140" i="54"/>
  <c r="M152" i="54"/>
  <c r="L157" i="54"/>
  <c r="Y157" i="54" s="1"/>
  <c r="L156" i="54"/>
  <c r="L155" i="54"/>
  <c r="L154" i="54"/>
  <c r="N190" i="54"/>
  <c r="M195" i="54"/>
  <c r="M194" i="54"/>
  <c r="M193" i="54"/>
  <c r="M192" i="54"/>
  <c r="M191" i="54"/>
  <c r="O203" i="54"/>
  <c r="N208" i="54"/>
  <c r="N207" i="54"/>
  <c r="N206" i="54"/>
  <c r="N205" i="54"/>
  <c r="N204" i="54"/>
  <c r="P216" i="54"/>
  <c r="O221" i="54"/>
  <c r="O220" i="54"/>
  <c r="O219" i="54"/>
  <c r="O218" i="54"/>
  <c r="O217" i="54"/>
  <c r="L126" i="56"/>
  <c r="S131" i="56"/>
  <c r="S130" i="56"/>
  <c r="S129" i="56"/>
  <c r="S128" i="56"/>
  <c r="S127" i="56"/>
  <c r="AB144" i="56"/>
  <c r="L152" i="56"/>
  <c r="S157" i="56"/>
  <c r="S156" i="56"/>
  <c r="S155" i="56"/>
  <c r="S154" i="56"/>
  <c r="S153" i="56"/>
  <c r="Q190" i="56"/>
  <c r="P195" i="56"/>
  <c r="P194" i="56"/>
  <c r="P193" i="56"/>
  <c r="P192" i="56"/>
  <c r="P191" i="56"/>
  <c r="Q203" i="56"/>
  <c r="P208" i="56"/>
  <c r="P207" i="56"/>
  <c r="P206" i="56"/>
  <c r="P205" i="56"/>
  <c r="P204" i="56"/>
  <c r="W128" i="55"/>
  <c r="AB128" i="55"/>
  <c r="X128" i="55"/>
  <c r="O209" i="55"/>
  <c r="AB204" i="55" s="1"/>
  <c r="Y130" i="55"/>
  <c r="AA130" i="55"/>
  <c r="Y127" i="55"/>
  <c r="L130" i="54"/>
  <c r="O196" i="55"/>
  <c r="V191" i="55" s="1"/>
  <c r="Y128" i="55"/>
  <c r="S131" i="54"/>
  <c r="S130" i="54"/>
  <c r="S127" i="54"/>
  <c r="M139" i="54"/>
  <c r="L142" i="54"/>
  <c r="L141" i="54"/>
  <c r="L130" i="56"/>
  <c r="L128" i="56"/>
  <c r="M152" i="56"/>
  <c r="L156" i="56"/>
  <c r="R126" i="54"/>
  <c r="Q131" i="54"/>
  <c r="Q130" i="54"/>
  <c r="Q129" i="54"/>
  <c r="Q128" i="54"/>
  <c r="Q127" i="54"/>
  <c r="S139" i="54"/>
  <c r="R144" i="54"/>
  <c r="R143" i="54"/>
  <c r="R142" i="54"/>
  <c r="R141" i="54"/>
  <c r="R140" i="54"/>
  <c r="AB140" i="54" s="1"/>
  <c r="M190" i="54"/>
  <c r="L195" i="54"/>
  <c r="L194" i="54"/>
  <c r="L193" i="54"/>
  <c r="L192" i="54"/>
  <c r="L191" i="54"/>
  <c r="N203" i="54"/>
  <c r="M208" i="54"/>
  <c r="M207" i="54"/>
  <c r="M206" i="54"/>
  <c r="M205" i="54"/>
  <c r="M204" i="54"/>
  <c r="O216" i="54"/>
  <c r="N221" i="54"/>
  <c r="N220" i="54"/>
  <c r="N219" i="54"/>
  <c r="N218" i="54"/>
  <c r="N217" i="54"/>
  <c r="S126" i="56"/>
  <c r="R131" i="56"/>
  <c r="R130" i="56"/>
  <c r="R129" i="56"/>
  <c r="R128" i="56"/>
  <c r="R127" i="56"/>
  <c r="S152" i="56"/>
  <c r="R157" i="56"/>
  <c r="R156" i="56"/>
  <c r="R155" i="56"/>
  <c r="R154" i="56"/>
  <c r="R153" i="56"/>
  <c r="P190" i="56"/>
  <c r="O195" i="56"/>
  <c r="O194" i="56"/>
  <c r="O193" i="56"/>
  <c r="O192" i="56"/>
  <c r="O191" i="56"/>
  <c r="P203" i="56"/>
  <c r="O208" i="56"/>
  <c r="O207" i="56"/>
  <c r="O206" i="56"/>
  <c r="O205" i="56"/>
  <c r="O204" i="56"/>
  <c r="AA221" i="55"/>
  <c r="W129" i="55"/>
  <c r="AB222" i="55"/>
  <c r="AC126" i="55"/>
  <c r="X129" i="55"/>
  <c r="W209" i="55"/>
  <c r="Y131" i="55"/>
  <c r="AC129" i="55"/>
  <c r="AC131" i="55"/>
  <c r="AA207" i="55"/>
  <c r="AA129" i="55"/>
  <c r="AC207" i="55"/>
  <c r="M126" i="54"/>
  <c r="L128" i="54"/>
  <c r="Z128" i="55"/>
  <c r="W204" i="55"/>
  <c r="L157" i="56"/>
  <c r="Y155" i="56" s="1"/>
  <c r="L153" i="56"/>
  <c r="X127" i="55"/>
  <c r="Z130" i="55"/>
  <c r="Y129" i="55"/>
  <c r="Q126" i="54"/>
  <c r="P131" i="54"/>
  <c r="P130" i="54"/>
  <c r="P129" i="54"/>
  <c r="P128" i="54"/>
  <c r="P127" i="54"/>
  <c r="R139" i="54"/>
  <c r="Q144" i="54"/>
  <c r="Q143" i="54"/>
  <c r="Q142" i="54"/>
  <c r="AA142" i="54" s="1"/>
  <c r="Q141" i="54"/>
  <c r="Q140" i="54"/>
  <c r="L190" i="54"/>
  <c r="S195" i="54"/>
  <c r="S194" i="54"/>
  <c r="S193" i="54"/>
  <c r="S192" i="54"/>
  <c r="S191" i="54"/>
  <c r="M203" i="54"/>
  <c r="L208" i="54"/>
  <c r="L207" i="54"/>
  <c r="L206" i="54"/>
  <c r="L205" i="54"/>
  <c r="L204" i="54"/>
  <c r="N216" i="54"/>
  <c r="M221" i="54"/>
  <c r="M220" i="54"/>
  <c r="M219" i="54"/>
  <c r="M218" i="54"/>
  <c r="M217" i="54"/>
  <c r="R126" i="56"/>
  <c r="Q131" i="56"/>
  <c r="Q130" i="56"/>
  <c r="Q129" i="56"/>
  <c r="Q128" i="56"/>
  <c r="Q127" i="56"/>
  <c r="R152" i="56"/>
  <c r="Q157" i="56"/>
  <c r="Q156" i="56"/>
  <c r="Q155" i="56"/>
  <c r="Q154" i="56"/>
  <c r="Q153" i="56"/>
  <c r="O190" i="56"/>
  <c r="N195" i="56"/>
  <c r="N194" i="56"/>
  <c r="N193" i="56"/>
  <c r="N192" i="56"/>
  <c r="N191" i="56"/>
  <c r="O203" i="56"/>
  <c r="N208" i="56"/>
  <c r="N207" i="56"/>
  <c r="N206" i="56"/>
  <c r="N205" i="56"/>
  <c r="X206" i="56" s="1"/>
  <c r="N204" i="56"/>
  <c r="V128" i="55"/>
  <c r="Z127" i="55"/>
  <c r="AB129" i="55"/>
  <c r="W130" i="55"/>
  <c r="AB192" i="55"/>
  <c r="Z129" i="55"/>
  <c r="X130" i="55"/>
  <c r="O222" i="55"/>
  <c r="V219" i="55" s="1"/>
  <c r="V217" i="55"/>
  <c r="Z126" i="55"/>
  <c r="V206" i="55"/>
  <c r="V194" i="55"/>
  <c r="X204" i="55"/>
  <c r="L131" i="54"/>
  <c r="V131" i="54" s="1"/>
  <c r="L129" i="54"/>
  <c r="L127" i="54"/>
  <c r="AA208" i="55"/>
  <c r="AC208" i="55"/>
  <c r="L126" i="54"/>
  <c r="S128" i="54"/>
  <c r="L143" i="54"/>
  <c r="L131" i="56"/>
  <c r="X129" i="56" s="1"/>
  <c r="L155" i="56"/>
  <c r="Y190" i="55"/>
  <c r="W127" i="55"/>
  <c r="AC220" i="55"/>
  <c r="V222" i="55"/>
  <c r="P126" i="54"/>
  <c r="O131" i="54"/>
  <c r="O130" i="54"/>
  <c r="O129" i="54"/>
  <c r="O128" i="54"/>
  <c r="Q139" i="54"/>
  <c r="P144" i="54"/>
  <c r="Z144" i="54" s="1"/>
  <c r="P143" i="54"/>
  <c r="P142" i="54"/>
  <c r="P141" i="54"/>
  <c r="AA156" i="54"/>
  <c r="S190" i="54"/>
  <c r="R195" i="54"/>
  <c r="R194" i="54"/>
  <c r="R193" i="54"/>
  <c r="R192" i="54"/>
  <c r="L203" i="54"/>
  <c r="S208" i="54"/>
  <c r="S207" i="54"/>
  <c r="S206" i="54"/>
  <c r="S205" i="54"/>
  <c r="M216" i="54"/>
  <c r="L221" i="54"/>
  <c r="L220" i="54"/>
  <c r="L219" i="54"/>
  <c r="L218" i="54"/>
  <c r="O222" i="54" s="1"/>
  <c r="Q126" i="56"/>
  <c r="AA126" i="56" s="1"/>
  <c r="P131" i="56"/>
  <c r="P130" i="56"/>
  <c r="P129" i="56"/>
  <c r="P128" i="56"/>
  <c r="Z128" i="56" s="1"/>
  <c r="Q152" i="56"/>
  <c r="P157" i="56"/>
  <c r="P156" i="56"/>
  <c r="P155" i="56"/>
  <c r="P154" i="56"/>
  <c r="N190" i="56"/>
  <c r="M195" i="56"/>
  <c r="M194" i="56"/>
  <c r="M193" i="56"/>
  <c r="M192" i="56"/>
  <c r="N203" i="56"/>
  <c r="M208" i="56"/>
  <c r="M207" i="56"/>
  <c r="M206" i="56"/>
  <c r="M205" i="56"/>
  <c r="V129" i="55"/>
  <c r="AB217" i="55"/>
  <c r="Z131" i="55"/>
  <c r="AA127" i="55"/>
  <c r="W131" i="55"/>
  <c r="AB205" i="55"/>
  <c r="AB193" i="55"/>
  <c r="W208" i="55"/>
  <c r="X131" i="55"/>
  <c r="AC205" i="55"/>
  <c r="X190" i="55"/>
  <c r="AA128" i="55"/>
  <c r="AB127" i="55"/>
  <c r="V218" i="55"/>
  <c r="V207" i="55"/>
  <c r="V126" i="55"/>
  <c r="V127" i="55"/>
  <c r="Q218" i="48"/>
  <c r="R219" i="48"/>
  <c r="S220" i="48"/>
  <c r="R216" i="48"/>
  <c r="E222" i="48"/>
  <c r="S217" i="48" s="1"/>
  <c r="N204" i="48"/>
  <c r="P204" i="48"/>
  <c r="R204" i="48"/>
  <c r="S204" i="48"/>
  <c r="N205" i="48"/>
  <c r="Q205" i="48"/>
  <c r="R205" i="48"/>
  <c r="S205" i="48"/>
  <c r="P206" i="48"/>
  <c r="Q206" i="48"/>
  <c r="R206" i="48"/>
  <c r="N207" i="48"/>
  <c r="P207" i="48"/>
  <c r="Q207" i="48"/>
  <c r="S207" i="48"/>
  <c r="N208" i="48"/>
  <c r="P208" i="48"/>
  <c r="R208" i="48"/>
  <c r="S208" i="48"/>
  <c r="O203" i="48"/>
  <c r="R203" i="48"/>
  <c r="S203" i="48"/>
  <c r="L203" i="48"/>
  <c r="E209" i="48"/>
  <c r="L204" i="48" s="1"/>
  <c r="M191" i="48"/>
  <c r="O191" i="48"/>
  <c r="R191" i="48"/>
  <c r="M192" i="48"/>
  <c r="Q192" i="48"/>
  <c r="R192" i="48"/>
  <c r="P193" i="48"/>
  <c r="Q193" i="48"/>
  <c r="O194" i="48"/>
  <c r="P194" i="48"/>
  <c r="M195" i="48"/>
  <c r="O195" i="48"/>
  <c r="R195" i="48"/>
  <c r="N190" i="48"/>
  <c r="R190" i="48"/>
  <c r="S190" i="48"/>
  <c r="E196" i="48"/>
  <c r="S191" i="48" s="1"/>
  <c r="E222" i="53"/>
  <c r="E209" i="53"/>
  <c r="E196" i="53"/>
  <c r="G158" i="53"/>
  <c r="G145" i="53"/>
  <c r="G132" i="53"/>
  <c r="F158" i="48"/>
  <c r="O155" i="48" s="1"/>
  <c r="F145" i="48"/>
  <c r="N143" i="48" s="1"/>
  <c r="F132" i="48"/>
  <c r="L126" i="48" s="1"/>
  <c r="E222" i="52"/>
  <c r="M217" i="52" s="1"/>
  <c r="E209" i="52"/>
  <c r="L204" i="52" s="1"/>
  <c r="E196" i="52"/>
  <c r="M193" i="52" s="1"/>
  <c r="F158" i="52"/>
  <c r="L155" i="52" s="1"/>
  <c r="F145" i="52"/>
  <c r="M142" i="52" s="1"/>
  <c r="F132" i="52"/>
  <c r="E222" i="51"/>
  <c r="P219" i="51" s="1"/>
  <c r="E209" i="51"/>
  <c r="Q205" i="51" s="1"/>
  <c r="E196" i="51"/>
  <c r="R194" i="51" s="1"/>
  <c r="F158" i="51"/>
  <c r="L153" i="51" s="1"/>
  <c r="F145" i="51"/>
  <c r="M143" i="51" s="1"/>
  <c r="F132" i="51"/>
  <c r="O127" i="51" s="1"/>
  <c r="E222" i="50"/>
  <c r="P217" i="50" s="1"/>
  <c r="E209" i="50"/>
  <c r="P204" i="50" s="1"/>
  <c r="E196" i="50"/>
  <c r="P191" i="50" s="1"/>
  <c r="F158" i="50"/>
  <c r="M154" i="50" s="1"/>
  <c r="F145" i="50"/>
  <c r="N141" i="50" s="1"/>
  <c r="F132" i="50"/>
  <c r="M129" i="50" s="1"/>
  <c r="E222" i="49"/>
  <c r="M217" i="49" s="1"/>
  <c r="E209" i="49"/>
  <c r="M204" i="49" s="1"/>
  <c r="E196" i="49"/>
  <c r="S192" i="49" s="1"/>
  <c r="F158" i="49"/>
  <c r="N154" i="49" s="1"/>
  <c r="F145" i="49"/>
  <c r="M140" i="49" s="1"/>
  <c r="F132" i="49"/>
  <c r="R127" i="49" s="1"/>
  <c r="E222" i="46"/>
  <c r="N217" i="46" s="1"/>
  <c r="E209" i="46"/>
  <c r="N204" i="46" s="1"/>
  <c r="E196" i="46"/>
  <c r="N191" i="46" s="1"/>
  <c r="F158" i="46"/>
  <c r="N153" i="46" s="1"/>
  <c r="F145" i="46"/>
  <c r="N140" i="46" s="1"/>
  <c r="F131" i="46"/>
  <c r="N127" i="46" s="1"/>
  <c r="E222" i="45"/>
  <c r="R217" i="45" s="1"/>
  <c r="E209" i="45"/>
  <c r="S204" i="45" s="1"/>
  <c r="E196" i="45"/>
  <c r="S191" i="45" s="1"/>
  <c r="F158" i="45"/>
  <c r="N153" i="45" s="1"/>
  <c r="F145" i="45"/>
  <c r="S140" i="45" s="1"/>
  <c r="F132" i="45"/>
  <c r="S127" i="45" s="1"/>
  <c r="Z218" i="54" l="1"/>
  <c r="AB221" i="54"/>
  <c r="Z222" i="54"/>
  <c r="AB220" i="54"/>
  <c r="AC217" i="54"/>
  <c r="AA217" i="54"/>
  <c r="V217" i="54"/>
  <c r="AC221" i="54"/>
  <c r="AB219" i="54"/>
  <c r="Q129" i="45"/>
  <c r="R144" i="45"/>
  <c r="P142" i="45"/>
  <c r="S152" i="45"/>
  <c r="Q157" i="45"/>
  <c r="P156" i="45"/>
  <c r="O155" i="45"/>
  <c r="M154" i="45"/>
  <c r="L153" i="45"/>
  <c r="O195" i="45"/>
  <c r="O193" i="45"/>
  <c r="O191" i="45"/>
  <c r="O208" i="45"/>
  <c r="O206" i="45"/>
  <c r="O204" i="45"/>
  <c r="N221" i="45"/>
  <c r="N219" i="45"/>
  <c r="N217" i="45"/>
  <c r="N152" i="46"/>
  <c r="M154" i="46"/>
  <c r="M195" i="46"/>
  <c r="S192" i="46"/>
  <c r="N203" i="46"/>
  <c r="M207" i="46"/>
  <c r="M205" i="46"/>
  <c r="N216" i="46"/>
  <c r="M220" i="46"/>
  <c r="M218" i="46"/>
  <c r="O126" i="49"/>
  <c r="O139" i="49"/>
  <c r="M141" i="49"/>
  <c r="S205" i="49"/>
  <c r="S218" i="49"/>
  <c r="M190" i="51"/>
  <c r="Q207" i="51"/>
  <c r="Q218" i="51"/>
  <c r="L193" i="52"/>
  <c r="S221" i="52"/>
  <c r="P142" i="48"/>
  <c r="P190" i="48"/>
  <c r="Q194" i="48"/>
  <c r="M193" i="48"/>
  <c r="P191" i="48"/>
  <c r="Q221" i="48"/>
  <c r="R218" i="48"/>
  <c r="Z131" i="56"/>
  <c r="Y129" i="54"/>
  <c r="AB126" i="56"/>
  <c r="V205" i="55"/>
  <c r="AA192" i="55"/>
  <c r="AB131" i="56"/>
  <c r="AA209" i="55"/>
  <c r="V209" i="55"/>
  <c r="V204" i="55"/>
  <c r="S126" i="45"/>
  <c r="R128" i="45"/>
  <c r="Q144" i="45"/>
  <c r="R141" i="45"/>
  <c r="R152" i="45"/>
  <c r="P157" i="45"/>
  <c r="O156" i="45"/>
  <c r="M155" i="45"/>
  <c r="L154" i="45"/>
  <c r="S190" i="45"/>
  <c r="R194" i="45"/>
  <c r="R192" i="45"/>
  <c r="S203" i="45"/>
  <c r="R207" i="45"/>
  <c r="R205" i="45"/>
  <c r="R216" i="45"/>
  <c r="Q220" i="45"/>
  <c r="Q218" i="45"/>
  <c r="L216" i="45"/>
  <c r="M152" i="46"/>
  <c r="L154" i="46"/>
  <c r="L195" i="46"/>
  <c r="M192" i="46"/>
  <c r="M203" i="46"/>
  <c r="L207" i="46"/>
  <c r="L205" i="46"/>
  <c r="M216" i="46"/>
  <c r="L220" i="46"/>
  <c r="L218" i="46"/>
  <c r="N130" i="49"/>
  <c r="M144" i="49"/>
  <c r="L190" i="49"/>
  <c r="R205" i="49"/>
  <c r="R218" i="49"/>
  <c r="P195" i="51"/>
  <c r="P206" i="51"/>
  <c r="P217" i="51"/>
  <c r="S191" i="52"/>
  <c r="N221" i="52"/>
  <c r="O142" i="48"/>
  <c r="W218" i="54"/>
  <c r="AB156" i="56"/>
  <c r="AC126" i="56"/>
  <c r="V220" i="55"/>
  <c r="V208" i="56"/>
  <c r="X127" i="56"/>
  <c r="R126" i="45"/>
  <c r="Q128" i="45"/>
  <c r="P144" i="45"/>
  <c r="Q141" i="45"/>
  <c r="Q152" i="45"/>
  <c r="O157" i="45"/>
  <c r="M156" i="45"/>
  <c r="L155" i="45"/>
  <c r="S153" i="45"/>
  <c r="R190" i="45"/>
  <c r="Q194" i="45"/>
  <c r="Q192" i="45"/>
  <c r="R203" i="45"/>
  <c r="Q207" i="45"/>
  <c r="Q205" i="45"/>
  <c r="Q216" i="45"/>
  <c r="P220" i="45"/>
  <c r="P218" i="45"/>
  <c r="N139" i="46"/>
  <c r="M157" i="46"/>
  <c r="M153" i="46"/>
  <c r="S194" i="46"/>
  <c r="L192" i="46"/>
  <c r="S208" i="46"/>
  <c r="S206" i="46"/>
  <c r="S204" i="46"/>
  <c r="S221" i="46"/>
  <c r="S219" i="46"/>
  <c r="S217" i="46"/>
  <c r="R129" i="49"/>
  <c r="R143" i="49"/>
  <c r="S194" i="49"/>
  <c r="L216" i="49"/>
  <c r="M218" i="49"/>
  <c r="S194" i="51"/>
  <c r="S205" i="51"/>
  <c r="M144" i="52"/>
  <c r="M208" i="52"/>
  <c r="M219" i="52"/>
  <c r="N141" i="48"/>
  <c r="R220" i="48"/>
  <c r="L218" i="48"/>
  <c r="Y131" i="54"/>
  <c r="W219" i="54"/>
  <c r="X195" i="55"/>
  <c r="AB207" i="55"/>
  <c r="V153" i="54"/>
  <c r="AB155" i="54"/>
  <c r="Y127" i="56"/>
  <c r="R131" i="45"/>
  <c r="R127" i="45"/>
  <c r="R143" i="45"/>
  <c r="P141" i="45"/>
  <c r="P152" i="45"/>
  <c r="M157" i="45"/>
  <c r="L156" i="45"/>
  <c r="S154" i="45"/>
  <c r="R153" i="45"/>
  <c r="Q190" i="45"/>
  <c r="P194" i="45"/>
  <c r="P192" i="45"/>
  <c r="Q203" i="45"/>
  <c r="P207" i="45"/>
  <c r="P205" i="45"/>
  <c r="P216" i="45"/>
  <c r="O220" i="45"/>
  <c r="O218" i="45"/>
  <c r="M144" i="46"/>
  <c r="L157" i="46"/>
  <c r="V157" i="46" s="1"/>
  <c r="L153" i="46"/>
  <c r="M194" i="46"/>
  <c r="S191" i="46"/>
  <c r="R208" i="46"/>
  <c r="R206" i="46"/>
  <c r="R204" i="46"/>
  <c r="R221" i="46"/>
  <c r="R219" i="46"/>
  <c r="R217" i="46"/>
  <c r="Q129" i="49"/>
  <c r="O143" i="49"/>
  <c r="S216" i="49"/>
  <c r="Q156" i="51"/>
  <c r="R192" i="51"/>
  <c r="S216" i="51"/>
  <c r="M140" i="52"/>
  <c r="L208" i="52"/>
  <c r="L219" i="52"/>
  <c r="Q140" i="48"/>
  <c r="Q195" i="48"/>
  <c r="M194" i="48"/>
  <c r="P192" i="48"/>
  <c r="Q208" i="48"/>
  <c r="S206" i="48"/>
  <c r="P205" i="48"/>
  <c r="L216" i="48"/>
  <c r="Q220" i="48"/>
  <c r="R217" i="48"/>
  <c r="AC217" i="55"/>
  <c r="AB209" i="55"/>
  <c r="AC191" i="55"/>
  <c r="V128" i="56"/>
  <c r="W207" i="55"/>
  <c r="AC218" i="55"/>
  <c r="Z208" i="56"/>
  <c r="AC127" i="56"/>
  <c r="Y220" i="54"/>
  <c r="V154" i="54"/>
  <c r="AC143" i="54"/>
  <c r="AC126" i="54"/>
  <c r="AC129" i="54"/>
  <c r="X128" i="56"/>
  <c r="Q131" i="45"/>
  <c r="Q127" i="45"/>
  <c r="Q143" i="45"/>
  <c r="R140" i="45"/>
  <c r="N152" i="45"/>
  <c r="X152" i="45" s="1"/>
  <c r="L157" i="45"/>
  <c r="V157" i="45" s="1"/>
  <c r="S155" i="45"/>
  <c r="R154" i="45"/>
  <c r="Q153" i="45"/>
  <c r="AA153" i="45" s="1"/>
  <c r="P190" i="45"/>
  <c r="O194" i="45"/>
  <c r="O192" i="45"/>
  <c r="P203" i="45"/>
  <c r="O207" i="45"/>
  <c r="O205" i="45"/>
  <c r="O216" i="45"/>
  <c r="N220" i="45"/>
  <c r="N218" i="45"/>
  <c r="M143" i="46"/>
  <c r="M156" i="46"/>
  <c r="L190" i="46"/>
  <c r="L194" i="46"/>
  <c r="M191" i="46"/>
  <c r="M208" i="46"/>
  <c r="M206" i="46"/>
  <c r="M204" i="46"/>
  <c r="M221" i="46"/>
  <c r="M219" i="46"/>
  <c r="M217" i="46"/>
  <c r="S128" i="49"/>
  <c r="N143" i="49"/>
  <c r="L203" i="49"/>
  <c r="N216" i="49"/>
  <c r="P156" i="51"/>
  <c r="Q192" i="51"/>
  <c r="R216" i="51"/>
  <c r="M155" i="52"/>
  <c r="S206" i="52"/>
  <c r="S217" i="52"/>
  <c r="P195" i="48"/>
  <c r="R193" i="48"/>
  <c r="O192" i="48"/>
  <c r="S216" i="48"/>
  <c r="L220" i="48"/>
  <c r="Q217" i="48"/>
  <c r="V126" i="54"/>
  <c r="AA128" i="56"/>
  <c r="V153" i="56"/>
  <c r="AB218" i="55"/>
  <c r="AA129" i="54"/>
  <c r="V130" i="56"/>
  <c r="AC204" i="55"/>
  <c r="AC128" i="56"/>
  <c r="AC209" i="55"/>
  <c r="V221" i="55"/>
  <c r="AA153" i="54"/>
  <c r="V152" i="54"/>
  <c r="X131" i="56"/>
  <c r="R130" i="45"/>
  <c r="S139" i="45"/>
  <c r="P143" i="45"/>
  <c r="Q140" i="45"/>
  <c r="M152" i="45"/>
  <c r="W152" i="45" s="1"/>
  <c r="S156" i="45"/>
  <c r="R155" i="45"/>
  <c r="AB155" i="45" s="1"/>
  <c r="Q154" i="45"/>
  <c r="AA154" i="45" s="1"/>
  <c r="P153" i="45"/>
  <c r="Z153" i="45" s="1"/>
  <c r="R195" i="45"/>
  <c r="R193" i="45"/>
  <c r="R191" i="45"/>
  <c r="R208" i="45"/>
  <c r="R206" i="45"/>
  <c r="R204" i="45"/>
  <c r="Q221" i="45"/>
  <c r="Q219" i="45"/>
  <c r="Q217" i="45"/>
  <c r="M142" i="46"/>
  <c r="L156" i="46"/>
  <c r="V156" i="46" s="1"/>
  <c r="N190" i="46"/>
  <c r="S193" i="46"/>
  <c r="L191" i="46"/>
  <c r="L208" i="46"/>
  <c r="L206" i="46"/>
  <c r="L204" i="46"/>
  <c r="L221" i="46"/>
  <c r="L219" i="46"/>
  <c r="L217" i="46"/>
  <c r="M127" i="49"/>
  <c r="S141" i="49"/>
  <c r="S203" i="49"/>
  <c r="S220" i="49"/>
  <c r="M154" i="51"/>
  <c r="P191" i="51"/>
  <c r="P221" i="51"/>
  <c r="N206" i="52"/>
  <c r="N217" i="52"/>
  <c r="AA129" i="56"/>
  <c r="Z131" i="54"/>
  <c r="AA130" i="54"/>
  <c r="W217" i="55"/>
  <c r="AB221" i="55"/>
  <c r="AC129" i="56"/>
  <c r="Y222" i="54"/>
  <c r="AC219" i="55"/>
  <c r="AB154" i="54"/>
  <c r="W130" i="56"/>
  <c r="Z157" i="54"/>
  <c r="Z153" i="54"/>
  <c r="O196" i="56"/>
  <c r="Y191" i="56" s="1"/>
  <c r="X153" i="45"/>
  <c r="Q130" i="45"/>
  <c r="R139" i="45"/>
  <c r="R142" i="45"/>
  <c r="P140" i="45"/>
  <c r="S157" i="45"/>
  <c r="AC157" i="45" s="1"/>
  <c r="R156" i="45"/>
  <c r="AB156" i="45" s="1"/>
  <c r="Q155" i="45"/>
  <c r="AA155" i="45" s="1"/>
  <c r="P154" i="45"/>
  <c r="Z154" i="45" s="1"/>
  <c r="O153" i="45"/>
  <c r="Y153" i="45" s="1"/>
  <c r="Q195" i="45"/>
  <c r="Q193" i="45"/>
  <c r="Q191" i="45"/>
  <c r="Q208" i="45"/>
  <c r="Q206" i="45"/>
  <c r="Q204" i="45"/>
  <c r="P221" i="45"/>
  <c r="P219" i="45"/>
  <c r="P217" i="45"/>
  <c r="M141" i="46"/>
  <c r="M155" i="46"/>
  <c r="W155" i="46" s="1"/>
  <c r="M190" i="46"/>
  <c r="M193" i="46"/>
  <c r="L203" i="46"/>
  <c r="S207" i="46"/>
  <c r="S205" i="46"/>
  <c r="L216" i="46"/>
  <c r="S220" i="46"/>
  <c r="S218" i="46"/>
  <c r="L126" i="49"/>
  <c r="L139" i="49"/>
  <c r="R141" i="49"/>
  <c r="S207" i="49"/>
  <c r="R220" i="49"/>
  <c r="L203" i="51"/>
  <c r="S220" i="51"/>
  <c r="S195" i="52"/>
  <c r="M204" i="52"/>
  <c r="O139" i="48"/>
  <c r="M216" i="48"/>
  <c r="Q219" i="48"/>
  <c r="W195" i="56"/>
  <c r="Z129" i="56"/>
  <c r="W217" i="54"/>
  <c r="AA130" i="56"/>
  <c r="AA126" i="54"/>
  <c r="AB129" i="56"/>
  <c r="X222" i="54"/>
  <c r="AA131" i="54"/>
  <c r="AB208" i="55"/>
  <c r="Z191" i="56"/>
  <c r="AC130" i="56"/>
  <c r="Z217" i="54"/>
  <c r="AB127" i="54"/>
  <c r="W130" i="54"/>
  <c r="W155" i="54"/>
  <c r="AB152" i="54"/>
  <c r="W129" i="54"/>
  <c r="X130" i="56"/>
  <c r="R129" i="45"/>
  <c r="Q139" i="45"/>
  <c r="Q142" i="45"/>
  <c r="L152" i="45"/>
  <c r="V152" i="45" s="1"/>
  <c r="R157" i="45"/>
  <c r="AB157" i="45" s="1"/>
  <c r="Q156" i="45"/>
  <c r="AA156" i="45" s="1"/>
  <c r="P155" i="45"/>
  <c r="Z155" i="45" s="1"/>
  <c r="O154" i="45"/>
  <c r="Y154" i="45" s="1"/>
  <c r="M153" i="45"/>
  <c r="W153" i="45" s="1"/>
  <c r="P195" i="45"/>
  <c r="P193" i="45"/>
  <c r="P191" i="45"/>
  <c r="P208" i="45"/>
  <c r="P206" i="45"/>
  <c r="P204" i="45"/>
  <c r="O221" i="45"/>
  <c r="O219" i="45"/>
  <c r="O217" i="45"/>
  <c r="M140" i="46"/>
  <c r="L155" i="46"/>
  <c r="V155" i="46" s="1"/>
  <c r="S195" i="46"/>
  <c r="L193" i="46"/>
  <c r="S203" i="46"/>
  <c r="R207" i="46"/>
  <c r="R205" i="46"/>
  <c r="S216" i="46"/>
  <c r="R220" i="46"/>
  <c r="R218" i="46"/>
  <c r="P126" i="49"/>
  <c r="P139" i="49"/>
  <c r="N141" i="49"/>
  <c r="R207" i="49"/>
  <c r="M220" i="49"/>
  <c r="N190" i="51"/>
  <c r="R207" i="51"/>
  <c r="R218" i="51"/>
  <c r="Q144" i="48"/>
  <c r="Q190" i="48"/>
  <c r="R194" i="48"/>
  <c r="O193" i="48"/>
  <c r="Q191" i="48"/>
  <c r="Q203" i="48"/>
  <c r="R207" i="48"/>
  <c r="N206" i="48"/>
  <c r="Q204" i="48"/>
  <c r="R221" i="48"/>
  <c r="S218" i="48"/>
  <c r="X190" i="56"/>
  <c r="Z130" i="56"/>
  <c r="Y128" i="54"/>
  <c r="V127" i="54"/>
  <c r="AA222" i="55"/>
  <c r="X191" i="56"/>
  <c r="AA131" i="56"/>
  <c r="W192" i="55"/>
  <c r="AB130" i="56"/>
  <c r="Y217" i="54"/>
  <c r="AB126" i="54"/>
  <c r="W206" i="55"/>
  <c r="Z192" i="56"/>
  <c r="X156" i="54"/>
  <c r="Q126" i="50"/>
  <c r="P143" i="50"/>
  <c r="P154" i="50"/>
  <c r="N221" i="50"/>
  <c r="P126" i="50"/>
  <c r="O128" i="50"/>
  <c r="O143" i="50"/>
  <c r="P152" i="50"/>
  <c r="O154" i="50"/>
  <c r="O194" i="50"/>
  <c r="N219" i="50"/>
  <c r="P128" i="50"/>
  <c r="Q152" i="50"/>
  <c r="P194" i="50"/>
  <c r="N131" i="50"/>
  <c r="N127" i="50"/>
  <c r="N142" i="50"/>
  <c r="N157" i="50"/>
  <c r="N153" i="50"/>
  <c r="N193" i="50"/>
  <c r="N217" i="50"/>
  <c r="M131" i="50"/>
  <c r="M127" i="50"/>
  <c r="M142" i="50"/>
  <c r="M157" i="50"/>
  <c r="M153" i="50"/>
  <c r="M193" i="50"/>
  <c r="P130" i="50"/>
  <c r="Q139" i="50"/>
  <c r="P141" i="50"/>
  <c r="P156" i="50"/>
  <c r="Q190" i="50"/>
  <c r="P192" i="50"/>
  <c r="O130" i="50"/>
  <c r="P139" i="50"/>
  <c r="O141" i="50"/>
  <c r="O156" i="50"/>
  <c r="P190" i="50"/>
  <c r="O192" i="50"/>
  <c r="N129" i="50"/>
  <c r="N144" i="50"/>
  <c r="N140" i="50"/>
  <c r="N155" i="50"/>
  <c r="N195" i="50"/>
  <c r="N191" i="50"/>
  <c r="M144" i="50"/>
  <c r="M140" i="50"/>
  <c r="M155" i="50"/>
  <c r="M195" i="50"/>
  <c r="M191" i="50"/>
  <c r="O127" i="52"/>
  <c r="O128" i="52"/>
  <c r="O129" i="52"/>
  <c r="O130" i="52"/>
  <c r="O131" i="52"/>
  <c r="P126" i="52"/>
  <c r="P127" i="52"/>
  <c r="P128" i="52"/>
  <c r="P129" i="52"/>
  <c r="P130" i="52"/>
  <c r="P131" i="52"/>
  <c r="Q126" i="52"/>
  <c r="Q127" i="52"/>
  <c r="Q128" i="52"/>
  <c r="Q129" i="52"/>
  <c r="Q130" i="52"/>
  <c r="Q131" i="52"/>
  <c r="R126" i="52"/>
  <c r="R127" i="52"/>
  <c r="R128" i="52"/>
  <c r="R129" i="52"/>
  <c r="R130" i="52"/>
  <c r="R131" i="52"/>
  <c r="S126" i="52"/>
  <c r="L128" i="52"/>
  <c r="L130" i="52"/>
  <c r="M126" i="52"/>
  <c r="M128" i="52"/>
  <c r="M130" i="52"/>
  <c r="N126" i="52"/>
  <c r="N128" i="52"/>
  <c r="N130" i="52"/>
  <c r="O126" i="52"/>
  <c r="S128" i="52"/>
  <c r="S130" i="52"/>
  <c r="L126" i="52"/>
  <c r="M128" i="46"/>
  <c r="M155" i="49"/>
  <c r="N191" i="49"/>
  <c r="N192" i="49"/>
  <c r="N193" i="49"/>
  <c r="N194" i="49"/>
  <c r="N195" i="49"/>
  <c r="O190" i="49"/>
  <c r="O191" i="49"/>
  <c r="O192" i="49"/>
  <c r="O193" i="49"/>
  <c r="O194" i="49"/>
  <c r="O195" i="49"/>
  <c r="P190" i="49"/>
  <c r="P191" i="49"/>
  <c r="P192" i="49"/>
  <c r="P193" i="49"/>
  <c r="P194" i="49"/>
  <c r="P195" i="49"/>
  <c r="Q190" i="49"/>
  <c r="Q191" i="49"/>
  <c r="Q192" i="49"/>
  <c r="Q193" i="49"/>
  <c r="Q194" i="49"/>
  <c r="Q195" i="49"/>
  <c r="R190" i="49"/>
  <c r="L129" i="46"/>
  <c r="L144" i="46"/>
  <c r="V144" i="46" s="1"/>
  <c r="L140" i="46"/>
  <c r="S154" i="49"/>
  <c r="R192" i="49"/>
  <c r="M208" i="50"/>
  <c r="M217" i="50"/>
  <c r="L140" i="52"/>
  <c r="O153" i="48"/>
  <c r="O153" i="52"/>
  <c r="O154" i="52"/>
  <c r="O155" i="52"/>
  <c r="O156" i="52"/>
  <c r="O157" i="52"/>
  <c r="P152" i="52"/>
  <c r="P153" i="52"/>
  <c r="P154" i="52"/>
  <c r="P155" i="52"/>
  <c r="P156" i="52"/>
  <c r="P157" i="52"/>
  <c r="Q152" i="52"/>
  <c r="Q153" i="52"/>
  <c r="Q154" i="52"/>
  <c r="Q155" i="52"/>
  <c r="Q156" i="52"/>
  <c r="Q157" i="52"/>
  <c r="R152" i="52"/>
  <c r="R153" i="52"/>
  <c r="R154" i="52"/>
  <c r="R155" i="52"/>
  <c r="R156" i="52"/>
  <c r="R157" i="52"/>
  <c r="S152" i="52"/>
  <c r="L154" i="52"/>
  <c r="L156" i="52"/>
  <c r="M152" i="52"/>
  <c r="M154" i="52"/>
  <c r="M156" i="52"/>
  <c r="N152" i="52"/>
  <c r="N154" i="52"/>
  <c r="N156" i="52"/>
  <c r="O152" i="52"/>
  <c r="S154" i="52"/>
  <c r="S156" i="52"/>
  <c r="L152" i="52"/>
  <c r="P129" i="45"/>
  <c r="S131" i="46"/>
  <c r="L139" i="46"/>
  <c r="L152" i="46"/>
  <c r="V152" i="46" s="1"/>
  <c r="S153" i="46"/>
  <c r="AC153" i="46" s="1"/>
  <c r="Q154" i="49"/>
  <c r="M192" i="49"/>
  <c r="Q216" i="50"/>
  <c r="S157" i="52"/>
  <c r="O191" i="52"/>
  <c r="O192" i="52"/>
  <c r="O193" i="52"/>
  <c r="O194" i="52"/>
  <c r="O195" i="52"/>
  <c r="P190" i="52"/>
  <c r="P191" i="52"/>
  <c r="P192" i="52"/>
  <c r="P193" i="52"/>
  <c r="P194" i="52"/>
  <c r="P195" i="52"/>
  <c r="Q190" i="52"/>
  <c r="Q191" i="52"/>
  <c r="Q192" i="52"/>
  <c r="Q193" i="52"/>
  <c r="Q194" i="52"/>
  <c r="Q195" i="52"/>
  <c r="R190" i="52"/>
  <c r="R191" i="52"/>
  <c r="R192" i="52"/>
  <c r="R193" i="52"/>
  <c r="R194" i="52"/>
  <c r="R195" i="52"/>
  <c r="S190" i="52"/>
  <c r="L192" i="52"/>
  <c r="L194" i="52"/>
  <c r="M190" i="52"/>
  <c r="M192" i="52"/>
  <c r="M194" i="52"/>
  <c r="N190" i="52"/>
  <c r="N192" i="52"/>
  <c r="N194" i="52"/>
  <c r="O190" i="52"/>
  <c r="S192" i="52"/>
  <c r="S194" i="52"/>
  <c r="L190" i="52"/>
  <c r="O129" i="45"/>
  <c r="O144" i="45"/>
  <c r="O140" i="45"/>
  <c r="R130" i="46"/>
  <c r="R127" i="46"/>
  <c r="R142" i="46"/>
  <c r="R157" i="46"/>
  <c r="AB157" i="46" s="1"/>
  <c r="R153" i="46"/>
  <c r="AB153" i="46" s="1"/>
  <c r="S190" i="46"/>
  <c r="R191" i="46"/>
  <c r="M203" i="49"/>
  <c r="L220" i="49"/>
  <c r="P203" i="50"/>
  <c r="O220" i="50"/>
  <c r="N127" i="52"/>
  <c r="N153" i="52"/>
  <c r="N191" i="52"/>
  <c r="Q155" i="48"/>
  <c r="Q127" i="50"/>
  <c r="Q128" i="50"/>
  <c r="Q129" i="50"/>
  <c r="Q130" i="50"/>
  <c r="Q131" i="50"/>
  <c r="R126" i="50"/>
  <c r="R127" i="50"/>
  <c r="R128" i="50"/>
  <c r="AB128" i="50" s="1"/>
  <c r="R129" i="50"/>
  <c r="R130" i="50"/>
  <c r="R131" i="50"/>
  <c r="S126" i="50"/>
  <c r="S127" i="50"/>
  <c r="S128" i="50"/>
  <c r="S129" i="50"/>
  <c r="S130" i="50"/>
  <c r="AC130" i="50" s="1"/>
  <c r="S131" i="50"/>
  <c r="L126" i="50"/>
  <c r="L127" i="50"/>
  <c r="L128" i="50"/>
  <c r="L129" i="50"/>
  <c r="L130" i="50"/>
  <c r="L131" i="50"/>
  <c r="V131" i="50" s="1"/>
  <c r="M126" i="50"/>
  <c r="W126" i="50" s="1"/>
  <c r="O153" i="51"/>
  <c r="M153" i="51"/>
  <c r="M155" i="51"/>
  <c r="M157" i="51"/>
  <c r="P153" i="51"/>
  <c r="P155" i="51"/>
  <c r="P157" i="51"/>
  <c r="Q153" i="51"/>
  <c r="Q155" i="51"/>
  <c r="Q157" i="51"/>
  <c r="L154" i="51"/>
  <c r="L156" i="51"/>
  <c r="M152" i="51"/>
  <c r="P154" i="51"/>
  <c r="Q152" i="51"/>
  <c r="Q154" i="51"/>
  <c r="R152" i="51"/>
  <c r="L155" i="51"/>
  <c r="M156" i="51"/>
  <c r="O204" i="52"/>
  <c r="O205" i="52"/>
  <c r="O206" i="52"/>
  <c r="O207" i="52"/>
  <c r="O208" i="52"/>
  <c r="P203" i="52"/>
  <c r="P204" i="52"/>
  <c r="P205" i="52"/>
  <c r="P206" i="52"/>
  <c r="P207" i="52"/>
  <c r="P208" i="52"/>
  <c r="Q203" i="52"/>
  <c r="Q204" i="52"/>
  <c r="Q205" i="52"/>
  <c r="Q206" i="52"/>
  <c r="Q207" i="52"/>
  <c r="Q208" i="52"/>
  <c r="R203" i="52"/>
  <c r="R204" i="52"/>
  <c r="R205" i="52"/>
  <c r="R206" i="52"/>
  <c r="R207" i="52"/>
  <c r="R208" i="52"/>
  <c r="S203" i="52"/>
  <c r="L205" i="52"/>
  <c r="L207" i="52"/>
  <c r="M203" i="52"/>
  <c r="M205" i="52"/>
  <c r="M207" i="52"/>
  <c r="N203" i="52"/>
  <c r="N205" i="52"/>
  <c r="N207" i="52"/>
  <c r="O203" i="52"/>
  <c r="S205" i="52"/>
  <c r="S207" i="52"/>
  <c r="L203" i="52"/>
  <c r="S191" i="53"/>
  <c r="S192" i="53"/>
  <c r="S193" i="53"/>
  <c r="S194" i="53"/>
  <c r="S195" i="53"/>
  <c r="L190" i="53"/>
  <c r="O193" i="53"/>
  <c r="P191" i="53"/>
  <c r="P195" i="53"/>
  <c r="L191" i="53"/>
  <c r="L192" i="53"/>
  <c r="L193" i="53"/>
  <c r="L194" i="53"/>
  <c r="L195" i="53"/>
  <c r="M190" i="53"/>
  <c r="O195" i="53"/>
  <c r="P192" i="53"/>
  <c r="Q190" i="53"/>
  <c r="M191" i="53"/>
  <c r="M192" i="53"/>
  <c r="M193" i="53"/>
  <c r="M194" i="53"/>
  <c r="M195" i="53"/>
  <c r="N190" i="53"/>
  <c r="O191" i="53"/>
  <c r="O194" i="53"/>
  <c r="P190" i="53"/>
  <c r="P194" i="53"/>
  <c r="N191" i="53"/>
  <c r="N192" i="53"/>
  <c r="N193" i="53"/>
  <c r="N194" i="53"/>
  <c r="N195" i="53"/>
  <c r="O190" i="53"/>
  <c r="O192" i="53"/>
  <c r="P193" i="53"/>
  <c r="R192" i="53"/>
  <c r="S190" i="53"/>
  <c r="Q193" i="53"/>
  <c r="Q195" i="53"/>
  <c r="R190" i="53"/>
  <c r="R193" i="53"/>
  <c r="R194" i="53"/>
  <c r="R195" i="53"/>
  <c r="Q194" i="53"/>
  <c r="Q191" i="53"/>
  <c r="R191" i="53"/>
  <c r="Q192" i="53"/>
  <c r="O126" i="45"/>
  <c r="N131" i="45"/>
  <c r="N130" i="45"/>
  <c r="N129" i="45"/>
  <c r="N128" i="45"/>
  <c r="N127" i="45"/>
  <c r="O139" i="45"/>
  <c r="N144" i="45"/>
  <c r="N143" i="45"/>
  <c r="N142" i="45"/>
  <c r="N141" i="45"/>
  <c r="N140" i="45"/>
  <c r="O152" i="45"/>
  <c r="Y152" i="45" s="1"/>
  <c r="N157" i="45"/>
  <c r="X157" i="45" s="1"/>
  <c r="N156" i="45"/>
  <c r="X156" i="45" s="1"/>
  <c r="N155" i="45"/>
  <c r="X155" i="45" s="1"/>
  <c r="N154" i="45"/>
  <c r="X154" i="45" s="1"/>
  <c r="O190" i="45"/>
  <c r="N195" i="45"/>
  <c r="N194" i="45"/>
  <c r="N193" i="45"/>
  <c r="N192" i="45"/>
  <c r="N191" i="45"/>
  <c r="O203" i="45"/>
  <c r="N208" i="45"/>
  <c r="N207" i="45"/>
  <c r="N206" i="45"/>
  <c r="N205" i="45"/>
  <c r="N204" i="45"/>
  <c r="N216" i="45"/>
  <c r="M221" i="45"/>
  <c r="M220" i="45"/>
  <c r="M219" i="45"/>
  <c r="M218" i="45"/>
  <c r="M217" i="45"/>
  <c r="R126" i="46"/>
  <c r="Q131" i="46"/>
  <c r="Q130" i="46"/>
  <c r="Q129" i="46"/>
  <c r="Q128" i="46"/>
  <c r="Q127" i="46"/>
  <c r="R139" i="46"/>
  <c r="Q144" i="46"/>
  <c r="AA144" i="46" s="1"/>
  <c r="Q143" i="46"/>
  <c r="Q142" i="46"/>
  <c r="Q141" i="46"/>
  <c r="Q140" i="46"/>
  <c r="R152" i="46"/>
  <c r="AB152" i="46" s="1"/>
  <c r="Q157" i="46"/>
  <c r="AA157" i="46" s="1"/>
  <c r="Q156" i="46"/>
  <c r="AA156" i="46" s="1"/>
  <c r="Q155" i="46"/>
  <c r="AA155" i="46" s="1"/>
  <c r="Q154" i="46"/>
  <c r="AA154" i="46" s="1"/>
  <c r="Q153" i="46"/>
  <c r="AA153" i="46" s="1"/>
  <c r="R190" i="46"/>
  <c r="Q195" i="46"/>
  <c r="Q194" i="46"/>
  <c r="Q193" i="46"/>
  <c r="Q192" i="46"/>
  <c r="Q191" i="46"/>
  <c r="R203" i="46"/>
  <c r="Q208" i="46"/>
  <c r="Q207" i="46"/>
  <c r="Q206" i="46"/>
  <c r="Q205" i="46"/>
  <c r="Q204" i="46"/>
  <c r="R216" i="46"/>
  <c r="Q221" i="46"/>
  <c r="Q220" i="46"/>
  <c r="Q219" i="46"/>
  <c r="Q218" i="46"/>
  <c r="Q217" i="46"/>
  <c r="O222" i="46"/>
  <c r="AB222" i="46" s="1"/>
  <c r="Q131" i="49"/>
  <c r="O128" i="49"/>
  <c r="N139" i="49"/>
  <c r="M143" i="49"/>
  <c r="R140" i="49"/>
  <c r="R157" i="49"/>
  <c r="S155" i="49"/>
  <c r="S195" i="49"/>
  <c r="S193" i="49"/>
  <c r="S191" i="49"/>
  <c r="S208" i="49"/>
  <c r="S206" i="49"/>
  <c r="S204" i="49"/>
  <c r="S221" i="49"/>
  <c r="S219" i="49"/>
  <c r="S217" i="49"/>
  <c r="O126" i="50"/>
  <c r="Y126" i="50" s="1"/>
  <c r="N130" i="50"/>
  <c r="X130" i="50" s="1"/>
  <c r="N128" i="50"/>
  <c r="X128" i="50" s="1"/>
  <c r="O139" i="50"/>
  <c r="N143" i="50"/>
  <c r="O152" i="50"/>
  <c r="N156" i="50"/>
  <c r="N154" i="50"/>
  <c r="O190" i="50"/>
  <c r="N194" i="50"/>
  <c r="N192" i="50"/>
  <c r="O203" i="50"/>
  <c r="N207" i="50"/>
  <c r="N205" i="50"/>
  <c r="O216" i="50"/>
  <c r="N220" i="50"/>
  <c r="N218" i="50"/>
  <c r="Q143" i="51"/>
  <c r="S203" i="51"/>
  <c r="R205" i="51"/>
  <c r="R220" i="51"/>
  <c r="M131" i="52"/>
  <c r="M127" i="52"/>
  <c r="M157" i="52"/>
  <c r="M153" i="52"/>
  <c r="M195" i="52"/>
  <c r="M191" i="52"/>
  <c r="M206" i="52"/>
  <c r="M221" i="52"/>
  <c r="P144" i="48"/>
  <c r="P140" i="48"/>
  <c r="P155" i="48"/>
  <c r="AB152" i="56"/>
  <c r="O196" i="54"/>
  <c r="V194" i="54" s="1"/>
  <c r="V144" i="54"/>
  <c r="Y140" i="54"/>
  <c r="Z139" i="54"/>
  <c r="Y141" i="54"/>
  <c r="Z140" i="54"/>
  <c r="Y142" i="54"/>
  <c r="X144" i="54"/>
  <c r="W143" i="54"/>
  <c r="X140" i="54"/>
  <c r="Y143" i="54"/>
  <c r="W140" i="54"/>
  <c r="Y139" i="54"/>
  <c r="X139" i="54"/>
  <c r="X142" i="54"/>
  <c r="X143" i="54"/>
  <c r="W144" i="54"/>
  <c r="Y144" i="54"/>
  <c r="W141" i="54"/>
  <c r="W142" i="54"/>
  <c r="C167" i="54" s="1"/>
  <c r="L153" i="49"/>
  <c r="O153" i="49"/>
  <c r="R154" i="49"/>
  <c r="M156" i="49"/>
  <c r="O157" i="49"/>
  <c r="S152" i="49"/>
  <c r="S153" i="49"/>
  <c r="N155" i="49"/>
  <c r="Q156" i="49"/>
  <c r="S157" i="49"/>
  <c r="M131" i="46"/>
  <c r="M129" i="46"/>
  <c r="R152" i="49"/>
  <c r="N208" i="50"/>
  <c r="O140" i="52"/>
  <c r="O141" i="52"/>
  <c r="O142" i="52"/>
  <c r="O143" i="52"/>
  <c r="O144" i="52"/>
  <c r="P139" i="52"/>
  <c r="P140" i="52"/>
  <c r="P141" i="52"/>
  <c r="P142" i="52"/>
  <c r="P143" i="52"/>
  <c r="P144" i="52"/>
  <c r="Q139" i="52"/>
  <c r="Q140" i="52"/>
  <c r="Q141" i="52"/>
  <c r="Q142" i="52"/>
  <c r="Q143" i="52"/>
  <c r="Q144" i="52"/>
  <c r="R139" i="52"/>
  <c r="R140" i="52"/>
  <c r="R141" i="52"/>
  <c r="R142" i="52"/>
  <c r="R143" i="52"/>
  <c r="R144" i="52"/>
  <c r="S139" i="52"/>
  <c r="L141" i="52"/>
  <c r="L143" i="52"/>
  <c r="M139" i="52"/>
  <c r="M141" i="52"/>
  <c r="M143" i="52"/>
  <c r="N139" i="52"/>
  <c r="N141" i="52"/>
  <c r="N143" i="52"/>
  <c r="O139" i="52"/>
  <c r="S141" i="52"/>
  <c r="S143" i="52"/>
  <c r="L139" i="52"/>
  <c r="M126" i="46"/>
  <c r="L128" i="46"/>
  <c r="L143" i="46"/>
  <c r="V143" i="46" s="1"/>
  <c r="P152" i="49"/>
  <c r="M153" i="49"/>
  <c r="M219" i="50"/>
  <c r="O157" i="48"/>
  <c r="F169" i="54"/>
  <c r="P169" i="54"/>
  <c r="P130" i="45"/>
  <c r="P128" i="45"/>
  <c r="S130" i="46"/>
  <c r="S127" i="46"/>
  <c r="S143" i="46"/>
  <c r="S141" i="46"/>
  <c r="S157" i="46"/>
  <c r="AC157" i="46" s="1"/>
  <c r="S154" i="46"/>
  <c r="AC154" i="46" s="1"/>
  <c r="O196" i="46"/>
  <c r="V194" i="46" s="1"/>
  <c r="O152" i="49"/>
  <c r="M194" i="49"/>
  <c r="M205" i="49"/>
  <c r="Q203" i="50"/>
  <c r="P218" i="50"/>
  <c r="S142" i="52"/>
  <c r="O131" i="45"/>
  <c r="O127" i="45"/>
  <c r="O142" i="45"/>
  <c r="R131" i="46"/>
  <c r="R128" i="46"/>
  <c r="R143" i="46"/>
  <c r="S152" i="46"/>
  <c r="AC152" i="46" s="1"/>
  <c r="R154" i="46"/>
  <c r="AB154" i="46" s="1"/>
  <c r="R195" i="46"/>
  <c r="R193" i="46"/>
  <c r="O209" i="46"/>
  <c r="AB205" i="46" s="1"/>
  <c r="N152" i="49"/>
  <c r="M190" i="49"/>
  <c r="L207" i="49"/>
  <c r="L218" i="49"/>
  <c r="P216" i="50"/>
  <c r="N157" i="52"/>
  <c r="Q140" i="50"/>
  <c r="Q141" i="50"/>
  <c r="Q142" i="50"/>
  <c r="Q143" i="50"/>
  <c r="Q144" i="50"/>
  <c r="R139" i="50"/>
  <c r="R140" i="50"/>
  <c r="R141" i="50"/>
  <c r="R142" i="50"/>
  <c r="R143" i="50"/>
  <c r="R144" i="50"/>
  <c r="S139" i="50"/>
  <c r="AC139" i="50" s="1"/>
  <c r="S140" i="50"/>
  <c r="S141" i="50"/>
  <c r="S142" i="50"/>
  <c r="S143" i="50"/>
  <c r="AC143" i="50" s="1"/>
  <c r="S144" i="50"/>
  <c r="L139" i="50"/>
  <c r="L140" i="50"/>
  <c r="L141" i="50"/>
  <c r="V141" i="50" s="1"/>
  <c r="L142" i="50"/>
  <c r="L143" i="50"/>
  <c r="L144" i="50"/>
  <c r="V144" i="50" s="1"/>
  <c r="M139" i="50"/>
  <c r="W139" i="50" s="1"/>
  <c r="L191" i="51"/>
  <c r="L192" i="51"/>
  <c r="L193" i="51"/>
  <c r="L194" i="51"/>
  <c r="L195" i="51"/>
  <c r="O190" i="51"/>
  <c r="M191" i="51"/>
  <c r="M192" i="51"/>
  <c r="M193" i="51"/>
  <c r="M194" i="51"/>
  <c r="M195" i="51"/>
  <c r="P190" i="51"/>
  <c r="N191" i="51"/>
  <c r="N192" i="51"/>
  <c r="N193" i="51"/>
  <c r="N194" i="51"/>
  <c r="N195" i="51"/>
  <c r="Q190" i="51"/>
  <c r="O191" i="51"/>
  <c r="O192" i="51"/>
  <c r="O193" i="51"/>
  <c r="O194" i="51"/>
  <c r="O195" i="51"/>
  <c r="R190" i="51"/>
  <c r="Q191" i="51"/>
  <c r="Q193" i="51"/>
  <c r="Q195" i="51"/>
  <c r="R191" i="51"/>
  <c r="R193" i="51"/>
  <c r="R195" i="51"/>
  <c r="S191" i="51"/>
  <c r="S193" i="51"/>
  <c r="S195" i="51"/>
  <c r="P192" i="51"/>
  <c r="P194" i="51"/>
  <c r="S190" i="51"/>
  <c r="O217" i="52"/>
  <c r="O218" i="52"/>
  <c r="O219" i="52"/>
  <c r="O220" i="52"/>
  <c r="O221" i="52"/>
  <c r="P216" i="52"/>
  <c r="P217" i="52"/>
  <c r="P218" i="52"/>
  <c r="P219" i="52"/>
  <c r="P220" i="52"/>
  <c r="P221" i="52"/>
  <c r="Q216" i="52"/>
  <c r="Q217" i="52"/>
  <c r="Q218" i="52"/>
  <c r="Q219" i="52"/>
  <c r="Q220" i="52"/>
  <c r="Q221" i="52"/>
  <c r="R216" i="52"/>
  <c r="R217" i="52"/>
  <c r="R218" i="52"/>
  <c r="R219" i="52"/>
  <c r="R220" i="52"/>
  <c r="R221" i="52"/>
  <c r="S216" i="52"/>
  <c r="L218" i="52"/>
  <c r="L220" i="52"/>
  <c r="M216" i="52"/>
  <c r="M218" i="52"/>
  <c r="M220" i="52"/>
  <c r="N216" i="52"/>
  <c r="N218" i="52"/>
  <c r="N220" i="52"/>
  <c r="O216" i="52"/>
  <c r="S218" i="52"/>
  <c r="S220" i="52"/>
  <c r="L216" i="52"/>
  <c r="S204" i="53"/>
  <c r="S205" i="53"/>
  <c r="S206" i="53"/>
  <c r="S207" i="53"/>
  <c r="S208" i="53"/>
  <c r="L203" i="53"/>
  <c r="O205" i="53"/>
  <c r="O208" i="53"/>
  <c r="P205" i="53"/>
  <c r="L204" i="53"/>
  <c r="L205" i="53"/>
  <c r="L206" i="53"/>
  <c r="L207" i="53"/>
  <c r="L208" i="53"/>
  <c r="M203" i="53"/>
  <c r="O204" i="53"/>
  <c r="P203" i="53"/>
  <c r="P204" i="53"/>
  <c r="P208" i="53"/>
  <c r="M204" i="53"/>
  <c r="M205" i="53"/>
  <c r="M206" i="53"/>
  <c r="M207" i="53"/>
  <c r="M208" i="53"/>
  <c r="N203" i="53"/>
  <c r="O206" i="53"/>
  <c r="P206" i="53"/>
  <c r="Q203" i="53"/>
  <c r="N204" i="53"/>
  <c r="N205" i="53"/>
  <c r="N206" i="53"/>
  <c r="N207" i="53"/>
  <c r="N208" i="53"/>
  <c r="O203" i="53"/>
  <c r="O207" i="53"/>
  <c r="P207" i="53"/>
  <c r="R207" i="53"/>
  <c r="Q206" i="53"/>
  <c r="Q204" i="53"/>
  <c r="Q208" i="53"/>
  <c r="S203" i="53"/>
  <c r="R206" i="53"/>
  <c r="R204" i="53"/>
  <c r="R208" i="53"/>
  <c r="Q207" i="53"/>
  <c r="Q205" i="53"/>
  <c r="R203" i="53"/>
  <c r="R205" i="53"/>
  <c r="N126" i="45"/>
  <c r="M131" i="45"/>
  <c r="M130" i="45"/>
  <c r="M129" i="45"/>
  <c r="M128" i="45"/>
  <c r="M127" i="45"/>
  <c r="N139" i="45"/>
  <c r="M144" i="45"/>
  <c r="M143" i="45"/>
  <c r="M142" i="45"/>
  <c r="M141" i="45"/>
  <c r="M140" i="45"/>
  <c r="N190" i="45"/>
  <c r="M195" i="45"/>
  <c r="M194" i="45"/>
  <c r="M193" i="45"/>
  <c r="M192" i="45"/>
  <c r="M191" i="45"/>
  <c r="N203" i="45"/>
  <c r="M208" i="45"/>
  <c r="M207" i="45"/>
  <c r="M206" i="45"/>
  <c r="M205" i="45"/>
  <c r="M204" i="45"/>
  <c r="M216" i="45"/>
  <c r="L221" i="45"/>
  <c r="L220" i="45"/>
  <c r="L219" i="45"/>
  <c r="L218" i="45"/>
  <c r="L217" i="45"/>
  <c r="Q126" i="46"/>
  <c r="P131" i="46"/>
  <c r="P130" i="46"/>
  <c r="P129" i="46"/>
  <c r="P128" i="46"/>
  <c r="P127" i="46"/>
  <c r="Q139" i="46"/>
  <c r="AA139" i="46" s="1"/>
  <c r="P144" i="46"/>
  <c r="P143" i="46"/>
  <c r="P142" i="46"/>
  <c r="P141" i="46"/>
  <c r="P140" i="46"/>
  <c r="Q152" i="46"/>
  <c r="AA152" i="46" s="1"/>
  <c r="P157" i="46"/>
  <c r="Z157" i="46" s="1"/>
  <c r="P156" i="46"/>
  <c r="Z156" i="46" s="1"/>
  <c r="P155" i="46"/>
  <c r="Z155" i="46" s="1"/>
  <c r="P154" i="46"/>
  <c r="Z154" i="46" s="1"/>
  <c r="P153" i="46"/>
  <c r="Z153" i="46" s="1"/>
  <c r="Q190" i="46"/>
  <c r="P195" i="46"/>
  <c r="P194" i="46"/>
  <c r="P193" i="46"/>
  <c r="Z193" i="46" s="1"/>
  <c r="P192" i="46"/>
  <c r="Z192" i="46" s="1"/>
  <c r="P191" i="46"/>
  <c r="Q203" i="46"/>
  <c r="P208" i="46"/>
  <c r="P207" i="46"/>
  <c r="P206" i="46"/>
  <c r="P205" i="46"/>
  <c r="P204" i="46"/>
  <c r="Z205" i="46" s="1"/>
  <c r="Q216" i="46"/>
  <c r="AA217" i="46" s="1"/>
  <c r="P221" i="46"/>
  <c r="P220" i="46"/>
  <c r="P219" i="46"/>
  <c r="P218" i="46"/>
  <c r="P217" i="46"/>
  <c r="Z218" i="46" s="1"/>
  <c r="M131" i="49"/>
  <c r="N128" i="49"/>
  <c r="R144" i="49"/>
  <c r="R142" i="49"/>
  <c r="Q140" i="49"/>
  <c r="Q157" i="49"/>
  <c r="R155" i="49"/>
  <c r="M154" i="49"/>
  <c r="R195" i="49"/>
  <c r="R193" i="49"/>
  <c r="R191" i="49"/>
  <c r="R208" i="49"/>
  <c r="R206" i="49"/>
  <c r="R204" i="49"/>
  <c r="R221" i="49"/>
  <c r="R219" i="49"/>
  <c r="R217" i="49"/>
  <c r="N126" i="50"/>
  <c r="X126" i="50" s="1"/>
  <c r="M130" i="50"/>
  <c r="W130" i="50" s="1"/>
  <c r="M128" i="50"/>
  <c r="N139" i="50"/>
  <c r="X139" i="50" s="1"/>
  <c r="M143" i="50"/>
  <c r="W143" i="50" s="1"/>
  <c r="M141" i="50"/>
  <c r="N152" i="50"/>
  <c r="M156" i="50"/>
  <c r="N190" i="50"/>
  <c r="M194" i="50"/>
  <c r="M192" i="50"/>
  <c r="N203" i="50"/>
  <c r="M207" i="50"/>
  <c r="M205" i="50"/>
  <c r="N216" i="50"/>
  <c r="M220" i="50"/>
  <c r="M218" i="50"/>
  <c r="Q194" i="51"/>
  <c r="R203" i="51"/>
  <c r="Q220" i="51"/>
  <c r="L131" i="52"/>
  <c r="V131" i="52" s="1"/>
  <c r="L127" i="52"/>
  <c r="L142" i="52"/>
  <c r="L157" i="52"/>
  <c r="V157" i="52" s="1"/>
  <c r="L153" i="52"/>
  <c r="V153" i="52" s="1"/>
  <c r="L195" i="52"/>
  <c r="L191" i="52"/>
  <c r="L206" i="52"/>
  <c r="L221" i="52"/>
  <c r="L217" i="52"/>
  <c r="O144" i="48"/>
  <c r="O140" i="48"/>
  <c r="S229" i="55"/>
  <c r="I229" i="55"/>
  <c r="X152" i="56"/>
  <c r="W156" i="56"/>
  <c r="R153" i="48"/>
  <c r="R154" i="48"/>
  <c r="R155" i="48"/>
  <c r="AB155" i="48" s="1"/>
  <c r="R156" i="48"/>
  <c r="AB156" i="48" s="1"/>
  <c r="R157" i="48"/>
  <c r="AB157" i="48" s="1"/>
  <c r="S152" i="48"/>
  <c r="S153" i="48"/>
  <c r="AC153" i="48" s="1"/>
  <c r="S154" i="48"/>
  <c r="AC154" i="48" s="1"/>
  <c r="S155" i="48"/>
  <c r="S156" i="48"/>
  <c r="S157" i="48"/>
  <c r="AC157" i="48" s="1"/>
  <c r="L152" i="48"/>
  <c r="V152" i="48" s="1"/>
  <c r="L153" i="48"/>
  <c r="V153" i="48" s="1"/>
  <c r="L154" i="48"/>
  <c r="L155" i="48"/>
  <c r="V155" i="48" s="1"/>
  <c r="L156" i="48"/>
  <c r="V156" i="48" s="1"/>
  <c r="L157" i="48"/>
  <c r="V157" i="48" s="1"/>
  <c r="M152" i="48"/>
  <c r="M153" i="48"/>
  <c r="W153" i="48" s="1"/>
  <c r="M154" i="48"/>
  <c r="W154" i="48" s="1"/>
  <c r="M155" i="48"/>
  <c r="W155" i="48" s="1"/>
  <c r="M156" i="48"/>
  <c r="M157" i="48"/>
  <c r="W157" i="48" s="1"/>
  <c r="N152" i="48"/>
  <c r="X152" i="48" s="1"/>
  <c r="O154" i="48"/>
  <c r="Y154" i="48" s="1"/>
  <c r="O156" i="48"/>
  <c r="P152" i="48"/>
  <c r="Z152" i="48" s="1"/>
  <c r="P154" i="48"/>
  <c r="Z154" i="48" s="1"/>
  <c r="P156" i="48"/>
  <c r="Z156" i="48" s="1"/>
  <c r="Q152" i="48"/>
  <c r="AA152" i="48" s="1"/>
  <c r="Q154" i="48"/>
  <c r="AA154" i="48" s="1"/>
  <c r="Q156" i="48"/>
  <c r="AA156" i="48" s="1"/>
  <c r="R152" i="48"/>
  <c r="AB152" i="48" s="1"/>
  <c r="N153" i="48"/>
  <c r="X153" i="48" s="1"/>
  <c r="N155" i="48"/>
  <c r="X155" i="48" s="1"/>
  <c r="N157" i="48"/>
  <c r="X157" i="48" s="1"/>
  <c r="N126" i="46"/>
  <c r="S156" i="49"/>
  <c r="P153" i="48"/>
  <c r="Z153" i="48" s="1"/>
  <c r="L131" i="46"/>
  <c r="V131" i="46" s="1"/>
  <c r="L127" i="46"/>
  <c r="L141" i="46"/>
  <c r="R156" i="49"/>
  <c r="R194" i="49"/>
  <c r="M204" i="50"/>
  <c r="L144" i="52"/>
  <c r="V144" i="52" s="1"/>
  <c r="P131" i="45"/>
  <c r="L126" i="46"/>
  <c r="S128" i="46"/>
  <c r="S142" i="46"/>
  <c r="S156" i="46"/>
  <c r="AC156" i="46" s="1"/>
  <c r="N203" i="49"/>
  <c r="P205" i="50"/>
  <c r="S131" i="52"/>
  <c r="AC131" i="52" s="1"/>
  <c r="S153" i="52"/>
  <c r="O140" i="51"/>
  <c r="Q140" i="51"/>
  <c r="Q144" i="51"/>
  <c r="M141" i="51"/>
  <c r="N139" i="51"/>
  <c r="Q141" i="51"/>
  <c r="R139" i="51"/>
  <c r="M142" i="51"/>
  <c r="M140" i="51"/>
  <c r="Q142" i="51"/>
  <c r="O130" i="45"/>
  <c r="P139" i="45"/>
  <c r="O141" i="45"/>
  <c r="S126" i="46"/>
  <c r="AC126" i="46" s="1"/>
  <c r="S139" i="46"/>
  <c r="AC139" i="46" s="1"/>
  <c r="R140" i="46"/>
  <c r="R155" i="46"/>
  <c r="AB155" i="46" s="1"/>
  <c r="R192" i="46"/>
  <c r="O154" i="49"/>
  <c r="L192" i="49"/>
  <c r="M216" i="49"/>
  <c r="O205" i="50"/>
  <c r="M144" i="51"/>
  <c r="N131" i="52"/>
  <c r="X131" i="52" s="1"/>
  <c r="Q153" i="50"/>
  <c r="Q154" i="50"/>
  <c r="Q155" i="50"/>
  <c r="Q156" i="50"/>
  <c r="Q157" i="50"/>
  <c r="R152" i="50"/>
  <c r="R153" i="50"/>
  <c r="R154" i="50"/>
  <c r="AB154" i="50" s="1"/>
  <c r="R155" i="50"/>
  <c r="R156" i="50"/>
  <c r="R157" i="50"/>
  <c r="S152" i="50"/>
  <c r="S153" i="50"/>
  <c r="S154" i="50"/>
  <c r="S155" i="50"/>
  <c r="S156" i="50"/>
  <c r="AC156" i="50" s="1"/>
  <c r="S157" i="50"/>
  <c r="L152" i="50"/>
  <c r="L153" i="50"/>
  <c r="L154" i="50"/>
  <c r="L155" i="50"/>
  <c r="L156" i="50"/>
  <c r="L157" i="50"/>
  <c r="V157" i="50" s="1"/>
  <c r="M152" i="50"/>
  <c r="W152" i="50" s="1"/>
  <c r="L204" i="51"/>
  <c r="O209" i="51" s="1"/>
  <c r="L205" i="51"/>
  <c r="L206" i="51"/>
  <c r="L207" i="51"/>
  <c r="L208" i="51"/>
  <c r="M203" i="51"/>
  <c r="M204" i="51"/>
  <c r="M205" i="51"/>
  <c r="M206" i="51"/>
  <c r="M207" i="51"/>
  <c r="M208" i="51"/>
  <c r="N203" i="51"/>
  <c r="N204" i="51"/>
  <c r="N205" i="51"/>
  <c r="N206" i="51"/>
  <c r="N207" i="51"/>
  <c r="N208" i="51"/>
  <c r="O203" i="51"/>
  <c r="O204" i="51"/>
  <c r="O205" i="51"/>
  <c r="O206" i="51"/>
  <c r="O207" i="51"/>
  <c r="O208" i="51"/>
  <c r="P203" i="51"/>
  <c r="Q204" i="51"/>
  <c r="Q206" i="51"/>
  <c r="Q208" i="51"/>
  <c r="R204" i="51"/>
  <c r="R206" i="51"/>
  <c r="R208" i="51"/>
  <c r="S204" i="51"/>
  <c r="S206" i="51"/>
  <c r="S208" i="51"/>
  <c r="P205" i="51"/>
  <c r="P207" i="51"/>
  <c r="Q203" i="51"/>
  <c r="S217" i="53"/>
  <c r="S218" i="53"/>
  <c r="S219" i="53"/>
  <c r="S220" i="53"/>
  <c r="S221" i="53"/>
  <c r="L216" i="53"/>
  <c r="O220" i="53"/>
  <c r="P217" i="53"/>
  <c r="P220" i="53"/>
  <c r="L217" i="53"/>
  <c r="L218" i="53"/>
  <c r="L219" i="53"/>
  <c r="L220" i="53"/>
  <c r="L221" i="53"/>
  <c r="M216" i="53"/>
  <c r="O219" i="53"/>
  <c r="P218" i="53"/>
  <c r="M217" i="53"/>
  <c r="M218" i="53"/>
  <c r="M219" i="53"/>
  <c r="M220" i="53"/>
  <c r="M221" i="53"/>
  <c r="N216" i="53"/>
  <c r="O218" i="53"/>
  <c r="O221" i="53"/>
  <c r="P219" i="53"/>
  <c r="Q216" i="53"/>
  <c r="N217" i="53"/>
  <c r="N218" i="53"/>
  <c r="N219" i="53"/>
  <c r="N220" i="53"/>
  <c r="N221" i="53"/>
  <c r="O216" i="53"/>
  <c r="O217" i="53"/>
  <c r="P216" i="53"/>
  <c r="P221" i="53"/>
  <c r="R218" i="53"/>
  <c r="S216" i="53"/>
  <c r="R220" i="53"/>
  <c r="R221" i="53"/>
  <c r="R216" i="53"/>
  <c r="Q219" i="53"/>
  <c r="Q217" i="53"/>
  <c r="Q218" i="53"/>
  <c r="R219" i="53"/>
  <c r="Q221" i="53"/>
  <c r="R217" i="53"/>
  <c r="Q220" i="53"/>
  <c r="M126" i="45"/>
  <c r="L131" i="45"/>
  <c r="V131" i="45" s="1"/>
  <c r="L130" i="45"/>
  <c r="V130" i="45" s="1"/>
  <c r="L129" i="45"/>
  <c r="V129" i="45" s="1"/>
  <c r="L128" i="45"/>
  <c r="V128" i="45" s="1"/>
  <c r="L127" i="45"/>
  <c r="M139" i="45"/>
  <c r="L144" i="45"/>
  <c r="V144" i="45" s="1"/>
  <c r="L169" i="45" s="1"/>
  <c r="L143" i="45"/>
  <c r="L142" i="45"/>
  <c r="L141" i="45"/>
  <c r="L140" i="45"/>
  <c r="V140" i="45" s="1"/>
  <c r="M190" i="45"/>
  <c r="L195" i="45"/>
  <c r="L194" i="45"/>
  <c r="L193" i="45"/>
  <c r="L192" i="45"/>
  <c r="L191" i="45"/>
  <c r="M203" i="45"/>
  <c r="L208" i="45"/>
  <c r="L207" i="45"/>
  <c r="L206" i="45"/>
  <c r="L205" i="45"/>
  <c r="L204" i="45"/>
  <c r="S221" i="45"/>
  <c r="S220" i="45"/>
  <c r="S219" i="45"/>
  <c r="S218" i="45"/>
  <c r="S217" i="45"/>
  <c r="P126" i="46"/>
  <c r="O131" i="46"/>
  <c r="O130" i="46"/>
  <c r="O129" i="46"/>
  <c r="O128" i="46"/>
  <c r="Y128" i="46" s="1"/>
  <c r="O127" i="46"/>
  <c r="Y127" i="46" s="1"/>
  <c r="P139" i="46"/>
  <c r="O144" i="46"/>
  <c r="Y144" i="46" s="1"/>
  <c r="O143" i="46"/>
  <c r="O142" i="46"/>
  <c r="O141" i="46"/>
  <c r="O140" i="46"/>
  <c r="P152" i="46"/>
  <c r="Z152" i="46" s="1"/>
  <c r="O157" i="46"/>
  <c r="Y157" i="46" s="1"/>
  <c r="O156" i="46"/>
  <c r="Y156" i="46" s="1"/>
  <c r="O155" i="46"/>
  <c r="Y155" i="46" s="1"/>
  <c r="O154" i="46"/>
  <c r="Y154" i="46" s="1"/>
  <c r="O153" i="46"/>
  <c r="Y153" i="46" s="1"/>
  <c r="P190" i="46"/>
  <c r="O195" i="46"/>
  <c r="O194" i="46"/>
  <c r="O193" i="46"/>
  <c r="O192" i="46"/>
  <c r="Y192" i="46" s="1"/>
  <c r="O191" i="46"/>
  <c r="Y191" i="46" s="1"/>
  <c r="P203" i="46"/>
  <c r="O208" i="46"/>
  <c r="O207" i="46"/>
  <c r="O206" i="46"/>
  <c r="O205" i="46"/>
  <c r="O204" i="46"/>
  <c r="P216" i="46"/>
  <c r="Z217" i="46" s="1"/>
  <c r="O221" i="46"/>
  <c r="Y222" i="46" s="1"/>
  <c r="O220" i="46"/>
  <c r="O219" i="46"/>
  <c r="O218" i="46"/>
  <c r="O217" i="46"/>
  <c r="S130" i="49"/>
  <c r="Q144" i="49"/>
  <c r="Q142" i="49"/>
  <c r="N157" i="49"/>
  <c r="Q155" i="49"/>
  <c r="R153" i="49"/>
  <c r="M195" i="49"/>
  <c r="M193" i="49"/>
  <c r="M191" i="49"/>
  <c r="M208" i="49"/>
  <c r="M206" i="49"/>
  <c r="M221" i="49"/>
  <c r="M219" i="49"/>
  <c r="P131" i="50"/>
  <c r="P129" i="50"/>
  <c r="P127" i="50"/>
  <c r="P144" i="50"/>
  <c r="Z144" i="50" s="1"/>
  <c r="P142" i="50"/>
  <c r="Z142" i="50" s="1"/>
  <c r="P140" i="50"/>
  <c r="Z140" i="50" s="1"/>
  <c r="P157" i="50"/>
  <c r="Z157" i="50" s="1"/>
  <c r="P155" i="50"/>
  <c r="P153" i="50"/>
  <c r="P195" i="50"/>
  <c r="P193" i="50"/>
  <c r="P208" i="50"/>
  <c r="P206" i="50"/>
  <c r="P221" i="50"/>
  <c r="P219" i="50"/>
  <c r="N152" i="51"/>
  <c r="P193" i="51"/>
  <c r="P208" i="51"/>
  <c r="P204" i="51"/>
  <c r="S129" i="52"/>
  <c r="AC129" i="52" s="1"/>
  <c r="S144" i="52"/>
  <c r="S140" i="52"/>
  <c r="S155" i="52"/>
  <c r="AC155" i="52" s="1"/>
  <c r="S193" i="52"/>
  <c r="S208" i="52"/>
  <c r="S204" i="52"/>
  <c r="S219" i="52"/>
  <c r="O152" i="48"/>
  <c r="Y152" i="48" s="1"/>
  <c r="N154" i="48"/>
  <c r="X154" i="48" s="1"/>
  <c r="Q204" i="50"/>
  <c r="Q205" i="50"/>
  <c r="Q206" i="50"/>
  <c r="Q207" i="50"/>
  <c r="Q208" i="50"/>
  <c r="R203" i="50"/>
  <c r="R204" i="50"/>
  <c r="R205" i="50"/>
  <c r="R206" i="50"/>
  <c r="R207" i="50"/>
  <c r="R208" i="50"/>
  <c r="S203" i="50"/>
  <c r="S204" i="50"/>
  <c r="S205" i="50"/>
  <c r="S206" i="50"/>
  <c r="S207" i="50"/>
  <c r="S208" i="50"/>
  <c r="L203" i="50"/>
  <c r="L204" i="50"/>
  <c r="L205" i="50"/>
  <c r="L206" i="50"/>
  <c r="L207" i="50"/>
  <c r="L208" i="50"/>
  <c r="M203" i="50"/>
  <c r="M130" i="46"/>
  <c r="W130" i="46" s="1"/>
  <c r="M127" i="46"/>
  <c r="W127" i="46" s="1"/>
  <c r="N153" i="49"/>
  <c r="N206" i="50"/>
  <c r="N204" i="50"/>
  <c r="M129" i="52"/>
  <c r="W129" i="52" s="1"/>
  <c r="P157" i="48"/>
  <c r="Z157" i="48" s="1"/>
  <c r="E169" i="54"/>
  <c r="O169" i="54"/>
  <c r="Q217" i="50"/>
  <c r="Q218" i="50"/>
  <c r="Q219" i="50"/>
  <c r="Q220" i="50"/>
  <c r="Q221" i="50"/>
  <c r="R216" i="50"/>
  <c r="R217" i="50"/>
  <c r="R218" i="50"/>
  <c r="R219" i="50"/>
  <c r="R220" i="50"/>
  <c r="R221" i="50"/>
  <c r="S216" i="50"/>
  <c r="S217" i="50"/>
  <c r="S218" i="50"/>
  <c r="S219" i="50"/>
  <c r="S220" i="50"/>
  <c r="S221" i="50"/>
  <c r="L216" i="50"/>
  <c r="L217" i="50"/>
  <c r="L218" i="50"/>
  <c r="L219" i="50"/>
  <c r="L220" i="50"/>
  <c r="L221" i="50"/>
  <c r="M216" i="50"/>
  <c r="L130" i="46"/>
  <c r="V130" i="46" s="1"/>
  <c r="M139" i="46"/>
  <c r="L142" i="46"/>
  <c r="V142" i="46" s="1"/>
  <c r="S190" i="49"/>
  <c r="M206" i="50"/>
  <c r="M221" i="50"/>
  <c r="L129" i="52"/>
  <c r="V129" i="52" s="1"/>
  <c r="N204" i="49"/>
  <c r="N205" i="49"/>
  <c r="N206" i="49"/>
  <c r="N207" i="49"/>
  <c r="N208" i="49"/>
  <c r="O203" i="49"/>
  <c r="O204" i="49"/>
  <c r="O205" i="49"/>
  <c r="O206" i="49"/>
  <c r="O207" i="49"/>
  <c r="O208" i="49"/>
  <c r="P203" i="49"/>
  <c r="P204" i="49"/>
  <c r="P205" i="49"/>
  <c r="P206" i="49"/>
  <c r="P207" i="49"/>
  <c r="P208" i="49"/>
  <c r="Q203" i="49"/>
  <c r="Q204" i="49"/>
  <c r="Q205" i="49"/>
  <c r="Q206" i="49"/>
  <c r="Q207" i="49"/>
  <c r="Q208" i="49"/>
  <c r="R203" i="49"/>
  <c r="Q126" i="45"/>
  <c r="AA126" i="45" s="1"/>
  <c r="P127" i="45"/>
  <c r="Z127" i="45" s="1"/>
  <c r="S129" i="46"/>
  <c r="AC129" i="46" s="1"/>
  <c r="S144" i="46"/>
  <c r="S140" i="46"/>
  <c r="S155" i="46"/>
  <c r="AC155" i="46" s="1"/>
  <c r="O156" i="49"/>
  <c r="N190" i="49"/>
  <c r="M207" i="49"/>
  <c r="P207" i="50"/>
  <c r="P220" i="50"/>
  <c r="S127" i="52"/>
  <c r="AC127" i="52" s="1"/>
  <c r="N156" i="48"/>
  <c r="X156" i="48" s="1"/>
  <c r="N217" i="49"/>
  <c r="N218" i="49"/>
  <c r="N219" i="49"/>
  <c r="N220" i="49"/>
  <c r="N221" i="49"/>
  <c r="O216" i="49"/>
  <c r="O217" i="49"/>
  <c r="O218" i="49"/>
  <c r="O219" i="49"/>
  <c r="O220" i="49"/>
  <c r="O221" i="49"/>
  <c r="P216" i="49"/>
  <c r="P217" i="49"/>
  <c r="P218" i="49"/>
  <c r="P219" i="49"/>
  <c r="P220" i="49"/>
  <c r="P221" i="49"/>
  <c r="Q216" i="49"/>
  <c r="Q217" i="49"/>
  <c r="Q218" i="49"/>
  <c r="Q219" i="49"/>
  <c r="Q220" i="49"/>
  <c r="Q221" i="49"/>
  <c r="R216" i="49"/>
  <c r="P126" i="45"/>
  <c r="Z126" i="45" s="1"/>
  <c r="O128" i="45"/>
  <c r="Y128" i="45" s="1"/>
  <c r="O143" i="45"/>
  <c r="Y143" i="45" s="1"/>
  <c r="R129" i="46"/>
  <c r="R144" i="46"/>
  <c r="R141" i="46"/>
  <c r="R156" i="46"/>
  <c r="AB156" i="46" s="1"/>
  <c r="R194" i="46"/>
  <c r="N156" i="49"/>
  <c r="L194" i="49"/>
  <c r="L205" i="49"/>
  <c r="O207" i="50"/>
  <c r="O218" i="50"/>
  <c r="N142" i="52"/>
  <c r="N195" i="52"/>
  <c r="M129" i="49"/>
  <c r="R131" i="49"/>
  <c r="O141" i="49"/>
  <c r="O140" i="49"/>
  <c r="M142" i="49"/>
  <c r="S143" i="49"/>
  <c r="S139" i="49"/>
  <c r="Q191" i="50"/>
  <c r="Q192" i="50"/>
  <c r="Q193" i="50"/>
  <c r="Q194" i="50"/>
  <c r="Q195" i="50"/>
  <c r="R190" i="50"/>
  <c r="R191" i="50"/>
  <c r="R192" i="50"/>
  <c r="R193" i="50"/>
  <c r="R194" i="50"/>
  <c r="R195" i="50"/>
  <c r="S190" i="50"/>
  <c r="S191" i="50"/>
  <c r="S192" i="50"/>
  <c r="S193" i="50"/>
  <c r="S194" i="50"/>
  <c r="S195" i="50"/>
  <c r="L190" i="50"/>
  <c r="L191" i="50"/>
  <c r="L192" i="50"/>
  <c r="L193" i="50"/>
  <c r="L194" i="50"/>
  <c r="L195" i="50"/>
  <c r="M190" i="50"/>
  <c r="L217" i="51"/>
  <c r="L218" i="51"/>
  <c r="L219" i="51"/>
  <c r="L220" i="51"/>
  <c r="L221" i="51"/>
  <c r="M216" i="51"/>
  <c r="M217" i="51"/>
  <c r="M218" i="51"/>
  <c r="M219" i="51"/>
  <c r="M220" i="51"/>
  <c r="M221" i="51"/>
  <c r="N216" i="51"/>
  <c r="N217" i="51"/>
  <c r="N218" i="51"/>
  <c r="N219" i="51"/>
  <c r="N220" i="51"/>
  <c r="N221" i="51"/>
  <c r="O216" i="51"/>
  <c r="O217" i="51"/>
  <c r="O218" i="51"/>
  <c r="O219" i="51"/>
  <c r="O220" i="51"/>
  <c r="O221" i="51"/>
  <c r="P216" i="51"/>
  <c r="Q217" i="51"/>
  <c r="Q219" i="51"/>
  <c r="Q221" i="51"/>
  <c r="R217" i="51"/>
  <c r="R219" i="51"/>
  <c r="R221" i="51"/>
  <c r="S217" i="51"/>
  <c r="S219" i="51"/>
  <c r="S221" i="51"/>
  <c r="P218" i="51"/>
  <c r="P220" i="51"/>
  <c r="Q216" i="51"/>
  <c r="R140" i="48"/>
  <c r="R141" i="48"/>
  <c r="R142" i="48"/>
  <c r="R143" i="48"/>
  <c r="R144" i="48"/>
  <c r="S139" i="48"/>
  <c r="S140" i="48"/>
  <c r="S141" i="48"/>
  <c r="S142" i="48"/>
  <c r="S143" i="48"/>
  <c r="S144" i="48"/>
  <c r="L139" i="48"/>
  <c r="V139" i="48" s="1"/>
  <c r="L140" i="48"/>
  <c r="V140" i="48" s="1"/>
  <c r="L141" i="48"/>
  <c r="L142" i="48"/>
  <c r="L143" i="48"/>
  <c r="V143" i="48" s="1"/>
  <c r="L144" i="48"/>
  <c r="V144" i="48" s="1"/>
  <c r="M139" i="48"/>
  <c r="M140" i="48"/>
  <c r="M141" i="48"/>
  <c r="W141" i="48" s="1"/>
  <c r="M142" i="48"/>
  <c r="W142" i="48" s="1"/>
  <c r="M143" i="48"/>
  <c r="M144" i="48"/>
  <c r="N139" i="48"/>
  <c r="X139" i="48" s="1"/>
  <c r="O141" i="48"/>
  <c r="Y141" i="48" s="1"/>
  <c r="O143" i="48"/>
  <c r="P139" i="48"/>
  <c r="P141" i="48"/>
  <c r="Z141" i="48" s="1"/>
  <c r="P143" i="48"/>
  <c r="Z143" i="48" s="1"/>
  <c r="Q139" i="48"/>
  <c r="Q141" i="48"/>
  <c r="Q143" i="48"/>
  <c r="AA143" i="48" s="1"/>
  <c r="R139" i="48"/>
  <c r="AB139" i="48" s="1"/>
  <c r="N140" i="48"/>
  <c r="N142" i="48"/>
  <c r="X142" i="48" s="1"/>
  <c r="N144" i="48"/>
  <c r="X144" i="48" s="1"/>
  <c r="L126" i="45"/>
  <c r="V126" i="45" s="1"/>
  <c r="S131" i="45"/>
  <c r="S130" i="45"/>
  <c r="S129" i="45"/>
  <c r="S128" i="45"/>
  <c r="L139" i="45"/>
  <c r="V139" i="45" s="1"/>
  <c r="S144" i="45"/>
  <c r="AC144" i="45" s="1"/>
  <c r="S143" i="45"/>
  <c r="AC143" i="45" s="1"/>
  <c r="S142" i="45"/>
  <c r="AC142" i="45" s="1"/>
  <c r="S141" i="45"/>
  <c r="AC141" i="45" s="1"/>
  <c r="L190" i="45"/>
  <c r="S195" i="45"/>
  <c r="S194" i="45"/>
  <c r="S193" i="45"/>
  <c r="S192" i="45"/>
  <c r="L203" i="45"/>
  <c r="S208" i="45"/>
  <c r="S207" i="45"/>
  <c r="S206" i="45"/>
  <c r="S205" i="45"/>
  <c r="S216" i="45"/>
  <c r="R221" i="45"/>
  <c r="R220" i="45"/>
  <c r="R219" i="45"/>
  <c r="R218" i="45"/>
  <c r="O126" i="46"/>
  <c r="N131" i="46"/>
  <c r="N130" i="46"/>
  <c r="N129" i="46"/>
  <c r="N128" i="46"/>
  <c r="X128" i="46" s="1"/>
  <c r="O139" i="46"/>
  <c r="N144" i="46"/>
  <c r="N143" i="46"/>
  <c r="X143" i="46" s="1"/>
  <c r="N142" i="46"/>
  <c r="N141" i="46"/>
  <c r="O152" i="46"/>
  <c r="Y152" i="46" s="1"/>
  <c r="N157" i="46"/>
  <c r="X157" i="46" s="1"/>
  <c r="N156" i="46"/>
  <c r="X156" i="46" s="1"/>
  <c r="N155" i="46"/>
  <c r="X155" i="46" s="1"/>
  <c r="N154" i="46"/>
  <c r="X154" i="46" s="1"/>
  <c r="O190" i="46"/>
  <c r="Y190" i="46" s="1"/>
  <c r="N195" i="46"/>
  <c r="N194" i="46"/>
  <c r="N193" i="46"/>
  <c r="N192" i="46"/>
  <c r="O203" i="46"/>
  <c r="N208" i="46"/>
  <c r="N207" i="46"/>
  <c r="X208" i="46" s="1"/>
  <c r="N206" i="46"/>
  <c r="X207" i="46" s="1"/>
  <c r="N205" i="46"/>
  <c r="O216" i="46"/>
  <c r="N221" i="46"/>
  <c r="N220" i="46"/>
  <c r="N219" i="46"/>
  <c r="X220" i="46" s="1"/>
  <c r="N218" i="46"/>
  <c r="X219" i="46" s="1"/>
  <c r="O130" i="49"/>
  <c r="Q127" i="49"/>
  <c r="O144" i="49"/>
  <c r="O142" i="49"/>
  <c r="L152" i="49"/>
  <c r="M157" i="49"/>
  <c r="O155" i="49"/>
  <c r="Q153" i="49"/>
  <c r="L195" i="49"/>
  <c r="L193" i="49"/>
  <c r="L191" i="49"/>
  <c r="O196" i="49" s="1"/>
  <c r="L208" i="49"/>
  <c r="L206" i="49"/>
  <c r="L204" i="49"/>
  <c r="L221" i="49"/>
  <c r="L219" i="49"/>
  <c r="L217" i="49"/>
  <c r="O222" i="49" s="1"/>
  <c r="O131" i="50"/>
  <c r="Y131" i="50" s="1"/>
  <c r="O129" i="50"/>
  <c r="O127" i="50"/>
  <c r="O144" i="50"/>
  <c r="Y144" i="50" s="1"/>
  <c r="O142" i="50"/>
  <c r="Y142" i="50" s="1"/>
  <c r="O140" i="50"/>
  <c r="Y140" i="50" s="1"/>
  <c r="O157" i="50"/>
  <c r="Y157" i="50" s="1"/>
  <c r="O155" i="50"/>
  <c r="Y155" i="50" s="1"/>
  <c r="O153" i="50"/>
  <c r="Y153" i="50" s="1"/>
  <c r="O195" i="50"/>
  <c r="O193" i="50"/>
  <c r="O191" i="50"/>
  <c r="O208" i="50"/>
  <c r="O206" i="50"/>
  <c r="O204" i="50"/>
  <c r="O221" i="50"/>
  <c r="O219" i="50"/>
  <c r="O217" i="50"/>
  <c r="L157" i="51"/>
  <c r="V157" i="51" s="1"/>
  <c r="L190" i="51"/>
  <c r="S192" i="51"/>
  <c r="S207" i="51"/>
  <c r="L216" i="51"/>
  <c r="S218" i="51"/>
  <c r="N129" i="52"/>
  <c r="X129" i="52" s="1"/>
  <c r="N144" i="52"/>
  <c r="N140" i="52"/>
  <c r="N155" i="52"/>
  <c r="N193" i="52"/>
  <c r="N208" i="52"/>
  <c r="N204" i="52"/>
  <c r="N219" i="52"/>
  <c r="Q142" i="48"/>
  <c r="AA142" i="48" s="1"/>
  <c r="Q157" i="48"/>
  <c r="AA157" i="48" s="1"/>
  <c r="Q153" i="48"/>
  <c r="AA153" i="48" s="1"/>
  <c r="V157" i="56"/>
  <c r="Y156" i="56"/>
  <c r="X157" i="56"/>
  <c r="Y154" i="56"/>
  <c r="Y157" i="56"/>
  <c r="X156" i="56"/>
  <c r="Y153" i="56"/>
  <c r="X153" i="56"/>
  <c r="W154" i="56"/>
  <c r="X155" i="56"/>
  <c r="Z153" i="56"/>
  <c r="Y152" i="56"/>
  <c r="W155" i="56"/>
  <c r="W157" i="56"/>
  <c r="X154" i="56"/>
  <c r="Z152" i="56"/>
  <c r="W153" i="56"/>
  <c r="AC209" i="56"/>
  <c r="AB205" i="56"/>
  <c r="V209" i="56"/>
  <c r="W204" i="56"/>
  <c r="AC206" i="56"/>
  <c r="AB204" i="56"/>
  <c r="AA209" i="56"/>
  <c r="V207" i="56"/>
  <c r="AA206" i="56"/>
  <c r="AC205" i="56"/>
  <c r="AA207" i="56"/>
  <c r="V205" i="56"/>
  <c r="AA205" i="56"/>
  <c r="V206" i="56"/>
  <c r="V204" i="56"/>
  <c r="AB209" i="56"/>
  <c r="AB208" i="56"/>
  <c r="AC208" i="56"/>
  <c r="AB207" i="56"/>
  <c r="W205" i="56"/>
  <c r="AC207" i="56"/>
  <c r="AA208" i="56"/>
  <c r="AB206" i="56"/>
  <c r="S221" i="48"/>
  <c r="S219" i="48"/>
  <c r="W206" i="56"/>
  <c r="AB194" i="54"/>
  <c r="AA139" i="54"/>
  <c r="AA143" i="54"/>
  <c r="W156" i="54"/>
  <c r="AB141" i="54"/>
  <c r="V141" i="54"/>
  <c r="B166" i="54" s="1"/>
  <c r="V190" i="55"/>
  <c r="Z209" i="56"/>
  <c r="AC153" i="56"/>
  <c r="Y221" i="54"/>
  <c r="V155" i="54"/>
  <c r="AC144" i="54"/>
  <c r="AC219" i="54"/>
  <c r="X152" i="54"/>
  <c r="AB153" i="54"/>
  <c r="AA221" i="54"/>
  <c r="AB222" i="54"/>
  <c r="W207" i="56"/>
  <c r="AB195" i="54"/>
  <c r="AA155" i="56"/>
  <c r="AC193" i="54"/>
  <c r="AA144" i="54"/>
  <c r="Y209" i="56"/>
  <c r="AB153" i="56"/>
  <c r="V191" i="54"/>
  <c r="AB142" i="54"/>
  <c r="R167" i="54" s="1"/>
  <c r="V142" i="54"/>
  <c r="AA190" i="55"/>
  <c r="Z194" i="55"/>
  <c r="Y195" i="55"/>
  <c r="Z193" i="55"/>
  <c r="Z192" i="55"/>
  <c r="Z195" i="55"/>
  <c r="Y191" i="55"/>
  <c r="Y194" i="55"/>
  <c r="Z191" i="55"/>
  <c r="Y192" i="55"/>
  <c r="AA191" i="55"/>
  <c r="Z190" i="55"/>
  <c r="Y193" i="55"/>
  <c r="AA195" i="55"/>
  <c r="Q233" i="55" s="1"/>
  <c r="V192" i="55"/>
  <c r="L230" i="55" s="1"/>
  <c r="AB191" i="55"/>
  <c r="H229" i="55" s="1"/>
  <c r="V193" i="55"/>
  <c r="L231" i="55" s="1"/>
  <c r="AA193" i="55"/>
  <c r="AB195" i="55"/>
  <c r="R233" i="55" s="1"/>
  <c r="AB194" i="55"/>
  <c r="R232" i="55" s="1"/>
  <c r="X193" i="55"/>
  <c r="X192" i="55"/>
  <c r="AC195" i="55"/>
  <c r="V195" i="55"/>
  <c r="W191" i="55"/>
  <c r="AC194" i="55"/>
  <c r="X191" i="55"/>
  <c r="AC190" i="55"/>
  <c r="S228" i="55" s="1"/>
  <c r="W195" i="55"/>
  <c r="AC192" i="55"/>
  <c r="AA194" i="55"/>
  <c r="Q232" i="55" s="1"/>
  <c r="W190" i="55"/>
  <c r="AB190" i="55"/>
  <c r="X194" i="55"/>
  <c r="W194" i="55"/>
  <c r="W193" i="55"/>
  <c r="AC193" i="55"/>
  <c r="S231" i="55" s="1"/>
  <c r="M228" i="55"/>
  <c r="C228" i="55"/>
  <c r="AA204" i="56"/>
  <c r="AC154" i="56"/>
  <c r="W191" i="54"/>
  <c r="V156" i="54"/>
  <c r="V139" i="54"/>
  <c r="L164" i="54" s="1"/>
  <c r="AA219" i="54"/>
  <c r="AC220" i="54"/>
  <c r="L229" i="55"/>
  <c r="B229" i="55"/>
  <c r="W208" i="56"/>
  <c r="Z154" i="56"/>
  <c r="AC190" i="54"/>
  <c r="V155" i="56"/>
  <c r="AA156" i="56"/>
  <c r="AC194" i="54"/>
  <c r="AB139" i="54"/>
  <c r="R164" i="54" s="1"/>
  <c r="Z204" i="56"/>
  <c r="AB154" i="56"/>
  <c r="V192" i="54"/>
  <c r="AB143" i="54"/>
  <c r="AC155" i="56"/>
  <c r="W192" i="54"/>
  <c r="V157" i="54"/>
  <c r="Y154" i="54"/>
  <c r="Z154" i="54"/>
  <c r="Z152" i="54"/>
  <c r="X155" i="54"/>
  <c r="AC153" i="54"/>
  <c r="AC157" i="54"/>
  <c r="Y155" i="54"/>
  <c r="W153" i="54"/>
  <c r="W154" i="54"/>
  <c r="X157" i="54"/>
  <c r="AC156" i="54"/>
  <c r="Y152" i="54"/>
  <c r="AB157" i="54"/>
  <c r="W157" i="54"/>
  <c r="Y153" i="54"/>
  <c r="AA152" i="54"/>
  <c r="AA154" i="54"/>
  <c r="AC154" i="54"/>
  <c r="X153" i="54"/>
  <c r="AC152" i="54"/>
  <c r="AC155" i="54"/>
  <c r="AB156" i="54"/>
  <c r="AA157" i="54"/>
  <c r="V154" i="56"/>
  <c r="Z155" i="54"/>
  <c r="M217" i="48"/>
  <c r="M218" i="48"/>
  <c r="M219" i="48"/>
  <c r="M220" i="48"/>
  <c r="M221" i="48"/>
  <c r="N216" i="48"/>
  <c r="N217" i="48"/>
  <c r="N218" i="48"/>
  <c r="N219" i="48"/>
  <c r="N220" i="48"/>
  <c r="N221" i="48"/>
  <c r="O216" i="48"/>
  <c r="O217" i="48"/>
  <c r="O218" i="48"/>
  <c r="O219" i="48"/>
  <c r="O220" i="48"/>
  <c r="O221" i="48"/>
  <c r="P216" i="48"/>
  <c r="P217" i="48"/>
  <c r="P218" i="48"/>
  <c r="P219" i="48"/>
  <c r="P220" i="48"/>
  <c r="P221" i="48"/>
  <c r="Q216" i="48"/>
  <c r="L221" i="48"/>
  <c r="L219" i="48"/>
  <c r="L217" i="48"/>
  <c r="O222" i="48" s="1"/>
  <c r="W209" i="56"/>
  <c r="Z155" i="56"/>
  <c r="Q168" i="54"/>
  <c r="G168" i="54"/>
  <c r="X205" i="56"/>
  <c r="AA157" i="56"/>
  <c r="AC195" i="54"/>
  <c r="AB155" i="56"/>
  <c r="V193" i="54"/>
  <c r="AB218" i="54"/>
  <c r="AA222" i="54"/>
  <c r="AA220" i="54"/>
  <c r="Z221" i="54"/>
  <c r="Z219" i="54"/>
  <c r="AA218" i="54"/>
  <c r="AC218" i="54"/>
  <c r="V218" i="54"/>
  <c r="AA155" i="54"/>
  <c r="Z220" i="54"/>
  <c r="Z156" i="54"/>
  <c r="AB217" i="54"/>
  <c r="Y156" i="54"/>
  <c r="O190" i="48"/>
  <c r="N195" i="48"/>
  <c r="N194" i="48"/>
  <c r="N193" i="48"/>
  <c r="N192" i="48"/>
  <c r="N191" i="48"/>
  <c r="P203" i="48"/>
  <c r="O208" i="48"/>
  <c r="O207" i="48"/>
  <c r="O206" i="48"/>
  <c r="O205" i="48"/>
  <c r="O204" i="48"/>
  <c r="X204" i="56"/>
  <c r="Z156" i="56"/>
  <c r="V219" i="54"/>
  <c r="Y130" i="54"/>
  <c r="V131" i="56"/>
  <c r="Y130" i="56"/>
  <c r="Y129" i="56"/>
  <c r="Y126" i="56"/>
  <c r="Z126" i="56"/>
  <c r="V129" i="54"/>
  <c r="X207" i="56"/>
  <c r="AA127" i="56"/>
  <c r="W220" i="54"/>
  <c r="Z127" i="54"/>
  <c r="F165" i="54" s="1"/>
  <c r="AC222" i="55"/>
  <c r="Y205" i="56"/>
  <c r="AB157" i="56"/>
  <c r="X218" i="54"/>
  <c r="V195" i="54"/>
  <c r="AB144" i="54"/>
  <c r="AB220" i="55"/>
  <c r="W139" i="54"/>
  <c r="Z209" i="55"/>
  <c r="Z207" i="55"/>
  <c r="Y205" i="55"/>
  <c r="X207" i="55"/>
  <c r="X209" i="55"/>
  <c r="Y206" i="55"/>
  <c r="Y209" i="55"/>
  <c r="Y208" i="55"/>
  <c r="Z204" i="55"/>
  <c r="X206" i="55"/>
  <c r="X205" i="55"/>
  <c r="Y204" i="55"/>
  <c r="Z206" i="55"/>
  <c r="X208" i="55"/>
  <c r="AA204" i="55"/>
  <c r="Z208" i="55"/>
  <c r="Z205" i="55"/>
  <c r="AA205" i="55"/>
  <c r="Y207" i="55"/>
  <c r="AA220" i="55"/>
  <c r="AC156" i="56"/>
  <c r="AC131" i="56"/>
  <c r="W193" i="54"/>
  <c r="W152" i="54"/>
  <c r="AB128" i="54"/>
  <c r="V127" i="56"/>
  <c r="V208" i="55"/>
  <c r="L232" i="55" s="1"/>
  <c r="Z127" i="56"/>
  <c r="W131" i="54"/>
  <c r="X128" i="54"/>
  <c r="D166" i="54" s="1"/>
  <c r="Z157" i="56"/>
  <c r="V220" i="54"/>
  <c r="O209" i="54"/>
  <c r="W206" i="54" s="1"/>
  <c r="Z141" i="54"/>
  <c r="X208" i="56"/>
  <c r="W221" i="54"/>
  <c r="Z128" i="54"/>
  <c r="Y206" i="56"/>
  <c r="AC152" i="56"/>
  <c r="X219" i="54"/>
  <c r="W190" i="54"/>
  <c r="AC139" i="54"/>
  <c r="AC127" i="54"/>
  <c r="AC221" i="55"/>
  <c r="Z205" i="56"/>
  <c r="AC157" i="56"/>
  <c r="V126" i="56"/>
  <c r="W194" i="54"/>
  <c r="AC140" i="54"/>
  <c r="AB129" i="54"/>
  <c r="V129" i="56"/>
  <c r="AB219" i="55"/>
  <c r="W128" i="54"/>
  <c r="Y126" i="54"/>
  <c r="X127" i="54"/>
  <c r="Y131" i="56"/>
  <c r="Y127" i="54"/>
  <c r="M190" i="48"/>
  <c r="L195" i="48"/>
  <c r="L194" i="48"/>
  <c r="L193" i="48"/>
  <c r="L192" i="48"/>
  <c r="L191" i="48"/>
  <c r="N203" i="48"/>
  <c r="M208" i="48"/>
  <c r="M207" i="48"/>
  <c r="M206" i="48"/>
  <c r="M205" i="48"/>
  <c r="M204" i="48"/>
  <c r="H228" i="55"/>
  <c r="R228" i="55"/>
  <c r="AA152" i="56"/>
  <c r="V221" i="54"/>
  <c r="AB192" i="54"/>
  <c r="Z142" i="54"/>
  <c r="Z126" i="54"/>
  <c r="V143" i="54"/>
  <c r="B228" i="55"/>
  <c r="L228" i="55"/>
  <c r="X209" i="56"/>
  <c r="AA153" i="56"/>
  <c r="W222" i="54"/>
  <c r="AC191" i="54"/>
  <c r="AA140" i="54"/>
  <c r="Q165" i="54" s="1"/>
  <c r="Z129" i="54"/>
  <c r="V128" i="54"/>
  <c r="L166" i="54" s="1"/>
  <c r="Y207" i="56"/>
  <c r="AB127" i="56"/>
  <c r="X220" i="54"/>
  <c r="AA127" i="54"/>
  <c r="V156" i="56"/>
  <c r="AC130" i="54"/>
  <c r="Z206" i="56"/>
  <c r="V152" i="56"/>
  <c r="Y218" i="54"/>
  <c r="W195" i="54"/>
  <c r="AC141" i="54"/>
  <c r="AB130" i="54"/>
  <c r="W126" i="56"/>
  <c r="N222" i="56"/>
  <c r="AB221" i="56" s="1"/>
  <c r="AB206" i="55"/>
  <c r="X130" i="54"/>
  <c r="N168" i="54" s="1"/>
  <c r="W131" i="56"/>
  <c r="W128" i="56"/>
  <c r="X131" i="54"/>
  <c r="AA206" i="55"/>
  <c r="X129" i="54"/>
  <c r="L190" i="48"/>
  <c r="S195" i="48"/>
  <c r="S194" i="48"/>
  <c r="S193" i="48"/>
  <c r="S192" i="48"/>
  <c r="M203" i="48"/>
  <c r="L208" i="48"/>
  <c r="L207" i="48"/>
  <c r="L206" i="48"/>
  <c r="L205" i="48"/>
  <c r="O209" i="48" s="1"/>
  <c r="V222" i="54"/>
  <c r="AB193" i="54"/>
  <c r="Z143" i="54"/>
  <c r="L233" i="55"/>
  <c r="B233" i="55"/>
  <c r="AC128" i="54"/>
  <c r="W221" i="55"/>
  <c r="Y219" i="55"/>
  <c r="W218" i="55"/>
  <c r="X222" i="55"/>
  <c r="W219" i="55"/>
  <c r="Y221" i="55"/>
  <c r="Y217" i="55"/>
  <c r="X218" i="55"/>
  <c r="Z218" i="55"/>
  <c r="X220" i="55"/>
  <c r="Y222" i="55"/>
  <c r="X221" i="55"/>
  <c r="W220" i="55"/>
  <c r="Z222" i="55"/>
  <c r="Y220" i="55"/>
  <c r="X219" i="55"/>
  <c r="Z219" i="55"/>
  <c r="Z220" i="55"/>
  <c r="Y218" i="55"/>
  <c r="W222" i="55"/>
  <c r="Z221" i="55"/>
  <c r="AA218" i="55"/>
  <c r="Z217" i="55"/>
  <c r="AA217" i="55"/>
  <c r="X217" i="55"/>
  <c r="Y204" i="56"/>
  <c r="AA154" i="56"/>
  <c r="X217" i="54"/>
  <c r="AC192" i="54"/>
  <c r="AA141" i="54"/>
  <c r="Z130" i="54"/>
  <c r="AA219" i="55"/>
  <c r="W126" i="54"/>
  <c r="Y208" i="56"/>
  <c r="AB128" i="56"/>
  <c r="X221" i="54"/>
  <c r="AA128" i="54"/>
  <c r="W152" i="56"/>
  <c r="AC131" i="54"/>
  <c r="V130" i="54"/>
  <c r="Z207" i="56"/>
  <c r="Y219" i="54"/>
  <c r="X208" i="54"/>
  <c r="X190" i="54"/>
  <c r="AC142" i="54"/>
  <c r="AB131" i="54"/>
  <c r="V140" i="54"/>
  <c r="L165" i="54" s="1"/>
  <c r="W127" i="56"/>
  <c r="W205" i="55"/>
  <c r="Z221" i="56"/>
  <c r="Y222" i="56"/>
  <c r="AC206" i="55"/>
  <c r="I230" i="55" s="1"/>
  <c r="Y128" i="56"/>
  <c r="O153" i="53"/>
  <c r="S153" i="53"/>
  <c r="O154" i="53"/>
  <c r="S154" i="53"/>
  <c r="O155" i="53"/>
  <c r="S155" i="53"/>
  <c r="O156" i="53"/>
  <c r="S156" i="53"/>
  <c r="O157" i="53"/>
  <c r="S157" i="53"/>
  <c r="O152" i="53"/>
  <c r="L152" i="53"/>
  <c r="L153" i="53"/>
  <c r="Q153" i="53"/>
  <c r="N154" i="53"/>
  <c r="L155" i="53"/>
  <c r="Q155" i="53"/>
  <c r="N156" i="53"/>
  <c r="L157" i="53"/>
  <c r="V157" i="53" s="1"/>
  <c r="Q157" i="53"/>
  <c r="N152" i="53"/>
  <c r="M153" i="53"/>
  <c r="R153" i="53"/>
  <c r="P154" i="53"/>
  <c r="M155" i="53"/>
  <c r="R155" i="53"/>
  <c r="P156" i="53"/>
  <c r="Z156" i="53" s="1"/>
  <c r="M157" i="53"/>
  <c r="R157" i="53"/>
  <c r="P152" i="53"/>
  <c r="N153" i="53"/>
  <c r="L154" i="53"/>
  <c r="Q154" i="53"/>
  <c r="N155" i="53"/>
  <c r="L156" i="53"/>
  <c r="V156" i="53" s="1"/>
  <c r="Q156" i="53"/>
  <c r="AA156" i="53" s="1"/>
  <c r="N157" i="53"/>
  <c r="S152" i="53"/>
  <c r="Q152" i="53"/>
  <c r="P153" i="53"/>
  <c r="M154" i="53"/>
  <c r="R154" i="53"/>
  <c r="P155" i="53"/>
  <c r="Z155" i="53" s="1"/>
  <c r="M156" i="53"/>
  <c r="W156" i="53" s="1"/>
  <c r="R156" i="53"/>
  <c r="P157" i="53"/>
  <c r="M152" i="53"/>
  <c r="R152" i="53"/>
  <c r="O127" i="53"/>
  <c r="S127" i="53"/>
  <c r="O128" i="53"/>
  <c r="S128" i="53"/>
  <c r="O129" i="53"/>
  <c r="S129" i="53"/>
  <c r="O130" i="53"/>
  <c r="S130" i="53"/>
  <c r="O131" i="53"/>
  <c r="S131" i="53"/>
  <c r="P126" i="53"/>
  <c r="L126" i="53"/>
  <c r="L127" i="53"/>
  <c r="Q127" i="53"/>
  <c r="N128" i="53"/>
  <c r="L129" i="53"/>
  <c r="Q129" i="53"/>
  <c r="N130" i="53"/>
  <c r="L131" i="53"/>
  <c r="V131" i="53" s="1"/>
  <c r="Q131" i="53"/>
  <c r="O126" i="53"/>
  <c r="M127" i="53"/>
  <c r="R127" i="53"/>
  <c r="P128" i="53"/>
  <c r="M129" i="53"/>
  <c r="R129" i="53"/>
  <c r="P130" i="53"/>
  <c r="Z130" i="53" s="1"/>
  <c r="M131" i="53"/>
  <c r="W131" i="53" s="1"/>
  <c r="R131" i="53"/>
  <c r="Q126" i="53"/>
  <c r="N127" i="53"/>
  <c r="L128" i="53"/>
  <c r="Q128" i="53"/>
  <c r="N129" i="53"/>
  <c r="L130" i="53"/>
  <c r="Q130" i="53"/>
  <c r="AA130" i="53" s="1"/>
  <c r="N131" i="53"/>
  <c r="M126" i="53"/>
  <c r="R126" i="53"/>
  <c r="P129" i="53"/>
  <c r="N126" i="53"/>
  <c r="P127" i="53"/>
  <c r="M130" i="53"/>
  <c r="W130" i="53" s="1"/>
  <c r="S126" i="53"/>
  <c r="AC126" i="53" s="1"/>
  <c r="M128" i="53"/>
  <c r="R130" i="53"/>
  <c r="R128" i="53"/>
  <c r="P131" i="53"/>
  <c r="O140" i="53"/>
  <c r="S140" i="53"/>
  <c r="O141" i="53"/>
  <c r="S141" i="53"/>
  <c r="O142" i="53"/>
  <c r="S142" i="53"/>
  <c r="O143" i="53"/>
  <c r="S143" i="53"/>
  <c r="O144" i="53"/>
  <c r="S144" i="53"/>
  <c r="P139" i="53"/>
  <c r="L139" i="53"/>
  <c r="V139" i="53" s="1"/>
  <c r="L140" i="53"/>
  <c r="Q140" i="53"/>
  <c r="N141" i="53"/>
  <c r="L142" i="53"/>
  <c r="Q142" i="53"/>
  <c r="N143" i="53"/>
  <c r="L144" i="53"/>
  <c r="V144" i="53" s="1"/>
  <c r="Q144" i="53"/>
  <c r="AA144" i="53" s="1"/>
  <c r="O139" i="53"/>
  <c r="M140" i="53"/>
  <c r="R140" i="53"/>
  <c r="P141" i="53"/>
  <c r="M142" i="53"/>
  <c r="R142" i="53"/>
  <c r="P143" i="53"/>
  <c r="Z143" i="53" s="1"/>
  <c r="M144" i="53"/>
  <c r="W144" i="53" s="1"/>
  <c r="R144" i="53"/>
  <c r="Q139" i="53"/>
  <c r="N140" i="53"/>
  <c r="L141" i="53"/>
  <c r="Q141" i="53"/>
  <c r="N142" i="53"/>
  <c r="L143" i="53"/>
  <c r="Q143" i="53"/>
  <c r="AA143" i="53" s="1"/>
  <c r="N144" i="53"/>
  <c r="M139" i="53"/>
  <c r="R139" i="53"/>
  <c r="M141" i="53"/>
  <c r="R143" i="53"/>
  <c r="R141" i="53"/>
  <c r="P144" i="53"/>
  <c r="Z144" i="53" s="1"/>
  <c r="P142" i="53"/>
  <c r="Z142" i="53" s="1"/>
  <c r="N139" i="53"/>
  <c r="P140" i="53"/>
  <c r="M143" i="53"/>
  <c r="S139" i="53"/>
  <c r="Q127" i="48"/>
  <c r="P127" i="48"/>
  <c r="Z127" i="48" s="1"/>
  <c r="S126" i="48"/>
  <c r="AC126" i="48" s="1"/>
  <c r="O126" i="48"/>
  <c r="Y126" i="48" s="1"/>
  <c r="R131" i="48"/>
  <c r="N131" i="48"/>
  <c r="X131" i="48" s="1"/>
  <c r="R130" i="48"/>
  <c r="AB130" i="48" s="1"/>
  <c r="N130" i="48"/>
  <c r="R129" i="48"/>
  <c r="N129" i="48"/>
  <c r="X129" i="48" s="1"/>
  <c r="R128" i="48"/>
  <c r="AB128" i="48" s="1"/>
  <c r="N128" i="48"/>
  <c r="X128" i="48" s="1"/>
  <c r="R127" i="48"/>
  <c r="N127" i="48"/>
  <c r="X127" i="48" s="1"/>
  <c r="R126" i="48"/>
  <c r="AB126" i="48" s="1"/>
  <c r="N126" i="48"/>
  <c r="Q131" i="48"/>
  <c r="AA131" i="48" s="1"/>
  <c r="M131" i="48"/>
  <c r="W131" i="48" s="1"/>
  <c r="Q130" i="48"/>
  <c r="AA130" i="48" s="1"/>
  <c r="M130" i="48"/>
  <c r="W130" i="48" s="1"/>
  <c r="Q129" i="48"/>
  <c r="M129" i="48"/>
  <c r="W129" i="48" s="1"/>
  <c r="Q128" i="48"/>
  <c r="AA128" i="48" s="1"/>
  <c r="M128" i="48"/>
  <c r="M127" i="48"/>
  <c r="W127" i="48" s="1"/>
  <c r="Q126" i="48"/>
  <c r="AA126" i="48" s="1"/>
  <c r="M126" i="48"/>
  <c r="W126" i="48" s="1"/>
  <c r="P131" i="48"/>
  <c r="Z131" i="48" s="1"/>
  <c r="L131" i="48"/>
  <c r="V131" i="48" s="1"/>
  <c r="P130" i="48"/>
  <c r="Z130" i="48" s="1"/>
  <c r="L130" i="48"/>
  <c r="V130" i="48" s="1"/>
  <c r="P129" i="48"/>
  <c r="L129" i="48"/>
  <c r="V129" i="48" s="1"/>
  <c r="P128" i="48"/>
  <c r="Z128" i="48" s="1"/>
  <c r="L128" i="48"/>
  <c r="V128" i="48" s="1"/>
  <c r="L127" i="48"/>
  <c r="V127" i="48" s="1"/>
  <c r="P126" i="48"/>
  <c r="Z126" i="48" s="1"/>
  <c r="S131" i="48"/>
  <c r="AC131" i="48" s="1"/>
  <c r="O131" i="48"/>
  <c r="Y131" i="48" s="1"/>
  <c r="S130" i="48"/>
  <c r="O130" i="48"/>
  <c r="Y130" i="48" s="1"/>
  <c r="S129" i="48"/>
  <c r="AC129" i="48" s="1"/>
  <c r="O129" i="48"/>
  <c r="Y129" i="48" s="1"/>
  <c r="S128" i="48"/>
  <c r="AC128" i="48" s="1"/>
  <c r="O128" i="48"/>
  <c r="Y128" i="48" s="1"/>
  <c r="S127" i="48"/>
  <c r="AC127" i="48" s="1"/>
  <c r="O127" i="48"/>
  <c r="Y127" i="48" s="1"/>
  <c r="R126" i="51"/>
  <c r="Q131" i="51"/>
  <c r="Q130" i="51"/>
  <c r="AA130" i="51" s="1"/>
  <c r="Q129" i="51"/>
  <c r="AA129" i="51" s="1"/>
  <c r="Q128" i="51"/>
  <c r="AA128" i="51" s="1"/>
  <c r="M127" i="51"/>
  <c r="M126" i="51"/>
  <c r="L131" i="51"/>
  <c r="V131" i="51" s="1"/>
  <c r="L130" i="51"/>
  <c r="L129" i="51"/>
  <c r="L128" i="51"/>
  <c r="V128" i="51" s="1"/>
  <c r="L127" i="51"/>
  <c r="V127" i="51" s="1"/>
  <c r="M139" i="51"/>
  <c r="W139" i="51" s="1"/>
  <c r="L144" i="51"/>
  <c r="V144" i="51" s="1"/>
  <c r="L143" i="51"/>
  <c r="V143" i="51" s="1"/>
  <c r="P141" i="51"/>
  <c r="Z141" i="51" s="1"/>
  <c r="P140" i="51"/>
  <c r="S126" i="51"/>
  <c r="O126" i="51"/>
  <c r="Y126" i="51" s="1"/>
  <c r="R131" i="51"/>
  <c r="AB131" i="51" s="1"/>
  <c r="N131" i="51"/>
  <c r="X131" i="51" s="1"/>
  <c r="R130" i="51"/>
  <c r="N130" i="51"/>
  <c r="R129" i="51"/>
  <c r="AB129" i="51" s="1"/>
  <c r="N129" i="51"/>
  <c r="R128" i="51"/>
  <c r="N128" i="51"/>
  <c r="X128" i="51" s="1"/>
  <c r="R127" i="51"/>
  <c r="AB127" i="51" s="1"/>
  <c r="N127" i="51"/>
  <c r="X127" i="51" s="1"/>
  <c r="S139" i="51"/>
  <c r="AC139" i="51" s="1"/>
  <c r="O139" i="51"/>
  <c r="Y139" i="51" s="1"/>
  <c r="R144" i="51"/>
  <c r="AB144" i="51" s="1"/>
  <c r="N144" i="51"/>
  <c r="R143" i="51"/>
  <c r="AB143" i="51" s="1"/>
  <c r="N143" i="51"/>
  <c r="X143" i="51" s="1"/>
  <c r="R142" i="51"/>
  <c r="AB142" i="51" s="1"/>
  <c r="N142" i="51"/>
  <c r="X142" i="51" s="1"/>
  <c r="R141" i="51"/>
  <c r="AB141" i="51" s="1"/>
  <c r="N141" i="51"/>
  <c r="X141" i="51" s="1"/>
  <c r="R140" i="51"/>
  <c r="AB140" i="51" s="1"/>
  <c r="N140" i="51"/>
  <c r="S152" i="51"/>
  <c r="AC152" i="51" s="1"/>
  <c r="O152" i="51"/>
  <c r="Y152" i="51" s="1"/>
  <c r="R157" i="51"/>
  <c r="AB157" i="51" s="1"/>
  <c r="N157" i="51"/>
  <c r="X157" i="51" s="1"/>
  <c r="R156" i="51"/>
  <c r="AB156" i="51" s="1"/>
  <c r="N156" i="51"/>
  <c r="X156" i="51" s="1"/>
  <c r="R155" i="51"/>
  <c r="AB155" i="51" s="1"/>
  <c r="N155" i="51"/>
  <c r="X155" i="51" s="1"/>
  <c r="R154" i="51"/>
  <c r="AB154" i="51" s="1"/>
  <c r="N154" i="51"/>
  <c r="X154" i="51" s="1"/>
  <c r="R153" i="51"/>
  <c r="AB153" i="51" s="1"/>
  <c r="N153" i="51"/>
  <c r="X153" i="51" s="1"/>
  <c r="N126" i="51"/>
  <c r="M131" i="51"/>
  <c r="W131" i="51" s="1"/>
  <c r="M130" i="51"/>
  <c r="W130" i="51" s="1"/>
  <c r="M129" i="51"/>
  <c r="M128" i="51"/>
  <c r="W128" i="51" s="1"/>
  <c r="Q127" i="51"/>
  <c r="AA127" i="51" s="1"/>
  <c r="Q126" i="51"/>
  <c r="AA126" i="51" s="1"/>
  <c r="P131" i="51"/>
  <c r="Z131" i="51" s="1"/>
  <c r="P130" i="51"/>
  <c r="P129" i="51"/>
  <c r="Z129" i="51" s="1"/>
  <c r="P128" i="51"/>
  <c r="Z128" i="51" s="1"/>
  <c r="P127" i="51"/>
  <c r="Q139" i="51"/>
  <c r="AA139" i="51" s="1"/>
  <c r="P144" i="51"/>
  <c r="Z144" i="51" s="1"/>
  <c r="P143" i="51"/>
  <c r="Z143" i="51" s="1"/>
  <c r="P142" i="51"/>
  <c r="Z142" i="51" s="1"/>
  <c r="L142" i="51"/>
  <c r="V142" i="51" s="1"/>
  <c r="L141" i="51"/>
  <c r="V141" i="51" s="1"/>
  <c r="L140" i="51"/>
  <c r="V140" i="51" s="1"/>
  <c r="L126" i="51"/>
  <c r="P126" i="51"/>
  <c r="Z126" i="51" s="1"/>
  <c r="S131" i="51"/>
  <c r="AC131" i="51" s="1"/>
  <c r="O131" i="51"/>
  <c r="Y131" i="51" s="1"/>
  <c r="S130" i="51"/>
  <c r="AC130" i="51" s="1"/>
  <c r="O130" i="51"/>
  <c r="S129" i="51"/>
  <c r="AC129" i="51" s="1"/>
  <c r="O129" i="51"/>
  <c r="Y129" i="51" s="1"/>
  <c r="S128" i="51"/>
  <c r="O128" i="51"/>
  <c r="Y128" i="51" s="1"/>
  <c r="S127" i="51"/>
  <c r="AC127" i="51" s="1"/>
  <c r="L139" i="51"/>
  <c r="V139" i="51" s="1"/>
  <c r="P139" i="51"/>
  <c r="Z139" i="51" s="1"/>
  <c r="S144" i="51"/>
  <c r="AC144" i="51" s="1"/>
  <c r="O144" i="51"/>
  <c r="Y144" i="51" s="1"/>
  <c r="S143" i="51"/>
  <c r="AC143" i="51" s="1"/>
  <c r="O143" i="51"/>
  <c r="S142" i="51"/>
  <c r="AC142" i="51" s="1"/>
  <c r="O142" i="51"/>
  <c r="Y142" i="51" s="1"/>
  <c r="S141" i="51"/>
  <c r="AC141" i="51" s="1"/>
  <c r="O141" i="51"/>
  <c r="Y141" i="51" s="1"/>
  <c r="S140" i="51"/>
  <c r="AC140" i="51" s="1"/>
  <c r="L152" i="51"/>
  <c r="V152" i="51" s="1"/>
  <c r="P152" i="51"/>
  <c r="Z152" i="51" s="1"/>
  <c r="S157" i="51"/>
  <c r="AC157" i="51" s="1"/>
  <c r="O157" i="51"/>
  <c r="Y157" i="51" s="1"/>
  <c r="S156" i="51"/>
  <c r="AC156" i="51" s="1"/>
  <c r="O156" i="51"/>
  <c r="Y156" i="51" s="1"/>
  <c r="S155" i="51"/>
  <c r="AC155" i="51" s="1"/>
  <c r="O155" i="51"/>
  <c r="Y155" i="51" s="1"/>
  <c r="S154" i="51"/>
  <c r="AC154" i="51" s="1"/>
  <c r="O154" i="51"/>
  <c r="Y154" i="51" s="1"/>
  <c r="S153" i="51"/>
  <c r="AC153" i="51" s="1"/>
  <c r="L127" i="49"/>
  <c r="P127" i="49"/>
  <c r="L128" i="49"/>
  <c r="P128" i="49"/>
  <c r="L129" i="49"/>
  <c r="P129" i="49"/>
  <c r="L130" i="49"/>
  <c r="P130" i="49"/>
  <c r="L131" i="49"/>
  <c r="V131" i="49" s="1"/>
  <c r="P131" i="49"/>
  <c r="M126" i="49"/>
  <c r="Q126" i="49"/>
  <c r="S126" i="49"/>
  <c r="N126" i="49"/>
  <c r="O131" i="49"/>
  <c r="R130" i="49"/>
  <c r="M130" i="49"/>
  <c r="W130" i="49" s="1"/>
  <c r="O129" i="49"/>
  <c r="R128" i="49"/>
  <c r="M128" i="49"/>
  <c r="O127" i="49"/>
  <c r="L140" i="49"/>
  <c r="P140" i="49"/>
  <c r="L141" i="49"/>
  <c r="P141" i="49"/>
  <c r="L142" i="49"/>
  <c r="P142" i="49"/>
  <c r="L143" i="49"/>
  <c r="P143" i="49"/>
  <c r="L144" i="49"/>
  <c r="V144" i="49" s="1"/>
  <c r="P144" i="49"/>
  <c r="M139" i="49"/>
  <c r="Q139" i="49"/>
  <c r="R126" i="49"/>
  <c r="AB126" i="49" s="1"/>
  <c r="S131" i="49"/>
  <c r="N131" i="49"/>
  <c r="Q130" i="49"/>
  <c r="S129" i="49"/>
  <c r="N129" i="49"/>
  <c r="Q128" i="49"/>
  <c r="S127" i="49"/>
  <c r="N127" i="49"/>
  <c r="X127" i="49" s="1"/>
  <c r="R139" i="49"/>
  <c r="S144" i="49"/>
  <c r="N144" i="49"/>
  <c r="Q143" i="49"/>
  <c r="AA143" i="49" s="1"/>
  <c r="S142" i="49"/>
  <c r="N142" i="49"/>
  <c r="Q141" i="49"/>
  <c r="S140" i="49"/>
  <c r="AC140" i="49" s="1"/>
  <c r="N140" i="49"/>
  <c r="Q152" i="49"/>
  <c r="M152" i="49"/>
  <c r="P157" i="49"/>
  <c r="L157" i="49"/>
  <c r="P156" i="49"/>
  <c r="L156" i="49"/>
  <c r="P155" i="49"/>
  <c r="L155" i="49"/>
  <c r="V155" i="49" s="1"/>
  <c r="P154" i="49"/>
  <c r="L154" i="49"/>
  <c r="P153" i="49"/>
  <c r="C99" i="56"/>
  <c r="D99" i="56"/>
  <c r="E99" i="56"/>
  <c r="F99" i="56"/>
  <c r="G99" i="56"/>
  <c r="H99" i="56"/>
  <c r="I99" i="56"/>
  <c r="J99" i="56"/>
  <c r="K99" i="56"/>
  <c r="L99" i="56"/>
  <c r="M99" i="56"/>
  <c r="N99" i="56"/>
  <c r="O99" i="56"/>
  <c r="P99" i="56"/>
  <c r="Q99" i="56"/>
  <c r="R99" i="56"/>
  <c r="S99" i="56"/>
  <c r="T99" i="56"/>
  <c r="U99" i="56"/>
  <c r="V99" i="56"/>
  <c r="W99" i="56"/>
  <c r="X99" i="56"/>
  <c r="Y99" i="56"/>
  <c r="Z99" i="56"/>
  <c r="AA99" i="56"/>
  <c r="AB99" i="56"/>
  <c r="AC99" i="56"/>
  <c r="AD99" i="56"/>
  <c r="AE99" i="56"/>
  <c r="AF99" i="56"/>
  <c r="AG99" i="56"/>
  <c r="AH99" i="56"/>
  <c r="AI99" i="56"/>
  <c r="AJ99" i="56"/>
  <c r="AK99" i="56"/>
  <c r="AL99" i="56"/>
  <c r="AM99" i="56"/>
  <c r="AN99" i="56"/>
  <c r="AO99" i="56"/>
  <c r="AP99" i="56"/>
  <c r="AQ99" i="56"/>
  <c r="AR99" i="56"/>
  <c r="AS99" i="56"/>
  <c r="AT99" i="56"/>
  <c r="AU99" i="56"/>
  <c r="AV99" i="56"/>
  <c r="AW99" i="56"/>
  <c r="B99" i="56"/>
  <c r="C98" i="56"/>
  <c r="D98" i="56"/>
  <c r="E98" i="56"/>
  <c r="F98" i="56"/>
  <c r="G98" i="56"/>
  <c r="H98" i="56"/>
  <c r="I98" i="56"/>
  <c r="J98" i="56"/>
  <c r="K98" i="56"/>
  <c r="L98" i="56"/>
  <c r="M98" i="56"/>
  <c r="N98" i="56"/>
  <c r="O98" i="56"/>
  <c r="P98" i="56"/>
  <c r="Q98" i="56"/>
  <c r="R98" i="56"/>
  <c r="S98" i="56"/>
  <c r="T98" i="56"/>
  <c r="U98" i="56"/>
  <c r="V98" i="56"/>
  <c r="W98" i="56"/>
  <c r="X98" i="56"/>
  <c r="Y98" i="56"/>
  <c r="Z98" i="56"/>
  <c r="AA98" i="56"/>
  <c r="AB98" i="56"/>
  <c r="AC98" i="56"/>
  <c r="AD98" i="56"/>
  <c r="AE98" i="56"/>
  <c r="AF98" i="56"/>
  <c r="AG98" i="56"/>
  <c r="AH98" i="56"/>
  <c r="AI98" i="56"/>
  <c r="AJ98" i="56"/>
  <c r="AK98" i="56"/>
  <c r="AL98" i="56"/>
  <c r="AM98" i="56"/>
  <c r="AN98" i="56"/>
  <c r="AO98" i="56"/>
  <c r="AP98" i="56"/>
  <c r="AQ98" i="56"/>
  <c r="AR98" i="56"/>
  <c r="AS98" i="56"/>
  <c r="AT98" i="56"/>
  <c r="AU98" i="56"/>
  <c r="AV98" i="56"/>
  <c r="AW98" i="56"/>
  <c r="B98" i="56"/>
  <c r="C97" i="56"/>
  <c r="C104" i="56" s="1"/>
  <c r="D97" i="56"/>
  <c r="D104" i="56" s="1"/>
  <c r="E97" i="56"/>
  <c r="E103" i="56" s="1"/>
  <c r="F97" i="56"/>
  <c r="F102" i="56" s="1"/>
  <c r="G97" i="56"/>
  <c r="G104" i="56" s="1"/>
  <c r="H97" i="56"/>
  <c r="H102" i="56" s="1"/>
  <c r="I97" i="56"/>
  <c r="I104" i="56" s="1"/>
  <c r="J97" i="56"/>
  <c r="J104" i="56" s="1"/>
  <c r="K97" i="56"/>
  <c r="K104" i="56" s="1"/>
  <c r="L97" i="56"/>
  <c r="L104" i="56" s="1"/>
  <c r="M97" i="56"/>
  <c r="M102" i="56" s="1"/>
  <c r="N97" i="56"/>
  <c r="N102" i="56" s="1"/>
  <c r="O97" i="56"/>
  <c r="O102" i="56" s="1"/>
  <c r="P97" i="56"/>
  <c r="P103" i="56" s="1"/>
  <c r="Q97" i="56"/>
  <c r="Q104" i="56" s="1"/>
  <c r="R97" i="56"/>
  <c r="R104" i="56" s="1"/>
  <c r="S97" i="56"/>
  <c r="S104" i="56" s="1"/>
  <c r="T97" i="56"/>
  <c r="T104" i="56" s="1"/>
  <c r="U97" i="56"/>
  <c r="U104" i="56" s="1"/>
  <c r="V97" i="56"/>
  <c r="V104" i="56" s="1"/>
  <c r="W97" i="56"/>
  <c r="W103" i="56" s="1"/>
  <c r="X97" i="56"/>
  <c r="X104" i="56" s="1"/>
  <c r="Y97" i="56"/>
  <c r="Y104" i="56" s="1"/>
  <c r="Z97" i="56"/>
  <c r="Z104" i="56" s="1"/>
  <c r="AA97" i="56"/>
  <c r="AA104" i="56" s="1"/>
  <c r="AB97" i="56"/>
  <c r="AB104" i="56" s="1"/>
  <c r="AC97" i="56"/>
  <c r="AC104" i="56" s="1"/>
  <c r="AD97" i="56"/>
  <c r="AD103" i="56" s="1"/>
  <c r="AE97" i="56"/>
  <c r="AE103" i="56" s="1"/>
  <c r="AF97" i="56"/>
  <c r="AF104" i="56" s="1"/>
  <c r="AG97" i="56"/>
  <c r="AG104" i="56" s="1"/>
  <c r="AH97" i="56"/>
  <c r="AH104" i="56" s="1"/>
  <c r="AI97" i="56"/>
  <c r="AI104" i="56" s="1"/>
  <c r="AJ97" i="56"/>
  <c r="AJ104" i="56" s="1"/>
  <c r="AK97" i="56"/>
  <c r="AK103" i="56" s="1"/>
  <c r="AL97" i="56"/>
  <c r="AL102" i="56" s="1"/>
  <c r="AM97" i="56"/>
  <c r="AM102" i="56" s="1"/>
  <c r="AN97" i="56"/>
  <c r="AN104" i="56" s="1"/>
  <c r="AO97" i="56"/>
  <c r="AO104" i="56" s="1"/>
  <c r="AP97" i="56"/>
  <c r="AP104" i="56" s="1"/>
  <c r="AQ97" i="56"/>
  <c r="AQ104" i="56" s="1"/>
  <c r="AR97" i="56"/>
  <c r="AR104" i="56" s="1"/>
  <c r="AS97" i="56"/>
  <c r="AS104" i="56" s="1"/>
  <c r="AT97" i="56"/>
  <c r="AT104" i="56" s="1"/>
  <c r="AU97" i="56"/>
  <c r="AU104" i="56" s="1"/>
  <c r="AV97" i="56"/>
  <c r="AV103" i="56" s="1"/>
  <c r="AW97" i="56"/>
  <c r="AW104" i="56" s="1"/>
  <c r="B97" i="56"/>
  <c r="C88" i="56"/>
  <c r="D88" i="56"/>
  <c r="E88" i="56"/>
  <c r="F88" i="56"/>
  <c r="G88" i="56"/>
  <c r="H88" i="56"/>
  <c r="I88" i="56"/>
  <c r="J88" i="56"/>
  <c r="K88" i="56"/>
  <c r="L88" i="56"/>
  <c r="M88" i="56"/>
  <c r="N88" i="56"/>
  <c r="O88" i="56"/>
  <c r="P88" i="56"/>
  <c r="Q88" i="56"/>
  <c r="R88" i="56"/>
  <c r="S88" i="56"/>
  <c r="T88" i="56"/>
  <c r="U88" i="56"/>
  <c r="V88" i="56"/>
  <c r="W88" i="56"/>
  <c r="X88" i="56"/>
  <c r="Y88" i="56"/>
  <c r="Z88" i="56"/>
  <c r="AA88" i="56"/>
  <c r="AB88" i="56"/>
  <c r="AC88" i="56"/>
  <c r="AD88" i="56"/>
  <c r="AE88" i="56"/>
  <c r="AF88" i="56"/>
  <c r="AG88" i="56"/>
  <c r="AH88" i="56"/>
  <c r="AI88" i="56"/>
  <c r="AJ88" i="56"/>
  <c r="AK88" i="56"/>
  <c r="AL88" i="56"/>
  <c r="AM88" i="56"/>
  <c r="AN88" i="56"/>
  <c r="AO88" i="56"/>
  <c r="AP88" i="56"/>
  <c r="AQ88" i="56"/>
  <c r="AR88" i="56"/>
  <c r="AS88" i="56"/>
  <c r="AT88" i="56"/>
  <c r="AU88" i="56"/>
  <c r="AV88" i="56"/>
  <c r="AW88" i="56"/>
  <c r="B88" i="56"/>
  <c r="C87" i="56"/>
  <c r="D87" i="56"/>
  <c r="E87" i="56"/>
  <c r="F87" i="56"/>
  <c r="G87" i="56"/>
  <c r="H87" i="56"/>
  <c r="I87" i="56"/>
  <c r="J87" i="56"/>
  <c r="K87" i="56"/>
  <c r="L87" i="56"/>
  <c r="M87" i="56"/>
  <c r="N87" i="56"/>
  <c r="O87" i="56"/>
  <c r="P87" i="56"/>
  <c r="Q87" i="56"/>
  <c r="R87" i="56"/>
  <c r="S87" i="56"/>
  <c r="T87" i="56"/>
  <c r="U87" i="56"/>
  <c r="V87" i="56"/>
  <c r="W87" i="56"/>
  <c r="X87" i="56"/>
  <c r="Y87" i="56"/>
  <c r="Z87" i="56"/>
  <c r="AA87" i="56"/>
  <c r="AB87" i="56"/>
  <c r="AC87" i="56"/>
  <c r="AD87" i="56"/>
  <c r="AE87" i="56"/>
  <c r="AF87" i="56"/>
  <c r="AG87" i="56"/>
  <c r="AH87" i="56"/>
  <c r="AI87" i="56"/>
  <c r="AJ87" i="56"/>
  <c r="AK87" i="56"/>
  <c r="AL87" i="56"/>
  <c r="AM87" i="56"/>
  <c r="AN87" i="56"/>
  <c r="AO87" i="56"/>
  <c r="AP87" i="56"/>
  <c r="AQ87" i="56"/>
  <c r="AR87" i="56"/>
  <c r="AS87" i="56"/>
  <c r="AT87" i="56"/>
  <c r="AU87" i="56"/>
  <c r="AV87" i="56"/>
  <c r="AW87" i="56"/>
  <c r="B87" i="56"/>
  <c r="C86" i="56"/>
  <c r="C93" i="56" s="1"/>
  <c r="D86" i="56"/>
  <c r="D93" i="56" s="1"/>
  <c r="E86" i="56"/>
  <c r="E93" i="56" s="1"/>
  <c r="F86" i="56"/>
  <c r="F93" i="56" s="1"/>
  <c r="G86" i="56"/>
  <c r="G93" i="56" s="1"/>
  <c r="H86" i="56"/>
  <c r="H92" i="56" s="1"/>
  <c r="I86" i="56"/>
  <c r="I93" i="56" s="1"/>
  <c r="J86" i="56"/>
  <c r="J93" i="56" s="1"/>
  <c r="K86" i="56"/>
  <c r="K93" i="56" s="1"/>
  <c r="L86" i="56"/>
  <c r="L93" i="56" s="1"/>
  <c r="M86" i="56"/>
  <c r="M93" i="56" s="1"/>
  <c r="N86" i="56"/>
  <c r="N93" i="56" s="1"/>
  <c r="O86" i="56"/>
  <c r="O93" i="56" s="1"/>
  <c r="P86" i="56"/>
  <c r="P92" i="56" s="1"/>
  <c r="Q86" i="56"/>
  <c r="Q93" i="56" s="1"/>
  <c r="R86" i="56"/>
  <c r="R93" i="56" s="1"/>
  <c r="S86" i="56"/>
  <c r="S93" i="56" s="1"/>
  <c r="T86" i="56"/>
  <c r="T93" i="56" s="1"/>
  <c r="U86" i="56"/>
  <c r="U91" i="56" s="1"/>
  <c r="V86" i="56"/>
  <c r="V93" i="56" s="1"/>
  <c r="W86" i="56"/>
  <c r="W93" i="56" s="1"/>
  <c r="X86" i="56"/>
  <c r="X92" i="56" s="1"/>
  <c r="Y86" i="56"/>
  <c r="Y93" i="56" s="1"/>
  <c r="Z86" i="56"/>
  <c r="Z93" i="56" s="1"/>
  <c r="AA86" i="56"/>
  <c r="AA93" i="56" s="1"/>
  <c r="AB86" i="56"/>
  <c r="AB93" i="56" s="1"/>
  <c r="AC86" i="56"/>
  <c r="AC91" i="56" s="1"/>
  <c r="AD86" i="56"/>
  <c r="AD91" i="56" s="1"/>
  <c r="AE86" i="56"/>
  <c r="AE93" i="56" s="1"/>
  <c r="AF86" i="56"/>
  <c r="AF92" i="56" s="1"/>
  <c r="AG86" i="56"/>
  <c r="AG93" i="56" s="1"/>
  <c r="AH86" i="56"/>
  <c r="AH93" i="56" s="1"/>
  <c r="AI86" i="56"/>
  <c r="AI93" i="56" s="1"/>
  <c r="AJ86" i="56"/>
  <c r="AJ93" i="56" s="1"/>
  <c r="AK86" i="56"/>
  <c r="AK93" i="56" s="1"/>
  <c r="AL86" i="56"/>
  <c r="AL93" i="56" s="1"/>
  <c r="AM86" i="56"/>
  <c r="AM93" i="56" s="1"/>
  <c r="AN86" i="56"/>
  <c r="AN92" i="56" s="1"/>
  <c r="AO86" i="56"/>
  <c r="AO93" i="56" s="1"/>
  <c r="AP86" i="56"/>
  <c r="AP93" i="56" s="1"/>
  <c r="AQ86" i="56"/>
  <c r="AQ93" i="56" s="1"/>
  <c r="AR86" i="56"/>
  <c r="AR93" i="56" s="1"/>
  <c r="AS86" i="56"/>
  <c r="AS93" i="56" s="1"/>
  <c r="AT86" i="56"/>
  <c r="AT91" i="56" s="1"/>
  <c r="AU86" i="56"/>
  <c r="AU91" i="56" s="1"/>
  <c r="AV86" i="56"/>
  <c r="AV92" i="56" s="1"/>
  <c r="AW86" i="56"/>
  <c r="AW93" i="56" s="1"/>
  <c r="B86" i="56"/>
  <c r="B93" i="56" s="1"/>
  <c r="V217" i="48" l="1"/>
  <c r="AC221" i="48"/>
  <c r="AA222" i="48"/>
  <c r="AB218" i="48"/>
  <c r="AJ92" i="56"/>
  <c r="T92" i="56"/>
  <c r="D92" i="56"/>
  <c r="V221" i="56"/>
  <c r="X219" i="56"/>
  <c r="Y221" i="56"/>
  <c r="AB144" i="48"/>
  <c r="W144" i="51"/>
  <c r="AB139" i="51"/>
  <c r="V127" i="46"/>
  <c r="Y142" i="45"/>
  <c r="Z128" i="45"/>
  <c r="W143" i="51"/>
  <c r="X190" i="46"/>
  <c r="AC140" i="45"/>
  <c r="AA156" i="51"/>
  <c r="AA143" i="45"/>
  <c r="Y141" i="50"/>
  <c r="W193" i="56"/>
  <c r="W192" i="56"/>
  <c r="AB153" i="45"/>
  <c r="W153" i="46"/>
  <c r="AA152" i="45"/>
  <c r="Z194" i="56"/>
  <c r="Z157" i="45"/>
  <c r="Y155" i="45"/>
  <c r="B104" i="56"/>
  <c r="B108" i="56"/>
  <c r="B107" i="56"/>
  <c r="B106" i="56"/>
  <c r="AU92" i="56"/>
  <c r="AE92" i="56"/>
  <c r="O92" i="56"/>
  <c r="Z220" i="56"/>
  <c r="AB143" i="48"/>
  <c r="AA141" i="51"/>
  <c r="X157" i="52"/>
  <c r="Y127" i="45"/>
  <c r="Z130" i="45"/>
  <c r="L168" i="46"/>
  <c r="X221" i="56"/>
  <c r="X127" i="52"/>
  <c r="X156" i="52"/>
  <c r="AC152" i="52"/>
  <c r="AA156" i="52"/>
  <c r="Z154" i="52"/>
  <c r="B164" i="54"/>
  <c r="Z126" i="50"/>
  <c r="W220" i="46"/>
  <c r="Y142" i="48"/>
  <c r="V217" i="46"/>
  <c r="W194" i="46"/>
  <c r="AC154" i="45"/>
  <c r="X194" i="56"/>
  <c r="W157" i="46"/>
  <c r="V154" i="46"/>
  <c r="AB152" i="45"/>
  <c r="Z156" i="45"/>
  <c r="AT92" i="56"/>
  <c r="AD92" i="56"/>
  <c r="N92" i="56"/>
  <c r="Z139" i="48"/>
  <c r="W140" i="48"/>
  <c r="AC144" i="48"/>
  <c r="AB142" i="48"/>
  <c r="Y141" i="45"/>
  <c r="O166" i="45" s="1"/>
  <c r="X139" i="51"/>
  <c r="W154" i="51"/>
  <c r="Y127" i="51"/>
  <c r="V153" i="51"/>
  <c r="V128" i="46"/>
  <c r="X154" i="52"/>
  <c r="AB157" i="52"/>
  <c r="AA155" i="52"/>
  <c r="Z153" i="52"/>
  <c r="Y139" i="48"/>
  <c r="Z142" i="48"/>
  <c r="AB140" i="45"/>
  <c r="AB142" i="45"/>
  <c r="Y130" i="50"/>
  <c r="W194" i="56"/>
  <c r="Y195" i="56"/>
  <c r="W156" i="46"/>
  <c r="V156" i="45"/>
  <c r="W152" i="46"/>
  <c r="AA157" i="45"/>
  <c r="AS92" i="56"/>
  <c r="AC92" i="56"/>
  <c r="M92" i="56"/>
  <c r="AC141" i="53"/>
  <c r="AA131" i="53"/>
  <c r="V126" i="53"/>
  <c r="AC128" i="53"/>
  <c r="W157" i="53"/>
  <c r="AA157" i="53"/>
  <c r="V152" i="53"/>
  <c r="AC154" i="53"/>
  <c r="G233" i="55"/>
  <c r="L164" i="45"/>
  <c r="X140" i="48"/>
  <c r="Y143" i="48"/>
  <c r="W139" i="48"/>
  <c r="AC143" i="48"/>
  <c r="AB141" i="48"/>
  <c r="Z139" i="45"/>
  <c r="W141" i="51"/>
  <c r="W156" i="48"/>
  <c r="V154" i="48"/>
  <c r="AC152" i="48"/>
  <c r="W126" i="46"/>
  <c r="AA222" i="46"/>
  <c r="AA191" i="46"/>
  <c r="X141" i="45"/>
  <c r="X130" i="45"/>
  <c r="V155" i="51"/>
  <c r="AA157" i="51"/>
  <c r="W153" i="51"/>
  <c r="V126" i="50"/>
  <c r="AB130" i="50"/>
  <c r="AA128" i="50"/>
  <c r="AC131" i="46"/>
  <c r="B165" i="54"/>
  <c r="B169" i="46"/>
  <c r="W144" i="50"/>
  <c r="X144" i="50"/>
  <c r="X204" i="46"/>
  <c r="W155" i="52"/>
  <c r="AA130" i="45"/>
  <c r="Q168" i="45" s="1"/>
  <c r="AC156" i="45"/>
  <c r="Y194" i="56"/>
  <c r="W157" i="45"/>
  <c r="Y192" i="56"/>
  <c r="W154" i="46"/>
  <c r="AC152" i="45"/>
  <c r="AR92" i="56"/>
  <c r="AB92" i="56"/>
  <c r="L92" i="56"/>
  <c r="V217" i="56"/>
  <c r="H167" i="54"/>
  <c r="AC157" i="50"/>
  <c r="AB155" i="50"/>
  <c r="AA153" i="50"/>
  <c r="X126" i="46"/>
  <c r="W128" i="45"/>
  <c r="V142" i="50"/>
  <c r="AC140" i="50"/>
  <c r="AA144" i="50"/>
  <c r="W156" i="49"/>
  <c r="AA143" i="51"/>
  <c r="AB217" i="46"/>
  <c r="X142" i="45"/>
  <c r="X131" i="45"/>
  <c r="AB152" i="51"/>
  <c r="AA155" i="51"/>
  <c r="Y153" i="51"/>
  <c r="AC131" i="50"/>
  <c r="AB129" i="50"/>
  <c r="AA127" i="50"/>
  <c r="V129" i="46"/>
  <c r="L167" i="46" s="1"/>
  <c r="X128" i="52"/>
  <c r="AB131" i="52"/>
  <c r="AA129" i="52"/>
  <c r="Z127" i="52"/>
  <c r="AC205" i="46"/>
  <c r="V219" i="46"/>
  <c r="Z140" i="45"/>
  <c r="F165" i="45" s="1"/>
  <c r="AC217" i="46"/>
  <c r="Y128" i="50"/>
  <c r="W155" i="50"/>
  <c r="X129" i="50"/>
  <c r="V193" i="56"/>
  <c r="AC194" i="56"/>
  <c r="V191" i="56"/>
  <c r="AC192" i="56"/>
  <c r="AB190" i="56"/>
  <c r="AB192" i="56"/>
  <c r="AA195" i="56"/>
  <c r="AA193" i="56"/>
  <c r="W191" i="56"/>
  <c r="AA194" i="56"/>
  <c r="AA191" i="56"/>
  <c r="AC190" i="56"/>
  <c r="AC195" i="56"/>
  <c r="AB195" i="56"/>
  <c r="W190" i="56"/>
  <c r="AC193" i="56"/>
  <c r="AB193" i="56"/>
  <c r="AB194" i="56"/>
  <c r="AA192" i="56"/>
  <c r="AC191" i="56"/>
  <c r="AB191" i="56"/>
  <c r="V192" i="56"/>
  <c r="V195" i="56"/>
  <c r="V194" i="56"/>
  <c r="V190" i="56"/>
  <c r="V153" i="46"/>
  <c r="Z152" i="45"/>
  <c r="AC153" i="45"/>
  <c r="X152" i="46"/>
  <c r="AM92" i="56"/>
  <c r="W92" i="56"/>
  <c r="G92" i="56"/>
  <c r="AC219" i="56"/>
  <c r="B232" i="55"/>
  <c r="B230" i="55"/>
  <c r="R166" i="54"/>
  <c r="I231" i="55"/>
  <c r="AC141" i="48"/>
  <c r="G232" i="55"/>
  <c r="Z127" i="46"/>
  <c r="W140" i="45"/>
  <c r="W129" i="45"/>
  <c r="AA143" i="50"/>
  <c r="Z156" i="51"/>
  <c r="AA127" i="46"/>
  <c r="X143" i="45"/>
  <c r="Y126" i="45"/>
  <c r="AA154" i="51"/>
  <c r="AA153" i="51"/>
  <c r="B231" i="55"/>
  <c r="Y140" i="45"/>
  <c r="O165" i="45" s="1"/>
  <c r="X126" i="52"/>
  <c r="AB130" i="52"/>
  <c r="AA128" i="52"/>
  <c r="Z126" i="52"/>
  <c r="AB126" i="45"/>
  <c r="W192" i="46"/>
  <c r="AB139" i="45"/>
  <c r="W218" i="46"/>
  <c r="Z195" i="56"/>
  <c r="V155" i="45"/>
  <c r="X193" i="56"/>
  <c r="V154" i="45"/>
  <c r="B166" i="45" s="1"/>
  <c r="AL92" i="56"/>
  <c r="V92" i="56"/>
  <c r="F92" i="56"/>
  <c r="V156" i="49"/>
  <c r="AB128" i="51"/>
  <c r="AC126" i="51"/>
  <c r="V129" i="51"/>
  <c r="AA131" i="51"/>
  <c r="AB129" i="48"/>
  <c r="AA127" i="48"/>
  <c r="V222" i="48"/>
  <c r="Y222" i="48"/>
  <c r="X220" i="48"/>
  <c r="W218" i="48"/>
  <c r="AA141" i="48"/>
  <c r="W144" i="48"/>
  <c r="V142" i="48"/>
  <c r="AC140" i="48"/>
  <c r="X156" i="49"/>
  <c r="V141" i="45"/>
  <c r="AB156" i="49"/>
  <c r="Y140" i="48"/>
  <c r="Z128" i="46"/>
  <c r="W141" i="45"/>
  <c r="W130" i="45"/>
  <c r="V140" i="50"/>
  <c r="Z155" i="48"/>
  <c r="X144" i="45"/>
  <c r="AA152" i="51"/>
  <c r="Z157" i="51"/>
  <c r="AA155" i="48"/>
  <c r="Y144" i="45"/>
  <c r="W128" i="46"/>
  <c r="W130" i="52"/>
  <c r="AB129" i="52"/>
  <c r="AA127" i="52"/>
  <c r="Y131" i="52"/>
  <c r="Y155" i="48"/>
  <c r="AB141" i="45"/>
  <c r="V218" i="46"/>
  <c r="AA139" i="45"/>
  <c r="Q164" i="45" s="1"/>
  <c r="B169" i="45"/>
  <c r="Y190" i="56"/>
  <c r="AB154" i="45"/>
  <c r="X153" i="46"/>
  <c r="AA190" i="56"/>
  <c r="X195" i="56"/>
  <c r="W156" i="45"/>
  <c r="W155" i="45"/>
  <c r="Z193" i="56"/>
  <c r="V153" i="45"/>
  <c r="AK92" i="56"/>
  <c r="U92" i="56"/>
  <c r="E92" i="56"/>
  <c r="W220" i="56"/>
  <c r="AA139" i="48"/>
  <c r="W143" i="48"/>
  <c r="V141" i="48"/>
  <c r="AC139" i="48"/>
  <c r="V142" i="45"/>
  <c r="L167" i="45" s="1"/>
  <c r="N166" i="54"/>
  <c r="Y156" i="48"/>
  <c r="W152" i="48"/>
  <c r="AC156" i="48"/>
  <c r="AB154" i="48"/>
  <c r="Y144" i="48"/>
  <c r="W142" i="45"/>
  <c r="M167" i="45" s="1"/>
  <c r="V139" i="50"/>
  <c r="AB143" i="50"/>
  <c r="AA141" i="50"/>
  <c r="AB131" i="46"/>
  <c r="P165" i="54"/>
  <c r="Y129" i="45"/>
  <c r="V126" i="52"/>
  <c r="W128" i="52"/>
  <c r="AB128" i="52"/>
  <c r="AA126" i="52"/>
  <c r="Y130" i="52"/>
  <c r="V220" i="46"/>
  <c r="AA144" i="45"/>
  <c r="AC139" i="45"/>
  <c r="AB129" i="45"/>
  <c r="Z190" i="56"/>
  <c r="AC155" i="45"/>
  <c r="Y193" i="56"/>
  <c r="Y157" i="45"/>
  <c r="E169" i="45" s="1"/>
  <c r="Y156" i="45"/>
  <c r="X192" i="56"/>
  <c r="W154" i="45"/>
  <c r="AB144" i="50"/>
  <c r="AA142" i="50"/>
  <c r="AB127" i="50"/>
  <c r="Z139" i="50"/>
  <c r="Y143" i="50"/>
  <c r="W154" i="50"/>
  <c r="W140" i="50"/>
  <c r="X142" i="50"/>
  <c r="AC192" i="49"/>
  <c r="V190" i="49"/>
  <c r="AC194" i="49"/>
  <c r="AA206" i="51"/>
  <c r="Z207" i="51"/>
  <c r="AA208" i="51"/>
  <c r="V204" i="51"/>
  <c r="AC206" i="51"/>
  <c r="AB208" i="51"/>
  <c r="M230" i="54"/>
  <c r="C230" i="54"/>
  <c r="AC221" i="49"/>
  <c r="AC219" i="49"/>
  <c r="W221" i="49"/>
  <c r="W218" i="49"/>
  <c r="X217" i="49"/>
  <c r="W219" i="49"/>
  <c r="V217" i="49"/>
  <c r="AB219" i="49"/>
  <c r="AB221" i="49"/>
  <c r="AC217" i="49"/>
  <c r="R232" i="56"/>
  <c r="H232" i="56"/>
  <c r="X205" i="48"/>
  <c r="X207" i="48"/>
  <c r="Y204" i="48"/>
  <c r="X206" i="48"/>
  <c r="X208" i="48"/>
  <c r="AC204" i="48"/>
  <c r="AA205" i="48"/>
  <c r="V204" i="48"/>
  <c r="AA207" i="48"/>
  <c r="Z206" i="48"/>
  <c r="Z209" i="48"/>
  <c r="AB204" i="48"/>
  <c r="AB205" i="48"/>
  <c r="Z205" i="48"/>
  <c r="AC209" i="48"/>
  <c r="AB206" i="48"/>
  <c r="AB208" i="48"/>
  <c r="AC205" i="48"/>
  <c r="AC208" i="48"/>
  <c r="AA208" i="48"/>
  <c r="AB207" i="48"/>
  <c r="AC207" i="48"/>
  <c r="V205" i="48"/>
  <c r="Z207" i="48"/>
  <c r="AC206" i="48"/>
  <c r="X209" i="48"/>
  <c r="AA209" i="48"/>
  <c r="Z208" i="48"/>
  <c r="AB209" i="48"/>
  <c r="AA204" i="48"/>
  <c r="AA206" i="48"/>
  <c r="P93" i="56"/>
  <c r="X102" i="56"/>
  <c r="AN103" i="56"/>
  <c r="H103" i="56"/>
  <c r="P104" i="56"/>
  <c r="Q169" i="53"/>
  <c r="G169" i="53"/>
  <c r="N233" i="55"/>
  <c r="D233" i="55"/>
  <c r="Z204" i="48"/>
  <c r="O232" i="56"/>
  <c r="E232" i="56"/>
  <c r="V194" i="49"/>
  <c r="Y221" i="49"/>
  <c r="AA205" i="51"/>
  <c r="AB191" i="49"/>
  <c r="AB144" i="52"/>
  <c r="AA190" i="49"/>
  <c r="B167" i="46"/>
  <c r="W140" i="52"/>
  <c r="W141" i="46"/>
  <c r="AM91" i="56"/>
  <c r="O91" i="56"/>
  <c r="AU93" i="56"/>
  <c r="AE102" i="56"/>
  <c r="AU103" i="56"/>
  <c r="O103" i="56"/>
  <c r="AM104" i="56"/>
  <c r="O104" i="56"/>
  <c r="R165" i="51"/>
  <c r="H165" i="51"/>
  <c r="P232" i="56"/>
  <c r="F232" i="56"/>
  <c r="O233" i="55"/>
  <c r="E233" i="55"/>
  <c r="L228" i="56"/>
  <c r="B228" i="56"/>
  <c r="O167" i="54"/>
  <c r="E167" i="54"/>
  <c r="V195" i="49"/>
  <c r="X144" i="46"/>
  <c r="O209" i="45"/>
  <c r="V204" i="45" s="1"/>
  <c r="X218" i="49"/>
  <c r="X208" i="51"/>
  <c r="F166" i="48"/>
  <c r="P166" i="48"/>
  <c r="AB143" i="52"/>
  <c r="AC191" i="49"/>
  <c r="Z195" i="49"/>
  <c r="L166" i="45"/>
  <c r="AC192" i="46"/>
  <c r="AL91" i="56"/>
  <c r="N91" i="56"/>
  <c r="AT93" i="56"/>
  <c r="AD102" i="56"/>
  <c r="AL103" i="56"/>
  <c r="F103" i="56"/>
  <c r="N104" i="56"/>
  <c r="O164" i="51"/>
  <c r="E164" i="51"/>
  <c r="AB222" i="48"/>
  <c r="O222" i="51"/>
  <c r="X222" i="51" s="1"/>
  <c r="AB194" i="46"/>
  <c r="Y219" i="49"/>
  <c r="Y193" i="46"/>
  <c r="W205" i="51"/>
  <c r="AC155" i="50"/>
  <c r="W217" i="49"/>
  <c r="M165" i="48"/>
  <c r="C165" i="48"/>
  <c r="W156" i="50"/>
  <c r="AC142" i="52"/>
  <c r="Y144" i="52"/>
  <c r="W153" i="52"/>
  <c r="AC193" i="49"/>
  <c r="X153" i="52"/>
  <c r="AB156" i="52"/>
  <c r="W209" i="46"/>
  <c r="W195" i="46"/>
  <c r="AK91" i="56"/>
  <c r="E91" i="56"/>
  <c r="U93" i="56"/>
  <c r="AC102" i="56"/>
  <c r="AS103" i="56"/>
  <c r="M103" i="56"/>
  <c r="AK104" i="56"/>
  <c r="M104" i="56"/>
  <c r="I164" i="51"/>
  <c r="S164" i="51"/>
  <c r="P230" i="55"/>
  <c r="F230" i="55"/>
  <c r="O196" i="48"/>
  <c r="AC195" i="48" s="1"/>
  <c r="S232" i="55"/>
  <c r="I232" i="55"/>
  <c r="X205" i="54"/>
  <c r="V222" i="49"/>
  <c r="AA222" i="49"/>
  <c r="X190" i="49"/>
  <c r="X220" i="56"/>
  <c r="O164" i="48"/>
  <c r="E164" i="48"/>
  <c r="W191" i="49"/>
  <c r="Y208" i="51"/>
  <c r="AB152" i="50"/>
  <c r="E168" i="48"/>
  <c r="O168" i="48"/>
  <c r="X209" i="54"/>
  <c r="Z129" i="46"/>
  <c r="W131" i="45"/>
  <c r="AB195" i="46"/>
  <c r="AA139" i="52"/>
  <c r="AC195" i="49"/>
  <c r="Y204" i="45"/>
  <c r="O209" i="52"/>
  <c r="AB206" i="52" s="1"/>
  <c r="Y208" i="52"/>
  <c r="AC129" i="50"/>
  <c r="O196" i="52"/>
  <c r="V195" i="52" s="1"/>
  <c r="Z129" i="45"/>
  <c r="W156" i="52"/>
  <c r="AA153" i="52"/>
  <c r="Y157" i="52"/>
  <c r="Z193" i="49"/>
  <c r="Y191" i="49"/>
  <c r="V192" i="46"/>
  <c r="G164" i="45"/>
  <c r="X127" i="46"/>
  <c r="W205" i="46"/>
  <c r="AA127" i="45"/>
  <c r="V221" i="46"/>
  <c r="W143" i="46"/>
  <c r="W219" i="46"/>
  <c r="M166" i="45"/>
  <c r="AC127" i="45"/>
  <c r="S165" i="45" s="1"/>
  <c r="AB208" i="46"/>
  <c r="W157" i="50"/>
  <c r="V204" i="46"/>
  <c r="E165" i="45"/>
  <c r="AR91" i="56"/>
  <c r="AJ91" i="56"/>
  <c r="AB91" i="56"/>
  <c r="T91" i="56"/>
  <c r="L91" i="56"/>
  <c r="D91" i="56"/>
  <c r="AQ92" i="56"/>
  <c r="AI92" i="56"/>
  <c r="AA92" i="56"/>
  <c r="S92" i="56"/>
  <c r="K92" i="56"/>
  <c r="C92" i="56"/>
  <c r="AR102" i="56"/>
  <c r="AJ102" i="56"/>
  <c r="AB102" i="56"/>
  <c r="T102" i="56"/>
  <c r="L102" i="56"/>
  <c r="D102" i="56"/>
  <c r="AR103" i="56"/>
  <c r="AJ103" i="56"/>
  <c r="AB103" i="56"/>
  <c r="T103" i="56"/>
  <c r="L103" i="56"/>
  <c r="D103" i="56"/>
  <c r="Z156" i="49"/>
  <c r="S165" i="51"/>
  <c r="I165" i="51"/>
  <c r="S169" i="51"/>
  <c r="I169" i="51"/>
  <c r="Y143" i="51"/>
  <c r="AC128" i="51"/>
  <c r="V126" i="51"/>
  <c r="Z127" i="51"/>
  <c r="W129" i="51"/>
  <c r="N167" i="51"/>
  <c r="D167" i="51"/>
  <c r="X140" i="51"/>
  <c r="X144" i="51"/>
  <c r="N169" i="51" s="1"/>
  <c r="X129" i="51"/>
  <c r="Z140" i="51"/>
  <c r="V130" i="51"/>
  <c r="AB126" i="51"/>
  <c r="H164" i="51" s="1"/>
  <c r="AC130" i="48"/>
  <c r="S168" i="48" s="1"/>
  <c r="Z129" i="48"/>
  <c r="W128" i="48"/>
  <c r="X126" i="48"/>
  <c r="X130" i="48"/>
  <c r="AC139" i="53"/>
  <c r="W141" i="53"/>
  <c r="V141" i="53"/>
  <c r="Z141" i="53"/>
  <c r="V142" i="53"/>
  <c r="AC143" i="53"/>
  <c r="Z131" i="53"/>
  <c r="Z129" i="53"/>
  <c r="V128" i="53"/>
  <c r="Z128" i="53"/>
  <c r="V129" i="53"/>
  <c r="AC130" i="53"/>
  <c r="AB152" i="53"/>
  <c r="Z153" i="53"/>
  <c r="V154" i="53"/>
  <c r="Z154" i="53"/>
  <c r="V155" i="53"/>
  <c r="AC156" i="53"/>
  <c r="Q230" i="55"/>
  <c r="G230" i="55"/>
  <c r="Q228" i="55"/>
  <c r="G228" i="55"/>
  <c r="N230" i="55"/>
  <c r="D230" i="55"/>
  <c r="N229" i="55"/>
  <c r="D229" i="55"/>
  <c r="V208" i="48"/>
  <c r="AB222" i="56"/>
  <c r="W206" i="48"/>
  <c r="V194" i="48"/>
  <c r="AB220" i="56"/>
  <c r="W204" i="54"/>
  <c r="AA220" i="56"/>
  <c r="V209" i="54"/>
  <c r="B233" i="54" s="1"/>
  <c r="Y206" i="48"/>
  <c r="X194" i="48"/>
  <c r="X222" i="56"/>
  <c r="V207" i="54"/>
  <c r="Z220" i="48"/>
  <c r="Y218" i="48"/>
  <c r="W222" i="48"/>
  <c r="S164" i="54"/>
  <c r="I164" i="54"/>
  <c r="O164" i="54"/>
  <c r="E164" i="54"/>
  <c r="D167" i="54"/>
  <c r="N167" i="54"/>
  <c r="H232" i="55"/>
  <c r="H233" i="55"/>
  <c r="X193" i="52"/>
  <c r="X221" i="46"/>
  <c r="X192" i="46"/>
  <c r="X129" i="46"/>
  <c r="AC128" i="45"/>
  <c r="S166" i="45" s="1"/>
  <c r="AC142" i="48"/>
  <c r="AB140" i="48"/>
  <c r="AB220" i="51"/>
  <c r="AB141" i="46"/>
  <c r="AA221" i="49"/>
  <c r="Z219" i="49"/>
  <c r="Y217" i="49"/>
  <c r="Y156" i="49"/>
  <c r="AB219" i="56"/>
  <c r="Z205" i="51"/>
  <c r="Z127" i="50"/>
  <c r="W193" i="49"/>
  <c r="Y218" i="46"/>
  <c r="Y207" i="46"/>
  <c r="Y195" i="46"/>
  <c r="Y140" i="46"/>
  <c r="Y129" i="46"/>
  <c r="V143" i="45"/>
  <c r="W126" i="45"/>
  <c r="AB207" i="51"/>
  <c r="Y207" i="51"/>
  <c r="X205" i="51"/>
  <c r="V209" i="51"/>
  <c r="V155" i="50"/>
  <c r="AC153" i="50"/>
  <c r="AA157" i="50"/>
  <c r="Y130" i="45"/>
  <c r="E168" i="45" s="1"/>
  <c r="AA144" i="51"/>
  <c r="Q169" i="51" s="1"/>
  <c r="AC153" i="52"/>
  <c r="AC142" i="46"/>
  <c r="H166" i="54"/>
  <c r="W222" i="56"/>
  <c r="R164" i="48"/>
  <c r="H164" i="48"/>
  <c r="E166" i="48"/>
  <c r="O166" i="48"/>
  <c r="L169" i="48"/>
  <c r="B169" i="48"/>
  <c r="AC155" i="48"/>
  <c r="AB153" i="48"/>
  <c r="V127" i="52"/>
  <c r="W141" i="50"/>
  <c r="AB222" i="49"/>
  <c r="Z219" i="46"/>
  <c r="Z208" i="46"/>
  <c r="AA190" i="46"/>
  <c r="Z141" i="46"/>
  <c r="Z130" i="46"/>
  <c r="W143" i="45"/>
  <c r="X126" i="45"/>
  <c r="AC144" i="50"/>
  <c r="I169" i="50" s="1"/>
  <c r="AB142" i="50"/>
  <c r="H167" i="50" s="1"/>
  <c r="AA140" i="50"/>
  <c r="H164" i="54"/>
  <c r="AC141" i="46"/>
  <c r="AC143" i="52"/>
  <c r="W139" i="52"/>
  <c r="AB140" i="52"/>
  <c r="Z144" i="52"/>
  <c r="Y142" i="52"/>
  <c r="W131" i="46"/>
  <c r="AB217" i="48"/>
  <c r="Z140" i="48"/>
  <c r="P165" i="48" s="1"/>
  <c r="W127" i="52"/>
  <c r="X156" i="50"/>
  <c r="AC220" i="49"/>
  <c r="AA218" i="46"/>
  <c r="AA207" i="46"/>
  <c r="AA195" i="46"/>
  <c r="AA140" i="46"/>
  <c r="Q165" i="46" s="1"/>
  <c r="AA129" i="46"/>
  <c r="N168" i="45"/>
  <c r="D168" i="45"/>
  <c r="Y139" i="45"/>
  <c r="O164" i="45" s="1"/>
  <c r="W204" i="52"/>
  <c r="AB205" i="52"/>
  <c r="Z209" i="52"/>
  <c r="Y207" i="52"/>
  <c r="Z154" i="51"/>
  <c r="Z155" i="51"/>
  <c r="V130" i="50"/>
  <c r="AC128" i="50"/>
  <c r="AB126" i="50"/>
  <c r="AC194" i="52"/>
  <c r="W190" i="52"/>
  <c r="AB191" i="52"/>
  <c r="Z195" i="52"/>
  <c r="Y193" i="52"/>
  <c r="V152" i="52"/>
  <c r="W154" i="52"/>
  <c r="AB154" i="52"/>
  <c r="AA152" i="52"/>
  <c r="Y156" i="52"/>
  <c r="AA194" i="49"/>
  <c r="Z192" i="49"/>
  <c r="Y190" i="49"/>
  <c r="AC130" i="52"/>
  <c r="W126" i="52"/>
  <c r="AB127" i="52"/>
  <c r="Z131" i="52"/>
  <c r="Y129" i="52"/>
  <c r="W129" i="50"/>
  <c r="AC194" i="46"/>
  <c r="W191" i="46"/>
  <c r="I166" i="45"/>
  <c r="W217" i="46"/>
  <c r="AB128" i="45"/>
  <c r="X205" i="46"/>
  <c r="AA152" i="50"/>
  <c r="V155" i="52"/>
  <c r="W221" i="46"/>
  <c r="E167" i="45"/>
  <c r="Z142" i="45"/>
  <c r="P165" i="45"/>
  <c r="W222" i="46"/>
  <c r="Z143" i="50"/>
  <c r="F164" i="45"/>
  <c r="Z156" i="50"/>
  <c r="AC204" i="46"/>
  <c r="X141" i="50"/>
  <c r="W142" i="50"/>
  <c r="W193" i="46"/>
  <c r="V205" i="46"/>
  <c r="L229" i="46" s="1"/>
  <c r="AF91" i="56"/>
  <c r="X91" i="56"/>
  <c r="H91" i="56"/>
  <c r="AV93" i="56"/>
  <c r="X93" i="56"/>
  <c r="AN102" i="56"/>
  <c r="P102" i="56"/>
  <c r="AF103" i="56"/>
  <c r="AV104" i="56"/>
  <c r="H104" i="56"/>
  <c r="N165" i="51"/>
  <c r="D165" i="51"/>
  <c r="L164" i="53"/>
  <c r="AC193" i="48"/>
  <c r="C231" i="56"/>
  <c r="M231" i="56"/>
  <c r="L169" i="54"/>
  <c r="B169" i="54"/>
  <c r="V218" i="51"/>
  <c r="W222" i="49"/>
  <c r="AC209" i="51"/>
  <c r="V205" i="51"/>
  <c r="M166" i="51"/>
  <c r="C166" i="51"/>
  <c r="L165" i="48"/>
  <c r="B165" i="48"/>
  <c r="AC204" i="51"/>
  <c r="Z205" i="52"/>
  <c r="Z191" i="52"/>
  <c r="Y194" i="49"/>
  <c r="AE91" i="56"/>
  <c r="G91" i="56"/>
  <c r="AU102" i="56"/>
  <c r="W102" i="56"/>
  <c r="AM103" i="56"/>
  <c r="G103" i="56"/>
  <c r="W104" i="56"/>
  <c r="R169" i="51"/>
  <c r="H169" i="51"/>
  <c r="F167" i="53"/>
  <c r="P167" i="53"/>
  <c r="AC194" i="48"/>
  <c r="M164" i="54"/>
  <c r="C164" i="54"/>
  <c r="X191" i="48"/>
  <c r="AA217" i="48"/>
  <c r="P231" i="56"/>
  <c r="F231" i="56"/>
  <c r="M164" i="50"/>
  <c r="C164" i="50"/>
  <c r="AB193" i="49"/>
  <c r="X139" i="52"/>
  <c r="N232" i="56"/>
  <c r="D232" i="56"/>
  <c r="AA192" i="46"/>
  <c r="X208" i="45"/>
  <c r="X190" i="52"/>
  <c r="Y193" i="49"/>
  <c r="AC207" i="46"/>
  <c r="O167" i="48"/>
  <c r="E167" i="48"/>
  <c r="L169" i="46"/>
  <c r="V195" i="46"/>
  <c r="AC193" i="46"/>
  <c r="W140" i="46"/>
  <c r="AD93" i="56"/>
  <c r="AT102" i="56"/>
  <c r="V102" i="56"/>
  <c r="AT103" i="56"/>
  <c r="N103" i="56"/>
  <c r="AL104" i="56"/>
  <c r="F104" i="56"/>
  <c r="P231" i="55"/>
  <c r="F231" i="55"/>
  <c r="O230" i="55"/>
  <c r="E230" i="55"/>
  <c r="V219" i="56"/>
  <c r="AC221" i="56"/>
  <c r="AC220" i="56"/>
  <c r="AC218" i="56"/>
  <c r="V218" i="56"/>
  <c r="V222" i="56"/>
  <c r="W217" i="56"/>
  <c r="AC222" i="56"/>
  <c r="W219" i="56"/>
  <c r="B231" i="54"/>
  <c r="L231" i="54"/>
  <c r="Y220" i="48"/>
  <c r="M169" i="54"/>
  <c r="C169" i="54"/>
  <c r="O169" i="50"/>
  <c r="E169" i="50"/>
  <c r="X195" i="52"/>
  <c r="O209" i="50"/>
  <c r="Z205" i="50" s="1"/>
  <c r="AC144" i="52"/>
  <c r="X207" i="51"/>
  <c r="P164" i="48"/>
  <c r="F164" i="48"/>
  <c r="Z206" i="46"/>
  <c r="AB142" i="52"/>
  <c r="Y195" i="52"/>
  <c r="X152" i="52"/>
  <c r="W221" i="56"/>
  <c r="Y192" i="49"/>
  <c r="AC209" i="46"/>
  <c r="W153" i="50"/>
  <c r="AS91" i="56"/>
  <c r="M91" i="56"/>
  <c r="AS102" i="56"/>
  <c r="AC103" i="56"/>
  <c r="E104" i="56"/>
  <c r="O169" i="51"/>
  <c r="E169" i="51"/>
  <c r="M232" i="55"/>
  <c r="C232" i="55"/>
  <c r="V193" i="48"/>
  <c r="X217" i="56"/>
  <c r="Z221" i="48"/>
  <c r="S167" i="54"/>
  <c r="I167" i="54"/>
  <c r="S165" i="54"/>
  <c r="I165" i="54"/>
  <c r="Y207" i="50"/>
  <c r="Z220" i="49"/>
  <c r="Y206" i="46"/>
  <c r="W204" i="51"/>
  <c r="AB220" i="49"/>
  <c r="Z207" i="46"/>
  <c r="Y131" i="45"/>
  <c r="V139" i="52"/>
  <c r="Y143" i="52"/>
  <c r="P167" i="48"/>
  <c r="F167" i="48"/>
  <c r="AC218" i="49"/>
  <c r="AA194" i="46"/>
  <c r="AA128" i="46"/>
  <c r="P169" i="51"/>
  <c r="F169" i="51"/>
  <c r="W192" i="52"/>
  <c r="AA190" i="52"/>
  <c r="AB155" i="52"/>
  <c r="AA195" i="49"/>
  <c r="AQ91" i="56"/>
  <c r="AI91" i="56"/>
  <c r="AA91" i="56"/>
  <c r="S91" i="56"/>
  <c r="K91" i="56"/>
  <c r="C91" i="56"/>
  <c r="AP92" i="56"/>
  <c r="AH92" i="56"/>
  <c r="Z92" i="56"/>
  <c r="R92" i="56"/>
  <c r="J92" i="56"/>
  <c r="AW92" i="56"/>
  <c r="AQ102" i="56"/>
  <c r="AI102" i="56"/>
  <c r="AA102" i="56"/>
  <c r="S102" i="56"/>
  <c r="K102" i="56"/>
  <c r="C102" i="56"/>
  <c r="AQ103" i="56"/>
  <c r="AI103" i="56"/>
  <c r="AA103" i="56"/>
  <c r="S103" i="56"/>
  <c r="K103" i="56"/>
  <c r="C103" i="56"/>
  <c r="O166" i="51"/>
  <c r="E166" i="51"/>
  <c r="P164" i="51"/>
  <c r="F164" i="51"/>
  <c r="R167" i="51"/>
  <c r="H167" i="51"/>
  <c r="W143" i="53"/>
  <c r="C168" i="53" s="1"/>
  <c r="AB139" i="53"/>
  <c r="X140" i="53"/>
  <c r="AB140" i="53"/>
  <c r="AB128" i="53"/>
  <c r="AB126" i="53"/>
  <c r="X127" i="53"/>
  <c r="AB127" i="53"/>
  <c r="Y130" i="53"/>
  <c r="W152" i="53"/>
  <c r="AA152" i="53"/>
  <c r="X153" i="53"/>
  <c r="AB153" i="53"/>
  <c r="P228" i="55"/>
  <c r="F228" i="55"/>
  <c r="O231" i="55"/>
  <c r="E231" i="55"/>
  <c r="O228" i="55"/>
  <c r="E228" i="55"/>
  <c r="V209" i="48"/>
  <c r="AA222" i="56"/>
  <c r="W207" i="48"/>
  <c r="V195" i="48"/>
  <c r="AA221" i="56"/>
  <c r="V220" i="56"/>
  <c r="Y207" i="48"/>
  <c r="X195" i="48"/>
  <c r="Y220" i="56"/>
  <c r="Z219" i="48"/>
  <c r="Y217" i="48"/>
  <c r="W221" i="48"/>
  <c r="P167" i="54"/>
  <c r="F167" i="54"/>
  <c r="D165" i="54"/>
  <c r="N165" i="54"/>
  <c r="S168" i="54"/>
  <c r="I168" i="54"/>
  <c r="F164" i="54"/>
  <c r="P164" i="54"/>
  <c r="V206" i="54"/>
  <c r="B230" i="54" s="1"/>
  <c r="L168" i="54"/>
  <c r="B168" i="54"/>
  <c r="AC220" i="48"/>
  <c r="AB219" i="48"/>
  <c r="X155" i="52"/>
  <c r="O196" i="51"/>
  <c r="V195" i="51" s="1"/>
  <c r="X222" i="46"/>
  <c r="X193" i="46"/>
  <c r="X130" i="46"/>
  <c r="N168" i="46" s="1"/>
  <c r="AC206" i="45"/>
  <c r="AC129" i="45"/>
  <c r="S167" i="45" s="1"/>
  <c r="AB144" i="46"/>
  <c r="R169" i="46" s="1"/>
  <c r="AA220" i="49"/>
  <c r="Z218" i="49"/>
  <c r="X222" i="49"/>
  <c r="I167" i="46"/>
  <c r="S167" i="46"/>
  <c r="D168" i="54"/>
  <c r="Y219" i="56"/>
  <c r="X207" i="50"/>
  <c r="AC205" i="52"/>
  <c r="Z209" i="51"/>
  <c r="Z129" i="50"/>
  <c r="W195" i="49"/>
  <c r="Y219" i="46"/>
  <c r="Y208" i="46"/>
  <c r="Z190" i="46"/>
  <c r="Y141" i="46"/>
  <c r="O166" i="46" s="1"/>
  <c r="Y130" i="46"/>
  <c r="V205" i="45"/>
  <c r="AA204" i="51"/>
  <c r="AB205" i="51"/>
  <c r="Y206" i="51"/>
  <c r="X204" i="51"/>
  <c r="V208" i="51"/>
  <c r="V154" i="50"/>
  <c r="AC152" i="50"/>
  <c r="AA156" i="50"/>
  <c r="AB192" i="46"/>
  <c r="AA142" i="51"/>
  <c r="G167" i="51" s="1"/>
  <c r="AA140" i="51"/>
  <c r="AC128" i="46"/>
  <c r="O209" i="49"/>
  <c r="Y207" i="49" s="1"/>
  <c r="G165" i="54"/>
  <c r="G168" i="48"/>
  <c r="Q168" i="48"/>
  <c r="N164" i="48"/>
  <c r="D164" i="48"/>
  <c r="L168" i="48"/>
  <c r="B168" i="48"/>
  <c r="S166" i="48"/>
  <c r="I166" i="48"/>
  <c r="AB204" i="49"/>
  <c r="Z220" i="46"/>
  <c r="Z209" i="46"/>
  <c r="Z142" i="46"/>
  <c r="Z131" i="46"/>
  <c r="W205" i="45"/>
  <c r="W144" i="45"/>
  <c r="O222" i="52"/>
  <c r="AA221" i="52" s="1"/>
  <c r="W192" i="51"/>
  <c r="AB141" i="50"/>
  <c r="R166" i="50" s="1"/>
  <c r="V219" i="49"/>
  <c r="S164" i="46"/>
  <c r="I164" i="46"/>
  <c r="AA204" i="50"/>
  <c r="AC143" i="46"/>
  <c r="S168" i="46" s="1"/>
  <c r="AB221" i="48"/>
  <c r="AC141" i="52"/>
  <c r="V143" i="52"/>
  <c r="AB139" i="52"/>
  <c r="Z143" i="52"/>
  <c r="Y141" i="52"/>
  <c r="Z144" i="48"/>
  <c r="W131" i="52"/>
  <c r="X206" i="50"/>
  <c r="Y152" i="50"/>
  <c r="AC222" i="49"/>
  <c r="AA219" i="46"/>
  <c r="AA208" i="46"/>
  <c r="AB190" i="46"/>
  <c r="AA141" i="46"/>
  <c r="AA130" i="46"/>
  <c r="N169" i="45"/>
  <c r="D169" i="45"/>
  <c r="X127" i="45"/>
  <c r="O196" i="53"/>
  <c r="AB204" i="52"/>
  <c r="Z208" i="52"/>
  <c r="Y206" i="52"/>
  <c r="W152" i="51"/>
  <c r="Z153" i="51"/>
  <c r="V129" i="50"/>
  <c r="AC127" i="50"/>
  <c r="AA131" i="50"/>
  <c r="V221" i="48"/>
  <c r="AB142" i="46"/>
  <c r="AC192" i="52"/>
  <c r="V194" i="52"/>
  <c r="AB190" i="52"/>
  <c r="Z194" i="52"/>
  <c r="Y192" i="52"/>
  <c r="W192" i="49"/>
  <c r="AC156" i="52"/>
  <c r="W152" i="52"/>
  <c r="AB153" i="52"/>
  <c r="Z157" i="52"/>
  <c r="Y155" i="52"/>
  <c r="AC218" i="48"/>
  <c r="AB192" i="49"/>
  <c r="AA193" i="49"/>
  <c r="Z191" i="49"/>
  <c r="X195" i="49"/>
  <c r="AC128" i="52"/>
  <c r="V130" i="52"/>
  <c r="AB126" i="52"/>
  <c r="Z130" i="52"/>
  <c r="Y128" i="52"/>
  <c r="B167" i="45"/>
  <c r="AA141" i="45"/>
  <c r="H167" i="45"/>
  <c r="Z128" i="50"/>
  <c r="V206" i="46"/>
  <c r="L230" i="46" s="1"/>
  <c r="AC126" i="45"/>
  <c r="I164" i="45" s="1"/>
  <c r="X141" i="48"/>
  <c r="AA140" i="45"/>
  <c r="AB218" i="46"/>
  <c r="X217" i="46"/>
  <c r="AB144" i="45"/>
  <c r="V190" i="46"/>
  <c r="L228" i="46" s="1"/>
  <c r="AB207" i="46"/>
  <c r="Z141" i="50"/>
  <c r="V193" i="46"/>
  <c r="E166" i="45"/>
  <c r="B164" i="45"/>
  <c r="X218" i="46"/>
  <c r="W127" i="50"/>
  <c r="W190" i="46"/>
  <c r="V191" i="46"/>
  <c r="AB130" i="45"/>
  <c r="Z154" i="50"/>
  <c r="AV91" i="56"/>
  <c r="AF93" i="56"/>
  <c r="AV102" i="56"/>
  <c r="X103" i="56"/>
  <c r="S167" i="51"/>
  <c r="I167" i="51"/>
  <c r="Q168" i="53"/>
  <c r="G168" i="53"/>
  <c r="S166" i="53"/>
  <c r="I166" i="53"/>
  <c r="N232" i="55"/>
  <c r="D232" i="55"/>
  <c r="AA205" i="54"/>
  <c r="AB209" i="54"/>
  <c r="R233" i="54" s="1"/>
  <c r="AC204" i="54"/>
  <c r="AB207" i="54"/>
  <c r="AB208" i="54"/>
  <c r="AB204" i="54"/>
  <c r="AB206" i="54"/>
  <c r="AA208" i="54"/>
  <c r="Z208" i="54"/>
  <c r="Z209" i="54"/>
  <c r="AA206" i="54"/>
  <c r="Y205" i="54"/>
  <c r="AA209" i="54"/>
  <c r="Z207" i="54"/>
  <c r="AA207" i="54"/>
  <c r="Z204" i="54"/>
  <c r="Y206" i="54"/>
  <c r="Z205" i="54"/>
  <c r="Y208" i="54"/>
  <c r="Z206" i="54"/>
  <c r="AC205" i="54"/>
  <c r="I229" i="54" s="1"/>
  <c r="AB205" i="54"/>
  <c r="Y209" i="54"/>
  <c r="Y207" i="54"/>
  <c r="AA204" i="54"/>
  <c r="M165" i="54"/>
  <c r="C165" i="54"/>
  <c r="AC209" i="45"/>
  <c r="AA218" i="51"/>
  <c r="X219" i="49"/>
  <c r="X206" i="49"/>
  <c r="S167" i="52"/>
  <c r="I167" i="52"/>
  <c r="X209" i="51"/>
  <c r="M167" i="48"/>
  <c r="C167" i="48"/>
  <c r="I228" i="55"/>
  <c r="Y193" i="51"/>
  <c r="X141" i="52"/>
  <c r="D166" i="52" s="1"/>
  <c r="AA142" i="52"/>
  <c r="G169" i="51"/>
  <c r="AB195" i="52"/>
  <c r="V140" i="52"/>
  <c r="L165" i="52" s="1"/>
  <c r="X192" i="49"/>
  <c r="AE104" i="56"/>
  <c r="L169" i="53"/>
  <c r="B169" i="53"/>
  <c r="M229" i="55"/>
  <c r="C229" i="55"/>
  <c r="N230" i="56"/>
  <c r="D230" i="56"/>
  <c r="F168" i="54"/>
  <c r="P168" i="54"/>
  <c r="W205" i="54"/>
  <c r="X219" i="48"/>
  <c r="E165" i="54"/>
  <c r="O165" i="54"/>
  <c r="AB220" i="48"/>
  <c r="V218" i="49"/>
  <c r="Z222" i="49"/>
  <c r="W139" i="46"/>
  <c r="P169" i="48"/>
  <c r="F169" i="48"/>
  <c r="V205" i="50"/>
  <c r="AC140" i="52"/>
  <c r="AC207" i="51"/>
  <c r="S168" i="50"/>
  <c r="I168" i="50"/>
  <c r="M166" i="48"/>
  <c r="C166" i="48"/>
  <c r="Z139" i="52"/>
  <c r="Z190" i="52"/>
  <c r="R169" i="52"/>
  <c r="H169" i="52"/>
  <c r="X191" i="49"/>
  <c r="O169" i="45"/>
  <c r="AC206" i="46"/>
  <c r="C229" i="46"/>
  <c r="F91" i="56"/>
  <c r="V103" i="56"/>
  <c r="AD104" i="56"/>
  <c r="S168" i="51"/>
  <c r="I168" i="51"/>
  <c r="N166" i="51"/>
  <c r="D166" i="51"/>
  <c r="N231" i="55"/>
  <c r="D231" i="55"/>
  <c r="R230" i="55"/>
  <c r="H230" i="55"/>
  <c r="X192" i="48"/>
  <c r="Z222" i="48"/>
  <c r="X205" i="52"/>
  <c r="V220" i="49"/>
  <c r="X209" i="46"/>
  <c r="AB217" i="49"/>
  <c r="W207" i="49"/>
  <c r="Y206" i="49"/>
  <c r="AA206" i="50"/>
  <c r="Y205" i="46"/>
  <c r="Y209" i="51"/>
  <c r="AB153" i="50"/>
  <c r="R167" i="48"/>
  <c r="H167" i="48"/>
  <c r="L169" i="52"/>
  <c r="B169" i="52"/>
  <c r="AB195" i="49"/>
  <c r="Z194" i="51"/>
  <c r="AB193" i="46"/>
  <c r="W143" i="52"/>
  <c r="AA219" i="48"/>
  <c r="AA205" i="46"/>
  <c r="X209" i="45"/>
  <c r="Q165" i="51"/>
  <c r="G165" i="51"/>
  <c r="W194" i="52"/>
  <c r="AC157" i="52"/>
  <c r="AA154" i="52"/>
  <c r="AB190" i="49"/>
  <c r="Z218" i="56"/>
  <c r="AC208" i="46"/>
  <c r="W144" i="52"/>
  <c r="W207" i="46"/>
  <c r="M231" i="46" s="1"/>
  <c r="AC93" i="56"/>
  <c r="AK102" i="56"/>
  <c r="E102" i="56"/>
  <c r="U103" i="56"/>
  <c r="F229" i="55"/>
  <c r="P229" i="55"/>
  <c r="W218" i="56"/>
  <c r="W205" i="48"/>
  <c r="Y205" i="48"/>
  <c r="X217" i="48"/>
  <c r="Y204" i="46"/>
  <c r="X142" i="52"/>
  <c r="Y218" i="49"/>
  <c r="Z207" i="49"/>
  <c r="Z209" i="50"/>
  <c r="AB209" i="51"/>
  <c r="V156" i="50"/>
  <c r="M164" i="48"/>
  <c r="C164" i="48"/>
  <c r="X152" i="50"/>
  <c r="Z195" i="46"/>
  <c r="L165" i="51"/>
  <c r="B165" i="51"/>
  <c r="AB141" i="52"/>
  <c r="X154" i="50"/>
  <c r="AA206" i="46"/>
  <c r="AA131" i="45"/>
  <c r="B91" i="56"/>
  <c r="AP91" i="56"/>
  <c r="AH91" i="56"/>
  <c r="Z91" i="56"/>
  <c r="R91" i="56"/>
  <c r="J91" i="56"/>
  <c r="B92" i="56"/>
  <c r="AO92" i="56"/>
  <c r="AG92" i="56"/>
  <c r="Y92" i="56"/>
  <c r="Q92" i="56"/>
  <c r="I92" i="56"/>
  <c r="B102" i="56"/>
  <c r="AP102" i="56"/>
  <c r="AH102" i="56"/>
  <c r="Z102" i="56"/>
  <c r="R102" i="56"/>
  <c r="J102" i="56"/>
  <c r="B103" i="56"/>
  <c r="AP103" i="56"/>
  <c r="AH103" i="56"/>
  <c r="Z103" i="56"/>
  <c r="R103" i="56"/>
  <c r="J103" i="56"/>
  <c r="AC129" i="49"/>
  <c r="I166" i="51"/>
  <c r="S166" i="51"/>
  <c r="B164" i="51"/>
  <c r="L164" i="51"/>
  <c r="X130" i="51"/>
  <c r="N168" i="51" s="1"/>
  <c r="W126" i="51"/>
  <c r="AB130" i="53"/>
  <c r="AB217" i="56"/>
  <c r="G229" i="55"/>
  <c r="Q229" i="55"/>
  <c r="F233" i="55"/>
  <c r="P233" i="55"/>
  <c r="O232" i="55"/>
  <c r="E232" i="55"/>
  <c r="W204" i="48"/>
  <c r="Z217" i="56"/>
  <c r="W209" i="54"/>
  <c r="C233" i="54" s="1"/>
  <c r="M233" i="54"/>
  <c r="W208" i="48"/>
  <c r="W190" i="48"/>
  <c r="AA217" i="56"/>
  <c r="Q231" i="55"/>
  <c r="G231" i="55"/>
  <c r="W207" i="54"/>
  <c r="C231" i="54" s="1"/>
  <c r="Y208" i="48"/>
  <c r="Y190" i="48"/>
  <c r="Z219" i="56"/>
  <c r="V218" i="48"/>
  <c r="Z218" i="48"/>
  <c r="X222" i="48"/>
  <c r="W220" i="48"/>
  <c r="AA219" i="56"/>
  <c r="S230" i="55"/>
  <c r="S166" i="54"/>
  <c r="I166" i="54"/>
  <c r="D169" i="54"/>
  <c r="N169" i="54"/>
  <c r="P166" i="54"/>
  <c r="F166" i="54"/>
  <c r="AA218" i="48"/>
  <c r="AC206" i="54"/>
  <c r="S230" i="54" s="1"/>
  <c r="L167" i="54"/>
  <c r="B167" i="54"/>
  <c r="C168" i="54"/>
  <c r="M168" i="54"/>
  <c r="AC222" i="48"/>
  <c r="X140" i="52"/>
  <c r="L169" i="51"/>
  <c r="B169" i="51"/>
  <c r="Y127" i="50"/>
  <c r="O165" i="50" s="1"/>
  <c r="V208" i="49"/>
  <c r="Y217" i="46"/>
  <c r="X194" i="46"/>
  <c r="X141" i="46"/>
  <c r="D166" i="46" s="1"/>
  <c r="X131" i="46"/>
  <c r="D169" i="46" s="1"/>
  <c r="AC207" i="45"/>
  <c r="O196" i="45"/>
  <c r="V193" i="45" s="1"/>
  <c r="AC130" i="45"/>
  <c r="S168" i="45" s="1"/>
  <c r="V126" i="48"/>
  <c r="L164" i="48" s="1"/>
  <c r="AB129" i="46"/>
  <c r="AA219" i="49"/>
  <c r="Z217" i="49"/>
  <c r="X221" i="49"/>
  <c r="AC140" i="46"/>
  <c r="AA206" i="49"/>
  <c r="Z204" i="49"/>
  <c r="X208" i="49"/>
  <c r="V208" i="50"/>
  <c r="AC206" i="50"/>
  <c r="AB204" i="50"/>
  <c r="R229" i="55"/>
  <c r="Z153" i="50"/>
  <c r="Z131" i="50"/>
  <c r="P169" i="50" s="1"/>
  <c r="Y220" i="46"/>
  <c r="Y209" i="46"/>
  <c r="E233" i="46" s="1"/>
  <c r="O165" i="46"/>
  <c r="E165" i="46"/>
  <c r="Y142" i="46"/>
  <c r="O167" i="46" s="1"/>
  <c r="Y131" i="46"/>
  <c r="V206" i="45"/>
  <c r="W139" i="45"/>
  <c r="Z208" i="51"/>
  <c r="AA209" i="51"/>
  <c r="Y205" i="51"/>
  <c r="W209" i="51"/>
  <c r="V207" i="51"/>
  <c r="V153" i="50"/>
  <c r="AB157" i="50"/>
  <c r="AA155" i="50"/>
  <c r="H167" i="46"/>
  <c r="W140" i="51"/>
  <c r="Y140" i="51"/>
  <c r="O165" i="51" s="1"/>
  <c r="V126" i="46"/>
  <c r="V219" i="48"/>
  <c r="Q166" i="48"/>
  <c r="G166" i="48"/>
  <c r="M169" i="48"/>
  <c r="C169" i="48"/>
  <c r="L167" i="48"/>
  <c r="B167" i="48"/>
  <c r="S165" i="48"/>
  <c r="I165" i="48"/>
  <c r="X204" i="50"/>
  <c r="AB206" i="49"/>
  <c r="Z221" i="46"/>
  <c r="AA204" i="46"/>
  <c r="Q228" i="46" s="1"/>
  <c r="P166" i="46"/>
  <c r="F166" i="46"/>
  <c r="Z143" i="46"/>
  <c r="F168" i="46" s="1"/>
  <c r="AA126" i="46"/>
  <c r="Q164" i="46" s="1"/>
  <c r="W206" i="45"/>
  <c r="X139" i="45"/>
  <c r="W217" i="52"/>
  <c r="W191" i="51"/>
  <c r="AC142" i="50"/>
  <c r="AB140" i="50"/>
  <c r="V207" i="49"/>
  <c r="AB143" i="46"/>
  <c r="W205" i="49"/>
  <c r="AC127" i="46"/>
  <c r="Y157" i="48"/>
  <c r="Y139" i="52"/>
  <c r="V141" i="52"/>
  <c r="AA144" i="52"/>
  <c r="Z142" i="52"/>
  <c r="Y140" i="52"/>
  <c r="AA156" i="49"/>
  <c r="X193" i="54"/>
  <c r="X191" i="54"/>
  <c r="N229" i="54" s="1"/>
  <c r="X194" i="54"/>
  <c r="N232" i="54" s="1"/>
  <c r="X195" i="54"/>
  <c r="X192" i="54"/>
  <c r="Y190" i="54"/>
  <c r="Z195" i="54"/>
  <c r="Y192" i="54"/>
  <c r="O230" i="54" s="1"/>
  <c r="AB190" i="54"/>
  <c r="R228" i="54" s="1"/>
  <c r="Y191" i="54"/>
  <c r="AB191" i="54"/>
  <c r="H229" i="54" s="1"/>
  <c r="AA194" i="54"/>
  <c r="AA191" i="54"/>
  <c r="AA192" i="54"/>
  <c r="AA195" i="54"/>
  <c r="Y193" i="54"/>
  <c r="AA193" i="54"/>
  <c r="Z192" i="54"/>
  <c r="Z193" i="54"/>
  <c r="P231" i="54" s="1"/>
  <c r="Z190" i="54"/>
  <c r="Z194" i="54"/>
  <c r="Y194" i="54"/>
  <c r="Y195" i="54"/>
  <c r="AA190" i="54"/>
  <c r="Z191" i="54"/>
  <c r="AB221" i="51"/>
  <c r="X208" i="50"/>
  <c r="X143" i="50"/>
  <c r="AC204" i="49"/>
  <c r="AA220" i="46"/>
  <c r="AA209" i="46"/>
  <c r="G165" i="46"/>
  <c r="AA142" i="46"/>
  <c r="G167" i="46" s="1"/>
  <c r="AA131" i="46"/>
  <c r="Q169" i="46" s="1"/>
  <c r="E164" i="45"/>
  <c r="X128" i="45"/>
  <c r="N166" i="45" s="1"/>
  <c r="Y204" i="52"/>
  <c r="V206" i="52"/>
  <c r="AA209" i="52"/>
  <c r="Z207" i="52"/>
  <c r="V156" i="51"/>
  <c r="W157" i="51"/>
  <c r="V128" i="50"/>
  <c r="AC126" i="50"/>
  <c r="AA130" i="50"/>
  <c r="Z204" i="50"/>
  <c r="AB127" i="46"/>
  <c r="Y190" i="52"/>
  <c r="V192" i="52"/>
  <c r="AA195" i="52"/>
  <c r="Z193" i="52"/>
  <c r="Y191" i="52"/>
  <c r="AC154" i="52"/>
  <c r="V156" i="52"/>
  <c r="AB152" i="52"/>
  <c r="Z156" i="52"/>
  <c r="Y154" i="52"/>
  <c r="Y153" i="48"/>
  <c r="AA192" i="49"/>
  <c r="Z190" i="49"/>
  <c r="X194" i="49"/>
  <c r="Y126" i="52"/>
  <c r="V128" i="52"/>
  <c r="AA131" i="52"/>
  <c r="Z129" i="52"/>
  <c r="Y127" i="52"/>
  <c r="AC218" i="46"/>
  <c r="Z144" i="45"/>
  <c r="Z141" i="45"/>
  <c r="X155" i="50"/>
  <c r="V208" i="46"/>
  <c r="X143" i="48"/>
  <c r="N168" i="48" s="1"/>
  <c r="X157" i="50"/>
  <c r="AC191" i="46"/>
  <c r="W206" i="46"/>
  <c r="AA129" i="45"/>
  <c r="X153" i="50"/>
  <c r="AB131" i="45"/>
  <c r="AA139" i="50"/>
  <c r="AC195" i="46"/>
  <c r="W131" i="50"/>
  <c r="B168" i="46"/>
  <c r="X191" i="46"/>
  <c r="AA126" i="50"/>
  <c r="AB143" i="45"/>
  <c r="AN91" i="56"/>
  <c r="P91" i="56"/>
  <c r="AN93" i="56"/>
  <c r="H93" i="56"/>
  <c r="AF102" i="56"/>
  <c r="M169" i="53"/>
  <c r="C169" i="53"/>
  <c r="O233" i="56"/>
  <c r="E233" i="56"/>
  <c r="M233" i="55"/>
  <c r="C233" i="55"/>
  <c r="L232" i="56"/>
  <c r="B232" i="56"/>
  <c r="X204" i="48"/>
  <c r="Q164" i="54"/>
  <c r="G164" i="54"/>
  <c r="V193" i="49"/>
  <c r="AA217" i="49"/>
  <c r="Y208" i="49"/>
  <c r="O222" i="50"/>
  <c r="AC220" i="50" s="1"/>
  <c r="V208" i="45"/>
  <c r="W207" i="51"/>
  <c r="Q165" i="50"/>
  <c r="G165" i="50"/>
  <c r="F168" i="48"/>
  <c r="P168" i="48"/>
  <c r="X190" i="45"/>
  <c r="Z140" i="52"/>
  <c r="P165" i="52" s="1"/>
  <c r="V208" i="54"/>
  <c r="G233" i="46"/>
  <c r="Q233" i="46"/>
  <c r="L167" i="51"/>
  <c r="B167" i="51"/>
  <c r="W203" i="49"/>
  <c r="X192" i="52"/>
  <c r="R164" i="45"/>
  <c r="B228" i="46"/>
  <c r="W91" i="56"/>
  <c r="G102" i="56"/>
  <c r="V143" i="53"/>
  <c r="L168" i="53" s="1"/>
  <c r="V130" i="53"/>
  <c r="F168" i="53"/>
  <c r="P168" i="53"/>
  <c r="O229" i="55"/>
  <c r="E229" i="55"/>
  <c r="V191" i="48"/>
  <c r="S230" i="56"/>
  <c r="I230" i="56"/>
  <c r="V204" i="54"/>
  <c r="S229" i="54"/>
  <c r="Y221" i="48"/>
  <c r="Q169" i="54"/>
  <c r="G169" i="54"/>
  <c r="AC207" i="54"/>
  <c r="S231" i="54" s="1"/>
  <c r="Z217" i="51"/>
  <c r="AC217" i="48"/>
  <c r="Y220" i="49"/>
  <c r="AA203" i="49"/>
  <c r="AC219" i="48"/>
  <c r="Z139" i="46"/>
  <c r="P164" i="46" s="1"/>
  <c r="Z204" i="51"/>
  <c r="W206" i="51"/>
  <c r="AA221" i="48"/>
  <c r="V141" i="46"/>
  <c r="D169" i="48"/>
  <c r="N169" i="48"/>
  <c r="R168" i="48"/>
  <c r="H168" i="48"/>
  <c r="Z190" i="51"/>
  <c r="AA141" i="52"/>
  <c r="AB139" i="46"/>
  <c r="R164" i="46" s="1"/>
  <c r="Z204" i="52"/>
  <c r="AB191" i="46"/>
  <c r="AA192" i="52"/>
  <c r="V139" i="46"/>
  <c r="L164" i="46" s="1"/>
  <c r="Q167" i="52"/>
  <c r="G167" i="52"/>
  <c r="X139" i="46"/>
  <c r="V209" i="46"/>
  <c r="W217" i="48"/>
  <c r="S228" i="46"/>
  <c r="G168" i="51"/>
  <c r="Q168" i="51"/>
  <c r="V91" i="56"/>
  <c r="X130" i="53"/>
  <c r="V206" i="48"/>
  <c r="V192" i="48"/>
  <c r="AC217" i="56"/>
  <c r="S233" i="55"/>
  <c r="I233" i="55"/>
  <c r="X218" i="48"/>
  <c r="R168" i="54"/>
  <c r="H168" i="54"/>
  <c r="S169" i="54"/>
  <c r="I169" i="54"/>
  <c r="R165" i="54"/>
  <c r="H165" i="54"/>
  <c r="M167" i="54"/>
  <c r="Y205" i="50"/>
  <c r="Y139" i="46"/>
  <c r="Z221" i="49"/>
  <c r="N166" i="48"/>
  <c r="D166" i="48"/>
  <c r="W208" i="49"/>
  <c r="O169" i="46"/>
  <c r="E169" i="46"/>
  <c r="W204" i="45"/>
  <c r="AC205" i="51"/>
  <c r="L169" i="50"/>
  <c r="B169" i="50"/>
  <c r="N167" i="48"/>
  <c r="D167" i="48"/>
  <c r="S169" i="48"/>
  <c r="I169" i="48"/>
  <c r="AB218" i="49"/>
  <c r="Z194" i="46"/>
  <c r="AA140" i="52"/>
  <c r="AA193" i="46"/>
  <c r="G166" i="51"/>
  <c r="Q166" i="51"/>
  <c r="AC190" i="46"/>
  <c r="I228" i="46" s="1"/>
  <c r="AB193" i="52"/>
  <c r="Z152" i="52"/>
  <c r="Z194" i="49"/>
  <c r="W142" i="46"/>
  <c r="AB206" i="46"/>
  <c r="U102" i="56"/>
  <c r="H166" i="51"/>
  <c r="R166" i="51"/>
  <c r="N228" i="55"/>
  <c r="D228" i="55"/>
  <c r="V207" i="48"/>
  <c r="X218" i="56"/>
  <c r="AB218" i="56"/>
  <c r="H231" i="55"/>
  <c r="R231" i="55"/>
  <c r="X193" i="48"/>
  <c r="N231" i="48" s="1"/>
  <c r="AC208" i="54"/>
  <c r="Y219" i="48"/>
  <c r="R169" i="54"/>
  <c r="H169" i="54"/>
  <c r="N164" i="54"/>
  <c r="D164" i="54"/>
  <c r="AC208" i="51"/>
  <c r="N231" i="46"/>
  <c r="D231" i="46"/>
  <c r="X219" i="51"/>
  <c r="Y205" i="49"/>
  <c r="W207" i="50"/>
  <c r="AB207" i="50"/>
  <c r="Y194" i="46"/>
  <c r="X206" i="51"/>
  <c r="AC154" i="50"/>
  <c r="V192" i="49"/>
  <c r="Y218" i="56"/>
  <c r="D165" i="48"/>
  <c r="N165" i="48"/>
  <c r="R166" i="48"/>
  <c r="H166" i="48"/>
  <c r="V142" i="52"/>
  <c r="Z140" i="46"/>
  <c r="P165" i="46" s="1"/>
  <c r="AA219" i="52"/>
  <c r="W141" i="52"/>
  <c r="W129" i="46"/>
  <c r="W157" i="52"/>
  <c r="AB220" i="46"/>
  <c r="AC220" i="46"/>
  <c r="AC221" i="46"/>
  <c r="AB219" i="46"/>
  <c r="AB221" i="46"/>
  <c r="V222" i="46"/>
  <c r="Q164" i="51"/>
  <c r="G164" i="51"/>
  <c r="AW91" i="56"/>
  <c r="AO91" i="56"/>
  <c r="AG91" i="56"/>
  <c r="Y91" i="56"/>
  <c r="Q91" i="56"/>
  <c r="I91" i="56"/>
  <c r="AW102" i="56"/>
  <c r="AO102" i="56"/>
  <c r="AG102" i="56"/>
  <c r="Y102" i="56"/>
  <c r="Q102" i="56"/>
  <c r="I102" i="56"/>
  <c r="AW103" i="56"/>
  <c r="AO103" i="56"/>
  <c r="AG103" i="56"/>
  <c r="Y103" i="56"/>
  <c r="Q103" i="56"/>
  <c r="I103" i="56"/>
  <c r="Y127" i="49"/>
  <c r="AC126" i="49"/>
  <c r="O167" i="51"/>
  <c r="E167" i="51"/>
  <c r="Y130" i="51"/>
  <c r="E168" i="51" s="1"/>
  <c r="Z130" i="51"/>
  <c r="P168" i="51" s="1"/>
  <c r="X126" i="51"/>
  <c r="AB130" i="51"/>
  <c r="R168" i="51" s="1"/>
  <c r="W127" i="51"/>
  <c r="AA129" i="48"/>
  <c r="Q167" i="48" s="1"/>
  <c r="AB127" i="48"/>
  <c r="AB131" i="48"/>
  <c r="R169" i="48" s="1"/>
  <c r="AA218" i="56"/>
  <c r="X204" i="54"/>
  <c r="N228" i="54" s="1"/>
  <c r="F232" i="55"/>
  <c r="P232" i="55"/>
  <c r="M231" i="55"/>
  <c r="C231" i="55"/>
  <c r="M230" i="55"/>
  <c r="C230" i="55"/>
  <c r="AC192" i="48"/>
  <c r="Z222" i="56"/>
  <c r="X207" i="54"/>
  <c r="D231" i="54" s="1"/>
  <c r="L232" i="54"/>
  <c r="B232" i="54"/>
  <c r="W209" i="48"/>
  <c r="X206" i="54"/>
  <c r="D230" i="54" s="1"/>
  <c r="W208" i="54"/>
  <c r="C232" i="54" s="1"/>
  <c r="AC209" i="54"/>
  <c r="Y209" i="48"/>
  <c r="O168" i="54"/>
  <c r="E168" i="54"/>
  <c r="Q167" i="54"/>
  <c r="G167" i="54"/>
  <c r="V220" i="48"/>
  <c r="Z217" i="48"/>
  <c r="X221" i="48"/>
  <c r="W219" i="48"/>
  <c r="Y217" i="56"/>
  <c r="Q166" i="54"/>
  <c r="G166" i="54"/>
  <c r="C166" i="54"/>
  <c r="M166" i="54"/>
  <c r="O166" i="54"/>
  <c r="E166" i="54"/>
  <c r="AA220" i="48"/>
  <c r="V205" i="54"/>
  <c r="B229" i="54" s="1"/>
  <c r="Y204" i="54"/>
  <c r="X144" i="52"/>
  <c r="N169" i="52" s="1"/>
  <c r="Y129" i="50"/>
  <c r="O167" i="50" s="1"/>
  <c r="V191" i="49"/>
  <c r="X206" i="46"/>
  <c r="N230" i="46" s="1"/>
  <c r="X195" i="46"/>
  <c r="X142" i="46"/>
  <c r="N167" i="46" s="1"/>
  <c r="Y126" i="46"/>
  <c r="AC131" i="45"/>
  <c r="S169" i="45" s="1"/>
  <c r="O196" i="50"/>
  <c r="X190" i="50" s="1"/>
  <c r="V205" i="49"/>
  <c r="AA218" i="49"/>
  <c r="Y222" i="49"/>
  <c r="X220" i="49"/>
  <c r="AC144" i="46"/>
  <c r="S169" i="46" s="1"/>
  <c r="AA205" i="49"/>
  <c r="Z203" i="49"/>
  <c r="X207" i="49"/>
  <c r="AC190" i="49"/>
  <c r="AC217" i="50"/>
  <c r="V207" i="50"/>
  <c r="AC205" i="50"/>
  <c r="AA209" i="50"/>
  <c r="AC193" i="52"/>
  <c r="X152" i="51"/>
  <c r="Z155" i="50"/>
  <c r="W220" i="49"/>
  <c r="Y221" i="46"/>
  <c r="Z204" i="46"/>
  <c r="F228" i="46" s="1"/>
  <c r="Y143" i="46"/>
  <c r="O168" i="46" s="1"/>
  <c r="Z126" i="46"/>
  <c r="V207" i="45"/>
  <c r="V127" i="45"/>
  <c r="B165" i="45" s="1"/>
  <c r="O222" i="53"/>
  <c r="V220" i="53" s="1"/>
  <c r="Z206" i="51"/>
  <c r="AA207" i="51"/>
  <c r="Y204" i="51"/>
  <c r="W208" i="51"/>
  <c r="V206" i="51"/>
  <c r="V152" i="50"/>
  <c r="AB156" i="50"/>
  <c r="AA154" i="50"/>
  <c r="AB140" i="46"/>
  <c r="H165" i="46" s="1"/>
  <c r="W142" i="51"/>
  <c r="Z131" i="45"/>
  <c r="AB194" i="49"/>
  <c r="AC156" i="49"/>
  <c r="Q164" i="48"/>
  <c r="G164" i="48"/>
  <c r="M168" i="48"/>
  <c r="C168" i="48"/>
  <c r="L166" i="48"/>
  <c r="B166" i="48"/>
  <c r="S164" i="48"/>
  <c r="I164" i="48"/>
  <c r="V191" i="52"/>
  <c r="AB204" i="51"/>
  <c r="W192" i="50"/>
  <c r="W128" i="50"/>
  <c r="C166" i="50" s="1"/>
  <c r="AB208" i="49"/>
  <c r="Z222" i="46"/>
  <c r="Z191" i="46"/>
  <c r="F229" i="46" s="1"/>
  <c r="P167" i="46"/>
  <c r="F167" i="46"/>
  <c r="Z144" i="46"/>
  <c r="F169" i="46" s="1"/>
  <c r="O222" i="45"/>
  <c r="AB221" i="45" s="1"/>
  <c r="V218" i="45"/>
  <c r="W207" i="45"/>
  <c r="W127" i="45"/>
  <c r="C165" i="45" s="1"/>
  <c r="AA206" i="53"/>
  <c r="O209" i="53"/>
  <c r="AC209" i="53" s="1"/>
  <c r="AB195" i="51"/>
  <c r="Y194" i="51"/>
  <c r="V143" i="50"/>
  <c r="AC141" i="50"/>
  <c r="AB139" i="50"/>
  <c r="W190" i="49"/>
  <c r="AB128" i="46"/>
  <c r="W194" i="49"/>
  <c r="AC130" i="46"/>
  <c r="X143" i="52"/>
  <c r="AC139" i="52"/>
  <c r="AA143" i="52"/>
  <c r="Q168" i="52" s="1"/>
  <c r="Z141" i="52"/>
  <c r="V190" i="54"/>
  <c r="W207" i="52"/>
  <c r="AB206" i="51"/>
  <c r="Y204" i="50"/>
  <c r="Y139" i="50"/>
  <c r="AC206" i="49"/>
  <c r="AA221" i="46"/>
  <c r="AB204" i="46"/>
  <c r="R228" i="46" s="1"/>
  <c r="AA143" i="46"/>
  <c r="G168" i="46" s="1"/>
  <c r="AB126" i="46"/>
  <c r="X140" i="45"/>
  <c r="X129" i="45"/>
  <c r="N167" i="45" s="1"/>
  <c r="Z193" i="53"/>
  <c r="Z194" i="53"/>
  <c r="W192" i="53"/>
  <c r="AC194" i="53"/>
  <c r="AC204" i="52"/>
  <c r="AA208" i="52"/>
  <c r="Z206" i="52"/>
  <c r="W156" i="51"/>
  <c r="V154" i="51"/>
  <c r="W155" i="51"/>
  <c r="V127" i="50"/>
  <c r="AB131" i="50"/>
  <c r="AA129" i="50"/>
  <c r="V221" i="49"/>
  <c r="AB130" i="46"/>
  <c r="H168" i="46" s="1"/>
  <c r="X194" i="52"/>
  <c r="AC190" i="52"/>
  <c r="AA194" i="52"/>
  <c r="Z192" i="52"/>
  <c r="Y152" i="52"/>
  <c r="V154" i="52"/>
  <c r="AA157" i="52"/>
  <c r="Z155" i="52"/>
  <c r="Y153" i="52"/>
  <c r="V140" i="46"/>
  <c r="AA191" i="49"/>
  <c r="Y195" i="49"/>
  <c r="X193" i="49"/>
  <c r="X130" i="52"/>
  <c r="AC126" i="52"/>
  <c r="AA130" i="52"/>
  <c r="Z128" i="52"/>
  <c r="AA144" i="48"/>
  <c r="Q169" i="48" s="1"/>
  <c r="AC222" i="46"/>
  <c r="AA128" i="45"/>
  <c r="X127" i="50"/>
  <c r="Z143" i="45"/>
  <c r="AB209" i="46"/>
  <c r="R233" i="46" s="1"/>
  <c r="AB127" i="45"/>
  <c r="R165" i="45" s="1"/>
  <c r="X140" i="50"/>
  <c r="W204" i="46"/>
  <c r="V207" i="46"/>
  <c r="L231" i="46" s="1"/>
  <c r="Z152" i="50"/>
  <c r="W144" i="46"/>
  <c r="Y156" i="50"/>
  <c r="W208" i="46"/>
  <c r="X131" i="50"/>
  <c r="X140" i="46"/>
  <c r="Z130" i="50"/>
  <c r="AA142" i="45"/>
  <c r="AA140" i="48"/>
  <c r="Q165" i="48" s="1"/>
  <c r="AC219" i="46"/>
  <c r="Y154" i="50"/>
  <c r="W142" i="52"/>
  <c r="C167" i="52" s="1"/>
  <c r="B164" i="53"/>
  <c r="X141" i="53"/>
  <c r="Z139" i="53"/>
  <c r="Y143" i="53"/>
  <c r="Y141" i="53"/>
  <c r="X128" i="53"/>
  <c r="Z126" i="53"/>
  <c r="Y128" i="53"/>
  <c r="X154" i="53"/>
  <c r="Y152" i="53"/>
  <c r="Y156" i="53"/>
  <c r="Y154" i="53"/>
  <c r="Z140" i="53"/>
  <c r="AB141" i="53"/>
  <c r="W139" i="53"/>
  <c r="X142" i="53"/>
  <c r="AA139" i="53"/>
  <c r="AB142" i="53"/>
  <c r="W140" i="53"/>
  <c r="X143" i="53"/>
  <c r="AA140" i="53"/>
  <c r="AC144" i="53"/>
  <c r="AC142" i="53"/>
  <c r="AC140" i="53"/>
  <c r="Z127" i="53"/>
  <c r="W126" i="53"/>
  <c r="X129" i="53"/>
  <c r="AA126" i="53"/>
  <c r="AB129" i="53"/>
  <c r="W127" i="53"/>
  <c r="AA127" i="53"/>
  <c r="AC131" i="53"/>
  <c r="AC129" i="53"/>
  <c r="AC127" i="53"/>
  <c r="Z157" i="53"/>
  <c r="AB154" i="53"/>
  <c r="AC152" i="53"/>
  <c r="X155" i="53"/>
  <c r="Z152" i="53"/>
  <c r="AB155" i="53"/>
  <c r="W153" i="53"/>
  <c r="X156" i="53"/>
  <c r="AA153" i="53"/>
  <c r="AC157" i="53"/>
  <c r="AC155" i="53"/>
  <c r="AC153" i="53"/>
  <c r="X139" i="53"/>
  <c r="AB143" i="53"/>
  <c r="X144" i="53"/>
  <c r="AA141" i="53"/>
  <c r="AB144" i="53"/>
  <c r="W142" i="53"/>
  <c r="Y139" i="53"/>
  <c r="AA142" i="53"/>
  <c r="V140" i="53"/>
  <c r="Y144" i="53"/>
  <c r="Y142" i="53"/>
  <c r="Y140" i="53"/>
  <c r="W128" i="53"/>
  <c r="X126" i="53"/>
  <c r="X131" i="53"/>
  <c r="AA128" i="53"/>
  <c r="AB131" i="53"/>
  <c r="W129" i="53"/>
  <c r="Y126" i="53"/>
  <c r="AA129" i="53"/>
  <c r="V127" i="53"/>
  <c r="Y131" i="53"/>
  <c r="Y129" i="53"/>
  <c r="Y127" i="53"/>
  <c r="AB156" i="53"/>
  <c r="W154" i="53"/>
  <c r="X157" i="53"/>
  <c r="AA154" i="53"/>
  <c r="AB157" i="53"/>
  <c r="W155" i="53"/>
  <c r="X152" i="53"/>
  <c r="AA155" i="53"/>
  <c r="V153" i="53"/>
  <c r="Y157" i="53"/>
  <c r="Y155" i="53"/>
  <c r="Y153" i="53"/>
  <c r="V157" i="49"/>
  <c r="AB154" i="49"/>
  <c r="AC152" i="49"/>
  <c r="AC153" i="49"/>
  <c r="AC154" i="49"/>
  <c r="AC155" i="49"/>
  <c r="AC157" i="49"/>
  <c r="V152" i="49"/>
  <c r="AA154" i="49"/>
  <c r="V142" i="49"/>
  <c r="B167" i="49" s="1"/>
  <c r="V140" i="49"/>
  <c r="V129" i="49"/>
  <c r="V127" i="49"/>
  <c r="W153" i="49"/>
  <c r="V153" i="49"/>
  <c r="AC141" i="49"/>
  <c r="Z139" i="49"/>
  <c r="AA131" i="49"/>
  <c r="X157" i="49"/>
  <c r="W143" i="49"/>
  <c r="M168" i="49" s="1"/>
  <c r="AB127" i="49"/>
  <c r="Y153" i="49"/>
  <c r="Y141" i="49"/>
  <c r="X139" i="49"/>
  <c r="AC130" i="49"/>
  <c r="Y152" i="49"/>
  <c r="Y143" i="49"/>
  <c r="Y128" i="49"/>
  <c r="Z153" i="49"/>
  <c r="Z155" i="49"/>
  <c r="Z157" i="49"/>
  <c r="AA141" i="49"/>
  <c r="X144" i="49"/>
  <c r="AC127" i="49"/>
  <c r="AA130" i="49"/>
  <c r="AA139" i="49"/>
  <c r="Z143" i="49"/>
  <c r="Z141" i="49"/>
  <c r="W154" i="49"/>
  <c r="W128" i="49"/>
  <c r="AB130" i="49"/>
  <c r="AA126" i="49"/>
  <c r="Z130" i="49"/>
  <c r="Z128" i="49"/>
  <c r="AA153" i="49"/>
  <c r="W155" i="49"/>
  <c r="AB153" i="49"/>
  <c r="AB157" i="49"/>
  <c r="AB142" i="49"/>
  <c r="AA127" i="49"/>
  <c r="V126" i="49"/>
  <c r="Y140" i="49"/>
  <c r="AC143" i="49"/>
  <c r="W129" i="49"/>
  <c r="Y155" i="49"/>
  <c r="Y142" i="49"/>
  <c r="V139" i="49"/>
  <c r="Y126" i="49"/>
  <c r="AB140" i="49"/>
  <c r="Y144" i="49"/>
  <c r="AB129" i="49"/>
  <c r="V154" i="49"/>
  <c r="W152" i="49"/>
  <c r="AB152" i="49"/>
  <c r="X142" i="49"/>
  <c r="AC144" i="49"/>
  <c r="AA128" i="49"/>
  <c r="X131" i="49"/>
  <c r="W139" i="49"/>
  <c r="V143" i="49"/>
  <c r="L168" i="49" s="1"/>
  <c r="V141" i="49"/>
  <c r="AB128" i="49"/>
  <c r="Y131" i="49"/>
  <c r="W126" i="49"/>
  <c r="V130" i="49"/>
  <c r="V128" i="49"/>
  <c r="AA155" i="49"/>
  <c r="W157" i="49"/>
  <c r="Y154" i="49"/>
  <c r="Z152" i="49"/>
  <c r="AB143" i="49"/>
  <c r="H168" i="49" s="1"/>
  <c r="AC128" i="49"/>
  <c r="X153" i="49"/>
  <c r="X141" i="49"/>
  <c r="AB144" i="49"/>
  <c r="Y130" i="49"/>
  <c r="Y157" i="49"/>
  <c r="X143" i="49"/>
  <c r="N168" i="49" s="1"/>
  <c r="X128" i="49"/>
  <c r="X154" i="49"/>
  <c r="AB141" i="49"/>
  <c r="Y139" i="49"/>
  <c r="W131" i="49"/>
  <c r="Z154" i="49"/>
  <c r="AA152" i="49"/>
  <c r="X140" i="49"/>
  <c r="AC142" i="49"/>
  <c r="AB139" i="49"/>
  <c r="X129" i="49"/>
  <c r="AC131" i="49"/>
  <c r="Z144" i="49"/>
  <c r="Z142" i="49"/>
  <c r="Z140" i="49"/>
  <c r="X152" i="49"/>
  <c r="Y129" i="49"/>
  <c r="X126" i="49"/>
  <c r="Z131" i="49"/>
  <c r="Z129" i="49"/>
  <c r="Z127" i="49"/>
  <c r="AA157" i="49"/>
  <c r="W140" i="49"/>
  <c r="AB155" i="49"/>
  <c r="W141" i="49"/>
  <c r="AA144" i="49"/>
  <c r="X130" i="49"/>
  <c r="X155" i="49"/>
  <c r="W142" i="49"/>
  <c r="AC139" i="49"/>
  <c r="AB131" i="49"/>
  <c r="AA140" i="49"/>
  <c r="W144" i="49"/>
  <c r="AA129" i="49"/>
  <c r="AA142" i="49"/>
  <c r="W127" i="49"/>
  <c r="Z126" i="49"/>
  <c r="C88" i="52"/>
  <c r="D88" i="52"/>
  <c r="E88" i="52"/>
  <c r="F88" i="52"/>
  <c r="G88" i="52"/>
  <c r="H88" i="52"/>
  <c r="I88" i="52"/>
  <c r="J88" i="52"/>
  <c r="K88" i="52"/>
  <c r="L88" i="52"/>
  <c r="M88" i="52"/>
  <c r="N88" i="52"/>
  <c r="O88" i="52"/>
  <c r="P88" i="52"/>
  <c r="Q88" i="52"/>
  <c r="R88" i="52"/>
  <c r="S88" i="52"/>
  <c r="T88" i="52"/>
  <c r="U88" i="52"/>
  <c r="V88" i="52"/>
  <c r="W88" i="52"/>
  <c r="X88" i="52"/>
  <c r="Y88" i="52"/>
  <c r="Z88" i="52"/>
  <c r="AA88" i="52"/>
  <c r="AB88" i="52"/>
  <c r="AC88" i="52"/>
  <c r="AD88" i="52"/>
  <c r="AE88" i="52"/>
  <c r="AF88" i="52"/>
  <c r="AG88" i="52"/>
  <c r="AH88" i="52"/>
  <c r="AI88" i="52"/>
  <c r="AJ88" i="52"/>
  <c r="AK88" i="52"/>
  <c r="AL88" i="52"/>
  <c r="AM88" i="52"/>
  <c r="AN88" i="52"/>
  <c r="AO88" i="52"/>
  <c r="AP88" i="52"/>
  <c r="AQ88" i="52"/>
  <c r="AR88" i="52"/>
  <c r="AS88" i="52"/>
  <c r="AT88" i="52"/>
  <c r="AU88" i="52"/>
  <c r="AV88" i="52"/>
  <c r="AW88" i="52"/>
  <c r="B88" i="52"/>
  <c r="C87" i="52"/>
  <c r="D87" i="52"/>
  <c r="E87" i="52"/>
  <c r="F87" i="52"/>
  <c r="G87" i="52"/>
  <c r="H87" i="52"/>
  <c r="I87" i="52"/>
  <c r="J87" i="52"/>
  <c r="K87" i="52"/>
  <c r="L87" i="52"/>
  <c r="M87" i="52"/>
  <c r="N87" i="52"/>
  <c r="O87" i="52"/>
  <c r="P87" i="52"/>
  <c r="Q87" i="52"/>
  <c r="R87" i="52"/>
  <c r="S87" i="52"/>
  <c r="T87" i="52"/>
  <c r="U87" i="52"/>
  <c r="V87" i="52"/>
  <c r="W87" i="52"/>
  <c r="X87" i="52"/>
  <c r="Y87" i="52"/>
  <c r="Z87" i="52"/>
  <c r="AA87" i="52"/>
  <c r="AB87" i="52"/>
  <c r="AC87" i="52"/>
  <c r="AD87" i="52"/>
  <c r="AE87" i="52"/>
  <c r="AF87" i="52"/>
  <c r="AG87" i="52"/>
  <c r="AH87" i="52"/>
  <c r="AI87" i="52"/>
  <c r="AJ87" i="52"/>
  <c r="AK87" i="52"/>
  <c r="AL87" i="52"/>
  <c r="AM87" i="52"/>
  <c r="AN87" i="52"/>
  <c r="AO87" i="52"/>
  <c r="AP87" i="52"/>
  <c r="AQ87" i="52"/>
  <c r="AR87" i="52"/>
  <c r="AS87" i="52"/>
  <c r="AT87" i="52"/>
  <c r="AU87" i="52"/>
  <c r="AV87" i="52"/>
  <c r="AW87" i="52"/>
  <c r="B87" i="52"/>
  <c r="C86" i="52"/>
  <c r="C92" i="52" s="1"/>
  <c r="D86" i="52"/>
  <c r="D93" i="52" s="1"/>
  <c r="E86" i="52"/>
  <c r="E93" i="52" s="1"/>
  <c r="F86" i="52"/>
  <c r="F93" i="52" s="1"/>
  <c r="G86" i="52"/>
  <c r="G93" i="52" s="1"/>
  <c r="H86" i="52"/>
  <c r="H91" i="52" s="1"/>
  <c r="I86" i="52"/>
  <c r="I91" i="52" s="1"/>
  <c r="J86" i="52"/>
  <c r="J92" i="52" s="1"/>
  <c r="K86" i="52"/>
  <c r="K93" i="52" s="1"/>
  <c r="L86" i="52"/>
  <c r="L93" i="52" s="1"/>
  <c r="M86" i="52"/>
  <c r="M93" i="52" s="1"/>
  <c r="N86" i="52"/>
  <c r="N93" i="52" s="1"/>
  <c r="O86" i="52"/>
  <c r="O93" i="52" s="1"/>
  <c r="P86" i="52"/>
  <c r="P92" i="52" s="1"/>
  <c r="Q86" i="52"/>
  <c r="Q91" i="52" s="1"/>
  <c r="R86" i="52"/>
  <c r="R92" i="52" s="1"/>
  <c r="S86" i="52"/>
  <c r="S91" i="52" s="1"/>
  <c r="T86" i="52"/>
  <c r="T93" i="52" s="1"/>
  <c r="U86" i="52"/>
  <c r="U93" i="52" s="1"/>
  <c r="V86" i="52"/>
  <c r="V93" i="52" s="1"/>
  <c r="W86" i="52"/>
  <c r="W93" i="52" s="1"/>
  <c r="X86" i="52"/>
  <c r="X92" i="52" s="1"/>
  <c r="Y86" i="52"/>
  <c r="Y93" i="52" s="1"/>
  <c r="Z86" i="52"/>
  <c r="Z93" i="52" s="1"/>
  <c r="AA86" i="52"/>
  <c r="AA93" i="52" s="1"/>
  <c r="AB86" i="52"/>
  <c r="AB93" i="52" s="1"/>
  <c r="AC86" i="52"/>
  <c r="AC93" i="52" s="1"/>
  <c r="AD86" i="52"/>
  <c r="AD93" i="52" s="1"/>
  <c r="AE86" i="52"/>
  <c r="AE93" i="52" s="1"/>
  <c r="AF86" i="52"/>
  <c r="AF93" i="52" s="1"/>
  <c r="AG86" i="52"/>
  <c r="AG92" i="52" s="1"/>
  <c r="AH86" i="52"/>
  <c r="AH93" i="52" s="1"/>
  <c r="AI86" i="52"/>
  <c r="AI92" i="52" s="1"/>
  <c r="AJ86" i="52"/>
  <c r="AJ93" i="52" s="1"/>
  <c r="AK86" i="52"/>
  <c r="AK93" i="52" s="1"/>
  <c r="AL86" i="52"/>
  <c r="AL93" i="52" s="1"/>
  <c r="AM86" i="52"/>
  <c r="AM93" i="52" s="1"/>
  <c r="AN86" i="52"/>
  <c r="AN91" i="52" s="1"/>
  <c r="AO86" i="52"/>
  <c r="AO93" i="52" s="1"/>
  <c r="AP86" i="52"/>
  <c r="AP91" i="52" s="1"/>
  <c r="AQ86" i="52"/>
  <c r="AQ93" i="52" s="1"/>
  <c r="AR86" i="52"/>
  <c r="AR93" i="52" s="1"/>
  <c r="AS86" i="52"/>
  <c r="AS93" i="52" s="1"/>
  <c r="AT86" i="52"/>
  <c r="AT93" i="52" s="1"/>
  <c r="AU86" i="52"/>
  <c r="AU93" i="52" s="1"/>
  <c r="AV86" i="52"/>
  <c r="AV93" i="52" s="1"/>
  <c r="AW86" i="52"/>
  <c r="AW91" i="52" s="1"/>
  <c r="B86" i="52"/>
  <c r="B92" i="52" s="1"/>
  <c r="C99" i="53"/>
  <c r="D99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T99" i="53"/>
  <c r="U99" i="53"/>
  <c r="V99" i="53"/>
  <c r="W99" i="53"/>
  <c r="X99" i="53"/>
  <c r="Y99" i="53"/>
  <c r="Z99" i="53"/>
  <c r="AA99" i="53"/>
  <c r="AB99" i="53"/>
  <c r="AC99" i="53"/>
  <c r="AD99" i="53"/>
  <c r="AE99" i="53"/>
  <c r="AF99" i="53"/>
  <c r="AG99" i="53"/>
  <c r="AH99" i="53"/>
  <c r="AI99" i="53"/>
  <c r="AJ99" i="53"/>
  <c r="AK99" i="53"/>
  <c r="AL99" i="53"/>
  <c r="AM99" i="53"/>
  <c r="AN99" i="53"/>
  <c r="AO99" i="53"/>
  <c r="AP99" i="53"/>
  <c r="AQ99" i="53"/>
  <c r="AR99" i="53"/>
  <c r="AS99" i="53"/>
  <c r="AT99" i="53"/>
  <c r="AU99" i="53"/>
  <c r="AV99" i="53"/>
  <c r="AW99" i="53"/>
  <c r="B99" i="53"/>
  <c r="C98" i="53"/>
  <c r="D98" i="53"/>
  <c r="D104" i="53" s="1"/>
  <c r="E98" i="53"/>
  <c r="F98" i="53"/>
  <c r="G98" i="53"/>
  <c r="H98" i="53"/>
  <c r="I98" i="53"/>
  <c r="J98" i="53"/>
  <c r="K98" i="53"/>
  <c r="L98" i="53"/>
  <c r="L102" i="53" s="1"/>
  <c r="M98" i="53"/>
  <c r="N98" i="53"/>
  <c r="O98" i="53"/>
  <c r="P98" i="53"/>
  <c r="Q98" i="53"/>
  <c r="R98" i="53"/>
  <c r="S98" i="53"/>
  <c r="T98" i="53"/>
  <c r="T104" i="53" s="1"/>
  <c r="U98" i="53"/>
  <c r="V98" i="53"/>
  <c r="W98" i="53"/>
  <c r="X98" i="53"/>
  <c r="Y98" i="53"/>
  <c r="Z98" i="53"/>
  <c r="AA98" i="53"/>
  <c r="AB98" i="53"/>
  <c r="AB104" i="53" s="1"/>
  <c r="AC98" i="53"/>
  <c r="AD98" i="53"/>
  <c r="AE98" i="53"/>
  <c r="AF98" i="53"/>
  <c r="AG98" i="53"/>
  <c r="AH98" i="53"/>
  <c r="AI98" i="53"/>
  <c r="AJ98" i="53"/>
  <c r="AJ104" i="53" s="1"/>
  <c r="AK98" i="53"/>
  <c r="AL98" i="53"/>
  <c r="AM98" i="53"/>
  <c r="AN98" i="53"/>
  <c r="AO98" i="53"/>
  <c r="AP98" i="53"/>
  <c r="AQ98" i="53"/>
  <c r="AR98" i="53"/>
  <c r="AR104" i="53" s="1"/>
  <c r="AS98" i="53"/>
  <c r="AT98" i="53"/>
  <c r="AU98" i="53"/>
  <c r="AV98" i="53"/>
  <c r="AW98" i="53"/>
  <c r="B98" i="53"/>
  <c r="AW97" i="53"/>
  <c r="C97" i="53"/>
  <c r="C104" i="53" s="1"/>
  <c r="D97" i="53"/>
  <c r="E97" i="53"/>
  <c r="E104" i="53" s="1"/>
  <c r="F97" i="53"/>
  <c r="F104" i="53" s="1"/>
  <c r="G97" i="53"/>
  <c r="G104" i="53" s="1"/>
  <c r="H97" i="53"/>
  <c r="I97" i="53"/>
  <c r="J97" i="53"/>
  <c r="J104" i="53" s="1"/>
  <c r="K97" i="53"/>
  <c r="K104" i="53" s="1"/>
  <c r="L97" i="53"/>
  <c r="M97" i="53"/>
  <c r="M104" i="53" s="1"/>
  <c r="N97" i="53"/>
  <c r="N104" i="53" s="1"/>
  <c r="O97" i="53"/>
  <c r="O104" i="53" s="1"/>
  <c r="P97" i="53"/>
  <c r="Q97" i="53"/>
  <c r="R97" i="53"/>
  <c r="R104" i="53" s="1"/>
  <c r="S97" i="53"/>
  <c r="S104" i="53" s="1"/>
  <c r="T97" i="53"/>
  <c r="U97" i="53"/>
  <c r="U104" i="53" s="1"/>
  <c r="V97" i="53"/>
  <c r="V104" i="53" s="1"/>
  <c r="W97" i="53"/>
  <c r="W104" i="53" s="1"/>
  <c r="X97" i="53"/>
  <c r="Y97" i="53"/>
  <c r="Z97" i="53"/>
  <c r="Z104" i="53" s="1"/>
  <c r="AA97" i="53"/>
  <c r="AA104" i="53" s="1"/>
  <c r="AB97" i="53"/>
  <c r="AC97" i="53"/>
  <c r="AC104" i="53" s="1"/>
  <c r="AD97" i="53"/>
  <c r="AD104" i="53" s="1"/>
  <c r="AE97" i="53"/>
  <c r="AE104" i="53" s="1"/>
  <c r="AF97" i="53"/>
  <c r="AG97" i="53"/>
  <c r="AH97" i="53"/>
  <c r="AH104" i="53" s="1"/>
  <c r="AI97" i="53"/>
  <c r="AI104" i="53" s="1"/>
  <c r="AJ97" i="53"/>
  <c r="AK97" i="53"/>
  <c r="AK104" i="53" s="1"/>
  <c r="AL97" i="53"/>
  <c r="AL104" i="53" s="1"/>
  <c r="AM97" i="53"/>
  <c r="AM104" i="53" s="1"/>
  <c r="AN97" i="53"/>
  <c r="AO97" i="53"/>
  <c r="AP97" i="53"/>
  <c r="AP104" i="53" s="1"/>
  <c r="AQ97" i="53"/>
  <c r="AQ104" i="53" s="1"/>
  <c r="AR97" i="53"/>
  <c r="AS97" i="53"/>
  <c r="AS104" i="53" s="1"/>
  <c r="AT97" i="53"/>
  <c r="AT104" i="53" s="1"/>
  <c r="AU97" i="53"/>
  <c r="AU104" i="53" s="1"/>
  <c r="AV97" i="53"/>
  <c r="B97" i="53"/>
  <c r="C88" i="53"/>
  <c r="D88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T88" i="53"/>
  <c r="U88" i="53"/>
  <c r="V88" i="53"/>
  <c r="W88" i="53"/>
  <c r="X88" i="53"/>
  <c r="Y88" i="53"/>
  <c r="Z88" i="53"/>
  <c r="AA88" i="53"/>
  <c r="AB88" i="53"/>
  <c r="AC88" i="53"/>
  <c r="AD88" i="53"/>
  <c r="AE88" i="53"/>
  <c r="AF88" i="53"/>
  <c r="AG88" i="53"/>
  <c r="AH88" i="53"/>
  <c r="AI88" i="53"/>
  <c r="AJ88" i="53"/>
  <c r="AK88" i="53"/>
  <c r="AL88" i="53"/>
  <c r="AM88" i="53"/>
  <c r="AN88" i="53"/>
  <c r="AO88" i="53"/>
  <c r="AP88" i="53"/>
  <c r="AQ88" i="53"/>
  <c r="AR88" i="53"/>
  <c r="AS88" i="53"/>
  <c r="AT88" i="53"/>
  <c r="AU88" i="53"/>
  <c r="AV88" i="53"/>
  <c r="AW88" i="53"/>
  <c r="B88" i="53"/>
  <c r="C87" i="53"/>
  <c r="D87" i="53"/>
  <c r="E87" i="53"/>
  <c r="F87" i="53"/>
  <c r="G87" i="53"/>
  <c r="H87" i="53"/>
  <c r="I87" i="53"/>
  <c r="J87" i="53"/>
  <c r="K87" i="53"/>
  <c r="L87" i="53"/>
  <c r="M87" i="53"/>
  <c r="N87" i="53"/>
  <c r="O87" i="53"/>
  <c r="P87" i="53"/>
  <c r="Q87" i="53"/>
  <c r="R87" i="53"/>
  <c r="S87" i="53"/>
  <c r="T87" i="53"/>
  <c r="U87" i="53"/>
  <c r="V87" i="53"/>
  <c r="W87" i="53"/>
  <c r="X87" i="53"/>
  <c r="Y87" i="53"/>
  <c r="Z87" i="53"/>
  <c r="AA87" i="53"/>
  <c r="AB87" i="53"/>
  <c r="AC87" i="53"/>
  <c r="AD87" i="53"/>
  <c r="AE87" i="53"/>
  <c r="AF87" i="53"/>
  <c r="AG87" i="53"/>
  <c r="AH87" i="53"/>
  <c r="AI87" i="53"/>
  <c r="AJ87" i="53"/>
  <c r="AK87" i="53"/>
  <c r="AL87" i="53"/>
  <c r="AM87" i="53"/>
  <c r="AN87" i="53"/>
  <c r="AO87" i="53"/>
  <c r="AP87" i="53"/>
  <c r="AQ87" i="53"/>
  <c r="AR87" i="53"/>
  <c r="AS87" i="53"/>
  <c r="AT87" i="53"/>
  <c r="AU87" i="53"/>
  <c r="AV87" i="53"/>
  <c r="AW87" i="53"/>
  <c r="B87" i="53"/>
  <c r="C86" i="53"/>
  <c r="C93" i="53" s="1"/>
  <c r="D86" i="53"/>
  <c r="D93" i="53" s="1"/>
  <c r="E86" i="53"/>
  <c r="E93" i="53" s="1"/>
  <c r="F86" i="53"/>
  <c r="F93" i="53" s="1"/>
  <c r="G86" i="53"/>
  <c r="G93" i="53" s="1"/>
  <c r="H86" i="53"/>
  <c r="H92" i="53" s="1"/>
  <c r="I86" i="53"/>
  <c r="I93" i="53" s="1"/>
  <c r="J86" i="53"/>
  <c r="J93" i="53" s="1"/>
  <c r="K86" i="53"/>
  <c r="K93" i="53" s="1"/>
  <c r="L86" i="53"/>
  <c r="L93" i="53" s="1"/>
  <c r="M86" i="53"/>
  <c r="M93" i="53" s="1"/>
  <c r="N86" i="53"/>
  <c r="N93" i="53" s="1"/>
  <c r="O86" i="53"/>
  <c r="O93" i="53" s="1"/>
  <c r="P86" i="53"/>
  <c r="P93" i="53" s="1"/>
  <c r="Q86" i="53"/>
  <c r="Q93" i="53" s="1"/>
  <c r="R86" i="53"/>
  <c r="R93" i="53" s="1"/>
  <c r="S86" i="53"/>
  <c r="S93" i="53" s="1"/>
  <c r="T86" i="53"/>
  <c r="T92" i="53" s="1"/>
  <c r="U86" i="53"/>
  <c r="U93" i="53" s="1"/>
  <c r="V86" i="53"/>
  <c r="V93" i="53" s="1"/>
  <c r="W86" i="53"/>
  <c r="W93" i="53" s="1"/>
  <c r="X86" i="53"/>
  <c r="X93" i="53" s="1"/>
  <c r="Y86" i="53"/>
  <c r="Y93" i="53" s="1"/>
  <c r="Z86" i="53"/>
  <c r="Z93" i="53" s="1"/>
  <c r="AA86" i="53"/>
  <c r="AA93" i="53" s="1"/>
  <c r="AB86" i="53"/>
  <c r="AB92" i="53" s="1"/>
  <c r="AC86" i="53"/>
  <c r="AC93" i="53" s="1"/>
  <c r="AD86" i="53"/>
  <c r="AD93" i="53" s="1"/>
  <c r="AE86" i="53"/>
  <c r="AE93" i="53" s="1"/>
  <c r="AF86" i="53"/>
  <c r="AF93" i="53" s="1"/>
  <c r="AG86" i="53"/>
  <c r="AG93" i="53" s="1"/>
  <c r="AH86" i="53"/>
  <c r="AH93" i="53" s="1"/>
  <c r="AI86" i="53"/>
  <c r="AI93" i="53" s="1"/>
  <c r="AJ86" i="53"/>
  <c r="AJ92" i="53" s="1"/>
  <c r="AK86" i="53"/>
  <c r="AK93" i="53" s="1"/>
  <c r="AL86" i="53"/>
  <c r="AL93" i="53" s="1"/>
  <c r="AM86" i="53"/>
  <c r="AM93" i="53" s="1"/>
  <c r="AN86" i="53"/>
  <c r="AN92" i="53" s="1"/>
  <c r="AO86" i="53"/>
  <c r="AO93" i="53" s="1"/>
  <c r="AP86" i="53"/>
  <c r="AP93" i="53" s="1"/>
  <c r="AQ86" i="53"/>
  <c r="AQ93" i="53" s="1"/>
  <c r="AR86" i="53"/>
  <c r="AR93" i="53" s="1"/>
  <c r="AS86" i="53"/>
  <c r="AS93" i="53" s="1"/>
  <c r="AT86" i="53"/>
  <c r="AT93" i="53" s="1"/>
  <c r="AU86" i="53"/>
  <c r="AU93" i="53" s="1"/>
  <c r="AV86" i="53"/>
  <c r="AV93" i="53" s="1"/>
  <c r="AW86" i="53"/>
  <c r="AW93" i="53" s="1"/>
  <c r="B86" i="53"/>
  <c r="B93" i="53" s="1"/>
  <c r="C99" i="54"/>
  <c r="D99" i="54"/>
  <c r="E99" i="54"/>
  <c r="F99" i="54"/>
  <c r="G99" i="54"/>
  <c r="H99" i="54"/>
  <c r="I99" i="54"/>
  <c r="J99" i="54"/>
  <c r="K99" i="54"/>
  <c r="L99" i="54"/>
  <c r="M99" i="54"/>
  <c r="N99" i="54"/>
  <c r="O99" i="54"/>
  <c r="P99" i="54"/>
  <c r="Q99" i="54"/>
  <c r="R99" i="54"/>
  <c r="S99" i="54"/>
  <c r="T99" i="54"/>
  <c r="U99" i="54"/>
  <c r="V99" i="54"/>
  <c r="W99" i="54"/>
  <c r="X99" i="54"/>
  <c r="Y99" i="54"/>
  <c r="Z99" i="54"/>
  <c r="AA99" i="54"/>
  <c r="AB99" i="54"/>
  <c r="AC99" i="54"/>
  <c r="AD99" i="54"/>
  <c r="AE99" i="54"/>
  <c r="AF99" i="54"/>
  <c r="AG99" i="54"/>
  <c r="AH99" i="54"/>
  <c r="AI99" i="54"/>
  <c r="AJ99" i="54"/>
  <c r="AK99" i="54"/>
  <c r="AL99" i="54"/>
  <c r="AM99" i="54"/>
  <c r="AN99" i="54"/>
  <c r="AO99" i="54"/>
  <c r="AP99" i="54"/>
  <c r="AQ99" i="54"/>
  <c r="AR99" i="54"/>
  <c r="AS99" i="54"/>
  <c r="AT99" i="54"/>
  <c r="AU99" i="54"/>
  <c r="AV99" i="54"/>
  <c r="AW99" i="54"/>
  <c r="B99" i="54"/>
  <c r="C98" i="54"/>
  <c r="D98" i="54"/>
  <c r="D102" i="54" s="1"/>
  <c r="E98" i="54"/>
  <c r="F98" i="54"/>
  <c r="G98" i="54"/>
  <c r="H98" i="54"/>
  <c r="I98" i="54"/>
  <c r="J98" i="54"/>
  <c r="K98" i="54"/>
  <c r="L98" i="54"/>
  <c r="L102" i="54" s="1"/>
  <c r="M98" i="54"/>
  <c r="N98" i="54"/>
  <c r="O98" i="54"/>
  <c r="P98" i="54"/>
  <c r="Q98" i="54"/>
  <c r="R98" i="54"/>
  <c r="S98" i="54"/>
  <c r="T98" i="54"/>
  <c r="T102" i="54" s="1"/>
  <c r="U98" i="54"/>
  <c r="V98" i="54"/>
  <c r="W98" i="54"/>
  <c r="X98" i="54"/>
  <c r="Y98" i="54"/>
  <c r="Z98" i="54"/>
  <c r="AA98" i="54"/>
  <c r="AB98" i="54"/>
  <c r="AB102" i="54" s="1"/>
  <c r="AC98" i="54"/>
  <c r="AD98" i="54"/>
  <c r="AE98" i="54"/>
  <c r="AF98" i="54"/>
  <c r="AG98" i="54"/>
  <c r="AH98" i="54"/>
  <c r="AI98" i="54"/>
  <c r="AJ98" i="54"/>
  <c r="AJ102" i="54" s="1"/>
  <c r="AK98" i="54"/>
  <c r="AL98" i="54"/>
  <c r="AM98" i="54"/>
  <c r="AN98" i="54"/>
  <c r="AO98" i="54"/>
  <c r="AP98" i="54"/>
  <c r="AQ98" i="54"/>
  <c r="AR98" i="54"/>
  <c r="AR102" i="54" s="1"/>
  <c r="AS98" i="54"/>
  <c r="AT98" i="54"/>
  <c r="AU98" i="54"/>
  <c r="AV98" i="54"/>
  <c r="AW98" i="54"/>
  <c r="B98" i="54"/>
  <c r="AW97" i="54"/>
  <c r="C97" i="54"/>
  <c r="C102" i="54" s="1"/>
  <c r="D97" i="54"/>
  <c r="E97" i="54"/>
  <c r="E104" i="54" s="1"/>
  <c r="F97" i="54"/>
  <c r="F104" i="54" s="1"/>
  <c r="G97" i="54"/>
  <c r="G102" i="54" s="1"/>
  <c r="H97" i="54"/>
  <c r="I97" i="54"/>
  <c r="J97" i="54"/>
  <c r="J102" i="54" s="1"/>
  <c r="K97" i="54"/>
  <c r="K102" i="54" s="1"/>
  <c r="L97" i="54"/>
  <c r="M97" i="54"/>
  <c r="M104" i="54" s="1"/>
  <c r="N97" i="54"/>
  <c r="N102" i="54" s="1"/>
  <c r="O97" i="54"/>
  <c r="O104" i="54" s="1"/>
  <c r="P97" i="54"/>
  <c r="Q97" i="54"/>
  <c r="R97" i="54"/>
  <c r="R102" i="54" s="1"/>
  <c r="S97" i="54"/>
  <c r="S102" i="54" s="1"/>
  <c r="T97" i="54"/>
  <c r="U97" i="54"/>
  <c r="U104" i="54" s="1"/>
  <c r="V97" i="54"/>
  <c r="V104" i="54" s="1"/>
  <c r="W97" i="54"/>
  <c r="W102" i="54" s="1"/>
  <c r="X97" i="54"/>
  <c r="Y97" i="54"/>
  <c r="Z97" i="54"/>
  <c r="Z102" i="54" s="1"/>
  <c r="AA97" i="54"/>
  <c r="AA102" i="54" s="1"/>
  <c r="AB97" i="54"/>
  <c r="AC97" i="54"/>
  <c r="AC104" i="54" s="1"/>
  <c r="AD97" i="54"/>
  <c r="AD102" i="54" s="1"/>
  <c r="AE97" i="54"/>
  <c r="AE102" i="54" s="1"/>
  <c r="AF97" i="54"/>
  <c r="AG97" i="54"/>
  <c r="AH97" i="54"/>
  <c r="AH102" i="54" s="1"/>
  <c r="AI97" i="54"/>
  <c r="AI102" i="54" s="1"/>
  <c r="AJ97" i="54"/>
  <c r="AK97" i="54"/>
  <c r="AK104" i="54" s="1"/>
  <c r="AL97" i="54"/>
  <c r="AL102" i="54" s="1"/>
  <c r="AM97" i="54"/>
  <c r="AM104" i="54" s="1"/>
  <c r="AN97" i="54"/>
  <c r="AO97" i="54"/>
  <c r="AP97" i="54"/>
  <c r="AP102" i="54" s="1"/>
  <c r="AQ97" i="54"/>
  <c r="AQ102" i="54" s="1"/>
  <c r="AR97" i="54"/>
  <c r="AS97" i="54"/>
  <c r="AS104" i="54" s="1"/>
  <c r="AT97" i="54"/>
  <c r="AT104" i="54" s="1"/>
  <c r="AU97" i="54"/>
  <c r="AU102" i="54" s="1"/>
  <c r="AV97" i="54"/>
  <c r="B97" i="54"/>
  <c r="B104" i="54" s="1"/>
  <c r="C88" i="54"/>
  <c r="D88" i="54"/>
  <c r="E88" i="54"/>
  <c r="F88" i="54"/>
  <c r="G88" i="54"/>
  <c r="H88" i="54"/>
  <c r="I88" i="54"/>
  <c r="J88" i="54"/>
  <c r="K88" i="54"/>
  <c r="L88" i="54"/>
  <c r="M88" i="54"/>
  <c r="N88" i="54"/>
  <c r="O88" i="54"/>
  <c r="P88" i="54"/>
  <c r="Q88" i="54"/>
  <c r="R88" i="54"/>
  <c r="S88" i="54"/>
  <c r="T88" i="54"/>
  <c r="U88" i="54"/>
  <c r="V88" i="54"/>
  <c r="W88" i="54"/>
  <c r="X88" i="54"/>
  <c r="Y88" i="54"/>
  <c r="Z88" i="54"/>
  <c r="AA88" i="54"/>
  <c r="AB88" i="54"/>
  <c r="AC88" i="54"/>
  <c r="AD88" i="54"/>
  <c r="AE88" i="54"/>
  <c r="AF88" i="54"/>
  <c r="AG88" i="54"/>
  <c r="AH88" i="54"/>
  <c r="AI88" i="54"/>
  <c r="AJ88" i="54"/>
  <c r="AK88" i="54"/>
  <c r="AL88" i="54"/>
  <c r="AM88" i="54"/>
  <c r="AN88" i="54"/>
  <c r="AO88" i="54"/>
  <c r="AP88" i="54"/>
  <c r="AQ88" i="54"/>
  <c r="AR88" i="54"/>
  <c r="AS88" i="54"/>
  <c r="AT88" i="54"/>
  <c r="AU88" i="54"/>
  <c r="AV88" i="54"/>
  <c r="AW88" i="54"/>
  <c r="B88" i="54"/>
  <c r="C87" i="54"/>
  <c r="D87" i="54"/>
  <c r="E87" i="54"/>
  <c r="F87" i="54"/>
  <c r="G87" i="54"/>
  <c r="H87" i="54"/>
  <c r="I87" i="54"/>
  <c r="J87" i="54"/>
  <c r="K87" i="54"/>
  <c r="L87" i="54"/>
  <c r="M87" i="54"/>
  <c r="N87" i="54"/>
  <c r="O87" i="54"/>
  <c r="P87" i="54"/>
  <c r="Q87" i="54"/>
  <c r="R87" i="54"/>
  <c r="S87" i="54"/>
  <c r="T87" i="54"/>
  <c r="U87" i="54"/>
  <c r="V87" i="54"/>
  <c r="W87" i="54"/>
  <c r="X87" i="54"/>
  <c r="Y87" i="54"/>
  <c r="Z87" i="54"/>
  <c r="AA87" i="54"/>
  <c r="AB87" i="54"/>
  <c r="AC87" i="54"/>
  <c r="AD87" i="54"/>
  <c r="AE87" i="54"/>
  <c r="AF87" i="54"/>
  <c r="AG87" i="54"/>
  <c r="AH87" i="54"/>
  <c r="AI87" i="54"/>
  <c r="AJ87" i="54"/>
  <c r="AK87" i="54"/>
  <c r="AL87" i="54"/>
  <c r="AM87" i="54"/>
  <c r="AN87" i="54"/>
  <c r="AO87" i="54"/>
  <c r="AP87" i="54"/>
  <c r="AQ87" i="54"/>
  <c r="AR87" i="54"/>
  <c r="AS87" i="54"/>
  <c r="AT87" i="54"/>
  <c r="AU87" i="54"/>
  <c r="AV87" i="54"/>
  <c r="AW87" i="54"/>
  <c r="B87" i="54"/>
  <c r="C86" i="54"/>
  <c r="C91" i="54" s="1"/>
  <c r="D86" i="54"/>
  <c r="D93" i="54" s="1"/>
  <c r="E86" i="54"/>
  <c r="E93" i="54" s="1"/>
  <c r="F86" i="54"/>
  <c r="F93" i="54" s="1"/>
  <c r="G86" i="54"/>
  <c r="G91" i="54" s="1"/>
  <c r="H86" i="54"/>
  <c r="H93" i="54" s="1"/>
  <c r="I86" i="54"/>
  <c r="I92" i="54" s="1"/>
  <c r="J86" i="54"/>
  <c r="J91" i="54" s="1"/>
  <c r="K86" i="54"/>
  <c r="K91" i="54" s="1"/>
  <c r="L86" i="54"/>
  <c r="L93" i="54" s="1"/>
  <c r="M86" i="54"/>
  <c r="M93" i="54" s="1"/>
  <c r="N86" i="54"/>
  <c r="N91" i="54" s="1"/>
  <c r="O86" i="54"/>
  <c r="O91" i="54" s="1"/>
  <c r="P86" i="54"/>
  <c r="P92" i="54" s="1"/>
  <c r="Q86" i="54"/>
  <c r="Q93" i="54" s="1"/>
  <c r="R86" i="54"/>
  <c r="R91" i="54" s="1"/>
  <c r="S86" i="54"/>
  <c r="S91" i="54" s="1"/>
  <c r="T86" i="54"/>
  <c r="T93" i="54" s="1"/>
  <c r="U86" i="54"/>
  <c r="U93" i="54" s="1"/>
  <c r="V86" i="54"/>
  <c r="V93" i="54" s="1"/>
  <c r="W86" i="54"/>
  <c r="W91" i="54" s="1"/>
  <c r="X86" i="54"/>
  <c r="X93" i="54" s="1"/>
  <c r="Y86" i="54"/>
  <c r="Y92" i="54" s="1"/>
  <c r="Z86" i="54"/>
  <c r="Z91" i="54" s="1"/>
  <c r="AA86" i="54"/>
  <c r="AA91" i="54" s="1"/>
  <c r="AB86" i="54"/>
  <c r="AB93" i="54" s="1"/>
  <c r="AC86" i="54"/>
  <c r="AC93" i="54" s="1"/>
  <c r="AD86" i="54"/>
  <c r="AD93" i="54" s="1"/>
  <c r="AE86" i="54"/>
  <c r="AE93" i="54" s="1"/>
  <c r="AF86" i="54"/>
  <c r="AF92" i="54" s="1"/>
  <c r="AG86" i="54"/>
  <c r="AG93" i="54" s="1"/>
  <c r="AH86" i="54"/>
  <c r="AH91" i="54" s="1"/>
  <c r="AI86" i="54"/>
  <c r="AI91" i="54" s="1"/>
  <c r="AJ86" i="54"/>
  <c r="AJ93" i="54" s="1"/>
  <c r="AK86" i="54"/>
  <c r="AK93" i="54" s="1"/>
  <c r="AL86" i="54"/>
  <c r="AL91" i="54" s="1"/>
  <c r="AM86" i="54"/>
  <c r="AM91" i="54" s="1"/>
  <c r="AN86" i="54"/>
  <c r="AN91" i="54" s="1"/>
  <c r="AO86" i="54"/>
  <c r="AO92" i="54" s="1"/>
  <c r="AP86" i="54"/>
  <c r="AP91" i="54" s="1"/>
  <c r="AQ86" i="54"/>
  <c r="AQ91" i="54" s="1"/>
  <c r="AR86" i="54"/>
  <c r="AR93" i="54" s="1"/>
  <c r="AS86" i="54"/>
  <c r="AS93" i="54" s="1"/>
  <c r="AT86" i="54"/>
  <c r="AT91" i="54" s="1"/>
  <c r="AU86" i="54"/>
  <c r="AU91" i="54" s="1"/>
  <c r="AV86" i="54"/>
  <c r="AV93" i="54" s="1"/>
  <c r="AW86" i="54"/>
  <c r="AW91" i="54" s="1"/>
  <c r="B86" i="54"/>
  <c r="B91" i="54" s="1"/>
  <c r="AV91" i="54" l="1"/>
  <c r="S92" i="54"/>
  <c r="AI93" i="54"/>
  <c r="C93" i="54"/>
  <c r="S103" i="54"/>
  <c r="AI104" i="54"/>
  <c r="C104" i="54"/>
  <c r="S164" i="52"/>
  <c r="V205" i="53"/>
  <c r="R165" i="46"/>
  <c r="N231" i="54"/>
  <c r="Y206" i="53"/>
  <c r="M165" i="51"/>
  <c r="N166" i="46"/>
  <c r="W206" i="53"/>
  <c r="G232" i="54"/>
  <c r="R167" i="46"/>
  <c r="L233" i="48"/>
  <c r="G166" i="46"/>
  <c r="Z192" i="51"/>
  <c r="AB203" i="49"/>
  <c r="D228" i="54"/>
  <c r="H169" i="46"/>
  <c r="I166" i="46"/>
  <c r="N169" i="46"/>
  <c r="W218" i="53"/>
  <c r="E165" i="51"/>
  <c r="AA219" i="53"/>
  <c r="B168" i="53"/>
  <c r="B229" i="46"/>
  <c r="P168" i="46"/>
  <c r="M168" i="53"/>
  <c r="I168" i="45"/>
  <c r="H164" i="45"/>
  <c r="O167" i="45"/>
  <c r="B92" i="54"/>
  <c r="R92" i="54"/>
  <c r="AH93" i="54"/>
  <c r="B103" i="54"/>
  <c r="R103" i="54"/>
  <c r="AH104" i="54"/>
  <c r="AB207" i="53"/>
  <c r="AC192" i="53"/>
  <c r="B164" i="46"/>
  <c r="AC222" i="53"/>
  <c r="W204" i="53"/>
  <c r="H228" i="46"/>
  <c r="Q231" i="54"/>
  <c r="AC195" i="45"/>
  <c r="Y204" i="53"/>
  <c r="Y190" i="53"/>
  <c r="B165" i="52"/>
  <c r="M229" i="46"/>
  <c r="F164" i="46"/>
  <c r="D166" i="45"/>
  <c r="W195" i="51"/>
  <c r="AC220" i="53"/>
  <c r="Y190" i="45"/>
  <c r="AC219" i="45"/>
  <c r="B233" i="48"/>
  <c r="C166" i="45"/>
  <c r="AQ92" i="54"/>
  <c r="K92" i="54"/>
  <c r="AA93" i="54"/>
  <c r="AQ103" i="54"/>
  <c r="K103" i="54"/>
  <c r="AA104" i="54"/>
  <c r="L167" i="49"/>
  <c r="V204" i="53"/>
  <c r="AB222" i="45"/>
  <c r="V221" i="45"/>
  <c r="X205" i="53"/>
  <c r="AB219" i="53"/>
  <c r="L229" i="54"/>
  <c r="AB218" i="53"/>
  <c r="V191" i="50"/>
  <c r="X192" i="45"/>
  <c r="V193" i="51"/>
  <c r="X193" i="53"/>
  <c r="R166" i="46"/>
  <c r="H165" i="45"/>
  <c r="H164" i="46"/>
  <c r="P229" i="46"/>
  <c r="X209" i="52"/>
  <c r="Z209" i="53"/>
  <c r="G167" i="48"/>
  <c r="S169" i="50"/>
  <c r="P164" i="45"/>
  <c r="G168" i="45"/>
  <c r="AR104" i="54"/>
  <c r="AJ104" i="54"/>
  <c r="AB104" i="54"/>
  <c r="T104" i="54"/>
  <c r="L104" i="54"/>
  <c r="D104" i="54"/>
  <c r="AP92" i="54"/>
  <c r="J92" i="54"/>
  <c r="Z93" i="54"/>
  <c r="AP103" i="54"/>
  <c r="J103" i="54"/>
  <c r="Z104" i="54"/>
  <c r="V193" i="53"/>
  <c r="V209" i="53"/>
  <c r="AA222" i="53"/>
  <c r="AB194" i="50"/>
  <c r="E164" i="46"/>
  <c r="AB192" i="53"/>
  <c r="W194" i="45"/>
  <c r="V207" i="53"/>
  <c r="Q233" i="54"/>
  <c r="V195" i="53"/>
  <c r="X217" i="45"/>
  <c r="X194" i="51"/>
  <c r="AC207" i="53"/>
  <c r="X204" i="49"/>
  <c r="D231" i="48"/>
  <c r="AA193" i="53"/>
  <c r="Y204" i="49"/>
  <c r="V204" i="49"/>
  <c r="AB192" i="52"/>
  <c r="D229" i="54"/>
  <c r="G169" i="46"/>
  <c r="Z208" i="49"/>
  <c r="AC208" i="49"/>
  <c r="S232" i="48"/>
  <c r="AI92" i="54"/>
  <c r="C92" i="54"/>
  <c r="S93" i="54"/>
  <c r="AI103" i="54"/>
  <c r="C103" i="54"/>
  <c r="S104" i="54"/>
  <c r="P166" i="52"/>
  <c r="W207" i="53"/>
  <c r="D167" i="45"/>
  <c r="AC221" i="45"/>
  <c r="AA194" i="53"/>
  <c r="I165" i="46"/>
  <c r="V190" i="45"/>
  <c r="Z207" i="53"/>
  <c r="R168" i="49"/>
  <c r="P230" i="54"/>
  <c r="O229" i="54"/>
  <c r="W194" i="53"/>
  <c r="I168" i="46"/>
  <c r="X219" i="53"/>
  <c r="AB191" i="53"/>
  <c r="Z206" i="49"/>
  <c r="I167" i="45"/>
  <c r="P169" i="46"/>
  <c r="W191" i="52"/>
  <c r="AA204" i="49"/>
  <c r="R167" i="45"/>
  <c r="AH92" i="54"/>
  <c r="B93" i="54"/>
  <c r="R93" i="54"/>
  <c r="AH103" i="54"/>
  <c r="R104" i="54"/>
  <c r="X206" i="53"/>
  <c r="G169" i="48"/>
  <c r="AC208" i="53"/>
  <c r="AB220" i="45"/>
  <c r="O232" i="54"/>
  <c r="Q230" i="54"/>
  <c r="X192" i="53"/>
  <c r="Y209" i="53"/>
  <c r="X205" i="49"/>
  <c r="AB208" i="53"/>
  <c r="E167" i="46"/>
  <c r="AC205" i="53"/>
  <c r="AA208" i="49"/>
  <c r="I230" i="54"/>
  <c r="B230" i="46"/>
  <c r="B102" i="54"/>
  <c r="B108" i="54"/>
  <c r="B107" i="54"/>
  <c r="B106" i="54"/>
  <c r="B104" i="53"/>
  <c r="B108" i="53"/>
  <c r="B107" i="53"/>
  <c r="B106" i="53"/>
  <c r="L104" i="53"/>
  <c r="AA92" i="54"/>
  <c r="AQ93" i="54"/>
  <c r="K93" i="54"/>
  <c r="AA103" i="54"/>
  <c r="AQ104" i="54"/>
  <c r="K104" i="54"/>
  <c r="Z208" i="53"/>
  <c r="I231" i="54"/>
  <c r="AC222" i="50"/>
  <c r="AC190" i="53"/>
  <c r="Y205" i="53"/>
  <c r="AC204" i="53"/>
  <c r="Y217" i="53"/>
  <c r="AB194" i="52"/>
  <c r="AA208" i="53"/>
  <c r="S164" i="45"/>
  <c r="C167" i="45"/>
  <c r="AV102" i="54"/>
  <c r="AN104" i="54"/>
  <c r="AF104" i="54"/>
  <c r="X104" i="54"/>
  <c r="P103" i="54"/>
  <c r="H102" i="54"/>
  <c r="AW103" i="54"/>
  <c r="AO102" i="54"/>
  <c r="AG103" i="54"/>
  <c r="Y104" i="54"/>
  <c r="Q104" i="54"/>
  <c r="I103" i="54"/>
  <c r="P104" i="53"/>
  <c r="Z92" i="54"/>
  <c r="AP93" i="54"/>
  <c r="J93" i="54"/>
  <c r="Z103" i="54"/>
  <c r="AP104" i="54"/>
  <c r="J104" i="54"/>
  <c r="AB195" i="53"/>
  <c r="N168" i="52"/>
  <c r="W220" i="45"/>
  <c r="P232" i="54"/>
  <c r="Q229" i="54"/>
  <c r="X203" i="49"/>
  <c r="W205" i="53"/>
  <c r="O168" i="45"/>
  <c r="AB217" i="53"/>
  <c r="AC206" i="53"/>
  <c r="AA191" i="52"/>
  <c r="X191" i="52"/>
  <c r="Q232" i="54"/>
  <c r="AA192" i="50"/>
  <c r="AA191" i="50"/>
  <c r="AB195" i="50"/>
  <c r="AA219" i="50"/>
  <c r="AA195" i="50"/>
  <c r="AC193" i="50"/>
  <c r="W219" i="50"/>
  <c r="AB217" i="50"/>
  <c r="AA217" i="50"/>
  <c r="Z219" i="50"/>
  <c r="AC191" i="50"/>
  <c r="AB190" i="50"/>
  <c r="AB192" i="50"/>
  <c r="Z222" i="50"/>
  <c r="E167" i="50"/>
  <c r="Y190" i="50"/>
  <c r="W208" i="50"/>
  <c r="Z195" i="50"/>
  <c r="AC219" i="50"/>
  <c r="V194" i="50"/>
  <c r="Z208" i="50"/>
  <c r="X217" i="50"/>
  <c r="V190" i="50"/>
  <c r="Y195" i="50"/>
  <c r="W220" i="50"/>
  <c r="Z220" i="50"/>
  <c r="V221" i="50"/>
  <c r="AC190" i="50"/>
  <c r="Y191" i="50"/>
  <c r="W190" i="50"/>
  <c r="AB206" i="50"/>
  <c r="AA221" i="50"/>
  <c r="Y218" i="50"/>
  <c r="V217" i="50"/>
  <c r="AC204" i="50"/>
  <c r="X209" i="50"/>
  <c r="AA222" i="50"/>
  <c r="Y193" i="50"/>
  <c r="Y221" i="50"/>
  <c r="V192" i="50"/>
  <c r="AB220" i="50"/>
  <c r="AC208" i="50"/>
  <c r="AC218" i="50"/>
  <c r="AC207" i="50"/>
  <c r="S231" i="50" s="1"/>
  <c r="W204" i="50"/>
  <c r="V219" i="50"/>
  <c r="X192" i="50"/>
  <c r="Y208" i="50"/>
  <c r="AA205" i="50"/>
  <c r="V209" i="50"/>
  <c r="AC209" i="50"/>
  <c r="X205" i="50"/>
  <c r="AB209" i="50"/>
  <c r="AB193" i="50"/>
  <c r="W217" i="50"/>
  <c r="AC221" i="50"/>
  <c r="V195" i="50"/>
  <c r="Y220" i="50"/>
  <c r="C167" i="50"/>
  <c r="W218" i="50"/>
  <c r="AB221" i="50"/>
  <c r="I231" i="50"/>
  <c r="Q232" i="52"/>
  <c r="G232" i="52"/>
  <c r="Q102" i="54"/>
  <c r="Y91" i="54"/>
  <c r="AA91" i="52"/>
  <c r="AQ92" i="52"/>
  <c r="K92" i="52"/>
  <c r="S93" i="52"/>
  <c r="O165" i="49"/>
  <c r="E165" i="49"/>
  <c r="M166" i="53"/>
  <c r="C166" i="53"/>
  <c r="Q166" i="52"/>
  <c r="G166" i="52"/>
  <c r="L229" i="49"/>
  <c r="B229" i="49"/>
  <c r="R232" i="54"/>
  <c r="H232" i="54"/>
  <c r="O164" i="50"/>
  <c r="E164" i="50"/>
  <c r="C169" i="45"/>
  <c r="M169" i="45"/>
  <c r="R233" i="56"/>
  <c r="H233" i="56"/>
  <c r="D169" i="52"/>
  <c r="M232" i="49"/>
  <c r="C232" i="49"/>
  <c r="AN102" i="54"/>
  <c r="AF104" i="53"/>
  <c r="P91" i="54"/>
  <c r="AH91" i="52"/>
  <c r="J91" i="52"/>
  <c r="Z92" i="52"/>
  <c r="AP93" i="52"/>
  <c r="J93" i="52"/>
  <c r="I166" i="49"/>
  <c r="S166" i="49"/>
  <c r="P168" i="45"/>
  <c r="F168" i="45"/>
  <c r="M169" i="52"/>
  <c r="C169" i="52"/>
  <c r="P164" i="52"/>
  <c r="F164" i="52"/>
  <c r="Z219" i="52"/>
  <c r="N167" i="50"/>
  <c r="D167" i="50"/>
  <c r="O231" i="46"/>
  <c r="E231" i="46"/>
  <c r="Z190" i="45"/>
  <c r="AA191" i="45"/>
  <c r="Y192" i="45"/>
  <c r="Y195" i="45"/>
  <c r="AC190" i="45"/>
  <c r="AB195" i="45"/>
  <c r="Z193" i="45"/>
  <c r="Z191" i="45"/>
  <c r="AA192" i="45"/>
  <c r="AC191" i="45"/>
  <c r="Y193" i="45"/>
  <c r="AB194" i="45"/>
  <c r="Y191" i="45"/>
  <c r="AB192" i="45"/>
  <c r="Z195" i="45"/>
  <c r="AB191" i="45"/>
  <c r="AA195" i="45"/>
  <c r="AA190" i="45"/>
  <c r="AA193" i="45"/>
  <c r="Y194" i="45"/>
  <c r="AB193" i="45"/>
  <c r="Z194" i="45"/>
  <c r="Z192" i="45"/>
  <c r="AB190" i="45"/>
  <c r="AA194" i="45"/>
  <c r="N233" i="48"/>
  <c r="D233" i="48"/>
  <c r="N164" i="50"/>
  <c r="D164" i="50"/>
  <c r="H231" i="54"/>
  <c r="R231" i="54"/>
  <c r="M164" i="52"/>
  <c r="C164" i="52"/>
  <c r="W193" i="45"/>
  <c r="C231" i="45" s="1"/>
  <c r="R228" i="50"/>
  <c r="H228" i="50"/>
  <c r="Z195" i="51"/>
  <c r="AC194" i="51"/>
  <c r="Z191" i="51"/>
  <c r="AB192" i="51"/>
  <c r="X190" i="51"/>
  <c r="AA192" i="51"/>
  <c r="AB194" i="51"/>
  <c r="W190" i="51"/>
  <c r="R165" i="53"/>
  <c r="H165" i="53"/>
  <c r="M232" i="56"/>
  <c r="C232" i="56"/>
  <c r="O168" i="51"/>
  <c r="W190" i="45"/>
  <c r="AB220" i="52"/>
  <c r="Q233" i="49"/>
  <c r="G233" i="49"/>
  <c r="Q167" i="46"/>
  <c r="AM102" i="54"/>
  <c r="O102" i="54"/>
  <c r="AE91" i="54"/>
  <c r="AW92" i="54"/>
  <c r="Q92" i="54"/>
  <c r="AO93" i="54"/>
  <c r="I93" i="54"/>
  <c r="Y103" i="54"/>
  <c r="AG104" i="54"/>
  <c r="AG91" i="52"/>
  <c r="AO92" i="52"/>
  <c r="I92" i="52"/>
  <c r="Q93" i="52"/>
  <c r="I165" i="49"/>
  <c r="S165" i="49"/>
  <c r="S165" i="53"/>
  <c r="I165" i="53"/>
  <c r="Q166" i="46"/>
  <c r="Y219" i="52"/>
  <c r="Q166" i="50"/>
  <c r="G166" i="50"/>
  <c r="S228" i="50"/>
  <c r="I228" i="50"/>
  <c r="S230" i="48"/>
  <c r="I230" i="48"/>
  <c r="B228" i="54"/>
  <c r="L228" i="54"/>
  <c r="W220" i="51"/>
  <c r="P166" i="45"/>
  <c r="F166" i="45"/>
  <c r="AA222" i="52"/>
  <c r="H228" i="54"/>
  <c r="S228" i="54"/>
  <c r="I228" i="54"/>
  <c r="G166" i="45"/>
  <c r="Q166" i="45"/>
  <c r="Q168" i="50"/>
  <c r="G168" i="50"/>
  <c r="V221" i="51"/>
  <c r="O228" i="48"/>
  <c r="E228" i="48"/>
  <c r="S229" i="49"/>
  <c r="I229" i="49"/>
  <c r="F165" i="48"/>
  <c r="C168" i="45"/>
  <c r="M168" i="45"/>
  <c r="S165" i="52"/>
  <c r="I165" i="52"/>
  <c r="O229" i="46"/>
  <c r="E229" i="46"/>
  <c r="M168" i="52"/>
  <c r="C168" i="52"/>
  <c r="Z217" i="52"/>
  <c r="C165" i="51"/>
  <c r="AT102" i="54"/>
  <c r="V102" i="54"/>
  <c r="F102" i="54"/>
  <c r="AD91" i="54"/>
  <c r="F91" i="54"/>
  <c r="X92" i="54"/>
  <c r="AF93" i="54"/>
  <c r="AN103" i="54"/>
  <c r="AV104" i="54"/>
  <c r="H104" i="54"/>
  <c r="AF91" i="52"/>
  <c r="AN92" i="52"/>
  <c r="H92" i="52"/>
  <c r="X93" i="52"/>
  <c r="I164" i="49"/>
  <c r="S164" i="49"/>
  <c r="S167" i="53"/>
  <c r="I167" i="53"/>
  <c r="P164" i="50"/>
  <c r="F164" i="50"/>
  <c r="V217" i="53"/>
  <c r="Q229" i="49"/>
  <c r="G229" i="49"/>
  <c r="W191" i="45"/>
  <c r="L229" i="48"/>
  <c r="B229" i="48"/>
  <c r="G164" i="46"/>
  <c r="R167" i="50"/>
  <c r="F229" i="54"/>
  <c r="P229" i="54"/>
  <c r="R229" i="46"/>
  <c r="H229" i="46"/>
  <c r="V222" i="52"/>
  <c r="Y220" i="53"/>
  <c r="L232" i="50"/>
  <c r="B232" i="50"/>
  <c r="X217" i="51"/>
  <c r="B231" i="56"/>
  <c r="L231" i="56"/>
  <c r="V222" i="45"/>
  <c r="L233" i="56"/>
  <c r="B233" i="56"/>
  <c r="O231" i="50"/>
  <c r="E231" i="50"/>
  <c r="O168" i="49"/>
  <c r="E168" i="49"/>
  <c r="Q231" i="56"/>
  <c r="G231" i="56"/>
  <c r="C230" i="46"/>
  <c r="M230" i="46"/>
  <c r="I165" i="45"/>
  <c r="X207" i="52"/>
  <c r="V205" i="52"/>
  <c r="V209" i="52"/>
  <c r="AC207" i="52"/>
  <c r="W205" i="52"/>
  <c r="W209" i="52"/>
  <c r="Y221" i="51"/>
  <c r="M168" i="50"/>
  <c r="C168" i="50"/>
  <c r="M167" i="50"/>
  <c r="AB191" i="51"/>
  <c r="Z209" i="45"/>
  <c r="Y206" i="45"/>
  <c r="AB204" i="45"/>
  <c r="AB207" i="45"/>
  <c r="H231" i="45" s="1"/>
  <c r="AC205" i="45"/>
  <c r="Z206" i="45"/>
  <c r="Z204" i="45"/>
  <c r="AA209" i="45"/>
  <c r="Z207" i="45"/>
  <c r="AA208" i="45"/>
  <c r="AA207" i="45"/>
  <c r="Z205" i="45"/>
  <c r="AA206" i="45"/>
  <c r="Z208" i="45"/>
  <c r="Y205" i="45"/>
  <c r="AA204" i="45"/>
  <c r="AA205" i="45"/>
  <c r="Y209" i="45"/>
  <c r="Y208" i="45"/>
  <c r="AC204" i="45"/>
  <c r="AB209" i="45"/>
  <c r="H233" i="45" s="1"/>
  <c r="Y207" i="45"/>
  <c r="AB208" i="45"/>
  <c r="R232" i="45" s="1"/>
  <c r="AB205" i="45"/>
  <c r="AB206" i="45"/>
  <c r="F166" i="52"/>
  <c r="F169" i="50"/>
  <c r="AS102" i="54"/>
  <c r="AK102" i="54"/>
  <c r="AC102" i="54"/>
  <c r="U102" i="54"/>
  <c r="M102" i="54"/>
  <c r="E102" i="54"/>
  <c r="AS91" i="54"/>
  <c r="AK91" i="54"/>
  <c r="AC91" i="54"/>
  <c r="U91" i="54"/>
  <c r="M91" i="54"/>
  <c r="E91" i="54"/>
  <c r="AU92" i="54"/>
  <c r="AM92" i="54"/>
  <c r="AE92" i="54"/>
  <c r="W92" i="54"/>
  <c r="O92" i="54"/>
  <c r="G92" i="54"/>
  <c r="AU93" i="54"/>
  <c r="AM93" i="54"/>
  <c r="W93" i="54"/>
  <c r="O93" i="54"/>
  <c r="G93" i="54"/>
  <c r="AU103" i="54"/>
  <c r="AM103" i="54"/>
  <c r="AE103" i="54"/>
  <c r="W103" i="54"/>
  <c r="O103" i="54"/>
  <c r="G103" i="54"/>
  <c r="AU104" i="54"/>
  <c r="AE104" i="54"/>
  <c r="W104" i="54"/>
  <c r="G104" i="54"/>
  <c r="AU91" i="52"/>
  <c r="AM91" i="52"/>
  <c r="AE91" i="52"/>
  <c r="W91" i="52"/>
  <c r="O91" i="52"/>
  <c r="G91" i="52"/>
  <c r="AU92" i="52"/>
  <c r="AM92" i="52"/>
  <c r="AE92" i="52"/>
  <c r="W92" i="52"/>
  <c r="O92" i="52"/>
  <c r="G92" i="52"/>
  <c r="N166" i="49"/>
  <c r="D166" i="49"/>
  <c r="O164" i="49"/>
  <c r="E164" i="49"/>
  <c r="R166" i="49"/>
  <c r="H166" i="49"/>
  <c r="M167" i="53"/>
  <c r="C167" i="53"/>
  <c r="S169" i="53"/>
  <c r="I169" i="53"/>
  <c r="H166" i="53"/>
  <c r="R166" i="53"/>
  <c r="O166" i="53"/>
  <c r="E166" i="53"/>
  <c r="Q167" i="45"/>
  <c r="G167" i="45"/>
  <c r="S233" i="46"/>
  <c r="I233" i="46"/>
  <c r="S165" i="46"/>
  <c r="X208" i="52"/>
  <c r="N165" i="45"/>
  <c r="D165" i="45"/>
  <c r="Q232" i="46"/>
  <c r="G232" i="46"/>
  <c r="AB217" i="52"/>
  <c r="AA207" i="53"/>
  <c r="L164" i="50"/>
  <c r="B164" i="50"/>
  <c r="V222" i="53"/>
  <c r="N164" i="51"/>
  <c r="D164" i="51"/>
  <c r="AA220" i="51"/>
  <c r="R229" i="54"/>
  <c r="H168" i="51"/>
  <c r="R232" i="46"/>
  <c r="H232" i="46"/>
  <c r="I169" i="46"/>
  <c r="S166" i="50"/>
  <c r="I166" i="50"/>
  <c r="Y191" i="51"/>
  <c r="D229" i="48"/>
  <c r="N229" i="48"/>
  <c r="N164" i="46"/>
  <c r="D164" i="46"/>
  <c r="Y194" i="53"/>
  <c r="W209" i="45"/>
  <c r="I229" i="46"/>
  <c r="S229" i="46"/>
  <c r="AC195" i="53"/>
  <c r="Q231" i="46"/>
  <c r="G231" i="46"/>
  <c r="AC191" i="51"/>
  <c r="W208" i="53"/>
  <c r="V207" i="52"/>
  <c r="R169" i="50"/>
  <c r="H169" i="50"/>
  <c r="W217" i="53"/>
  <c r="Z193" i="51"/>
  <c r="V220" i="50"/>
  <c r="Y218" i="51"/>
  <c r="G233" i="54"/>
  <c r="Q228" i="56"/>
  <c r="G228" i="56"/>
  <c r="L168" i="50"/>
  <c r="B168" i="50"/>
  <c r="V219" i="53"/>
  <c r="R228" i="49"/>
  <c r="H228" i="49"/>
  <c r="C231" i="46"/>
  <c r="AB208" i="52"/>
  <c r="AB209" i="53"/>
  <c r="X218" i="53"/>
  <c r="AC194" i="50"/>
  <c r="S232" i="50" s="1"/>
  <c r="B231" i="46"/>
  <c r="W194" i="50"/>
  <c r="AB222" i="50"/>
  <c r="G228" i="54"/>
  <c r="Q228" i="54"/>
  <c r="G165" i="45"/>
  <c r="Q165" i="45"/>
  <c r="V208" i="52"/>
  <c r="AA191" i="53"/>
  <c r="Y221" i="52"/>
  <c r="W209" i="53"/>
  <c r="L166" i="50"/>
  <c r="B166" i="50"/>
  <c r="Y219" i="53"/>
  <c r="AB205" i="50"/>
  <c r="Q231" i="49"/>
  <c r="G231" i="49"/>
  <c r="Y219" i="51"/>
  <c r="O164" i="46"/>
  <c r="G231" i="54"/>
  <c r="M232" i="54"/>
  <c r="C164" i="53"/>
  <c r="M164" i="53"/>
  <c r="AA204" i="52"/>
  <c r="Y218" i="53"/>
  <c r="AB222" i="51"/>
  <c r="AB207" i="52"/>
  <c r="Y208" i="53"/>
  <c r="W219" i="53"/>
  <c r="AC218" i="51"/>
  <c r="G229" i="54"/>
  <c r="L229" i="56"/>
  <c r="B229" i="56"/>
  <c r="M165" i="46"/>
  <c r="C165" i="46"/>
  <c r="B164" i="48"/>
  <c r="E168" i="46"/>
  <c r="Y222" i="50"/>
  <c r="AC193" i="53"/>
  <c r="W208" i="45"/>
  <c r="M233" i="49"/>
  <c r="C233" i="49"/>
  <c r="H233" i="54"/>
  <c r="F168" i="50"/>
  <c r="P168" i="50"/>
  <c r="L167" i="52"/>
  <c r="B167" i="52"/>
  <c r="AC208" i="52"/>
  <c r="Q229" i="46"/>
  <c r="G229" i="46"/>
  <c r="H166" i="46"/>
  <c r="X195" i="51"/>
  <c r="N233" i="51" s="1"/>
  <c r="Z206" i="53"/>
  <c r="W217" i="45"/>
  <c r="W206" i="50"/>
  <c r="M230" i="50" s="1"/>
  <c r="AC218" i="53"/>
  <c r="V192" i="45"/>
  <c r="AB218" i="50"/>
  <c r="D168" i="48"/>
  <c r="V193" i="50"/>
  <c r="AC194" i="45"/>
  <c r="Y209" i="50"/>
  <c r="M228" i="54"/>
  <c r="C228" i="54"/>
  <c r="P166" i="53"/>
  <c r="F166" i="53"/>
  <c r="M168" i="46"/>
  <c r="C168" i="46"/>
  <c r="Y194" i="52"/>
  <c r="V204" i="52"/>
  <c r="X221" i="50"/>
  <c r="Y207" i="53"/>
  <c r="AC193" i="45"/>
  <c r="N165" i="52"/>
  <c r="D165" i="52"/>
  <c r="Z207" i="50"/>
  <c r="X220" i="51"/>
  <c r="W195" i="52"/>
  <c r="H166" i="50"/>
  <c r="AA207" i="52"/>
  <c r="N230" i="54"/>
  <c r="D169" i="51"/>
  <c r="I169" i="45"/>
  <c r="L165" i="45"/>
  <c r="H233" i="46"/>
  <c r="AG102" i="54"/>
  <c r="Q91" i="54"/>
  <c r="I91" i="54"/>
  <c r="AQ91" i="52"/>
  <c r="K91" i="52"/>
  <c r="AA92" i="52"/>
  <c r="C93" i="52"/>
  <c r="M167" i="49"/>
  <c r="C167" i="49"/>
  <c r="C165" i="49"/>
  <c r="M165" i="49"/>
  <c r="R167" i="53"/>
  <c r="H167" i="53"/>
  <c r="N232" i="48"/>
  <c r="D232" i="48"/>
  <c r="P228" i="46"/>
  <c r="Q228" i="49"/>
  <c r="G228" i="49"/>
  <c r="R232" i="51"/>
  <c r="H232" i="51"/>
  <c r="P232" i="46"/>
  <c r="F232" i="46"/>
  <c r="V220" i="52"/>
  <c r="AC218" i="52"/>
  <c r="X222" i="52"/>
  <c r="W220" i="52"/>
  <c r="W218" i="52"/>
  <c r="X218" i="52"/>
  <c r="AC222" i="52"/>
  <c r="Z220" i="51"/>
  <c r="Z218" i="51"/>
  <c r="AA219" i="51"/>
  <c r="Z222" i="51"/>
  <c r="AB219" i="51"/>
  <c r="AC217" i="51"/>
  <c r="AC221" i="51"/>
  <c r="AB217" i="51"/>
  <c r="AF102" i="54"/>
  <c r="P102" i="54"/>
  <c r="X104" i="53"/>
  <c r="X91" i="54"/>
  <c r="B91" i="52"/>
  <c r="R91" i="52"/>
  <c r="AH92" i="52"/>
  <c r="P165" i="49"/>
  <c r="F165" i="49"/>
  <c r="L165" i="53"/>
  <c r="B165" i="53"/>
  <c r="P164" i="53"/>
  <c r="F164" i="53"/>
  <c r="E232" i="46"/>
  <c r="O232" i="46"/>
  <c r="R233" i="45"/>
  <c r="P233" i="50"/>
  <c r="F233" i="50"/>
  <c r="AC221" i="52"/>
  <c r="I169" i="52"/>
  <c r="S169" i="52"/>
  <c r="D232" i="54"/>
  <c r="H169" i="45"/>
  <c r="R169" i="45"/>
  <c r="V217" i="52"/>
  <c r="AA195" i="51"/>
  <c r="S233" i="56"/>
  <c r="I233" i="56"/>
  <c r="M228" i="46"/>
  <c r="C228" i="46"/>
  <c r="Q165" i="52"/>
  <c r="G165" i="52"/>
  <c r="V192" i="51"/>
  <c r="AA220" i="52"/>
  <c r="V217" i="51"/>
  <c r="C230" i="50"/>
  <c r="X221" i="51"/>
  <c r="AG92" i="54"/>
  <c r="AW93" i="54"/>
  <c r="Y93" i="54"/>
  <c r="AO103" i="54"/>
  <c r="Q103" i="54"/>
  <c r="AO104" i="54"/>
  <c r="AO91" i="52"/>
  <c r="Y91" i="52"/>
  <c r="AW92" i="52"/>
  <c r="Y92" i="52"/>
  <c r="AW93" i="52"/>
  <c r="AG93" i="52"/>
  <c r="I93" i="52"/>
  <c r="S230" i="46"/>
  <c r="I230" i="46"/>
  <c r="O164" i="52"/>
  <c r="E164" i="52"/>
  <c r="V195" i="45"/>
  <c r="O229" i="56"/>
  <c r="E229" i="56"/>
  <c r="S232" i="54"/>
  <c r="I232" i="54"/>
  <c r="R229" i="49"/>
  <c r="H229" i="49"/>
  <c r="W218" i="51"/>
  <c r="H168" i="45"/>
  <c r="R168" i="45"/>
  <c r="O169" i="48"/>
  <c r="E169" i="48"/>
  <c r="V194" i="45"/>
  <c r="V220" i="51"/>
  <c r="P228" i="56"/>
  <c r="F228" i="56"/>
  <c r="R228" i="56"/>
  <c r="H228" i="56"/>
  <c r="R165" i="50"/>
  <c r="H165" i="50"/>
  <c r="AC190" i="51"/>
  <c r="N229" i="46"/>
  <c r="D229" i="46"/>
  <c r="S168" i="52"/>
  <c r="I168" i="52"/>
  <c r="AB190" i="51"/>
  <c r="M231" i="54"/>
  <c r="Z218" i="52"/>
  <c r="AC221" i="53"/>
  <c r="AB219" i="45"/>
  <c r="S168" i="53"/>
  <c r="I168" i="53"/>
  <c r="Q168" i="46"/>
  <c r="V91" i="54"/>
  <c r="AN92" i="54"/>
  <c r="H92" i="54"/>
  <c r="AN93" i="54"/>
  <c r="P93" i="54"/>
  <c r="AV103" i="54"/>
  <c r="AF103" i="54"/>
  <c r="H103" i="54"/>
  <c r="P104" i="54"/>
  <c r="X91" i="52"/>
  <c r="AV92" i="52"/>
  <c r="AN93" i="52"/>
  <c r="H93" i="52"/>
  <c r="N165" i="49"/>
  <c r="D165" i="49"/>
  <c r="N164" i="53"/>
  <c r="D164" i="53"/>
  <c r="Z221" i="52"/>
  <c r="Y217" i="51"/>
  <c r="M166" i="50"/>
  <c r="AA221" i="51"/>
  <c r="P165" i="50"/>
  <c r="F165" i="50"/>
  <c r="AC193" i="51"/>
  <c r="S164" i="50"/>
  <c r="I164" i="50"/>
  <c r="P229" i="49"/>
  <c r="F229" i="49"/>
  <c r="D167" i="52"/>
  <c r="N167" i="52"/>
  <c r="N228" i="56"/>
  <c r="D228" i="56"/>
  <c r="Z222" i="53"/>
  <c r="L168" i="45"/>
  <c r="B168" i="45"/>
  <c r="AR91" i="54"/>
  <c r="AJ91" i="54"/>
  <c r="AB91" i="54"/>
  <c r="T91" i="54"/>
  <c r="L91" i="54"/>
  <c r="D91" i="54"/>
  <c r="AT92" i="54"/>
  <c r="AL92" i="54"/>
  <c r="AD92" i="54"/>
  <c r="V92" i="54"/>
  <c r="N92" i="54"/>
  <c r="F92" i="54"/>
  <c r="AT93" i="54"/>
  <c r="AL93" i="54"/>
  <c r="N93" i="54"/>
  <c r="AT103" i="54"/>
  <c r="AL103" i="54"/>
  <c r="AD103" i="54"/>
  <c r="V103" i="54"/>
  <c r="N103" i="54"/>
  <c r="F103" i="54"/>
  <c r="AL104" i="54"/>
  <c r="AD104" i="54"/>
  <c r="N104" i="54"/>
  <c r="AT91" i="52"/>
  <c r="AL91" i="52"/>
  <c r="AD91" i="52"/>
  <c r="V91" i="52"/>
  <c r="N91" i="52"/>
  <c r="F91" i="52"/>
  <c r="AT92" i="52"/>
  <c r="AL92" i="52"/>
  <c r="AD92" i="52"/>
  <c r="V92" i="52"/>
  <c r="N92" i="52"/>
  <c r="F92" i="52"/>
  <c r="Q166" i="49"/>
  <c r="G166" i="49"/>
  <c r="L169" i="49"/>
  <c r="B169" i="49"/>
  <c r="H169" i="53"/>
  <c r="R169" i="53"/>
  <c r="G165" i="53"/>
  <c r="Q165" i="53"/>
  <c r="P169" i="53"/>
  <c r="F169" i="53"/>
  <c r="O168" i="53"/>
  <c r="E168" i="53"/>
  <c r="L165" i="46"/>
  <c r="B165" i="46"/>
  <c r="X194" i="45"/>
  <c r="V221" i="52"/>
  <c r="I168" i="49"/>
  <c r="S168" i="49"/>
  <c r="W222" i="53"/>
  <c r="Z219" i="51"/>
  <c r="G230" i="54"/>
  <c r="P233" i="56"/>
  <c r="F233" i="56"/>
  <c r="H230" i="46"/>
  <c r="R230" i="46"/>
  <c r="R168" i="46"/>
  <c r="AB222" i="52"/>
  <c r="F231" i="54"/>
  <c r="W220" i="53"/>
  <c r="O231" i="49"/>
  <c r="E231" i="49"/>
  <c r="G168" i="52"/>
  <c r="X206" i="52"/>
  <c r="AB193" i="51"/>
  <c r="R231" i="51" s="1"/>
  <c r="V218" i="50"/>
  <c r="O165" i="48"/>
  <c r="E165" i="48"/>
  <c r="M169" i="51"/>
  <c r="C169" i="51"/>
  <c r="V194" i="53"/>
  <c r="X193" i="45"/>
  <c r="Y220" i="52"/>
  <c r="X207" i="53"/>
  <c r="L230" i="48"/>
  <c r="B230" i="48"/>
  <c r="L165" i="50"/>
  <c r="B165" i="50"/>
  <c r="X217" i="53"/>
  <c r="AC209" i="52"/>
  <c r="AA222" i="51"/>
  <c r="G165" i="48"/>
  <c r="G169" i="45"/>
  <c r="Q169" i="45"/>
  <c r="AA190" i="51"/>
  <c r="W217" i="51"/>
  <c r="B168" i="49"/>
  <c r="AA205" i="52"/>
  <c r="S166" i="46"/>
  <c r="AA218" i="53"/>
  <c r="AB191" i="50"/>
  <c r="AA190" i="53"/>
  <c r="V220" i="45"/>
  <c r="V209" i="45"/>
  <c r="AC220" i="51"/>
  <c r="N230" i="48"/>
  <c r="D230" i="48"/>
  <c r="E230" i="54"/>
  <c r="AB209" i="52"/>
  <c r="V221" i="53"/>
  <c r="O231" i="54"/>
  <c r="E231" i="54"/>
  <c r="P228" i="54"/>
  <c r="F228" i="54"/>
  <c r="E229" i="54"/>
  <c r="P166" i="50"/>
  <c r="F166" i="50"/>
  <c r="AC206" i="52"/>
  <c r="AA217" i="52"/>
  <c r="X208" i="53"/>
  <c r="F165" i="46"/>
  <c r="AC205" i="49"/>
  <c r="AB205" i="49"/>
  <c r="AB207" i="49"/>
  <c r="R232" i="49" s="1"/>
  <c r="AC207" i="49"/>
  <c r="S232" i="49" s="1"/>
  <c r="AC203" i="49"/>
  <c r="S228" i="49" s="1"/>
  <c r="W204" i="49"/>
  <c r="V203" i="49"/>
  <c r="L228" i="49" s="1"/>
  <c r="X222" i="53"/>
  <c r="Y203" i="49"/>
  <c r="AB218" i="51"/>
  <c r="S231" i="48"/>
  <c r="I231" i="48"/>
  <c r="R167" i="52"/>
  <c r="H167" i="52"/>
  <c r="W206" i="52"/>
  <c r="R231" i="49"/>
  <c r="H231" i="49"/>
  <c r="V191" i="45"/>
  <c r="B229" i="45" s="1"/>
  <c r="Z192" i="53"/>
  <c r="X204" i="45"/>
  <c r="D228" i="45" s="1"/>
  <c r="D167" i="46"/>
  <c r="S229" i="56"/>
  <c r="I229" i="56"/>
  <c r="R164" i="51"/>
  <c r="AB194" i="53"/>
  <c r="G228" i="46"/>
  <c r="V206" i="50"/>
  <c r="B230" i="50" s="1"/>
  <c r="Q164" i="50"/>
  <c r="G164" i="50"/>
  <c r="Y193" i="53"/>
  <c r="S231" i="49"/>
  <c r="I231" i="49"/>
  <c r="AA191" i="51"/>
  <c r="Z204" i="53"/>
  <c r="Q169" i="50"/>
  <c r="G169" i="50"/>
  <c r="Z221" i="53"/>
  <c r="AC222" i="45"/>
  <c r="Z193" i="50"/>
  <c r="P231" i="50" s="1"/>
  <c r="V222" i="51"/>
  <c r="AC217" i="45"/>
  <c r="AC192" i="51"/>
  <c r="F232" i="54"/>
  <c r="R231" i="56"/>
  <c r="H231" i="56"/>
  <c r="L166" i="53"/>
  <c r="B166" i="53"/>
  <c r="M169" i="50"/>
  <c r="C169" i="50"/>
  <c r="Z191" i="53"/>
  <c r="C168" i="49"/>
  <c r="W205" i="50"/>
  <c r="D168" i="46"/>
  <c r="Y209" i="52"/>
  <c r="M165" i="52"/>
  <c r="C165" i="52"/>
  <c r="AB208" i="50"/>
  <c r="R232" i="50" s="1"/>
  <c r="M167" i="52"/>
  <c r="F165" i="52"/>
  <c r="AA206" i="52"/>
  <c r="Q230" i="52" s="1"/>
  <c r="X221" i="52"/>
  <c r="D229" i="49"/>
  <c r="N229" i="49"/>
  <c r="M166" i="46"/>
  <c r="C166" i="46"/>
  <c r="D168" i="52"/>
  <c r="V192" i="53"/>
  <c r="X191" i="51"/>
  <c r="H169" i="48"/>
  <c r="AA208" i="50"/>
  <c r="E232" i="54"/>
  <c r="M230" i="49"/>
  <c r="C230" i="49"/>
  <c r="M165" i="45"/>
  <c r="Y102" i="54"/>
  <c r="I102" i="54"/>
  <c r="AO91" i="54"/>
  <c r="AI91" i="52"/>
  <c r="C91" i="52"/>
  <c r="S92" i="52"/>
  <c r="AI93" i="52"/>
  <c r="Q169" i="49"/>
  <c r="G169" i="49"/>
  <c r="M169" i="49"/>
  <c r="C169" i="49"/>
  <c r="E169" i="53"/>
  <c r="O169" i="53"/>
  <c r="M168" i="51"/>
  <c r="C168" i="51"/>
  <c r="M231" i="45"/>
  <c r="R164" i="52"/>
  <c r="H164" i="52"/>
  <c r="D164" i="45"/>
  <c r="N164" i="45"/>
  <c r="I164" i="52"/>
  <c r="Q229" i="51"/>
  <c r="G229" i="51"/>
  <c r="R165" i="52"/>
  <c r="H165" i="52"/>
  <c r="C230" i="56"/>
  <c r="M230" i="56"/>
  <c r="S167" i="48"/>
  <c r="I167" i="48"/>
  <c r="AN102" i="53"/>
  <c r="H102" i="53"/>
  <c r="AF91" i="54"/>
  <c r="Z91" i="52"/>
  <c r="AP92" i="52"/>
  <c r="B93" i="52"/>
  <c r="R93" i="52"/>
  <c r="R168" i="53"/>
  <c r="H168" i="53"/>
  <c r="O168" i="50"/>
  <c r="E168" i="50"/>
  <c r="L166" i="52"/>
  <c r="B166" i="52"/>
  <c r="V219" i="51"/>
  <c r="P232" i="49"/>
  <c r="F232" i="49"/>
  <c r="W222" i="52"/>
  <c r="M164" i="45"/>
  <c r="C164" i="45"/>
  <c r="N166" i="50"/>
  <c r="D166" i="50"/>
  <c r="X219" i="52"/>
  <c r="X220" i="52"/>
  <c r="Y218" i="52"/>
  <c r="P167" i="45"/>
  <c r="F167" i="45"/>
  <c r="M166" i="52"/>
  <c r="C166" i="52"/>
  <c r="D228" i="50"/>
  <c r="N228" i="50"/>
  <c r="E232" i="49"/>
  <c r="O232" i="49"/>
  <c r="S230" i="49"/>
  <c r="I230" i="49"/>
  <c r="AW104" i="54"/>
  <c r="I104" i="54"/>
  <c r="Q92" i="52"/>
  <c r="G167" i="53"/>
  <c r="Q167" i="53"/>
  <c r="C169" i="46"/>
  <c r="M169" i="46"/>
  <c r="L232" i="49"/>
  <c r="B232" i="49"/>
  <c r="X218" i="45"/>
  <c r="AA219" i="45"/>
  <c r="AA218" i="45"/>
  <c r="X222" i="45"/>
  <c r="AA222" i="45"/>
  <c r="AA220" i="45"/>
  <c r="Y221" i="45"/>
  <c r="Y217" i="45"/>
  <c r="V217" i="45"/>
  <c r="Z220" i="45"/>
  <c r="Y218" i="45"/>
  <c r="Z219" i="45"/>
  <c r="AB217" i="45"/>
  <c r="X221" i="45"/>
  <c r="Z217" i="45"/>
  <c r="Y219" i="45"/>
  <c r="Z218" i="45"/>
  <c r="AB218" i="45"/>
  <c r="X219" i="45"/>
  <c r="Y222" i="45"/>
  <c r="AA217" i="45"/>
  <c r="Z222" i="45"/>
  <c r="Y220" i="45"/>
  <c r="Z221" i="45"/>
  <c r="X220" i="45"/>
  <c r="AA221" i="45"/>
  <c r="O233" i="49"/>
  <c r="E233" i="49"/>
  <c r="I233" i="54"/>
  <c r="S233" i="54"/>
  <c r="N165" i="50"/>
  <c r="D165" i="50"/>
  <c r="Q233" i="50"/>
  <c r="G233" i="50"/>
  <c r="M229" i="56"/>
  <c r="C229" i="56"/>
  <c r="E165" i="50"/>
  <c r="P231" i="49"/>
  <c r="F231" i="49"/>
  <c r="N164" i="52"/>
  <c r="D164" i="52"/>
  <c r="M228" i="56"/>
  <c r="C228" i="56"/>
  <c r="W221" i="52"/>
  <c r="W221" i="53"/>
  <c r="AV92" i="54"/>
  <c r="X103" i="54"/>
  <c r="AV91" i="52"/>
  <c r="P91" i="52"/>
  <c r="AF92" i="52"/>
  <c r="P93" i="52"/>
  <c r="N169" i="49"/>
  <c r="D169" i="49"/>
  <c r="P167" i="50"/>
  <c r="F167" i="50"/>
  <c r="F169" i="45"/>
  <c r="P169" i="45"/>
  <c r="Y195" i="51"/>
  <c r="Y221" i="53"/>
  <c r="S229" i="50"/>
  <c r="I229" i="50"/>
  <c r="W222" i="51"/>
  <c r="Q167" i="51"/>
  <c r="P233" i="49"/>
  <c r="F233" i="49"/>
  <c r="P233" i="54"/>
  <c r="F233" i="54"/>
  <c r="L232" i="48"/>
  <c r="B232" i="48"/>
  <c r="Q164" i="53"/>
  <c r="G164" i="53"/>
  <c r="L230" i="54"/>
  <c r="M232" i="46"/>
  <c r="C232" i="46"/>
  <c r="W193" i="51"/>
  <c r="W192" i="45"/>
  <c r="L167" i="53"/>
  <c r="B167" i="53"/>
  <c r="R230" i="49"/>
  <c r="H230" i="49"/>
  <c r="AW104" i="53"/>
  <c r="AS92" i="54"/>
  <c r="AK92" i="54"/>
  <c r="AC92" i="54"/>
  <c r="U92" i="54"/>
  <c r="M92" i="54"/>
  <c r="E92" i="54"/>
  <c r="AS103" i="54"/>
  <c r="AK103" i="54"/>
  <c r="AC103" i="54"/>
  <c r="U103" i="54"/>
  <c r="M103" i="54"/>
  <c r="E103" i="54"/>
  <c r="AS91" i="52"/>
  <c r="AK91" i="52"/>
  <c r="AC91" i="52"/>
  <c r="U91" i="52"/>
  <c r="M91" i="52"/>
  <c r="E91" i="52"/>
  <c r="AS92" i="52"/>
  <c r="AK92" i="52"/>
  <c r="AC92" i="52"/>
  <c r="U92" i="52"/>
  <c r="M92" i="52"/>
  <c r="E92" i="52"/>
  <c r="H167" i="49"/>
  <c r="R167" i="49"/>
  <c r="N164" i="49"/>
  <c r="D164" i="49"/>
  <c r="P164" i="49"/>
  <c r="F164" i="49"/>
  <c r="R164" i="49"/>
  <c r="H164" i="49"/>
  <c r="H169" i="49"/>
  <c r="R169" i="49"/>
  <c r="B164" i="49"/>
  <c r="L164" i="49"/>
  <c r="E165" i="53"/>
  <c r="O165" i="53"/>
  <c r="G166" i="53"/>
  <c r="Q166" i="53"/>
  <c r="N168" i="53"/>
  <c r="D168" i="53"/>
  <c r="O164" i="53"/>
  <c r="E164" i="53"/>
  <c r="N165" i="46"/>
  <c r="D165" i="46"/>
  <c r="O165" i="52"/>
  <c r="E165" i="52"/>
  <c r="M167" i="51"/>
  <c r="C167" i="51"/>
  <c r="X206" i="45"/>
  <c r="Y190" i="51"/>
  <c r="AC219" i="52"/>
  <c r="X220" i="53"/>
  <c r="E166" i="46"/>
  <c r="O228" i="56"/>
  <c r="E228" i="56"/>
  <c r="Q229" i="56"/>
  <c r="G229" i="56"/>
  <c r="I232" i="46"/>
  <c r="S232" i="46"/>
  <c r="W194" i="51"/>
  <c r="V218" i="53"/>
  <c r="R229" i="56"/>
  <c r="H229" i="56"/>
  <c r="W208" i="52"/>
  <c r="V206" i="53"/>
  <c r="X194" i="50"/>
  <c r="L233" i="54"/>
  <c r="Z190" i="53"/>
  <c r="V219" i="52"/>
  <c r="X218" i="50"/>
  <c r="Z218" i="50"/>
  <c r="X220" i="50"/>
  <c r="X222" i="50"/>
  <c r="D169" i="50"/>
  <c r="N169" i="50"/>
  <c r="O166" i="52"/>
  <c r="E166" i="52"/>
  <c r="L168" i="51"/>
  <c r="B168" i="51"/>
  <c r="W193" i="53"/>
  <c r="X205" i="45"/>
  <c r="Z222" i="52"/>
  <c r="AA205" i="53"/>
  <c r="X221" i="53"/>
  <c r="Z221" i="51"/>
  <c r="O228" i="46"/>
  <c r="E228" i="46"/>
  <c r="P230" i="56"/>
  <c r="F230" i="56"/>
  <c r="D168" i="51"/>
  <c r="X190" i="53"/>
  <c r="AB221" i="52"/>
  <c r="Z220" i="53"/>
  <c r="P229" i="56"/>
  <c r="F229" i="56"/>
  <c r="Z195" i="53"/>
  <c r="AC220" i="45"/>
  <c r="Y222" i="51"/>
  <c r="W219" i="45"/>
  <c r="C229" i="54"/>
  <c r="M229" i="54"/>
  <c r="W191" i="53"/>
  <c r="AB220" i="53"/>
  <c r="N230" i="49"/>
  <c r="D230" i="49"/>
  <c r="E233" i="54"/>
  <c r="O233" i="54"/>
  <c r="R230" i="54"/>
  <c r="H230" i="54"/>
  <c r="O167" i="52"/>
  <c r="E167" i="52"/>
  <c r="V190" i="53"/>
  <c r="G230" i="46"/>
  <c r="Q230" i="46"/>
  <c r="L230" i="49"/>
  <c r="B230" i="49"/>
  <c r="AB219" i="52"/>
  <c r="AA209" i="53"/>
  <c r="AB222" i="53"/>
  <c r="O230" i="46"/>
  <c r="E230" i="46"/>
  <c r="Z205" i="49"/>
  <c r="F230" i="49" s="1"/>
  <c r="Y219" i="50"/>
  <c r="AA217" i="51"/>
  <c r="N233" i="46"/>
  <c r="D233" i="46"/>
  <c r="E231" i="56"/>
  <c r="O231" i="56"/>
  <c r="Q232" i="56"/>
  <c r="G232" i="56"/>
  <c r="Y195" i="53"/>
  <c r="I168" i="48"/>
  <c r="C165" i="50"/>
  <c r="M165" i="50"/>
  <c r="X219" i="50"/>
  <c r="S231" i="56"/>
  <c r="I231" i="56"/>
  <c r="Y192" i="51"/>
  <c r="Z206" i="50"/>
  <c r="W206" i="49"/>
  <c r="M231" i="49" s="1"/>
  <c r="X207" i="45"/>
  <c r="AA220" i="50"/>
  <c r="O168" i="52"/>
  <c r="E168" i="52"/>
  <c r="F167" i="51"/>
  <c r="P167" i="51"/>
  <c r="W190" i="53"/>
  <c r="X191" i="45"/>
  <c r="N168" i="50"/>
  <c r="D168" i="50"/>
  <c r="Z217" i="50"/>
  <c r="AC195" i="51"/>
  <c r="X204" i="53"/>
  <c r="V218" i="52"/>
  <c r="S165" i="50"/>
  <c r="I165" i="50"/>
  <c r="Z219" i="53"/>
  <c r="V222" i="50"/>
  <c r="O228" i="49"/>
  <c r="E228" i="49"/>
  <c r="X218" i="51"/>
  <c r="P165" i="53"/>
  <c r="F165" i="53"/>
  <c r="B232" i="46"/>
  <c r="L232" i="46"/>
  <c r="V193" i="52"/>
  <c r="AC191" i="52"/>
  <c r="W193" i="52"/>
  <c r="AC195" i="52"/>
  <c r="X194" i="53"/>
  <c r="R164" i="50"/>
  <c r="H164" i="50"/>
  <c r="AB219" i="50"/>
  <c r="Y193" i="48"/>
  <c r="W192" i="48"/>
  <c r="M230" i="48" s="1"/>
  <c r="W194" i="48"/>
  <c r="M232" i="48" s="1"/>
  <c r="X190" i="48"/>
  <c r="Z190" i="48"/>
  <c r="F228" i="48" s="1"/>
  <c r="W191" i="48"/>
  <c r="C229" i="48" s="1"/>
  <c r="Y194" i="48"/>
  <c r="O232" i="48" s="1"/>
  <c r="W193" i="48"/>
  <c r="C231" i="48" s="1"/>
  <c r="W195" i="48"/>
  <c r="M233" i="48" s="1"/>
  <c r="AC191" i="48"/>
  <c r="I229" i="48" s="1"/>
  <c r="Z192" i="48"/>
  <c r="F230" i="48" s="1"/>
  <c r="AB193" i="48"/>
  <c r="R231" i="48" s="1"/>
  <c r="AB191" i="48"/>
  <c r="Y191" i="48"/>
  <c r="E229" i="48" s="1"/>
  <c r="AA194" i="48"/>
  <c r="G232" i="48" s="1"/>
  <c r="AA195" i="48"/>
  <c r="Q233" i="48" s="1"/>
  <c r="AC190" i="48"/>
  <c r="S228" i="48" s="1"/>
  <c r="AB190" i="48"/>
  <c r="R228" i="48" s="1"/>
  <c r="Z193" i="48"/>
  <c r="P231" i="48" s="1"/>
  <c r="Z191" i="48"/>
  <c r="P229" i="48" s="1"/>
  <c r="AB194" i="48"/>
  <c r="H232" i="48" s="1"/>
  <c r="AA193" i="48"/>
  <c r="Z194" i="48"/>
  <c r="P232" i="48" s="1"/>
  <c r="Y195" i="48"/>
  <c r="E233" i="48" s="1"/>
  <c r="Y192" i="48"/>
  <c r="E230" i="48" s="1"/>
  <c r="Z195" i="48"/>
  <c r="P233" i="48" s="1"/>
  <c r="AA190" i="48"/>
  <c r="Q228" i="48" s="1"/>
  <c r="AB192" i="48"/>
  <c r="H230" i="48" s="1"/>
  <c r="AB195" i="48"/>
  <c r="R233" i="48" s="1"/>
  <c r="AA192" i="48"/>
  <c r="Q230" i="48" s="1"/>
  <c r="AA191" i="48"/>
  <c r="Q229" i="48" s="1"/>
  <c r="AC191" i="53"/>
  <c r="M228" i="49"/>
  <c r="C228" i="49"/>
  <c r="AA218" i="50"/>
  <c r="D230" i="46"/>
  <c r="V191" i="53"/>
  <c r="F168" i="51"/>
  <c r="AA204" i="53"/>
  <c r="D168" i="49"/>
  <c r="AC219" i="51"/>
  <c r="Y192" i="53"/>
  <c r="Z220" i="52"/>
  <c r="I232" i="48"/>
  <c r="N228" i="49"/>
  <c r="D228" i="49"/>
  <c r="AW102" i="54"/>
  <c r="AG91" i="54"/>
  <c r="P166" i="49"/>
  <c r="F166" i="49"/>
  <c r="B166" i="49"/>
  <c r="L166" i="49"/>
  <c r="P167" i="49"/>
  <c r="F167" i="49"/>
  <c r="S167" i="49"/>
  <c r="I167" i="49"/>
  <c r="Q169" i="52"/>
  <c r="G169" i="52"/>
  <c r="R231" i="46"/>
  <c r="H231" i="46"/>
  <c r="B232" i="45"/>
  <c r="L232" i="45"/>
  <c r="P228" i="51"/>
  <c r="F228" i="51"/>
  <c r="M228" i="52"/>
  <c r="C228" i="52"/>
  <c r="M231" i="48"/>
  <c r="O233" i="46"/>
  <c r="M164" i="51"/>
  <c r="C164" i="51"/>
  <c r="P231" i="46"/>
  <c r="F231" i="46"/>
  <c r="O230" i="56"/>
  <c r="E230" i="56"/>
  <c r="R231" i="50"/>
  <c r="H231" i="50"/>
  <c r="B230" i="56"/>
  <c r="L230" i="56"/>
  <c r="Q230" i="50"/>
  <c r="G230" i="50"/>
  <c r="R166" i="52"/>
  <c r="H166" i="52"/>
  <c r="AA218" i="52"/>
  <c r="H231" i="51"/>
  <c r="O169" i="52"/>
  <c r="E169" i="52"/>
  <c r="N166" i="52"/>
  <c r="X102" i="54"/>
  <c r="AV102" i="53"/>
  <c r="P103" i="53"/>
  <c r="H91" i="54"/>
  <c r="Q167" i="49"/>
  <c r="G167" i="49"/>
  <c r="Q165" i="49"/>
  <c r="G165" i="49"/>
  <c r="E166" i="50"/>
  <c r="O166" i="50"/>
  <c r="L229" i="45"/>
  <c r="N231" i="49"/>
  <c r="D231" i="49"/>
  <c r="S228" i="56"/>
  <c r="I228" i="56"/>
  <c r="L166" i="46"/>
  <c r="B166" i="46"/>
  <c r="L168" i="52"/>
  <c r="B168" i="52"/>
  <c r="N232" i="49"/>
  <c r="D232" i="49"/>
  <c r="M228" i="50"/>
  <c r="C228" i="50"/>
  <c r="Q233" i="56"/>
  <c r="G233" i="56"/>
  <c r="X217" i="52"/>
  <c r="AC222" i="51"/>
  <c r="P230" i="46"/>
  <c r="F230" i="46"/>
  <c r="F230" i="54"/>
  <c r="E230" i="49"/>
  <c r="O230" i="49"/>
  <c r="N167" i="49"/>
  <c r="D167" i="49"/>
  <c r="N167" i="53"/>
  <c r="D167" i="53"/>
  <c r="W221" i="51"/>
  <c r="L231" i="48"/>
  <c r="B231" i="48"/>
  <c r="Z217" i="53"/>
  <c r="M228" i="48"/>
  <c r="C228" i="48"/>
  <c r="V219" i="45"/>
  <c r="S166" i="52"/>
  <c r="I166" i="52"/>
  <c r="X193" i="51"/>
  <c r="P228" i="49"/>
  <c r="F228" i="49"/>
  <c r="C164" i="46"/>
  <c r="M164" i="46"/>
  <c r="N228" i="46"/>
  <c r="D228" i="46"/>
  <c r="Z218" i="53"/>
  <c r="D233" i="49"/>
  <c r="N233" i="49"/>
  <c r="V190" i="51"/>
  <c r="N165" i="53"/>
  <c r="D165" i="53"/>
  <c r="Y217" i="52"/>
  <c r="L164" i="52"/>
  <c r="B164" i="52"/>
  <c r="V191" i="51"/>
  <c r="B229" i="51" s="1"/>
  <c r="R233" i="49"/>
  <c r="H233" i="49"/>
  <c r="D232" i="46"/>
  <c r="N232" i="46"/>
  <c r="O229" i="48"/>
  <c r="P168" i="49"/>
  <c r="F168" i="49"/>
  <c r="N233" i="54"/>
  <c r="D233" i="54"/>
  <c r="R168" i="52"/>
  <c r="H168" i="52"/>
  <c r="AA217" i="53"/>
  <c r="V194" i="51"/>
  <c r="I164" i="53"/>
  <c r="S164" i="53"/>
  <c r="R168" i="50"/>
  <c r="H168" i="50"/>
  <c r="L230" i="50"/>
  <c r="E228" i="54"/>
  <c r="O228" i="54"/>
  <c r="B233" i="46"/>
  <c r="L233" i="46"/>
  <c r="Q168" i="49"/>
  <c r="G168" i="49"/>
  <c r="Q167" i="50"/>
  <c r="G167" i="50"/>
  <c r="Q230" i="49"/>
  <c r="G230" i="49"/>
  <c r="O229" i="49"/>
  <c r="E229" i="49"/>
  <c r="G230" i="48"/>
  <c r="P230" i="48"/>
  <c r="AC219" i="53"/>
  <c r="O231" i="48"/>
  <c r="E231" i="48"/>
  <c r="AO104" i="53"/>
  <c r="AG104" i="53"/>
  <c r="Y104" i="53"/>
  <c r="Q104" i="53"/>
  <c r="I104" i="53"/>
  <c r="AR92" i="54"/>
  <c r="AJ92" i="54"/>
  <c r="AB92" i="54"/>
  <c r="T92" i="54"/>
  <c r="L92" i="54"/>
  <c r="D92" i="54"/>
  <c r="AR103" i="54"/>
  <c r="AJ103" i="54"/>
  <c r="AB103" i="54"/>
  <c r="T103" i="54"/>
  <c r="L103" i="54"/>
  <c r="D103" i="54"/>
  <c r="AR91" i="52"/>
  <c r="AJ91" i="52"/>
  <c r="AB91" i="52"/>
  <c r="T91" i="52"/>
  <c r="L91" i="52"/>
  <c r="D91" i="52"/>
  <c r="AR92" i="52"/>
  <c r="AJ92" i="52"/>
  <c r="AB92" i="52"/>
  <c r="T92" i="52"/>
  <c r="L92" i="52"/>
  <c r="D92" i="52"/>
  <c r="G164" i="49"/>
  <c r="Q164" i="49"/>
  <c r="E169" i="49"/>
  <c r="O169" i="49"/>
  <c r="O166" i="49"/>
  <c r="E166" i="49"/>
  <c r="M164" i="49"/>
  <c r="C164" i="49"/>
  <c r="O167" i="49"/>
  <c r="E167" i="49"/>
  <c r="H165" i="49"/>
  <c r="R165" i="49"/>
  <c r="M166" i="49"/>
  <c r="C166" i="49"/>
  <c r="F169" i="49"/>
  <c r="P169" i="49"/>
  <c r="L165" i="49"/>
  <c r="B165" i="49"/>
  <c r="I169" i="49"/>
  <c r="S169" i="49"/>
  <c r="O167" i="53"/>
  <c r="E167" i="53"/>
  <c r="N169" i="53"/>
  <c r="D169" i="53"/>
  <c r="M165" i="53"/>
  <c r="C165" i="53"/>
  <c r="N166" i="53"/>
  <c r="D166" i="53"/>
  <c r="P167" i="52"/>
  <c r="F167" i="52"/>
  <c r="L166" i="51"/>
  <c r="B166" i="51"/>
  <c r="X192" i="51"/>
  <c r="N230" i="51" s="1"/>
  <c r="W195" i="45"/>
  <c r="P233" i="46"/>
  <c r="F233" i="46"/>
  <c r="AC217" i="53"/>
  <c r="Z190" i="50"/>
  <c r="X193" i="50"/>
  <c r="W191" i="50"/>
  <c r="Y194" i="50"/>
  <c r="O232" i="50" s="1"/>
  <c r="Y192" i="50"/>
  <c r="X195" i="50"/>
  <c r="Z192" i="50"/>
  <c r="X191" i="50"/>
  <c r="Z194" i="50"/>
  <c r="W193" i="50"/>
  <c r="C231" i="50" s="1"/>
  <c r="W195" i="50"/>
  <c r="AA190" i="50"/>
  <c r="G228" i="50" s="1"/>
  <c r="Z191" i="50"/>
  <c r="AC208" i="45"/>
  <c r="S232" i="45" s="1"/>
  <c r="O229" i="50"/>
  <c r="E229" i="50"/>
  <c r="Q231" i="48"/>
  <c r="G231" i="48"/>
  <c r="I231" i="46"/>
  <c r="S231" i="46"/>
  <c r="AA193" i="51"/>
  <c r="AA220" i="53"/>
  <c r="AC192" i="50"/>
  <c r="I230" i="50" s="1"/>
  <c r="N229" i="56"/>
  <c r="D229" i="56"/>
  <c r="C167" i="46"/>
  <c r="M167" i="46"/>
  <c r="Y191" i="53"/>
  <c r="AB205" i="53"/>
  <c r="W219" i="51"/>
  <c r="E232" i="48"/>
  <c r="W218" i="45"/>
  <c r="V208" i="53"/>
  <c r="P168" i="52"/>
  <c r="F168" i="52"/>
  <c r="Y205" i="52"/>
  <c r="X191" i="53"/>
  <c r="AB218" i="52"/>
  <c r="AB204" i="53"/>
  <c r="AB221" i="53"/>
  <c r="AA193" i="50"/>
  <c r="S233" i="48"/>
  <c r="I233" i="48"/>
  <c r="Q230" i="56"/>
  <c r="G230" i="56"/>
  <c r="W221" i="45"/>
  <c r="Z205" i="53"/>
  <c r="N228" i="48"/>
  <c r="D228" i="48"/>
  <c r="AB190" i="53"/>
  <c r="AC192" i="45"/>
  <c r="S230" i="45" s="1"/>
  <c r="AC218" i="45"/>
  <c r="AC195" i="50"/>
  <c r="I233" i="50" s="1"/>
  <c r="P169" i="52"/>
  <c r="F169" i="52"/>
  <c r="F165" i="51"/>
  <c r="P165" i="51"/>
  <c r="S233" i="49"/>
  <c r="I233" i="49"/>
  <c r="W219" i="52"/>
  <c r="AB206" i="53"/>
  <c r="AA221" i="53"/>
  <c r="AA207" i="49"/>
  <c r="Q232" i="49" s="1"/>
  <c r="AA194" i="50"/>
  <c r="V206" i="49"/>
  <c r="L231" i="49" s="1"/>
  <c r="AA195" i="53"/>
  <c r="W221" i="50"/>
  <c r="V204" i="50"/>
  <c r="L228" i="50" s="1"/>
  <c r="S232" i="56"/>
  <c r="I232" i="56"/>
  <c r="X204" i="52"/>
  <c r="AC217" i="52"/>
  <c r="Y206" i="50"/>
  <c r="AA207" i="50"/>
  <c r="G228" i="48"/>
  <c r="AA194" i="51"/>
  <c r="Z221" i="50"/>
  <c r="C233" i="46"/>
  <c r="M233" i="46"/>
  <c r="R166" i="45"/>
  <c r="H166" i="45"/>
  <c r="Q164" i="52"/>
  <c r="G164" i="52"/>
  <c r="P166" i="51"/>
  <c r="F166" i="51"/>
  <c r="W195" i="53"/>
  <c r="W222" i="45"/>
  <c r="Y217" i="50"/>
  <c r="Y222" i="52"/>
  <c r="X209" i="53"/>
  <c r="R165" i="48"/>
  <c r="H165" i="48"/>
  <c r="M233" i="56"/>
  <c r="C233" i="56"/>
  <c r="L167" i="50"/>
  <c r="B167" i="50"/>
  <c r="Y222" i="53"/>
  <c r="AC220" i="52"/>
  <c r="R230" i="56"/>
  <c r="H230" i="56"/>
  <c r="Y220" i="51"/>
  <c r="N233" i="56"/>
  <c r="D233" i="56"/>
  <c r="R164" i="53"/>
  <c r="H164" i="53"/>
  <c r="W209" i="50"/>
  <c r="V190" i="52"/>
  <c r="AA192" i="53"/>
  <c r="N231" i="56"/>
  <c r="D231" i="56"/>
  <c r="L233" i="49"/>
  <c r="B233" i="49"/>
  <c r="V190" i="48"/>
  <c r="X195" i="53"/>
  <c r="S167" i="50"/>
  <c r="I167" i="50"/>
  <c r="W222" i="50"/>
  <c r="AB193" i="53"/>
  <c r="AA193" i="52"/>
  <c r="X195" i="45"/>
  <c r="C229" i="49"/>
  <c r="M229" i="49"/>
  <c r="AV91" i="53"/>
  <c r="AN91" i="53"/>
  <c r="AB91" i="53"/>
  <c r="T91" i="53"/>
  <c r="L91" i="53"/>
  <c r="D91" i="53"/>
  <c r="AR102" i="53"/>
  <c r="AF102" i="53"/>
  <c r="X102" i="53"/>
  <c r="P102" i="53"/>
  <c r="D102" i="53"/>
  <c r="AR92" i="53"/>
  <c r="AF92" i="53"/>
  <c r="X92" i="53"/>
  <c r="P92" i="53"/>
  <c r="D92" i="53"/>
  <c r="AN93" i="53"/>
  <c r="AJ93" i="53"/>
  <c r="AB93" i="53"/>
  <c r="T93" i="53"/>
  <c r="H93" i="53"/>
  <c r="AV103" i="53"/>
  <c r="AN103" i="53"/>
  <c r="AF103" i="53"/>
  <c r="X103" i="53"/>
  <c r="T103" i="53"/>
  <c r="L103" i="53"/>
  <c r="H103" i="53"/>
  <c r="AV104" i="53"/>
  <c r="AN104" i="53"/>
  <c r="H104" i="53"/>
  <c r="AR91" i="53"/>
  <c r="AJ91" i="53"/>
  <c r="AF91" i="53"/>
  <c r="X91" i="53"/>
  <c r="P91" i="53"/>
  <c r="H91" i="53"/>
  <c r="AJ102" i="53"/>
  <c r="AB102" i="53"/>
  <c r="T102" i="53"/>
  <c r="AV92" i="53"/>
  <c r="L92" i="53"/>
  <c r="AR103" i="53"/>
  <c r="AJ103" i="53"/>
  <c r="AB103" i="53"/>
  <c r="D103" i="53"/>
  <c r="AU91" i="53"/>
  <c r="AQ91" i="53"/>
  <c r="AM91" i="53"/>
  <c r="AI91" i="53"/>
  <c r="AE91" i="53"/>
  <c r="AA91" i="53"/>
  <c r="W91" i="53"/>
  <c r="S91" i="53"/>
  <c r="O91" i="53"/>
  <c r="K91" i="53"/>
  <c r="G91" i="53"/>
  <c r="C91" i="53"/>
  <c r="AU102" i="53"/>
  <c r="AQ102" i="53"/>
  <c r="AM102" i="53"/>
  <c r="AI102" i="53"/>
  <c r="AE102" i="53"/>
  <c r="AA102" i="53"/>
  <c r="W102" i="53"/>
  <c r="S102" i="53"/>
  <c r="O102" i="53"/>
  <c r="K102" i="53"/>
  <c r="G102" i="53"/>
  <c r="C102" i="53"/>
  <c r="AU92" i="53"/>
  <c r="AQ92" i="53"/>
  <c r="AM92" i="53"/>
  <c r="AI92" i="53"/>
  <c r="AE92" i="53"/>
  <c r="AA92" i="53"/>
  <c r="W92" i="53"/>
  <c r="S92" i="53"/>
  <c r="O92" i="53"/>
  <c r="K92" i="53"/>
  <c r="G92" i="53"/>
  <c r="C92" i="53"/>
  <c r="AU103" i="53"/>
  <c r="AQ103" i="53"/>
  <c r="AM103" i="53"/>
  <c r="AI103" i="53"/>
  <c r="AE103" i="53"/>
  <c r="AA103" i="53"/>
  <c r="W103" i="53"/>
  <c r="S103" i="53"/>
  <c r="O103" i="53"/>
  <c r="K103" i="53"/>
  <c r="G103" i="53"/>
  <c r="C103" i="53"/>
  <c r="B91" i="53"/>
  <c r="AT91" i="53"/>
  <c r="AP91" i="53"/>
  <c r="AL91" i="53"/>
  <c r="AH91" i="53"/>
  <c r="AD91" i="53"/>
  <c r="Z91" i="53"/>
  <c r="V91" i="53"/>
  <c r="R91" i="53"/>
  <c r="N91" i="53"/>
  <c r="J91" i="53"/>
  <c r="F91" i="53"/>
  <c r="B102" i="53"/>
  <c r="AT102" i="53"/>
  <c r="AP102" i="53"/>
  <c r="AL102" i="53"/>
  <c r="AH102" i="53"/>
  <c r="AD102" i="53"/>
  <c r="Z102" i="53"/>
  <c r="V102" i="53"/>
  <c r="R102" i="53"/>
  <c r="N102" i="53"/>
  <c r="J102" i="53"/>
  <c r="F102" i="53"/>
  <c r="B92" i="53"/>
  <c r="AT92" i="53"/>
  <c r="AP92" i="53"/>
  <c r="AL92" i="53"/>
  <c r="AH92" i="53"/>
  <c r="AD92" i="53"/>
  <c r="Z92" i="53"/>
  <c r="V92" i="53"/>
  <c r="R92" i="53"/>
  <c r="N92" i="53"/>
  <c r="J92" i="53"/>
  <c r="F92" i="53"/>
  <c r="B103" i="53"/>
  <c r="AT103" i="53"/>
  <c r="AP103" i="53"/>
  <c r="AL103" i="53"/>
  <c r="AH103" i="53"/>
  <c r="AD103" i="53"/>
  <c r="Z103" i="53"/>
  <c r="V103" i="53"/>
  <c r="R103" i="53"/>
  <c r="N103" i="53"/>
  <c r="J103" i="53"/>
  <c r="F103" i="53"/>
  <c r="AW91" i="53"/>
  <c r="AS91" i="53"/>
  <c r="AO91" i="53"/>
  <c r="AK91" i="53"/>
  <c r="AG91" i="53"/>
  <c r="AC91" i="53"/>
  <c r="Y91" i="53"/>
  <c r="U91" i="53"/>
  <c r="Q91" i="53"/>
  <c r="M91" i="53"/>
  <c r="I91" i="53"/>
  <c r="E91" i="53"/>
  <c r="AW102" i="53"/>
  <c r="AS102" i="53"/>
  <c r="AO102" i="53"/>
  <c r="AK102" i="53"/>
  <c r="AG102" i="53"/>
  <c r="AC102" i="53"/>
  <c r="Y102" i="53"/>
  <c r="U102" i="53"/>
  <c r="Q102" i="53"/>
  <c r="M102" i="53"/>
  <c r="I102" i="53"/>
  <c r="E102" i="53"/>
  <c r="AW92" i="53"/>
  <c r="AS92" i="53"/>
  <c r="AO92" i="53"/>
  <c r="AK92" i="53"/>
  <c r="AG92" i="53"/>
  <c r="AC92" i="53"/>
  <c r="Y92" i="53"/>
  <c r="U92" i="53"/>
  <c r="Q92" i="53"/>
  <c r="M92" i="53"/>
  <c r="I92" i="53"/>
  <c r="E92" i="53"/>
  <c r="AW103" i="53"/>
  <c r="AS103" i="53"/>
  <c r="AO103" i="53"/>
  <c r="AK103" i="53"/>
  <c r="AG103" i="53"/>
  <c r="AC103" i="53"/>
  <c r="Y103" i="53"/>
  <c r="U103" i="53"/>
  <c r="Q103" i="53"/>
  <c r="M103" i="53"/>
  <c r="I103" i="53"/>
  <c r="E103" i="53"/>
  <c r="F229" i="48" l="1"/>
  <c r="S229" i="48"/>
  <c r="H231" i="48"/>
  <c r="O233" i="48"/>
  <c r="P230" i="50"/>
  <c r="I230" i="45"/>
  <c r="R230" i="48"/>
  <c r="I228" i="48"/>
  <c r="R232" i="48"/>
  <c r="H233" i="48"/>
  <c r="C233" i="48"/>
  <c r="D230" i="51"/>
  <c r="R231" i="45"/>
  <c r="O230" i="48"/>
  <c r="L229" i="51"/>
  <c r="H228" i="48"/>
  <c r="B228" i="49"/>
  <c r="Q228" i="50"/>
  <c r="G232" i="50"/>
  <c r="Q232" i="50"/>
  <c r="C229" i="50"/>
  <c r="H232" i="50"/>
  <c r="E232" i="50"/>
  <c r="F231" i="50"/>
  <c r="Q228" i="51"/>
  <c r="G228" i="51"/>
  <c r="M231" i="50"/>
  <c r="L228" i="52"/>
  <c r="B228" i="52"/>
  <c r="M229" i="52"/>
  <c r="C229" i="52"/>
  <c r="M228" i="45"/>
  <c r="C228" i="45"/>
  <c r="L228" i="48"/>
  <c r="B228" i="48"/>
  <c r="M230" i="52"/>
  <c r="C230" i="52"/>
  <c r="S229" i="45"/>
  <c r="I229" i="45"/>
  <c r="R229" i="52"/>
  <c r="H229" i="52"/>
  <c r="C231" i="49"/>
  <c r="M229" i="50"/>
  <c r="O230" i="50"/>
  <c r="E230" i="50"/>
  <c r="C230" i="45"/>
  <c r="M230" i="45"/>
  <c r="P233" i="45"/>
  <c r="F233" i="45"/>
  <c r="N232" i="45"/>
  <c r="D232" i="45"/>
  <c r="Q231" i="45"/>
  <c r="G231" i="45"/>
  <c r="N231" i="52"/>
  <c r="D231" i="52"/>
  <c r="N232" i="51"/>
  <c r="D232" i="51"/>
  <c r="Q230" i="51"/>
  <c r="G230" i="51"/>
  <c r="M231" i="52"/>
  <c r="C231" i="52"/>
  <c r="D231" i="51"/>
  <c r="N231" i="51"/>
  <c r="R228" i="52"/>
  <c r="H228" i="52"/>
  <c r="L233" i="52"/>
  <c r="B233" i="52"/>
  <c r="F232" i="48"/>
  <c r="S231" i="52"/>
  <c r="I231" i="52"/>
  <c r="C232" i="50"/>
  <c r="M232" i="50"/>
  <c r="G229" i="48"/>
  <c r="M230" i="51"/>
  <c r="C230" i="51"/>
  <c r="L230" i="45"/>
  <c r="B230" i="45"/>
  <c r="B231" i="49"/>
  <c r="R229" i="48"/>
  <c r="H229" i="48"/>
  <c r="L229" i="52"/>
  <c r="B229" i="52"/>
  <c r="O233" i="51"/>
  <c r="E233" i="51"/>
  <c r="P233" i="52"/>
  <c r="F233" i="52"/>
  <c r="Q228" i="45"/>
  <c r="G228" i="45"/>
  <c r="R228" i="45"/>
  <c r="H228" i="45"/>
  <c r="Q233" i="45"/>
  <c r="G233" i="45"/>
  <c r="N230" i="52"/>
  <c r="D230" i="52"/>
  <c r="R229" i="51"/>
  <c r="H229" i="51"/>
  <c r="P230" i="51"/>
  <c r="F230" i="51"/>
  <c r="Q232" i="51"/>
  <c r="G232" i="51"/>
  <c r="O228" i="51"/>
  <c r="E228" i="51"/>
  <c r="F229" i="52"/>
  <c r="P229" i="52"/>
  <c r="L231" i="51"/>
  <c r="B231" i="51"/>
  <c r="P229" i="51"/>
  <c r="F229" i="51"/>
  <c r="N233" i="52"/>
  <c r="D233" i="52"/>
  <c r="Q231" i="51"/>
  <c r="G231" i="51"/>
  <c r="B233" i="45"/>
  <c r="L233" i="45"/>
  <c r="H232" i="49"/>
  <c r="C231" i="51"/>
  <c r="M231" i="51"/>
  <c r="I232" i="45"/>
  <c r="E233" i="52"/>
  <c r="O233" i="52"/>
  <c r="Q229" i="52"/>
  <c r="G229" i="52"/>
  <c r="N229" i="51"/>
  <c r="D229" i="51"/>
  <c r="I231" i="45"/>
  <c r="S231" i="45"/>
  <c r="N233" i="50"/>
  <c r="D233" i="50"/>
  <c r="S230" i="52"/>
  <c r="I230" i="52"/>
  <c r="M232" i="52"/>
  <c r="C232" i="52"/>
  <c r="O233" i="45"/>
  <c r="E233" i="45"/>
  <c r="P230" i="45"/>
  <c r="F230" i="45"/>
  <c r="N233" i="45"/>
  <c r="D233" i="45"/>
  <c r="I228" i="45"/>
  <c r="S228" i="45"/>
  <c r="L229" i="50"/>
  <c r="B229" i="50"/>
  <c r="R233" i="52"/>
  <c r="H233" i="52"/>
  <c r="P232" i="52"/>
  <c r="F232" i="52"/>
  <c r="P231" i="51"/>
  <c r="F231" i="51"/>
  <c r="S229" i="52"/>
  <c r="I229" i="52"/>
  <c r="G233" i="48"/>
  <c r="O230" i="52"/>
  <c r="E230" i="52"/>
  <c r="R231" i="52"/>
  <c r="H231" i="52"/>
  <c r="R232" i="52"/>
  <c r="H232" i="52"/>
  <c r="Q232" i="48"/>
  <c r="O232" i="45"/>
  <c r="E232" i="45"/>
  <c r="L231" i="45"/>
  <c r="B231" i="45"/>
  <c r="H230" i="45"/>
  <c r="R230" i="45"/>
  <c r="M229" i="51"/>
  <c r="C229" i="51"/>
  <c r="S232" i="52"/>
  <c r="I232" i="52"/>
  <c r="O233" i="50"/>
  <c r="E233" i="50"/>
  <c r="L233" i="51"/>
  <c r="B233" i="51"/>
  <c r="Q233" i="51"/>
  <c r="G233" i="51"/>
  <c r="R229" i="50"/>
  <c r="H229" i="50"/>
  <c r="R233" i="51"/>
  <c r="H233" i="51"/>
  <c r="C233" i="50"/>
  <c r="M233" i="50"/>
  <c r="O231" i="51"/>
  <c r="E231" i="51"/>
  <c r="I232" i="49"/>
  <c r="F228" i="50"/>
  <c r="P228" i="50"/>
  <c r="D230" i="50"/>
  <c r="N230" i="50"/>
  <c r="F231" i="48"/>
  <c r="S230" i="50"/>
  <c r="R229" i="45"/>
  <c r="H229" i="45"/>
  <c r="G231" i="52"/>
  <c r="Q231" i="52"/>
  <c r="S233" i="50"/>
  <c r="P228" i="52"/>
  <c r="F228" i="52"/>
  <c r="P230" i="49"/>
  <c r="C230" i="48"/>
  <c r="I233" i="51"/>
  <c r="S233" i="51"/>
  <c r="P228" i="48"/>
  <c r="S230" i="51"/>
  <c r="I230" i="51"/>
  <c r="L233" i="50"/>
  <c r="B233" i="50"/>
  <c r="Q231" i="50"/>
  <c r="G231" i="50"/>
  <c r="N229" i="50"/>
  <c r="D229" i="50"/>
  <c r="N231" i="45"/>
  <c r="D231" i="45"/>
  <c r="P229" i="45"/>
  <c r="F229" i="45"/>
  <c r="L228" i="45"/>
  <c r="B228" i="45"/>
  <c r="N229" i="45"/>
  <c r="D229" i="45"/>
  <c r="O229" i="52"/>
  <c r="E229" i="52"/>
  <c r="I232" i="50"/>
  <c r="S233" i="45"/>
  <c r="I233" i="45"/>
  <c r="Q228" i="52"/>
  <c r="G228" i="52"/>
  <c r="I231" i="51"/>
  <c r="S231" i="51"/>
  <c r="L232" i="52"/>
  <c r="B232" i="52"/>
  <c r="F233" i="48"/>
  <c r="B228" i="50"/>
  <c r="C232" i="48"/>
  <c r="S228" i="51"/>
  <c r="I228" i="51"/>
  <c r="S233" i="52"/>
  <c r="I233" i="52"/>
  <c r="G230" i="52"/>
  <c r="O230" i="51"/>
  <c r="E230" i="51"/>
  <c r="O232" i="52"/>
  <c r="E232" i="52"/>
  <c r="L231" i="50"/>
  <c r="B231" i="50"/>
  <c r="F230" i="50"/>
  <c r="I228" i="49"/>
  <c r="N228" i="45"/>
  <c r="P230" i="52"/>
  <c r="F230" i="52"/>
  <c r="G232" i="49"/>
  <c r="D233" i="51"/>
  <c r="H232" i="45"/>
  <c r="O228" i="52"/>
  <c r="E228" i="52"/>
  <c r="M232" i="51"/>
  <c r="C232" i="51"/>
  <c r="O231" i="45"/>
  <c r="E231" i="45"/>
  <c r="P228" i="45"/>
  <c r="F228" i="45"/>
  <c r="P233" i="51"/>
  <c r="F233" i="51"/>
  <c r="S229" i="51"/>
  <c r="I229" i="51"/>
  <c r="E228" i="50"/>
  <c r="O228" i="50"/>
  <c r="F231" i="52"/>
  <c r="P231" i="52"/>
  <c r="Q229" i="50"/>
  <c r="G229" i="50"/>
  <c r="N231" i="50"/>
  <c r="D231" i="50"/>
  <c r="N230" i="45"/>
  <c r="D230" i="45"/>
  <c r="O229" i="45"/>
  <c r="E229" i="45"/>
  <c r="Q229" i="45"/>
  <c r="G229" i="45"/>
  <c r="L230" i="51"/>
  <c r="B230" i="51"/>
  <c r="O231" i="52"/>
  <c r="E231" i="52"/>
  <c r="L228" i="51"/>
  <c r="B228" i="51"/>
  <c r="R228" i="51"/>
  <c r="H228" i="51"/>
  <c r="L231" i="52"/>
  <c r="B231" i="52"/>
  <c r="M233" i="45"/>
  <c r="C233" i="45"/>
  <c r="S228" i="52"/>
  <c r="I228" i="52"/>
  <c r="P229" i="50"/>
  <c r="F229" i="50"/>
  <c r="Q232" i="45"/>
  <c r="G232" i="45"/>
  <c r="P231" i="45"/>
  <c r="F231" i="45"/>
  <c r="Q230" i="45"/>
  <c r="G230" i="45"/>
  <c r="S232" i="51"/>
  <c r="I232" i="51"/>
  <c r="R233" i="50"/>
  <c r="H233" i="50"/>
  <c r="O229" i="51"/>
  <c r="E229" i="51"/>
  <c r="N228" i="51"/>
  <c r="D228" i="51"/>
  <c r="P232" i="50"/>
  <c r="F232" i="50"/>
  <c r="M232" i="45"/>
  <c r="C232" i="45"/>
  <c r="M229" i="45"/>
  <c r="C229" i="45"/>
  <c r="N228" i="52"/>
  <c r="D228" i="52"/>
  <c r="R230" i="50"/>
  <c r="H230" i="50"/>
  <c r="R230" i="52"/>
  <c r="H230" i="52"/>
  <c r="P232" i="51"/>
  <c r="F232" i="51"/>
  <c r="L230" i="52"/>
  <c r="B230" i="52"/>
  <c r="C233" i="51"/>
  <c r="M233" i="51"/>
  <c r="P232" i="45"/>
  <c r="F232" i="45"/>
  <c r="O230" i="45"/>
  <c r="E230" i="45"/>
  <c r="O228" i="45"/>
  <c r="E228" i="45"/>
  <c r="M233" i="52"/>
  <c r="C233" i="52"/>
  <c r="N232" i="52"/>
  <c r="D232" i="52"/>
  <c r="M228" i="51"/>
  <c r="C228" i="51"/>
  <c r="R230" i="51"/>
  <c r="H230" i="51"/>
  <c r="N229" i="52"/>
  <c r="D229" i="52"/>
  <c r="D232" i="50"/>
  <c r="N232" i="50"/>
  <c r="L232" i="51"/>
  <c r="B232" i="51"/>
  <c r="Q233" i="52"/>
  <c r="G233" i="52"/>
  <c r="O232" i="51"/>
  <c r="E232" i="51"/>
  <c r="M229" i="48"/>
  <c r="C88" i="48"/>
  <c r="D88" i="48"/>
  <c r="E88" i="48"/>
  <c r="F88" i="48"/>
  <c r="G88" i="48"/>
  <c r="H88" i="48"/>
  <c r="I88" i="48"/>
  <c r="J88" i="48"/>
  <c r="K88" i="48"/>
  <c r="L88" i="48"/>
  <c r="M88" i="48"/>
  <c r="N88" i="48"/>
  <c r="O88" i="48"/>
  <c r="P88" i="48"/>
  <c r="Q88" i="48"/>
  <c r="R88" i="48"/>
  <c r="S88" i="48"/>
  <c r="T88" i="48"/>
  <c r="U88" i="48"/>
  <c r="V88" i="48"/>
  <c r="W88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AK88" i="48"/>
  <c r="AL88" i="48"/>
  <c r="AM88" i="48"/>
  <c r="AN88" i="48"/>
  <c r="AO88" i="48"/>
  <c r="AP88" i="48"/>
  <c r="AQ88" i="48"/>
  <c r="AR88" i="48"/>
  <c r="AS88" i="48"/>
  <c r="AT88" i="48"/>
  <c r="AU88" i="48"/>
  <c r="AV88" i="48"/>
  <c r="AW88" i="48"/>
  <c r="B88" i="48"/>
  <c r="C87" i="48"/>
  <c r="D87" i="48"/>
  <c r="E87" i="48"/>
  <c r="F87" i="48"/>
  <c r="G87" i="48"/>
  <c r="H87" i="48"/>
  <c r="I87" i="48"/>
  <c r="J87" i="48"/>
  <c r="K87" i="48"/>
  <c r="L87" i="48"/>
  <c r="M87" i="48"/>
  <c r="N87" i="48"/>
  <c r="O87" i="48"/>
  <c r="P87" i="48"/>
  <c r="Q87" i="48"/>
  <c r="R87" i="48"/>
  <c r="S87" i="48"/>
  <c r="T87" i="48"/>
  <c r="U87" i="48"/>
  <c r="V87" i="48"/>
  <c r="W87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AK87" i="48"/>
  <c r="AL87" i="48"/>
  <c r="AM87" i="48"/>
  <c r="AN87" i="48"/>
  <c r="AO87" i="48"/>
  <c r="AP87" i="48"/>
  <c r="AQ87" i="48"/>
  <c r="AR87" i="48"/>
  <c r="AS87" i="48"/>
  <c r="AT87" i="48"/>
  <c r="AU87" i="48"/>
  <c r="AV87" i="48"/>
  <c r="AW87" i="48"/>
  <c r="B87" i="48"/>
  <c r="C86" i="48"/>
  <c r="D86" i="48"/>
  <c r="D91" i="48" s="1"/>
  <c r="E86" i="48"/>
  <c r="E91" i="48" s="1"/>
  <c r="F86" i="48"/>
  <c r="G86" i="48"/>
  <c r="H86" i="48"/>
  <c r="I86" i="48"/>
  <c r="J86" i="48"/>
  <c r="K86" i="48"/>
  <c r="L86" i="48"/>
  <c r="M86" i="48"/>
  <c r="M91" i="48" s="1"/>
  <c r="N86" i="48"/>
  <c r="O86" i="48"/>
  <c r="P86" i="48"/>
  <c r="Q86" i="48"/>
  <c r="R86" i="48"/>
  <c r="R91" i="48" s="1"/>
  <c r="S86" i="48"/>
  <c r="T86" i="48"/>
  <c r="U86" i="48"/>
  <c r="U91" i="48" s="1"/>
  <c r="V86" i="48"/>
  <c r="W86" i="48"/>
  <c r="X86" i="48"/>
  <c r="Y86" i="48"/>
  <c r="Y91" i="48" s="1"/>
  <c r="Z86" i="48"/>
  <c r="AA86" i="48"/>
  <c r="AB86" i="48"/>
  <c r="AC86" i="48"/>
  <c r="AC91" i="48" s="1"/>
  <c r="AD86" i="48"/>
  <c r="AE86" i="48"/>
  <c r="AF86" i="48"/>
  <c r="AG86" i="48"/>
  <c r="AH86" i="48"/>
  <c r="AI86" i="48"/>
  <c r="AJ86" i="48"/>
  <c r="AK86" i="48"/>
  <c r="AK91" i="48" s="1"/>
  <c r="AL86" i="48"/>
  <c r="AM86" i="48"/>
  <c r="AN86" i="48"/>
  <c r="AO86" i="48"/>
  <c r="AP86" i="48"/>
  <c r="AQ86" i="48"/>
  <c r="AQ91" i="48" s="1"/>
  <c r="AR86" i="48"/>
  <c r="AS86" i="48"/>
  <c r="AS91" i="48" s="1"/>
  <c r="AT86" i="48"/>
  <c r="AU86" i="48"/>
  <c r="AV86" i="48"/>
  <c r="AW86" i="48"/>
  <c r="B86" i="48"/>
  <c r="C99" i="52"/>
  <c r="D99" i="52"/>
  <c r="E99" i="52"/>
  <c r="F99" i="52"/>
  <c r="G99" i="52"/>
  <c r="H99" i="52"/>
  <c r="I99" i="52"/>
  <c r="J99" i="52"/>
  <c r="K99" i="52"/>
  <c r="L99" i="52"/>
  <c r="M99" i="52"/>
  <c r="N99" i="52"/>
  <c r="O99" i="52"/>
  <c r="P99" i="52"/>
  <c r="Q99" i="52"/>
  <c r="R99" i="52"/>
  <c r="S99" i="52"/>
  <c r="T99" i="52"/>
  <c r="U99" i="52"/>
  <c r="V99" i="52"/>
  <c r="W99" i="52"/>
  <c r="X99" i="52"/>
  <c r="Y99" i="52"/>
  <c r="Z99" i="52"/>
  <c r="AA99" i="52"/>
  <c r="AB99" i="52"/>
  <c r="AC99" i="52"/>
  <c r="AD99" i="52"/>
  <c r="AE99" i="52"/>
  <c r="AF99" i="52"/>
  <c r="AG99" i="52"/>
  <c r="AH99" i="52"/>
  <c r="AI99" i="52"/>
  <c r="AJ99" i="52"/>
  <c r="AK99" i="52"/>
  <c r="AL99" i="52"/>
  <c r="AM99" i="52"/>
  <c r="AN99" i="52"/>
  <c r="AO99" i="52"/>
  <c r="AP99" i="52"/>
  <c r="AQ99" i="52"/>
  <c r="AR99" i="52"/>
  <c r="AS99" i="52"/>
  <c r="AT99" i="52"/>
  <c r="AU99" i="52"/>
  <c r="AV99" i="52"/>
  <c r="AW99" i="52"/>
  <c r="B99" i="52"/>
  <c r="C98" i="52"/>
  <c r="D98" i="52"/>
  <c r="E98" i="52"/>
  <c r="F98" i="52"/>
  <c r="G98" i="52"/>
  <c r="H98" i="52"/>
  <c r="I98" i="52"/>
  <c r="J98" i="52"/>
  <c r="K98" i="52"/>
  <c r="L98" i="52"/>
  <c r="M98" i="52"/>
  <c r="N98" i="52"/>
  <c r="O98" i="52"/>
  <c r="P98" i="52"/>
  <c r="Q98" i="52"/>
  <c r="R98" i="52"/>
  <c r="S98" i="52"/>
  <c r="T98" i="52"/>
  <c r="U98" i="52"/>
  <c r="V98" i="52"/>
  <c r="W98" i="52"/>
  <c r="X98" i="52"/>
  <c r="Y98" i="52"/>
  <c r="Z98" i="52"/>
  <c r="AA98" i="52"/>
  <c r="AB98" i="52"/>
  <c r="AC98" i="52"/>
  <c r="AD98" i="52"/>
  <c r="AE98" i="52"/>
  <c r="AF98" i="52"/>
  <c r="AG98" i="52"/>
  <c r="AH98" i="52"/>
  <c r="AI98" i="52"/>
  <c r="AJ98" i="52"/>
  <c r="AK98" i="52"/>
  <c r="AL98" i="52"/>
  <c r="AM98" i="52"/>
  <c r="AN98" i="52"/>
  <c r="AO98" i="52"/>
  <c r="AP98" i="52"/>
  <c r="AQ98" i="52"/>
  <c r="AR98" i="52"/>
  <c r="AS98" i="52"/>
  <c r="AT98" i="52"/>
  <c r="AU98" i="52"/>
  <c r="AV98" i="52"/>
  <c r="AW98" i="52"/>
  <c r="B98" i="52"/>
  <c r="C97" i="52"/>
  <c r="D97" i="52"/>
  <c r="E97" i="52"/>
  <c r="F97" i="52"/>
  <c r="G97" i="52"/>
  <c r="H97" i="52"/>
  <c r="I97" i="52"/>
  <c r="J97" i="52"/>
  <c r="K97" i="52"/>
  <c r="L97" i="52"/>
  <c r="M97" i="52"/>
  <c r="N97" i="52"/>
  <c r="O97" i="52"/>
  <c r="P97" i="52"/>
  <c r="Q97" i="52"/>
  <c r="R97" i="52"/>
  <c r="S97" i="52"/>
  <c r="T97" i="52"/>
  <c r="U97" i="52"/>
  <c r="V97" i="52"/>
  <c r="W97" i="52"/>
  <c r="X97" i="52"/>
  <c r="Y97" i="52"/>
  <c r="Z97" i="52"/>
  <c r="AA97" i="52"/>
  <c r="AB97" i="52"/>
  <c r="AC97" i="52"/>
  <c r="AD97" i="52"/>
  <c r="AE97" i="52"/>
  <c r="AF97" i="52"/>
  <c r="AG97" i="52"/>
  <c r="AH97" i="52"/>
  <c r="AI97" i="52"/>
  <c r="AJ97" i="52"/>
  <c r="AK97" i="52"/>
  <c r="AL97" i="52"/>
  <c r="AM97" i="52"/>
  <c r="AN97" i="52"/>
  <c r="AO97" i="52"/>
  <c r="AP97" i="52"/>
  <c r="AQ97" i="52"/>
  <c r="AR97" i="52"/>
  <c r="AS97" i="52"/>
  <c r="AT97" i="52"/>
  <c r="AU97" i="52"/>
  <c r="AV97" i="52"/>
  <c r="AW97" i="52"/>
  <c r="B97" i="52"/>
  <c r="C99" i="48"/>
  <c r="D99" i="48"/>
  <c r="E99" i="48"/>
  <c r="F99" i="48"/>
  <c r="G99" i="48"/>
  <c r="H99" i="48"/>
  <c r="I99" i="48"/>
  <c r="J99" i="48"/>
  <c r="K99" i="48"/>
  <c r="L99" i="48"/>
  <c r="M99" i="48"/>
  <c r="N99" i="48"/>
  <c r="O99" i="48"/>
  <c r="P99" i="48"/>
  <c r="Q99" i="48"/>
  <c r="R99" i="48"/>
  <c r="S99" i="48"/>
  <c r="T99" i="48"/>
  <c r="U99" i="48"/>
  <c r="V99" i="48"/>
  <c r="W99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AK99" i="48"/>
  <c r="AL99" i="48"/>
  <c r="AM99" i="48"/>
  <c r="AN99" i="48"/>
  <c r="AO99" i="48"/>
  <c r="AP99" i="48"/>
  <c r="AQ99" i="48"/>
  <c r="AR99" i="48"/>
  <c r="AS99" i="48"/>
  <c r="AT99" i="48"/>
  <c r="AU99" i="48"/>
  <c r="AV99" i="48"/>
  <c r="AW99" i="48"/>
  <c r="B99" i="48"/>
  <c r="C98" i="48"/>
  <c r="D98" i="48"/>
  <c r="E98" i="48"/>
  <c r="F98" i="48"/>
  <c r="G98" i="48"/>
  <c r="H98" i="48"/>
  <c r="I98" i="48"/>
  <c r="J98" i="48"/>
  <c r="K98" i="48"/>
  <c r="L98" i="48"/>
  <c r="M98" i="48"/>
  <c r="N98" i="48"/>
  <c r="O98" i="48"/>
  <c r="P98" i="48"/>
  <c r="Q98" i="48"/>
  <c r="R98" i="48"/>
  <c r="S98" i="48"/>
  <c r="T98" i="48"/>
  <c r="U98" i="48"/>
  <c r="V98" i="48"/>
  <c r="W98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AK98" i="48"/>
  <c r="AL98" i="48"/>
  <c r="AM98" i="48"/>
  <c r="AN98" i="48"/>
  <c r="AO98" i="48"/>
  <c r="AP98" i="48"/>
  <c r="AQ98" i="48"/>
  <c r="AR98" i="48"/>
  <c r="AS98" i="48"/>
  <c r="AT98" i="48"/>
  <c r="AU98" i="48"/>
  <c r="AV98" i="48"/>
  <c r="AW98" i="48"/>
  <c r="B98" i="48"/>
  <c r="C97" i="48"/>
  <c r="D97" i="48"/>
  <c r="E97" i="48"/>
  <c r="F97" i="48"/>
  <c r="G97" i="48"/>
  <c r="H97" i="48"/>
  <c r="I97" i="48"/>
  <c r="I102" i="48" s="1"/>
  <c r="J97" i="48"/>
  <c r="K97" i="48"/>
  <c r="K102" i="48" s="1"/>
  <c r="L97" i="48"/>
  <c r="M97" i="48"/>
  <c r="M102" i="48" s="1"/>
  <c r="N97" i="48"/>
  <c r="O97" i="48"/>
  <c r="P97" i="48"/>
  <c r="P102" i="48" s="1"/>
  <c r="Q97" i="48"/>
  <c r="R97" i="48"/>
  <c r="S97" i="48"/>
  <c r="T97" i="48"/>
  <c r="U97" i="48"/>
  <c r="V97" i="48"/>
  <c r="W97" i="48"/>
  <c r="X97" i="48"/>
  <c r="Y97" i="48"/>
  <c r="Z97" i="48"/>
  <c r="AA97" i="48"/>
  <c r="AB97" i="48"/>
  <c r="AC97" i="48"/>
  <c r="AC102" i="48" s="1"/>
  <c r="AD97" i="48"/>
  <c r="AE97" i="48"/>
  <c r="AF97" i="48"/>
  <c r="AG97" i="48"/>
  <c r="AG102" i="48" s="1"/>
  <c r="AH97" i="48"/>
  <c r="AH102" i="48" s="1"/>
  <c r="AI97" i="48"/>
  <c r="AI102" i="48" s="1"/>
  <c r="AJ97" i="48"/>
  <c r="AK97" i="48"/>
  <c r="AL97" i="48"/>
  <c r="AM97" i="48"/>
  <c r="AN97" i="48"/>
  <c r="AO97" i="48"/>
  <c r="AP97" i="48"/>
  <c r="AQ97" i="48"/>
  <c r="AR97" i="48"/>
  <c r="AR102" i="48" s="1"/>
  <c r="AS97" i="48"/>
  <c r="AS102" i="48" s="1"/>
  <c r="AT97" i="48"/>
  <c r="AU97" i="48"/>
  <c r="AV97" i="48"/>
  <c r="AW97" i="48"/>
  <c r="B97" i="48"/>
  <c r="B107" i="52" l="1"/>
  <c r="B106" i="52"/>
  <c r="B108" i="52"/>
  <c r="B108" i="48"/>
  <c r="B107" i="48"/>
  <c r="B106" i="48"/>
  <c r="AK104" i="48"/>
  <c r="AK103" i="48"/>
  <c r="U104" i="48"/>
  <c r="U103" i="48"/>
  <c r="E104" i="48"/>
  <c r="E103" i="48"/>
  <c r="AS104" i="52"/>
  <c r="AS103" i="52"/>
  <c r="AS102" i="52"/>
  <c r="AC104" i="52"/>
  <c r="AC103" i="52"/>
  <c r="AC102" i="52"/>
  <c r="M104" i="52"/>
  <c r="M103" i="52"/>
  <c r="M102" i="52"/>
  <c r="AS93" i="48"/>
  <c r="AS92" i="48"/>
  <c r="AK93" i="48"/>
  <c r="AK92" i="48"/>
  <c r="AC93" i="48"/>
  <c r="AC92" i="48"/>
  <c r="U93" i="48"/>
  <c r="U92" i="48"/>
  <c r="M93" i="48"/>
  <c r="M92" i="48"/>
  <c r="E93" i="48"/>
  <c r="E92" i="48"/>
  <c r="AB104" i="48"/>
  <c r="AB103" i="48"/>
  <c r="D104" i="48"/>
  <c r="D103" i="48"/>
  <c r="AB102" i="48"/>
  <c r="D102" i="48"/>
  <c r="AB104" i="52"/>
  <c r="AB103" i="52"/>
  <c r="AB102" i="52"/>
  <c r="L104" i="52"/>
  <c r="L103" i="52"/>
  <c r="L102" i="52"/>
  <c r="AJ93" i="48"/>
  <c r="AJ92" i="48"/>
  <c r="L93" i="48"/>
  <c r="L92" i="48"/>
  <c r="AJ91" i="48"/>
  <c r="AA103" i="48"/>
  <c r="AA104" i="48"/>
  <c r="C104" i="48"/>
  <c r="C103" i="48"/>
  <c r="AI104" i="52"/>
  <c r="AI102" i="52"/>
  <c r="AI103" i="52"/>
  <c r="S102" i="52"/>
  <c r="S104" i="52"/>
  <c r="S103" i="52"/>
  <c r="AI93" i="48"/>
  <c r="AI92" i="48"/>
  <c r="K93" i="48"/>
  <c r="K92" i="48"/>
  <c r="K91" i="48"/>
  <c r="B104" i="48"/>
  <c r="B103" i="48"/>
  <c r="Z104" i="48"/>
  <c r="Z103" i="48"/>
  <c r="B102" i="48"/>
  <c r="Z102" i="48"/>
  <c r="B104" i="52"/>
  <c r="B102" i="52"/>
  <c r="B103" i="52"/>
  <c r="Z103" i="52"/>
  <c r="Z104" i="52"/>
  <c r="Z102" i="52"/>
  <c r="AH93" i="48"/>
  <c r="AH92" i="48"/>
  <c r="J93" i="48"/>
  <c r="J92" i="48"/>
  <c r="AW104" i="48"/>
  <c r="AW103" i="48"/>
  <c r="Y104" i="48"/>
  <c r="Y103" i="48"/>
  <c r="AW102" i="48"/>
  <c r="Y102" i="48"/>
  <c r="AW102" i="52"/>
  <c r="AW103" i="52"/>
  <c r="AW104" i="52"/>
  <c r="Q103" i="52"/>
  <c r="Q102" i="52"/>
  <c r="Q104" i="52"/>
  <c r="AO93" i="48"/>
  <c r="AO92" i="48"/>
  <c r="Q93" i="48"/>
  <c r="Q92" i="48"/>
  <c r="AO91" i="48"/>
  <c r="Q91" i="48"/>
  <c r="AV104" i="48"/>
  <c r="AV103" i="48"/>
  <c r="X104" i="48"/>
  <c r="X103" i="48"/>
  <c r="AV102" i="48"/>
  <c r="AN104" i="52"/>
  <c r="AN103" i="52"/>
  <c r="AN102" i="52"/>
  <c r="X102" i="52"/>
  <c r="X104" i="52"/>
  <c r="X103" i="52"/>
  <c r="P104" i="52"/>
  <c r="P102" i="52"/>
  <c r="P103" i="52"/>
  <c r="AV93" i="48"/>
  <c r="AV92" i="48"/>
  <c r="AN93" i="48"/>
  <c r="AN92" i="48"/>
  <c r="AF93" i="48"/>
  <c r="AF92" i="48"/>
  <c r="X93" i="48"/>
  <c r="X92" i="48"/>
  <c r="P93" i="48"/>
  <c r="P92" i="48"/>
  <c r="H93" i="48"/>
  <c r="H92" i="48"/>
  <c r="AV91" i="48"/>
  <c r="AN91" i="48"/>
  <c r="AF91" i="48"/>
  <c r="X91" i="48"/>
  <c r="P91" i="48"/>
  <c r="H91" i="48"/>
  <c r="AS104" i="48"/>
  <c r="AS103" i="48"/>
  <c r="AC104" i="48"/>
  <c r="AC103" i="48"/>
  <c r="M104" i="48"/>
  <c r="M103" i="48"/>
  <c r="AK102" i="48"/>
  <c r="U102" i="48"/>
  <c r="E102" i="48"/>
  <c r="AK104" i="52"/>
  <c r="AK103" i="52"/>
  <c r="AK102" i="52"/>
  <c r="U104" i="52"/>
  <c r="U103" i="52"/>
  <c r="U102" i="52"/>
  <c r="E104" i="52"/>
  <c r="E103" i="52"/>
  <c r="E102" i="52"/>
  <c r="AR104" i="48"/>
  <c r="AR103" i="48"/>
  <c r="T104" i="48"/>
  <c r="T103" i="48"/>
  <c r="T102" i="48"/>
  <c r="AR104" i="52"/>
  <c r="AR103" i="52"/>
  <c r="AR102" i="52"/>
  <c r="T104" i="52"/>
  <c r="T103" i="52"/>
  <c r="T102" i="52"/>
  <c r="AR93" i="48"/>
  <c r="AR92" i="48"/>
  <c r="T93" i="48"/>
  <c r="T92" i="48"/>
  <c r="AR91" i="48"/>
  <c r="T91" i="48"/>
  <c r="AQ103" i="48"/>
  <c r="AQ104" i="48"/>
  <c r="S104" i="48"/>
  <c r="S103" i="48"/>
  <c r="S102" i="48"/>
  <c r="AQ104" i="52"/>
  <c r="AQ102" i="52"/>
  <c r="AQ103" i="52"/>
  <c r="C102" i="52"/>
  <c r="C104" i="52"/>
  <c r="C103" i="52"/>
  <c r="AA92" i="48"/>
  <c r="AA93" i="48"/>
  <c r="C93" i="48"/>
  <c r="C92" i="48"/>
  <c r="AA91" i="48"/>
  <c r="AP103" i="48"/>
  <c r="AP104" i="48"/>
  <c r="R103" i="48"/>
  <c r="R104" i="48"/>
  <c r="J104" i="48"/>
  <c r="J103" i="48"/>
  <c r="J102" i="48"/>
  <c r="AH102" i="52"/>
  <c r="AH103" i="52"/>
  <c r="AH104" i="52"/>
  <c r="J104" i="52"/>
  <c r="J102" i="52"/>
  <c r="J103" i="52"/>
  <c r="B93" i="48"/>
  <c r="B92" i="48"/>
  <c r="Z93" i="48"/>
  <c r="Z92" i="48"/>
  <c r="B91" i="48"/>
  <c r="AH91" i="48"/>
  <c r="AO104" i="48"/>
  <c r="AO103" i="48"/>
  <c r="Q104" i="48"/>
  <c r="Q103" i="48"/>
  <c r="AG103" i="52"/>
  <c r="AG102" i="52"/>
  <c r="AG104" i="52"/>
  <c r="I102" i="52"/>
  <c r="I104" i="52"/>
  <c r="I103" i="52"/>
  <c r="AG93" i="48"/>
  <c r="AG92" i="48"/>
  <c r="I93" i="48"/>
  <c r="I92" i="48"/>
  <c r="AF103" i="48"/>
  <c r="AF104" i="48"/>
  <c r="H104" i="48"/>
  <c r="H103" i="48"/>
  <c r="X102" i="48"/>
  <c r="AU104" i="48"/>
  <c r="AU103" i="48"/>
  <c r="AM104" i="48"/>
  <c r="AM103" i="48"/>
  <c r="AE104" i="48"/>
  <c r="AE103" i="48"/>
  <c r="W104" i="48"/>
  <c r="W103" i="48"/>
  <c r="O104" i="48"/>
  <c r="O103" i="48"/>
  <c r="G104" i="48"/>
  <c r="G103" i="48"/>
  <c r="AU102" i="48"/>
  <c r="AM102" i="48"/>
  <c r="AE102" i="48"/>
  <c r="W102" i="48"/>
  <c r="O102" i="48"/>
  <c r="G102" i="48"/>
  <c r="AU104" i="52"/>
  <c r="AU103" i="52"/>
  <c r="AU102" i="52"/>
  <c r="AM104" i="52"/>
  <c r="AM103" i="52"/>
  <c r="AM102" i="52"/>
  <c r="AE104" i="52"/>
  <c r="AE103" i="52"/>
  <c r="AE102" i="52"/>
  <c r="W104" i="52"/>
  <c r="W103" i="52"/>
  <c r="W102" i="52"/>
  <c r="O104" i="52"/>
  <c r="O103" i="52"/>
  <c r="O102" i="52"/>
  <c r="G104" i="52"/>
  <c r="G103" i="52"/>
  <c r="G102" i="52"/>
  <c r="AU93" i="48"/>
  <c r="AU92" i="48"/>
  <c r="AM93" i="48"/>
  <c r="AM92" i="48"/>
  <c r="AE93" i="48"/>
  <c r="AE92" i="48"/>
  <c r="W93" i="48"/>
  <c r="W92" i="48"/>
  <c r="O93" i="48"/>
  <c r="O92" i="48"/>
  <c r="G93" i="48"/>
  <c r="G92" i="48"/>
  <c r="AU91" i="48"/>
  <c r="AM91" i="48"/>
  <c r="AE91" i="48"/>
  <c r="W91" i="48"/>
  <c r="O91" i="48"/>
  <c r="G91" i="48"/>
  <c r="AJ104" i="48"/>
  <c r="AJ103" i="48"/>
  <c r="L104" i="48"/>
  <c r="L103" i="48"/>
  <c r="AJ102" i="48"/>
  <c r="L102" i="48"/>
  <c r="AJ104" i="52"/>
  <c r="AJ103" i="52"/>
  <c r="AJ102" i="52"/>
  <c r="D104" i="52"/>
  <c r="D103" i="52"/>
  <c r="D102" i="52"/>
  <c r="AB93" i="48"/>
  <c r="AB92" i="48"/>
  <c r="D93" i="48"/>
  <c r="D92" i="48"/>
  <c r="AB91" i="48"/>
  <c r="L91" i="48"/>
  <c r="AI103" i="48"/>
  <c r="AI104" i="48"/>
  <c r="K103" i="48"/>
  <c r="K104" i="48"/>
  <c r="AQ102" i="48"/>
  <c r="AA102" i="48"/>
  <c r="C102" i="48"/>
  <c r="AA103" i="52"/>
  <c r="AA104" i="52"/>
  <c r="AA102" i="52"/>
  <c r="K104" i="52"/>
  <c r="K103" i="52"/>
  <c r="K102" i="52"/>
  <c r="AQ92" i="48"/>
  <c r="AQ93" i="48"/>
  <c r="S93" i="48"/>
  <c r="S92" i="48"/>
  <c r="AI91" i="48"/>
  <c r="S91" i="48"/>
  <c r="C91" i="48"/>
  <c r="AH104" i="48"/>
  <c r="AH103" i="48"/>
  <c r="AP102" i="48"/>
  <c r="R102" i="48"/>
  <c r="AP104" i="52"/>
  <c r="AP102" i="52"/>
  <c r="AP103" i="52"/>
  <c r="R104" i="52"/>
  <c r="R102" i="52"/>
  <c r="R103" i="52"/>
  <c r="AP93" i="48"/>
  <c r="AP92" i="48"/>
  <c r="R93" i="48"/>
  <c r="R92" i="48"/>
  <c r="AP91" i="48"/>
  <c r="Z91" i="48"/>
  <c r="J91" i="48"/>
  <c r="AG103" i="48"/>
  <c r="AG104" i="48"/>
  <c r="I103" i="48"/>
  <c r="I104" i="48"/>
  <c r="AO102" i="48"/>
  <c r="Q102" i="48"/>
  <c r="AO104" i="52"/>
  <c r="AO102" i="52"/>
  <c r="AO103" i="52"/>
  <c r="Y104" i="52"/>
  <c r="Y103" i="52"/>
  <c r="Y102" i="52"/>
  <c r="AW93" i="48"/>
  <c r="AW92" i="48"/>
  <c r="Y93" i="48"/>
  <c r="Y92" i="48"/>
  <c r="AW91" i="48"/>
  <c r="AG91" i="48"/>
  <c r="I91" i="48"/>
  <c r="AN103" i="48"/>
  <c r="AN104" i="48"/>
  <c r="P103" i="48"/>
  <c r="P104" i="48"/>
  <c r="AN102" i="48"/>
  <c r="AF102" i="48"/>
  <c r="H102" i="48"/>
  <c r="AV104" i="52"/>
  <c r="AV102" i="52"/>
  <c r="AV103" i="52"/>
  <c r="AF103" i="52"/>
  <c r="AF102" i="52"/>
  <c r="AF104" i="52"/>
  <c r="H104" i="52"/>
  <c r="H103" i="52"/>
  <c r="H102" i="52"/>
  <c r="AT104" i="48"/>
  <c r="AT103" i="48"/>
  <c r="AL104" i="48"/>
  <c r="AL103" i="48"/>
  <c r="AD104" i="48"/>
  <c r="AD103" i="48"/>
  <c r="V104" i="48"/>
  <c r="V103" i="48"/>
  <c r="N104" i="48"/>
  <c r="N103" i="48"/>
  <c r="F104" i="48"/>
  <c r="F103" i="48"/>
  <c r="AT102" i="48"/>
  <c r="AL102" i="48"/>
  <c r="AD102" i="48"/>
  <c r="V102" i="48"/>
  <c r="N102" i="48"/>
  <c r="F102" i="48"/>
  <c r="AT104" i="52"/>
  <c r="AT103" i="52"/>
  <c r="AT102" i="52"/>
  <c r="AL104" i="52"/>
  <c r="AL103" i="52"/>
  <c r="AL102" i="52"/>
  <c r="AD104" i="52"/>
  <c r="AD103" i="52"/>
  <c r="AD102" i="52"/>
  <c r="V104" i="52"/>
  <c r="V103" i="52"/>
  <c r="V102" i="52"/>
  <c r="N104" i="52"/>
  <c r="N103" i="52"/>
  <c r="N102" i="52"/>
  <c r="F104" i="52"/>
  <c r="F103" i="52"/>
  <c r="F102" i="52"/>
  <c r="AT93" i="48"/>
  <c r="AT92" i="48"/>
  <c r="AL93" i="48"/>
  <c r="AL92" i="48"/>
  <c r="AD93" i="48"/>
  <c r="AD92" i="48"/>
  <c r="V93" i="48"/>
  <c r="V92" i="48"/>
  <c r="N92" i="48"/>
  <c r="N93" i="48"/>
  <c r="F93" i="48"/>
  <c r="F92" i="48"/>
  <c r="AT91" i="48"/>
  <c r="AL91" i="48"/>
  <c r="AD91" i="48"/>
  <c r="V91" i="48"/>
  <c r="N91" i="48"/>
  <c r="F91" i="48"/>
  <c r="C99" i="51"/>
  <c r="D99" i="51"/>
  <c r="E99" i="51"/>
  <c r="F99" i="51"/>
  <c r="G99" i="51"/>
  <c r="H99" i="51"/>
  <c r="I99" i="51"/>
  <c r="J99" i="51"/>
  <c r="K99" i="51"/>
  <c r="L99" i="51"/>
  <c r="M99" i="51"/>
  <c r="N99" i="51"/>
  <c r="O99" i="51"/>
  <c r="P99" i="51"/>
  <c r="Q99" i="51"/>
  <c r="R99" i="51"/>
  <c r="S99" i="51"/>
  <c r="T99" i="51"/>
  <c r="U99" i="51"/>
  <c r="V99" i="51"/>
  <c r="W99" i="51"/>
  <c r="X99" i="51"/>
  <c r="Y99" i="51"/>
  <c r="Z99" i="51"/>
  <c r="AA99" i="51"/>
  <c r="AB99" i="51"/>
  <c r="AC99" i="51"/>
  <c r="AD99" i="51"/>
  <c r="AE99" i="51"/>
  <c r="AF99" i="51"/>
  <c r="AG99" i="51"/>
  <c r="AH99" i="51"/>
  <c r="AI99" i="51"/>
  <c r="AJ99" i="51"/>
  <c r="AK99" i="51"/>
  <c r="AL99" i="51"/>
  <c r="AM99" i="51"/>
  <c r="AN99" i="51"/>
  <c r="AO99" i="51"/>
  <c r="AP99" i="51"/>
  <c r="AQ99" i="51"/>
  <c r="AR99" i="51"/>
  <c r="AS99" i="51"/>
  <c r="AT99" i="51"/>
  <c r="AU99" i="51"/>
  <c r="AV99" i="51"/>
  <c r="AW99" i="51"/>
  <c r="B99" i="51"/>
  <c r="C98" i="51"/>
  <c r="D98" i="51"/>
  <c r="E98" i="51"/>
  <c r="F98" i="51"/>
  <c r="G98" i="51"/>
  <c r="H98" i="51"/>
  <c r="I98" i="51"/>
  <c r="J98" i="51"/>
  <c r="K98" i="51"/>
  <c r="L98" i="51"/>
  <c r="M98" i="51"/>
  <c r="N98" i="51"/>
  <c r="O98" i="51"/>
  <c r="P98" i="51"/>
  <c r="Q98" i="51"/>
  <c r="R98" i="51"/>
  <c r="S98" i="51"/>
  <c r="T98" i="51"/>
  <c r="U98" i="51"/>
  <c r="V98" i="51"/>
  <c r="W98" i="51"/>
  <c r="X98" i="51"/>
  <c r="Y98" i="51"/>
  <c r="Z98" i="51"/>
  <c r="AA98" i="51"/>
  <c r="AB98" i="51"/>
  <c r="AC98" i="51"/>
  <c r="AD98" i="51"/>
  <c r="AE98" i="51"/>
  <c r="AF98" i="51"/>
  <c r="AG98" i="51"/>
  <c r="AH98" i="51"/>
  <c r="AI98" i="51"/>
  <c r="AJ98" i="51"/>
  <c r="AK98" i="51"/>
  <c r="AL98" i="51"/>
  <c r="AM98" i="51"/>
  <c r="AN98" i="51"/>
  <c r="AO98" i="51"/>
  <c r="AP98" i="51"/>
  <c r="AQ98" i="51"/>
  <c r="AR98" i="51"/>
  <c r="AS98" i="51"/>
  <c r="AT98" i="51"/>
  <c r="AU98" i="51"/>
  <c r="AV98" i="51"/>
  <c r="AW98" i="51"/>
  <c r="B98" i="51"/>
  <c r="C97" i="51"/>
  <c r="D97" i="51"/>
  <c r="E97" i="51"/>
  <c r="F97" i="51"/>
  <c r="G97" i="51"/>
  <c r="H97" i="51"/>
  <c r="I97" i="51"/>
  <c r="J97" i="51"/>
  <c r="K97" i="51"/>
  <c r="L97" i="51"/>
  <c r="M97" i="51"/>
  <c r="N97" i="51"/>
  <c r="O97" i="51"/>
  <c r="P97" i="51"/>
  <c r="Q97" i="51"/>
  <c r="R97" i="51"/>
  <c r="S97" i="51"/>
  <c r="T97" i="51"/>
  <c r="U97" i="51"/>
  <c r="V97" i="51"/>
  <c r="W97" i="51"/>
  <c r="X97" i="51"/>
  <c r="Y97" i="51"/>
  <c r="Z97" i="51"/>
  <c r="AA97" i="51"/>
  <c r="AB97" i="51"/>
  <c r="AC97" i="51"/>
  <c r="AD97" i="51"/>
  <c r="AE97" i="51"/>
  <c r="AF97" i="51"/>
  <c r="AG97" i="51"/>
  <c r="AH97" i="51"/>
  <c r="AI97" i="51"/>
  <c r="AJ97" i="51"/>
  <c r="AK97" i="51"/>
  <c r="AL97" i="51"/>
  <c r="AM97" i="51"/>
  <c r="AN97" i="51"/>
  <c r="AO97" i="51"/>
  <c r="AP97" i="51"/>
  <c r="AQ97" i="51"/>
  <c r="AR97" i="51"/>
  <c r="AS97" i="51"/>
  <c r="AT97" i="51"/>
  <c r="AU97" i="51"/>
  <c r="AV97" i="51"/>
  <c r="AW97" i="51"/>
  <c r="B97" i="51"/>
  <c r="C88" i="51"/>
  <c r="D88" i="51"/>
  <c r="E88" i="51"/>
  <c r="F88" i="51"/>
  <c r="G88" i="51"/>
  <c r="H88" i="51"/>
  <c r="I88" i="51"/>
  <c r="J88" i="51"/>
  <c r="K88" i="51"/>
  <c r="L88" i="51"/>
  <c r="M88" i="51"/>
  <c r="N88" i="51"/>
  <c r="O88" i="51"/>
  <c r="P88" i="51"/>
  <c r="Q88" i="51"/>
  <c r="R88" i="51"/>
  <c r="S88" i="51"/>
  <c r="T88" i="51"/>
  <c r="U88" i="51"/>
  <c r="V88" i="51"/>
  <c r="W88" i="51"/>
  <c r="X88" i="51"/>
  <c r="Y88" i="51"/>
  <c r="Z88" i="51"/>
  <c r="AA88" i="51"/>
  <c r="AB88" i="51"/>
  <c r="AC88" i="51"/>
  <c r="AD88" i="51"/>
  <c r="AE88" i="51"/>
  <c r="AF88" i="51"/>
  <c r="AG88" i="51"/>
  <c r="AH88" i="51"/>
  <c r="AI88" i="51"/>
  <c r="AJ88" i="51"/>
  <c r="AK88" i="51"/>
  <c r="AL88" i="51"/>
  <c r="AM88" i="51"/>
  <c r="AN88" i="51"/>
  <c r="AO88" i="51"/>
  <c r="AP88" i="51"/>
  <c r="AQ88" i="51"/>
  <c r="AR88" i="51"/>
  <c r="AS88" i="51"/>
  <c r="AT88" i="51"/>
  <c r="AU88" i="51"/>
  <c r="AV88" i="51"/>
  <c r="AW88" i="51"/>
  <c r="B88" i="51"/>
  <c r="C87" i="51"/>
  <c r="D87" i="51"/>
  <c r="E87" i="51"/>
  <c r="F87" i="51"/>
  <c r="G87" i="51"/>
  <c r="H87" i="51"/>
  <c r="I87" i="51"/>
  <c r="J87" i="51"/>
  <c r="K87" i="51"/>
  <c r="L87" i="51"/>
  <c r="M87" i="51"/>
  <c r="N87" i="51"/>
  <c r="O87" i="51"/>
  <c r="P87" i="51"/>
  <c r="Q87" i="51"/>
  <c r="R87" i="51"/>
  <c r="S87" i="51"/>
  <c r="T87" i="51"/>
  <c r="U87" i="51"/>
  <c r="V87" i="51"/>
  <c r="W87" i="51"/>
  <c r="X87" i="51"/>
  <c r="Y87" i="51"/>
  <c r="Z87" i="51"/>
  <c r="AA87" i="51"/>
  <c r="AB87" i="51"/>
  <c r="AC87" i="51"/>
  <c r="AD87" i="51"/>
  <c r="AE87" i="51"/>
  <c r="AF87" i="51"/>
  <c r="AG87" i="51"/>
  <c r="AH87" i="51"/>
  <c r="AI87" i="51"/>
  <c r="AJ87" i="51"/>
  <c r="AK87" i="51"/>
  <c r="AL87" i="51"/>
  <c r="AM87" i="51"/>
  <c r="AN87" i="51"/>
  <c r="AO87" i="51"/>
  <c r="AP87" i="51"/>
  <c r="AQ87" i="51"/>
  <c r="AR87" i="51"/>
  <c r="AS87" i="51"/>
  <c r="AT87" i="51"/>
  <c r="AU87" i="51"/>
  <c r="AV87" i="51"/>
  <c r="AW87" i="51"/>
  <c r="B87" i="51"/>
  <c r="C86" i="51"/>
  <c r="D86" i="51"/>
  <c r="E86" i="51"/>
  <c r="F86" i="51"/>
  <c r="G86" i="51"/>
  <c r="H86" i="51"/>
  <c r="I86" i="51"/>
  <c r="J86" i="51"/>
  <c r="K86" i="51"/>
  <c r="L86" i="51"/>
  <c r="M86" i="51"/>
  <c r="N86" i="51"/>
  <c r="O86" i="51"/>
  <c r="P86" i="51"/>
  <c r="Q86" i="51"/>
  <c r="R86" i="51"/>
  <c r="S86" i="51"/>
  <c r="T86" i="51"/>
  <c r="U86" i="51"/>
  <c r="V86" i="51"/>
  <c r="W86" i="51"/>
  <c r="X86" i="51"/>
  <c r="Y86" i="51"/>
  <c r="Z86" i="51"/>
  <c r="AA86" i="51"/>
  <c r="AB86" i="51"/>
  <c r="AC86" i="51"/>
  <c r="AD86" i="51"/>
  <c r="AE86" i="51"/>
  <c r="AF86" i="51"/>
  <c r="AG86" i="51"/>
  <c r="AH86" i="51"/>
  <c r="AI86" i="51"/>
  <c r="AJ86" i="51"/>
  <c r="AK86" i="51"/>
  <c r="AL86" i="51"/>
  <c r="AM86" i="51"/>
  <c r="AN86" i="51"/>
  <c r="AO86" i="51"/>
  <c r="AP86" i="51"/>
  <c r="AQ86" i="51"/>
  <c r="AR86" i="51"/>
  <c r="AS86" i="51"/>
  <c r="AT86" i="51"/>
  <c r="AU86" i="51"/>
  <c r="AV86" i="51"/>
  <c r="AW86" i="51"/>
  <c r="B86" i="51"/>
  <c r="AT93" i="51" l="1"/>
  <c r="AT91" i="51"/>
  <c r="AT92" i="51"/>
  <c r="B93" i="51"/>
  <c r="B92" i="51"/>
  <c r="B91" i="51"/>
  <c r="Z93" i="51"/>
  <c r="Z92" i="51"/>
  <c r="Z91" i="51"/>
  <c r="AW93" i="51"/>
  <c r="AW92" i="51"/>
  <c r="AW91" i="51"/>
  <c r="AV93" i="51"/>
  <c r="AV92" i="51"/>
  <c r="AV91" i="51"/>
  <c r="AN93" i="51"/>
  <c r="AN92" i="51"/>
  <c r="AN91" i="51"/>
  <c r="AF93" i="51"/>
  <c r="AF92" i="51"/>
  <c r="AF91" i="51"/>
  <c r="X93" i="51"/>
  <c r="X92" i="51"/>
  <c r="X91" i="51"/>
  <c r="P93" i="51"/>
  <c r="P92" i="51"/>
  <c r="P91" i="51"/>
  <c r="H93" i="51"/>
  <c r="H92" i="51"/>
  <c r="H91" i="51"/>
  <c r="AV102" i="51"/>
  <c r="AV104" i="51"/>
  <c r="AV103" i="51"/>
  <c r="AN104" i="51"/>
  <c r="AN103" i="51"/>
  <c r="AN102" i="51"/>
  <c r="AF102" i="51"/>
  <c r="AF104" i="51"/>
  <c r="AF103" i="51"/>
  <c r="X104" i="51"/>
  <c r="X103" i="51"/>
  <c r="X102" i="51"/>
  <c r="P102" i="51"/>
  <c r="P104" i="51"/>
  <c r="P103" i="51"/>
  <c r="H104" i="51"/>
  <c r="H103" i="51"/>
  <c r="H102" i="51"/>
  <c r="AM93" i="51"/>
  <c r="AM92" i="51"/>
  <c r="AM91" i="51"/>
  <c r="O93" i="51"/>
  <c r="O92" i="51"/>
  <c r="O91" i="51"/>
  <c r="G93" i="51"/>
  <c r="G92" i="51"/>
  <c r="G91" i="51"/>
  <c r="AU104" i="51"/>
  <c r="AU103" i="51"/>
  <c r="AU102" i="51"/>
  <c r="AM104" i="51"/>
  <c r="AM103" i="51"/>
  <c r="AM102" i="51"/>
  <c r="AE104" i="51"/>
  <c r="AE103" i="51"/>
  <c r="AE102" i="51"/>
  <c r="W104" i="51"/>
  <c r="W103" i="51"/>
  <c r="W102" i="51"/>
  <c r="O104" i="51"/>
  <c r="O103" i="51"/>
  <c r="O102" i="51"/>
  <c r="G102" i="51"/>
  <c r="G104" i="51"/>
  <c r="G103" i="51"/>
  <c r="V93" i="51"/>
  <c r="V92" i="51"/>
  <c r="V91" i="51"/>
  <c r="AT104" i="51"/>
  <c r="AT103" i="51"/>
  <c r="AT102" i="51"/>
  <c r="AL102" i="51"/>
  <c r="AL104" i="51"/>
  <c r="AL103" i="51"/>
  <c r="AD103" i="51"/>
  <c r="AD102" i="51"/>
  <c r="AD104" i="51"/>
  <c r="V104" i="51"/>
  <c r="V102" i="51"/>
  <c r="V103" i="51"/>
  <c r="N103" i="51"/>
  <c r="N102" i="51"/>
  <c r="N104" i="51"/>
  <c r="F104" i="51"/>
  <c r="F103" i="51"/>
  <c r="F102" i="51"/>
  <c r="AD92" i="51"/>
  <c r="AD93" i="51"/>
  <c r="AD91" i="51"/>
  <c r="N93" i="51"/>
  <c r="N92" i="51"/>
  <c r="N91" i="51"/>
  <c r="AS93" i="51"/>
  <c r="AS92" i="51"/>
  <c r="AS91" i="51"/>
  <c r="AC93" i="51"/>
  <c r="AC92" i="51"/>
  <c r="AC91" i="51"/>
  <c r="U93" i="51"/>
  <c r="U92" i="51"/>
  <c r="U91" i="51"/>
  <c r="E93" i="51"/>
  <c r="E92" i="51"/>
  <c r="E91" i="51"/>
  <c r="AS104" i="51"/>
  <c r="AS103" i="51"/>
  <c r="AS102" i="51"/>
  <c r="AK104" i="51"/>
  <c r="AK103" i="51"/>
  <c r="AK102" i="51"/>
  <c r="AC104" i="51"/>
  <c r="AC103" i="51"/>
  <c r="AC102" i="51"/>
  <c r="U104" i="51"/>
  <c r="U103" i="51"/>
  <c r="U102" i="51"/>
  <c r="M104" i="51"/>
  <c r="M103" i="51"/>
  <c r="M102" i="51"/>
  <c r="E104" i="51"/>
  <c r="E103" i="51"/>
  <c r="E102" i="51"/>
  <c r="AL92" i="51"/>
  <c r="AL93" i="51"/>
  <c r="AL91" i="51"/>
  <c r="F92" i="51"/>
  <c r="F91" i="51"/>
  <c r="F93" i="51"/>
  <c r="AK93" i="51"/>
  <c r="AK92" i="51"/>
  <c r="AK91" i="51"/>
  <c r="M93" i="51"/>
  <c r="M92" i="51"/>
  <c r="M91" i="51"/>
  <c r="AR93" i="51"/>
  <c r="AR92" i="51"/>
  <c r="AR91" i="51"/>
  <c r="AJ93" i="51"/>
  <c r="AJ92" i="51"/>
  <c r="AJ91" i="51"/>
  <c r="AB93" i="51"/>
  <c r="AB92" i="51"/>
  <c r="AB91" i="51"/>
  <c r="T93" i="51"/>
  <c r="T92" i="51"/>
  <c r="T91" i="51"/>
  <c r="L93" i="51"/>
  <c r="L92" i="51"/>
  <c r="L91" i="51"/>
  <c r="D93" i="51"/>
  <c r="D92" i="51"/>
  <c r="D91" i="51"/>
  <c r="AR104" i="51"/>
  <c r="AR103" i="51"/>
  <c r="AR102" i="51"/>
  <c r="AJ104" i="51"/>
  <c r="AJ103" i="51"/>
  <c r="AJ102" i="51"/>
  <c r="AB104" i="51"/>
  <c r="AB103" i="51"/>
  <c r="AB102" i="51"/>
  <c r="T103" i="51"/>
  <c r="T102" i="51"/>
  <c r="T104" i="51"/>
  <c r="L104" i="51"/>
  <c r="L103" i="51"/>
  <c r="L102" i="51"/>
  <c r="D104" i="51"/>
  <c r="D103" i="51"/>
  <c r="D102" i="51"/>
  <c r="W93" i="51"/>
  <c r="W92" i="51"/>
  <c r="W91" i="51"/>
  <c r="AA93" i="51"/>
  <c r="AA92" i="51"/>
  <c r="AA91" i="51"/>
  <c r="S93" i="51"/>
  <c r="S92" i="51"/>
  <c r="S91" i="51"/>
  <c r="K93" i="51"/>
  <c r="K92" i="51"/>
  <c r="K91" i="51"/>
  <c r="C93" i="51"/>
  <c r="C92" i="51"/>
  <c r="C91" i="51"/>
  <c r="AQ104" i="51"/>
  <c r="AQ103" i="51"/>
  <c r="AQ102" i="51"/>
  <c r="AI104" i="51"/>
  <c r="AI103" i="51"/>
  <c r="AI102" i="51"/>
  <c r="AA104" i="51"/>
  <c r="AA103" i="51"/>
  <c r="AA102" i="51"/>
  <c r="S104" i="51"/>
  <c r="S103" i="51"/>
  <c r="S102" i="51"/>
  <c r="K104" i="51"/>
  <c r="K103" i="51"/>
  <c r="K102" i="51"/>
  <c r="C104" i="51"/>
  <c r="C103" i="51"/>
  <c r="C102" i="51"/>
  <c r="AE93" i="51"/>
  <c r="AE92" i="51"/>
  <c r="AE91" i="51"/>
  <c r="AI93" i="51"/>
  <c r="AI92" i="51"/>
  <c r="AI91" i="51"/>
  <c r="AH93" i="51"/>
  <c r="AH92" i="51"/>
  <c r="AH91" i="51"/>
  <c r="J93" i="51"/>
  <c r="J92" i="51"/>
  <c r="J91" i="51"/>
  <c r="B104" i="51"/>
  <c r="B103" i="51"/>
  <c r="B102" i="51"/>
  <c r="B108" i="51"/>
  <c r="B106" i="51"/>
  <c r="B107" i="51"/>
  <c r="AP104" i="51"/>
  <c r="AP103" i="51"/>
  <c r="AP102" i="51"/>
  <c r="AH104" i="51"/>
  <c r="AH103" i="51"/>
  <c r="AH102" i="51"/>
  <c r="Z104" i="51"/>
  <c r="Z103" i="51"/>
  <c r="Z102" i="51"/>
  <c r="R104" i="51"/>
  <c r="R103" i="51"/>
  <c r="R102" i="51"/>
  <c r="J102" i="51"/>
  <c r="J104" i="51"/>
  <c r="J103" i="51"/>
  <c r="AU93" i="51"/>
  <c r="AU92" i="51"/>
  <c r="AU91" i="51"/>
  <c r="AQ93" i="51"/>
  <c r="AQ92" i="51"/>
  <c r="AQ91" i="51"/>
  <c r="AP93" i="51"/>
  <c r="AP92" i="51"/>
  <c r="AP91" i="51"/>
  <c r="R93" i="51"/>
  <c r="R92" i="51"/>
  <c r="R91" i="51"/>
  <c r="AO93" i="51"/>
  <c r="AO92" i="51"/>
  <c r="AO91" i="51"/>
  <c r="AG93" i="51"/>
  <c r="AG92" i="51"/>
  <c r="AG91" i="51"/>
  <c r="Y93" i="51"/>
  <c r="Y92" i="51"/>
  <c r="Y91" i="51"/>
  <c r="Q93" i="51"/>
  <c r="Q92" i="51"/>
  <c r="Q91" i="51"/>
  <c r="I93" i="51"/>
  <c r="I92" i="51"/>
  <c r="I91" i="51"/>
  <c r="AW104" i="51"/>
  <c r="AW103" i="51"/>
  <c r="AW102" i="51"/>
  <c r="AO104" i="51"/>
  <c r="AO103" i="51"/>
  <c r="AO102" i="51"/>
  <c r="AG104" i="51"/>
  <c r="AG103" i="51"/>
  <c r="AG102" i="51"/>
  <c r="Y104" i="51"/>
  <c r="Y103" i="51"/>
  <c r="Y102" i="51"/>
  <c r="Q104" i="51"/>
  <c r="Q103" i="51"/>
  <c r="Q102" i="51"/>
  <c r="I104" i="51"/>
  <c r="I103" i="51"/>
  <c r="I102" i="51"/>
  <c r="C99" i="50"/>
  <c r="D99" i="50"/>
  <c r="E99" i="50"/>
  <c r="F99" i="50"/>
  <c r="G99" i="50"/>
  <c r="H99" i="50"/>
  <c r="I99" i="50"/>
  <c r="J99" i="50"/>
  <c r="K99" i="50"/>
  <c r="L99" i="50"/>
  <c r="M99" i="50"/>
  <c r="N99" i="50"/>
  <c r="O99" i="50"/>
  <c r="P99" i="50"/>
  <c r="Q99" i="50"/>
  <c r="R99" i="50"/>
  <c r="S99" i="50"/>
  <c r="T99" i="50"/>
  <c r="U99" i="50"/>
  <c r="V99" i="50"/>
  <c r="W99" i="50"/>
  <c r="X99" i="50"/>
  <c r="Y99" i="50"/>
  <c r="Y103" i="50" s="1"/>
  <c r="Z99" i="50"/>
  <c r="AB99" i="50"/>
  <c r="AC99" i="50"/>
  <c r="AD99" i="50"/>
  <c r="AE99" i="50"/>
  <c r="AF99" i="50"/>
  <c r="AG99" i="50"/>
  <c r="AH99" i="50"/>
  <c r="AI99" i="50"/>
  <c r="AJ99" i="50"/>
  <c r="AK99" i="50"/>
  <c r="AL99" i="50"/>
  <c r="AM99" i="50"/>
  <c r="AN99" i="50"/>
  <c r="AO99" i="50"/>
  <c r="AP99" i="50"/>
  <c r="AQ99" i="50"/>
  <c r="AR99" i="50"/>
  <c r="AS99" i="50"/>
  <c r="AT99" i="50"/>
  <c r="AU99" i="50"/>
  <c r="AV99" i="50"/>
  <c r="AW99" i="50"/>
  <c r="C98" i="50"/>
  <c r="D98" i="50"/>
  <c r="E98" i="50"/>
  <c r="F98" i="50"/>
  <c r="G98" i="50"/>
  <c r="H98" i="50"/>
  <c r="I98" i="50"/>
  <c r="J98" i="50"/>
  <c r="K98" i="50"/>
  <c r="L98" i="50"/>
  <c r="M98" i="50"/>
  <c r="N98" i="50"/>
  <c r="O98" i="50"/>
  <c r="P98" i="50"/>
  <c r="Q98" i="50"/>
  <c r="R98" i="50"/>
  <c r="S98" i="50"/>
  <c r="T98" i="50"/>
  <c r="U98" i="50"/>
  <c r="V98" i="50"/>
  <c r="W98" i="50"/>
  <c r="X98" i="50"/>
  <c r="Y98" i="50"/>
  <c r="Z98" i="50"/>
  <c r="AB98" i="50"/>
  <c r="AC98" i="50"/>
  <c r="AD98" i="50"/>
  <c r="AE98" i="50"/>
  <c r="AF98" i="50"/>
  <c r="AG98" i="50"/>
  <c r="AH98" i="50"/>
  <c r="AI98" i="50"/>
  <c r="AJ98" i="50"/>
  <c r="AK98" i="50"/>
  <c r="AL98" i="50"/>
  <c r="AM98" i="50"/>
  <c r="AN98" i="50"/>
  <c r="AO98" i="50"/>
  <c r="AP98" i="50"/>
  <c r="AQ98" i="50"/>
  <c r="AR98" i="50"/>
  <c r="AS98" i="50"/>
  <c r="AT98" i="50"/>
  <c r="AU98" i="50"/>
  <c r="AV98" i="50"/>
  <c r="AW98" i="50"/>
  <c r="B98" i="50"/>
  <c r="C97" i="50"/>
  <c r="D97" i="50"/>
  <c r="D104" i="50" s="1"/>
  <c r="E97" i="50"/>
  <c r="F97" i="50"/>
  <c r="G97" i="50"/>
  <c r="H97" i="50"/>
  <c r="I97" i="50"/>
  <c r="J97" i="50"/>
  <c r="K97" i="50"/>
  <c r="L97" i="50"/>
  <c r="L104" i="50" s="1"/>
  <c r="M97" i="50"/>
  <c r="N97" i="50"/>
  <c r="O97" i="50"/>
  <c r="P97" i="50"/>
  <c r="Q97" i="50"/>
  <c r="R97" i="50"/>
  <c r="S97" i="50"/>
  <c r="T97" i="50"/>
  <c r="T104" i="50" s="1"/>
  <c r="U97" i="50"/>
  <c r="V97" i="50"/>
  <c r="W97" i="50"/>
  <c r="X97" i="50"/>
  <c r="Z97" i="50"/>
  <c r="AA97" i="50"/>
  <c r="AA104" i="50" s="1"/>
  <c r="AB97" i="50"/>
  <c r="AC97" i="50"/>
  <c r="AC104" i="50" s="1"/>
  <c r="AD97" i="50"/>
  <c r="AE97" i="50"/>
  <c r="AF97" i="50"/>
  <c r="AG97" i="50"/>
  <c r="AH97" i="50"/>
  <c r="AH104" i="50" s="1"/>
  <c r="AI97" i="50"/>
  <c r="AJ97" i="50"/>
  <c r="AK97" i="50"/>
  <c r="AK104" i="50" s="1"/>
  <c r="AL97" i="50"/>
  <c r="AL104" i="50" s="1"/>
  <c r="AM97" i="50"/>
  <c r="AN97" i="50"/>
  <c r="AO97" i="50"/>
  <c r="AO103" i="50" s="1"/>
  <c r="AP97" i="50"/>
  <c r="AP103" i="50" s="1"/>
  <c r="AQ97" i="50"/>
  <c r="AR97" i="50"/>
  <c r="AS97" i="50"/>
  <c r="AS104" i="50" s="1"/>
  <c r="AT97" i="50"/>
  <c r="AT104" i="50" s="1"/>
  <c r="AU97" i="50"/>
  <c r="AV97" i="50"/>
  <c r="AW97" i="50"/>
  <c r="AW104" i="50" s="1"/>
  <c r="B97" i="50"/>
  <c r="C88" i="50"/>
  <c r="D88" i="50"/>
  <c r="E88" i="50"/>
  <c r="F88" i="50"/>
  <c r="G88" i="50"/>
  <c r="H88" i="50"/>
  <c r="I88" i="50"/>
  <c r="J88" i="50"/>
  <c r="K88" i="50"/>
  <c r="L88" i="50"/>
  <c r="M88" i="50"/>
  <c r="N88" i="50"/>
  <c r="O88" i="50"/>
  <c r="P88" i="50"/>
  <c r="Q88" i="50"/>
  <c r="R88" i="50"/>
  <c r="S88" i="50"/>
  <c r="T88" i="50"/>
  <c r="U88" i="50"/>
  <c r="V88" i="50"/>
  <c r="W88" i="50"/>
  <c r="X88" i="50"/>
  <c r="Y88" i="50"/>
  <c r="Z88" i="50"/>
  <c r="AB88" i="50"/>
  <c r="AC88" i="50"/>
  <c r="AD88" i="50"/>
  <c r="AE88" i="50"/>
  <c r="AF88" i="50"/>
  <c r="AG88" i="50"/>
  <c r="AH88" i="50"/>
  <c r="AI88" i="50"/>
  <c r="AJ88" i="50"/>
  <c r="AK88" i="50"/>
  <c r="AL88" i="50"/>
  <c r="AM88" i="50"/>
  <c r="AN88" i="50"/>
  <c r="AO88" i="50"/>
  <c r="AP88" i="50"/>
  <c r="AQ88" i="50"/>
  <c r="AR88" i="50"/>
  <c r="AS88" i="50"/>
  <c r="AT88" i="50"/>
  <c r="AU88" i="50"/>
  <c r="AV88" i="50"/>
  <c r="AW88" i="50"/>
  <c r="C87" i="50"/>
  <c r="D87" i="50"/>
  <c r="E87" i="50"/>
  <c r="F87" i="50"/>
  <c r="G87" i="50"/>
  <c r="H87" i="50"/>
  <c r="I87" i="50"/>
  <c r="J87" i="50"/>
  <c r="K87" i="50"/>
  <c r="L87" i="50"/>
  <c r="M87" i="50"/>
  <c r="N87" i="50"/>
  <c r="O87" i="50"/>
  <c r="P87" i="50"/>
  <c r="Q87" i="50"/>
  <c r="R87" i="50"/>
  <c r="S87" i="50"/>
  <c r="T87" i="50"/>
  <c r="U87" i="50"/>
  <c r="V87" i="50"/>
  <c r="W87" i="50"/>
  <c r="X87" i="50"/>
  <c r="Y87" i="50"/>
  <c r="Z87" i="50"/>
  <c r="AB87" i="50"/>
  <c r="AC87" i="50"/>
  <c r="AD87" i="50"/>
  <c r="AE87" i="50"/>
  <c r="AF87" i="50"/>
  <c r="AG87" i="50"/>
  <c r="AH87" i="50"/>
  <c r="AI87" i="50"/>
  <c r="AJ87" i="50"/>
  <c r="AK87" i="50"/>
  <c r="AL87" i="50"/>
  <c r="AM87" i="50"/>
  <c r="AN87" i="50"/>
  <c r="AO87" i="50"/>
  <c r="AP87" i="50"/>
  <c r="AQ87" i="50"/>
  <c r="AR87" i="50"/>
  <c r="AS87" i="50"/>
  <c r="AT87" i="50"/>
  <c r="AU87" i="50"/>
  <c r="AV87" i="50"/>
  <c r="AW87" i="50"/>
  <c r="B87" i="50"/>
  <c r="C86" i="50"/>
  <c r="D86" i="50"/>
  <c r="D92" i="50" s="1"/>
  <c r="E86" i="50"/>
  <c r="F86" i="50"/>
  <c r="G86" i="50"/>
  <c r="H86" i="50"/>
  <c r="H92" i="50" s="1"/>
  <c r="I86" i="50"/>
  <c r="I93" i="50" s="1"/>
  <c r="J86" i="50"/>
  <c r="K86" i="50"/>
  <c r="L86" i="50"/>
  <c r="L92" i="50" s="1"/>
  <c r="M86" i="50"/>
  <c r="N86" i="50"/>
  <c r="O86" i="50"/>
  <c r="P86" i="50"/>
  <c r="P92" i="50" s="1"/>
  <c r="Q86" i="50"/>
  <c r="Q92" i="50" s="1"/>
  <c r="R86" i="50"/>
  <c r="S86" i="50"/>
  <c r="T86" i="50"/>
  <c r="T92" i="50" s="1"/>
  <c r="U86" i="50"/>
  <c r="V86" i="50"/>
  <c r="W86" i="50"/>
  <c r="X86" i="50"/>
  <c r="X93" i="50" s="1"/>
  <c r="Z86" i="50"/>
  <c r="Z91" i="50" s="1"/>
  <c r="AA86" i="50"/>
  <c r="AA93" i="50" s="1"/>
  <c r="AB86" i="50"/>
  <c r="AC86" i="50"/>
  <c r="AC92" i="50" s="1"/>
  <c r="AD86" i="50"/>
  <c r="AE86" i="50"/>
  <c r="AF86" i="50"/>
  <c r="AG86" i="50"/>
  <c r="AG92" i="50" s="1"/>
  <c r="AH86" i="50"/>
  <c r="AH92" i="50" s="1"/>
  <c r="AI86" i="50"/>
  <c r="AJ86" i="50"/>
  <c r="AK86" i="50"/>
  <c r="AK92" i="50" s="1"/>
  <c r="AL86" i="50"/>
  <c r="AM86" i="50"/>
  <c r="AN86" i="50"/>
  <c r="AO86" i="50"/>
  <c r="AO91" i="50" s="1"/>
  <c r="AP86" i="50"/>
  <c r="AP92" i="50" s="1"/>
  <c r="AQ86" i="50"/>
  <c r="AR86" i="50"/>
  <c r="AS86" i="50"/>
  <c r="AS92" i="50" s="1"/>
  <c r="AT86" i="50"/>
  <c r="AU86" i="50"/>
  <c r="AV86" i="50"/>
  <c r="AW86" i="50"/>
  <c r="AW92" i="50" s="1"/>
  <c r="B86" i="50"/>
  <c r="B91" i="50" s="1"/>
  <c r="AA103" i="49"/>
  <c r="AT99" i="49"/>
  <c r="AU99" i="49"/>
  <c r="AV99" i="49"/>
  <c r="AW99" i="49"/>
  <c r="C99" i="49"/>
  <c r="D99" i="49"/>
  <c r="E99" i="49"/>
  <c r="F99" i="49"/>
  <c r="G99" i="49"/>
  <c r="H99" i="49"/>
  <c r="I99" i="49"/>
  <c r="J99" i="49"/>
  <c r="K99" i="49"/>
  <c r="L99" i="49"/>
  <c r="M99" i="49"/>
  <c r="N99" i="49"/>
  <c r="O99" i="49"/>
  <c r="P99" i="49"/>
  <c r="Q99" i="49"/>
  <c r="R99" i="49"/>
  <c r="S99" i="49"/>
  <c r="T99" i="49"/>
  <c r="U99" i="49"/>
  <c r="V99" i="49"/>
  <c r="W99" i="49"/>
  <c r="X99" i="49"/>
  <c r="Y99" i="49"/>
  <c r="Z99" i="49"/>
  <c r="AA99" i="49"/>
  <c r="AB99" i="49"/>
  <c r="AC99" i="49"/>
  <c r="AD99" i="49"/>
  <c r="AE99" i="49"/>
  <c r="AF99" i="49"/>
  <c r="AG99" i="49"/>
  <c r="AH99" i="49"/>
  <c r="AI99" i="49"/>
  <c r="AJ99" i="49"/>
  <c r="AK99" i="49"/>
  <c r="AL99" i="49"/>
  <c r="AM99" i="49"/>
  <c r="AN99" i="49"/>
  <c r="AO99" i="49"/>
  <c r="AP99" i="49"/>
  <c r="AQ99" i="49"/>
  <c r="AR99" i="49"/>
  <c r="AS99" i="49"/>
  <c r="B99" i="49"/>
  <c r="C98" i="49"/>
  <c r="D98" i="49"/>
  <c r="E98" i="49"/>
  <c r="F98" i="49"/>
  <c r="G98" i="49"/>
  <c r="H98" i="49"/>
  <c r="I98" i="49"/>
  <c r="J98" i="49"/>
  <c r="K98" i="49"/>
  <c r="L98" i="49"/>
  <c r="M98" i="49"/>
  <c r="N98" i="49"/>
  <c r="O98" i="49"/>
  <c r="P98" i="49"/>
  <c r="Q98" i="49"/>
  <c r="R98" i="49"/>
  <c r="S98" i="49"/>
  <c r="T98" i="49"/>
  <c r="U98" i="49"/>
  <c r="V98" i="49"/>
  <c r="W98" i="49"/>
  <c r="X98" i="49"/>
  <c r="Y98" i="49"/>
  <c r="Z98" i="49"/>
  <c r="AA98" i="49"/>
  <c r="AB98" i="49"/>
  <c r="AC98" i="49"/>
  <c r="AD98" i="49"/>
  <c r="AE98" i="49"/>
  <c r="AF98" i="49"/>
  <c r="AG98" i="49"/>
  <c r="AH98" i="49"/>
  <c r="AI98" i="49"/>
  <c r="AJ98" i="49"/>
  <c r="AK98" i="49"/>
  <c r="AL98" i="49"/>
  <c r="AM98" i="49"/>
  <c r="AN98" i="49"/>
  <c r="AO98" i="49"/>
  <c r="AP98" i="49"/>
  <c r="AQ98" i="49"/>
  <c r="AR98" i="49"/>
  <c r="AS98" i="49"/>
  <c r="AT98" i="49"/>
  <c r="AU98" i="49"/>
  <c r="AV98" i="49"/>
  <c r="AW98" i="49"/>
  <c r="B98" i="49"/>
  <c r="C88" i="49"/>
  <c r="D88" i="49"/>
  <c r="E88" i="49"/>
  <c r="F88" i="49"/>
  <c r="G88" i="49"/>
  <c r="H88" i="49"/>
  <c r="I88" i="49"/>
  <c r="J88" i="49"/>
  <c r="K88" i="49"/>
  <c r="L88" i="49"/>
  <c r="M88" i="49"/>
  <c r="N88" i="49"/>
  <c r="O88" i="49"/>
  <c r="P88" i="49"/>
  <c r="Q88" i="49"/>
  <c r="R88" i="49"/>
  <c r="S88" i="49"/>
  <c r="T88" i="49"/>
  <c r="U88" i="49"/>
  <c r="V88" i="49"/>
  <c r="W88" i="49"/>
  <c r="X88" i="49"/>
  <c r="Y88" i="49"/>
  <c r="Z88" i="49"/>
  <c r="AA88" i="49"/>
  <c r="AB88" i="49"/>
  <c r="AC88" i="49"/>
  <c r="AD88" i="49"/>
  <c r="AE88" i="49"/>
  <c r="AF88" i="49"/>
  <c r="AG88" i="49"/>
  <c r="AH88" i="49"/>
  <c r="AI88" i="49"/>
  <c r="AJ88" i="49"/>
  <c r="AK88" i="49"/>
  <c r="AL88" i="49"/>
  <c r="AM88" i="49"/>
  <c r="AN88" i="49"/>
  <c r="AO88" i="49"/>
  <c r="AP88" i="49"/>
  <c r="AQ88" i="49"/>
  <c r="AR88" i="49"/>
  <c r="AS88" i="49"/>
  <c r="AT88" i="49"/>
  <c r="AU88" i="49"/>
  <c r="AV88" i="49"/>
  <c r="AW88" i="49"/>
  <c r="B88" i="49"/>
  <c r="C87" i="49"/>
  <c r="D87" i="49"/>
  <c r="E87" i="49"/>
  <c r="F87" i="49"/>
  <c r="G87" i="49"/>
  <c r="H87" i="49"/>
  <c r="I87" i="49"/>
  <c r="J87" i="49"/>
  <c r="K87" i="49"/>
  <c r="L87" i="49"/>
  <c r="M87" i="49"/>
  <c r="N87" i="49"/>
  <c r="O87" i="49"/>
  <c r="P87" i="49"/>
  <c r="Q87" i="49"/>
  <c r="R87" i="49"/>
  <c r="S87" i="49"/>
  <c r="T87" i="49"/>
  <c r="U87" i="49"/>
  <c r="V87" i="49"/>
  <c r="W87" i="49"/>
  <c r="X87" i="49"/>
  <c r="Y87" i="49"/>
  <c r="Z87" i="49"/>
  <c r="AA87" i="49"/>
  <c r="AB87" i="49"/>
  <c r="AC87" i="49"/>
  <c r="AD87" i="49"/>
  <c r="AE87" i="49"/>
  <c r="AF87" i="49"/>
  <c r="AG87" i="49"/>
  <c r="AH87" i="49"/>
  <c r="AI87" i="49"/>
  <c r="AJ87" i="49"/>
  <c r="AK87" i="49"/>
  <c r="AL87" i="49"/>
  <c r="AM87" i="49"/>
  <c r="AN87" i="49"/>
  <c r="AO87" i="49"/>
  <c r="AP87" i="49"/>
  <c r="AQ87" i="49"/>
  <c r="AR87" i="49"/>
  <c r="AS87" i="49"/>
  <c r="AT87" i="49"/>
  <c r="AU87" i="49"/>
  <c r="AV87" i="49"/>
  <c r="AW87" i="49"/>
  <c r="B87" i="49"/>
  <c r="C97" i="49"/>
  <c r="D97" i="49"/>
  <c r="E97" i="49"/>
  <c r="F97" i="49"/>
  <c r="F103" i="49" s="1"/>
  <c r="G97" i="49"/>
  <c r="G104" i="49" s="1"/>
  <c r="H97" i="49"/>
  <c r="H104" i="49" s="1"/>
  <c r="I97" i="49"/>
  <c r="I103" i="49" s="1"/>
  <c r="J97" i="49"/>
  <c r="K97" i="49"/>
  <c r="L97" i="49"/>
  <c r="M97" i="49"/>
  <c r="N97" i="49"/>
  <c r="N103" i="49" s="1"/>
  <c r="O97" i="49"/>
  <c r="O104" i="49" s="1"/>
  <c r="P97" i="49"/>
  <c r="P104" i="49" s="1"/>
  <c r="Q97" i="49"/>
  <c r="R97" i="49"/>
  <c r="S97" i="49"/>
  <c r="T97" i="49"/>
  <c r="U97" i="49"/>
  <c r="V97" i="49"/>
  <c r="V103" i="49" s="1"/>
  <c r="W97" i="49"/>
  <c r="W104" i="49" s="1"/>
  <c r="X97" i="49"/>
  <c r="X104" i="49" s="1"/>
  <c r="Y97" i="49"/>
  <c r="Y103" i="49" s="1"/>
  <c r="Z97" i="49"/>
  <c r="AA97" i="49"/>
  <c r="AA104" i="49" s="1"/>
  <c r="AB97" i="49"/>
  <c r="AC97" i="49"/>
  <c r="AD97" i="49"/>
  <c r="AD103" i="49" s="1"/>
  <c r="AE97" i="49"/>
  <c r="AE104" i="49" s="1"/>
  <c r="AF97" i="49"/>
  <c r="AF104" i="49" s="1"/>
  <c r="AG97" i="49"/>
  <c r="AH97" i="49"/>
  <c r="AI97" i="49"/>
  <c r="AI103" i="49" s="1"/>
  <c r="AJ97" i="49"/>
  <c r="AK97" i="49"/>
  <c r="AK103" i="49" s="1"/>
  <c r="AL97" i="49"/>
  <c r="AL103" i="49" s="1"/>
  <c r="AM97" i="49"/>
  <c r="AM104" i="49" s="1"/>
  <c r="AN97" i="49"/>
  <c r="AN104" i="49" s="1"/>
  <c r="AO97" i="49"/>
  <c r="AO103" i="49" s="1"/>
  <c r="AP97" i="49"/>
  <c r="AQ97" i="49"/>
  <c r="AR97" i="49"/>
  <c r="AS97" i="49"/>
  <c r="AT97" i="49"/>
  <c r="AT103" i="49" s="1"/>
  <c r="AU97" i="49"/>
  <c r="AU104" i="49" s="1"/>
  <c r="AV97" i="49"/>
  <c r="AW97" i="49"/>
  <c r="B97" i="49"/>
  <c r="C86" i="49"/>
  <c r="C93" i="49" s="1"/>
  <c r="D86" i="49"/>
  <c r="D93" i="49" s="1"/>
  <c r="E86" i="49"/>
  <c r="E93" i="49" s="1"/>
  <c r="F86" i="49"/>
  <c r="F92" i="49" s="1"/>
  <c r="G86" i="49"/>
  <c r="G93" i="49" s="1"/>
  <c r="H86" i="49"/>
  <c r="H93" i="49" s="1"/>
  <c r="I86" i="49"/>
  <c r="I93" i="49" s="1"/>
  <c r="J86" i="49"/>
  <c r="J93" i="49" s="1"/>
  <c r="K86" i="49"/>
  <c r="K93" i="49" s="1"/>
  <c r="L86" i="49"/>
  <c r="L93" i="49" s="1"/>
  <c r="M86" i="49"/>
  <c r="M93" i="49" s="1"/>
  <c r="N86" i="49"/>
  <c r="N92" i="49" s="1"/>
  <c r="O86" i="49"/>
  <c r="O93" i="49" s="1"/>
  <c r="P86" i="49"/>
  <c r="P93" i="49" s="1"/>
  <c r="Q86" i="49"/>
  <c r="Q93" i="49" s="1"/>
  <c r="R86" i="49"/>
  <c r="R93" i="49" s="1"/>
  <c r="S86" i="49"/>
  <c r="S93" i="49" s="1"/>
  <c r="T86" i="49"/>
  <c r="T93" i="49" s="1"/>
  <c r="U86" i="49"/>
  <c r="U93" i="49" s="1"/>
  <c r="V86" i="49"/>
  <c r="V92" i="49" s="1"/>
  <c r="W86" i="49"/>
  <c r="W93" i="49" s="1"/>
  <c r="X86" i="49"/>
  <c r="X93" i="49" s="1"/>
  <c r="Y86" i="49"/>
  <c r="Y93" i="49" s="1"/>
  <c r="Z86" i="49"/>
  <c r="Z93" i="49" s="1"/>
  <c r="AA86" i="49"/>
  <c r="AA93" i="49" s="1"/>
  <c r="AB86" i="49"/>
  <c r="AB93" i="49" s="1"/>
  <c r="AC86" i="49"/>
  <c r="AC93" i="49" s="1"/>
  <c r="AD86" i="49"/>
  <c r="AD92" i="49" s="1"/>
  <c r="AE86" i="49"/>
  <c r="AE93" i="49" s="1"/>
  <c r="AF86" i="49"/>
  <c r="AF93" i="49" s="1"/>
  <c r="AG86" i="49"/>
  <c r="AG93" i="49" s="1"/>
  <c r="AH86" i="49"/>
  <c r="AH93" i="49" s="1"/>
  <c r="AI86" i="49"/>
  <c r="AI93" i="49" s="1"/>
  <c r="AJ86" i="49"/>
  <c r="AJ93" i="49" s="1"/>
  <c r="AK86" i="49"/>
  <c r="AK93" i="49" s="1"/>
  <c r="AL86" i="49"/>
  <c r="AL92" i="49" s="1"/>
  <c r="AM86" i="49"/>
  <c r="AM93" i="49" s="1"/>
  <c r="AN86" i="49"/>
  <c r="AN93" i="49" s="1"/>
  <c r="AO86" i="49"/>
  <c r="AO93" i="49" s="1"/>
  <c r="AP86" i="49"/>
  <c r="AP93" i="49" s="1"/>
  <c r="AQ86" i="49"/>
  <c r="AQ93" i="49" s="1"/>
  <c r="AR86" i="49"/>
  <c r="AR93" i="49" s="1"/>
  <c r="AS86" i="49"/>
  <c r="AS93" i="49" s="1"/>
  <c r="AT86" i="49"/>
  <c r="AT92" i="49" s="1"/>
  <c r="AU86" i="49"/>
  <c r="AU93" i="49" s="1"/>
  <c r="AV86" i="49"/>
  <c r="AV93" i="49" s="1"/>
  <c r="AW86" i="49"/>
  <c r="AW93" i="49" s="1"/>
  <c r="B86" i="49"/>
  <c r="B93" i="49" s="1"/>
  <c r="C99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P99" i="46"/>
  <c r="Q99" i="46"/>
  <c r="R99" i="46"/>
  <c r="S99" i="46"/>
  <c r="T99" i="46"/>
  <c r="U99" i="46"/>
  <c r="V99" i="46"/>
  <c r="W99" i="46"/>
  <c r="X99" i="46"/>
  <c r="Y99" i="46"/>
  <c r="Z99" i="46"/>
  <c r="AA99" i="46"/>
  <c r="AB99" i="46"/>
  <c r="AC99" i="46"/>
  <c r="AD99" i="46"/>
  <c r="AE99" i="46"/>
  <c r="AF99" i="46"/>
  <c r="AG99" i="46"/>
  <c r="AH99" i="46"/>
  <c r="AI99" i="46"/>
  <c r="AJ99" i="46"/>
  <c r="AK99" i="46"/>
  <c r="AL99" i="46"/>
  <c r="AM99" i="46"/>
  <c r="AN99" i="46"/>
  <c r="AO99" i="46"/>
  <c r="AP99" i="46"/>
  <c r="AQ99" i="46"/>
  <c r="AR99" i="46"/>
  <c r="AS99" i="46"/>
  <c r="AT99" i="46"/>
  <c r="AU99" i="46"/>
  <c r="AV99" i="46"/>
  <c r="AW99" i="46"/>
  <c r="B99" i="46"/>
  <c r="C98" i="46"/>
  <c r="D98" i="46"/>
  <c r="E98" i="46"/>
  <c r="F98" i="46"/>
  <c r="G98" i="46"/>
  <c r="H98" i="46"/>
  <c r="I98" i="46"/>
  <c r="J98" i="46"/>
  <c r="K98" i="46"/>
  <c r="L98" i="46"/>
  <c r="M98" i="46"/>
  <c r="N98" i="46"/>
  <c r="O98" i="46"/>
  <c r="P98" i="46"/>
  <c r="Q98" i="46"/>
  <c r="R98" i="46"/>
  <c r="S98" i="46"/>
  <c r="T98" i="46"/>
  <c r="U98" i="46"/>
  <c r="V98" i="46"/>
  <c r="W98" i="46"/>
  <c r="X98" i="46"/>
  <c r="Y98" i="46"/>
  <c r="Z98" i="46"/>
  <c r="AA98" i="46"/>
  <c r="AB98" i="46"/>
  <c r="AC98" i="46"/>
  <c r="AD98" i="46"/>
  <c r="AE98" i="46"/>
  <c r="AF98" i="46"/>
  <c r="AG98" i="46"/>
  <c r="AH98" i="46"/>
  <c r="AI98" i="46"/>
  <c r="AJ98" i="46"/>
  <c r="AK98" i="46"/>
  <c r="AL98" i="46"/>
  <c r="AM98" i="46"/>
  <c r="AN98" i="46"/>
  <c r="AO98" i="46"/>
  <c r="AP98" i="46"/>
  <c r="AQ98" i="46"/>
  <c r="AR98" i="46"/>
  <c r="AS98" i="46"/>
  <c r="AT98" i="46"/>
  <c r="AU98" i="46"/>
  <c r="AV98" i="46"/>
  <c r="AW98" i="46"/>
  <c r="B98" i="46"/>
  <c r="C97" i="46"/>
  <c r="C104" i="46" s="1"/>
  <c r="D97" i="46"/>
  <c r="D104" i="46" s="1"/>
  <c r="E97" i="46"/>
  <c r="E104" i="46" s="1"/>
  <c r="F97" i="46"/>
  <c r="F102" i="46" s="1"/>
  <c r="G97" i="46"/>
  <c r="G104" i="46" s="1"/>
  <c r="H97" i="46"/>
  <c r="H102" i="46" s="1"/>
  <c r="I97" i="46"/>
  <c r="I102" i="46" s="1"/>
  <c r="J97" i="46"/>
  <c r="J104" i="46" s="1"/>
  <c r="K97" i="46"/>
  <c r="K104" i="46" s="1"/>
  <c r="L97" i="46"/>
  <c r="L104" i="46" s="1"/>
  <c r="M97" i="46"/>
  <c r="M104" i="46" s="1"/>
  <c r="N97" i="46"/>
  <c r="N104" i="46" s="1"/>
  <c r="O97" i="46"/>
  <c r="O104" i="46" s="1"/>
  <c r="P97" i="46"/>
  <c r="P104" i="46" s="1"/>
  <c r="Q97" i="46"/>
  <c r="Q104" i="46" s="1"/>
  <c r="R97" i="46"/>
  <c r="R104" i="46" s="1"/>
  <c r="S97" i="46"/>
  <c r="S104" i="46" s="1"/>
  <c r="T97" i="46"/>
  <c r="T104" i="46" s="1"/>
  <c r="U97" i="46"/>
  <c r="U104" i="46" s="1"/>
  <c r="V97" i="46"/>
  <c r="V103" i="46" s="1"/>
  <c r="W97" i="46"/>
  <c r="W103" i="46" s="1"/>
  <c r="X97" i="46"/>
  <c r="X104" i="46" s="1"/>
  <c r="Y97" i="46"/>
  <c r="Y103" i="46" s="1"/>
  <c r="Z97" i="46"/>
  <c r="Z104" i="46" s="1"/>
  <c r="AA97" i="46"/>
  <c r="AA104" i="46" s="1"/>
  <c r="AB97" i="46"/>
  <c r="AB104" i="46" s="1"/>
  <c r="AC97" i="46"/>
  <c r="AC104" i="46" s="1"/>
  <c r="AD97" i="46"/>
  <c r="AD102" i="46" s="1"/>
  <c r="AE97" i="46"/>
  <c r="AE104" i="46" s="1"/>
  <c r="AF97" i="46"/>
  <c r="AF102" i="46" s="1"/>
  <c r="AG97" i="46"/>
  <c r="AG102" i="46" s="1"/>
  <c r="AH97" i="46"/>
  <c r="AH104" i="46" s="1"/>
  <c r="AI97" i="46"/>
  <c r="AI104" i="46" s="1"/>
  <c r="AJ97" i="46"/>
  <c r="AJ104" i="46" s="1"/>
  <c r="AK97" i="46"/>
  <c r="AK104" i="46" s="1"/>
  <c r="AL97" i="46"/>
  <c r="AL104" i="46" s="1"/>
  <c r="AM97" i="46"/>
  <c r="AM104" i="46" s="1"/>
  <c r="AN97" i="46"/>
  <c r="AN104" i="46" s="1"/>
  <c r="AO97" i="46"/>
  <c r="AO104" i="46" s="1"/>
  <c r="AP97" i="46"/>
  <c r="AP104" i="46" s="1"/>
  <c r="AQ97" i="46"/>
  <c r="AQ104" i="46" s="1"/>
  <c r="AR97" i="46"/>
  <c r="AR104" i="46" s="1"/>
  <c r="AS97" i="46"/>
  <c r="AS104" i="46" s="1"/>
  <c r="AT97" i="46"/>
  <c r="AT103" i="46" s="1"/>
  <c r="AU97" i="46"/>
  <c r="AU104" i="46" s="1"/>
  <c r="AV97" i="46"/>
  <c r="AV104" i="46" s="1"/>
  <c r="AW97" i="46"/>
  <c r="AW104" i="46" s="1"/>
  <c r="B97" i="46"/>
  <c r="C88" i="46"/>
  <c r="D88" i="46"/>
  <c r="E88" i="46"/>
  <c r="E93" i="46" s="1"/>
  <c r="F88" i="46"/>
  <c r="G88" i="46"/>
  <c r="H88" i="46"/>
  <c r="I88" i="46"/>
  <c r="I91" i="46" s="1"/>
  <c r="J88" i="46"/>
  <c r="K88" i="46"/>
  <c r="L88" i="46"/>
  <c r="M88" i="46"/>
  <c r="M93" i="46" s="1"/>
  <c r="N88" i="46"/>
  <c r="O88" i="46"/>
  <c r="P88" i="46"/>
  <c r="Q88" i="46"/>
  <c r="Q92" i="46" s="1"/>
  <c r="R88" i="46"/>
  <c r="S88" i="46"/>
  <c r="T88" i="46"/>
  <c r="U88" i="46"/>
  <c r="U93" i="46" s="1"/>
  <c r="V88" i="46"/>
  <c r="W88" i="46"/>
  <c r="X88" i="46"/>
  <c r="Y88" i="46"/>
  <c r="Y93" i="46" s="1"/>
  <c r="Z88" i="46"/>
  <c r="AA88" i="46"/>
  <c r="AB88" i="46"/>
  <c r="AC88" i="46"/>
  <c r="AC93" i="46" s="1"/>
  <c r="AD88" i="46"/>
  <c r="AE88" i="46"/>
  <c r="AF88" i="46"/>
  <c r="AG88" i="46"/>
  <c r="AG92" i="46" s="1"/>
  <c r="AH88" i="46"/>
  <c r="AI88" i="46"/>
  <c r="AJ88" i="46"/>
  <c r="AK88" i="46"/>
  <c r="AK93" i="46" s="1"/>
  <c r="AL88" i="46"/>
  <c r="AM88" i="46"/>
  <c r="AN88" i="46"/>
  <c r="AO88" i="46"/>
  <c r="AO93" i="46" s="1"/>
  <c r="AP88" i="46"/>
  <c r="AQ88" i="46"/>
  <c r="AR88" i="46"/>
  <c r="AS88" i="46"/>
  <c r="AS93" i="46" s="1"/>
  <c r="AT88" i="46"/>
  <c r="AU88" i="46"/>
  <c r="AV88" i="46"/>
  <c r="AW88" i="46"/>
  <c r="AW93" i="46" s="1"/>
  <c r="C87" i="46"/>
  <c r="D87" i="46"/>
  <c r="E87" i="46"/>
  <c r="F87" i="46"/>
  <c r="G87" i="46"/>
  <c r="H87" i="46"/>
  <c r="I87" i="46"/>
  <c r="J87" i="46"/>
  <c r="K87" i="46"/>
  <c r="L87" i="46"/>
  <c r="M87" i="46"/>
  <c r="N87" i="46"/>
  <c r="O87" i="46"/>
  <c r="P87" i="46"/>
  <c r="Q87" i="46"/>
  <c r="R87" i="46"/>
  <c r="S87" i="46"/>
  <c r="T87" i="46"/>
  <c r="U87" i="46"/>
  <c r="V87" i="46"/>
  <c r="W87" i="46"/>
  <c r="X87" i="46"/>
  <c r="Y87" i="46"/>
  <c r="Z87" i="46"/>
  <c r="AA87" i="46"/>
  <c r="AB87" i="46"/>
  <c r="AC87" i="46"/>
  <c r="AD87" i="46"/>
  <c r="AE87" i="46"/>
  <c r="AF87" i="46"/>
  <c r="AG87" i="46"/>
  <c r="AH87" i="46"/>
  <c r="AI87" i="46"/>
  <c r="AJ87" i="46"/>
  <c r="AK87" i="46"/>
  <c r="AL87" i="46"/>
  <c r="AM87" i="46"/>
  <c r="AN87" i="46"/>
  <c r="AO87" i="46"/>
  <c r="AP87" i="46"/>
  <c r="AQ87" i="46"/>
  <c r="AR87" i="46"/>
  <c r="AS87" i="46"/>
  <c r="AT87" i="46"/>
  <c r="AU87" i="46"/>
  <c r="AV87" i="46"/>
  <c r="AW87" i="46"/>
  <c r="C86" i="46"/>
  <c r="C93" i="46" s="1"/>
  <c r="D86" i="46"/>
  <c r="D93" i="46" s="1"/>
  <c r="E86" i="46"/>
  <c r="F86" i="46"/>
  <c r="G86" i="46"/>
  <c r="H86" i="46"/>
  <c r="I86" i="46"/>
  <c r="J86" i="46"/>
  <c r="K86" i="46"/>
  <c r="K93" i="46" s="1"/>
  <c r="L86" i="46"/>
  <c r="L93" i="46" s="1"/>
  <c r="M86" i="46"/>
  <c r="N86" i="46"/>
  <c r="O86" i="46"/>
  <c r="O91" i="46" s="1"/>
  <c r="P86" i="46"/>
  <c r="Q86" i="46"/>
  <c r="R86" i="46"/>
  <c r="S86" i="46"/>
  <c r="S93" i="46" s="1"/>
  <c r="T86" i="46"/>
  <c r="T93" i="46" s="1"/>
  <c r="U86" i="46"/>
  <c r="V86" i="46"/>
  <c r="W86" i="46"/>
  <c r="X86" i="46"/>
  <c r="Y86" i="46"/>
  <c r="Z86" i="46"/>
  <c r="AA86" i="46"/>
  <c r="AA93" i="46" s="1"/>
  <c r="AB86" i="46"/>
  <c r="AB93" i="46" s="1"/>
  <c r="AC86" i="46"/>
  <c r="AD86" i="46"/>
  <c r="AE86" i="46"/>
  <c r="AF86" i="46"/>
  <c r="AG86" i="46"/>
  <c r="AH86" i="46"/>
  <c r="AI86" i="46"/>
  <c r="AI93" i="46" s="1"/>
  <c r="AJ86" i="46"/>
  <c r="AJ93" i="46" s="1"/>
  <c r="AK86" i="46"/>
  <c r="AL86" i="46"/>
  <c r="AM86" i="46"/>
  <c r="AN86" i="46"/>
  <c r="AO86" i="46"/>
  <c r="AP86" i="46"/>
  <c r="AQ86" i="46"/>
  <c r="AQ93" i="46" s="1"/>
  <c r="AR86" i="46"/>
  <c r="AR93" i="46" s="1"/>
  <c r="AS86" i="46"/>
  <c r="AT86" i="46"/>
  <c r="AU86" i="46"/>
  <c r="AV86" i="46"/>
  <c r="AW86" i="46"/>
  <c r="B88" i="46"/>
  <c r="B86" i="46"/>
  <c r="B93" i="46" s="1"/>
  <c r="B87" i="46"/>
  <c r="C99" i="45"/>
  <c r="D99" i="45"/>
  <c r="E99" i="45"/>
  <c r="F99" i="45"/>
  <c r="G99" i="45"/>
  <c r="H99" i="45"/>
  <c r="I99" i="45"/>
  <c r="J99" i="45"/>
  <c r="K99" i="45"/>
  <c r="L99" i="45"/>
  <c r="M99" i="45"/>
  <c r="N99" i="45"/>
  <c r="O99" i="45"/>
  <c r="P99" i="45"/>
  <c r="Q99" i="45"/>
  <c r="R99" i="45"/>
  <c r="S99" i="45"/>
  <c r="T99" i="45"/>
  <c r="U99" i="45"/>
  <c r="V99" i="45"/>
  <c r="W99" i="45"/>
  <c r="X99" i="45"/>
  <c r="Y99" i="45"/>
  <c r="Z99" i="45"/>
  <c r="AA99" i="45"/>
  <c r="AB99" i="45"/>
  <c r="AC99" i="45"/>
  <c r="AD99" i="45"/>
  <c r="AE99" i="45"/>
  <c r="AF99" i="45"/>
  <c r="AG99" i="45"/>
  <c r="AH99" i="45"/>
  <c r="AI99" i="45"/>
  <c r="AJ99" i="45"/>
  <c r="AK99" i="45"/>
  <c r="AL99" i="45"/>
  <c r="AM99" i="45"/>
  <c r="AN99" i="45"/>
  <c r="AO99" i="45"/>
  <c r="AP99" i="45"/>
  <c r="AQ99" i="45"/>
  <c r="AR99" i="45"/>
  <c r="AS99" i="45"/>
  <c r="AT99" i="45"/>
  <c r="AU99" i="45"/>
  <c r="AV99" i="45"/>
  <c r="AW99" i="45"/>
  <c r="B99" i="45"/>
  <c r="C98" i="45"/>
  <c r="D98" i="45"/>
  <c r="E98" i="45"/>
  <c r="F98" i="45"/>
  <c r="G98" i="45"/>
  <c r="H98" i="45"/>
  <c r="I98" i="45"/>
  <c r="J98" i="45"/>
  <c r="K98" i="45"/>
  <c r="L98" i="45"/>
  <c r="M98" i="45"/>
  <c r="N98" i="45"/>
  <c r="O98" i="45"/>
  <c r="P98" i="45"/>
  <c r="Q98" i="45"/>
  <c r="R98" i="45"/>
  <c r="S98" i="45"/>
  <c r="T98" i="45"/>
  <c r="U98" i="45"/>
  <c r="V98" i="45"/>
  <c r="W98" i="45"/>
  <c r="X98" i="45"/>
  <c r="Y98" i="45"/>
  <c r="Z98" i="45"/>
  <c r="AA98" i="45"/>
  <c r="AB98" i="45"/>
  <c r="AC98" i="45"/>
  <c r="AD98" i="45"/>
  <c r="AE98" i="45"/>
  <c r="AF98" i="45"/>
  <c r="AG98" i="45"/>
  <c r="AH98" i="45"/>
  <c r="AI98" i="45"/>
  <c r="AJ98" i="45"/>
  <c r="AK98" i="45"/>
  <c r="AL98" i="45"/>
  <c r="AM98" i="45"/>
  <c r="AN98" i="45"/>
  <c r="AO98" i="45"/>
  <c r="AP98" i="45"/>
  <c r="AQ98" i="45"/>
  <c r="AR98" i="45"/>
  <c r="AS98" i="45"/>
  <c r="AT98" i="45"/>
  <c r="AU98" i="45"/>
  <c r="AV98" i="45"/>
  <c r="AW98" i="45"/>
  <c r="B98" i="45"/>
  <c r="C97" i="45"/>
  <c r="C104" i="45" s="1"/>
  <c r="D97" i="45"/>
  <c r="D104" i="45" s="1"/>
  <c r="E97" i="45"/>
  <c r="E104" i="45" s="1"/>
  <c r="F97" i="45"/>
  <c r="F102" i="45" s="1"/>
  <c r="G97" i="45"/>
  <c r="G102" i="45" s="1"/>
  <c r="H97" i="45"/>
  <c r="H103" i="45" s="1"/>
  <c r="I97" i="45"/>
  <c r="I104" i="45" s="1"/>
  <c r="J97" i="45"/>
  <c r="J104" i="45" s="1"/>
  <c r="K97" i="45"/>
  <c r="K104" i="45" s="1"/>
  <c r="L97" i="45"/>
  <c r="L104" i="45" s="1"/>
  <c r="M97" i="45"/>
  <c r="M103" i="45" s="1"/>
  <c r="N97" i="45"/>
  <c r="N104" i="45" s="1"/>
  <c r="O97" i="45"/>
  <c r="O104" i="45" s="1"/>
  <c r="P97" i="45"/>
  <c r="P104" i="45" s="1"/>
  <c r="Q97" i="45"/>
  <c r="Q104" i="45" s="1"/>
  <c r="R97" i="45"/>
  <c r="R104" i="45" s="1"/>
  <c r="S97" i="45"/>
  <c r="S104" i="45" s="1"/>
  <c r="T97" i="45"/>
  <c r="T104" i="45" s="1"/>
  <c r="U97" i="45"/>
  <c r="U104" i="45" s="1"/>
  <c r="V97" i="45"/>
  <c r="V104" i="45" s="1"/>
  <c r="W97" i="45"/>
  <c r="W104" i="45" s="1"/>
  <c r="X97" i="45"/>
  <c r="X104" i="45" s="1"/>
  <c r="Y97" i="45"/>
  <c r="Y102" i="45" s="1"/>
  <c r="Z97" i="45"/>
  <c r="Z104" i="45" s="1"/>
  <c r="AA97" i="45"/>
  <c r="AA104" i="45" s="1"/>
  <c r="AB97" i="45"/>
  <c r="AB104" i="45" s="1"/>
  <c r="AC97" i="45"/>
  <c r="AC103" i="45" s="1"/>
  <c r="AD97" i="45"/>
  <c r="AD103" i="45" s="1"/>
  <c r="AE97" i="45"/>
  <c r="AE102" i="45" s="1"/>
  <c r="AF97" i="45"/>
  <c r="AF103" i="45" s="1"/>
  <c r="AG97" i="45"/>
  <c r="AG104" i="45" s="1"/>
  <c r="AH97" i="45"/>
  <c r="AH104" i="45" s="1"/>
  <c r="AI97" i="45"/>
  <c r="AI104" i="45" s="1"/>
  <c r="AJ97" i="45"/>
  <c r="AJ104" i="45" s="1"/>
  <c r="AK97" i="45"/>
  <c r="AK103" i="45" s="1"/>
  <c r="AL97" i="45"/>
  <c r="AL104" i="45" s="1"/>
  <c r="AM97" i="45"/>
  <c r="AM104" i="45" s="1"/>
  <c r="AN97" i="45"/>
  <c r="AN104" i="45" s="1"/>
  <c r="AO97" i="45"/>
  <c r="AO104" i="45" s="1"/>
  <c r="AP97" i="45"/>
  <c r="AP104" i="45" s="1"/>
  <c r="AQ97" i="45"/>
  <c r="AQ104" i="45" s="1"/>
  <c r="AR97" i="45"/>
  <c r="AR104" i="45" s="1"/>
  <c r="AS97" i="45"/>
  <c r="AS102" i="45" s="1"/>
  <c r="AT97" i="45"/>
  <c r="AT104" i="45" s="1"/>
  <c r="AU97" i="45"/>
  <c r="AU104" i="45" s="1"/>
  <c r="AV97" i="45"/>
  <c r="AV104" i="45" s="1"/>
  <c r="AW97" i="45"/>
  <c r="AW104" i="45" s="1"/>
  <c r="B97" i="45"/>
  <c r="C88" i="45"/>
  <c r="D88" i="45"/>
  <c r="E88" i="45"/>
  <c r="F88" i="45"/>
  <c r="G88" i="45"/>
  <c r="H88" i="45"/>
  <c r="I88" i="45"/>
  <c r="J88" i="45"/>
  <c r="K88" i="45"/>
  <c r="L88" i="45"/>
  <c r="M88" i="45"/>
  <c r="N88" i="45"/>
  <c r="O88" i="45"/>
  <c r="P88" i="45"/>
  <c r="Q88" i="45"/>
  <c r="R88" i="45"/>
  <c r="S88" i="45"/>
  <c r="T88" i="45"/>
  <c r="U88" i="45"/>
  <c r="V88" i="45"/>
  <c r="W88" i="45"/>
  <c r="X88" i="45"/>
  <c r="Y88" i="45"/>
  <c r="Z88" i="45"/>
  <c r="AA88" i="45"/>
  <c r="AB88" i="45"/>
  <c r="AC88" i="45"/>
  <c r="AD88" i="45"/>
  <c r="AE88" i="45"/>
  <c r="AF88" i="45"/>
  <c r="AG88" i="45"/>
  <c r="AH88" i="45"/>
  <c r="AI88" i="45"/>
  <c r="AJ88" i="45"/>
  <c r="AK88" i="45"/>
  <c r="AL88" i="45"/>
  <c r="AM88" i="45"/>
  <c r="AN88" i="45"/>
  <c r="AO88" i="45"/>
  <c r="AP88" i="45"/>
  <c r="AQ88" i="45"/>
  <c r="AR88" i="45"/>
  <c r="AS88" i="45"/>
  <c r="AT88" i="45"/>
  <c r="AU88" i="45"/>
  <c r="AV88" i="45"/>
  <c r="AW88" i="45"/>
  <c r="B88" i="45"/>
  <c r="AW87" i="45"/>
  <c r="C87" i="45"/>
  <c r="D87" i="45"/>
  <c r="E87" i="45"/>
  <c r="F87" i="45"/>
  <c r="G87" i="45"/>
  <c r="H87" i="45"/>
  <c r="I87" i="45"/>
  <c r="J87" i="45"/>
  <c r="K87" i="45"/>
  <c r="L87" i="45"/>
  <c r="M87" i="45"/>
  <c r="N87" i="45"/>
  <c r="O87" i="45"/>
  <c r="P87" i="45"/>
  <c r="Q87" i="45"/>
  <c r="R87" i="45"/>
  <c r="S87" i="45"/>
  <c r="T87" i="45"/>
  <c r="U87" i="45"/>
  <c r="V87" i="45"/>
  <c r="W87" i="45"/>
  <c r="X87" i="45"/>
  <c r="Y87" i="45"/>
  <c r="Z87" i="45"/>
  <c r="AA87" i="45"/>
  <c r="AB87" i="45"/>
  <c r="AC87" i="45"/>
  <c r="AD87" i="45"/>
  <c r="AE87" i="45"/>
  <c r="AF87" i="45"/>
  <c r="AG87" i="45"/>
  <c r="AH87" i="45"/>
  <c r="AI87" i="45"/>
  <c r="AJ87" i="45"/>
  <c r="AK87" i="45"/>
  <c r="AL87" i="45"/>
  <c r="AM87" i="45"/>
  <c r="AN87" i="45"/>
  <c r="AO87" i="45"/>
  <c r="AP87" i="45"/>
  <c r="AQ87" i="45"/>
  <c r="AR87" i="45"/>
  <c r="AS87" i="45"/>
  <c r="AT87" i="45"/>
  <c r="AU87" i="45"/>
  <c r="AV87" i="45"/>
  <c r="B87" i="45"/>
  <c r="C86" i="45"/>
  <c r="C93" i="45" s="1"/>
  <c r="D86" i="45"/>
  <c r="E86" i="45"/>
  <c r="E91" i="45" s="1"/>
  <c r="F86" i="45"/>
  <c r="F93" i="45" s="1"/>
  <c r="G86" i="45"/>
  <c r="G93" i="45" s="1"/>
  <c r="H86" i="45"/>
  <c r="I86" i="45"/>
  <c r="I93" i="45" s="1"/>
  <c r="J86" i="45"/>
  <c r="J93" i="45" s="1"/>
  <c r="K86" i="45"/>
  <c r="K93" i="45" s="1"/>
  <c r="L86" i="45"/>
  <c r="M86" i="45"/>
  <c r="M91" i="45" s="1"/>
  <c r="N86" i="45"/>
  <c r="N93" i="45" s="1"/>
  <c r="O86" i="45"/>
  <c r="O93" i="45" s="1"/>
  <c r="P86" i="45"/>
  <c r="Q86" i="45"/>
  <c r="Q93" i="45" s="1"/>
  <c r="R86" i="45"/>
  <c r="R93" i="45" s="1"/>
  <c r="S86" i="45"/>
  <c r="S93" i="45" s="1"/>
  <c r="T86" i="45"/>
  <c r="U86" i="45"/>
  <c r="U91" i="45" s="1"/>
  <c r="V86" i="45"/>
  <c r="V93" i="45" s="1"/>
  <c r="W86" i="45"/>
  <c r="W92" i="45" s="1"/>
  <c r="X86" i="45"/>
  <c r="Y86" i="45"/>
  <c r="Y91" i="45" s="1"/>
  <c r="Z86" i="45"/>
  <c r="Z93" i="45" s="1"/>
  <c r="AA86" i="45"/>
  <c r="AA93" i="45" s="1"/>
  <c r="AB86" i="45"/>
  <c r="AC86" i="45"/>
  <c r="AC92" i="45" s="1"/>
  <c r="AD86" i="45"/>
  <c r="AD91" i="45" s="1"/>
  <c r="AE86" i="45"/>
  <c r="AE93" i="45" s="1"/>
  <c r="AF86" i="45"/>
  <c r="AG86" i="45"/>
  <c r="AG93" i="45" s="1"/>
  <c r="AH86" i="45"/>
  <c r="AH93" i="45" s="1"/>
  <c r="AI86" i="45"/>
  <c r="AI93" i="45" s="1"/>
  <c r="AJ86" i="45"/>
  <c r="AK86" i="45"/>
  <c r="AK91" i="45" s="1"/>
  <c r="AL86" i="45"/>
  <c r="AL93" i="45" s="1"/>
  <c r="AM86" i="45"/>
  <c r="AM93" i="45" s="1"/>
  <c r="AN86" i="45"/>
  <c r="AO86" i="45"/>
  <c r="AO93" i="45" s="1"/>
  <c r="AP86" i="45"/>
  <c r="AP93" i="45" s="1"/>
  <c r="AQ86" i="45"/>
  <c r="AQ93" i="45" s="1"/>
  <c r="AR86" i="45"/>
  <c r="AS86" i="45"/>
  <c r="AS91" i="45" s="1"/>
  <c r="AT86" i="45"/>
  <c r="AT93" i="45" s="1"/>
  <c r="AU86" i="45"/>
  <c r="AU92" i="45" s="1"/>
  <c r="AV86" i="45"/>
  <c r="AW86" i="45"/>
  <c r="AW93" i="45" s="1"/>
  <c r="B86" i="45"/>
  <c r="B93" i="45" s="1"/>
  <c r="F102" i="49" l="1"/>
  <c r="AU91" i="50"/>
  <c r="AM93" i="50"/>
  <c r="AE93" i="50"/>
  <c r="V92" i="50"/>
  <c r="N92" i="50"/>
  <c r="F92" i="50"/>
  <c r="AQ104" i="50"/>
  <c r="AI104" i="50"/>
  <c r="B104" i="45"/>
  <c r="B108" i="45"/>
  <c r="B107" i="45"/>
  <c r="B106" i="45"/>
  <c r="B104" i="46"/>
  <c r="B108" i="46"/>
  <c r="B106" i="46"/>
  <c r="B107" i="46"/>
  <c r="B104" i="49"/>
  <c r="B106" i="49"/>
  <c r="B108" i="49"/>
  <c r="B107" i="49"/>
  <c r="AK91" i="49"/>
  <c r="B104" i="50"/>
  <c r="B108" i="50"/>
  <c r="B107" i="50"/>
  <c r="B106" i="50"/>
  <c r="U103" i="49"/>
  <c r="E103" i="49"/>
  <c r="AC91" i="49"/>
  <c r="AG104" i="50"/>
  <c r="AV93" i="45"/>
  <c r="AN93" i="45"/>
  <c r="AF91" i="45"/>
  <c r="X93" i="45"/>
  <c r="P93" i="45"/>
  <c r="H91" i="45"/>
  <c r="AP93" i="46"/>
  <c r="AH93" i="46"/>
  <c r="Z93" i="46"/>
  <c r="R93" i="46"/>
  <c r="J93" i="46"/>
  <c r="AV93" i="46"/>
  <c r="AN93" i="46"/>
  <c r="AF93" i="46"/>
  <c r="X93" i="46"/>
  <c r="P93" i="46"/>
  <c r="H93" i="46"/>
  <c r="AR103" i="49"/>
  <c r="AB103" i="49"/>
  <c r="T103" i="49"/>
  <c r="D103" i="49"/>
  <c r="U91" i="49"/>
  <c r="H103" i="49"/>
  <c r="C92" i="50"/>
  <c r="AV104" i="50"/>
  <c r="AN103" i="50"/>
  <c r="AF104" i="50"/>
  <c r="AU93" i="46"/>
  <c r="AM92" i="46"/>
  <c r="AE93" i="46"/>
  <c r="W92" i="46"/>
  <c r="G93" i="46"/>
  <c r="AQ103" i="49"/>
  <c r="S103" i="49"/>
  <c r="C103" i="49"/>
  <c r="M91" i="49"/>
  <c r="G103" i="49"/>
  <c r="AQ93" i="50"/>
  <c r="AI93" i="50"/>
  <c r="R91" i="50"/>
  <c r="J92" i="50"/>
  <c r="Y91" i="50"/>
  <c r="AU104" i="50"/>
  <c r="AM103" i="50"/>
  <c r="AE104" i="50"/>
  <c r="AT93" i="46"/>
  <c r="AL93" i="46"/>
  <c r="AD92" i="46"/>
  <c r="V93" i="46"/>
  <c r="N93" i="46"/>
  <c r="F91" i="46"/>
  <c r="U92" i="49"/>
  <c r="M92" i="49"/>
  <c r="Q104" i="50"/>
  <c r="I104" i="50"/>
  <c r="AR93" i="45"/>
  <c r="AJ93" i="45"/>
  <c r="AB93" i="45"/>
  <c r="T93" i="45"/>
  <c r="L93" i="45"/>
  <c r="D93" i="45"/>
  <c r="E92" i="49"/>
  <c r="AV93" i="50"/>
  <c r="AN91" i="50"/>
  <c r="AF92" i="50"/>
  <c r="AR104" i="50"/>
  <c r="AJ104" i="50"/>
  <c r="AB104" i="50"/>
  <c r="W102" i="50"/>
  <c r="O103" i="50"/>
  <c r="G104" i="50"/>
  <c r="AQ92" i="50"/>
  <c r="AP102" i="50"/>
  <c r="B103" i="50"/>
  <c r="AH103" i="50"/>
  <c r="AP104" i="50"/>
  <c r="AT92" i="50"/>
  <c r="AL92" i="50"/>
  <c r="AD92" i="50"/>
  <c r="U92" i="50"/>
  <c r="M92" i="50"/>
  <c r="E92" i="50"/>
  <c r="V104" i="50"/>
  <c r="N104" i="50"/>
  <c r="F104" i="50"/>
  <c r="AI92" i="50"/>
  <c r="Y93" i="50"/>
  <c r="AO102" i="50"/>
  <c r="AW103" i="50"/>
  <c r="AG103" i="50"/>
  <c r="AO104" i="50"/>
  <c r="AA92" i="50"/>
  <c r="R93" i="50"/>
  <c r="AN102" i="50"/>
  <c r="AV103" i="50"/>
  <c r="AF103" i="50"/>
  <c r="AN104" i="50"/>
  <c r="AR92" i="50"/>
  <c r="AJ92" i="50"/>
  <c r="AB92" i="50"/>
  <c r="S93" i="50"/>
  <c r="K93" i="50"/>
  <c r="C93" i="50"/>
  <c r="Y92" i="50"/>
  <c r="J93" i="50"/>
  <c r="AM102" i="50"/>
  <c r="AU103" i="50"/>
  <c r="AE103" i="50"/>
  <c r="AM104" i="50"/>
  <c r="S92" i="50"/>
  <c r="B102" i="50"/>
  <c r="AH102" i="50"/>
  <c r="AD104" i="50"/>
  <c r="U104" i="50"/>
  <c r="M104" i="50"/>
  <c r="E104" i="50"/>
  <c r="Z104" i="50"/>
  <c r="R103" i="50"/>
  <c r="J104" i="50"/>
  <c r="R92" i="50"/>
  <c r="AW102" i="50"/>
  <c r="AG102" i="50"/>
  <c r="K92" i="50"/>
  <c r="AV102" i="50"/>
  <c r="AF102" i="50"/>
  <c r="W91" i="50"/>
  <c r="O93" i="50"/>
  <c r="G93" i="50"/>
  <c r="S104" i="50"/>
  <c r="K104" i="50"/>
  <c r="C104" i="50"/>
  <c r="X104" i="50"/>
  <c r="P104" i="50"/>
  <c r="H103" i="50"/>
  <c r="J91" i="50"/>
  <c r="AU102" i="50"/>
  <c r="AE102" i="50"/>
  <c r="AW102" i="45"/>
  <c r="AG102" i="45"/>
  <c r="I102" i="45"/>
  <c r="AG91" i="45"/>
  <c r="I91" i="45"/>
  <c r="AG103" i="45"/>
  <c r="I103" i="45"/>
  <c r="AW92" i="45"/>
  <c r="Y92" i="45"/>
  <c r="I92" i="45"/>
  <c r="Y93" i="45"/>
  <c r="AW102" i="46"/>
  <c r="Y102" i="46"/>
  <c r="AW91" i="46"/>
  <c r="Y91" i="46"/>
  <c r="AO92" i="46"/>
  <c r="I92" i="46"/>
  <c r="AG93" i="46"/>
  <c r="I93" i="46"/>
  <c r="AG103" i="46"/>
  <c r="I103" i="46"/>
  <c r="AG104" i="46"/>
  <c r="AP91" i="50"/>
  <c r="AP93" i="50"/>
  <c r="R104" i="50"/>
  <c r="AN102" i="45"/>
  <c r="P102" i="45"/>
  <c r="AN91" i="45"/>
  <c r="P91" i="45"/>
  <c r="AN103" i="45"/>
  <c r="P103" i="45"/>
  <c r="AV92" i="45"/>
  <c r="AF92" i="45"/>
  <c r="H92" i="45"/>
  <c r="AF93" i="45"/>
  <c r="H93" i="45"/>
  <c r="AV102" i="46"/>
  <c r="X102" i="46"/>
  <c r="AV91" i="46"/>
  <c r="X91" i="46"/>
  <c r="AV92" i="46"/>
  <c r="X92" i="46"/>
  <c r="AV103" i="46"/>
  <c r="AF103" i="46"/>
  <c r="H103" i="46"/>
  <c r="AF104" i="46"/>
  <c r="H104" i="46"/>
  <c r="AF103" i="49"/>
  <c r="I91" i="50"/>
  <c r="Z92" i="50"/>
  <c r="AW93" i="50"/>
  <c r="Q93" i="50"/>
  <c r="Y104" i="50"/>
  <c r="W102" i="45"/>
  <c r="AU91" i="45"/>
  <c r="AE91" i="45"/>
  <c r="G91" i="45"/>
  <c r="AE103" i="45"/>
  <c r="G103" i="45"/>
  <c r="AE104" i="45"/>
  <c r="G104" i="45"/>
  <c r="AE92" i="45"/>
  <c r="G92" i="45"/>
  <c r="W93" i="45"/>
  <c r="AM102" i="46"/>
  <c r="G102" i="46"/>
  <c r="AE91" i="46"/>
  <c r="G91" i="46"/>
  <c r="O92" i="46"/>
  <c r="AM93" i="46"/>
  <c r="O93" i="46"/>
  <c r="AM103" i="46"/>
  <c r="O103" i="46"/>
  <c r="W104" i="46"/>
  <c r="AV91" i="50"/>
  <c r="P91" i="50"/>
  <c r="AO92" i="50"/>
  <c r="I92" i="50"/>
  <c r="P93" i="50"/>
  <c r="H104" i="50"/>
  <c r="AL102" i="45"/>
  <c r="N102" i="45"/>
  <c r="AL91" i="45"/>
  <c r="F91" i="45"/>
  <c r="V103" i="45"/>
  <c r="F103" i="45"/>
  <c r="AD104" i="45"/>
  <c r="F104" i="45"/>
  <c r="AD92" i="45"/>
  <c r="F92" i="45"/>
  <c r="AD93" i="45"/>
  <c r="AL102" i="46"/>
  <c r="N102" i="46"/>
  <c r="AL91" i="46"/>
  <c r="N91" i="46"/>
  <c r="AL92" i="46"/>
  <c r="N92" i="46"/>
  <c r="AD93" i="46"/>
  <c r="F93" i="46"/>
  <c r="AD103" i="46"/>
  <c r="F103" i="46"/>
  <c r="AD104" i="46"/>
  <c r="F104" i="46"/>
  <c r="AM91" i="50"/>
  <c r="AV92" i="50"/>
  <c r="X92" i="50"/>
  <c r="AU93" i="50"/>
  <c r="W93" i="50"/>
  <c r="G102" i="50"/>
  <c r="W104" i="50"/>
  <c r="AC102" i="45"/>
  <c r="E102" i="45"/>
  <c r="AC91" i="45"/>
  <c r="AS103" i="45"/>
  <c r="U103" i="45"/>
  <c r="E103" i="45"/>
  <c r="AK104" i="45"/>
  <c r="M104" i="45"/>
  <c r="AS92" i="45"/>
  <c r="AK92" i="45"/>
  <c r="U92" i="45"/>
  <c r="M92" i="45"/>
  <c r="E92" i="45"/>
  <c r="AS93" i="45"/>
  <c r="AK93" i="45"/>
  <c r="AC93" i="45"/>
  <c r="U93" i="45"/>
  <c r="M93" i="45"/>
  <c r="E93" i="45"/>
  <c r="AS102" i="46"/>
  <c r="AK102" i="46"/>
  <c r="AC102" i="46"/>
  <c r="U102" i="46"/>
  <c r="M102" i="46"/>
  <c r="E102" i="46"/>
  <c r="AS91" i="46"/>
  <c r="AK91" i="46"/>
  <c r="AC91" i="46"/>
  <c r="U91" i="46"/>
  <c r="M91" i="46"/>
  <c r="E91" i="46"/>
  <c r="AS92" i="46"/>
  <c r="AK92" i="46"/>
  <c r="AC92" i="46"/>
  <c r="U92" i="46"/>
  <c r="M92" i="46"/>
  <c r="E92" i="46"/>
  <c r="AS103" i="46"/>
  <c r="AK103" i="46"/>
  <c r="AC103" i="46"/>
  <c r="U103" i="46"/>
  <c r="M103" i="46"/>
  <c r="E103" i="46"/>
  <c r="AV103" i="49"/>
  <c r="E91" i="49"/>
  <c r="V93" i="49"/>
  <c r="AN103" i="49"/>
  <c r="O103" i="49"/>
  <c r="AT91" i="50"/>
  <c r="AL91" i="50"/>
  <c r="AD91" i="50"/>
  <c r="V91" i="50"/>
  <c r="N91" i="50"/>
  <c r="F91" i="50"/>
  <c r="AU92" i="50"/>
  <c r="AM92" i="50"/>
  <c r="AE92" i="50"/>
  <c r="W92" i="50"/>
  <c r="O92" i="50"/>
  <c r="G92" i="50"/>
  <c r="AT93" i="50"/>
  <c r="AL93" i="50"/>
  <c r="AD93" i="50"/>
  <c r="V93" i="50"/>
  <c r="N93" i="50"/>
  <c r="F93" i="50"/>
  <c r="AT102" i="50"/>
  <c r="AL102" i="50"/>
  <c r="AD102" i="50"/>
  <c r="V102" i="50"/>
  <c r="N102" i="50"/>
  <c r="F102" i="50"/>
  <c r="AT103" i="50"/>
  <c r="AL103" i="50"/>
  <c r="AD103" i="50"/>
  <c r="V103" i="50"/>
  <c r="N103" i="50"/>
  <c r="F103" i="50"/>
  <c r="AO102" i="45"/>
  <c r="Q102" i="45"/>
  <c r="AW91" i="45"/>
  <c r="AW103" i="45"/>
  <c r="Y103" i="45"/>
  <c r="Y104" i="45"/>
  <c r="AG92" i="45"/>
  <c r="AO102" i="46"/>
  <c r="Q102" i="46"/>
  <c r="AO91" i="46"/>
  <c r="Q91" i="46"/>
  <c r="AW92" i="46"/>
  <c r="Y92" i="46"/>
  <c r="Q93" i="46"/>
  <c r="AO103" i="46"/>
  <c r="Q103" i="46"/>
  <c r="Y104" i="46"/>
  <c r="I104" i="46"/>
  <c r="AH91" i="50"/>
  <c r="B93" i="50"/>
  <c r="AH93" i="50"/>
  <c r="Z93" i="50"/>
  <c r="Z102" i="50"/>
  <c r="R102" i="50"/>
  <c r="J102" i="50"/>
  <c r="Z103" i="50"/>
  <c r="J103" i="50"/>
  <c r="AV102" i="45"/>
  <c r="X102" i="45"/>
  <c r="AV91" i="45"/>
  <c r="X91" i="45"/>
  <c r="AV103" i="45"/>
  <c r="X103" i="45"/>
  <c r="AF104" i="45"/>
  <c r="H104" i="45"/>
  <c r="X92" i="45"/>
  <c r="AN102" i="46"/>
  <c r="P102" i="46"/>
  <c r="AN91" i="46"/>
  <c r="P91" i="46"/>
  <c r="AN92" i="46"/>
  <c r="P92" i="46"/>
  <c r="AN103" i="46"/>
  <c r="P103" i="46"/>
  <c r="AW91" i="50"/>
  <c r="AG91" i="50"/>
  <c r="B92" i="50"/>
  <c r="AO93" i="50"/>
  <c r="AG93" i="50"/>
  <c r="Y102" i="50"/>
  <c r="Q102" i="50"/>
  <c r="I102" i="50"/>
  <c r="Q103" i="50"/>
  <c r="I103" i="50"/>
  <c r="AM102" i="45"/>
  <c r="O102" i="45"/>
  <c r="AM91" i="45"/>
  <c r="O91" i="45"/>
  <c r="AM103" i="45"/>
  <c r="O103" i="45"/>
  <c r="AM92" i="45"/>
  <c r="O92" i="45"/>
  <c r="AU93" i="45"/>
  <c r="AE102" i="46"/>
  <c r="O102" i="46"/>
  <c r="AU91" i="46"/>
  <c r="W91" i="46"/>
  <c r="AU92" i="46"/>
  <c r="AE92" i="46"/>
  <c r="G92" i="46"/>
  <c r="W93" i="46"/>
  <c r="AU103" i="46"/>
  <c r="AE103" i="46"/>
  <c r="G103" i="46"/>
  <c r="AE103" i="49"/>
  <c r="AF91" i="50"/>
  <c r="AN93" i="50"/>
  <c r="AF93" i="50"/>
  <c r="H93" i="50"/>
  <c r="X102" i="50"/>
  <c r="P102" i="50"/>
  <c r="H102" i="50"/>
  <c r="X103" i="50"/>
  <c r="P103" i="50"/>
  <c r="AT102" i="45"/>
  <c r="AD102" i="45"/>
  <c r="N91" i="45"/>
  <c r="AL103" i="45"/>
  <c r="N103" i="45"/>
  <c r="AL92" i="45"/>
  <c r="N92" i="45"/>
  <c r="AT102" i="46"/>
  <c r="V102" i="46"/>
  <c r="AT91" i="46"/>
  <c r="V91" i="46"/>
  <c r="AT92" i="46"/>
  <c r="V92" i="46"/>
  <c r="F92" i="46"/>
  <c r="AL103" i="46"/>
  <c r="N103" i="46"/>
  <c r="AT104" i="46"/>
  <c r="V104" i="46"/>
  <c r="AL93" i="49"/>
  <c r="P103" i="49"/>
  <c r="AE91" i="50"/>
  <c r="O91" i="50"/>
  <c r="AN92" i="50"/>
  <c r="O102" i="50"/>
  <c r="W103" i="50"/>
  <c r="G103" i="50"/>
  <c r="O104" i="50"/>
  <c r="AK102" i="45"/>
  <c r="M102" i="45"/>
  <c r="AS104" i="45"/>
  <c r="AC104" i="45"/>
  <c r="AR102" i="45"/>
  <c r="AJ102" i="45"/>
  <c r="AB102" i="45"/>
  <c r="T102" i="45"/>
  <c r="L102" i="45"/>
  <c r="D102" i="45"/>
  <c r="AR91" i="45"/>
  <c r="AJ91" i="45"/>
  <c r="AB91" i="45"/>
  <c r="T91" i="45"/>
  <c r="L91" i="45"/>
  <c r="D91" i="45"/>
  <c r="AR103" i="45"/>
  <c r="AJ103" i="45"/>
  <c r="AB103" i="45"/>
  <c r="T103" i="45"/>
  <c r="L103" i="45"/>
  <c r="D103" i="45"/>
  <c r="AR92" i="45"/>
  <c r="AJ92" i="45"/>
  <c r="AB92" i="45"/>
  <c r="T92" i="45"/>
  <c r="L92" i="45"/>
  <c r="D92" i="45"/>
  <c r="AR102" i="46"/>
  <c r="AJ102" i="46"/>
  <c r="AB102" i="46"/>
  <c r="T102" i="46"/>
  <c r="L102" i="46"/>
  <c r="D102" i="46"/>
  <c r="AR91" i="46"/>
  <c r="AJ91" i="46"/>
  <c r="AB91" i="46"/>
  <c r="T91" i="46"/>
  <c r="L91" i="46"/>
  <c r="D91" i="46"/>
  <c r="AR92" i="46"/>
  <c r="AJ92" i="46"/>
  <c r="AB92" i="46"/>
  <c r="T92" i="46"/>
  <c r="L92" i="46"/>
  <c r="D92" i="46"/>
  <c r="AR103" i="46"/>
  <c r="AJ103" i="46"/>
  <c r="AB103" i="46"/>
  <c r="T103" i="46"/>
  <c r="L103" i="46"/>
  <c r="D103" i="46"/>
  <c r="AR104" i="49"/>
  <c r="AJ104" i="49"/>
  <c r="AB104" i="49"/>
  <c r="T104" i="49"/>
  <c r="L104" i="49"/>
  <c r="D104" i="49"/>
  <c r="AU103" i="49"/>
  <c r="AS92" i="49"/>
  <c r="F93" i="49"/>
  <c r="AM103" i="49"/>
  <c r="L103" i="49"/>
  <c r="AT104" i="49"/>
  <c r="AS91" i="50"/>
  <c r="AK91" i="50"/>
  <c r="AC91" i="50"/>
  <c r="U91" i="50"/>
  <c r="M91" i="50"/>
  <c r="E91" i="50"/>
  <c r="AS93" i="50"/>
  <c r="AK93" i="50"/>
  <c r="AC93" i="50"/>
  <c r="U93" i="50"/>
  <c r="M93" i="50"/>
  <c r="E93" i="50"/>
  <c r="AS102" i="50"/>
  <c r="AK102" i="50"/>
  <c r="AC102" i="50"/>
  <c r="U102" i="50"/>
  <c r="M102" i="50"/>
  <c r="E102" i="50"/>
  <c r="AS103" i="50"/>
  <c r="AK103" i="50"/>
  <c r="AC103" i="50"/>
  <c r="U103" i="50"/>
  <c r="M103" i="50"/>
  <c r="E103" i="50"/>
  <c r="AO91" i="45"/>
  <c r="Q91" i="45"/>
  <c r="AO103" i="45"/>
  <c r="Q103" i="45"/>
  <c r="AO92" i="45"/>
  <c r="Q92" i="45"/>
  <c r="AG91" i="46"/>
  <c r="AW103" i="46"/>
  <c r="AF102" i="45"/>
  <c r="H102" i="45"/>
  <c r="AN92" i="45"/>
  <c r="P92" i="45"/>
  <c r="AF91" i="46"/>
  <c r="H91" i="46"/>
  <c r="AF92" i="46"/>
  <c r="H92" i="46"/>
  <c r="X103" i="46"/>
  <c r="Q91" i="50"/>
  <c r="AU102" i="45"/>
  <c r="W91" i="45"/>
  <c r="AU103" i="45"/>
  <c r="W103" i="45"/>
  <c r="AU102" i="46"/>
  <c r="W102" i="46"/>
  <c r="AM91" i="46"/>
  <c r="X91" i="50"/>
  <c r="H91" i="50"/>
  <c r="V102" i="45"/>
  <c r="AT91" i="45"/>
  <c r="V91" i="45"/>
  <c r="AT103" i="45"/>
  <c r="AT92" i="45"/>
  <c r="V92" i="45"/>
  <c r="AD91" i="46"/>
  <c r="G91" i="50"/>
  <c r="U102" i="45"/>
  <c r="AQ102" i="45"/>
  <c r="AI102" i="45"/>
  <c r="AA102" i="45"/>
  <c r="S102" i="45"/>
  <c r="K102" i="45"/>
  <c r="C102" i="45"/>
  <c r="AQ91" i="45"/>
  <c r="AI91" i="45"/>
  <c r="AA91" i="45"/>
  <c r="S91" i="45"/>
  <c r="K91" i="45"/>
  <c r="C91" i="45"/>
  <c r="AQ103" i="45"/>
  <c r="AI103" i="45"/>
  <c r="AA103" i="45"/>
  <c r="S103" i="45"/>
  <c r="K103" i="45"/>
  <c r="C103" i="45"/>
  <c r="AQ92" i="45"/>
  <c r="AI92" i="45"/>
  <c r="AA92" i="45"/>
  <c r="S92" i="45"/>
  <c r="K92" i="45"/>
  <c r="C92" i="45"/>
  <c r="AQ102" i="46"/>
  <c r="AI102" i="46"/>
  <c r="AA102" i="46"/>
  <c r="S102" i="46"/>
  <c r="K102" i="46"/>
  <c r="C102" i="46"/>
  <c r="AQ91" i="46"/>
  <c r="AI91" i="46"/>
  <c r="AA91" i="46"/>
  <c r="S91" i="46"/>
  <c r="K91" i="46"/>
  <c r="C91" i="46"/>
  <c r="AQ92" i="46"/>
  <c r="AI92" i="46"/>
  <c r="AA92" i="46"/>
  <c r="S92" i="46"/>
  <c r="K92" i="46"/>
  <c r="C92" i="46"/>
  <c r="AQ103" i="46"/>
  <c r="AI103" i="46"/>
  <c r="AA103" i="46"/>
  <c r="S103" i="46"/>
  <c r="K103" i="46"/>
  <c r="C103" i="46"/>
  <c r="AQ104" i="49"/>
  <c r="AI104" i="49"/>
  <c r="S104" i="49"/>
  <c r="K104" i="49"/>
  <c r="C104" i="49"/>
  <c r="AK92" i="49"/>
  <c r="AL102" i="49"/>
  <c r="X103" i="49"/>
  <c r="K103" i="49"/>
  <c r="AD104" i="49"/>
  <c r="AR91" i="50"/>
  <c r="AJ91" i="50"/>
  <c r="AB91" i="50"/>
  <c r="T91" i="50"/>
  <c r="L91" i="50"/>
  <c r="D91" i="50"/>
  <c r="AR93" i="50"/>
  <c r="AJ93" i="50"/>
  <c r="AB93" i="50"/>
  <c r="T93" i="50"/>
  <c r="L93" i="50"/>
  <c r="D93" i="50"/>
  <c r="AR102" i="50"/>
  <c r="AJ102" i="50"/>
  <c r="AB102" i="50"/>
  <c r="T102" i="50"/>
  <c r="L102" i="50"/>
  <c r="D102" i="50"/>
  <c r="AR103" i="50"/>
  <c r="AJ103" i="50"/>
  <c r="AB103" i="50"/>
  <c r="T103" i="50"/>
  <c r="L103" i="50"/>
  <c r="D103" i="50"/>
  <c r="B102" i="45"/>
  <c r="AP102" i="45"/>
  <c r="AH102" i="45"/>
  <c r="Z102" i="45"/>
  <c r="R102" i="45"/>
  <c r="J102" i="45"/>
  <c r="B91" i="45"/>
  <c r="AP91" i="45"/>
  <c r="AH91" i="45"/>
  <c r="Z91" i="45"/>
  <c r="R91" i="45"/>
  <c r="J91" i="45"/>
  <c r="B103" i="45"/>
  <c r="AP103" i="45"/>
  <c r="AH103" i="45"/>
  <c r="Z103" i="45"/>
  <c r="R103" i="45"/>
  <c r="J103" i="45"/>
  <c r="B92" i="45"/>
  <c r="AP92" i="45"/>
  <c r="AH92" i="45"/>
  <c r="Z92" i="45"/>
  <c r="R92" i="45"/>
  <c r="J92" i="45"/>
  <c r="B102" i="46"/>
  <c r="AP102" i="46"/>
  <c r="AH102" i="46"/>
  <c r="Z102" i="46"/>
  <c r="R102" i="46"/>
  <c r="J102" i="46"/>
  <c r="B91" i="46"/>
  <c r="AP91" i="46"/>
  <c r="AH91" i="46"/>
  <c r="Z91" i="46"/>
  <c r="R91" i="46"/>
  <c r="J91" i="46"/>
  <c r="B92" i="46"/>
  <c r="AP92" i="46"/>
  <c r="AH92" i="46"/>
  <c r="Z92" i="46"/>
  <c r="R92" i="46"/>
  <c r="J92" i="46"/>
  <c r="B103" i="46"/>
  <c r="AP103" i="46"/>
  <c r="AH103" i="46"/>
  <c r="Z103" i="46"/>
  <c r="R103" i="46"/>
  <c r="J103" i="46"/>
  <c r="AP103" i="49"/>
  <c r="AH103" i="49"/>
  <c r="Z103" i="49"/>
  <c r="R103" i="49"/>
  <c r="J103" i="49"/>
  <c r="AS91" i="49"/>
  <c r="AC92" i="49"/>
  <c r="V102" i="49"/>
  <c r="AJ103" i="49"/>
  <c r="W103" i="49"/>
  <c r="N104" i="49"/>
  <c r="AQ91" i="50"/>
  <c r="AI91" i="50"/>
  <c r="AA91" i="50"/>
  <c r="S91" i="50"/>
  <c r="K91" i="50"/>
  <c r="C91" i="50"/>
  <c r="AQ102" i="50"/>
  <c r="AI102" i="50"/>
  <c r="AA102" i="50"/>
  <c r="S102" i="50"/>
  <c r="K102" i="50"/>
  <c r="C102" i="50"/>
  <c r="AQ103" i="50"/>
  <c r="AI103" i="50"/>
  <c r="AA103" i="50"/>
  <c r="S103" i="50"/>
  <c r="K103" i="50"/>
  <c r="C103" i="50"/>
  <c r="B91" i="49"/>
  <c r="AP91" i="49"/>
  <c r="AH91" i="49"/>
  <c r="Z91" i="49"/>
  <c r="R91" i="49"/>
  <c r="J91" i="49"/>
  <c r="B92" i="49"/>
  <c r="AP92" i="49"/>
  <c r="AH92" i="49"/>
  <c r="Z92" i="49"/>
  <c r="R92" i="49"/>
  <c r="J92" i="49"/>
  <c r="B102" i="49"/>
  <c r="AH102" i="49"/>
  <c r="R102" i="49"/>
  <c r="B103" i="49"/>
  <c r="AP104" i="49"/>
  <c r="Z104" i="49"/>
  <c r="J104" i="49"/>
  <c r="AW103" i="49"/>
  <c r="AW104" i="49"/>
  <c r="AW102" i="49"/>
  <c r="AS104" i="49"/>
  <c r="AS102" i="49"/>
  <c r="AO104" i="49"/>
  <c r="AO102" i="49"/>
  <c r="AK104" i="49"/>
  <c r="AK102" i="49"/>
  <c r="AG104" i="49"/>
  <c r="AG102" i="49"/>
  <c r="AC104" i="49"/>
  <c r="AC102" i="49"/>
  <c r="Y104" i="49"/>
  <c r="Y102" i="49"/>
  <c r="U104" i="49"/>
  <c r="U102" i="49"/>
  <c r="Q104" i="49"/>
  <c r="Q102" i="49"/>
  <c r="M104" i="49"/>
  <c r="M102" i="49"/>
  <c r="I104" i="49"/>
  <c r="I102" i="49"/>
  <c r="E104" i="49"/>
  <c r="E102" i="49"/>
  <c r="AW91" i="49"/>
  <c r="AO91" i="49"/>
  <c r="AG91" i="49"/>
  <c r="Y91" i="49"/>
  <c r="Q91" i="49"/>
  <c r="I91" i="49"/>
  <c r="AW92" i="49"/>
  <c r="AO92" i="49"/>
  <c r="AG92" i="49"/>
  <c r="Y92" i="49"/>
  <c r="Q92" i="49"/>
  <c r="I92" i="49"/>
  <c r="AT93" i="49"/>
  <c r="AD93" i="49"/>
  <c r="N93" i="49"/>
  <c r="AT102" i="49"/>
  <c r="AD102" i="49"/>
  <c r="N102" i="49"/>
  <c r="AS103" i="49"/>
  <c r="AC103" i="49"/>
  <c r="M103" i="49"/>
  <c r="AL104" i="49"/>
  <c r="V104" i="49"/>
  <c r="F104" i="49"/>
  <c r="AV104" i="49"/>
  <c r="AT91" i="49"/>
  <c r="AL91" i="49"/>
  <c r="AD91" i="49"/>
  <c r="V91" i="49"/>
  <c r="N91" i="49"/>
  <c r="F91" i="49"/>
  <c r="AP102" i="49"/>
  <c r="Z102" i="49"/>
  <c r="J102" i="49"/>
  <c r="AG103" i="49"/>
  <c r="Q103" i="49"/>
  <c r="AH104" i="49"/>
  <c r="R104" i="49"/>
  <c r="AV91" i="49"/>
  <c r="AR91" i="49"/>
  <c r="AN91" i="49"/>
  <c r="AJ91" i="49"/>
  <c r="AF91" i="49"/>
  <c r="AB91" i="49"/>
  <c r="X91" i="49"/>
  <c r="T91" i="49"/>
  <c r="P91" i="49"/>
  <c r="L91" i="49"/>
  <c r="H91" i="49"/>
  <c r="D91" i="49"/>
  <c r="AV92" i="49"/>
  <c r="AR92" i="49"/>
  <c r="AN92" i="49"/>
  <c r="AJ92" i="49"/>
  <c r="AF92" i="49"/>
  <c r="AB92" i="49"/>
  <c r="X92" i="49"/>
  <c r="T92" i="49"/>
  <c r="P92" i="49"/>
  <c r="L92" i="49"/>
  <c r="H92" i="49"/>
  <c r="D92" i="49"/>
  <c r="AV102" i="49"/>
  <c r="AR102" i="49"/>
  <c r="AN102" i="49"/>
  <c r="AJ102" i="49"/>
  <c r="AF102" i="49"/>
  <c r="AB102" i="49"/>
  <c r="X102" i="49"/>
  <c r="T102" i="49"/>
  <c r="P102" i="49"/>
  <c r="L102" i="49"/>
  <c r="H102" i="49"/>
  <c r="D102" i="49"/>
  <c r="AU91" i="49"/>
  <c r="AQ91" i="49"/>
  <c r="AM91" i="49"/>
  <c r="AI91" i="49"/>
  <c r="AE91" i="49"/>
  <c r="AA91" i="49"/>
  <c r="W91" i="49"/>
  <c r="S91" i="49"/>
  <c r="O91" i="49"/>
  <c r="K91" i="49"/>
  <c r="G91" i="49"/>
  <c r="C91" i="49"/>
  <c r="AU92" i="49"/>
  <c r="AQ92" i="49"/>
  <c r="AM92" i="49"/>
  <c r="AI92" i="49"/>
  <c r="AE92" i="49"/>
  <c r="AA92" i="49"/>
  <c r="W92" i="49"/>
  <c r="S92" i="49"/>
  <c r="O92" i="49"/>
  <c r="K92" i="49"/>
  <c r="G92" i="49"/>
  <c r="C92" i="49"/>
  <c r="AU102" i="49"/>
  <c r="AQ102" i="49"/>
  <c r="AM102" i="49"/>
  <c r="AI102" i="49"/>
  <c r="AE102" i="49"/>
  <c r="AA102" i="49"/>
  <c r="W102" i="49"/>
  <c r="S102" i="49"/>
  <c r="O102" i="49"/>
  <c r="K102" i="49"/>
  <c r="G102" i="49"/>
  <c r="C102" i="49"/>
  <c r="J86" i="42"/>
  <c r="E222" i="44" l="1"/>
  <c r="Q217" i="44" s="1"/>
  <c r="E209" i="44"/>
  <c r="O204" i="44" s="1"/>
  <c r="E196" i="44"/>
  <c r="S192" i="44" s="1"/>
  <c r="R142" i="44"/>
  <c r="P139" i="44"/>
  <c r="R139" i="44"/>
  <c r="L128" i="44"/>
  <c r="R129" i="44"/>
  <c r="M131" i="44"/>
  <c r="P131" i="44"/>
  <c r="S126" i="44"/>
  <c r="L126" i="44"/>
  <c r="F158" i="44"/>
  <c r="R156" i="44" s="1"/>
  <c r="F145" i="44"/>
  <c r="P141" i="44" s="1"/>
  <c r="F132" i="44"/>
  <c r="N127" i="44" s="1"/>
  <c r="C99" i="44"/>
  <c r="D99" i="44"/>
  <c r="E99" i="44"/>
  <c r="F99" i="44"/>
  <c r="G99" i="44"/>
  <c r="H99" i="44"/>
  <c r="I99" i="44"/>
  <c r="J99" i="44"/>
  <c r="K99" i="44"/>
  <c r="L99" i="44"/>
  <c r="M99" i="44"/>
  <c r="N99" i="44"/>
  <c r="O99" i="44"/>
  <c r="P99" i="44"/>
  <c r="Q99" i="44"/>
  <c r="R99" i="44"/>
  <c r="S99" i="44"/>
  <c r="T99" i="44"/>
  <c r="U99" i="44"/>
  <c r="V99" i="44"/>
  <c r="W99" i="44"/>
  <c r="X99" i="44"/>
  <c r="Y99" i="44"/>
  <c r="Z99" i="44"/>
  <c r="AA99" i="44"/>
  <c r="AB99" i="44"/>
  <c r="AC99" i="44"/>
  <c r="AD99" i="44"/>
  <c r="AE99" i="44"/>
  <c r="AF99" i="44"/>
  <c r="AG99" i="44"/>
  <c r="AH99" i="44"/>
  <c r="AI99" i="44"/>
  <c r="AJ99" i="44"/>
  <c r="AK99" i="44"/>
  <c r="AL99" i="44"/>
  <c r="AM99" i="44"/>
  <c r="AN99" i="44"/>
  <c r="AO99" i="44"/>
  <c r="AP99" i="44"/>
  <c r="AQ99" i="44"/>
  <c r="AR99" i="44"/>
  <c r="AS99" i="44"/>
  <c r="AT99" i="44"/>
  <c r="AU99" i="44"/>
  <c r="AV99" i="44"/>
  <c r="AW99" i="44"/>
  <c r="B99" i="44"/>
  <c r="C98" i="44"/>
  <c r="D98" i="44"/>
  <c r="E98" i="44"/>
  <c r="F98" i="44"/>
  <c r="G98" i="44"/>
  <c r="H98" i="44"/>
  <c r="I98" i="44"/>
  <c r="J98" i="44"/>
  <c r="K98" i="44"/>
  <c r="L98" i="44"/>
  <c r="M98" i="44"/>
  <c r="N98" i="44"/>
  <c r="O98" i="44"/>
  <c r="P98" i="44"/>
  <c r="Q98" i="44"/>
  <c r="R98" i="44"/>
  <c r="S98" i="44"/>
  <c r="T98" i="44"/>
  <c r="U98" i="44"/>
  <c r="V98" i="44"/>
  <c r="W98" i="44"/>
  <c r="X98" i="44"/>
  <c r="Y98" i="44"/>
  <c r="Z98" i="44"/>
  <c r="AA98" i="44"/>
  <c r="AB98" i="44"/>
  <c r="AC98" i="44"/>
  <c r="AD98" i="44"/>
  <c r="AE98" i="44"/>
  <c r="AF98" i="44"/>
  <c r="AG98" i="44"/>
  <c r="AH98" i="44"/>
  <c r="AI98" i="44"/>
  <c r="AJ98" i="44"/>
  <c r="AK98" i="44"/>
  <c r="AL98" i="44"/>
  <c r="AM98" i="44"/>
  <c r="AN98" i="44"/>
  <c r="AO98" i="44"/>
  <c r="AP98" i="44"/>
  <c r="AQ98" i="44"/>
  <c r="AR98" i="44"/>
  <c r="AS98" i="44"/>
  <c r="AT98" i="44"/>
  <c r="AU98" i="44"/>
  <c r="AV98" i="44"/>
  <c r="AW98" i="44"/>
  <c r="B98" i="44"/>
  <c r="C97" i="44"/>
  <c r="C104" i="44" s="1"/>
  <c r="D97" i="44"/>
  <c r="E97" i="44"/>
  <c r="E104" i="44" s="1"/>
  <c r="F97" i="44"/>
  <c r="F103" i="44" s="1"/>
  <c r="G97" i="44"/>
  <c r="G103" i="44" s="1"/>
  <c r="H97" i="44"/>
  <c r="H102" i="44" s="1"/>
  <c r="I97" i="44"/>
  <c r="I103" i="44" s="1"/>
  <c r="J97" i="44"/>
  <c r="J104" i="44" s="1"/>
  <c r="K97" i="44"/>
  <c r="K104" i="44" s="1"/>
  <c r="L97" i="44"/>
  <c r="L104" i="44" s="1"/>
  <c r="M97" i="44"/>
  <c r="M104" i="44" s="1"/>
  <c r="N97" i="44"/>
  <c r="N104" i="44" s="1"/>
  <c r="O97" i="44"/>
  <c r="O102" i="44" s="1"/>
  <c r="P97" i="44"/>
  <c r="P103" i="44" s="1"/>
  <c r="Q97" i="44"/>
  <c r="Q103" i="44" s="1"/>
  <c r="R97" i="44"/>
  <c r="R104" i="44" s="1"/>
  <c r="S97" i="44"/>
  <c r="S104" i="44" s="1"/>
  <c r="T97" i="44"/>
  <c r="U97" i="44"/>
  <c r="U104" i="44" s="1"/>
  <c r="V97" i="44"/>
  <c r="V102" i="44" s="1"/>
  <c r="W97" i="44"/>
  <c r="W102" i="44" s="1"/>
  <c r="X97" i="44"/>
  <c r="X102" i="44" s="1"/>
  <c r="Y97" i="44"/>
  <c r="Y104" i="44" s="1"/>
  <c r="Z97" i="44"/>
  <c r="Z104" i="44" s="1"/>
  <c r="AA97" i="44"/>
  <c r="AA104" i="44" s="1"/>
  <c r="AB97" i="44"/>
  <c r="AB103" i="44" s="1"/>
  <c r="AC97" i="44"/>
  <c r="AC104" i="44" s="1"/>
  <c r="AD97" i="44"/>
  <c r="AD103" i="44" s="1"/>
  <c r="AE97" i="44"/>
  <c r="AE102" i="44" s="1"/>
  <c r="AF97" i="44"/>
  <c r="AF102" i="44" s="1"/>
  <c r="AG97" i="44"/>
  <c r="AG102" i="44" s="1"/>
  <c r="AH97" i="44"/>
  <c r="AH104" i="44" s="1"/>
  <c r="AI97" i="44"/>
  <c r="AI104" i="44" s="1"/>
  <c r="AJ97" i="44"/>
  <c r="AJ104" i="44" s="1"/>
  <c r="AK97" i="44"/>
  <c r="AK104" i="44" s="1"/>
  <c r="AL97" i="44"/>
  <c r="AL102" i="44" s="1"/>
  <c r="AM97" i="44"/>
  <c r="AM102" i="44" s="1"/>
  <c r="AN97" i="44"/>
  <c r="AN104" i="44" s="1"/>
  <c r="AO97" i="44"/>
  <c r="AO103" i="44" s="1"/>
  <c r="AP97" i="44"/>
  <c r="AP104" i="44" s="1"/>
  <c r="AQ97" i="44"/>
  <c r="AQ104" i="44" s="1"/>
  <c r="AR97" i="44"/>
  <c r="AS97" i="44"/>
  <c r="AS104" i="44" s="1"/>
  <c r="AT97" i="44"/>
  <c r="AT102" i="44" s="1"/>
  <c r="AU97" i="44"/>
  <c r="AU104" i="44" s="1"/>
  <c r="AV97" i="44"/>
  <c r="AV102" i="44" s="1"/>
  <c r="AW97" i="44"/>
  <c r="AW102" i="44" s="1"/>
  <c r="B97" i="44"/>
  <c r="C88" i="44"/>
  <c r="D88" i="44"/>
  <c r="E88" i="44"/>
  <c r="F88" i="44"/>
  <c r="G88" i="44"/>
  <c r="H88" i="44"/>
  <c r="I88" i="44"/>
  <c r="J88" i="44"/>
  <c r="K88" i="44"/>
  <c r="L88" i="44"/>
  <c r="M88" i="44"/>
  <c r="N88" i="44"/>
  <c r="O88" i="44"/>
  <c r="P88" i="44"/>
  <c r="Q88" i="44"/>
  <c r="R88" i="44"/>
  <c r="S88" i="44"/>
  <c r="T88" i="44"/>
  <c r="U88" i="44"/>
  <c r="V88" i="44"/>
  <c r="W88" i="44"/>
  <c r="X88" i="44"/>
  <c r="Y88" i="44"/>
  <c r="Z88" i="44"/>
  <c r="AA88" i="44"/>
  <c r="AB88" i="44"/>
  <c r="AC88" i="44"/>
  <c r="AD88" i="44"/>
  <c r="AE88" i="44"/>
  <c r="AF88" i="44"/>
  <c r="AG88" i="44"/>
  <c r="AH88" i="44"/>
  <c r="AI88" i="44"/>
  <c r="AJ88" i="44"/>
  <c r="AK88" i="44"/>
  <c r="AL88" i="44"/>
  <c r="AM88" i="44"/>
  <c r="AN88" i="44"/>
  <c r="AO88" i="44"/>
  <c r="AP88" i="44"/>
  <c r="AQ88" i="44"/>
  <c r="AR88" i="44"/>
  <c r="AS88" i="44"/>
  <c r="AT88" i="44"/>
  <c r="AU88" i="44"/>
  <c r="AV88" i="44"/>
  <c r="AW88" i="44"/>
  <c r="B88" i="44"/>
  <c r="C87" i="44"/>
  <c r="D87" i="44"/>
  <c r="E87" i="44"/>
  <c r="F87" i="44"/>
  <c r="G87" i="44"/>
  <c r="H87" i="44"/>
  <c r="I87" i="44"/>
  <c r="J87" i="44"/>
  <c r="K87" i="44"/>
  <c r="L87" i="44"/>
  <c r="M87" i="44"/>
  <c r="N87" i="44"/>
  <c r="O87" i="44"/>
  <c r="P87" i="44"/>
  <c r="Q87" i="44"/>
  <c r="R87" i="44"/>
  <c r="S87" i="44"/>
  <c r="T87" i="44"/>
  <c r="U87" i="44"/>
  <c r="V87" i="44"/>
  <c r="W87" i="44"/>
  <c r="X87" i="44"/>
  <c r="Y87" i="44"/>
  <c r="Z87" i="44"/>
  <c r="AA87" i="44"/>
  <c r="AB87" i="44"/>
  <c r="AC87" i="44"/>
  <c r="AD87" i="44"/>
  <c r="AE87" i="44"/>
  <c r="AF87" i="44"/>
  <c r="AG87" i="44"/>
  <c r="AH87" i="44"/>
  <c r="AI87" i="44"/>
  <c r="AJ87" i="44"/>
  <c r="AK87" i="44"/>
  <c r="AL87" i="44"/>
  <c r="AM87" i="44"/>
  <c r="AN87" i="44"/>
  <c r="AO87" i="44"/>
  <c r="AP87" i="44"/>
  <c r="AQ87" i="44"/>
  <c r="AR87" i="44"/>
  <c r="AS87" i="44"/>
  <c r="AT87" i="44"/>
  <c r="AU87" i="44"/>
  <c r="AV87" i="44"/>
  <c r="AW87" i="44"/>
  <c r="B87" i="44"/>
  <c r="C86" i="44"/>
  <c r="C93" i="44" s="1"/>
  <c r="D86" i="44"/>
  <c r="E86" i="44"/>
  <c r="E93" i="44" s="1"/>
  <c r="F86" i="44"/>
  <c r="F91" i="44" s="1"/>
  <c r="G86" i="44"/>
  <c r="G91" i="44" s="1"/>
  <c r="H86" i="44"/>
  <c r="H91" i="44" s="1"/>
  <c r="I86" i="44"/>
  <c r="I93" i="44" s="1"/>
  <c r="J86" i="44"/>
  <c r="J93" i="44" s="1"/>
  <c r="K86" i="44"/>
  <c r="K93" i="44" s="1"/>
  <c r="L86" i="44"/>
  <c r="M86" i="44"/>
  <c r="M93" i="44" s="1"/>
  <c r="N86" i="44"/>
  <c r="N92" i="44" s="1"/>
  <c r="O86" i="44"/>
  <c r="O92" i="44" s="1"/>
  <c r="P86" i="44"/>
  <c r="P91" i="44" s="1"/>
  <c r="Q86" i="44"/>
  <c r="Q91" i="44" s="1"/>
  <c r="R86" i="44"/>
  <c r="R93" i="44" s="1"/>
  <c r="S86" i="44"/>
  <c r="S93" i="44" s="1"/>
  <c r="T86" i="44"/>
  <c r="U86" i="44"/>
  <c r="U93" i="44" s="1"/>
  <c r="V86" i="44"/>
  <c r="V92" i="44" s="1"/>
  <c r="W86" i="44"/>
  <c r="W91" i="44" s="1"/>
  <c r="X86" i="44"/>
  <c r="X93" i="44" s="1"/>
  <c r="Y86" i="44"/>
  <c r="Y92" i="44" s="1"/>
  <c r="Z86" i="44"/>
  <c r="Z93" i="44" s="1"/>
  <c r="AA86" i="44"/>
  <c r="AA93" i="44" s="1"/>
  <c r="AB86" i="44"/>
  <c r="AB91" i="44" s="1"/>
  <c r="AC86" i="44"/>
  <c r="AC93" i="44" s="1"/>
  <c r="AD86" i="44"/>
  <c r="AD91" i="44" s="1"/>
  <c r="AE86" i="44"/>
  <c r="AE91" i="44" s="1"/>
  <c r="AF86" i="44"/>
  <c r="AF91" i="44" s="1"/>
  <c r="AG86" i="44"/>
  <c r="AG91" i="44" s="1"/>
  <c r="AH86" i="44"/>
  <c r="AH93" i="44" s="1"/>
  <c r="AI86" i="44"/>
  <c r="AI93" i="44" s="1"/>
  <c r="AJ86" i="44"/>
  <c r="AK86" i="44"/>
  <c r="AK93" i="44" s="1"/>
  <c r="AL86" i="44"/>
  <c r="AL93" i="44" s="1"/>
  <c r="AM86" i="44"/>
  <c r="AM93" i="44" s="1"/>
  <c r="AN86" i="44"/>
  <c r="AN92" i="44" s="1"/>
  <c r="AO86" i="44"/>
  <c r="AO91" i="44" s="1"/>
  <c r="AP86" i="44"/>
  <c r="AP93" i="44" s="1"/>
  <c r="AQ86" i="44"/>
  <c r="AQ93" i="44" s="1"/>
  <c r="AR86" i="44"/>
  <c r="AS86" i="44"/>
  <c r="AS93" i="44" s="1"/>
  <c r="AT86" i="44"/>
  <c r="AT91" i="44" s="1"/>
  <c r="AU86" i="44"/>
  <c r="AU92" i="44" s="1"/>
  <c r="AV86" i="44"/>
  <c r="AV93" i="44" s="1"/>
  <c r="AW86" i="44"/>
  <c r="AW93" i="44" s="1"/>
  <c r="B86" i="44"/>
  <c r="B93" i="44" s="1"/>
  <c r="L217" i="43"/>
  <c r="O217" i="43"/>
  <c r="P218" i="43"/>
  <c r="Q218" i="43"/>
  <c r="N219" i="43"/>
  <c r="N220" i="43"/>
  <c r="O220" i="43"/>
  <c r="P220" i="43"/>
  <c r="L221" i="43"/>
  <c r="M216" i="43"/>
  <c r="O216" i="43"/>
  <c r="P216" i="43"/>
  <c r="R216" i="43"/>
  <c r="E222" i="43"/>
  <c r="O218" i="43" s="1"/>
  <c r="O153" i="43"/>
  <c r="P153" i="43"/>
  <c r="S153" i="43"/>
  <c r="N154" i="43"/>
  <c r="O154" i="43"/>
  <c r="M155" i="43"/>
  <c r="N155" i="43"/>
  <c r="O155" i="43"/>
  <c r="S155" i="43"/>
  <c r="M156" i="43"/>
  <c r="O156" i="43"/>
  <c r="P156" i="43"/>
  <c r="S156" i="43"/>
  <c r="M157" i="43"/>
  <c r="O157" i="43"/>
  <c r="P157" i="43"/>
  <c r="N152" i="43"/>
  <c r="O152" i="43"/>
  <c r="P152" i="43"/>
  <c r="Q152" i="43"/>
  <c r="M140" i="43"/>
  <c r="S142" i="43"/>
  <c r="M143" i="43"/>
  <c r="N143" i="43"/>
  <c r="P144" i="43"/>
  <c r="M129" i="43"/>
  <c r="O130" i="43"/>
  <c r="N126" i="43"/>
  <c r="F158" i="43"/>
  <c r="Q153" i="43" s="1"/>
  <c r="F145" i="43"/>
  <c r="O144" i="43" s="1"/>
  <c r="F132" i="43"/>
  <c r="M128" i="43" s="1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Z99" i="43"/>
  <c r="AA99" i="43"/>
  <c r="AB99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R99" i="43"/>
  <c r="AS99" i="43"/>
  <c r="AT99" i="43"/>
  <c r="AU99" i="43"/>
  <c r="AV99" i="43"/>
  <c r="AW99" i="43"/>
  <c r="B99" i="43"/>
  <c r="C98" i="43"/>
  <c r="D98" i="43"/>
  <c r="E98" i="43"/>
  <c r="F98" i="43"/>
  <c r="G98" i="43"/>
  <c r="H98" i="43"/>
  <c r="I98" i="43"/>
  <c r="J98" i="43"/>
  <c r="K98" i="43"/>
  <c r="L98" i="43"/>
  <c r="L102" i="43" s="1"/>
  <c r="M98" i="43"/>
  <c r="N98" i="43"/>
  <c r="O98" i="43"/>
  <c r="P98" i="43"/>
  <c r="Q98" i="43"/>
  <c r="R98" i="43"/>
  <c r="S98" i="43"/>
  <c r="T98" i="43"/>
  <c r="T104" i="43" s="1"/>
  <c r="U98" i="43"/>
  <c r="V98" i="43"/>
  <c r="W98" i="43"/>
  <c r="X98" i="43"/>
  <c r="Y98" i="43"/>
  <c r="Z98" i="43"/>
  <c r="AA98" i="43"/>
  <c r="AB98" i="43"/>
  <c r="AB102" i="43" s="1"/>
  <c r="AC98" i="43"/>
  <c r="AD98" i="43"/>
  <c r="AE98" i="43"/>
  <c r="AF98" i="43"/>
  <c r="AG98" i="43"/>
  <c r="AH98" i="43"/>
  <c r="AI98" i="43"/>
  <c r="AJ98" i="43"/>
  <c r="AJ103" i="43" s="1"/>
  <c r="AK98" i="43"/>
  <c r="AL98" i="43"/>
  <c r="AM98" i="43"/>
  <c r="AN98" i="43"/>
  <c r="AO98" i="43"/>
  <c r="AP98" i="43"/>
  <c r="AP104" i="43" s="1"/>
  <c r="AQ98" i="43"/>
  <c r="AR98" i="43"/>
  <c r="AR104" i="43" s="1"/>
  <c r="AS98" i="43"/>
  <c r="AT98" i="43"/>
  <c r="AU98" i="43"/>
  <c r="AV98" i="43"/>
  <c r="AW98" i="43"/>
  <c r="AW102" i="43" s="1"/>
  <c r="B98" i="43"/>
  <c r="AT97" i="43"/>
  <c r="AU97" i="43"/>
  <c r="AU104" i="43" s="1"/>
  <c r="AV97" i="43"/>
  <c r="AV104" i="43" s="1"/>
  <c r="AW97" i="43"/>
  <c r="C97" i="43"/>
  <c r="C102" i="43" s="1"/>
  <c r="D97" i="43"/>
  <c r="D104" i="43" s="1"/>
  <c r="E97" i="43"/>
  <c r="F97" i="43"/>
  <c r="G97" i="43"/>
  <c r="G104" i="43" s="1"/>
  <c r="H97" i="43"/>
  <c r="I97" i="43"/>
  <c r="J97" i="43"/>
  <c r="K97" i="43"/>
  <c r="K103" i="43" s="1"/>
  <c r="L97" i="43"/>
  <c r="L104" i="43" s="1"/>
  <c r="M97" i="43"/>
  <c r="N97" i="43"/>
  <c r="O97" i="43"/>
  <c r="O102" i="43" s="1"/>
  <c r="P97" i="43"/>
  <c r="Q97" i="43"/>
  <c r="Q104" i="43" s="1"/>
  <c r="R97" i="43"/>
  <c r="R104" i="43" s="1"/>
  <c r="S97" i="43"/>
  <c r="S104" i="43" s="1"/>
  <c r="T97" i="43"/>
  <c r="T102" i="43" s="1"/>
  <c r="U97" i="43"/>
  <c r="V97" i="43"/>
  <c r="W97" i="43"/>
  <c r="W103" i="43" s="1"/>
  <c r="X97" i="43"/>
  <c r="Y97" i="43"/>
  <c r="Y102" i="43" s="1"/>
  <c r="Z97" i="43"/>
  <c r="AA97" i="43"/>
  <c r="AA102" i="43" s="1"/>
  <c r="AB97" i="43"/>
  <c r="AB104" i="43" s="1"/>
  <c r="AC97" i="43"/>
  <c r="AD97" i="43"/>
  <c r="AE97" i="43"/>
  <c r="AE104" i="43" s="1"/>
  <c r="AF97" i="43"/>
  <c r="AG97" i="43"/>
  <c r="AG103" i="43" s="1"/>
  <c r="AH97" i="43"/>
  <c r="AH103" i="43" s="1"/>
  <c r="AI97" i="43"/>
  <c r="AI103" i="43" s="1"/>
  <c r="AJ97" i="43"/>
  <c r="AJ104" i="43" s="1"/>
  <c r="AK97" i="43"/>
  <c r="AL97" i="43"/>
  <c r="AM97" i="43"/>
  <c r="AM102" i="43" s="1"/>
  <c r="AN97" i="43"/>
  <c r="AO97" i="43"/>
  <c r="AP97" i="43"/>
  <c r="AQ97" i="43"/>
  <c r="AQ102" i="43" s="1"/>
  <c r="AR97" i="43"/>
  <c r="AR103" i="43" s="1"/>
  <c r="AS97" i="43"/>
  <c r="B97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Z88" i="43"/>
  <c r="AA88" i="43"/>
  <c r="AB88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R88" i="43"/>
  <c r="AS88" i="43"/>
  <c r="AT88" i="43"/>
  <c r="AU88" i="43"/>
  <c r="AV88" i="43"/>
  <c r="AW88" i="43"/>
  <c r="B88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Z87" i="43"/>
  <c r="AA87" i="43"/>
  <c r="AB87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R87" i="43"/>
  <c r="AS87" i="43"/>
  <c r="AT87" i="43"/>
  <c r="AU87" i="43"/>
  <c r="AV87" i="43"/>
  <c r="AW87" i="43"/>
  <c r="B87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Z86" i="43"/>
  <c r="AA86" i="43"/>
  <c r="AB86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R86" i="43"/>
  <c r="AS86" i="43"/>
  <c r="AT86" i="43"/>
  <c r="AU86" i="43"/>
  <c r="AV86" i="43"/>
  <c r="AW86" i="43"/>
  <c r="B86" i="43"/>
  <c r="C99" i="42"/>
  <c r="D99" i="42"/>
  <c r="E99" i="42"/>
  <c r="F99" i="42"/>
  <c r="G99" i="42"/>
  <c r="H99" i="42"/>
  <c r="I99" i="42"/>
  <c r="J99" i="42"/>
  <c r="K99" i="42"/>
  <c r="L99" i="42"/>
  <c r="M99" i="42"/>
  <c r="N99" i="42"/>
  <c r="O99" i="42"/>
  <c r="P99" i="42"/>
  <c r="Q99" i="42"/>
  <c r="R99" i="42"/>
  <c r="S99" i="42"/>
  <c r="T99" i="42"/>
  <c r="U99" i="42"/>
  <c r="V99" i="42"/>
  <c r="W99" i="42"/>
  <c r="X99" i="42"/>
  <c r="Y99" i="42"/>
  <c r="Z99" i="42"/>
  <c r="AA99" i="42"/>
  <c r="AB99" i="42"/>
  <c r="AC99" i="42"/>
  <c r="AD99" i="42"/>
  <c r="AE99" i="42"/>
  <c r="AF99" i="42"/>
  <c r="AG99" i="42"/>
  <c r="AH99" i="42"/>
  <c r="AI99" i="42"/>
  <c r="AJ99" i="42"/>
  <c r="AK99" i="42"/>
  <c r="AL99" i="42"/>
  <c r="AM99" i="42"/>
  <c r="AN99" i="42"/>
  <c r="AO99" i="42"/>
  <c r="AP99" i="42"/>
  <c r="AQ99" i="42"/>
  <c r="AR99" i="42"/>
  <c r="AS99" i="42"/>
  <c r="AT99" i="42"/>
  <c r="AU99" i="42"/>
  <c r="AV99" i="42"/>
  <c r="AW99" i="42"/>
  <c r="B99" i="42"/>
  <c r="C98" i="42"/>
  <c r="D98" i="42"/>
  <c r="E98" i="42"/>
  <c r="F98" i="42"/>
  <c r="G98" i="42"/>
  <c r="H98" i="42"/>
  <c r="I98" i="42"/>
  <c r="J98" i="42"/>
  <c r="K98" i="42"/>
  <c r="L98" i="42"/>
  <c r="M98" i="42"/>
  <c r="N98" i="42"/>
  <c r="O98" i="42"/>
  <c r="P98" i="42"/>
  <c r="Q98" i="42"/>
  <c r="R98" i="42"/>
  <c r="S98" i="42"/>
  <c r="T98" i="42"/>
  <c r="U98" i="42"/>
  <c r="V98" i="42"/>
  <c r="W98" i="42"/>
  <c r="X98" i="42"/>
  <c r="Y98" i="42"/>
  <c r="Z98" i="42"/>
  <c r="AA98" i="42"/>
  <c r="AB98" i="42"/>
  <c r="AC98" i="42"/>
  <c r="AD98" i="42"/>
  <c r="AE98" i="42"/>
  <c r="AF98" i="42"/>
  <c r="AG98" i="42"/>
  <c r="AH98" i="42"/>
  <c r="AI98" i="42"/>
  <c r="AJ98" i="42"/>
  <c r="AK98" i="42"/>
  <c r="AL98" i="42"/>
  <c r="AM98" i="42"/>
  <c r="AN98" i="42"/>
  <c r="AO98" i="42"/>
  <c r="AP98" i="42"/>
  <c r="AQ98" i="42"/>
  <c r="AR98" i="42"/>
  <c r="AS98" i="42"/>
  <c r="AT98" i="42"/>
  <c r="AU98" i="42"/>
  <c r="AV98" i="42"/>
  <c r="AW98" i="42"/>
  <c r="B98" i="42"/>
  <c r="C97" i="42"/>
  <c r="C104" i="42" s="1"/>
  <c r="D97" i="42"/>
  <c r="D104" i="42" s="1"/>
  <c r="E97" i="42"/>
  <c r="E104" i="42" s="1"/>
  <c r="F97" i="42"/>
  <c r="F104" i="42" s="1"/>
  <c r="G97" i="42"/>
  <c r="H97" i="42"/>
  <c r="H104" i="42" s="1"/>
  <c r="I97" i="42"/>
  <c r="I103" i="42" s="1"/>
  <c r="J97" i="42"/>
  <c r="J102" i="42" s="1"/>
  <c r="K97" i="42"/>
  <c r="K103" i="42" s="1"/>
  <c r="L97" i="42"/>
  <c r="L102" i="42" s="1"/>
  <c r="M97" i="42"/>
  <c r="M104" i="42" s="1"/>
  <c r="N97" i="42"/>
  <c r="N104" i="42" s="1"/>
  <c r="O97" i="42"/>
  <c r="O104" i="42" s="1"/>
  <c r="P97" i="42"/>
  <c r="P104" i="42" s="1"/>
  <c r="Q97" i="42"/>
  <c r="Q104" i="42" s="1"/>
  <c r="R97" i="42"/>
  <c r="R104" i="42" s="1"/>
  <c r="S97" i="42"/>
  <c r="S104" i="42" s="1"/>
  <c r="T97" i="42"/>
  <c r="T103" i="42" s="1"/>
  <c r="U97" i="42"/>
  <c r="U104" i="42" s="1"/>
  <c r="V97" i="42"/>
  <c r="V104" i="42" s="1"/>
  <c r="W97" i="42"/>
  <c r="X97" i="42"/>
  <c r="X104" i="42" s="1"/>
  <c r="Y97" i="42"/>
  <c r="Y102" i="42" s="1"/>
  <c r="Z97" i="42"/>
  <c r="Z102" i="42" s="1"/>
  <c r="AA97" i="42"/>
  <c r="AA103" i="42" s="1"/>
  <c r="AB97" i="42"/>
  <c r="AB104" i="42" s="1"/>
  <c r="AC97" i="42"/>
  <c r="AC104" i="42" s="1"/>
  <c r="AD97" i="42"/>
  <c r="AD104" i="42" s="1"/>
  <c r="AE97" i="42"/>
  <c r="AE103" i="42" s="1"/>
  <c r="AF97" i="42"/>
  <c r="AF104" i="42" s="1"/>
  <c r="AG97" i="42"/>
  <c r="AG103" i="42" s="1"/>
  <c r="AH97" i="42"/>
  <c r="AH103" i="42" s="1"/>
  <c r="AI97" i="42"/>
  <c r="AI103" i="42" s="1"/>
  <c r="AJ97" i="42"/>
  <c r="AJ102" i="42" s="1"/>
  <c r="AK97" i="42"/>
  <c r="AK104" i="42" s="1"/>
  <c r="AL97" i="42"/>
  <c r="AL104" i="42" s="1"/>
  <c r="AM97" i="42"/>
  <c r="AN97" i="42"/>
  <c r="AN104" i="42" s="1"/>
  <c r="AO97" i="42"/>
  <c r="AO103" i="42" s="1"/>
  <c r="AP97" i="42"/>
  <c r="AP104" i="42" s="1"/>
  <c r="AQ97" i="42"/>
  <c r="AQ104" i="42" s="1"/>
  <c r="AR97" i="42"/>
  <c r="AR103" i="42" s="1"/>
  <c r="AS97" i="42"/>
  <c r="AS104" i="42" s="1"/>
  <c r="AT97" i="42"/>
  <c r="AT104" i="42" s="1"/>
  <c r="AU97" i="42"/>
  <c r="AV97" i="42"/>
  <c r="AV104" i="42" s="1"/>
  <c r="AW97" i="42"/>
  <c r="AW102" i="42" s="1"/>
  <c r="B97" i="42"/>
  <c r="C88" i="42"/>
  <c r="D88" i="42"/>
  <c r="E88" i="42"/>
  <c r="F88" i="42"/>
  <c r="G88" i="42"/>
  <c r="H88" i="42"/>
  <c r="I88" i="42"/>
  <c r="J88" i="42"/>
  <c r="K88" i="42"/>
  <c r="L88" i="42"/>
  <c r="M88" i="42"/>
  <c r="N88" i="42"/>
  <c r="O88" i="42"/>
  <c r="P88" i="42"/>
  <c r="Q88" i="42"/>
  <c r="R88" i="42"/>
  <c r="S88" i="42"/>
  <c r="T88" i="42"/>
  <c r="U88" i="42"/>
  <c r="V88" i="42"/>
  <c r="W88" i="42"/>
  <c r="X88" i="42"/>
  <c r="Y88" i="42"/>
  <c r="Z88" i="42"/>
  <c r="AA88" i="42"/>
  <c r="AB88" i="42"/>
  <c r="AC88" i="42"/>
  <c r="AD88" i="42"/>
  <c r="AE88" i="42"/>
  <c r="AF88" i="42"/>
  <c r="AG88" i="42"/>
  <c r="AH88" i="42"/>
  <c r="AI88" i="42"/>
  <c r="AJ88" i="42"/>
  <c r="AK88" i="42"/>
  <c r="AL88" i="42"/>
  <c r="AM88" i="42"/>
  <c r="AN88" i="42"/>
  <c r="AO88" i="42"/>
  <c r="AP88" i="42"/>
  <c r="AQ88" i="42"/>
  <c r="AR88" i="42"/>
  <c r="AS88" i="42"/>
  <c r="AT88" i="42"/>
  <c r="AU88" i="42"/>
  <c r="AV88" i="42"/>
  <c r="AW88" i="42"/>
  <c r="B88" i="42"/>
  <c r="C87" i="42"/>
  <c r="D87" i="42"/>
  <c r="E87" i="42"/>
  <c r="F87" i="42"/>
  <c r="G87" i="42"/>
  <c r="H87" i="42"/>
  <c r="I87" i="42"/>
  <c r="J87" i="42"/>
  <c r="J91" i="42" s="1"/>
  <c r="K87" i="42"/>
  <c r="L87" i="42"/>
  <c r="M87" i="42"/>
  <c r="N87" i="42"/>
  <c r="O87" i="42"/>
  <c r="P87" i="42"/>
  <c r="Q87" i="42"/>
  <c r="R87" i="42"/>
  <c r="R92" i="42" s="1"/>
  <c r="S87" i="42"/>
  <c r="T87" i="42"/>
  <c r="U87" i="42"/>
  <c r="V87" i="42"/>
  <c r="W87" i="42"/>
  <c r="W91" i="42" s="1"/>
  <c r="X87" i="42"/>
  <c r="Y87" i="42"/>
  <c r="Z87" i="42"/>
  <c r="Z93" i="42" s="1"/>
  <c r="AA87" i="42"/>
  <c r="AB87" i="42"/>
  <c r="AC87" i="42"/>
  <c r="AD87" i="42"/>
  <c r="AE87" i="42"/>
  <c r="AE92" i="42" s="1"/>
  <c r="AF87" i="42"/>
  <c r="AG87" i="42"/>
  <c r="AH87" i="42"/>
  <c r="AH91" i="42" s="1"/>
  <c r="AI87" i="42"/>
  <c r="AJ87" i="42"/>
  <c r="AK87" i="42"/>
  <c r="AL87" i="42"/>
  <c r="AM87" i="42"/>
  <c r="AM93" i="42" s="1"/>
  <c r="AN87" i="42"/>
  <c r="AO87" i="42"/>
  <c r="AP87" i="42"/>
  <c r="AP92" i="42" s="1"/>
  <c r="AQ87" i="42"/>
  <c r="AR87" i="42"/>
  <c r="AS87" i="42"/>
  <c r="AT87" i="42"/>
  <c r="AU87" i="42"/>
  <c r="AU91" i="42" s="1"/>
  <c r="AV87" i="42"/>
  <c r="AW87" i="42"/>
  <c r="B87" i="42"/>
  <c r="B91" i="42" s="1"/>
  <c r="C86" i="42"/>
  <c r="C92" i="42" s="1"/>
  <c r="D86" i="42"/>
  <c r="D92" i="42" s="1"/>
  <c r="E86" i="42"/>
  <c r="E93" i="42" s="1"/>
  <c r="F86" i="42"/>
  <c r="F93" i="42" s="1"/>
  <c r="G86" i="42"/>
  <c r="G91" i="42" s="1"/>
  <c r="H86" i="42"/>
  <c r="H93" i="42" s="1"/>
  <c r="I86" i="42"/>
  <c r="I93" i="42" s="1"/>
  <c r="K86" i="42"/>
  <c r="K91" i="42" s="1"/>
  <c r="L86" i="42"/>
  <c r="L93" i="42" s="1"/>
  <c r="M86" i="42"/>
  <c r="N86" i="42"/>
  <c r="O86" i="42"/>
  <c r="O91" i="42" s="1"/>
  <c r="P86" i="42"/>
  <c r="Q86" i="42"/>
  <c r="Q91" i="42" s="1"/>
  <c r="R86" i="42"/>
  <c r="S86" i="42"/>
  <c r="S91" i="42" s="1"/>
  <c r="T86" i="42"/>
  <c r="T91" i="42" s="1"/>
  <c r="U86" i="42"/>
  <c r="V86" i="42"/>
  <c r="W86" i="42"/>
  <c r="W93" i="42" s="1"/>
  <c r="X86" i="42"/>
  <c r="Y86" i="42"/>
  <c r="Y91" i="42" s="1"/>
  <c r="Z86" i="42"/>
  <c r="Z92" i="42" s="1"/>
  <c r="AA86" i="42"/>
  <c r="AA93" i="42" s="1"/>
  <c r="AB86" i="42"/>
  <c r="AB92" i="42" s="1"/>
  <c r="AC86" i="42"/>
  <c r="AD86" i="42"/>
  <c r="AE86" i="42"/>
  <c r="AE93" i="42" s="1"/>
  <c r="AF86" i="42"/>
  <c r="AG86" i="42"/>
  <c r="AG91" i="42" s="1"/>
  <c r="AH86" i="42"/>
  <c r="AH93" i="42" s="1"/>
  <c r="AI86" i="42"/>
  <c r="AI91" i="42" s="1"/>
  <c r="AJ86" i="42"/>
  <c r="AJ91" i="42" s="1"/>
  <c r="AK86" i="42"/>
  <c r="AL86" i="42"/>
  <c r="AM86" i="42"/>
  <c r="AM92" i="42" s="1"/>
  <c r="AN86" i="42"/>
  <c r="AO86" i="42"/>
  <c r="AO92" i="42" s="1"/>
  <c r="AP86" i="42"/>
  <c r="AQ86" i="42"/>
  <c r="AQ92" i="42" s="1"/>
  <c r="AR86" i="42"/>
  <c r="AR91" i="42" s="1"/>
  <c r="AS86" i="42"/>
  <c r="AT86" i="42"/>
  <c r="AT93" i="42" s="1"/>
  <c r="AU86" i="42"/>
  <c r="AU92" i="42" s="1"/>
  <c r="AV86" i="42"/>
  <c r="AW86" i="42"/>
  <c r="AW92" i="42" s="1"/>
  <c r="B86" i="42"/>
  <c r="B92" i="42" s="1"/>
  <c r="N217" i="41"/>
  <c r="P217" i="41"/>
  <c r="N218" i="41"/>
  <c r="R218" i="41"/>
  <c r="S218" i="41"/>
  <c r="R219" i="41"/>
  <c r="P220" i="41"/>
  <c r="Q220" i="41"/>
  <c r="P221" i="41"/>
  <c r="S221" i="41"/>
  <c r="O216" i="41"/>
  <c r="Q216" i="41"/>
  <c r="L216" i="41"/>
  <c r="N206" i="41"/>
  <c r="R207" i="41"/>
  <c r="Q203" i="41"/>
  <c r="E222" i="41"/>
  <c r="L217" i="41" s="1"/>
  <c r="E209" i="41"/>
  <c r="L204" i="41" s="1"/>
  <c r="P191" i="41"/>
  <c r="Q191" i="41"/>
  <c r="L192" i="41"/>
  <c r="N193" i="41"/>
  <c r="L194" i="41"/>
  <c r="O194" i="41"/>
  <c r="P194" i="41"/>
  <c r="N195" i="41"/>
  <c r="O190" i="41"/>
  <c r="P190" i="41"/>
  <c r="Q190" i="41"/>
  <c r="E196" i="41"/>
  <c r="O192" i="41" s="1"/>
  <c r="J104" i="41"/>
  <c r="Z104" i="41"/>
  <c r="AP104" i="41"/>
  <c r="J103" i="41"/>
  <c r="N103" i="41"/>
  <c r="B103" i="41"/>
  <c r="AH102" i="41"/>
  <c r="AP102" i="41"/>
  <c r="C99" i="41"/>
  <c r="D99" i="41"/>
  <c r="E99" i="41"/>
  <c r="F99" i="41"/>
  <c r="G99" i="41"/>
  <c r="H99" i="41"/>
  <c r="I99" i="41"/>
  <c r="J99" i="41"/>
  <c r="K99" i="41"/>
  <c r="L99" i="41"/>
  <c r="M99" i="41"/>
  <c r="N99" i="41"/>
  <c r="O99" i="41"/>
  <c r="P99" i="41"/>
  <c r="Q99" i="41"/>
  <c r="R99" i="41"/>
  <c r="S99" i="41"/>
  <c r="T99" i="41"/>
  <c r="U99" i="41"/>
  <c r="V99" i="41"/>
  <c r="W99" i="41"/>
  <c r="X99" i="41"/>
  <c r="Y99" i="41"/>
  <c r="Z99" i="41"/>
  <c r="AA99" i="41"/>
  <c r="AB99" i="41"/>
  <c r="AC99" i="41"/>
  <c r="AD99" i="41"/>
  <c r="AE99" i="41"/>
  <c r="AF99" i="41"/>
  <c r="AG99" i="41"/>
  <c r="AH99" i="41"/>
  <c r="AI99" i="41"/>
  <c r="AJ99" i="41"/>
  <c r="AK99" i="41"/>
  <c r="AL99" i="41"/>
  <c r="AM99" i="41"/>
  <c r="AN99" i="41"/>
  <c r="AO99" i="41"/>
  <c r="AP99" i="41"/>
  <c r="AQ99" i="41"/>
  <c r="AR99" i="41"/>
  <c r="AS99" i="41"/>
  <c r="AT99" i="41"/>
  <c r="AU99" i="41"/>
  <c r="AV99" i="41"/>
  <c r="AW99" i="41"/>
  <c r="B99" i="41"/>
  <c r="C98" i="41"/>
  <c r="D98" i="41"/>
  <c r="E98" i="41"/>
  <c r="F98" i="41"/>
  <c r="G98" i="41"/>
  <c r="H98" i="41"/>
  <c r="I98" i="41"/>
  <c r="J98" i="41"/>
  <c r="K98" i="41"/>
  <c r="L98" i="41"/>
  <c r="M98" i="41"/>
  <c r="N98" i="41"/>
  <c r="O98" i="41"/>
  <c r="P98" i="41"/>
  <c r="Q98" i="41"/>
  <c r="R98" i="41"/>
  <c r="S98" i="41"/>
  <c r="T98" i="41"/>
  <c r="U98" i="41"/>
  <c r="V98" i="41"/>
  <c r="W98" i="41"/>
  <c r="X98" i="41"/>
  <c r="Y98" i="41"/>
  <c r="Z98" i="41"/>
  <c r="AA98" i="41"/>
  <c r="AB98" i="41"/>
  <c r="AC98" i="41"/>
  <c r="AD98" i="41"/>
  <c r="AE98" i="41"/>
  <c r="AF98" i="41"/>
  <c r="AG98" i="41"/>
  <c r="AH98" i="41"/>
  <c r="AI98" i="41"/>
  <c r="AJ98" i="41"/>
  <c r="AK98" i="41"/>
  <c r="AL98" i="41"/>
  <c r="AM98" i="41"/>
  <c r="AN98" i="41"/>
  <c r="AO98" i="41"/>
  <c r="AP98" i="41"/>
  <c r="AQ98" i="41"/>
  <c r="AR98" i="41"/>
  <c r="AS98" i="41"/>
  <c r="AT98" i="41"/>
  <c r="AU98" i="41"/>
  <c r="AV98" i="41"/>
  <c r="AW98" i="41"/>
  <c r="B98" i="41"/>
  <c r="C97" i="41"/>
  <c r="C104" i="41" s="1"/>
  <c r="D97" i="41"/>
  <c r="D104" i="41" s="1"/>
  <c r="E97" i="41"/>
  <c r="E103" i="41" s="1"/>
  <c r="F97" i="41"/>
  <c r="F102" i="41" s="1"/>
  <c r="G97" i="41"/>
  <c r="H97" i="41"/>
  <c r="H104" i="41" s="1"/>
  <c r="I97" i="41"/>
  <c r="I104" i="41" s="1"/>
  <c r="J97" i="41"/>
  <c r="J102" i="41" s="1"/>
  <c r="K97" i="41"/>
  <c r="K104" i="41" s="1"/>
  <c r="L97" i="41"/>
  <c r="L102" i="41" s="1"/>
  <c r="M97" i="41"/>
  <c r="M103" i="41" s="1"/>
  <c r="N97" i="41"/>
  <c r="O97" i="41"/>
  <c r="P97" i="41"/>
  <c r="P104" i="41" s="1"/>
  <c r="Q97" i="41"/>
  <c r="Q104" i="41" s="1"/>
  <c r="R97" i="41"/>
  <c r="R104" i="41" s="1"/>
  <c r="S97" i="41"/>
  <c r="S104" i="41" s="1"/>
  <c r="T97" i="41"/>
  <c r="T103" i="41" s="1"/>
  <c r="U97" i="41"/>
  <c r="U102" i="41" s="1"/>
  <c r="V97" i="41"/>
  <c r="W97" i="41"/>
  <c r="W104" i="41" s="1"/>
  <c r="X97" i="41"/>
  <c r="X104" i="41" s="1"/>
  <c r="Y97" i="41"/>
  <c r="Y104" i="41" s="1"/>
  <c r="Z97" i="41"/>
  <c r="Z102" i="41" s="1"/>
  <c r="AA97" i="41"/>
  <c r="AA104" i="41" s="1"/>
  <c r="AB97" i="41"/>
  <c r="AB104" i="41" s="1"/>
  <c r="AC97" i="41"/>
  <c r="AC104" i="41" s="1"/>
  <c r="AD97" i="41"/>
  <c r="AD102" i="41" s="1"/>
  <c r="AE97" i="41"/>
  <c r="AF97" i="41"/>
  <c r="AF104" i="41" s="1"/>
  <c r="AG97" i="41"/>
  <c r="AG104" i="41" s="1"/>
  <c r="AH97" i="41"/>
  <c r="AH103" i="41" s="1"/>
  <c r="AI97" i="41"/>
  <c r="AI104" i="41" s="1"/>
  <c r="AJ97" i="41"/>
  <c r="AJ102" i="41" s="1"/>
  <c r="AK97" i="41"/>
  <c r="AK102" i="41" s="1"/>
  <c r="AL97" i="41"/>
  <c r="AL104" i="41" s="1"/>
  <c r="AM97" i="41"/>
  <c r="AM103" i="41" s="1"/>
  <c r="AN97" i="41"/>
  <c r="AN104" i="41" s="1"/>
  <c r="AO97" i="41"/>
  <c r="AO104" i="41" s="1"/>
  <c r="AP97" i="41"/>
  <c r="AP103" i="41" s="1"/>
  <c r="AQ97" i="41"/>
  <c r="AQ104" i="41" s="1"/>
  <c r="AR97" i="41"/>
  <c r="AR103" i="41" s="1"/>
  <c r="AS97" i="41"/>
  <c r="AS103" i="41" s="1"/>
  <c r="AT97" i="41"/>
  <c r="AU97" i="41"/>
  <c r="AV97" i="41"/>
  <c r="AV104" i="41" s="1"/>
  <c r="AW97" i="41"/>
  <c r="AW104" i="41" s="1"/>
  <c r="B97" i="41"/>
  <c r="AJ93" i="41"/>
  <c r="D91" i="41"/>
  <c r="AB91" i="41"/>
  <c r="AU91" i="41"/>
  <c r="C88" i="41"/>
  <c r="D88" i="41"/>
  <c r="E88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Z88" i="41"/>
  <c r="AA88" i="41"/>
  <c r="AB88" i="41"/>
  <c r="AC88" i="41"/>
  <c r="AD88" i="41"/>
  <c r="AE88" i="41"/>
  <c r="AF88" i="41"/>
  <c r="AG88" i="41"/>
  <c r="AH88" i="41"/>
  <c r="AI88" i="41"/>
  <c r="AJ88" i="41"/>
  <c r="AK88" i="41"/>
  <c r="AL88" i="41"/>
  <c r="AM88" i="41"/>
  <c r="AN88" i="41"/>
  <c r="AO88" i="41"/>
  <c r="AP88" i="41"/>
  <c r="AQ88" i="41"/>
  <c r="AR88" i="41"/>
  <c r="AS88" i="41"/>
  <c r="AT88" i="41"/>
  <c r="AU88" i="41"/>
  <c r="AV88" i="41"/>
  <c r="AW88" i="41"/>
  <c r="B88" i="41"/>
  <c r="C87" i="41"/>
  <c r="D87" i="41"/>
  <c r="E87" i="41"/>
  <c r="F87" i="41"/>
  <c r="G87" i="41"/>
  <c r="H87" i="41"/>
  <c r="I87" i="41"/>
  <c r="J87" i="41"/>
  <c r="K87" i="41"/>
  <c r="L87" i="41"/>
  <c r="M87" i="41"/>
  <c r="N87" i="41"/>
  <c r="O87" i="41"/>
  <c r="P87" i="41"/>
  <c r="Q87" i="41"/>
  <c r="R87" i="41"/>
  <c r="S87" i="41"/>
  <c r="T87" i="41"/>
  <c r="U87" i="41"/>
  <c r="V87" i="41"/>
  <c r="W87" i="41"/>
  <c r="X87" i="41"/>
  <c r="Y87" i="41"/>
  <c r="Z87" i="41"/>
  <c r="AA87" i="41"/>
  <c r="AB87" i="41"/>
  <c r="AC87" i="41"/>
  <c r="AD87" i="41"/>
  <c r="AE87" i="41"/>
  <c r="AF87" i="41"/>
  <c r="AG87" i="41"/>
  <c r="AH87" i="41"/>
  <c r="AI87" i="41"/>
  <c r="AJ87" i="41"/>
  <c r="AK87" i="41"/>
  <c r="AL87" i="41"/>
  <c r="AM87" i="41"/>
  <c r="AN87" i="41"/>
  <c r="AO87" i="41"/>
  <c r="AP87" i="41"/>
  <c r="AQ87" i="41"/>
  <c r="AR87" i="41"/>
  <c r="AS87" i="41"/>
  <c r="AT87" i="41"/>
  <c r="AU87" i="41"/>
  <c r="AV87" i="41"/>
  <c r="AW87" i="41"/>
  <c r="B87" i="41"/>
  <c r="C86" i="41"/>
  <c r="C93" i="41" s="1"/>
  <c r="D86" i="41"/>
  <c r="E86" i="41"/>
  <c r="F86" i="41"/>
  <c r="G86" i="41"/>
  <c r="H86" i="41"/>
  <c r="H93" i="41" s="1"/>
  <c r="I86" i="41"/>
  <c r="I93" i="41" s="1"/>
  <c r="J86" i="41"/>
  <c r="K86" i="41"/>
  <c r="K93" i="41" s="1"/>
  <c r="L86" i="41"/>
  <c r="L92" i="41" s="1"/>
  <c r="M86" i="41"/>
  <c r="M92" i="41" s="1"/>
  <c r="N86" i="41"/>
  <c r="O86" i="41"/>
  <c r="P86" i="41"/>
  <c r="P93" i="41" s="1"/>
  <c r="Q86" i="41"/>
  <c r="Q93" i="41" s="1"/>
  <c r="R86" i="41"/>
  <c r="R91" i="41" s="1"/>
  <c r="S86" i="41"/>
  <c r="S93" i="41" s="1"/>
  <c r="T86" i="41"/>
  <c r="U86" i="41"/>
  <c r="V86" i="41"/>
  <c r="W86" i="41"/>
  <c r="X86" i="41"/>
  <c r="X93" i="41" s="1"/>
  <c r="Y86" i="41"/>
  <c r="Y93" i="41" s="1"/>
  <c r="Z86" i="41"/>
  <c r="AA86" i="41"/>
  <c r="AA93" i="41" s="1"/>
  <c r="AB86" i="41"/>
  <c r="AC86" i="41"/>
  <c r="AC91" i="41" s="1"/>
  <c r="AD86" i="41"/>
  <c r="AE86" i="41"/>
  <c r="AF86" i="41"/>
  <c r="AF93" i="41" s="1"/>
  <c r="AG86" i="41"/>
  <c r="AG93" i="41" s="1"/>
  <c r="AH86" i="41"/>
  <c r="AI86" i="41"/>
  <c r="AI93" i="41" s="1"/>
  <c r="AJ86" i="41"/>
  <c r="AK86" i="41"/>
  <c r="AL86" i="41"/>
  <c r="AM86" i="41"/>
  <c r="AN86" i="41"/>
  <c r="AN93" i="41" s="1"/>
  <c r="AO86" i="41"/>
  <c r="AO93" i="41" s="1"/>
  <c r="AP86" i="41"/>
  <c r="AQ86" i="41"/>
  <c r="AQ93" i="41" s="1"/>
  <c r="AR86" i="41"/>
  <c r="AS86" i="41"/>
  <c r="AT86" i="41"/>
  <c r="AU86" i="41"/>
  <c r="AV86" i="41"/>
  <c r="AV93" i="41" s="1"/>
  <c r="AW86" i="41"/>
  <c r="AW93" i="41" s="1"/>
  <c r="B86" i="41"/>
  <c r="B93" i="41" s="1"/>
  <c r="M141" i="41"/>
  <c r="F158" i="41"/>
  <c r="M153" i="41" s="1"/>
  <c r="F145" i="41"/>
  <c r="N144" i="41" s="1"/>
  <c r="F132" i="41"/>
  <c r="M130" i="41" s="1"/>
  <c r="E222" i="40"/>
  <c r="P217" i="40" s="1"/>
  <c r="E209" i="40"/>
  <c r="N205" i="40" s="1"/>
  <c r="O191" i="40"/>
  <c r="P191" i="40"/>
  <c r="O192" i="40"/>
  <c r="P192" i="40"/>
  <c r="N193" i="40"/>
  <c r="O193" i="40"/>
  <c r="N194" i="40"/>
  <c r="O194" i="40"/>
  <c r="M195" i="40"/>
  <c r="N195" i="40"/>
  <c r="S195" i="40"/>
  <c r="N190" i="40"/>
  <c r="Q190" i="40"/>
  <c r="L190" i="40"/>
  <c r="E196" i="40"/>
  <c r="AA140" i="40"/>
  <c r="V144" i="40"/>
  <c r="L153" i="40"/>
  <c r="N153" i="40"/>
  <c r="X153" i="40" s="1"/>
  <c r="O153" i="40"/>
  <c r="Q153" i="40"/>
  <c r="L154" i="40"/>
  <c r="V154" i="40" s="1"/>
  <c r="P154" i="40"/>
  <c r="Q154" i="40"/>
  <c r="AA154" i="40" s="1"/>
  <c r="L155" i="40"/>
  <c r="O155" i="40"/>
  <c r="P155" i="40"/>
  <c r="Z155" i="40" s="1"/>
  <c r="N156" i="40"/>
  <c r="O156" i="40"/>
  <c r="Y156" i="40" s="1"/>
  <c r="P156" i="40"/>
  <c r="L157" i="40"/>
  <c r="V157" i="40" s="1"/>
  <c r="N157" i="40"/>
  <c r="Q157" i="40"/>
  <c r="AA157" i="40" s="1"/>
  <c r="M152" i="40"/>
  <c r="W152" i="40" s="1"/>
  <c r="O152" i="40"/>
  <c r="Y152" i="40" s="1"/>
  <c r="Q152" i="40"/>
  <c r="AA152" i="40" s="1"/>
  <c r="R152" i="40"/>
  <c r="AB152" i="40" s="1"/>
  <c r="O140" i="40"/>
  <c r="Y140" i="40" s="1"/>
  <c r="P140" i="40"/>
  <c r="Z140" i="40" s="1"/>
  <c r="Q140" i="40"/>
  <c r="N141" i="40"/>
  <c r="O141" i="40"/>
  <c r="Y141" i="40" s="1"/>
  <c r="L142" i="40"/>
  <c r="V142" i="40" s="1"/>
  <c r="N142" i="40"/>
  <c r="X142" i="40" s="1"/>
  <c r="O142" i="40"/>
  <c r="Y142" i="40" s="1"/>
  <c r="Q142" i="40"/>
  <c r="L143" i="40"/>
  <c r="V143" i="40" s="1"/>
  <c r="P143" i="40"/>
  <c r="Z143" i="40" s="1"/>
  <c r="Q143" i="40"/>
  <c r="AA143" i="40" s="1"/>
  <c r="L144" i="40"/>
  <c r="O144" i="40"/>
  <c r="P144" i="40"/>
  <c r="Z144" i="40" s="1"/>
  <c r="O139" i="40"/>
  <c r="Y139" i="40" s="1"/>
  <c r="P139" i="40"/>
  <c r="Z139" i="40" s="1"/>
  <c r="Q139" i="40"/>
  <c r="AA139" i="40" s="1"/>
  <c r="O127" i="40"/>
  <c r="N128" i="40"/>
  <c r="X128" i="40" s="1"/>
  <c r="N129" i="40"/>
  <c r="L130" i="40"/>
  <c r="V130" i="40" s="1"/>
  <c r="L131" i="40"/>
  <c r="V131" i="40" s="1"/>
  <c r="M126" i="40"/>
  <c r="W126" i="40" s="1"/>
  <c r="R126" i="40"/>
  <c r="AB126" i="40" s="1"/>
  <c r="F158" i="40"/>
  <c r="F145" i="40"/>
  <c r="R153" i="40" s="1"/>
  <c r="F133" i="40"/>
  <c r="Q128" i="40" s="1"/>
  <c r="AA128" i="40" s="1"/>
  <c r="L154" i="39"/>
  <c r="N155" i="39"/>
  <c r="Q155" i="39"/>
  <c r="M157" i="39"/>
  <c r="R152" i="39"/>
  <c r="L152" i="39"/>
  <c r="N144" i="39"/>
  <c r="F158" i="39"/>
  <c r="Q153" i="39" s="1"/>
  <c r="F145" i="39"/>
  <c r="S140" i="39" s="1"/>
  <c r="F132" i="39"/>
  <c r="M127" i="39" s="1"/>
  <c r="M217" i="39"/>
  <c r="N217" i="39"/>
  <c r="O217" i="39"/>
  <c r="L218" i="39"/>
  <c r="M218" i="39"/>
  <c r="P218" i="39"/>
  <c r="S218" i="39"/>
  <c r="M219" i="39"/>
  <c r="O219" i="39"/>
  <c r="P219" i="39"/>
  <c r="M220" i="39"/>
  <c r="O220" i="39"/>
  <c r="P220" i="39"/>
  <c r="L221" i="39"/>
  <c r="M221" i="39"/>
  <c r="S221" i="39"/>
  <c r="M216" i="39"/>
  <c r="N216" i="39"/>
  <c r="P216" i="39"/>
  <c r="Q216" i="39"/>
  <c r="P204" i="39"/>
  <c r="L206" i="39"/>
  <c r="N207" i="39"/>
  <c r="P208" i="39"/>
  <c r="E222" i="39"/>
  <c r="S217" i="39" s="1"/>
  <c r="E209" i="39"/>
  <c r="P205" i="39" s="1"/>
  <c r="E196" i="39"/>
  <c r="O191" i="39" s="1"/>
  <c r="P217" i="38"/>
  <c r="N218" i="38"/>
  <c r="R218" i="38"/>
  <c r="P219" i="38"/>
  <c r="N220" i="38"/>
  <c r="R220" i="38"/>
  <c r="P221" i="38"/>
  <c r="O216" i="38"/>
  <c r="S216" i="38"/>
  <c r="M191" i="38"/>
  <c r="N191" i="38"/>
  <c r="Q191" i="38"/>
  <c r="O192" i="38"/>
  <c r="R192" i="38"/>
  <c r="M193" i="38"/>
  <c r="M194" i="38"/>
  <c r="N194" i="38"/>
  <c r="N195" i="38"/>
  <c r="O195" i="38"/>
  <c r="P190" i="38"/>
  <c r="Q190" i="38"/>
  <c r="E222" i="38"/>
  <c r="S217" i="38" s="1"/>
  <c r="E209" i="38"/>
  <c r="P204" i="38" s="1"/>
  <c r="E196" i="38"/>
  <c r="N192" i="38" s="1"/>
  <c r="L153" i="38"/>
  <c r="M153" i="38"/>
  <c r="L154" i="38"/>
  <c r="R154" i="38"/>
  <c r="O155" i="38"/>
  <c r="M156" i="38"/>
  <c r="L157" i="38"/>
  <c r="S157" i="38"/>
  <c r="AC157" i="38" s="1"/>
  <c r="P152" i="38"/>
  <c r="Z152" i="38" s="1"/>
  <c r="S141" i="38"/>
  <c r="M143" i="38"/>
  <c r="O144" i="38"/>
  <c r="L139" i="38"/>
  <c r="M128" i="38"/>
  <c r="N128" i="38"/>
  <c r="R129" i="38"/>
  <c r="S129" i="38"/>
  <c r="M131" i="38"/>
  <c r="N126" i="38"/>
  <c r="F158" i="38"/>
  <c r="O153" i="38" s="1"/>
  <c r="F145" i="38"/>
  <c r="O141" i="38" s="1"/>
  <c r="F132" i="38"/>
  <c r="S127" i="38" s="1"/>
  <c r="O217" i="37"/>
  <c r="O218" i="37"/>
  <c r="M219" i="37"/>
  <c r="M220" i="37"/>
  <c r="M221" i="37"/>
  <c r="Q221" i="37"/>
  <c r="R216" i="37"/>
  <c r="O191" i="37"/>
  <c r="P191" i="37"/>
  <c r="S191" i="37"/>
  <c r="L192" i="37"/>
  <c r="P192" i="37"/>
  <c r="Q192" i="37"/>
  <c r="L193" i="37"/>
  <c r="M193" i="37"/>
  <c r="Q193" i="37"/>
  <c r="R193" i="37"/>
  <c r="M194" i="37"/>
  <c r="O194" i="37"/>
  <c r="R194" i="37"/>
  <c r="S194" i="37"/>
  <c r="O195" i="37"/>
  <c r="P195" i="37"/>
  <c r="S195" i="37"/>
  <c r="M190" i="37"/>
  <c r="Q190" i="37"/>
  <c r="R190" i="37"/>
  <c r="E222" i="37"/>
  <c r="L217" i="37" s="1"/>
  <c r="E209" i="37"/>
  <c r="L204" i="37" s="1"/>
  <c r="E196" i="37"/>
  <c r="N191" i="37" s="1"/>
  <c r="O140" i="37"/>
  <c r="P140" i="37"/>
  <c r="P141" i="37"/>
  <c r="N142" i="37"/>
  <c r="N143" i="37"/>
  <c r="O143" i="37"/>
  <c r="O144" i="37"/>
  <c r="P144" i="37"/>
  <c r="Q139" i="37"/>
  <c r="N127" i="37"/>
  <c r="N128" i="37"/>
  <c r="P128" i="37"/>
  <c r="P129" i="37"/>
  <c r="N130" i="37"/>
  <c r="O131" i="37"/>
  <c r="P131" i="37"/>
  <c r="O126" i="37"/>
  <c r="Q126" i="37"/>
  <c r="F158" i="37"/>
  <c r="Q153" i="37" s="1"/>
  <c r="F145" i="37"/>
  <c r="Q140" i="37" s="1"/>
  <c r="F132" i="37"/>
  <c r="O129" i="37" s="1"/>
  <c r="R206" i="37" l="1"/>
  <c r="N157" i="37"/>
  <c r="N153" i="37"/>
  <c r="S203" i="37"/>
  <c r="S204" i="37"/>
  <c r="Q220" i="37"/>
  <c r="O152" i="38"/>
  <c r="Y152" i="38" s="1"/>
  <c r="N129" i="37"/>
  <c r="O139" i="37"/>
  <c r="O142" i="37"/>
  <c r="Q152" i="37"/>
  <c r="P156" i="37"/>
  <c r="P154" i="37"/>
  <c r="N190" i="37"/>
  <c r="L195" i="37"/>
  <c r="S193" i="37"/>
  <c r="R192" i="37"/>
  <c r="Q191" i="37"/>
  <c r="Q203" i="37"/>
  <c r="R207" i="37"/>
  <c r="O206" i="37"/>
  <c r="Q204" i="37"/>
  <c r="N216" i="37"/>
  <c r="N220" i="37"/>
  <c r="P218" i="37"/>
  <c r="S130" i="38"/>
  <c r="L127" i="38"/>
  <c r="N143" i="38"/>
  <c r="R140" i="38"/>
  <c r="M152" i="38"/>
  <c r="W152" i="38" s="1"/>
  <c r="O156" i="38"/>
  <c r="S154" i="38"/>
  <c r="AC154" i="38" s="1"/>
  <c r="N153" i="38"/>
  <c r="P195" i="38"/>
  <c r="Q193" i="38"/>
  <c r="O191" i="38"/>
  <c r="Q208" i="38"/>
  <c r="Q206" i="38"/>
  <c r="M205" i="38"/>
  <c r="P216" i="38"/>
  <c r="M221" i="38"/>
  <c r="Q219" i="38"/>
  <c r="O218" i="38"/>
  <c r="M217" i="38"/>
  <c r="L195" i="39"/>
  <c r="M191" i="39"/>
  <c r="O207" i="39"/>
  <c r="S204" i="39"/>
  <c r="Q144" i="39"/>
  <c r="L140" i="39"/>
  <c r="S155" i="39"/>
  <c r="O126" i="40"/>
  <c r="Y126" i="40" s="1"/>
  <c r="O130" i="40"/>
  <c r="Y130" i="40" s="1"/>
  <c r="O128" i="40"/>
  <c r="Y128" i="40" s="1"/>
  <c r="X141" i="40"/>
  <c r="Y153" i="40"/>
  <c r="Q191" i="40"/>
  <c r="N192" i="40"/>
  <c r="S193" i="40"/>
  <c r="O195" i="40"/>
  <c r="P193" i="40"/>
  <c r="S191" i="40"/>
  <c r="N207" i="40"/>
  <c r="Q216" i="40"/>
  <c r="Q220" i="40"/>
  <c r="Q218" i="40"/>
  <c r="O157" i="41"/>
  <c r="N155" i="41"/>
  <c r="O154" i="37"/>
  <c r="P203" i="37"/>
  <c r="Q207" i="37"/>
  <c r="O140" i="38"/>
  <c r="W153" i="38"/>
  <c r="O208" i="38"/>
  <c r="P206" i="38"/>
  <c r="R204" i="38"/>
  <c r="S194" i="39"/>
  <c r="L191" i="39"/>
  <c r="L207" i="40"/>
  <c r="P216" i="40"/>
  <c r="P220" i="40"/>
  <c r="O218" i="40"/>
  <c r="Q153" i="41"/>
  <c r="N153" i="41"/>
  <c r="S154" i="41"/>
  <c r="O156" i="41"/>
  <c r="N152" i="41"/>
  <c r="M154" i="41"/>
  <c r="P155" i="41"/>
  <c r="N157" i="41"/>
  <c r="L152" i="41"/>
  <c r="M157" i="41"/>
  <c r="M155" i="41"/>
  <c r="AP92" i="41"/>
  <c r="AP91" i="41"/>
  <c r="AH91" i="41"/>
  <c r="AH93" i="41"/>
  <c r="Z93" i="41"/>
  <c r="Z92" i="41"/>
  <c r="Z91" i="41"/>
  <c r="J91" i="41"/>
  <c r="J93" i="41"/>
  <c r="J92" i="41"/>
  <c r="O156" i="37"/>
  <c r="P204" i="37"/>
  <c r="N156" i="37"/>
  <c r="O204" i="37"/>
  <c r="M218" i="37"/>
  <c r="S139" i="38"/>
  <c r="L143" i="38"/>
  <c r="N140" i="38"/>
  <c r="L156" i="38"/>
  <c r="O154" i="38"/>
  <c r="M208" i="38"/>
  <c r="O206" i="38"/>
  <c r="Q204" i="38"/>
  <c r="N216" i="38"/>
  <c r="Q220" i="38"/>
  <c r="O219" i="38"/>
  <c r="M218" i="38"/>
  <c r="S193" i="39"/>
  <c r="L203" i="39"/>
  <c r="M207" i="39"/>
  <c r="O204" i="39"/>
  <c r="M143" i="39"/>
  <c r="P131" i="40"/>
  <c r="Z131" i="40" s="1"/>
  <c r="Q129" i="40"/>
  <c r="AA129" i="40" s="1"/>
  <c r="L128" i="40"/>
  <c r="V128" i="40" s="1"/>
  <c r="Z154" i="40"/>
  <c r="V153" i="40"/>
  <c r="Q206" i="40"/>
  <c r="N216" i="40"/>
  <c r="O220" i="40"/>
  <c r="M218" i="40"/>
  <c r="S156" i="41"/>
  <c r="P154" i="41"/>
  <c r="O152" i="37"/>
  <c r="N154" i="37"/>
  <c r="S208" i="37"/>
  <c r="P221" i="37"/>
  <c r="P130" i="37"/>
  <c r="P127" i="37"/>
  <c r="N144" i="37"/>
  <c r="O141" i="37"/>
  <c r="N152" i="37"/>
  <c r="M156" i="37"/>
  <c r="M154" i="37"/>
  <c r="L190" i="37"/>
  <c r="R195" i="37"/>
  <c r="Q194" i="37"/>
  <c r="P193" i="37"/>
  <c r="O192" i="37"/>
  <c r="M191" i="37"/>
  <c r="R208" i="37"/>
  <c r="O207" i="37"/>
  <c r="Q205" i="37"/>
  <c r="L216" i="37"/>
  <c r="O221" i="37"/>
  <c r="Q219" i="37"/>
  <c r="Q217" i="37"/>
  <c r="P126" i="38"/>
  <c r="O129" i="38"/>
  <c r="S144" i="38"/>
  <c r="M142" i="38"/>
  <c r="L152" i="38"/>
  <c r="V152" i="38" s="1"/>
  <c r="N157" i="38"/>
  <c r="S155" i="38"/>
  <c r="N154" i="38"/>
  <c r="S190" i="38"/>
  <c r="M195" i="38"/>
  <c r="Q192" i="38"/>
  <c r="R203" i="38"/>
  <c r="R207" i="38"/>
  <c r="N206" i="38"/>
  <c r="O204" i="38"/>
  <c r="R221" i="38"/>
  <c r="P220" i="38"/>
  <c r="N219" i="38"/>
  <c r="R217" i="38"/>
  <c r="P193" i="39"/>
  <c r="Q203" i="39"/>
  <c r="L207" i="39"/>
  <c r="N204" i="39"/>
  <c r="O221" i="39"/>
  <c r="L220" i="39"/>
  <c r="O218" i="39"/>
  <c r="L217" i="39"/>
  <c r="L143" i="39"/>
  <c r="O152" i="39"/>
  <c r="M155" i="39"/>
  <c r="AB153" i="40"/>
  <c r="O131" i="40"/>
  <c r="P129" i="40"/>
  <c r="Z129" i="40" s="1"/>
  <c r="Q127" i="40"/>
  <c r="AA127" i="40" s="1"/>
  <c r="M139" i="40"/>
  <c r="W139" i="40" s="1"/>
  <c r="O143" i="40"/>
  <c r="Y143" i="40" s="1"/>
  <c r="Q141" i="40"/>
  <c r="AA141" i="40" s="1"/>
  <c r="N140" i="40"/>
  <c r="X140" i="40" s="1"/>
  <c r="P157" i="40"/>
  <c r="Z157" i="40" s="1"/>
  <c r="L156" i="40"/>
  <c r="V156" i="40" s="1"/>
  <c r="O154" i="40"/>
  <c r="Y154" i="40" s="1"/>
  <c r="P190" i="40"/>
  <c r="S194" i="40"/>
  <c r="M193" i="40"/>
  <c r="N191" i="40"/>
  <c r="P205" i="40"/>
  <c r="R221" i="40"/>
  <c r="R219" i="40"/>
  <c r="R217" i="40"/>
  <c r="Q152" i="41"/>
  <c r="P156" i="41"/>
  <c r="O154" i="41"/>
  <c r="P152" i="37"/>
  <c r="S205" i="37"/>
  <c r="P207" i="37"/>
  <c r="R205" i="37"/>
  <c r="L220" i="37"/>
  <c r="O157" i="38"/>
  <c r="Y157" i="38" s="1"/>
  <c r="O130" i="37"/>
  <c r="O127" i="37"/>
  <c r="P143" i="37"/>
  <c r="N141" i="37"/>
  <c r="P157" i="37"/>
  <c r="P155" i="37"/>
  <c r="P153" i="37"/>
  <c r="S190" i="37"/>
  <c r="Q195" i="37"/>
  <c r="P194" i="37"/>
  <c r="O193" i="37"/>
  <c r="M192" i="37"/>
  <c r="L191" i="37"/>
  <c r="Q208" i="37"/>
  <c r="S206" i="37"/>
  <c r="P205" i="37"/>
  <c r="S216" i="37"/>
  <c r="N221" i="37"/>
  <c r="O219" i="37"/>
  <c r="P217" i="37"/>
  <c r="O126" i="38"/>
  <c r="O128" i="38"/>
  <c r="R144" i="38"/>
  <c r="L142" i="38"/>
  <c r="S152" i="38"/>
  <c r="M157" i="38"/>
  <c r="R155" i="38"/>
  <c r="M154" i="38"/>
  <c r="R190" i="38"/>
  <c r="O194" i="38"/>
  <c r="P192" i="38"/>
  <c r="P203" i="38"/>
  <c r="Q207" i="38"/>
  <c r="M206" i="38"/>
  <c r="M204" i="38"/>
  <c r="Q221" i="38"/>
  <c r="O220" i="38"/>
  <c r="M219" i="38"/>
  <c r="Q217" i="38"/>
  <c r="P190" i="39"/>
  <c r="O193" i="39"/>
  <c r="S208" i="39"/>
  <c r="M206" i="39"/>
  <c r="L216" i="39"/>
  <c r="N221" i="39"/>
  <c r="S219" i="39"/>
  <c r="N218" i="39"/>
  <c r="S142" i="39"/>
  <c r="N157" i="39"/>
  <c r="M154" i="39"/>
  <c r="W154" i="39" s="1"/>
  <c r="N131" i="40"/>
  <c r="X131" i="40" s="1"/>
  <c r="O129" i="40"/>
  <c r="Y129" i="40" s="1"/>
  <c r="P127" i="40"/>
  <c r="Z127" i="40" s="1"/>
  <c r="Q144" i="40"/>
  <c r="AA144" i="40" s="1"/>
  <c r="N143" i="40"/>
  <c r="X143" i="40" s="1"/>
  <c r="P141" i="40"/>
  <c r="Z141" i="40" s="1"/>
  <c r="L140" i="40"/>
  <c r="V140" i="40" s="1"/>
  <c r="O157" i="40"/>
  <c r="Y157" i="40" s="1"/>
  <c r="Q155" i="40"/>
  <c r="AA155" i="40" s="1"/>
  <c r="N154" i="40"/>
  <c r="X154" i="40" s="1"/>
  <c r="O190" i="40"/>
  <c r="P194" i="40"/>
  <c r="S192" i="40"/>
  <c r="M191" i="40"/>
  <c r="P221" i="40"/>
  <c r="Q219" i="40"/>
  <c r="P152" i="41"/>
  <c r="N156" i="41"/>
  <c r="N154" i="41"/>
  <c r="AU93" i="41"/>
  <c r="AU92" i="41"/>
  <c r="AM92" i="41"/>
  <c r="AM91" i="41"/>
  <c r="AE91" i="41"/>
  <c r="AE92" i="41"/>
  <c r="AE93" i="41"/>
  <c r="W93" i="41"/>
  <c r="W91" i="41"/>
  <c r="W92" i="41"/>
  <c r="O92" i="41"/>
  <c r="O91" i="41"/>
  <c r="O93" i="41"/>
  <c r="G91" i="41"/>
  <c r="G93" i="41"/>
  <c r="G92" i="41"/>
  <c r="O155" i="37"/>
  <c r="L203" i="37"/>
  <c r="O205" i="37"/>
  <c r="W156" i="38"/>
  <c r="O203" i="38"/>
  <c r="P207" i="38"/>
  <c r="Q205" i="38"/>
  <c r="O190" i="39"/>
  <c r="O192" i="39"/>
  <c r="Q141" i="39"/>
  <c r="Z156" i="40"/>
  <c r="L204" i="40"/>
  <c r="Q208" i="40"/>
  <c r="S217" i="40"/>
  <c r="P218" i="40"/>
  <c r="M220" i="40"/>
  <c r="Q221" i="40"/>
  <c r="Q217" i="40"/>
  <c r="O219" i="40"/>
  <c r="O221" i="40"/>
  <c r="P219" i="40"/>
  <c r="O217" i="40"/>
  <c r="O152" i="41"/>
  <c r="M156" i="41"/>
  <c r="S153" i="41"/>
  <c r="AT91" i="41"/>
  <c r="AT93" i="41"/>
  <c r="AT92" i="41"/>
  <c r="AL93" i="41"/>
  <c r="AL92" i="41"/>
  <c r="AL91" i="41"/>
  <c r="AD91" i="41"/>
  <c r="AD93" i="41"/>
  <c r="V91" i="41"/>
  <c r="V93" i="41"/>
  <c r="V92" i="41"/>
  <c r="N92" i="41"/>
  <c r="N91" i="41"/>
  <c r="F91" i="41"/>
  <c r="F93" i="41"/>
  <c r="F92" i="41"/>
  <c r="B92" i="41"/>
  <c r="O157" i="37"/>
  <c r="P208" i="37"/>
  <c r="N155" i="37"/>
  <c r="Q206" i="37"/>
  <c r="Q216" i="37"/>
  <c r="N217" i="37"/>
  <c r="W128" i="38"/>
  <c r="N144" i="38"/>
  <c r="R141" i="38"/>
  <c r="S156" i="38"/>
  <c r="AC156" i="38" s="1"/>
  <c r="S153" i="38"/>
  <c r="AC153" i="38" s="1"/>
  <c r="N203" i="38"/>
  <c r="O207" i="38"/>
  <c r="O205" i="38"/>
  <c r="R216" i="38"/>
  <c r="O221" i="38"/>
  <c r="M220" i="38"/>
  <c r="Q218" i="38"/>
  <c r="O217" i="38"/>
  <c r="N190" i="39"/>
  <c r="N192" i="39"/>
  <c r="O208" i="39"/>
  <c r="S205" i="39"/>
  <c r="N141" i="39"/>
  <c r="L157" i="39"/>
  <c r="V157" i="39" s="1"/>
  <c r="S153" i="39"/>
  <c r="Q126" i="40"/>
  <c r="AA126" i="40" s="1"/>
  <c r="Q130" i="40"/>
  <c r="AA130" i="40" s="1"/>
  <c r="L129" i="40"/>
  <c r="V129" i="40" s="1"/>
  <c r="N127" i="40"/>
  <c r="X127" i="40" s="1"/>
  <c r="Y155" i="40"/>
  <c r="V155" i="40"/>
  <c r="P208" i="40"/>
  <c r="S216" i="40"/>
  <c r="M221" i="40"/>
  <c r="M219" i="40"/>
  <c r="M217" i="40"/>
  <c r="S157" i="41"/>
  <c r="S155" i="41"/>
  <c r="P153" i="41"/>
  <c r="O153" i="37"/>
  <c r="O208" i="37"/>
  <c r="L219" i="37"/>
  <c r="N155" i="38"/>
  <c r="X155" i="38" s="1"/>
  <c r="P126" i="37"/>
  <c r="P139" i="37"/>
  <c r="P142" i="37"/>
  <c r="N140" i="37"/>
  <c r="M157" i="37"/>
  <c r="M155" i="37"/>
  <c r="M153" i="37"/>
  <c r="P190" i="37"/>
  <c r="M195" i="37"/>
  <c r="L194" i="37"/>
  <c r="S192" i="37"/>
  <c r="R191" i="37"/>
  <c r="R203" i="37"/>
  <c r="S207" i="37"/>
  <c r="P206" i="37"/>
  <c r="R204" i="37"/>
  <c r="P216" i="37"/>
  <c r="O220" i="37"/>
  <c r="Q218" i="37"/>
  <c r="M217" i="37"/>
  <c r="L131" i="38"/>
  <c r="V131" i="38" s="1"/>
  <c r="M127" i="38"/>
  <c r="W127" i="38" s="1"/>
  <c r="O143" i="38"/>
  <c r="S140" i="38"/>
  <c r="N152" i="38"/>
  <c r="X152" i="38" s="1"/>
  <c r="R156" i="38"/>
  <c r="AB156" i="38" s="1"/>
  <c r="M155" i="38"/>
  <c r="Q195" i="38"/>
  <c r="R193" i="38"/>
  <c r="P191" i="38"/>
  <c r="R208" i="38"/>
  <c r="M207" i="38"/>
  <c r="N205" i="38"/>
  <c r="Q216" i="38"/>
  <c r="N221" i="38"/>
  <c r="R219" i="38"/>
  <c r="P218" i="38"/>
  <c r="N217" i="38"/>
  <c r="M195" i="39"/>
  <c r="M192" i="39"/>
  <c r="N208" i="39"/>
  <c r="O216" i="39"/>
  <c r="S220" i="39"/>
  <c r="N219" i="39"/>
  <c r="S144" i="39"/>
  <c r="M141" i="39"/>
  <c r="S156" i="39"/>
  <c r="AC156" i="39" s="1"/>
  <c r="P126" i="40"/>
  <c r="Z126" i="40" s="1"/>
  <c r="P130" i="40"/>
  <c r="Z130" i="40" s="1"/>
  <c r="R139" i="40"/>
  <c r="AB139" i="40" s="1"/>
  <c r="N144" i="40"/>
  <c r="X144" i="40" s="1"/>
  <c r="P142" i="40"/>
  <c r="Z142" i="40" s="1"/>
  <c r="L141" i="40"/>
  <c r="V141" i="40" s="1"/>
  <c r="P152" i="40"/>
  <c r="Z152" i="40" s="1"/>
  <c r="Q156" i="40"/>
  <c r="AA156" i="40" s="1"/>
  <c r="N155" i="40"/>
  <c r="X155" i="40" s="1"/>
  <c r="P153" i="40"/>
  <c r="Z153" i="40" s="1"/>
  <c r="P195" i="40"/>
  <c r="M194" i="40"/>
  <c r="M192" i="40"/>
  <c r="O208" i="40"/>
  <c r="R216" i="40"/>
  <c r="R220" i="40"/>
  <c r="R218" i="40"/>
  <c r="P157" i="41"/>
  <c r="O155" i="41"/>
  <c r="O153" i="41"/>
  <c r="B102" i="41"/>
  <c r="B108" i="41"/>
  <c r="B107" i="41"/>
  <c r="B106" i="41"/>
  <c r="AS102" i="41"/>
  <c r="Z103" i="41"/>
  <c r="AJ104" i="41"/>
  <c r="R190" i="41"/>
  <c r="Q194" i="41"/>
  <c r="Q192" i="41"/>
  <c r="L203" i="41"/>
  <c r="P208" i="41"/>
  <c r="R206" i="41"/>
  <c r="N205" i="41"/>
  <c r="R216" i="41"/>
  <c r="S220" i="41"/>
  <c r="P219" i="41"/>
  <c r="R217" i="41"/>
  <c r="AL93" i="42"/>
  <c r="AD93" i="42"/>
  <c r="V93" i="42"/>
  <c r="N93" i="42"/>
  <c r="AE91" i="42"/>
  <c r="I91" i="42"/>
  <c r="AA92" i="42"/>
  <c r="J92" i="42"/>
  <c r="G93" i="42"/>
  <c r="AB102" i="42"/>
  <c r="D102" i="42"/>
  <c r="Z103" i="42"/>
  <c r="C103" i="42"/>
  <c r="AA104" i="42"/>
  <c r="B102" i="43"/>
  <c r="B108" i="43"/>
  <c r="B107" i="43"/>
  <c r="B106" i="43"/>
  <c r="J102" i="43"/>
  <c r="AU102" i="43"/>
  <c r="D102" i="43"/>
  <c r="T103" i="43"/>
  <c r="AA104" i="43"/>
  <c r="O127" i="43"/>
  <c r="P141" i="43"/>
  <c r="S154" i="43"/>
  <c r="N153" i="43"/>
  <c r="Q221" i="43"/>
  <c r="L220" i="43"/>
  <c r="L218" i="43"/>
  <c r="AU91" i="44"/>
  <c r="V91" i="44"/>
  <c r="AL92" i="44"/>
  <c r="I92" i="44"/>
  <c r="AE93" i="44"/>
  <c r="G93" i="44"/>
  <c r="AD102" i="44"/>
  <c r="AV103" i="44"/>
  <c r="W103" i="44"/>
  <c r="AM104" i="44"/>
  <c r="O104" i="44"/>
  <c r="V126" i="44"/>
  <c r="S129" i="44"/>
  <c r="M128" i="44"/>
  <c r="P143" i="44"/>
  <c r="R140" i="44"/>
  <c r="O191" i="44"/>
  <c r="P205" i="44"/>
  <c r="O216" i="44"/>
  <c r="S220" i="44"/>
  <c r="P219" i="44"/>
  <c r="N218" i="44"/>
  <c r="AR102" i="41"/>
  <c r="E102" i="41"/>
  <c r="R103" i="41"/>
  <c r="AH104" i="41"/>
  <c r="S203" i="41"/>
  <c r="N208" i="41"/>
  <c r="Q206" i="41"/>
  <c r="S204" i="41"/>
  <c r="R220" i="41"/>
  <c r="N219" i="41"/>
  <c r="Q217" i="41"/>
  <c r="AJ92" i="42"/>
  <c r="T93" i="42"/>
  <c r="AB91" i="42"/>
  <c r="D91" i="42"/>
  <c r="I92" i="42"/>
  <c r="AG93" i="42"/>
  <c r="B102" i="42"/>
  <c r="B107" i="42"/>
  <c r="B106" i="42"/>
  <c r="B108" i="42"/>
  <c r="AR102" i="42"/>
  <c r="AA102" i="42"/>
  <c r="C102" i="42"/>
  <c r="Y103" i="42"/>
  <c r="B104" i="42"/>
  <c r="Z104" i="42"/>
  <c r="AR102" i="43"/>
  <c r="AU103" i="43"/>
  <c r="S103" i="43"/>
  <c r="N127" i="43"/>
  <c r="O141" i="43"/>
  <c r="S157" i="43"/>
  <c r="N156" i="43"/>
  <c r="P154" i="43"/>
  <c r="M153" i="43"/>
  <c r="P221" i="43"/>
  <c r="P219" i="43"/>
  <c r="Q217" i="43"/>
  <c r="AN91" i="44"/>
  <c r="O91" i="44"/>
  <c r="AG92" i="44"/>
  <c r="H92" i="44"/>
  <c r="AD93" i="44"/>
  <c r="F93" i="44"/>
  <c r="Q102" i="44"/>
  <c r="AU103" i="44"/>
  <c r="V103" i="44"/>
  <c r="AL104" i="44"/>
  <c r="I104" i="44"/>
  <c r="W131" i="44"/>
  <c r="AB129" i="44"/>
  <c r="P140" i="44"/>
  <c r="N191" i="44"/>
  <c r="O205" i="44"/>
  <c r="N216" i="44"/>
  <c r="R220" i="44"/>
  <c r="O219" i="44"/>
  <c r="M218" i="44"/>
  <c r="D102" i="41"/>
  <c r="R203" i="41"/>
  <c r="S207" i="41"/>
  <c r="P206" i="41"/>
  <c r="R204" i="41"/>
  <c r="AI92" i="42"/>
  <c r="S93" i="42"/>
  <c r="AA91" i="42"/>
  <c r="C91" i="42"/>
  <c r="Y92" i="42"/>
  <c r="B93" i="42"/>
  <c r="AQ102" i="42"/>
  <c r="T102" i="42"/>
  <c r="B103" i="42"/>
  <c r="S103" i="42"/>
  <c r="AW104" i="42"/>
  <c r="Y104" i="42"/>
  <c r="AJ102" i="43"/>
  <c r="G103" i="43"/>
  <c r="O126" i="43"/>
  <c r="S144" i="43"/>
  <c r="N141" i="43"/>
  <c r="N221" i="43"/>
  <c r="O219" i="43"/>
  <c r="P217" i="43"/>
  <c r="AM91" i="44"/>
  <c r="N91" i="44"/>
  <c r="AF92" i="44"/>
  <c r="G92" i="44"/>
  <c r="W93" i="44"/>
  <c r="AU102" i="44"/>
  <c r="P102" i="44"/>
  <c r="AN103" i="44"/>
  <c r="O103" i="44"/>
  <c r="AG104" i="44"/>
  <c r="H104" i="44"/>
  <c r="Q126" i="44"/>
  <c r="AA126" i="44" s="1"/>
  <c r="L131" i="44"/>
  <c r="Z131" i="44" s="1"/>
  <c r="P129" i="44"/>
  <c r="Z129" i="44" s="1"/>
  <c r="S127" i="44"/>
  <c r="AC127" i="44" s="1"/>
  <c r="M139" i="44"/>
  <c r="P142" i="44"/>
  <c r="M140" i="44"/>
  <c r="O190" i="44"/>
  <c r="S208" i="44"/>
  <c r="N205" i="44"/>
  <c r="S221" i="44"/>
  <c r="P220" i="44"/>
  <c r="N219" i="44"/>
  <c r="S217" i="44"/>
  <c r="Q204" i="41"/>
  <c r="AQ91" i="42"/>
  <c r="Z91" i="42"/>
  <c r="W92" i="42"/>
  <c r="AW93" i="42"/>
  <c r="Y93" i="42"/>
  <c r="AP102" i="42"/>
  <c r="S102" i="42"/>
  <c r="AQ103" i="42"/>
  <c r="R103" i="42"/>
  <c r="L104" i="42"/>
  <c r="AM104" i="43"/>
  <c r="AE102" i="43"/>
  <c r="O103" i="43"/>
  <c r="G102" i="43"/>
  <c r="AI102" i="43"/>
  <c r="AQ103" i="43"/>
  <c r="D103" i="43"/>
  <c r="O104" i="43"/>
  <c r="AL91" i="44"/>
  <c r="AW92" i="44"/>
  <c r="AE92" i="44"/>
  <c r="F92" i="44"/>
  <c r="V93" i="44"/>
  <c r="AO102" i="44"/>
  <c r="AM103" i="44"/>
  <c r="N103" i="44"/>
  <c r="AF104" i="44"/>
  <c r="G104" i="44"/>
  <c r="P126" i="44"/>
  <c r="S130" i="44"/>
  <c r="AC130" i="44" s="1"/>
  <c r="M129" i="44"/>
  <c r="W129" i="44" s="1"/>
  <c r="R127" i="44"/>
  <c r="AB127" i="44" s="1"/>
  <c r="S139" i="44"/>
  <c r="M142" i="44"/>
  <c r="Q152" i="44"/>
  <c r="N190" i="44"/>
  <c r="P208" i="44"/>
  <c r="M204" i="44"/>
  <c r="R221" i="44"/>
  <c r="O220" i="44"/>
  <c r="M219" i="44"/>
  <c r="R217" i="44"/>
  <c r="D103" i="41"/>
  <c r="M104" i="41"/>
  <c r="M190" i="41"/>
  <c r="P193" i="41"/>
  <c r="O191" i="41"/>
  <c r="O203" i="41"/>
  <c r="Q207" i="41"/>
  <c r="S205" i="41"/>
  <c r="P204" i="41"/>
  <c r="R221" i="41"/>
  <c r="N220" i="41"/>
  <c r="Q218" i="41"/>
  <c r="AP93" i="42"/>
  <c r="AW91" i="42"/>
  <c r="AG92" i="42"/>
  <c r="Q93" i="42"/>
  <c r="AP91" i="42"/>
  <c r="Q92" i="42"/>
  <c r="AU93" i="42"/>
  <c r="AO102" i="42"/>
  <c r="R102" i="42"/>
  <c r="AP103" i="42"/>
  <c r="Q103" i="42"/>
  <c r="AO104" i="42"/>
  <c r="K104" i="42"/>
  <c r="AQ104" i="43"/>
  <c r="P130" i="43"/>
  <c r="L152" i="43"/>
  <c r="N157" i="43"/>
  <c r="P155" i="43"/>
  <c r="M154" i="43"/>
  <c r="Q216" i="43"/>
  <c r="Q220" i="43"/>
  <c r="L219" i="43"/>
  <c r="N217" i="43"/>
  <c r="AV92" i="44"/>
  <c r="X92" i="44"/>
  <c r="AU93" i="44"/>
  <c r="Q93" i="44"/>
  <c r="AN102" i="44"/>
  <c r="N102" i="44"/>
  <c r="AL103" i="44"/>
  <c r="AW104" i="44"/>
  <c r="AE104" i="44"/>
  <c r="F104" i="44"/>
  <c r="N126" i="44"/>
  <c r="R130" i="44"/>
  <c r="L129" i="44"/>
  <c r="P127" i="44"/>
  <c r="M144" i="44"/>
  <c r="L142" i="44"/>
  <c r="N152" i="44"/>
  <c r="P194" i="44"/>
  <c r="O208" i="44"/>
  <c r="L216" i="44"/>
  <c r="P221" i="44"/>
  <c r="N220" i="44"/>
  <c r="S218" i="44"/>
  <c r="P217" i="44"/>
  <c r="B104" i="41"/>
  <c r="L104" i="41"/>
  <c r="P195" i="41"/>
  <c r="O193" i="41"/>
  <c r="N191" i="41"/>
  <c r="S208" i="41"/>
  <c r="P207" i="41"/>
  <c r="R205" i="41"/>
  <c r="N204" i="41"/>
  <c r="Q221" i="41"/>
  <c r="S219" i="41"/>
  <c r="P218" i="41"/>
  <c r="AO91" i="42"/>
  <c r="R91" i="42"/>
  <c r="O92" i="42"/>
  <c r="AO93" i="42"/>
  <c r="K93" i="42"/>
  <c r="AI102" i="42"/>
  <c r="Q102" i="42"/>
  <c r="L103" i="42"/>
  <c r="AJ104" i="42"/>
  <c r="J104" i="42"/>
  <c r="W102" i="43"/>
  <c r="Y91" i="44"/>
  <c r="W92" i="44"/>
  <c r="AT93" i="44"/>
  <c r="P93" i="44"/>
  <c r="G102" i="44"/>
  <c r="AE103" i="44"/>
  <c r="AV104" i="44"/>
  <c r="X104" i="44"/>
  <c r="M126" i="44"/>
  <c r="W126" i="44" s="1"/>
  <c r="P130" i="44"/>
  <c r="Z130" i="44" s="1"/>
  <c r="S128" i="44"/>
  <c r="AC128" i="44" s="1"/>
  <c r="M127" i="44"/>
  <c r="W127" i="44" s="1"/>
  <c r="L144" i="44"/>
  <c r="S141" i="44"/>
  <c r="S156" i="44"/>
  <c r="O194" i="44"/>
  <c r="N207" i="44"/>
  <c r="S216" i="44"/>
  <c r="O221" i="44"/>
  <c r="M220" i="44"/>
  <c r="R218" i="44"/>
  <c r="O217" i="44"/>
  <c r="T102" i="41"/>
  <c r="AC103" i="41"/>
  <c r="R208" i="41"/>
  <c r="N207" i="41"/>
  <c r="Q205" i="41"/>
  <c r="O93" i="42"/>
  <c r="AM91" i="42"/>
  <c r="L92" i="42"/>
  <c r="AJ93" i="42"/>
  <c r="J93" i="42"/>
  <c r="AH102" i="42"/>
  <c r="K102" i="42"/>
  <c r="AB103" i="42"/>
  <c r="AI104" i="42"/>
  <c r="I104" i="42"/>
  <c r="AE103" i="43"/>
  <c r="C104" i="43"/>
  <c r="B104" i="44"/>
  <c r="B107" i="44"/>
  <c r="B108" i="44"/>
  <c r="B106" i="44"/>
  <c r="AW91" i="44"/>
  <c r="X91" i="44"/>
  <c r="AT92" i="44"/>
  <c r="AG93" i="44"/>
  <c r="O93" i="44"/>
  <c r="F102" i="44"/>
  <c r="Y103" i="44"/>
  <c r="W104" i="44"/>
  <c r="S131" i="44"/>
  <c r="AC131" i="44" s="1"/>
  <c r="M130" i="44"/>
  <c r="W130" i="44" s="1"/>
  <c r="R128" i="44"/>
  <c r="AB128" i="44" s="1"/>
  <c r="L127" i="44"/>
  <c r="V127" i="44" s="1"/>
  <c r="S143" i="44"/>
  <c r="L141" i="44"/>
  <c r="P153" i="44"/>
  <c r="M193" i="44"/>
  <c r="M207" i="44"/>
  <c r="Q216" i="44"/>
  <c r="N221" i="44"/>
  <c r="S219" i="44"/>
  <c r="P218" i="44"/>
  <c r="N217" i="44"/>
  <c r="R102" i="41"/>
  <c r="AB103" i="41"/>
  <c r="AK104" i="41"/>
  <c r="L195" i="41"/>
  <c r="L193" i="41"/>
  <c r="Q208" i="41"/>
  <c r="S206" i="41"/>
  <c r="P205" i="41"/>
  <c r="S216" i="41"/>
  <c r="N221" i="41"/>
  <c r="Q219" i="41"/>
  <c r="S217" i="41"/>
  <c r="K92" i="42"/>
  <c r="AI93" i="42"/>
  <c r="AG102" i="42"/>
  <c r="I102" i="42"/>
  <c r="D103" i="42"/>
  <c r="AH104" i="42"/>
  <c r="K102" i="43"/>
  <c r="AB103" i="43"/>
  <c r="S128" i="43"/>
  <c r="AV91" i="44"/>
  <c r="AM92" i="44"/>
  <c r="AF93" i="44"/>
  <c r="H93" i="44"/>
  <c r="AW103" i="44"/>
  <c r="X103" i="44"/>
  <c r="AT104" i="44"/>
  <c r="V104" i="44"/>
  <c r="R131" i="44"/>
  <c r="AB131" i="44" s="1"/>
  <c r="L130" i="44"/>
  <c r="V130" i="44" s="1"/>
  <c r="P128" i="44"/>
  <c r="Z128" i="44" s="1"/>
  <c r="L139" i="44"/>
  <c r="R143" i="44"/>
  <c r="S140" i="44"/>
  <c r="S206" i="44"/>
  <c r="P216" i="44"/>
  <c r="M221" i="44"/>
  <c r="R219" i="44"/>
  <c r="O218" i="44"/>
  <c r="M217" i="44"/>
  <c r="O128" i="41"/>
  <c r="L129" i="39"/>
  <c r="AU103" i="42"/>
  <c r="AU104" i="42"/>
  <c r="G103" i="42"/>
  <c r="G104" i="42"/>
  <c r="T92" i="44"/>
  <c r="T91" i="44"/>
  <c r="AR103" i="44"/>
  <c r="AR104" i="44"/>
  <c r="D103" i="44"/>
  <c r="D104" i="44"/>
  <c r="V127" i="38"/>
  <c r="L139" i="41"/>
  <c r="AK93" i="41"/>
  <c r="AK91" i="41"/>
  <c r="E91" i="41"/>
  <c r="E93" i="41"/>
  <c r="E92" i="41"/>
  <c r="N104" i="43"/>
  <c r="N103" i="43"/>
  <c r="N102" i="43"/>
  <c r="Z102" i="43"/>
  <c r="Z104" i="43"/>
  <c r="Z103" i="43"/>
  <c r="S131" i="41"/>
  <c r="T93" i="41"/>
  <c r="T91" i="41"/>
  <c r="T92" i="41"/>
  <c r="AS104" i="43"/>
  <c r="AS103" i="43"/>
  <c r="AS102" i="43"/>
  <c r="AC104" i="43"/>
  <c r="AC103" i="43"/>
  <c r="AC102" i="43"/>
  <c r="M104" i="43"/>
  <c r="M103" i="43"/>
  <c r="M102" i="43"/>
  <c r="AG104" i="43"/>
  <c r="AG102" i="43"/>
  <c r="Y103" i="43"/>
  <c r="Y104" i="43"/>
  <c r="Q103" i="43"/>
  <c r="Q102" i="43"/>
  <c r="V144" i="44"/>
  <c r="AC139" i="44"/>
  <c r="AC141" i="44"/>
  <c r="Q127" i="37"/>
  <c r="Q128" i="37"/>
  <c r="Q129" i="37"/>
  <c r="Q130" i="37"/>
  <c r="Q131" i="37"/>
  <c r="R126" i="37"/>
  <c r="R128" i="37"/>
  <c r="R129" i="37"/>
  <c r="R131" i="37"/>
  <c r="S126" i="37"/>
  <c r="L127" i="37"/>
  <c r="L129" i="37"/>
  <c r="M126" i="37"/>
  <c r="M128" i="37"/>
  <c r="R127" i="37"/>
  <c r="R130" i="37"/>
  <c r="L128" i="37"/>
  <c r="M131" i="37"/>
  <c r="S127" i="37"/>
  <c r="S128" i="37"/>
  <c r="S129" i="37"/>
  <c r="S130" i="37"/>
  <c r="S131" i="37"/>
  <c r="L126" i="37"/>
  <c r="V126" i="37" s="1"/>
  <c r="L130" i="37"/>
  <c r="M127" i="37"/>
  <c r="M130" i="37"/>
  <c r="L131" i="37"/>
  <c r="X127" i="37" s="1"/>
  <c r="M129" i="37"/>
  <c r="N126" i="37"/>
  <c r="N131" i="37"/>
  <c r="O128" i="37"/>
  <c r="Y128" i="37" s="1"/>
  <c r="AB129" i="38"/>
  <c r="Y154" i="38"/>
  <c r="V153" i="38"/>
  <c r="Y156" i="38"/>
  <c r="Y153" i="38"/>
  <c r="M126" i="39"/>
  <c r="N127" i="39"/>
  <c r="X129" i="40"/>
  <c r="Y127" i="40"/>
  <c r="Y131" i="40"/>
  <c r="R204" i="40"/>
  <c r="R205" i="40"/>
  <c r="R206" i="40"/>
  <c r="R207" i="40"/>
  <c r="R208" i="40"/>
  <c r="S203" i="40"/>
  <c r="S204" i="40"/>
  <c r="S205" i="40"/>
  <c r="S206" i="40"/>
  <c r="S207" i="40"/>
  <c r="S208" i="40"/>
  <c r="L203" i="40"/>
  <c r="M204" i="40"/>
  <c r="M205" i="40"/>
  <c r="M206" i="40"/>
  <c r="M207" i="40"/>
  <c r="M208" i="40"/>
  <c r="N203" i="40"/>
  <c r="N204" i="40"/>
  <c r="Q205" i="40"/>
  <c r="O207" i="40"/>
  <c r="M203" i="40"/>
  <c r="L205" i="40"/>
  <c r="N208" i="40"/>
  <c r="O204" i="40"/>
  <c r="L206" i="40"/>
  <c r="P207" i="40"/>
  <c r="O203" i="40"/>
  <c r="R203" i="40"/>
  <c r="P204" i="40"/>
  <c r="N206" i="40"/>
  <c r="Q207" i="40"/>
  <c r="P203" i="40"/>
  <c r="Q204" i="40"/>
  <c r="O206" i="40"/>
  <c r="L208" i="40"/>
  <c r="Q203" i="40"/>
  <c r="P206" i="40"/>
  <c r="O205" i="40"/>
  <c r="P131" i="41"/>
  <c r="T93" i="44"/>
  <c r="AR102" i="44"/>
  <c r="AC143" i="44"/>
  <c r="V141" i="44"/>
  <c r="M130" i="39"/>
  <c r="Q140" i="41"/>
  <c r="Q141" i="41"/>
  <c r="Q142" i="41"/>
  <c r="Q143" i="41"/>
  <c r="Q144" i="41"/>
  <c r="AA144" i="41" s="1"/>
  <c r="R139" i="41"/>
  <c r="R140" i="41"/>
  <c r="R141" i="41"/>
  <c r="R142" i="41"/>
  <c r="R143" i="41"/>
  <c r="R144" i="41"/>
  <c r="S139" i="41"/>
  <c r="L140" i="41"/>
  <c r="V140" i="41" s="1"/>
  <c r="L141" i="41"/>
  <c r="L142" i="41"/>
  <c r="L143" i="41"/>
  <c r="L144" i="41"/>
  <c r="V144" i="41" s="1"/>
  <c r="M139" i="41"/>
  <c r="O141" i="41"/>
  <c r="M143" i="41"/>
  <c r="P144" i="41"/>
  <c r="Z144" i="41" s="1"/>
  <c r="N142" i="41"/>
  <c r="P139" i="41"/>
  <c r="M144" i="41"/>
  <c r="M140" i="41"/>
  <c r="W140" i="41" s="1"/>
  <c r="P141" i="41"/>
  <c r="N143" i="41"/>
  <c r="S144" i="41"/>
  <c r="AC144" i="41" s="1"/>
  <c r="Q139" i="41"/>
  <c r="AA139" i="41" s="1"/>
  <c r="N140" i="41"/>
  <c r="S141" i="41"/>
  <c r="O143" i="41"/>
  <c r="N139" i="41"/>
  <c r="X139" i="41" s="1"/>
  <c r="S143" i="41"/>
  <c r="S140" i="41"/>
  <c r="O140" i="41"/>
  <c r="Y140" i="41" s="1"/>
  <c r="M142" i="41"/>
  <c r="W142" i="41" s="1"/>
  <c r="P143" i="41"/>
  <c r="O139" i="41"/>
  <c r="P140" i="41"/>
  <c r="Z140" i="41" s="1"/>
  <c r="O142" i="41"/>
  <c r="Y142" i="41" s="1"/>
  <c r="AM102" i="42"/>
  <c r="AM103" i="42"/>
  <c r="O103" i="42"/>
  <c r="O102" i="42"/>
  <c r="AJ93" i="44"/>
  <c r="AJ91" i="44"/>
  <c r="D91" i="44"/>
  <c r="D92" i="44"/>
  <c r="D93" i="44"/>
  <c r="T102" i="44"/>
  <c r="T104" i="44"/>
  <c r="T103" i="44"/>
  <c r="D102" i="44"/>
  <c r="S128" i="39"/>
  <c r="U92" i="41"/>
  <c r="U91" i="41"/>
  <c r="B103" i="43"/>
  <c r="B104" i="43"/>
  <c r="V104" i="43"/>
  <c r="V103" i="43"/>
  <c r="V102" i="43"/>
  <c r="R102" i="43"/>
  <c r="R103" i="43"/>
  <c r="AC129" i="38"/>
  <c r="AB92" i="41"/>
  <c r="AB93" i="41"/>
  <c r="AK104" i="43"/>
  <c r="AK103" i="43"/>
  <c r="AK102" i="43"/>
  <c r="U104" i="43"/>
  <c r="U103" i="43"/>
  <c r="U102" i="43"/>
  <c r="AW103" i="43"/>
  <c r="AW104" i="43"/>
  <c r="I104" i="43"/>
  <c r="I102" i="43"/>
  <c r="Z126" i="38"/>
  <c r="Y129" i="38"/>
  <c r="AC155" i="38"/>
  <c r="X154" i="38"/>
  <c r="S131" i="39"/>
  <c r="W157" i="39"/>
  <c r="V154" i="39"/>
  <c r="N130" i="41"/>
  <c r="S142" i="41"/>
  <c r="AC142" i="41" s="1"/>
  <c r="AK92" i="41"/>
  <c r="AM104" i="42"/>
  <c r="N153" i="44"/>
  <c r="N154" i="44"/>
  <c r="N155" i="44"/>
  <c r="X155" i="44" s="1"/>
  <c r="N156" i="44"/>
  <c r="X156" i="44" s="1"/>
  <c r="N157" i="44"/>
  <c r="O152" i="44"/>
  <c r="O153" i="44"/>
  <c r="Y153" i="44" s="1"/>
  <c r="O154" i="44"/>
  <c r="Y154" i="44" s="1"/>
  <c r="O155" i="44"/>
  <c r="O156" i="44"/>
  <c r="O157" i="44"/>
  <c r="Y157" i="44" s="1"/>
  <c r="P152" i="44"/>
  <c r="Z152" i="44" s="1"/>
  <c r="Q153" i="44"/>
  <c r="Q154" i="44"/>
  <c r="Q155" i="44"/>
  <c r="AA155" i="44" s="1"/>
  <c r="Q156" i="44"/>
  <c r="AA156" i="44" s="1"/>
  <c r="Q157" i="44"/>
  <c r="R152" i="44"/>
  <c r="S153" i="44"/>
  <c r="AC153" i="44" s="1"/>
  <c r="P155" i="44"/>
  <c r="Z155" i="44" s="1"/>
  <c r="L157" i="44"/>
  <c r="V157" i="44" s="1"/>
  <c r="S152" i="44"/>
  <c r="L153" i="44"/>
  <c r="V153" i="44" s="1"/>
  <c r="S157" i="44"/>
  <c r="AC157" i="44" s="1"/>
  <c r="L154" i="44"/>
  <c r="V154" i="44" s="1"/>
  <c r="R155" i="44"/>
  <c r="M157" i="44"/>
  <c r="W157" i="44" s="1"/>
  <c r="L152" i="44"/>
  <c r="V152" i="44" s="1"/>
  <c r="M156" i="44"/>
  <c r="W156" i="44" s="1"/>
  <c r="S154" i="44"/>
  <c r="M152" i="44"/>
  <c r="W152" i="44" s="1"/>
  <c r="M154" i="44"/>
  <c r="W154" i="44" s="1"/>
  <c r="S155" i="44"/>
  <c r="AC155" i="44" s="1"/>
  <c r="P157" i="44"/>
  <c r="M153" i="44"/>
  <c r="W153" i="44" s="1"/>
  <c r="P154" i="44"/>
  <c r="Z154" i="44" s="1"/>
  <c r="L156" i="44"/>
  <c r="V156" i="44" s="1"/>
  <c r="R157" i="44"/>
  <c r="R154" i="44"/>
  <c r="AB154" i="44" s="1"/>
  <c r="P156" i="44"/>
  <c r="Z156" i="44" s="1"/>
  <c r="V139" i="44"/>
  <c r="AB143" i="44"/>
  <c r="AC140" i="44"/>
  <c r="M155" i="44"/>
  <c r="W155" i="44" s="1"/>
  <c r="Z141" i="44"/>
  <c r="O196" i="37"/>
  <c r="AB191" i="37" s="1"/>
  <c r="V190" i="37"/>
  <c r="O127" i="39"/>
  <c r="Y127" i="39" s="1"/>
  <c r="O128" i="39"/>
  <c r="O129" i="39"/>
  <c r="O130" i="39"/>
  <c r="Y130" i="39" s="1"/>
  <c r="O131" i="39"/>
  <c r="Y131" i="39" s="1"/>
  <c r="P126" i="39"/>
  <c r="P127" i="39"/>
  <c r="P128" i="39"/>
  <c r="Z128" i="39" s="1"/>
  <c r="P129" i="39"/>
  <c r="Z129" i="39" s="1"/>
  <c r="P130" i="39"/>
  <c r="P131" i="39"/>
  <c r="Q126" i="39"/>
  <c r="AA126" i="39" s="1"/>
  <c r="R127" i="39"/>
  <c r="AB127" i="39" s="1"/>
  <c r="R128" i="39"/>
  <c r="R129" i="39"/>
  <c r="R130" i="39"/>
  <c r="AB130" i="39" s="1"/>
  <c r="R131" i="39"/>
  <c r="AB131" i="39" s="1"/>
  <c r="S126" i="39"/>
  <c r="Q127" i="39"/>
  <c r="M129" i="39"/>
  <c r="W129" i="39" s="1"/>
  <c r="S130" i="39"/>
  <c r="AC130" i="39" s="1"/>
  <c r="O126" i="39"/>
  <c r="Y126" i="39" s="1"/>
  <c r="L130" i="39"/>
  <c r="S127" i="39"/>
  <c r="AC127" i="39" s="1"/>
  <c r="N129" i="39"/>
  <c r="X129" i="39" s="1"/>
  <c r="L131" i="39"/>
  <c r="V131" i="39" s="1"/>
  <c r="R126" i="39"/>
  <c r="Q131" i="39"/>
  <c r="AA131" i="39" s="1"/>
  <c r="L128" i="39"/>
  <c r="V128" i="39" s="1"/>
  <c r="Q129" i="39"/>
  <c r="AA129" i="39" s="1"/>
  <c r="M131" i="39"/>
  <c r="L126" i="39"/>
  <c r="V126" i="39" s="1"/>
  <c r="S129" i="39"/>
  <c r="AC129" i="39" s="1"/>
  <c r="N128" i="39"/>
  <c r="X128" i="39" s="1"/>
  <c r="M128" i="39"/>
  <c r="N131" i="39"/>
  <c r="X131" i="39" s="1"/>
  <c r="W141" i="41"/>
  <c r="AE104" i="42"/>
  <c r="AE102" i="42"/>
  <c r="AR91" i="44"/>
  <c r="AR93" i="44"/>
  <c r="AR92" i="44"/>
  <c r="L93" i="44"/>
  <c r="L91" i="44"/>
  <c r="AB104" i="44"/>
  <c r="AB102" i="44"/>
  <c r="AC130" i="38"/>
  <c r="AS91" i="41"/>
  <c r="AS93" i="41"/>
  <c r="AS92" i="41"/>
  <c r="M91" i="41"/>
  <c r="M93" i="41"/>
  <c r="AL104" i="43"/>
  <c r="AL103" i="43"/>
  <c r="AL102" i="43"/>
  <c r="AP103" i="43"/>
  <c r="AP102" i="43"/>
  <c r="X152" i="44"/>
  <c r="N126" i="39"/>
  <c r="X126" i="39" s="1"/>
  <c r="AR91" i="41"/>
  <c r="AR92" i="41"/>
  <c r="AR93" i="41"/>
  <c r="L93" i="41"/>
  <c r="L91" i="41"/>
  <c r="AO102" i="43"/>
  <c r="AO104" i="43"/>
  <c r="AO103" i="43"/>
  <c r="Y126" i="38"/>
  <c r="Y128" i="38"/>
  <c r="W157" i="38"/>
  <c r="AB155" i="38"/>
  <c r="W154" i="38"/>
  <c r="Q130" i="39"/>
  <c r="L127" i="39"/>
  <c r="V127" i="39" s="1"/>
  <c r="AC153" i="39"/>
  <c r="P142" i="41"/>
  <c r="Z142" i="41" s="1"/>
  <c r="U93" i="41"/>
  <c r="AU102" i="41"/>
  <c r="AU103" i="41"/>
  <c r="AU104" i="41"/>
  <c r="AM104" i="41"/>
  <c r="AM102" i="41"/>
  <c r="AE103" i="41"/>
  <c r="AE104" i="41"/>
  <c r="W103" i="41"/>
  <c r="W102" i="41"/>
  <c r="O102" i="41"/>
  <c r="O104" i="41"/>
  <c r="G102" i="41"/>
  <c r="G103" i="41"/>
  <c r="G104" i="41"/>
  <c r="AU102" i="42"/>
  <c r="G102" i="42"/>
  <c r="AB139" i="44"/>
  <c r="Z143" i="44"/>
  <c r="AB140" i="44"/>
  <c r="L155" i="44"/>
  <c r="V155" i="44" s="1"/>
  <c r="Z193" i="37"/>
  <c r="Q127" i="41"/>
  <c r="Q128" i="41"/>
  <c r="AA128" i="41" s="1"/>
  <c r="Q129" i="41"/>
  <c r="Q130" i="41"/>
  <c r="Q131" i="41"/>
  <c r="R126" i="41"/>
  <c r="R127" i="41"/>
  <c r="R128" i="41"/>
  <c r="R129" i="41"/>
  <c r="R130" i="41"/>
  <c r="AB130" i="41" s="1"/>
  <c r="R131" i="41"/>
  <c r="S126" i="41"/>
  <c r="L127" i="41"/>
  <c r="L128" i="41"/>
  <c r="L129" i="41"/>
  <c r="L130" i="41"/>
  <c r="L131" i="41"/>
  <c r="V131" i="41" s="1"/>
  <c r="M126" i="41"/>
  <c r="W126" i="41" s="1"/>
  <c r="N127" i="41"/>
  <c r="S128" i="41"/>
  <c r="O130" i="41"/>
  <c r="N126" i="41"/>
  <c r="N131" i="41"/>
  <c r="S129" i="41"/>
  <c r="O127" i="41"/>
  <c r="Y127" i="41" s="1"/>
  <c r="M129" i="41"/>
  <c r="W129" i="41" s="1"/>
  <c r="P130" i="41"/>
  <c r="O126" i="41"/>
  <c r="M128" i="41"/>
  <c r="P127" i="41"/>
  <c r="N129" i="41"/>
  <c r="S130" i="41"/>
  <c r="P126" i="41"/>
  <c r="Z126" i="41" s="1"/>
  <c r="L126" i="41"/>
  <c r="V126" i="41" s="1"/>
  <c r="N128" i="41"/>
  <c r="S127" i="41"/>
  <c r="O129" i="41"/>
  <c r="M131" i="41"/>
  <c r="Q126" i="41"/>
  <c r="P129" i="41"/>
  <c r="O131" i="41"/>
  <c r="Y131" i="41" s="1"/>
  <c r="Z153" i="44"/>
  <c r="AA195" i="37"/>
  <c r="M127" i="41"/>
  <c r="W127" i="41" s="1"/>
  <c r="W102" i="42"/>
  <c r="W103" i="42"/>
  <c r="W104" i="42"/>
  <c r="AB92" i="44"/>
  <c r="AB93" i="44"/>
  <c r="AJ103" i="44"/>
  <c r="AJ102" i="44"/>
  <c r="L102" i="44"/>
  <c r="L103" i="44"/>
  <c r="AC92" i="41"/>
  <c r="AC93" i="41"/>
  <c r="AD104" i="43"/>
  <c r="AD103" i="43"/>
  <c r="AD102" i="43"/>
  <c r="F104" i="43"/>
  <c r="F103" i="43"/>
  <c r="F102" i="43"/>
  <c r="AH104" i="43"/>
  <c r="AH102" i="43"/>
  <c r="J103" i="43"/>
  <c r="J104" i="43"/>
  <c r="Q128" i="39"/>
  <c r="AA128" i="39" s="1"/>
  <c r="O144" i="41"/>
  <c r="Y144" i="41" s="1"/>
  <c r="AJ92" i="41"/>
  <c r="AJ91" i="41"/>
  <c r="D92" i="41"/>
  <c r="D93" i="41"/>
  <c r="E104" i="43"/>
  <c r="E103" i="43"/>
  <c r="E102" i="43"/>
  <c r="AC195" i="37"/>
  <c r="AB194" i="37"/>
  <c r="X126" i="38"/>
  <c r="X128" i="38"/>
  <c r="X157" i="38"/>
  <c r="AB154" i="38"/>
  <c r="V157" i="38"/>
  <c r="V156" i="38"/>
  <c r="X153" i="38"/>
  <c r="AC152" i="38"/>
  <c r="Y155" i="38"/>
  <c r="V154" i="38"/>
  <c r="W155" i="38"/>
  <c r="N130" i="39"/>
  <c r="X130" i="39" s="1"/>
  <c r="P128" i="41"/>
  <c r="N141" i="41"/>
  <c r="X141" i="41" s="1"/>
  <c r="AT102" i="41"/>
  <c r="AT103" i="41"/>
  <c r="AT104" i="41"/>
  <c r="AL103" i="41"/>
  <c r="AL102" i="41"/>
  <c r="AD103" i="41"/>
  <c r="AD104" i="41"/>
  <c r="V102" i="41"/>
  <c r="V104" i="41"/>
  <c r="V103" i="41"/>
  <c r="N104" i="41"/>
  <c r="N102" i="41"/>
  <c r="F103" i="41"/>
  <c r="F104" i="41"/>
  <c r="AE102" i="41"/>
  <c r="O103" i="41"/>
  <c r="I103" i="43"/>
  <c r="AJ92" i="44"/>
  <c r="L92" i="44"/>
  <c r="AB142" i="44"/>
  <c r="Z140" i="44"/>
  <c r="R153" i="44"/>
  <c r="AB153" i="44" s="1"/>
  <c r="AC93" i="42"/>
  <c r="AC92" i="42"/>
  <c r="AC91" i="42"/>
  <c r="S131" i="43"/>
  <c r="Z139" i="44"/>
  <c r="Q191" i="44"/>
  <c r="Q192" i="44"/>
  <c r="Q193" i="44"/>
  <c r="Q194" i="44"/>
  <c r="Q195" i="44"/>
  <c r="R190" i="44"/>
  <c r="R191" i="44"/>
  <c r="R192" i="44"/>
  <c r="R193" i="44"/>
  <c r="R194" i="44"/>
  <c r="R195" i="44"/>
  <c r="S190" i="44"/>
  <c r="L191" i="44"/>
  <c r="L192" i="44"/>
  <c r="L193" i="44"/>
  <c r="L194" i="44"/>
  <c r="L195" i="44"/>
  <c r="M190" i="44"/>
  <c r="M144" i="37"/>
  <c r="M140" i="37"/>
  <c r="M126" i="38"/>
  <c r="W126" i="38" s="1"/>
  <c r="M190" i="39"/>
  <c r="M144" i="39"/>
  <c r="W144" i="39" s="1"/>
  <c r="AK103" i="41"/>
  <c r="S102" i="43"/>
  <c r="C103" i="43"/>
  <c r="Q140" i="43"/>
  <c r="Q141" i="43"/>
  <c r="AA141" i="43" s="1"/>
  <c r="Q142" i="43"/>
  <c r="Q143" i="43"/>
  <c r="Q144" i="43"/>
  <c r="R139" i="43"/>
  <c r="R140" i="43"/>
  <c r="R141" i="43"/>
  <c r="R142" i="43"/>
  <c r="R143" i="43"/>
  <c r="AB143" i="43" s="1"/>
  <c r="R144" i="43"/>
  <c r="S139" i="43"/>
  <c r="L140" i="43"/>
  <c r="L141" i="43"/>
  <c r="L142" i="43"/>
  <c r="L143" i="43"/>
  <c r="L144" i="43"/>
  <c r="V144" i="43" s="1"/>
  <c r="M139" i="43"/>
  <c r="W139" i="43" s="1"/>
  <c r="L139" i="43"/>
  <c r="L164" i="43" s="1"/>
  <c r="P195" i="44"/>
  <c r="O192" i="44"/>
  <c r="P206" i="44"/>
  <c r="M205" i="44"/>
  <c r="L143" i="37"/>
  <c r="L154" i="37"/>
  <c r="O130" i="38"/>
  <c r="Y130" i="38" s="1"/>
  <c r="M144" i="38"/>
  <c r="Q204" i="39"/>
  <c r="Q205" i="39"/>
  <c r="Q206" i="39"/>
  <c r="Q207" i="39"/>
  <c r="Q208" i="39"/>
  <c r="R203" i="39"/>
  <c r="R204" i="39"/>
  <c r="R205" i="39"/>
  <c r="R206" i="39"/>
  <c r="R207" i="39"/>
  <c r="R208" i="39"/>
  <c r="S203" i="39"/>
  <c r="O194" i="39"/>
  <c r="S191" i="39"/>
  <c r="M208" i="39"/>
  <c r="O205" i="39"/>
  <c r="M204" i="39"/>
  <c r="O153" i="39"/>
  <c r="Y153" i="39" s="1"/>
  <c r="O154" i="39"/>
  <c r="Y154" i="39" s="1"/>
  <c r="O155" i="39"/>
  <c r="Y155" i="39" s="1"/>
  <c r="O156" i="39"/>
  <c r="Y156" i="39" s="1"/>
  <c r="O157" i="39"/>
  <c r="Y157" i="39" s="1"/>
  <c r="P152" i="39"/>
  <c r="Z152" i="39" s="1"/>
  <c r="P153" i="39"/>
  <c r="Z153" i="39" s="1"/>
  <c r="P154" i="39"/>
  <c r="Z154" i="39" s="1"/>
  <c r="P155" i="39"/>
  <c r="Z155" i="39" s="1"/>
  <c r="P156" i="39"/>
  <c r="Z156" i="39" s="1"/>
  <c r="P157" i="39"/>
  <c r="Z157" i="39" s="1"/>
  <c r="Q152" i="39"/>
  <c r="AA152" i="39" s="1"/>
  <c r="R153" i="39"/>
  <c r="AB153" i="39" s="1"/>
  <c r="R154" i="39"/>
  <c r="AB154" i="39" s="1"/>
  <c r="R155" i="39"/>
  <c r="AB155" i="39" s="1"/>
  <c r="R156" i="39"/>
  <c r="AB156" i="39" s="1"/>
  <c r="R157" i="39"/>
  <c r="AB157" i="39" s="1"/>
  <c r="S152" i="39"/>
  <c r="AC152" i="39" s="1"/>
  <c r="R139" i="39"/>
  <c r="AB139" i="39" s="1"/>
  <c r="L144" i="39"/>
  <c r="AC144" i="39" s="1"/>
  <c r="N142" i="39"/>
  <c r="N152" i="39"/>
  <c r="X152" i="39" s="1"/>
  <c r="Q156" i="39"/>
  <c r="AA156" i="39" s="1"/>
  <c r="L155" i="39"/>
  <c r="V155" i="39" s="1"/>
  <c r="N153" i="39"/>
  <c r="X153" i="39" s="1"/>
  <c r="AP93" i="41"/>
  <c r="M102" i="41"/>
  <c r="AJ103" i="41"/>
  <c r="AS104" i="41"/>
  <c r="T104" i="41"/>
  <c r="AH92" i="42"/>
  <c r="T92" i="42"/>
  <c r="AQ93" i="42"/>
  <c r="R93" i="42"/>
  <c r="D93" i="42"/>
  <c r="AJ103" i="42"/>
  <c r="T104" i="42"/>
  <c r="AA103" i="43"/>
  <c r="K104" i="43"/>
  <c r="O131" i="43"/>
  <c r="S129" i="43"/>
  <c r="S167" i="43" s="1"/>
  <c r="N128" i="43"/>
  <c r="N166" i="43" s="1"/>
  <c r="Q139" i="43"/>
  <c r="M144" i="43"/>
  <c r="O142" i="43"/>
  <c r="S140" i="43"/>
  <c r="Q92" i="44"/>
  <c r="AN93" i="44"/>
  <c r="AG103" i="44"/>
  <c r="H103" i="44"/>
  <c r="Q104" i="44"/>
  <c r="Z126" i="44"/>
  <c r="O195" i="44"/>
  <c r="S193" i="44"/>
  <c r="N192" i="44"/>
  <c r="Q203" i="44"/>
  <c r="M208" i="44"/>
  <c r="O206" i="44"/>
  <c r="S204" i="44"/>
  <c r="AK93" i="42"/>
  <c r="AK92" i="42"/>
  <c r="AK91" i="42"/>
  <c r="N130" i="43"/>
  <c r="M127" i="43"/>
  <c r="S195" i="44"/>
  <c r="N194" i="44"/>
  <c r="P192" i="44"/>
  <c r="M191" i="44"/>
  <c r="M143" i="37"/>
  <c r="M141" i="37"/>
  <c r="P127" i="38"/>
  <c r="Z127" i="38" s="1"/>
  <c r="P128" i="38"/>
  <c r="Z128" i="38" s="1"/>
  <c r="P129" i="38"/>
  <c r="Z129" i="38" s="1"/>
  <c r="P130" i="38"/>
  <c r="Z130" i="38" s="1"/>
  <c r="P131" i="38"/>
  <c r="Z131" i="38" s="1"/>
  <c r="Q126" i="38"/>
  <c r="AA126" i="38" s="1"/>
  <c r="Q127" i="38"/>
  <c r="AA127" i="38" s="1"/>
  <c r="Q128" i="38"/>
  <c r="AA128" i="38" s="1"/>
  <c r="Q129" i="38"/>
  <c r="AA129" i="38" s="1"/>
  <c r="Q130" i="38"/>
  <c r="AA130" i="38" s="1"/>
  <c r="Q131" i="38"/>
  <c r="AA131" i="38" s="1"/>
  <c r="R126" i="38"/>
  <c r="AB126" i="38" s="1"/>
  <c r="R130" i="38"/>
  <c r="AB130" i="38" s="1"/>
  <c r="L128" i="38"/>
  <c r="V128" i="38" s="1"/>
  <c r="P194" i="39"/>
  <c r="L192" i="39"/>
  <c r="O140" i="39"/>
  <c r="Y140" i="39" s="1"/>
  <c r="O141" i="39"/>
  <c r="Y141" i="39" s="1"/>
  <c r="O142" i="39"/>
  <c r="O143" i="39"/>
  <c r="Y143" i="39" s="1"/>
  <c r="O144" i="39"/>
  <c r="Y144" i="39" s="1"/>
  <c r="P139" i="39"/>
  <c r="Z139" i="39" s="1"/>
  <c r="P140" i="39"/>
  <c r="Z140" i="39" s="1"/>
  <c r="P141" i="39"/>
  <c r="Z141" i="39" s="1"/>
  <c r="P142" i="39"/>
  <c r="Z142" i="39" s="1"/>
  <c r="P143" i="39"/>
  <c r="Z143" i="39" s="1"/>
  <c r="P144" i="39"/>
  <c r="Q139" i="39"/>
  <c r="AA139" i="39" s="1"/>
  <c r="R140" i="39"/>
  <c r="AB140" i="39" s="1"/>
  <c r="R141" i="39"/>
  <c r="AB141" i="39" s="1"/>
  <c r="R142" i="39"/>
  <c r="AB142" i="39" s="1"/>
  <c r="R143" i="39"/>
  <c r="AB143" i="39" s="1"/>
  <c r="R144" i="39"/>
  <c r="AB144" i="39" s="1"/>
  <c r="S139" i="39"/>
  <c r="AC139" i="39" s="1"/>
  <c r="Q142" i="39"/>
  <c r="B91" i="41"/>
  <c r="AH92" i="41"/>
  <c r="R93" i="41"/>
  <c r="L103" i="41"/>
  <c r="O128" i="43"/>
  <c r="O166" i="43" s="1"/>
  <c r="M141" i="43"/>
  <c r="N208" i="44"/>
  <c r="M139" i="37"/>
  <c r="L140" i="37"/>
  <c r="L153" i="37"/>
  <c r="P140" i="38"/>
  <c r="P141" i="38"/>
  <c r="P142" i="38"/>
  <c r="P143" i="38"/>
  <c r="P144" i="38"/>
  <c r="Q139" i="38"/>
  <c r="Q140" i="38"/>
  <c r="Q141" i="38"/>
  <c r="Q142" i="38"/>
  <c r="Q143" i="38"/>
  <c r="Q144" i="38"/>
  <c r="R139" i="38"/>
  <c r="S131" i="38"/>
  <c r="AC131" i="38" s="1"/>
  <c r="M129" i="38"/>
  <c r="W129" i="38" s="1"/>
  <c r="P139" i="38"/>
  <c r="S142" i="38"/>
  <c r="M140" i="38"/>
  <c r="S195" i="39"/>
  <c r="M193" i="39"/>
  <c r="P203" i="39"/>
  <c r="S206" i="39"/>
  <c r="L139" i="37"/>
  <c r="S144" i="37"/>
  <c r="S143" i="37"/>
  <c r="S142" i="37"/>
  <c r="S141" i="37"/>
  <c r="S140" i="37"/>
  <c r="L152" i="37"/>
  <c r="S157" i="37"/>
  <c r="S156" i="37"/>
  <c r="S155" i="37"/>
  <c r="S154" i="37"/>
  <c r="S153" i="37"/>
  <c r="O190" i="37"/>
  <c r="Y190" i="37" s="1"/>
  <c r="N195" i="37"/>
  <c r="X195" i="37" s="1"/>
  <c r="N194" i="37"/>
  <c r="N193" i="37"/>
  <c r="N192" i="37"/>
  <c r="O203" i="37"/>
  <c r="N208" i="37"/>
  <c r="N207" i="37"/>
  <c r="N206" i="37"/>
  <c r="N205" i="37"/>
  <c r="N204" i="37"/>
  <c r="O216" i="37"/>
  <c r="L221" i="37"/>
  <c r="P219" i="37"/>
  <c r="N218" i="37"/>
  <c r="P153" i="38"/>
  <c r="Z153" i="38" s="1"/>
  <c r="P154" i="38"/>
  <c r="Z154" i="38" s="1"/>
  <c r="P155" i="38"/>
  <c r="Z155" i="38" s="1"/>
  <c r="P156" i="38"/>
  <c r="Z156" i="38" s="1"/>
  <c r="P157" i="38"/>
  <c r="Z157" i="38" s="1"/>
  <c r="Q152" i="38"/>
  <c r="AA152" i="38" s="1"/>
  <c r="Q153" i="38"/>
  <c r="AA153" i="38" s="1"/>
  <c r="Q154" i="38"/>
  <c r="AA154" i="38" s="1"/>
  <c r="Q155" i="38"/>
  <c r="AA155" i="38" s="1"/>
  <c r="Q156" i="38"/>
  <c r="AA156" i="38" s="1"/>
  <c r="Q157" i="38"/>
  <c r="AA157" i="38" s="1"/>
  <c r="R152" i="38"/>
  <c r="AB152" i="38" s="1"/>
  <c r="R131" i="38"/>
  <c r="AB131" i="38" s="1"/>
  <c r="N130" i="38"/>
  <c r="X130" i="38" s="1"/>
  <c r="L129" i="38"/>
  <c r="V129" i="38" s="1"/>
  <c r="R127" i="38"/>
  <c r="AB127" i="38" s="1"/>
  <c r="O139" i="38"/>
  <c r="L144" i="38"/>
  <c r="V144" i="38" s="1"/>
  <c r="R142" i="38"/>
  <c r="AB142" i="38" s="1"/>
  <c r="N141" i="38"/>
  <c r="L140" i="38"/>
  <c r="R157" i="38"/>
  <c r="AB157" i="38" s="1"/>
  <c r="N156" i="38"/>
  <c r="X156" i="38" s="1"/>
  <c r="L155" i="38"/>
  <c r="V155" i="38" s="1"/>
  <c r="R153" i="38"/>
  <c r="AB153" i="38" s="1"/>
  <c r="O190" i="38"/>
  <c r="R194" i="38"/>
  <c r="P193" i="38"/>
  <c r="S203" i="38"/>
  <c r="P208" i="38"/>
  <c r="N207" i="38"/>
  <c r="R205" i="38"/>
  <c r="Q217" i="39"/>
  <c r="Q218" i="39"/>
  <c r="Q219" i="39"/>
  <c r="Q220" i="39"/>
  <c r="Q221" i="39"/>
  <c r="R216" i="39"/>
  <c r="R217" i="39"/>
  <c r="R218" i="39"/>
  <c r="R219" i="39"/>
  <c r="R220" i="39"/>
  <c r="R221" i="39"/>
  <c r="S216" i="39"/>
  <c r="P195" i="39"/>
  <c r="N194" i="39"/>
  <c r="L193" i="39"/>
  <c r="P191" i="39"/>
  <c r="O203" i="39"/>
  <c r="L208" i="39"/>
  <c r="P206" i="39"/>
  <c r="N205" i="39"/>
  <c r="L204" i="39"/>
  <c r="P221" i="39"/>
  <c r="N220" i="39"/>
  <c r="L219" i="39"/>
  <c r="P217" i="39"/>
  <c r="O139" i="39"/>
  <c r="Y139" i="39" s="1"/>
  <c r="S143" i="39"/>
  <c r="AC143" i="39" s="1"/>
  <c r="M142" i="39"/>
  <c r="W142" i="39" s="1"/>
  <c r="Q140" i="39"/>
  <c r="M152" i="39"/>
  <c r="W152" i="39" s="1"/>
  <c r="N156" i="39"/>
  <c r="X156" i="39" s="1"/>
  <c r="S154" i="39"/>
  <c r="AC154" i="39" s="1"/>
  <c r="M153" i="39"/>
  <c r="W153" i="39" s="1"/>
  <c r="R127" i="40"/>
  <c r="AB127" i="40" s="1"/>
  <c r="R128" i="40"/>
  <c r="AB128" i="40" s="1"/>
  <c r="R129" i="40"/>
  <c r="AB129" i="40" s="1"/>
  <c r="R130" i="40"/>
  <c r="AB130" i="40" s="1"/>
  <c r="R131" i="40"/>
  <c r="AB131" i="40" s="1"/>
  <c r="S126" i="40"/>
  <c r="AC126" i="40" s="1"/>
  <c r="S127" i="40"/>
  <c r="AC127" i="40" s="1"/>
  <c r="S128" i="40"/>
  <c r="AC128" i="40" s="1"/>
  <c r="S129" i="40"/>
  <c r="AC129" i="40" s="1"/>
  <c r="S130" i="40"/>
  <c r="AC130" i="40" s="1"/>
  <c r="S131" i="40"/>
  <c r="AC131" i="40" s="1"/>
  <c r="L126" i="40"/>
  <c r="V126" i="40" s="1"/>
  <c r="M127" i="40"/>
  <c r="W127" i="40" s="1"/>
  <c r="M128" i="40"/>
  <c r="W128" i="40" s="1"/>
  <c r="M129" i="40"/>
  <c r="W129" i="40" s="1"/>
  <c r="M130" i="40"/>
  <c r="W130" i="40" s="1"/>
  <c r="M131" i="40"/>
  <c r="W131" i="40" s="1"/>
  <c r="N126" i="40"/>
  <c r="X126" i="40" s="1"/>
  <c r="Q131" i="40"/>
  <c r="AA131" i="40" s="1"/>
  <c r="N130" i="40"/>
  <c r="X130" i="40" s="1"/>
  <c r="P128" i="40"/>
  <c r="Z128" i="40" s="1"/>
  <c r="L127" i="40"/>
  <c r="V127" i="40" s="1"/>
  <c r="AA153" i="40"/>
  <c r="AD92" i="41"/>
  <c r="R92" i="41"/>
  <c r="AM93" i="41"/>
  <c r="N93" i="41"/>
  <c r="U103" i="41"/>
  <c r="AR104" i="41"/>
  <c r="E104" i="41"/>
  <c r="Q195" i="41"/>
  <c r="N194" i="41"/>
  <c r="P192" i="41"/>
  <c r="L191" i="41"/>
  <c r="AR92" i="42"/>
  <c r="S92" i="42"/>
  <c r="G92" i="42"/>
  <c r="AB93" i="42"/>
  <c r="C93" i="42"/>
  <c r="AW103" i="42"/>
  <c r="J103" i="42"/>
  <c r="AR104" i="42"/>
  <c r="AG104" i="42"/>
  <c r="AM103" i="43"/>
  <c r="L103" i="43"/>
  <c r="AI104" i="43"/>
  <c r="W104" i="43"/>
  <c r="L126" i="43"/>
  <c r="N131" i="43"/>
  <c r="P129" i="43"/>
  <c r="P139" i="43"/>
  <c r="S143" i="43"/>
  <c r="N142" i="43"/>
  <c r="P140" i="43"/>
  <c r="R217" i="43"/>
  <c r="R218" i="43"/>
  <c r="R219" i="43"/>
  <c r="R220" i="43"/>
  <c r="R221" i="43"/>
  <c r="S216" i="43"/>
  <c r="S217" i="43"/>
  <c r="S218" i="43"/>
  <c r="S219" i="43"/>
  <c r="S220" i="43"/>
  <c r="S221" i="43"/>
  <c r="L216" i="43"/>
  <c r="M217" i="43"/>
  <c r="M218" i="43"/>
  <c r="M219" i="43"/>
  <c r="M220" i="43"/>
  <c r="M221" i="43"/>
  <c r="N216" i="43"/>
  <c r="O221" i="43"/>
  <c r="Q219" i="43"/>
  <c r="N218" i="43"/>
  <c r="AO92" i="44"/>
  <c r="AD92" i="44"/>
  <c r="P92" i="44"/>
  <c r="Y93" i="44"/>
  <c r="N93" i="44"/>
  <c r="I102" i="44"/>
  <c r="AT103" i="44"/>
  <c r="AF103" i="44"/>
  <c r="AO104" i="44"/>
  <c r="AD104" i="44"/>
  <c r="P104" i="44"/>
  <c r="S144" i="44"/>
  <c r="AC144" i="44" s="1"/>
  <c r="M143" i="44"/>
  <c r="W143" i="44" s="1"/>
  <c r="R141" i="44"/>
  <c r="AB141" i="44" s="1"/>
  <c r="L140" i="44"/>
  <c r="V140" i="44" s="1"/>
  <c r="V131" i="44"/>
  <c r="L190" i="44"/>
  <c r="N195" i="44"/>
  <c r="P193" i="44"/>
  <c r="M192" i="44"/>
  <c r="P203" i="44"/>
  <c r="S207" i="44"/>
  <c r="N206" i="44"/>
  <c r="P204" i="44"/>
  <c r="AC102" i="41"/>
  <c r="U93" i="42"/>
  <c r="U92" i="42"/>
  <c r="U91" i="42"/>
  <c r="Q127" i="43"/>
  <c r="Q128" i="43"/>
  <c r="Q129" i="43"/>
  <c r="Q130" i="43"/>
  <c r="Q131" i="43"/>
  <c r="R126" i="43"/>
  <c r="AB126" i="43" s="1"/>
  <c r="R127" i="43"/>
  <c r="R128" i="43"/>
  <c r="R129" i="43"/>
  <c r="R130" i="43"/>
  <c r="R131" i="43"/>
  <c r="S126" i="43"/>
  <c r="L127" i="43"/>
  <c r="V127" i="43" s="1"/>
  <c r="L128" i="43"/>
  <c r="V128" i="43" s="1"/>
  <c r="L129" i="43"/>
  <c r="L130" i="43"/>
  <c r="L131" i="43"/>
  <c r="V131" i="43" s="1"/>
  <c r="M126" i="43"/>
  <c r="P128" i="43"/>
  <c r="P166" i="43" s="1"/>
  <c r="N139" i="37"/>
  <c r="N193" i="39"/>
  <c r="L139" i="39"/>
  <c r="V139" i="39" s="1"/>
  <c r="U104" i="41"/>
  <c r="L91" i="42"/>
  <c r="M130" i="43"/>
  <c r="W130" i="43" s="1"/>
  <c r="P142" i="43"/>
  <c r="Z142" i="43" s="1"/>
  <c r="Y102" i="44"/>
  <c r="M194" i="44"/>
  <c r="L144" i="37"/>
  <c r="Z139" i="37" s="1"/>
  <c r="L141" i="37"/>
  <c r="V141" i="37" s="1"/>
  <c r="M152" i="37"/>
  <c r="L156" i="37"/>
  <c r="R143" i="37"/>
  <c r="R140" i="37"/>
  <c r="R157" i="37"/>
  <c r="R153" i="37"/>
  <c r="W194" i="37"/>
  <c r="W193" i="37"/>
  <c r="N203" i="37"/>
  <c r="M208" i="37"/>
  <c r="M207" i="37"/>
  <c r="M206" i="37"/>
  <c r="M205" i="37"/>
  <c r="M204" i="37"/>
  <c r="L126" i="38"/>
  <c r="V126" i="38" s="1"/>
  <c r="O131" i="38"/>
  <c r="Y131" i="38" s="1"/>
  <c r="M130" i="38"/>
  <c r="W130" i="38" s="1"/>
  <c r="S128" i="38"/>
  <c r="AC128" i="38" s="1"/>
  <c r="O127" i="38"/>
  <c r="Y127" i="38" s="1"/>
  <c r="N139" i="38"/>
  <c r="X139" i="38" s="1"/>
  <c r="S143" i="38"/>
  <c r="O142" i="38"/>
  <c r="M141" i="38"/>
  <c r="S191" i="38"/>
  <c r="S192" i="38"/>
  <c r="S193" i="38"/>
  <c r="S194" i="38"/>
  <c r="S195" i="38"/>
  <c r="L190" i="38"/>
  <c r="L191" i="38"/>
  <c r="L192" i="38"/>
  <c r="L193" i="38"/>
  <c r="L194" i="38"/>
  <c r="L195" i="38"/>
  <c r="M190" i="38"/>
  <c r="N190" i="38"/>
  <c r="Q194" i="38"/>
  <c r="O193" i="38"/>
  <c r="M192" i="38"/>
  <c r="L190" i="39"/>
  <c r="O195" i="39"/>
  <c r="M194" i="39"/>
  <c r="S192" i="39"/>
  <c r="N203" i="39"/>
  <c r="S207" i="39"/>
  <c r="O206" i="39"/>
  <c r="M205" i="39"/>
  <c r="O222" i="39"/>
  <c r="Y220" i="39" s="1"/>
  <c r="N139" i="39"/>
  <c r="X139" i="39" s="1"/>
  <c r="Q143" i="39"/>
  <c r="AA143" i="39" s="1"/>
  <c r="L142" i="39"/>
  <c r="V142" i="39" s="1"/>
  <c r="N140" i="39"/>
  <c r="X140" i="39" s="1"/>
  <c r="S157" i="39"/>
  <c r="AC157" i="39" s="1"/>
  <c r="M156" i="39"/>
  <c r="W156" i="39" s="1"/>
  <c r="Q154" i="39"/>
  <c r="AA154" i="39" s="1"/>
  <c r="L153" i="39"/>
  <c r="V153" i="39" s="1"/>
  <c r="AN104" i="43"/>
  <c r="AN103" i="43"/>
  <c r="AN102" i="43"/>
  <c r="AF104" i="43"/>
  <c r="AF103" i="43"/>
  <c r="AF102" i="43"/>
  <c r="X104" i="43"/>
  <c r="X103" i="43"/>
  <c r="X102" i="43"/>
  <c r="P104" i="43"/>
  <c r="P103" i="43"/>
  <c r="P102" i="43"/>
  <c r="H104" i="43"/>
  <c r="H103" i="43"/>
  <c r="H102" i="43"/>
  <c r="Q126" i="43"/>
  <c r="AA126" i="43" s="1"/>
  <c r="M131" i="43"/>
  <c r="O129" i="43"/>
  <c r="Y129" i="43" s="1"/>
  <c r="S127" i="43"/>
  <c r="O139" i="43"/>
  <c r="P143" i="43"/>
  <c r="M142" i="43"/>
  <c r="O140" i="43"/>
  <c r="X127" i="44"/>
  <c r="R144" i="44"/>
  <c r="AB144" i="44" s="1"/>
  <c r="L143" i="44"/>
  <c r="V143" i="44" s="1"/>
  <c r="Q190" i="44"/>
  <c r="M195" i="44"/>
  <c r="O193" i="44"/>
  <c r="S191" i="44"/>
  <c r="O203" i="44"/>
  <c r="P207" i="44"/>
  <c r="M206" i="44"/>
  <c r="AS93" i="42"/>
  <c r="AS92" i="42"/>
  <c r="AS91" i="42"/>
  <c r="M93" i="42"/>
  <c r="M92" i="42"/>
  <c r="M91" i="42"/>
  <c r="M142" i="37"/>
  <c r="W142" i="37" s="1"/>
  <c r="N129" i="38"/>
  <c r="X129" i="38" s="1"/>
  <c r="Q191" i="39"/>
  <c r="Q192" i="39"/>
  <c r="Q193" i="39"/>
  <c r="Q194" i="39"/>
  <c r="Q195" i="39"/>
  <c r="R190" i="39"/>
  <c r="R191" i="39"/>
  <c r="R192" i="39"/>
  <c r="R193" i="39"/>
  <c r="R194" i="39"/>
  <c r="R195" i="39"/>
  <c r="S190" i="39"/>
  <c r="L141" i="39"/>
  <c r="V141" i="39" s="1"/>
  <c r="AB102" i="41"/>
  <c r="AR93" i="42"/>
  <c r="P131" i="43"/>
  <c r="N144" i="43"/>
  <c r="I91" i="44"/>
  <c r="AO93" i="44"/>
  <c r="Q204" i="44"/>
  <c r="Q205" i="44"/>
  <c r="Q206" i="44"/>
  <c r="Q207" i="44"/>
  <c r="Q208" i="44"/>
  <c r="R203" i="44"/>
  <c r="R204" i="44"/>
  <c r="R205" i="44"/>
  <c r="R206" i="44"/>
  <c r="R207" i="44"/>
  <c r="R208" i="44"/>
  <c r="S203" i="44"/>
  <c r="L204" i="44"/>
  <c r="L205" i="44"/>
  <c r="L206" i="44"/>
  <c r="L207" i="44"/>
  <c r="L208" i="44"/>
  <c r="M203" i="44"/>
  <c r="L203" i="44"/>
  <c r="L142" i="37"/>
  <c r="L157" i="37"/>
  <c r="W153" i="37" s="1"/>
  <c r="L155" i="37"/>
  <c r="V155" i="37" s="1"/>
  <c r="S139" i="37"/>
  <c r="AC139" i="37" s="1"/>
  <c r="R144" i="37"/>
  <c r="AB144" i="37" s="1"/>
  <c r="R142" i="37"/>
  <c r="R141" i="37"/>
  <c r="S152" i="37"/>
  <c r="AC152" i="37" s="1"/>
  <c r="R156" i="37"/>
  <c r="AB156" i="37" s="1"/>
  <c r="R155" i="37"/>
  <c r="AB155" i="37" s="1"/>
  <c r="R154" i="37"/>
  <c r="AB154" i="37" s="1"/>
  <c r="R139" i="37"/>
  <c r="AB139" i="37" s="1"/>
  <c r="Q144" i="37"/>
  <c r="AA144" i="37" s="1"/>
  <c r="Q143" i="37"/>
  <c r="Q142" i="37"/>
  <c r="Q141" i="37"/>
  <c r="R152" i="37"/>
  <c r="AB152" i="37" s="1"/>
  <c r="Q157" i="37"/>
  <c r="AA157" i="37" s="1"/>
  <c r="Q156" i="37"/>
  <c r="AA156" i="37" s="1"/>
  <c r="Q155" i="37"/>
  <c r="AA155" i="37" s="1"/>
  <c r="Q154" i="37"/>
  <c r="AA154" i="37" s="1"/>
  <c r="R217" i="37"/>
  <c r="R218" i="37"/>
  <c r="R219" i="37"/>
  <c r="R220" i="37"/>
  <c r="R221" i="37"/>
  <c r="S217" i="37"/>
  <c r="S218" i="37"/>
  <c r="S219" i="37"/>
  <c r="S220" i="37"/>
  <c r="S221" i="37"/>
  <c r="M203" i="37"/>
  <c r="L208" i="37"/>
  <c r="L207" i="37"/>
  <c r="L206" i="37"/>
  <c r="L205" i="37"/>
  <c r="O209" i="37" s="1"/>
  <c r="M216" i="37"/>
  <c r="P220" i="37"/>
  <c r="N219" i="37"/>
  <c r="L218" i="37"/>
  <c r="O222" i="37" s="1"/>
  <c r="S126" i="38"/>
  <c r="AC126" i="38" s="1"/>
  <c r="N131" i="38"/>
  <c r="X131" i="38" s="1"/>
  <c r="L130" i="38"/>
  <c r="V130" i="38" s="1"/>
  <c r="R128" i="38"/>
  <c r="AB128" i="38" s="1"/>
  <c r="N127" i="38"/>
  <c r="X127" i="38" s="1"/>
  <c r="M139" i="38"/>
  <c r="W139" i="38" s="1"/>
  <c r="R143" i="38"/>
  <c r="N142" i="38"/>
  <c r="L141" i="38"/>
  <c r="S204" i="38"/>
  <c r="S205" i="38"/>
  <c r="S206" i="38"/>
  <c r="S207" i="38"/>
  <c r="S208" i="38"/>
  <c r="L203" i="38"/>
  <c r="L204" i="38"/>
  <c r="L205" i="38"/>
  <c r="L206" i="38"/>
  <c r="L207" i="38"/>
  <c r="L208" i="38"/>
  <c r="M203" i="38"/>
  <c r="R195" i="38"/>
  <c r="P194" i="38"/>
  <c r="N193" i="38"/>
  <c r="R191" i="38"/>
  <c r="Q203" i="38"/>
  <c r="N208" i="38"/>
  <c r="R206" i="38"/>
  <c r="P205" i="38"/>
  <c r="N204" i="38"/>
  <c r="Q190" i="39"/>
  <c r="N195" i="39"/>
  <c r="L194" i="39"/>
  <c r="P192" i="39"/>
  <c r="N191" i="39"/>
  <c r="M203" i="39"/>
  <c r="P207" i="39"/>
  <c r="N206" i="39"/>
  <c r="L205" i="39"/>
  <c r="M139" i="39"/>
  <c r="W139" i="39" s="1"/>
  <c r="N143" i="39"/>
  <c r="X143" i="39" s="1"/>
  <c r="S141" i="39"/>
  <c r="AC141" i="39" s="1"/>
  <c r="M140" i="39"/>
  <c r="W140" i="39" s="1"/>
  <c r="Q157" i="39"/>
  <c r="AA157" i="39" s="1"/>
  <c r="L156" i="39"/>
  <c r="V156" i="39" s="1"/>
  <c r="N154" i="39"/>
  <c r="X154" i="39" s="1"/>
  <c r="Y144" i="40"/>
  <c r="AA142" i="40"/>
  <c r="R191" i="41"/>
  <c r="R192" i="41"/>
  <c r="R193" i="41"/>
  <c r="R194" i="41"/>
  <c r="R195" i="41"/>
  <c r="S190" i="41"/>
  <c r="S191" i="41"/>
  <c r="S192" i="41"/>
  <c r="S193" i="41"/>
  <c r="S194" i="41"/>
  <c r="S195" i="41"/>
  <c r="L190" i="41"/>
  <c r="M191" i="41"/>
  <c r="M192" i="41"/>
  <c r="M193" i="41"/>
  <c r="M194" i="41"/>
  <c r="M195" i="41"/>
  <c r="N190" i="41"/>
  <c r="O195" i="41"/>
  <c r="Q193" i="41"/>
  <c r="N192" i="41"/>
  <c r="AV93" i="42"/>
  <c r="AV92" i="42"/>
  <c r="AV91" i="42"/>
  <c r="AN93" i="42"/>
  <c r="AN92" i="42"/>
  <c r="AN91" i="42"/>
  <c r="AF93" i="42"/>
  <c r="AF92" i="42"/>
  <c r="AF91" i="42"/>
  <c r="X93" i="42"/>
  <c r="X92" i="42"/>
  <c r="X91" i="42"/>
  <c r="P93" i="42"/>
  <c r="P92" i="42"/>
  <c r="P91" i="42"/>
  <c r="AT104" i="43"/>
  <c r="AT103" i="43"/>
  <c r="AT102" i="43"/>
  <c r="P126" i="43"/>
  <c r="Z126" i="43" s="1"/>
  <c r="S130" i="43"/>
  <c r="AC130" i="43" s="1"/>
  <c r="N129" i="43"/>
  <c r="P127" i="43"/>
  <c r="Z127" i="43" s="1"/>
  <c r="N139" i="43"/>
  <c r="O143" i="43"/>
  <c r="S141" i="43"/>
  <c r="N140" i="43"/>
  <c r="N140" i="44"/>
  <c r="X140" i="44" s="1"/>
  <c r="N141" i="44"/>
  <c r="X141" i="44" s="1"/>
  <c r="N142" i="44"/>
  <c r="X142" i="44" s="1"/>
  <c r="N143" i="44"/>
  <c r="X143" i="44" s="1"/>
  <c r="N144" i="44"/>
  <c r="X144" i="44" s="1"/>
  <c r="N139" i="44"/>
  <c r="X139" i="44" s="1"/>
  <c r="O140" i="44"/>
  <c r="Y140" i="44" s="1"/>
  <c r="O141" i="44"/>
  <c r="Y141" i="44" s="1"/>
  <c r="O142" i="44"/>
  <c r="Y142" i="44" s="1"/>
  <c r="O143" i="44"/>
  <c r="Y143" i="44" s="1"/>
  <c r="O144" i="44"/>
  <c r="Y144" i="44" s="1"/>
  <c r="O139" i="44"/>
  <c r="Y139" i="44" s="1"/>
  <c r="Q140" i="44"/>
  <c r="AA140" i="44" s="1"/>
  <c r="Q141" i="44"/>
  <c r="AA141" i="44" s="1"/>
  <c r="Q142" i="44"/>
  <c r="AA142" i="44" s="1"/>
  <c r="Q143" i="44"/>
  <c r="AA143" i="44" s="1"/>
  <c r="Q144" i="44"/>
  <c r="AA144" i="44" s="1"/>
  <c r="Q139" i="44"/>
  <c r="AA139" i="44" s="1"/>
  <c r="P144" i="44"/>
  <c r="Z144" i="44" s="1"/>
  <c r="S142" i="44"/>
  <c r="AC142" i="44" s="1"/>
  <c r="M141" i="44"/>
  <c r="W141" i="44" s="1"/>
  <c r="X126" i="44"/>
  <c r="AB130" i="44"/>
  <c r="V129" i="44"/>
  <c r="P190" i="44"/>
  <c r="S194" i="44"/>
  <c r="N193" i="44"/>
  <c r="P191" i="44"/>
  <c r="N203" i="44"/>
  <c r="O207" i="44"/>
  <c r="S205" i="44"/>
  <c r="N204" i="44"/>
  <c r="N139" i="40"/>
  <c r="X139" i="40" s="1"/>
  <c r="M144" i="40"/>
  <c r="W144" i="40" s="1"/>
  <c r="M143" i="40"/>
  <c r="W143" i="40" s="1"/>
  <c r="M142" i="40"/>
  <c r="W142" i="40" s="1"/>
  <c r="M141" i="40"/>
  <c r="W141" i="40" s="1"/>
  <c r="M140" i="40"/>
  <c r="W140" i="40" s="1"/>
  <c r="N152" i="40"/>
  <c r="X152" i="40" s="1"/>
  <c r="M157" i="40"/>
  <c r="W157" i="40" s="1"/>
  <c r="M156" i="40"/>
  <c r="W156" i="40" s="1"/>
  <c r="M155" i="40"/>
  <c r="W155" i="40" s="1"/>
  <c r="M154" i="40"/>
  <c r="W154" i="40" s="1"/>
  <c r="M153" i="40"/>
  <c r="W153" i="40" s="1"/>
  <c r="M190" i="40"/>
  <c r="L195" i="40"/>
  <c r="L194" i="40"/>
  <c r="L193" i="40"/>
  <c r="L192" i="40"/>
  <c r="L191" i="40"/>
  <c r="O216" i="40"/>
  <c r="N221" i="40"/>
  <c r="N220" i="40"/>
  <c r="N219" i="40"/>
  <c r="N218" i="40"/>
  <c r="N217" i="40"/>
  <c r="M152" i="41"/>
  <c r="L157" i="41"/>
  <c r="AA152" i="41" s="1"/>
  <c r="L156" i="41"/>
  <c r="L155" i="41"/>
  <c r="V155" i="41" s="1"/>
  <c r="L154" i="41"/>
  <c r="L153" i="41"/>
  <c r="AQ91" i="41"/>
  <c r="AI91" i="41"/>
  <c r="AA91" i="41"/>
  <c r="S91" i="41"/>
  <c r="K91" i="41"/>
  <c r="C91" i="41"/>
  <c r="AQ92" i="41"/>
  <c r="AI92" i="41"/>
  <c r="AA92" i="41"/>
  <c r="S92" i="41"/>
  <c r="K92" i="41"/>
  <c r="C92" i="41"/>
  <c r="AQ102" i="41"/>
  <c r="AI102" i="41"/>
  <c r="AA102" i="41"/>
  <c r="S102" i="41"/>
  <c r="K102" i="41"/>
  <c r="C102" i="41"/>
  <c r="AQ103" i="41"/>
  <c r="AI103" i="41"/>
  <c r="AA103" i="41"/>
  <c r="S103" i="41"/>
  <c r="K103" i="41"/>
  <c r="C103" i="41"/>
  <c r="P203" i="41"/>
  <c r="O208" i="41"/>
  <c r="O207" i="41"/>
  <c r="O206" i="41"/>
  <c r="O205" i="41"/>
  <c r="O204" i="41"/>
  <c r="P216" i="41"/>
  <c r="O221" i="41"/>
  <c r="O220" i="41"/>
  <c r="O219" i="41"/>
  <c r="O218" i="41"/>
  <c r="O217" i="41"/>
  <c r="H91" i="42"/>
  <c r="H92" i="42"/>
  <c r="AV102" i="42"/>
  <c r="AN102" i="42"/>
  <c r="AF102" i="42"/>
  <c r="X102" i="42"/>
  <c r="P102" i="42"/>
  <c r="H102" i="42"/>
  <c r="AV103" i="42"/>
  <c r="AN103" i="42"/>
  <c r="AF103" i="42"/>
  <c r="X103" i="42"/>
  <c r="P103" i="42"/>
  <c r="H103" i="42"/>
  <c r="AV102" i="43"/>
  <c r="AV103" i="43"/>
  <c r="M152" i="43"/>
  <c r="L157" i="43"/>
  <c r="L156" i="43"/>
  <c r="L155" i="43"/>
  <c r="L154" i="43"/>
  <c r="L153" i="43"/>
  <c r="AS91" i="44"/>
  <c r="AK91" i="44"/>
  <c r="AC91" i="44"/>
  <c r="U91" i="44"/>
  <c r="M91" i="44"/>
  <c r="E91" i="44"/>
  <c r="AS92" i="44"/>
  <c r="AK92" i="44"/>
  <c r="AC92" i="44"/>
  <c r="U92" i="44"/>
  <c r="M92" i="44"/>
  <c r="E92" i="44"/>
  <c r="AS102" i="44"/>
  <c r="AK102" i="44"/>
  <c r="AC102" i="44"/>
  <c r="U102" i="44"/>
  <c r="M102" i="44"/>
  <c r="E102" i="44"/>
  <c r="AS103" i="44"/>
  <c r="AK103" i="44"/>
  <c r="AC103" i="44"/>
  <c r="U103" i="44"/>
  <c r="M103" i="44"/>
  <c r="E103" i="44"/>
  <c r="R126" i="44"/>
  <c r="AB126" i="44" s="1"/>
  <c r="Q131" i="44"/>
  <c r="AA131" i="44" s="1"/>
  <c r="Q130" i="44"/>
  <c r="AA130" i="44" s="1"/>
  <c r="Q129" i="44"/>
  <c r="AA129" i="44" s="1"/>
  <c r="Q128" i="44"/>
  <c r="AA128" i="44" s="1"/>
  <c r="Q127" i="44"/>
  <c r="AA127" i="44" s="1"/>
  <c r="M216" i="44"/>
  <c r="L221" i="44"/>
  <c r="L220" i="44"/>
  <c r="L219" i="44"/>
  <c r="L218" i="44"/>
  <c r="L217" i="44"/>
  <c r="M216" i="38"/>
  <c r="L221" i="38"/>
  <c r="L220" i="38"/>
  <c r="L219" i="38"/>
  <c r="L218" i="38"/>
  <c r="L217" i="38"/>
  <c r="L139" i="40"/>
  <c r="V139" i="40" s="1"/>
  <c r="S144" i="40"/>
  <c r="AC144" i="40" s="1"/>
  <c r="S143" i="40"/>
  <c r="AC143" i="40" s="1"/>
  <c r="S142" i="40"/>
  <c r="AC142" i="40" s="1"/>
  <c r="S141" i="40"/>
  <c r="AC141" i="40" s="1"/>
  <c r="S140" i="40"/>
  <c r="AC140" i="40" s="1"/>
  <c r="L152" i="40"/>
  <c r="V152" i="40" s="1"/>
  <c r="S157" i="40"/>
  <c r="AC157" i="40" s="1"/>
  <c r="S156" i="40"/>
  <c r="AC156" i="40" s="1"/>
  <c r="S155" i="40"/>
  <c r="AC155" i="40" s="1"/>
  <c r="S154" i="40"/>
  <c r="AC154" i="40" s="1"/>
  <c r="S153" i="40"/>
  <c r="AC153" i="40" s="1"/>
  <c r="S190" i="40"/>
  <c r="R195" i="40"/>
  <c r="R194" i="40"/>
  <c r="R193" i="40"/>
  <c r="R192" i="40"/>
  <c r="R191" i="40"/>
  <c r="M216" i="40"/>
  <c r="L221" i="40"/>
  <c r="L220" i="40"/>
  <c r="L219" i="40"/>
  <c r="L218" i="40"/>
  <c r="L217" i="40"/>
  <c r="S152" i="41"/>
  <c r="AC152" i="41" s="1"/>
  <c r="R157" i="41"/>
  <c r="AB157" i="41" s="1"/>
  <c r="R156" i="41"/>
  <c r="R155" i="41"/>
  <c r="R154" i="41"/>
  <c r="R153" i="41"/>
  <c r="AW91" i="41"/>
  <c r="AO91" i="41"/>
  <c r="AG91" i="41"/>
  <c r="Y91" i="41"/>
  <c r="Q91" i="41"/>
  <c r="I91" i="41"/>
  <c r="AW92" i="41"/>
  <c r="AO92" i="41"/>
  <c r="AG92" i="41"/>
  <c r="Y92" i="41"/>
  <c r="Q92" i="41"/>
  <c r="I92" i="41"/>
  <c r="AW102" i="41"/>
  <c r="AO102" i="41"/>
  <c r="AG102" i="41"/>
  <c r="Y102" i="41"/>
  <c r="Q102" i="41"/>
  <c r="I102" i="41"/>
  <c r="AW103" i="41"/>
  <c r="AO103" i="41"/>
  <c r="AG103" i="41"/>
  <c r="Y103" i="41"/>
  <c r="Q103" i="41"/>
  <c r="I103" i="41"/>
  <c r="N203" i="41"/>
  <c r="M208" i="41"/>
  <c r="M207" i="41"/>
  <c r="M206" i="41"/>
  <c r="M205" i="41"/>
  <c r="M204" i="41"/>
  <c r="N216" i="41"/>
  <c r="M221" i="41"/>
  <c r="M220" i="41"/>
  <c r="M219" i="41"/>
  <c r="M218" i="41"/>
  <c r="M217" i="41"/>
  <c r="AT91" i="42"/>
  <c r="AL91" i="42"/>
  <c r="AD91" i="42"/>
  <c r="V91" i="42"/>
  <c r="N91" i="42"/>
  <c r="F91" i="42"/>
  <c r="AT92" i="42"/>
  <c r="AL92" i="42"/>
  <c r="AD92" i="42"/>
  <c r="V92" i="42"/>
  <c r="N92" i="42"/>
  <c r="F92" i="42"/>
  <c r="AT102" i="42"/>
  <c r="AL102" i="42"/>
  <c r="AD102" i="42"/>
  <c r="V102" i="42"/>
  <c r="N102" i="42"/>
  <c r="F102" i="42"/>
  <c r="AT103" i="42"/>
  <c r="AL103" i="42"/>
  <c r="AD103" i="42"/>
  <c r="V103" i="42"/>
  <c r="N103" i="42"/>
  <c r="F103" i="42"/>
  <c r="S152" i="43"/>
  <c r="R157" i="43"/>
  <c r="R156" i="43"/>
  <c r="R155" i="43"/>
  <c r="R154" i="43"/>
  <c r="R153" i="43"/>
  <c r="AQ91" i="44"/>
  <c r="AI91" i="44"/>
  <c r="AA91" i="44"/>
  <c r="S91" i="44"/>
  <c r="K91" i="44"/>
  <c r="C91" i="44"/>
  <c r="AQ92" i="44"/>
  <c r="AI92" i="44"/>
  <c r="AA92" i="44"/>
  <c r="S92" i="44"/>
  <c r="K92" i="44"/>
  <c r="C92" i="44"/>
  <c r="AQ102" i="44"/>
  <c r="AI102" i="44"/>
  <c r="AA102" i="44"/>
  <c r="S102" i="44"/>
  <c r="K102" i="44"/>
  <c r="C102" i="44"/>
  <c r="AQ103" i="44"/>
  <c r="AI103" i="44"/>
  <c r="AA103" i="44"/>
  <c r="S103" i="44"/>
  <c r="K103" i="44"/>
  <c r="C103" i="44"/>
  <c r="O131" i="44"/>
  <c r="Y131" i="44" s="1"/>
  <c r="O130" i="44"/>
  <c r="Y130" i="44" s="1"/>
  <c r="O129" i="44"/>
  <c r="Y129" i="44" s="1"/>
  <c r="O128" i="44"/>
  <c r="Y128" i="44" s="1"/>
  <c r="O127" i="44"/>
  <c r="Y127" i="44" s="1"/>
  <c r="L216" i="38"/>
  <c r="S221" i="38"/>
  <c r="S220" i="38"/>
  <c r="S219" i="38"/>
  <c r="S218" i="38"/>
  <c r="S139" i="40"/>
  <c r="AC139" i="40" s="1"/>
  <c r="R144" i="40"/>
  <c r="AB144" i="40" s="1"/>
  <c r="R143" i="40"/>
  <c r="AB143" i="40" s="1"/>
  <c r="R142" i="40"/>
  <c r="AB142" i="40" s="1"/>
  <c r="R141" i="40"/>
  <c r="AB141" i="40" s="1"/>
  <c r="R140" i="40"/>
  <c r="AB140" i="40" s="1"/>
  <c r="S152" i="40"/>
  <c r="AC152" i="40" s="1"/>
  <c r="R157" i="40"/>
  <c r="AB157" i="40" s="1"/>
  <c r="R156" i="40"/>
  <c r="AB156" i="40" s="1"/>
  <c r="R155" i="40"/>
  <c r="AB155" i="40" s="1"/>
  <c r="R154" i="40"/>
  <c r="AB154" i="40" s="1"/>
  <c r="R190" i="40"/>
  <c r="Q195" i="40"/>
  <c r="Q194" i="40"/>
  <c r="Q193" i="40"/>
  <c r="Q192" i="40"/>
  <c r="L216" i="40"/>
  <c r="S221" i="40"/>
  <c r="S220" i="40"/>
  <c r="S219" i="40"/>
  <c r="S218" i="40"/>
  <c r="R152" i="41"/>
  <c r="AB152" i="41" s="1"/>
  <c r="Q157" i="41"/>
  <c r="AA157" i="41" s="1"/>
  <c r="Q156" i="41"/>
  <c r="AA156" i="41" s="1"/>
  <c r="Q155" i="41"/>
  <c r="Q154" i="41"/>
  <c r="AV91" i="41"/>
  <c r="AN91" i="41"/>
  <c r="AF91" i="41"/>
  <c r="X91" i="41"/>
  <c r="P91" i="41"/>
  <c r="H91" i="41"/>
  <c r="AV92" i="41"/>
  <c r="AN92" i="41"/>
  <c r="AF92" i="41"/>
  <c r="X92" i="41"/>
  <c r="P92" i="41"/>
  <c r="H92" i="41"/>
  <c r="AV102" i="41"/>
  <c r="AN102" i="41"/>
  <c r="AF102" i="41"/>
  <c r="X102" i="41"/>
  <c r="P102" i="41"/>
  <c r="H102" i="41"/>
  <c r="AV103" i="41"/>
  <c r="AN103" i="41"/>
  <c r="AF103" i="41"/>
  <c r="X103" i="41"/>
  <c r="P103" i="41"/>
  <c r="H103" i="41"/>
  <c r="M203" i="41"/>
  <c r="L208" i="41"/>
  <c r="L207" i="41"/>
  <c r="L206" i="41"/>
  <c r="L205" i="41"/>
  <c r="O209" i="41" s="1"/>
  <c r="M216" i="41"/>
  <c r="L221" i="41"/>
  <c r="L220" i="41"/>
  <c r="L219" i="41"/>
  <c r="L218" i="41"/>
  <c r="O222" i="41" s="1"/>
  <c r="E91" i="42"/>
  <c r="E92" i="42"/>
  <c r="AS102" i="42"/>
  <c r="AK102" i="42"/>
  <c r="AC102" i="42"/>
  <c r="U102" i="42"/>
  <c r="M102" i="42"/>
  <c r="E102" i="42"/>
  <c r="AS103" i="42"/>
  <c r="AK103" i="42"/>
  <c r="AC103" i="42"/>
  <c r="U103" i="42"/>
  <c r="M103" i="42"/>
  <c r="E103" i="42"/>
  <c r="R152" i="43"/>
  <c r="Q157" i="43"/>
  <c r="Q156" i="43"/>
  <c r="Q155" i="43"/>
  <c r="Q154" i="43"/>
  <c r="B91" i="44"/>
  <c r="AP91" i="44"/>
  <c r="AH91" i="44"/>
  <c r="Z91" i="44"/>
  <c r="R91" i="44"/>
  <c r="J91" i="44"/>
  <c r="B92" i="44"/>
  <c r="AP92" i="44"/>
  <c r="AH92" i="44"/>
  <c r="Z92" i="44"/>
  <c r="R92" i="44"/>
  <c r="J92" i="44"/>
  <c r="B102" i="44"/>
  <c r="AP102" i="44"/>
  <c r="AH102" i="44"/>
  <c r="Z102" i="44"/>
  <c r="R102" i="44"/>
  <c r="J102" i="44"/>
  <c r="B103" i="44"/>
  <c r="AP103" i="44"/>
  <c r="AH103" i="44"/>
  <c r="Z103" i="44"/>
  <c r="R103" i="44"/>
  <c r="J103" i="44"/>
  <c r="O126" i="44"/>
  <c r="Y126" i="44" s="1"/>
  <c r="N131" i="44"/>
  <c r="X131" i="44" s="1"/>
  <c r="N130" i="44"/>
  <c r="X130" i="44" s="1"/>
  <c r="N129" i="44"/>
  <c r="X129" i="44" s="1"/>
  <c r="N128" i="44"/>
  <c r="X128" i="44" s="1"/>
  <c r="R216" i="44"/>
  <c r="Q221" i="44"/>
  <c r="Q220" i="44"/>
  <c r="Q219" i="44"/>
  <c r="Q218" i="44"/>
  <c r="R155" i="36"/>
  <c r="Q156" i="36"/>
  <c r="P157" i="36"/>
  <c r="O158" i="36"/>
  <c r="S158" i="36"/>
  <c r="R159" i="36"/>
  <c r="R154" i="36"/>
  <c r="P129" i="36"/>
  <c r="L130" i="36"/>
  <c r="Q130" i="36"/>
  <c r="M131" i="36"/>
  <c r="R131" i="36"/>
  <c r="O132" i="36"/>
  <c r="S132" i="36"/>
  <c r="P133" i="36"/>
  <c r="M128" i="36"/>
  <c r="R128" i="36"/>
  <c r="F160" i="36"/>
  <c r="L155" i="36" s="1"/>
  <c r="F147" i="36"/>
  <c r="L142" i="36" s="1"/>
  <c r="F134" i="36"/>
  <c r="N129" i="36" s="1"/>
  <c r="AC221" i="41" l="1"/>
  <c r="Z219" i="41"/>
  <c r="S128" i="36"/>
  <c r="Q133" i="36"/>
  <c r="P132" i="36"/>
  <c r="O131" i="36"/>
  <c r="M130" i="36"/>
  <c r="L129" i="36"/>
  <c r="Q146" i="36"/>
  <c r="S144" i="36"/>
  <c r="P143" i="36"/>
  <c r="S154" i="36"/>
  <c r="O159" i="36"/>
  <c r="Q157" i="36"/>
  <c r="S155" i="36"/>
  <c r="W221" i="39"/>
  <c r="W152" i="37"/>
  <c r="V129" i="43"/>
  <c r="AB127" i="43"/>
  <c r="AC154" i="37"/>
  <c r="V153" i="37"/>
  <c r="W141" i="39"/>
  <c r="AB128" i="39"/>
  <c r="Z126" i="39"/>
  <c r="W142" i="38"/>
  <c r="Z143" i="41"/>
  <c r="X140" i="41"/>
  <c r="X142" i="41"/>
  <c r="V141" i="41"/>
  <c r="AB139" i="41"/>
  <c r="AC142" i="39"/>
  <c r="V130" i="37"/>
  <c r="V128" i="37"/>
  <c r="AB131" i="37"/>
  <c r="AA127" i="37"/>
  <c r="AC131" i="41"/>
  <c r="Y154" i="37"/>
  <c r="X129" i="37"/>
  <c r="W142" i="44"/>
  <c r="W131" i="38"/>
  <c r="L141" i="36"/>
  <c r="O143" i="36"/>
  <c r="V140" i="37"/>
  <c r="AC128" i="43"/>
  <c r="X141" i="39"/>
  <c r="Z152" i="41"/>
  <c r="I168" i="39"/>
  <c r="X130" i="41"/>
  <c r="X127" i="39"/>
  <c r="AB130" i="37"/>
  <c r="AB129" i="37"/>
  <c r="V143" i="39"/>
  <c r="B168" i="39" s="1"/>
  <c r="W155" i="37"/>
  <c r="Y131" i="37"/>
  <c r="Z128" i="37"/>
  <c r="Y126" i="37"/>
  <c r="Q128" i="36"/>
  <c r="L131" i="36"/>
  <c r="V131" i="36" s="1"/>
  <c r="S141" i="36"/>
  <c r="S142" i="36"/>
  <c r="O157" i="36"/>
  <c r="AA131" i="43"/>
  <c r="AA139" i="38"/>
  <c r="W139" i="37"/>
  <c r="AC131" i="43"/>
  <c r="Y126" i="43"/>
  <c r="W128" i="43"/>
  <c r="W143" i="41"/>
  <c r="AC139" i="41"/>
  <c r="AA143" i="41"/>
  <c r="W126" i="39"/>
  <c r="X131" i="37"/>
  <c r="AC131" i="37"/>
  <c r="AB127" i="37"/>
  <c r="AB128" i="37"/>
  <c r="Y129" i="37"/>
  <c r="X157" i="37"/>
  <c r="Z126" i="37"/>
  <c r="W140" i="44"/>
  <c r="W128" i="44"/>
  <c r="AC155" i="39"/>
  <c r="S167" i="39" s="1"/>
  <c r="Y132" i="36"/>
  <c r="P146" i="36"/>
  <c r="O133" i="36"/>
  <c r="M132" i="36"/>
  <c r="S129" i="36"/>
  <c r="O146" i="36"/>
  <c r="Q144" i="36"/>
  <c r="Q154" i="36"/>
  <c r="R158" i="36"/>
  <c r="Q155" i="36"/>
  <c r="P128" i="36"/>
  <c r="M133" i="36"/>
  <c r="L132" i="36"/>
  <c r="S130" i="36"/>
  <c r="R129" i="36"/>
  <c r="R141" i="36"/>
  <c r="S145" i="36"/>
  <c r="AC145" i="36" s="1"/>
  <c r="P144" i="36"/>
  <c r="R142" i="36"/>
  <c r="P154" i="36"/>
  <c r="Q158" i="36"/>
  <c r="S156" i="36"/>
  <c r="P155" i="36"/>
  <c r="Z221" i="37"/>
  <c r="AC221" i="37"/>
  <c r="S232" i="37" s="1"/>
  <c r="AB218" i="37"/>
  <c r="AA143" i="37"/>
  <c r="AB142" i="37"/>
  <c r="W127" i="43"/>
  <c r="Y131" i="43"/>
  <c r="X144" i="38"/>
  <c r="AA130" i="39"/>
  <c r="W128" i="39"/>
  <c r="C166" i="39" s="1"/>
  <c r="AB126" i="39"/>
  <c r="AA127" i="39"/>
  <c r="Z131" i="39"/>
  <c r="Y129" i="39"/>
  <c r="Z157" i="44"/>
  <c r="AB155" i="44"/>
  <c r="AB152" i="44"/>
  <c r="Y156" i="44"/>
  <c r="X154" i="44"/>
  <c r="X191" i="37"/>
  <c r="AC140" i="41"/>
  <c r="X143" i="41"/>
  <c r="Y141" i="41"/>
  <c r="AB144" i="41"/>
  <c r="AA142" i="41"/>
  <c r="Y153" i="41"/>
  <c r="E165" i="41" s="1"/>
  <c r="X126" i="37"/>
  <c r="AC130" i="37"/>
  <c r="W128" i="37"/>
  <c r="AB126" i="37"/>
  <c r="Y155" i="37"/>
  <c r="AB190" i="37"/>
  <c r="X155" i="37"/>
  <c r="Z142" i="44"/>
  <c r="F167" i="44" s="1"/>
  <c r="AC129" i="44"/>
  <c r="W155" i="39"/>
  <c r="C167" i="39" s="1"/>
  <c r="R144" i="36"/>
  <c r="N128" i="36"/>
  <c r="L133" i="36"/>
  <c r="V133" i="36" s="1"/>
  <c r="S131" i="36"/>
  <c r="AC131" i="36" s="1"/>
  <c r="R130" i="36"/>
  <c r="Q129" i="36"/>
  <c r="Q141" i="36"/>
  <c r="R145" i="36"/>
  <c r="O144" i="36"/>
  <c r="Q142" i="36"/>
  <c r="S159" i="36"/>
  <c r="P158" i="36"/>
  <c r="Z158" i="36" s="1"/>
  <c r="R156" i="36"/>
  <c r="O155" i="36"/>
  <c r="W217" i="37"/>
  <c r="AC220" i="37"/>
  <c r="AB157" i="37"/>
  <c r="Z129" i="43"/>
  <c r="M167" i="39"/>
  <c r="V152" i="37"/>
  <c r="X130" i="43"/>
  <c r="X156" i="41"/>
  <c r="AA157" i="44"/>
  <c r="Y155" i="44"/>
  <c r="X153" i="44"/>
  <c r="AC131" i="39"/>
  <c r="AA140" i="37"/>
  <c r="AC143" i="41"/>
  <c r="Z141" i="41"/>
  <c r="W139" i="41"/>
  <c r="AB143" i="41"/>
  <c r="AA141" i="41"/>
  <c r="W155" i="41"/>
  <c r="W129" i="37"/>
  <c r="AC129" i="37"/>
  <c r="W126" i="37"/>
  <c r="M164" i="37" s="1"/>
  <c r="AA131" i="37"/>
  <c r="Y143" i="37"/>
  <c r="W139" i="44"/>
  <c r="V128" i="44"/>
  <c r="Y152" i="39"/>
  <c r="O164" i="39" s="1"/>
  <c r="X155" i="39"/>
  <c r="AC127" i="38"/>
  <c r="AB131" i="36"/>
  <c r="P141" i="36"/>
  <c r="P142" i="36"/>
  <c r="X131" i="43"/>
  <c r="AC140" i="37"/>
  <c r="W141" i="37"/>
  <c r="AC157" i="41"/>
  <c r="Y222" i="39"/>
  <c r="Z130" i="43"/>
  <c r="V129" i="39"/>
  <c r="V142" i="44"/>
  <c r="AB152" i="39"/>
  <c r="H164" i="39" s="1"/>
  <c r="AA155" i="39"/>
  <c r="Q145" i="36"/>
  <c r="S133" i="36"/>
  <c r="AC133" i="36" s="1"/>
  <c r="Q131" i="36"/>
  <c r="AA131" i="36" s="1"/>
  <c r="S146" i="36"/>
  <c r="R143" i="36"/>
  <c r="Q159" i="36"/>
  <c r="P156" i="36"/>
  <c r="W217" i="41"/>
  <c r="W218" i="41"/>
  <c r="V126" i="43"/>
  <c r="E164" i="39"/>
  <c r="AC141" i="37"/>
  <c r="W143" i="37"/>
  <c r="V154" i="37"/>
  <c r="Q165" i="43"/>
  <c r="AC128" i="39"/>
  <c r="Y143" i="41"/>
  <c r="W144" i="41"/>
  <c r="V143" i="41"/>
  <c r="B168" i="41" s="1"/>
  <c r="AB141" i="41"/>
  <c r="W130" i="39"/>
  <c r="W130" i="37"/>
  <c r="AC127" i="37"/>
  <c r="V127" i="37"/>
  <c r="AA129" i="37"/>
  <c r="AC153" i="41"/>
  <c r="AC140" i="38"/>
  <c r="Y153" i="37"/>
  <c r="V140" i="39"/>
  <c r="W144" i="44"/>
  <c r="X157" i="39"/>
  <c r="V152" i="39"/>
  <c r="L164" i="39" s="1"/>
  <c r="W128" i="36"/>
  <c r="AA130" i="36"/>
  <c r="S143" i="36"/>
  <c r="R132" i="36"/>
  <c r="P130" i="36"/>
  <c r="Z130" i="36" s="1"/>
  <c r="O129" i="36"/>
  <c r="Y129" i="36" s="1"/>
  <c r="P145" i="36"/>
  <c r="O142" i="36"/>
  <c r="S157" i="36"/>
  <c r="L128" i="36"/>
  <c r="V128" i="36" s="1"/>
  <c r="R133" i="36"/>
  <c r="AB133" i="36" s="1"/>
  <c r="Q132" i="36"/>
  <c r="P131" i="36"/>
  <c r="Z131" i="36" s="1"/>
  <c r="O130" i="36"/>
  <c r="Y130" i="36" s="1"/>
  <c r="M129" i="36"/>
  <c r="W129" i="36" s="1"/>
  <c r="R146" i="36"/>
  <c r="AB146" i="36" s="1"/>
  <c r="O145" i="36"/>
  <c r="Q143" i="36"/>
  <c r="AA143" i="36" s="1"/>
  <c r="L154" i="36"/>
  <c r="P159" i="36"/>
  <c r="R157" i="36"/>
  <c r="O156" i="36"/>
  <c r="V156" i="41"/>
  <c r="W131" i="43"/>
  <c r="V156" i="37"/>
  <c r="V130" i="43"/>
  <c r="AB128" i="43"/>
  <c r="Z218" i="39"/>
  <c r="AB220" i="39"/>
  <c r="AA218" i="39"/>
  <c r="AC153" i="37"/>
  <c r="AC142" i="37"/>
  <c r="V143" i="37"/>
  <c r="W131" i="39"/>
  <c r="V130" i="39"/>
  <c r="AB129" i="39"/>
  <c r="Z127" i="39"/>
  <c r="AB157" i="44"/>
  <c r="AC154" i="44"/>
  <c r="AC152" i="44"/>
  <c r="AA154" i="44"/>
  <c r="Y152" i="44"/>
  <c r="AA152" i="44"/>
  <c r="Q164" i="44" s="1"/>
  <c r="Y139" i="41"/>
  <c r="AC141" i="41"/>
  <c r="Z139" i="41"/>
  <c r="V142" i="41"/>
  <c r="AB140" i="41"/>
  <c r="V143" i="38"/>
  <c r="W127" i="37"/>
  <c r="W131" i="37"/>
  <c r="AC126" i="37"/>
  <c r="AA128" i="37"/>
  <c r="V139" i="41"/>
  <c r="Y141" i="38"/>
  <c r="Y139" i="37"/>
  <c r="Z127" i="44"/>
  <c r="AC126" i="44"/>
  <c r="AA153" i="39"/>
  <c r="V205" i="41"/>
  <c r="AC209" i="41"/>
  <c r="AA206" i="41"/>
  <c r="AC207" i="41"/>
  <c r="AA209" i="41"/>
  <c r="X208" i="41"/>
  <c r="X205" i="41"/>
  <c r="AA208" i="41"/>
  <c r="AC206" i="41"/>
  <c r="AC204" i="41"/>
  <c r="AC205" i="41"/>
  <c r="AC208" i="41"/>
  <c r="Z207" i="41"/>
  <c r="Z208" i="41"/>
  <c r="V204" i="41"/>
  <c r="AB208" i="41"/>
  <c r="AA204" i="41"/>
  <c r="AB204" i="41"/>
  <c r="AB209" i="41"/>
  <c r="X206" i="41"/>
  <c r="AA207" i="41"/>
  <c r="Z205" i="41"/>
  <c r="AB207" i="41"/>
  <c r="AB205" i="41"/>
  <c r="Z206" i="41"/>
  <c r="AB206" i="41"/>
  <c r="X209" i="41"/>
  <c r="Z209" i="41"/>
  <c r="Y204" i="41"/>
  <c r="AA205" i="41"/>
  <c r="X207" i="41"/>
  <c r="Y208" i="37"/>
  <c r="AB205" i="37"/>
  <c r="AB208" i="37"/>
  <c r="Z207" i="37"/>
  <c r="Z208" i="37"/>
  <c r="F232" i="37" s="1"/>
  <c r="AA208" i="37"/>
  <c r="Y207" i="37"/>
  <c r="Z205" i="37"/>
  <c r="AA207" i="37"/>
  <c r="AC205" i="37"/>
  <c r="Y206" i="37"/>
  <c r="AC204" i="37"/>
  <c r="AA204" i="37"/>
  <c r="AB206" i="37"/>
  <c r="V205" i="37"/>
  <c r="AB207" i="37"/>
  <c r="AA209" i="37"/>
  <c r="Z209" i="37"/>
  <c r="AC206" i="37"/>
  <c r="AB204" i="37"/>
  <c r="V204" i="37"/>
  <c r="AA205" i="37"/>
  <c r="Y205" i="37"/>
  <c r="Z206" i="37"/>
  <c r="Z204" i="37"/>
  <c r="AC207" i="37"/>
  <c r="AC209" i="37"/>
  <c r="AC208" i="37"/>
  <c r="AA206" i="37"/>
  <c r="Y209" i="37"/>
  <c r="AB209" i="37"/>
  <c r="Y145" i="36"/>
  <c r="Y156" i="36"/>
  <c r="AA141" i="36"/>
  <c r="AB141" i="36"/>
  <c r="L169" i="43"/>
  <c r="V157" i="43"/>
  <c r="B169" i="43" s="1"/>
  <c r="X153" i="43"/>
  <c r="AC154" i="43"/>
  <c r="I166" i="43" s="1"/>
  <c r="Y156" i="43"/>
  <c r="X152" i="43"/>
  <c r="W153" i="43"/>
  <c r="Y154" i="43"/>
  <c r="Z154" i="43"/>
  <c r="AC157" i="43"/>
  <c r="W156" i="43"/>
  <c r="X156" i="43"/>
  <c r="Z157" i="43"/>
  <c r="Y205" i="41"/>
  <c r="P232" i="37"/>
  <c r="D165" i="39"/>
  <c r="N165" i="39"/>
  <c r="Q169" i="44"/>
  <c r="G169" i="44"/>
  <c r="V217" i="41"/>
  <c r="AA220" i="41"/>
  <c r="AC220" i="41"/>
  <c r="AC218" i="41"/>
  <c r="X222" i="41"/>
  <c r="AA219" i="41"/>
  <c r="AC222" i="41"/>
  <c r="X219" i="41"/>
  <c r="AA222" i="41"/>
  <c r="V218" i="41"/>
  <c r="AC153" i="43"/>
  <c r="M164" i="43"/>
  <c r="W152" i="43"/>
  <c r="O168" i="43"/>
  <c r="Y143" i="43"/>
  <c r="AC219" i="39"/>
  <c r="V217" i="39"/>
  <c r="Y221" i="39"/>
  <c r="Z221" i="39"/>
  <c r="AC222" i="39"/>
  <c r="X219" i="39"/>
  <c r="Z220" i="39"/>
  <c r="X220" i="39"/>
  <c r="AC218" i="39"/>
  <c r="AB219" i="39"/>
  <c r="P166" i="39"/>
  <c r="F166" i="39"/>
  <c r="AA127" i="41"/>
  <c r="I169" i="41"/>
  <c r="S169" i="41"/>
  <c r="P164" i="41"/>
  <c r="F164" i="41"/>
  <c r="F168" i="44"/>
  <c r="P168" i="44"/>
  <c r="Q168" i="44"/>
  <c r="G168" i="44"/>
  <c r="Y218" i="39"/>
  <c r="Z217" i="39"/>
  <c r="C167" i="41"/>
  <c r="M167" i="41"/>
  <c r="AC139" i="38"/>
  <c r="Y219" i="37"/>
  <c r="Z217" i="37"/>
  <c r="AA220" i="37"/>
  <c r="Z219" i="37"/>
  <c r="V221" i="37"/>
  <c r="Z222" i="37"/>
  <c r="AA217" i="37"/>
  <c r="AC217" i="37"/>
  <c r="AA219" i="37"/>
  <c r="AB217" i="37"/>
  <c r="AB193" i="37"/>
  <c r="W220" i="41"/>
  <c r="X218" i="37"/>
  <c r="O165" i="43"/>
  <c r="Y140" i="43"/>
  <c r="X222" i="37"/>
  <c r="N168" i="39"/>
  <c r="D168" i="39"/>
  <c r="X208" i="37"/>
  <c r="AB139" i="38"/>
  <c r="P165" i="39"/>
  <c r="F165" i="39"/>
  <c r="AB141" i="43"/>
  <c r="Z128" i="41"/>
  <c r="Y144" i="38"/>
  <c r="Z129" i="41"/>
  <c r="AB128" i="41"/>
  <c r="AA221" i="37"/>
  <c r="B165" i="44"/>
  <c r="L165" i="44"/>
  <c r="X155" i="43"/>
  <c r="Z156" i="41"/>
  <c r="W154" i="43"/>
  <c r="Q168" i="43"/>
  <c r="AA156" i="43"/>
  <c r="R166" i="43"/>
  <c r="AB154" i="43"/>
  <c r="W221" i="41"/>
  <c r="Y208" i="41"/>
  <c r="W152" i="41"/>
  <c r="V207" i="37"/>
  <c r="B167" i="37"/>
  <c r="M167" i="43"/>
  <c r="W142" i="43"/>
  <c r="I169" i="39"/>
  <c r="S169" i="39"/>
  <c r="AB219" i="41"/>
  <c r="AB217" i="39"/>
  <c r="AC143" i="37"/>
  <c r="W141" i="43"/>
  <c r="P164" i="39"/>
  <c r="F164" i="39"/>
  <c r="R165" i="44"/>
  <c r="H165" i="44"/>
  <c r="X131" i="41"/>
  <c r="H169" i="44"/>
  <c r="R169" i="44"/>
  <c r="Q166" i="44"/>
  <c r="G166" i="44"/>
  <c r="X153" i="41"/>
  <c r="AB141" i="38"/>
  <c r="AA152" i="43"/>
  <c r="Y152" i="41"/>
  <c r="Y221" i="37"/>
  <c r="M166" i="43"/>
  <c r="S169" i="43"/>
  <c r="Y141" i="43"/>
  <c r="AA194" i="37"/>
  <c r="Z140" i="37"/>
  <c r="Y140" i="37"/>
  <c r="O128" i="36"/>
  <c r="Y128" i="36" s="1"/>
  <c r="N133" i="36"/>
  <c r="X133" i="36" s="1"/>
  <c r="N132" i="36"/>
  <c r="X132" i="36" s="1"/>
  <c r="N131" i="36"/>
  <c r="X131" i="36" s="1"/>
  <c r="N130" i="36"/>
  <c r="X130" i="36" s="1"/>
  <c r="O141" i="36"/>
  <c r="N146" i="36"/>
  <c r="N145" i="36"/>
  <c r="N144" i="36"/>
  <c r="N143" i="36"/>
  <c r="N142" i="36"/>
  <c r="O154" i="36"/>
  <c r="N159" i="36"/>
  <c r="N158" i="36"/>
  <c r="N157" i="36"/>
  <c r="N156" i="36"/>
  <c r="N155" i="36"/>
  <c r="Q169" i="43"/>
  <c r="AA157" i="43"/>
  <c r="V219" i="41"/>
  <c r="V209" i="41"/>
  <c r="O222" i="38"/>
  <c r="R167" i="43"/>
  <c r="AB155" i="43"/>
  <c r="W222" i="41"/>
  <c r="AB153" i="41"/>
  <c r="L165" i="43"/>
  <c r="V153" i="43"/>
  <c r="B165" i="43" s="1"/>
  <c r="Y220" i="41"/>
  <c r="Y209" i="41"/>
  <c r="X129" i="43"/>
  <c r="O196" i="41"/>
  <c r="AB194" i="41"/>
  <c r="V208" i="37"/>
  <c r="AB222" i="37"/>
  <c r="Q169" i="37"/>
  <c r="G169" i="37"/>
  <c r="R167" i="37"/>
  <c r="H167" i="37"/>
  <c r="V157" i="37"/>
  <c r="X156" i="37"/>
  <c r="X153" i="37"/>
  <c r="Y156" i="37"/>
  <c r="Y152" i="37"/>
  <c r="Z152" i="37"/>
  <c r="Z155" i="37"/>
  <c r="Z157" i="37"/>
  <c r="Z131" i="43"/>
  <c r="AA194" i="39"/>
  <c r="P168" i="43"/>
  <c r="Z143" i="43"/>
  <c r="W209" i="37"/>
  <c r="AB153" i="37"/>
  <c r="AC126" i="43"/>
  <c r="AA130" i="43"/>
  <c r="Z140" i="43"/>
  <c r="P165" i="43"/>
  <c r="AA140" i="39"/>
  <c r="AA222" i="39"/>
  <c r="Z220" i="37"/>
  <c r="Y204" i="37"/>
  <c r="AC155" i="37"/>
  <c r="AC144" i="37"/>
  <c r="AA143" i="38"/>
  <c r="Z141" i="38"/>
  <c r="Y128" i="43"/>
  <c r="AA142" i="39"/>
  <c r="Z144" i="39"/>
  <c r="F169" i="39" s="1"/>
  <c r="Y142" i="39"/>
  <c r="W144" i="43"/>
  <c r="M169" i="43"/>
  <c r="AB222" i="41"/>
  <c r="X142" i="39"/>
  <c r="R165" i="39"/>
  <c r="H165" i="39"/>
  <c r="O169" i="39"/>
  <c r="E169" i="39"/>
  <c r="V141" i="43"/>
  <c r="AB139" i="43"/>
  <c r="Y127" i="43"/>
  <c r="Y155" i="41"/>
  <c r="W131" i="41"/>
  <c r="Z127" i="41"/>
  <c r="X126" i="41"/>
  <c r="V128" i="41"/>
  <c r="AB126" i="41"/>
  <c r="AA144" i="39"/>
  <c r="W154" i="37"/>
  <c r="Y193" i="37"/>
  <c r="AC126" i="39"/>
  <c r="Z130" i="39"/>
  <c r="F168" i="39" s="1"/>
  <c r="Y128" i="39"/>
  <c r="L168" i="44"/>
  <c r="B168" i="44"/>
  <c r="C168" i="44"/>
  <c r="M168" i="44"/>
  <c r="B169" i="44"/>
  <c r="L169" i="44"/>
  <c r="AA153" i="44"/>
  <c r="X157" i="44"/>
  <c r="Z152" i="43"/>
  <c r="AC154" i="41"/>
  <c r="M169" i="39"/>
  <c r="C169" i="39"/>
  <c r="X221" i="37"/>
  <c r="W143" i="38"/>
  <c r="AB140" i="38"/>
  <c r="AB142" i="41"/>
  <c r="AA140" i="41"/>
  <c r="N168" i="43"/>
  <c r="Z131" i="41"/>
  <c r="W218" i="39"/>
  <c r="V131" i="37"/>
  <c r="X130" i="37"/>
  <c r="Y130" i="37"/>
  <c r="Z130" i="37"/>
  <c r="Y127" i="37"/>
  <c r="X128" i="37"/>
  <c r="AA126" i="37"/>
  <c r="Z127" i="37"/>
  <c r="AC128" i="37"/>
  <c r="V129" i="37"/>
  <c r="AA130" i="37"/>
  <c r="G168" i="37" s="1"/>
  <c r="Z155" i="43"/>
  <c r="F167" i="43" s="1"/>
  <c r="AC144" i="43"/>
  <c r="AC140" i="39"/>
  <c r="AA218" i="41"/>
  <c r="AB156" i="44"/>
  <c r="Z153" i="37"/>
  <c r="Z131" i="37"/>
  <c r="X143" i="37"/>
  <c r="AC190" i="37"/>
  <c r="Z154" i="37"/>
  <c r="AA139" i="37"/>
  <c r="Y195" i="39"/>
  <c r="W205" i="37"/>
  <c r="O222" i="43"/>
  <c r="V217" i="43" s="1"/>
  <c r="C165" i="39"/>
  <c r="O165" i="39"/>
  <c r="E165" i="39"/>
  <c r="N168" i="41"/>
  <c r="D168" i="41"/>
  <c r="B166" i="44"/>
  <c r="L166" i="44"/>
  <c r="V152" i="43"/>
  <c r="Q166" i="43"/>
  <c r="AA154" i="43"/>
  <c r="G166" i="43" s="1"/>
  <c r="AC191" i="41"/>
  <c r="AB220" i="41"/>
  <c r="O196" i="39"/>
  <c r="V193" i="39" s="1"/>
  <c r="W206" i="37"/>
  <c r="V220" i="39"/>
  <c r="X143" i="38"/>
  <c r="AB129" i="41"/>
  <c r="I169" i="44"/>
  <c r="S169" i="44"/>
  <c r="M167" i="37"/>
  <c r="C167" i="37"/>
  <c r="Z194" i="37"/>
  <c r="N164" i="43"/>
  <c r="X139" i="43"/>
  <c r="AC219" i="37"/>
  <c r="Z222" i="41"/>
  <c r="W207" i="37"/>
  <c r="R167" i="39"/>
  <c r="H167" i="39"/>
  <c r="V143" i="43"/>
  <c r="V139" i="38"/>
  <c r="M168" i="43"/>
  <c r="AC129" i="41"/>
  <c r="AB195" i="37"/>
  <c r="AB144" i="38"/>
  <c r="O165" i="44"/>
  <c r="E165" i="44"/>
  <c r="AA221" i="41"/>
  <c r="Y219" i="41"/>
  <c r="AC218" i="37"/>
  <c r="W217" i="39"/>
  <c r="W208" i="37"/>
  <c r="X139" i="37"/>
  <c r="AC220" i="43"/>
  <c r="M164" i="39"/>
  <c r="C164" i="39"/>
  <c r="X219" i="37"/>
  <c r="AA144" i="38"/>
  <c r="Y142" i="43"/>
  <c r="O167" i="43"/>
  <c r="D164" i="39"/>
  <c r="N164" i="39"/>
  <c r="AB205" i="39"/>
  <c r="AB140" i="43"/>
  <c r="X129" i="41"/>
  <c r="W157" i="41"/>
  <c r="O164" i="44"/>
  <c r="E164" i="44"/>
  <c r="L166" i="39"/>
  <c r="B166" i="39"/>
  <c r="N141" i="36"/>
  <c r="M146" i="36"/>
  <c r="M145" i="36"/>
  <c r="M144" i="36"/>
  <c r="M143" i="36"/>
  <c r="M142" i="36"/>
  <c r="N154" i="36"/>
  <c r="M159" i="36"/>
  <c r="M158" i="36"/>
  <c r="M157" i="36"/>
  <c r="M156" i="36"/>
  <c r="M155" i="36"/>
  <c r="R164" i="43"/>
  <c r="AB152" i="43"/>
  <c r="V220" i="41"/>
  <c r="W204" i="41"/>
  <c r="R168" i="43"/>
  <c r="AB156" i="43"/>
  <c r="X217" i="41"/>
  <c r="AB154" i="41"/>
  <c r="L166" i="43"/>
  <c r="V154" i="43"/>
  <c r="Y221" i="41"/>
  <c r="Z204" i="41"/>
  <c r="Y195" i="41"/>
  <c r="V221" i="39"/>
  <c r="V141" i="38"/>
  <c r="V209" i="37"/>
  <c r="AB221" i="37"/>
  <c r="R164" i="37"/>
  <c r="H164" i="37"/>
  <c r="V142" i="37"/>
  <c r="L167" i="37" s="1"/>
  <c r="AA208" i="44"/>
  <c r="O164" i="43"/>
  <c r="Y139" i="43"/>
  <c r="W141" i="38"/>
  <c r="X204" i="37"/>
  <c r="R169" i="37"/>
  <c r="H169" i="37"/>
  <c r="Z128" i="43"/>
  <c r="AB131" i="43"/>
  <c r="AA129" i="43"/>
  <c r="AA153" i="41"/>
  <c r="W220" i="43"/>
  <c r="AC218" i="43"/>
  <c r="X142" i="43"/>
  <c r="N167" i="43"/>
  <c r="X194" i="41"/>
  <c r="AC217" i="39"/>
  <c r="AA221" i="39"/>
  <c r="V222" i="37"/>
  <c r="X192" i="37"/>
  <c r="AC156" i="37"/>
  <c r="V139" i="37"/>
  <c r="W140" i="38"/>
  <c r="AA142" i="38"/>
  <c r="Z140" i="38"/>
  <c r="Z221" i="41"/>
  <c r="AA139" i="43"/>
  <c r="Q164" i="43"/>
  <c r="V144" i="39"/>
  <c r="W143" i="39"/>
  <c r="C168" i="39" s="1"/>
  <c r="Q164" i="39"/>
  <c r="G164" i="39"/>
  <c r="O168" i="39"/>
  <c r="E168" i="39"/>
  <c r="W144" i="38"/>
  <c r="V140" i="43"/>
  <c r="AA144" i="43"/>
  <c r="W140" i="37"/>
  <c r="M165" i="37" s="1"/>
  <c r="W219" i="39"/>
  <c r="X221" i="41"/>
  <c r="X218" i="39"/>
  <c r="Y157" i="43"/>
  <c r="X127" i="43"/>
  <c r="Y129" i="41"/>
  <c r="W128" i="41"/>
  <c r="Y130" i="41"/>
  <c r="V127" i="41"/>
  <c r="AA131" i="41"/>
  <c r="G169" i="41" s="1"/>
  <c r="V222" i="39"/>
  <c r="Y153" i="43"/>
  <c r="AC220" i="39"/>
  <c r="W221" i="37"/>
  <c r="W156" i="37"/>
  <c r="N164" i="44"/>
  <c r="D164" i="44"/>
  <c r="X218" i="41"/>
  <c r="M167" i="44"/>
  <c r="C167" i="44"/>
  <c r="P166" i="44"/>
  <c r="F166" i="44"/>
  <c r="B164" i="44"/>
  <c r="L164" i="44"/>
  <c r="P164" i="44"/>
  <c r="F164" i="44"/>
  <c r="N168" i="44"/>
  <c r="D168" i="44"/>
  <c r="W143" i="43"/>
  <c r="Y156" i="41"/>
  <c r="P169" i="43"/>
  <c r="X143" i="43"/>
  <c r="Z219" i="39"/>
  <c r="AC156" i="44"/>
  <c r="P167" i="43"/>
  <c r="V218" i="37"/>
  <c r="Z129" i="37"/>
  <c r="W130" i="41"/>
  <c r="Z156" i="37"/>
  <c r="Y217" i="39"/>
  <c r="Y157" i="37"/>
  <c r="AB221" i="43"/>
  <c r="X206" i="37"/>
  <c r="P167" i="39"/>
  <c r="F167" i="39"/>
  <c r="L166" i="37"/>
  <c r="B166" i="37"/>
  <c r="Y152" i="43"/>
  <c r="I167" i="44"/>
  <c r="S167" i="44"/>
  <c r="N165" i="44"/>
  <c r="D165" i="44"/>
  <c r="O165" i="41"/>
  <c r="V206" i="41"/>
  <c r="W219" i="41"/>
  <c r="Y206" i="41"/>
  <c r="AB206" i="44"/>
  <c r="X207" i="37"/>
  <c r="AA153" i="43"/>
  <c r="R168" i="39"/>
  <c r="H168" i="39"/>
  <c r="AA140" i="43"/>
  <c r="AC142" i="43"/>
  <c r="V142" i="38"/>
  <c r="C166" i="44"/>
  <c r="M166" i="44"/>
  <c r="Z153" i="43"/>
  <c r="F165" i="43" s="1"/>
  <c r="Y155" i="43"/>
  <c r="Y217" i="41"/>
  <c r="Y218" i="37"/>
  <c r="V207" i="41"/>
  <c r="R164" i="41"/>
  <c r="H164" i="41"/>
  <c r="AC221" i="38"/>
  <c r="R165" i="43"/>
  <c r="AB153" i="43"/>
  <c r="H165" i="43" s="1"/>
  <c r="W209" i="41"/>
  <c r="Y207" i="41"/>
  <c r="V157" i="41"/>
  <c r="Y154" i="41"/>
  <c r="W156" i="41"/>
  <c r="Z157" i="41"/>
  <c r="Y157" i="41"/>
  <c r="X154" i="41"/>
  <c r="V152" i="41"/>
  <c r="X157" i="41"/>
  <c r="W154" i="41"/>
  <c r="Z155" i="41"/>
  <c r="AC155" i="41"/>
  <c r="X217" i="43"/>
  <c r="AB218" i="39"/>
  <c r="Y139" i="38"/>
  <c r="S165" i="37"/>
  <c r="I165" i="37"/>
  <c r="Z143" i="38"/>
  <c r="V130" i="41"/>
  <c r="AC194" i="37"/>
  <c r="H166" i="44"/>
  <c r="R166" i="44"/>
  <c r="Q167" i="44"/>
  <c r="G167" i="44"/>
  <c r="AC155" i="43"/>
  <c r="O222" i="44"/>
  <c r="W157" i="43"/>
  <c r="Y144" i="43"/>
  <c r="V217" i="37"/>
  <c r="AB192" i="37"/>
  <c r="V208" i="41"/>
  <c r="X204" i="41"/>
  <c r="X192" i="41"/>
  <c r="Q168" i="37"/>
  <c r="X144" i="43"/>
  <c r="V144" i="37"/>
  <c r="X141" i="37"/>
  <c r="Y141" i="37"/>
  <c r="O166" i="37" s="1"/>
  <c r="X142" i="37"/>
  <c r="N167" i="37" s="1"/>
  <c r="X144" i="37"/>
  <c r="D169" i="37" s="1"/>
  <c r="Z141" i="37"/>
  <c r="Z143" i="37"/>
  <c r="Y144" i="37"/>
  <c r="Z144" i="37"/>
  <c r="Z218" i="41"/>
  <c r="W222" i="43"/>
  <c r="X194" i="39"/>
  <c r="X209" i="37"/>
  <c r="R166" i="39"/>
  <c r="H166" i="39"/>
  <c r="V220" i="37"/>
  <c r="Y194" i="37"/>
  <c r="AA126" i="41"/>
  <c r="Q164" i="41" s="1"/>
  <c r="AB127" i="41"/>
  <c r="X141" i="43"/>
  <c r="I164" i="44"/>
  <c r="S164" i="44"/>
  <c r="AC156" i="43"/>
  <c r="I168" i="43" s="1"/>
  <c r="AB221" i="41"/>
  <c r="AC193" i="37"/>
  <c r="M141" i="36"/>
  <c r="L146" i="36"/>
  <c r="V146" i="36" s="1"/>
  <c r="L145" i="36"/>
  <c r="L144" i="36"/>
  <c r="L143" i="36"/>
  <c r="V143" i="36" s="1"/>
  <c r="M154" i="36"/>
  <c r="L159" i="36"/>
  <c r="AB154" i="36" s="1"/>
  <c r="L158" i="36"/>
  <c r="L157" i="36"/>
  <c r="L156" i="36"/>
  <c r="V221" i="41"/>
  <c r="AA154" i="41"/>
  <c r="AC222" i="40"/>
  <c r="R169" i="43"/>
  <c r="AB157" i="43"/>
  <c r="W205" i="41"/>
  <c r="AB155" i="41"/>
  <c r="L167" i="43"/>
  <c r="V155" i="43"/>
  <c r="Y222" i="41"/>
  <c r="V153" i="41"/>
  <c r="AB192" i="41"/>
  <c r="D166" i="39"/>
  <c r="N166" i="39"/>
  <c r="X142" i="38"/>
  <c r="V219" i="37"/>
  <c r="W204" i="37"/>
  <c r="AB220" i="37"/>
  <c r="AA141" i="37"/>
  <c r="S164" i="37"/>
  <c r="I164" i="37"/>
  <c r="O209" i="44"/>
  <c r="AB205" i="44" s="1"/>
  <c r="AB209" i="44"/>
  <c r="AB194" i="39"/>
  <c r="AC127" i="43"/>
  <c r="Y142" i="38"/>
  <c r="W219" i="37"/>
  <c r="W191" i="37"/>
  <c r="AB140" i="37"/>
  <c r="W126" i="43"/>
  <c r="AB130" i="43"/>
  <c r="AA128" i="43"/>
  <c r="O196" i="44"/>
  <c r="W219" i="43"/>
  <c r="AC217" i="43"/>
  <c r="AC143" i="43"/>
  <c r="S168" i="43"/>
  <c r="S168" i="39"/>
  <c r="AB222" i="39"/>
  <c r="AA220" i="39"/>
  <c r="V140" i="38"/>
  <c r="Y217" i="37"/>
  <c r="X193" i="37"/>
  <c r="AC157" i="37"/>
  <c r="W220" i="39"/>
  <c r="AC142" i="38"/>
  <c r="AA141" i="38"/>
  <c r="W218" i="37"/>
  <c r="X128" i="43"/>
  <c r="P169" i="39"/>
  <c r="AC139" i="43"/>
  <c r="AA143" i="43"/>
  <c r="W144" i="37"/>
  <c r="AB218" i="41"/>
  <c r="W222" i="39"/>
  <c r="O169" i="43"/>
  <c r="Y143" i="38"/>
  <c r="X220" i="41"/>
  <c r="AC127" i="41"/>
  <c r="S165" i="41" s="1"/>
  <c r="Y126" i="41"/>
  <c r="AC128" i="41"/>
  <c r="AC126" i="41"/>
  <c r="AA130" i="41"/>
  <c r="W155" i="43"/>
  <c r="C167" i="43" s="1"/>
  <c r="W153" i="41"/>
  <c r="X222" i="39"/>
  <c r="AA222" i="37"/>
  <c r="X152" i="37"/>
  <c r="W140" i="43"/>
  <c r="X217" i="39"/>
  <c r="AC219" i="41"/>
  <c r="AA217" i="41"/>
  <c r="C165" i="44"/>
  <c r="M165" i="44"/>
  <c r="C169" i="44"/>
  <c r="M169" i="44"/>
  <c r="I165" i="44"/>
  <c r="S165" i="44"/>
  <c r="O169" i="44"/>
  <c r="E169" i="44"/>
  <c r="N167" i="44"/>
  <c r="D167" i="44"/>
  <c r="W129" i="43"/>
  <c r="X152" i="41"/>
  <c r="V218" i="39"/>
  <c r="AC156" i="41"/>
  <c r="AC191" i="37"/>
  <c r="X144" i="39"/>
  <c r="Y130" i="43"/>
  <c r="AC204" i="40"/>
  <c r="O209" i="39"/>
  <c r="AB204" i="39" s="1"/>
  <c r="X157" i="43"/>
  <c r="X144" i="41"/>
  <c r="AA141" i="39"/>
  <c r="AA152" i="37"/>
  <c r="X140" i="37"/>
  <c r="W127" i="39"/>
  <c r="M165" i="39" s="1"/>
  <c r="W207" i="41"/>
  <c r="S166" i="43"/>
  <c r="AC141" i="43"/>
  <c r="R229" i="37"/>
  <c r="H229" i="37"/>
  <c r="AA205" i="44"/>
  <c r="Y204" i="44"/>
  <c r="B165" i="39"/>
  <c r="L165" i="39"/>
  <c r="L168" i="37"/>
  <c r="B168" i="37"/>
  <c r="R169" i="39"/>
  <c r="H169" i="39"/>
  <c r="O167" i="44"/>
  <c r="E167" i="44"/>
  <c r="N209" i="40"/>
  <c r="Y205" i="40" s="1"/>
  <c r="X154" i="43"/>
  <c r="D166" i="43" s="1"/>
  <c r="Q169" i="41"/>
  <c r="W208" i="41"/>
  <c r="AC217" i="41"/>
  <c r="V208" i="44"/>
  <c r="Y222" i="43"/>
  <c r="AB220" i="43"/>
  <c r="I166" i="39"/>
  <c r="S166" i="39"/>
  <c r="Z144" i="38"/>
  <c r="B167" i="39"/>
  <c r="L167" i="39"/>
  <c r="AB142" i="43"/>
  <c r="AB217" i="41"/>
  <c r="AC141" i="38"/>
  <c r="Y140" i="38"/>
  <c r="Y192" i="37"/>
  <c r="V193" i="37"/>
  <c r="Z190" i="37"/>
  <c r="V192" i="37"/>
  <c r="W190" i="37"/>
  <c r="AA192" i="37"/>
  <c r="AA190" i="37"/>
  <c r="V191" i="37"/>
  <c r="Z191" i="37"/>
  <c r="V194" i="37"/>
  <c r="V195" i="37"/>
  <c r="Z192" i="37"/>
  <c r="Y191" i="37"/>
  <c r="Y195" i="37"/>
  <c r="Z195" i="37"/>
  <c r="O166" i="44"/>
  <c r="E166" i="44"/>
  <c r="AC144" i="38"/>
  <c r="Q167" i="43"/>
  <c r="AA155" i="43"/>
  <c r="Y218" i="41"/>
  <c r="V206" i="37"/>
  <c r="W195" i="37"/>
  <c r="AB219" i="43"/>
  <c r="X221" i="39"/>
  <c r="AC140" i="43"/>
  <c r="S165" i="43"/>
  <c r="G168" i="39"/>
  <c r="Q168" i="39"/>
  <c r="W206" i="44"/>
  <c r="X155" i="41"/>
  <c r="AC130" i="41"/>
  <c r="C164" i="44"/>
  <c r="M164" i="44"/>
  <c r="X204" i="40"/>
  <c r="Z144" i="43"/>
  <c r="Y222" i="37"/>
  <c r="V219" i="38"/>
  <c r="AB204" i="44"/>
  <c r="AA195" i="39"/>
  <c r="X190" i="37"/>
  <c r="Z222" i="39"/>
  <c r="S166" i="37"/>
  <c r="I166" i="37"/>
  <c r="Z142" i="38"/>
  <c r="V142" i="43"/>
  <c r="Z141" i="43"/>
  <c r="P165" i="44"/>
  <c r="F165" i="44"/>
  <c r="V129" i="41"/>
  <c r="B167" i="41" s="1"/>
  <c r="I166" i="44"/>
  <c r="S166" i="44"/>
  <c r="AA219" i="44"/>
  <c r="V222" i="41"/>
  <c r="AA155" i="41"/>
  <c r="N222" i="40"/>
  <c r="S164" i="43"/>
  <c r="AC152" i="43"/>
  <c r="W206" i="41"/>
  <c r="AB156" i="41"/>
  <c r="L168" i="43"/>
  <c r="V156" i="43"/>
  <c r="B168" i="43" s="1"/>
  <c r="Z217" i="41"/>
  <c r="V154" i="41"/>
  <c r="AC206" i="44"/>
  <c r="N165" i="43"/>
  <c r="X140" i="43"/>
  <c r="L168" i="39"/>
  <c r="O209" i="38"/>
  <c r="AB143" i="38"/>
  <c r="X220" i="37"/>
  <c r="AC222" i="37"/>
  <c r="AB219" i="37"/>
  <c r="AA142" i="37"/>
  <c r="Q167" i="37" s="1"/>
  <c r="AB141" i="37"/>
  <c r="W204" i="44"/>
  <c r="AB208" i="44"/>
  <c r="AA206" i="44"/>
  <c r="Z208" i="44"/>
  <c r="W194" i="39"/>
  <c r="O196" i="38"/>
  <c r="AC143" i="38"/>
  <c r="X217" i="37"/>
  <c r="W192" i="37"/>
  <c r="AB143" i="37"/>
  <c r="V219" i="39"/>
  <c r="AB129" i="43"/>
  <c r="AA127" i="43"/>
  <c r="Z205" i="44"/>
  <c r="X219" i="43"/>
  <c r="W218" i="43"/>
  <c r="AB222" i="43"/>
  <c r="Z139" i="43"/>
  <c r="P164" i="43"/>
  <c r="AB221" i="39"/>
  <c r="AA219" i="39"/>
  <c r="X141" i="38"/>
  <c r="X205" i="37"/>
  <c r="X194" i="37"/>
  <c r="AC207" i="39"/>
  <c r="Z139" i="38"/>
  <c r="AA140" i="38"/>
  <c r="L165" i="37"/>
  <c r="B165" i="37"/>
  <c r="V192" i="39"/>
  <c r="AA204" i="44"/>
  <c r="AC129" i="43"/>
  <c r="N196" i="40"/>
  <c r="P168" i="39"/>
  <c r="O166" i="39"/>
  <c r="E166" i="39"/>
  <c r="W222" i="37"/>
  <c r="V139" i="43"/>
  <c r="AB144" i="43"/>
  <c r="AA142" i="43"/>
  <c r="Z220" i="41"/>
  <c r="AA217" i="39"/>
  <c r="AA193" i="37"/>
  <c r="X126" i="43"/>
  <c r="Y220" i="37"/>
  <c r="X128" i="41"/>
  <c r="Z130" i="41"/>
  <c r="X127" i="41"/>
  <c r="AB131" i="41"/>
  <c r="H169" i="41" s="1"/>
  <c r="AA129" i="41"/>
  <c r="L167" i="44"/>
  <c r="B167" i="44"/>
  <c r="Z156" i="43"/>
  <c r="Z154" i="41"/>
  <c r="AA153" i="37"/>
  <c r="M165" i="43"/>
  <c r="AA218" i="37"/>
  <c r="P169" i="44"/>
  <c r="F169" i="44"/>
  <c r="H167" i="44"/>
  <c r="R167" i="44"/>
  <c r="R164" i="44"/>
  <c r="H164" i="44"/>
  <c r="O168" i="44"/>
  <c r="E168" i="44"/>
  <c r="N166" i="44"/>
  <c r="D166" i="44"/>
  <c r="Y219" i="39"/>
  <c r="AA191" i="37"/>
  <c r="W157" i="37"/>
  <c r="AC221" i="39"/>
  <c r="AA204" i="40"/>
  <c r="AB204" i="40"/>
  <c r="AB209" i="40"/>
  <c r="X140" i="38"/>
  <c r="AC192" i="37"/>
  <c r="N169" i="43"/>
  <c r="Z153" i="41"/>
  <c r="W220" i="37"/>
  <c r="Y128" i="41"/>
  <c r="X154" i="37"/>
  <c r="Y142" i="37"/>
  <c r="Z142" i="37"/>
  <c r="Z218" i="37"/>
  <c r="P219" i="35"/>
  <c r="P220" i="35"/>
  <c r="Q220" i="35"/>
  <c r="P221" i="35"/>
  <c r="P222" i="35"/>
  <c r="Q222" i="35"/>
  <c r="P223" i="35"/>
  <c r="Q218" i="35"/>
  <c r="R218" i="35"/>
  <c r="L207" i="35"/>
  <c r="R207" i="35"/>
  <c r="R208" i="35"/>
  <c r="O210" i="35"/>
  <c r="M205" i="35"/>
  <c r="L193" i="35"/>
  <c r="P193" i="35"/>
  <c r="L194" i="35"/>
  <c r="M194" i="35"/>
  <c r="Q194" i="35"/>
  <c r="M195" i="35"/>
  <c r="O195" i="35"/>
  <c r="R195" i="35"/>
  <c r="O196" i="35"/>
  <c r="P196" i="35"/>
  <c r="S196" i="35"/>
  <c r="P197" i="35"/>
  <c r="Q197" i="35"/>
  <c r="M192" i="35"/>
  <c r="R192" i="35"/>
  <c r="S192" i="35"/>
  <c r="E224" i="35"/>
  <c r="S219" i="35" s="1"/>
  <c r="E211" i="35"/>
  <c r="P209" i="35" s="1"/>
  <c r="E198" i="35"/>
  <c r="N193" i="35" s="1"/>
  <c r="N155" i="35"/>
  <c r="M157" i="35"/>
  <c r="N157" i="35"/>
  <c r="N159" i="35"/>
  <c r="N142" i="35"/>
  <c r="N144" i="35"/>
  <c r="N133" i="35"/>
  <c r="F160" i="35"/>
  <c r="N156" i="35" s="1"/>
  <c r="F147" i="35"/>
  <c r="N146" i="35" s="1"/>
  <c r="F134" i="35"/>
  <c r="N129" i="35" s="1"/>
  <c r="R156" i="34"/>
  <c r="Q158" i="34"/>
  <c r="M154" i="34"/>
  <c r="R154" i="34"/>
  <c r="F160" i="34"/>
  <c r="R142" i="34"/>
  <c r="S142" i="34"/>
  <c r="Q143" i="34"/>
  <c r="P144" i="34"/>
  <c r="Q144" i="34"/>
  <c r="M145" i="34"/>
  <c r="P145" i="34"/>
  <c r="S145" i="34"/>
  <c r="M146" i="34"/>
  <c r="R146" i="34"/>
  <c r="S146" i="34"/>
  <c r="R141" i="34"/>
  <c r="S141" i="34"/>
  <c r="F147" i="34"/>
  <c r="L142" i="34" s="1"/>
  <c r="O129" i="34"/>
  <c r="P130" i="34"/>
  <c r="O131" i="34"/>
  <c r="O132" i="34"/>
  <c r="O133" i="34"/>
  <c r="P128" i="34"/>
  <c r="Q128" i="34"/>
  <c r="F134" i="34"/>
  <c r="N219" i="34"/>
  <c r="M220" i="34"/>
  <c r="S220" i="34"/>
  <c r="S221" i="34"/>
  <c r="L222" i="34"/>
  <c r="M222" i="34"/>
  <c r="N223" i="34"/>
  <c r="S223" i="34"/>
  <c r="M218" i="34"/>
  <c r="L218" i="34"/>
  <c r="L206" i="34"/>
  <c r="M207" i="34"/>
  <c r="N207" i="34"/>
  <c r="N208" i="34"/>
  <c r="S208" i="34"/>
  <c r="N209" i="34"/>
  <c r="S209" i="34"/>
  <c r="S210" i="34"/>
  <c r="M205" i="34"/>
  <c r="L205" i="34"/>
  <c r="M192" i="34"/>
  <c r="E224" i="34"/>
  <c r="M219" i="34" s="1"/>
  <c r="E211" i="34"/>
  <c r="S207" i="34" s="1"/>
  <c r="E198" i="34"/>
  <c r="S193" i="34" s="1"/>
  <c r="S206" i="33"/>
  <c r="O208" i="33"/>
  <c r="N209" i="33"/>
  <c r="N210" i="33"/>
  <c r="Q205" i="33"/>
  <c r="N193" i="33"/>
  <c r="O193" i="33"/>
  <c r="P193" i="33"/>
  <c r="S193" i="33"/>
  <c r="N194" i="33"/>
  <c r="O194" i="33"/>
  <c r="Q194" i="33"/>
  <c r="S194" i="33"/>
  <c r="N195" i="33"/>
  <c r="P195" i="33"/>
  <c r="Q195" i="33"/>
  <c r="S195" i="33"/>
  <c r="O196" i="33"/>
  <c r="P196" i="33"/>
  <c r="Q196" i="33"/>
  <c r="N197" i="33"/>
  <c r="O197" i="33"/>
  <c r="P197" i="33"/>
  <c r="S197" i="33"/>
  <c r="O192" i="33"/>
  <c r="P192" i="33"/>
  <c r="R192" i="33"/>
  <c r="L192" i="33"/>
  <c r="E211" i="33"/>
  <c r="P208" i="33" s="1"/>
  <c r="E198" i="33"/>
  <c r="R193" i="33" s="1"/>
  <c r="N155" i="33"/>
  <c r="O155" i="33"/>
  <c r="N156" i="33"/>
  <c r="O156" i="33"/>
  <c r="O157" i="33"/>
  <c r="L158" i="33"/>
  <c r="O158" i="33"/>
  <c r="M159" i="33"/>
  <c r="M154" i="33"/>
  <c r="N154" i="33"/>
  <c r="L132" i="33"/>
  <c r="F160" i="33"/>
  <c r="M157" i="33" s="1"/>
  <c r="F147" i="33"/>
  <c r="F134" i="33"/>
  <c r="O129" i="33" s="1"/>
  <c r="P219" i="32"/>
  <c r="Q219" i="32"/>
  <c r="P220" i="32"/>
  <c r="Q220" i="32"/>
  <c r="P221" i="32"/>
  <c r="Q221" i="32"/>
  <c r="P222" i="32"/>
  <c r="Q222" i="32"/>
  <c r="O223" i="32"/>
  <c r="P223" i="32"/>
  <c r="Q223" i="32"/>
  <c r="P218" i="32"/>
  <c r="Q218" i="32"/>
  <c r="R218" i="32"/>
  <c r="E224" i="32"/>
  <c r="R219" i="32" s="1"/>
  <c r="N206" i="32"/>
  <c r="O206" i="32"/>
  <c r="N207" i="32"/>
  <c r="O207" i="32"/>
  <c r="N208" i="32"/>
  <c r="O208" i="32"/>
  <c r="N209" i="32"/>
  <c r="O209" i="32"/>
  <c r="N210" i="32"/>
  <c r="O210" i="32"/>
  <c r="O205" i="32"/>
  <c r="P205" i="32"/>
  <c r="E211" i="32"/>
  <c r="Q206" i="32" s="1"/>
  <c r="O193" i="32"/>
  <c r="O195" i="32"/>
  <c r="E198" i="32"/>
  <c r="L194" i="32" s="1"/>
  <c r="M156" i="32"/>
  <c r="L158" i="32"/>
  <c r="F160" i="32"/>
  <c r="N155" i="32" s="1"/>
  <c r="L143" i="32"/>
  <c r="M144" i="32"/>
  <c r="R146" i="32"/>
  <c r="M141" i="32"/>
  <c r="F147" i="32"/>
  <c r="M142" i="32" s="1"/>
  <c r="Q131" i="32"/>
  <c r="F134" i="32"/>
  <c r="Q130" i="32" s="1"/>
  <c r="N219" i="31"/>
  <c r="P220" i="31"/>
  <c r="N221" i="31"/>
  <c r="P222" i="31"/>
  <c r="N223" i="31"/>
  <c r="Q218" i="31"/>
  <c r="O206" i="31"/>
  <c r="O208" i="31"/>
  <c r="O210" i="31"/>
  <c r="E224" i="31"/>
  <c r="Q219" i="31" s="1"/>
  <c r="E211" i="31"/>
  <c r="M207" i="31" s="1"/>
  <c r="E198" i="31"/>
  <c r="O195" i="31" s="1"/>
  <c r="W133" i="31"/>
  <c r="M157" i="31"/>
  <c r="S154" i="31"/>
  <c r="L143" i="31"/>
  <c r="R143" i="31"/>
  <c r="S143" i="31"/>
  <c r="L145" i="31"/>
  <c r="R145" i="31"/>
  <c r="S145" i="31"/>
  <c r="M141" i="31"/>
  <c r="S141" i="31"/>
  <c r="L141" i="31"/>
  <c r="L129" i="31"/>
  <c r="V130" i="31" s="1"/>
  <c r="M129" i="31"/>
  <c r="N129" i="31"/>
  <c r="O129" i="31"/>
  <c r="P129" i="31"/>
  <c r="Q129" i="31"/>
  <c r="R129" i="31"/>
  <c r="S129" i="31"/>
  <c r="L130" i="31"/>
  <c r="V131" i="31" s="1"/>
  <c r="M130" i="31"/>
  <c r="N130" i="31"/>
  <c r="O130" i="31"/>
  <c r="P130" i="31"/>
  <c r="Q130" i="31"/>
  <c r="R130" i="31"/>
  <c r="S130" i="31"/>
  <c r="L131" i="31"/>
  <c r="V132" i="31" s="1"/>
  <c r="M131" i="31"/>
  <c r="N131" i="31"/>
  <c r="O131" i="31"/>
  <c r="P131" i="31"/>
  <c r="Q131" i="31"/>
  <c r="R131" i="31"/>
  <c r="S131" i="31"/>
  <c r="L132" i="31"/>
  <c r="V133" i="31" s="1"/>
  <c r="M132" i="31"/>
  <c r="N132" i="31"/>
  <c r="X133" i="31" s="1"/>
  <c r="O132" i="31"/>
  <c r="P132" i="31"/>
  <c r="Q132" i="31"/>
  <c r="R132" i="31"/>
  <c r="S132" i="31"/>
  <c r="L133" i="31"/>
  <c r="V134" i="31" s="1"/>
  <c r="M133" i="31"/>
  <c r="N133" i="31"/>
  <c r="X134" i="31" s="1"/>
  <c r="O133" i="31"/>
  <c r="P133" i="31"/>
  <c r="Q133" i="31"/>
  <c r="R133" i="31"/>
  <c r="S133" i="31"/>
  <c r="M128" i="31"/>
  <c r="W129" i="31" s="1"/>
  <c r="N128" i="31"/>
  <c r="O128" i="31"/>
  <c r="Y129" i="31" s="1"/>
  <c r="P128" i="31"/>
  <c r="Q128" i="31"/>
  <c r="R128" i="31"/>
  <c r="S128" i="31"/>
  <c r="L128" i="31"/>
  <c r="F160" i="31"/>
  <c r="R155" i="31" s="1"/>
  <c r="F147" i="31"/>
  <c r="R142" i="31" s="1"/>
  <c r="F134" i="31"/>
  <c r="N219" i="30"/>
  <c r="L220" i="30"/>
  <c r="N220" i="30"/>
  <c r="M221" i="30"/>
  <c r="O221" i="30"/>
  <c r="M222" i="30"/>
  <c r="O222" i="30"/>
  <c r="N223" i="30"/>
  <c r="M218" i="30"/>
  <c r="O218" i="30"/>
  <c r="L207" i="30"/>
  <c r="M205" i="30"/>
  <c r="L194" i="30"/>
  <c r="O195" i="30"/>
  <c r="L196" i="30"/>
  <c r="M192" i="30"/>
  <c r="E224" i="30"/>
  <c r="M219" i="30" s="1"/>
  <c r="E211" i="30"/>
  <c r="N208" i="30" s="1"/>
  <c r="E198" i="30"/>
  <c r="N194" i="30" s="1"/>
  <c r="L142" i="30"/>
  <c r="V142" i="30" s="1"/>
  <c r="R142" i="30"/>
  <c r="AB142" i="30" s="1"/>
  <c r="S142" i="30"/>
  <c r="L143" i="30"/>
  <c r="R143" i="30"/>
  <c r="S143" i="30"/>
  <c r="L144" i="30"/>
  <c r="R144" i="30"/>
  <c r="AB144" i="30" s="1"/>
  <c r="S144" i="30"/>
  <c r="L145" i="30"/>
  <c r="R145" i="30"/>
  <c r="S145" i="30"/>
  <c r="L146" i="30"/>
  <c r="V146" i="30" s="1"/>
  <c r="R146" i="30"/>
  <c r="AB146" i="30" s="1"/>
  <c r="S146" i="30"/>
  <c r="M141" i="30"/>
  <c r="S141" i="30"/>
  <c r="L141" i="30"/>
  <c r="F160" i="30"/>
  <c r="L156" i="30" s="1"/>
  <c r="F147" i="30"/>
  <c r="M142" i="30" s="1"/>
  <c r="F134" i="30"/>
  <c r="M129" i="30" s="1"/>
  <c r="L219" i="29"/>
  <c r="M219" i="29"/>
  <c r="L220" i="29"/>
  <c r="M220" i="29"/>
  <c r="N220" i="29"/>
  <c r="L221" i="29"/>
  <c r="M221" i="29"/>
  <c r="O221" i="29"/>
  <c r="M222" i="29"/>
  <c r="N222" i="29"/>
  <c r="O222" i="29"/>
  <c r="M223" i="29"/>
  <c r="O223" i="29"/>
  <c r="M218" i="29"/>
  <c r="O218" i="29"/>
  <c r="P218" i="29"/>
  <c r="L206" i="29"/>
  <c r="M206" i="29"/>
  <c r="N206" i="29"/>
  <c r="O206" i="29"/>
  <c r="P206" i="29"/>
  <c r="Q206" i="29"/>
  <c r="R206" i="29"/>
  <c r="S206" i="29"/>
  <c r="L207" i="29"/>
  <c r="M207" i="29"/>
  <c r="N207" i="29"/>
  <c r="O207" i="29"/>
  <c r="P207" i="29"/>
  <c r="Q207" i="29"/>
  <c r="R207" i="29"/>
  <c r="S207" i="29"/>
  <c r="L208" i="29"/>
  <c r="M208" i="29"/>
  <c r="N208" i="29"/>
  <c r="O208" i="29"/>
  <c r="P208" i="29"/>
  <c r="Q208" i="29"/>
  <c r="R208" i="29"/>
  <c r="S208" i="29"/>
  <c r="L209" i="29"/>
  <c r="M209" i="29"/>
  <c r="N209" i="29"/>
  <c r="O209" i="29"/>
  <c r="P209" i="29"/>
  <c r="Q209" i="29"/>
  <c r="R209" i="29"/>
  <c r="S209" i="29"/>
  <c r="L210" i="29"/>
  <c r="M210" i="29"/>
  <c r="N210" i="29"/>
  <c r="O210" i="29"/>
  <c r="P210" i="29"/>
  <c r="Q210" i="29"/>
  <c r="R210" i="29"/>
  <c r="S210" i="29"/>
  <c r="M205" i="29"/>
  <c r="N205" i="29"/>
  <c r="O205" i="29"/>
  <c r="P205" i="29"/>
  <c r="Q205" i="29"/>
  <c r="R205" i="29"/>
  <c r="S205" i="29"/>
  <c r="L205" i="29"/>
  <c r="L194" i="29"/>
  <c r="N194" i="29"/>
  <c r="O192" i="29"/>
  <c r="P155" i="29"/>
  <c r="P156" i="29"/>
  <c r="P157" i="29"/>
  <c r="P158" i="29"/>
  <c r="P159" i="29"/>
  <c r="Q154" i="29"/>
  <c r="O144" i="29"/>
  <c r="O145" i="29"/>
  <c r="P129" i="29"/>
  <c r="O130" i="29"/>
  <c r="P133" i="29"/>
  <c r="P128" i="29"/>
  <c r="Q128" i="29"/>
  <c r="E224" i="29"/>
  <c r="O219" i="29" s="1"/>
  <c r="E198" i="29"/>
  <c r="N193" i="29" s="1"/>
  <c r="F160" i="29"/>
  <c r="Q155" i="29" s="1"/>
  <c r="F147" i="29"/>
  <c r="P145" i="29" s="1"/>
  <c r="F134" i="29"/>
  <c r="P131" i="29" s="1"/>
  <c r="O219" i="28"/>
  <c r="O222" i="28"/>
  <c r="O223" i="28"/>
  <c r="N193" i="28"/>
  <c r="P193" i="28"/>
  <c r="O194" i="28"/>
  <c r="N195" i="28"/>
  <c r="P195" i="28"/>
  <c r="O196" i="28"/>
  <c r="N197" i="28"/>
  <c r="P197" i="28"/>
  <c r="P192" i="28"/>
  <c r="E211" i="28"/>
  <c r="L206" i="28" s="1"/>
  <c r="E198" i="28"/>
  <c r="Q193" i="28" s="1"/>
  <c r="B224" i="28"/>
  <c r="Q219" i="28" s="1"/>
  <c r="O156" i="28"/>
  <c r="N159" i="28"/>
  <c r="N142" i="28"/>
  <c r="O142" i="28"/>
  <c r="O143" i="28"/>
  <c r="N144" i="28"/>
  <c r="O144" i="28"/>
  <c r="O145" i="28"/>
  <c r="N146" i="28"/>
  <c r="O146" i="28"/>
  <c r="P141" i="28"/>
  <c r="F160" i="28"/>
  <c r="P155" i="28" s="1"/>
  <c r="F147" i="28"/>
  <c r="P142" i="28" s="1"/>
  <c r="F134" i="28"/>
  <c r="O131" i="28" s="1"/>
  <c r="O167" i="37" l="1"/>
  <c r="E167" i="37"/>
  <c r="V207" i="38"/>
  <c r="AB206" i="38"/>
  <c r="AC204" i="38"/>
  <c r="AC208" i="38"/>
  <c r="AC207" i="38"/>
  <c r="AC206" i="38"/>
  <c r="Z206" i="38"/>
  <c r="V209" i="38"/>
  <c r="V204" i="38"/>
  <c r="G166" i="39"/>
  <c r="Q166" i="39"/>
  <c r="S208" i="28"/>
  <c r="L143" i="33"/>
  <c r="N144" i="33"/>
  <c r="L145" i="33"/>
  <c r="N146" i="33"/>
  <c r="O146" i="33"/>
  <c r="O141" i="28"/>
  <c r="Y141" i="28" s="1"/>
  <c r="N143" i="28"/>
  <c r="M159" i="28"/>
  <c r="N156" i="28"/>
  <c r="Q192" i="28"/>
  <c r="N196" i="28"/>
  <c r="O193" i="28"/>
  <c r="N205" i="28"/>
  <c r="S209" i="28"/>
  <c r="R208" i="28"/>
  <c r="Q207" i="28"/>
  <c r="P206" i="28"/>
  <c r="P222" i="28"/>
  <c r="P130" i="29"/>
  <c r="P144" i="29"/>
  <c r="O159" i="29"/>
  <c r="O155" i="29"/>
  <c r="M194" i="29"/>
  <c r="L223" i="29"/>
  <c r="O220" i="29"/>
  <c r="W142" i="30"/>
  <c r="Q133" i="30"/>
  <c r="Q131" i="30"/>
  <c r="Q129" i="30"/>
  <c r="Q146" i="30"/>
  <c r="AA146" i="30" s="1"/>
  <c r="Q144" i="30"/>
  <c r="AA144" i="30" s="1"/>
  <c r="Q142" i="30"/>
  <c r="AA142" i="30" s="1"/>
  <c r="O193" i="30"/>
  <c r="O206" i="30"/>
  <c r="M223" i="30"/>
  <c r="O220" i="30"/>
  <c r="W134" i="31"/>
  <c r="W132" i="31"/>
  <c r="W130" i="31"/>
  <c r="M145" i="31"/>
  <c r="N154" i="31"/>
  <c r="S156" i="31"/>
  <c r="M223" i="31"/>
  <c r="M221" i="31"/>
  <c r="M219" i="31"/>
  <c r="S129" i="32"/>
  <c r="S146" i="32"/>
  <c r="AC146" i="32" s="1"/>
  <c r="M143" i="32"/>
  <c r="S156" i="32"/>
  <c r="N192" i="34"/>
  <c r="S129" i="34"/>
  <c r="Q130" i="34"/>
  <c r="Q132" i="34"/>
  <c r="R128" i="34"/>
  <c r="R130" i="34"/>
  <c r="R132" i="34"/>
  <c r="S128" i="34"/>
  <c r="P129" i="34"/>
  <c r="P131" i="34"/>
  <c r="P133" i="34"/>
  <c r="Q129" i="34"/>
  <c r="Q131" i="34"/>
  <c r="Q133" i="34"/>
  <c r="R129" i="34"/>
  <c r="R131" i="34"/>
  <c r="R133" i="34"/>
  <c r="O130" i="34"/>
  <c r="R155" i="34"/>
  <c r="Q157" i="34"/>
  <c r="S154" i="34"/>
  <c r="S166" i="34" s="1"/>
  <c r="L158" i="34"/>
  <c r="L154" i="34"/>
  <c r="Q155" i="34"/>
  <c r="R158" i="34"/>
  <c r="L156" i="34"/>
  <c r="S158" i="34"/>
  <c r="Q156" i="34"/>
  <c r="Q159" i="34"/>
  <c r="AB192" i="40"/>
  <c r="AB194" i="40"/>
  <c r="AA194" i="40"/>
  <c r="V192" i="40"/>
  <c r="V194" i="40"/>
  <c r="AC190" i="40"/>
  <c r="W190" i="40"/>
  <c r="AC207" i="40"/>
  <c r="Q206" i="28"/>
  <c r="R131" i="30"/>
  <c r="O206" i="28"/>
  <c r="L131" i="30"/>
  <c r="N206" i="30"/>
  <c r="M154" i="31"/>
  <c r="R156" i="31"/>
  <c r="W131" i="31"/>
  <c r="R129" i="32"/>
  <c r="O205" i="28"/>
  <c r="R133" i="30"/>
  <c r="S210" i="28"/>
  <c r="L129" i="30"/>
  <c r="V129" i="30" s="1"/>
  <c r="O133" i="28"/>
  <c r="N158" i="28"/>
  <c r="O155" i="28"/>
  <c r="O192" i="28"/>
  <c r="O195" i="28"/>
  <c r="L205" i="28"/>
  <c r="R210" i="28"/>
  <c r="Q209" i="28"/>
  <c r="P208" i="28"/>
  <c r="O207" i="28"/>
  <c r="N206" i="28"/>
  <c r="P221" i="28"/>
  <c r="O143" i="29"/>
  <c r="O158" i="29"/>
  <c r="N192" i="29"/>
  <c r="L128" i="30"/>
  <c r="V128" i="30" s="1"/>
  <c r="S132" i="30"/>
  <c r="AC132" i="30" s="1"/>
  <c r="S130" i="30"/>
  <c r="V141" i="30"/>
  <c r="AC145" i="30"/>
  <c r="AC143" i="30"/>
  <c r="Q159" i="30"/>
  <c r="O210" i="30"/>
  <c r="P218" i="30"/>
  <c r="N222" i="30"/>
  <c r="M220" i="30"/>
  <c r="V129" i="31"/>
  <c r="AC134" i="31"/>
  <c r="AC133" i="31"/>
  <c r="AC132" i="31"/>
  <c r="AC131" i="31"/>
  <c r="AC130" i="31"/>
  <c r="M159" i="31"/>
  <c r="M156" i="31"/>
  <c r="P218" i="31"/>
  <c r="O222" i="31"/>
  <c r="O220" i="31"/>
  <c r="S133" i="32"/>
  <c r="Q129" i="32"/>
  <c r="M146" i="32"/>
  <c r="R206" i="33"/>
  <c r="N207" i="33"/>
  <c r="Q208" i="33"/>
  <c r="O210" i="33"/>
  <c r="L205" i="33"/>
  <c r="O207" i="33"/>
  <c r="S208" i="33"/>
  <c r="P210" i="33"/>
  <c r="N206" i="33"/>
  <c r="Q207" i="33"/>
  <c r="O209" i="33"/>
  <c r="S210" i="33"/>
  <c r="O206" i="33"/>
  <c r="S207" i="33"/>
  <c r="P209" i="33"/>
  <c r="O205" i="33"/>
  <c r="P206" i="33"/>
  <c r="N208" i="33"/>
  <c r="Q209" i="33"/>
  <c r="P205" i="33"/>
  <c r="R205" i="33"/>
  <c r="P207" i="33"/>
  <c r="S195" i="34"/>
  <c r="N131" i="35"/>
  <c r="S206" i="35"/>
  <c r="P207" i="35"/>
  <c r="L209" i="35"/>
  <c r="Q210" i="35"/>
  <c r="L206" i="35"/>
  <c r="Q207" i="35"/>
  <c r="O209" i="35"/>
  <c r="R210" i="35"/>
  <c r="P206" i="35"/>
  <c r="L208" i="35"/>
  <c r="Q209" i="35"/>
  <c r="P205" i="35"/>
  <c r="Q206" i="35"/>
  <c r="O208" i="35"/>
  <c r="R209" i="35"/>
  <c r="Q205" i="35"/>
  <c r="R206" i="35"/>
  <c r="P208" i="35"/>
  <c r="L210" i="35"/>
  <c r="R205" i="35"/>
  <c r="Q208" i="35"/>
  <c r="G166" i="37"/>
  <c r="Q166" i="37"/>
  <c r="V222" i="44"/>
  <c r="L233" i="44" s="1"/>
  <c r="AA221" i="44"/>
  <c r="Q232" i="44" s="1"/>
  <c r="V221" i="44"/>
  <c r="V220" i="44"/>
  <c r="AA220" i="44"/>
  <c r="R169" i="41"/>
  <c r="G169" i="39"/>
  <c r="Q169" i="39"/>
  <c r="M210" i="28"/>
  <c r="R209" i="28"/>
  <c r="L133" i="30"/>
  <c r="V133" i="30" s="1"/>
  <c r="V144" i="30"/>
  <c r="N133" i="28"/>
  <c r="P154" i="28"/>
  <c r="N155" i="28"/>
  <c r="P209" i="28"/>
  <c r="M206" i="28"/>
  <c r="P142" i="29"/>
  <c r="M192" i="29"/>
  <c r="S128" i="30"/>
  <c r="AC128" i="30" s="1"/>
  <c r="R132" i="30"/>
  <c r="R130" i="30"/>
  <c r="AB130" i="30" s="1"/>
  <c r="AC141" i="30"/>
  <c r="AB145" i="30"/>
  <c r="AB143" i="30"/>
  <c r="Q157" i="30"/>
  <c r="N210" i="30"/>
  <c r="AC129" i="31"/>
  <c r="AB134" i="31"/>
  <c r="AB133" i="31"/>
  <c r="AB132" i="31"/>
  <c r="AB131" i="31"/>
  <c r="AB130" i="31"/>
  <c r="S158" i="31"/>
  <c r="L156" i="31"/>
  <c r="O218" i="31"/>
  <c r="N222" i="31"/>
  <c r="N220" i="31"/>
  <c r="R133" i="32"/>
  <c r="R142" i="32"/>
  <c r="S144" i="32"/>
  <c r="S142" i="32"/>
  <c r="L145" i="32"/>
  <c r="R143" i="32"/>
  <c r="S143" i="32"/>
  <c r="S145" i="32"/>
  <c r="M155" i="32"/>
  <c r="S155" i="32"/>
  <c r="S158" i="32"/>
  <c r="L156" i="32"/>
  <c r="N159" i="32"/>
  <c r="N157" i="32"/>
  <c r="N154" i="32"/>
  <c r="S157" i="32"/>
  <c r="L154" i="32"/>
  <c r="M193" i="32"/>
  <c r="M196" i="32"/>
  <c r="N196" i="32"/>
  <c r="M194" i="32"/>
  <c r="N192" i="32"/>
  <c r="N194" i="32"/>
  <c r="O192" i="32"/>
  <c r="M141" i="33"/>
  <c r="AB194" i="38"/>
  <c r="V192" i="38"/>
  <c r="Z194" i="38"/>
  <c r="AC220" i="38"/>
  <c r="V222" i="38"/>
  <c r="V218" i="38"/>
  <c r="W217" i="38"/>
  <c r="AC219" i="38"/>
  <c r="AC222" i="38"/>
  <c r="V220" i="38"/>
  <c r="V217" i="38"/>
  <c r="V221" i="38"/>
  <c r="R207" i="28"/>
  <c r="M156" i="28"/>
  <c r="M158" i="28"/>
  <c r="S205" i="28"/>
  <c r="Q210" i="28"/>
  <c r="O208" i="28"/>
  <c r="N207" i="28"/>
  <c r="O221" i="28"/>
  <c r="P141" i="29"/>
  <c r="O132" i="28"/>
  <c r="N145" i="28"/>
  <c r="O154" i="28"/>
  <c r="O157" i="28"/>
  <c r="O169" i="28" s="1"/>
  <c r="M155" i="28"/>
  <c r="O197" i="28"/>
  <c r="P194" i="28"/>
  <c r="R205" i="28"/>
  <c r="P210" i="28"/>
  <c r="O209" i="28"/>
  <c r="N208" i="28"/>
  <c r="M207" i="28"/>
  <c r="Q218" i="28"/>
  <c r="P220" i="28"/>
  <c r="P146" i="29"/>
  <c r="O142" i="29"/>
  <c r="O157" i="29"/>
  <c r="N196" i="29"/>
  <c r="N218" i="29"/>
  <c r="L222" i="29"/>
  <c r="R128" i="30"/>
  <c r="AB128" i="30" s="1"/>
  <c r="Q132" i="30"/>
  <c r="AA132" i="30" s="1"/>
  <c r="Q130" i="30"/>
  <c r="AA130" i="30" s="1"/>
  <c r="R141" i="30"/>
  <c r="AB141" i="30" s="1"/>
  <c r="Q145" i="30"/>
  <c r="AA145" i="30" s="1"/>
  <c r="Q143" i="30"/>
  <c r="AA143" i="30" s="1"/>
  <c r="Q155" i="30"/>
  <c r="O197" i="30"/>
  <c r="L209" i="30"/>
  <c r="N218" i="30"/>
  <c r="L222" i="30"/>
  <c r="O219" i="30"/>
  <c r="AB129" i="31"/>
  <c r="AA134" i="31"/>
  <c r="AA133" i="31"/>
  <c r="AA132" i="31"/>
  <c r="AA131" i="31"/>
  <c r="AA130" i="31"/>
  <c r="N141" i="31"/>
  <c r="M143" i="31"/>
  <c r="R158" i="31"/>
  <c r="M155" i="31"/>
  <c r="N218" i="31"/>
  <c r="M222" i="31"/>
  <c r="M220" i="31"/>
  <c r="Q133" i="32"/>
  <c r="L141" i="32"/>
  <c r="R145" i="32"/>
  <c r="M154" i="32"/>
  <c r="M192" i="32"/>
  <c r="O144" i="33"/>
  <c r="Q210" i="33"/>
  <c r="Q206" i="33"/>
  <c r="P132" i="34"/>
  <c r="S156" i="34"/>
  <c r="S205" i="35"/>
  <c r="O207" i="35"/>
  <c r="V222" i="40"/>
  <c r="AC221" i="40"/>
  <c r="Y217" i="40"/>
  <c r="W217" i="40"/>
  <c r="V219" i="40"/>
  <c r="X218" i="40"/>
  <c r="V217" i="40"/>
  <c r="V220" i="40"/>
  <c r="X222" i="40"/>
  <c r="AC220" i="40"/>
  <c r="I231" i="40" s="1"/>
  <c r="X220" i="40"/>
  <c r="AC219" i="40"/>
  <c r="Y204" i="40"/>
  <c r="AA208" i="40"/>
  <c r="X209" i="40"/>
  <c r="Z208" i="40"/>
  <c r="Y208" i="40"/>
  <c r="W208" i="40"/>
  <c r="Y206" i="40"/>
  <c r="AA205" i="40"/>
  <c r="W205" i="40"/>
  <c r="AB208" i="40"/>
  <c r="Y207" i="40"/>
  <c r="W209" i="40"/>
  <c r="W204" i="40"/>
  <c r="AB207" i="40"/>
  <c r="Z204" i="40"/>
  <c r="W206" i="40"/>
  <c r="V209" i="40"/>
  <c r="AB193" i="40"/>
  <c r="V218" i="40"/>
  <c r="R129" i="30"/>
  <c r="AB129" i="30" s="1"/>
  <c r="O158" i="28"/>
  <c r="P207" i="28"/>
  <c r="O129" i="28"/>
  <c r="N154" i="28"/>
  <c r="Q205" i="28"/>
  <c r="O210" i="28"/>
  <c r="N209" i="28"/>
  <c r="M208" i="28"/>
  <c r="S206" i="28"/>
  <c r="P218" i="28"/>
  <c r="O220" i="28"/>
  <c r="O146" i="29"/>
  <c r="M196" i="29"/>
  <c r="M128" i="30"/>
  <c r="W128" i="30" s="1"/>
  <c r="L132" i="30"/>
  <c r="V132" i="30" s="1"/>
  <c r="L130" i="30"/>
  <c r="V130" i="30" s="1"/>
  <c r="W141" i="30"/>
  <c r="V145" i="30"/>
  <c r="V143" i="30"/>
  <c r="O208" i="30"/>
  <c r="AA129" i="31"/>
  <c r="Z134" i="31"/>
  <c r="Z133" i="31"/>
  <c r="Z132" i="31"/>
  <c r="Z131" i="31"/>
  <c r="Z130" i="31"/>
  <c r="M158" i="31"/>
  <c r="X129" i="31"/>
  <c r="P223" i="31"/>
  <c r="P221" i="31"/>
  <c r="P219" i="31"/>
  <c r="S131" i="32"/>
  <c r="S141" i="32"/>
  <c r="M145" i="32"/>
  <c r="S159" i="32"/>
  <c r="O197" i="32"/>
  <c r="O142" i="33"/>
  <c r="M193" i="34"/>
  <c r="L194" i="34"/>
  <c r="M194" i="34"/>
  <c r="L196" i="34"/>
  <c r="M196" i="34"/>
  <c r="S197" i="34"/>
  <c r="W217" i="44"/>
  <c r="AA192" i="40"/>
  <c r="Q208" i="28"/>
  <c r="N157" i="28"/>
  <c r="N129" i="28"/>
  <c r="N167" i="28" s="1"/>
  <c r="O159" i="28"/>
  <c r="O171" i="28" s="1"/>
  <c r="M157" i="28"/>
  <c r="P196" i="28"/>
  <c r="N194" i="28"/>
  <c r="P205" i="28"/>
  <c r="N210" i="28"/>
  <c r="M209" i="28"/>
  <c r="S207" i="28"/>
  <c r="R206" i="28"/>
  <c r="P223" i="28"/>
  <c r="P219" i="28"/>
  <c r="P154" i="29"/>
  <c r="O156" i="29"/>
  <c r="L196" i="29"/>
  <c r="S133" i="30"/>
  <c r="AC133" i="30" s="1"/>
  <c r="S131" i="30"/>
  <c r="AC131" i="30" s="1"/>
  <c r="S129" i="30"/>
  <c r="AC129" i="30" s="1"/>
  <c r="AC146" i="30"/>
  <c r="AC144" i="30"/>
  <c r="AC142" i="30"/>
  <c r="O223" i="30"/>
  <c r="N221" i="30"/>
  <c r="L154" i="31"/>
  <c r="L158" i="31"/>
  <c r="O223" i="31"/>
  <c r="O221" i="31"/>
  <c r="O219" i="31"/>
  <c r="R131" i="32"/>
  <c r="N141" i="32"/>
  <c r="R144" i="32"/>
  <c r="M158" i="32"/>
  <c r="L196" i="32"/>
  <c r="L129" i="33"/>
  <c r="L130" i="33"/>
  <c r="O131" i="33"/>
  <c r="O133" i="33"/>
  <c r="M128" i="33"/>
  <c r="N142" i="33"/>
  <c r="S209" i="33"/>
  <c r="P210" i="35"/>
  <c r="O206" i="35"/>
  <c r="E166" i="37"/>
  <c r="V206" i="38"/>
  <c r="M166" i="39"/>
  <c r="W130" i="36"/>
  <c r="N205" i="32"/>
  <c r="M209" i="32"/>
  <c r="M207" i="32"/>
  <c r="O222" i="32"/>
  <c r="O220" i="32"/>
  <c r="P154" i="33"/>
  <c r="N158" i="33"/>
  <c r="M156" i="33"/>
  <c r="O205" i="34"/>
  <c r="M209" i="34"/>
  <c r="L207" i="34"/>
  <c r="L220" i="34"/>
  <c r="Q141" i="34"/>
  <c r="R145" i="34"/>
  <c r="M144" i="34"/>
  <c r="Q142" i="34"/>
  <c r="Q192" i="35"/>
  <c r="O197" i="35"/>
  <c r="M196" i="35"/>
  <c r="L195" i="35"/>
  <c r="S193" i="35"/>
  <c r="P218" i="35"/>
  <c r="O222" i="35"/>
  <c r="O220" i="35"/>
  <c r="W207" i="44"/>
  <c r="X205" i="44"/>
  <c r="L164" i="37"/>
  <c r="AC204" i="44"/>
  <c r="X154" i="36"/>
  <c r="D167" i="37"/>
  <c r="AB192" i="39"/>
  <c r="W221" i="43"/>
  <c r="AC190" i="39"/>
  <c r="V194" i="39"/>
  <c r="N169" i="37"/>
  <c r="L167" i="41"/>
  <c r="C165" i="43"/>
  <c r="AA144" i="36"/>
  <c r="Y142" i="36"/>
  <c r="AB145" i="36"/>
  <c r="AA128" i="36"/>
  <c r="R164" i="39"/>
  <c r="Y131" i="36"/>
  <c r="P210" i="32"/>
  <c r="P208" i="32"/>
  <c r="P206" i="32"/>
  <c r="O218" i="32"/>
  <c r="N222" i="32"/>
  <c r="N220" i="32"/>
  <c r="O154" i="33"/>
  <c r="M158" i="33"/>
  <c r="L156" i="33"/>
  <c r="Q192" i="33"/>
  <c r="S196" i="33"/>
  <c r="O195" i="33"/>
  <c r="Q193" i="33"/>
  <c r="N205" i="34"/>
  <c r="L209" i="34"/>
  <c r="S206" i="34"/>
  <c r="S222" i="34"/>
  <c r="S219" i="34"/>
  <c r="N141" i="34"/>
  <c r="Q145" i="34"/>
  <c r="Q170" i="34" s="1"/>
  <c r="S143" i="34"/>
  <c r="P142" i="34"/>
  <c r="M155" i="35"/>
  <c r="W155" i="35" s="1"/>
  <c r="P192" i="35"/>
  <c r="M197" i="35"/>
  <c r="L196" i="35"/>
  <c r="S194" i="35"/>
  <c r="R193" i="35"/>
  <c r="R223" i="35"/>
  <c r="R221" i="35"/>
  <c r="R219" i="35"/>
  <c r="AC204" i="39"/>
  <c r="S228" i="39" s="1"/>
  <c r="Z207" i="39"/>
  <c r="M228" i="37"/>
  <c r="C164" i="37"/>
  <c r="E164" i="43"/>
  <c r="H164" i="43"/>
  <c r="I165" i="41"/>
  <c r="V209" i="44"/>
  <c r="AC205" i="44"/>
  <c r="X158" i="36"/>
  <c r="Y141" i="36"/>
  <c r="AB218" i="43"/>
  <c r="Z155" i="36"/>
  <c r="Y146" i="36"/>
  <c r="G164" i="41"/>
  <c r="X128" i="36"/>
  <c r="AB129" i="36"/>
  <c r="V130" i="36"/>
  <c r="B164" i="39"/>
  <c r="Z132" i="36"/>
  <c r="N206" i="34"/>
  <c r="R143" i="34"/>
  <c r="R168" i="34" s="1"/>
  <c r="M142" i="34"/>
  <c r="N192" i="35"/>
  <c r="L197" i="35"/>
  <c r="S195" i="35"/>
  <c r="R194" i="35"/>
  <c r="Q193" i="35"/>
  <c r="Q223" i="35"/>
  <c r="Q221" i="35"/>
  <c r="Q219" i="35"/>
  <c r="F168" i="43"/>
  <c r="X207" i="39"/>
  <c r="AA207" i="44"/>
  <c r="W154" i="36"/>
  <c r="G164" i="43"/>
  <c r="F169" i="43"/>
  <c r="E168" i="43"/>
  <c r="AC141" i="36"/>
  <c r="AC132" i="36"/>
  <c r="S170" i="36" s="1"/>
  <c r="X129" i="36"/>
  <c r="AC130" i="36"/>
  <c r="AB128" i="36"/>
  <c r="H166" i="36" s="1"/>
  <c r="AA133" i="36"/>
  <c r="AC155" i="36"/>
  <c r="V132" i="36"/>
  <c r="AC129" i="36"/>
  <c r="AC128" i="36"/>
  <c r="M210" i="32"/>
  <c r="M208" i="32"/>
  <c r="M206" i="32"/>
  <c r="O221" i="32"/>
  <c r="O219" i="32"/>
  <c r="O159" i="33"/>
  <c r="N157" i="33"/>
  <c r="M155" i="33"/>
  <c r="N210" i="34"/>
  <c r="L208" i="34"/>
  <c r="Q146" i="34"/>
  <c r="S144" i="34"/>
  <c r="P143" i="34"/>
  <c r="S197" i="35"/>
  <c r="R196" i="35"/>
  <c r="Q195" i="35"/>
  <c r="P194" i="35"/>
  <c r="O193" i="35"/>
  <c r="O223" i="35"/>
  <c r="O221" i="35"/>
  <c r="O219" i="35"/>
  <c r="V206" i="39"/>
  <c r="B167" i="43"/>
  <c r="C165" i="37"/>
  <c r="X204" i="44"/>
  <c r="G169" i="43"/>
  <c r="X142" i="36"/>
  <c r="C164" i="43"/>
  <c r="AC157" i="36"/>
  <c r="AB155" i="36"/>
  <c r="I232" i="37"/>
  <c r="AC144" i="36"/>
  <c r="S169" i="36" s="1"/>
  <c r="W131" i="36"/>
  <c r="W133" i="36"/>
  <c r="W132" i="36"/>
  <c r="Z133" i="36"/>
  <c r="Z129" i="36"/>
  <c r="Q205" i="32"/>
  <c r="P209" i="32"/>
  <c r="P207" i="32"/>
  <c r="N223" i="32"/>
  <c r="N221" i="32"/>
  <c r="N219" i="32"/>
  <c r="N159" i="33"/>
  <c r="Q197" i="33"/>
  <c r="N196" i="33"/>
  <c r="P194" i="33"/>
  <c r="L210" i="34"/>
  <c r="N218" i="34"/>
  <c r="N221" i="34"/>
  <c r="L141" i="34"/>
  <c r="P146" i="34"/>
  <c r="R144" i="34"/>
  <c r="M143" i="34"/>
  <c r="M159" i="35"/>
  <c r="L192" i="35"/>
  <c r="R197" i="35"/>
  <c r="Q196" i="35"/>
  <c r="P195" i="35"/>
  <c r="O194" i="35"/>
  <c r="M193" i="35"/>
  <c r="S218" i="35"/>
  <c r="R222" i="35"/>
  <c r="R220" i="35"/>
  <c r="V209" i="39"/>
  <c r="G164" i="44"/>
  <c r="W209" i="44"/>
  <c r="P167" i="44"/>
  <c r="W146" i="36"/>
  <c r="V206" i="44"/>
  <c r="AC222" i="43"/>
  <c r="Z157" i="36"/>
  <c r="P169" i="36" s="1"/>
  <c r="AA146" i="36"/>
  <c r="AA129" i="36"/>
  <c r="Z128" i="36"/>
  <c r="Y133" i="36"/>
  <c r="L168" i="41"/>
  <c r="E167" i="43"/>
  <c r="X206" i="39"/>
  <c r="X141" i="36"/>
  <c r="N166" i="36" s="1"/>
  <c r="X209" i="44"/>
  <c r="AC208" i="44"/>
  <c r="O165" i="37"/>
  <c r="C166" i="43"/>
  <c r="AA142" i="36"/>
  <c r="AC158" i="36"/>
  <c r="AA132" i="36"/>
  <c r="AB132" i="36"/>
  <c r="AB130" i="36"/>
  <c r="I167" i="39"/>
  <c r="V129" i="36"/>
  <c r="V132" i="33"/>
  <c r="AC192" i="44"/>
  <c r="W193" i="44"/>
  <c r="X191" i="44"/>
  <c r="Y191" i="44"/>
  <c r="Y194" i="44"/>
  <c r="X190" i="44"/>
  <c r="Y190" i="44"/>
  <c r="Z194" i="44"/>
  <c r="Z193" i="44"/>
  <c r="Y192" i="44"/>
  <c r="Z192" i="44"/>
  <c r="X193" i="44"/>
  <c r="AC194" i="44"/>
  <c r="W192" i="44"/>
  <c r="W191" i="44"/>
  <c r="AC195" i="44"/>
  <c r="AB191" i="44"/>
  <c r="X192" i="44"/>
  <c r="W194" i="44"/>
  <c r="AC190" i="44"/>
  <c r="W195" i="44"/>
  <c r="V193" i="44"/>
  <c r="V191" i="44"/>
  <c r="V194" i="44"/>
  <c r="L232" i="44" s="1"/>
  <c r="AA194" i="44"/>
  <c r="G232" i="44" s="1"/>
  <c r="AB192" i="44"/>
  <c r="AA190" i="44"/>
  <c r="X195" i="44"/>
  <c r="V195" i="44"/>
  <c r="V192" i="44"/>
  <c r="Y193" i="44"/>
  <c r="AB194" i="44"/>
  <c r="AA191" i="44"/>
  <c r="AB193" i="44"/>
  <c r="AB190" i="44"/>
  <c r="Z191" i="44"/>
  <c r="AA192" i="44"/>
  <c r="AA195" i="44"/>
  <c r="Z190" i="44"/>
  <c r="X194" i="44"/>
  <c r="Z195" i="44"/>
  <c r="Y195" i="44"/>
  <c r="AB195" i="44"/>
  <c r="AA193" i="44"/>
  <c r="V190" i="44"/>
  <c r="E168" i="41"/>
  <c r="O168" i="41"/>
  <c r="Y145" i="29"/>
  <c r="AC191" i="44"/>
  <c r="N171" i="28"/>
  <c r="R166" i="36"/>
  <c r="Y159" i="33"/>
  <c r="O167" i="39"/>
  <c r="E167" i="39"/>
  <c r="D230" i="41"/>
  <c r="N230" i="41"/>
  <c r="O170" i="28"/>
  <c r="Q142" i="29"/>
  <c r="AA142" i="29" s="1"/>
  <c r="Q143" i="29"/>
  <c r="AA143" i="29" s="1"/>
  <c r="Q144" i="29"/>
  <c r="Q145" i="29"/>
  <c r="Q146" i="29"/>
  <c r="R141" i="29"/>
  <c r="M144" i="29"/>
  <c r="N141" i="29"/>
  <c r="N144" i="29"/>
  <c r="X144" i="29" s="1"/>
  <c r="R142" i="29"/>
  <c r="AB142" i="29" s="1"/>
  <c r="R143" i="29"/>
  <c r="R144" i="29"/>
  <c r="R145" i="29"/>
  <c r="R146" i="29"/>
  <c r="S141" i="29"/>
  <c r="M143" i="29"/>
  <c r="N142" i="29"/>
  <c r="X142" i="29" s="1"/>
  <c r="S142" i="29"/>
  <c r="AC142" i="29" s="1"/>
  <c r="S143" i="29"/>
  <c r="S144" i="29"/>
  <c r="S145" i="29"/>
  <c r="S146" i="29"/>
  <c r="L141" i="29"/>
  <c r="M145" i="29"/>
  <c r="N143" i="29"/>
  <c r="X143" i="29" s="1"/>
  <c r="N145" i="29"/>
  <c r="X145" i="29" s="1"/>
  <c r="O141" i="29"/>
  <c r="L142" i="29"/>
  <c r="L143" i="29"/>
  <c r="L144" i="29"/>
  <c r="L145" i="29"/>
  <c r="L146" i="29"/>
  <c r="V146" i="29" s="1"/>
  <c r="M141" i="29"/>
  <c r="W141" i="29" s="1"/>
  <c r="M142" i="29"/>
  <c r="W142" i="29" s="1"/>
  <c r="M146" i="29"/>
  <c r="N146" i="29"/>
  <c r="P132" i="29"/>
  <c r="Q141" i="29"/>
  <c r="P143" i="29"/>
  <c r="W190" i="44"/>
  <c r="Q193" i="31"/>
  <c r="Q194" i="31"/>
  <c r="Q195" i="31"/>
  <c r="Q196" i="31"/>
  <c r="Q197" i="31"/>
  <c r="R192" i="31"/>
  <c r="R193" i="31"/>
  <c r="R194" i="31"/>
  <c r="R195" i="31"/>
  <c r="R196" i="31"/>
  <c r="R197" i="31"/>
  <c r="S192" i="31"/>
  <c r="S193" i="31"/>
  <c r="S194" i="31"/>
  <c r="S195" i="31"/>
  <c r="S196" i="31"/>
  <c r="S197" i="31"/>
  <c r="L192" i="31"/>
  <c r="L193" i="31"/>
  <c r="L194" i="31"/>
  <c r="L195" i="31"/>
  <c r="L196" i="31"/>
  <c r="L197" i="31"/>
  <c r="M192" i="31"/>
  <c r="P193" i="31"/>
  <c r="P195" i="31"/>
  <c r="P197" i="31"/>
  <c r="M194" i="31"/>
  <c r="M196" i="31"/>
  <c r="N192" i="31"/>
  <c r="Q192" i="31"/>
  <c r="M195" i="31"/>
  <c r="N193" i="31"/>
  <c r="N194" i="31"/>
  <c r="N196" i="31"/>
  <c r="O192" i="31"/>
  <c r="P196" i="31"/>
  <c r="M197" i="31"/>
  <c r="N197" i="31"/>
  <c r="O194" i="31"/>
  <c r="O196" i="31"/>
  <c r="P192" i="31"/>
  <c r="P194" i="31"/>
  <c r="M193" i="31"/>
  <c r="N195" i="31"/>
  <c r="P129" i="28"/>
  <c r="P130" i="28"/>
  <c r="P131" i="28"/>
  <c r="P132" i="28"/>
  <c r="P133" i="28"/>
  <c r="Q128" i="28"/>
  <c r="L132" i="28"/>
  <c r="M130" i="28"/>
  <c r="Q129" i="28"/>
  <c r="Q130" i="28"/>
  <c r="Q131" i="28"/>
  <c r="Q132" i="28"/>
  <c r="Q133" i="28"/>
  <c r="R128" i="28"/>
  <c r="L130" i="28"/>
  <c r="M128" i="28"/>
  <c r="M129" i="28"/>
  <c r="M133" i="28"/>
  <c r="R129" i="28"/>
  <c r="R130" i="28"/>
  <c r="R131" i="28"/>
  <c r="R132" i="28"/>
  <c r="R133" i="28"/>
  <c r="S128" i="28"/>
  <c r="L129" i="28"/>
  <c r="L133" i="28"/>
  <c r="V133" i="28" s="1"/>
  <c r="M131" i="28"/>
  <c r="S129" i="28"/>
  <c r="S130" i="28"/>
  <c r="S131" i="28"/>
  <c r="S132" i="28"/>
  <c r="S133" i="28"/>
  <c r="L128" i="28"/>
  <c r="L131" i="28"/>
  <c r="M132" i="28"/>
  <c r="N128" i="28"/>
  <c r="N131" i="28"/>
  <c r="O167" i="28"/>
  <c r="O132" i="29"/>
  <c r="Y143" i="29"/>
  <c r="O193" i="31"/>
  <c r="P129" i="35"/>
  <c r="P130" i="35"/>
  <c r="P131" i="35"/>
  <c r="P132" i="35"/>
  <c r="Z132" i="35" s="1"/>
  <c r="P133" i="35"/>
  <c r="Z133" i="35" s="1"/>
  <c r="Q128" i="35"/>
  <c r="Q129" i="35"/>
  <c r="Q130" i="35"/>
  <c r="Q131" i="35"/>
  <c r="Q132" i="35"/>
  <c r="Q133" i="35"/>
  <c r="R128" i="35"/>
  <c r="AB128" i="35" s="1"/>
  <c r="R129" i="35"/>
  <c r="AB129" i="35" s="1"/>
  <c r="R130" i="35"/>
  <c r="R131" i="35"/>
  <c r="R132" i="35"/>
  <c r="R133" i="35"/>
  <c r="S128" i="35"/>
  <c r="S129" i="35"/>
  <c r="S130" i="35"/>
  <c r="AC130" i="35" s="1"/>
  <c r="S131" i="35"/>
  <c r="AC131" i="35" s="1"/>
  <c r="S132" i="35"/>
  <c r="S133" i="35"/>
  <c r="L128" i="35"/>
  <c r="O129" i="35"/>
  <c r="O131" i="35"/>
  <c r="O133" i="35"/>
  <c r="O130" i="35"/>
  <c r="Y130" i="35" s="1"/>
  <c r="L131" i="35"/>
  <c r="V131" i="35" s="1"/>
  <c r="M129" i="35"/>
  <c r="L130" i="35"/>
  <c r="L132" i="35"/>
  <c r="M128" i="35"/>
  <c r="O132" i="35"/>
  <c r="L133" i="35"/>
  <c r="V133" i="35" s="1"/>
  <c r="M131" i="35"/>
  <c r="W131" i="35" s="1"/>
  <c r="M130" i="35"/>
  <c r="W130" i="35" s="1"/>
  <c r="M132" i="35"/>
  <c r="N128" i="35"/>
  <c r="P128" i="35"/>
  <c r="M133" i="35"/>
  <c r="N130" i="35"/>
  <c r="N132" i="35"/>
  <c r="X132" i="35" s="1"/>
  <c r="O128" i="35"/>
  <c r="Y128" i="35" s="1"/>
  <c r="L129" i="35"/>
  <c r="V129" i="35" s="1"/>
  <c r="L230" i="38"/>
  <c r="B230" i="38"/>
  <c r="Q165" i="41"/>
  <c r="G165" i="41"/>
  <c r="F230" i="37"/>
  <c r="P230" i="37"/>
  <c r="AB128" i="34"/>
  <c r="AC193" i="44"/>
  <c r="M229" i="41"/>
  <c r="O133" i="29"/>
  <c r="P128" i="28"/>
  <c r="P166" i="28" s="1"/>
  <c r="O130" i="28"/>
  <c r="Y130" i="28" s="1"/>
  <c r="W141" i="32"/>
  <c r="R167" i="34"/>
  <c r="F229" i="37"/>
  <c r="P229" i="37"/>
  <c r="C169" i="37"/>
  <c r="M169" i="37"/>
  <c r="P166" i="41"/>
  <c r="F166" i="41"/>
  <c r="S165" i="39"/>
  <c r="I165" i="39"/>
  <c r="N232" i="37"/>
  <c r="D232" i="37"/>
  <c r="O167" i="41"/>
  <c r="E167" i="41"/>
  <c r="AA130" i="32"/>
  <c r="V158" i="32"/>
  <c r="N132" i="28"/>
  <c r="Q129" i="29"/>
  <c r="Q130" i="29"/>
  <c r="Q131" i="29"/>
  <c r="Q132" i="29"/>
  <c r="Q133" i="29"/>
  <c r="R128" i="29"/>
  <c r="M132" i="29"/>
  <c r="N130" i="29"/>
  <c r="R129" i="29"/>
  <c r="R130" i="29"/>
  <c r="R131" i="29"/>
  <c r="R132" i="29"/>
  <c r="R133" i="29"/>
  <c r="S128" i="29"/>
  <c r="M130" i="29"/>
  <c r="N128" i="29"/>
  <c r="N129" i="29"/>
  <c r="N133" i="29"/>
  <c r="S129" i="29"/>
  <c r="S130" i="29"/>
  <c r="S131" i="29"/>
  <c r="S132" i="29"/>
  <c r="S133" i="29"/>
  <c r="L128" i="29"/>
  <c r="M129" i="29"/>
  <c r="M133" i="29"/>
  <c r="N131" i="29"/>
  <c r="O128" i="29"/>
  <c r="L129" i="29"/>
  <c r="L130" i="29"/>
  <c r="L131" i="29"/>
  <c r="L132" i="29"/>
  <c r="L133" i="29"/>
  <c r="V133" i="29" s="1"/>
  <c r="M128" i="29"/>
  <c r="M131" i="29"/>
  <c r="N132" i="29"/>
  <c r="O129" i="29"/>
  <c r="O197" i="31"/>
  <c r="O128" i="28"/>
  <c r="N130" i="28"/>
  <c r="O166" i="28"/>
  <c r="O131" i="29"/>
  <c r="W142" i="32"/>
  <c r="X155" i="32"/>
  <c r="R166" i="37"/>
  <c r="H166" i="37"/>
  <c r="P142" i="35"/>
  <c r="P143" i="35"/>
  <c r="P144" i="35"/>
  <c r="P145" i="35"/>
  <c r="P146" i="35"/>
  <c r="Q141" i="35"/>
  <c r="Q142" i="35"/>
  <c r="Q143" i="35"/>
  <c r="Q144" i="35"/>
  <c r="Q145" i="35"/>
  <c r="Q146" i="35"/>
  <c r="R141" i="35"/>
  <c r="R142" i="35"/>
  <c r="R143" i="35"/>
  <c r="R144" i="35"/>
  <c r="R145" i="35"/>
  <c r="R146" i="35"/>
  <c r="S141" i="35"/>
  <c r="S142" i="35"/>
  <c r="S143" i="35"/>
  <c r="S144" i="35"/>
  <c r="S145" i="35"/>
  <c r="S146" i="35"/>
  <c r="L141" i="35"/>
  <c r="M146" i="35"/>
  <c r="O231" i="37"/>
  <c r="E231" i="37"/>
  <c r="N141" i="28"/>
  <c r="M143" i="28"/>
  <c r="N220" i="28"/>
  <c r="O154" i="29"/>
  <c r="N156" i="29"/>
  <c r="S158" i="30"/>
  <c r="AA129" i="32"/>
  <c r="Q168" i="34"/>
  <c r="L159" i="35"/>
  <c r="E233" i="37"/>
  <c r="O233" i="37"/>
  <c r="S164" i="41"/>
  <c r="I164" i="41"/>
  <c r="F228" i="37"/>
  <c r="P228" i="37"/>
  <c r="Q231" i="44"/>
  <c r="G231" i="44"/>
  <c r="L146" i="28"/>
  <c r="Y144" i="28" s="1"/>
  <c r="L142" i="28"/>
  <c r="L157" i="28"/>
  <c r="M196" i="28"/>
  <c r="M221" i="28"/>
  <c r="M157" i="29"/>
  <c r="P206" i="30"/>
  <c r="P207" i="30"/>
  <c r="P208" i="30"/>
  <c r="P209" i="30"/>
  <c r="P210" i="30"/>
  <c r="Q205" i="30"/>
  <c r="Q206" i="30"/>
  <c r="Q207" i="30"/>
  <c r="Q208" i="30"/>
  <c r="Q209" i="30"/>
  <c r="Q210" i="30"/>
  <c r="R205" i="30"/>
  <c r="R206" i="30"/>
  <c r="R207" i="30"/>
  <c r="R208" i="30"/>
  <c r="R209" i="30"/>
  <c r="R210" i="30"/>
  <c r="S205" i="30"/>
  <c r="S206" i="30"/>
  <c r="S207" i="30"/>
  <c r="S208" i="30"/>
  <c r="S209" i="30"/>
  <c r="S210" i="30"/>
  <c r="L205" i="30"/>
  <c r="M208" i="30"/>
  <c r="L131" i="32"/>
  <c r="P142" i="33"/>
  <c r="P143" i="33"/>
  <c r="P144" i="33"/>
  <c r="P145" i="33"/>
  <c r="P146" i="33"/>
  <c r="Q141" i="33"/>
  <c r="AA141" i="33" s="1"/>
  <c r="Q142" i="33"/>
  <c r="Q143" i="33"/>
  <c r="Q144" i="33"/>
  <c r="Q145" i="33"/>
  <c r="Q146" i="33"/>
  <c r="R141" i="33"/>
  <c r="R142" i="33"/>
  <c r="R143" i="33"/>
  <c r="AB143" i="33" s="1"/>
  <c r="R144" i="33"/>
  <c r="R145" i="33"/>
  <c r="R146" i="33"/>
  <c r="S141" i="33"/>
  <c r="S142" i="33"/>
  <c r="S143" i="33"/>
  <c r="S144" i="33"/>
  <c r="S145" i="33"/>
  <c r="AC145" i="33" s="1"/>
  <c r="S146" i="33"/>
  <c r="L141" i="33"/>
  <c r="M146" i="33"/>
  <c r="P141" i="35"/>
  <c r="O158" i="35"/>
  <c r="G167" i="37"/>
  <c r="B164" i="41"/>
  <c r="L164" i="41"/>
  <c r="S168" i="44"/>
  <c r="I168" i="44"/>
  <c r="V205" i="39"/>
  <c r="R165" i="37"/>
  <c r="H165" i="37"/>
  <c r="V193" i="41"/>
  <c r="B231" i="41" s="1"/>
  <c r="W190" i="41"/>
  <c r="C228" i="41" s="1"/>
  <c r="X191" i="41"/>
  <c r="N229" i="41" s="1"/>
  <c r="X193" i="41"/>
  <c r="AB190" i="41"/>
  <c r="H228" i="41" s="1"/>
  <c r="Y190" i="41"/>
  <c r="E228" i="41" s="1"/>
  <c r="Y193" i="41"/>
  <c r="E231" i="41" s="1"/>
  <c r="AA192" i="41"/>
  <c r="G230" i="41" s="1"/>
  <c r="Z191" i="41"/>
  <c r="Z194" i="41"/>
  <c r="Z190" i="41"/>
  <c r="F228" i="41" s="1"/>
  <c r="AA191" i="41"/>
  <c r="Q229" i="41" s="1"/>
  <c r="AA190" i="41"/>
  <c r="Q228" i="41" s="1"/>
  <c r="Y192" i="41"/>
  <c r="O230" i="41" s="1"/>
  <c r="Y194" i="41"/>
  <c r="O232" i="41" s="1"/>
  <c r="V195" i="41"/>
  <c r="Z193" i="41"/>
  <c r="V194" i="41"/>
  <c r="AA194" i="41"/>
  <c r="G232" i="41" s="1"/>
  <c r="Y191" i="41"/>
  <c r="Z195" i="41"/>
  <c r="P233" i="41" s="1"/>
  <c r="X195" i="41"/>
  <c r="D233" i="41" s="1"/>
  <c r="V192" i="41"/>
  <c r="L230" i="41" s="1"/>
  <c r="AB193" i="41"/>
  <c r="AB195" i="41"/>
  <c r="W195" i="41"/>
  <c r="W193" i="41"/>
  <c r="C231" i="41" s="1"/>
  <c r="W192" i="41"/>
  <c r="M230" i="41" s="1"/>
  <c r="W194" i="41"/>
  <c r="C232" i="41" s="1"/>
  <c r="AC190" i="41"/>
  <c r="S228" i="41" s="1"/>
  <c r="AC193" i="41"/>
  <c r="S231" i="41" s="1"/>
  <c r="AC192" i="41"/>
  <c r="W191" i="41"/>
  <c r="C229" i="41" s="1"/>
  <c r="X190" i="41"/>
  <c r="AA195" i="41"/>
  <c r="G233" i="41" s="1"/>
  <c r="AB191" i="41"/>
  <c r="AA193" i="41"/>
  <c r="G231" i="41" s="1"/>
  <c r="AC194" i="41"/>
  <c r="E164" i="41"/>
  <c r="O164" i="41"/>
  <c r="V191" i="41"/>
  <c r="B229" i="41" s="1"/>
  <c r="W206" i="39"/>
  <c r="M230" i="39" s="1"/>
  <c r="AB208" i="39"/>
  <c r="D164" i="43"/>
  <c r="L141" i="28"/>
  <c r="S146" i="28"/>
  <c r="S145" i="28"/>
  <c r="S144" i="28"/>
  <c r="AC144" i="28" s="1"/>
  <c r="S143" i="28"/>
  <c r="AC143" i="28" s="1"/>
  <c r="S142" i="28"/>
  <c r="L154" i="28"/>
  <c r="S159" i="28"/>
  <c r="S158" i="28"/>
  <c r="S157" i="28"/>
  <c r="S156" i="28"/>
  <c r="S155" i="28"/>
  <c r="M192" i="28"/>
  <c r="L197" i="28"/>
  <c r="L196" i="28"/>
  <c r="L195" i="28"/>
  <c r="L194" i="28"/>
  <c r="L193" i="28"/>
  <c r="M205" i="28"/>
  <c r="L210" i="28"/>
  <c r="L209" i="28"/>
  <c r="L208" i="28"/>
  <c r="L207" i="28"/>
  <c r="N211" i="28" s="1"/>
  <c r="M218" i="28"/>
  <c r="L223" i="28"/>
  <c r="L222" i="28"/>
  <c r="L221" i="28"/>
  <c r="L220" i="28"/>
  <c r="L219" i="28"/>
  <c r="P219" i="29"/>
  <c r="P220" i="29"/>
  <c r="P221" i="29"/>
  <c r="P222" i="29"/>
  <c r="P223" i="29"/>
  <c r="Q218" i="29"/>
  <c r="Q219" i="29"/>
  <c r="Q220" i="29"/>
  <c r="Q221" i="29"/>
  <c r="Q222" i="29"/>
  <c r="Q223" i="29"/>
  <c r="R218" i="29"/>
  <c r="R219" i="29"/>
  <c r="R220" i="29"/>
  <c r="R221" i="29"/>
  <c r="R222" i="29"/>
  <c r="R223" i="29"/>
  <c r="S218" i="29"/>
  <c r="S219" i="29"/>
  <c r="S220" i="29"/>
  <c r="S221" i="29"/>
  <c r="S222" i="29"/>
  <c r="S223" i="29"/>
  <c r="L218" i="29"/>
  <c r="M154" i="29"/>
  <c r="L159" i="29"/>
  <c r="V159" i="29" s="1"/>
  <c r="L158" i="29"/>
  <c r="L157" i="29"/>
  <c r="L156" i="29"/>
  <c r="L155" i="29"/>
  <c r="N197" i="29"/>
  <c r="N195" i="29"/>
  <c r="N223" i="29"/>
  <c r="N221" i="29"/>
  <c r="N219" i="29"/>
  <c r="R154" i="30"/>
  <c r="Q158" i="30"/>
  <c r="Q156" i="30"/>
  <c r="P219" i="30"/>
  <c r="P220" i="30"/>
  <c r="P221" i="30"/>
  <c r="P222" i="30"/>
  <c r="P223" i="30"/>
  <c r="Q218" i="30"/>
  <c r="Q219" i="30"/>
  <c r="Q220" i="30"/>
  <c r="Q221" i="30"/>
  <c r="Q222" i="30"/>
  <c r="Q223" i="30"/>
  <c r="R218" i="30"/>
  <c r="R219" i="30"/>
  <c r="R220" i="30"/>
  <c r="R221" i="30"/>
  <c r="R222" i="30"/>
  <c r="R223" i="30"/>
  <c r="S218" i="30"/>
  <c r="S219" i="30"/>
  <c r="S220" i="30"/>
  <c r="S221" i="30"/>
  <c r="S222" i="30"/>
  <c r="S223" i="30"/>
  <c r="L218" i="30"/>
  <c r="L197" i="30"/>
  <c r="L195" i="30"/>
  <c r="L193" i="30"/>
  <c r="L210" i="30"/>
  <c r="L208" i="30"/>
  <c r="L206" i="30"/>
  <c r="L223" i="30"/>
  <c r="L221" i="30"/>
  <c r="L219" i="30"/>
  <c r="Z129" i="31"/>
  <c r="Y134" i="31"/>
  <c r="Y133" i="31"/>
  <c r="Y132" i="31"/>
  <c r="Y131" i="31"/>
  <c r="Y130" i="31"/>
  <c r="S146" i="31"/>
  <c r="S144" i="31"/>
  <c r="S142" i="31"/>
  <c r="S159" i="31"/>
  <c r="S157" i="31"/>
  <c r="S155" i="31"/>
  <c r="P205" i="31"/>
  <c r="O209" i="31"/>
  <c r="O207" i="31"/>
  <c r="L128" i="32"/>
  <c r="S132" i="32"/>
  <c r="S130" i="32"/>
  <c r="N142" i="32"/>
  <c r="N143" i="32"/>
  <c r="N144" i="32"/>
  <c r="X144" i="32" s="1"/>
  <c r="N145" i="32"/>
  <c r="X145" i="32" s="1"/>
  <c r="N146" i="32"/>
  <c r="O141" i="32"/>
  <c r="Y141" i="32" s="1"/>
  <c r="O142" i="32"/>
  <c r="O143" i="32"/>
  <c r="O144" i="32"/>
  <c r="O145" i="32"/>
  <c r="O146" i="32"/>
  <c r="Y146" i="32" s="1"/>
  <c r="P141" i="32"/>
  <c r="Z141" i="32" s="1"/>
  <c r="P142" i="32"/>
  <c r="P143" i="32"/>
  <c r="Z143" i="32" s="1"/>
  <c r="P144" i="32"/>
  <c r="P145" i="32"/>
  <c r="P146" i="32"/>
  <c r="Q141" i="32"/>
  <c r="Q142" i="32"/>
  <c r="AA142" i="32" s="1"/>
  <c r="Q143" i="32"/>
  <c r="AA143" i="32" s="1"/>
  <c r="Q144" i="32"/>
  <c r="AA144" i="32" s="1"/>
  <c r="Q145" i="32"/>
  <c r="AA145" i="32" s="1"/>
  <c r="Q146" i="32"/>
  <c r="R141" i="32"/>
  <c r="L146" i="32"/>
  <c r="V145" i="32" s="1"/>
  <c r="L144" i="32"/>
  <c r="L142" i="32"/>
  <c r="V142" i="32" s="1"/>
  <c r="M159" i="32"/>
  <c r="W159" i="32" s="1"/>
  <c r="M157" i="32"/>
  <c r="N197" i="32"/>
  <c r="N195" i="32"/>
  <c r="N193" i="32"/>
  <c r="P155" i="33"/>
  <c r="P156" i="33"/>
  <c r="P157" i="33"/>
  <c r="P158" i="33"/>
  <c r="P159" i="33"/>
  <c r="Q154" i="33"/>
  <c r="Q155" i="33"/>
  <c r="AA155" i="33" s="1"/>
  <c r="Q156" i="33"/>
  <c r="Q157" i="33"/>
  <c r="Q158" i="33"/>
  <c r="Q159" i="33"/>
  <c r="R154" i="33"/>
  <c r="R155" i="33"/>
  <c r="R156" i="33"/>
  <c r="R157" i="33"/>
  <c r="AB157" i="33" s="1"/>
  <c r="R158" i="33"/>
  <c r="R159" i="33"/>
  <c r="S154" i="33"/>
  <c r="S155" i="33"/>
  <c r="S156" i="33"/>
  <c r="S157" i="33"/>
  <c r="S158" i="33"/>
  <c r="S159" i="33"/>
  <c r="AC159" i="33" s="1"/>
  <c r="L154" i="33"/>
  <c r="L133" i="33"/>
  <c r="Y133" i="33" s="1"/>
  <c r="L131" i="33"/>
  <c r="V131" i="33" s="1"/>
  <c r="L146" i="33"/>
  <c r="X142" i="33" s="1"/>
  <c r="L144" i="33"/>
  <c r="L142" i="33"/>
  <c r="L159" i="33"/>
  <c r="V159" i="33" s="1"/>
  <c r="L157" i="33"/>
  <c r="V157" i="33" s="1"/>
  <c r="L155" i="33"/>
  <c r="O206" i="34"/>
  <c r="O207" i="34"/>
  <c r="O208" i="34"/>
  <c r="O209" i="34"/>
  <c r="O210" i="34"/>
  <c r="P205" i="34"/>
  <c r="P206" i="34"/>
  <c r="P207" i="34"/>
  <c r="P208" i="34"/>
  <c r="P209" i="34"/>
  <c r="P210" i="34"/>
  <c r="Q205" i="34"/>
  <c r="Q206" i="34"/>
  <c r="Q207" i="34"/>
  <c r="Q208" i="34"/>
  <c r="Q209" i="34"/>
  <c r="Q210" i="34"/>
  <c r="R205" i="34"/>
  <c r="R206" i="34"/>
  <c r="R207" i="34"/>
  <c r="R208" i="34"/>
  <c r="R209" i="34"/>
  <c r="R210" i="34"/>
  <c r="S205" i="34"/>
  <c r="M197" i="34"/>
  <c r="M195" i="34"/>
  <c r="M210" i="34"/>
  <c r="M208" i="34"/>
  <c r="M206" i="34"/>
  <c r="M223" i="34"/>
  <c r="M221" i="34"/>
  <c r="S159" i="34"/>
  <c r="S157" i="34"/>
  <c r="S155" i="34"/>
  <c r="O141" i="35"/>
  <c r="Y141" i="35" s="1"/>
  <c r="N145" i="35"/>
  <c r="N143" i="35"/>
  <c r="O154" i="35"/>
  <c r="N158" i="35"/>
  <c r="B164" i="37"/>
  <c r="L230" i="39"/>
  <c r="B230" i="39"/>
  <c r="Q167" i="41"/>
  <c r="G167" i="41"/>
  <c r="V194" i="38"/>
  <c r="AC193" i="38"/>
  <c r="I231" i="38" s="1"/>
  <c r="G167" i="43"/>
  <c r="D164" i="41"/>
  <c r="N164" i="41"/>
  <c r="N164" i="37"/>
  <c r="D164" i="37"/>
  <c r="AA192" i="39"/>
  <c r="H231" i="37"/>
  <c r="R231" i="37"/>
  <c r="V158" i="36"/>
  <c r="B233" i="44"/>
  <c r="D166" i="41"/>
  <c r="N166" i="41"/>
  <c r="E229" i="37"/>
  <c r="O229" i="37"/>
  <c r="Z191" i="39"/>
  <c r="O169" i="37"/>
  <c r="E169" i="37"/>
  <c r="L169" i="39"/>
  <c r="B169" i="39"/>
  <c r="AB195" i="39"/>
  <c r="E165" i="37"/>
  <c r="Q165" i="39"/>
  <c r="G165" i="39"/>
  <c r="F167" i="37"/>
  <c r="P167" i="37"/>
  <c r="V190" i="41"/>
  <c r="B228" i="41" s="1"/>
  <c r="X159" i="36"/>
  <c r="AC156" i="36"/>
  <c r="AA155" i="36"/>
  <c r="L155" i="30"/>
  <c r="N210" i="31"/>
  <c r="R170" i="34"/>
  <c r="M144" i="35"/>
  <c r="Q168" i="41"/>
  <c r="G168" i="41"/>
  <c r="W192" i="38"/>
  <c r="M146" i="28"/>
  <c r="O218" i="28"/>
  <c r="N221" i="28"/>
  <c r="N159" i="29"/>
  <c r="X159" i="29" s="1"/>
  <c r="N155" i="29"/>
  <c r="L154" i="30"/>
  <c r="N197" i="30"/>
  <c r="M210" i="31"/>
  <c r="AB142" i="32"/>
  <c r="P129" i="33"/>
  <c r="P130" i="33"/>
  <c r="Z130" i="33" s="1"/>
  <c r="P131" i="33"/>
  <c r="Z131" i="33" s="1"/>
  <c r="P132" i="33"/>
  <c r="Z132" i="33" s="1"/>
  <c r="P133" i="33"/>
  <c r="Z133" i="33" s="1"/>
  <c r="Q128" i="33"/>
  <c r="AA128" i="33" s="1"/>
  <c r="Q129" i="33"/>
  <c r="AA129" i="33" s="1"/>
  <c r="Q130" i="33"/>
  <c r="AA130" i="33" s="1"/>
  <c r="Q131" i="33"/>
  <c r="Q132" i="33"/>
  <c r="AA132" i="33" s="1"/>
  <c r="Q133" i="33"/>
  <c r="AA133" i="33" s="1"/>
  <c r="R128" i="33"/>
  <c r="AB128" i="33" s="1"/>
  <c r="R129" i="33"/>
  <c r="AB129" i="33" s="1"/>
  <c r="R130" i="33"/>
  <c r="AB130" i="33" s="1"/>
  <c r="R131" i="33"/>
  <c r="AB131" i="33" s="1"/>
  <c r="R132" i="33"/>
  <c r="AB132" i="33" s="1"/>
  <c r="R133" i="33"/>
  <c r="S128" i="33"/>
  <c r="AC128" i="33" s="1"/>
  <c r="S129" i="33"/>
  <c r="AC129" i="33" s="1"/>
  <c r="S130" i="33"/>
  <c r="AC130" i="33" s="1"/>
  <c r="S131" i="33"/>
  <c r="AC131" i="33" s="1"/>
  <c r="S132" i="33"/>
  <c r="AC132" i="33" s="1"/>
  <c r="S133" i="33"/>
  <c r="AC133" i="33" s="1"/>
  <c r="L128" i="33"/>
  <c r="V128" i="33" s="1"/>
  <c r="N131" i="33"/>
  <c r="P155" i="35"/>
  <c r="P156" i="35"/>
  <c r="P157" i="35"/>
  <c r="P158" i="35"/>
  <c r="Z158" i="35" s="1"/>
  <c r="P159" i="35"/>
  <c r="Z159" i="35" s="1"/>
  <c r="Q154" i="35"/>
  <c r="AA154" i="35" s="1"/>
  <c r="Q155" i="35"/>
  <c r="AA155" i="35" s="1"/>
  <c r="Q156" i="35"/>
  <c r="Q157" i="35"/>
  <c r="Q158" i="35"/>
  <c r="Q159" i="35"/>
  <c r="R154" i="35"/>
  <c r="AB154" i="35" s="1"/>
  <c r="R155" i="35"/>
  <c r="AB155" i="35" s="1"/>
  <c r="R156" i="35"/>
  <c r="AB156" i="35" s="1"/>
  <c r="R157" i="35"/>
  <c r="AB157" i="35" s="1"/>
  <c r="R158" i="35"/>
  <c r="R159" i="35"/>
  <c r="S154" i="35"/>
  <c r="S155" i="35"/>
  <c r="S156" i="35"/>
  <c r="AC156" i="35" s="1"/>
  <c r="S157" i="35"/>
  <c r="AC157" i="35" s="1"/>
  <c r="S158" i="35"/>
  <c r="AC158" i="35" s="1"/>
  <c r="S159" i="35"/>
  <c r="AC159" i="35" s="1"/>
  <c r="L154" i="35"/>
  <c r="L146" i="35"/>
  <c r="X146" i="35" s="1"/>
  <c r="L157" i="35"/>
  <c r="R229" i="41"/>
  <c r="H229" i="41"/>
  <c r="G165" i="43"/>
  <c r="L145" i="28"/>
  <c r="M154" i="28"/>
  <c r="L158" i="28"/>
  <c r="N192" i="28"/>
  <c r="M195" i="28"/>
  <c r="M193" i="28"/>
  <c r="N218" i="28"/>
  <c r="M222" i="28"/>
  <c r="M219" i="28"/>
  <c r="P193" i="29"/>
  <c r="P194" i="29"/>
  <c r="P195" i="29"/>
  <c r="P196" i="29"/>
  <c r="P197" i="29"/>
  <c r="Q192" i="29"/>
  <c r="Q193" i="29"/>
  <c r="Q194" i="29"/>
  <c r="Q195" i="29"/>
  <c r="Q196" i="29"/>
  <c r="Q197" i="29"/>
  <c r="R192" i="29"/>
  <c r="R193" i="29"/>
  <c r="R194" i="29"/>
  <c r="R195" i="29"/>
  <c r="R196" i="29"/>
  <c r="R197" i="29"/>
  <c r="S192" i="29"/>
  <c r="S193" i="29"/>
  <c r="S194" i="29"/>
  <c r="S195" i="29"/>
  <c r="S196" i="29"/>
  <c r="S197" i="29"/>
  <c r="L192" i="29"/>
  <c r="N154" i="29"/>
  <c r="M156" i="29"/>
  <c r="O197" i="29"/>
  <c r="R156" i="30"/>
  <c r="M197" i="30"/>
  <c r="M210" i="30"/>
  <c r="P209" i="31"/>
  <c r="L133" i="32"/>
  <c r="V133" i="32" s="1"/>
  <c r="M129" i="33"/>
  <c r="W129" i="33" s="1"/>
  <c r="M142" i="33"/>
  <c r="O193" i="34"/>
  <c r="O194" i="34"/>
  <c r="O195" i="34"/>
  <c r="O196" i="34"/>
  <c r="O197" i="34"/>
  <c r="P192" i="34"/>
  <c r="P193" i="34"/>
  <c r="P194" i="34"/>
  <c r="P195" i="34"/>
  <c r="P196" i="34"/>
  <c r="P197" i="34"/>
  <c r="Q192" i="34"/>
  <c r="Q193" i="34"/>
  <c r="Q194" i="34"/>
  <c r="Q195" i="34"/>
  <c r="Q196" i="34"/>
  <c r="Q197" i="34"/>
  <c r="R192" i="34"/>
  <c r="R193" i="34"/>
  <c r="R194" i="34"/>
  <c r="R195" i="34"/>
  <c r="R196" i="34"/>
  <c r="R197" i="34"/>
  <c r="S192" i="34"/>
  <c r="N193" i="34"/>
  <c r="O145" i="35"/>
  <c r="Y145" i="35" s="1"/>
  <c r="O156" i="35"/>
  <c r="Y156" i="35" s="1"/>
  <c r="S141" i="28"/>
  <c r="AC141" i="28" s="1"/>
  <c r="R146" i="28"/>
  <c r="R145" i="28"/>
  <c r="R144" i="28"/>
  <c r="R143" i="28"/>
  <c r="R142" i="28"/>
  <c r="S154" i="28"/>
  <c r="R159" i="28"/>
  <c r="R158" i="28"/>
  <c r="R157" i="28"/>
  <c r="R156" i="28"/>
  <c r="R155" i="28"/>
  <c r="L192" i="28"/>
  <c r="S197" i="28"/>
  <c r="S196" i="28"/>
  <c r="S195" i="28"/>
  <c r="S194" i="28"/>
  <c r="S193" i="28"/>
  <c r="L218" i="28"/>
  <c r="S223" i="28"/>
  <c r="S222" i="28"/>
  <c r="S221" i="28"/>
  <c r="S220" i="28"/>
  <c r="S219" i="28"/>
  <c r="L154" i="29"/>
  <c r="S159" i="29"/>
  <c r="AC159" i="29" s="1"/>
  <c r="S158" i="29"/>
  <c r="S157" i="29"/>
  <c r="S156" i="29"/>
  <c r="S155" i="29"/>
  <c r="M197" i="29"/>
  <c r="M195" i="29"/>
  <c r="M193" i="29"/>
  <c r="M154" i="30"/>
  <c r="L158" i="30"/>
  <c r="P192" i="30"/>
  <c r="O196" i="30"/>
  <c r="O194" i="30"/>
  <c r="P205" i="30"/>
  <c r="O209" i="30"/>
  <c r="O207" i="30"/>
  <c r="X132" i="31"/>
  <c r="X131" i="31"/>
  <c r="X130" i="31"/>
  <c r="R146" i="31"/>
  <c r="R144" i="31"/>
  <c r="AB145" i="31" s="1"/>
  <c r="R159" i="31"/>
  <c r="R157" i="31"/>
  <c r="O205" i="31"/>
  <c r="N209" i="31"/>
  <c r="N207" i="31"/>
  <c r="S128" i="32"/>
  <c r="R132" i="32"/>
  <c r="AB132" i="32" s="1"/>
  <c r="R130" i="32"/>
  <c r="AB130" i="32" s="1"/>
  <c r="O155" i="32"/>
  <c r="O156" i="32"/>
  <c r="O157" i="32"/>
  <c r="Y157" i="32" s="1"/>
  <c r="O158" i="32"/>
  <c r="Y158" i="32" s="1"/>
  <c r="O159" i="32"/>
  <c r="P154" i="32"/>
  <c r="Z154" i="32" s="1"/>
  <c r="P155" i="32"/>
  <c r="P156" i="32"/>
  <c r="P157" i="32"/>
  <c r="P158" i="32"/>
  <c r="P159" i="32"/>
  <c r="Z159" i="32" s="1"/>
  <c r="Q154" i="32"/>
  <c r="AA154" i="32" s="1"/>
  <c r="Q155" i="32"/>
  <c r="Q156" i="32"/>
  <c r="AA156" i="32" s="1"/>
  <c r="Q157" i="32"/>
  <c r="Q158" i="32"/>
  <c r="Q159" i="32"/>
  <c r="R154" i="32"/>
  <c r="R155" i="32"/>
  <c r="AB155" i="32" s="1"/>
  <c r="R156" i="32"/>
  <c r="AB156" i="32" s="1"/>
  <c r="R157" i="32"/>
  <c r="AB157" i="32" s="1"/>
  <c r="R158" i="32"/>
  <c r="AB158" i="32" s="1"/>
  <c r="R159" i="32"/>
  <c r="S154" i="32"/>
  <c r="L159" i="32"/>
  <c r="W154" i="32" s="1"/>
  <c r="L157" i="32"/>
  <c r="L155" i="32"/>
  <c r="V155" i="32" s="1"/>
  <c r="M197" i="32"/>
  <c r="M195" i="32"/>
  <c r="P128" i="33"/>
  <c r="Z128" i="33" s="1"/>
  <c r="O132" i="33"/>
  <c r="Y132" i="33" s="1"/>
  <c r="O130" i="33"/>
  <c r="Y130" i="33" s="1"/>
  <c r="P141" i="33"/>
  <c r="O145" i="33"/>
  <c r="Y145" i="33" s="1"/>
  <c r="O143" i="33"/>
  <c r="O219" i="34"/>
  <c r="O220" i="34"/>
  <c r="O221" i="34"/>
  <c r="O222" i="34"/>
  <c r="O223" i="34"/>
  <c r="P218" i="34"/>
  <c r="P219" i="34"/>
  <c r="P220" i="34"/>
  <c r="P221" i="34"/>
  <c r="P222" i="34"/>
  <c r="P223" i="34"/>
  <c r="Q218" i="34"/>
  <c r="Q219" i="34"/>
  <c r="Q220" i="34"/>
  <c r="Q221" i="34"/>
  <c r="Q222" i="34"/>
  <c r="Q223" i="34"/>
  <c r="R218" i="34"/>
  <c r="R219" i="34"/>
  <c r="R220" i="34"/>
  <c r="R221" i="34"/>
  <c r="R222" i="34"/>
  <c r="R223" i="34"/>
  <c r="S218" i="34"/>
  <c r="L197" i="34"/>
  <c r="L195" i="34"/>
  <c r="L193" i="34"/>
  <c r="L223" i="34"/>
  <c r="L221" i="34"/>
  <c r="L219" i="34"/>
  <c r="O224" i="34" s="1"/>
  <c r="X224" i="34" s="1"/>
  <c r="R159" i="34"/>
  <c r="R157" i="34"/>
  <c r="N141" i="35"/>
  <c r="X141" i="35" s="1"/>
  <c r="M145" i="35"/>
  <c r="W145" i="35" s="1"/>
  <c r="M143" i="35"/>
  <c r="N154" i="35"/>
  <c r="X154" i="35" s="1"/>
  <c r="M158" i="35"/>
  <c r="W158" i="35" s="1"/>
  <c r="M156" i="35"/>
  <c r="W156" i="35" s="1"/>
  <c r="AB209" i="39"/>
  <c r="H233" i="39" s="1"/>
  <c r="R168" i="37"/>
  <c r="H168" i="37"/>
  <c r="M228" i="40"/>
  <c r="C228" i="40"/>
  <c r="B233" i="41"/>
  <c r="L233" i="41"/>
  <c r="M168" i="39"/>
  <c r="H169" i="43"/>
  <c r="V159" i="36"/>
  <c r="AC159" i="36"/>
  <c r="AA156" i="36"/>
  <c r="AC154" i="36"/>
  <c r="Y155" i="36"/>
  <c r="AB156" i="36"/>
  <c r="AA154" i="36"/>
  <c r="V155" i="36"/>
  <c r="Y159" i="36"/>
  <c r="AB158" i="36"/>
  <c r="Y158" i="36"/>
  <c r="Z154" i="36"/>
  <c r="AA159" i="36"/>
  <c r="AA157" i="36"/>
  <c r="AB159" i="36"/>
  <c r="Y157" i="36"/>
  <c r="AA158" i="36"/>
  <c r="P229" i="41"/>
  <c r="F229" i="41"/>
  <c r="E169" i="41"/>
  <c r="O169" i="41"/>
  <c r="E165" i="43"/>
  <c r="E169" i="43"/>
  <c r="W157" i="36"/>
  <c r="Y207" i="39"/>
  <c r="Z192" i="41"/>
  <c r="F230" i="41" s="1"/>
  <c r="F164" i="37"/>
  <c r="P164" i="37"/>
  <c r="R165" i="41"/>
  <c r="H165" i="41"/>
  <c r="Y154" i="36"/>
  <c r="D168" i="43"/>
  <c r="AB157" i="36"/>
  <c r="Z159" i="36"/>
  <c r="M155" i="30"/>
  <c r="M156" i="30"/>
  <c r="M157" i="30"/>
  <c r="M158" i="30"/>
  <c r="M159" i="30"/>
  <c r="N154" i="30"/>
  <c r="N155" i="30"/>
  <c r="N156" i="30"/>
  <c r="N157" i="30"/>
  <c r="N158" i="30"/>
  <c r="N159" i="30"/>
  <c r="O154" i="30"/>
  <c r="O155" i="30"/>
  <c r="O156" i="30"/>
  <c r="O157" i="30"/>
  <c r="O158" i="30"/>
  <c r="O159" i="30"/>
  <c r="P154" i="30"/>
  <c r="P155" i="30"/>
  <c r="P156" i="30"/>
  <c r="P157" i="30"/>
  <c r="P158" i="30"/>
  <c r="P159" i="30"/>
  <c r="Q154" i="30"/>
  <c r="L159" i="30"/>
  <c r="AA159" i="30" s="1"/>
  <c r="N206" i="31"/>
  <c r="Z146" i="34"/>
  <c r="M142" i="35"/>
  <c r="W142" i="35" s="1"/>
  <c r="AA193" i="38"/>
  <c r="Z191" i="38"/>
  <c r="Z192" i="38"/>
  <c r="AB193" i="38"/>
  <c r="W195" i="38"/>
  <c r="Z195" i="38"/>
  <c r="AA190" i="38"/>
  <c r="W191" i="38"/>
  <c r="AB190" i="38"/>
  <c r="X191" i="38"/>
  <c r="AA195" i="38"/>
  <c r="AC190" i="38"/>
  <c r="AA192" i="38"/>
  <c r="AB192" i="38"/>
  <c r="X195" i="38"/>
  <c r="X194" i="38"/>
  <c r="W194" i="38"/>
  <c r="X192" i="38"/>
  <c r="Y194" i="38"/>
  <c r="W193" i="38"/>
  <c r="AA191" i="38"/>
  <c r="Y191" i="38"/>
  <c r="Y195" i="38"/>
  <c r="Z190" i="38"/>
  <c r="Y192" i="38"/>
  <c r="V195" i="38"/>
  <c r="B233" i="38" s="1"/>
  <c r="AC194" i="38"/>
  <c r="I232" i="38" s="1"/>
  <c r="V190" i="38"/>
  <c r="L228" i="38" s="1"/>
  <c r="Y190" i="38"/>
  <c r="X190" i="38"/>
  <c r="X193" i="38"/>
  <c r="Z193" i="38"/>
  <c r="V193" i="38"/>
  <c r="L231" i="38" s="1"/>
  <c r="AB195" i="38"/>
  <c r="W190" i="38"/>
  <c r="AC195" i="38"/>
  <c r="AC191" i="38"/>
  <c r="AB191" i="38"/>
  <c r="AC192" i="38"/>
  <c r="S230" i="38" s="1"/>
  <c r="Y193" i="38"/>
  <c r="I230" i="41"/>
  <c r="S230" i="41"/>
  <c r="V191" i="38"/>
  <c r="B229" i="37"/>
  <c r="L229" i="37"/>
  <c r="M144" i="28"/>
  <c r="N223" i="28"/>
  <c r="N219" i="28"/>
  <c r="N157" i="29"/>
  <c r="S156" i="30"/>
  <c r="AC156" i="30" s="1"/>
  <c r="N193" i="30"/>
  <c r="M206" i="31"/>
  <c r="AB144" i="32"/>
  <c r="N133" i="33"/>
  <c r="X133" i="33" s="1"/>
  <c r="R166" i="34"/>
  <c r="L144" i="35"/>
  <c r="V144" i="35" s="1"/>
  <c r="R232" i="39"/>
  <c r="H232" i="39"/>
  <c r="H230" i="37"/>
  <c r="R230" i="37"/>
  <c r="R232" i="37"/>
  <c r="H232" i="37"/>
  <c r="H228" i="37"/>
  <c r="R228" i="37"/>
  <c r="L143" i="28"/>
  <c r="L156" i="28"/>
  <c r="M194" i="28"/>
  <c r="M223" i="28"/>
  <c r="M158" i="29"/>
  <c r="O195" i="29"/>
  <c r="S154" i="30"/>
  <c r="M195" i="30"/>
  <c r="M206" i="30"/>
  <c r="P207" i="31"/>
  <c r="M131" i="33"/>
  <c r="W131" i="33" s="1"/>
  <c r="N195" i="34"/>
  <c r="O143" i="35"/>
  <c r="Y143" i="35" s="1"/>
  <c r="Y205" i="39"/>
  <c r="X209" i="39"/>
  <c r="N233" i="39" s="1"/>
  <c r="Z206" i="39"/>
  <c r="P230" i="39" s="1"/>
  <c r="AA204" i="39"/>
  <c r="W208" i="39"/>
  <c r="X205" i="39"/>
  <c r="D229" i="39" s="1"/>
  <c r="V204" i="39"/>
  <c r="W207" i="39"/>
  <c r="C231" i="39" s="1"/>
  <c r="Z205" i="39"/>
  <c r="Y209" i="39"/>
  <c r="V208" i="39"/>
  <c r="L232" i="39" s="1"/>
  <c r="AC206" i="39"/>
  <c r="I230" i="39" s="1"/>
  <c r="AC205" i="39"/>
  <c r="X208" i="39"/>
  <c r="AC209" i="39"/>
  <c r="Y208" i="39"/>
  <c r="E232" i="39" s="1"/>
  <c r="Z209" i="39"/>
  <c r="V207" i="39"/>
  <c r="B231" i="39" s="1"/>
  <c r="AB206" i="39"/>
  <c r="H230" i="39" s="1"/>
  <c r="AA208" i="39"/>
  <c r="Y206" i="39"/>
  <c r="AA207" i="39"/>
  <c r="G231" i="39" s="1"/>
  <c r="Y204" i="39"/>
  <c r="AC208" i="39"/>
  <c r="AB207" i="39"/>
  <c r="W205" i="39"/>
  <c r="M229" i="39" s="1"/>
  <c r="AA205" i="39"/>
  <c r="Z208" i="39"/>
  <c r="AA206" i="39"/>
  <c r="X204" i="39"/>
  <c r="W204" i="39"/>
  <c r="C228" i="39" s="1"/>
  <c r="R141" i="28"/>
  <c r="AB141" i="28" s="1"/>
  <c r="Q146" i="28"/>
  <c r="AA146" i="28" s="1"/>
  <c r="Q145" i="28"/>
  <c r="AA145" i="28" s="1"/>
  <c r="Q144" i="28"/>
  <c r="AA144" i="28" s="1"/>
  <c r="Q143" i="28"/>
  <c r="Q142" i="28"/>
  <c r="R154" i="28"/>
  <c r="Q159" i="28"/>
  <c r="Q158" i="28"/>
  <c r="Q157" i="28"/>
  <c r="Q156" i="28"/>
  <c r="Q155" i="28"/>
  <c r="S192" i="28"/>
  <c r="R197" i="28"/>
  <c r="R196" i="28"/>
  <c r="R195" i="28"/>
  <c r="R194" i="28"/>
  <c r="R193" i="28"/>
  <c r="S218" i="28"/>
  <c r="R223" i="28"/>
  <c r="R222" i="28"/>
  <c r="R221" i="28"/>
  <c r="R220" i="28"/>
  <c r="R219" i="28"/>
  <c r="S154" i="29"/>
  <c r="R159" i="29"/>
  <c r="R158" i="29"/>
  <c r="R157" i="29"/>
  <c r="AB157" i="29" s="1"/>
  <c r="R156" i="29"/>
  <c r="R155" i="29"/>
  <c r="L197" i="29"/>
  <c r="L195" i="29"/>
  <c r="L193" i="29"/>
  <c r="V210" i="29"/>
  <c r="S159" i="30"/>
  <c r="S157" i="30"/>
  <c r="AC157" i="30" s="1"/>
  <c r="S155" i="30"/>
  <c r="O192" i="30"/>
  <c r="N196" i="30"/>
  <c r="O205" i="30"/>
  <c r="N209" i="30"/>
  <c r="N207" i="30"/>
  <c r="N142" i="31"/>
  <c r="N143" i="31"/>
  <c r="N144" i="31"/>
  <c r="N145" i="31"/>
  <c r="N146" i="31"/>
  <c r="O141" i="31"/>
  <c r="Y142" i="31" s="1"/>
  <c r="O142" i="31"/>
  <c r="O143" i="31"/>
  <c r="O144" i="31"/>
  <c r="O145" i="31"/>
  <c r="O146" i="31"/>
  <c r="P141" i="31"/>
  <c r="P142" i="31"/>
  <c r="P143" i="31"/>
  <c r="Z144" i="31" s="1"/>
  <c r="P144" i="31"/>
  <c r="P145" i="31"/>
  <c r="P146" i="31"/>
  <c r="Q141" i="31"/>
  <c r="Q142" i="31"/>
  <c r="Q143" i="31"/>
  <c r="Q144" i="31"/>
  <c r="Q145" i="31"/>
  <c r="AA146" i="31" s="1"/>
  <c r="Q146" i="31"/>
  <c r="R141" i="31"/>
  <c r="M146" i="31"/>
  <c r="M144" i="31"/>
  <c r="M142" i="31"/>
  <c r="N205" i="31"/>
  <c r="M209" i="31"/>
  <c r="R128" i="32"/>
  <c r="AB128" i="32" s="1"/>
  <c r="Q132" i="32"/>
  <c r="AC141" i="32"/>
  <c r="AB145" i="32"/>
  <c r="AB143" i="32"/>
  <c r="P193" i="32"/>
  <c r="P194" i="32"/>
  <c r="P195" i="32"/>
  <c r="P196" i="32"/>
  <c r="P197" i="32"/>
  <c r="Q192" i="32"/>
  <c r="Q193" i="32"/>
  <c r="Q194" i="32"/>
  <c r="Q195" i="32"/>
  <c r="Q196" i="32"/>
  <c r="Q197" i="32"/>
  <c r="R192" i="32"/>
  <c r="R193" i="32"/>
  <c r="R194" i="32"/>
  <c r="R195" i="32"/>
  <c r="R196" i="32"/>
  <c r="R197" i="32"/>
  <c r="S192" i="32"/>
  <c r="S193" i="32"/>
  <c r="S194" i="32"/>
  <c r="S195" i="32"/>
  <c r="S196" i="32"/>
  <c r="S197" i="32"/>
  <c r="L192" i="32"/>
  <c r="L197" i="32"/>
  <c r="L195" i="32"/>
  <c r="L193" i="32"/>
  <c r="O128" i="33"/>
  <c r="Y128" i="33" s="1"/>
  <c r="N132" i="33"/>
  <c r="X132" i="33" s="1"/>
  <c r="N130" i="33"/>
  <c r="X130" i="33" s="1"/>
  <c r="O141" i="33"/>
  <c r="Y141" i="33" s="1"/>
  <c r="N145" i="33"/>
  <c r="N143" i="33"/>
  <c r="L192" i="34"/>
  <c r="S196" i="34"/>
  <c r="S194" i="34"/>
  <c r="M141" i="35"/>
  <c r="W141" i="35" s="1"/>
  <c r="L145" i="35"/>
  <c r="V145" i="35" s="1"/>
  <c r="L143" i="35"/>
  <c r="V143" i="35" s="1"/>
  <c r="M154" i="35"/>
  <c r="W154" i="35" s="1"/>
  <c r="L158" i="35"/>
  <c r="V158" i="35" s="1"/>
  <c r="L156" i="35"/>
  <c r="V156" i="35" s="1"/>
  <c r="P165" i="41"/>
  <c r="F165" i="41"/>
  <c r="R168" i="41"/>
  <c r="H168" i="41"/>
  <c r="Q230" i="44"/>
  <c r="G230" i="44"/>
  <c r="W209" i="39"/>
  <c r="M233" i="39" s="1"/>
  <c r="L230" i="37"/>
  <c r="B230" i="37"/>
  <c r="L165" i="41"/>
  <c r="B165" i="41"/>
  <c r="R232" i="41"/>
  <c r="H232" i="41"/>
  <c r="L231" i="37"/>
  <c r="B231" i="37"/>
  <c r="P169" i="41"/>
  <c r="F169" i="41"/>
  <c r="AA209" i="39"/>
  <c r="Q233" i="39" s="1"/>
  <c r="W158" i="36"/>
  <c r="N230" i="37"/>
  <c r="D230" i="37"/>
  <c r="M228" i="39"/>
  <c r="V195" i="39"/>
  <c r="B233" i="39" s="1"/>
  <c r="Y191" i="39"/>
  <c r="Y192" i="39"/>
  <c r="AC193" i="39"/>
  <c r="S231" i="39" s="1"/>
  <c r="AC194" i="39"/>
  <c r="X192" i="39"/>
  <c r="D230" i="39" s="1"/>
  <c r="Z193" i="39"/>
  <c r="P231" i="39" s="1"/>
  <c r="W192" i="39"/>
  <c r="Y190" i="39"/>
  <c r="W191" i="39"/>
  <c r="V191" i="39"/>
  <c r="W195" i="39"/>
  <c r="X190" i="39"/>
  <c r="Z190" i="39"/>
  <c r="Y193" i="39"/>
  <c r="W193" i="39"/>
  <c r="Z195" i="39"/>
  <c r="AA193" i="39"/>
  <c r="AA190" i="39"/>
  <c r="Z194" i="39"/>
  <c r="AB190" i="39"/>
  <c r="R228" i="39" s="1"/>
  <c r="Z192" i="39"/>
  <c r="X191" i="39"/>
  <c r="N229" i="39" s="1"/>
  <c r="X195" i="39"/>
  <c r="X193" i="39"/>
  <c r="N231" i="39" s="1"/>
  <c r="AC192" i="39"/>
  <c r="AB193" i="39"/>
  <c r="W190" i="39"/>
  <c r="V190" i="39"/>
  <c r="Y194" i="39"/>
  <c r="AC195" i="39"/>
  <c r="I233" i="39" s="1"/>
  <c r="AA191" i="39"/>
  <c r="AC191" i="39"/>
  <c r="I229" i="39" s="1"/>
  <c r="E164" i="37"/>
  <c r="O164" i="37"/>
  <c r="M233" i="41"/>
  <c r="C233" i="41"/>
  <c r="Q232" i="37"/>
  <c r="G232" i="37"/>
  <c r="N229" i="37"/>
  <c r="D229" i="37"/>
  <c r="AB191" i="39"/>
  <c r="R229" i="39" s="1"/>
  <c r="I231" i="37"/>
  <c r="S231" i="37"/>
  <c r="AA210" i="29"/>
  <c r="L157" i="30"/>
  <c r="Q206" i="31"/>
  <c r="Q207" i="31"/>
  <c r="Q208" i="31"/>
  <c r="Q209" i="31"/>
  <c r="Q210" i="31"/>
  <c r="R205" i="31"/>
  <c r="R206" i="31"/>
  <c r="R207" i="31"/>
  <c r="R208" i="31"/>
  <c r="R209" i="31"/>
  <c r="R210" i="31"/>
  <c r="S205" i="31"/>
  <c r="S206" i="31"/>
  <c r="S207" i="31"/>
  <c r="S208" i="31"/>
  <c r="S209" i="31"/>
  <c r="S210" i="31"/>
  <c r="L205" i="31"/>
  <c r="L206" i="31"/>
  <c r="L207" i="31"/>
  <c r="L208" i="31"/>
  <c r="L209" i="31"/>
  <c r="L210" i="31"/>
  <c r="M205" i="31"/>
  <c r="N208" i="31"/>
  <c r="AB133" i="32"/>
  <c r="L228" i="37"/>
  <c r="B228" i="37"/>
  <c r="P166" i="37"/>
  <c r="F166" i="37"/>
  <c r="M166" i="37"/>
  <c r="C166" i="37"/>
  <c r="M232" i="41"/>
  <c r="G231" i="37"/>
  <c r="Q231" i="37"/>
  <c r="M145" i="28"/>
  <c r="M142" i="28"/>
  <c r="N222" i="28"/>
  <c r="N158" i="29"/>
  <c r="X158" i="29" s="1"/>
  <c r="P193" i="30"/>
  <c r="P194" i="30"/>
  <c r="P195" i="30"/>
  <c r="P196" i="30"/>
  <c r="P197" i="30"/>
  <c r="Q192" i="30"/>
  <c r="Q193" i="30"/>
  <c r="Q194" i="30"/>
  <c r="Q195" i="30"/>
  <c r="Q196" i="30"/>
  <c r="Q197" i="30"/>
  <c r="R192" i="30"/>
  <c r="R193" i="30"/>
  <c r="R194" i="30"/>
  <c r="R195" i="30"/>
  <c r="R196" i="30"/>
  <c r="R197" i="30"/>
  <c r="S192" i="30"/>
  <c r="S193" i="30"/>
  <c r="S194" i="30"/>
  <c r="S195" i="30"/>
  <c r="S196" i="30"/>
  <c r="S197" i="30"/>
  <c r="L192" i="30"/>
  <c r="N195" i="30"/>
  <c r="M208" i="31"/>
  <c r="AA133" i="32"/>
  <c r="AB146" i="32"/>
  <c r="N129" i="33"/>
  <c r="X129" i="33" s="1"/>
  <c r="Z132" i="34"/>
  <c r="L142" i="35"/>
  <c r="V142" i="35" s="1"/>
  <c r="L155" i="35"/>
  <c r="AA194" i="38"/>
  <c r="S168" i="41"/>
  <c r="I168" i="41"/>
  <c r="M141" i="28"/>
  <c r="W141" i="28" s="1"/>
  <c r="L144" i="28"/>
  <c r="L159" i="28"/>
  <c r="X159" i="28" s="1"/>
  <c r="L155" i="28"/>
  <c r="M197" i="28"/>
  <c r="M220" i="28"/>
  <c r="M159" i="29"/>
  <c r="M155" i="29"/>
  <c r="O193" i="29"/>
  <c r="R158" i="30"/>
  <c r="M193" i="30"/>
  <c r="Q205" i="31"/>
  <c r="M129" i="32"/>
  <c r="W129" i="32" s="1"/>
  <c r="M130" i="32"/>
  <c r="W130" i="32" s="1"/>
  <c r="M131" i="32"/>
  <c r="W131" i="32" s="1"/>
  <c r="M132" i="32"/>
  <c r="W132" i="32" s="1"/>
  <c r="M133" i="32"/>
  <c r="W133" i="32" s="1"/>
  <c r="N128" i="32"/>
  <c r="X128" i="32" s="1"/>
  <c r="N129" i="32"/>
  <c r="X129" i="32" s="1"/>
  <c r="N130" i="32"/>
  <c r="X130" i="32" s="1"/>
  <c r="N131" i="32"/>
  <c r="X131" i="32" s="1"/>
  <c r="N132" i="32"/>
  <c r="X132" i="32" s="1"/>
  <c r="N133" i="32"/>
  <c r="X133" i="32" s="1"/>
  <c r="O128" i="32"/>
  <c r="Y128" i="32" s="1"/>
  <c r="O129" i="32"/>
  <c r="Y129" i="32" s="1"/>
  <c r="O130" i="32"/>
  <c r="Y130" i="32" s="1"/>
  <c r="O131" i="32"/>
  <c r="Y131" i="32" s="1"/>
  <c r="O132" i="32"/>
  <c r="Y132" i="32" s="1"/>
  <c r="O133" i="32"/>
  <c r="Y133" i="32" s="1"/>
  <c r="P128" i="32"/>
  <c r="Z128" i="32" s="1"/>
  <c r="P129" i="32"/>
  <c r="Z129" i="32" s="1"/>
  <c r="P130" i="32"/>
  <c r="Z130" i="32" s="1"/>
  <c r="P131" i="32"/>
  <c r="Z131" i="32" s="1"/>
  <c r="P132" i="32"/>
  <c r="Z132" i="32" s="1"/>
  <c r="P133" i="32"/>
  <c r="Z133" i="32" s="1"/>
  <c r="Q128" i="32"/>
  <c r="AA128" i="32" s="1"/>
  <c r="L129" i="32"/>
  <c r="V129" i="32" s="1"/>
  <c r="M133" i="33"/>
  <c r="W133" i="33" s="1"/>
  <c r="M144" i="33"/>
  <c r="W144" i="33" s="1"/>
  <c r="N197" i="34"/>
  <c r="P154" i="35"/>
  <c r="Q141" i="28"/>
  <c r="AA141" i="28" s="1"/>
  <c r="P146" i="28"/>
  <c r="Z146" i="28" s="1"/>
  <c r="P145" i="28"/>
  <c r="Z145" i="28" s="1"/>
  <c r="P144" i="28"/>
  <c r="P143" i="28"/>
  <c r="Q154" i="28"/>
  <c r="P159" i="28"/>
  <c r="P158" i="28"/>
  <c r="P157" i="28"/>
  <c r="P156" i="28"/>
  <c r="R192" i="28"/>
  <c r="Q197" i="28"/>
  <c r="Q196" i="28"/>
  <c r="Q195" i="28"/>
  <c r="Q194" i="28"/>
  <c r="R218" i="28"/>
  <c r="Q223" i="28"/>
  <c r="Q222" i="28"/>
  <c r="Q221" i="28"/>
  <c r="Q220" i="28"/>
  <c r="R154" i="29"/>
  <c r="Q159" i="29"/>
  <c r="Q158" i="29"/>
  <c r="Q157" i="29"/>
  <c r="Q156" i="29"/>
  <c r="P192" i="29"/>
  <c r="O196" i="29"/>
  <c r="O194" i="29"/>
  <c r="W129" i="30"/>
  <c r="R159" i="30"/>
  <c r="AB159" i="30" s="1"/>
  <c r="R157" i="30"/>
  <c r="R155" i="30"/>
  <c r="N192" i="30"/>
  <c r="M196" i="30"/>
  <c r="M194" i="30"/>
  <c r="N205" i="30"/>
  <c r="M209" i="30"/>
  <c r="M207" i="30"/>
  <c r="N155" i="31"/>
  <c r="N156" i="31"/>
  <c r="N157" i="31"/>
  <c r="N158" i="31"/>
  <c r="N159" i="31"/>
  <c r="O154" i="31"/>
  <c r="O155" i="31"/>
  <c r="O156" i="31"/>
  <c r="O157" i="31"/>
  <c r="O158" i="31"/>
  <c r="O159" i="31"/>
  <c r="P154" i="31"/>
  <c r="P155" i="31"/>
  <c r="P156" i="31"/>
  <c r="P157" i="31"/>
  <c r="P158" i="31"/>
  <c r="P159" i="31"/>
  <c r="Q154" i="31"/>
  <c r="Q155" i="31"/>
  <c r="Q156" i="31"/>
  <c r="Q157" i="31"/>
  <c r="Q158" i="31"/>
  <c r="Q159" i="31"/>
  <c r="R154" i="31"/>
  <c r="L146" i="31"/>
  <c r="V142" i="31" s="1"/>
  <c r="L144" i="31"/>
  <c r="V145" i="31" s="1"/>
  <c r="L142" i="31"/>
  <c r="L159" i="31"/>
  <c r="L157" i="31"/>
  <c r="L155" i="31"/>
  <c r="P210" i="31"/>
  <c r="P208" i="31"/>
  <c r="P206" i="31"/>
  <c r="M128" i="32"/>
  <c r="W128" i="32" s="1"/>
  <c r="L132" i="32"/>
  <c r="V132" i="32" s="1"/>
  <c r="L130" i="32"/>
  <c r="V130" i="32" s="1"/>
  <c r="O154" i="32"/>
  <c r="Y154" i="32" s="1"/>
  <c r="N158" i="32"/>
  <c r="X158" i="32" s="1"/>
  <c r="N156" i="32"/>
  <c r="X156" i="32" s="1"/>
  <c r="P192" i="32"/>
  <c r="O196" i="32"/>
  <c r="O194" i="32"/>
  <c r="N128" i="33"/>
  <c r="X128" i="33" s="1"/>
  <c r="M132" i="33"/>
  <c r="W132" i="33" s="1"/>
  <c r="M130" i="33"/>
  <c r="W130" i="33" s="1"/>
  <c r="N141" i="33"/>
  <c r="X141" i="33" s="1"/>
  <c r="M145" i="33"/>
  <c r="M143" i="33"/>
  <c r="W143" i="33" s="1"/>
  <c r="O192" i="34"/>
  <c r="N196" i="34"/>
  <c r="N194" i="34"/>
  <c r="O218" i="34"/>
  <c r="N222" i="34"/>
  <c r="N220" i="34"/>
  <c r="M155" i="34"/>
  <c r="M156" i="34"/>
  <c r="M157" i="34"/>
  <c r="M158" i="34"/>
  <c r="M159" i="34"/>
  <c r="N154" i="34"/>
  <c r="N155" i="34"/>
  <c r="N156" i="34"/>
  <c r="N157" i="34"/>
  <c r="N158" i="34"/>
  <c r="N159" i="34"/>
  <c r="O154" i="34"/>
  <c r="O155" i="34"/>
  <c r="O156" i="34"/>
  <c r="O157" i="34"/>
  <c r="O158" i="34"/>
  <c r="O159" i="34"/>
  <c r="P154" i="34"/>
  <c r="P155" i="34"/>
  <c r="P156" i="34"/>
  <c r="P157" i="34"/>
  <c r="P158" i="34"/>
  <c r="P159" i="34"/>
  <c r="Q154" i="34"/>
  <c r="L159" i="34"/>
  <c r="L157" i="34"/>
  <c r="L155" i="34"/>
  <c r="O146" i="35"/>
  <c r="Y146" i="35" s="1"/>
  <c r="O144" i="35"/>
  <c r="Y144" i="35" s="1"/>
  <c r="O142" i="35"/>
  <c r="Y142" i="35" s="1"/>
  <c r="O159" i="35"/>
  <c r="Y159" i="35" s="1"/>
  <c r="O157" i="35"/>
  <c r="Y157" i="35" s="1"/>
  <c r="O155" i="35"/>
  <c r="Y155" i="35" s="1"/>
  <c r="Q165" i="37"/>
  <c r="G165" i="37"/>
  <c r="Z204" i="39"/>
  <c r="F228" i="39" s="1"/>
  <c r="M229" i="37"/>
  <c r="C229" i="37"/>
  <c r="M230" i="37"/>
  <c r="C230" i="37"/>
  <c r="O233" i="41"/>
  <c r="E233" i="41"/>
  <c r="D229" i="41"/>
  <c r="N232" i="41"/>
  <c r="D232" i="41"/>
  <c r="G232" i="39"/>
  <c r="Q232" i="39"/>
  <c r="AC195" i="41"/>
  <c r="I233" i="41" s="1"/>
  <c r="M228" i="44"/>
  <c r="C228" i="44"/>
  <c r="M228" i="41"/>
  <c r="W159" i="36"/>
  <c r="S230" i="37"/>
  <c r="I230" i="37"/>
  <c r="S164" i="39"/>
  <c r="I164" i="39"/>
  <c r="S167" i="37"/>
  <c r="I167" i="37"/>
  <c r="O168" i="37"/>
  <c r="E168" i="37"/>
  <c r="R233" i="37"/>
  <c r="H233" i="37"/>
  <c r="H167" i="43"/>
  <c r="B232" i="37"/>
  <c r="L232" i="37"/>
  <c r="P228" i="39"/>
  <c r="C228" i="37"/>
  <c r="V154" i="36"/>
  <c r="Z156" i="36"/>
  <c r="O211" i="29"/>
  <c r="AB210" i="29" s="1"/>
  <c r="Q128" i="30"/>
  <c r="AA128" i="30" s="1"/>
  <c r="P133" i="30"/>
  <c r="Z133" i="30" s="1"/>
  <c r="P132" i="30"/>
  <c r="Z132" i="30" s="1"/>
  <c r="P131" i="30"/>
  <c r="Z131" i="30" s="1"/>
  <c r="P130" i="30"/>
  <c r="Z130" i="30" s="1"/>
  <c r="P129" i="30"/>
  <c r="Z129" i="30" s="1"/>
  <c r="Q141" i="30"/>
  <c r="AA141" i="30" s="1"/>
  <c r="P146" i="30"/>
  <c r="Z146" i="30" s="1"/>
  <c r="P145" i="30"/>
  <c r="Z145" i="30" s="1"/>
  <c r="P144" i="30"/>
  <c r="Z144" i="30" s="1"/>
  <c r="P143" i="30"/>
  <c r="Z143" i="30" s="1"/>
  <c r="P142" i="30"/>
  <c r="Z142" i="30" s="1"/>
  <c r="M218" i="31"/>
  <c r="L223" i="31"/>
  <c r="L222" i="31"/>
  <c r="L221" i="31"/>
  <c r="L220" i="31"/>
  <c r="L219" i="31"/>
  <c r="M205" i="32"/>
  <c r="L210" i="32"/>
  <c r="L209" i="32"/>
  <c r="L208" i="32"/>
  <c r="L207" i="32"/>
  <c r="L206" i="32"/>
  <c r="N218" i="32"/>
  <c r="M223" i="32"/>
  <c r="M222" i="32"/>
  <c r="M221" i="32"/>
  <c r="M220" i="32"/>
  <c r="M219" i="32"/>
  <c r="N192" i="33"/>
  <c r="M197" i="33"/>
  <c r="M196" i="33"/>
  <c r="M195" i="33"/>
  <c r="M194" i="33"/>
  <c r="M193" i="33"/>
  <c r="N205" i="33"/>
  <c r="M210" i="33"/>
  <c r="M209" i="33"/>
  <c r="M208" i="33"/>
  <c r="M207" i="33"/>
  <c r="M206" i="33"/>
  <c r="O128" i="34"/>
  <c r="N133" i="34"/>
  <c r="N132" i="34"/>
  <c r="N131" i="34"/>
  <c r="N130" i="34"/>
  <c r="N129" i="34"/>
  <c r="P141" i="34"/>
  <c r="Z141" i="34" s="1"/>
  <c r="O146" i="34"/>
  <c r="O145" i="34"/>
  <c r="O144" i="34"/>
  <c r="O143" i="34"/>
  <c r="O142" i="34"/>
  <c r="O192" i="35"/>
  <c r="N197" i="35"/>
  <c r="N196" i="35"/>
  <c r="N195" i="35"/>
  <c r="N194" i="35"/>
  <c r="O205" i="35"/>
  <c r="N210" i="35"/>
  <c r="N209" i="35"/>
  <c r="N208" i="35"/>
  <c r="N207" i="35"/>
  <c r="N206" i="35"/>
  <c r="O218" i="35"/>
  <c r="N223" i="35"/>
  <c r="N222" i="35"/>
  <c r="N221" i="35"/>
  <c r="N220" i="35"/>
  <c r="N219" i="35"/>
  <c r="O230" i="39"/>
  <c r="E230" i="39"/>
  <c r="S233" i="37"/>
  <c r="I233" i="37"/>
  <c r="X221" i="40"/>
  <c r="N167" i="41"/>
  <c r="D167" i="41"/>
  <c r="AA222" i="44"/>
  <c r="V204" i="40"/>
  <c r="L228" i="40" s="1"/>
  <c r="AC209" i="38"/>
  <c r="S233" i="38" s="1"/>
  <c r="G164" i="37"/>
  <c r="Q164" i="37"/>
  <c r="Z205" i="40"/>
  <c r="Q233" i="37"/>
  <c r="G233" i="37"/>
  <c r="S169" i="37"/>
  <c r="I169" i="37"/>
  <c r="V204" i="44"/>
  <c r="Q166" i="41"/>
  <c r="G166" i="41"/>
  <c r="V144" i="36"/>
  <c r="Z207" i="44"/>
  <c r="AC208" i="40"/>
  <c r="I167" i="41"/>
  <c r="S167" i="41"/>
  <c r="C168" i="41"/>
  <c r="M168" i="41"/>
  <c r="X207" i="44"/>
  <c r="AC205" i="40"/>
  <c r="S168" i="37"/>
  <c r="I168" i="37"/>
  <c r="X219" i="40"/>
  <c r="V221" i="40"/>
  <c r="W142" i="36"/>
  <c r="S229" i="37"/>
  <c r="I229" i="37"/>
  <c r="V207" i="40"/>
  <c r="B231" i="40" s="1"/>
  <c r="B164" i="43"/>
  <c r="I166" i="41"/>
  <c r="S166" i="41"/>
  <c r="P231" i="37"/>
  <c r="F231" i="37"/>
  <c r="D165" i="37"/>
  <c r="N165" i="37"/>
  <c r="X143" i="36"/>
  <c r="R230" i="41"/>
  <c r="H230" i="41"/>
  <c r="X209" i="38"/>
  <c r="H166" i="43"/>
  <c r="AB206" i="40"/>
  <c r="G230" i="37"/>
  <c r="Q230" i="37"/>
  <c r="E230" i="37"/>
  <c r="O230" i="37"/>
  <c r="N230" i="39"/>
  <c r="I229" i="41"/>
  <c r="S229" i="41"/>
  <c r="X205" i="38"/>
  <c r="C168" i="43"/>
  <c r="D165" i="43"/>
  <c r="Z145" i="36"/>
  <c r="P170" i="36" s="1"/>
  <c r="Y143" i="36"/>
  <c r="O168" i="36" s="1"/>
  <c r="AB143" i="36"/>
  <c r="P128" i="30"/>
  <c r="Z128" i="30" s="1"/>
  <c r="O133" i="30"/>
  <c r="Y133" i="30" s="1"/>
  <c r="O132" i="30"/>
  <c r="Y132" i="30" s="1"/>
  <c r="O131" i="30"/>
  <c r="Y131" i="30" s="1"/>
  <c r="O130" i="30"/>
  <c r="Y130" i="30" s="1"/>
  <c r="O129" i="30"/>
  <c r="Y129" i="30" s="1"/>
  <c r="P141" i="30"/>
  <c r="Z141" i="30" s="1"/>
  <c r="O146" i="30"/>
  <c r="Y146" i="30" s="1"/>
  <c r="O145" i="30"/>
  <c r="Y145" i="30" s="1"/>
  <c r="O144" i="30"/>
  <c r="Y144" i="30" s="1"/>
  <c r="O143" i="30"/>
  <c r="Y143" i="30" s="1"/>
  <c r="O142" i="30"/>
  <c r="Y142" i="30" s="1"/>
  <c r="L218" i="31"/>
  <c r="S223" i="31"/>
  <c r="S222" i="31"/>
  <c r="S221" i="31"/>
  <c r="S220" i="31"/>
  <c r="S219" i="31"/>
  <c r="L205" i="32"/>
  <c r="S210" i="32"/>
  <c r="S209" i="32"/>
  <c r="S208" i="32"/>
  <c r="S207" i="32"/>
  <c r="S206" i="32"/>
  <c r="M218" i="32"/>
  <c r="L223" i="32"/>
  <c r="L222" i="32"/>
  <c r="L221" i="32"/>
  <c r="L220" i="32"/>
  <c r="L219" i="32"/>
  <c r="M192" i="33"/>
  <c r="L197" i="33"/>
  <c r="L196" i="33"/>
  <c r="L195" i="33"/>
  <c r="L194" i="33"/>
  <c r="L193" i="33"/>
  <c r="M205" i="33"/>
  <c r="L210" i="33"/>
  <c r="L209" i="33"/>
  <c r="L208" i="33"/>
  <c r="L207" i="33"/>
  <c r="L206" i="33"/>
  <c r="N128" i="34"/>
  <c r="M133" i="34"/>
  <c r="M132" i="34"/>
  <c r="W132" i="34" s="1"/>
  <c r="M131" i="34"/>
  <c r="M130" i="34"/>
  <c r="M129" i="34"/>
  <c r="O141" i="34"/>
  <c r="N146" i="34"/>
  <c r="N145" i="34"/>
  <c r="X145" i="34" s="1"/>
  <c r="N144" i="34"/>
  <c r="N143" i="34"/>
  <c r="X143" i="34" s="1"/>
  <c r="N142" i="34"/>
  <c r="N205" i="35"/>
  <c r="M210" i="35"/>
  <c r="M209" i="35"/>
  <c r="M208" i="35"/>
  <c r="M207" i="35"/>
  <c r="M206" i="35"/>
  <c r="N218" i="35"/>
  <c r="M223" i="35"/>
  <c r="M222" i="35"/>
  <c r="M221" i="35"/>
  <c r="M220" i="35"/>
  <c r="M219" i="35"/>
  <c r="D166" i="37"/>
  <c r="N166" i="37"/>
  <c r="N228" i="37"/>
  <c r="D228" i="37"/>
  <c r="N231" i="37"/>
  <c r="D231" i="37"/>
  <c r="L166" i="41"/>
  <c r="B166" i="41"/>
  <c r="I164" i="43"/>
  <c r="N232" i="39"/>
  <c r="D232" i="39"/>
  <c r="AB207" i="38"/>
  <c r="Z209" i="40"/>
  <c r="Y209" i="40"/>
  <c r="AA207" i="40"/>
  <c r="V205" i="40"/>
  <c r="AA209" i="40"/>
  <c r="V208" i="40"/>
  <c r="X208" i="40"/>
  <c r="Z206" i="40"/>
  <c r="X206" i="40"/>
  <c r="Z207" i="40"/>
  <c r="D231" i="41"/>
  <c r="N231" i="41"/>
  <c r="AC209" i="44"/>
  <c r="W205" i="44"/>
  <c r="Z206" i="44"/>
  <c r="Y206" i="44"/>
  <c r="Y205" i="44"/>
  <c r="W208" i="44"/>
  <c r="X208" i="44"/>
  <c r="X206" i="44"/>
  <c r="Y209" i="44"/>
  <c r="Z209" i="44"/>
  <c r="AC207" i="44"/>
  <c r="V205" i="38"/>
  <c r="B229" i="38" s="1"/>
  <c r="L233" i="38"/>
  <c r="B232" i="41"/>
  <c r="L232" i="41"/>
  <c r="V145" i="36"/>
  <c r="AA195" i="40"/>
  <c r="C169" i="43"/>
  <c r="H229" i="39"/>
  <c r="F167" i="41"/>
  <c r="P167" i="41"/>
  <c r="E166" i="41"/>
  <c r="O166" i="41"/>
  <c r="AA193" i="40"/>
  <c r="F168" i="37"/>
  <c r="P168" i="37"/>
  <c r="W207" i="40"/>
  <c r="C168" i="37"/>
  <c r="M168" i="37"/>
  <c r="Y207" i="44"/>
  <c r="R166" i="41"/>
  <c r="H166" i="41"/>
  <c r="W143" i="36"/>
  <c r="V208" i="38"/>
  <c r="L232" i="38" s="1"/>
  <c r="R231" i="41"/>
  <c r="H231" i="41"/>
  <c r="V219" i="44"/>
  <c r="AA206" i="40"/>
  <c r="Y219" i="43"/>
  <c r="Z219" i="43"/>
  <c r="AA222" i="43"/>
  <c r="Z222" i="43"/>
  <c r="Y221" i="43"/>
  <c r="AA219" i="43"/>
  <c r="Z217" i="43"/>
  <c r="X221" i="43"/>
  <c r="AA218" i="43"/>
  <c r="AA217" i="43"/>
  <c r="V218" i="43"/>
  <c r="V222" i="43"/>
  <c r="AA221" i="43"/>
  <c r="Y220" i="43"/>
  <c r="V221" i="43"/>
  <c r="W217" i="43"/>
  <c r="Z221" i="43"/>
  <c r="Y218" i="43"/>
  <c r="AB217" i="43"/>
  <c r="X218" i="43"/>
  <c r="X222" i="43"/>
  <c r="V220" i="43"/>
  <c r="Z220" i="43"/>
  <c r="X220" i="43"/>
  <c r="Y217" i="43"/>
  <c r="Z218" i="43"/>
  <c r="V219" i="43"/>
  <c r="P165" i="37"/>
  <c r="F165" i="37"/>
  <c r="F164" i="43"/>
  <c r="G167" i="39"/>
  <c r="Q167" i="39"/>
  <c r="X208" i="38"/>
  <c r="AC219" i="43"/>
  <c r="AA209" i="44"/>
  <c r="N168" i="37"/>
  <c r="D168" i="37"/>
  <c r="AC205" i="38"/>
  <c r="X217" i="38"/>
  <c r="AB218" i="38"/>
  <c r="Z221" i="38"/>
  <c r="AB222" i="38"/>
  <c r="W219" i="38"/>
  <c r="AB221" i="38"/>
  <c r="Z220" i="38"/>
  <c r="AA220" i="38"/>
  <c r="W218" i="38"/>
  <c r="AB220" i="38"/>
  <c r="W222" i="38"/>
  <c r="AA217" i="38"/>
  <c r="AC217" i="38"/>
  <c r="Z219" i="38"/>
  <c r="AB217" i="38"/>
  <c r="AB219" i="38"/>
  <c r="Y218" i="38"/>
  <c r="AC218" i="38"/>
  <c r="X220" i="38"/>
  <c r="Y217" i="38"/>
  <c r="X219" i="38"/>
  <c r="Z218" i="38"/>
  <c r="W221" i="38"/>
  <c r="AA218" i="38"/>
  <c r="Y219" i="38"/>
  <c r="AA219" i="38"/>
  <c r="AA222" i="38"/>
  <c r="X221" i="38"/>
  <c r="X218" i="38"/>
  <c r="Z217" i="38"/>
  <c r="Y220" i="38"/>
  <c r="Z222" i="38"/>
  <c r="Y222" i="38"/>
  <c r="Y221" i="38"/>
  <c r="AA221" i="38"/>
  <c r="W220" i="38"/>
  <c r="X222" i="38"/>
  <c r="X155" i="36"/>
  <c r="X144" i="36"/>
  <c r="D165" i="41"/>
  <c r="N165" i="41"/>
  <c r="F168" i="41"/>
  <c r="P168" i="41"/>
  <c r="AC221" i="43"/>
  <c r="I228" i="37"/>
  <c r="S228" i="37"/>
  <c r="W204" i="38"/>
  <c r="M228" i="38" s="1"/>
  <c r="I165" i="43"/>
  <c r="I231" i="41"/>
  <c r="I169" i="43"/>
  <c r="Z141" i="36"/>
  <c r="AB144" i="36"/>
  <c r="AC146" i="36"/>
  <c r="Z142" i="36"/>
  <c r="F167" i="36" s="1"/>
  <c r="O128" i="30"/>
  <c r="Y128" i="30" s="1"/>
  <c r="N133" i="30"/>
  <c r="X133" i="30" s="1"/>
  <c r="N132" i="30"/>
  <c r="X132" i="30" s="1"/>
  <c r="N131" i="30"/>
  <c r="X131" i="30" s="1"/>
  <c r="N130" i="30"/>
  <c r="X130" i="30" s="1"/>
  <c r="N129" i="30"/>
  <c r="X129" i="30" s="1"/>
  <c r="O141" i="30"/>
  <c r="Y141" i="30" s="1"/>
  <c r="N146" i="30"/>
  <c r="X146" i="30" s="1"/>
  <c r="N145" i="30"/>
  <c r="X145" i="30" s="1"/>
  <c r="N144" i="30"/>
  <c r="X144" i="30" s="1"/>
  <c r="N143" i="30"/>
  <c r="X143" i="30" s="1"/>
  <c r="N142" i="30"/>
  <c r="X142" i="30" s="1"/>
  <c r="S218" i="31"/>
  <c r="R223" i="31"/>
  <c r="R222" i="31"/>
  <c r="R221" i="31"/>
  <c r="R220" i="31"/>
  <c r="R219" i="31"/>
  <c r="S205" i="32"/>
  <c r="R210" i="32"/>
  <c r="R209" i="32"/>
  <c r="R208" i="32"/>
  <c r="R207" i="32"/>
  <c r="R206" i="32"/>
  <c r="L218" i="32"/>
  <c r="S223" i="32"/>
  <c r="S222" i="32"/>
  <c r="S221" i="32"/>
  <c r="S220" i="32"/>
  <c r="S219" i="32"/>
  <c r="M128" i="34"/>
  <c r="L133" i="34"/>
  <c r="AB132" i="34" s="1"/>
  <c r="L132" i="34"/>
  <c r="L131" i="34"/>
  <c r="L130" i="34"/>
  <c r="L129" i="34"/>
  <c r="M218" i="35"/>
  <c r="L223" i="35"/>
  <c r="L222" i="35"/>
  <c r="L221" i="35"/>
  <c r="L220" i="35"/>
  <c r="L219" i="35"/>
  <c r="Q228" i="39"/>
  <c r="G228" i="39"/>
  <c r="M233" i="37"/>
  <c r="C233" i="37"/>
  <c r="M165" i="41"/>
  <c r="C165" i="41"/>
  <c r="O228" i="37"/>
  <c r="E228" i="37"/>
  <c r="V156" i="36"/>
  <c r="Z220" i="44"/>
  <c r="Z219" i="44"/>
  <c r="Z221" i="44"/>
  <c r="AA217" i="44"/>
  <c r="AB218" i="44"/>
  <c r="AB220" i="44"/>
  <c r="AB222" i="44"/>
  <c r="X219" i="44"/>
  <c r="Y217" i="44"/>
  <c r="AC217" i="44"/>
  <c r="AB219" i="44"/>
  <c r="AB221" i="44"/>
  <c r="X221" i="44"/>
  <c r="X220" i="44"/>
  <c r="W219" i="44"/>
  <c r="Y221" i="44"/>
  <c r="W218" i="44"/>
  <c r="AC219" i="44"/>
  <c r="AC221" i="44"/>
  <c r="W221" i="44"/>
  <c r="Z218" i="44"/>
  <c r="X217" i="44"/>
  <c r="AC222" i="44"/>
  <c r="W222" i="44"/>
  <c r="Y218" i="44"/>
  <c r="V217" i="44"/>
  <c r="Y219" i="44"/>
  <c r="Z222" i="44"/>
  <c r="X222" i="44"/>
  <c r="Y222" i="44"/>
  <c r="AC220" i="44"/>
  <c r="Y220" i="44"/>
  <c r="AC218" i="44"/>
  <c r="X218" i="44"/>
  <c r="Z217" i="44"/>
  <c r="AA218" i="44"/>
  <c r="W220" i="44"/>
  <c r="C166" i="41"/>
  <c r="M166" i="41"/>
  <c r="L169" i="41"/>
  <c r="B169" i="41"/>
  <c r="V206" i="40"/>
  <c r="L230" i="40" s="1"/>
  <c r="M232" i="37"/>
  <c r="C232" i="37"/>
  <c r="B233" i="37"/>
  <c r="L233" i="37"/>
  <c r="N228" i="41"/>
  <c r="D228" i="41"/>
  <c r="W155" i="36"/>
  <c r="W144" i="36"/>
  <c r="V218" i="44"/>
  <c r="R168" i="44"/>
  <c r="H168" i="44"/>
  <c r="N169" i="44"/>
  <c r="D169" i="44"/>
  <c r="D167" i="39"/>
  <c r="N167" i="39"/>
  <c r="V205" i="44"/>
  <c r="B169" i="37"/>
  <c r="L169" i="37"/>
  <c r="X156" i="36"/>
  <c r="X145" i="36"/>
  <c r="N170" i="36" s="1"/>
  <c r="O232" i="37"/>
  <c r="E232" i="37"/>
  <c r="D167" i="43"/>
  <c r="Z204" i="44"/>
  <c r="G228" i="37"/>
  <c r="Q228" i="37"/>
  <c r="X205" i="40"/>
  <c r="F232" i="39"/>
  <c r="P232" i="39"/>
  <c r="Y208" i="44"/>
  <c r="F166" i="43"/>
  <c r="AB142" i="36"/>
  <c r="AA145" i="36"/>
  <c r="Z146" i="36"/>
  <c r="N128" i="30"/>
  <c r="X128" i="30" s="1"/>
  <c r="M133" i="30"/>
  <c r="W133" i="30" s="1"/>
  <c r="M132" i="30"/>
  <c r="W132" i="30" s="1"/>
  <c r="M131" i="30"/>
  <c r="W131" i="30" s="1"/>
  <c r="M130" i="30"/>
  <c r="W130" i="30" s="1"/>
  <c r="N141" i="30"/>
  <c r="X141" i="30" s="1"/>
  <c r="M146" i="30"/>
  <c r="W146" i="30" s="1"/>
  <c r="M145" i="30"/>
  <c r="W145" i="30" s="1"/>
  <c r="M144" i="30"/>
  <c r="W144" i="30" s="1"/>
  <c r="M143" i="30"/>
  <c r="W143" i="30" s="1"/>
  <c r="R218" i="31"/>
  <c r="Q223" i="31"/>
  <c r="Q222" i="31"/>
  <c r="Q221" i="31"/>
  <c r="Q220" i="31"/>
  <c r="R205" i="32"/>
  <c r="Q210" i="32"/>
  <c r="Q209" i="32"/>
  <c r="Q208" i="32"/>
  <c r="Q207" i="32"/>
  <c r="S218" i="32"/>
  <c r="R223" i="32"/>
  <c r="R222" i="32"/>
  <c r="R221" i="32"/>
  <c r="R220" i="32"/>
  <c r="S192" i="33"/>
  <c r="R197" i="33"/>
  <c r="R196" i="33"/>
  <c r="R195" i="33"/>
  <c r="R194" i="33"/>
  <c r="S205" i="33"/>
  <c r="R210" i="33"/>
  <c r="R209" i="33"/>
  <c r="R208" i="33"/>
  <c r="R207" i="33"/>
  <c r="L128" i="34"/>
  <c r="S133" i="34"/>
  <c r="AC133" i="34" s="1"/>
  <c r="S132" i="34"/>
  <c r="S131" i="34"/>
  <c r="S130" i="34"/>
  <c r="S168" i="34" s="1"/>
  <c r="M141" i="34"/>
  <c r="L146" i="34"/>
  <c r="AC142" i="34" s="1"/>
  <c r="L145" i="34"/>
  <c r="V145" i="34" s="1"/>
  <c r="L144" i="34"/>
  <c r="L143" i="34"/>
  <c r="V143" i="34" s="1"/>
  <c r="L205" i="35"/>
  <c r="S210" i="35"/>
  <c r="S209" i="35"/>
  <c r="S208" i="35"/>
  <c r="S207" i="35"/>
  <c r="L218" i="35"/>
  <c r="S223" i="35"/>
  <c r="S222" i="35"/>
  <c r="S221" i="35"/>
  <c r="S220" i="35"/>
  <c r="M231" i="37"/>
  <c r="C231" i="37"/>
  <c r="Q229" i="37"/>
  <c r="G229" i="37"/>
  <c r="P231" i="41"/>
  <c r="F231" i="41"/>
  <c r="AC191" i="40"/>
  <c r="W193" i="40"/>
  <c r="AC194" i="40"/>
  <c r="AA190" i="40"/>
  <c r="Z193" i="40"/>
  <c r="Z195" i="40"/>
  <c r="AC193" i="40"/>
  <c r="W195" i="40"/>
  <c r="W192" i="40"/>
  <c r="V190" i="40"/>
  <c r="Z192" i="40"/>
  <c r="X194" i="40"/>
  <c r="Z194" i="40"/>
  <c r="Z190" i="40"/>
  <c r="X192" i="40"/>
  <c r="Z191" i="40"/>
  <c r="AC192" i="40"/>
  <c r="S230" i="40" s="1"/>
  <c r="Y195" i="40"/>
  <c r="X195" i="40"/>
  <c r="N233" i="40" s="1"/>
  <c r="X193" i="40"/>
  <c r="Y193" i="40"/>
  <c r="W194" i="40"/>
  <c r="Y194" i="40"/>
  <c r="AA191" i="40"/>
  <c r="Y190" i="40"/>
  <c r="Y191" i="40"/>
  <c r="W191" i="40"/>
  <c r="Y192" i="40"/>
  <c r="X191" i="40"/>
  <c r="X190" i="40"/>
  <c r="AC195" i="40"/>
  <c r="G230" i="39"/>
  <c r="Q230" i="39"/>
  <c r="AA209" i="38"/>
  <c r="AA205" i="38"/>
  <c r="W208" i="38"/>
  <c r="AB209" i="38"/>
  <c r="Z207" i="38"/>
  <c r="AB205" i="38"/>
  <c r="Z208" i="38"/>
  <c r="W207" i="38"/>
  <c r="AB208" i="38"/>
  <c r="W205" i="38"/>
  <c r="AB204" i="38"/>
  <c r="AA206" i="38"/>
  <c r="W206" i="38"/>
  <c r="Z204" i="38"/>
  <c r="W209" i="38"/>
  <c r="AA207" i="38"/>
  <c r="X206" i="38"/>
  <c r="Y206" i="38"/>
  <c r="Y204" i="38"/>
  <c r="Z205" i="38"/>
  <c r="Y207" i="38"/>
  <c r="Y209" i="38"/>
  <c r="X204" i="38"/>
  <c r="Y208" i="38"/>
  <c r="Y205" i="38"/>
  <c r="AA208" i="38"/>
  <c r="X207" i="38"/>
  <c r="AB219" i="40"/>
  <c r="AB222" i="40"/>
  <c r="AB218" i="40"/>
  <c r="X217" i="40"/>
  <c r="AA217" i="40"/>
  <c r="Z221" i="40"/>
  <c r="W218" i="40"/>
  <c r="AB221" i="40"/>
  <c r="W220" i="40"/>
  <c r="Z218" i="40"/>
  <c r="Z217" i="40"/>
  <c r="Y219" i="40"/>
  <c r="AB217" i="40"/>
  <c r="W222" i="40"/>
  <c r="W219" i="40"/>
  <c r="AC218" i="40"/>
  <c r="AA221" i="40"/>
  <c r="Z219" i="40"/>
  <c r="Z220" i="40"/>
  <c r="AA220" i="40"/>
  <c r="AA222" i="40"/>
  <c r="Z222" i="40"/>
  <c r="Y220" i="40"/>
  <c r="Y218" i="40"/>
  <c r="Y222" i="40"/>
  <c r="AA219" i="40"/>
  <c r="W221" i="40"/>
  <c r="AB220" i="40"/>
  <c r="AA218" i="40"/>
  <c r="Y221" i="40"/>
  <c r="AC217" i="40"/>
  <c r="O229" i="41"/>
  <c r="E229" i="41"/>
  <c r="D169" i="43"/>
  <c r="N169" i="39"/>
  <c r="D169" i="39"/>
  <c r="V195" i="40"/>
  <c r="B233" i="40" s="1"/>
  <c r="R167" i="41"/>
  <c r="H167" i="41"/>
  <c r="V157" i="36"/>
  <c r="W141" i="36"/>
  <c r="C166" i="36" s="1"/>
  <c r="I167" i="43"/>
  <c r="D169" i="41"/>
  <c r="N169" i="41"/>
  <c r="AB207" i="44"/>
  <c r="X207" i="40"/>
  <c r="I231" i="39"/>
  <c r="P232" i="41"/>
  <c r="F232" i="41"/>
  <c r="Z209" i="38"/>
  <c r="B166" i="43"/>
  <c r="H168" i="43"/>
  <c r="W156" i="36"/>
  <c r="W145" i="36"/>
  <c r="M169" i="41"/>
  <c r="C169" i="41"/>
  <c r="AB217" i="44"/>
  <c r="V207" i="44"/>
  <c r="L231" i="44" s="1"/>
  <c r="AC209" i="40"/>
  <c r="I233" i="40" s="1"/>
  <c r="S231" i="38"/>
  <c r="G229" i="41"/>
  <c r="AC206" i="40"/>
  <c r="Q165" i="44"/>
  <c r="G165" i="44"/>
  <c r="R233" i="41"/>
  <c r="H233" i="41"/>
  <c r="P169" i="37"/>
  <c r="F169" i="37"/>
  <c r="AA204" i="38"/>
  <c r="V193" i="40"/>
  <c r="AB195" i="40"/>
  <c r="AB190" i="40"/>
  <c r="X157" i="36"/>
  <c r="X146" i="36"/>
  <c r="AB205" i="40"/>
  <c r="M164" i="41"/>
  <c r="C164" i="41"/>
  <c r="G168" i="43"/>
  <c r="N233" i="37"/>
  <c r="D233" i="37"/>
  <c r="V191" i="40"/>
  <c r="F233" i="37"/>
  <c r="P233" i="37"/>
  <c r="AA220" i="43"/>
  <c r="E166" i="43"/>
  <c r="AB191" i="40"/>
  <c r="Z144" i="36"/>
  <c r="V142" i="36"/>
  <c r="AC142" i="36"/>
  <c r="I167" i="36" s="1"/>
  <c r="Y144" i="36"/>
  <c r="V141" i="36"/>
  <c r="Z143" i="36"/>
  <c r="AC143" i="36"/>
  <c r="B110" i="40"/>
  <c r="C110" i="40"/>
  <c r="D110" i="40"/>
  <c r="E110" i="40"/>
  <c r="F110" i="40"/>
  <c r="G110" i="40"/>
  <c r="H110" i="40"/>
  <c r="A111" i="40"/>
  <c r="C111" i="40"/>
  <c r="D111" i="40"/>
  <c r="E111" i="40"/>
  <c r="F111" i="40"/>
  <c r="G111" i="40"/>
  <c r="H111" i="40"/>
  <c r="A112" i="40"/>
  <c r="B112" i="40"/>
  <c r="D112" i="40"/>
  <c r="E112" i="40"/>
  <c r="F112" i="40"/>
  <c r="G112" i="40"/>
  <c r="H112" i="40"/>
  <c r="A113" i="40"/>
  <c r="B113" i="40"/>
  <c r="D113" i="40"/>
  <c r="E113" i="40"/>
  <c r="F113" i="40"/>
  <c r="G113" i="40"/>
  <c r="H113" i="40"/>
  <c r="A114" i="40"/>
  <c r="B114" i="40"/>
  <c r="D114" i="40"/>
  <c r="E114" i="40"/>
  <c r="F114" i="40"/>
  <c r="G114" i="40"/>
  <c r="H114" i="40"/>
  <c r="A115" i="40"/>
  <c r="B115" i="40"/>
  <c r="D115" i="40"/>
  <c r="E115" i="40"/>
  <c r="F115" i="40"/>
  <c r="G115" i="40"/>
  <c r="H115" i="40"/>
  <c r="A116" i="40"/>
  <c r="B116" i="40"/>
  <c r="D116" i="40"/>
  <c r="E116" i="40"/>
  <c r="F116" i="40"/>
  <c r="G116" i="40"/>
  <c r="H116" i="40"/>
  <c r="A117" i="40"/>
  <c r="B117" i="40"/>
  <c r="D117" i="40"/>
  <c r="E117" i="40"/>
  <c r="F117" i="40"/>
  <c r="G117" i="40"/>
  <c r="H117" i="40"/>
  <c r="I110" i="40"/>
  <c r="I111" i="40"/>
  <c r="I112" i="40"/>
  <c r="I113" i="40"/>
  <c r="I114" i="40"/>
  <c r="I115" i="40"/>
  <c r="I116" i="40"/>
  <c r="I117" i="40"/>
  <c r="C173" i="39"/>
  <c r="F173" i="39"/>
  <c r="C174" i="39"/>
  <c r="D174" i="39"/>
  <c r="B175" i="39"/>
  <c r="B176" i="39"/>
  <c r="A178" i="39"/>
  <c r="A179" i="39"/>
  <c r="B110" i="39"/>
  <c r="B173" i="39" s="1"/>
  <c r="C110" i="39"/>
  <c r="D110" i="39"/>
  <c r="D173" i="39" s="1"/>
  <c r="E110" i="39"/>
  <c r="E173" i="39" s="1"/>
  <c r="F110" i="39"/>
  <c r="G110" i="39"/>
  <c r="G173" i="39" s="1"/>
  <c r="H110" i="39"/>
  <c r="H173" i="39" s="1"/>
  <c r="I110" i="39"/>
  <c r="I173" i="39" s="1"/>
  <c r="A111" i="39"/>
  <c r="A174" i="39" s="1"/>
  <c r="C111" i="39"/>
  <c r="D111" i="39"/>
  <c r="E111" i="39"/>
  <c r="E174" i="39" s="1"/>
  <c r="F111" i="39"/>
  <c r="F174" i="39" s="1"/>
  <c r="G111" i="39"/>
  <c r="G174" i="39" s="1"/>
  <c r="H111" i="39"/>
  <c r="H174" i="39" s="1"/>
  <c r="I111" i="39"/>
  <c r="I174" i="39" s="1"/>
  <c r="A112" i="39"/>
  <c r="A175" i="39" s="1"/>
  <c r="B112" i="39"/>
  <c r="A113" i="39"/>
  <c r="A176" i="39" s="1"/>
  <c r="B113" i="39"/>
  <c r="A114" i="39"/>
  <c r="A177" i="39" s="1"/>
  <c r="B114" i="39"/>
  <c r="B177" i="39" s="1"/>
  <c r="A115" i="39"/>
  <c r="B115" i="39"/>
  <c r="B178" i="39" s="1"/>
  <c r="A116" i="39"/>
  <c r="B116" i="39"/>
  <c r="B179" i="39" s="1"/>
  <c r="A117" i="39"/>
  <c r="A180" i="39" s="1"/>
  <c r="B117" i="39"/>
  <c r="B180" i="39" s="1"/>
  <c r="B173" i="38"/>
  <c r="C173" i="38"/>
  <c r="D173" i="38"/>
  <c r="E173" i="38"/>
  <c r="F173" i="38"/>
  <c r="G173" i="38"/>
  <c r="H173" i="38"/>
  <c r="I173" i="38"/>
  <c r="A174" i="38"/>
  <c r="C174" i="38"/>
  <c r="D174" i="38"/>
  <c r="E174" i="38"/>
  <c r="F174" i="38"/>
  <c r="G174" i="38"/>
  <c r="H174" i="38"/>
  <c r="I174" i="38"/>
  <c r="A175" i="38"/>
  <c r="B175" i="38"/>
  <c r="D175" i="38"/>
  <c r="E175" i="38"/>
  <c r="F175" i="38"/>
  <c r="G175" i="38"/>
  <c r="H175" i="38"/>
  <c r="I175" i="38"/>
  <c r="A176" i="38"/>
  <c r="B176" i="38"/>
  <c r="D176" i="38"/>
  <c r="E176" i="38"/>
  <c r="F176" i="38"/>
  <c r="G176" i="38"/>
  <c r="H176" i="38"/>
  <c r="I176" i="38"/>
  <c r="A177" i="38"/>
  <c r="B177" i="38"/>
  <c r="D177" i="38"/>
  <c r="E177" i="38"/>
  <c r="F177" i="38"/>
  <c r="G177" i="38"/>
  <c r="H177" i="38"/>
  <c r="I177" i="38"/>
  <c r="A178" i="38"/>
  <c r="B178" i="38"/>
  <c r="D178" i="38"/>
  <c r="E178" i="38"/>
  <c r="F178" i="38"/>
  <c r="G178" i="38"/>
  <c r="H178" i="38"/>
  <c r="I178" i="38"/>
  <c r="A179" i="38"/>
  <c r="B179" i="38"/>
  <c r="D179" i="38"/>
  <c r="E179" i="38"/>
  <c r="F179" i="38"/>
  <c r="G179" i="38"/>
  <c r="H179" i="38"/>
  <c r="I179" i="38"/>
  <c r="A180" i="38"/>
  <c r="B180" i="38"/>
  <c r="D180" i="38"/>
  <c r="E180" i="38"/>
  <c r="F180" i="38"/>
  <c r="G180" i="38"/>
  <c r="H180" i="38"/>
  <c r="I180" i="38"/>
  <c r="B110" i="38"/>
  <c r="C110" i="38"/>
  <c r="D110" i="38"/>
  <c r="E110" i="38"/>
  <c r="F110" i="38"/>
  <c r="G110" i="38"/>
  <c r="H110" i="38"/>
  <c r="I110" i="38"/>
  <c r="A111" i="38"/>
  <c r="C111" i="38"/>
  <c r="D111" i="38"/>
  <c r="E111" i="38"/>
  <c r="F111" i="38"/>
  <c r="G111" i="38"/>
  <c r="H111" i="38"/>
  <c r="I111" i="38"/>
  <c r="A112" i="38"/>
  <c r="B112" i="38"/>
  <c r="A113" i="38"/>
  <c r="B113" i="38"/>
  <c r="A114" i="38"/>
  <c r="B114" i="38"/>
  <c r="A115" i="38"/>
  <c r="B115" i="38"/>
  <c r="A116" i="38"/>
  <c r="B116" i="38"/>
  <c r="A117" i="38"/>
  <c r="B117" i="38"/>
  <c r="V211" i="34" l="1"/>
  <c r="P228" i="41"/>
  <c r="O211" i="34"/>
  <c r="AB159" i="28"/>
  <c r="H171" i="28" s="1"/>
  <c r="B231" i="44"/>
  <c r="AC158" i="33"/>
  <c r="S170" i="33" s="1"/>
  <c r="V128" i="32"/>
  <c r="AC145" i="31"/>
  <c r="V141" i="33"/>
  <c r="AB145" i="33"/>
  <c r="AA143" i="33"/>
  <c r="V131" i="32"/>
  <c r="W159" i="35"/>
  <c r="AC143" i="35"/>
  <c r="S168" i="35" s="1"/>
  <c r="AB141" i="35"/>
  <c r="Z145" i="35"/>
  <c r="AA146" i="34"/>
  <c r="W157" i="35"/>
  <c r="X128" i="28"/>
  <c r="AC129" i="28"/>
  <c r="AB130" i="28"/>
  <c r="AA132" i="28"/>
  <c r="Z132" i="28"/>
  <c r="AB144" i="31"/>
  <c r="AB142" i="34"/>
  <c r="X158" i="28"/>
  <c r="AB131" i="30"/>
  <c r="Q167" i="34"/>
  <c r="Q232" i="41"/>
  <c r="W159" i="31"/>
  <c r="S233" i="40"/>
  <c r="S231" i="40"/>
  <c r="V144" i="34"/>
  <c r="X144" i="34"/>
  <c r="W133" i="34"/>
  <c r="X195" i="35"/>
  <c r="Y146" i="34"/>
  <c r="V143" i="31"/>
  <c r="AA132" i="32"/>
  <c r="AA147" i="31"/>
  <c r="Z145" i="31"/>
  <c r="Y143" i="31"/>
  <c r="V211" i="29"/>
  <c r="P233" i="39"/>
  <c r="O229" i="39"/>
  <c r="AC154" i="30"/>
  <c r="Z141" i="33"/>
  <c r="AB160" i="31"/>
  <c r="AA131" i="32"/>
  <c r="W146" i="28"/>
  <c r="W207" i="34"/>
  <c r="AB209" i="34"/>
  <c r="AA207" i="34"/>
  <c r="Y211" i="34"/>
  <c r="V142" i="33"/>
  <c r="W157" i="32"/>
  <c r="Z142" i="32"/>
  <c r="X146" i="32"/>
  <c r="N233" i="41"/>
  <c r="AC146" i="33"/>
  <c r="S171" i="33" s="1"/>
  <c r="AB144" i="33"/>
  <c r="AA142" i="33"/>
  <c r="AC142" i="35"/>
  <c r="AA146" i="35"/>
  <c r="Z144" i="35"/>
  <c r="V142" i="34"/>
  <c r="W128" i="29"/>
  <c r="W133" i="29"/>
  <c r="X133" i="29"/>
  <c r="AB130" i="29"/>
  <c r="AA130" i="29"/>
  <c r="AA144" i="34"/>
  <c r="AC142" i="31"/>
  <c r="M231" i="41"/>
  <c r="W132" i="28"/>
  <c r="W131" i="28"/>
  <c r="AB129" i="28"/>
  <c r="AA131" i="28"/>
  <c r="Z131" i="28"/>
  <c r="W154" i="33"/>
  <c r="AC130" i="30"/>
  <c r="Y210" i="34"/>
  <c r="L229" i="40"/>
  <c r="X129" i="34"/>
  <c r="F169" i="36"/>
  <c r="W142" i="34"/>
  <c r="AA145" i="31"/>
  <c r="Z143" i="31"/>
  <c r="X147" i="31"/>
  <c r="B228" i="39"/>
  <c r="Y132" i="34"/>
  <c r="AB147" i="31"/>
  <c r="L233" i="40"/>
  <c r="W211" i="34"/>
  <c r="AB207" i="34"/>
  <c r="Z211" i="34"/>
  <c r="Y209" i="34"/>
  <c r="X130" i="28"/>
  <c r="X132" i="28"/>
  <c r="Z128" i="28"/>
  <c r="N170" i="28"/>
  <c r="V128" i="28"/>
  <c r="V129" i="28"/>
  <c r="W129" i="28"/>
  <c r="AA129" i="28"/>
  <c r="Z129" i="28"/>
  <c r="AB144" i="34"/>
  <c r="V159" i="31"/>
  <c r="X144" i="33"/>
  <c r="Z130" i="29"/>
  <c r="X157" i="28"/>
  <c r="Q171" i="34"/>
  <c r="S232" i="39"/>
  <c r="AA206" i="34"/>
  <c r="C230" i="39"/>
  <c r="W141" i="34"/>
  <c r="I230" i="38"/>
  <c r="W145" i="34"/>
  <c r="Z145" i="34"/>
  <c r="AA144" i="31"/>
  <c r="Z142" i="31"/>
  <c r="X146" i="31"/>
  <c r="N228" i="39"/>
  <c r="AB129" i="32"/>
  <c r="AC128" i="32"/>
  <c r="L228" i="39"/>
  <c r="AB206" i="34"/>
  <c r="Z210" i="34"/>
  <c r="Y208" i="34"/>
  <c r="S167" i="36"/>
  <c r="Y128" i="28"/>
  <c r="W144" i="31"/>
  <c r="B230" i="40"/>
  <c r="I228" i="39"/>
  <c r="Y131" i="33"/>
  <c r="X146" i="33"/>
  <c r="Y156" i="33"/>
  <c r="X131" i="28"/>
  <c r="AC133" i="28"/>
  <c r="AC128" i="28"/>
  <c r="W128" i="28"/>
  <c r="W130" i="28"/>
  <c r="X157" i="32"/>
  <c r="W211" i="29"/>
  <c r="X141" i="29"/>
  <c r="AC156" i="32"/>
  <c r="X154" i="28"/>
  <c r="Q169" i="34"/>
  <c r="AA129" i="30"/>
  <c r="AB208" i="34"/>
  <c r="N229" i="40"/>
  <c r="C229" i="39"/>
  <c r="V130" i="34"/>
  <c r="Q233" i="41"/>
  <c r="V131" i="34"/>
  <c r="I232" i="40"/>
  <c r="Y129" i="34"/>
  <c r="W145" i="33"/>
  <c r="X143" i="33"/>
  <c r="AA155" i="32"/>
  <c r="Y159" i="32"/>
  <c r="W142" i="33"/>
  <c r="W144" i="35"/>
  <c r="AC158" i="31"/>
  <c r="S169" i="31" s="1"/>
  <c r="I170" i="36"/>
  <c r="V146" i="31"/>
  <c r="Y209" i="29"/>
  <c r="AB146" i="34"/>
  <c r="Y133" i="29"/>
  <c r="I169" i="36"/>
  <c r="Y142" i="33"/>
  <c r="P167" i="28"/>
  <c r="AC132" i="28"/>
  <c r="AB133" i="28"/>
  <c r="V130" i="28"/>
  <c r="V132" i="28"/>
  <c r="L231" i="41"/>
  <c r="V156" i="33"/>
  <c r="AB133" i="30"/>
  <c r="AA131" i="30"/>
  <c r="N231" i="40"/>
  <c r="V132" i="34"/>
  <c r="O228" i="39"/>
  <c r="X145" i="33"/>
  <c r="Y159" i="30"/>
  <c r="Z142" i="34"/>
  <c r="Z130" i="34"/>
  <c r="L231" i="40"/>
  <c r="V155" i="33"/>
  <c r="V154" i="33"/>
  <c r="AB158" i="33"/>
  <c r="AA156" i="33"/>
  <c r="AC142" i="28"/>
  <c r="V142" i="28"/>
  <c r="AC145" i="35"/>
  <c r="AB143" i="35"/>
  <c r="AA141" i="35"/>
  <c r="Z143" i="34"/>
  <c r="AB209" i="29"/>
  <c r="D166" i="36"/>
  <c r="B232" i="38"/>
  <c r="Z155" i="28"/>
  <c r="AC131" i="28"/>
  <c r="AB132" i="28"/>
  <c r="AB128" i="28"/>
  <c r="AA128" i="28"/>
  <c r="X133" i="28"/>
  <c r="W128" i="33"/>
  <c r="AA193" i="35"/>
  <c r="V131" i="30"/>
  <c r="AA133" i="30"/>
  <c r="W209" i="34"/>
  <c r="V131" i="28"/>
  <c r="O198" i="35"/>
  <c r="V196" i="35" s="1"/>
  <c r="V192" i="35"/>
  <c r="Z192" i="35"/>
  <c r="O232" i="39"/>
  <c r="O228" i="40"/>
  <c r="H167" i="36"/>
  <c r="X142" i="34"/>
  <c r="W131" i="34"/>
  <c r="V158" i="31"/>
  <c r="AA158" i="31"/>
  <c r="Z156" i="31"/>
  <c r="X160" i="31"/>
  <c r="X141" i="34"/>
  <c r="Y143" i="33"/>
  <c r="AC143" i="31"/>
  <c r="L229" i="39"/>
  <c r="W146" i="33"/>
  <c r="AB146" i="33"/>
  <c r="AA144" i="33"/>
  <c r="Z142" i="33"/>
  <c r="AC144" i="35"/>
  <c r="S169" i="35" s="1"/>
  <c r="AB142" i="35"/>
  <c r="Z146" i="35"/>
  <c r="AC144" i="34"/>
  <c r="M171" i="28"/>
  <c r="AC130" i="28"/>
  <c r="AB131" i="28"/>
  <c r="AA133" i="28"/>
  <c r="Z133" i="28"/>
  <c r="AB194" i="35"/>
  <c r="AC194" i="35"/>
  <c r="AB132" i="30"/>
  <c r="AA209" i="28"/>
  <c r="AA210" i="28"/>
  <c r="AA208" i="28"/>
  <c r="AA211" i="28"/>
  <c r="AA207" i="28"/>
  <c r="AB206" i="28"/>
  <c r="AC210" i="28"/>
  <c r="AC208" i="28"/>
  <c r="AB207" i="28"/>
  <c r="AB211" i="28"/>
  <c r="V206" i="28"/>
  <c r="AB209" i="28"/>
  <c r="AC207" i="28"/>
  <c r="AC211" i="28"/>
  <c r="AC209" i="28"/>
  <c r="AB208" i="28"/>
  <c r="AC206" i="28"/>
  <c r="AB210" i="28"/>
  <c r="Z210" i="28"/>
  <c r="X209" i="28"/>
  <c r="AA206" i="28"/>
  <c r="W208" i="28"/>
  <c r="Z211" i="28"/>
  <c r="Y207" i="28"/>
  <c r="X211" i="28"/>
  <c r="W210" i="28"/>
  <c r="W207" i="28"/>
  <c r="Y211" i="28"/>
  <c r="V207" i="28"/>
  <c r="Z208" i="28"/>
  <c r="X210" i="28"/>
  <c r="X208" i="28"/>
  <c r="Y210" i="28"/>
  <c r="Z209" i="28"/>
  <c r="Z207" i="28"/>
  <c r="W209" i="28"/>
  <c r="X207" i="28"/>
  <c r="Y209" i="28"/>
  <c r="Y208" i="28"/>
  <c r="Y206" i="28"/>
  <c r="Z206" i="28"/>
  <c r="W211" i="28"/>
  <c r="X206" i="28"/>
  <c r="Q171" i="30"/>
  <c r="G171" i="30"/>
  <c r="G228" i="40"/>
  <c r="Q228" i="40"/>
  <c r="N231" i="44"/>
  <c r="D231" i="44"/>
  <c r="N232" i="38"/>
  <c r="D232" i="38"/>
  <c r="AC209" i="32"/>
  <c r="L171" i="34"/>
  <c r="V159" i="34"/>
  <c r="AC158" i="34"/>
  <c r="M167" i="34"/>
  <c r="W155" i="34"/>
  <c r="O166" i="32"/>
  <c r="E166" i="32"/>
  <c r="N171" i="31"/>
  <c r="D171" i="31"/>
  <c r="O198" i="34"/>
  <c r="AA155" i="28"/>
  <c r="Q167" i="28"/>
  <c r="W155" i="30"/>
  <c r="Q168" i="32"/>
  <c r="G168" i="32"/>
  <c r="R171" i="31"/>
  <c r="H171" i="31"/>
  <c r="R169" i="28"/>
  <c r="AB157" i="28"/>
  <c r="Q168" i="33"/>
  <c r="G168" i="33"/>
  <c r="L171" i="29"/>
  <c r="B171" i="29"/>
  <c r="L170" i="32"/>
  <c r="B170" i="32"/>
  <c r="Z197" i="31"/>
  <c r="O230" i="40"/>
  <c r="E230" i="40"/>
  <c r="N233" i="44"/>
  <c r="D233" i="44"/>
  <c r="N232" i="44"/>
  <c r="D232" i="44"/>
  <c r="Q232" i="38"/>
  <c r="G232" i="38"/>
  <c r="P232" i="38"/>
  <c r="F232" i="38"/>
  <c r="O224" i="31"/>
  <c r="AA223" i="31" s="1"/>
  <c r="Q166" i="34"/>
  <c r="AA154" i="34"/>
  <c r="Z155" i="31"/>
  <c r="W155" i="29"/>
  <c r="AB158" i="29"/>
  <c r="Y158" i="30"/>
  <c r="Z224" i="34"/>
  <c r="AC194" i="28"/>
  <c r="AB194" i="34"/>
  <c r="AC160" i="31"/>
  <c r="I230" i="40"/>
  <c r="O231" i="41"/>
  <c r="AB156" i="31"/>
  <c r="AA129" i="29"/>
  <c r="P231" i="40"/>
  <c r="F231" i="40"/>
  <c r="P233" i="44"/>
  <c r="F233" i="44"/>
  <c r="O224" i="32"/>
  <c r="O232" i="38"/>
  <c r="E232" i="38"/>
  <c r="H231" i="38"/>
  <c r="R231" i="38"/>
  <c r="D233" i="39"/>
  <c r="Z208" i="29"/>
  <c r="Z210" i="29"/>
  <c r="AA206" i="29"/>
  <c r="Z211" i="29"/>
  <c r="W208" i="29"/>
  <c r="X210" i="29"/>
  <c r="Y206" i="29"/>
  <c r="X207" i="29"/>
  <c r="X209" i="29"/>
  <c r="X211" i="29"/>
  <c r="Z207" i="29"/>
  <c r="W210" i="29"/>
  <c r="Z209" i="29"/>
  <c r="X206" i="29"/>
  <c r="X208" i="29"/>
  <c r="Y210" i="29"/>
  <c r="Y208" i="29"/>
  <c r="Z206" i="29"/>
  <c r="O169" i="34"/>
  <c r="Y157" i="34"/>
  <c r="X158" i="31"/>
  <c r="AA156" i="29"/>
  <c r="AC222" i="34"/>
  <c r="C233" i="39"/>
  <c r="AB159" i="29"/>
  <c r="R231" i="39"/>
  <c r="H231" i="39"/>
  <c r="Z159" i="30"/>
  <c r="AA208" i="29"/>
  <c r="Z223" i="34"/>
  <c r="P171" i="35"/>
  <c r="F171" i="35"/>
  <c r="V155" i="30"/>
  <c r="V210" i="28"/>
  <c r="E228" i="40"/>
  <c r="X130" i="29"/>
  <c r="M169" i="35"/>
  <c r="C169" i="35"/>
  <c r="AC129" i="35"/>
  <c r="W159" i="33"/>
  <c r="W158" i="31"/>
  <c r="W143" i="29"/>
  <c r="X129" i="35"/>
  <c r="H233" i="40"/>
  <c r="R233" i="40"/>
  <c r="O224" i="35"/>
  <c r="W219" i="35" s="1"/>
  <c r="P228" i="44"/>
  <c r="F228" i="44"/>
  <c r="P232" i="44"/>
  <c r="F232" i="44"/>
  <c r="AB207" i="32"/>
  <c r="O230" i="38"/>
  <c r="E230" i="38"/>
  <c r="D228" i="38"/>
  <c r="N228" i="38"/>
  <c r="X128" i="34"/>
  <c r="Q233" i="44"/>
  <c r="G233" i="44"/>
  <c r="X130" i="34"/>
  <c r="Y131" i="34"/>
  <c r="X157" i="31"/>
  <c r="W145" i="28"/>
  <c r="M170" i="28"/>
  <c r="AB194" i="28"/>
  <c r="B230" i="41"/>
  <c r="AA224" i="34"/>
  <c r="L167" i="32"/>
  <c r="B167" i="32"/>
  <c r="Y130" i="34"/>
  <c r="W156" i="29"/>
  <c r="V158" i="28"/>
  <c r="L170" i="28"/>
  <c r="P170" i="35"/>
  <c r="F170" i="35"/>
  <c r="AA207" i="29"/>
  <c r="F230" i="39"/>
  <c r="AB155" i="33"/>
  <c r="S167" i="28"/>
  <c r="AC155" i="28"/>
  <c r="I167" i="28" s="1"/>
  <c r="AC206" i="29"/>
  <c r="Y198" i="31"/>
  <c r="W132" i="29"/>
  <c r="Y207" i="29"/>
  <c r="AC128" i="35"/>
  <c r="Z130" i="35"/>
  <c r="AC155" i="31"/>
  <c r="Z141" i="29"/>
  <c r="Z154" i="29"/>
  <c r="Z193" i="31"/>
  <c r="Z196" i="31"/>
  <c r="O198" i="31"/>
  <c r="Y196" i="31" s="1"/>
  <c r="V193" i="31"/>
  <c r="X159" i="33"/>
  <c r="Z143" i="29"/>
  <c r="V145" i="29"/>
  <c r="V141" i="29"/>
  <c r="AC141" i="29"/>
  <c r="W144" i="29"/>
  <c r="AA156" i="34"/>
  <c r="M166" i="32"/>
  <c r="C166" i="32"/>
  <c r="AB154" i="34"/>
  <c r="X157" i="35"/>
  <c r="L228" i="41"/>
  <c r="L231" i="39"/>
  <c r="F233" i="39"/>
  <c r="O233" i="40"/>
  <c r="E233" i="40"/>
  <c r="Q232" i="40"/>
  <c r="G232" i="40"/>
  <c r="C231" i="40"/>
  <c r="M231" i="40"/>
  <c r="R230" i="40"/>
  <c r="H230" i="40"/>
  <c r="V146" i="34"/>
  <c r="AB145" i="34"/>
  <c r="AA142" i="34"/>
  <c r="AB141" i="34"/>
  <c r="AC141" i="34"/>
  <c r="AA145" i="34"/>
  <c r="AB143" i="34"/>
  <c r="AA143" i="34"/>
  <c r="AC145" i="34"/>
  <c r="V141" i="34"/>
  <c r="AC143" i="34"/>
  <c r="Q231" i="41"/>
  <c r="B228" i="38"/>
  <c r="G233" i="39"/>
  <c r="E232" i="41"/>
  <c r="N229" i="44"/>
  <c r="D229" i="44"/>
  <c r="L228" i="44"/>
  <c r="B228" i="44"/>
  <c r="S230" i="44"/>
  <c r="I230" i="44"/>
  <c r="S228" i="44"/>
  <c r="I228" i="44"/>
  <c r="F230" i="44"/>
  <c r="P230" i="44"/>
  <c r="V223" i="35"/>
  <c r="W128" i="34"/>
  <c r="AB224" i="31"/>
  <c r="S233" i="39"/>
  <c r="F233" i="38"/>
  <c r="P233" i="38"/>
  <c r="Q229" i="38"/>
  <c r="G229" i="38"/>
  <c r="H230" i="38"/>
  <c r="R230" i="38"/>
  <c r="G231" i="38"/>
  <c r="Q231" i="38"/>
  <c r="X146" i="34"/>
  <c r="AC221" i="31"/>
  <c r="E228" i="39"/>
  <c r="Y142" i="34"/>
  <c r="X131" i="34"/>
  <c r="V225" i="31"/>
  <c r="L166" i="36"/>
  <c r="B166" i="36"/>
  <c r="B229" i="40"/>
  <c r="I232" i="39"/>
  <c r="P169" i="34"/>
  <c r="Z157" i="34"/>
  <c r="O167" i="34"/>
  <c r="Y155" i="34"/>
  <c r="M171" i="34"/>
  <c r="W159" i="34"/>
  <c r="Y133" i="34"/>
  <c r="V147" i="31"/>
  <c r="AC146" i="31"/>
  <c r="Z160" i="31"/>
  <c r="Y158" i="31"/>
  <c r="X156" i="31"/>
  <c r="AC209" i="29"/>
  <c r="AA158" i="29"/>
  <c r="Z159" i="28"/>
  <c r="F171" i="28" s="1"/>
  <c r="P171" i="28"/>
  <c r="Z154" i="35"/>
  <c r="W210" i="31"/>
  <c r="F170" i="36"/>
  <c r="O211" i="31"/>
  <c r="W212" i="31" s="1"/>
  <c r="V207" i="31"/>
  <c r="AB211" i="31"/>
  <c r="AA209" i="31"/>
  <c r="D231" i="39"/>
  <c r="D229" i="40"/>
  <c r="L233" i="39"/>
  <c r="M166" i="36"/>
  <c r="Z131" i="34"/>
  <c r="X208" i="34"/>
  <c r="Y206" i="34"/>
  <c r="X210" i="34"/>
  <c r="W143" i="31"/>
  <c r="AA143" i="31"/>
  <c r="Y147" i="31"/>
  <c r="X145" i="31"/>
  <c r="Q171" i="28"/>
  <c r="AA159" i="28"/>
  <c r="G171" i="28" s="1"/>
  <c r="M231" i="39"/>
  <c r="Z157" i="30"/>
  <c r="Y155" i="30"/>
  <c r="W159" i="30"/>
  <c r="H169" i="36"/>
  <c r="R169" i="36"/>
  <c r="G170" i="36"/>
  <c r="Q170" i="36"/>
  <c r="E171" i="36"/>
  <c r="O171" i="36"/>
  <c r="L171" i="36"/>
  <c r="B171" i="36"/>
  <c r="W143" i="35"/>
  <c r="M168" i="35" s="1"/>
  <c r="V222" i="34"/>
  <c r="AC219" i="34"/>
  <c r="AA223" i="34"/>
  <c r="Z221" i="34"/>
  <c r="V157" i="32"/>
  <c r="AB154" i="32"/>
  <c r="Z158" i="32"/>
  <c r="Y156" i="32"/>
  <c r="X209" i="31"/>
  <c r="V158" i="30"/>
  <c r="AC155" i="29"/>
  <c r="AB142" i="28"/>
  <c r="B228" i="40"/>
  <c r="Y193" i="34"/>
  <c r="X154" i="29"/>
  <c r="W154" i="28"/>
  <c r="M166" i="28"/>
  <c r="AC155" i="35"/>
  <c r="AA159" i="35"/>
  <c r="Z157" i="35"/>
  <c r="X131" i="33"/>
  <c r="AB133" i="33"/>
  <c r="AA131" i="33"/>
  <c r="Z129" i="33"/>
  <c r="V223" i="34"/>
  <c r="AA209" i="29"/>
  <c r="X158" i="35"/>
  <c r="W144" i="34"/>
  <c r="AA211" i="34"/>
  <c r="Z209" i="34"/>
  <c r="Y207" i="34"/>
  <c r="V144" i="33"/>
  <c r="L169" i="33" s="1"/>
  <c r="AC156" i="33"/>
  <c r="AB154" i="33"/>
  <c r="Z158" i="33"/>
  <c r="V144" i="32"/>
  <c r="AA141" i="32"/>
  <c r="Y145" i="32"/>
  <c r="O170" i="32" s="1"/>
  <c r="X143" i="32"/>
  <c r="N168" i="32" s="1"/>
  <c r="Y209" i="31"/>
  <c r="AC147" i="31"/>
  <c r="O224" i="30"/>
  <c r="AB223" i="30" s="1"/>
  <c r="AA156" i="30"/>
  <c r="V155" i="29"/>
  <c r="AB221" i="29"/>
  <c r="W206" i="28"/>
  <c r="AC156" i="28"/>
  <c r="I168" i="28" s="1"/>
  <c r="S168" i="28"/>
  <c r="AC145" i="28"/>
  <c r="P167" i="36"/>
  <c r="D233" i="40"/>
  <c r="Y158" i="35"/>
  <c r="AC144" i="33"/>
  <c r="AB142" i="33"/>
  <c r="Z146" i="33"/>
  <c r="AC141" i="35"/>
  <c r="AA145" i="35"/>
  <c r="Z143" i="35"/>
  <c r="AB131" i="32"/>
  <c r="AB130" i="34"/>
  <c r="W156" i="33"/>
  <c r="AC129" i="32"/>
  <c r="Y157" i="29"/>
  <c r="V130" i="29"/>
  <c r="AC132" i="29"/>
  <c r="AC128" i="29"/>
  <c r="AB128" i="29"/>
  <c r="AA130" i="34"/>
  <c r="Z145" i="29"/>
  <c r="X220" i="34"/>
  <c r="Z157" i="29"/>
  <c r="Z159" i="29"/>
  <c r="X219" i="34"/>
  <c r="E229" i="39"/>
  <c r="W133" i="35"/>
  <c r="W128" i="35"/>
  <c r="M166" i="35" s="1"/>
  <c r="Y129" i="35"/>
  <c r="O167" i="35" s="1"/>
  <c r="AB133" i="35"/>
  <c r="AA131" i="35"/>
  <c r="Z129" i="35"/>
  <c r="Y129" i="33"/>
  <c r="AB146" i="31"/>
  <c r="Y132" i="29"/>
  <c r="W142" i="31"/>
  <c r="W133" i="28"/>
  <c r="AA130" i="28"/>
  <c r="Z130" i="28"/>
  <c r="Y155" i="33"/>
  <c r="AA132" i="34"/>
  <c r="Y197" i="31"/>
  <c r="X194" i="31"/>
  <c r="Z194" i="31"/>
  <c r="AC198" i="31"/>
  <c r="AB196" i="31"/>
  <c r="AA194" i="31"/>
  <c r="AA141" i="29"/>
  <c r="V144" i="29"/>
  <c r="AC146" i="29"/>
  <c r="AB146" i="29"/>
  <c r="AB141" i="29"/>
  <c r="Y158" i="28"/>
  <c r="W221" i="34"/>
  <c r="V144" i="31"/>
  <c r="X142" i="31"/>
  <c r="X222" i="34"/>
  <c r="X133" i="35"/>
  <c r="AC156" i="34"/>
  <c r="Z133" i="29"/>
  <c r="X129" i="28"/>
  <c r="AC144" i="31"/>
  <c r="R228" i="40"/>
  <c r="H228" i="40"/>
  <c r="AC132" i="34"/>
  <c r="S170" i="34"/>
  <c r="O233" i="44"/>
  <c r="E233" i="44"/>
  <c r="R231" i="44"/>
  <c r="H231" i="44"/>
  <c r="AC223" i="32"/>
  <c r="O228" i="38"/>
  <c r="E228" i="38"/>
  <c r="O171" i="34"/>
  <c r="Y159" i="34"/>
  <c r="E171" i="34" s="1"/>
  <c r="P167" i="31"/>
  <c r="F167" i="31"/>
  <c r="AA159" i="34"/>
  <c r="S166" i="30"/>
  <c r="I166" i="30"/>
  <c r="O171" i="30"/>
  <c r="E171" i="30"/>
  <c r="AB221" i="34"/>
  <c r="R170" i="32"/>
  <c r="H170" i="32"/>
  <c r="E168" i="35"/>
  <c r="O168" i="35"/>
  <c r="Z223" i="30"/>
  <c r="Z221" i="29"/>
  <c r="AB155" i="34"/>
  <c r="V196" i="31"/>
  <c r="Q231" i="40"/>
  <c r="G231" i="40"/>
  <c r="M167" i="36"/>
  <c r="C167" i="36"/>
  <c r="P229" i="44"/>
  <c r="F229" i="44"/>
  <c r="Q233" i="38"/>
  <c r="G233" i="38"/>
  <c r="V222" i="31"/>
  <c r="V160" i="31"/>
  <c r="V155" i="31"/>
  <c r="AC157" i="31"/>
  <c r="AC159" i="31"/>
  <c r="Z156" i="28"/>
  <c r="P168" i="28"/>
  <c r="B170" i="35"/>
  <c r="X195" i="34"/>
  <c r="S229" i="39"/>
  <c r="S166" i="36"/>
  <c r="I166" i="36"/>
  <c r="AB220" i="34"/>
  <c r="R169" i="32"/>
  <c r="H169" i="32"/>
  <c r="Y196" i="34"/>
  <c r="AC224" i="34"/>
  <c r="Q167" i="33"/>
  <c r="G167" i="33"/>
  <c r="AA224" i="30"/>
  <c r="V197" i="28"/>
  <c r="I232" i="41"/>
  <c r="S232" i="41"/>
  <c r="X129" i="29"/>
  <c r="Y156" i="29"/>
  <c r="Y158" i="29"/>
  <c r="N169" i="32"/>
  <c r="D169" i="32"/>
  <c r="Y193" i="31"/>
  <c r="E168" i="36"/>
  <c r="P228" i="40"/>
  <c r="F228" i="40"/>
  <c r="AC224" i="35"/>
  <c r="Q229" i="44"/>
  <c r="G229" i="44"/>
  <c r="I170" i="33"/>
  <c r="AC219" i="30"/>
  <c r="V219" i="29"/>
  <c r="O224" i="29"/>
  <c r="X224" i="29" s="1"/>
  <c r="X156" i="29"/>
  <c r="V128" i="29"/>
  <c r="Y133" i="35"/>
  <c r="O171" i="35" s="1"/>
  <c r="V194" i="31"/>
  <c r="W157" i="33"/>
  <c r="V154" i="34"/>
  <c r="Q230" i="40"/>
  <c r="G230" i="40"/>
  <c r="O230" i="44"/>
  <c r="E230" i="44"/>
  <c r="AB223" i="31"/>
  <c r="O229" i="38"/>
  <c r="E229" i="38"/>
  <c r="F168" i="36"/>
  <c r="P168" i="36"/>
  <c r="O168" i="34"/>
  <c r="Y156" i="34"/>
  <c r="Y159" i="31"/>
  <c r="AC208" i="29"/>
  <c r="Z158" i="28"/>
  <c r="F170" i="28" s="1"/>
  <c r="P170" i="28"/>
  <c r="AA210" i="31"/>
  <c r="X157" i="29"/>
  <c r="Y156" i="30"/>
  <c r="F171" i="36"/>
  <c r="P171" i="36"/>
  <c r="H170" i="36"/>
  <c r="R170" i="36"/>
  <c r="Z222" i="34"/>
  <c r="R167" i="32"/>
  <c r="H167" i="32"/>
  <c r="W195" i="34"/>
  <c r="AA222" i="30"/>
  <c r="AB222" i="29"/>
  <c r="V146" i="28"/>
  <c r="Y145" i="28"/>
  <c r="Y142" i="28"/>
  <c r="Y146" i="28"/>
  <c r="X145" i="28"/>
  <c r="D170" i="28" s="1"/>
  <c r="Y154" i="29"/>
  <c r="V131" i="29"/>
  <c r="N168" i="28"/>
  <c r="X131" i="35"/>
  <c r="X130" i="35"/>
  <c r="AA132" i="35"/>
  <c r="X142" i="28"/>
  <c r="G228" i="41"/>
  <c r="O229" i="40"/>
  <c r="E229" i="40"/>
  <c r="S229" i="40"/>
  <c r="I229" i="40"/>
  <c r="H232" i="40"/>
  <c r="R232" i="40"/>
  <c r="L229" i="41"/>
  <c r="L229" i="44"/>
  <c r="B229" i="44"/>
  <c r="S229" i="44"/>
  <c r="I229" i="44"/>
  <c r="O229" i="44"/>
  <c r="E229" i="44"/>
  <c r="M229" i="44"/>
  <c r="C229" i="44"/>
  <c r="O228" i="44"/>
  <c r="E228" i="44"/>
  <c r="P231" i="44"/>
  <c r="F231" i="44"/>
  <c r="V224" i="35"/>
  <c r="AB225" i="31"/>
  <c r="O231" i="38"/>
  <c r="E231" i="38"/>
  <c r="M232" i="38"/>
  <c r="C232" i="38"/>
  <c r="H228" i="38"/>
  <c r="R228" i="38"/>
  <c r="P231" i="38"/>
  <c r="F231" i="38"/>
  <c r="S232" i="38"/>
  <c r="Y141" i="34"/>
  <c r="V208" i="33"/>
  <c r="AC222" i="31"/>
  <c r="Y143" i="34"/>
  <c r="X132" i="34"/>
  <c r="W220" i="31"/>
  <c r="M171" i="36"/>
  <c r="C171" i="36"/>
  <c r="P168" i="34"/>
  <c r="Z156" i="34"/>
  <c r="O166" i="34"/>
  <c r="Y154" i="34"/>
  <c r="M170" i="34"/>
  <c r="W158" i="34"/>
  <c r="C170" i="34" s="1"/>
  <c r="X221" i="34"/>
  <c r="Z210" i="31"/>
  <c r="AB155" i="31"/>
  <c r="Z159" i="31"/>
  <c r="Y157" i="31"/>
  <c r="AC210" i="29"/>
  <c r="AA159" i="29"/>
  <c r="AA154" i="28"/>
  <c r="G166" i="28" s="1"/>
  <c r="Q166" i="28"/>
  <c r="X197" i="34"/>
  <c r="V155" i="28"/>
  <c r="B167" i="28" s="1"/>
  <c r="L167" i="28"/>
  <c r="X210" i="31"/>
  <c r="AC212" i="31"/>
  <c r="AB210" i="31"/>
  <c r="M170" i="36"/>
  <c r="C170" i="36"/>
  <c r="Z133" i="34"/>
  <c r="Z197" i="32"/>
  <c r="W145" i="31"/>
  <c r="AA142" i="31"/>
  <c r="Y146" i="31"/>
  <c r="X144" i="31"/>
  <c r="V207" i="29"/>
  <c r="AB196" i="28"/>
  <c r="AB154" i="28"/>
  <c r="H166" i="28" s="1"/>
  <c r="R166" i="28"/>
  <c r="V156" i="28"/>
  <c r="L168" i="28"/>
  <c r="D228" i="39"/>
  <c r="W208" i="31"/>
  <c r="Z156" i="30"/>
  <c r="Y154" i="30"/>
  <c r="W158" i="30"/>
  <c r="E169" i="36"/>
  <c r="O169" i="36"/>
  <c r="L167" i="36"/>
  <c r="B167" i="36"/>
  <c r="V224" i="34"/>
  <c r="AB224" i="34"/>
  <c r="AA222" i="34"/>
  <c r="Z220" i="34"/>
  <c r="V159" i="32"/>
  <c r="W156" i="32"/>
  <c r="AA159" i="32"/>
  <c r="Z157" i="32"/>
  <c r="Y155" i="32"/>
  <c r="W154" i="30"/>
  <c r="AC156" i="29"/>
  <c r="N198" i="28"/>
  <c r="W194" i="28" s="1"/>
  <c r="AB143" i="28"/>
  <c r="AC192" i="34"/>
  <c r="O198" i="29"/>
  <c r="AA195" i="29" s="1"/>
  <c r="AA194" i="29"/>
  <c r="V145" i="28"/>
  <c r="V157" i="35"/>
  <c r="AC154" i="35"/>
  <c r="AA158" i="35"/>
  <c r="Z156" i="35"/>
  <c r="V154" i="30"/>
  <c r="R233" i="39"/>
  <c r="W206" i="34"/>
  <c r="AB206" i="29"/>
  <c r="R230" i="39"/>
  <c r="C228" i="38"/>
  <c r="Y154" i="35"/>
  <c r="AA141" i="34"/>
  <c r="AC206" i="34"/>
  <c r="AA210" i="34"/>
  <c r="Z208" i="34"/>
  <c r="V146" i="33"/>
  <c r="V143" i="33"/>
  <c r="V145" i="33"/>
  <c r="AC155" i="33"/>
  <c r="AA159" i="33"/>
  <c r="Z157" i="33"/>
  <c r="AC143" i="32"/>
  <c r="S168" i="32" s="1"/>
  <c r="AC145" i="32"/>
  <c r="V141" i="32"/>
  <c r="V146" i="32"/>
  <c r="W143" i="32"/>
  <c r="W145" i="32"/>
  <c r="X141" i="32"/>
  <c r="Z146" i="32"/>
  <c r="P171" i="32" s="1"/>
  <c r="Y144" i="32"/>
  <c r="O169" i="32" s="1"/>
  <c r="X142" i="32"/>
  <c r="D167" i="32" s="1"/>
  <c r="V224" i="30"/>
  <c r="AC224" i="30"/>
  <c r="AB222" i="30"/>
  <c r="AA220" i="30"/>
  <c r="AA158" i="30"/>
  <c r="V156" i="29"/>
  <c r="AC222" i="29"/>
  <c r="AB220" i="29"/>
  <c r="Z224" i="29"/>
  <c r="AC157" i="28"/>
  <c r="S169" i="28"/>
  <c r="AC146" i="28"/>
  <c r="D170" i="36"/>
  <c r="Z141" i="35"/>
  <c r="AC143" i="33"/>
  <c r="AB141" i="33"/>
  <c r="Z145" i="33"/>
  <c r="AC220" i="34"/>
  <c r="W143" i="28"/>
  <c r="M168" i="28"/>
  <c r="W146" i="35"/>
  <c r="M171" i="35" s="1"/>
  <c r="AB146" i="35"/>
  <c r="AA144" i="35"/>
  <c r="Z142" i="35"/>
  <c r="X158" i="33"/>
  <c r="Y142" i="29"/>
  <c r="Y129" i="29"/>
  <c r="V129" i="29"/>
  <c r="AC131" i="29"/>
  <c r="AB133" i="29"/>
  <c r="AA133" i="29"/>
  <c r="X154" i="33"/>
  <c r="W223" i="34"/>
  <c r="AC155" i="32"/>
  <c r="X155" i="31"/>
  <c r="Z142" i="29"/>
  <c r="W154" i="34"/>
  <c r="C166" i="34" s="1"/>
  <c r="V154" i="32"/>
  <c r="Q231" i="39"/>
  <c r="W155" i="32"/>
  <c r="Z128" i="35"/>
  <c r="V132" i="35"/>
  <c r="L170" i="35" s="1"/>
  <c r="V128" i="35"/>
  <c r="AB132" i="35"/>
  <c r="AA130" i="35"/>
  <c r="AB158" i="34"/>
  <c r="H170" i="34" s="1"/>
  <c r="V129" i="33"/>
  <c r="L167" i="33" s="1"/>
  <c r="V156" i="32"/>
  <c r="AA155" i="29"/>
  <c r="Z155" i="29"/>
  <c r="Y195" i="31"/>
  <c r="W196" i="31"/>
  <c r="W193" i="31"/>
  <c r="AC197" i="31"/>
  <c r="AB195" i="31"/>
  <c r="AC159" i="32"/>
  <c r="V156" i="30"/>
  <c r="Z132" i="29"/>
  <c r="V143" i="29"/>
  <c r="AC145" i="29"/>
  <c r="AB145" i="29"/>
  <c r="AA146" i="29"/>
  <c r="Z142" i="28"/>
  <c r="W208" i="34"/>
  <c r="Z129" i="29"/>
  <c r="W220" i="34"/>
  <c r="W158" i="32"/>
  <c r="Y143" i="28"/>
  <c r="X154" i="32"/>
  <c r="Y129" i="28"/>
  <c r="Q229" i="40"/>
  <c r="G229" i="40"/>
  <c r="O211" i="35"/>
  <c r="AC208" i="35" s="1"/>
  <c r="N228" i="44"/>
  <c r="D228" i="44"/>
  <c r="M231" i="38"/>
  <c r="C231" i="38"/>
  <c r="G228" i="38"/>
  <c r="Q228" i="38"/>
  <c r="AC225" i="31"/>
  <c r="V221" i="31"/>
  <c r="Q169" i="31"/>
  <c r="G169" i="31"/>
  <c r="R171" i="30"/>
  <c r="H171" i="30"/>
  <c r="S169" i="30"/>
  <c r="I169" i="30"/>
  <c r="I168" i="30"/>
  <c r="S168" i="30"/>
  <c r="V159" i="30"/>
  <c r="AA155" i="30"/>
  <c r="Q171" i="36"/>
  <c r="G171" i="36"/>
  <c r="Y223" i="34"/>
  <c r="P166" i="32"/>
  <c r="F166" i="32"/>
  <c r="S168" i="36"/>
  <c r="I168" i="36"/>
  <c r="L166" i="33"/>
  <c r="B166" i="33"/>
  <c r="AB219" i="30"/>
  <c r="AC219" i="29"/>
  <c r="AA206" i="30"/>
  <c r="X196" i="31"/>
  <c r="AC194" i="31"/>
  <c r="B170" i="31"/>
  <c r="L170" i="31"/>
  <c r="R231" i="40"/>
  <c r="H231" i="40"/>
  <c r="AA224" i="31"/>
  <c r="AB221" i="31"/>
  <c r="C233" i="38"/>
  <c r="M233" i="38"/>
  <c r="O170" i="34"/>
  <c r="Y158" i="34"/>
  <c r="X159" i="31"/>
  <c r="V219" i="34"/>
  <c r="AA156" i="28"/>
  <c r="Q168" i="28"/>
  <c r="E233" i="39"/>
  <c r="O233" i="39"/>
  <c r="AA154" i="30"/>
  <c r="P166" i="36"/>
  <c r="F166" i="36"/>
  <c r="Y222" i="34"/>
  <c r="Q167" i="32"/>
  <c r="G167" i="32"/>
  <c r="W193" i="29"/>
  <c r="R170" i="28"/>
  <c r="AB158" i="28"/>
  <c r="R169" i="33"/>
  <c r="H169" i="33"/>
  <c r="W154" i="29"/>
  <c r="V209" i="28"/>
  <c r="B229" i="39"/>
  <c r="AB129" i="29"/>
  <c r="Z128" i="29"/>
  <c r="AB159" i="31"/>
  <c r="O168" i="33"/>
  <c r="E168" i="33"/>
  <c r="W195" i="31"/>
  <c r="AC193" i="31"/>
  <c r="M232" i="40"/>
  <c r="C232" i="40"/>
  <c r="L166" i="34"/>
  <c r="V128" i="34"/>
  <c r="AA225" i="31"/>
  <c r="H232" i="44"/>
  <c r="R232" i="44"/>
  <c r="P171" i="34"/>
  <c r="Z159" i="34"/>
  <c r="F171" i="34" s="1"/>
  <c r="AA156" i="31"/>
  <c r="W142" i="28"/>
  <c r="M167" i="28"/>
  <c r="W206" i="29"/>
  <c r="AA157" i="28"/>
  <c r="G169" i="28" s="1"/>
  <c r="Q169" i="28"/>
  <c r="Y157" i="30"/>
  <c r="O166" i="36"/>
  <c r="E166" i="36"/>
  <c r="O170" i="36"/>
  <c r="E170" i="36"/>
  <c r="Y221" i="34"/>
  <c r="R168" i="32"/>
  <c r="H168" i="32"/>
  <c r="W195" i="29"/>
  <c r="Y195" i="34"/>
  <c r="S169" i="34"/>
  <c r="AC157" i="34"/>
  <c r="AB156" i="33"/>
  <c r="AA223" i="30"/>
  <c r="AB223" i="29"/>
  <c r="X128" i="29"/>
  <c r="Y211" i="29"/>
  <c r="Y130" i="29"/>
  <c r="AA133" i="35"/>
  <c r="Z195" i="31"/>
  <c r="N169" i="36"/>
  <c r="D169" i="36"/>
  <c r="M168" i="36"/>
  <c r="C168" i="36"/>
  <c r="F230" i="40"/>
  <c r="P230" i="40"/>
  <c r="AB220" i="31"/>
  <c r="N168" i="36"/>
  <c r="D168" i="36"/>
  <c r="R230" i="44"/>
  <c r="H230" i="44"/>
  <c r="V133" i="34"/>
  <c r="AA129" i="34"/>
  <c r="AA131" i="34"/>
  <c r="AA133" i="34"/>
  <c r="AB129" i="34"/>
  <c r="AB131" i="34"/>
  <c r="AB133" i="34"/>
  <c r="C229" i="38"/>
  <c r="M229" i="38"/>
  <c r="N166" i="34"/>
  <c r="X154" i="34"/>
  <c r="Z129" i="34"/>
  <c r="AC154" i="29"/>
  <c r="Z158" i="30"/>
  <c r="F171" i="32"/>
  <c r="AB192" i="34"/>
  <c r="R166" i="35"/>
  <c r="H166" i="35"/>
  <c r="S171" i="34"/>
  <c r="AC159" i="34"/>
  <c r="Z159" i="33"/>
  <c r="AC224" i="29"/>
  <c r="V211" i="28"/>
  <c r="V159" i="35"/>
  <c r="X159" i="35"/>
  <c r="AC133" i="29"/>
  <c r="I171" i="29" s="1"/>
  <c r="Y132" i="35"/>
  <c r="I228" i="40"/>
  <c r="S228" i="40"/>
  <c r="O231" i="40"/>
  <c r="E231" i="40"/>
  <c r="C230" i="40"/>
  <c r="M230" i="40"/>
  <c r="M229" i="40"/>
  <c r="C229" i="40"/>
  <c r="AC210" i="35"/>
  <c r="AC130" i="34"/>
  <c r="I233" i="38"/>
  <c r="B231" i="38"/>
  <c r="E230" i="41"/>
  <c r="B232" i="39"/>
  <c r="O231" i="44"/>
  <c r="E231" i="44"/>
  <c r="M233" i="44"/>
  <c r="C233" i="44"/>
  <c r="O232" i="44"/>
  <c r="E232" i="44"/>
  <c r="N230" i="44"/>
  <c r="D230" i="44"/>
  <c r="L168" i="36"/>
  <c r="B168" i="36"/>
  <c r="AC220" i="31"/>
  <c r="N167" i="36"/>
  <c r="D167" i="36"/>
  <c r="P228" i="38"/>
  <c r="F228" i="38"/>
  <c r="F229" i="38"/>
  <c r="P229" i="38"/>
  <c r="F230" i="38"/>
  <c r="P230" i="38"/>
  <c r="R232" i="38"/>
  <c r="H232" i="38"/>
  <c r="F233" i="41"/>
  <c r="I228" i="41"/>
  <c r="W129" i="34"/>
  <c r="AC223" i="31"/>
  <c r="V206" i="29"/>
  <c r="B232" i="40"/>
  <c r="L232" i="40"/>
  <c r="C230" i="41"/>
  <c r="N232" i="40"/>
  <c r="D232" i="40"/>
  <c r="X223" i="35"/>
  <c r="Y144" i="34"/>
  <c r="X133" i="34"/>
  <c r="F231" i="39"/>
  <c r="B232" i="44"/>
  <c r="L167" i="34"/>
  <c r="V155" i="34"/>
  <c r="P167" i="34"/>
  <c r="Z155" i="34"/>
  <c r="N171" i="34"/>
  <c r="X159" i="34"/>
  <c r="M169" i="34"/>
  <c r="W157" i="34"/>
  <c r="C169" i="34" s="1"/>
  <c r="X223" i="34"/>
  <c r="O198" i="33"/>
  <c r="AB195" i="33" s="1"/>
  <c r="Z212" i="31"/>
  <c r="AA160" i="31"/>
  <c r="Z158" i="31"/>
  <c r="Y156" i="31"/>
  <c r="AB155" i="30"/>
  <c r="AC211" i="29"/>
  <c r="AB154" i="29"/>
  <c r="Z143" i="28"/>
  <c r="V159" i="28"/>
  <c r="B171" i="28" s="1"/>
  <c r="W157" i="28"/>
  <c r="W155" i="28"/>
  <c r="L171" i="28"/>
  <c r="Y154" i="28"/>
  <c r="E166" i="28" s="1"/>
  <c r="W159" i="28"/>
  <c r="W156" i="28"/>
  <c r="X156" i="28"/>
  <c r="W158" i="28"/>
  <c r="C170" i="28" s="1"/>
  <c r="X155" i="28"/>
  <c r="D167" i="28" s="1"/>
  <c r="Z154" i="28"/>
  <c r="S233" i="41"/>
  <c r="W143" i="34"/>
  <c r="W207" i="31"/>
  <c r="V157" i="30"/>
  <c r="S232" i="40"/>
  <c r="AA155" i="34"/>
  <c r="AC221" i="34"/>
  <c r="AC194" i="34"/>
  <c r="W147" i="31"/>
  <c r="Z147" i="31"/>
  <c r="Y145" i="31"/>
  <c r="X143" i="31"/>
  <c r="V208" i="29"/>
  <c r="AB155" i="29"/>
  <c r="AA142" i="28"/>
  <c r="M232" i="39"/>
  <c r="C232" i="39"/>
  <c r="M166" i="34"/>
  <c r="V143" i="28"/>
  <c r="W146" i="34"/>
  <c r="W144" i="28"/>
  <c r="M169" i="28"/>
  <c r="Z155" i="30"/>
  <c r="X159" i="30"/>
  <c r="W157" i="30"/>
  <c r="S230" i="39"/>
  <c r="O228" i="41"/>
  <c r="R171" i="36"/>
  <c r="H171" i="36"/>
  <c r="G166" i="36"/>
  <c r="Q166" i="36"/>
  <c r="D231" i="40"/>
  <c r="V207" i="34"/>
  <c r="AB223" i="34"/>
  <c r="AA221" i="34"/>
  <c r="Z219" i="34"/>
  <c r="O211" i="33"/>
  <c r="W207" i="33" s="1"/>
  <c r="AC154" i="32"/>
  <c r="AA158" i="32"/>
  <c r="Z156" i="32"/>
  <c r="Y207" i="31"/>
  <c r="AC157" i="29"/>
  <c r="R167" i="28"/>
  <c r="AB155" i="28"/>
  <c r="H167" i="28" s="1"/>
  <c r="AB144" i="28"/>
  <c r="AA195" i="34"/>
  <c r="Z193" i="34"/>
  <c r="H228" i="39"/>
  <c r="V146" i="35"/>
  <c r="X144" i="35"/>
  <c r="X142" i="35"/>
  <c r="AB159" i="35"/>
  <c r="AA157" i="35"/>
  <c r="Z155" i="35"/>
  <c r="P230" i="41"/>
  <c r="L170" i="36"/>
  <c r="B170" i="36"/>
  <c r="R228" i="41"/>
  <c r="X143" i="35"/>
  <c r="W222" i="34"/>
  <c r="AB211" i="34"/>
  <c r="AA209" i="34"/>
  <c r="Z207" i="34"/>
  <c r="AC154" i="33"/>
  <c r="AA158" i="33"/>
  <c r="Z156" i="33"/>
  <c r="AB141" i="32"/>
  <c r="Z145" i="32"/>
  <c r="Y143" i="32"/>
  <c r="AC130" i="32"/>
  <c r="Z207" i="31"/>
  <c r="AC223" i="30"/>
  <c r="AB221" i="30"/>
  <c r="AA219" i="30"/>
  <c r="AB154" i="30"/>
  <c r="V157" i="29"/>
  <c r="AC221" i="29"/>
  <c r="AB219" i="29"/>
  <c r="Z223" i="29"/>
  <c r="V194" i="28"/>
  <c r="S170" i="28"/>
  <c r="AC158" i="28"/>
  <c r="V141" i="28"/>
  <c r="L168" i="34"/>
  <c r="AC142" i="33"/>
  <c r="AA146" i="33"/>
  <c r="Z144" i="33"/>
  <c r="O211" i="30"/>
  <c r="AC207" i="30" s="1"/>
  <c r="W157" i="29"/>
  <c r="Q230" i="41"/>
  <c r="L229" i="38"/>
  <c r="AC209" i="34"/>
  <c r="X141" i="28"/>
  <c r="D166" i="28" s="1"/>
  <c r="N166" i="28"/>
  <c r="V141" i="35"/>
  <c r="AB145" i="35"/>
  <c r="AA143" i="35"/>
  <c r="AC154" i="34"/>
  <c r="X156" i="35"/>
  <c r="AC128" i="34"/>
  <c r="Z154" i="33"/>
  <c r="AB157" i="31"/>
  <c r="AB207" i="29"/>
  <c r="Y146" i="29"/>
  <c r="X132" i="29"/>
  <c r="N170" i="29" s="1"/>
  <c r="Y128" i="29"/>
  <c r="AC130" i="29"/>
  <c r="AB132" i="29"/>
  <c r="AA132" i="29"/>
  <c r="O168" i="28"/>
  <c r="AC133" i="32"/>
  <c r="X207" i="34"/>
  <c r="X156" i="33"/>
  <c r="AC158" i="32"/>
  <c r="W146" i="31"/>
  <c r="M170" i="31" s="1"/>
  <c r="Z146" i="29"/>
  <c r="W160" i="31"/>
  <c r="X128" i="35"/>
  <c r="N166" i="35" s="1"/>
  <c r="V130" i="35"/>
  <c r="L168" i="35" s="1"/>
  <c r="AC133" i="35"/>
  <c r="AB131" i="35"/>
  <c r="AA129" i="35"/>
  <c r="AC146" i="34"/>
  <c r="X159" i="32"/>
  <c r="Y144" i="29"/>
  <c r="Y157" i="33"/>
  <c r="AC157" i="32"/>
  <c r="Y154" i="33"/>
  <c r="X198" i="31"/>
  <c r="AA193" i="31"/>
  <c r="V198" i="31"/>
  <c r="AC196" i="31"/>
  <c r="AB194" i="31"/>
  <c r="V156" i="34"/>
  <c r="B168" i="34" s="1"/>
  <c r="V143" i="32"/>
  <c r="W207" i="29"/>
  <c r="X146" i="29"/>
  <c r="N171" i="29" s="1"/>
  <c r="V142" i="29"/>
  <c r="AC144" i="29"/>
  <c r="AB144" i="29"/>
  <c r="AA145" i="29"/>
  <c r="W155" i="33"/>
  <c r="Y159" i="29"/>
  <c r="W146" i="32"/>
  <c r="C171" i="32" s="1"/>
  <c r="W144" i="32"/>
  <c r="M169" i="32" s="1"/>
  <c r="Z131" i="29"/>
  <c r="Z141" i="28"/>
  <c r="X155" i="35"/>
  <c r="V158" i="33"/>
  <c r="Y133" i="28"/>
  <c r="Q233" i="40"/>
  <c r="G233" i="40"/>
  <c r="AC206" i="32"/>
  <c r="R233" i="38"/>
  <c r="H233" i="38"/>
  <c r="W224" i="35"/>
  <c r="N169" i="34"/>
  <c r="X157" i="34"/>
  <c r="L169" i="31"/>
  <c r="B169" i="31"/>
  <c r="W208" i="30"/>
  <c r="G229" i="39"/>
  <c r="Q229" i="39"/>
  <c r="X157" i="30"/>
  <c r="O167" i="36"/>
  <c r="E167" i="36"/>
  <c r="R171" i="34"/>
  <c r="AB159" i="34"/>
  <c r="AA219" i="34"/>
  <c r="AC193" i="28"/>
  <c r="AB146" i="28"/>
  <c r="R171" i="28"/>
  <c r="R170" i="33"/>
  <c r="H170" i="33"/>
  <c r="X197" i="32"/>
  <c r="V211" i="30"/>
  <c r="X222" i="29"/>
  <c r="AA223" i="29"/>
  <c r="V208" i="28"/>
  <c r="V154" i="28"/>
  <c r="L166" i="28"/>
  <c r="R167" i="36"/>
  <c r="W197" i="31"/>
  <c r="L169" i="36"/>
  <c r="B169" i="36"/>
  <c r="D228" i="40"/>
  <c r="N228" i="40"/>
  <c r="M231" i="44"/>
  <c r="C231" i="44"/>
  <c r="R229" i="44"/>
  <c r="H229" i="44"/>
  <c r="N231" i="38"/>
  <c r="D231" i="38"/>
  <c r="N168" i="34"/>
  <c r="X156" i="34"/>
  <c r="AA157" i="31"/>
  <c r="V210" i="31"/>
  <c r="AC159" i="30"/>
  <c r="X156" i="30"/>
  <c r="O171" i="32"/>
  <c r="E171" i="32"/>
  <c r="V154" i="29"/>
  <c r="AB156" i="30"/>
  <c r="W195" i="28"/>
  <c r="Q166" i="35"/>
  <c r="S167" i="34"/>
  <c r="AC155" i="34"/>
  <c r="Z222" i="30"/>
  <c r="AA222" i="29"/>
  <c r="AC209" i="30"/>
  <c r="V157" i="28"/>
  <c r="L169" i="28"/>
  <c r="W129" i="29"/>
  <c r="Y194" i="31"/>
  <c r="W194" i="31"/>
  <c r="AA197" i="31"/>
  <c r="AA157" i="30"/>
  <c r="H229" i="40"/>
  <c r="R229" i="40"/>
  <c r="M232" i="44"/>
  <c r="C232" i="44"/>
  <c r="G228" i="44"/>
  <c r="Q228" i="44"/>
  <c r="V221" i="35"/>
  <c r="AB222" i="31"/>
  <c r="G230" i="38"/>
  <c r="Q230" i="38"/>
  <c r="S229" i="38"/>
  <c r="I229" i="38"/>
  <c r="R229" i="38"/>
  <c r="H229" i="38"/>
  <c r="W209" i="33"/>
  <c r="V223" i="31"/>
  <c r="N167" i="34"/>
  <c r="X155" i="34"/>
  <c r="D167" i="34" s="1"/>
  <c r="Y160" i="31"/>
  <c r="AC207" i="29"/>
  <c r="Z157" i="28"/>
  <c r="P169" i="28"/>
  <c r="W159" i="29"/>
  <c r="C166" i="35"/>
  <c r="O198" i="32"/>
  <c r="AA192" i="32" s="1"/>
  <c r="V192" i="32"/>
  <c r="AB193" i="28"/>
  <c r="P229" i="39"/>
  <c r="F229" i="39"/>
  <c r="W158" i="29"/>
  <c r="X155" i="30"/>
  <c r="E231" i="39"/>
  <c r="O231" i="39"/>
  <c r="Q168" i="36"/>
  <c r="G168" i="36"/>
  <c r="AB219" i="34"/>
  <c r="Q166" i="32"/>
  <c r="G166" i="32"/>
  <c r="V158" i="34"/>
  <c r="B170" i="34" s="1"/>
  <c r="Z195" i="29"/>
  <c r="R167" i="35"/>
  <c r="H167" i="35"/>
  <c r="AA154" i="33"/>
  <c r="Z221" i="30"/>
  <c r="AB211" i="29"/>
  <c r="V132" i="29"/>
  <c r="Z131" i="35"/>
  <c r="W156" i="31"/>
  <c r="X197" i="31"/>
  <c r="AA196" i="31"/>
  <c r="Z158" i="29"/>
  <c r="W145" i="29"/>
  <c r="AA128" i="29"/>
  <c r="F229" i="40"/>
  <c r="P229" i="40"/>
  <c r="AB197" i="33"/>
  <c r="S232" i="44"/>
  <c r="I232" i="44"/>
  <c r="O233" i="38"/>
  <c r="E233" i="38"/>
  <c r="L230" i="44"/>
  <c r="B230" i="44"/>
  <c r="O211" i="32"/>
  <c r="AB208" i="32" s="1"/>
  <c r="W210" i="33"/>
  <c r="V224" i="31"/>
  <c r="P170" i="34"/>
  <c r="Z158" i="34"/>
  <c r="F170" i="34" s="1"/>
  <c r="AA155" i="31"/>
  <c r="AA157" i="29"/>
  <c r="V193" i="29"/>
  <c r="AA158" i="28"/>
  <c r="Q170" i="28"/>
  <c r="X154" i="30"/>
  <c r="M169" i="36"/>
  <c r="C169" i="36"/>
  <c r="S171" i="36"/>
  <c r="I171" i="36"/>
  <c r="V220" i="34"/>
  <c r="Y220" i="34"/>
  <c r="AC154" i="28"/>
  <c r="I166" i="28" s="1"/>
  <c r="S166" i="28"/>
  <c r="AA196" i="29"/>
  <c r="AC157" i="33"/>
  <c r="V220" i="30"/>
  <c r="Z220" i="30"/>
  <c r="Z209" i="30"/>
  <c r="W130" i="29"/>
  <c r="Z144" i="29"/>
  <c r="AC129" i="34"/>
  <c r="Y131" i="35"/>
  <c r="O169" i="35" s="1"/>
  <c r="X144" i="28"/>
  <c r="D169" i="28" s="1"/>
  <c r="H228" i="44"/>
  <c r="R228" i="44"/>
  <c r="O232" i="40"/>
  <c r="E232" i="40"/>
  <c r="F233" i="40"/>
  <c r="P233" i="40"/>
  <c r="C233" i="40"/>
  <c r="M233" i="40"/>
  <c r="P232" i="40"/>
  <c r="F232" i="40"/>
  <c r="AC131" i="34"/>
  <c r="AC206" i="33"/>
  <c r="AB223" i="32"/>
  <c r="AA222" i="31"/>
  <c r="S231" i="44"/>
  <c r="I231" i="44"/>
  <c r="S233" i="44"/>
  <c r="I233" i="44"/>
  <c r="M230" i="44"/>
  <c r="C230" i="44"/>
  <c r="R233" i="44"/>
  <c r="H233" i="44"/>
  <c r="V129" i="34"/>
  <c r="N233" i="38"/>
  <c r="D233" i="38"/>
  <c r="N229" i="38"/>
  <c r="D229" i="38"/>
  <c r="N230" i="38"/>
  <c r="D230" i="38"/>
  <c r="I228" i="38"/>
  <c r="S228" i="38"/>
  <c r="C230" i="38"/>
  <c r="M230" i="38"/>
  <c r="W223" i="35"/>
  <c r="X206" i="35"/>
  <c r="W130" i="34"/>
  <c r="V210" i="33"/>
  <c r="W192" i="33"/>
  <c r="AC224" i="31"/>
  <c r="N230" i="40"/>
  <c r="D230" i="40"/>
  <c r="X224" i="35"/>
  <c r="Y145" i="34"/>
  <c r="Y128" i="34"/>
  <c r="W194" i="33"/>
  <c r="W206" i="32"/>
  <c r="L169" i="34"/>
  <c r="V157" i="34"/>
  <c r="B169" i="34" s="1"/>
  <c r="P166" i="34"/>
  <c r="Z154" i="34"/>
  <c r="N170" i="34"/>
  <c r="X158" i="34"/>
  <c r="M168" i="34"/>
  <c r="W156" i="34"/>
  <c r="Y219" i="34"/>
  <c r="N170" i="32"/>
  <c r="D170" i="32"/>
  <c r="V156" i="31"/>
  <c r="AA159" i="31"/>
  <c r="Z157" i="31"/>
  <c r="Y155" i="31"/>
  <c r="AB157" i="30"/>
  <c r="Y194" i="29"/>
  <c r="AA197" i="28"/>
  <c r="Z144" i="28"/>
  <c r="AB158" i="30"/>
  <c r="V144" i="28"/>
  <c r="V155" i="35"/>
  <c r="O198" i="30"/>
  <c r="V195" i="30" s="1"/>
  <c r="AB196" i="30"/>
  <c r="AA194" i="30"/>
  <c r="V221" i="34"/>
  <c r="AA157" i="34"/>
  <c r="G169" i="34" s="1"/>
  <c r="AC223" i="34"/>
  <c r="AC196" i="34"/>
  <c r="V193" i="32"/>
  <c r="AB142" i="31"/>
  <c r="Z146" i="31"/>
  <c r="Y144" i="31"/>
  <c r="AC155" i="30"/>
  <c r="V209" i="29"/>
  <c r="AB156" i="29"/>
  <c r="AA143" i="28"/>
  <c r="Z144" i="34"/>
  <c r="W195" i="30"/>
  <c r="AA128" i="34"/>
  <c r="X193" i="30"/>
  <c r="AB156" i="34"/>
  <c r="Z154" i="30"/>
  <c r="X158" i="30"/>
  <c r="W156" i="30"/>
  <c r="Q169" i="36"/>
  <c r="G169" i="36"/>
  <c r="R168" i="36"/>
  <c r="H168" i="36"/>
  <c r="R169" i="34"/>
  <c r="AB157" i="34"/>
  <c r="V209" i="34"/>
  <c r="AB222" i="34"/>
  <c r="AA220" i="34"/>
  <c r="Y224" i="34"/>
  <c r="AB159" i="32"/>
  <c r="AA157" i="32"/>
  <c r="Z155" i="32"/>
  <c r="AB158" i="31"/>
  <c r="Y210" i="30"/>
  <c r="AC158" i="29"/>
  <c r="N224" i="28"/>
  <c r="W220" i="28" s="1"/>
  <c r="AB156" i="28"/>
  <c r="H168" i="28" s="1"/>
  <c r="R168" i="28"/>
  <c r="AB145" i="28"/>
  <c r="W211" i="30"/>
  <c r="AC196" i="29"/>
  <c r="AB194" i="29"/>
  <c r="V154" i="35"/>
  <c r="AB158" i="35"/>
  <c r="AA156" i="35"/>
  <c r="AA158" i="34"/>
  <c r="X155" i="29"/>
  <c r="Q167" i="36"/>
  <c r="G167" i="36"/>
  <c r="N171" i="36"/>
  <c r="D171" i="36"/>
  <c r="X145" i="35"/>
  <c r="W224" i="34"/>
  <c r="AB210" i="34"/>
  <c r="AA208" i="34"/>
  <c r="Z206" i="34"/>
  <c r="V133" i="33"/>
  <c r="V130" i="33"/>
  <c r="AB159" i="33"/>
  <c r="AA157" i="33"/>
  <c r="Z155" i="33"/>
  <c r="X195" i="32"/>
  <c r="AA146" i="32"/>
  <c r="Z144" i="32"/>
  <c r="Y142" i="32"/>
  <c r="AC132" i="32"/>
  <c r="AC156" i="31"/>
  <c r="V209" i="30"/>
  <c r="AC222" i="30"/>
  <c r="AB220" i="30"/>
  <c r="Z224" i="30"/>
  <c r="X220" i="29"/>
  <c r="V158" i="29"/>
  <c r="AC220" i="29"/>
  <c r="AA224" i="29"/>
  <c r="Z222" i="29"/>
  <c r="V195" i="28"/>
  <c r="AC159" i="28"/>
  <c r="I171" i="28" s="1"/>
  <c r="S171" i="28"/>
  <c r="Z128" i="34"/>
  <c r="AC141" i="33"/>
  <c r="AA145" i="33"/>
  <c r="Z143" i="33"/>
  <c r="AC211" i="30"/>
  <c r="AB209" i="30"/>
  <c r="AA207" i="30"/>
  <c r="W222" i="28"/>
  <c r="AC158" i="30"/>
  <c r="AC146" i="35"/>
  <c r="S171" i="35" s="1"/>
  <c r="AB144" i="35"/>
  <c r="H169" i="35" s="1"/>
  <c r="AA142" i="35"/>
  <c r="G167" i="35" s="1"/>
  <c r="W219" i="34"/>
  <c r="AA211" i="29"/>
  <c r="L170" i="34"/>
  <c r="X209" i="34"/>
  <c r="Y146" i="33"/>
  <c r="O171" i="33" s="1"/>
  <c r="W155" i="31"/>
  <c r="AB208" i="29"/>
  <c r="Y131" i="29"/>
  <c r="Y157" i="28"/>
  <c r="W131" i="29"/>
  <c r="X131" i="29"/>
  <c r="AC129" i="29"/>
  <c r="AB131" i="29"/>
  <c r="AA131" i="29"/>
  <c r="Y156" i="28"/>
  <c r="E168" i="28" s="1"/>
  <c r="W158" i="33"/>
  <c r="N169" i="28"/>
  <c r="Y158" i="33"/>
  <c r="AC144" i="32"/>
  <c r="AB143" i="31"/>
  <c r="Y155" i="29"/>
  <c r="X155" i="33"/>
  <c r="V157" i="31"/>
  <c r="AA154" i="29"/>
  <c r="W132" i="35"/>
  <c r="M170" i="35" s="1"/>
  <c r="W129" i="35"/>
  <c r="M167" i="35" s="1"/>
  <c r="AC132" i="35"/>
  <c r="AB130" i="35"/>
  <c r="R168" i="35" s="1"/>
  <c r="AA128" i="35"/>
  <c r="G166" i="35" s="1"/>
  <c r="X206" i="34"/>
  <c r="AC142" i="32"/>
  <c r="Y155" i="28"/>
  <c r="Y144" i="33"/>
  <c r="Y159" i="28"/>
  <c r="E171" i="28" s="1"/>
  <c r="W198" i="31"/>
  <c r="X193" i="31"/>
  <c r="V197" i="31"/>
  <c r="AC195" i="31"/>
  <c r="AB193" i="31"/>
  <c r="Z156" i="29"/>
  <c r="AC131" i="32"/>
  <c r="W209" i="29"/>
  <c r="W146" i="29"/>
  <c r="Y141" i="29"/>
  <c r="AC143" i="29"/>
  <c r="AB143" i="29"/>
  <c r="AA144" i="29"/>
  <c r="X157" i="33"/>
  <c r="W157" i="31"/>
  <c r="X143" i="28"/>
  <c r="Y131" i="28"/>
  <c r="X146" i="28"/>
  <c r="D171" i="28" s="1"/>
  <c r="Y132" i="28"/>
  <c r="W141" i="33"/>
  <c r="C166" i="33" s="1"/>
  <c r="C99" i="40"/>
  <c r="D99" i="40"/>
  <c r="E99" i="40"/>
  <c r="F99" i="40"/>
  <c r="G99" i="40"/>
  <c r="H99" i="40"/>
  <c r="I99" i="40"/>
  <c r="J99" i="40"/>
  <c r="K99" i="40"/>
  <c r="L99" i="40"/>
  <c r="M99" i="40"/>
  <c r="N99" i="40"/>
  <c r="O99" i="40"/>
  <c r="P99" i="40"/>
  <c r="Q99" i="40"/>
  <c r="R99" i="40"/>
  <c r="S99" i="40"/>
  <c r="T99" i="40"/>
  <c r="U99" i="40"/>
  <c r="V99" i="40"/>
  <c r="W99" i="40"/>
  <c r="X99" i="40"/>
  <c r="Y99" i="40"/>
  <c r="Z99" i="40"/>
  <c r="AA99" i="40"/>
  <c r="AB99" i="40"/>
  <c r="AC99" i="40"/>
  <c r="AD99" i="40"/>
  <c r="AE99" i="40"/>
  <c r="AF99" i="40"/>
  <c r="AG99" i="40"/>
  <c r="AH99" i="40"/>
  <c r="AI99" i="40"/>
  <c r="AJ99" i="40"/>
  <c r="AK99" i="40"/>
  <c r="AL99" i="40"/>
  <c r="AM99" i="40"/>
  <c r="AN99" i="40"/>
  <c r="AO99" i="40"/>
  <c r="AP99" i="40"/>
  <c r="AQ99" i="40"/>
  <c r="AR99" i="40"/>
  <c r="AS99" i="40"/>
  <c r="AT99" i="40"/>
  <c r="AU99" i="40"/>
  <c r="AV99" i="40"/>
  <c r="AW99" i="40"/>
  <c r="B99" i="40"/>
  <c r="C98" i="40"/>
  <c r="D98" i="40"/>
  <c r="E98" i="40"/>
  <c r="F98" i="40"/>
  <c r="G98" i="40"/>
  <c r="H98" i="40"/>
  <c r="I98" i="40"/>
  <c r="J98" i="40"/>
  <c r="K98" i="40"/>
  <c r="L98" i="40"/>
  <c r="M98" i="40"/>
  <c r="N98" i="40"/>
  <c r="O98" i="40"/>
  <c r="P98" i="40"/>
  <c r="Q98" i="40"/>
  <c r="R98" i="40"/>
  <c r="S98" i="40"/>
  <c r="T98" i="40"/>
  <c r="U98" i="40"/>
  <c r="V98" i="40"/>
  <c r="W98" i="40"/>
  <c r="X98" i="40"/>
  <c r="Y98" i="40"/>
  <c r="Z98" i="40"/>
  <c r="AA98" i="40"/>
  <c r="AB98" i="40"/>
  <c r="AC98" i="40"/>
  <c r="AD98" i="40"/>
  <c r="AE98" i="40"/>
  <c r="AF98" i="40"/>
  <c r="AG98" i="40"/>
  <c r="AH98" i="40"/>
  <c r="AI98" i="40"/>
  <c r="AJ98" i="40"/>
  <c r="AK98" i="40"/>
  <c r="AL98" i="40"/>
  <c r="AM98" i="40"/>
  <c r="AN98" i="40"/>
  <c r="AO98" i="40"/>
  <c r="AP98" i="40"/>
  <c r="AQ98" i="40"/>
  <c r="AR98" i="40"/>
  <c r="AS98" i="40"/>
  <c r="AT98" i="40"/>
  <c r="AU98" i="40"/>
  <c r="AV98" i="40"/>
  <c r="AW98" i="40"/>
  <c r="B98" i="40"/>
  <c r="C97" i="40"/>
  <c r="C104" i="40" s="1"/>
  <c r="D97" i="40"/>
  <c r="D104" i="40" s="1"/>
  <c r="E97" i="40"/>
  <c r="E104" i="40" s="1"/>
  <c r="F97" i="40"/>
  <c r="F104" i="40" s="1"/>
  <c r="G97" i="40"/>
  <c r="G104" i="40" s="1"/>
  <c r="H97" i="40"/>
  <c r="H102" i="40" s="1"/>
  <c r="I97" i="40"/>
  <c r="I104" i="40" s="1"/>
  <c r="J97" i="40"/>
  <c r="J104" i="40" s="1"/>
  <c r="K97" i="40"/>
  <c r="K104" i="40" s="1"/>
  <c r="L97" i="40"/>
  <c r="L104" i="40" s="1"/>
  <c r="M97" i="40"/>
  <c r="M104" i="40" s="1"/>
  <c r="N97" i="40"/>
  <c r="N102" i="40" s="1"/>
  <c r="O97" i="40"/>
  <c r="O104" i="40" s="1"/>
  <c r="P97" i="40"/>
  <c r="P104" i="40" s="1"/>
  <c r="Q97" i="40"/>
  <c r="Q104" i="40" s="1"/>
  <c r="R97" i="40"/>
  <c r="R104" i="40" s="1"/>
  <c r="S97" i="40"/>
  <c r="S104" i="40" s="1"/>
  <c r="T97" i="40"/>
  <c r="T104" i="40" s="1"/>
  <c r="U97" i="40"/>
  <c r="U102" i="40" s="1"/>
  <c r="V97" i="40"/>
  <c r="V103" i="40" s="1"/>
  <c r="W97" i="40"/>
  <c r="W102" i="40" s="1"/>
  <c r="X97" i="40"/>
  <c r="X103" i="40" s="1"/>
  <c r="Y97" i="40"/>
  <c r="Y104" i="40" s="1"/>
  <c r="Z97" i="40"/>
  <c r="Z104" i="40" s="1"/>
  <c r="AA97" i="40"/>
  <c r="AA104" i="40" s="1"/>
  <c r="AB97" i="40"/>
  <c r="AB104" i="40" s="1"/>
  <c r="AC97" i="40"/>
  <c r="AC103" i="40" s="1"/>
  <c r="AD97" i="40"/>
  <c r="AD104" i="40" s="1"/>
  <c r="AE97" i="40"/>
  <c r="AE103" i="40" s="1"/>
  <c r="AF97" i="40"/>
  <c r="AF103" i="40" s="1"/>
  <c r="AG97" i="40"/>
  <c r="AG104" i="40" s="1"/>
  <c r="AH97" i="40"/>
  <c r="AH104" i="40" s="1"/>
  <c r="AI97" i="40"/>
  <c r="AI104" i="40" s="1"/>
  <c r="AJ97" i="40"/>
  <c r="AJ104" i="40" s="1"/>
  <c r="AK97" i="40"/>
  <c r="AK103" i="40" s="1"/>
  <c r="AL97" i="40"/>
  <c r="AL104" i="40" s="1"/>
  <c r="AM97" i="40"/>
  <c r="AM104" i="40" s="1"/>
  <c r="AN97" i="40"/>
  <c r="AN102" i="40" s="1"/>
  <c r="AO97" i="40"/>
  <c r="AO104" i="40" s="1"/>
  <c r="AP97" i="40"/>
  <c r="AP104" i="40" s="1"/>
  <c r="AQ97" i="40"/>
  <c r="AQ104" i="40" s="1"/>
  <c r="AR97" i="40"/>
  <c r="AR104" i="40" s="1"/>
  <c r="AS97" i="40"/>
  <c r="AS104" i="40" s="1"/>
  <c r="AT97" i="40"/>
  <c r="AT102" i="40" s="1"/>
  <c r="AU97" i="40"/>
  <c r="AU104" i="40" s="1"/>
  <c r="AV97" i="40"/>
  <c r="AV104" i="40" s="1"/>
  <c r="AW97" i="40"/>
  <c r="AW104" i="40" s="1"/>
  <c r="B97" i="40"/>
  <c r="C88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R88" i="40"/>
  <c r="S88" i="40"/>
  <c r="T88" i="40"/>
  <c r="U88" i="40"/>
  <c r="V88" i="40"/>
  <c r="W88" i="40"/>
  <c r="X88" i="40"/>
  <c r="Y88" i="40"/>
  <c r="Z88" i="40"/>
  <c r="AA88" i="40"/>
  <c r="AB88" i="40"/>
  <c r="AC88" i="40"/>
  <c r="AD88" i="40"/>
  <c r="AE88" i="40"/>
  <c r="AF88" i="40"/>
  <c r="AG88" i="40"/>
  <c r="AH88" i="40"/>
  <c r="AI88" i="40"/>
  <c r="AJ88" i="40"/>
  <c r="AK88" i="40"/>
  <c r="AL88" i="40"/>
  <c r="AM88" i="40"/>
  <c r="AN88" i="40"/>
  <c r="AO88" i="40"/>
  <c r="AP88" i="40"/>
  <c r="AQ88" i="40"/>
  <c r="AR88" i="40"/>
  <c r="AS88" i="40"/>
  <c r="AT88" i="40"/>
  <c r="AU88" i="40"/>
  <c r="AV88" i="40"/>
  <c r="AW88" i="40"/>
  <c r="B88" i="40"/>
  <c r="C87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R87" i="40"/>
  <c r="S87" i="40"/>
  <c r="T87" i="40"/>
  <c r="U87" i="40"/>
  <c r="V87" i="40"/>
  <c r="W87" i="40"/>
  <c r="X87" i="40"/>
  <c r="Y87" i="40"/>
  <c r="Z87" i="40"/>
  <c r="AA87" i="40"/>
  <c r="AB87" i="40"/>
  <c r="AC87" i="40"/>
  <c r="AD87" i="40"/>
  <c r="AE87" i="40"/>
  <c r="AF87" i="40"/>
  <c r="AG87" i="40"/>
  <c r="AH87" i="40"/>
  <c r="AI87" i="40"/>
  <c r="AJ87" i="40"/>
  <c r="AK87" i="40"/>
  <c r="AL87" i="40"/>
  <c r="AM87" i="40"/>
  <c r="AN87" i="40"/>
  <c r="AO87" i="40"/>
  <c r="AP87" i="40"/>
  <c r="AQ87" i="40"/>
  <c r="AR87" i="40"/>
  <c r="AS87" i="40"/>
  <c r="AT87" i="40"/>
  <c r="AU87" i="40"/>
  <c r="AV87" i="40"/>
  <c r="AW87" i="40"/>
  <c r="B87" i="40"/>
  <c r="C86" i="40"/>
  <c r="C93" i="40" s="1"/>
  <c r="D86" i="40"/>
  <c r="D93" i="40" s="1"/>
  <c r="E86" i="40"/>
  <c r="E92" i="40" s="1"/>
  <c r="F86" i="40"/>
  <c r="F91" i="40" s="1"/>
  <c r="G86" i="40"/>
  <c r="G93" i="40" s="1"/>
  <c r="H86" i="40"/>
  <c r="H92" i="40" s="1"/>
  <c r="I86" i="40"/>
  <c r="I93" i="40" s="1"/>
  <c r="J86" i="40"/>
  <c r="J93" i="40" s="1"/>
  <c r="K86" i="40"/>
  <c r="K93" i="40" s="1"/>
  <c r="L86" i="40"/>
  <c r="L93" i="40" s="1"/>
  <c r="M86" i="40"/>
  <c r="M93" i="40" s="1"/>
  <c r="N86" i="40"/>
  <c r="N92" i="40" s="1"/>
  <c r="O86" i="40"/>
  <c r="O91" i="40" s="1"/>
  <c r="P86" i="40"/>
  <c r="P93" i="40" s="1"/>
  <c r="Q86" i="40"/>
  <c r="Q93" i="40" s="1"/>
  <c r="R86" i="40"/>
  <c r="R93" i="40" s="1"/>
  <c r="S86" i="40"/>
  <c r="S93" i="40" s="1"/>
  <c r="T86" i="40"/>
  <c r="T93" i="40" s="1"/>
  <c r="U86" i="40"/>
  <c r="U92" i="40" s="1"/>
  <c r="V86" i="40"/>
  <c r="V93" i="40" s="1"/>
  <c r="W86" i="40"/>
  <c r="W91" i="40" s="1"/>
  <c r="X86" i="40"/>
  <c r="X92" i="40" s="1"/>
  <c r="Y86" i="40"/>
  <c r="Y93" i="40" s="1"/>
  <c r="Z86" i="40"/>
  <c r="Z93" i="40" s="1"/>
  <c r="AA86" i="40"/>
  <c r="AA93" i="40" s="1"/>
  <c r="AB86" i="40"/>
  <c r="AB93" i="40" s="1"/>
  <c r="AC86" i="40"/>
  <c r="AC91" i="40" s="1"/>
  <c r="AD86" i="40"/>
  <c r="AD92" i="40" s="1"/>
  <c r="AE86" i="40"/>
  <c r="AE92" i="40" s="1"/>
  <c r="AF86" i="40"/>
  <c r="AF91" i="40" s="1"/>
  <c r="AG86" i="40"/>
  <c r="AG93" i="40" s="1"/>
  <c r="AH86" i="40"/>
  <c r="AH93" i="40" s="1"/>
  <c r="AI86" i="40"/>
  <c r="AI93" i="40" s="1"/>
  <c r="AJ86" i="40"/>
  <c r="AJ93" i="40" s="1"/>
  <c r="AK86" i="40"/>
  <c r="AK92" i="40" s="1"/>
  <c r="AL86" i="40"/>
  <c r="AL93" i="40" s="1"/>
  <c r="AM86" i="40"/>
  <c r="AM93" i="40" s="1"/>
  <c r="AN86" i="40"/>
  <c r="AN93" i="40" s="1"/>
  <c r="AO86" i="40"/>
  <c r="AO93" i="40" s="1"/>
  <c r="AP86" i="40"/>
  <c r="AP93" i="40" s="1"/>
  <c r="AQ86" i="40"/>
  <c r="AQ93" i="40" s="1"/>
  <c r="AR86" i="40"/>
  <c r="AR93" i="40" s="1"/>
  <c r="AS86" i="40"/>
  <c r="AS93" i="40" s="1"/>
  <c r="AT86" i="40"/>
  <c r="AT93" i="40" s="1"/>
  <c r="AU86" i="40"/>
  <c r="AU92" i="40" s="1"/>
  <c r="AV86" i="40"/>
  <c r="AV91" i="40" s="1"/>
  <c r="AW86" i="40"/>
  <c r="AW93" i="40" s="1"/>
  <c r="B86" i="40"/>
  <c r="B93" i="40" s="1"/>
  <c r="E169" i="32" l="1"/>
  <c r="AC210" i="30"/>
  <c r="AB210" i="30"/>
  <c r="AC194" i="32"/>
  <c r="V211" i="32"/>
  <c r="AB192" i="30"/>
  <c r="AB196" i="29"/>
  <c r="X224" i="28"/>
  <c r="N235" i="28" s="1"/>
  <c r="AB221" i="28"/>
  <c r="AC192" i="29"/>
  <c r="AB224" i="29"/>
  <c r="M166" i="33"/>
  <c r="AC223" i="29"/>
  <c r="Y206" i="30"/>
  <c r="Y196" i="32"/>
  <c r="AB197" i="31"/>
  <c r="X210" i="30"/>
  <c r="AB193" i="35"/>
  <c r="AA192" i="35"/>
  <c r="Y192" i="35"/>
  <c r="Y197" i="35"/>
  <c r="D171" i="29"/>
  <c r="D166" i="34"/>
  <c r="AA223" i="28"/>
  <c r="S171" i="29"/>
  <c r="Z207" i="30"/>
  <c r="V197" i="29"/>
  <c r="AB210" i="33"/>
  <c r="Z206" i="30"/>
  <c r="G171" i="34"/>
  <c r="X221" i="28"/>
  <c r="D232" i="28" s="1"/>
  <c r="V207" i="33"/>
  <c r="AB224" i="30"/>
  <c r="X207" i="31"/>
  <c r="E170" i="32"/>
  <c r="W211" i="31"/>
  <c r="W196" i="33"/>
  <c r="AA196" i="32"/>
  <c r="AB196" i="35"/>
  <c r="I170" i="35"/>
  <c r="G170" i="34"/>
  <c r="AA221" i="28"/>
  <c r="G170" i="28"/>
  <c r="B166" i="28"/>
  <c r="V206" i="30"/>
  <c r="X193" i="32"/>
  <c r="C169" i="28"/>
  <c r="I169" i="35"/>
  <c r="I169" i="31"/>
  <c r="AA209" i="30"/>
  <c r="Z208" i="30"/>
  <c r="W196" i="30"/>
  <c r="C171" i="34"/>
  <c r="AB198" i="31"/>
  <c r="AC211" i="32"/>
  <c r="V220" i="31"/>
  <c r="W196" i="35"/>
  <c r="AB197" i="35"/>
  <c r="AC210" i="34"/>
  <c r="W210" i="34"/>
  <c r="AC208" i="34"/>
  <c r="V210" i="34"/>
  <c r="AC207" i="34"/>
  <c r="S231" i="34" s="1"/>
  <c r="X211" i="34"/>
  <c r="N235" i="34" s="1"/>
  <c r="AC211" i="34"/>
  <c r="V206" i="34"/>
  <c r="I168" i="35"/>
  <c r="I171" i="33"/>
  <c r="V224" i="28"/>
  <c r="Y192" i="30"/>
  <c r="AC207" i="32"/>
  <c r="AC221" i="28"/>
  <c r="E170" i="34"/>
  <c r="F167" i="28"/>
  <c r="AB211" i="30"/>
  <c r="X206" i="33"/>
  <c r="E170" i="28"/>
  <c r="AA210" i="30"/>
  <c r="AC222" i="28"/>
  <c r="X220" i="28"/>
  <c r="W197" i="28"/>
  <c r="Z198" i="31"/>
  <c r="AC208" i="30"/>
  <c r="V193" i="33"/>
  <c r="Z193" i="32"/>
  <c r="B168" i="35"/>
  <c r="V193" i="35"/>
  <c r="AC192" i="35"/>
  <c r="W194" i="35"/>
  <c r="V194" i="35"/>
  <c r="W193" i="35"/>
  <c r="V197" i="35"/>
  <c r="AB195" i="35"/>
  <c r="AA194" i="35"/>
  <c r="V195" i="35"/>
  <c r="Z193" i="35"/>
  <c r="AC197" i="35"/>
  <c r="Z194" i="35"/>
  <c r="AA196" i="35"/>
  <c r="Z197" i="35"/>
  <c r="AA197" i="35"/>
  <c r="Y196" i="35"/>
  <c r="W192" i="35"/>
  <c r="X193" i="35"/>
  <c r="AC195" i="35"/>
  <c r="Y193" i="35"/>
  <c r="Z195" i="35"/>
  <c r="AC193" i="35"/>
  <c r="W197" i="35"/>
  <c r="Z196" i="35"/>
  <c r="Y194" i="35"/>
  <c r="AC196" i="35"/>
  <c r="AB192" i="35"/>
  <c r="W195" i="35"/>
  <c r="Y195" i="35"/>
  <c r="B104" i="40"/>
  <c r="B108" i="40"/>
  <c r="B107" i="40"/>
  <c r="B106" i="40"/>
  <c r="V219" i="28"/>
  <c r="F169" i="28"/>
  <c r="R169" i="29"/>
  <c r="V207" i="30"/>
  <c r="Y208" i="30"/>
  <c r="W207" i="30"/>
  <c r="V197" i="33"/>
  <c r="AB210" i="32"/>
  <c r="V197" i="30"/>
  <c r="W209" i="30"/>
  <c r="I169" i="28"/>
  <c r="B168" i="33"/>
  <c r="V192" i="28"/>
  <c r="D166" i="35"/>
  <c r="AC197" i="32"/>
  <c r="W196" i="28"/>
  <c r="AC206" i="30"/>
  <c r="V222" i="30"/>
  <c r="AA207" i="31"/>
  <c r="X195" i="31"/>
  <c r="V219" i="35"/>
  <c r="C169" i="32"/>
  <c r="AC208" i="31"/>
  <c r="AC221" i="30"/>
  <c r="AB192" i="28"/>
  <c r="AA195" i="35"/>
  <c r="C168" i="28"/>
  <c r="V209" i="33"/>
  <c r="AB207" i="30"/>
  <c r="L171" i="33"/>
  <c r="AC192" i="33"/>
  <c r="Y194" i="32"/>
  <c r="AA221" i="29"/>
  <c r="R169" i="35"/>
  <c r="AC219" i="28"/>
  <c r="AA222" i="28"/>
  <c r="Q167" i="35"/>
  <c r="M171" i="32"/>
  <c r="W197" i="33"/>
  <c r="F168" i="34"/>
  <c r="X192" i="33"/>
  <c r="Y194" i="30"/>
  <c r="AA195" i="32"/>
  <c r="W195" i="33"/>
  <c r="C166" i="28"/>
  <c r="AB209" i="33"/>
  <c r="V195" i="31"/>
  <c r="AA198" i="31"/>
  <c r="X192" i="35"/>
  <c r="X196" i="35"/>
  <c r="X197" i="35"/>
  <c r="X194" i="35"/>
  <c r="V208" i="34"/>
  <c r="R234" i="30"/>
  <c r="H234" i="30"/>
  <c r="X102" i="40"/>
  <c r="AN103" i="40"/>
  <c r="P103" i="40"/>
  <c r="AN104" i="40"/>
  <c r="H104" i="40"/>
  <c r="X91" i="40"/>
  <c r="AV92" i="40"/>
  <c r="P92" i="40"/>
  <c r="X93" i="40"/>
  <c r="M233" i="28"/>
  <c r="C233" i="28"/>
  <c r="S169" i="33"/>
  <c r="I169" i="33"/>
  <c r="Q166" i="31"/>
  <c r="G166" i="31"/>
  <c r="E169" i="35"/>
  <c r="E166" i="29"/>
  <c r="O166" i="29"/>
  <c r="N232" i="28"/>
  <c r="R166" i="33"/>
  <c r="H166" i="33"/>
  <c r="AA220" i="32"/>
  <c r="AA222" i="32"/>
  <c r="AA224" i="32"/>
  <c r="X222" i="32"/>
  <c r="AA219" i="32"/>
  <c r="Y224" i="32"/>
  <c r="AA221" i="32"/>
  <c r="X223" i="32"/>
  <c r="X220" i="32"/>
  <c r="Y222" i="32"/>
  <c r="Z222" i="32"/>
  <c r="Y220" i="32"/>
  <c r="AB219" i="32"/>
  <c r="Z219" i="32"/>
  <c r="Z221" i="32"/>
  <c r="Z220" i="32"/>
  <c r="X221" i="32"/>
  <c r="Z223" i="32"/>
  <c r="Z224" i="32"/>
  <c r="AA223" i="32"/>
  <c r="Y219" i="32"/>
  <c r="AB220" i="32"/>
  <c r="Y223" i="32"/>
  <c r="Y221" i="32"/>
  <c r="X224" i="32"/>
  <c r="R170" i="29"/>
  <c r="H170" i="29"/>
  <c r="AE102" i="40"/>
  <c r="AU103" i="40"/>
  <c r="G103" i="40"/>
  <c r="W104" i="40"/>
  <c r="AM91" i="40"/>
  <c r="AM92" i="40"/>
  <c r="AU93" i="40"/>
  <c r="O93" i="40"/>
  <c r="N167" i="29"/>
  <c r="D167" i="29"/>
  <c r="D171" i="32"/>
  <c r="N171" i="32"/>
  <c r="P169" i="31"/>
  <c r="F169" i="31"/>
  <c r="M167" i="32"/>
  <c r="C167" i="32"/>
  <c r="R235" i="29"/>
  <c r="S234" i="29"/>
  <c r="I234" i="29"/>
  <c r="AC197" i="34"/>
  <c r="S235" i="34" s="1"/>
  <c r="V196" i="34"/>
  <c r="L234" i="34" s="1"/>
  <c r="X192" i="34"/>
  <c r="D230" i="34" s="1"/>
  <c r="AC193" i="34"/>
  <c r="W192" i="34"/>
  <c r="W194" i="34"/>
  <c r="M232" i="34" s="1"/>
  <c r="AC195" i="34"/>
  <c r="W196" i="34"/>
  <c r="M234" i="34" s="1"/>
  <c r="W193" i="34"/>
  <c r="M231" i="34" s="1"/>
  <c r="V194" i="34"/>
  <c r="L232" i="34" s="1"/>
  <c r="AC222" i="35"/>
  <c r="AD102" i="40"/>
  <c r="AT103" i="40"/>
  <c r="N103" i="40"/>
  <c r="V104" i="40"/>
  <c r="AL91" i="40"/>
  <c r="N91" i="40"/>
  <c r="AL92" i="40"/>
  <c r="F92" i="40"/>
  <c r="N93" i="40"/>
  <c r="Z224" i="28"/>
  <c r="AA220" i="28"/>
  <c r="Z222" i="28"/>
  <c r="Z221" i="28"/>
  <c r="Y223" i="28"/>
  <c r="Z223" i="28"/>
  <c r="Y222" i="28"/>
  <c r="Z220" i="28"/>
  <c r="Y224" i="28"/>
  <c r="Y220" i="28"/>
  <c r="Y221" i="28"/>
  <c r="AA219" i="28"/>
  <c r="Z219" i="28"/>
  <c r="O171" i="31"/>
  <c r="E171" i="31"/>
  <c r="V197" i="32"/>
  <c r="H169" i="29"/>
  <c r="Q170" i="33"/>
  <c r="G170" i="33"/>
  <c r="AB197" i="34"/>
  <c r="R235" i="34" s="1"/>
  <c r="S232" i="34"/>
  <c r="I232" i="34"/>
  <c r="D171" i="34"/>
  <c r="O169" i="30"/>
  <c r="E169" i="30"/>
  <c r="N167" i="32"/>
  <c r="X222" i="28"/>
  <c r="AC223" i="35"/>
  <c r="W210" i="35"/>
  <c r="M234" i="35" s="1"/>
  <c r="L166" i="31"/>
  <c r="B166" i="31"/>
  <c r="V195" i="32"/>
  <c r="B234" i="34"/>
  <c r="S230" i="34"/>
  <c r="I230" i="34"/>
  <c r="R167" i="31"/>
  <c r="H167" i="31"/>
  <c r="W195" i="32"/>
  <c r="X207" i="35"/>
  <c r="V192" i="34"/>
  <c r="L230" i="34" s="1"/>
  <c r="AC102" i="40"/>
  <c r="AS103" i="40"/>
  <c r="M103" i="40"/>
  <c r="AC104" i="40"/>
  <c r="AK91" i="40"/>
  <c r="M91" i="40"/>
  <c r="AC92" i="40"/>
  <c r="AC93" i="40"/>
  <c r="E169" i="28"/>
  <c r="W219" i="28"/>
  <c r="Q168" i="35"/>
  <c r="G168" i="35"/>
  <c r="M168" i="30"/>
  <c r="C168" i="30"/>
  <c r="V192" i="30"/>
  <c r="V220" i="28"/>
  <c r="L166" i="29"/>
  <c r="B166" i="29"/>
  <c r="X219" i="35"/>
  <c r="I166" i="34"/>
  <c r="S166" i="33"/>
  <c r="I166" i="33"/>
  <c r="P167" i="30"/>
  <c r="F167" i="30"/>
  <c r="I171" i="34"/>
  <c r="AA224" i="28"/>
  <c r="X194" i="34"/>
  <c r="Q171" i="33"/>
  <c r="G171" i="33"/>
  <c r="X195" i="28"/>
  <c r="Y193" i="28"/>
  <c r="X197" i="28"/>
  <c r="Z197" i="28"/>
  <c r="Z195" i="28"/>
  <c r="Y195" i="28"/>
  <c r="Z192" i="28"/>
  <c r="AA193" i="28"/>
  <c r="Y196" i="28"/>
  <c r="X193" i="28"/>
  <c r="AA192" i="28"/>
  <c r="Y194" i="28"/>
  <c r="Z194" i="28"/>
  <c r="Z196" i="28"/>
  <c r="Y192" i="28"/>
  <c r="Z193" i="28"/>
  <c r="Y197" i="28"/>
  <c r="X196" i="28"/>
  <c r="X194" i="28"/>
  <c r="AA195" i="28"/>
  <c r="B167" i="33"/>
  <c r="X197" i="30"/>
  <c r="AA197" i="34"/>
  <c r="F166" i="35"/>
  <c r="P166" i="35"/>
  <c r="O169" i="31"/>
  <c r="E169" i="31"/>
  <c r="W220" i="35"/>
  <c r="D171" i="33"/>
  <c r="N171" i="33"/>
  <c r="P166" i="29"/>
  <c r="F166" i="29"/>
  <c r="AB212" i="31"/>
  <c r="R235" i="31" s="1"/>
  <c r="C171" i="33"/>
  <c r="M171" i="33"/>
  <c r="Q232" i="29"/>
  <c r="G232" i="29"/>
  <c r="X192" i="28"/>
  <c r="AA211" i="31"/>
  <c r="Q234" i="31" s="1"/>
  <c r="E169" i="34"/>
  <c r="B169" i="33"/>
  <c r="AC196" i="30"/>
  <c r="I234" i="30" s="1"/>
  <c r="B230" i="31"/>
  <c r="L230" i="31"/>
  <c r="AR102" i="40"/>
  <c r="AJ102" i="40"/>
  <c r="AB102" i="40"/>
  <c r="T102" i="40"/>
  <c r="L102" i="40"/>
  <c r="D102" i="40"/>
  <c r="AR103" i="40"/>
  <c r="AJ103" i="40"/>
  <c r="AB103" i="40"/>
  <c r="T103" i="40"/>
  <c r="L103" i="40"/>
  <c r="D103" i="40"/>
  <c r="AR91" i="40"/>
  <c r="AJ91" i="40"/>
  <c r="AB91" i="40"/>
  <c r="T91" i="40"/>
  <c r="L91" i="40"/>
  <c r="D91" i="40"/>
  <c r="AR92" i="40"/>
  <c r="AJ92" i="40"/>
  <c r="AB92" i="40"/>
  <c r="T92" i="40"/>
  <c r="L92" i="40"/>
  <c r="D92" i="40"/>
  <c r="N169" i="33"/>
  <c r="D169" i="33"/>
  <c r="P168" i="29"/>
  <c r="F168" i="29"/>
  <c r="E167" i="28"/>
  <c r="Q166" i="29"/>
  <c r="G166" i="29"/>
  <c r="M170" i="33"/>
  <c r="C170" i="33"/>
  <c r="P233" i="29"/>
  <c r="F233" i="29"/>
  <c r="Q169" i="33"/>
  <c r="G169" i="33"/>
  <c r="R170" i="35"/>
  <c r="H170" i="35"/>
  <c r="AA194" i="34"/>
  <c r="N170" i="30"/>
  <c r="D170" i="30"/>
  <c r="AB208" i="31"/>
  <c r="R231" i="31" s="1"/>
  <c r="L167" i="35"/>
  <c r="B167" i="35"/>
  <c r="O166" i="31"/>
  <c r="E166" i="31"/>
  <c r="W223" i="32"/>
  <c r="AC208" i="32"/>
  <c r="AB211" i="32"/>
  <c r="AC221" i="35"/>
  <c r="Y194" i="34"/>
  <c r="AA193" i="32"/>
  <c r="V222" i="35"/>
  <c r="P170" i="29"/>
  <c r="F170" i="29"/>
  <c r="N167" i="30"/>
  <c r="D167" i="30"/>
  <c r="I167" i="34"/>
  <c r="AA192" i="30"/>
  <c r="Z194" i="32"/>
  <c r="D169" i="34"/>
  <c r="AB194" i="33"/>
  <c r="N168" i="33"/>
  <c r="D168" i="33"/>
  <c r="M169" i="29"/>
  <c r="C169" i="29"/>
  <c r="W223" i="28"/>
  <c r="S166" i="32"/>
  <c r="I166" i="32"/>
  <c r="AA195" i="30"/>
  <c r="C171" i="28"/>
  <c r="AA196" i="28"/>
  <c r="G234" i="28" s="1"/>
  <c r="D168" i="32"/>
  <c r="F167" i="34"/>
  <c r="W193" i="33"/>
  <c r="W211" i="35"/>
  <c r="C235" i="35" s="1"/>
  <c r="AC221" i="32"/>
  <c r="AB206" i="32"/>
  <c r="D171" i="35"/>
  <c r="N171" i="35"/>
  <c r="V197" i="34"/>
  <c r="L235" i="34" s="1"/>
  <c r="AB206" i="30"/>
  <c r="R230" i="30" s="1"/>
  <c r="Y219" i="28"/>
  <c r="O232" i="34"/>
  <c r="E232" i="34"/>
  <c r="X206" i="30"/>
  <c r="S170" i="35"/>
  <c r="O233" i="34"/>
  <c r="E233" i="34"/>
  <c r="AB197" i="32"/>
  <c r="X219" i="32"/>
  <c r="W193" i="28"/>
  <c r="C231" i="28" s="1"/>
  <c r="E167" i="35"/>
  <c r="D166" i="32"/>
  <c r="N166" i="32"/>
  <c r="V193" i="28"/>
  <c r="S167" i="33"/>
  <c r="I167" i="33"/>
  <c r="O166" i="35"/>
  <c r="E166" i="35"/>
  <c r="Q170" i="35"/>
  <c r="G170" i="35"/>
  <c r="V192" i="29"/>
  <c r="L230" i="29" s="1"/>
  <c r="AC223" i="28"/>
  <c r="L171" i="32"/>
  <c r="B171" i="32"/>
  <c r="B168" i="28"/>
  <c r="X196" i="30"/>
  <c r="AA196" i="30"/>
  <c r="Q171" i="29"/>
  <c r="G171" i="29"/>
  <c r="N232" i="34"/>
  <c r="D232" i="34"/>
  <c r="X222" i="35"/>
  <c r="AC196" i="28"/>
  <c r="X209" i="35"/>
  <c r="D168" i="29"/>
  <c r="N168" i="29"/>
  <c r="AC193" i="29"/>
  <c r="L168" i="33"/>
  <c r="X223" i="28"/>
  <c r="X196" i="34"/>
  <c r="E171" i="33"/>
  <c r="V211" i="31"/>
  <c r="L234" i="31" s="1"/>
  <c r="Y219" i="35"/>
  <c r="I168" i="34"/>
  <c r="AA221" i="30"/>
  <c r="X193" i="34"/>
  <c r="N231" i="34" s="1"/>
  <c r="O168" i="32"/>
  <c r="E168" i="32"/>
  <c r="P171" i="31"/>
  <c r="F171" i="31"/>
  <c r="E167" i="34"/>
  <c r="AA195" i="31"/>
  <c r="Q232" i="31" s="1"/>
  <c r="X195" i="29"/>
  <c r="Y197" i="29"/>
  <c r="V209" i="31"/>
  <c r="AB196" i="33"/>
  <c r="C168" i="35"/>
  <c r="M167" i="29"/>
  <c r="C167" i="29"/>
  <c r="Z225" i="31"/>
  <c r="AA221" i="31"/>
  <c r="Z221" i="31"/>
  <c r="Z223" i="31"/>
  <c r="Z222" i="31"/>
  <c r="Z224" i="31"/>
  <c r="W222" i="31"/>
  <c r="Y223" i="31"/>
  <c r="Y222" i="31"/>
  <c r="AA220" i="31"/>
  <c r="Y224" i="31"/>
  <c r="X224" i="31"/>
  <c r="Y221" i="31"/>
  <c r="X222" i="31"/>
  <c r="W224" i="31"/>
  <c r="X225" i="31"/>
  <c r="Y220" i="31"/>
  <c r="X220" i="31"/>
  <c r="W225" i="31"/>
  <c r="W221" i="31"/>
  <c r="X221" i="31"/>
  <c r="Y225" i="31"/>
  <c r="Z220" i="31"/>
  <c r="W223" i="31"/>
  <c r="X223" i="31"/>
  <c r="AB208" i="30"/>
  <c r="C171" i="35"/>
  <c r="AF102" i="40"/>
  <c r="AV103" i="40"/>
  <c r="H103" i="40"/>
  <c r="X104" i="40"/>
  <c r="AN91" i="40"/>
  <c r="H91" i="40"/>
  <c r="AV93" i="40"/>
  <c r="H93" i="40"/>
  <c r="Q233" i="29"/>
  <c r="G233" i="29"/>
  <c r="I230" i="28"/>
  <c r="B170" i="33"/>
  <c r="L170" i="33"/>
  <c r="M171" i="31"/>
  <c r="C171" i="31"/>
  <c r="L168" i="30"/>
  <c r="B168" i="30"/>
  <c r="O167" i="32"/>
  <c r="E167" i="32"/>
  <c r="P170" i="31"/>
  <c r="F170" i="31"/>
  <c r="P169" i="29"/>
  <c r="F169" i="29"/>
  <c r="R232" i="29"/>
  <c r="H232" i="29"/>
  <c r="D166" i="29"/>
  <c r="N166" i="29"/>
  <c r="Q168" i="29"/>
  <c r="G168" i="29"/>
  <c r="Q233" i="31"/>
  <c r="G233" i="31"/>
  <c r="AU102" i="40"/>
  <c r="O102" i="40"/>
  <c r="W103" i="40"/>
  <c r="AE104" i="40"/>
  <c r="AU91" i="40"/>
  <c r="G91" i="40"/>
  <c r="O92" i="40"/>
  <c r="W93" i="40"/>
  <c r="D167" i="35"/>
  <c r="N167" i="35"/>
  <c r="I232" i="28"/>
  <c r="S232" i="28"/>
  <c r="N166" i="33"/>
  <c r="D166" i="33"/>
  <c r="B168" i="29"/>
  <c r="L168" i="29"/>
  <c r="P169" i="32"/>
  <c r="F169" i="32"/>
  <c r="H232" i="28"/>
  <c r="R232" i="28"/>
  <c r="R233" i="31"/>
  <c r="H233" i="31"/>
  <c r="S168" i="31"/>
  <c r="I168" i="31"/>
  <c r="S168" i="33"/>
  <c r="I168" i="33"/>
  <c r="D169" i="35"/>
  <c r="N169" i="35"/>
  <c r="R167" i="33"/>
  <c r="H167" i="33"/>
  <c r="N169" i="31"/>
  <c r="D169" i="31"/>
  <c r="D235" i="34"/>
  <c r="V102" i="40"/>
  <c r="AD103" i="40"/>
  <c r="AT104" i="40"/>
  <c r="N104" i="40"/>
  <c r="AD91" i="40"/>
  <c r="AT92" i="40"/>
  <c r="F93" i="40"/>
  <c r="O170" i="33"/>
  <c r="E170" i="33"/>
  <c r="S234" i="34"/>
  <c r="I234" i="34"/>
  <c r="R168" i="30"/>
  <c r="H168" i="30"/>
  <c r="G230" i="34"/>
  <c r="W193" i="30"/>
  <c r="V222" i="32"/>
  <c r="Q170" i="30"/>
  <c r="G170" i="30"/>
  <c r="P169" i="33"/>
  <c r="F169" i="33"/>
  <c r="O170" i="29"/>
  <c r="E170" i="29"/>
  <c r="L170" i="30"/>
  <c r="B170" i="30"/>
  <c r="N167" i="31"/>
  <c r="D167" i="31"/>
  <c r="H166" i="34"/>
  <c r="M169" i="31"/>
  <c r="C169" i="31"/>
  <c r="Y192" i="34"/>
  <c r="AK102" i="40"/>
  <c r="E102" i="40"/>
  <c r="E103" i="40"/>
  <c r="U104" i="40"/>
  <c r="AS91" i="40"/>
  <c r="E91" i="40"/>
  <c r="M92" i="40"/>
  <c r="AK93" i="40"/>
  <c r="E93" i="40"/>
  <c r="M230" i="34"/>
  <c r="C230" i="34"/>
  <c r="P167" i="33"/>
  <c r="F167" i="33"/>
  <c r="Z192" i="34"/>
  <c r="F230" i="34" s="1"/>
  <c r="C168" i="34"/>
  <c r="AC211" i="35"/>
  <c r="S235" i="35" s="1"/>
  <c r="Q170" i="32"/>
  <c r="G170" i="32"/>
  <c r="G167" i="34"/>
  <c r="Z194" i="30"/>
  <c r="F232" i="30" s="1"/>
  <c r="X211" i="35"/>
  <c r="Z196" i="34"/>
  <c r="F234" i="34" s="1"/>
  <c r="X221" i="35"/>
  <c r="AQ102" i="40"/>
  <c r="AI102" i="40"/>
  <c r="AA102" i="40"/>
  <c r="S102" i="40"/>
  <c r="K102" i="40"/>
  <c r="C102" i="40"/>
  <c r="AQ103" i="40"/>
  <c r="AI103" i="40"/>
  <c r="AA103" i="40"/>
  <c r="S103" i="40"/>
  <c r="K103" i="40"/>
  <c r="C103" i="40"/>
  <c r="AQ91" i="40"/>
  <c r="AI91" i="40"/>
  <c r="AA91" i="40"/>
  <c r="S91" i="40"/>
  <c r="K91" i="40"/>
  <c r="C91" i="40"/>
  <c r="AQ92" i="40"/>
  <c r="AI92" i="40"/>
  <c r="AA92" i="40"/>
  <c r="S92" i="40"/>
  <c r="K92" i="40"/>
  <c r="C92" i="40"/>
  <c r="L168" i="31"/>
  <c r="B168" i="31"/>
  <c r="S167" i="31"/>
  <c r="I167" i="31"/>
  <c r="R171" i="33"/>
  <c r="H171" i="33"/>
  <c r="L166" i="35"/>
  <c r="B166" i="35"/>
  <c r="AB196" i="34"/>
  <c r="R234" i="34" s="1"/>
  <c r="R169" i="31"/>
  <c r="H169" i="31"/>
  <c r="H169" i="34"/>
  <c r="P166" i="30"/>
  <c r="F166" i="30"/>
  <c r="AC192" i="28"/>
  <c r="S230" i="28" s="1"/>
  <c r="Z195" i="32"/>
  <c r="AC210" i="31"/>
  <c r="I233" i="31" s="1"/>
  <c r="P168" i="31"/>
  <c r="F168" i="31"/>
  <c r="D170" i="34"/>
  <c r="AC222" i="32"/>
  <c r="V221" i="28"/>
  <c r="V208" i="31"/>
  <c r="X220" i="35"/>
  <c r="Q166" i="33"/>
  <c r="G166" i="33"/>
  <c r="R230" i="34"/>
  <c r="H230" i="34"/>
  <c r="M170" i="29"/>
  <c r="C170" i="29"/>
  <c r="AC207" i="31"/>
  <c r="E171" i="35"/>
  <c r="AA208" i="32"/>
  <c r="Q168" i="31"/>
  <c r="G168" i="31"/>
  <c r="Q234" i="29"/>
  <c r="G234" i="29"/>
  <c r="Z197" i="29"/>
  <c r="P235" i="29" s="1"/>
  <c r="AC209" i="31"/>
  <c r="O166" i="33"/>
  <c r="E166" i="33"/>
  <c r="AA208" i="30"/>
  <c r="L169" i="29"/>
  <c r="B169" i="29"/>
  <c r="P167" i="35"/>
  <c r="F167" i="35"/>
  <c r="AA193" i="29"/>
  <c r="AC207" i="33"/>
  <c r="AC209" i="33"/>
  <c r="AC211" i="33"/>
  <c r="V206" i="33"/>
  <c r="AA206" i="33"/>
  <c r="AC210" i="33"/>
  <c r="Z209" i="33"/>
  <c r="AA211" i="33"/>
  <c r="Z211" i="33"/>
  <c r="AA207" i="33"/>
  <c r="AC208" i="33"/>
  <c r="AA209" i="33"/>
  <c r="AB207" i="33"/>
  <c r="Z207" i="33"/>
  <c r="X209" i="33"/>
  <c r="Z206" i="33"/>
  <c r="Y206" i="33"/>
  <c r="AA208" i="33"/>
  <c r="Y208" i="33"/>
  <c r="X210" i="33"/>
  <c r="Y211" i="33"/>
  <c r="X207" i="33"/>
  <c r="Y209" i="33"/>
  <c r="Z210" i="33"/>
  <c r="X208" i="33"/>
  <c r="Y210" i="33"/>
  <c r="Z208" i="33"/>
  <c r="Y207" i="33"/>
  <c r="AB206" i="33"/>
  <c r="AA210" i="33"/>
  <c r="X211" i="33"/>
  <c r="AB197" i="28"/>
  <c r="L169" i="30"/>
  <c r="B169" i="30"/>
  <c r="AB197" i="30"/>
  <c r="R235" i="30" s="1"/>
  <c r="R166" i="29"/>
  <c r="H166" i="29"/>
  <c r="W222" i="35"/>
  <c r="AB222" i="32"/>
  <c r="B171" i="35"/>
  <c r="L171" i="35"/>
  <c r="P170" i="30"/>
  <c r="F170" i="30"/>
  <c r="I168" i="32"/>
  <c r="R234" i="29"/>
  <c r="H234" i="29"/>
  <c r="V195" i="34"/>
  <c r="Q167" i="31"/>
  <c r="G167" i="31"/>
  <c r="AC194" i="29"/>
  <c r="S232" i="29" s="1"/>
  <c r="W206" i="33"/>
  <c r="W197" i="30"/>
  <c r="AC192" i="32"/>
  <c r="V223" i="28"/>
  <c r="S166" i="35"/>
  <c r="I166" i="35"/>
  <c r="Z211" i="31"/>
  <c r="S168" i="29"/>
  <c r="I168" i="29"/>
  <c r="P231" i="34"/>
  <c r="F231" i="34"/>
  <c r="M170" i="30"/>
  <c r="C170" i="30"/>
  <c r="Z209" i="31"/>
  <c r="AC192" i="30"/>
  <c r="S230" i="30" s="1"/>
  <c r="M230" i="31"/>
  <c r="C230" i="31"/>
  <c r="I232" i="31"/>
  <c r="S232" i="31"/>
  <c r="V223" i="32"/>
  <c r="Z210" i="30"/>
  <c r="Z197" i="34"/>
  <c r="P235" i="34" s="1"/>
  <c r="Z211" i="30"/>
  <c r="L232" i="31"/>
  <c r="B232" i="31"/>
  <c r="I171" i="35"/>
  <c r="R232" i="34"/>
  <c r="H232" i="34"/>
  <c r="AA193" i="30"/>
  <c r="V211" i="33"/>
  <c r="Z193" i="29"/>
  <c r="P170" i="32"/>
  <c r="F170" i="32"/>
  <c r="M171" i="30"/>
  <c r="C171" i="30"/>
  <c r="AB195" i="28"/>
  <c r="Z195" i="30"/>
  <c r="V209" i="32"/>
  <c r="S231" i="31"/>
  <c r="I231" i="31"/>
  <c r="R234" i="31"/>
  <c r="H234" i="31"/>
  <c r="G168" i="34"/>
  <c r="I166" i="31"/>
  <c r="S166" i="31"/>
  <c r="Q235" i="34"/>
  <c r="G235" i="34"/>
  <c r="C167" i="35"/>
  <c r="AB193" i="34"/>
  <c r="R231" i="34" s="1"/>
  <c r="P171" i="30"/>
  <c r="F171" i="30"/>
  <c r="Z220" i="29"/>
  <c r="H168" i="35"/>
  <c r="Z192" i="29"/>
  <c r="V196" i="28"/>
  <c r="AC195" i="29"/>
  <c r="I233" i="29" s="1"/>
  <c r="M167" i="30"/>
  <c r="C167" i="30"/>
  <c r="D170" i="29"/>
  <c r="C167" i="34"/>
  <c r="AV102" i="40"/>
  <c r="P102" i="40"/>
  <c r="AF104" i="40"/>
  <c r="P91" i="40"/>
  <c r="AF92" i="40"/>
  <c r="AF93" i="40"/>
  <c r="N235" i="35"/>
  <c r="D235" i="35"/>
  <c r="N166" i="30"/>
  <c r="D166" i="30"/>
  <c r="Q233" i="28"/>
  <c r="G233" i="28"/>
  <c r="O167" i="31"/>
  <c r="E167" i="31"/>
  <c r="Q234" i="28"/>
  <c r="V207" i="35"/>
  <c r="V209" i="35"/>
  <c r="V211" i="35"/>
  <c r="L235" i="35" s="1"/>
  <c r="V208" i="35"/>
  <c r="L232" i="35" s="1"/>
  <c r="AB210" i="35"/>
  <c r="V210" i="35"/>
  <c r="AB208" i="35"/>
  <c r="W206" i="35"/>
  <c r="Z206" i="35"/>
  <c r="AA209" i="35"/>
  <c r="AA207" i="35"/>
  <c r="Z208" i="35"/>
  <c r="AB207" i="35"/>
  <c r="Y211" i="35"/>
  <c r="AB211" i="35"/>
  <c r="Y209" i="35"/>
  <c r="AA206" i="35"/>
  <c r="Y210" i="35"/>
  <c r="Z209" i="35"/>
  <c r="AB206" i="35"/>
  <c r="Y208" i="35"/>
  <c r="Z210" i="35"/>
  <c r="AC207" i="35"/>
  <c r="AB209" i="35"/>
  <c r="AA208" i="35"/>
  <c r="AA210" i="35"/>
  <c r="AA211" i="35"/>
  <c r="Z211" i="35"/>
  <c r="AC206" i="35"/>
  <c r="Z207" i="35"/>
  <c r="Y207" i="35"/>
  <c r="Q167" i="29"/>
  <c r="G167" i="29"/>
  <c r="N170" i="33"/>
  <c r="D170" i="33"/>
  <c r="Q233" i="30"/>
  <c r="G233" i="30"/>
  <c r="M169" i="33"/>
  <c r="C169" i="33"/>
  <c r="S170" i="31"/>
  <c r="I170" i="31"/>
  <c r="N170" i="35"/>
  <c r="D170" i="35"/>
  <c r="N231" i="28"/>
  <c r="D231" i="28"/>
  <c r="L234" i="35"/>
  <c r="B234" i="35"/>
  <c r="M168" i="29"/>
  <c r="C168" i="29"/>
  <c r="L167" i="30"/>
  <c r="B167" i="30"/>
  <c r="S171" i="31"/>
  <c r="I171" i="31"/>
  <c r="AM102" i="40"/>
  <c r="G102" i="40"/>
  <c r="W92" i="40"/>
  <c r="AE93" i="40"/>
  <c r="P168" i="33"/>
  <c r="F168" i="33"/>
  <c r="X208" i="35"/>
  <c r="S171" i="32"/>
  <c r="I171" i="32"/>
  <c r="R166" i="31"/>
  <c r="H166" i="31"/>
  <c r="S167" i="29"/>
  <c r="I167" i="29"/>
  <c r="AB221" i="35"/>
  <c r="AC219" i="35"/>
  <c r="AB223" i="35"/>
  <c r="AC220" i="35"/>
  <c r="Z223" i="35"/>
  <c r="AB224" i="35"/>
  <c r="Z224" i="35"/>
  <c r="AA222" i="35"/>
  <c r="AA220" i="35"/>
  <c r="Z221" i="35"/>
  <c r="AA221" i="35"/>
  <c r="AB222" i="35"/>
  <c r="Z222" i="35"/>
  <c r="AA224" i="35"/>
  <c r="Y224" i="35"/>
  <c r="Y222" i="35"/>
  <c r="Y220" i="35"/>
  <c r="Z220" i="35"/>
  <c r="AA219" i="35"/>
  <c r="AA223" i="35"/>
  <c r="AB220" i="35"/>
  <c r="Y221" i="35"/>
  <c r="Y223" i="35"/>
  <c r="AB219" i="35"/>
  <c r="Z219" i="35"/>
  <c r="V219" i="32"/>
  <c r="AL103" i="40"/>
  <c r="F103" i="40"/>
  <c r="AT91" i="40"/>
  <c r="V92" i="40"/>
  <c r="AD93" i="40"/>
  <c r="Y195" i="30"/>
  <c r="Y197" i="30"/>
  <c r="Y193" i="30"/>
  <c r="W192" i="30"/>
  <c r="V194" i="30"/>
  <c r="V196" i="30"/>
  <c r="X194" i="30"/>
  <c r="E230" i="34"/>
  <c r="O230" i="34"/>
  <c r="O231" i="34"/>
  <c r="E231" i="34"/>
  <c r="Y192" i="32"/>
  <c r="W196" i="32"/>
  <c r="Y193" i="32"/>
  <c r="W193" i="32"/>
  <c r="X192" i="32"/>
  <c r="Y197" i="32"/>
  <c r="V194" i="32"/>
  <c r="W192" i="32"/>
  <c r="W194" i="32"/>
  <c r="X196" i="32"/>
  <c r="X194" i="32"/>
  <c r="V196" i="32"/>
  <c r="Y195" i="32"/>
  <c r="N168" i="35"/>
  <c r="D168" i="35"/>
  <c r="P168" i="32"/>
  <c r="F168" i="32"/>
  <c r="Q171" i="31"/>
  <c r="G171" i="31"/>
  <c r="P171" i="33"/>
  <c r="F171" i="33"/>
  <c r="AC195" i="30"/>
  <c r="S233" i="30" s="1"/>
  <c r="S230" i="29"/>
  <c r="I230" i="29"/>
  <c r="AB224" i="28"/>
  <c r="L166" i="30"/>
  <c r="B166" i="30"/>
  <c r="Q171" i="32"/>
  <c r="G171" i="32"/>
  <c r="L167" i="29"/>
  <c r="B167" i="29"/>
  <c r="S167" i="35"/>
  <c r="I167" i="35"/>
  <c r="X210" i="35"/>
  <c r="N234" i="35" s="1"/>
  <c r="W209" i="35"/>
  <c r="AB196" i="32"/>
  <c r="AS102" i="40"/>
  <c r="M102" i="40"/>
  <c r="U103" i="40"/>
  <c r="AK104" i="40"/>
  <c r="U91" i="40"/>
  <c r="U93" i="40"/>
  <c r="I233" i="30"/>
  <c r="S170" i="29"/>
  <c r="I170" i="29"/>
  <c r="H171" i="34"/>
  <c r="O234" i="34"/>
  <c r="E234" i="34"/>
  <c r="Q231" i="30"/>
  <c r="G231" i="30"/>
  <c r="P168" i="35"/>
  <c r="F168" i="35"/>
  <c r="L171" i="31"/>
  <c r="B171" i="31"/>
  <c r="Q168" i="30"/>
  <c r="G168" i="30"/>
  <c r="W209" i="31"/>
  <c r="Y208" i="31"/>
  <c r="Y210" i="31"/>
  <c r="Y212" i="31"/>
  <c r="B102" i="40"/>
  <c r="AP102" i="40"/>
  <c r="AH102" i="40"/>
  <c r="Z102" i="40"/>
  <c r="R102" i="40"/>
  <c r="J102" i="40"/>
  <c r="B103" i="40"/>
  <c r="AP103" i="40"/>
  <c r="AH103" i="40"/>
  <c r="Z103" i="40"/>
  <c r="R103" i="40"/>
  <c r="J103" i="40"/>
  <c r="B91" i="40"/>
  <c r="AP91" i="40"/>
  <c r="AH91" i="40"/>
  <c r="Z91" i="40"/>
  <c r="R91" i="40"/>
  <c r="J91" i="40"/>
  <c r="B92" i="40"/>
  <c r="AP92" i="40"/>
  <c r="AH92" i="40"/>
  <c r="Z92" i="40"/>
  <c r="R92" i="40"/>
  <c r="J92" i="40"/>
  <c r="N167" i="33"/>
  <c r="D167" i="33"/>
  <c r="C166" i="31"/>
  <c r="M166" i="31"/>
  <c r="S231" i="29"/>
  <c r="I231" i="29"/>
  <c r="X219" i="28"/>
  <c r="P167" i="32"/>
  <c r="F167" i="32"/>
  <c r="X208" i="31"/>
  <c r="AB223" i="28"/>
  <c r="AA197" i="32"/>
  <c r="V212" i="31"/>
  <c r="L235" i="31" s="1"/>
  <c r="H170" i="30"/>
  <c r="R170" i="30"/>
  <c r="Q170" i="31"/>
  <c r="G170" i="31"/>
  <c r="AC194" i="30"/>
  <c r="V206" i="32"/>
  <c r="C170" i="35"/>
  <c r="M171" i="29"/>
  <c r="C171" i="29"/>
  <c r="B169" i="28"/>
  <c r="X212" i="31"/>
  <c r="V193" i="34"/>
  <c r="L231" i="34" s="1"/>
  <c r="D168" i="34"/>
  <c r="AC224" i="32"/>
  <c r="N233" i="29"/>
  <c r="D233" i="29"/>
  <c r="Y197" i="34"/>
  <c r="O235" i="34" s="1"/>
  <c r="AB195" i="30"/>
  <c r="R233" i="30" s="1"/>
  <c r="W224" i="32"/>
  <c r="O171" i="29"/>
  <c r="E171" i="29"/>
  <c r="S169" i="32"/>
  <c r="I169" i="32"/>
  <c r="I170" i="28"/>
  <c r="R166" i="30"/>
  <c r="H166" i="30"/>
  <c r="Q169" i="35"/>
  <c r="G169" i="35"/>
  <c r="AB195" i="29"/>
  <c r="AC224" i="28"/>
  <c r="P230" i="34"/>
  <c r="AB222" i="28"/>
  <c r="Z196" i="32"/>
  <c r="AB209" i="31"/>
  <c r="X195" i="30"/>
  <c r="AC193" i="33"/>
  <c r="AC195" i="33"/>
  <c r="AC197" i="33"/>
  <c r="Z194" i="33"/>
  <c r="AC196" i="33"/>
  <c r="AA194" i="33"/>
  <c r="AC194" i="33"/>
  <c r="AA195" i="33"/>
  <c r="V192" i="33"/>
  <c r="Z197" i="33"/>
  <c r="AA197" i="33"/>
  <c r="AB193" i="33"/>
  <c r="Y196" i="33"/>
  <c r="X196" i="33"/>
  <c r="AA193" i="33"/>
  <c r="Y194" i="33"/>
  <c r="AA196" i="33"/>
  <c r="X193" i="33"/>
  <c r="Y192" i="33"/>
  <c r="Y193" i="33"/>
  <c r="X195" i="33"/>
  <c r="Z193" i="33"/>
  <c r="AB192" i="33"/>
  <c r="Z192" i="33"/>
  <c r="Y197" i="33"/>
  <c r="AA192" i="33"/>
  <c r="X197" i="33"/>
  <c r="Z196" i="33"/>
  <c r="Y195" i="33"/>
  <c r="X194" i="33"/>
  <c r="Z195" i="33"/>
  <c r="B167" i="34"/>
  <c r="AB211" i="33"/>
  <c r="AA211" i="30"/>
  <c r="S166" i="29"/>
  <c r="I166" i="29"/>
  <c r="V208" i="32"/>
  <c r="AB208" i="33"/>
  <c r="Q234" i="30"/>
  <c r="G234" i="30"/>
  <c r="X208" i="30"/>
  <c r="H170" i="31"/>
  <c r="R170" i="31"/>
  <c r="M166" i="29"/>
  <c r="C166" i="29"/>
  <c r="AA192" i="34"/>
  <c r="Q230" i="34" s="1"/>
  <c r="AA212" i="31"/>
  <c r="Q235" i="31" s="1"/>
  <c r="AB195" i="34"/>
  <c r="Q167" i="30"/>
  <c r="G167" i="30"/>
  <c r="AB207" i="31"/>
  <c r="H230" i="31" s="1"/>
  <c r="L231" i="31"/>
  <c r="B231" i="31"/>
  <c r="AB224" i="32"/>
  <c r="C170" i="32"/>
  <c r="M170" i="32"/>
  <c r="N166" i="31"/>
  <c r="D166" i="31"/>
  <c r="L235" i="30"/>
  <c r="B235" i="30"/>
  <c r="L169" i="35"/>
  <c r="B169" i="35"/>
  <c r="Z194" i="34"/>
  <c r="P232" i="34" s="1"/>
  <c r="M166" i="30"/>
  <c r="C166" i="30"/>
  <c r="Q233" i="34"/>
  <c r="G233" i="34"/>
  <c r="O166" i="30"/>
  <c r="E166" i="30"/>
  <c r="X192" i="30"/>
  <c r="V210" i="32"/>
  <c r="W219" i="32"/>
  <c r="AB209" i="32"/>
  <c r="AA211" i="32"/>
  <c r="O168" i="30"/>
  <c r="E168" i="30"/>
  <c r="O170" i="31"/>
  <c r="E170" i="31"/>
  <c r="W208" i="35"/>
  <c r="B166" i="34"/>
  <c r="W192" i="28"/>
  <c r="Z197" i="30"/>
  <c r="F235" i="30" s="1"/>
  <c r="F168" i="28"/>
  <c r="W208" i="33"/>
  <c r="Y196" i="29"/>
  <c r="N233" i="34"/>
  <c r="D233" i="34"/>
  <c r="N230" i="34"/>
  <c r="V222" i="28"/>
  <c r="Y221" i="30"/>
  <c r="Y223" i="30"/>
  <c r="Z219" i="30"/>
  <c r="X221" i="30"/>
  <c r="X219" i="30"/>
  <c r="X222" i="30"/>
  <c r="W224" i="30"/>
  <c r="X224" i="30"/>
  <c r="W223" i="30"/>
  <c r="Y222" i="30"/>
  <c r="Y224" i="30"/>
  <c r="Y220" i="30"/>
  <c r="X220" i="30"/>
  <c r="W222" i="30"/>
  <c r="W221" i="30"/>
  <c r="V221" i="30"/>
  <c r="Y219" i="30"/>
  <c r="V223" i="30"/>
  <c r="W220" i="30"/>
  <c r="W219" i="30"/>
  <c r="X223" i="30"/>
  <c r="W197" i="34"/>
  <c r="M235" i="34" s="1"/>
  <c r="R166" i="32"/>
  <c r="H166" i="32"/>
  <c r="O167" i="30"/>
  <c r="E167" i="30"/>
  <c r="AB220" i="28"/>
  <c r="AB194" i="32"/>
  <c r="AA197" i="30"/>
  <c r="AA194" i="28"/>
  <c r="G232" i="28" s="1"/>
  <c r="F169" i="34"/>
  <c r="W220" i="32"/>
  <c r="V224" i="32"/>
  <c r="AA220" i="29"/>
  <c r="AB219" i="28"/>
  <c r="B171" i="33"/>
  <c r="AC195" i="28"/>
  <c r="AB193" i="30"/>
  <c r="R231" i="30" s="1"/>
  <c r="O170" i="30"/>
  <c r="E170" i="30"/>
  <c r="P166" i="31"/>
  <c r="F166" i="31"/>
  <c r="AA193" i="34"/>
  <c r="Q231" i="34" s="1"/>
  <c r="C170" i="31"/>
  <c r="AN92" i="40"/>
  <c r="R171" i="32"/>
  <c r="H171" i="32"/>
  <c r="G169" i="30"/>
  <c r="Q169" i="30"/>
  <c r="P166" i="33"/>
  <c r="F166" i="33"/>
  <c r="S233" i="29"/>
  <c r="O169" i="29"/>
  <c r="E169" i="29"/>
  <c r="L233" i="30"/>
  <c r="B233" i="30"/>
  <c r="P169" i="35"/>
  <c r="F169" i="35"/>
  <c r="H235" i="30"/>
  <c r="R171" i="29"/>
  <c r="H171" i="29"/>
  <c r="B171" i="34"/>
  <c r="AM103" i="40"/>
  <c r="O103" i="40"/>
  <c r="AE91" i="40"/>
  <c r="G92" i="40"/>
  <c r="B230" i="28"/>
  <c r="L230" i="28"/>
  <c r="S167" i="30"/>
  <c r="I167" i="30"/>
  <c r="P233" i="30"/>
  <c r="F233" i="30"/>
  <c r="S171" i="30"/>
  <c r="I171" i="30"/>
  <c r="L235" i="28"/>
  <c r="B235" i="28"/>
  <c r="M169" i="30"/>
  <c r="C169" i="30"/>
  <c r="R168" i="33"/>
  <c r="H168" i="33"/>
  <c r="N170" i="31"/>
  <c r="D170" i="31"/>
  <c r="L168" i="32"/>
  <c r="B168" i="32"/>
  <c r="AC209" i="35"/>
  <c r="Q171" i="35"/>
  <c r="G171" i="35"/>
  <c r="AL102" i="40"/>
  <c r="F102" i="40"/>
  <c r="V91" i="40"/>
  <c r="AC220" i="28"/>
  <c r="V221" i="32"/>
  <c r="N171" i="30"/>
  <c r="D171" i="30"/>
  <c r="D168" i="28"/>
  <c r="S230" i="31"/>
  <c r="I230" i="31"/>
  <c r="W221" i="28"/>
  <c r="I169" i="34"/>
  <c r="AB193" i="32"/>
  <c r="Z196" i="30"/>
  <c r="P234" i="30" s="1"/>
  <c r="V220" i="35"/>
  <c r="M168" i="33"/>
  <c r="C168" i="33"/>
  <c r="Z195" i="34"/>
  <c r="F233" i="34" s="1"/>
  <c r="Z192" i="30"/>
  <c r="W197" i="32"/>
  <c r="W207" i="35"/>
  <c r="AS92" i="40"/>
  <c r="C168" i="31"/>
  <c r="M168" i="31"/>
  <c r="R233" i="34"/>
  <c r="H233" i="34"/>
  <c r="R169" i="30"/>
  <c r="H169" i="30"/>
  <c r="S170" i="32"/>
  <c r="I170" i="32"/>
  <c r="Z193" i="30"/>
  <c r="P231" i="30" s="1"/>
  <c r="W222" i="32"/>
  <c r="W194" i="30"/>
  <c r="G168" i="28"/>
  <c r="L166" i="32"/>
  <c r="B166" i="32"/>
  <c r="X193" i="29"/>
  <c r="N231" i="29" s="1"/>
  <c r="V194" i="29"/>
  <c r="V196" i="29"/>
  <c r="X192" i="29"/>
  <c r="X194" i="29"/>
  <c r="W196" i="29"/>
  <c r="Y192" i="29"/>
  <c r="X196" i="29"/>
  <c r="W192" i="29"/>
  <c r="W194" i="29"/>
  <c r="M168" i="32"/>
  <c r="C168" i="32"/>
  <c r="AC195" i="32"/>
  <c r="Z192" i="32"/>
  <c r="W221" i="35"/>
  <c r="O168" i="29"/>
  <c r="E168" i="29"/>
  <c r="L233" i="34"/>
  <c r="B233" i="34"/>
  <c r="AW102" i="40"/>
  <c r="AO102" i="40"/>
  <c r="AG102" i="40"/>
  <c r="Y102" i="40"/>
  <c r="Q102" i="40"/>
  <c r="I102" i="40"/>
  <c r="AW103" i="40"/>
  <c r="AO103" i="40"/>
  <c r="AG103" i="40"/>
  <c r="Y103" i="40"/>
  <c r="Q103" i="40"/>
  <c r="I103" i="40"/>
  <c r="AW91" i="40"/>
  <c r="AO91" i="40"/>
  <c r="AG91" i="40"/>
  <c r="Y91" i="40"/>
  <c r="Q91" i="40"/>
  <c r="I91" i="40"/>
  <c r="AW92" i="40"/>
  <c r="AO92" i="40"/>
  <c r="AG92" i="40"/>
  <c r="Y92" i="40"/>
  <c r="Q92" i="40"/>
  <c r="I92" i="40"/>
  <c r="O167" i="29"/>
  <c r="E167" i="29"/>
  <c r="I170" i="30"/>
  <c r="S170" i="30"/>
  <c r="L170" i="29"/>
  <c r="B170" i="29"/>
  <c r="AA192" i="29"/>
  <c r="Q169" i="32"/>
  <c r="G169" i="32"/>
  <c r="H168" i="34"/>
  <c r="R168" i="29"/>
  <c r="H168" i="29"/>
  <c r="AC193" i="32"/>
  <c r="B232" i="34"/>
  <c r="L167" i="31"/>
  <c r="B167" i="31"/>
  <c r="F166" i="34"/>
  <c r="W197" i="29"/>
  <c r="Q169" i="29"/>
  <c r="G169" i="29"/>
  <c r="AA207" i="32"/>
  <c r="Y209" i="32"/>
  <c r="Z207" i="32"/>
  <c r="Y208" i="32"/>
  <c r="X210" i="32"/>
  <c r="W210" i="32"/>
  <c r="Y211" i="32"/>
  <c r="Z206" i="32"/>
  <c r="Y207" i="32"/>
  <c r="X211" i="32"/>
  <c r="Y210" i="32"/>
  <c r="W211" i="32"/>
  <c r="Y206" i="32"/>
  <c r="W207" i="32"/>
  <c r="Z211" i="32"/>
  <c r="X208" i="32"/>
  <c r="X209" i="32"/>
  <c r="Z208" i="32"/>
  <c r="AA206" i="32"/>
  <c r="Z209" i="32"/>
  <c r="X206" i="32"/>
  <c r="X207" i="32"/>
  <c r="Z210" i="32"/>
  <c r="W208" i="32"/>
  <c r="W209" i="32"/>
  <c r="M167" i="31"/>
  <c r="C167" i="31"/>
  <c r="L233" i="31"/>
  <c r="B233" i="31"/>
  <c r="R232" i="31"/>
  <c r="H232" i="31"/>
  <c r="N168" i="30"/>
  <c r="D168" i="30"/>
  <c r="N169" i="30"/>
  <c r="D169" i="30"/>
  <c r="Y193" i="29"/>
  <c r="V220" i="32"/>
  <c r="M167" i="33"/>
  <c r="C167" i="33"/>
  <c r="E169" i="33"/>
  <c r="O169" i="33"/>
  <c r="H168" i="31"/>
  <c r="R168" i="31"/>
  <c r="V208" i="30"/>
  <c r="X209" i="30"/>
  <c r="X211" i="30"/>
  <c r="Y211" i="30"/>
  <c r="V210" i="30"/>
  <c r="W206" i="30"/>
  <c r="X207" i="30"/>
  <c r="Y209" i="30"/>
  <c r="Y207" i="30"/>
  <c r="Q230" i="30"/>
  <c r="G230" i="30"/>
  <c r="M233" i="34"/>
  <c r="C233" i="34"/>
  <c r="R171" i="35"/>
  <c r="H171" i="35"/>
  <c r="AC197" i="29"/>
  <c r="S235" i="29" s="1"/>
  <c r="S169" i="29"/>
  <c r="I169" i="29"/>
  <c r="Q232" i="34"/>
  <c r="G232" i="34"/>
  <c r="R167" i="29"/>
  <c r="H167" i="29"/>
  <c r="AB192" i="32"/>
  <c r="AC211" i="31"/>
  <c r="S234" i="31" s="1"/>
  <c r="F166" i="28"/>
  <c r="C167" i="28"/>
  <c r="R167" i="30"/>
  <c r="H167" i="30"/>
  <c r="N234" i="34"/>
  <c r="D234" i="34"/>
  <c r="Y206" i="35"/>
  <c r="Z194" i="29"/>
  <c r="F232" i="29" s="1"/>
  <c r="AB195" i="32"/>
  <c r="V194" i="33"/>
  <c r="AA197" i="29"/>
  <c r="Q235" i="29" s="1"/>
  <c r="AA194" i="32"/>
  <c r="V193" i="30"/>
  <c r="L231" i="30" s="1"/>
  <c r="H170" i="28"/>
  <c r="Q166" i="30"/>
  <c r="G166" i="30"/>
  <c r="AB194" i="30"/>
  <c r="B171" i="30"/>
  <c r="L171" i="30"/>
  <c r="S235" i="31"/>
  <c r="I235" i="31"/>
  <c r="V206" i="35"/>
  <c r="B230" i="35" s="1"/>
  <c r="C231" i="34"/>
  <c r="P167" i="29"/>
  <c r="F167" i="29"/>
  <c r="I167" i="32"/>
  <c r="S167" i="32"/>
  <c r="Y211" i="31"/>
  <c r="AA196" i="34"/>
  <c r="Q234" i="34" s="1"/>
  <c r="X211" i="31"/>
  <c r="P168" i="30"/>
  <c r="F168" i="30"/>
  <c r="AA208" i="31"/>
  <c r="O168" i="31"/>
  <c r="E168" i="31"/>
  <c r="E166" i="34"/>
  <c r="W221" i="32"/>
  <c r="V196" i="33"/>
  <c r="AC220" i="32"/>
  <c r="AB221" i="32"/>
  <c r="R233" i="29"/>
  <c r="H233" i="29"/>
  <c r="P233" i="34"/>
  <c r="N169" i="29"/>
  <c r="D169" i="29"/>
  <c r="E168" i="34"/>
  <c r="Y223" i="29"/>
  <c r="Z219" i="29"/>
  <c r="Y221" i="29"/>
  <c r="X221" i="29"/>
  <c r="W222" i="29"/>
  <c r="W223" i="29"/>
  <c r="V220" i="29"/>
  <c r="W221" i="29"/>
  <c r="Y220" i="29"/>
  <c r="X219" i="29"/>
  <c r="V223" i="29"/>
  <c r="W220" i="29"/>
  <c r="X223" i="29"/>
  <c r="Y219" i="29"/>
  <c r="V222" i="29"/>
  <c r="Y222" i="29"/>
  <c r="W219" i="29"/>
  <c r="Y224" i="29"/>
  <c r="V224" i="29"/>
  <c r="V221" i="29"/>
  <c r="W224" i="29"/>
  <c r="AB192" i="29"/>
  <c r="R230" i="29" s="1"/>
  <c r="W210" i="30"/>
  <c r="AC210" i="32"/>
  <c r="S234" i="32" s="1"/>
  <c r="AC219" i="32"/>
  <c r="H167" i="34"/>
  <c r="AB193" i="29"/>
  <c r="R231" i="29" s="1"/>
  <c r="E167" i="33"/>
  <c r="O167" i="33"/>
  <c r="P171" i="29"/>
  <c r="F171" i="29"/>
  <c r="E170" i="35"/>
  <c r="O170" i="35"/>
  <c r="AA219" i="29"/>
  <c r="V219" i="30"/>
  <c r="P170" i="33"/>
  <c r="F170" i="33"/>
  <c r="AB197" i="29"/>
  <c r="H235" i="29" s="1"/>
  <c r="AC197" i="28"/>
  <c r="L169" i="32"/>
  <c r="B169" i="32"/>
  <c r="P169" i="30"/>
  <c r="F169" i="30"/>
  <c r="V195" i="29"/>
  <c r="AC196" i="32"/>
  <c r="AC193" i="30"/>
  <c r="Q170" i="29"/>
  <c r="G170" i="29"/>
  <c r="Z208" i="31"/>
  <c r="W211" i="33"/>
  <c r="V195" i="33"/>
  <c r="AA210" i="32"/>
  <c r="X197" i="29"/>
  <c r="N235" i="29" s="1"/>
  <c r="B170" i="28"/>
  <c r="W224" i="28"/>
  <c r="N168" i="31"/>
  <c r="D168" i="31"/>
  <c r="AA209" i="32"/>
  <c r="Y196" i="30"/>
  <c r="S233" i="34"/>
  <c r="I233" i="34"/>
  <c r="V207" i="32"/>
  <c r="AC220" i="30"/>
  <c r="Z196" i="29"/>
  <c r="F234" i="29" s="1"/>
  <c r="Y195" i="29"/>
  <c r="G166" i="34"/>
  <c r="H169" i="28"/>
  <c r="G167" i="28"/>
  <c r="AC197" i="30"/>
  <c r="S235" i="30" s="1"/>
  <c r="I170" i="34"/>
  <c r="D103" i="39"/>
  <c r="L103" i="39"/>
  <c r="T103" i="39"/>
  <c r="AB103" i="39"/>
  <c r="AJ103" i="39"/>
  <c r="AR103" i="39"/>
  <c r="C99" i="39"/>
  <c r="D99" i="39"/>
  <c r="E99" i="39"/>
  <c r="F99" i="39"/>
  <c r="G99" i="39"/>
  <c r="H99" i="39"/>
  <c r="I99" i="39"/>
  <c r="J99" i="39"/>
  <c r="K99" i="39"/>
  <c r="L99" i="39"/>
  <c r="M99" i="39"/>
  <c r="N99" i="39"/>
  <c r="O99" i="39"/>
  <c r="P99" i="39"/>
  <c r="Q99" i="39"/>
  <c r="R99" i="39"/>
  <c r="S99" i="39"/>
  <c r="T99" i="39"/>
  <c r="U99" i="39"/>
  <c r="V99" i="39"/>
  <c r="W99" i="39"/>
  <c r="X99" i="39"/>
  <c r="Y99" i="39"/>
  <c r="Z99" i="39"/>
  <c r="AA99" i="39"/>
  <c r="AB99" i="39"/>
  <c r="AC99" i="39"/>
  <c r="AD99" i="39"/>
  <c r="AE99" i="39"/>
  <c r="AF99" i="39"/>
  <c r="AG99" i="39"/>
  <c r="AH99" i="39"/>
  <c r="AI99" i="39"/>
  <c r="AJ99" i="39"/>
  <c r="AK99" i="39"/>
  <c r="AL99" i="39"/>
  <c r="AM99" i="39"/>
  <c r="AN99" i="39"/>
  <c r="AO99" i="39"/>
  <c r="AP99" i="39"/>
  <c r="AQ99" i="39"/>
  <c r="AR99" i="39"/>
  <c r="AS99" i="39"/>
  <c r="AT99" i="39"/>
  <c r="AU99" i="39"/>
  <c r="AV99" i="39"/>
  <c r="AW99" i="39"/>
  <c r="B99" i="39"/>
  <c r="C98" i="39"/>
  <c r="D98" i="39"/>
  <c r="E98" i="39"/>
  <c r="F98" i="39"/>
  <c r="G98" i="39"/>
  <c r="H98" i="39"/>
  <c r="I98" i="39"/>
  <c r="J98" i="39"/>
  <c r="K98" i="39"/>
  <c r="L98" i="39"/>
  <c r="M98" i="39"/>
  <c r="N98" i="39"/>
  <c r="O98" i="39"/>
  <c r="P98" i="39"/>
  <c r="Q98" i="39"/>
  <c r="R98" i="39"/>
  <c r="S98" i="39"/>
  <c r="T98" i="39"/>
  <c r="U98" i="39"/>
  <c r="V98" i="39"/>
  <c r="W98" i="39"/>
  <c r="X98" i="39"/>
  <c r="Y98" i="39"/>
  <c r="Z98" i="39"/>
  <c r="AA98" i="39"/>
  <c r="AB98" i="39"/>
  <c r="AC98" i="39"/>
  <c r="AD98" i="39"/>
  <c r="AE98" i="39"/>
  <c r="AF98" i="39"/>
  <c r="AG98" i="39"/>
  <c r="AH98" i="39"/>
  <c r="AI98" i="39"/>
  <c r="AJ98" i="39"/>
  <c r="AK98" i="39"/>
  <c r="AL98" i="39"/>
  <c r="AM98" i="39"/>
  <c r="AN98" i="39"/>
  <c r="AO98" i="39"/>
  <c r="AP98" i="39"/>
  <c r="AQ98" i="39"/>
  <c r="AR98" i="39"/>
  <c r="AS98" i="39"/>
  <c r="AT98" i="39"/>
  <c r="AU98" i="39"/>
  <c r="AV98" i="39"/>
  <c r="AW98" i="39"/>
  <c r="B98" i="39"/>
  <c r="C97" i="39"/>
  <c r="C104" i="39" s="1"/>
  <c r="D97" i="39"/>
  <c r="D104" i="39" s="1"/>
  <c r="E97" i="39"/>
  <c r="E104" i="39" s="1"/>
  <c r="F97" i="39"/>
  <c r="F102" i="39" s="1"/>
  <c r="G97" i="39"/>
  <c r="G102" i="39" s="1"/>
  <c r="H97" i="39"/>
  <c r="H103" i="39" s="1"/>
  <c r="I97" i="39"/>
  <c r="I104" i="39" s="1"/>
  <c r="J97" i="39"/>
  <c r="J104" i="39" s="1"/>
  <c r="K97" i="39"/>
  <c r="K104" i="39" s="1"/>
  <c r="L97" i="39"/>
  <c r="L104" i="39" s="1"/>
  <c r="M97" i="39"/>
  <c r="M104" i="39" s="1"/>
  <c r="N97" i="39"/>
  <c r="N102" i="39" s="1"/>
  <c r="O97" i="39"/>
  <c r="O102" i="39" s="1"/>
  <c r="P97" i="39"/>
  <c r="P103" i="39" s="1"/>
  <c r="Q97" i="39"/>
  <c r="Q104" i="39" s="1"/>
  <c r="R97" i="39"/>
  <c r="R104" i="39" s="1"/>
  <c r="S97" i="39"/>
  <c r="S104" i="39" s="1"/>
  <c r="T97" i="39"/>
  <c r="T104" i="39" s="1"/>
  <c r="U97" i="39"/>
  <c r="U102" i="39" s="1"/>
  <c r="V97" i="39"/>
  <c r="V102" i="39" s="1"/>
  <c r="W97" i="39"/>
  <c r="W104" i="39" s="1"/>
  <c r="X97" i="39"/>
  <c r="X103" i="39" s="1"/>
  <c r="Y97" i="39"/>
  <c r="Y104" i="39" s="1"/>
  <c r="Z97" i="39"/>
  <c r="Z104" i="39" s="1"/>
  <c r="AA97" i="39"/>
  <c r="AA104" i="39" s="1"/>
  <c r="AB97" i="39"/>
  <c r="AB104" i="39" s="1"/>
  <c r="AC97" i="39"/>
  <c r="AC104" i="39" s="1"/>
  <c r="AD97" i="39"/>
  <c r="AD104" i="39" s="1"/>
  <c r="AE97" i="39"/>
  <c r="AE104" i="39" s="1"/>
  <c r="AF97" i="39"/>
  <c r="AF103" i="39" s="1"/>
  <c r="AG97" i="39"/>
  <c r="AG104" i="39" s="1"/>
  <c r="AH97" i="39"/>
  <c r="AH104" i="39" s="1"/>
  <c r="AI97" i="39"/>
  <c r="AI104" i="39" s="1"/>
  <c r="AJ97" i="39"/>
  <c r="AJ104" i="39" s="1"/>
  <c r="AK97" i="39"/>
  <c r="AK104" i="39" s="1"/>
  <c r="AL97" i="39"/>
  <c r="AL104" i="39" s="1"/>
  <c r="AM97" i="39"/>
  <c r="AM102" i="39" s="1"/>
  <c r="AN97" i="39"/>
  <c r="AN103" i="39" s="1"/>
  <c r="AO97" i="39"/>
  <c r="AO104" i="39" s="1"/>
  <c r="AP97" i="39"/>
  <c r="AP104" i="39" s="1"/>
  <c r="AQ97" i="39"/>
  <c r="AQ104" i="39" s="1"/>
  <c r="AR97" i="39"/>
  <c r="AR104" i="39" s="1"/>
  <c r="AS97" i="39"/>
  <c r="AS104" i="39" s="1"/>
  <c r="AT97" i="39"/>
  <c r="AT102" i="39" s="1"/>
  <c r="AU97" i="39"/>
  <c r="AU104" i="39" s="1"/>
  <c r="AV97" i="39"/>
  <c r="AV103" i="39" s="1"/>
  <c r="AW97" i="39"/>
  <c r="AW104" i="39" s="1"/>
  <c r="B97" i="39"/>
  <c r="C88" i="39"/>
  <c r="D88" i="39"/>
  <c r="E88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V88" i="39"/>
  <c r="W88" i="39"/>
  <c r="X88" i="39"/>
  <c r="Y88" i="39"/>
  <c r="Z88" i="39"/>
  <c r="AA88" i="39"/>
  <c r="AB88" i="39"/>
  <c r="AC88" i="39"/>
  <c r="AD88" i="39"/>
  <c r="AE88" i="39"/>
  <c r="AF88" i="39"/>
  <c r="AG88" i="39"/>
  <c r="AH88" i="39"/>
  <c r="AI88" i="39"/>
  <c r="AJ88" i="39"/>
  <c r="AK88" i="39"/>
  <c r="AL88" i="39"/>
  <c r="AM88" i="39"/>
  <c r="AN88" i="39"/>
  <c r="AO88" i="39"/>
  <c r="AP88" i="39"/>
  <c r="AQ88" i="39"/>
  <c r="AR88" i="39"/>
  <c r="AS88" i="39"/>
  <c r="AT88" i="39"/>
  <c r="AU88" i="39"/>
  <c r="AV88" i="39"/>
  <c r="AW88" i="39"/>
  <c r="B88" i="39"/>
  <c r="C87" i="39"/>
  <c r="D87" i="39"/>
  <c r="E87" i="39"/>
  <c r="F87" i="39"/>
  <c r="G87" i="39"/>
  <c r="H87" i="39"/>
  <c r="I87" i="39"/>
  <c r="J87" i="39"/>
  <c r="K87" i="39"/>
  <c r="L87" i="39"/>
  <c r="M87" i="39"/>
  <c r="N87" i="39"/>
  <c r="O87" i="39"/>
  <c r="P87" i="39"/>
  <c r="Q87" i="39"/>
  <c r="R87" i="39"/>
  <c r="S87" i="39"/>
  <c r="T87" i="39"/>
  <c r="U87" i="39"/>
  <c r="V87" i="39"/>
  <c r="W87" i="39"/>
  <c r="X87" i="39"/>
  <c r="Y87" i="39"/>
  <c r="Z87" i="39"/>
  <c r="AA87" i="39"/>
  <c r="AB87" i="39"/>
  <c r="AC87" i="39"/>
  <c r="AD87" i="39"/>
  <c r="AE87" i="39"/>
  <c r="AF87" i="39"/>
  <c r="AG87" i="39"/>
  <c r="AH87" i="39"/>
  <c r="AI87" i="39"/>
  <c r="AJ87" i="39"/>
  <c r="AK87" i="39"/>
  <c r="AL87" i="39"/>
  <c r="AM87" i="39"/>
  <c r="AN87" i="39"/>
  <c r="AO87" i="39"/>
  <c r="AP87" i="39"/>
  <c r="AQ87" i="39"/>
  <c r="AR87" i="39"/>
  <c r="AS87" i="39"/>
  <c r="AT87" i="39"/>
  <c r="AU87" i="39"/>
  <c r="AV87" i="39"/>
  <c r="AW87" i="39"/>
  <c r="B87" i="39"/>
  <c r="C86" i="39"/>
  <c r="D86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V86" i="39"/>
  <c r="W86" i="39"/>
  <c r="X86" i="39"/>
  <c r="Y86" i="39"/>
  <c r="Z86" i="39"/>
  <c r="AA86" i="39"/>
  <c r="AB86" i="39"/>
  <c r="AC86" i="39"/>
  <c r="AD86" i="39"/>
  <c r="AE86" i="39"/>
  <c r="AF86" i="39"/>
  <c r="AG86" i="39"/>
  <c r="AH86" i="39"/>
  <c r="AI86" i="39"/>
  <c r="AJ86" i="39"/>
  <c r="AK86" i="39"/>
  <c r="AL86" i="39"/>
  <c r="AM86" i="39"/>
  <c r="AN86" i="39"/>
  <c r="AO86" i="39"/>
  <c r="AP86" i="39"/>
  <c r="AQ86" i="39"/>
  <c r="AR86" i="39"/>
  <c r="AS86" i="39"/>
  <c r="AT86" i="39"/>
  <c r="AU86" i="39"/>
  <c r="AV86" i="39"/>
  <c r="AW86" i="39"/>
  <c r="B86" i="39"/>
  <c r="C93" i="39"/>
  <c r="D93" i="39"/>
  <c r="E93" i="39"/>
  <c r="F93" i="39"/>
  <c r="G93" i="39"/>
  <c r="H93" i="39"/>
  <c r="I93" i="39"/>
  <c r="J93" i="39"/>
  <c r="K93" i="39"/>
  <c r="L93" i="39"/>
  <c r="M93" i="39"/>
  <c r="N93" i="39"/>
  <c r="O93" i="39"/>
  <c r="P93" i="39"/>
  <c r="Q93" i="39"/>
  <c r="R93" i="39"/>
  <c r="S93" i="39"/>
  <c r="T93" i="39"/>
  <c r="U93" i="39"/>
  <c r="V93" i="39"/>
  <c r="W93" i="39"/>
  <c r="X93" i="39"/>
  <c r="Y93" i="39"/>
  <c r="Z93" i="39"/>
  <c r="AA93" i="39"/>
  <c r="AB93" i="39"/>
  <c r="AC93" i="39"/>
  <c r="AD93" i="39"/>
  <c r="AE93" i="39"/>
  <c r="AF93" i="39"/>
  <c r="AG93" i="39"/>
  <c r="AH93" i="39"/>
  <c r="AI93" i="39"/>
  <c r="AJ93" i="39"/>
  <c r="AK93" i="39"/>
  <c r="AL93" i="39"/>
  <c r="AM93" i="39"/>
  <c r="AN93" i="39"/>
  <c r="AO93" i="39"/>
  <c r="AP93" i="39"/>
  <c r="AQ93" i="39"/>
  <c r="AR93" i="39"/>
  <c r="AS93" i="39"/>
  <c r="AT93" i="39"/>
  <c r="AU93" i="39"/>
  <c r="AV93" i="39"/>
  <c r="AW93" i="39"/>
  <c r="B93" i="39"/>
  <c r="C92" i="39"/>
  <c r="D92" i="39"/>
  <c r="E92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Z92" i="39"/>
  <c r="AA92" i="39"/>
  <c r="AB92" i="39"/>
  <c r="AC92" i="39"/>
  <c r="AD92" i="39"/>
  <c r="AE92" i="39"/>
  <c r="AF92" i="39"/>
  <c r="AG92" i="39"/>
  <c r="AH92" i="39"/>
  <c r="AI92" i="39"/>
  <c r="AJ92" i="39"/>
  <c r="AK92" i="39"/>
  <c r="AL92" i="39"/>
  <c r="AM92" i="39"/>
  <c r="AN92" i="39"/>
  <c r="AO92" i="39"/>
  <c r="AP92" i="39"/>
  <c r="AQ92" i="39"/>
  <c r="AR92" i="39"/>
  <c r="AS92" i="39"/>
  <c r="AT92" i="39"/>
  <c r="AU92" i="39"/>
  <c r="AV92" i="39"/>
  <c r="AW92" i="39"/>
  <c r="B92" i="39"/>
  <c r="C91" i="39"/>
  <c r="D91" i="39"/>
  <c r="E91" i="39"/>
  <c r="F91" i="39"/>
  <c r="G91" i="39"/>
  <c r="H91" i="39"/>
  <c r="I91" i="39"/>
  <c r="J91" i="39"/>
  <c r="K91" i="39"/>
  <c r="L91" i="39"/>
  <c r="M91" i="39"/>
  <c r="N91" i="39"/>
  <c r="O91" i="39"/>
  <c r="P91" i="39"/>
  <c r="Q91" i="39"/>
  <c r="R91" i="39"/>
  <c r="S91" i="39"/>
  <c r="T91" i="39"/>
  <c r="U91" i="39"/>
  <c r="V91" i="39"/>
  <c r="W91" i="39"/>
  <c r="X91" i="39"/>
  <c r="Y91" i="39"/>
  <c r="Z91" i="39"/>
  <c r="AA91" i="39"/>
  <c r="AB91" i="39"/>
  <c r="AC91" i="39"/>
  <c r="AD91" i="39"/>
  <c r="AE91" i="39"/>
  <c r="AF91" i="39"/>
  <c r="AG91" i="39"/>
  <c r="AH91" i="39"/>
  <c r="AI91" i="39"/>
  <c r="AJ91" i="39"/>
  <c r="AK91" i="39"/>
  <c r="AL91" i="39"/>
  <c r="AM91" i="39"/>
  <c r="AN91" i="39"/>
  <c r="AO91" i="39"/>
  <c r="AP91" i="39"/>
  <c r="AQ91" i="39"/>
  <c r="AR91" i="39"/>
  <c r="AS91" i="39"/>
  <c r="AT91" i="39"/>
  <c r="AU91" i="39"/>
  <c r="AV91" i="39"/>
  <c r="AW91" i="39"/>
  <c r="B91" i="39"/>
  <c r="AM103" i="39" l="1"/>
  <c r="W103" i="39"/>
  <c r="G103" i="39"/>
  <c r="B231" i="30"/>
  <c r="F235" i="29"/>
  <c r="C232" i="34"/>
  <c r="I235" i="35"/>
  <c r="H231" i="31"/>
  <c r="P234" i="34"/>
  <c r="I234" i="31"/>
  <c r="B230" i="29"/>
  <c r="B232" i="35"/>
  <c r="AL103" i="39"/>
  <c r="V103" i="39"/>
  <c r="F103" i="39"/>
  <c r="L230" i="35"/>
  <c r="D235" i="28"/>
  <c r="H230" i="29"/>
  <c r="AK103" i="39"/>
  <c r="U103" i="39"/>
  <c r="E103" i="39"/>
  <c r="G235" i="30"/>
  <c r="S232" i="30"/>
  <c r="R230" i="31"/>
  <c r="B234" i="31"/>
  <c r="P235" i="30"/>
  <c r="G235" i="29"/>
  <c r="R232" i="30"/>
  <c r="H231" i="34"/>
  <c r="B235" i="34"/>
  <c r="B104" i="39"/>
  <c r="B106" i="39"/>
  <c r="B108" i="39"/>
  <c r="B107" i="39"/>
  <c r="AU103" i="39"/>
  <c r="AE103" i="39"/>
  <c r="O103" i="39"/>
  <c r="S233" i="28"/>
  <c r="S234" i="30"/>
  <c r="AT103" i="39"/>
  <c r="AD103" i="39"/>
  <c r="N103" i="39"/>
  <c r="I231" i="34"/>
  <c r="G235" i="31"/>
  <c r="F234" i="30"/>
  <c r="B235" i="31"/>
  <c r="H233" i="30"/>
  <c r="I232" i="29"/>
  <c r="D234" i="35"/>
  <c r="AS103" i="39"/>
  <c r="AC103" i="39"/>
  <c r="M103" i="39"/>
  <c r="R234" i="32"/>
  <c r="M230" i="35"/>
  <c r="AN102" i="39"/>
  <c r="H102" i="39"/>
  <c r="AN104" i="39"/>
  <c r="M231" i="29"/>
  <c r="C231" i="29"/>
  <c r="M233" i="30"/>
  <c r="C233" i="30"/>
  <c r="N230" i="28"/>
  <c r="D230" i="28"/>
  <c r="L230" i="32"/>
  <c r="B230" i="32"/>
  <c r="S230" i="35"/>
  <c r="I230" i="35"/>
  <c r="O230" i="31"/>
  <c r="E230" i="31"/>
  <c r="M230" i="28"/>
  <c r="C230" i="28"/>
  <c r="O234" i="28"/>
  <c r="E234" i="28"/>
  <c r="N233" i="32"/>
  <c r="D233" i="32"/>
  <c r="W102" i="39"/>
  <c r="AM104" i="39"/>
  <c r="O104" i="39"/>
  <c r="C235" i="34"/>
  <c r="N231" i="30"/>
  <c r="D231" i="30"/>
  <c r="O231" i="35"/>
  <c r="E231" i="35"/>
  <c r="N235" i="31"/>
  <c r="D235" i="31"/>
  <c r="Q232" i="30"/>
  <c r="G232" i="30"/>
  <c r="I234" i="35"/>
  <c r="S234" i="35"/>
  <c r="F232" i="28"/>
  <c r="P232" i="28"/>
  <c r="AL102" i="39"/>
  <c r="AT104" i="39"/>
  <c r="N104" i="39"/>
  <c r="Q230" i="29"/>
  <c r="G230" i="29"/>
  <c r="P230" i="29"/>
  <c r="F230" i="29"/>
  <c r="O231" i="30"/>
  <c r="E231" i="30"/>
  <c r="O233" i="35"/>
  <c r="E233" i="35"/>
  <c r="I233" i="28"/>
  <c r="I234" i="28"/>
  <c r="S234" i="28"/>
  <c r="AK102" i="39"/>
  <c r="E102" i="39"/>
  <c r="M230" i="29"/>
  <c r="C230" i="29"/>
  <c r="R231" i="28"/>
  <c r="H231" i="28"/>
  <c r="P235" i="35"/>
  <c r="F235" i="35"/>
  <c r="N232" i="31"/>
  <c r="D232" i="31"/>
  <c r="O230" i="35"/>
  <c r="E230" i="35"/>
  <c r="L233" i="35"/>
  <c r="B233" i="35"/>
  <c r="E231" i="28"/>
  <c r="O231" i="28"/>
  <c r="Q231" i="28"/>
  <c r="G231" i="28"/>
  <c r="G234" i="34"/>
  <c r="G234" i="31"/>
  <c r="C234" i="35"/>
  <c r="N235" i="32"/>
  <c r="D235" i="32"/>
  <c r="N232" i="32"/>
  <c r="D232" i="32"/>
  <c r="N231" i="32"/>
  <c r="D231" i="32"/>
  <c r="G231" i="32"/>
  <c r="Q231" i="32"/>
  <c r="M231" i="28"/>
  <c r="AR102" i="39"/>
  <c r="AJ102" i="39"/>
  <c r="AB102" i="39"/>
  <c r="T102" i="39"/>
  <c r="L102" i="39"/>
  <c r="D102" i="39"/>
  <c r="AQ103" i="39"/>
  <c r="AI103" i="39"/>
  <c r="AA103" i="39"/>
  <c r="S103" i="39"/>
  <c r="K103" i="39"/>
  <c r="C103" i="39"/>
  <c r="O233" i="29"/>
  <c r="E233" i="29"/>
  <c r="M232" i="29"/>
  <c r="C232" i="29"/>
  <c r="S231" i="32"/>
  <c r="I231" i="32"/>
  <c r="S233" i="31"/>
  <c r="G232" i="31"/>
  <c r="M232" i="35"/>
  <c r="C232" i="35"/>
  <c r="L231" i="35"/>
  <c r="B231" i="35"/>
  <c r="M235" i="35"/>
  <c r="G231" i="29"/>
  <c r="Q231" i="29"/>
  <c r="L234" i="30"/>
  <c r="B234" i="30"/>
  <c r="O233" i="30"/>
  <c r="E233" i="30"/>
  <c r="E234" i="30"/>
  <c r="O234" i="30"/>
  <c r="F231" i="30"/>
  <c r="H234" i="28"/>
  <c r="R234" i="28"/>
  <c r="O232" i="35"/>
  <c r="E232" i="35"/>
  <c r="Q235" i="35"/>
  <c r="G235" i="35"/>
  <c r="R235" i="35"/>
  <c r="H235" i="35"/>
  <c r="D231" i="29"/>
  <c r="P231" i="29"/>
  <c r="F231" i="29"/>
  <c r="L234" i="32"/>
  <c r="B234" i="32"/>
  <c r="B230" i="34"/>
  <c r="B231" i="34"/>
  <c r="B233" i="32"/>
  <c r="L233" i="32"/>
  <c r="P232" i="29"/>
  <c r="I232" i="30"/>
  <c r="N231" i="31"/>
  <c r="D231" i="31"/>
  <c r="O231" i="31"/>
  <c r="E231" i="31"/>
  <c r="P232" i="31"/>
  <c r="F232" i="31"/>
  <c r="F235" i="34"/>
  <c r="Q235" i="28"/>
  <c r="G235" i="28"/>
  <c r="E235" i="28"/>
  <c r="O235" i="28"/>
  <c r="P235" i="28"/>
  <c r="F235" i="28"/>
  <c r="O232" i="32"/>
  <c r="E232" i="32"/>
  <c r="P231" i="32"/>
  <c r="F231" i="32"/>
  <c r="N234" i="32"/>
  <c r="D234" i="32"/>
  <c r="F232" i="34"/>
  <c r="C234" i="34"/>
  <c r="H232" i="30"/>
  <c r="C230" i="35"/>
  <c r="AV102" i="39"/>
  <c r="P102" i="39"/>
  <c r="AV104" i="39"/>
  <c r="X104" i="39"/>
  <c r="H104" i="39"/>
  <c r="L232" i="29"/>
  <c r="B232" i="29"/>
  <c r="N232" i="29"/>
  <c r="D232" i="29"/>
  <c r="N233" i="30"/>
  <c r="D233" i="30"/>
  <c r="L234" i="28"/>
  <c r="B234" i="28"/>
  <c r="O232" i="31"/>
  <c r="E232" i="31"/>
  <c r="F230" i="28"/>
  <c r="P230" i="28"/>
  <c r="Q234" i="32"/>
  <c r="G234" i="32"/>
  <c r="L234" i="29"/>
  <c r="B234" i="29"/>
  <c r="M233" i="32"/>
  <c r="C233" i="32"/>
  <c r="P230" i="35"/>
  <c r="F230" i="35"/>
  <c r="P233" i="32"/>
  <c r="F233" i="32"/>
  <c r="AD102" i="39"/>
  <c r="F104" i="39"/>
  <c r="O235" i="29"/>
  <c r="E235" i="29"/>
  <c r="H231" i="29"/>
  <c r="I235" i="28"/>
  <c r="S235" i="28"/>
  <c r="D231" i="34"/>
  <c r="M232" i="31"/>
  <c r="C232" i="31"/>
  <c r="N233" i="28"/>
  <c r="D233" i="28"/>
  <c r="F233" i="28"/>
  <c r="P233" i="28"/>
  <c r="O233" i="32"/>
  <c r="E233" i="32"/>
  <c r="G233" i="32"/>
  <c r="Q233" i="32"/>
  <c r="H234" i="34"/>
  <c r="AS102" i="39"/>
  <c r="U104" i="39"/>
  <c r="I230" i="32"/>
  <c r="S230" i="32"/>
  <c r="R232" i="32"/>
  <c r="H232" i="32"/>
  <c r="O235" i="30"/>
  <c r="E235" i="30"/>
  <c r="O235" i="35"/>
  <c r="E235" i="35"/>
  <c r="O235" i="31"/>
  <c r="E235" i="31"/>
  <c r="AQ102" i="39"/>
  <c r="AI102" i="39"/>
  <c r="AA102" i="39"/>
  <c r="S102" i="39"/>
  <c r="K102" i="39"/>
  <c r="C102" i="39"/>
  <c r="AP103" i="39"/>
  <c r="AH103" i="39"/>
  <c r="Z103" i="39"/>
  <c r="R103" i="39"/>
  <c r="J103" i="39"/>
  <c r="AW103" i="39"/>
  <c r="S231" i="30"/>
  <c r="I231" i="30"/>
  <c r="M235" i="28"/>
  <c r="C235" i="28"/>
  <c r="L233" i="29"/>
  <c r="B233" i="29"/>
  <c r="L231" i="29"/>
  <c r="B231" i="29"/>
  <c r="H235" i="34"/>
  <c r="H230" i="30"/>
  <c r="L235" i="32"/>
  <c r="B235" i="32"/>
  <c r="O230" i="30"/>
  <c r="E230" i="30"/>
  <c r="M234" i="30"/>
  <c r="C234" i="30"/>
  <c r="E232" i="30"/>
  <c r="O232" i="30"/>
  <c r="M235" i="32"/>
  <c r="C235" i="32"/>
  <c r="R231" i="35"/>
  <c r="H231" i="35"/>
  <c r="P233" i="35"/>
  <c r="F233" i="35"/>
  <c r="P234" i="35"/>
  <c r="F234" i="35"/>
  <c r="I234" i="32"/>
  <c r="H235" i="31"/>
  <c r="R233" i="32"/>
  <c r="H233" i="32"/>
  <c r="L232" i="28"/>
  <c r="B232" i="28"/>
  <c r="N232" i="35"/>
  <c r="D232" i="35"/>
  <c r="M231" i="31"/>
  <c r="C231" i="31"/>
  <c r="N234" i="31"/>
  <c r="D234" i="31"/>
  <c r="P233" i="31"/>
  <c r="F233" i="31"/>
  <c r="M231" i="35"/>
  <c r="C231" i="35"/>
  <c r="D230" i="35"/>
  <c r="N230" i="35"/>
  <c r="P231" i="28"/>
  <c r="F231" i="28"/>
  <c r="H231" i="30"/>
  <c r="E235" i="34"/>
  <c r="O234" i="32"/>
  <c r="E234" i="32"/>
  <c r="P232" i="32"/>
  <c r="F232" i="32"/>
  <c r="Q232" i="32"/>
  <c r="G232" i="32"/>
  <c r="H234" i="32"/>
  <c r="X102" i="39"/>
  <c r="P104" i="39"/>
  <c r="M232" i="28"/>
  <c r="C232" i="28"/>
  <c r="P232" i="35"/>
  <c r="F232" i="35"/>
  <c r="P232" i="30"/>
  <c r="L231" i="28"/>
  <c r="B231" i="28"/>
  <c r="S233" i="35"/>
  <c r="I233" i="35"/>
  <c r="O231" i="32"/>
  <c r="E231" i="32"/>
  <c r="AU102" i="39"/>
  <c r="G104" i="39"/>
  <c r="L235" i="29"/>
  <c r="B235" i="29"/>
  <c r="N234" i="30"/>
  <c r="D234" i="30"/>
  <c r="Q231" i="35"/>
  <c r="G231" i="35"/>
  <c r="Q232" i="28"/>
  <c r="O230" i="28"/>
  <c r="E230" i="28"/>
  <c r="M234" i="28"/>
  <c r="C234" i="28"/>
  <c r="M234" i="32"/>
  <c r="C234" i="32"/>
  <c r="G230" i="28"/>
  <c r="Q230" i="28"/>
  <c r="P235" i="32"/>
  <c r="F235" i="32"/>
  <c r="G235" i="32"/>
  <c r="Q235" i="32"/>
  <c r="V104" i="39"/>
  <c r="M230" i="30"/>
  <c r="C230" i="30"/>
  <c r="Q233" i="35"/>
  <c r="G233" i="35"/>
  <c r="M234" i="31"/>
  <c r="C234" i="31"/>
  <c r="E232" i="28"/>
  <c r="O232" i="28"/>
  <c r="P234" i="32"/>
  <c r="F234" i="32"/>
  <c r="AC102" i="39"/>
  <c r="M102" i="39"/>
  <c r="O231" i="29"/>
  <c r="E231" i="29"/>
  <c r="M231" i="30"/>
  <c r="C231" i="30"/>
  <c r="N231" i="35"/>
  <c r="D231" i="35"/>
  <c r="P234" i="31"/>
  <c r="F234" i="31"/>
  <c r="B102" i="39"/>
  <c r="AP102" i="39"/>
  <c r="AH102" i="39"/>
  <c r="Z102" i="39"/>
  <c r="R102" i="39"/>
  <c r="J102" i="39"/>
  <c r="B103" i="39"/>
  <c r="AO103" i="39"/>
  <c r="AG103" i="39"/>
  <c r="Y103" i="39"/>
  <c r="Q103" i="39"/>
  <c r="I103" i="39"/>
  <c r="O230" i="29"/>
  <c r="E230" i="29"/>
  <c r="M234" i="29"/>
  <c r="C234" i="29"/>
  <c r="M232" i="32"/>
  <c r="C232" i="32"/>
  <c r="L232" i="32"/>
  <c r="B232" i="32"/>
  <c r="M231" i="32"/>
  <c r="C231" i="32"/>
  <c r="L232" i="30"/>
  <c r="B232" i="30"/>
  <c r="N235" i="30"/>
  <c r="D235" i="30"/>
  <c r="L233" i="28"/>
  <c r="B233" i="28"/>
  <c r="I235" i="34"/>
  <c r="R235" i="32"/>
  <c r="H235" i="32"/>
  <c r="Q234" i="35"/>
  <c r="G234" i="35"/>
  <c r="R233" i="35"/>
  <c r="H233" i="35"/>
  <c r="S231" i="35"/>
  <c r="I231" i="35"/>
  <c r="I230" i="30"/>
  <c r="I235" i="30"/>
  <c r="M233" i="35"/>
  <c r="C233" i="35"/>
  <c r="S233" i="32"/>
  <c r="I233" i="32"/>
  <c r="P234" i="29"/>
  <c r="G231" i="34"/>
  <c r="M235" i="31"/>
  <c r="C235" i="31"/>
  <c r="O234" i="31"/>
  <c r="E234" i="31"/>
  <c r="F231" i="31"/>
  <c r="P231" i="31"/>
  <c r="S232" i="35"/>
  <c r="I232" i="35"/>
  <c r="Q235" i="30"/>
  <c r="E233" i="28"/>
  <c r="O233" i="28"/>
  <c r="R231" i="32"/>
  <c r="H231" i="32"/>
  <c r="P230" i="32"/>
  <c r="F230" i="32"/>
  <c r="O235" i="32"/>
  <c r="E235" i="32"/>
  <c r="B235" i="35"/>
  <c r="I235" i="29"/>
  <c r="D235" i="29"/>
  <c r="AF102" i="39"/>
  <c r="AF104" i="39"/>
  <c r="P231" i="35"/>
  <c r="F231" i="35"/>
  <c r="N233" i="31"/>
  <c r="D233" i="31"/>
  <c r="F235" i="31"/>
  <c r="P235" i="31"/>
  <c r="N233" i="35"/>
  <c r="D233" i="35"/>
  <c r="AE102" i="39"/>
  <c r="L230" i="30"/>
  <c r="B230" i="30"/>
  <c r="O232" i="29"/>
  <c r="E232" i="29"/>
  <c r="N230" i="30"/>
  <c r="D230" i="30"/>
  <c r="H232" i="35"/>
  <c r="R232" i="35"/>
  <c r="M233" i="31"/>
  <c r="C233" i="31"/>
  <c r="O233" i="31"/>
  <c r="E233" i="31"/>
  <c r="N230" i="32"/>
  <c r="D230" i="32"/>
  <c r="N230" i="29"/>
  <c r="D230" i="29"/>
  <c r="L231" i="32"/>
  <c r="B231" i="32"/>
  <c r="N232" i="30"/>
  <c r="D232" i="30"/>
  <c r="M230" i="32"/>
  <c r="C230" i="32"/>
  <c r="S235" i="32"/>
  <c r="I235" i="32"/>
  <c r="R230" i="35"/>
  <c r="H230" i="35"/>
  <c r="P230" i="31"/>
  <c r="F230" i="31"/>
  <c r="E234" i="29"/>
  <c r="O234" i="29"/>
  <c r="R230" i="28"/>
  <c r="H230" i="28"/>
  <c r="F230" i="30"/>
  <c r="P230" i="30"/>
  <c r="O234" i="35"/>
  <c r="E234" i="35"/>
  <c r="AW102" i="39"/>
  <c r="AO102" i="39"/>
  <c r="AG102" i="39"/>
  <c r="Y102" i="39"/>
  <c r="Q102" i="39"/>
  <c r="I102" i="39"/>
  <c r="M235" i="29"/>
  <c r="C235" i="29"/>
  <c r="D234" i="29"/>
  <c r="N234" i="29"/>
  <c r="M233" i="29"/>
  <c r="C233" i="29"/>
  <c r="I231" i="28"/>
  <c r="S231" i="28"/>
  <c r="M232" i="30"/>
  <c r="C232" i="30"/>
  <c r="M235" i="30"/>
  <c r="C235" i="30"/>
  <c r="R233" i="28"/>
  <c r="H233" i="28"/>
  <c r="R235" i="28"/>
  <c r="H235" i="28"/>
  <c r="Q230" i="35"/>
  <c r="G230" i="35"/>
  <c r="Q232" i="35"/>
  <c r="G232" i="35"/>
  <c r="R234" i="35"/>
  <c r="H234" i="35"/>
  <c r="N230" i="31"/>
  <c r="D230" i="31"/>
  <c r="Q230" i="31"/>
  <c r="G230" i="31"/>
  <c r="Q231" i="31"/>
  <c r="G231" i="31"/>
  <c r="N234" i="28"/>
  <c r="D234" i="28"/>
  <c r="I232" i="32"/>
  <c r="S232" i="32"/>
  <c r="P234" i="28"/>
  <c r="F234" i="28"/>
  <c r="O230" i="32"/>
  <c r="E230" i="32"/>
  <c r="R230" i="32"/>
  <c r="H230" i="32"/>
  <c r="Q230" i="32"/>
  <c r="G230" i="32"/>
  <c r="C101" i="35"/>
  <c r="D101" i="35"/>
  <c r="E101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R101" i="35"/>
  <c r="S101" i="35"/>
  <c r="T101" i="35"/>
  <c r="U101" i="35"/>
  <c r="V101" i="35"/>
  <c r="W101" i="35"/>
  <c r="X101" i="35"/>
  <c r="Y101" i="35"/>
  <c r="Z101" i="35"/>
  <c r="AA101" i="35"/>
  <c r="AB101" i="35"/>
  <c r="AC101" i="35"/>
  <c r="AD101" i="35"/>
  <c r="AE101" i="35"/>
  <c r="AF101" i="35"/>
  <c r="AG101" i="35"/>
  <c r="AH101" i="35"/>
  <c r="AI101" i="35"/>
  <c r="AJ101" i="35"/>
  <c r="AK101" i="35"/>
  <c r="AL101" i="35"/>
  <c r="AM101" i="35"/>
  <c r="AN101" i="35"/>
  <c r="AO101" i="35"/>
  <c r="AP101" i="35"/>
  <c r="AQ101" i="35"/>
  <c r="AR101" i="35"/>
  <c r="AS101" i="35"/>
  <c r="AT101" i="35"/>
  <c r="AU101" i="35"/>
  <c r="AV101" i="35"/>
  <c r="AW101" i="35"/>
  <c r="B101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R100" i="35"/>
  <c r="S100" i="35"/>
  <c r="T100" i="35"/>
  <c r="U100" i="35"/>
  <c r="V100" i="35"/>
  <c r="W100" i="35"/>
  <c r="X100" i="35"/>
  <c r="Y100" i="35"/>
  <c r="Z100" i="35"/>
  <c r="AA100" i="35"/>
  <c r="AB100" i="35"/>
  <c r="AC100" i="35"/>
  <c r="AD100" i="35"/>
  <c r="AE100" i="35"/>
  <c r="AF100" i="35"/>
  <c r="AG100" i="35"/>
  <c r="AH100" i="35"/>
  <c r="AI100" i="35"/>
  <c r="AJ100" i="35"/>
  <c r="AK100" i="35"/>
  <c r="AL100" i="35"/>
  <c r="AM100" i="35"/>
  <c r="AN100" i="35"/>
  <c r="AO100" i="35"/>
  <c r="AP100" i="35"/>
  <c r="AQ100" i="35"/>
  <c r="AR100" i="35"/>
  <c r="AS100" i="35"/>
  <c r="AT100" i="35"/>
  <c r="AU100" i="35"/>
  <c r="AV100" i="35"/>
  <c r="AW100" i="35"/>
  <c r="B100" i="35"/>
  <c r="C99" i="35"/>
  <c r="C104" i="35" s="1"/>
  <c r="D99" i="35"/>
  <c r="D106" i="35" s="1"/>
  <c r="E99" i="35"/>
  <c r="E106" i="35" s="1"/>
  <c r="F99" i="35"/>
  <c r="F106" i="35" s="1"/>
  <c r="G99" i="35"/>
  <c r="G106" i="35" s="1"/>
  <c r="H99" i="35"/>
  <c r="H106" i="35" s="1"/>
  <c r="I99" i="35"/>
  <c r="I106" i="35" s="1"/>
  <c r="J99" i="35"/>
  <c r="J105" i="35" s="1"/>
  <c r="K99" i="35"/>
  <c r="K106" i="35" s="1"/>
  <c r="L99" i="35"/>
  <c r="L106" i="35" s="1"/>
  <c r="M99" i="35"/>
  <c r="M106" i="35" s="1"/>
  <c r="N99" i="35"/>
  <c r="N106" i="35" s="1"/>
  <c r="O99" i="35"/>
  <c r="O106" i="35" s="1"/>
  <c r="P99" i="35"/>
  <c r="P105" i="35" s="1"/>
  <c r="Q99" i="35"/>
  <c r="Q106" i="35" s="1"/>
  <c r="R99" i="35"/>
  <c r="R106" i="35" s="1"/>
  <c r="S99" i="35"/>
  <c r="S104" i="35" s="1"/>
  <c r="T99" i="35"/>
  <c r="T106" i="35" s="1"/>
  <c r="U99" i="35"/>
  <c r="U106" i="35" s="1"/>
  <c r="V99" i="35"/>
  <c r="V106" i="35" s="1"/>
  <c r="W99" i="35"/>
  <c r="W106" i="35" s="1"/>
  <c r="X99" i="35"/>
  <c r="X105" i="35" s="1"/>
  <c r="Y99" i="35"/>
  <c r="Y104" i="35" s="1"/>
  <c r="Z99" i="35"/>
  <c r="Z104" i="35" s="1"/>
  <c r="AA99" i="35"/>
  <c r="AA105" i="35" s="1"/>
  <c r="AB99" i="35"/>
  <c r="AB106" i="35" s="1"/>
  <c r="AC99" i="35"/>
  <c r="AC106" i="35" s="1"/>
  <c r="AD99" i="35"/>
  <c r="AD106" i="35" s="1"/>
  <c r="AE99" i="35"/>
  <c r="AE106" i="35" s="1"/>
  <c r="AF99" i="35"/>
  <c r="AF106" i="35" s="1"/>
  <c r="AG99" i="35"/>
  <c r="AG105" i="35" s="1"/>
  <c r="AH99" i="35"/>
  <c r="AH104" i="35" s="1"/>
  <c r="AI99" i="35"/>
  <c r="AI105" i="35" s="1"/>
  <c r="AJ99" i="35"/>
  <c r="AJ106" i="35" s="1"/>
  <c r="AK99" i="35"/>
  <c r="AK106" i="35" s="1"/>
  <c r="AL99" i="35"/>
  <c r="AL106" i="35" s="1"/>
  <c r="AM99" i="35"/>
  <c r="AM106" i="35" s="1"/>
  <c r="AN99" i="35"/>
  <c r="AN106" i="35" s="1"/>
  <c r="AO99" i="35"/>
  <c r="AO106" i="35" s="1"/>
  <c r="AP99" i="35"/>
  <c r="AP105" i="35" s="1"/>
  <c r="AQ99" i="35"/>
  <c r="AQ106" i="35" s="1"/>
  <c r="AR99" i="35"/>
  <c r="AR106" i="35" s="1"/>
  <c r="AS99" i="35"/>
  <c r="AS106" i="35" s="1"/>
  <c r="AT99" i="35"/>
  <c r="AT106" i="35" s="1"/>
  <c r="AU99" i="35"/>
  <c r="AU106" i="35" s="1"/>
  <c r="AV99" i="35"/>
  <c r="AV105" i="35" s="1"/>
  <c r="AW99" i="35"/>
  <c r="AW106" i="35" s="1"/>
  <c r="B99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Z90" i="35"/>
  <c r="AA90" i="35"/>
  <c r="AB90" i="35"/>
  <c r="AC90" i="35"/>
  <c r="AD90" i="35"/>
  <c r="AE90" i="35"/>
  <c r="AF90" i="35"/>
  <c r="AG90" i="35"/>
  <c r="AH90" i="35"/>
  <c r="AI90" i="35"/>
  <c r="AJ90" i="35"/>
  <c r="AK90" i="35"/>
  <c r="AL90" i="35"/>
  <c r="AM90" i="35"/>
  <c r="AN90" i="35"/>
  <c r="AO90" i="35"/>
  <c r="AP90" i="35"/>
  <c r="AQ90" i="35"/>
  <c r="AR90" i="35"/>
  <c r="AS90" i="35"/>
  <c r="AT90" i="35"/>
  <c r="AU90" i="35"/>
  <c r="AV90" i="35"/>
  <c r="AW90" i="35"/>
  <c r="B90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Z89" i="35"/>
  <c r="AA89" i="35"/>
  <c r="AB89" i="35"/>
  <c r="AC89" i="35"/>
  <c r="AD89" i="35"/>
  <c r="AE89" i="35"/>
  <c r="AF89" i="35"/>
  <c r="AG89" i="35"/>
  <c r="AH89" i="35"/>
  <c r="AI89" i="35"/>
  <c r="AJ89" i="35"/>
  <c r="AK89" i="35"/>
  <c r="AL89" i="35"/>
  <c r="AM89" i="35"/>
  <c r="AN89" i="35"/>
  <c r="AO89" i="35"/>
  <c r="AP89" i="35"/>
  <c r="AQ89" i="35"/>
  <c r="AR89" i="35"/>
  <c r="AS89" i="35"/>
  <c r="AT89" i="35"/>
  <c r="AU89" i="35"/>
  <c r="AV89" i="35"/>
  <c r="AW89" i="35"/>
  <c r="B89" i="35"/>
  <c r="C88" i="35"/>
  <c r="C95" i="35" s="1"/>
  <c r="D88" i="35"/>
  <c r="D95" i="35" s="1"/>
  <c r="E88" i="35"/>
  <c r="E95" i="35" s="1"/>
  <c r="F88" i="35"/>
  <c r="F95" i="35" s="1"/>
  <c r="G88" i="35"/>
  <c r="G95" i="35" s="1"/>
  <c r="H88" i="35"/>
  <c r="H95" i="35" s="1"/>
  <c r="I88" i="35"/>
  <c r="I94" i="35" s="1"/>
  <c r="J88" i="35"/>
  <c r="J95" i="35" s="1"/>
  <c r="K88" i="35"/>
  <c r="K94" i="35" s="1"/>
  <c r="L88" i="35"/>
  <c r="L95" i="35" s="1"/>
  <c r="M88" i="35"/>
  <c r="M95" i="35" s="1"/>
  <c r="N88" i="35"/>
  <c r="N95" i="35" s="1"/>
  <c r="O88" i="35"/>
  <c r="O95" i="35" s="1"/>
  <c r="P88" i="35"/>
  <c r="P94" i="35" s="1"/>
  <c r="Q88" i="35"/>
  <c r="Q93" i="35" s="1"/>
  <c r="R88" i="35"/>
  <c r="R95" i="35" s="1"/>
  <c r="S88" i="35"/>
  <c r="S95" i="35" s="1"/>
  <c r="T88" i="35"/>
  <c r="T95" i="35" s="1"/>
  <c r="U88" i="35"/>
  <c r="U95" i="35" s="1"/>
  <c r="V88" i="35"/>
  <c r="V95" i="35" s="1"/>
  <c r="W88" i="35"/>
  <c r="W95" i="35" s="1"/>
  <c r="X88" i="35"/>
  <c r="X95" i="35" s="1"/>
  <c r="Y88" i="35"/>
  <c r="Y95" i="35" s="1"/>
  <c r="Z88" i="35"/>
  <c r="Z93" i="35" s="1"/>
  <c r="AA88" i="35"/>
  <c r="AA93" i="35" s="1"/>
  <c r="AB88" i="35"/>
  <c r="AB95" i="35" s="1"/>
  <c r="AC88" i="35"/>
  <c r="AC95" i="35" s="1"/>
  <c r="AD88" i="35"/>
  <c r="AD95" i="35" s="1"/>
  <c r="AE88" i="35"/>
  <c r="AE95" i="35" s="1"/>
  <c r="AF88" i="35"/>
  <c r="AF93" i="35" s="1"/>
  <c r="AG88" i="35"/>
  <c r="AG94" i="35" s="1"/>
  <c r="AH88" i="35"/>
  <c r="AH94" i="35" s="1"/>
  <c r="AI88" i="35"/>
  <c r="AI95" i="35" s="1"/>
  <c r="AJ88" i="35"/>
  <c r="AJ95" i="35" s="1"/>
  <c r="AK88" i="35"/>
  <c r="AK95" i="35" s="1"/>
  <c r="AL88" i="35"/>
  <c r="AL95" i="35" s="1"/>
  <c r="AM88" i="35"/>
  <c r="AM95" i="35" s="1"/>
  <c r="AN88" i="35"/>
  <c r="AN95" i="35" s="1"/>
  <c r="AO88" i="35"/>
  <c r="AO94" i="35" s="1"/>
  <c r="AP88" i="35"/>
  <c r="AP94" i="35" s="1"/>
  <c r="AQ88" i="35"/>
  <c r="AQ94" i="35" s="1"/>
  <c r="AR88" i="35"/>
  <c r="AR95" i="35" s="1"/>
  <c r="AS88" i="35"/>
  <c r="AS95" i="35" s="1"/>
  <c r="AT88" i="35"/>
  <c r="AT95" i="35" s="1"/>
  <c r="AU88" i="35"/>
  <c r="AU95" i="35" s="1"/>
  <c r="AV88" i="35"/>
  <c r="AV94" i="35" s="1"/>
  <c r="AW88" i="35"/>
  <c r="AW93" i="35" s="1"/>
  <c r="B88" i="35"/>
  <c r="B95" i="35" s="1"/>
  <c r="B106" i="35" l="1"/>
  <c r="B110" i="35"/>
  <c r="B109" i="35"/>
  <c r="B108" i="35"/>
  <c r="S93" i="35"/>
  <c r="AI94" i="35"/>
  <c r="C94" i="35"/>
  <c r="AA95" i="35"/>
  <c r="AA104" i="35"/>
  <c r="AQ105" i="35"/>
  <c r="K105" i="35"/>
  <c r="AA106" i="35"/>
  <c r="C106" i="35"/>
  <c r="R93" i="35"/>
  <c r="Z94" i="35"/>
  <c r="AH95" i="35"/>
  <c r="R104" i="35"/>
  <c r="Z105" i="35"/>
  <c r="AP106" i="35"/>
  <c r="J106" i="35"/>
  <c r="AG93" i="35"/>
  <c r="AW94" i="35"/>
  <c r="Q94" i="35"/>
  <c r="AO95" i="35"/>
  <c r="I95" i="35"/>
  <c r="AG104" i="35"/>
  <c r="AO105" i="35"/>
  <c r="I105" i="35"/>
  <c r="AG106" i="35"/>
  <c r="AN93" i="35"/>
  <c r="H93" i="35"/>
  <c r="X94" i="35"/>
  <c r="AF95" i="35"/>
  <c r="X104" i="35"/>
  <c r="AN105" i="35"/>
  <c r="H105" i="35"/>
  <c r="X106" i="35"/>
  <c r="AU93" i="35"/>
  <c r="AM93" i="35"/>
  <c r="AE93" i="35"/>
  <c r="W93" i="35"/>
  <c r="O93" i="35"/>
  <c r="G93" i="35"/>
  <c r="AU94" i="35"/>
  <c r="AM94" i="35"/>
  <c r="AE94" i="35"/>
  <c r="W94" i="35"/>
  <c r="O94" i="35"/>
  <c r="G94" i="35"/>
  <c r="AU104" i="35"/>
  <c r="AM104" i="35"/>
  <c r="AE104" i="35"/>
  <c r="W104" i="35"/>
  <c r="O104" i="35"/>
  <c r="G104" i="35"/>
  <c r="AU105" i="35"/>
  <c r="AM105" i="35"/>
  <c r="AE105" i="35"/>
  <c r="W105" i="35"/>
  <c r="O105" i="35"/>
  <c r="G105" i="35"/>
  <c r="AQ93" i="35"/>
  <c r="K93" i="35"/>
  <c r="AA94" i="35"/>
  <c r="AQ95" i="35"/>
  <c r="K95" i="35"/>
  <c r="AQ104" i="35"/>
  <c r="K104" i="35"/>
  <c r="C105" i="35"/>
  <c r="S106" i="35"/>
  <c r="AP93" i="35"/>
  <c r="J93" i="35"/>
  <c r="R94" i="35"/>
  <c r="Z95" i="35"/>
  <c r="AP104" i="35"/>
  <c r="B105" i="35"/>
  <c r="R105" i="35"/>
  <c r="Z106" i="35"/>
  <c r="Y93" i="35"/>
  <c r="Y94" i="35"/>
  <c r="AG95" i="35"/>
  <c r="AO104" i="35"/>
  <c r="I104" i="35"/>
  <c r="Q105" i="35"/>
  <c r="Y106" i="35"/>
  <c r="AV93" i="35"/>
  <c r="P93" i="35"/>
  <c r="AF94" i="35"/>
  <c r="AV95" i="35"/>
  <c r="P95" i="35"/>
  <c r="AN104" i="35"/>
  <c r="H104" i="35"/>
  <c r="AT93" i="35"/>
  <c r="AL93" i="35"/>
  <c r="AD93" i="35"/>
  <c r="V93" i="35"/>
  <c r="N93" i="35"/>
  <c r="F93" i="35"/>
  <c r="AT94" i="35"/>
  <c r="AL94" i="35"/>
  <c r="AD94" i="35"/>
  <c r="V94" i="35"/>
  <c r="N94" i="35"/>
  <c r="F94" i="35"/>
  <c r="AT104" i="35"/>
  <c r="AL104" i="35"/>
  <c r="AD104" i="35"/>
  <c r="V104" i="35"/>
  <c r="N104" i="35"/>
  <c r="F104" i="35"/>
  <c r="AT105" i="35"/>
  <c r="AL105" i="35"/>
  <c r="AD105" i="35"/>
  <c r="V105" i="35"/>
  <c r="N105" i="35"/>
  <c r="F105" i="35"/>
  <c r="AI93" i="35"/>
  <c r="C93" i="35"/>
  <c r="S94" i="35"/>
  <c r="AI104" i="35"/>
  <c r="S105" i="35"/>
  <c r="AI106" i="35"/>
  <c r="B93" i="35"/>
  <c r="AH93" i="35"/>
  <c r="B94" i="35"/>
  <c r="J94" i="35"/>
  <c r="AP95" i="35"/>
  <c r="AH105" i="35"/>
  <c r="AH106" i="35"/>
  <c r="AO93" i="35"/>
  <c r="I93" i="35"/>
  <c r="AW95" i="35"/>
  <c r="Q95" i="35"/>
  <c r="AW104" i="35"/>
  <c r="Q104" i="35"/>
  <c r="Y105" i="35"/>
  <c r="X93" i="35"/>
  <c r="AN94" i="35"/>
  <c r="H94" i="35"/>
  <c r="AV104" i="35"/>
  <c r="P104" i="35"/>
  <c r="AF105" i="35"/>
  <c r="AV106" i="35"/>
  <c r="P106" i="35"/>
  <c r="AS93" i="35"/>
  <c r="AK93" i="35"/>
  <c r="AC93" i="35"/>
  <c r="U93" i="35"/>
  <c r="M93" i="35"/>
  <c r="E93" i="35"/>
  <c r="AS94" i="35"/>
  <c r="AK94" i="35"/>
  <c r="AC94" i="35"/>
  <c r="U94" i="35"/>
  <c r="M94" i="35"/>
  <c r="E94" i="35"/>
  <c r="AS104" i="35"/>
  <c r="AK104" i="35"/>
  <c r="AC104" i="35"/>
  <c r="U104" i="35"/>
  <c r="M104" i="35"/>
  <c r="E104" i="35"/>
  <c r="AS105" i="35"/>
  <c r="AK105" i="35"/>
  <c r="AC105" i="35"/>
  <c r="U105" i="35"/>
  <c r="M105" i="35"/>
  <c r="E105" i="35"/>
  <c r="B104" i="35"/>
  <c r="J104" i="35"/>
  <c r="AW105" i="35"/>
  <c r="AF104" i="35"/>
  <c r="AR93" i="35"/>
  <c r="AJ93" i="35"/>
  <c r="AB93" i="35"/>
  <c r="T93" i="35"/>
  <c r="L93" i="35"/>
  <c r="D93" i="35"/>
  <c r="AR94" i="35"/>
  <c r="AJ94" i="35"/>
  <c r="AB94" i="35"/>
  <c r="T94" i="35"/>
  <c r="L94" i="35"/>
  <c r="D94" i="35"/>
  <c r="AR104" i="35"/>
  <c r="AJ104" i="35"/>
  <c r="AB104" i="35"/>
  <c r="T104" i="35"/>
  <c r="L104" i="35"/>
  <c r="D104" i="35"/>
  <c r="AR105" i="35"/>
  <c r="AJ105" i="35"/>
  <c r="AB105" i="35"/>
  <c r="T105" i="35"/>
  <c r="L105" i="35"/>
  <c r="D105" i="35"/>
  <c r="C17" i="40"/>
  <c r="C117" i="40" s="1"/>
  <c r="C16" i="40"/>
  <c r="C116" i="40" s="1"/>
  <c r="C15" i="40"/>
  <c r="C115" i="40" s="1"/>
  <c r="C14" i="40"/>
  <c r="C114" i="40" s="1"/>
  <c r="C13" i="40"/>
  <c r="C113" i="40" s="1"/>
  <c r="C12" i="40"/>
  <c r="C112" i="40" s="1"/>
  <c r="C88" i="38" l="1"/>
  <c r="D88" i="38"/>
  <c r="E88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Z88" i="38"/>
  <c r="AA88" i="38"/>
  <c r="AB88" i="38"/>
  <c r="AC88" i="38"/>
  <c r="AD88" i="38"/>
  <c r="AE88" i="38"/>
  <c r="AF88" i="38"/>
  <c r="AG88" i="38"/>
  <c r="AH88" i="38"/>
  <c r="AI88" i="38"/>
  <c r="AJ88" i="38"/>
  <c r="AK88" i="38"/>
  <c r="AL88" i="38"/>
  <c r="AM88" i="38"/>
  <c r="AN88" i="38"/>
  <c r="AO88" i="38"/>
  <c r="AP88" i="38"/>
  <c r="AQ88" i="38"/>
  <c r="AR88" i="38"/>
  <c r="AS88" i="38"/>
  <c r="AT88" i="38"/>
  <c r="AU88" i="38"/>
  <c r="AV88" i="38"/>
  <c r="AW88" i="38"/>
  <c r="B88" i="38"/>
  <c r="AW87" i="38"/>
  <c r="C87" i="38"/>
  <c r="D87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T87" i="38"/>
  <c r="U87" i="38"/>
  <c r="V87" i="38"/>
  <c r="W87" i="38"/>
  <c r="X87" i="38"/>
  <c r="Y87" i="38"/>
  <c r="Z87" i="38"/>
  <c r="AA87" i="38"/>
  <c r="AB87" i="38"/>
  <c r="AC87" i="38"/>
  <c r="AD87" i="38"/>
  <c r="AE87" i="38"/>
  <c r="AF87" i="38"/>
  <c r="AG87" i="38"/>
  <c r="AH87" i="38"/>
  <c r="AI87" i="38"/>
  <c r="AJ87" i="38"/>
  <c r="AK87" i="38"/>
  <c r="AL87" i="38"/>
  <c r="AM87" i="38"/>
  <c r="AN87" i="38"/>
  <c r="AO87" i="38"/>
  <c r="AP87" i="38"/>
  <c r="AQ87" i="38"/>
  <c r="AR87" i="38"/>
  <c r="AS87" i="38"/>
  <c r="AT87" i="38"/>
  <c r="AU87" i="38"/>
  <c r="AV87" i="38"/>
  <c r="B87" i="38"/>
  <c r="C99" i="38"/>
  <c r="D99" i="38"/>
  <c r="E99" i="38"/>
  <c r="F99" i="38"/>
  <c r="G99" i="38"/>
  <c r="H99" i="38"/>
  <c r="I99" i="38"/>
  <c r="J99" i="38"/>
  <c r="K99" i="38"/>
  <c r="L99" i="38"/>
  <c r="M99" i="38"/>
  <c r="N99" i="38"/>
  <c r="O99" i="38"/>
  <c r="P99" i="38"/>
  <c r="Q99" i="38"/>
  <c r="R99" i="38"/>
  <c r="S99" i="38"/>
  <c r="T99" i="38"/>
  <c r="U99" i="38"/>
  <c r="V99" i="38"/>
  <c r="W99" i="38"/>
  <c r="X99" i="38"/>
  <c r="Y99" i="38"/>
  <c r="Z99" i="38"/>
  <c r="AA99" i="38"/>
  <c r="AB99" i="38"/>
  <c r="AC99" i="38"/>
  <c r="AD99" i="38"/>
  <c r="AE99" i="38"/>
  <c r="AF99" i="38"/>
  <c r="AG99" i="38"/>
  <c r="AH99" i="38"/>
  <c r="AI99" i="38"/>
  <c r="AJ99" i="38"/>
  <c r="AK99" i="38"/>
  <c r="AL99" i="38"/>
  <c r="AM99" i="38"/>
  <c r="AN99" i="38"/>
  <c r="AO99" i="38"/>
  <c r="AP99" i="38"/>
  <c r="AQ99" i="38"/>
  <c r="AR99" i="38"/>
  <c r="AS99" i="38"/>
  <c r="AT99" i="38"/>
  <c r="AU99" i="38"/>
  <c r="AV99" i="38"/>
  <c r="AW99" i="38"/>
  <c r="B99" i="38"/>
  <c r="C98" i="38"/>
  <c r="D98" i="38"/>
  <c r="E98" i="38"/>
  <c r="F98" i="38"/>
  <c r="G98" i="38"/>
  <c r="H98" i="38"/>
  <c r="I98" i="38"/>
  <c r="J98" i="38"/>
  <c r="K98" i="38"/>
  <c r="L98" i="38"/>
  <c r="M98" i="38"/>
  <c r="N98" i="38"/>
  <c r="O98" i="38"/>
  <c r="P98" i="38"/>
  <c r="Q98" i="38"/>
  <c r="R98" i="38"/>
  <c r="S98" i="38"/>
  <c r="T98" i="38"/>
  <c r="U98" i="38"/>
  <c r="V98" i="38"/>
  <c r="W98" i="38"/>
  <c r="X98" i="38"/>
  <c r="Y98" i="38"/>
  <c r="Z98" i="38"/>
  <c r="AA98" i="38"/>
  <c r="AB98" i="38"/>
  <c r="AC98" i="38"/>
  <c r="AD98" i="38"/>
  <c r="AE98" i="38"/>
  <c r="AF98" i="38"/>
  <c r="AG98" i="38"/>
  <c r="AH98" i="38"/>
  <c r="AI98" i="38"/>
  <c r="AJ98" i="38"/>
  <c r="AK98" i="38"/>
  <c r="AL98" i="38"/>
  <c r="AM98" i="38"/>
  <c r="AN98" i="38"/>
  <c r="AO98" i="38"/>
  <c r="AP98" i="38"/>
  <c r="AQ98" i="38"/>
  <c r="AR98" i="38"/>
  <c r="AS98" i="38"/>
  <c r="AT98" i="38"/>
  <c r="AU98" i="38"/>
  <c r="AV98" i="38"/>
  <c r="AW98" i="38"/>
  <c r="B98" i="38"/>
  <c r="C97" i="38"/>
  <c r="D97" i="38"/>
  <c r="E97" i="38"/>
  <c r="F97" i="38"/>
  <c r="G97" i="38"/>
  <c r="H97" i="38"/>
  <c r="I97" i="38"/>
  <c r="J97" i="38"/>
  <c r="K97" i="38"/>
  <c r="L97" i="38"/>
  <c r="M97" i="38"/>
  <c r="N97" i="38"/>
  <c r="O97" i="38"/>
  <c r="P97" i="38"/>
  <c r="Q97" i="38"/>
  <c r="R97" i="38"/>
  <c r="S97" i="38"/>
  <c r="T97" i="38"/>
  <c r="U97" i="38"/>
  <c r="V97" i="38"/>
  <c r="W97" i="38"/>
  <c r="X97" i="38"/>
  <c r="Y97" i="38"/>
  <c r="Z97" i="38"/>
  <c r="AA97" i="38"/>
  <c r="AB97" i="38"/>
  <c r="AC97" i="38"/>
  <c r="AD97" i="38"/>
  <c r="AE97" i="38"/>
  <c r="AF97" i="38"/>
  <c r="AG97" i="38"/>
  <c r="AH97" i="38"/>
  <c r="AI97" i="38"/>
  <c r="AJ97" i="38"/>
  <c r="AK97" i="38"/>
  <c r="AL97" i="38"/>
  <c r="AM97" i="38"/>
  <c r="AN97" i="38"/>
  <c r="AO97" i="38"/>
  <c r="AP97" i="38"/>
  <c r="AQ97" i="38"/>
  <c r="AR97" i="38"/>
  <c r="AS97" i="38"/>
  <c r="AT97" i="38"/>
  <c r="AU97" i="38"/>
  <c r="AV97" i="38"/>
  <c r="AW97" i="38"/>
  <c r="B97" i="38"/>
  <c r="C86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Z86" i="38"/>
  <c r="AA86" i="38"/>
  <c r="AB86" i="38"/>
  <c r="AC86" i="38"/>
  <c r="AD86" i="38"/>
  <c r="AE86" i="38"/>
  <c r="AF86" i="38"/>
  <c r="AG86" i="38"/>
  <c r="AH86" i="38"/>
  <c r="AI86" i="38"/>
  <c r="AJ86" i="38"/>
  <c r="AK86" i="38"/>
  <c r="AL86" i="38"/>
  <c r="AM86" i="38"/>
  <c r="AN86" i="38"/>
  <c r="AO86" i="38"/>
  <c r="AP86" i="38"/>
  <c r="AQ86" i="38"/>
  <c r="AR86" i="38"/>
  <c r="AS86" i="38"/>
  <c r="AT86" i="38"/>
  <c r="AU86" i="38"/>
  <c r="AV86" i="38"/>
  <c r="AW86" i="38"/>
  <c r="B86" i="38"/>
  <c r="C17" i="39"/>
  <c r="C117" i="39" s="1"/>
  <c r="C180" i="39" s="1"/>
  <c r="C16" i="39"/>
  <c r="C116" i="39" s="1"/>
  <c r="C179" i="39" s="1"/>
  <c r="C15" i="39"/>
  <c r="C115" i="39" s="1"/>
  <c r="C178" i="39" s="1"/>
  <c r="C14" i="39"/>
  <c r="C114" i="39" s="1"/>
  <c r="C177" i="39" s="1"/>
  <c r="C13" i="39"/>
  <c r="C113" i="39" s="1"/>
  <c r="C176" i="39" s="1"/>
  <c r="C12" i="39"/>
  <c r="C112" i="39" s="1"/>
  <c r="C175" i="39" s="1"/>
  <c r="B106" i="38" l="1"/>
  <c r="B108" i="38"/>
  <c r="B107" i="38"/>
  <c r="AP91" i="38"/>
  <c r="AP92" i="38"/>
  <c r="R91" i="38"/>
  <c r="R92" i="38"/>
  <c r="AH104" i="38"/>
  <c r="AH102" i="38"/>
  <c r="AH103" i="38"/>
  <c r="R103" i="38"/>
  <c r="R104" i="38"/>
  <c r="R102" i="38"/>
  <c r="AG92" i="38"/>
  <c r="AG91" i="38"/>
  <c r="I91" i="38"/>
  <c r="I92" i="38"/>
  <c r="AO103" i="38"/>
  <c r="AO104" i="38"/>
  <c r="AO102" i="38"/>
  <c r="I102" i="38"/>
  <c r="I103" i="38"/>
  <c r="I104" i="38"/>
  <c r="X92" i="38"/>
  <c r="X91" i="38"/>
  <c r="AV104" i="38"/>
  <c r="AV102" i="38"/>
  <c r="AV103" i="38"/>
  <c r="P104" i="38"/>
  <c r="P102" i="38"/>
  <c r="P103" i="38"/>
  <c r="AM92" i="38"/>
  <c r="AM91" i="38"/>
  <c r="AE92" i="38"/>
  <c r="AE91" i="38"/>
  <c r="W92" i="38"/>
  <c r="W91" i="38"/>
  <c r="O92" i="38"/>
  <c r="O91" i="38"/>
  <c r="G92" i="38"/>
  <c r="G91" i="38"/>
  <c r="AU104" i="38"/>
  <c r="AU103" i="38"/>
  <c r="AU102" i="38"/>
  <c r="AM104" i="38"/>
  <c r="AM103" i="38"/>
  <c r="AM102" i="38"/>
  <c r="AE104" i="38"/>
  <c r="AE103" i="38"/>
  <c r="AE102" i="38"/>
  <c r="W104" i="38"/>
  <c r="W103" i="38"/>
  <c r="W102" i="38"/>
  <c r="O104" i="38"/>
  <c r="O103" i="38"/>
  <c r="O102" i="38"/>
  <c r="G104" i="38"/>
  <c r="G103" i="38"/>
  <c r="G102" i="38"/>
  <c r="AT92" i="38"/>
  <c r="AT91" i="38"/>
  <c r="AL92" i="38"/>
  <c r="AL91" i="38"/>
  <c r="AD92" i="38"/>
  <c r="AD91" i="38"/>
  <c r="V92" i="38"/>
  <c r="V91" i="38"/>
  <c r="N92" i="38"/>
  <c r="N91" i="38"/>
  <c r="F92" i="38"/>
  <c r="F91" i="38"/>
  <c r="AT104" i="38"/>
  <c r="AT103" i="38"/>
  <c r="AT102" i="38"/>
  <c r="AL104" i="38"/>
  <c r="AL103" i="38"/>
  <c r="AL102" i="38"/>
  <c r="AD104" i="38"/>
  <c r="AD103" i="38"/>
  <c r="AD102" i="38"/>
  <c r="V104" i="38"/>
  <c r="V103" i="38"/>
  <c r="V102" i="38"/>
  <c r="N104" i="38"/>
  <c r="N103" i="38"/>
  <c r="N102" i="38"/>
  <c r="F104" i="38"/>
  <c r="F103" i="38"/>
  <c r="F102" i="38"/>
  <c r="J91" i="38"/>
  <c r="J92" i="38"/>
  <c r="AO91" i="38"/>
  <c r="AO92" i="38"/>
  <c r="Q103" i="38"/>
  <c r="Q104" i="38"/>
  <c r="Q102" i="38"/>
  <c r="AF91" i="38"/>
  <c r="AF92" i="38"/>
  <c r="H91" i="38"/>
  <c r="H92" i="38"/>
  <c r="X102" i="38"/>
  <c r="X104" i="38"/>
  <c r="X103" i="38"/>
  <c r="H103" i="38"/>
  <c r="H104" i="38"/>
  <c r="H102" i="38"/>
  <c r="AU92" i="38"/>
  <c r="AU91" i="38"/>
  <c r="AS92" i="38"/>
  <c r="AS91" i="38"/>
  <c r="AC92" i="38"/>
  <c r="AC91" i="38"/>
  <c r="U92" i="38"/>
  <c r="U91" i="38"/>
  <c r="M92" i="38"/>
  <c r="M91" i="38"/>
  <c r="E92" i="38"/>
  <c r="E91" i="38"/>
  <c r="AS104" i="38"/>
  <c r="AS103" i="38"/>
  <c r="AS102" i="38"/>
  <c r="AK104" i="38"/>
  <c r="AK103" i="38"/>
  <c r="AK102" i="38"/>
  <c r="AC103" i="38"/>
  <c r="AC104" i="38"/>
  <c r="AC102" i="38"/>
  <c r="U104" i="38"/>
  <c r="U102" i="38"/>
  <c r="U103" i="38"/>
  <c r="M103" i="38"/>
  <c r="M104" i="38"/>
  <c r="M102" i="38"/>
  <c r="E104" i="38"/>
  <c r="E103" i="38"/>
  <c r="E102" i="38"/>
  <c r="Z92" i="38"/>
  <c r="Z91" i="38"/>
  <c r="AP104" i="38"/>
  <c r="AP102" i="38"/>
  <c r="AP103" i="38"/>
  <c r="J104" i="38"/>
  <c r="J102" i="38"/>
  <c r="J103" i="38"/>
  <c r="AW91" i="38"/>
  <c r="AW92" i="38"/>
  <c r="Q91" i="38"/>
  <c r="Q92" i="38"/>
  <c r="AW103" i="38"/>
  <c r="AW104" i="38"/>
  <c r="AW102" i="38"/>
  <c r="Y104" i="38"/>
  <c r="Y102" i="38"/>
  <c r="Y103" i="38"/>
  <c r="AV92" i="38"/>
  <c r="AV91" i="38"/>
  <c r="AN103" i="38"/>
  <c r="AN104" i="38"/>
  <c r="AN102" i="38"/>
  <c r="AB92" i="38"/>
  <c r="AB91" i="38"/>
  <c r="L92" i="38"/>
  <c r="L91" i="38"/>
  <c r="AR104" i="38"/>
  <c r="AR103" i="38"/>
  <c r="AR102" i="38"/>
  <c r="AB104" i="38"/>
  <c r="AB103" i="38"/>
  <c r="AB102" i="38"/>
  <c r="T104" i="38"/>
  <c r="T103" i="38"/>
  <c r="T102" i="38"/>
  <c r="L104" i="38"/>
  <c r="L103" i="38"/>
  <c r="L102" i="38"/>
  <c r="D104" i="38"/>
  <c r="D103" i="38"/>
  <c r="D102" i="38"/>
  <c r="B92" i="38"/>
  <c r="B91" i="38"/>
  <c r="AH92" i="38"/>
  <c r="AH91" i="38"/>
  <c r="B103" i="38"/>
  <c r="B102" i="38"/>
  <c r="B104" i="38"/>
  <c r="Z103" i="38"/>
  <c r="Z104" i="38"/>
  <c r="Z102" i="38"/>
  <c r="Y92" i="38"/>
  <c r="Y91" i="38"/>
  <c r="AG102" i="38"/>
  <c r="AG104" i="38"/>
  <c r="AG103" i="38"/>
  <c r="AN91" i="38"/>
  <c r="AN92" i="38"/>
  <c r="P91" i="38"/>
  <c r="P92" i="38"/>
  <c r="AF104" i="38"/>
  <c r="AF103" i="38"/>
  <c r="AF102" i="38"/>
  <c r="AK92" i="38"/>
  <c r="AK91" i="38"/>
  <c r="AR92" i="38"/>
  <c r="AR91" i="38"/>
  <c r="AJ92" i="38"/>
  <c r="AJ91" i="38"/>
  <c r="T92" i="38"/>
  <c r="T91" i="38"/>
  <c r="D92" i="38"/>
  <c r="D91" i="38"/>
  <c r="AJ104" i="38"/>
  <c r="AJ103" i="38"/>
  <c r="AJ102" i="38"/>
  <c r="AQ91" i="38"/>
  <c r="AQ92" i="38"/>
  <c r="AI91" i="38"/>
  <c r="AI92" i="38"/>
  <c r="AA92" i="38"/>
  <c r="AA91" i="38"/>
  <c r="S92" i="38"/>
  <c r="S91" i="38"/>
  <c r="K91" i="38"/>
  <c r="K92" i="38"/>
  <c r="C91" i="38"/>
  <c r="C92" i="38"/>
  <c r="AQ102" i="38"/>
  <c r="AQ103" i="38"/>
  <c r="AQ104" i="38"/>
  <c r="AI102" i="38"/>
  <c r="AI104" i="38"/>
  <c r="AI103" i="38"/>
  <c r="AA103" i="38"/>
  <c r="AA104" i="38"/>
  <c r="AA102" i="38"/>
  <c r="S104" i="38"/>
  <c r="S103" i="38"/>
  <c r="S102" i="38"/>
  <c r="K102" i="38"/>
  <c r="K103" i="38"/>
  <c r="K104" i="38"/>
  <c r="C103" i="38"/>
  <c r="C102" i="38"/>
  <c r="C104" i="38"/>
  <c r="A173" i="37"/>
  <c r="B173" i="37"/>
  <c r="C173" i="37"/>
  <c r="D173" i="37"/>
  <c r="E173" i="37"/>
  <c r="F173" i="37"/>
  <c r="G173" i="37"/>
  <c r="H173" i="37"/>
  <c r="I173" i="37"/>
  <c r="A174" i="37"/>
  <c r="B174" i="37"/>
  <c r="C174" i="37"/>
  <c r="D174" i="37"/>
  <c r="E174" i="37"/>
  <c r="F174" i="37"/>
  <c r="G174" i="37"/>
  <c r="H174" i="37"/>
  <c r="I174" i="37"/>
  <c r="A175" i="37"/>
  <c r="B175" i="37"/>
  <c r="A176" i="37"/>
  <c r="B176" i="37"/>
  <c r="A177" i="37"/>
  <c r="B177" i="37"/>
  <c r="A178" i="37"/>
  <c r="B178" i="37"/>
  <c r="A179" i="37"/>
  <c r="B179" i="37"/>
  <c r="A180" i="37"/>
  <c r="B180" i="37"/>
  <c r="B110" i="37"/>
  <c r="C110" i="37"/>
  <c r="D110" i="37"/>
  <c r="E110" i="37"/>
  <c r="F110" i="37"/>
  <c r="G110" i="37"/>
  <c r="H110" i="37"/>
  <c r="I110" i="37"/>
  <c r="A111" i="37"/>
  <c r="B111" i="37"/>
  <c r="C111" i="37"/>
  <c r="D111" i="37"/>
  <c r="E111" i="37"/>
  <c r="F111" i="37"/>
  <c r="G111" i="37"/>
  <c r="H111" i="37"/>
  <c r="I111" i="37"/>
  <c r="A112" i="37"/>
  <c r="B112" i="37"/>
  <c r="A113" i="37"/>
  <c r="B113" i="37"/>
  <c r="A114" i="37"/>
  <c r="B114" i="37"/>
  <c r="A115" i="37"/>
  <c r="B115" i="37"/>
  <c r="A116" i="37"/>
  <c r="B116" i="37"/>
  <c r="A117" i="37"/>
  <c r="B117" i="37"/>
  <c r="B175" i="36"/>
  <c r="C175" i="36"/>
  <c r="D175" i="36"/>
  <c r="E175" i="36"/>
  <c r="F175" i="36"/>
  <c r="G175" i="36"/>
  <c r="H175" i="36"/>
  <c r="I175" i="36"/>
  <c r="A176" i="36"/>
  <c r="C176" i="36"/>
  <c r="D176" i="36"/>
  <c r="E176" i="36"/>
  <c r="F176" i="36"/>
  <c r="G176" i="36"/>
  <c r="H176" i="36"/>
  <c r="I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B112" i="36"/>
  <c r="C112" i="36"/>
  <c r="D112" i="36"/>
  <c r="E112" i="36"/>
  <c r="F112" i="36"/>
  <c r="G112" i="36"/>
  <c r="H112" i="36"/>
  <c r="I112" i="36"/>
  <c r="A113" i="36"/>
  <c r="C113" i="36"/>
  <c r="D113" i="36"/>
  <c r="E113" i="36"/>
  <c r="F113" i="36"/>
  <c r="G113" i="36"/>
  <c r="H113" i="36"/>
  <c r="I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B175" i="35"/>
  <c r="C175" i="35"/>
  <c r="D175" i="35"/>
  <c r="E175" i="35"/>
  <c r="F175" i="35"/>
  <c r="G175" i="35"/>
  <c r="H175" i="35"/>
  <c r="I175" i="35"/>
  <c r="A176" i="35"/>
  <c r="C176" i="35"/>
  <c r="D176" i="35"/>
  <c r="E176" i="35"/>
  <c r="F176" i="35"/>
  <c r="G176" i="35"/>
  <c r="H176" i="35"/>
  <c r="I176" i="35"/>
  <c r="A177" i="35"/>
  <c r="B177" i="35"/>
  <c r="A178" i="35"/>
  <c r="B178" i="35"/>
  <c r="A179" i="35"/>
  <c r="B179" i="35"/>
  <c r="A180" i="35"/>
  <c r="B180" i="35"/>
  <c r="A181" i="35"/>
  <c r="B181" i="35"/>
  <c r="A182" i="35"/>
  <c r="B182" i="35"/>
  <c r="A112" i="35"/>
  <c r="B112" i="35"/>
  <c r="C112" i="35"/>
  <c r="D112" i="35"/>
  <c r="E112" i="35"/>
  <c r="F112" i="35"/>
  <c r="G112" i="35"/>
  <c r="H112" i="35"/>
  <c r="I112" i="35"/>
  <c r="A113" i="35"/>
  <c r="B113" i="35"/>
  <c r="C113" i="35"/>
  <c r="D113" i="35"/>
  <c r="E113" i="35"/>
  <c r="F113" i="35"/>
  <c r="G113" i="35"/>
  <c r="H113" i="35"/>
  <c r="I113" i="35"/>
  <c r="A114" i="35"/>
  <c r="B114" i="35"/>
  <c r="A115" i="35"/>
  <c r="B115" i="35"/>
  <c r="A116" i="35"/>
  <c r="B116" i="35"/>
  <c r="A117" i="35"/>
  <c r="B117" i="35"/>
  <c r="A118" i="35"/>
  <c r="B118" i="35"/>
  <c r="A119" i="35"/>
  <c r="B119" i="35"/>
  <c r="B175" i="34"/>
  <c r="C175" i="34"/>
  <c r="D175" i="34"/>
  <c r="E175" i="34"/>
  <c r="F175" i="34"/>
  <c r="G175" i="34"/>
  <c r="H175" i="34"/>
  <c r="I175" i="34"/>
  <c r="A176" i="34"/>
  <c r="C176" i="34"/>
  <c r="D176" i="34"/>
  <c r="E176" i="34"/>
  <c r="F176" i="34"/>
  <c r="G176" i="34"/>
  <c r="H176" i="34"/>
  <c r="I176" i="34"/>
  <c r="A177" i="34"/>
  <c r="B177" i="34"/>
  <c r="A178" i="34"/>
  <c r="B178" i="34"/>
  <c r="A179" i="34"/>
  <c r="B179" i="34"/>
  <c r="A180" i="34"/>
  <c r="B180" i="34"/>
  <c r="A181" i="34"/>
  <c r="B181" i="34"/>
  <c r="A182" i="34"/>
  <c r="B182" i="34"/>
  <c r="B112" i="34"/>
  <c r="C112" i="34"/>
  <c r="D112" i="34"/>
  <c r="E112" i="34"/>
  <c r="F112" i="34"/>
  <c r="G112" i="34"/>
  <c r="H112" i="34"/>
  <c r="I112" i="34"/>
  <c r="A113" i="34"/>
  <c r="C113" i="34"/>
  <c r="D113" i="34"/>
  <c r="E113" i="34"/>
  <c r="F113" i="34"/>
  <c r="G113" i="34"/>
  <c r="H113" i="34"/>
  <c r="I113" i="34"/>
  <c r="A114" i="34"/>
  <c r="B114" i="34"/>
  <c r="A115" i="34"/>
  <c r="B115" i="34"/>
  <c r="A116" i="34"/>
  <c r="B116" i="34"/>
  <c r="A117" i="34"/>
  <c r="B117" i="34"/>
  <c r="A118" i="34"/>
  <c r="B118" i="34"/>
  <c r="A119" i="34"/>
  <c r="B119" i="34"/>
  <c r="B175" i="33"/>
  <c r="C175" i="33"/>
  <c r="D175" i="33"/>
  <c r="E175" i="33"/>
  <c r="F175" i="33"/>
  <c r="G175" i="33"/>
  <c r="H175" i="33"/>
  <c r="I175" i="33"/>
  <c r="A176" i="33"/>
  <c r="C176" i="33"/>
  <c r="D176" i="33"/>
  <c r="E176" i="33"/>
  <c r="F176" i="33"/>
  <c r="G176" i="33"/>
  <c r="H176" i="33"/>
  <c r="I176" i="33"/>
  <c r="A177" i="33"/>
  <c r="B177" i="33"/>
  <c r="A178" i="33"/>
  <c r="B178" i="33"/>
  <c r="A179" i="33"/>
  <c r="B179" i="33"/>
  <c r="A180" i="33"/>
  <c r="B180" i="33"/>
  <c r="A181" i="33"/>
  <c r="B181" i="33"/>
  <c r="A182" i="33"/>
  <c r="B182" i="33"/>
  <c r="A112" i="33"/>
  <c r="B112" i="33"/>
  <c r="C112" i="33"/>
  <c r="D112" i="33"/>
  <c r="E112" i="33"/>
  <c r="F112" i="33"/>
  <c r="G112" i="33"/>
  <c r="H112" i="33"/>
  <c r="I112" i="33"/>
  <c r="A113" i="33"/>
  <c r="B113" i="33"/>
  <c r="C113" i="33"/>
  <c r="D113" i="33"/>
  <c r="E113" i="33"/>
  <c r="F113" i="33"/>
  <c r="G113" i="33"/>
  <c r="H113" i="33"/>
  <c r="I113" i="33"/>
  <c r="A114" i="33"/>
  <c r="B114" i="33"/>
  <c r="A115" i="33"/>
  <c r="B115" i="33"/>
  <c r="A116" i="33"/>
  <c r="B116" i="33"/>
  <c r="A117" i="33"/>
  <c r="B117" i="33"/>
  <c r="A118" i="33"/>
  <c r="B118" i="33"/>
  <c r="A119" i="33"/>
  <c r="B119" i="33"/>
  <c r="B175" i="32"/>
  <c r="C175" i="32"/>
  <c r="D175" i="32"/>
  <c r="E175" i="32"/>
  <c r="F175" i="32"/>
  <c r="G175" i="32"/>
  <c r="H175" i="32"/>
  <c r="I175" i="32"/>
  <c r="A176" i="32"/>
  <c r="C176" i="32"/>
  <c r="D176" i="32"/>
  <c r="E176" i="32"/>
  <c r="F176" i="32"/>
  <c r="G176" i="32"/>
  <c r="H176" i="32"/>
  <c r="I176" i="32"/>
  <c r="A177" i="32"/>
  <c r="B177" i="32"/>
  <c r="A178" i="32"/>
  <c r="B178" i="32"/>
  <c r="A179" i="32"/>
  <c r="B179" i="32"/>
  <c r="A180" i="32"/>
  <c r="B180" i="32"/>
  <c r="A181" i="32"/>
  <c r="B181" i="32"/>
  <c r="A182" i="32"/>
  <c r="B182" i="32"/>
  <c r="B112" i="32"/>
  <c r="C112" i="32"/>
  <c r="D112" i="32"/>
  <c r="E112" i="32"/>
  <c r="F112" i="32"/>
  <c r="G112" i="32"/>
  <c r="H112" i="32"/>
  <c r="I112" i="32"/>
  <c r="A113" i="32"/>
  <c r="C113" i="32"/>
  <c r="D113" i="32"/>
  <c r="E113" i="32"/>
  <c r="F113" i="32"/>
  <c r="G113" i="32"/>
  <c r="H113" i="32"/>
  <c r="I113" i="32"/>
  <c r="A114" i="32"/>
  <c r="B114" i="32"/>
  <c r="A115" i="32"/>
  <c r="B115" i="32"/>
  <c r="A116" i="32"/>
  <c r="B116" i="32"/>
  <c r="A117" i="32"/>
  <c r="B117" i="32"/>
  <c r="A118" i="32"/>
  <c r="B118" i="32"/>
  <c r="A119" i="32"/>
  <c r="B119" i="32"/>
  <c r="B175" i="31"/>
  <c r="C175" i="31"/>
  <c r="D175" i="31"/>
  <c r="E175" i="31"/>
  <c r="F175" i="31"/>
  <c r="G175" i="31"/>
  <c r="H175" i="31"/>
  <c r="I175" i="31"/>
  <c r="A176" i="31"/>
  <c r="C176" i="31"/>
  <c r="D176" i="31"/>
  <c r="E176" i="31"/>
  <c r="F176" i="31"/>
  <c r="G176" i="31"/>
  <c r="H176" i="31"/>
  <c r="I176" i="31"/>
  <c r="A177" i="31"/>
  <c r="B177" i="31"/>
  <c r="A178" i="31"/>
  <c r="B178" i="31"/>
  <c r="A179" i="31"/>
  <c r="B179" i="31"/>
  <c r="A180" i="31"/>
  <c r="B180" i="31"/>
  <c r="A181" i="31"/>
  <c r="B181" i="31"/>
  <c r="A182" i="31"/>
  <c r="B182" i="31"/>
  <c r="B112" i="30"/>
  <c r="C112" i="30"/>
  <c r="D112" i="30"/>
  <c r="E112" i="30"/>
  <c r="F112" i="30"/>
  <c r="G112" i="30"/>
  <c r="H112" i="30"/>
  <c r="I112" i="30"/>
  <c r="A113" i="30"/>
  <c r="C113" i="30"/>
  <c r="D113" i="30"/>
  <c r="E113" i="30"/>
  <c r="F113" i="30"/>
  <c r="G113" i="30"/>
  <c r="H113" i="30"/>
  <c r="I113" i="30"/>
  <c r="A114" i="30"/>
  <c r="B114" i="30"/>
  <c r="A115" i="30"/>
  <c r="B115" i="30"/>
  <c r="A116" i="30"/>
  <c r="B116" i="30"/>
  <c r="A117" i="30"/>
  <c r="B117" i="30"/>
  <c r="A118" i="30"/>
  <c r="B118" i="30"/>
  <c r="A119" i="30"/>
  <c r="B119" i="30"/>
  <c r="C17" i="38"/>
  <c r="C16" i="38"/>
  <c r="C15" i="38"/>
  <c r="C14" i="38"/>
  <c r="C13" i="38"/>
  <c r="C12" i="38"/>
  <c r="C180" i="38" l="1"/>
  <c r="C117" i="38"/>
  <c r="C178" i="38"/>
  <c r="C115" i="38"/>
  <c r="C179" i="38"/>
  <c r="C116" i="38"/>
  <c r="C112" i="38"/>
  <c r="C175" i="38"/>
  <c r="C176" i="38"/>
  <c r="C113" i="38"/>
  <c r="C177" i="38"/>
  <c r="C114" i="38"/>
  <c r="B175" i="29"/>
  <c r="C175" i="29"/>
  <c r="D175" i="29"/>
  <c r="E175" i="29"/>
  <c r="F175" i="29"/>
  <c r="G175" i="29"/>
  <c r="H175" i="29"/>
  <c r="A176" i="29"/>
  <c r="C176" i="29"/>
  <c r="D176" i="29"/>
  <c r="E176" i="29"/>
  <c r="F176" i="29"/>
  <c r="G176" i="29"/>
  <c r="H176" i="29"/>
  <c r="A177" i="29"/>
  <c r="B177" i="29"/>
  <c r="D177" i="29"/>
  <c r="E177" i="29"/>
  <c r="F177" i="29"/>
  <c r="G177" i="29"/>
  <c r="H177" i="29"/>
  <c r="A178" i="29"/>
  <c r="B178" i="29"/>
  <c r="D178" i="29"/>
  <c r="E178" i="29"/>
  <c r="F178" i="29"/>
  <c r="G178" i="29"/>
  <c r="H178" i="29"/>
  <c r="A179" i="29"/>
  <c r="B179" i="29"/>
  <c r="D179" i="29"/>
  <c r="E179" i="29"/>
  <c r="F179" i="29"/>
  <c r="G179" i="29"/>
  <c r="H179" i="29"/>
  <c r="A180" i="29"/>
  <c r="B180" i="29"/>
  <c r="D180" i="29"/>
  <c r="E180" i="29"/>
  <c r="F180" i="29"/>
  <c r="G180" i="29"/>
  <c r="H180" i="29"/>
  <c r="A181" i="29"/>
  <c r="B181" i="29"/>
  <c r="D181" i="29"/>
  <c r="E181" i="29"/>
  <c r="F181" i="29"/>
  <c r="G181" i="29"/>
  <c r="H181" i="29"/>
  <c r="A182" i="29"/>
  <c r="B182" i="29"/>
  <c r="D182" i="29"/>
  <c r="E182" i="29"/>
  <c r="F182" i="29"/>
  <c r="G182" i="29"/>
  <c r="H182" i="29"/>
  <c r="I175" i="29"/>
  <c r="I176" i="29"/>
  <c r="I177" i="29"/>
  <c r="I178" i="29"/>
  <c r="I179" i="29"/>
  <c r="I180" i="29"/>
  <c r="I181" i="29"/>
  <c r="I182" i="29"/>
  <c r="B112" i="29"/>
  <c r="C112" i="29"/>
  <c r="D112" i="29"/>
  <c r="E112" i="29"/>
  <c r="F112" i="29"/>
  <c r="G112" i="29"/>
  <c r="H112" i="29"/>
  <c r="I112" i="29"/>
  <c r="A113" i="29"/>
  <c r="C113" i="29"/>
  <c r="D113" i="29"/>
  <c r="E113" i="29"/>
  <c r="F113" i="29"/>
  <c r="G113" i="29"/>
  <c r="H113" i="29"/>
  <c r="I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W99" i="37" l="1"/>
  <c r="AV99" i="37"/>
  <c r="AU99" i="37"/>
  <c r="AT99" i="37"/>
  <c r="AS99" i="37"/>
  <c r="AR99" i="37"/>
  <c r="AQ99" i="37"/>
  <c r="AP99" i="37"/>
  <c r="AO99" i="37"/>
  <c r="AN99" i="37"/>
  <c r="AM99" i="37"/>
  <c r="AL99" i="37"/>
  <c r="AK99" i="37"/>
  <c r="AJ99" i="37"/>
  <c r="AI99" i="37"/>
  <c r="AH99" i="37"/>
  <c r="AG99" i="37"/>
  <c r="AF99" i="37"/>
  <c r="AE99" i="37"/>
  <c r="AD99" i="37"/>
  <c r="AC99" i="37"/>
  <c r="AB99" i="37"/>
  <c r="AA99" i="37"/>
  <c r="Z99" i="37"/>
  <c r="Y99" i="37"/>
  <c r="X99" i="37"/>
  <c r="W99" i="37"/>
  <c r="V99" i="37"/>
  <c r="U99" i="37"/>
  <c r="T99" i="37"/>
  <c r="S99" i="37"/>
  <c r="R99" i="37"/>
  <c r="Q99" i="37"/>
  <c r="P99" i="37"/>
  <c r="O99" i="37"/>
  <c r="N99" i="37"/>
  <c r="M99" i="37"/>
  <c r="L99" i="37"/>
  <c r="K99" i="37"/>
  <c r="J99" i="37"/>
  <c r="I99" i="37"/>
  <c r="H99" i="37"/>
  <c r="G99" i="37"/>
  <c r="F99" i="37"/>
  <c r="E99" i="37"/>
  <c r="D99" i="37"/>
  <c r="C99" i="37"/>
  <c r="B99" i="37"/>
  <c r="AW98" i="37"/>
  <c r="AV98" i="37"/>
  <c r="AU98" i="37"/>
  <c r="AT98" i="37"/>
  <c r="AS98" i="37"/>
  <c r="AR98" i="37"/>
  <c r="AQ98" i="37"/>
  <c r="AP98" i="37"/>
  <c r="AO98" i="37"/>
  <c r="AN98" i="37"/>
  <c r="AM98" i="37"/>
  <c r="AL98" i="37"/>
  <c r="AK98" i="37"/>
  <c r="AJ98" i="37"/>
  <c r="AI98" i="37"/>
  <c r="AH98" i="37"/>
  <c r="AG98" i="37"/>
  <c r="AF98" i="37"/>
  <c r="AE98" i="37"/>
  <c r="AD98" i="37"/>
  <c r="AC98" i="37"/>
  <c r="AB98" i="37"/>
  <c r="AA98" i="37"/>
  <c r="Z98" i="37"/>
  <c r="Y98" i="37"/>
  <c r="X98" i="37"/>
  <c r="W98" i="37"/>
  <c r="V98" i="37"/>
  <c r="U98" i="37"/>
  <c r="T98" i="37"/>
  <c r="S98" i="37"/>
  <c r="R98" i="37"/>
  <c r="Q98" i="37"/>
  <c r="P98" i="37"/>
  <c r="O98" i="37"/>
  <c r="N98" i="37"/>
  <c r="M98" i="37"/>
  <c r="L98" i="37"/>
  <c r="K98" i="37"/>
  <c r="J98" i="37"/>
  <c r="I98" i="37"/>
  <c r="H98" i="37"/>
  <c r="G98" i="37"/>
  <c r="F98" i="37"/>
  <c r="E98" i="37"/>
  <c r="D98" i="37"/>
  <c r="C98" i="37"/>
  <c r="B98" i="37"/>
  <c r="AW97" i="37"/>
  <c r="AV97" i="37"/>
  <c r="AU97" i="37"/>
  <c r="AT97" i="37"/>
  <c r="AS97" i="37"/>
  <c r="AR97" i="37"/>
  <c r="AQ97" i="37"/>
  <c r="AP97" i="37"/>
  <c r="AO97" i="37"/>
  <c r="AN97" i="37"/>
  <c r="AM97" i="37"/>
  <c r="AL97" i="37"/>
  <c r="AK97" i="37"/>
  <c r="AJ97" i="37"/>
  <c r="AI97" i="37"/>
  <c r="AH97" i="37"/>
  <c r="AG97" i="37"/>
  <c r="AF97" i="37"/>
  <c r="AE97" i="37"/>
  <c r="AD97" i="37"/>
  <c r="AC97" i="37"/>
  <c r="AB97" i="37"/>
  <c r="AA97" i="37"/>
  <c r="Z97" i="37"/>
  <c r="Y97" i="37"/>
  <c r="X97" i="37"/>
  <c r="W97" i="37"/>
  <c r="V97" i="37"/>
  <c r="U97" i="37"/>
  <c r="T97" i="37"/>
  <c r="S97" i="37"/>
  <c r="R97" i="37"/>
  <c r="Q97" i="37"/>
  <c r="P97" i="37"/>
  <c r="O97" i="37"/>
  <c r="N97" i="37"/>
  <c r="M97" i="37"/>
  <c r="L97" i="37"/>
  <c r="K97" i="37"/>
  <c r="J97" i="37"/>
  <c r="I97" i="37"/>
  <c r="H97" i="37"/>
  <c r="G97" i="37"/>
  <c r="F97" i="37"/>
  <c r="E97" i="37"/>
  <c r="D97" i="37"/>
  <c r="C97" i="37"/>
  <c r="B97" i="37"/>
  <c r="AW88" i="37"/>
  <c r="AV88" i="37"/>
  <c r="AU88" i="37"/>
  <c r="AT88" i="37"/>
  <c r="AS88" i="37"/>
  <c r="AR88" i="37"/>
  <c r="AQ88" i="37"/>
  <c r="AP88" i="37"/>
  <c r="AO88" i="37"/>
  <c r="AN88" i="37"/>
  <c r="AM88" i="37"/>
  <c r="AL88" i="37"/>
  <c r="AK88" i="37"/>
  <c r="AJ88" i="37"/>
  <c r="AI88" i="37"/>
  <c r="AH88" i="37"/>
  <c r="AG88" i="37"/>
  <c r="AF88" i="37"/>
  <c r="AE88" i="37"/>
  <c r="AD88" i="37"/>
  <c r="AC88" i="37"/>
  <c r="AB88" i="37"/>
  <c r="AA88" i="37"/>
  <c r="Z88" i="37"/>
  <c r="Y88" i="37"/>
  <c r="X88" i="37"/>
  <c r="W88" i="37"/>
  <c r="V88" i="37"/>
  <c r="U88" i="37"/>
  <c r="T88" i="37"/>
  <c r="S88" i="37"/>
  <c r="R88" i="37"/>
  <c r="Q88" i="37"/>
  <c r="P88" i="37"/>
  <c r="O88" i="37"/>
  <c r="N88" i="37"/>
  <c r="M88" i="37"/>
  <c r="L88" i="37"/>
  <c r="K88" i="37"/>
  <c r="J88" i="37"/>
  <c r="I88" i="37"/>
  <c r="H88" i="37"/>
  <c r="G88" i="37"/>
  <c r="F88" i="37"/>
  <c r="E88" i="37"/>
  <c r="D88" i="37"/>
  <c r="C88" i="37"/>
  <c r="B88" i="37"/>
  <c r="AW87" i="37"/>
  <c r="AV87" i="37"/>
  <c r="AU87" i="37"/>
  <c r="AT87" i="37"/>
  <c r="AS87" i="37"/>
  <c r="AR87" i="37"/>
  <c r="AQ87" i="37"/>
  <c r="AP87" i="37"/>
  <c r="AO87" i="37"/>
  <c r="AN87" i="37"/>
  <c r="AM87" i="37"/>
  <c r="AL87" i="37"/>
  <c r="AK87" i="37"/>
  <c r="AJ87" i="37"/>
  <c r="AI87" i="37"/>
  <c r="AH87" i="37"/>
  <c r="AG87" i="37"/>
  <c r="AF87" i="37"/>
  <c r="AE87" i="37"/>
  <c r="AD87" i="37"/>
  <c r="AC87" i="37"/>
  <c r="AB87" i="37"/>
  <c r="AA87" i="37"/>
  <c r="Z87" i="37"/>
  <c r="Y87" i="37"/>
  <c r="X87" i="37"/>
  <c r="W87" i="37"/>
  <c r="V87" i="37"/>
  <c r="U87" i="37"/>
  <c r="T87" i="37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AW86" i="37"/>
  <c r="AV86" i="37"/>
  <c r="AU86" i="37"/>
  <c r="AT86" i="37"/>
  <c r="AS86" i="37"/>
  <c r="AR86" i="37"/>
  <c r="AQ86" i="37"/>
  <c r="AP86" i="37"/>
  <c r="AO86" i="37"/>
  <c r="AN86" i="37"/>
  <c r="AM86" i="37"/>
  <c r="AL86" i="37"/>
  <c r="AK86" i="37"/>
  <c r="AJ86" i="37"/>
  <c r="AI86" i="37"/>
  <c r="AH86" i="37"/>
  <c r="AG86" i="37"/>
  <c r="AF86" i="37"/>
  <c r="AE86" i="37"/>
  <c r="AD86" i="37"/>
  <c r="AC86" i="37"/>
  <c r="AB86" i="37"/>
  <c r="AA86" i="37"/>
  <c r="Z86" i="37"/>
  <c r="Y86" i="37"/>
  <c r="X86" i="37"/>
  <c r="W86" i="37"/>
  <c r="V86" i="37"/>
  <c r="U86" i="37"/>
  <c r="T86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B108" i="37" l="1"/>
  <c r="B107" i="37"/>
  <c r="B106" i="37"/>
  <c r="AH92" i="37"/>
  <c r="AH93" i="37"/>
  <c r="AH91" i="37"/>
  <c r="Z104" i="37"/>
  <c r="Z102" i="37"/>
  <c r="Z103" i="37"/>
  <c r="C92" i="37"/>
  <c r="C91" i="37"/>
  <c r="C93" i="37"/>
  <c r="AA92" i="37"/>
  <c r="AA93" i="37"/>
  <c r="AA91" i="37"/>
  <c r="K103" i="37"/>
  <c r="K102" i="37"/>
  <c r="K104" i="37"/>
  <c r="AQ103" i="37"/>
  <c r="AQ102" i="37"/>
  <c r="AQ104" i="37"/>
  <c r="D93" i="37"/>
  <c r="D92" i="37"/>
  <c r="D91" i="37"/>
  <c r="AR93" i="37"/>
  <c r="AR92" i="37"/>
  <c r="AR91" i="37"/>
  <c r="AB104" i="37"/>
  <c r="AB103" i="37"/>
  <c r="AB102" i="37"/>
  <c r="E93" i="37"/>
  <c r="E92" i="37"/>
  <c r="E91" i="37"/>
  <c r="M93" i="37"/>
  <c r="M92" i="37"/>
  <c r="M91" i="37"/>
  <c r="U93" i="37"/>
  <c r="U92" i="37"/>
  <c r="U91" i="37"/>
  <c r="AC93" i="37"/>
  <c r="AC92" i="37"/>
  <c r="AC91" i="37"/>
  <c r="AK93" i="37"/>
  <c r="AK92" i="37"/>
  <c r="AK91" i="37"/>
  <c r="AS93" i="37"/>
  <c r="AS92" i="37"/>
  <c r="AS91" i="37"/>
  <c r="E104" i="37"/>
  <c r="E103" i="37"/>
  <c r="E102" i="37"/>
  <c r="M104" i="37"/>
  <c r="M103" i="37"/>
  <c r="M102" i="37"/>
  <c r="U104" i="37"/>
  <c r="U103" i="37"/>
  <c r="U102" i="37"/>
  <c r="AC104" i="37"/>
  <c r="AC103" i="37"/>
  <c r="AC102" i="37"/>
  <c r="AK104" i="37"/>
  <c r="AK103" i="37"/>
  <c r="AK102" i="37"/>
  <c r="AS104" i="37"/>
  <c r="AS103" i="37"/>
  <c r="AS102" i="37"/>
  <c r="F93" i="37"/>
  <c r="F92" i="37"/>
  <c r="F91" i="37"/>
  <c r="N93" i="37"/>
  <c r="N92" i="37"/>
  <c r="N91" i="37"/>
  <c r="V93" i="37"/>
  <c r="V92" i="37"/>
  <c r="V91" i="37"/>
  <c r="AD93" i="37"/>
  <c r="AD92" i="37"/>
  <c r="AD91" i="37"/>
  <c r="AL93" i="37"/>
  <c r="AL92" i="37"/>
  <c r="AL91" i="37"/>
  <c r="AT93" i="37"/>
  <c r="AT92" i="37"/>
  <c r="AT91" i="37"/>
  <c r="F104" i="37"/>
  <c r="F103" i="37"/>
  <c r="F102" i="37"/>
  <c r="N104" i="37"/>
  <c r="N103" i="37"/>
  <c r="N102" i="37"/>
  <c r="V104" i="37"/>
  <c r="V103" i="37"/>
  <c r="V102" i="37"/>
  <c r="AD104" i="37"/>
  <c r="AD103" i="37"/>
  <c r="AD102" i="37"/>
  <c r="AL104" i="37"/>
  <c r="AL103" i="37"/>
  <c r="AL102" i="37"/>
  <c r="AT104" i="37"/>
  <c r="AT103" i="37"/>
  <c r="AT102" i="37"/>
  <c r="R92" i="37"/>
  <c r="R91" i="37"/>
  <c r="R93" i="37"/>
  <c r="B103" i="37"/>
  <c r="B104" i="37"/>
  <c r="B102" i="37"/>
  <c r="AH104" i="37"/>
  <c r="AH103" i="37"/>
  <c r="AH102" i="37"/>
  <c r="S92" i="37"/>
  <c r="S91" i="37"/>
  <c r="S93" i="37"/>
  <c r="S103" i="37"/>
  <c r="S102" i="37"/>
  <c r="S104" i="37"/>
  <c r="T93" i="37"/>
  <c r="T92" i="37"/>
  <c r="T91" i="37"/>
  <c r="D104" i="37"/>
  <c r="D103" i="37"/>
  <c r="D102" i="37"/>
  <c r="AJ104" i="37"/>
  <c r="AJ103" i="37"/>
  <c r="AJ102" i="37"/>
  <c r="O93" i="37"/>
  <c r="O92" i="37"/>
  <c r="O91" i="37"/>
  <c r="AE93" i="37"/>
  <c r="AE92" i="37"/>
  <c r="AE91" i="37"/>
  <c r="AU93" i="37"/>
  <c r="AU92" i="37"/>
  <c r="AU91" i="37"/>
  <c r="G104" i="37"/>
  <c r="G103" i="37"/>
  <c r="G102" i="37"/>
  <c r="O104" i="37"/>
  <c r="O103" i="37"/>
  <c r="O102" i="37"/>
  <c r="W104" i="37"/>
  <c r="W103" i="37"/>
  <c r="W102" i="37"/>
  <c r="AE104" i="37"/>
  <c r="AE103" i="37"/>
  <c r="AE102" i="37"/>
  <c r="AM104" i="37"/>
  <c r="AM103" i="37"/>
  <c r="AM102" i="37"/>
  <c r="AU104" i="37"/>
  <c r="AU103" i="37"/>
  <c r="AU102" i="37"/>
  <c r="B92" i="37"/>
  <c r="B91" i="37"/>
  <c r="B93" i="37"/>
  <c r="Z93" i="37"/>
  <c r="Z92" i="37"/>
  <c r="Z91" i="37"/>
  <c r="J104" i="37"/>
  <c r="J103" i="37"/>
  <c r="J102" i="37"/>
  <c r="AP102" i="37"/>
  <c r="AP103" i="37"/>
  <c r="AP104" i="37"/>
  <c r="K93" i="37"/>
  <c r="K91" i="37"/>
  <c r="K92" i="37"/>
  <c r="AQ91" i="37"/>
  <c r="AQ93" i="37"/>
  <c r="AQ92" i="37"/>
  <c r="AA104" i="37"/>
  <c r="AA102" i="37"/>
  <c r="AA103" i="37"/>
  <c r="AJ93" i="37"/>
  <c r="AJ92" i="37"/>
  <c r="AJ91" i="37"/>
  <c r="L104" i="37"/>
  <c r="L103" i="37"/>
  <c r="L102" i="37"/>
  <c r="W93" i="37"/>
  <c r="W92" i="37"/>
  <c r="W91" i="37"/>
  <c r="X92" i="37"/>
  <c r="X93" i="37"/>
  <c r="X91" i="37"/>
  <c r="AN91" i="37"/>
  <c r="AN93" i="37"/>
  <c r="AN92" i="37"/>
  <c r="H103" i="37"/>
  <c r="H104" i="37"/>
  <c r="H102" i="37"/>
  <c r="P103" i="37"/>
  <c r="P102" i="37"/>
  <c r="P104" i="37"/>
  <c r="X104" i="37"/>
  <c r="X102" i="37"/>
  <c r="X103" i="37"/>
  <c r="AF104" i="37"/>
  <c r="AF102" i="37"/>
  <c r="AF103" i="37"/>
  <c r="AN103" i="37"/>
  <c r="AN104" i="37"/>
  <c r="AN102" i="37"/>
  <c r="AV103" i="37"/>
  <c r="AV102" i="37"/>
  <c r="AV104" i="37"/>
  <c r="J93" i="37"/>
  <c r="J92" i="37"/>
  <c r="J91" i="37"/>
  <c r="AP93" i="37"/>
  <c r="AP91" i="37"/>
  <c r="AP92" i="37"/>
  <c r="R103" i="37"/>
  <c r="R104" i="37"/>
  <c r="R102" i="37"/>
  <c r="AI91" i="37"/>
  <c r="AI92" i="37"/>
  <c r="AI93" i="37"/>
  <c r="C104" i="37"/>
  <c r="C103" i="37"/>
  <c r="C102" i="37"/>
  <c r="AI104" i="37"/>
  <c r="AI103" i="37"/>
  <c r="AI102" i="37"/>
  <c r="L93" i="37"/>
  <c r="L92" i="37"/>
  <c r="L91" i="37"/>
  <c r="AB93" i="37"/>
  <c r="AB92" i="37"/>
  <c r="AB91" i="37"/>
  <c r="T104" i="37"/>
  <c r="T103" i="37"/>
  <c r="T102" i="37"/>
  <c r="AR104" i="37"/>
  <c r="AR103" i="37"/>
  <c r="AR102" i="37"/>
  <c r="G93" i="37"/>
  <c r="G92" i="37"/>
  <c r="G91" i="37"/>
  <c r="AM93" i="37"/>
  <c r="AM92" i="37"/>
  <c r="AM91" i="37"/>
  <c r="H93" i="37"/>
  <c r="H91" i="37"/>
  <c r="H92" i="37"/>
  <c r="P92" i="37"/>
  <c r="P93" i="37"/>
  <c r="P91" i="37"/>
  <c r="AF93" i="37"/>
  <c r="AF92" i="37"/>
  <c r="AF91" i="37"/>
  <c r="AV92" i="37"/>
  <c r="AV93" i="37"/>
  <c r="AV91" i="37"/>
  <c r="I93" i="37"/>
  <c r="I91" i="37"/>
  <c r="I92" i="37"/>
  <c r="Q93" i="37"/>
  <c r="Q92" i="37"/>
  <c r="Q91" i="37"/>
  <c r="Y91" i="37"/>
  <c r="Y92" i="37"/>
  <c r="Y93" i="37"/>
  <c r="AG92" i="37"/>
  <c r="AG91" i="37"/>
  <c r="AG93" i="37"/>
  <c r="AO93" i="37"/>
  <c r="AO91" i="37"/>
  <c r="AO92" i="37"/>
  <c r="AW93" i="37"/>
  <c r="AW91" i="37"/>
  <c r="AW92" i="37"/>
  <c r="I104" i="37"/>
  <c r="I102" i="37"/>
  <c r="I103" i="37"/>
  <c r="Q103" i="37"/>
  <c r="Q104" i="37"/>
  <c r="Q102" i="37"/>
  <c r="Y102" i="37"/>
  <c r="Y103" i="37"/>
  <c r="Y104" i="37"/>
  <c r="AG104" i="37"/>
  <c r="AG102" i="37"/>
  <c r="AG103" i="37"/>
  <c r="AO104" i="37"/>
  <c r="AO103" i="37"/>
  <c r="AO102" i="37"/>
  <c r="AW103" i="37"/>
  <c r="AW104" i="37"/>
  <c r="AW102" i="37"/>
  <c r="C101" i="36"/>
  <c r="D101" i="36"/>
  <c r="E101" i="36"/>
  <c r="F101" i="36"/>
  <c r="G101" i="36"/>
  <c r="H101" i="36"/>
  <c r="I101" i="36"/>
  <c r="J101" i="36"/>
  <c r="K101" i="36"/>
  <c r="L101" i="36"/>
  <c r="M101" i="36"/>
  <c r="N101" i="36"/>
  <c r="O101" i="36"/>
  <c r="P101" i="36"/>
  <c r="Q101" i="36"/>
  <c r="R101" i="36"/>
  <c r="S101" i="36"/>
  <c r="T101" i="36"/>
  <c r="U101" i="36"/>
  <c r="V101" i="36"/>
  <c r="W101" i="36"/>
  <c r="X101" i="36"/>
  <c r="Y101" i="36"/>
  <c r="Z101" i="36"/>
  <c r="AA101" i="36"/>
  <c r="AB101" i="36"/>
  <c r="AC101" i="36"/>
  <c r="AD101" i="36"/>
  <c r="AE101" i="36"/>
  <c r="AF101" i="36"/>
  <c r="AG101" i="36"/>
  <c r="AH101" i="36"/>
  <c r="AI101" i="36"/>
  <c r="AJ101" i="36"/>
  <c r="AK101" i="36"/>
  <c r="AL101" i="36"/>
  <c r="AM101" i="36"/>
  <c r="AN101" i="36"/>
  <c r="AO101" i="36"/>
  <c r="AP101" i="36"/>
  <c r="AQ101" i="36"/>
  <c r="AR101" i="36"/>
  <c r="AS101" i="36"/>
  <c r="AT101" i="36"/>
  <c r="AU101" i="36"/>
  <c r="AV101" i="36"/>
  <c r="AW101" i="36"/>
  <c r="B101" i="36"/>
  <c r="C100" i="36"/>
  <c r="D100" i="36"/>
  <c r="E100" i="36"/>
  <c r="F100" i="36"/>
  <c r="G100" i="36"/>
  <c r="H100" i="36"/>
  <c r="I100" i="36"/>
  <c r="J100" i="36"/>
  <c r="K100" i="36"/>
  <c r="L100" i="36"/>
  <c r="M100" i="36"/>
  <c r="N100" i="36"/>
  <c r="O100" i="36"/>
  <c r="P100" i="36"/>
  <c r="Q100" i="36"/>
  <c r="R100" i="36"/>
  <c r="S100" i="36"/>
  <c r="T100" i="36"/>
  <c r="U100" i="36"/>
  <c r="V100" i="36"/>
  <c r="W100" i="36"/>
  <c r="X100" i="36"/>
  <c r="Y100" i="36"/>
  <c r="Z100" i="36"/>
  <c r="AA100" i="36"/>
  <c r="AB100" i="36"/>
  <c r="AC100" i="36"/>
  <c r="AD100" i="36"/>
  <c r="AE100" i="36"/>
  <c r="AF100" i="36"/>
  <c r="AG100" i="36"/>
  <c r="AH100" i="36"/>
  <c r="AI100" i="36"/>
  <c r="AJ100" i="36"/>
  <c r="AK100" i="36"/>
  <c r="AL100" i="36"/>
  <c r="AM100" i="36"/>
  <c r="AN100" i="36"/>
  <c r="AO100" i="36"/>
  <c r="AP100" i="36"/>
  <c r="AQ100" i="36"/>
  <c r="AR100" i="36"/>
  <c r="AS100" i="36"/>
  <c r="AT100" i="36"/>
  <c r="AU100" i="36"/>
  <c r="AV100" i="36"/>
  <c r="AW100" i="36"/>
  <c r="B100" i="36"/>
  <c r="C99" i="36"/>
  <c r="D99" i="36"/>
  <c r="E99" i="36"/>
  <c r="F99" i="36"/>
  <c r="G99" i="36"/>
  <c r="H99" i="36"/>
  <c r="I99" i="36"/>
  <c r="J99" i="36"/>
  <c r="K99" i="36"/>
  <c r="L99" i="36"/>
  <c r="M99" i="36"/>
  <c r="N99" i="36"/>
  <c r="O99" i="36"/>
  <c r="P99" i="36"/>
  <c r="Q99" i="36"/>
  <c r="R99" i="36"/>
  <c r="S99" i="36"/>
  <c r="T99" i="36"/>
  <c r="U99" i="36"/>
  <c r="V99" i="36"/>
  <c r="W99" i="36"/>
  <c r="X99" i="36"/>
  <c r="Y99" i="36"/>
  <c r="Z99" i="36"/>
  <c r="AA99" i="36"/>
  <c r="AB99" i="36"/>
  <c r="AC99" i="36"/>
  <c r="AD99" i="36"/>
  <c r="AE99" i="36"/>
  <c r="AF99" i="36"/>
  <c r="AG99" i="36"/>
  <c r="AH99" i="36"/>
  <c r="AI99" i="36"/>
  <c r="AJ99" i="36"/>
  <c r="AK99" i="36"/>
  <c r="AL99" i="36"/>
  <c r="AM99" i="36"/>
  <c r="AN99" i="36"/>
  <c r="AO99" i="36"/>
  <c r="AP99" i="36"/>
  <c r="AQ99" i="36"/>
  <c r="AR99" i="36"/>
  <c r="AS99" i="36"/>
  <c r="AT99" i="36"/>
  <c r="AU99" i="36"/>
  <c r="AV99" i="36"/>
  <c r="AW99" i="36"/>
  <c r="B99" i="36"/>
  <c r="C90" i="36"/>
  <c r="D90" i="36"/>
  <c r="E90" i="36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Z90" i="36"/>
  <c r="AA90" i="36"/>
  <c r="AB90" i="36"/>
  <c r="AC90" i="36"/>
  <c r="AD90" i="36"/>
  <c r="AE90" i="36"/>
  <c r="AF90" i="36"/>
  <c r="AG90" i="36"/>
  <c r="AH90" i="36"/>
  <c r="AI90" i="36"/>
  <c r="AJ90" i="36"/>
  <c r="AK90" i="36"/>
  <c r="AL90" i="36"/>
  <c r="AM90" i="36"/>
  <c r="AN90" i="36"/>
  <c r="AO90" i="36"/>
  <c r="AP90" i="36"/>
  <c r="AQ90" i="36"/>
  <c r="AR90" i="36"/>
  <c r="AS90" i="36"/>
  <c r="AT90" i="36"/>
  <c r="AU90" i="36"/>
  <c r="AV90" i="36"/>
  <c r="AW90" i="36"/>
  <c r="B90" i="36"/>
  <c r="G89" i="36"/>
  <c r="H89" i="36"/>
  <c r="I89" i="36"/>
  <c r="J89" i="36"/>
  <c r="K89" i="36"/>
  <c r="L89" i="36"/>
  <c r="M89" i="36"/>
  <c r="N89" i="36"/>
  <c r="O89" i="36"/>
  <c r="P89" i="36"/>
  <c r="Q89" i="36"/>
  <c r="R89" i="36"/>
  <c r="S89" i="36"/>
  <c r="T89" i="36"/>
  <c r="U89" i="36"/>
  <c r="V89" i="36"/>
  <c r="W89" i="36"/>
  <c r="X89" i="36"/>
  <c r="Y89" i="36"/>
  <c r="Z89" i="36"/>
  <c r="AA89" i="36"/>
  <c r="AB89" i="36"/>
  <c r="AC89" i="36"/>
  <c r="AD89" i="36"/>
  <c r="AE89" i="36"/>
  <c r="AF89" i="36"/>
  <c r="AG89" i="36"/>
  <c r="AH89" i="36"/>
  <c r="AI89" i="36"/>
  <c r="AJ89" i="36"/>
  <c r="AK89" i="36"/>
  <c r="AL89" i="36"/>
  <c r="AM89" i="36"/>
  <c r="AN89" i="36"/>
  <c r="AO89" i="36"/>
  <c r="AP89" i="36"/>
  <c r="AQ89" i="36"/>
  <c r="AR89" i="36"/>
  <c r="AS89" i="36"/>
  <c r="AT89" i="36"/>
  <c r="AU89" i="36"/>
  <c r="AV89" i="36"/>
  <c r="AW89" i="36"/>
  <c r="C89" i="36"/>
  <c r="D89" i="36"/>
  <c r="E89" i="36"/>
  <c r="F89" i="36"/>
  <c r="B89" i="36"/>
  <c r="C88" i="36"/>
  <c r="D88" i="36"/>
  <c r="E88" i="36"/>
  <c r="F88" i="36"/>
  <c r="G88" i="36"/>
  <c r="H88" i="36"/>
  <c r="I88" i="36"/>
  <c r="J88" i="36"/>
  <c r="K88" i="36"/>
  <c r="L88" i="36"/>
  <c r="M88" i="36"/>
  <c r="N88" i="36"/>
  <c r="O88" i="36"/>
  <c r="P88" i="36"/>
  <c r="Q88" i="36"/>
  <c r="R88" i="36"/>
  <c r="S88" i="36"/>
  <c r="T88" i="36"/>
  <c r="U88" i="36"/>
  <c r="V88" i="36"/>
  <c r="W88" i="36"/>
  <c r="X88" i="36"/>
  <c r="Y88" i="36"/>
  <c r="Z88" i="36"/>
  <c r="AA88" i="36"/>
  <c r="AB88" i="36"/>
  <c r="AC88" i="36"/>
  <c r="AD88" i="36"/>
  <c r="AE88" i="36"/>
  <c r="AF88" i="36"/>
  <c r="AG88" i="36"/>
  <c r="AH88" i="36"/>
  <c r="AI88" i="36"/>
  <c r="AJ88" i="36"/>
  <c r="AK88" i="36"/>
  <c r="AL88" i="36"/>
  <c r="AM88" i="36"/>
  <c r="AN88" i="36"/>
  <c r="AO88" i="36"/>
  <c r="AP88" i="36"/>
  <c r="AQ88" i="36"/>
  <c r="AR88" i="36"/>
  <c r="AS88" i="36"/>
  <c r="AT88" i="36"/>
  <c r="AU88" i="36"/>
  <c r="AV88" i="36"/>
  <c r="AW88" i="36"/>
  <c r="B88" i="36"/>
  <c r="C16" i="37"/>
  <c r="B110" i="36" l="1"/>
  <c r="B109" i="36"/>
  <c r="B108" i="36"/>
  <c r="Z95" i="36"/>
  <c r="Z93" i="36"/>
  <c r="Z94" i="36"/>
  <c r="Z105" i="36"/>
  <c r="Z106" i="36"/>
  <c r="Z104" i="36"/>
  <c r="AG93" i="36"/>
  <c r="AG95" i="36"/>
  <c r="AG94" i="36"/>
  <c r="AG104" i="36"/>
  <c r="AG105" i="36"/>
  <c r="AG106" i="36"/>
  <c r="AF95" i="36"/>
  <c r="AF93" i="36"/>
  <c r="AF94" i="36"/>
  <c r="AN106" i="36"/>
  <c r="AN105" i="36"/>
  <c r="AN104" i="36"/>
  <c r="H106" i="36"/>
  <c r="H105" i="36"/>
  <c r="H104" i="36"/>
  <c r="AM95" i="36"/>
  <c r="AM94" i="36"/>
  <c r="AM93" i="36"/>
  <c r="O95" i="36"/>
  <c r="O94" i="36"/>
  <c r="O93" i="36"/>
  <c r="AM106" i="36"/>
  <c r="AM105" i="36"/>
  <c r="AM104" i="36"/>
  <c r="W106" i="36"/>
  <c r="W105" i="36"/>
  <c r="W104" i="36"/>
  <c r="O106" i="36"/>
  <c r="O105" i="36"/>
  <c r="O104" i="36"/>
  <c r="G106" i="36"/>
  <c r="G105" i="36"/>
  <c r="G104" i="36"/>
  <c r="AT95" i="36"/>
  <c r="AT94" i="36"/>
  <c r="AT93" i="36"/>
  <c r="AL95" i="36"/>
  <c r="AL94" i="36"/>
  <c r="AL93" i="36"/>
  <c r="AD95" i="36"/>
  <c r="AD94" i="36"/>
  <c r="AD93" i="36"/>
  <c r="V95" i="36"/>
  <c r="V94" i="36"/>
  <c r="V93" i="36"/>
  <c r="N95" i="36"/>
  <c r="N94" i="36"/>
  <c r="N93" i="36"/>
  <c r="F95" i="36"/>
  <c r="F94" i="36"/>
  <c r="F93" i="36"/>
  <c r="AT106" i="36"/>
  <c r="AT105" i="36"/>
  <c r="AT104" i="36"/>
  <c r="AL106" i="36"/>
  <c r="AL105" i="36"/>
  <c r="AL104" i="36"/>
  <c r="AD106" i="36"/>
  <c r="AD105" i="36"/>
  <c r="AD104" i="36"/>
  <c r="V106" i="36"/>
  <c r="V105" i="36"/>
  <c r="V104" i="36"/>
  <c r="N106" i="36"/>
  <c r="N105" i="36"/>
  <c r="N104" i="36"/>
  <c r="F106" i="36"/>
  <c r="F105" i="36"/>
  <c r="F104" i="36"/>
  <c r="AH94" i="36"/>
  <c r="AH93" i="36"/>
  <c r="AH95" i="36"/>
  <c r="AH106" i="36"/>
  <c r="AH104" i="36"/>
  <c r="AH105" i="36"/>
  <c r="AO94" i="36"/>
  <c r="AO93" i="36"/>
  <c r="AO95" i="36"/>
  <c r="AW106" i="36"/>
  <c r="AW105" i="36"/>
  <c r="AW104" i="36"/>
  <c r="Q106" i="36"/>
  <c r="Q104" i="36"/>
  <c r="Q105" i="36"/>
  <c r="AN94" i="36"/>
  <c r="AN95" i="36"/>
  <c r="AN93" i="36"/>
  <c r="H95" i="36"/>
  <c r="H93" i="36"/>
  <c r="H94" i="36"/>
  <c r="AV105" i="36"/>
  <c r="AV104" i="36"/>
  <c r="AV106" i="36"/>
  <c r="P104" i="36"/>
  <c r="P106" i="36"/>
  <c r="P105" i="36"/>
  <c r="AE95" i="36"/>
  <c r="AE94" i="36"/>
  <c r="AE93" i="36"/>
  <c r="AE106" i="36"/>
  <c r="AE105" i="36"/>
  <c r="AE104" i="36"/>
  <c r="AS95" i="36"/>
  <c r="AS94" i="36"/>
  <c r="AS93" i="36"/>
  <c r="U95" i="36"/>
  <c r="U94" i="36"/>
  <c r="U93" i="36"/>
  <c r="M95" i="36"/>
  <c r="M94" i="36"/>
  <c r="M93" i="36"/>
  <c r="E95" i="36"/>
  <c r="E94" i="36"/>
  <c r="E93" i="36"/>
  <c r="AS106" i="36"/>
  <c r="AS105" i="36"/>
  <c r="AS104" i="36"/>
  <c r="AK106" i="36"/>
  <c r="AK105" i="36"/>
  <c r="AK104" i="36"/>
  <c r="AC106" i="36"/>
  <c r="AC105" i="36"/>
  <c r="AC104" i="36"/>
  <c r="U106" i="36"/>
  <c r="U105" i="36"/>
  <c r="U104" i="36"/>
  <c r="M106" i="36"/>
  <c r="M105" i="36"/>
  <c r="M104" i="36"/>
  <c r="E106" i="36"/>
  <c r="E105" i="36"/>
  <c r="E104" i="36"/>
  <c r="B95" i="36"/>
  <c r="B93" i="36"/>
  <c r="B94" i="36"/>
  <c r="R93" i="36"/>
  <c r="R95" i="36"/>
  <c r="R94" i="36"/>
  <c r="B105" i="36"/>
  <c r="B104" i="36"/>
  <c r="B106" i="36"/>
  <c r="R105" i="36"/>
  <c r="R104" i="36"/>
  <c r="R106" i="36"/>
  <c r="Q95" i="36"/>
  <c r="Q94" i="36"/>
  <c r="Q93" i="36"/>
  <c r="AO106" i="36"/>
  <c r="AO105" i="36"/>
  <c r="AO104" i="36"/>
  <c r="I105" i="36"/>
  <c r="I106" i="36"/>
  <c r="I104" i="36"/>
  <c r="AV95" i="36"/>
  <c r="AV94" i="36"/>
  <c r="AV93" i="36"/>
  <c r="P95" i="36"/>
  <c r="P94" i="36"/>
  <c r="P93" i="36"/>
  <c r="X105" i="36"/>
  <c r="X106" i="36"/>
  <c r="X104" i="36"/>
  <c r="W95" i="36"/>
  <c r="W94" i="36"/>
  <c r="W93" i="36"/>
  <c r="AU106" i="36"/>
  <c r="AU105" i="36"/>
  <c r="AU104" i="36"/>
  <c r="AK95" i="36"/>
  <c r="AK94" i="36"/>
  <c r="AK93" i="36"/>
  <c r="AB95" i="36"/>
  <c r="AB94" i="36"/>
  <c r="AB93" i="36"/>
  <c r="D95" i="36"/>
  <c r="D94" i="36"/>
  <c r="D93" i="36"/>
  <c r="AR106" i="36"/>
  <c r="AR105" i="36"/>
  <c r="AR104" i="36"/>
  <c r="AJ106" i="36"/>
  <c r="AJ105" i="36"/>
  <c r="AJ104" i="36"/>
  <c r="AB106" i="36"/>
  <c r="AB105" i="36"/>
  <c r="AB104" i="36"/>
  <c r="T106" i="36"/>
  <c r="T105" i="36"/>
  <c r="T104" i="36"/>
  <c r="L106" i="36"/>
  <c r="L105" i="36"/>
  <c r="L104" i="36"/>
  <c r="D106" i="36"/>
  <c r="D105" i="36"/>
  <c r="D104" i="36"/>
  <c r="AP95" i="36"/>
  <c r="AP94" i="36"/>
  <c r="AP93" i="36"/>
  <c r="J95" i="36"/>
  <c r="J94" i="36"/>
  <c r="J93" i="36"/>
  <c r="AP106" i="36"/>
  <c r="AP104" i="36"/>
  <c r="AP105" i="36"/>
  <c r="J106" i="36"/>
  <c r="J104" i="36"/>
  <c r="J105" i="36"/>
  <c r="AW95" i="36"/>
  <c r="AW94" i="36"/>
  <c r="AW93" i="36"/>
  <c r="Y94" i="36"/>
  <c r="Y93" i="36"/>
  <c r="Y95" i="36"/>
  <c r="I95" i="36"/>
  <c r="I94" i="36"/>
  <c r="I93" i="36"/>
  <c r="Y105" i="36"/>
  <c r="Y104" i="36"/>
  <c r="Y106" i="36"/>
  <c r="X93" i="36"/>
  <c r="X94" i="36"/>
  <c r="X95" i="36"/>
  <c r="AF104" i="36"/>
  <c r="AF105" i="36"/>
  <c r="AF106" i="36"/>
  <c r="AU95" i="36"/>
  <c r="AU94" i="36"/>
  <c r="AU93" i="36"/>
  <c r="G95" i="36"/>
  <c r="G94" i="36"/>
  <c r="G93" i="36"/>
  <c r="AC95" i="36"/>
  <c r="AC94" i="36"/>
  <c r="AC93" i="36"/>
  <c r="AR95" i="36"/>
  <c r="AR94" i="36"/>
  <c r="AR93" i="36"/>
  <c r="AJ95" i="36"/>
  <c r="AJ94" i="36"/>
  <c r="AJ93" i="36"/>
  <c r="T95" i="36"/>
  <c r="T94" i="36"/>
  <c r="T93" i="36"/>
  <c r="L95" i="36"/>
  <c r="L94" i="36"/>
  <c r="L93" i="36"/>
  <c r="AQ94" i="36"/>
  <c r="AQ93" i="36"/>
  <c r="AQ95" i="36"/>
  <c r="AI95" i="36"/>
  <c r="AI93" i="36"/>
  <c r="AI94" i="36"/>
  <c r="AA95" i="36"/>
  <c r="AA94" i="36"/>
  <c r="AA93" i="36"/>
  <c r="S94" i="36"/>
  <c r="S93" i="36"/>
  <c r="S95" i="36"/>
  <c r="K93" i="36"/>
  <c r="K94" i="36"/>
  <c r="K95" i="36"/>
  <c r="C95" i="36"/>
  <c r="C93" i="36"/>
  <c r="C94" i="36"/>
  <c r="AQ105" i="36"/>
  <c r="AQ104" i="36"/>
  <c r="AQ106" i="36"/>
  <c r="AI105" i="36"/>
  <c r="AI106" i="36"/>
  <c r="AI104" i="36"/>
  <c r="AA106" i="36"/>
  <c r="AA104" i="36"/>
  <c r="AA105" i="36"/>
  <c r="S106" i="36"/>
  <c r="S104" i="36"/>
  <c r="S105" i="36"/>
  <c r="K105" i="36"/>
  <c r="K106" i="36"/>
  <c r="K104" i="36"/>
  <c r="C105" i="36"/>
  <c r="C106" i="36"/>
  <c r="C104" i="36"/>
  <c r="C179" i="37"/>
  <c r="C116" i="37"/>
  <c r="C17" i="37"/>
  <c r="C15" i="37"/>
  <c r="C14" i="37"/>
  <c r="C13" i="37"/>
  <c r="C12" i="37"/>
  <c r="C115" i="37" l="1"/>
  <c r="C178" i="37"/>
  <c r="C175" i="37"/>
  <c r="C112" i="37"/>
  <c r="C117" i="37"/>
  <c r="C180" i="37"/>
  <c r="C113" i="37"/>
  <c r="C176" i="37"/>
  <c r="C114" i="37"/>
  <c r="C177" i="37"/>
  <c r="C17" i="36"/>
  <c r="C16" i="36"/>
  <c r="C15" i="36"/>
  <c r="C14" i="36"/>
  <c r="C13" i="36"/>
  <c r="C12" i="36"/>
  <c r="C116" i="36" l="1"/>
  <c r="C179" i="36"/>
  <c r="C117" i="36"/>
  <c r="C180" i="36"/>
  <c r="C181" i="36"/>
  <c r="C118" i="36"/>
  <c r="C177" i="36"/>
  <c r="C114" i="36"/>
  <c r="C178" i="36"/>
  <c r="C115" i="36"/>
  <c r="C119" i="36"/>
  <c r="C182" i="36"/>
  <c r="C17" i="35"/>
  <c r="C16" i="35"/>
  <c r="C15" i="35"/>
  <c r="C14" i="35"/>
  <c r="C13" i="35"/>
  <c r="C12" i="35"/>
  <c r="C179" i="35" l="1"/>
  <c r="C116" i="35"/>
  <c r="C180" i="35"/>
  <c r="C117" i="35"/>
  <c r="C118" i="35"/>
  <c r="C181" i="35"/>
  <c r="C182" i="35"/>
  <c r="C119" i="35"/>
  <c r="C177" i="35"/>
  <c r="C114" i="35"/>
  <c r="C115" i="35"/>
  <c r="C178" i="35"/>
  <c r="B101" i="34"/>
  <c r="C101" i="34"/>
  <c r="D101" i="34"/>
  <c r="E101" i="34"/>
  <c r="F101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C100" i="34"/>
  <c r="D100" i="34"/>
  <c r="E100" i="34"/>
  <c r="F100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B100" i="34"/>
  <c r="C99" i="34"/>
  <c r="C104" i="34" s="1"/>
  <c r="D99" i="34"/>
  <c r="E99" i="34"/>
  <c r="F99" i="34"/>
  <c r="G99" i="34"/>
  <c r="H99" i="34"/>
  <c r="I99" i="34"/>
  <c r="J99" i="34"/>
  <c r="J104" i="34" s="1"/>
  <c r="K99" i="34"/>
  <c r="L99" i="34"/>
  <c r="M99" i="34"/>
  <c r="N99" i="34"/>
  <c r="O99" i="34"/>
  <c r="O104" i="34" s="1"/>
  <c r="P99" i="34"/>
  <c r="Q99" i="34"/>
  <c r="R99" i="34"/>
  <c r="R104" i="34" s="1"/>
  <c r="S99" i="34"/>
  <c r="S104" i="34" s="1"/>
  <c r="T99" i="34"/>
  <c r="T104" i="34" s="1"/>
  <c r="U99" i="34"/>
  <c r="V99" i="34"/>
  <c r="W99" i="34"/>
  <c r="X99" i="34"/>
  <c r="Y99" i="34"/>
  <c r="Z99" i="34"/>
  <c r="Z104" i="34" s="1"/>
  <c r="AA99" i="34"/>
  <c r="AB99" i="34"/>
  <c r="AC99" i="34"/>
  <c r="AD99" i="34"/>
  <c r="AE99" i="34"/>
  <c r="AE104" i="34" s="1"/>
  <c r="AF99" i="34"/>
  <c r="AG99" i="34"/>
  <c r="AH99" i="34"/>
  <c r="AH104" i="34" s="1"/>
  <c r="AI99" i="34"/>
  <c r="AJ99" i="34"/>
  <c r="AK99" i="34"/>
  <c r="AL99" i="34"/>
  <c r="AM99" i="34"/>
  <c r="AN99" i="34"/>
  <c r="AO99" i="34"/>
  <c r="AP99" i="34"/>
  <c r="AP104" i="34" s="1"/>
  <c r="AQ99" i="34"/>
  <c r="AR99" i="34"/>
  <c r="AR104" i="34" s="1"/>
  <c r="AS99" i="34"/>
  <c r="AT99" i="34"/>
  <c r="AU99" i="34"/>
  <c r="AU104" i="34" s="1"/>
  <c r="AV99" i="34"/>
  <c r="AW99" i="34"/>
  <c r="B99" i="34"/>
  <c r="C90" i="34"/>
  <c r="D90" i="34"/>
  <c r="E90" i="34"/>
  <c r="F90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B90" i="34"/>
  <c r="C89" i="34"/>
  <c r="D89" i="34"/>
  <c r="E89" i="34"/>
  <c r="F89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B89" i="34"/>
  <c r="C88" i="34"/>
  <c r="D88" i="34"/>
  <c r="E88" i="34"/>
  <c r="F88" i="34"/>
  <c r="G88" i="34"/>
  <c r="G93" i="34" s="1"/>
  <c r="H88" i="34"/>
  <c r="I88" i="34"/>
  <c r="I93" i="34" s="1"/>
  <c r="J88" i="34"/>
  <c r="J93" i="34" s="1"/>
  <c r="K88" i="34"/>
  <c r="L88" i="34"/>
  <c r="L93" i="34" s="1"/>
  <c r="M88" i="34"/>
  <c r="N88" i="34"/>
  <c r="O88" i="34"/>
  <c r="P88" i="34"/>
  <c r="Q88" i="34"/>
  <c r="R88" i="34"/>
  <c r="R93" i="34" s="1"/>
  <c r="S88" i="34"/>
  <c r="T88" i="34"/>
  <c r="U88" i="34"/>
  <c r="V88" i="34"/>
  <c r="W88" i="34"/>
  <c r="W93" i="34" s="1"/>
  <c r="X88" i="34"/>
  <c r="Y88" i="34"/>
  <c r="Y93" i="34" s="1"/>
  <c r="Z88" i="34"/>
  <c r="Z93" i="34" s="1"/>
  <c r="AA88" i="34"/>
  <c r="AB88" i="34"/>
  <c r="AB93" i="34" s="1"/>
  <c r="AC88" i="34"/>
  <c r="AD88" i="34"/>
  <c r="AE88" i="34"/>
  <c r="AF88" i="34"/>
  <c r="AG88" i="34"/>
  <c r="AH88" i="34"/>
  <c r="AH93" i="34" s="1"/>
  <c r="AI88" i="34"/>
  <c r="AJ88" i="34"/>
  <c r="AJ93" i="34" s="1"/>
  <c r="AK88" i="34"/>
  <c r="AL88" i="34"/>
  <c r="AM88" i="34"/>
  <c r="AN88" i="34"/>
  <c r="AO88" i="34"/>
  <c r="AO93" i="34" s="1"/>
  <c r="AP88" i="34"/>
  <c r="AP93" i="34" s="1"/>
  <c r="AQ88" i="34"/>
  <c r="AR88" i="34"/>
  <c r="AS88" i="34"/>
  <c r="AT88" i="34"/>
  <c r="AU88" i="34"/>
  <c r="AV88" i="34"/>
  <c r="AW88" i="34"/>
  <c r="B88" i="34"/>
  <c r="B93" i="34" s="1"/>
  <c r="B104" i="34" l="1"/>
  <c r="B109" i="34"/>
  <c r="B108" i="34"/>
  <c r="B110" i="34"/>
  <c r="AU95" i="34"/>
  <c r="AU94" i="34"/>
  <c r="AE94" i="34"/>
  <c r="AE95" i="34"/>
  <c r="O95" i="34"/>
  <c r="O94" i="34"/>
  <c r="AM106" i="34"/>
  <c r="AM105" i="34"/>
  <c r="W106" i="34"/>
  <c r="W105" i="34"/>
  <c r="G106" i="34"/>
  <c r="G105" i="34"/>
  <c r="AU93" i="34"/>
  <c r="AE93" i="34"/>
  <c r="W104" i="34"/>
  <c r="G104" i="34"/>
  <c r="AL94" i="34"/>
  <c r="AL95" i="34"/>
  <c r="V95" i="34"/>
  <c r="V94" i="34"/>
  <c r="F95" i="34"/>
  <c r="F94" i="34"/>
  <c r="AL106" i="34"/>
  <c r="AL105" i="34"/>
  <c r="V106" i="34"/>
  <c r="V105" i="34"/>
  <c r="AB106" i="34"/>
  <c r="AB105" i="34"/>
  <c r="L106" i="34"/>
  <c r="L105" i="34"/>
  <c r="AQ94" i="34"/>
  <c r="AQ95" i="34"/>
  <c r="AA95" i="34"/>
  <c r="AA94" i="34"/>
  <c r="K94" i="34"/>
  <c r="K95" i="34"/>
  <c r="AQ105" i="34"/>
  <c r="AQ106" i="34"/>
  <c r="AA106" i="34"/>
  <c r="AA105" i="34"/>
  <c r="K105" i="34"/>
  <c r="K106" i="34"/>
  <c r="AQ93" i="34"/>
  <c r="AA93" i="34"/>
  <c r="K93" i="34"/>
  <c r="AQ104" i="34"/>
  <c r="AA104" i="34"/>
  <c r="AP95" i="34"/>
  <c r="AP94" i="34"/>
  <c r="Z94" i="34"/>
  <c r="Z95" i="34"/>
  <c r="J94" i="34"/>
  <c r="J95" i="34"/>
  <c r="AH106" i="34"/>
  <c r="AH105" i="34"/>
  <c r="R106" i="34"/>
  <c r="R105" i="34"/>
  <c r="AW94" i="34"/>
  <c r="AW95" i="34"/>
  <c r="AG95" i="34"/>
  <c r="AG94" i="34"/>
  <c r="Q94" i="34"/>
  <c r="Q95" i="34"/>
  <c r="AW106" i="34"/>
  <c r="AW105" i="34"/>
  <c r="AO106" i="34"/>
  <c r="AO105" i="34"/>
  <c r="AG105" i="34"/>
  <c r="AG106" i="34"/>
  <c r="Y106" i="34"/>
  <c r="Y105" i="34"/>
  <c r="Q106" i="34"/>
  <c r="Q105" i="34"/>
  <c r="I106" i="34"/>
  <c r="I105" i="34"/>
  <c r="AW93" i="34"/>
  <c r="AG93" i="34"/>
  <c r="Q93" i="34"/>
  <c r="AW104" i="34"/>
  <c r="AO104" i="34"/>
  <c r="AG104" i="34"/>
  <c r="Y104" i="34"/>
  <c r="Q104" i="34"/>
  <c r="I104" i="34"/>
  <c r="AM94" i="34"/>
  <c r="AM95" i="34"/>
  <c r="W95" i="34"/>
  <c r="W94" i="34"/>
  <c r="G95" i="34"/>
  <c r="G94" i="34"/>
  <c r="AU106" i="34"/>
  <c r="AU105" i="34"/>
  <c r="AE106" i="34"/>
  <c r="AE105" i="34"/>
  <c r="O106" i="34"/>
  <c r="O105" i="34"/>
  <c r="AM93" i="34"/>
  <c r="O93" i="34"/>
  <c r="AM104" i="34"/>
  <c r="AT95" i="34"/>
  <c r="AT94" i="34"/>
  <c r="AD95" i="34"/>
  <c r="AD94" i="34"/>
  <c r="N95" i="34"/>
  <c r="N94" i="34"/>
  <c r="AT106" i="34"/>
  <c r="AT105" i="34"/>
  <c r="AD106" i="34"/>
  <c r="AD105" i="34"/>
  <c r="N106" i="34"/>
  <c r="N105" i="34"/>
  <c r="F106" i="34"/>
  <c r="F105" i="34"/>
  <c r="AT93" i="34"/>
  <c r="AL93" i="34"/>
  <c r="AD93" i="34"/>
  <c r="V93" i="34"/>
  <c r="N93" i="34"/>
  <c r="F93" i="34"/>
  <c r="AT104" i="34"/>
  <c r="AL104" i="34"/>
  <c r="AD104" i="34"/>
  <c r="V104" i="34"/>
  <c r="N104" i="34"/>
  <c r="F104" i="34"/>
  <c r="AS95" i="34"/>
  <c r="AS94" i="34"/>
  <c r="AK95" i="34"/>
  <c r="AK94" i="34"/>
  <c r="AC95" i="34"/>
  <c r="AC94" i="34"/>
  <c r="U95" i="34"/>
  <c r="U94" i="34"/>
  <c r="M95" i="34"/>
  <c r="M94" i="34"/>
  <c r="E95" i="34"/>
  <c r="E94" i="34"/>
  <c r="AS106" i="34"/>
  <c r="AS105" i="34"/>
  <c r="AK106" i="34"/>
  <c r="AK105" i="34"/>
  <c r="AC106" i="34"/>
  <c r="AC105" i="34"/>
  <c r="U106" i="34"/>
  <c r="U105" i="34"/>
  <c r="M106" i="34"/>
  <c r="M105" i="34"/>
  <c r="E106" i="34"/>
  <c r="E105" i="34"/>
  <c r="AS93" i="34"/>
  <c r="AK93" i="34"/>
  <c r="AC93" i="34"/>
  <c r="U93" i="34"/>
  <c r="M93" i="34"/>
  <c r="E93" i="34"/>
  <c r="AS104" i="34"/>
  <c r="AK104" i="34"/>
  <c r="AC104" i="34"/>
  <c r="U104" i="34"/>
  <c r="M104" i="34"/>
  <c r="E104" i="34"/>
  <c r="AR94" i="34"/>
  <c r="AR95" i="34"/>
  <c r="AJ94" i="34"/>
  <c r="AJ95" i="34"/>
  <c r="AB95" i="34"/>
  <c r="AB94" i="34"/>
  <c r="T95" i="34"/>
  <c r="T94" i="34"/>
  <c r="L94" i="34"/>
  <c r="L95" i="34"/>
  <c r="D94" i="34"/>
  <c r="D95" i="34"/>
  <c r="AR105" i="34"/>
  <c r="AR106" i="34"/>
  <c r="AJ105" i="34"/>
  <c r="AJ106" i="34"/>
  <c r="T106" i="34"/>
  <c r="T105" i="34"/>
  <c r="D105" i="34"/>
  <c r="D106" i="34"/>
  <c r="AR93" i="34"/>
  <c r="T93" i="34"/>
  <c r="D93" i="34"/>
  <c r="AJ104" i="34"/>
  <c r="AB104" i="34"/>
  <c r="L104" i="34"/>
  <c r="D104" i="34"/>
  <c r="AI94" i="34"/>
  <c r="AI95" i="34"/>
  <c r="S95" i="34"/>
  <c r="S94" i="34"/>
  <c r="C94" i="34"/>
  <c r="C95" i="34"/>
  <c r="AI105" i="34"/>
  <c r="AI106" i="34"/>
  <c r="S106" i="34"/>
  <c r="S105" i="34"/>
  <c r="C105" i="34"/>
  <c r="C106" i="34"/>
  <c r="AI93" i="34"/>
  <c r="S93" i="34"/>
  <c r="C93" i="34"/>
  <c r="AI104" i="34"/>
  <c r="K104" i="34"/>
  <c r="B94" i="34"/>
  <c r="B95" i="34"/>
  <c r="AH95" i="34"/>
  <c r="AH94" i="34"/>
  <c r="R94" i="34"/>
  <c r="R95" i="34"/>
  <c r="B105" i="34"/>
  <c r="B106" i="34"/>
  <c r="AP106" i="34"/>
  <c r="AP105" i="34"/>
  <c r="Z105" i="34"/>
  <c r="Z106" i="34"/>
  <c r="J105" i="34"/>
  <c r="J106" i="34"/>
  <c r="AO95" i="34"/>
  <c r="AO94" i="34"/>
  <c r="Y94" i="34"/>
  <c r="Y95" i="34"/>
  <c r="I95" i="34"/>
  <c r="I94" i="34"/>
  <c r="AV95" i="34"/>
  <c r="AV94" i="34"/>
  <c r="AN95" i="34"/>
  <c r="AN94" i="34"/>
  <c r="AF95" i="34"/>
  <c r="AF94" i="34"/>
  <c r="X95" i="34"/>
  <c r="X94" i="34"/>
  <c r="P95" i="34"/>
  <c r="P94" i="34"/>
  <c r="H95" i="34"/>
  <c r="H94" i="34"/>
  <c r="AV106" i="34"/>
  <c r="AV105" i="34"/>
  <c r="AN106" i="34"/>
  <c r="AN105" i="34"/>
  <c r="AF106" i="34"/>
  <c r="AF105" i="34"/>
  <c r="X106" i="34"/>
  <c r="X105" i="34"/>
  <c r="P106" i="34"/>
  <c r="P105" i="34"/>
  <c r="H106" i="34"/>
  <c r="H105" i="34"/>
  <c r="AV93" i="34"/>
  <c r="AN93" i="34"/>
  <c r="AF93" i="34"/>
  <c r="X93" i="34"/>
  <c r="P93" i="34"/>
  <c r="H93" i="34"/>
  <c r="AV104" i="34"/>
  <c r="AN104" i="34"/>
  <c r="AF104" i="34"/>
  <c r="X104" i="34"/>
  <c r="P104" i="34"/>
  <c r="H104" i="34"/>
  <c r="C101" i="33"/>
  <c r="D101" i="33"/>
  <c r="E101" i="33"/>
  <c r="F101" i="33"/>
  <c r="G101" i="33"/>
  <c r="H101" i="33"/>
  <c r="I101" i="33"/>
  <c r="J101" i="33"/>
  <c r="K101" i="33"/>
  <c r="L101" i="33"/>
  <c r="M101" i="33"/>
  <c r="N101" i="33"/>
  <c r="O101" i="33"/>
  <c r="P101" i="33"/>
  <c r="Q101" i="33"/>
  <c r="R101" i="33"/>
  <c r="S101" i="33"/>
  <c r="T101" i="33"/>
  <c r="U101" i="33"/>
  <c r="V101" i="33"/>
  <c r="W101" i="33"/>
  <c r="X101" i="33"/>
  <c r="Y101" i="33"/>
  <c r="Z101" i="33"/>
  <c r="AA101" i="33"/>
  <c r="AB101" i="33"/>
  <c r="AC101" i="33"/>
  <c r="AD101" i="33"/>
  <c r="AE101" i="33"/>
  <c r="AF101" i="33"/>
  <c r="AG101" i="33"/>
  <c r="AH101" i="33"/>
  <c r="AI101" i="33"/>
  <c r="AJ101" i="33"/>
  <c r="AK101" i="33"/>
  <c r="AL101" i="33"/>
  <c r="AM101" i="33"/>
  <c r="AN101" i="33"/>
  <c r="AO101" i="33"/>
  <c r="AP101" i="33"/>
  <c r="AQ101" i="33"/>
  <c r="AR101" i="33"/>
  <c r="AS101" i="33"/>
  <c r="AT101" i="33"/>
  <c r="AU101" i="33"/>
  <c r="AV101" i="33"/>
  <c r="AW101" i="33"/>
  <c r="B101" i="33"/>
  <c r="C100" i="33"/>
  <c r="D100" i="33"/>
  <c r="E100" i="33"/>
  <c r="F100" i="33"/>
  <c r="G100" i="33"/>
  <c r="H100" i="33"/>
  <c r="I100" i="33"/>
  <c r="J100" i="33"/>
  <c r="K100" i="33"/>
  <c r="L100" i="33"/>
  <c r="M100" i="33"/>
  <c r="N100" i="33"/>
  <c r="O100" i="33"/>
  <c r="P100" i="33"/>
  <c r="Q100" i="33"/>
  <c r="R100" i="33"/>
  <c r="S100" i="33"/>
  <c r="T100" i="33"/>
  <c r="U100" i="33"/>
  <c r="V100" i="33"/>
  <c r="W100" i="33"/>
  <c r="X100" i="33"/>
  <c r="Y100" i="33"/>
  <c r="Z100" i="33"/>
  <c r="AA100" i="33"/>
  <c r="AB100" i="33"/>
  <c r="AC100" i="33"/>
  <c r="AD100" i="33"/>
  <c r="AE100" i="33"/>
  <c r="AF100" i="33"/>
  <c r="AG100" i="33"/>
  <c r="AH100" i="33"/>
  <c r="AI100" i="33"/>
  <c r="AJ100" i="33"/>
  <c r="AK100" i="33"/>
  <c r="AL100" i="33"/>
  <c r="AM100" i="33"/>
  <c r="AN100" i="33"/>
  <c r="AO100" i="33"/>
  <c r="AP100" i="33"/>
  <c r="AQ100" i="33"/>
  <c r="AR100" i="33"/>
  <c r="AS100" i="33"/>
  <c r="AT100" i="33"/>
  <c r="AU100" i="33"/>
  <c r="AV100" i="33"/>
  <c r="AW100" i="33"/>
  <c r="B100" i="33"/>
  <c r="C99" i="33"/>
  <c r="C106" i="33" s="1"/>
  <c r="D99" i="33"/>
  <c r="D106" i="33" s="1"/>
  <c r="E99" i="33"/>
  <c r="E106" i="33" s="1"/>
  <c r="F99" i="33"/>
  <c r="F106" i="33" s="1"/>
  <c r="G99" i="33"/>
  <c r="G106" i="33" s="1"/>
  <c r="H99" i="33"/>
  <c r="H106" i="33" s="1"/>
  <c r="I99" i="33"/>
  <c r="I106" i="33" s="1"/>
  <c r="J99" i="33"/>
  <c r="J106" i="33" s="1"/>
  <c r="K99" i="33"/>
  <c r="K106" i="33" s="1"/>
  <c r="L99" i="33"/>
  <c r="L106" i="33" s="1"/>
  <c r="M99" i="33"/>
  <c r="M106" i="33" s="1"/>
  <c r="N99" i="33"/>
  <c r="N106" i="33" s="1"/>
  <c r="O99" i="33"/>
  <c r="O106" i="33" s="1"/>
  <c r="P99" i="33"/>
  <c r="P106" i="33" s="1"/>
  <c r="Q99" i="33"/>
  <c r="Q106" i="33" s="1"/>
  <c r="R99" i="33"/>
  <c r="R106" i="33" s="1"/>
  <c r="S99" i="33"/>
  <c r="S106" i="33" s="1"/>
  <c r="T99" i="33"/>
  <c r="T106" i="33" s="1"/>
  <c r="U99" i="33"/>
  <c r="U106" i="33" s="1"/>
  <c r="V99" i="33"/>
  <c r="V106" i="33" s="1"/>
  <c r="W99" i="33"/>
  <c r="W106" i="33" s="1"/>
  <c r="X99" i="33"/>
  <c r="X106" i="33" s="1"/>
  <c r="Y99" i="33"/>
  <c r="Y106" i="33" s="1"/>
  <c r="Z99" i="33"/>
  <c r="Z106" i="33" s="1"/>
  <c r="AA99" i="33"/>
  <c r="AA106" i="33" s="1"/>
  <c r="AB99" i="33"/>
  <c r="AB106" i="33" s="1"/>
  <c r="AC99" i="33"/>
  <c r="AC106" i="33" s="1"/>
  <c r="AD99" i="33"/>
  <c r="AD106" i="33" s="1"/>
  <c r="AE99" i="33"/>
  <c r="AE106" i="33" s="1"/>
  <c r="AF99" i="33"/>
  <c r="AF106" i="33" s="1"/>
  <c r="AG99" i="33"/>
  <c r="AG106" i="33" s="1"/>
  <c r="AH99" i="33"/>
  <c r="AH106" i="33" s="1"/>
  <c r="AI99" i="33"/>
  <c r="AI106" i="33" s="1"/>
  <c r="AJ99" i="33"/>
  <c r="AJ106" i="33" s="1"/>
  <c r="AK99" i="33"/>
  <c r="AK106" i="33" s="1"/>
  <c r="AL99" i="33"/>
  <c r="AL106" i="33" s="1"/>
  <c r="AM99" i="33"/>
  <c r="AM106" i="33" s="1"/>
  <c r="AN99" i="33"/>
  <c r="AN106" i="33" s="1"/>
  <c r="AO99" i="33"/>
  <c r="AO106" i="33" s="1"/>
  <c r="AP99" i="33"/>
  <c r="AP106" i="33" s="1"/>
  <c r="AQ99" i="33"/>
  <c r="AQ106" i="33" s="1"/>
  <c r="AR99" i="33"/>
  <c r="AR106" i="33" s="1"/>
  <c r="AS99" i="33"/>
  <c r="AS106" i="33" s="1"/>
  <c r="AT99" i="33"/>
  <c r="AT106" i="33" s="1"/>
  <c r="AU99" i="33"/>
  <c r="AU106" i="33" s="1"/>
  <c r="AV99" i="33"/>
  <c r="AV106" i="33" s="1"/>
  <c r="AW99" i="33"/>
  <c r="AW106" i="33" s="1"/>
  <c r="B99" i="33"/>
  <c r="C90" i="33"/>
  <c r="D90" i="33"/>
  <c r="E90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Z90" i="33"/>
  <c r="AA90" i="33"/>
  <c r="AB90" i="33"/>
  <c r="AC90" i="33"/>
  <c r="AD90" i="33"/>
  <c r="AE90" i="33"/>
  <c r="AF90" i="33"/>
  <c r="AG90" i="33"/>
  <c r="AH90" i="33"/>
  <c r="AI90" i="33"/>
  <c r="AJ90" i="33"/>
  <c r="AK90" i="33"/>
  <c r="AL90" i="33"/>
  <c r="AM90" i="33"/>
  <c r="AN90" i="33"/>
  <c r="AO90" i="33"/>
  <c r="AP90" i="33"/>
  <c r="AQ90" i="33"/>
  <c r="AR90" i="33"/>
  <c r="AS90" i="33"/>
  <c r="AT90" i="33"/>
  <c r="AU90" i="33"/>
  <c r="AV90" i="33"/>
  <c r="AW90" i="33"/>
  <c r="B90" i="33"/>
  <c r="C89" i="33"/>
  <c r="D89" i="33"/>
  <c r="E89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Z89" i="33"/>
  <c r="AA89" i="33"/>
  <c r="AB89" i="33"/>
  <c r="AC89" i="33"/>
  <c r="AD89" i="33"/>
  <c r="AE89" i="33"/>
  <c r="AF89" i="33"/>
  <c r="AG89" i="33"/>
  <c r="AH89" i="33"/>
  <c r="AI89" i="33"/>
  <c r="AJ89" i="33"/>
  <c r="AK89" i="33"/>
  <c r="AL89" i="33"/>
  <c r="AM89" i="33"/>
  <c r="AN89" i="33"/>
  <c r="AO89" i="33"/>
  <c r="AP89" i="33"/>
  <c r="AQ89" i="33"/>
  <c r="AR89" i="33"/>
  <c r="AS89" i="33"/>
  <c r="AT89" i="33"/>
  <c r="AU89" i="33"/>
  <c r="AV89" i="33"/>
  <c r="AW89" i="33"/>
  <c r="B89" i="33"/>
  <c r="C88" i="33"/>
  <c r="D88" i="33"/>
  <c r="E88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Z88" i="33"/>
  <c r="AA88" i="33"/>
  <c r="AB88" i="33"/>
  <c r="AC88" i="33"/>
  <c r="AD88" i="33"/>
  <c r="AE88" i="33"/>
  <c r="AF88" i="33"/>
  <c r="AG88" i="33"/>
  <c r="AH88" i="33"/>
  <c r="AI88" i="33"/>
  <c r="AJ88" i="33"/>
  <c r="AK88" i="33"/>
  <c r="AL88" i="33"/>
  <c r="AM88" i="33"/>
  <c r="AN88" i="33"/>
  <c r="AO88" i="33"/>
  <c r="AP88" i="33"/>
  <c r="AQ88" i="33"/>
  <c r="AR88" i="33"/>
  <c r="AS88" i="33"/>
  <c r="AT88" i="33"/>
  <c r="AU88" i="33"/>
  <c r="AV88" i="33"/>
  <c r="AW88" i="33"/>
  <c r="B88" i="33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AN101" i="32"/>
  <c r="AO101" i="32"/>
  <c r="AP101" i="32"/>
  <c r="AQ101" i="32"/>
  <c r="AR101" i="32"/>
  <c r="AS101" i="32"/>
  <c r="AT101" i="32"/>
  <c r="AU101" i="32"/>
  <c r="AV101" i="32"/>
  <c r="AW101" i="32"/>
  <c r="B101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AN100" i="32"/>
  <c r="AO100" i="32"/>
  <c r="AP100" i="32"/>
  <c r="AQ100" i="32"/>
  <c r="AR100" i="32"/>
  <c r="AS100" i="32"/>
  <c r="AT100" i="32"/>
  <c r="AU100" i="32"/>
  <c r="AV100" i="32"/>
  <c r="AW100" i="32"/>
  <c r="B100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AN99" i="32"/>
  <c r="AO99" i="32"/>
  <c r="AP99" i="32"/>
  <c r="AQ99" i="32"/>
  <c r="AR99" i="32"/>
  <c r="AS99" i="32"/>
  <c r="AT99" i="32"/>
  <c r="AU99" i="32"/>
  <c r="AV99" i="32"/>
  <c r="AW99" i="32"/>
  <c r="B99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F90" i="32"/>
  <c r="AG90" i="32"/>
  <c r="AH90" i="32"/>
  <c r="AI90" i="32"/>
  <c r="AJ90" i="32"/>
  <c r="AK90" i="32"/>
  <c r="AL90" i="32"/>
  <c r="AM90" i="32"/>
  <c r="AN90" i="32"/>
  <c r="AO90" i="32"/>
  <c r="AP90" i="32"/>
  <c r="AQ90" i="32"/>
  <c r="AR90" i="32"/>
  <c r="AS90" i="32"/>
  <c r="AT90" i="32"/>
  <c r="AU90" i="32"/>
  <c r="AV90" i="32"/>
  <c r="AW90" i="32"/>
  <c r="B90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F89" i="32"/>
  <c r="AG89" i="32"/>
  <c r="AH89" i="32"/>
  <c r="AI89" i="32"/>
  <c r="AJ89" i="32"/>
  <c r="AK89" i="32"/>
  <c r="AL89" i="32"/>
  <c r="AM89" i="32"/>
  <c r="AN89" i="32"/>
  <c r="AO89" i="32"/>
  <c r="AP89" i="32"/>
  <c r="AQ89" i="32"/>
  <c r="AR89" i="32"/>
  <c r="AS89" i="32"/>
  <c r="AT89" i="32"/>
  <c r="AU89" i="32"/>
  <c r="AV89" i="32"/>
  <c r="AW89" i="32"/>
  <c r="B89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F88" i="32"/>
  <c r="AG88" i="32"/>
  <c r="AH88" i="32"/>
  <c r="AI88" i="32"/>
  <c r="AJ88" i="32"/>
  <c r="AK88" i="32"/>
  <c r="AL88" i="32"/>
  <c r="AM88" i="32"/>
  <c r="AN88" i="32"/>
  <c r="AO88" i="32"/>
  <c r="AP88" i="32"/>
  <c r="AQ88" i="32"/>
  <c r="AR88" i="32"/>
  <c r="AS88" i="32"/>
  <c r="AT88" i="32"/>
  <c r="AU88" i="32"/>
  <c r="AV88" i="32"/>
  <c r="AW88" i="32"/>
  <c r="B88" i="32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AG101" i="31"/>
  <c r="AH101" i="31"/>
  <c r="AI101" i="31"/>
  <c r="AJ101" i="31"/>
  <c r="AK101" i="31"/>
  <c r="AL101" i="31"/>
  <c r="AM101" i="31"/>
  <c r="AN101" i="31"/>
  <c r="AO101" i="31"/>
  <c r="AP101" i="31"/>
  <c r="AQ101" i="31"/>
  <c r="AR101" i="31"/>
  <c r="AS101" i="31"/>
  <c r="AT101" i="31"/>
  <c r="AU101" i="31"/>
  <c r="AV101" i="31"/>
  <c r="AW101" i="31"/>
  <c r="B101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AG99" i="31"/>
  <c r="AH99" i="31"/>
  <c r="AI99" i="31"/>
  <c r="AJ99" i="31"/>
  <c r="AK99" i="31"/>
  <c r="AL99" i="31"/>
  <c r="AM99" i="31"/>
  <c r="AN99" i="31"/>
  <c r="AO99" i="31"/>
  <c r="AP99" i="31"/>
  <c r="AQ99" i="31"/>
  <c r="AR99" i="31"/>
  <c r="AS99" i="31"/>
  <c r="AT99" i="31"/>
  <c r="AU99" i="31"/>
  <c r="AV99" i="31"/>
  <c r="AW99" i="31"/>
  <c r="B99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AG90" i="31"/>
  <c r="AH90" i="31"/>
  <c r="AI90" i="31"/>
  <c r="AJ90" i="31"/>
  <c r="AK90" i="31"/>
  <c r="AL90" i="31"/>
  <c r="AM90" i="31"/>
  <c r="AN90" i="31"/>
  <c r="AO90" i="31"/>
  <c r="AP90" i="31"/>
  <c r="AQ90" i="31"/>
  <c r="AR90" i="31"/>
  <c r="AS90" i="31"/>
  <c r="AT90" i="31"/>
  <c r="AU90" i="31"/>
  <c r="AV90" i="31"/>
  <c r="AW90" i="31"/>
  <c r="B90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P89" i="31"/>
  <c r="AQ89" i="31"/>
  <c r="AR89" i="31"/>
  <c r="AS89" i="31"/>
  <c r="AT89" i="31"/>
  <c r="AU89" i="31"/>
  <c r="AV89" i="31"/>
  <c r="AW89" i="31"/>
  <c r="B89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AG88" i="31"/>
  <c r="AH88" i="31"/>
  <c r="AI88" i="31"/>
  <c r="AJ88" i="31"/>
  <c r="AK88" i="31"/>
  <c r="AL88" i="31"/>
  <c r="AM88" i="31"/>
  <c r="AN88" i="31"/>
  <c r="AO88" i="31"/>
  <c r="AP88" i="31"/>
  <c r="AQ88" i="31"/>
  <c r="AR88" i="31"/>
  <c r="AS88" i="31"/>
  <c r="AT88" i="31"/>
  <c r="AU88" i="31"/>
  <c r="AV88" i="31"/>
  <c r="AW88" i="31"/>
  <c r="B88" i="31"/>
  <c r="C101" i="30"/>
  <c r="D101" i="30"/>
  <c r="E101" i="30"/>
  <c r="F101" i="30"/>
  <c r="G101" i="30"/>
  <c r="H101" i="30"/>
  <c r="I101" i="30"/>
  <c r="J101" i="30"/>
  <c r="K101" i="30"/>
  <c r="L101" i="30"/>
  <c r="M101" i="30"/>
  <c r="N101" i="30"/>
  <c r="O101" i="30"/>
  <c r="P101" i="30"/>
  <c r="Q101" i="30"/>
  <c r="R101" i="30"/>
  <c r="S101" i="30"/>
  <c r="T101" i="30"/>
  <c r="U101" i="30"/>
  <c r="V101" i="30"/>
  <c r="W101" i="30"/>
  <c r="X101" i="30"/>
  <c r="Y101" i="30"/>
  <c r="Z101" i="30"/>
  <c r="AA101" i="30"/>
  <c r="AB101" i="30"/>
  <c r="AC101" i="30"/>
  <c r="AD101" i="30"/>
  <c r="AE101" i="30"/>
  <c r="AF101" i="30"/>
  <c r="AG101" i="30"/>
  <c r="AH101" i="30"/>
  <c r="AI101" i="30"/>
  <c r="AJ101" i="30"/>
  <c r="AK101" i="30"/>
  <c r="AL101" i="30"/>
  <c r="AM101" i="30"/>
  <c r="AN101" i="30"/>
  <c r="AO101" i="30"/>
  <c r="AP101" i="30"/>
  <c r="AQ101" i="30"/>
  <c r="AR101" i="30"/>
  <c r="AS101" i="30"/>
  <c r="AT101" i="30"/>
  <c r="AU101" i="30"/>
  <c r="AV101" i="30"/>
  <c r="AW101" i="30"/>
  <c r="B101" i="30"/>
  <c r="C100" i="30"/>
  <c r="D100" i="30"/>
  <c r="E100" i="30"/>
  <c r="F100" i="30"/>
  <c r="G100" i="30"/>
  <c r="H100" i="30"/>
  <c r="I100" i="30"/>
  <c r="J100" i="30"/>
  <c r="K100" i="30"/>
  <c r="L100" i="30"/>
  <c r="M100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AH100" i="30"/>
  <c r="AI100" i="30"/>
  <c r="AJ100" i="30"/>
  <c r="AK100" i="30"/>
  <c r="AL100" i="30"/>
  <c r="AM100" i="30"/>
  <c r="AN100" i="30"/>
  <c r="AO100" i="30"/>
  <c r="AP100" i="30"/>
  <c r="AQ100" i="30"/>
  <c r="AR100" i="30"/>
  <c r="AS100" i="30"/>
  <c r="AT100" i="30"/>
  <c r="AU100" i="30"/>
  <c r="AV100" i="30"/>
  <c r="AW100" i="30"/>
  <c r="B100" i="30"/>
  <c r="C99" i="30"/>
  <c r="D99" i="30"/>
  <c r="E99" i="30"/>
  <c r="F99" i="30"/>
  <c r="G99" i="30"/>
  <c r="H99" i="30"/>
  <c r="I99" i="30"/>
  <c r="J99" i="30"/>
  <c r="K99" i="30"/>
  <c r="L99" i="30"/>
  <c r="M99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V99" i="30"/>
  <c r="AW99" i="30"/>
  <c r="B99" i="30"/>
  <c r="C90" i="30"/>
  <c r="D90" i="30"/>
  <c r="E90" i="30"/>
  <c r="F90" i="30"/>
  <c r="G90" i="30"/>
  <c r="H90" i="30"/>
  <c r="I90" i="30"/>
  <c r="J90" i="30"/>
  <c r="K90" i="30"/>
  <c r="L90" i="30"/>
  <c r="M90" i="30"/>
  <c r="N90" i="30"/>
  <c r="O90" i="30"/>
  <c r="P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AD90" i="30"/>
  <c r="AE90" i="30"/>
  <c r="AF90" i="30"/>
  <c r="AG90" i="30"/>
  <c r="AH90" i="30"/>
  <c r="AI90" i="30"/>
  <c r="AJ90" i="30"/>
  <c r="AK90" i="30"/>
  <c r="AL90" i="30"/>
  <c r="AM90" i="30"/>
  <c r="AN90" i="30"/>
  <c r="AO90" i="30"/>
  <c r="AP90" i="30"/>
  <c r="AQ90" i="30"/>
  <c r="AR90" i="30"/>
  <c r="AS90" i="30"/>
  <c r="AT90" i="30"/>
  <c r="AU90" i="30"/>
  <c r="AV90" i="30"/>
  <c r="AW90" i="30"/>
  <c r="B90" i="30"/>
  <c r="C89" i="30"/>
  <c r="D89" i="30"/>
  <c r="E89" i="30"/>
  <c r="F89" i="30"/>
  <c r="G89" i="30"/>
  <c r="H89" i="30"/>
  <c r="I89" i="30"/>
  <c r="J89" i="30"/>
  <c r="K89" i="30"/>
  <c r="L89" i="30"/>
  <c r="M89" i="30"/>
  <c r="N89" i="30"/>
  <c r="O89" i="30"/>
  <c r="P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AD89" i="30"/>
  <c r="AE89" i="30"/>
  <c r="AF89" i="30"/>
  <c r="AG89" i="30"/>
  <c r="AH89" i="30"/>
  <c r="AI89" i="30"/>
  <c r="AJ89" i="30"/>
  <c r="AK89" i="30"/>
  <c r="AL89" i="30"/>
  <c r="AM89" i="30"/>
  <c r="AN89" i="30"/>
  <c r="AO89" i="30"/>
  <c r="AP89" i="30"/>
  <c r="AQ89" i="30"/>
  <c r="AR89" i="30"/>
  <c r="AS89" i="30"/>
  <c r="AT89" i="30"/>
  <c r="AU89" i="30"/>
  <c r="AV89" i="30"/>
  <c r="AW89" i="30"/>
  <c r="B89" i="30"/>
  <c r="C88" i="30"/>
  <c r="D88" i="30"/>
  <c r="E88" i="30"/>
  <c r="F88" i="30"/>
  <c r="G88" i="30"/>
  <c r="H88" i="30"/>
  <c r="I88" i="30"/>
  <c r="J88" i="30"/>
  <c r="K88" i="30"/>
  <c r="L88" i="30"/>
  <c r="M88" i="30"/>
  <c r="N88" i="30"/>
  <c r="O88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F88" i="30"/>
  <c r="AG88" i="30"/>
  <c r="AH88" i="30"/>
  <c r="AI88" i="30"/>
  <c r="AJ88" i="30"/>
  <c r="AK88" i="30"/>
  <c r="AL88" i="30"/>
  <c r="AM88" i="30"/>
  <c r="AN88" i="30"/>
  <c r="AO88" i="30"/>
  <c r="AP88" i="30"/>
  <c r="AQ88" i="30"/>
  <c r="AR88" i="30"/>
  <c r="AS88" i="30"/>
  <c r="AT88" i="30"/>
  <c r="AU88" i="30"/>
  <c r="AV88" i="30"/>
  <c r="AW88" i="30"/>
  <c r="B88" i="30"/>
  <c r="B110" i="30" l="1"/>
  <c r="B109" i="30"/>
  <c r="B108" i="30"/>
  <c r="B108" i="31"/>
  <c r="B110" i="31"/>
  <c r="B109" i="31"/>
  <c r="B110" i="32"/>
  <c r="B109" i="32"/>
  <c r="B108" i="32"/>
  <c r="B109" i="33"/>
  <c r="B110" i="33"/>
  <c r="B108" i="33"/>
  <c r="AD95" i="31"/>
  <c r="AD94" i="31"/>
  <c r="AD93" i="31"/>
  <c r="N95" i="31"/>
  <c r="N94" i="31"/>
  <c r="N93" i="31"/>
  <c r="AT106" i="31"/>
  <c r="AT105" i="31"/>
  <c r="AT104" i="31"/>
  <c r="N106" i="31"/>
  <c r="N104" i="31"/>
  <c r="N105" i="31"/>
  <c r="AT95" i="32"/>
  <c r="AT94" i="32"/>
  <c r="AT93" i="32"/>
  <c r="AD95" i="32"/>
  <c r="AD94" i="32"/>
  <c r="AD93" i="32"/>
  <c r="F95" i="32"/>
  <c r="F94" i="32"/>
  <c r="F93" i="32"/>
  <c r="AT106" i="32"/>
  <c r="AT105" i="32"/>
  <c r="AT104" i="32"/>
  <c r="V106" i="32"/>
  <c r="V105" i="32"/>
  <c r="V104" i="32"/>
  <c r="AS95" i="31"/>
  <c r="AS94" i="31"/>
  <c r="AS93" i="31"/>
  <c r="M95" i="31"/>
  <c r="M94" i="31"/>
  <c r="M93" i="31"/>
  <c r="AS104" i="31"/>
  <c r="AS106" i="31"/>
  <c r="AS105" i="31"/>
  <c r="U105" i="31"/>
  <c r="U106" i="31"/>
  <c r="U104" i="31"/>
  <c r="AS95" i="32"/>
  <c r="AS94" i="32"/>
  <c r="AS93" i="32"/>
  <c r="AC95" i="32"/>
  <c r="AC94" i="32"/>
  <c r="AC93" i="32"/>
  <c r="E95" i="32"/>
  <c r="E94" i="32"/>
  <c r="E93" i="32"/>
  <c r="AC106" i="32"/>
  <c r="AC105" i="32"/>
  <c r="AC104" i="32"/>
  <c r="AJ95" i="31"/>
  <c r="AJ94" i="31"/>
  <c r="AJ93" i="31"/>
  <c r="L95" i="31"/>
  <c r="L94" i="31"/>
  <c r="L93" i="31"/>
  <c r="AR104" i="31"/>
  <c r="AR106" i="31"/>
  <c r="AR105" i="31"/>
  <c r="T106" i="31"/>
  <c r="T104" i="31"/>
  <c r="T105" i="31"/>
  <c r="AR94" i="32"/>
  <c r="AR95" i="32"/>
  <c r="AR93" i="32"/>
  <c r="T95" i="32"/>
  <c r="T94" i="32"/>
  <c r="T93" i="32"/>
  <c r="AJ105" i="32"/>
  <c r="AJ106" i="32"/>
  <c r="AJ104" i="32"/>
  <c r="L106" i="32"/>
  <c r="L105" i="32"/>
  <c r="L104" i="32"/>
  <c r="AH95" i="31"/>
  <c r="AH94" i="31"/>
  <c r="AH93" i="31"/>
  <c r="AP106" i="31"/>
  <c r="AP105" i="31"/>
  <c r="AP104" i="31"/>
  <c r="R106" i="31"/>
  <c r="R105" i="31"/>
  <c r="R104" i="31"/>
  <c r="J106" i="31"/>
  <c r="J105" i="31"/>
  <c r="J104" i="31"/>
  <c r="AP94" i="32"/>
  <c r="AP95" i="32"/>
  <c r="AP93" i="32"/>
  <c r="R94" i="32"/>
  <c r="R95" i="32"/>
  <c r="R93" i="32"/>
  <c r="B105" i="32"/>
  <c r="B106" i="32"/>
  <c r="B104" i="32"/>
  <c r="Z105" i="32"/>
  <c r="Z106" i="32"/>
  <c r="Z104" i="32"/>
  <c r="J106" i="32"/>
  <c r="J105" i="32"/>
  <c r="J104" i="32"/>
  <c r="AW95" i="31"/>
  <c r="AW94" i="31"/>
  <c r="AW93" i="31"/>
  <c r="AO95" i="31"/>
  <c r="AO94" i="31"/>
  <c r="AO93" i="31"/>
  <c r="AG95" i="31"/>
  <c r="AG94" i="31"/>
  <c r="AG93" i="31"/>
  <c r="Y95" i="31"/>
  <c r="Y94" i="31"/>
  <c r="Y93" i="31"/>
  <c r="Q95" i="31"/>
  <c r="Q94" i="31"/>
  <c r="Q93" i="31"/>
  <c r="I95" i="31"/>
  <c r="I94" i="31"/>
  <c r="I93" i="31"/>
  <c r="AW106" i="31"/>
  <c r="AW105" i="31"/>
  <c r="AW104" i="31"/>
  <c r="AO106" i="31"/>
  <c r="AO105" i="31"/>
  <c r="AO104" i="31"/>
  <c r="AG106" i="31"/>
  <c r="AG105" i="31"/>
  <c r="AG104" i="31"/>
  <c r="Y106" i="31"/>
  <c r="Y105" i="31"/>
  <c r="Y104" i="31"/>
  <c r="Q106" i="31"/>
  <c r="Q105" i="31"/>
  <c r="Q104" i="31"/>
  <c r="I106" i="31"/>
  <c r="I105" i="31"/>
  <c r="I104" i="31"/>
  <c r="AW95" i="32"/>
  <c r="AW94" i="32"/>
  <c r="AW93" i="32"/>
  <c r="AO94" i="32"/>
  <c r="AO95" i="32"/>
  <c r="AO93" i="32"/>
  <c r="AG95" i="32"/>
  <c r="AG94" i="32"/>
  <c r="AG93" i="32"/>
  <c r="Y94" i="32"/>
  <c r="Y95" i="32"/>
  <c r="Y93" i="32"/>
  <c r="Q95" i="32"/>
  <c r="Q94" i="32"/>
  <c r="Q93" i="32"/>
  <c r="I95" i="32"/>
  <c r="I94" i="32"/>
  <c r="I93" i="32"/>
  <c r="AW106" i="32"/>
  <c r="AW105" i="32"/>
  <c r="AW104" i="32"/>
  <c r="AO106" i="32"/>
  <c r="AO105" i="32"/>
  <c r="AO104" i="32"/>
  <c r="AG105" i="32"/>
  <c r="AG106" i="32"/>
  <c r="AG104" i="32"/>
  <c r="Y106" i="32"/>
  <c r="Y105" i="32"/>
  <c r="Y104" i="32"/>
  <c r="Q106" i="32"/>
  <c r="Q105" i="32"/>
  <c r="Q104" i="32"/>
  <c r="I105" i="32"/>
  <c r="I106" i="32"/>
  <c r="I104" i="32"/>
  <c r="AT95" i="31"/>
  <c r="AT94" i="31"/>
  <c r="AT93" i="31"/>
  <c r="V94" i="31"/>
  <c r="V95" i="31"/>
  <c r="V93" i="31"/>
  <c r="AL106" i="31"/>
  <c r="AL104" i="31"/>
  <c r="AL105" i="31"/>
  <c r="AD105" i="31"/>
  <c r="AD104" i="31"/>
  <c r="AD106" i="31"/>
  <c r="F104" i="31"/>
  <c r="F105" i="31"/>
  <c r="F106" i="31"/>
  <c r="V95" i="32"/>
  <c r="V94" i="32"/>
  <c r="V93" i="32"/>
  <c r="AD106" i="32"/>
  <c r="AD105" i="32"/>
  <c r="AD104" i="32"/>
  <c r="F106" i="32"/>
  <c r="F105" i="32"/>
  <c r="F104" i="32"/>
  <c r="AK95" i="31"/>
  <c r="AK93" i="31"/>
  <c r="AK94" i="31"/>
  <c r="U94" i="31"/>
  <c r="U93" i="31"/>
  <c r="U95" i="31"/>
  <c r="AK106" i="31"/>
  <c r="AK104" i="31"/>
  <c r="AK105" i="31"/>
  <c r="M105" i="31"/>
  <c r="M106" i="31"/>
  <c r="M104" i="31"/>
  <c r="AK95" i="32"/>
  <c r="AK94" i="32"/>
  <c r="AK93" i="32"/>
  <c r="M95" i="32"/>
  <c r="M94" i="32"/>
  <c r="M93" i="32"/>
  <c r="AK106" i="32"/>
  <c r="AK105" i="32"/>
  <c r="AK104" i="32"/>
  <c r="M106" i="32"/>
  <c r="M105" i="32"/>
  <c r="M104" i="32"/>
  <c r="AR95" i="31"/>
  <c r="AR94" i="31"/>
  <c r="AR93" i="31"/>
  <c r="T94" i="31"/>
  <c r="T93" i="31"/>
  <c r="T95" i="31"/>
  <c r="AB106" i="31"/>
  <c r="AB105" i="31"/>
  <c r="AB104" i="31"/>
  <c r="D105" i="31"/>
  <c r="D104" i="31"/>
  <c r="D106" i="31"/>
  <c r="AB95" i="32"/>
  <c r="AB94" i="32"/>
  <c r="AB93" i="32"/>
  <c r="L94" i="32"/>
  <c r="L95" i="32"/>
  <c r="L93" i="32"/>
  <c r="AB106" i="32"/>
  <c r="AB105" i="32"/>
  <c r="AB104" i="32"/>
  <c r="D105" i="32"/>
  <c r="D106" i="32"/>
  <c r="D104" i="32"/>
  <c r="AQ95" i="31"/>
  <c r="AQ94" i="31"/>
  <c r="AQ93" i="31"/>
  <c r="AA95" i="31"/>
  <c r="AA94" i="31"/>
  <c r="AA93" i="31"/>
  <c r="K95" i="31"/>
  <c r="K94" i="31"/>
  <c r="K93" i="31"/>
  <c r="AA105" i="31"/>
  <c r="AA106" i="31"/>
  <c r="AA104" i="31"/>
  <c r="K106" i="31"/>
  <c r="K105" i="31"/>
  <c r="K104" i="31"/>
  <c r="AA95" i="32"/>
  <c r="AA94" i="32"/>
  <c r="AA93" i="32"/>
  <c r="C94" i="32"/>
  <c r="C95" i="32"/>
  <c r="C93" i="32"/>
  <c r="AQ105" i="32"/>
  <c r="AQ106" i="32"/>
  <c r="AQ104" i="32"/>
  <c r="AA105" i="32"/>
  <c r="AA106" i="32"/>
  <c r="AA104" i="32"/>
  <c r="C105" i="32"/>
  <c r="C106" i="32"/>
  <c r="C104" i="32"/>
  <c r="B95" i="31"/>
  <c r="B94" i="31"/>
  <c r="B93" i="31"/>
  <c r="Z95" i="31"/>
  <c r="Z94" i="31"/>
  <c r="Z93" i="31"/>
  <c r="J95" i="31"/>
  <c r="J94" i="31"/>
  <c r="J93" i="31"/>
  <c r="B106" i="31"/>
  <c r="B105" i="31"/>
  <c r="B104" i="31"/>
  <c r="Z106" i="31"/>
  <c r="Z105" i="31"/>
  <c r="Z104" i="31"/>
  <c r="AH95" i="32"/>
  <c r="AH94" i="32"/>
  <c r="AH93" i="32"/>
  <c r="AH106" i="32"/>
  <c r="AH105" i="32"/>
  <c r="AH104" i="32"/>
  <c r="R105" i="32"/>
  <c r="R106" i="32"/>
  <c r="R104" i="32"/>
  <c r="AV95" i="31"/>
  <c r="AV94" i="31"/>
  <c r="AV93" i="31"/>
  <c r="AN95" i="31"/>
  <c r="AN94" i="31"/>
  <c r="AN93" i="31"/>
  <c r="AF95" i="31"/>
  <c r="AF94" i="31"/>
  <c r="AF93" i="31"/>
  <c r="X95" i="31"/>
  <c r="X94" i="31"/>
  <c r="X93" i="31"/>
  <c r="P95" i="31"/>
  <c r="P94" i="31"/>
  <c r="P93" i="31"/>
  <c r="H95" i="31"/>
  <c r="H94" i="31"/>
  <c r="H93" i="31"/>
  <c r="AV106" i="31"/>
  <c r="AV105" i="31"/>
  <c r="AV104" i="31"/>
  <c r="AN106" i="31"/>
  <c r="AN105" i="31"/>
  <c r="AN104" i="31"/>
  <c r="AF106" i="31"/>
  <c r="AF105" i="31"/>
  <c r="AF104" i="31"/>
  <c r="X106" i="31"/>
  <c r="X105" i="31"/>
  <c r="X104" i="31"/>
  <c r="P106" i="31"/>
  <c r="P105" i="31"/>
  <c r="P104" i="31"/>
  <c r="H106" i="31"/>
  <c r="H105" i="31"/>
  <c r="H104" i="31"/>
  <c r="AV95" i="32"/>
  <c r="AV94" i="32"/>
  <c r="AV93" i="32"/>
  <c r="AN95" i="32"/>
  <c r="AN94" i="32"/>
  <c r="AN93" i="32"/>
  <c r="AF95" i="32"/>
  <c r="AF94" i="32"/>
  <c r="AF93" i="32"/>
  <c r="X95" i="32"/>
  <c r="X94" i="32"/>
  <c r="X93" i="32"/>
  <c r="P95" i="32"/>
  <c r="P94" i="32"/>
  <c r="P93" i="32"/>
  <c r="H95" i="32"/>
  <c r="H94" i="32"/>
  <c r="H93" i="32"/>
  <c r="AV106" i="32"/>
  <c r="AV105" i="32"/>
  <c r="AV104" i="32"/>
  <c r="AN106" i="32"/>
  <c r="AN105" i="32"/>
  <c r="AN104" i="32"/>
  <c r="AF106" i="32"/>
  <c r="AF105" i="32"/>
  <c r="AF104" i="32"/>
  <c r="X106" i="32"/>
  <c r="X105" i="32"/>
  <c r="X104" i="32"/>
  <c r="P106" i="32"/>
  <c r="P105" i="32"/>
  <c r="P104" i="32"/>
  <c r="H106" i="32"/>
  <c r="H105" i="32"/>
  <c r="H104" i="32"/>
  <c r="AL94" i="31"/>
  <c r="AL95" i="31"/>
  <c r="AL93" i="31"/>
  <c r="F95" i="31"/>
  <c r="F93" i="31"/>
  <c r="F94" i="31"/>
  <c r="V105" i="31"/>
  <c r="V106" i="31"/>
  <c r="V104" i="31"/>
  <c r="AL95" i="32"/>
  <c r="AL94" i="32"/>
  <c r="AL93" i="32"/>
  <c r="N95" i="32"/>
  <c r="N94" i="32"/>
  <c r="N93" i="32"/>
  <c r="AL106" i="32"/>
  <c r="AL105" i="32"/>
  <c r="AL104" i="32"/>
  <c r="N106" i="32"/>
  <c r="N105" i="32"/>
  <c r="N104" i="32"/>
  <c r="AC95" i="31"/>
  <c r="AC94" i="31"/>
  <c r="AC93" i="31"/>
  <c r="E93" i="31"/>
  <c r="E95" i="31"/>
  <c r="E94" i="31"/>
  <c r="AC105" i="31"/>
  <c r="AC106" i="31"/>
  <c r="AC104" i="31"/>
  <c r="E104" i="31"/>
  <c r="E106" i="31"/>
  <c r="E105" i="31"/>
  <c r="U95" i="32"/>
  <c r="U94" i="32"/>
  <c r="U93" i="32"/>
  <c r="AS106" i="32"/>
  <c r="AS105" i="32"/>
  <c r="AS104" i="32"/>
  <c r="U106" i="32"/>
  <c r="U105" i="32"/>
  <c r="U104" i="32"/>
  <c r="E106" i="32"/>
  <c r="E105" i="32"/>
  <c r="E104" i="32"/>
  <c r="AB95" i="31"/>
  <c r="AB94" i="31"/>
  <c r="AB93" i="31"/>
  <c r="D94" i="31"/>
  <c r="D95" i="31"/>
  <c r="D93" i="31"/>
  <c r="AJ104" i="31"/>
  <c r="AJ106" i="31"/>
  <c r="AJ105" i="31"/>
  <c r="L105" i="31"/>
  <c r="L106" i="31"/>
  <c r="L104" i="31"/>
  <c r="AJ94" i="32"/>
  <c r="AJ95" i="32"/>
  <c r="AJ93" i="32"/>
  <c r="D94" i="32"/>
  <c r="D95" i="32"/>
  <c r="D93" i="32"/>
  <c r="AR106" i="32"/>
  <c r="AR105" i="32"/>
  <c r="AR104" i="32"/>
  <c r="T105" i="32"/>
  <c r="T106" i="32"/>
  <c r="T104" i="32"/>
  <c r="AI93" i="31"/>
  <c r="AI94" i="31"/>
  <c r="AI95" i="31"/>
  <c r="S95" i="31"/>
  <c r="S94" i="31"/>
  <c r="S93" i="31"/>
  <c r="C93" i="31"/>
  <c r="C94" i="31"/>
  <c r="C95" i="31"/>
  <c r="AQ106" i="31"/>
  <c r="AQ105" i="31"/>
  <c r="AQ104" i="31"/>
  <c r="AI105" i="31"/>
  <c r="AI106" i="31"/>
  <c r="AI104" i="31"/>
  <c r="S106" i="31"/>
  <c r="S104" i="31"/>
  <c r="S105" i="31"/>
  <c r="C105" i="31"/>
  <c r="C106" i="31"/>
  <c r="C104" i="31"/>
  <c r="AQ94" i="32"/>
  <c r="AQ95" i="32"/>
  <c r="AQ93" i="32"/>
  <c r="AI94" i="32"/>
  <c r="AI95" i="32"/>
  <c r="AI93" i="32"/>
  <c r="S95" i="32"/>
  <c r="S94" i="32"/>
  <c r="S93" i="32"/>
  <c r="K94" i="32"/>
  <c r="K95" i="32"/>
  <c r="K93" i="32"/>
  <c r="AI105" i="32"/>
  <c r="AI106" i="32"/>
  <c r="AI104" i="32"/>
  <c r="S106" i="32"/>
  <c r="S105" i="32"/>
  <c r="S104" i="32"/>
  <c r="K106" i="32"/>
  <c r="K105" i="32"/>
  <c r="K104" i="32"/>
  <c r="AP95" i="31"/>
  <c r="AP94" i="31"/>
  <c r="AP93" i="31"/>
  <c r="R95" i="31"/>
  <c r="R94" i="31"/>
  <c r="R93" i="31"/>
  <c r="AH106" i="31"/>
  <c r="AH105" i="31"/>
  <c r="AH104" i="31"/>
  <c r="B94" i="32"/>
  <c r="B95" i="32"/>
  <c r="B93" i="32"/>
  <c r="Z95" i="32"/>
  <c r="Z94" i="32"/>
  <c r="Z93" i="32"/>
  <c r="J94" i="32"/>
  <c r="J95" i="32"/>
  <c r="J93" i="32"/>
  <c r="AP105" i="32"/>
  <c r="AP106" i="32"/>
  <c r="AP104" i="32"/>
  <c r="AU95" i="31"/>
  <c r="AU94" i="31"/>
  <c r="AU93" i="31"/>
  <c r="AM95" i="31"/>
  <c r="AM94" i="31"/>
  <c r="AM93" i="31"/>
  <c r="AE95" i="31"/>
  <c r="AE94" i="31"/>
  <c r="AE93" i="31"/>
  <c r="W95" i="31"/>
  <c r="W94" i="31"/>
  <c r="W93" i="31"/>
  <c r="O95" i="31"/>
  <c r="O94" i="31"/>
  <c r="O93" i="31"/>
  <c r="G95" i="31"/>
  <c r="G94" i="31"/>
  <c r="G93" i="31"/>
  <c r="AU106" i="31"/>
  <c r="AU105" i="31"/>
  <c r="AU104" i="31"/>
  <c r="AM106" i="31"/>
  <c r="AM105" i="31"/>
  <c r="AM104" i="31"/>
  <c r="AE106" i="31"/>
  <c r="AE105" i="31"/>
  <c r="AE104" i="31"/>
  <c r="W106" i="31"/>
  <c r="W105" i="31"/>
  <c r="W104" i="31"/>
  <c r="O106" i="31"/>
  <c r="O105" i="31"/>
  <c r="O104" i="31"/>
  <c r="G106" i="31"/>
  <c r="G105" i="31"/>
  <c r="G104" i="31"/>
  <c r="AU95" i="32"/>
  <c r="AU94" i="32"/>
  <c r="AU93" i="32"/>
  <c r="AM95" i="32"/>
  <c r="AM94" i="32"/>
  <c r="AM93" i="32"/>
  <c r="AE95" i="32"/>
  <c r="AE94" i="32"/>
  <c r="AE93" i="32"/>
  <c r="W95" i="32"/>
  <c r="W94" i="32"/>
  <c r="W93" i="32"/>
  <c r="O95" i="32"/>
  <c r="O94" i="32"/>
  <c r="O93" i="32"/>
  <c r="G95" i="32"/>
  <c r="G94" i="32"/>
  <c r="G93" i="32"/>
  <c r="AU106" i="32"/>
  <c r="AU105" i="32"/>
  <c r="AU104" i="32"/>
  <c r="AM106" i="32"/>
  <c r="AM105" i="32"/>
  <c r="AM104" i="32"/>
  <c r="AE106" i="32"/>
  <c r="AE105" i="32"/>
  <c r="AE104" i="32"/>
  <c r="W106" i="32"/>
  <c r="W105" i="32"/>
  <c r="W104" i="32"/>
  <c r="O106" i="32"/>
  <c r="O105" i="32"/>
  <c r="O104" i="32"/>
  <c r="G106" i="32"/>
  <c r="G105" i="32"/>
  <c r="G104" i="32"/>
  <c r="B95" i="30"/>
  <c r="B93" i="30"/>
  <c r="B94" i="30"/>
  <c r="AT95" i="30"/>
  <c r="AT94" i="30"/>
  <c r="AT93" i="30"/>
  <c r="AP95" i="30"/>
  <c r="AP94" i="30"/>
  <c r="AP93" i="30"/>
  <c r="AL95" i="30"/>
  <c r="AL94" i="30"/>
  <c r="AL93" i="30"/>
  <c r="AH95" i="30"/>
  <c r="AH94" i="30"/>
  <c r="AH93" i="30"/>
  <c r="AD95" i="30"/>
  <c r="AD94" i="30"/>
  <c r="AD93" i="30"/>
  <c r="Z95" i="30"/>
  <c r="Z94" i="30"/>
  <c r="Z93" i="30"/>
  <c r="V95" i="30"/>
  <c r="V94" i="30"/>
  <c r="V93" i="30"/>
  <c r="R95" i="30"/>
  <c r="R94" i="30"/>
  <c r="R93" i="30"/>
  <c r="N95" i="30"/>
  <c r="N94" i="30"/>
  <c r="N93" i="30"/>
  <c r="J95" i="30"/>
  <c r="J94" i="30"/>
  <c r="J93" i="30"/>
  <c r="F95" i="30"/>
  <c r="F94" i="30"/>
  <c r="F93" i="30"/>
  <c r="B106" i="30"/>
  <c r="B104" i="30"/>
  <c r="B105" i="30"/>
  <c r="AT106" i="30"/>
  <c r="AT104" i="30"/>
  <c r="AT105" i="30"/>
  <c r="AP106" i="30"/>
  <c r="AP104" i="30"/>
  <c r="AP105" i="30"/>
  <c r="AL106" i="30"/>
  <c r="AL105" i="30"/>
  <c r="AL104" i="30"/>
  <c r="AH106" i="30"/>
  <c r="AH104" i="30"/>
  <c r="AH105" i="30"/>
  <c r="AD106" i="30"/>
  <c r="AD105" i="30"/>
  <c r="AD104" i="30"/>
  <c r="Z106" i="30"/>
  <c r="Z104" i="30"/>
  <c r="Z105" i="30"/>
  <c r="V106" i="30"/>
  <c r="V104" i="30"/>
  <c r="V105" i="30"/>
  <c r="R106" i="30"/>
  <c r="R104" i="30"/>
  <c r="R105" i="30"/>
  <c r="N106" i="30"/>
  <c r="N104" i="30"/>
  <c r="N105" i="30"/>
  <c r="J106" i="30"/>
  <c r="J104" i="30"/>
  <c r="J105" i="30"/>
  <c r="F106" i="30"/>
  <c r="F104" i="30"/>
  <c r="F105" i="30"/>
  <c r="AW95" i="30"/>
  <c r="AW94" i="30"/>
  <c r="AW93" i="30"/>
  <c r="AS95" i="30"/>
  <c r="AS94" i="30"/>
  <c r="AS93" i="30"/>
  <c r="AO95" i="30"/>
  <c r="AO94" i="30"/>
  <c r="AO93" i="30"/>
  <c r="AK95" i="30"/>
  <c r="AK94" i="30"/>
  <c r="AK93" i="30"/>
  <c r="AG95" i="30"/>
  <c r="AG94" i="30"/>
  <c r="AG93" i="30"/>
  <c r="AC95" i="30"/>
  <c r="AC94" i="30"/>
  <c r="AC93" i="30"/>
  <c r="Y95" i="30"/>
  <c r="Y94" i="30"/>
  <c r="Y93" i="30"/>
  <c r="U95" i="30"/>
  <c r="U94" i="30"/>
  <c r="U93" i="30"/>
  <c r="Q95" i="30"/>
  <c r="Q94" i="30"/>
  <c r="Q93" i="30"/>
  <c r="M95" i="30"/>
  <c r="M93" i="30"/>
  <c r="M94" i="30"/>
  <c r="I95" i="30"/>
  <c r="I94" i="30"/>
  <c r="I93" i="30"/>
  <c r="E95" i="30"/>
  <c r="E93" i="30"/>
  <c r="E94" i="30"/>
  <c r="AW106" i="30"/>
  <c r="AW105" i="30"/>
  <c r="AW104" i="30"/>
  <c r="AS106" i="30"/>
  <c r="AS105" i="30"/>
  <c r="AS104" i="30"/>
  <c r="AO106" i="30"/>
  <c r="AO104" i="30"/>
  <c r="AO105" i="30"/>
  <c r="AK106" i="30"/>
  <c r="AK105" i="30"/>
  <c r="AK104" i="30"/>
  <c r="AG106" i="30"/>
  <c r="AG104" i="30"/>
  <c r="AG105" i="30"/>
  <c r="AC106" i="30"/>
  <c r="AC104" i="30"/>
  <c r="AC105" i="30"/>
  <c r="Y106" i="30"/>
  <c r="Y105" i="30"/>
  <c r="Y104" i="30"/>
  <c r="U106" i="30"/>
  <c r="U104" i="30"/>
  <c r="U105" i="30"/>
  <c r="Q106" i="30"/>
  <c r="Q104" i="30"/>
  <c r="Q105" i="30"/>
  <c r="M106" i="30"/>
  <c r="M104" i="30"/>
  <c r="M105" i="30"/>
  <c r="I106" i="30"/>
  <c r="I105" i="30"/>
  <c r="I104" i="30"/>
  <c r="E106" i="30"/>
  <c r="E104" i="30"/>
  <c r="E105" i="30"/>
  <c r="AV95" i="30"/>
  <c r="AV94" i="30"/>
  <c r="AV93" i="30"/>
  <c r="AR95" i="30"/>
  <c r="AR94" i="30"/>
  <c r="AR93" i="30"/>
  <c r="AN95" i="30"/>
  <c r="AN94" i="30"/>
  <c r="AN93" i="30"/>
  <c r="AJ95" i="30"/>
  <c r="AJ94" i="30"/>
  <c r="AJ93" i="30"/>
  <c r="AF95" i="30"/>
  <c r="AF94" i="30"/>
  <c r="AF93" i="30"/>
  <c r="AB95" i="30"/>
  <c r="AB94" i="30"/>
  <c r="AB93" i="30"/>
  <c r="X95" i="30"/>
  <c r="X94" i="30"/>
  <c r="X93" i="30"/>
  <c r="T95" i="30"/>
  <c r="T94" i="30"/>
  <c r="T93" i="30"/>
  <c r="P95" i="30"/>
  <c r="P94" i="30"/>
  <c r="P93" i="30"/>
  <c r="L95" i="30"/>
  <c r="L94" i="30"/>
  <c r="L93" i="30"/>
  <c r="H95" i="30"/>
  <c r="H94" i="30"/>
  <c r="H93" i="30"/>
  <c r="D95" i="30"/>
  <c r="D94" i="30"/>
  <c r="D93" i="30"/>
  <c r="AV106" i="30"/>
  <c r="AV104" i="30"/>
  <c r="AV105" i="30"/>
  <c r="AR106" i="30"/>
  <c r="AR104" i="30"/>
  <c r="AR105" i="30"/>
  <c r="AN106" i="30"/>
  <c r="AN104" i="30"/>
  <c r="AN105" i="30"/>
  <c r="AJ106" i="30"/>
  <c r="AJ104" i="30"/>
  <c r="AJ105" i="30"/>
  <c r="AF106" i="30"/>
  <c r="AF104" i="30"/>
  <c r="AF105" i="30"/>
  <c r="AB106" i="30"/>
  <c r="AB104" i="30"/>
  <c r="AB105" i="30"/>
  <c r="X106" i="30"/>
  <c r="X104" i="30"/>
  <c r="X105" i="30"/>
  <c r="T106" i="30"/>
  <c r="T104" i="30"/>
  <c r="T105" i="30"/>
  <c r="P106" i="30"/>
  <c r="P104" i="30"/>
  <c r="P105" i="30"/>
  <c r="L106" i="30"/>
  <c r="L104" i="30"/>
  <c r="L105" i="30"/>
  <c r="H106" i="30"/>
  <c r="H104" i="30"/>
  <c r="H105" i="30"/>
  <c r="D106" i="30"/>
  <c r="D104" i="30"/>
  <c r="D105" i="30"/>
  <c r="AU95" i="30"/>
  <c r="AU94" i="30"/>
  <c r="AU93" i="30"/>
  <c r="AQ95" i="30"/>
  <c r="AQ94" i="30"/>
  <c r="AQ93" i="30"/>
  <c r="AM95" i="30"/>
  <c r="AM94" i="30"/>
  <c r="AM93" i="30"/>
  <c r="AI95" i="30"/>
  <c r="AI94" i="30"/>
  <c r="AI93" i="30"/>
  <c r="AE95" i="30"/>
  <c r="AE94" i="30"/>
  <c r="AE93" i="30"/>
  <c r="AA95" i="30"/>
  <c r="AA94" i="30"/>
  <c r="AA93" i="30"/>
  <c r="W95" i="30"/>
  <c r="W94" i="30"/>
  <c r="W93" i="30"/>
  <c r="S95" i="30"/>
  <c r="S94" i="30"/>
  <c r="S93" i="30"/>
  <c r="O95" i="30"/>
  <c r="O94" i="30"/>
  <c r="O93" i="30"/>
  <c r="K95" i="30"/>
  <c r="K94" i="30"/>
  <c r="K93" i="30"/>
  <c r="G95" i="30"/>
  <c r="G94" i="30"/>
  <c r="G93" i="30"/>
  <c r="C95" i="30"/>
  <c r="C94" i="30"/>
  <c r="C93" i="30"/>
  <c r="AU106" i="30"/>
  <c r="AU105" i="30"/>
  <c r="AU104" i="30"/>
  <c r="AQ106" i="30"/>
  <c r="AQ105" i="30"/>
  <c r="AQ104" i="30"/>
  <c r="AM106" i="30"/>
  <c r="AM105" i="30"/>
  <c r="AM104" i="30"/>
  <c r="AI106" i="30"/>
  <c r="AI105" i="30"/>
  <c r="AI104" i="30"/>
  <c r="AE106" i="30"/>
  <c r="AE105" i="30"/>
  <c r="AE104" i="30"/>
  <c r="AA106" i="30"/>
  <c r="AA105" i="30"/>
  <c r="AA104" i="30"/>
  <c r="W106" i="30"/>
  <c r="W105" i="30"/>
  <c r="W104" i="30"/>
  <c r="S106" i="30"/>
  <c r="S105" i="30"/>
  <c r="S104" i="30"/>
  <c r="O106" i="30"/>
  <c r="O105" i="30"/>
  <c r="O104" i="30"/>
  <c r="K106" i="30"/>
  <c r="K105" i="30"/>
  <c r="K104" i="30"/>
  <c r="G106" i="30"/>
  <c r="G105" i="30"/>
  <c r="G104" i="30"/>
  <c r="C106" i="30"/>
  <c r="C105" i="30"/>
  <c r="C104" i="30"/>
  <c r="B95" i="33"/>
  <c r="B94" i="33"/>
  <c r="B93" i="33"/>
  <c r="AT95" i="33"/>
  <c r="AT94" i="33"/>
  <c r="AT93" i="33"/>
  <c r="AP95" i="33"/>
  <c r="AP94" i="33"/>
  <c r="AP93" i="33"/>
  <c r="AL95" i="33"/>
  <c r="AL94" i="33"/>
  <c r="AL93" i="33"/>
  <c r="AH95" i="33"/>
  <c r="AH94" i="33"/>
  <c r="AH93" i="33"/>
  <c r="AD95" i="33"/>
  <c r="AD94" i="33"/>
  <c r="AD93" i="33"/>
  <c r="Z95" i="33"/>
  <c r="Z94" i="33"/>
  <c r="Z93" i="33"/>
  <c r="V95" i="33"/>
  <c r="V94" i="33"/>
  <c r="V93" i="33"/>
  <c r="R95" i="33"/>
  <c r="R94" i="33"/>
  <c r="R93" i="33"/>
  <c r="N95" i="33"/>
  <c r="N94" i="33"/>
  <c r="N93" i="33"/>
  <c r="J95" i="33"/>
  <c r="J94" i="33"/>
  <c r="J93" i="33"/>
  <c r="F95" i="33"/>
  <c r="F94" i="33"/>
  <c r="F93" i="33"/>
  <c r="B106" i="33"/>
  <c r="B105" i="33"/>
  <c r="B104" i="33"/>
  <c r="AT105" i="33"/>
  <c r="AT104" i="33"/>
  <c r="AP105" i="33"/>
  <c r="AP104" i="33"/>
  <c r="AL105" i="33"/>
  <c r="AL104" i="33"/>
  <c r="AH105" i="33"/>
  <c r="AH104" i="33"/>
  <c r="AD105" i="33"/>
  <c r="AD104" i="33"/>
  <c r="Z105" i="33"/>
  <c r="Z104" i="33"/>
  <c r="V105" i="33"/>
  <c r="V104" i="33"/>
  <c r="R105" i="33"/>
  <c r="R104" i="33"/>
  <c r="N105" i="33"/>
  <c r="N104" i="33"/>
  <c r="J105" i="33"/>
  <c r="J104" i="33"/>
  <c r="F105" i="33"/>
  <c r="F104" i="33"/>
  <c r="AW95" i="33"/>
  <c r="AW94" i="33"/>
  <c r="AW93" i="33"/>
  <c r="AS95" i="33"/>
  <c r="AS94" i="33"/>
  <c r="AS93" i="33"/>
  <c r="AO95" i="33"/>
  <c r="AO94" i="33"/>
  <c r="AO93" i="33"/>
  <c r="AK95" i="33"/>
  <c r="AK94" i="33"/>
  <c r="AK93" i="33"/>
  <c r="AG95" i="33"/>
  <c r="AG94" i="33"/>
  <c r="AG93" i="33"/>
  <c r="AC95" i="33"/>
  <c r="AC94" i="33"/>
  <c r="AC93" i="33"/>
  <c r="Y95" i="33"/>
  <c r="Y94" i="33"/>
  <c r="Y93" i="33"/>
  <c r="U95" i="33"/>
  <c r="U94" i="33"/>
  <c r="U93" i="33"/>
  <c r="Q95" i="33"/>
  <c r="Q94" i="33"/>
  <c r="Q93" i="33"/>
  <c r="M95" i="33"/>
  <c r="M94" i="33"/>
  <c r="M93" i="33"/>
  <c r="I95" i="33"/>
  <c r="I94" i="33"/>
  <c r="I93" i="33"/>
  <c r="E95" i="33"/>
  <c r="E94" i="33"/>
  <c r="E93" i="33"/>
  <c r="AW105" i="33"/>
  <c r="AW104" i="33"/>
  <c r="AS105" i="33"/>
  <c r="AS104" i="33"/>
  <c r="AO105" i="33"/>
  <c r="AO104" i="33"/>
  <c r="AK105" i="33"/>
  <c r="AK104" i="33"/>
  <c r="AG105" i="33"/>
  <c r="AG104" i="33"/>
  <c r="AC105" i="33"/>
  <c r="AC104" i="33"/>
  <c r="Y105" i="33"/>
  <c r="Y104" i="33"/>
  <c r="U105" i="33"/>
  <c r="U104" i="33"/>
  <c r="Q105" i="33"/>
  <c r="Q104" i="33"/>
  <c r="M105" i="33"/>
  <c r="M104" i="33"/>
  <c r="I105" i="33"/>
  <c r="I104" i="33"/>
  <c r="E105" i="33"/>
  <c r="E104" i="33"/>
  <c r="AV95" i="33"/>
  <c r="AV94" i="33"/>
  <c r="AV93" i="33"/>
  <c r="AR95" i="33"/>
  <c r="AR94" i="33"/>
  <c r="AR93" i="33"/>
  <c r="AN95" i="33"/>
  <c r="AN94" i="33"/>
  <c r="AN93" i="33"/>
  <c r="AJ95" i="33"/>
  <c r="AJ94" i="33"/>
  <c r="AJ93" i="33"/>
  <c r="AF94" i="33"/>
  <c r="AF95" i="33"/>
  <c r="AF93" i="33"/>
  <c r="AB95" i="33"/>
  <c r="AB94" i="33"/>
  <c r="AB93" i="33"/>
  <c r="X95" i="33"/>
  <c r="X94" i="33"/>
  <c r="X93" i="33"/>
  <c r="T95" i="33"/>
  <c r="T94" i="33"/>
  <c r="T93" i="33"/>
  <c r="P95" i="33"/>
  <c r="P94" i="33"/>
  <c r="P93" i="33"/>
  <c r="L95" i="33"/>
  <c r="L94" i="33"/>
  <c r="L93" i="33"/>
  <c r="H95" i="33"/>
  <c r="H94" i="33"/>
  <c r="H93" i="33"/>
  <c r="D94" i="33"/>
  <c r="D95" i="33"/>
  <c r="D93" i="33"/>
  <c r="AV105" i="33"/>
  <c r="AV104" i="33"/>
  <c r="AR105" i="33"/>
  <c r="AR104" i="33"/>
  <c r="AN105" i="33"/>
  <c r="AN104" i="33"/>
  <c r="AJ105" i="33"/>
  <c r="AJ104" i="33"/>
  <c r="AF105" i="33"/>
  <c r="AF104" i="33"/>
  <c r="AB105" i="33"/>
  <c r="AB104" i="33"/>
  <c r="X105" i="33"/>
  <c r="X104" i="33"/>
  <c r="T105" i="33"/>
  <c r="T104" i="33"/>
  <c r="P105" i="33"/>
  <c r="P104" i="33"/>
  <c r="L105" i="33"/>
  <c r="L104" i="33"/>
  <c r="H105" i="33"/>
  <c r="H104" i="33"/>
  <c r="D105" i="33"/>
  <c r="D104" i="33"/>
  <c r="AU95" i="33"/>
  <c r="AU94" i="33"/>
  <c r="AU93" i="33"/>
  <c r="AQ95" i="33"/>
  <c r="AQ94" i="33"/>
  <c r="AQ93" i="33"/>
  <c r="AM95" i="33"/>
  <c r="AM94" i="33"/>
  <c r="AM93" i="33"/>
  <c r="AI95" i="33"/>
  <c r="AI94" i="33"/>
  <c r="AI93" i="33"/>
  <c r="AE95" i="33"/>
  <c r="AE94" i="33"/>
  <c r="AE93" i="33"/>
  <c r="AA95" i="33"/>
  <c r="AA94" i="33"/>
  <c r="AA93" i="33"/>
  <c r="W95" i="33"/>
  <c r="W94" i="33"/>
  <c r="W93" i="33"/>
  <c r="S95" i="33"/>
  <c r="S94" i="33"/>
  <c r="S93" i="33"/>
  <c r="O95" i="33"/>
  <c r="O94" i="33"/>
  <c r="O93" i="33"/>
  <c r="K95" i="33"/>
  <c r="K94" i="33"/>
  <c r="K93" i="33"/>
  <c r="G95" i="33"/>
  <c r="G94" i="33"/>
  <c r="G93" i="33"/>
  <c r="C95" i="33"/>
  <c r="C94" i="33"/>
  <c r="C93" i="33"/>
  <c r="AU105" i="33"/>
  <c r="AU104" i="33"/>
  <c r="AQ105" i="33"/>
  <c r="AQ104" i="33"/>
  <c r="AM105" i="33"/>
  <c r="AM104" i="33"/>
  <c r="AI105" i="33"/>
  <c r="AI104" i="33"/>
  <c r="AE105" i="33"/>
  <c r="AE104" i="33"/>
  <c r="AA105" i="33"/>
  <c r="AA104" i="33"/>
  <c r="W105" i="33"/>
  <c r="W104" i="33"/>
  <c r="S105" i="33"/>
  <c r="S104" i="33"/>
  <c r="O105" i="33"/>
  <c r="O104" i="33"/>
  <c r="K105" i="33"/>
  <c r="K104" i="33"/>
  <c r="G105" i="33"/>
  <c r="G104" i="33"/>
  <c r="C105" i="33"/>
  <c r="C104" i="33"/>
  <c r="C101" i="29"/>
  <c r="D101" i="29"/>
  <c r="E101" i="29"/>
  <c r="F101" i="29"/>
  <c r="G101" i="29"/>
  <c r="H101" i="29"/>
  <c r="I101" i="29"/>
  <c r="J101" i="29"/>
  <c r="K101" i="29"/>
  <c r="L101" i="29"/>
  <c r="M101" i="29"/>
  <c r="N101" i="29"/>
  <c r="O101" i="29"/>
  <c r="P101" i="29"/>
  <c r="Q101" i="29"/>
  <c r="R101" i="29"/>
  <c r="S101" i="29"/>
  <c r="T101" i="29"/>
  <c r="U101" i="29"/>
  <c r="V101" i="29"/>
  <c r="W101" i="29"/>
  <c r="X101" i="29"/>
  <c r="Y101" i="29"/>
  <c r="Z101" i="29"/>
  <c r="AA101" i="29"/>
  <c r="AB101" i="29"/>
  <c r="AC101" i="29"/>
  <c r="AD101" i="29"/>
  <c r="AE101" i="29"/>
  <c r="AF101" i="29"/>
  <c r="AG101" i="29"/>
  <c r="AH101" i="29"/>
  <c r="AI101" i="29"/>
  <c r="AJ101" i="29"/>
  <c r="AK101" i="29"/>
  <c r="AL101" i="29"/>
  <c r="AM101" i="29"/>
  <c r="AN101" i="29"/>
  <c r="AO101" i="29"/>
  <c r="AP101" i="29"/>
  <c r="AQ101" i="29"/>
  <c r="AR101" i="29"/>
  <c r="AS101" i="29"/>
  <c r="AT101" i="29"/>
  <c r="AU101" i="29"/>
  <c r="AV101" i="29"/>
  <c r="AW101" i="29"/>
  <c r="B101" i="29"/>
  <c r="C100" i="29"/>
  <c r="D100" i="29"/>
  <c r="E100" i="29"/>
  <c r="F100" i="29"/>
  <c r="G100" i="29"/>
  <c r="H100" i="29"/>
  <c r="I100" i="29"/>
  <c r="J100" i="29"/>
  <c r="K100" i="29"/>
  <c r="L100" i="29"/>
  <c r="M100" i="29"/>
  <c r="N100" i="29"/>
  <c r="O100" i="29"/>
  <c r="P100" i="29"/>
  <c r="Q100" i="29"/>
  <c r="R100" i="29"/>
  <c r="S100" i="29"/>
  <c r="T100" i="29"/>
  <c r="U100" i="29"/>
  <c r="V100" i="29"/>
  <c r="W100" i="29"/>
  <c r="X100" i="29"/>
  <c r="Y100" i="29"/>
  <c r="Z100" i="29"/>
  <c r="AA100" i="29"/>
  <c r="AB100" i="29"/>
  <c r="AC100" i="29"/>
  <c r="AD100" i="29"/>
  <c r="AE100" i="29"/>
  <c r="AF100" i="29"/>
  <c r="AG100" i="29"/>
  <c r="AH100" i="29"/>
  <c r="AI100" i="29"/>
  <c r="AJ100" i="29"/>
  <c r="AK100" i="29"/>
  <c r="AL100" i="29"/>
  <c r="AM100" i="29"/>
  <c r="AN100" i="29"/>
  <c r="AO100" i="29"/>
  <c r="AP100" i="29"/>
  <c r="AQ100" i="29"/>
  <c r="AR100" i="29"/>
  <c r="AS100" i="29"/>
  <c r="AT100" i="29"/>
  <c r="AU100" i="29"/>
  <c r="AV100" i="29"/>
  <c r="AW100" i="29"/>
  <c r="B100" i="29"/>
  <c r="C99" i="29"/>
  <c r="C106" i="29" s="1"/>
  <c r="D99" i="29"/>
  <c r="D106" i="29" s="1"/>
  <c r="E99" i="29"/>
  <c r="E106" i="29" s="1"/>
  <c r="F99" i="29"/>
  <c r="F106" i="29" s="1"/>
  <c r="G99" i="29"/>
  <c r="G106" i="29" s="1"/>
  <c r="H99" i="29"/>
  <c r="H106" i="29" s="1"/>
  <c r="I99" i="29"/>
  <c r="I106" i="29" s="1"/>
  <c r="J99" i="29"/>
  <c r="J106" i="29" s="1"/>
  <c r="K99" i="29"/>
  <c r="K106" i="29" s="1"/>
  <c r="L99" i="29"/>
  <c r="L106" i="29" s="1"/>
  <c r="M99" i="29"/>
  <c r="M106" i="29" s="1"/>
  <c r="N99" i="29"/>
  <c r="N106" i="29" s="1"/>
  <c r="O99" i="29"/>
  <c r="O106" i="29" s="1"/>
  <c r="P99" i="29"/>
  <c r="P106" i="29" s="1"/>
  <c r="Q99" i="29"/>
  <c r="Q106" i="29" s="1"/>
  <c r="R99" i="29"/>
  <c r="R106" i="29" s="1"/>
  <c r="S99" i="29"/>
  <c r="S106" i="29" s="1"/>
  <c r="T99" i="29"/>
  <c r="T106" i="29" s="1"/>
  <c r="U99" i="29"/>
  <c r="U106" i="29" s="1"/>
  <c r="V99" i="29"/>
  <c r="V106" i="29" s="1"/>
  <c r="W99" i="29"/>
  <c r="W106" i="29" s="1"/>
  <c r="X99" i="29"/>
  <c r="X106" i="29" s="1"/>
  <c r="Y99" i="29"/>
  <c r="Y106" i="29" s="1"/>
  <c r="Z99" i="29"/>
  <c r="Z106" i="29" s="1"/>
  <c r="AA99" i="29"/>
  <c r="AA106" i="29" s="1"/>
  <c r="AB99" i="29"/>
  <c r="AB106" i="29" s="1"/>
  <c r="AC99" i="29"/>
  <c r="AC106" i="29" s="1"/>
  <c r="AD99" i="29"/>
  <c r="AD106" i="29" s="1"/>
  <c r="AE99" i="29"/>
  <c r="AE106" i="29" s="1"/>
  <c r="AF99" i="29"/>
  <c r="AF106" i="29" s="1"/>
  <c r="AG99" i="29"/>
  <c r="AG106" i="29" s="1"/>
  <c r="AH99" i="29"/>
  <c r="AH106" i="29" s="1"/>
  <c r="AI99" i="29"/>
  <c r="AI106" i="29" s="1"/>
  <c r="AJ99" i="29"/>
  <c r="AJ106" i="29" s="1"/>
  <c r="AK99" i="29"/>
  <c r="AK106" i="29" s="1"/>
  <c r="AL99" i="29"/>
  <c r="AL106" i="29" s="1"/>
  <c r="AM99" i="29"/>
  <c r="AM106" i="29" s="1"/>
  <c r="AN99" i="29"/>
  <c r="AN106" i="29" s="1"/>
  <c r="AO99" i="29"/>
  <c r="AO106" i="29" s="1"/>
  <c r="AP99" i="29"/>
  <c r="AP106" i="29" s="1"/>
  <c r="AQ99" i="29"/>
  <c r="AQ106" i="29" s="1"/>
  <c r="AR99" i="29"/>
  <c r="AR106" i="29" s="1"/>
  <c r="AS99" i="29"/>
  <c r="AS106" i="29" s="1"/>
  <c r="AT99" i="29"/>
  <c r="AT106" i="29" s="1"/>
  <c r="AU99" i="29"/>
  <c r="AU106" i="29" s="1"/>
  <c r="AV99" i="29"/>
  <c r="AV106" i="29" s="1"/>
  <c r="AW99" i="29"/>
  <c r="AW106" i="29" s="1"/>
  <c r="B99" i="29"/>
  <c r="C90" i="29"/>
  <c r="D90" i="29"/>
  <c r="E90" i="29"/>
  <c r="F90" i="29"/>
  <c r="G90" i="29"/>
  <c r="H90" i="29"/>
  <c r="I90" i="29"/>
  <c r="J90" i="29"/>
  <c r="K90" i="29"/>
  <c r="L90" i="29"/>
  <c r="M90" i="29"/>
  <c r="N90" i="29"/>
  <c r="O90" i="29"/>
  <c r="P90" i="29"/>
  <c r="Q90" i="29"/>
  <c r="R90" i="29"/>
  <c r="S90" i="29"/>
  <c r="T90" i="29"/>
  <c r="U90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H90" i="29"/>
  <c r="AI90" i="29"/>
  <c r="AJ90" i="29"/>
  <c r="AK90" i="29"/>
  <c r="AL90" i="29"/>
  <c r="AM90" i="29"/>
  <c r="AN90" i="29"/>
  <c r="AO90" i="29"/>
  <c r="AP90" i="29"/>
  <c r="AQ90" i="29"/>
  <c r="AR90" i="29"/>
  <c r="AS90" i="29"/>
  <c r="AT90" i="29"/>
  <c r="AU90" i="29"/>
  <c r="AV90" i="29"/>
  <c r="AW90" i="29"/>
  <c r="B90" i="29"/>
  <c r="C89" i="29"/>
  <c r="D89" i="29"/>
  <c r="E89" i="29"/>
  <c r="F89" i="29"/>
  <c r="G89" i="29"/>
  <c r="H89" i="29"/>
  <c r="I89" i="29"/>
  <c r="J89" i="29"/>
  <c r="K89" i="29"/>
  <c r="L89" i="29"/>
  <c r="M89" i="29"/>
  <c r="N89" i="29"/>
  <c r="O89" i="29"/>
  <c r="P89" i="29"/>
  <c r="Q89" i="29"/>
  <c r="R89" i="29"/>
  <c r="S89" i="29"/>
  <c r="T89" i="29"/>
  <c r="U89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H89" i="29"/>
  <c r="AI89" i="29"/>
  <c r="AJ89" i="29"/>
  <c r="AK89" i="29"/>
  <c r="AL89" i="29"/>
  <c r="AM89" i="29"/>
  <c r="AN89" i="29"/>
  <c r="AO89" i="29"/>
  <c r="AP89" i="29"/>
  <c r="AQ89" i="29"/>
  <c r="AR89" i="29"/>
  <c r="AS89" i="29"/>
  <c r="AT89" i="29"/>
  <c r="AU89" i="29"/>
  <c r="AV89" i="29"/>
  <c r="AW89" i="29"/>
  <c r="B89" i="29"/>
  <c r="C88" i="29"/>
  <c r="D88" i="29"/>
  <c r="E88" i="29"/>
  <c r="F88" i="29"/>
  <c r="G88" i="29"/>
  <c r="H88" i="29"/>
  <c r="I88" i="29"/>
  <c r="J88" i="29"/>
  <c r="K88" i="29"/>
  <c r="L88" i="29"/>
  <c r="M88" i="29"/>
  <c r="N88" i="29"/>
  <c r="O88" i="29"/>
  <c r="P88" i="29"/>
  <c r="Q88" i="29"/>
  <c r="R88" i="29"/>
  <c r="S88" i="29"/>
  <c r="T88" i="29"/>
  <c r="U88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H88" i="29"/>
  <c r="AI88" i="29"/>
  <c r="AJ88" i="29"/>
  <c r="AK88" i="29"/>
  <c r="AL88" i="29"/>
  <c r="AM88" i="29"/>
  <c r="AN88" i="29"/>
  <c r="AO88" i="29"/>
  <c r="AP88" i="29"/>
  <c r="AQ88" i="29"/>
  <c r="AR88" i="29"/>
  <c r="AS88" i="29"/>
  <c r="AT88" i="29"/>
  <c r="AU88" i="29"/>
  <c r="AV88" i="29"/>
  <c r="AW88" i="29"/>
  <c r="B88" i="29"/>
  <c r="B95" i="29" s="1"/>
  <c r="AW101" i="28"/>
  <c r="C101" i="28"/>
  <c r="D101" i="28"/>
  <c r="E101" i="28"/>
  <c r="F101" i="28"/>
  <c r="G101" i="28"/>
  <c r="H101" i="28"/>
  <c r="I101" i="28"/>
  <c r="J101" i="28"/>
  <c r="K101" i="28"/>
  <c r="L101" i="28"/>
  <c r="M101" i="28"/>
  <c r="N101" i="28"/>
  <c r="O101" i="28"/>
  <c r="P101" i="28"/>
  <c r="Q101" i="28"/>
  <c r="R101" i="28"/>
  <c r="S101" i="28"/>
  <c r="T101" i="28"/>
  <c r="U101" i="28"/>
  <c r="V101" i="28"/>
  <c r="W101" i="28"/>
  <c r="X101" i="28"/>
  <c r="Y101" i="28"/>
  <c r="Z101" i="28"/>
  <c r="AA101" i="28"/>
  <c r="AB101" i="28"/>
  <c r="AC101" i="28"/>
  <c r="AD101" i="28"/>
  <c r="AE101" i="28"/>
  <c r="AF101" i="28"/>
  <c r="AG101" i="28"/>
  <c r="AH101" i="28"/>
  <c r="AI101" i="28"/>
  <c r="AJ101" i="28"/>
  <c r="AK101" i="28"/>
  <c r="AL101" i="28"/>
  <c r="AM101" i="28"/>
  <c r="AN101" i="28"/>
  <c r="AO101" i="28"/>
  <c r="AP101" i="28"/>
  <c r="AQ101" i="28"/>
  <c r="AR101" i="28"/>
  <c r="AS101" i="28"/>
  <c r="AT101" i="28"/>
  <c r="AU101" i="28"/>
  <c r="AV101" i="28"/>
  <c r="B101" i="28"/>
  <c r="C100" i="28"/>
  <c r="D100" i="28"/>
  <c r="E100" i="28"/>
  <c r="F100" i="28"/>
  <c r="G100" i="28"/>
  <c r="H100" i="28"/>
  <c r="I100" i="28"/>
  <c r="J100" i="28"/>
  <c r="K100" i="28"/>
  <c r="L100" i="28"/>
  <c r="M100" i="28"/>
  <c r="N100" i="28"/>
  <c r="O100" i="28"/>
  <c r="P100" i="28"/>
  <c r="Q100" i="28"/>
  <c r="R100" i="28"/>
  <c r="S100" i="28"/>
  <c r="T100" i="28"/>
  <c r="U100" i="28"/>
  <c r="V100" i="28"/>
  <c r="W100" i="28"/>
  <c r="X100" i="28"/>
  <c r="Y100" i="28"/>
  <c r="Z100" i="28"/>
  <c r="AA100" i="28"/>
  <c r="AB100" i="28"/>
  <c r="AC100" i="28"/>
  <c r="AD100" i="28"/>
  <c r="AE100" i="28"/>
  <c r="AF100" i="28"/>
  <c r="AG100" i="28"/>
  <c r="AH100" i="28"/>
  <c r="AI100" i="28"/>
  <c r="AJ100" i="28"/>
  <c r="AK100" i="28"/>
  <c r="AL100" i="28"/>
  <c r="AM100" i="28"/>
  <c r="AN100" i="28"/>
  <c r="AO100" i="28"/>
  <c r="AP100" i="28"/>
  <c r="AQ100" i="28"/>
  <c r="AR100" i="28"/>
  <c r="AS100" i="28"/>
  <c r="AT100" i="28"/>
  <c r="AU100" i="28"/>
  <c r="AV100" i="28"/>
  <c r="AW100" i="28"/>
  <c r="B100" i="28"/>
  <c r="C99" i="28"/>
  <c r="D99" i="28"/>
  <c r="E99" i="28"/>
  <c r="F99" i="28"/>
  <c r="G99" i="28"/>
  <c r="H99" i="28"/>
  <c r="I99" i="28"/>
  <c r="J99" i="28"/>
  <c r="K99" i="28"/>
  <c r="L99" i="28"/>
  <c r="M99" i="28"/>
  <c r="N99" i="28"/>
  <c r="O99" i="28"/>
  <c r="P99" i="28"/>
  <c r="Q99" i="28"/>
  <c r="R99" i="28"/>
  <c r="S99" i="28"/>
  <c r="T99" i="28"/>
  <c r="U99" i="28"/>
  <c r="V99" i="28"/>
  <c r="W99" i="28"/>
  <c r="X99" i="28"/>
  <c r="Y99" i="28"/>
  <c r="Z99" i="28"/>
  <c r="AA99" i="28"/>
  <c r="AB99" i="28"/>
  <c r="AC99" i="28"/>
  <c r="AD99" i="28"/>
  <c r="AE99" i="28"/>
  <c r="AF99" i="28"/>
  <c r="AG99" i="28"/>
  <c r="AH99" i="28"/>
  <c r="AI99" i="28"/>
  <c r="AJ99" i="28"/>
  <c r="AK99" i="28"/>
  <c r="AL99" i="28"/>
  <c r="AM99" i="28"/>
  <c r="AN99" i="28"/>
  <c r="AO99" i="28"/>
  <c r="AP99" i="28"/>
  <c r="AQ99" i="28"/>
  <c r="AR99" i="28"/>
  <c r="AS99" i="28"/>
  <c r="AT99" i="28"/>
  <c r="AU99" i="28"/>
  <c r="AV99" i="28"/>
  <c r="AW99" i="28"/>
  <c r="B99" i="28"/>
  <c r="C90" i="28"/>
  <c r="D90" i="28"/>
  <c r="E90" i="28"/>
  <c r="F90" i="28"/>
  <c r="G90" i="28"/>
  <c r="H90" i="28"/>
  <c r="I90" i="28"/>
  <c r="J90" i="28"/>
  <c r="K90" i="28"/>
  <c r="L90" i="28"/>
  <c r="M90" i="28"/>
  <c r="N90" i="28"/>
  <c r="O90" i="28"/>
  <c r="P90" i="28"/>
  <c r="Q90" i="28"/>
  <c r="R90" i="28"/>
  <c r="S90" i="28"/>
  <c r="T90" i="28"/>
  <c r="U90" i="28"/>
  <c r="V90" i="28"/>
  <c r="W90" i="28"/>
  <c r="X90" i="28"/>
  <c r="Y90" i="28"/>
  <c r="Z90" i="28"/>
  <c r="AA90" i="28"/>
  <c r="AB90" i="28"/>
  <c r="AC90" i="28"/>
  <c r="AD90" i="28"/>
  <c r="AE90" i="28"/>
  <c r="AF90" i="28"/>
  <c r="AG90" i="28"/>
  <c r="AH90" i="28"/>
  <c r="AI90" i="28"/>
  <c r="AJ90" i="28"/>
  <c r="AK90" i="28"/>
  <c r="AL90" i="28"/>
  <c r="AM90" i="28"/>
  <c r="AN90" i="28"/>
  <c r="AO90" i="28"/>
  <c r="AP90" i="28"/>
  <c r="AQ90" i="28"/>
  <c r="AR90" i="28"/>
  <c r="AS90" i="28"/>
  <c r="AT90" i="28"/>
  <c r="AU90" i="28"/>
  <c r="AV90" i="28"/>
  <c r="AW90" i="28"/>
  <c r="B90" i="28"/>
  <c r="C89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AP89" i="28"/>
  <c r="AQ89" i="28"/>
  <c r="AR89" i="28"/>
  <c r="AS89" i="28"/>
  <c r="AT89" i="28"/>
  <c r="AU89" i="28"/>
  <c r="AV89" i="28"/>
  <c r="AW89" i="28"/>
  <c r="B89" i="28"/>
  <c r="AW88" i="28"/>
  <c r="C88" i="28"/>
  <c r="D88" i="28"/>
  <c r="E88" i="28"/>
  <c r="F88" i="28"/>
  <c r="G88" i="28"/>
  <c r="H88" i="28"/>
  <c r="I88" i="28"/>
  <c r="J88" i="28"/>
  <c r="K88" i="28"/>
  <c r="L88" i="28"/>
  <c r="M88" i="28"/>
  <c r="N88" i="28"/>
  <c r="O88" i="28"/>
  <c r="P88" i="28"/>
  <c r="Q88" i="28"/>
  <c r="R88" i="28"/>
  <c r="S88" i="28"/>
  <c r="T88" i="28"/>
  <c r="U88" i="28"/>
  <c r="V88" i="28"/>
  <c r="W88" i="28"/>
  <c r="X88" i="28"/>
  <c r="Y88" i="28"/>
  <c r="Z88" i="28"/>
  <c r="AA88" i="28"/>
  <c r="AB88" i="28"/>
  <c r="AC88" i="28"/>
  <c r="AD88" i="28"/>
  <c r="AE88" i="28"/>
  <c r="AF88" i="28"/>
  <c r="AG88" i="28"/>
  <c r="AH88" i="28"/>
  <c r="AI88" i="28"/>
  <c r="AJ88" i="28"/>
  <c r="AK88" i="28"/>
  <c r="AL88" i="28"/>
  <c r="AM88" i="28"/>
  <c r="AN88" i="28"/>
  <c r="AO88" i="28"/>
  <c r="AP88" i="28"/>
  <c r="AQ88" i="28"/>
  <c r="AR88" i="28"/>
  <c r="AS88" i="28"/>
  <c r="AT88" i="28"/>
  <c r="AU88" i="28"/>
  <c r="AV88" i="28"/>
  <c r="B88" i="28"/>
  <c r="B110" i="28" l="1"/>
  <c r="B109" i="28"/>
  <c r="B108" i="28"/>
  <c r="B106" i="29"/>
  <c r="B110" i="29"/>
  <c r="B109" i="29"/>
  <c r="B108" i="29"/>
  <c r="AU95" i="28"/>
  <c r="AU94" i="28"/>
  <c r="AU93" i="28"/>
  <c r="W95" i="28"/>
  <c r="W94" i="28"/>
  <c r="W93" i="28"/>
  <c r="G95" i="28"/>
  <c r="G94" i="28"/>
  <c r="G93" i="28"/>
  <c r="AN106" i="28"/>
  <c r="AN105" i="28"/>
  <c r="AN104" i="28"/>
  <c r="H106" i="28"/>
  <c r="H105" i="28"/>
  <c r="H104" i="28"/>
  <c r="AV95" i="28"/>
  <c r="AV94" i="28"/>
  <c r="AV93" i="28"/>
  <c r="AN95" i="28"/>
  <c r="AN94" i="28"/>
  <c r="AN93" i="28"/>
  <c r="AF95" i="28"/>
  <c r="AF94" i="28"/>
  <c r="AF93" i="28"/>
  <c r="X95" i="28"/>
  <c r="X94" i="28"/>
  <c r="X93" i="28"/>
  <c r="P95" i="28"/>
  <c r="P94" i="28"/>
  <c r="P93" i="28"/>
  <c r="H95" i="28"/>
  <c r="H94" i="28"/>
  <c r="H93" i="28"/>
  <c r="AW106" i="28"/>
  <c r="AW105" i="28"/>
  <c r="AW104" i="28"/>
  <c r="AO106" i="28"/>
  <c r="AO105" i="28"/>
  <c r="AO104" i="28"/>
  <c r="AG106" i="28"/>
  <c r="AG105" i="28"/>
  <c r="AG104" i="28"/>
  <c r="Y106" i="28"/>
  <c r="Y105" i="28"/>
  <c r="Y104" i="28"/>
  <c r="Q106" i="28"/>
  <c r="Q105" i="28"/>
  <c r="Q104" i="28"/>
  <c r="I106" i="28"/>
  <c r="I105" i="28"/>
  <c r="I104" i="28"/>
  <c r="AW93" i="29"/>
  <c r="AW95" i="29"/>
  <c r="AW94" i="29"/>
  <c r="AO93" i="29"/>
  <c r="AO95" i="29"/>
  <c r="AO94" i="29"/>
  <c r="AG93" i="29"/>
  <c r="AG95" i="29"/>
  <c r="AG94" i="29"/>
  <c r="Y93" i="29"/>
  <c r="Y95" i="29"/>
  <c r="Y94" i="29"/>
  <c r="Q93" i="29"/>
  <c r="Q95" i="29"/>
  <c r="Q94" i="29"/>
  <c r="I93" i="29"/>
  <c r="I95" i="29"/>
  <c r="I94" i="29"/>
  <c r="O95" i="28"/>
  <c r="O94" i="28"/>
  <c r="O93" i="28"/>
  <c r="AF106" i="28"/>
  <c r="AF105" i="28"/>
  <c r="AF104" i="28"/>
  <c r="AF93" i="29"/>
  <c r="AF95" i="29"/>
  <c r="AF94" i="29"/>
  <c r="H93" i="29"/>
  <c r="H95" i="29"/>
  <c r="H94" i="29"/>
  <c r="AD95" i="28"/>
  <c r="AD94" i="28"/>
  <c r="AD93" i="28"/>
  <c r="F95" i="28"/>
  <c r="F94" i="28"/>
  <c r="F93" i="28"/>
  <c r="AE106" i="28"/>
  <c r="AE104" i="28"/>
  <c r="AE105" i="28"/>
  <c r="O106" i="28"/>
  <c r="O105" i="28"/>
  <c r="O104" i="28"/>
  <c r="AE93" i="29"/>
  <c r="AE95" i="29"/>
  <c r="AE94" i="29"/>
  <c r="G93" i="29"/>
  <c r="G95" i="29"/>
  <c r="G94" i="29"/>
  <c r="AS95" i="28"/>
  <c r="AS94" i="28"/>
  <c r="AS93" i="28"/>
  <c r="U95" i="28"/>
  <c r="U94" i="28"/>
  <c r="U93" i="28"/>
  <c r="AD106" i="28"/>
  <c r="AD104" i="28"/>
  <c r="AD105" i="28"/>
  <c r="F106" i="28"/>
  <c r="F105" i="28"/>
  <c r="F104" i="28"/>
  <c r="AD93" i="29"/>
  <c r="AD95" i="29"/>
  <c r="AD94" i="29"/>
  <c r="AR95" i="28"/>
  <c r="AR94" i="28"/>
  <c r="AR93" i="28"/>
  <c r="AJ95" i="28"/>
  <c r="AJ94" i="28"/>
  <c r="AJ93" i="28"/>
  <c r="AB95" i="28"/>
  <c r="AB94" i="28"/>
  <c r="AB93" i="28"/>
  <c r="T95" i="28"/>
  <c r="T94" i="28"/>
  <c r="T93" i="28"/>
  <c r="L95" i="28"/>
  <c r="L94" i="28"/>
  <c r="L93" i="28"/>
  <c r="D95" i="28"/>
  <c r="D94" i="28"/>
  <c r="D93" i="28"/>
  <c r="AS106" i="28"/>
  <c r="AS105" i="28"/>
  <c r="AS104" i="28"/>
  <c r="AK106" i="28"/>
  <c r="AK105" i="28"/>
  <c r="AK104" i="28"/>
  <c r="AC106" i="28"/>
  <c r="AC105" i="28"/>
  <c r="AC104" i="28"/>
  <c r="U106" i="28"/>
  <c r="U105" i="28"/>
  <c r="U104" i="28"/>
  <c r="M106" i="28"/>
  <c r="M105" i="28"/>
  <c r="M104" i="28"/>
  <c r="E106" i="28"/>
  <c r="E105" i="28"/>
  <c r="E104" i="28"/>
  <c r="AS93" i="29"/>
  <c r="AS95" i="29"/>
  <c r="AS94" i="29"/>
  <c r="AK93" i="29"/>
  <c r="AK95" i="29"/>
  <c r="AK94" i="29"/>
  <c r="AC93" i="29"/>
  <c r="AC95" i="29"/>
  <c r="AC94" i="29"/>
  <c r="U93" i="29"/>
  <c r="U95" i="29"/>
  <c r="U94" i="29"/>
  <c r="M93" i="29"/>
  <c r="M95" i="29"/>
  <c r="M94" i="29"/>
  <c r="E93" i="29"/>
  <c r="E95" i="29"/>
  <c r="E94" i="29"/>
  <c r="AM95" i="28"/>
  <c r="AM94" i="28"/>
  <c r="AM93" i="28"/>
  <c r="X106" i="28"/>
  <c r="X105" i="28"/>
  <c r="X104" i="28"/>
  <c r="AN93" i="29"/>
  <c r="AN95" i="29"/>
  <c r="AN94" i="29"/>
  <c r="P93" i="29"/>
  <c r="P95" i="29"/>
  <c r="P94" i="29"/>
  <c r="AL95" i="28"/>
  <c r="AL94" i="28"/>
  <c r="AL93" i="28"/>
  <c r="N95" i="28"/>
  <c r="N94" i="28"/>
  <c r="N93" i="28"/>
  <c r="AM106" i="28"/>
  <c r="AM105" i="28"/>
  <c r="AM104" i="28"/>
  <c r="G106" i="28"/>
  <c r="G105" i="28"/>
  <c r="G104" i="28"/>
  <c r="AU93" i="29"/>
  <c r="AU95" i="29"/>
  <c r="AU94" i="29"/>
  <c r="W93" i="29"/>
  <c r="W95" i="29"/>
  <c r="W94" i="29"/>
  <c r="AC95" i="28"/>
  <c r="AC94" i="28"/>
  <c r="AC93" i="28"/>
  <c r="E95" i="28"/>
  <c r="E94" i="28"/>
  <c r="E93" i="28"/>
  <c r="AT106" i="28"/>
  <c r="AT105" i="28"/>
  <c r="AT104" i="28"/>
  <c r="V106" i="28"/>
  <c r="V105" i="28"/>
  <c r="V104" i="28"/>
  <c r="AL93" i="29"/>
  <c r="AL95" i="29"/>
  <c r="AL94" i="29"/>
  <c r="N93" i="29"/>
  <c r="N95" i="29"/>
  <c r="N94" i="29"/>
  <c r="AI95" i="28"/>
  <c r="AI94" i="28"/>
  <c r="AI93" i="28"/>
  <c r="S95" i="28"/>
  <c r="S94" i="28"/>
  <c r="S93" i="28"/>
  <c r="C95" i="28"/>
  <c r="C94" i="28"/>
  <c r="C93" i="28"/>
  <c r="AJ106" i="28"/>
  <c r="AJ104" i="28"/>
  <c r="AJ105" i="28"/>
  <c r="T106" i="28"/>
  <c r="T104" i="28"/>
  <c r="T105" i="28"/>
  <c r="D106" i="28"/>
  <c r="D104" i="28"/>
  <c r="D105" i="28"/>
  <c r="AR93" i="29"/>
  <c r="AR95" i="29"/>
  <c r="AR94" i="29"/>
  <c r="AB93" i="29"/>
  <c r="AB95" i="29"/>
  <c r="AB94" i="29"/>
  <c r="L93" i="29"/>
  <c r="L95" i="29"/>
  <c r="L94" i="29"/>
  <c r="AP95" i="28"/>
  <c r="AP94" i="28"/>
  <c r="AP93" i="28"/>
  <c r="AH95" i="28"/>
  <c r="AH94" i="28"/>
  <c r="AH93" i="28"/>
  <c r="Z95" i="28"/>
  <c r="Z94" i="28"/>
  <c r="Z93" i="28"/>
  <c r="R95" i="28"/>
  <c r="R93" i="28"/>
  <c r="R94" i="28"/>
  <c r="J95" i="28"/>
  <c r="J93" i="28"/>
  <c r="J94" i="28"/>
  <c r="AW95" i="28"/>
  <c r="AW94" i="28"/>
  <c r="AW93" i="28"/>
  <c r="AQ106" i="28"/>
  <c r="AQ105" i="28"/>
  <c r="AQ104" i="28"/>
  <c r="AI106" i="28"/>
  <c r="AI105" i="28"/>
  <c r="AI104" i="28"/>
  <c r="AA106" i="28"/>
  <c r="AA105" i="28"/>
  <c r="AA104" i="28"/>
  <c r="S106" i="28"/>
  <c r="S104" i="28"/>
  <c r="S105" i="28"/>
  <c r="K106" i="28"/>
  <c r="K105" i="28"/>
  <c r="K104" i="28"/>
  <c r="C106" i="28"/>
  <c r="C105" i="28"/>
  <c r="C104" i="28"/>
  <c r="AQ93" i="29"/>
  <c r="AQ95" i="29"/>
  <c r="AQ94" i="29"/>
  <c r="AI93" i="29"/>
  <c r="AI95" i="29"/>
  <c r="AI94" i="29"/>
  <c r="AA93" i="29"/>
  <c r="AA95" i="29"/>
  <c r="AA94" i="29"/>
  <c r="S93" i="29"/>
  <c r="S95" i="29"/>
  <c r="S94" i="29"/>
  <c r="K93" i="29"/>
  <c r="K95" i="29"/>
  <c r="K94" i="29"/>
  <c r="C93" i="29"/>
  <c r="C95" i="29"/>
  <c r="C94" i="29"/>
  <c r="AE95" i="28"/>
  <c r="AE94" i="28"/>
  <c r="AE93" i="28"/>
  <c r="AV106" i="28"/>
  <c r="AV105" i="28"/>
  <c r="AV104" i="28"/>
  <c r="P106" i="28"/>
  <c r="P105" i="28"/>
  <c r="P104" i="28"/>
  <c r="AV93" i="29"/>
  <c r="AV95" i="29"/>
  <c r="AV94" i="29"/>
  <c r="X93" i="29"/>
  <c r="X95" i="29"/>
  <c r="X94" i="29"/>
  <c r="AT95" i="28"/>
  <c r="AT93" i="28"/>
  <c r="AT94" i="28"/>
  <c r="V95" i="28"/>
  <c r="V94" i="28"/>
  <c r="V93" i="28"/>
  <c r="AU106" i="28"/>
  <c r="AU104" i="28"/>
  <c r="AU105" i="28"/>
  <c r="W106" i="28"/>
  <c r="W105" i="28"/>
  <c r="W104" i="28"/>
  <c r="AM93" i="29"/>
  <c r="AM95" i="29"/>
  <c r="AM94" i="29"/>
  <c r="O93" i="29"/>
  <c r="O95" i="29"/>
  <c r="O94" i="29"/>
  <c r="AK95" i="28"/>
  <c r="AK94" i="28"/>
  <c r="AK93" i="28"/>
  <c r="M95" i="28"/>
  <c r="M94" i="28"/>
  <c r="M93" i="28"/>
  <c r="AL106" i="28"/>
  <c r="AL105" i="28"/>
  <c r="AL104" i="28"/>
  <c r="N106" i="28"/>
  <c r="N105" i="28"/>
  <c r="N104" i="28"/>
  <c r="AT93" i="29"/>
  <c r="AT95" i="29"/>
  <c r="AT94" i="29"/>
  <c r="V93" i="29"/>
  <c r="V95" i="29"/>
  <c r="V94" i="29"/>
  <c r="F93" i="29"/>
  <c r="F95" i="29"/>
  <c r="F94" i="29"/>
  <c r="AQ95" i="28"/>
  <c r="AQ94" i="28"/>
  <c r="AQ93" i="28"/>
  <c r="AA95" i="28"/>
  <c r="AA94" i="28"/>
  <c r="AA93" i="28"/>
  <c r="K95" i="28"/>
  <c r="K93" i="28"/>
  <c r="K94" i="28"/>
  <c r="AR106" i="28"/>
  <c r="AR105" i="28"/>
  <c r="AR104" i="28"/>
  <c r="AB106" i="28"/>
  <c r="AB105" i="28"/>
  <c r="AB104" i="28"/>
  <c r="L106" i="28"/>
  <c r="L105" i="28"/>
  <c r="L104" i="28"/>
  <c r="AJ93" i="29"/>
  <c r="AJ95" i="29"/>
  <c r="AJ94" i="29"/>
  <c r="T93" i="29"/>
  <c r="T95" i="29"/>
  <c r="T94" i="29"/>
  <c r="D93" i="29"/>
  <c r="D95" i="29"/>
  <c r="D94" i="29"/>
  <c r="B95" i="28"/>
  <c r="B94" i="28"/>
  <c r="B93" i="28"/>
  <c r="AO95" i="28"/>
  <c r="AO94" i="28"/>
  <c r="AO93" i="28"/>
  <c r="AG95" i="28"/>
  <c r="AG94" i="28"/>
  <c r="AG93" i="28"/>
  <c r="Y95" i="28"/>
  <c r="Y94" i="28"/>
  <c r="Y93" i="28"/>
  <c r="Q95" i="28"/>
  <c r="Q94" i="28"/>
  <c r="Q93" i="28"/>
  <c r="I95" i="28"/>
  <c r="I94" i="28"/>
  <c r="I93" i="28"/>
  <c r="B106" i="28"/>
  <c r="B105" i="28"/>
  <c r="B104" i="28"/>
  <c r="AP106" i="28"/>
  <c r="AP105" i="28"/>
  <c r="AP104" i="28"/>
  <c r="AH106" i="28"/>
  <c r="AH104" i="28"/>
  <c r="AH105" i="28"/>
  <c r="Z106" i="28"/>
  <c r="Z105" i="28"/>
  <c r="Z104" i="28"/>
  <c r="R106" i="28"/>
  <c r="R105" i="28"/>
  <c r="R104" i="28"/>
  <c r="J106" i="28"/>
  <c r="J105" i="28"/>
  <c r="J104" i="28"/>
  <c r="AP93" i="29"/>
  <c r="AP95" i="29"/>
  <c r="AP94" i="29"/>
  <c r="AH93" i="29"/>
  <c r="AH95" i="29"/>
  <c r="AH94" i="29"/>
  <c r="Z93" i="29"/>
  <c r="Z95" i="29"/>
  <c r="Z94" i="29"/>
  <c r="R93" i="29"/>
  <c r="R95" i="29"/>
  <c r="R94" i="29"/>
  <c r="J93" i="29"/>
  <c r="J95" i="29"/>
  <c r="J94" i="29"/>
  <c r="AU104" i="29"/>
  <c r="AU105" i="29"/>
  <c r="AQ104" i="29"/>
  <c r="AQ105" i="29"/>
  <c r="AM105" i="29"/>
  <c r="AM104" i="29"/>
  <c r="AI105" i="29"/>
  <c r="AI104" i="29"/>
  <c r="AE105" i="29"/>
  <c r="AE104" i="29"/>
  <c r="AA105" i="29"/>
  <c r="AA104" i="29"/>
  <c r="W105" i="29"/>
  <c r="W104" i="29"/>
  <c r="S105" i="29"/>
  <c r="S104" i="29"/>
  <c r="O105" i="29"/>
  <c r="O104" i="29"/>
  <c r="K105" i="29"/>
  <c r="K104" i="29"/>
  <c r="G105" i="29"/>
  <c r="G104" i="29"/>
  <c r="C105" i="29"/>
  <c r="C104" i="29"/>
  <c r="B94" i="29"/>
  <c r="B93" i="29"/>
  <c r="B105" i="29"/>
  <c r="B104" i="29"/>
  <c r="AT104" i="29"/>
  <c r="AT105" i="29"/>
  <c r="AP104" i="29"/>
  <c r="AP105" i="29"/>
  <c r="AL105" i="29"/>
  <c r="AL104" i="29"/>
  <c r="AH105" i="29"/>
  <c r="AH104" i="29"/>
  <c r="AD105" i="29"/>
  <c r="AD104" i="29"/>
  <c r="Z105" i="29"/>
  <c r="Z104" i="29"/>
  <c r="V105" i="29"/>
  <c r="V104" i="29"/>
  <c r="R105" i="29"/>
  <c r="R104" i="29"/>
  <c r="N105" i="29"/>
  <c r="N104" i="29"/>
  <c r="J105" i="29"/>
  <c r="J104" i="29"/>
  <c r="F105" i="29"/>
  <c r="F104" i="29"/>
  <c r="AW105" i="29"/>
  <c r="AW104" i="29"/>
  <c r="AS105" i="29"/>
  <c r="AS104" i="29"/>
  <c r="AO105" i="29"/>
  <c r="AO104" i="29"/>
  <c r="AK104" i="29"/>
  <c r="AK105" i="29"/>
  <c r="AG105" i="29"/>
  <c r="AG104" i="29"/>
  <c r="AC104" i="29"/>
  <c r="AC105" i="29"/>
  <c r="Y105" i="29"/>
  <c r="Y104" i="29"/>
  <c r="U104" i="29"/>
  <c r="U105" i="29"/>
  <c r="Q105" i="29"/>
  <c r="Q104" i="29"/>
  <c r="M104" i="29"/>
  <c r="M105" i="29"/>
  <c r="I105" i="29"/>
  <c r="I104" i="29"/>
  <c r="E104" i="29"/>
  <c r="E105" i="29"/>
  <c r="AV105" i="29"/>
  <c r="AV104" i="29"/>
  <c r="AR105" i="29"/>
  <c r="AR104" i="29"/>
  <c r="AN105" i="29"/>
  <c r="AN104" i="29"/>
  <c r="AJ105" i="29"/>
  <c r="AJ104" i="29"/>
  <c r="AF105" i="29"/>
  <c r="AF104" i="29"/>
  <c r="AB105" i="29"/>
  <c r="AB104" i="29"/>
  <c r="X105" i="29"/>
  <c r="X104" i="29"/>
  <c r="T105" i="29"/>
  <c r="T104" i="29"/>
  <c r="P105" i="29"/>
  <c r="P104" i="29"/>
  <c r="L105" i="29"/>
  <c r="L104" i="29"/>
  <c r="H105" i="29"/>
  <c r="H104" i="29"/>
  <c r="D105" i="29"/>
  <c r="D104" i="29"/>
  <c r="C17" i="34"/>
  <c r="C16" i="34"/>
  <c r="C15" i="34"/>
  <c r="C14" i="34"/>
  <c r="C13" i="34"/>
  <c r="C12" i="34"/>
  <c r="C119" i="34" l="1"/>
  <c r="C182" i="34"/>
  <c r="C115" i="34"/>
  <c r="C178" i="34"/>
  <c r="C116" i="34"/>
  <c r="C179" i="34"/>
  <c r="C114" i="34"/>
  <c r="C177" i="34"/>
  <c r="C180" i="34"/>
  <c r="C117" i="34"/>
  <c r="C118" i="34"/>
  <c r="C181" i="34"/>
  <c r="C17" i="33"/>
  <c r="C16" i="33"/>
  <c r="C15" i="33"/>
  <c r="C14" i="33"/>
  <c r="C13" i="33"/>
  <c r="C12" i="33"/>
  <c r="C179" i="33" l="1"/>
  <c r="C116" i="33"/>
  <c r="C117" i="33"/>
  <c r="C180" i="33"/>
  <c r="C118" i="33"/>
  <c r="C181" i="33"/>
  <c r="C119" i="33"/>
  <c r="C182" i="33"/>
  <c r="C177" i="33"/>
  <c r="C114" i="33"/>
  <c r="C178" i="33"/>
  <c r="C115" i="33"/>
  <c r="C17" i="32"/>
  <c r="C16" i="32"/>
  <c r="C15" i="32"/>
  <c r="C14" i="32"/>
  <c r="C13" i="32"/>
  <c r="C12" i="32"/>
  <c r="C12" i="31"/>
  <c r="C177" i="31" s="1"/>
  <c r="C13" i="31"/>
  <c r="C178" i="31" s="1"/>
  <c r="C14" i="31"/>
  <c r="C179" i="31" s="1"/>
  <c r="C15" i="31"/>
  <c r="C180" i="31" s="1"/>
  <c r="C16" i="31"/>
  <c r="C181" i="31" s="1"/>
  <c r="C17" i="31"/>
  <c r="C182" i="31" s="1"/>
  <c r="C118" i="32" l="1"/>
  <c r="C181" i="32"/>
  <c r="C119" i="32"/>
  <c r="C182" i="32"/>
  <c r="C180" i="32"/>
  <c r="C117" i="32"/>
  <c r="C179" i="32"/>
  <c r="C116" i="32"/>
  <c r="C177" i="32"/>
  <c r="C114" i="32"/>
  <c r="C115" i="32"/>
  <c r="C178" i="32"/>
  <c r="C12" i="30"/>
  <c r="C114" i="30" s="1"/>
  <c r="C17" i="30"/>
  <c r="C119" i="30" s="1"/>
  <c r="C16" i="30"/>
  <c r="C118" i="30" s="1"/>
  <c r="C15" i="30"/>
  <c r="C117" i="30" s="1"/>
  <c r="C14" i="30"/>
  <c r="C116" i="30" s="1"/>
  <c r="C13" i="30"/>
  <c r="C115" i="30" s="1"/>
  <c r="C12" i="29" l="1"/>
  <c r="C13" i="29"/>
  <c r="C14" i="29"/>
  <c r="C15" i="29"/>
  <c r="C16" i="29"/>
  <c r="C17" i="29"/>
  <c r="C177" i="29" l="1"/>
  <c r="C114" i="29"/>
  <c r="C119" i="29"/>
  <c r="C182" i="29"/>
  <c r="C118" i="29"/>
  <c r="C181" i="29"/>
  <c r="C180" i="29"/>
  <c r="C117" i="29"/>
  <c r="C116" i="29"/>
  <c r="C179" i="29"/>
  <c r="C115" i="29"/>
  <c r="C178" i="29"/>
  <c r="E224" i="27"/>
  <c r="O219" i="27" s="1"/>
  <c r="M219" i="27"/>
  <c r="N219" i="27"/>
  <c r="S219" i="27"/>
  <c r="M220" i="27"/>
  <c r="N220" i="27"/>
  <c r="O220" i="27"/>
  <c r="S220" i="27"/>
  <c r="L221" i="27"/>
  <c r="M221" i="27"/>
  <c r="N221" i="27"/>
  <c r="O221" i="27"/>
  <c r="P221" i="27"/>
  <c r="S221" i="27"/>
  <c r="L222" i="27"/>
  <c r="M222" i="27"/>
  <c r="N222" i="27"/>
  <c r="O222" i="27"/>
  <c r="P222" i="27"/>
  <c r="S222" i="27"/>
  <c r="L223" i="27"/>
  <c r="M223" i="27"/>
  <c r="N223" i="27"/>
  <c r="O223" i="27"/>
  <c r="P223" i="27"/>
  <c r="S223" i="27"/>
  <c r="M218" i="27"/>
  <c r="N218" i="27"/>
  <c r="O218" i="27"/>
  <c r="P218" i="27"/>
  <c r="Q218" i="27"/>
  <c r="L218" i="27"/>
  <c r="M206" i="27"/>
  <c r="N206" i="27"/>
  <c r="O206" i="27"/>
  <c r="M207" i="27"/>
  <c r="N207" i="27"/>
  <c r="N208" i="27"/>
  <c r="O208" i="27"/>
  <c r="M209" i="27"/>
  <c r="N209" i="27"/>
  <c r="O209" i="27"/>
  <c r="M210" i="27"/>
  <c r="N205" i="27"/>
  <c r="O205" i="27"/>
  <c r="P205" i="27"/>
  <c r="N193" i="27"/>
  <c r="O196" i="27"/>
  <c r="N197" i="27"/>
  <c r="E211" i="27"/>
  <c r="P206" i="27" s="1"/>
  <c r="E198" i="27"/>
  <c r="P193" i="27" s="1"/>
  <c r="M156" i="27"/>
  <c r="M157" i="27"/>
  <c r="L130" i="27"/>
  <c r="L132" i="27"/>
  <c r="M128" i="27"/>
  <c r="F160" i="27"/>
  <c r="N155" i="27" s="1"/>
  <c r="F147" i="27"/>
  <c r="N142" i="27" s="1"/>
  <c r="F134" i="27"/>
  <c r="N129" i="27" s="1"/>
  <c r="B112" i="27"/>
  <c r="C112" i="27"/>
  <c r="D112" i="27"/>
  <c r="E112" i="27"/>
  <c r="F112" i="27"/>
  <c r="G112" i="27"/>
  <c r="H112" i="27"/>
  <c r="I112" i="27"/>
  <c r="A113" i="27"/>
  <c r="B113" i="27"/>
  <c r="C113" i="27"/>
  <c r="D113" i="27"/>
  <c r="E113" i="27"/>
  <c r="F113" i="27"/>
  <c r="G113" i="27"/>
  <c r="H113" i="27"/>
  <c r="I113" i="27"/>
  <c r="A114" i="27"/>
  <c r="B114" i="27"/>
  <c r="A115" i="27"/>
  <c r="B115" i="27"/>
  <c r="A116" i="27"/>
  <c r="B116" i="27"/>
  <c r="A117" i="27"/>
  <c r="B117" i="27"/>
  <c r="A118" i="27"/>
  <c r="B118" i="27"/>
  <c r="A119" i="27"/>
  <c r="B119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R101" i="27"/>
  <c r="S101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M101" i="27"/>
  <c r="AN101" i="27"/>
  <c r="AO101" i="27"/>
  <c r="AP101" i="27"/>
  <c r="AQ101" i="27"/>
  <c r="AR101" i="27"/>
  <c r="AS101" i="27"/>
  <c r="AT101" i="27"/>
  <c r="AU101" i="27"/>
  <c r="AV101" i="27"/>
  <c r="AW101" i="27"/>
  <c r="B101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AL100" i="27"/>
  <c r="AM100" i="27"/>
  <c r="AN100" i="27"/>
  <c r="AO100" i="27"/>
  <c r="AP100" i="27"/>
  <c r="AQ100" i="27"/>
  <c r="AR100" i="27"/>
  <c r="AS100" i="27"/>
  <c r="AT100" i="27"/>
  <c r="AU100" i="27"/>
  <c r="AV100" i="27"/>
  <c r="AW100" i="27"/>
  <c r="B100" i="27"/>
  <c r="C99" i="27"/>
  <c r="C106" i="27" s="1"/>
  <c r="D99" i="27"/>
  <c r="D105" i="27" s="1"/>
  <c r="E99" i="27"/>
  <c r="E105" i="27" s="1"/>
  <c r="F99" i="27"/>
  <c r="F104" i="27" s="1"/>
  <c r="B244" i="27" s="1"/>
  <c r="G99" i="27"/>
  <c r="G106" i="27" s="1"/>
  <c r="H99" i="27"/>
  <c r="H106" i="27" s="1"/>
  <c r="I99" i="27"/>
  <c r="I106" i="27" s="1"/>
  <c r="J99" i="27"/>
  <c r="J106" i="27" s="1"/>
  <c r="K99" i="27"/>
  <c r="K104" i="27" s="1"/>
  <c r="B263" i="27" s="1"/>
  <c r="L99" i="27"/>
  <c r="L105" i="27" s="1"/>
  <c r="M99" i="27"/>
  <c r="M106" i="27" s="1"/>
  <c r="N99" i="27"/>
  <c r="N105" i="27" s="1"/>
  <c r="O99" i="27"/>
  <c r="O106" i="27" s="1"/>
  <c r="P99" i="27"/>
  <c r="P106" i="27" s="1"/>
  <c r="Q99" i="27"/>
  <c r="Q106" i="27" s="1"/>
  <c r="R99" i="27"/>
  <c r="R106" i="27" s="1"/>
  <c r="S99" i="27"/>
  <c r="S105" i="27" s="1"/>
  <c r="T99" i="27"/>
  <c r="T106" i="27" s="1"/>
  <c r="U99" i="27"/>
  <c r="U104" i="27" s="1"/>
  <c r="B278" i="27" s="1"/>
  <c r="V99" i="27"/>
  <c r="V105" i="27" s="1"/>
  <c r="W99" i="27"/>
  <c r="W106" i="27" s="1"/>
  <c r="X99" i="27"/>
  <c r="X106" i="27" s="1"/>
  <c r="Y99" i="27"/>
  <c r="Y106" i="27" s="1"/>
  <c r="Z99" i="27"/>
  <c r="Z106" i="27" s="1"/>
  <c r="AA99" i="27"/>
  <c r="AA106" i="27" s="1"/>
  <c r="AB99" i="27"/>
  <c r="AB104" i="27" s="1"/>
  <c r="B295" i="27" s="1"/>
  <c r="AC99" i="27"/>
  <c r="AC106" i="27" s="1"/>
  <c r="AD99" i="27"/>
  <c r="AD104" i="27" s="1"/>
  <c r="B293" i="27" s="1"/>
  <c r="AE99" i="27"/>
  <c r="AE106" i="27" s="1"/>
  <c r="AF99" i="27"/>
  <c r="AF106" i="27" s="1"/>
  <c r="AG99" i="27"/>
  <c r="AG106" i="27" s="1"/>
  <c r="AH99" i="27"/>
  <c r="AH106" i="27" s="1"/>
  <c r="AI99" i="27"/>
  <c r="AI104" i="27" s="1"/>
  <c r="B314" i="27" s="1"/>
  <c r="AJ99" i="27"/>
  <c r="AJ105" i="27" s="1"/>
  <c r="AK99" i="27"/>
  <c r="AK105" i="27" s="1"/>
  <c r="AL99" i="27"/>
  <c r="AL104" i="27" s="1"/>
  <c r="B311" i="27" s="1"/>
  <c r="AM99" i="27"/>
  <c r="AM106" i="27" s="1"/>
  <c r="AN99" i="27"/>
  <c r="AN106" i="27" s="1"/>
  <c r="AO99" i="27"/>
  <c r="AO106" i="27" s="1"/>
  <c r="AP99" i="27"/>
  <c r="AP106" i="27" s="1"/>
  <c r="AQ99" i="27"/>
  <c r="AQ106" i="27" s="1"/>
  <c r="AR99" i="27"/>
  <c r="AR105" i="27" s="1"/>
  <c r="AS99" i="27"/>
  <c r="AS106" i="27" s="1"/>
  <c r="AT99" i="27"/>
  <c r="AT106" i="27" s="1"/>
  <c r="AU99" i="27"/>
  <c r="AU106" i="27" s="1"/>
  <c r="AV99" i="27"/>
  <c r="AV106" i="27" s="1"/>
  <c r="AW99" i="27"/>
  <c r="AW106" i="27" s="1"/>
  <c r="B99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AL90" i="27"/>
  <c r="AM90" i="27"/>
  <c r="AN90" i="27"/>
  <c r="AO90" i="27"/>
  <c r="AP90" i="27"/>
  <c r="AQ90" i="27"/>
  <c r="AR90" i="27"/>
  <c r="AS90" i="27"/>
  <c r="AT90" i="27"/>
  <c r="AU90" i="27"/>
  <c r="AV90" i="27"/>
  <c r="AW90" i="27"/>
  <c r="B90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AP89" i="27"/>
  <c r="AQ89" i="27"/>
  <c r="AR89" i="27"/>
  <c r="AS89" i="27"/>
  <c r="AT89" i="27"/>
  <c r="AU89" i="27"/>
  <c r="AV89" i="27"/>
  <c r="AW89" i="27"/>
  <c r="B89" i="27"/>
  <c r="C88" i="27"/>
  <c r="C95" i="27" s="1"/>
  <c r="D88" i="27"/>
  <c r="D93" i="27" s="1"/>
  <c r="E88" i="27"/>
  <c r="E93" i="27" s="1"/>
  <c r="F88" i="27"/>
  <c r="F94" i="27" s="1"/>
  <c r="G88" i="27"/>
  <c r="G95" i="27" s="1"/>
  <c r="H88" i="27"/>
  <c r="H95" i="27" s="1"/>
  <c r="I88" i="27"/>
  <c r="I95" i="27" s="1"/>
  <c r="J88" i="27"/>
  <c r="J95" i="27" s="1"/>
  <c r="K88" i="27"/>
  <c r="K94" i="27" s="1"/>
  <c r="L88" i="27"/>
  <c r="L94" i="27" s="1"/>
  <c r="M88" i="27"/>
  <c r="M95" i="27" s="1"/>
  <c r="N88" i="27"/>
  <c r="N94" i="27" s="1"/>
  <c r="O88" i="27"/>
  <c r="O95" i="27" s="1"/>
  <c r="P88" i="27"/>
  <c r="P95" i="27" s="1"/>
  <c r="Q88" i="27"/>
  <c r="Q95" i="27" s="1"/>
  <c r="R88" i="27"/>
  <c r="R95" i="27" s="1"/>
  <c r="S88" i="27"/>
  <c r="S94" i="27" s="1"/>
  <c r="T88" i="27"/>
  <c r="T95" i="27" s="1"/>
  <c r="U88" i="27"/>
  <c r="U95" i="27" s="1"/>
  <c r="V88" i="27"/>
  <c r="V93" i="27" s="1"/>
  <c r="W88" i="27"/>
  <c r="W95" i="27" s="1"/>
  <c r="X88" i="27"/>
  <c r="X95" i="27" s="1"/>
  <c r="Y88" i="27"/>
  <c r="Y95" i="27" s="1"/>
  <c r="Z88" i="27"/>
  <c r="Z95" i="27" s="1"/>
  <c r="AA88" i="27"/>
  <c r="AA95" i="27" s="1"/>
  <c r="AB88" i="27"/>
  <c r="AB94" i="27" s="1"/>
  <c r="AC88" i="27"/>
  <c r="AC94" i="27" s="1"/>
  <c r="AD88" i="27"/>
  <c r="AD95" i="27" s="1"/>
  <c r="AE88" i="27"/>
  <c r="AE95" i="27" s="1"/>
  <c r="AF88" i="27"/>
  <c r="AF95" i="27" s="1"/>
  <c r="AG88" i="27"/>
  <c r="AG95" i="27" s="1"/>
  <c r="AH88" i="27"/>
  <c r="AH95" i="27" s="1"/>
  <c r="AI88" i="27"/>
  <c r="AI95" i="27" s="1"/>
  <c r="AJ88" i="27"/>
  <c r="AJ93" i="27" s="1"/>
  <c r="AK88" i="27"/>
  <c r="AK93" i="27" s="1"/>
  <c r="AL88" i="27"/>
  <c r="AL94" i="27" s="1"/>
  <c r="AM88" i="27"/>
  <c r="AM95" i="27" s="1"/>
  <c r="AN88" i="27"/>
  <c r="AN95" i="27" s="1"/>
  <c r="AO88" i="27"/>
  <c r="AO95" i="27" s="1"/>
  <c r="AP88" i="27"/>
  <c r="AP95" i="27" s="1"/>
  <c r="AQ88" i="27"/>
  <c r="AQ93" i="27" s="1"/>
  <c r="AR88" i="27"/>
  <c r="AR93" i="27" s="1"/>
  <c r="AS88" i="27"/>
  <c r="AS95" i="27" s="1"/>
  <c r="AT88" i="27"/>
  <c r="AT95" i="27" s="1"/>
  <c r="AU88" i="27"/>
  <c r="AU95" i="27" s="1"/>
  <c r="AV88" i="27"/>
  <c r="AV95" i="27" s="1"/>
  <c r="AW88" i="27"/>
  <c r="AW95" i="27" s="1"/>
  <c r="B88" i="27"/>
  <c r="B95" i="27" s="1"/>
  <c r="S133" i="27" l="1"/>
  <c r="S131" i="27"/>
  <c r="S129" i="27"/>
  <c r="R133" i="27"/>
  <c r="AB133" i="27" s="1"/>
  <c r="R131" i="27"/>
  <c r="AB131" i="27" s="1"/>
  <c r="R129" i="27"/>
  <c r="AB129" i="27" s="1"/>
  <c r="M155" i="27"/>
  <c r="N196" i="27"/>
  <c r="L220" i="27"/>
  <c r="L219" i="27"/>
  <c r="M133" i="27"/>
  <c r="M131" i="27"/>
  <c r="W131" i="27" s="1"/>
  <c r="M129" i="27"/>
  <c r="W129" i="27" s="1"/>
  <c r="O195" i="27"/>
  <c r="L133" i="27"/>
  <c r="V133" i="27" s="1"/>
  <c r="L131" i="27"/>
  <c r="L129" i="27"/>
  <c r="N195" i="27"/>
  <c r="O210" i="27"/>
  <c r="M208" i="27"/>
  <c r="S218" i="27"/>
  <c r="R223" i="27"/>
  <c r="R222" i="27"/>
  <c r="R221" i="27"/>
  <c r="R220" i="27"/>
  <c r="R219" i="27"/>
  <c r="W128" i="27"/>
  <c r="B106" i="27"/>
  <c r="B110" i="27"/>
  <c r="B109" i="27"/>
  <c r="B108" i="27"/>
  <c r="L128" i="27"/>
  <c r="S132" i="27"/>
  <c r="AC132" i="27" s="1"/>
  <c r="S130" i="27"/>
  <c r="AC130" i="27" s="1"/>
  <c r="N154" i="27"/>
  <c r="P192" i="27"/>
  <c r="O194" i="27"/>
  <c r="N210" i="27"/>
  <c r="O207" i="27"/>
  <c r="R218" i="27"/>
  <c r="Q223" i="27"/>
  <c r="Q222" i="27"/>
  <c r="Q221" i="27"/>
  <c r="Q220" i="27"/>
  <c r="Q219" i="27"/>
  <c r="S128" i="27"/>
  <c r="AC128" i="27" s="1"/>
  <c r="R132" i="27"/>
  <c r="AB132" i="27" s="1"/>
  <c r="R130" i="27"/>
  <c r="AB130" i="27" s="1"/>
  <c r="M159" i="27"/>
  <c r="O192" i="27"/>
  <c r="N194" i="27"/>
  <c r="P220" i="27"/>
  <c r="P219" i="27"/>
  <c r="N128" i="27"/>
  <c r="X128" i="27" s="1"/>
  <c r="M132" i="27"/>
  <c r="W132" i="27" s="1"/>
  <c r="M130" i="27"/>
  <c r="W130" i="27" s="1"/>
  <c r="M158" i="27"/>
  <c r="O197" i="27"/>
  <c r="O193" i="27"/>
  <c r="AL93" i="27"/>
  <c r="AT104" i="27"/>
  <c r="B329" i="27" s="1"/>
  <c r="N104" i="27"/>
  <c r="B260" i="27" s="1"/>
  <c r="AD105" i="27"/>
  <c r="AT94" i="27"/>
  <c r="V94" i="27"/>
  <c r="AL95" i="27"/>
  <c r="F95" i="27"/>
  <c r="AD106" i="27"/>
  <c r="N106" i="27"/>
  <c r="N141" i="27"/>
  <c r="M143" i="27"/>
  <c r="AC93" i="27"/>
  <c r="AS104" i="27"/>
  <c r="B330" i="27" s="1"/>
  <c r="M104" i="27"/>
  <c r="B261" i="27" s="1"/>
  <c r="AC105" i="27"/>
  <c r="AS94" i="27"/>
  <c r="M94" i="27"/>
  <c r="AC95" i="27"/>
  <c r="AK106" i="27"/>
  <c r="L143" i="27"/>
  <c r="L158" i="27"/>
  <c r="T93" i="27"/>
  <c r="AJ104" i="27"/>
  <c r="B313" i="27" s="1"/>
  <c r="D104" i="27"/>
  <c r="B246" i="27" s="1"/>
  <c r="T105" i="27"/>
  <c r="AJ94" i="27"/>
  <c r="D94" i="27"/>
  <c r="AB95" i="27"/>
  <c r="D95" i="27"/>
  <c r="AB106" i="27"/>
  <c r="D106" i="27"/>
  <c r="L141" i="27"/>
  <c r="S143" i="27"/>
  <c r="S159" i="27"/>
  <c r="M197" i="27"/>
  <c r="S93" i="27"/>
  <c r="AA104" i="27"/>
  <c r="B296" i="27" s="1"/>
  <c r="AQ105" i="27"/>
  <c r="K105" i="27"/>
  <c r="AA94" i="27"/>
  <c r="AQ95" i="27"/>
  <c r="K95" i="27"/>
  <c r="AI106" i="27"/>
  <c r="K106" i="27"/>
  <c r="R144" i="27"/>
  <c r="R159" i="27"/>
  <c r="R155" i="27"/>
  <c r="L195" i="27"/>
  <c r="L208" i="27"/>
  <c r="B93" i="27"/>
  <c r="AP93" i="27"/>
  <c r="AH93" i="27"/>
  <c r="Z93" i="27"/>
  <c r="R93" i="27"/>
  <c r="J93" i="27"/>
  <c r="B104" i="27"/>
  <c r="AP104" i="27"/>
  <c r="AH104" i="27"/>
  <c r="Z104" i="27"/>
  <c r="R104" i="27"/>
  <c r="J104" i="27"/>
  <c r="B105" i="27"/>
  <c r="AP105" i="27"/>
  <c r="AH105" i="27"/>
  <c r="Z105" i="27"/>
  <c r="R105" i="27"/>
  <c r="J105" i="27"/>
  <c r="B94" i="27"/>
  <c r="AP94" i="27"/>
  <c r="AH94" i="27"/>
  <c r="Z94" i="27"/>
  <c r="R94" i="27"/>
  <c r="J94" i="27"/>
  <c r="R128" i="27"/>
  <c r="AB128" i="27" s="1"/>
  <c r="Q133" i="27"/>
  <c r="AA133" i="27" s="1"/>
  <c r="Q132" i="27"/>
  <c r="AA132" i="27" s="1"/>
  <c r="Q131" i="27"/>
  <c r="AA131" i="27" s="1"/>
  <c r="Q130" i="27"/>
  <c r="AA130" i="27" s="1"/>
  <c r="Q129" i="27"/>
  <c r="AA129" i="27" s="1"/>
  <c r="R141" i="27"/>
  <c r="Q146" i="27"/>
  <c r="Q145" i="27"/>
  <c r="Q144" i="27"/>
  <c r="Q143" i="27"/>
  <c r="Q142" i="27"/>
  <c r="R154" i="27"/>
  <c r="Q159" i="27"/>
  <c r="Q158" i="27"/>
  <c r="Q157" i="27"/>
  <c r="Q156" i="27"/>
  <c r="Q155" i="27"/>
  <c r="L192" i="27"/>
  <c r="S197" i="27"/>
  <c r="S196" i="27"/>
  <c r="S195" i="27"/>
  <c r="S194" i="27"/>
  <c r="S193" i="27"/>
  <c r="L205" i="27"/>
  <c r="S210" i="27"/>
  <c r="S209" i="27"/>
  <c r="S208" i="27"/>
  <c r="S207" i="27"/>
  <c r="S206" i="27"/>
  <c r="AT93" i="27"/>
  <c r="N93" i="27"/>
  <c r="AT105" i="27"/>
  <c r="AD94" i="27"/>
  <c r="N95" i="27"/>
  <c r="V106" i="27"/>
  <c r="M145" i="27"/>
  <c r="AS93" i="27"/>
  <c r="M93" i="27"/>
  <c r="AC104" i="27"/>
  <c r="B294" i="27" s="1"/>
  <c r="AS105" i="27"/>
  <c r="M105" i="27"/>
  <c r="U94" i="27"/>
  <c r="AK95" i="27"/>
  <c r="E95" i="27"/>
  <c r="U106" i="27"/>
  <c r="E106" i="27"/>
  <c r="M141" i="27"/>
  <c r="M154" i="27"/>
  <c r="L155" i="27"/>
  <c r="AB93" i="27"/>
  <c r="AR104" i="27"/>
  <c r="B331" i="27" s="1"/>
  <c r="L104" i="27"/>
  <c r="B262" i="27" s="1"/>
  <c r="AB105" i="27"/>
  <c r="AR94" i="27"/>
  <c r="T94" i="27"/>
  <c r="AJ95" i="27"/>
  <c r="L95" i="27"/>
  <c r="AJ106" i="27"/>
  <c r="L106" i="27"/>
  <c r="S146" i="27"/>
  <c r="S142" i="27"/>
  <c r="S157" i="27"/>
  <c r="M196" i="27"/>
  <c r="M193" i="27"/>
  <c r="AA93" i="27"/>
  <c r="AQ104" i="27"/>
  <c r="B332" i="27" s="1"/>
  <c r="AA105" i="27"/>
  <c r="AQ94" i="27"/>
  <c r="C94" i="27"/>
  <c r="S95" i="27"/>
  <c r="S106" i="27"/>
  <c r="S141" i="27"/>
  <c r="R142" i="27"/>
  <c r="R157" i="27"/>
  <c r="M192" i="27"/>
  <c r="L194" i="27"/>
  <c r="M205" i="27"/>
  <c r="L207" i="27"/>
  <c r="AW93" i="27"/>
  <c r="AO93" i="27"/>
  <c r="AG93" i="27"/>
  <c r="Y93" i="27"/>
  <c r="Q93" i="27"/>
  <c r="I93" i="27"/>
  <c r="AW104" i="27"/>
  <c r="B326" i="27" s="1"/>
  <c r="AO104" i="27"/>
  <c r="B308" i="27" s="1"/>
  <c r="AG104" i="27"/>
  <c r="B290" i="27" s="1"/>
  <c r="Y104" i="27"/>
  <c r="B274" i="27" s="1"/>
  <c r="Q104" i="27"/>
  <c r="B257" i="27" s="1"/>
  <c r="I104" i="27"/>
  <c r="B241" i="27" s="1"/>
  <c r="AW105" i="27"/>
  <c r="AO105" i="27"/>
  <c r="AG105" i="27"/>
  <c r="Y105" i="27"/>
  <c r="Q105" i="27"/>
  <c r="I105" i="27"/>
  <c r="AW94" i="27"/>
  <c r="AO94" i="27"/>
  <c r="AG94" i="27"/>
  <c r="Y94" i="27"/>
  <c r="Q94" i="27"/>
  <c r="I94" i="27"/>
  <c r="Q128" i="27"/>
  <c r="AA128" i="27" s="1"/>
  <c r="P133" i="27"/>
  <c r="Z133" i="27" s="1"/>
  <c r="P132" i="27"/>
  <c r="Z132" i="27" s="1"/>
  <c r="P131" i="27"/>
  <c r="Z131" i="27" s="1"/>
  <c r="P130" i="27"/>
  <c r="Z130" i="27" s="1"/>
  <c r="P129" i="27"/>
  <c r="Z129" i="27" s="1"/>
  <c r="Q141" i="27"/>
  <c r="AA141" i="27" s="1"/>
  <c r="P146" i="27"/>
  <c r="P145" i="27"/>
  <c r="P144" i="27"/>
  <c r="P143" i="27"/>
  <c r="P142" i="27"/>
  <c r="Q154" i="27"/>
  <c r="P159" i="27"/>
  <c r="P158" i="27"/>
  <c r="P157" i="27"/>
  <c r="P156" i="27"/>
  <c r="P155" i="27"/>
  <c r="S192" i="27"/>
  <c r="R197" i="27"/>
  <c r="R196" i="27"/>
  <c r="R195" i="27"/>
  <c r="R194" i="27"/>
  <c r="R193" i="27"/>
  <c r="S205" i="27"/>
  <c r="R210" i="27"/>
  <c r="R209" i="27"/>
  <c r="R208" i="27"/>
  <c r="R207" i="27"/>
  <c r="R206" i="27"/>
  <c r="AD93" i="27"/>
  <c r="F93" i="27"/>
  <c r="V104" i="27"/>
  <c r="B277" i="27" s="1"/>
  <c r="AL105" i="27"/>
  <c r="F105" i="27"/>
  <c r="V95" i="27"/>
  <c r="AL106" i="27"/>
  <c r="F106" i="27"/>
  <c r="U93" i="27"/>
  <c r="AK104" i="27"/>
  <c r="B312" i="27" s="1"/>
  <c r="E104" i="27"/>
  <c r="B245" i="27" s="1"/>
  <c r="U105" i="27"/>
  <c r="AK94" i="27"/>
  <c r="E94" i="27"/>
  <c r="L146" i="27"/>
  <c r="V146" i="27" s="1"/>
  <c r="L144" i="27"/>
  <c r="V144" i="27" s="1"/>
  <c r="L159" i="27"/>
  <c r="V159" i="27" s="1"/>
  <c r="L156" i="27"/>
  <c r="T104" i="27"/>
  <c r="B279" i="27" s="1"/>
  <c r="AR95" i="27"/>
  <c r="AR106" i="27"/>
  <c r="S145" i="27"/>
  <c r="L154" i="27"/>
  <c r="S156" i="27"/>
  <c r="M195" i="27"/>
  <c r="C93" i="27"/>
  <c r="S104" i="27"/>
  <c r="B280" i="27" s="1"/>
  <c r="AI105" i="27"/>
  <c r="C105" i="27"/>
  <c r="R145" i="27"/>
  <c r="S154" i="27"/>
  <c r="R156" i="27"/>
  <c r="L196" i="27"/>
  <c r="L210" i="27"/>
  <c r="AV93" i="27"/>
  <c r="AN93" i="27"/>
  <c r="AF93" i="27"/>
  <c r="X93" i="27"/>
  <c r="P93" i="27"/>
  <c r="H93" i="27"/>
  <c r="AV104" i="27"/>
  <c r="B327" i="27" s="1"/>
  <c r="AN104" i="27"/>
  <c r="B309" i="27" s="1"/>
  <c r="AF104" i="27"/>
  <c r="B291" i="27" s="1"/>
  <c r="X104" i="27"/>
  <c r="B275" i="27" s="1"/>
  <c r="P104" i="27"/>
  <c r="B258" i="27" s="1"/>
  <c r="H104" i="27"/>
  <c r="B242" i="27" s="1"/>
  <c r="AV105" i="27"/>
  <c r="AN105" i="27"/>
  <c r="AF105" i="27"/>
  <c r="X105" i="27"/>
  <c r="P105" i="27"/>
  <c r="H105" i="27"/>
  <c r="AV94" i="27"/>
  <c r="AN94" i="27"/>
  <c r="AF94" i="27"/>
  <c r="X94" i="27"/>
  <c r="P94" i="27"/>
  <c r="H94" i="27"/>
  <c r="P128" i="27"/>
  <c r="Z128" i="27" s="1"/>
  <c r="O133" i="27"/>
  <c r="Y133" i="27" s="1"/>
  <c r="O132" i="27"/>
  <c r="Y132" i="27" s="1"/>
  <c r="O131" i="27"/>
  <c r="Y131" i="27" s="1"/>
  <c r="O130" i="27"/>
  <c r="Y130" i="27" s="1"/>
  <c r="O129" i="27"/>
  <c r="Y129" i="27" s="1"/>
  <c r="P141" i="27"/>
  <c r="Z141" i="27" s="1"/>
  <c r="O146" i="27"/>
  <c r="O145" i="27"/>
  <c r="O144" i="27"/>
  <c r="O143" i="27"/>
  <c r="O142" i="27"/>
  <c r="P154" i="27"/>
  <c r="O159" i="27"/>
  <c r="O158" i="27"/>
  <c r="Y158" i="27" s="1"/>
  <c r="O157" i="27"/>
  <c r="O156" i="27"/>
  <c r="O155" i="27"/>
  <c r="R192" i="27"/>
  <c r="Q197" i="27"/>
  <c r="Q196" i="27"/>
  <c r="Q195" i="27"/>
  <c r="Q194" i="27"/>
  <c r="Q193" i="27"/>
  <c r="R205" i="27"/>
  <c r="Q210" i="27"/>
  <c r="Q209" i="27"/>
  <c r="Q208" i="27"/>
  <c r="Q207" i="27"/>
  <c r="Q206" i="27"/>
  <c r="M146" i="27"/>
  <c r="W146" i="27" s="1"/>
  <c r="M144" i="27"/>
  <c r="M142" i="27"/>
  <c r="L145" i="27"/>
  <c r="L142" i="27"/>
  <c r="L157" i="27"/>
  <c r="L93" i="27"/>
  <c r="S144" i="27"/>
  <c r="AC144" i="27" s="1"/>
  <c r="S158" i="27"/>
  <c r="AC158" i="27" s="1"/>
  <c r="S155" i="27"/>
  <c r="N192" i="27"/>
  <c r="M194" i="27"/>
  <c r="AI93" i="27"/>
  <c r="K93" i="27"/>
  <c r="C104" i="27"/>
  <c r="B247" i="27" s="1"/>
  <c r="AI94" i="27"/>
  <c r="R146" i="27"/>
  <c r="AB146" i="27" s="1"/>
  <c r="R143" i="27"/>
  <c r="R158" i="27"/>
  <c r="L197" i="27"/>
  <c r="L193" i="27"/>
  <c r="L209" i="27"/>
  <c r="L206" i="27"/>
  <c r="AU93" i="27"/>
  <c r="AM93" i="27"/>
  <c r="AE93" i="27"/>
  <c r="W93" i="27"/>
  <c r="O93" i="27"/>
  <c r="G93" i="27"/>
  <c r="AU104" i="27"/>
  <c r="B328" i="27" s="1"/>
  <c r="AM104" i="27"/>
  <c r="B310" i="27" s="1"/>
  <c r="AE104" i="27"/>
  <c r="B292" i="27" s="1"/>
  <c r="W104" i="27"/>
  <c r="B276" i="27" s="1"/>
  <c r="O104" i="27"/>
  <c r="B259" i="27" s="1"/>
  <c r="G104" i="27"/>
  <c r="B243" i="27" s="1"/>
  <c r="AU105" i="27"/>
  <c r="AM105" i="27"/>
  <c r="AE105" i="27"/>
  <c r="W105" i="27"/>
  <c r="O105" i="27"/>
  <c r="G105" i="27"/>
  <c r="AU94" i="27"/>
  <c r="AM94" i="27"/>
  <c r="AE94" i="27"/>
  <c r="W94" i="27"/>
  <c r="O94" i="27"/>
  <c r="G94" i="27"/>
  <c r="O128" i="27"/>
  <c r="Y128" i="27" s="1"/>
  <c r="N133" i="27"/>
  <c r="X133" i="27" s="1"/>
  <c r="N132" i="27"/>
  <c r="X132" i="27" s="1"/>
  <c r="N131" i="27"/>
  <c r="X131" i="27" s="1"/>
  <c r="N130" i="27"/>
  <c r="X130" i="27" s="1"/>
  <c r="O141" i="27"/>
  <c r="N146" i="27"/>
  <c r="N145" i="27"/>
  <c r="X145" i="27" s="1"/>
  <c r="N144" i="27"/>
  <c r="X144" i="27" s="1"/>
  <c r="N143" i="27"/>
  <c r="X143" i="27" s="1"/>
  <c r="O154" i="27"/>
  <c r="N159" i="27"/>
  <c r="N158" i="27"/>
  <c r="N157" i="27"/>
  <c r="N156" i="27"/>
  <c r="Q192" i="27"/>
  <c r="P197" i="27"/>
  <c r="P196" i="27"/>
  <c r="P195" i="27"/>
  <c r="P194" i="27"/>
  <c r="Q205" i="27"/>
  <c r="P210" i="27"/>
  <c r="P209" i="27"/>
  <c r="P208" i="27"/>
  <c r="P207" i="27"/>
  <c r="O224" i="27"/>
  <c r="X220" i="27" s="1"/>
  <c r="V220" i="27"/>
  <c r="Q219" i="23"/>
  <c r="R219" i="23"/>
  <c r="R220" i="23"/>
  <c r="S220" i="23"/>
  <c r="P221" i="23"/>
  <c r="S221" i="23"/>
  <c r="M222" i="23"/>
  <c r="Q222" i="23"/>
  <c r="S222" i="23"/>
  <c r="M223" i="23"/>
  <c r="N223" i="23"/>
  <c r="R223" i="23"/>
  <c r="N218" i="23"/>
  <c r="O218" i="23"/>
  <c r="P218" i="23"/>
  <c r="R218" i="23"/>
  <c r="L218" i="23"/>
  <c r="E224" i="23"/>
  <c r="L219" i="23" s="1"/>
  <c r="E211" i="23"/>
  <c r="P206" i="23" s="1"/>
  <c r="N194" i="23"/>
  <c r="M196" i="23"/>
  <c r="N196" i="23"/>
  <c r="O192" i="23"/>
  <c r="E198" i="23"/>
  <c r="O193" i="23" s="1"/>
  <c r="P219" i="25"/>
  <c r="Q219" i="25"/>
  <c r="P221" i="25"/>
  <c r="Q221" i="25"/>
  <c r="Q222" i="25"/>
  <c r="P223" i="25"/>
  <c r="Q223" i="25"/>
  <c r="R218" i="25"/>
  <c r="E224" i="25"/>
  <c r="S219" i="25" s="1"/>
  <c r="O206" i="25"/>
  <c r="O208" i="25"/>
  <c r="O210" i="25"/>
  <c r="E211" i="25"/>
  <c r="R206" i="25" s="1"/>
  <c r="M193" i="25"/>
  <c r="M194" i="25"/>
  <c r="N194" i="25"/>
  <c r="N195" i="25"/>
  <c r="O195" i="25"/>
  <c r="O196" i="25"/>
  <c r="P196" i="25"/>
  <c r="P197" i="25"/>
  <c r="Q197" i="25"/>
  <c r="O192" i="25"/>
  <c r="R192" i="25"/>
  <c r="S192" i="25"/>
  <c r="E198" i="25"/>
  <c r="L193" i="25" s="1"/>
  <c r="N156" i="25"/>
  <c r="O156" i="25"/>
  <c r="M159" i="25"/>
  <c r="N159" i="25"/>
  <c r="F160" i="25"/>
  <c r="P155" i="25" s="1"/>
  <c r="N142" i="25"/>
  <c r="M143" i="25"/>
  <c r="N146" i="25"/>
  <c r="N141" i="25"/>
  <c r="F147" i="25"/>
  <c r="O142" i="25" s="1"/>
  <c r="M133" i="25"/>
  <c r="N128" i="25"/>
  <c r="F134" i="25"/>
  <c r="N129" i="25" s="1"/>
  <c r="J175" i="25"/>
  <c r="H176" i="25"/>
  <c r="D177" i="25"/>
  <c r="E177" i="25"/>
  <c r="F177" i="25"/>
  <c r="G177" i="25"/>
  <c r="H177" i="25"/>
  <c r="I177" i="25"/>
  <c r="J177" i="25"/>
  <c r="D178" i="25"/>
  <c r="E178" i="25"/>
  <c r="F178" i="25"/>
  <c r="G178" i="25"/>
  <c r="H178" i="25"/>
  <c r="I178" i="25"/>
  <c r="J178" i="25"/>
  <c r="B179" i="25"/>
  <c r="D179" i="25"/>
  <c r="E179" i="25"/>
  <c r="F179" i="25"/>
  <c r="G179" i="25"/>
  <c r="H179" i="25"/>
  <c r="I179" i="25"/>
  <c r="J179" i="25"/>
  <c r="A180" i="25"/>
  <c r="D180" i="25"/>
  <c r="E180" i="25"/>
  <c r="F180" i="25"/>
  <c r="G180" i="25"/>
  <c r="H180" i="25"/>
  <c r="I180" i="25"/>
  <c r="J180" i="25"/>
  <c r="D181" i="25"/>
  <c r="E181" i="25"/>
  <c r="F181" i="25"/>
  <c r="G181" i="25"/>
  <c r="H181" i="25"/>
  <c r="I181" i="25"/>
  <c r="J181" i="25"/>
  <c r="D182" i="25"/>
  <c r="E182" i="25"/>
  <c r="F182" i="25"/>
  <c r="G182" i="25"/>
  <c r="H182" i="25"/>
  <c r="I182" i="25"/>
  <c r="J182" i="25"/>
  <c r="A183" i="25"/>
  <c r="B183" i="25"/>
  <c r="C183" i="25"/>
  <c r="D183" i="25"/>
  <c r="F183" i="25"/>
  <c r="G183" i="25"/>
  <c r="H183" i="25"/>
  <c r="I183" i="25"/>
  <c r="J183" i="25"/>
  <c r="A184" i="25"/>
  <c r="B184" i="25"/>
  <c r="C184" i="25"/>
  <c r="D184" i="25"/>
  <c r="E184" i="25"/>
  <c r="F184" i="25"/>
  <c r="G184" i="25"/>
  <c r="H184" i="25"/>
  <c r="I184" i="25"/>
  <c r="J184" i="25"/>
  <c r="L175" i="25"/>
  <c r="M175" i="25"/>
  <c r="L177" i="25"/>
  <c r="M177" i="25"/>
  <c r="L178" i="25"/>
  <c r="M178" i="25"/>
  <c r="L179" i="25"/>
  <c r="M179" i="25"/>
  <c r="L180" i="25"/>
  <c r="M180" i="25"/>
  <c r="L181" i="25"/>
  <c r="M181" i="25"/>
  <c r="L182" i="25"/>
  <c r="M182" i="25"/>
  <c r="L183" i="25"/>
  <c r="M183" i="25"/>
  <c r="L184" i="25"/>
  <c r="M184" i="25"/>
  <c r="A113" i="25"/>
  <c r="A176" i="25" s="1"/>
  <c r="B112" i="25"/>
  <c r="B175" i="25" s="1"/>
  <c r="C112" i="25"/>
  <c r="C175" i="25" s="1"/>
  <c r="D112" i="25"/>
  <c r="D175" i="25" s="1"/>
  <c r="E112" i="25"/>
  <c r="E175" i="25" s="1"/>
  <c r="F112" i="25"/>
  <c r="F175" i="25" s="1"/>
  <c r="G112" i="25"/>
  <c r="G175" i="25" s="1"/>
  <c r="H112" i="25"/>
  <c r="H175" i="25" s="1"/>
  <c r="I112" i="25"/>
  <c r="I175" i="25" s="1"/>
  <c r="B113" i="25"/>
  <c r="B176" i="25" s="1"/>
  <c r="C113" i="25"/>
  <c r="C176" i="25" s="1"/>
  <c r="D113" i="25"/>
  <c r="D176" i="25" s="1"/>
  <c r="E113" i="25"/>
  <c r="E176" i="25" s="1"/>
  <c r="F113" i="25"/>
  <c r="F176" i="25" s="1"/>
  <c r="G113" i="25"/>
  <c r="G176" i="25" s="1"/>
  <c r="H113" i="25"/>
  <c r="I113" i="25"/>
  <c r="I176" i="25" s="1"/>
  <c r="A114" i="25"/>
  <c r="A177" i="25" s="1"/>
  <c r="B114" i="25"/>
  <c r="B177" i="25" s="1"/>
  <c r="C114" i="25"/>
  <c r="C177" i="25" s="1"/>
  <c r="A115" i="25"/>
  <c r="A178" i="25" s="1"/>
  <c r="B115" i="25"/>
  <c r="B178" i="25" s="1"/>
  <c r="A116" i="25"/>
  <c r="A179" i="25" s="1"/>
  <c r="B116" i="25"/>
  <c r="A117" i="25"/>
  <c r="B117" i="25"/>
  <c r="B180" i="25" s="1"/>
  <c r="A118" i="25"/>
  <c r="A181" i="25" s="1"/>
  <c r="B118" i="25"/>
  <c r="B181" i="25" s="1"/>
  <c r="A119" i="25"/>
  <c r="A182" i="25" s="1"/>
  <c r="B119" i="25"/>
  <c r="B182" i="25" s="1"/>
  <c r="C101" i="25"/>
  <c r="D101" i="25"/>
  <c r="E101" i="25"/>
  <c r="F101" i="25"/>
  <c r="G101" i="25"/>
  <c r="H101" i="25"/>
  <c r="I101" i="25"/>
  <c r="J101" i="25"/>
  <c r="K101" i="25"/>
  <c r="L101" i="25"/>
  <c r="M101" i="25"/>
  <c r="N101" i="25"/>
  <c r="O101" i="25"/>
  <c r="P101" i="25"/>
  <c r="Q101" i="25"/>
  <c r="R101" i="25"/>
  <c r="S101" i="25"/>
  <c r="T101" i="25"/>
  <c r="U101" i="25"/>
  <c r="V101" i="25"/>
  <c r="W101" i="25"/>
  <c r="X101" i="25"/>
  <c r="Y101" i="25"/>
  <c r="Z101" i="25"/>
  <c r="AA101" i="25"/>
  <c r="AB101" i="25"/>
  <c r="AC101" i="25"/>
  <c r="AD101" i="25"/>
  <c r="AE101" i="25"/>
  <c r="AF101" i="25"/>
  <c r="AG101" i="25"/>
  <c r="AH101" i="25"/>
  <c r="AI101" i="25"/>
  <c r="AJ101" i="25"/>
  <c r="AK101" i="25"/>
  <c r="AL101" i="25"/>
  <c r="AM101" i="25"/>
  <c r="AN101" i="25"/>
  <c r="AO101" i="25"/>
  <c r="AP101" i="25"/>
  <c r="AQ101" i="25"/>
  <c r="AR101" i="25"/>
  <c r="AS101" i="25"/>
  <c r="AT101" i="25"/>
  <c r="AU101" i="25"/>
  <c r="AV101" i="25"/>
  <c r="AW101" i="25"/>
  <c r="B101" i="25"/>
  <c r="C100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P100" i="25"/>
  <c r="Q100" i="25"/>
  <c r="R100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F100" i="25"/>
  <c r="AG100" i="25"/>
  <c r="AH100" i="25"/>
  <c r="AI100" i="25"/>
  <c r="AJ100" i="25"/>
  <c r="AK100" i="25"/>
  <c r="AL100" i="25"/>
  <c r="AM100" i="25"/>
  <c r="AN100" i="25"/>
  <c r="AO100" i="25"/>
  <c r="AP100" i="25"/>
  <c r="AQ100" i="25"/>
  <c r="AR100" i="25"/>
  <c r="AS100" i="25"/>
  <c r="AT100" i="25"/>
  <c r="AU100" i="25"/>
  <c r="AV100" i="25"/>
  <c r="AW100" i="25"/>
  <c r="B100" i="25"/>
  <c r="C99" i="25"/>
  <c r="C106" i="25" s="1"/>
  <c r="D99" i="25"/>
  <c r="D105" i="25" s="1"/>
  <c r="E99" i="25"/>
  <c r="E106" i="25" s="1"/>
  <c r="F99" i="25"/>
  <c r="F106" i="25" s="1"/>
  <c r="G99" i="25"/>
  <c r="G106" i="25" s="1"/>
  <c r="H99" i="25"/>
  <c r="H106" i="25" s="1"/>
  <c r="I99" i="25"/>
  <c r="I106" i="25" s="1"/>
  <c r="J99" i="25"/>
  <c r="J106" i="25" s="1"/>
  <c r="K99" i="25"/>
  <c r="K105" i="25" s="1"/>
  <c r="L99" i="25"/>
  <c r="L105" i="25" s="1"/>
  <c r="M99" i="25"/>
  <c r="M106" i="25" s="1"/>
  <c r="N99" i="25"/>
  <c r="N106" i="25" s="1"/>
  <c r="O99" i="25"/>
  <c r="O106" i="25" s="1"/>
  <c r="P99" i="25"/>
  <c r="P106" i="25" s="1"/>
  <c r="Q99" i="25"/>
  <c r="Q106" i="25" s="1"/>
  <c r="R99" i="25"/>
  <c r="R106" i="25" s="1"/>
  <c r="S99" i="25"/>
  <c r="S105" i="25" s="1"/>
  <c r="T99" i="25"/>
  <c r="T106" i="25" s="1"/>
  <c r="U99" i="25"/>
  <c r="U104" i="25" s="1"/>
  <c r="B278" i="25" s="1"/>
  <c r="V99" i="25"/>
  <c r="V106" i="25" s="1"/>
  <c r="W99" i="25"/>
  <c r="W106" i="25" s="1"/>
  <c r="X99" i="25"/>
  <c r="X106" i="25" s="1"/>
  <c r="Y99" i="25"/>
  <c r="Y106" i="25" s="1"/>
  <c r="Z99" i="25"/>
  <c r="Z105" i="25" s="1"/>
  <c r="AA99" i="25"/>
  <c r="AA106" i="25" s="1"/>
  <c r="AB99" i="25"/>
  <c r="AB105" i="25" s="1"/>
  <c r="AC99" i="25"/>
  <c r="AC106" i="25" s="1"/>
  <c r="AD99" i="25"/>
  <c r="AD106" i="25" s="1"/>
  <c r="AE99" i="25"/>
  <c r="AE106" i="25" s="1"/>
  <c r="AF99" i="25"/>
  <c r="AF106" i="25" s="1"/>
  <c r="AG99" i="25"/>
  <c r="AG106" i="25" s="1"/>
  <c r="AH99" i="25"/>
  <c r="AH104" i="25" s="1"/>
  <c r="AI99" i="25"/>
  <c r="AI106" i="25" s="1"/>
  <c r="AJ99" i="25"/>
  <c r="AJ105" i="25" s="1"/>
  <c r="AK99" i="25"/>
  <c r="AK104" i="25" s="1"/>
  <c r="B312" i="25" s="1"/>
  <c r="AL99" i="25"/>
  <c r="AL106" i="25" s="1"/>
  <c r="AM99" i="25"/>
  <c r="AM106" i="25" s="1"/>
  <c r="AN99" i="25"/>
  <c r="AN106" i="25" s="1"/>
  <c r="AO99" i="25"/>
  <c r="AO106" i="25" s="1"/>
  <c r="AP99" i="25"/>
  <c r="AP106" i="25" s="1"/>
  <c r="AQ99" i="25"/>
  <c r="AQ105" i="25" s="1"/>
  <c r="AR99" i="25"/>
  <c r="AR104" i="25" s="1"/>
  <c r="B331" i="25" s="1"/>
  <c r="AS99" i="25"/>
  <c r="AS105" i="25" s="1"/>
  <c r="AT99" i="25"/>
  <c r="AT106" i="25" s="1"/>
  <c r="AU99" i="25"/>
  <c r="AU106" i="25" s="1"/>
  <c r="AV99" i="25"/>
  <c r="AV106" i="25" s="1"/>
  <c r="AW99" i="25"/>
  <c r="AW106" i="25" s="1"/>
  <c r="B99" i="25"/>
  <c r="C90" i="25"/>
  <c r="D90" i="25"/>
  <c r="E90" i="25"/>
  <c r="F90" i="25"/>
  <c r="G90" i="25"/>
  <c r="H90" i="25"/>
  <c r="I90" i="25"/>
  <c r="J90" i="25"/>
  <c r="K90" i="25"/>
  <c r="L90" i="25"/>
  <c r="M90" i="25"/>
  <c r="N90" i="25"/>
  <c r="O90" i="25"/>
  <c r="P90" i="25"/>
  <c r="Q90" i="25"/>
  <c r="R90" i="25"/>
  <c r="S90" i="25"/>
  <c r="T90" i="25"/>
  <c r="U90" i="25"/>
  <c r="V90" i="25"/>
  <c r="W90" i="25"/>
  <c r="X90" i="25"/>
  <c r="Y90" i="25"/>
  <c r="Z90" i="25"/>
  <c r="AA90" i="25"/>
  <c r="AB90" i="25"/>
  <c r="AC90" i="25"/>
  <c r="AD90" i="25"/>
  <c r="AE90" i="25"/>
  <c r="AF90" i="25"/>
  <c r="AG90" i="25"/>
  <c r="AH90" i="25"/>
  <c r="AI90" i="25"/>
  <c r="AJ90" i="25"/>
  <c r="AK90" i="25"/>
  <c r="AL90" i="25"/>
  <c r="AM90" i="25"/>
  <c r="AN90" i="25"/>
  <c r="AO90" i="25"/>
  <c r="AP90" i="25"/>
  <c r="AQ90" i="25"/>
  <c r="AR90" i="25"/>
  <c r="AS90" i="25"/>
  <c r="AT90" i="25"/>
  <c r="AU90" i="25"/>
  <c r="AV90" i="25"/>
  <c r="AW90" i="25"/>
  <c r="B90" i="25"/>
  <c r="C89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P89" i="25"/>
  <c r="AQ89" i="25"/>
  <c r="AR89" i="25"/>
  <c r="AS89" i="25"/>
  <c r="AT89" i="25"/>
  <c r="AU89" i="25"/>
  <c r="AV89" i="25"/>
  <c r="AW89" i="25"/>
  <c r="B89" i="25"/>
  <c r="C88" i="25"/>
  <c r="C94" i="25" s="1"/>
  <c r="D88" i="25"/>
  <c r="D95" i="25" s="1"/>
  <c r="E88" i="25"/>
  <c r="E95" i="25" s="1"/>
  <c r="F88" i="25"/>
  <c r="F95" i="25" s="1"/>
  <c r="G88" i="25"/>
  <c r="G95" i="25" s="1"/>
  <c r="H88" i="25"/>
  <c r="H95" i="25" s="1"/>
  <c r="I88" i="25"/>
  <c r="I95" i="25" s="1"/>
  <c r="J88" i="25"/>
  <c r="J94" i="25" s="1"/>
  <c r="K88" i="25"/>
  <c r="K95" i="25" s="1"/>
  <c r="L88" i="25"/>
  <c r="L94" i="25" s="1"/>
  <c r="M88" i="25"/>
  <c r="M94" i="25" s="1"/>
  <c r="N88" i="25"/>
  <c r="N95" i="25" s="1"/>
  <c r="O88" i="25"/>
  <c r="O95" i="25" s="1"/>
  <c r="P88" i="25"/>
  <c r="P95" i="25" s="1"/>
  <c r="Q88" i="25"/>
  <c r="Q95" i="25" s="1"/>
  <c r="R88" i="25"/>
  <c r="R95" i="25" s="1"/>
  <c r="S88" i="25"/>
  <c r="S95" i="25" s="1"/>
  <c r="T88" i="25"/>
  <c r="T93" i="25" s="1"/>
  <c r="U88" i="25"/>
  <c r="U94" i="25" s="1"/>
  <c r="V88" i="25"/>
  <c r="V95" i="25" s="1"/>
  <c r="W88" i="25"/>
  <c r="W95" i="25" s="1"/>
  <c r="X88" i="25"/>
  <c r="X95" i="25" s="1"/>
  <c r="Y88" i="25"/>
  <c r="Y95" i="25" s="1"/>
  <c r="Z88" i="25"/>
  <c r="Z95" i="25" s="1"/>
  <c r="AA88" i="25"/>
  <c r="AA94" i="25" s="1"/>
  <c r="AB88" i="25"/>
  <c r="AB95" i="25" s="1"/>
  <c r="AC88" i="25"/>
  <c r="AC93" i="25" s="1"/>
  <c r="AD88" i="25"/>
  <c r="AD95" i="25" s="1"/>
  <c r="AE88" i="25"/>
  <c r="AE95" i="25" s="1"/>
  <c r="AF88" i="25"/>
  <c r="AF95" i="25" s="1"/>
  <c r="AG88" i="25"/>
  <c r="AG95" i="25" s="1"/>
  <c r="AH88" i="25"/>
  <c r="AH94" i="25" s="1"/>
  <c r="AI88" i="25"/>
  <c r="AI94" i="25" s="1"/>
  <c r="AJ88" i="25"/>
  <c r="AJ95" i="25" s="1"/>
  <c r="AK88" i="25"/>
  <c r="AK95" i="25" s="1"/>
  <c r="AL88" i="25"/>
  <c r="AL95" i="25" s="1"/>
  <c r="AM88" i="25"/>
  <c r="AM95" i="25" s="1"/>
  <c r="AN88" i="25"/>
  <c r="AN95" i="25" s="1"/>
  <c r="AO88" i="25"/>
  <c r="AO95" i="25" s="1"/>
  <c r="AP88" i="25"/>
  <c r="AP94" i="25" s="1"/>
  <c r="AQ88" i="25"/>
  <c r="AQ95" i="25" s="1"/>
  <c r="AR88" i="25"/>
  <c r="AR94" i="25" s="1"/>
  <c r="AS88" i="25"/>
  <c r="AS94" i="25" s="1"/>
  <c r="AT88" i="25"/>
  <c r="AT95" i="25" s="1"/>
  <c r="AU88" i="25"/>
  <c r="AU95" i="25" s="1"/>
  <c r="AV88" i="25"/>
  <c r="AV95" i="25" s="1"/>
  <c r="AW88" i="25"/>
  <c r="AW95" i="25" s="1"/>
  <c r="B88" i="25"/>
  <c r="B95" i="25" s="1"/>
  <c r="C17" i="27"/>
  <c r="C119" i="27" s="1"/>
  <c r="C16" i="27"/>
  <c r="C118" i="27" s="1"/>
  <c r="C15" i="27"/>
  <c r="C117" i="27" s="1"/>
  <c r="C14" i="27"/>
  <c r="C116" i="27" s="1"/>
  <c r="C13" i="27"/>
  <c r="C115" i="27" s="1"/>
  <c r="C12" i="27"/>
  <c r="C114" i="27" s="1"/>
  <c r="C12" i="25"/>
  <c r="C13" i="25"/>
  <c r="C115" i="25" s="1"/>
  <c r="C178" i="25" s="1"/>
  <c r="C14" i="25"/>
  <c r="C116" i="25" s="1"/>
  <c r="C179" i="25" s="1"/>
  <c r="C15" i="25"/>
  <c r="C117" i="25" s="1"/>
  <c r="C180" i="25" s="1"/>
  <c r="C16" i="25"/>
  <c r="C118" i="25" s="1"/>
  <c r="C181" i="25" s="1"/>
  <c r="C17" i="25"/>
  <c r="C119" i="25" s="1"/>
  <c r="C182" i="25" s="1"/>
  <c r="N210" i="25" l="1"/>
  <c r="N208" i="25"/>
  <c r="N206" i="25"/>
  <c r="P205" i="23"/>
  <c r="M209" i="23"/>
  <c r="N206" i="23"/>
  <c r="AC142" i="27"/>
  <c r="X142" i="27"/>
  <c r="M132" i="25"/>
  <c r="M146" i="25"/>
  <c r="M142" i="25"/>
  <c r="O158" i="25"/>
  <c r="M156" i="25"/>
  <c r="Q192" i="25"/>
  <c r="O197" i="25"/>
  <c r="N196" i="25"/>
  <c r="M195" i="25"/>
  <c r="S193" i="25"/>
  <c r="R205" i="25"/>
  <c r="Q209" i="25"/>
  <c r="Q207" i="25"/>
  <c r="O223" i="25"/>
  <c r="O221" i="25"/>
  <c r="O219" i="25"/>
  <c r="N195" i="23"/>
  <c r="O205" i="23"/>
  <c r="O208" i="23"/>
  <c r="M206" i="23"/>
  <c r="R221" i="23"/>
  <c r="Q220" i="23"/>
  <c r="P219" i="23"/>
  <c r="AC146" i="27"/>
  <c r="W145" i="27"/>
  <c r="M131" i="25"/>
  <c r="N145" i="25"/>
  <c r="N158" i="25"/>
  <c r="O155" i="25"/>
  <c r="P192" i="25"/>
  <c r="N197" i="25"/>
  <c r="M196" i="25"/>
  <c r="S194" i="25"/>
  <c r="R193" i="25"/>
  <c r="Q205" i="25"/>
  <c r="P209" i="25"/>
  <c r="P207" i="25"/>
  <c r="S218" i="25"/>
  <c r="R222" i="25"/>
  <c r="R220" i="25"/>
  <c r="M195" i="23"/>
  <c r="N205" i="23"/>
  <c r="N208" i="23"/>
  <c r="S223" i="23"/>
  <c r="R222" i="23"/>
  <c r="Q221" i="23"/>
  <c r="P220" i="23"/>
  <c r="O219" i="23"/>
  <c r="W133" i="27"/>
  <c r="X129" i="27"/>
  <c r="N209" i="23"/>
  <c r="M130" i="25"/>
  <c r="M145" i="25"/>
  <c r="P154" i="25"/>
  <c r="M158" i="25"/>
  <c r="N155" i="25"/>
  <c r="X155" i="25" s="1"/>
  <c r="M197" i="25"/>
  <c r="S195" i="25"/>
  <c r="R194" i="25"/>
  <c r="Q193" i="25"/>
  <c r="P205" i="25"/>
  <c r="O209" i="25"/>
  <c r="O207" i="25"/>
  <c r="Q220" i="25"/>
  <c r="O210" i="23"/>
  <c r="M208" i="23"/>
  <c r="O220" i="23"/>
  <c r="N219" i="23"/>
  <c r="V129" i="27"/>
  <c r="AC129" i="27"/>
  <c r="B106" i="25"/>
  <c r="B109" i="25"/>
  <c r="B108" i="25"/>
  <c r="B110" i="25"/>
  <c r="M129" i="25"/>
  <c r="N144" i="25"/>
  <c r="O154" i="25"/>
  <c r="O157" i="25"/>
  <c r="M155" i="25"/>
  <c r="W155" i="25" s="1"/>
  <c r="N192" i="25"/>
  <c r="S196" i="25"/>
  <c r="R195" i="25"/>
  <c r="Q194" i="25"/>
  <c r="P193" i="25"/>
  <c r="O205" i="25"/>
  <c r="N209" i="25"/>
  <c r="N207" i="25"/>
  <c r="Q218" i="25"/>
  <c r="P222" i="25"/>
  <c r="P220" i="25"/>
  <c r="N192" i="23"/>
  <c r="M194" i="23"/>
  <c r="N210" i="23"/>
  <c r="O207" i="23"/>
  <c r="S218" i="23"/>
  <c r="Q223" i="23"/>
  <c r="P222" i="23"/>
  <c r="O221" i="23"/>
  <c r="N220" i="23"/>
  <c r="M219" i="23"/>
  <c r="V128" i="27"/>
  <c r="V131" i="27"/>
  <c r="AC131" i="27"/>
  <c r="O206" i="23"/>
  <c r="M144" i="25"/>
  <c r="N154" i="25"/>
  <c r="N157" i="25"/>
  <c r="S197" i="25"/>
  <c r="R196" i="25"/>
  <c r="Q195" i="25"/>
  <c r="P194" i="25"/>
  <c r="O193" i="25"/>
  <c r="Q210" i="25"/>
  <c r="Q208" i="25"/>
  <c r="Q206" i="25"/>
  <c r="P218" i="25"/>
  <c r="O222" i="25"/>
  <c r="O220" i="25"/>
  <c r="N197" i="23"/>
  <c r="N193" i="23"/>
  <c r="M210" i="23"/>
  <c r="N207" i="23"/>
  <c r="P223" i="23"/>
  <c r="O222" i="23"/>
  <c r="N221" i="23"/>
  <c r="M220" i="23"/>
  <c r="X224" i="27"/>
  <c r="AC133" i="27"/>
  <c r="O141" i="25"/>
  <c r="N143" i="25"/>
  <c r="O159" i="25"/>
  <c r="M157" i="25"/>
  <c r="L192" i="25"/>
  <c r="R197" i="25"/>
  <c r="Q196" i="25"/>
  <c r="P195" i="25"/>
  <c r="O194" i="25"/>
  <c r="N193" i="25"/>
  <c r="P210" i="25"/>
  <c r="P208" i="25"/>
  <c r="P206" i="25"/>
  <c r="R223" i="25"/>
  <c r="R221" i="25"/>
  <c r="R219" i="25"/>
  <c r="M197" i="23"/>
  <c r="M193" i="23"/>
  <c r="O209" i="23"/>
  <c r="M207" i="23"/>
  <c r="Q218" i="23"/>
  <c r="O223" i="23"/>
  <c r="N222" i="23"/>
  <c r="M221" i="23"/>
  <c r="S219" i="23"/>
  <c r="Y222" i="27"/>
  <c r="V130" i="27"/>
  <c r="V132" i="27"/>
  <c r="X144" i="25"/>
  <c r="W133" i="25"/>
  <c r="U93" i="25"/>
  <c r="AC94" i="25"/>
  <c r="E94" i="25"/>
  <c r="AC95" i="25"/>
  <c r="AS104" i="25"/>
  <c r="B330" i="25" s="1"/>
  <c r="M104" i="25"/>
  <c r="B261" i="25" s="1"/>
  <c r="AC105" i="25"/>
  <c r="AK106" i="25"/>
  <c r="L171" i="27"/>
  <c r="B171" i="27"/>
  <c r="Z158" i="27"/>
  <c r="AR93" i="25"/>
  <c r="L93" i="25"/>
  <c r="AJ94" i="25"/>
  <c r="D94" i="25"/>
  <c r="T95" i="25"/>
  <c r="AJ104" i="25"/>
  <c r="B313" i="25" s="1"/>
  <c r="D104" i="25"/>
  <c r="B246" i="25" s="1"/>
  <c r="T105" i="25"/>
  <c r="AJ106" i="25"/>
  <c r="AB106" i="25"/>
  <c r="D106" i="25"/>
  <c r="L132" i="25"/>
  <c r="AB220" i="27"/>
  <c r="Z224" i="27"/>
  <c r="Y159" i="27"/>
  <c r="AA93" i="25"/>
  <c r="AQ94" i="25"/>
  <c r="K94" i="25"/>
  <c r="AA95" i="25"/>
  <c r="AQ104" i="25"/>
  <c r="B332" i="25" s="1"/>
  <c r="K104" i="25"/>
  <c r="B263" i="25" s="1"/>
  <c r="AA105" i="25"/>
  <c r="AQ106" i="25"/>
  <c r="S106" i="25"/>
  <c r="S131" i="25"/>
  <c r="M141" i="25"/>
  <c r="L143" i="25"/>
  <c r="M192" i="23"/>
  <c r="L195" i="23"/>
  <c r="Y219" i="27"/>
  <c r="W223" i="27"/>
  <c r="Z154" i="27"/>
  <c r="V154" i="27"/>
  <c r="B93" i="25"/>
  <c r="J93" i="25"/>
  <c r="R94" i="25"/>
  <c r="AH95" i="25"/>
  <c r="B104" i="25"/>
  <c r="R104" i="25"/>
  <c r="AH105" i="25"/>
  <c r="J105" i="25"/>
  <c r="AH106" i="25"/>
  <c r="S128" i="25"/>
  <c r="R130" i="25"/>
  <c r="S144" i="25"/>
  <c r="M154" i="25"/>
  <c r="L155" i="25"/>
  <c r="S196" i="23"/>
  <c r="S193" i="23"/>
  <c r="L209" i="23"/>
  <c r="AB221" i="27"/>
  <c r="AA219" i="27"/>
  <c r="X146" i="27"/>
  <c r="AB157" i="27"/>
  <c r="O198" i="27"/>
  <c r="AB196" i="27" s="1"/>
  <c r="AW93" i="25"/>
  <c r="AO93" i="25"/>
  <c r="AG93" i="25"/>
  <c r="Y93" i="25"/>
  <c r="Q93" i="25"/>
  <c r="I93" i="25"/>
  <c r="AW94" i="25"/>
  <c r="AO94" i="25"/>
  <c r="AG94" i="25"/>
  <c r="Y94" i="25"/>
  <c r="Q94" i="25"/>
  <c r="I94" i="25"/>
  <c r="AW104" i="25"/>
  <c r="B326" i="25" s="1"/>
  <c r="AO104" i="25"/>
  <c r="B308" i="25" s="1"/>
  <c r="AG104" i="25"/>
  <c r="B290" i="25" s="1"/>
  <c r="Y104" i="25"/>
  <c r="B274" i="25" s="1"/>
  <c r="Q104" i="25"/>
  <c r="B257" i="25" s="1"/>
  <c r="I104" i="25"/>
  <c r="B241" i="25" s="1"/>
  <c r="AW105" i="25"/>
  <c r="AO105" i="25"/>
  <c r="AG105" i="25"/>
  <c r="Y105" i="25"/>
  <c r="Q105" i="25"/>
  <c r="I105" i="25"/>
  <c r="R128" i="25"/>
  <c r="Q133" i="25"/>
  <c r="Q132" i="25"/>
  <c r="Q131" i="25"/>
  <c r="Q130" i="25"/>
  <c r="Q129" i="25"/>
  <c r="S141" i="25"/>
  <c r="R146" i="25"/>
  <c r="R145" i="25"/>
  <c r="R144" i="25"/>
  <c r="R143" i="25"/>
  <c r="R142" i="25"/>
  <c r="L154" i="25"/>
  <c r="S159" i="25"/>
  <c r="S158" i="25"/>
  <c r="S157" i="25"/>
  <c r="S156" i="25"/>
  <c r="S155" i="25"/>
  <c r="M192" i="25"/>
  <c r="L197" i="25"/>
  <c r="L196" i="25"/>
  <c r="L195" i="25"/>
  <c r="L194" i="25"/>
  <c r="N205" i="25"/>
  <c r="M210" i="25"/>
  <c r="M209" i="25"/>
  <c r="M208" i="25"/>
  <c r="M207" i="25"/>
  <c r="M206" i="25"/>
  <c r="O218" i="25"/>
  <c r="N223" i="25"/>
  <c r="N222" i="25"/>
  <c r="N221" i="25"/>
  <c r="N220" i="25"/>
  <c r="N219" i="25"/>
  <c r="S192" i="23"/>
  <c r="R197" i="23"/>
  <c r="R196" i="23"/>
  <c r="R195" i="23"/>
  <c r="R194" i="23"/>
  <c r="R193" i="23"/>
  <c r="L205" i="23"/>
  <c r="S210" i="23"/>
  <c r="S209" i="23"/>
  <c r="S208" i="23"/>
  <c r="S207" i="23"/>
  <c r="S206" i="23"/>
  <c r="M218" i="23"/>
  <c r="L223" i="23"/>
  <c r="L222" i="23"/>
  <c r="L221" i="23"/>
  <c r="L220" i="23"/>
  <c r="P224" i="23" s="1"/>
  <c r="X222" i="27"/>
  <c r="Y220" i="27"/>
  <c r="Y224" i="27"/>
  <c r="V222" i="27"/>
  <c r="W220" i="27"/>
  <c r="W224" i="27"/>
  <c r="X157" i="27"/>
  <c r="Y141" i="27"/>
  <c r="V142" i="27"/>
  <c r="AA210" i="27"/>
  <c r="AB192" i="27"/>
  <c r="Y143" i="27"/>
  <c r="Z143" i="27"/>
  <c r="AB142" i="27"/>
  <c r="V155" i="27"/>
  <c r="AA155" i="27"/>
  <c r="AA144" i="27"/>
  <c r="W143" i="27"/>
  <c r="W158" i="27"/>
  <c r="X155" i="27"/>
  <c r="AS93" i="25"/>
  <c r="M93" i="25"/>
  <c r="AK94" i="25"/>
  <c r="AS95" i="25"/>
  <c r="M95" i="25"/>
  <c r="AC104" i="25"/>
  <c r="B294" i="25" s="1"/>
  <c r="AK105" i="25"/>
  <c r="AS106" i="25"/>
  <c r="AA159" i="27"/>
  <c r="AB155" i="27"/>
  <c r="AJ93" i="25"/>
  <c r="D93" i="25"/>
  <c r="T94" i="25"/>
  <c r="T104" i="25"/>
  <c r="B279" i="25" s="1"/>
  <c r="AR106" i="25"/>
  <c r="L106" i="25"/>
  <c r="L130" i="25"/>
  <c r="AB224" i="27"/>
  <c r="AA222" i="27"/>
  <c r="AC156" i="27"/>
  <c r="AB195" i="27"/>
  <c r="AC196" i="27"/>
  <c r="AI93" i="25"/>
  <c r="C93" i="25"/>
  <c r="S94" i="25"/>
  <c r="AI95" i="25"/>
  <c r="C95" i="25"/>
  <c r="S104" i="25"/>
  <c r="B280" i="25" s="1"/>
  <c r="AI105" i="25"/>
  <c r="C105" i="25"/>
  <c r="K106" i="25"/>
  <c r="L128" i="25"/>
  <c r="L144" i="25"/>
  <c r="L196" i="23"/>
  <c r="Y223" i="27"/>
  <c r="AA192" i="27"/>
  <c r="W192" i="27"/>
  <c r="AA142" i="27"/>
  <c r="Z93" i="25"/>
  <c r="Z94" i="25"/>
  <c r="AP95" i="25"/>
  <c r="J95" i="25"/>
  <c r="Z104" i="25"/>
  <c r="B105" i="25"/>
  <c r="R105" i="25"/>
  <c r="Z106" i="25"/>
  <c r="R132" i="25"/>
  <c r="L141" i="25"/>
  <c r="L157" i="25"/>
  <c r="S195" i="23"/>
  <c r="M205" i="23"/>
  <c r="L208" i="23"/>
  <c r="AC223" i="27"/>
  <c r="AA223" i="27"/>
  <c r="Y142" i="27"/>
  <c r="V143" i="27"/>
  <c r="AV93" i="25"/>
  <c r="AN93" i="25"/>
  <c r="AF93" i="25"/>
  <c r="X93" i="25"/>
  <c r="P93" i="25"/>
  <c r="H93" i="25"/>
  <c r="AV94" i="25"/>
  <c r="AN94" i="25"/>
  <c r="AF94" i="25"/>
  <c r="X94" i="25"/>
  <c r="P94" i="25"/>
  <c r="H94" i="25"/>
  <c r="AV104" i="25"/>
  <c r="B327" i="25" s="1"/>
  <c r="AN104" i="25"/>
  <c r="B309" i="25" s="1"/>
  <c r="AF104" i="25"/>
  <c r="B291" i="25" s="1"/>
  <c r="X104" i="25"/>
  <c r="B275" i="25" s="1"/>
  <c r="P104" i="25"/>
  <c r="B258" i="25" s="1"/>
  <c r="H104" i="25"/>
  <c r="B242" i="25" s="1"/>
  <c r="AV105" i="25"/>
  <c r="AN105" i="25"/>
  <c r="AF105" i="25"/>
  <c r="X105" i="25"/>
  <c r="P105" i="25"/>
  <c r="H105" i="25"/>
  <c r="Q128" i="25"/>
  <c r="P133" i="25"/>
  <c r="Z133" i="25" s="1"/>
  <c r="P132" i="25"/>
  <c r="P131" i="25"/>
  <c r="P130" i="25"/>
  <c r="P129" i="25"/>
  <c r="R141" i="25"/>
  <c r="Q146" i="25"/>
  <c r="Q145" i="25"/>
  <c r="Q144" i="25"/>
  <c r="AA144" i="25" s="1"/>
  <c r="Q143" i="25"/>
  <c r="Q142" i="25"/>
  <c r="S154" i="25"/>
  <c r="R159" i="25"/>
  <c r="R158" i="25"/>
  <c r="R157" i="25"/>
  <c r="R156" i="25"/>
  <c r="R155" i="25"/>
  <c r="M205" i="25"/>
  <c r="L210" i="25"/>
  <c r="L209" i="25"/>
  <c r="L208" i="25"/>
  <c r="L207" i="25"/>
  <c r="L206" i="25"/>
  <c r="N218" i="25"/>
  <c r="M223" i="25"/>
  <c r="M222" i="25"/>
  <c r="M221" i="25"/>
  <c r="M220" i="25"/>
  <c r="M219" i="25"/>
  <c r="R192" i="23"/>
  <c r="Q197" i="23"/>
  <c r="Q196" i="23"/>
  <c r="Q195" i="23"/>
  <c r="Q194" i="23"/>
  <c r="Q193" i="23"/>
  <c r="S205" i="23"/>
  <c r="R210" i="23"/>
  <c r="R209" i="23"/>
  <c r="R208" i="23"/>
  <c r="R207" i="23"/>
  <c r="R206" i="23"/>
  <c r="AB222" i="27"/>
  <c r="AC220" i="27"/>
  <c r="AC224" i="27"/>
  <c r="Z222" i="27"/>
  <c r="AA220" i="27"/>
  <c r="AA224" i="27"/>
  <c r="AA206" i="27"/>
  <c r="X158" i="27"/>
  <c r="V197" i="27"/>
  <c r="V145" i="27"/>
  <c r="Y155" i="27"/>
  <c r="Y144" i="27"/>
  <c r="Z155" i="27"/>
  <c r="Z144" i="27"/>
  <c r="AC141" i="27"/>
  <c r="W154" i="27"/>
  <c r="O211" i="27"/>
  <c r="AB209" i="27" s="1"/>
  <c r="AA156" i="27"/>
  <c r="AA145" i="27"/>
  <c r="AC159" i="27"/>
  <c r="X141" i="27"/>
  <c r="W159" i="27"/>
  <c r="U95" i="25"/>
  <c r="E104" i="25"/>
  <c r="B245" i="25" s="1"/>
  <c r="U105" i="25"/>
  <c r="E105" i="25"/>
  <c r="U106" i="25"/>
  <c r="W222" i="27"/>
  <c r="W206" i="27"/>
  <c r="AC195" i="27"/>
  <c r="AB94" i="25"/>
  <c r="AR95" i="25"/>
  <c r="L95" i="25"/>
  <c r="AB104" i="25"/>
  <c r="B295" i="25" s="1"/>
  <c r="AR105" i="25"/>
  <c r="M128" i="25"/>
  <c r="L129" i="25"/>
  <c r="AC222" i="27"/>
  <c r="Z197" i="27"/>
  <c r="Z159" i="27"/>
  <c r="AB154" i="27"/>
  <c r="AQ93" i="25"/>
  <c r="K93" i="25"/>
  <c r="AI104" i="25"/>
  <c r="B314" i="25" s="1"/>
  <c r="C104" i="25"/>
  <c r="B247" i="25" s="1"/>
  <c r="S132" i="25"/>
  <c r="AC132" i="25" s="1"/>
  <c r="S129" i="25"/>
  <c r="L145" i="25"/>
  <c r="L142" i="25"/>
  <c r="L197" i="23"/>
  <c r="L194" i="23"/>
  <c r="X221" i="27"/>
  <c r="Z209" i="27"/>
  <c r="AC154" i="27"/>
  <c r="AH93" i="25"/>
  <c r="B94" i="25"/>
  <c r="AP105" i="25"/>
  <c r="R131" i="25"/>
  <c r="S146" i="25"/>
  <c r="S142" i="25"/>
  <c r="L158" i="25"/>
  <c r="L192" i="23"/>
  <c r="S194" i="23"/>
  <c r="L210" i="23"/>
  <c r="L206" i="23"/>
  <c r="Z221" i="27"/>
  <c r="X156" i="27"/>
  <c r="AA209" i="27"/>
  <c r="Z142" i="27"/>
  <c r="X154" i="27"/>
  <c r="AU93" i="25"/>
  <c r="AM93" i="25"/>
  <c r="AE93" i="25"/>
  <c r="W93" i="25"/>
  <c r="O93" i="25"/>
  <c r="G93" i="25"/>
  <c r="AU94" i="25"/>
  <c r="AM94" i="25"/>
  <c r="AE94" i="25"/>
  <c r="W94" i="25"/>
  <c r="O94" i="25"/>
  <c r="G94" i="25"/>
  <c r="AU104" i="25"/>
  <c r="B328" i="25" s="1"/>
  <c r="AM104" i="25"/>
  <c r="B310" i="25" s="1"/>
  <c r="AE104" i="25"/>
  <c r="B292" i="25" s="1"/>
  <c r="W104" i="25"/>
  <c r="B276" i="25" s="1"/>
  <c r="O104" i="25"/>
  <c r="B259" i="25" s="1"/>
  <c r="G104" i="25"/>
  <c r="B243" i="25" s="1"/>
  <c r="AU105" i="25"/>
  <c r="AM105" i="25"/>
  <c r="AE105" i="25"/>
  <c r="W105" i="25"/>
  <c r="O105" i="25"/>
  <c r="G105" i="25"/>
  <c r="P128" i="25"/>
  <c r="O133" i="25"/>
  <c r="O132" i="25"/>
  <c r="O131" i="25"/>
  <c r="O130" i="25"/>
  <c r="O129" i="25"/>
  <c r="Q141" i="25"/>
  <c r="P146" i="25"/>
  <c r="P145" i="25"/>
  <c r="P144" i="25"/>
  <c r="P143" i="25"/>
  <c r="P142" i="25"/>
  <c r="R154" i="25"/>
  <c r="Q159" i="25"/>
  <c r="Q158" i="25"/>
  <c r="Q157" i="25"/>
  <c r="Q156" i="25"/>
  <c r="Q155" i="25"/>
  <c r="L205" i="25"/>
  <c r="S210" i="25"/>
  <c r="S209" i="25"/>
  <c r="S208" i="25"/>
  <c r="S207" i="25"/>
  <c r="S206" i="25"/>
  <c r="M218" i="25"/>
  <c r="L223" i="25"/>
  <c r="L222" i="25"/>
  <c r="L221" i="25"/>
  <c r="L220" i="25"/>
  <c r="L219" i="25"/>
  <c r="Q192" i="23"/>
  <c r="P197" i="23"/>
  <c r="P196" i="23"/>
  <c r="P195" i="23"/>
  <c r="P194" i="23"/>
  <c r="P193" i="23"/>
  <c r="R205" i="23"/>
  <c r="Q210" i="23"/>
  <c r="Q209" i="23"/>
  <c r="Q208" i="23"/>
  <c r="Q207" i="23"/>
  <c r="Q206" i="23"/>
  <c r="X223" i="27"/>
  <c r="Y221" i="27"/>
  <c r="Z219" i="27"/>
  <c r="V223" i="27"/>
  <c r="W221" i="27"/>
  <c r="X219" i="27"/>
  <c r="X159" i="27"/>
  <c r="AB158" i="27"/>
  <c r="X192" i="27"/>
  <c r="W142" i="27"/>
  <c r="AB206" i="27"/>
  <c r="Y156" i="27"/>
  <c r="Y145" i="27"/>
  <c r="O170" i="27" s="1"/>
  <c r="Z156" i="27"/>
  <c r="Z145" i="27"/>
  <c r="W196" i="27"/>
  <c r="W141" i="27"/>
  <c r="AC193" i="27"/>
  <c r="AA157" i="27"/>
  <c r="AA146" i="27"/>
  <c r="AC143" i="27"/>
  <c r="W156" i="27"/>
  <c r="W155" i="27"/>
  <c r="AK93" i="25"/>
  <c r="E93" i="25"/>
  <c r="M105" i="25"/>
  <c r="V224" i="27"/>
  <c r="AB194" i="27"/>
  <c r="W157" i="27"/>
  <c r="AB93" i="25"/>
  <c r="L104" i="25"/>
  <c r="B262" i="25" s="1"/>
  <c r="L133" i="25"/>
  <c r="V133" i="25" s="1"/>
  <c r="L131" i="25"/>
  <c r="Z220" i="27"/>
  <c r="Z208" i="27"/>
  <c r="AA195" i="27"/>
  <c r="AB156" i="27"/>
  <c r="AB159" i="27"/>
  <c r="S93" i="25"/>
  <c r="AA104" i="25"/>
  <c r="B296" i="25" s="1"/>
  <c r="S133" i="25"/>
  <c r="S130" i="25"/>
  <c r="L146" i="25"/>
  <c r="V146" i="25" s="1"/>
  <c r="L193" i="23"/>
  <c r="V221" i="27"/>
  <c r="W219" i="27"/>
  <c r="V207" i="27"/>
  <c r="AA196" i="27"/>
  <c r="AA154" i="27"/>
  <c r="AB144" i="27"/>
  <c r="V158" i="27"/>
  <c r="AP93" i="25"/>
  <c r="R93" i="25"/>
  <c r="AP104" i="25"/>
  <c r="J104" i="25"/>
  <c r="R133" i="25"/>
  <c r="AB133" i="25" s="1"/>
  <c r="R129" i="25"/>
  <c r="S145" i="25"/>
  <c r="S143" i="25"/>
  <c r="AC143" i="25" s="1"/>
  <c r="L159" i="25"/>
  <c r="V159" i="25" s="1"/>
  <c r="L156" i="25"/>
  <c r="S197" i="23"/>
  <c r="L207" i="23"/>
  <c r="AC219" i="27"/>
  <c r="Z210" i="27"/>
  <c r="V157" i="27"/>
  <c r="AB145" i="27"/>
  <c r="AC145" i="27"/>
  <c r="S170" i="27" s="1"/>
  <c r="AA143" i="27"/>
  <c r="AT93" i="25"/>
  <c r="AL93" i="25"/>
  <c r="AD93" i="25"/>
  <c r="V93" i="25"/>
  <c r="N93" i="25"/>
  <c r="F93" i="25"/>
  <c r="AT94" i="25"/>
  <c r="AL94" i="25"/>
  <c r="AD94" i="25"/>
  <c r="V94" i="25"/>
  <c r="N94" i="25"/>
  <c r="F94" i="25"/>
  <c r="AT104" i="25"/>
  <c r="B329" i="25" s="1"/>
  <c r="AL104" i="25"/>
  <c r="B311" i="25" s="1"/>
  <c r="AD104" i="25"/>
  <c r="B293" i="25" s="1"/>
  <c r="V104" i="25"/>
  <c r="B277" i="25" s="1"/>
  <c r="N104" i="25"/>
  <c r="B260" i="25" s="1"/>
  <c r="F104" i="25"/>
  <c r="B244" i="25" s="1"/>
  <c r="AT105" i="25"/>
  <c r="AL105" i="25"/>
  <c r="AD105" i="25"/>
  <c r="V105" i="25"/>
  <c r="N105" i="25"/>
  <c r="F105" i="25"/>
  <c r="O128" i="25"/>
  <c r="Y128" i="25" s="1"/>
  <c r="N133" i="25"/>
  <c r="X133" i="25" s="1"/>
  <c r="N132" i="25"/>
  <c r="X132" i="25" s="1"/>
  <c r="N131" i="25"/>
  <c r="N130" i="25"/>
  <c r="X130" i="25" s="1"/>
  <c r="P141" i="25"/>
  <c r="Z141" i="25" s="1"/>
  <c r="O146" i="25"/>
  <c r="Y146" i="25" s="1"/>
  <c r="O145" i="25"/>
  <c r="O144" i="25"/>
  <c r="Y144" i="25" s="1"/>
  <c r="O143" i="25"/>
  <c r="Y143" i="25" s="1"/>
  <c r="Q154" i="25"/>
  <c r="P159" i="25"/>
  <c r="P158" i="25"/>
  <c r="P157" i="25"/>
  <c r="P156" i="25"/>
  <c r="Z156" i="25" s="1"/>
  <c r="S205" i="25"/>
  <c r="R210" i="25"/>
  <c r="R209" i="25"/>
  <c r="R208" i="25"/>
  <c r="R207" i="25"/>
  <c r="L218" i="25"/>
  <c r="S223" i="25"/>
  <c r="S222" i="25"/>
  <c r="S221" i="25"/>
  <c r="S220" i="25"/>
  <c r="P192" i="23"/>
  <c r="O197" i="23"/>
  <c r="O196" i="23"/>
  <c r="O195" i="23"/>
  <c r="O194" i="23"/>
  <c r="Q205" i="23"/>
  <c r="P210" i="23"/>
  <c r="P209" i="23"/>
  <c r="P208" i="23"/>
  <c r="P207" i="23"/>
  <c r="AB223" i="27"/>
  <c r="AC221" i="27"/>
  <c r="V219" i="27"/>
  <c r="Z223" i="27"/>
  <c r="AA221" i="27"/>
  <c r="AB219" i="27"/>
  <c r="Z195" i="27"/>
  <c r="Y154" i="27"/>
  <c r="AB143" i="27"/>
  <c r="AC155" i="27"/>
  <c r="W144" i="27"/>
  <c r="Y157" i="27"/>
  <c r="Y146" i="27"/>
  <c r="V211" i="27"/>
  <c r="V156" i="27"/>
  <c r="AB193" i="27"/>
  <c r="Z157" i="27"/>
  <c r="Z146" i="27"/>
  <c r="AC157" i="27"/>
  <c r="AA158" i="27"/>
  <c r="AB141" i="27"/>
  <c r="V195" i="27"/>
  <c r="V141" i="27"/>
  <c r="M219" i="24"/>
  <c r="M220" i="24"/>
  <c r="N220" i="24"/>
  <c r="N221" i="24"/>
  <c r="O221" i="24"/>
  <c r="O222" i="24"/>
  <c r="M223" i="24"/>
  <c r="N218" i="24"/>
  <c r="O218" i="24"/>
  <c r="E224" i="24"/>
  <c r="P219" i="24" s="1"/>
  <c r="N206" i="24"/>
  <c r="N208" i="24"/>
  <c r="N210" i="24"/>
  <c r="E211" i="24"/>
  <c r="O206" i="24" s="1"/>
  <c r="M193" i="24"/>
  <c r="M195" i="24"/>
  <c r="M196" i="24"/>
  <c r="M197" i="24"/>
  <c r="E198" i="24"/>
  <c r="N193" i="24" s="1"/>
  <c r="O155" i="24"/>
  <c r="O156" i="24"/>
  <c r="O157" i="24"/>
  <c r="O158" i="24"/>
  <c r="O159" i="24"/>
  <c r="P154" i="24"/>
  <c r="F160" i="24"/>
  <c r="R155" i="24" s="1"/>
  <c r="F147" i="24"/>
  <c r="O146" i="24" s="1"/>
  <c r="O129" i="24"/>
  <c r="L130" i="24"/>
  <c r="P130" i="24"/>
  <c r="M131" i="24"/>
  <c r="Q131" i="24"/>
  <c r="N132" i="24"/>
  <c r="O132" i="24"/>
  <c r="S132" i="24"/>
  <c r="O133" i="24"/>
  <c r="P133" i="24"/>
  <c r="N128" i="24"/>
  <c r="Q128" i="24"/>
  <c r="R128" i="24"/>
  <c r="F134" i="24"/>
  <c r="S129" i="24" s="1"/>
  <c r="N142" i="23"/>
  <c r="O142" i="23"/>
  <c r="N143" i="23"/>
  <c r="N144" i="23"/>
  <c r="O144" i="23"/>
  <c r="N145" i="23"/>
  <c r="N146" i="23"/>
  <c r="O146" i="23"/>
  <c r="O141" i="23"/>
  <c r="O130" i="23"/>
  <c r="O131" i="23"/>
  <c r="P128" i="23"/>
  <c r="F160" i="23"/>
  <c r="P155" i="23" s="1"/>
  <c r="F147" i="23"/>
  <c r="P142" i="23" s="1"/>
  <c r="F134" i="23"/>
  <c r="P129" i="23" s="1"/>
  <c r="O219" i="22"/>
  <c r="O220" i="22"/>
  <c r="O221" i="22"/>
  <c r="O222" i="22"/>
  <c r="O223" i="22"/>
  <c r="P218" i="22"/>
  <c r="P193" i="22"/>
  <c r="Q193" i="22"/>
  <c r="O194" i="22"/>
  <c r="Q194" i="22"/>
  <c r="O195" i="22"/>
  <c r="P195" i="22"/>
  <c r="O196" i="22"/>
  <c r="P196" i="22"/>
  <c r="Q196" i="22"/>
  <c r="P197" i="22"/>
  <c r="Q197" i="22"/>
  <c r="P192" i="22"/>
  <c r="R192" i="22"/>
  <c r="E224" i="22"/>
  <c r="R219" i="22" s="1"/>
  <c r="E211" i="22"/>
  <c r="M206" i="22" s="1"/>
  <c r="E198" i="22"/>
  <c r="R193" i="22" s="1"/>
  <c r="M158" i="22"/>
  <c r="N142" i="22"/>
  <c r="N143" i="22"/>
  <c r="N144" i="22"/>
  <c r="N146" i="22"/>
  <c r="O141" i="22"/>
  <c r="F160" i="22"/>
  <c r="O155" i="22" s="1"/>
  <c r="F147" i="22"/>
  <c r="O142" i="22" s="1"/>
  <c r="F134" i="22"/>
  <c r="O129" i="22" s="1"/>
  <c r="M218" i="21"/>
  <c r="O210" i="21"/>
  <c r="E211" i="21"/>
  <c r="M208" i="21" s="1"/>
  <c r="E198" i="21"/>
  <c r="M193" i="21" s="1"/>
  <c r="P142" i="21"/>
  <c r="Q144" i="21"/>
  <c r="L145" i="21"/>
  <c r="P145" i="21"/>
  <c r="R141" i="21"/>
  <c r="L129" i="21"/>
  <c r="M130" i="21"/>
  <c r="Q131" i="21"/>
  <c r="S132" i="21"/>
  <c r="N128" i="21"/>
  <c r="P128" i="21"/>
  <c r="F160" i="21"/>
  <c r="R155" i="21" s="1"/>
  <c r="F148" i="21"/>
  <c r="L143" i="21" s="1"/>
  <c r="F134" i="21"/>
  <c r="N129" i="21" s="1"/>
  <c r="B224" i="21"/>
  <c r="M219" i="21" s="1"/>
  <c r="C106" i="24"/>
  <c r="K106" i="24"/>
  <c r="S106" i="24"/>
  <c r="AA106" i="24"/>
  <c r="AI106" i="24"/>
  <c r="AQ106" i="24"/>
  <c r="C105" i="24"/>
  <c r="K105" i="24"/>
  <c r="S105" i="24"/>
  <c r="AA105" i="24"/>
  <c r="AI105" i="24"/>
  <c r="AQ105" i="24"/>
  <c r="C104" i="24"/>
  <c r="B247" i="24" s="1"/>
  <c r="K104" i="24"/>
  <c r="B263" i="24" s="1"/>
  <c r="S104" i="24"/>
  <c r="B280" i="24" s="1"/>
  <c r="AA104" i="24"/>
  <c r="B296" i="24" s="1"/>
  <c r="AI104" i="24"/>
  <c r="B314" i="24" s="1"/>
  <c r="AQ104" i="24"/>
  <c r="B332" i="24" s="1"/>
  <c r="C101" i="24"/>
  <c r="D101" i="24"/>
  <c r="E101" i="24"/>
  <c r="F101" i="24"/>
  <c r="G101" i="24"/>
  <c r="H101" i="24"/>
  <c r="I101" i="24"/>
  <c r="J101" i="24"/>
  <c r="K101" i="24"/>
  <c r="L101" i="24"/>
  <c r="M101" i="24"/>
  <c r="N101" i="24"/>
  <c r="O101" i="24"/>
  <c r="P101" i="24"/>
  <c r="Q101" i="24"/>
  <c r="R101" i="24"/>
  <c r="S101" i="24"/>
  <c r="T101" i="24"/>
  <c r="U101" i="24"/>
  <c r="V101" i="24"/>
  <c r="W101" i="24"/>
  <c r="X101" i="24"/>
  <c r="Y101" i="24"/>
  <c r="Z101" i="24"/>
  <c r="AA101" i="24"/>
  <c r="AB101" i="24"/>
  <c r="AC101" i="24"/>
  <c r="AD101" i="24"/>
  <c r="AE101" i="24"/>
  <c r="AF101" i="24"/>
  <c r="AG101" i="24"/>
  <c r="AH101" i="24"/>
  <c r="AI101" i="24"/>
  <c r="AJ101" i="24"/>
  <c r="AK101" i="24"/>
  <c r="AL101" i="24"/>
  <c r="AM101" i="24"/>
  <c r="AN101" i="24"/>
  <c r="AO101" i="24"/>
  <c r="AP101" i="24"/>
  <c r="AQ101" i="24"/>
  <c r="AR101" i="24"/>
  <c r="AS101" i="24"/>
  <c r="AT101" i="24"/>
  <c r="AU101" i="24"/>
  <c r="AV101" i="24"/>
  <c r="AW101" i="24"/>
  <c r="B101" i="24"/>
  <c r="C100" i="24"/>
  <c r="D100" i="24"/>
  <c r="E100" i="24"/>
  <c r="F100" i="24"/>
  <c r="G100" i="24"/>
  <c r="H100" i="24"/>
  <c r="I100" i="24"/>
  <c r="J100" i="24"/>
  <c r="K100" i="24"/>
  <c r="L100" i="24"/>
  <c r="M100" i="24"/>
  <c r="N100" i="24"/>
  <c r="O100" i="24"/>
  <c r="P100" i="24"/>
  <c r="Q100" i="24"/>
  <c r="R100" i="24"/>
  <c r="S100" i="24"/>
  <c r="T100" i="24"/>
  <c r="U100" i="24"/>
  <c r="V100" i="24"/>
  <c r="W100" i="24"/>
  <c r="X100" i="24"/>
  <c r="Y100" i="24"/>
  <c r="Z100" i="24"/>
  <c r="AA100" i="24"/>
  <c r="AB100" i="24"/>
  <c r="AC100" i="24"/>
  <c r="AD100" i="24"/>
  <c r="AE100" i="24"/>
  <c r="AF100" i="24"/>
  <c r="AG100" i="24"/>
  <c r="AH100" i="24"/>
  <c r="AI100" i="24"/>
  <c r="AJ100" i="24"/>
  <c r="AK100" i="24"/>
  <c r="AL100" i="24"/>
  <c r="AM100" i="24"/>
  <c r="AN100" i="24"/>
  <c r="AO100" i="24"/>
  <c r="AP100" i="24"/>
  <c r="AQ100" i="24"/>
  <c r="AR100" i="24"/>
  <c r="AS100" i="24"/>
  <c r="AT100" i="24"/>
  <c r="AU100" i="24"/>
  <c r="AV100" i="24"/>
  <c r="AW100" i="24"/>
  <c r="B100" i="24"/>
  <c r="C99" i="24"/>
  <c r="D99" i="24"/>
  <c r="D106" i="24" s="1"/>
  <c r="E99" i="24"/>
  <c r="E106" i="24" s="1"/>
  <c r="F99" i="24"/>
  <c r="F106" i="24" s="1"/>
  <c r="G99" i="24"/>
  <c r="G106" i="24" s="1"/>
  <c r="H99" i="24"/>
  <c r="H106" i="24" s="1"/>
  <c r="I99" i="24"/>
  <c r="I106" i="24" s="1"/>
  <c r="J99" i="24"/>
  <c r="J106" i="24" s="1"/>
  <c r="K99" i="24"/>
  <c r="L99" i="24"/>
  <c r="L106" i="24" s="1"/>
  <c r="M99" i="24"/>
  <c r="M106" i="24" s="1"/>
  <c r="N99" i="24"/>
  <c r="N106" i="24" s="1"/>
  <c r="O99" i="24"/>
  <c r="O106" i="24" s="1"/>
  <c r="P99" i="24"/>
  <c r="P106" i="24" s="1"/>
  <c r="Q99" i="24"/>
  <c r="Q106" i="24" s="1"/>
  <c r="R99" i="24"/>
  <c r="R106" i="24" s="1"/>
  <c r="S99" i="24"/>
  <c r="T99" i="24"/>
  <c r="T106" i="24" s="1"/>
  <c r="U99" i="24"/>
  <c r="U106" i="24" s="1"/>
  <c r="V99" i="24"/>
  <c r="V106" i="24" s="1"/>
  <c r="W99" i="24"/>
  <c r="W106" i="24" s="1"/>
  <c r="X99" i="24"/>
  <c r="X106" i="24" s="1"/>
  <c r="Y99" i="24"/>
  <c r="Y106" i="24" s="1"/>
  <c r="Z99" i="24"/>
  <c r="Z106" i="24" s="1"/>
  <c r="AA99" i="24"/>
  <c r="AB99" i="24"/>
  <c r="AB106" i="24" s="1"/>
  <c r="AC99" i="24"/>
  <c r="AC106" i="24" s="1"/>
  <c r="AD99" i="24"/>
  <c r="AD106" i="24" s="1"/>
  <c r="AE99" i="24"/>
  <c r="AE106" i="24" s="1"/>
  <c r="AF99" i="24"/>
  <c r="AF106" i="24" s="1"/>
  <c r="AG99" i="24"/>
  <c r="AG106" i="24" s="1"/>
  <c r="AH99" i="24"/>
  <c r="AH106" i="24" s="1"/>
  <c r="AI99" i="24"/>
  <c r="AJ99" i="24"/>
  <c r="AJ106" i="24" s="1"/>
  <c r="AK99" i="24"/>
  <c r="AK106" i="24" s="1"/>
  <c r="AL99" i="24"/>
  <c r="AL106" i="24" s="1"/>
  <c r="AM99" i="24"/>
  <c r="AM106" i="24" s="1"/>
  <c r="AN99" i="24"/>
  <c r="AN106" i="24" s="1"/>
  <c r="AO99" i="24"/>
  <c r="AO106" i="24" s="1"/>
  <c r="AP99" i="24"/>
  <c r="AP106" i="24" s="1"/>
  <c r="AQ99" i="24"/>
  <c r="AR99" i="24"/>
  <c r="AR106" i="24" s="1"/>
  <c r="AS99" i="24"/>
  <c r="AS106" i="24" s="1"/>
  <c r="AT99" i="24"/>
  <c r="AT106" i="24" s="1"/>
  <c r="AU99" i="24"/>
  <c r="AU106" i="24" s="1"/>
  <c r="AV99" i="24"/>
  <c r="AV106" i="24" s="1"/>
  <c r="AW99" i="24"/>
  <c r="AW106" i="24" s="1"/>
  <c r="B99" i="24"/>
  <c r="D89" i="24"/>
  <c r="C90" i="24"/>
  <c r="D90" i="24"/>
  <c r="E90" i="24"/>
  <c r="F90" i="24"/>
  <c r="G90" i="24"/>
  <c r="H90" i="24"/>
  <c r="I90" i="24"/>
  <c r="J90" i="24"/>
  <c r="K90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Y90" i="24"/>
  <c r="Z90" i="24"/>
  <c r="AA90" i="24"/>
  <c r="AB90" i="24"/>
  <c r="AC90" i="24"/>
  <c r="AD90" i="24"/>
  <c r="AE90" i="24"/>
  <c r="AF90" i="24"/>
  <c r="AG90" i="24"/>
  <c r="AH90" i="24"/>
  <c r="AI90" i="24"/>
  <c r="AJ90" i="24"/>
  <c r="AK90" i="24"/>
  <c r="AL90" i="24"/>
  <c r="AM90" i="24"/>
  <c r="AN90" i="24"/>
  <c r="AO90" i="24"/>
  <c r="AP90" i="24"/>
  <c r="AQ90" i="24"/>
  <c r="AR90" i="24"/>
  <c r="AS90" i="24"/>
  <c r="AT90" i="24"/>
  <c r="AU90" i="24"/>
  <c r="AV90" i="24"/>
  <c r="AW90" i="24"/>
  <c r="B90" i="24"/>
  <c r="C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AP89" i="24"/>
  <c r="AQ89" i="24"/>
  <c r="AR89" i="24"/>
  <c r="AS89" i="24"/>
  <c r="AT89" i="24"/>
  <c r="AU89" i="24"/>
  <c r="AV89" i="24"/>
  <c r="AW89" i="24"/>
  <c r="B89" i="24"/>
  <c r="C88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S94" i="24" s="1"/>
  <c r="T88" i="24"/>
  <c r="U88" i="24"/>
  <c r="V88" i="24"/>
  <c r="W88" i="24"/>
  <c r="W93" i="24" s="1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AP88" i="24"/>
  <c r="AP93" i="24" s="1"/>
  <c r="AQ88" i="24"/>
  <c r="AR88" i="24"/>
  <c r="AS88" i="24"/>
  <c r="AT88" i="24"/>
  <c r="AU88" i="24"/>
  <c r="AV88" i="24"/>
  <c r="AW88" i="24"/>
  <c r="B88" i="24"/>
  <c r="AA219" i="23" l="1"/>
  <c r="X220" i="23"/>
  <c r="Z221" i="23"/>
  <c r="R206" i="22"/>
  <c r="L145" i="24"/>
  <c r="AP104" i="24"/>
  <c r="Z104" i="24"/>
  <c r="J104" i="24"/>
  <c r="AP105" i="24"/>
  <c r="Z105" i="24"/>
  <c r="J105" i="24"/>
  <c r="P154" i="21"/>
  <c r="O221" i="21"/>
  <c r="N157" i="22"/>
  <c r="O205" i="22"/>
  <c r="L210" i="22"/>
  <c r="S208" i="22"/>
  <c r="R207" i="22"/>
  <c r="Q206" i="22"/>
  <c r="O218" i="22"/>
  <c r="N222" i="22"/>
  <c r="N220" i="22"/>
  <c r="O158" i="23"/>
  <c r="M156" i="23"/>
  <c r="W156" i="23" s="1"/>
  <c r="L131" i="24"/>
  <c r="R129" i="24"/>
  <c r="N159" i="24"/>
  <c r="N157" i="24"/>
  <c r="N155" i="24"/>
  <c r="M141" i="24"/>
  <c r="S144" i="24"/>
  <c r="R143" i="24"/>
  <c r="AB143" i="24" s="1"/>
  <c r="Q142" i="24"/>
  <c r="P146" i="24"/>
  <c r="M210" i="24"/>
  <c r="M206" i="24"/>
  <c r="Z157" i="25"/>
  <c r="I170" i="27"/>
  <c r="C308" i="27" s="1"/>
  <c r="AB156" i="25"/>
  <c r="AA145" i="25"/>
  <c r="AA128" i="25"/>
  <c r="AB130" i="25"/>
  <c r="V132" i="25"/>
  <c r="W158" i="25"/>
  <c r="Y159" i="25"/>
  <c r="N210" i="22"/>
  <c r="S143" i="24"/>
  <c r="W157" i="25"/>
  <c r="AO104" i="24"/>
  <c r="B308" i="24" s="1"/>
  <c r="Y104" i="24"/>
  <c r="B274" i="24" s="1"/>
  <c r="I104" i="24"/>
  <c r="B241" i="24" s="1"/>
  <c r="AO105" i="24"/>
  <c r="Y105" i="24"/>
  <c r="I105" i="24"/>
  <c r="O154" i="21"/>
  <c r="M157" i="22"/>
  <c r="W157" i="22" s="1"/>
  <c r="M205" i="22"/>
  <c r="S209" i="22"/>
  <c r="R208" i="22"/>
  <c r="Q207" i="22"/>
  <c r="P206" i="22"/>
  <c r="Q223" i="22"/>
  <c r="Q221" i="22"/>
  <c r="Q219" i="22"/>
  <c r="O133" i="23"/>
  <c r="N158" i="23"/>
  <c r="O155" i="23"/>
  <c r="P128" i="24"/>
  <c r="N133" i="24"/>
  <c r="M132" i="24"/>
  <c r="R130" i="24"/>
  <c r="Q129" i="24"/>
  <c r="R154" i="24"/>
  <c r="Q158" i="24"/>
  <c r="Q156" i="24"/>
  <c r="S145" i="24"/>
  <c r="R144" i="24"/>
  <c r="Q143" i="24"/>
  <c r="P142" i="24"/>
  <c r="N146" i="24"/>
  <c r="X146" i="24" s="1"/>
  <c r="N209" i="24"/>
  <c r="N222" i="24"/>
  <c r="O219" i="24"/>
  <c r="Z158" i="25"/>
  <c r="AC145" i="25"/>
  <c r="AC130" i="25"/>
  <c r="AA159" i="25"/>
  <c r="Y129" i="25"/>
  <c r="AC142" i="25"/>
  <c r="V129" i="25"/>
  <c r="AB157" i="25"/>
  <c r="AA146" i="25"/>
  <c r="V130" i="25"/>
  <c r="AC211" i="27"/>
  <c r="AC128" i="25"/>
  <c r="V143" i="25"/>
  <c r="B168" i="25" s="1"/>
  <c r="W156" i="25"/>
  <c r="X143" i="25"/>
  <c r="P205" i="22"/>
  <c r="M159" i="23"/>
  <c r="Q146" i="24"/>
  <c r="AN104" i="24"/>
  <c r="B309" i="24" s="1"/>
  <c r="X104" i="24"/>
  <c r="B275" i="24" s="1"/>
  <c r="H104" i="24"/>
  <c r="B242" i="24" s="1"/>
  <c r="AN105" i="24"/>
  <c r="X105" i="24"/>
  <c r="H105" i="24"/>
  <c r="L133" i="21"/>
  <c r="V133" i="21" s="1"/>
  <c r="Q141" i="21"/>
  <c r="S158" i="21"/>
  <c r="M195" i="21"/>
  <c r="O154" i="22"/>
  <c r="N156" i="22"/>
  <c r="Q192" i="22"/>
  <c r="Q195" i="22"/>
  <c r="O193" i="22"/>
  <c r="S210" i="22"/>
  <c r="R209" i="22"/>
  <c r="Q208" i="22"/>
  <c r="P207" i="22"/>
  <c r="O206" i="22"/>
  <c r="P223" i="22"/>
  <c r="P221" i="22"/>
  <c r="P219" i="22"/>
  <c r="O132" i="23"/>
  <c r="O145" i="23"/>
  <c r="P154" i="23"/>
  <c r="M158" i="23"/>
  <c r="W158" i="23" s="1"/>
  <c r="N155" i="23"/>
  <c r="O128" i="24"/>
  <c r="M133" i="24"/>
  <c r="S131" i="24"/>
  <c r="Q130" i="24"/>
  <c r="P129" i="24"/>
  <c r="Q154" i="24"/>
  <c r="P158" i="24"/>
  <c r="P156" i="24"/>
  <c r="L141" i="24"/>
  <c r="R145" i="24"/>
  <c r="Q144" i="24"/>
  <c r="P143" i="24"/>
  <c r="N142" i="24"/>
  <c r="M146" i="24"/>
  <c r="M194" i="24"/>
  <c r="M209" i="24"/>
  <c r="P218" i="24"/>
  <c r="M222" i="24"/>
  <c r="N219" i="24"/>
  <c r="Z159" i="25"/>
  <c r="X131" i="25"/>
  <c r="AB129" i="25"/>
  <c r="AC133" i="25"/>
  <c r="V131" i="25"/>
  <c r="AB154" i="25"/>
  <c r="Y130" i="25"/>
  <c r="AC146" i="25"/>
  <c r="AB211" i="27"/>
  <c r="AB132" i="25"/>
  <c r="V128" i="25"/>
  <c r="E170" i="27"/>
  <c r="C312" i="27" s="1"/>
  <c r="Y156" i="25"/>
  <c r="Y141" i="25"/>
  <c r="Y155" i="25"/>
  <c r="S207" i="22"/>
  <c r="N156" i="23"/>
  <c r="B109" i="24"/>
  <c r="B110" i="24"/>
  <c r="B108" i="24"/>
  <c r="R157" i="21"/>
  <c r="N154" i="22"/>
  <c r="M156" i="22"/>
  <c r="L205" i="22"/>
  <c r="R210" i="22"/>
  <c r="Q209" i="22"/>
  <c r="P208" i="22"/>
  <c r="O207" i="22"/>
  <c r="N206" i="22"/>
  <c r="O154" i="23"/>
  <c r="O157" i="23"/>
  <c r="M155" i="23"/>
  <c r="S141" i="24"/>
  <c r="Q145" i="24"/>
  <c r="AA145" i="24" s="1"/>
  <c r="P144" i="24"/>
  <c r="N143" i="24"/>
  <c r="X143" i="24" s="1"/>
  <c r="M142" i="24"/>
  <c r="L146" i="24"/>
  <c r="V146" i="24" s="1"/>
  <c r="AA154" i="25"/>
  <c r="Z142" i="25"/>
  <c r="Y131" i="25"/>
  <c r="AB131" i="25"/>
  <c r="Z129" i="25"/>
  <c r="V223" i="23"/>
  <c r="AC155" i="25"/>
  <c r="AB144" i="25"/>
  <c r="AA133" i="25"/>
  <c r="X159" i="25"/>
  <c r="W142" i="25"/>
  <c r="B104" i="24"/>
  <c r="AH104" i="24"/>
  <c r="R104" i="24"/>
  <c r="B105" i="24"/>
  <c r="AH105" i="24"/>
  <c r="R105" i="24"/>
  <c r="B106" i="24"/>
  <c r="AA131" i="21"/>
  <c r="Q157" i="21"/>
  <c r="M210" i="21"/>
  <c r="N159" i="22"/>
  <c r="N155" i="22"/>
  <c r="S205" i="22"/>
  <c r="Q210" i="22"/>
  <c r="P209" i="22"/>
  <c r="O208" i="22"/>
  <c r="N207" i="22"/>
  <c r="L206" i="22"/>
  <c r="N223" i="22"/>
  <c r="N221" i="22"/>
  <c r="N219" i="22"/>
  <c r="N154" i="23"/>
  <c r="N157" i="23"/>
  <c r="S133" i="24"/>
  <c r="R132" i="24"/>
  <c r="P131" i="24"/>
  <c r="O130" i="24"/>
  <c r="N129" i="24"/>
  <c r="O154" i="24"/>
  <c r="N158" i="24"/>
  <c r="N156" i="24"/>
  <c r="R141" i="24"/>
  <c r="AB141" i="24" s="1"/>
  <c r="P145" i="24"/>
  <c r="Z145" i="24" s="1"/>
  <c r="N144" i="24"/>
  <c r="M143" i="24"/>
  <c r="W143" i="24" s="1"/>
  <c r="L142" i="24"/>
  <c r="V142" i="24" s="1"/>
  <c r="R131" i="24"/>
  <c r="M208" i="24"/>
  <c r="Z143" i="25"/>
  <c r="Y132" i="25"/>
  <c r="Z130" i="25"/>
  <c r="AC156" i="25"/>
  <c r="AB145" i="25"/>
  <c r="AB128" i="25"/>
  <c r="L209" i="22"/>
  <c r="N141" i="24"/>
  <c r="AB155" i="25"/>
  <c r="AW93" i="24"/>
  <c r="AW104" i="24"/>
  <c r="B326" i="24" s="1"/>
  <c r="AG104" i="24"/>
  <c r="B290" i="24" s="1"/>
  <c r="Q104" i="24"/>
  <c r="B257" i="24" s="1"/>
  <c r="AW105" i="24"/>
  <c r="AG105" i="24"/>
  <c r="Q105" i="24"/>
  <c r="P131" i="21"/>
  <c r="O156" i="21"/>
  <c r="Q207" i="21"/>
  <c r="M159" i="22"/>
  <c r="M155" i="22"/>
  <c r="R205" i="22"/>
  <c r="P210" i="22"/>
  <c r="O209" i="22"/>
  <c r="N208" i="22"/>
  <c r="L207" i="22"/>
  <c r="R218" i="22"/>
  <c r="Q222" i="22"/>
  <c r="Q220" i="22"/>
  <c r="O129" i="23"/>
  <c r="O159" i="23"/>
  <c r="M157" i="23"/>
  <c r="L128" i="24"/>
  <c r="R133" i="24"/>
  <c r="Q132" i="24"/>
  <c r="O131" i="24"/>
  <c r="N130" i="24"/>
  <c r="M129" i="24"/>
  <c r="Q159" i="24"/>
  <c r="Q157" i="24"/>
  <c r="Q155" i="24"/>
  <c r="Q141" i="24"/>
  <c r="AA141" i="24" s="1"/>
  <c r="N145" i="24"/>
  <c r="M144" i="24"/>
  <c r="W144" i="24" s="1"/>
  <c r="L143" i="24"/>
  <c r="V143" i="24" s="1"/>
  <c r="S146" i="24"/>
  <c r="O205" i="24"/>
  <c r="N207" i="24"/>
  <c r="O223" i="24"/>
  <c r="M221" i="24"/>
  <c r="Z131" i="25"/>
  <c r="AA208" i="27"/>
  <c r="AC157" i="25"/>
  <c r="AB146" i="25"/>
  <c r="Y158" i="25"/>
  <c r="Y157" i="25"/>
  <c r="M155" i="21"/>
  <c r="R142" i="24"/>
  <c r="AB142" i="24" s="1"/>
  <c r="AV104" i="24"/>
  <c r="B327" i="24" s="1"/>
  <c r="AF104" i="24"/>
  <c r="B291" i="24" s="1"/>
  <c r="P104" i="24"/>
  <c r="B258" i="24" s="1"/>
  <c r="AV105" i="24"/>
  <c r="AF105" i="24"/>
  <c r="P105" i="24"/>
  <c r="O130" i="21"/>
  <c r="Q142" i="21"/>
  <c r="N156" i="21"/>
  <c r="P207" i="21"/>
  <c r="N145" i="22"/>
  <c r="X145" i="22" s="1"/>
  <c r="N158" i="22"/>
  <c r="O197" i="22"/>
  <c r="P194" i="22"/>
  <c r="Q205" i="22"/>
  <c r="O210" i="22"/>
  <c r="N209" i="22"/>
  <c r="L208" i="22"/>
  <c r="S206" i="22"/>
  <c r="Q218" i="22"/>
  <c r="P222" i="22"/>
  <c r="P220" i="22"/>
  <c r="P141" i="23"/>
  <c r="O143" i="23"/>
  <c r="N159" i="23"/>
  <c r="O156" i="23"/>
  <c r="S128" i="24"/>
  <c r="AC128" i="24" s="1"/>
  <c r="Q133" i="24"/>
  <c r="P132" i="24"/>
  <c r="N131" i="24"/>
  <c r="M130" i="24"/>
  <c r="L129" i="24"/>
  <c r="P159" i="24"/>
  <c r="P157" i="24"/>
  <c r="P155" i="24"/>
  <c r="Z155" i="24" s="1"/>
  <c r="O141" i="24"/>
  <c r="Y141" i="24" s="1"/>
  <c r="M145" i="24"/>
  <c r="W145" i="24" s="1"/>
  <c r="L144" i="24"/>
  <c r="V144" i="24" s="1"/>
  <c r="S142" i="24"/>
  <c r="AC142" i="24" s="1"/>
  <c r="R146" i="24"/>
  <c r="N192" i="24"/>
  <c r="N205" i="24"/>
  <c r="M207" i="24"/>
  <c r="N223" i="24"/>
  <c r="O220" i="24"/>
  <c r="V156" i="25"/>
  <c r="Z128" i="25"/>
  <c r="AC129" i="25"/>
  <c r="I167" i="25" s="1"/>
  <c r="C257" i="25" s="1"/>
  <c r="AA207" i="27"/>
  <c r="AA143" i="25"/>
  <c r="Z132" i="25"/>
  <c r="F170" i="25" s="1"/>
  <c r="C311" i="25" s="1"/>
  <c r="AC158" i="25"/>
  <c r="AC141" i="25"/>
  <c r="Y154" i="25"/>
  <c r="Y143" i="23"/>
  <c r="X143" i="22"/>
  <c r="W132" i="24"/>
  <c r="X146" i="22"/>
  <c r="Y154" i="22"/>
  <c r="W133" i="24"/>
  <c r="W95" i="24"/>
  <c r="N132" i="22"/>
  <c r="Q171" i="25"/>
  <c r="G171" i="25"/>
  <c r="C328" i="25" s="1"/>
  <c r="I166" i="27"/>
  <c r="C241" i="27" s="1"/>
  <c r="S166" i="27"/>
  <c r="P211" i="23"/>
  <c r="V206" i="23" s="1"/>
  <c r="S167" i="25"/>
  <c r="W220" i="23"/>
  <c r="N95" i="24"/>
  <c r="Z131" i="21"/>
  <c r="M131" i="22"/>
  <c r="M129" i="22"/>
  <c r="W129" i="22" s="1"/>
  <c r="M144" i="22"/>
  <c r="W144" i="22" s="1"/>
  <c r="O128" i="23"/>
  <c r="N131" i="23"/>
  <c r="M192" i="24"/>
  <c r="L193" i="24"/>
  <c r="O166" i="27"/>
  <c r="E166" i="27"/>
  <c r="C245" i="27" s="1"/>
  <c r="V224" i="23"/>
  <c r="S168" i="25"/>
  <c r="I168" i="25"/>
  <c r="C274" i="25" s="1"/>
  <c r="X221" i="23"/>
  <c r="U95" i="24"/>
  <c r="X129" i="21"/>
  <c r="O223" i="21"/>
  <c r="L133" i="22"/>
  <c r="V133" i="22" s="1"/>
  <c r="L130" i="22"/>
  <c r="V130" i="22" s="1"/>
  <c r="L146" i="22"/>
  <c r="V146" i="22" s="1"/>
  <c r="L142" i="22"/>
  <c r="V142" i="22" s="1"/>
  <c r="L157" i="22"/>
  <c r="N128" i="23"/>
  <c r="M131" i="23"/>
  <c r="M146" i="23"/>
  <c r="S197" i="24"/>
  <c r="S193" i="24"/>
  <c r="L209" i="24"/>
  <c r="L207" i="24"/>
  <c r="Q170" i="27"/>
  <c r="G170" i="27"/>
  <c r="C310" i="27" s="1"/>
  <c r="S168" i="27"/>
  <c r="I168" i="27"/>
  <c r="C274" i="27" s="1"/>
  <c r="AJ94" i="24"/>
  <c r="S129" i="21"/>
  <c r="R192" i="21"/>
  <c r="M223" i="21"/>
  <c r="S132" i="22"/>
  <c r="AC132" i="22" s="1"/>
  <c r="L141" i="22"/>
  <c r="V141" i="22" s="1"/>
  <c r="S143" i="22"/>
  <c r="AC143" i="22" s="1"/>
  <c r="S158" i="22"/>
  <c r="O192" i="22"/>
  <c r="N195" i="22"/>
  <c r="M128" i="23"/>
  <c r="L130" i="23"/>
  <c r="L145" i="23"/>
  <c r="M154" i="23"/>
  <c r="L157" i="23"/>
  <c r="R196" i="24"/>
  <c r="R193" i="24"/>
  <c r="S208" i="24"/>
  <c r="M218" i="24"/>
  <c r="L220" i="24"/>
  <c r="Z196" i="27"/>
  <c r="L167" i="27"/>
  <c r="B167" i="27"/>
  <c r="V194" i="25"/>
  <c r="W224" i="23"/>
  <c r="Z219" i="23"/>
  <c r="AQ95" i="24"/>
  <c r="AI95" i="24"/>
  <c r="AA95" i="24"/>
  <c r="S95" i="24"/>
  <c r="D93" i="24"/>
  <c r="AU104" i="24"/>
  <c r="B328" i="24" s="1"/>
  <c r="AM104" i="24"/>
  <c r="B310" i="24" s="1"/>
  <c r="AE104" i="24"/>
  <c r="B292" i="24" s="1"/>
  <c r="W104" i="24"/>
  <c r="B276" i="24" s="1"/>
  <c r="O104" i="24"/>
  <c r="B259" i="24" s="1"/>
  <c r="G104" i="24"/>
  <c r="B243" i="24" s="1"/>
  <c r="AU105" i="24"/>
  <c r="AM105" i="24"/>
  <c r="AE105" i="24"/>
  <c r="W105" i="24"/>
  <c r="O105" i="24"/>
  <c r="G105" i="24"/>
  <c r="Q133" i="21"/>
  <c r="AA133" i="21" s="1"/>
  <c r="O132" i="21"/>
  <c r="Y132" i="21" s="1"/>
  <c r="L131" i="21"/>
  <c r="Q129" i="21"/>
  <c r="AA129" i="21" s="1"/>
  <c r="Q146" i="21"/>
  <c r="AA146" i="21" s="1"/>
  <c r="L144" i="21"/>
  <c r="M159" i="21"/>
  <c r="S197" i="21"/>
  <c r="R205" i="21"/>
  <c r="L209" i="21"/>
  <c r="O206" i="21"/>
  <c r="Q222" i="21"/>
  <c r="L220" i="21"/>
  <c r="S128" i="22"/>
  <c r="AC128" i="22" s="1"/>
  <c r="R133" i="22"/>
  <c r="AB133" i="22" s="1"/>
  <c r="R132" i="22"/>
  <c r="AB132" i="22" s="1"/>
  <c r="R131" i="22"/>
  <c r="AB131" i="22" s="1"/>
  <c r="R130" i="22"/>
  <c r="AB130" i="22" s="1"/>
  <c r="R129" i="22"/>
  <c r="AB129" i="22" s="1"/>
  <c r="S141" i="22"/>
  <c r="AC141" i="22" s="1"/>
  <c r="R146" i="22"/>
  <c r="AB146" i="22" s="1"/>
  <c r="R145" i="22"/>
  <c r="AB145" i="22" s="1"/>
  <c r="R144" i="22"/>
  <c r="R143" i="22"/>
  <c r="R142" i="22"/>
  <c r="S154" i="22"/>
  <c r="R159" i="22"/>
  <c r="R158" i="22"/>
  <c r="R157" i="22"/>
  <c r="AB157" i="22" s="1"/>
  <c r="R156" i="22"/>
  <c r="R155" i="22"/>
  <c r="N192" i="22"/>
  <c r="M197" i="22"/>
  <c r="M196" i="22"/>
  <c r="M195" i="22"/>
  <c r="M194" i="22"/>
  <c r="M193" i="22"/>
  <c r="N205" i="22"/>
  <c r="M210" i="22"/>
  <c r="M209" i="22"/>
  <c r="M208" i="22"/>
  <c r="M207" i="22"/>
  <c r="N218" i="22"/>
  <c r="M223" i="22"/>
  <c r="M222" i="22"/>
  <c r="M221" i="22"/>
  <c r="M220" i="22"/>
  <c r="M219" i="22"/>
  <c r="L128" i="23"/>
  <c r="S133" i="23"/>
  <c r="S132" i="23"/>
  <c r="S131" i="23"/>
  <c r="S130" i="23"/>
  <c r="S129" i="23"/>
  <c r="L141" i="23"/>
  <c r="S146" i="23"/>
  <c r="S145" i="23"/>
  <c r="S144" i="23"/>
  <c r="S143" i="23"/>
  <c r="S142" i="23"/>
  <c r="L154" i="23"/>
  <c r="V154" i="23" s="1"/>
  <c r="S159" i="23"/>
  <c r="S158" i="23"/>
  <c r="S157" i="23"/>
  <c r="S156" i="23"/>
  <c r="S155" i="23"/>
  <c r="M128" i="24"/>
  <c r="L133" i="24"/>
  <c r="AB130" i="24" s="1"/>
  <c r="L132" i="24"/>
  <c r="V132" i="24" s="1"/>
  <c r="S130" i="24"/>
  <c r="AC130" i="24" s="1"/>
  <c r="N154" i="24"/>
  <c r="M159" i="24"/>
  <c r="M158" i="24"/>
  <c r="M157" i="24"/>
  <c r="M156" i="24"/>
  <c r="M155" i="24"/>
  <c r="P141" i="24"/>
  <c r="Z141" i="24" s="1"/>
  <c r="O145" i="24"/>
  <c r="Y145" i="24" s="1"/>
  <c r="O144" i="24"/>
  <c r="O143" i="24"/>
  <c r="Y143" i="24" s="1"/>
  <c r="O142" i="24"/>
  <c r="R192" i="24"/>
  <c r="Q197" i="24"/>
  <c r="Q196" i="24"/>
  <c r="Q195" i="24"/>
  <c r="Q194" i="24"/>
  <c r="Q193" i="24"/>
  <c r="S205" i="24"/>
  <c r="R210" i="24"/>
  <c r="R209" i="24"/>
  <c r="R208" i="24"/>
  <c r="R207" i="24"/>
  <c r="R206" i="24"/>
  <c r="L218" i="24"/>
  <c r="S223" i="24"/>
  <c r="S222" i="24"/>
  <c r="S221" i="24"/>
  <c r="S220" i="24"/>
  <c r="S219" i="24"/>
  <c r="I169" i="27"/>
  <c r="C290" i="27" s="1"/>
  <c r="S169" i="27"/>
  <c r="O169" i="27"/>
  <c r="E169" i="27"/>
  <c r="C294" i="27" s="1"/>
  <c r="Y145" i="25"/>
  <c r="M230" i="27"/>
  <c r="C230" i="27"/>
  <c r="D247" i="27" s="1"/>
  <c r="R171" i="27"/>
  <c r="H171" i="27"/>
  <c r="C327" i="27" s="1"/>
  <c r="L235" i="27"/>
  <c r="B235" i="27"/>
  <c r="P168" i="27"/>
  <c r="F168" i="27"/>
  <c r="C277" i="27" s="1"/>
  <c r="N171" i="27"/>
  <c r="D171" i="27"/>
  <c r="C331" i="27" s="1"/>
  <c r="AA155" i="25"/>
  <c r="Z144" i="25"/>
  <c r="P169" i="25" s="1"/>
  <c r="Y133" i="25"/>
  <c r="E171" i="25" s="1"/>
  <c r="C330" i="25" s="1"/>
  <c r="W128" i="25"/>
  <c r="W195" i="27"/>
  <c r="V206" i="27"/>
  <c r="O167" i="27"/>
  <c r="E167" i="27"/>
  <c r="C261" i="27" s="1"/>
  <c r="AB158" i="25"/>
  <c r="AB141" i="25"/>
  <c r="H166" i="25" s="1"/>
  <c r="C242" i="25" s="1"/>
  <c r="AC210" i="27"/>
  <c r="V157" i="25"/>
  <c r="R167" i="27"/>
  <c r="H167" i="27"/>
  <c r="C258" i="27" s="1"/>
  <c r="N167" i="27"/>
  <c r="D167" i="27"/>
  <c r="C262" i="27" s="1"/>
  <c r="V193" i="27"/>
  <c r="B231" i="27" s="1"/>
  <c r="AC159" i="25"/>
  <c r="AA129" i="25"/>
  <c r="H169" i="27"/>
  <c r="C291" i="27" s="1"/>
  <c r="R169" i="27"/>
  <c r="W141" i="25"/>
  <c r="Y219" i="23"/>
  <c r="X156" i="25"/>
  <c r="Z155" i="25"/>
  <c r="W143" i="25"/>
  <c r="W132" i="25"/>
  <c r="X129" i="25"/>
  <c r="X145" i="25"/>
  <c r="Y223" i="23"/>
  <c r="X157" i="25"/>
  <c r="W129" i="25"/>
  <c r="C167" i="25" s="1"/>
  <c r="C263" i="25" s="1"/>
  <c r="Z154" i="25"/>
  <c r="AU95" i="24"/>
  <c r="G93" i="24"/>
  <c r="N133" i="22"/>
  <c r="X133" i="22" s="1"/>
  <c r="N129" i="22"/>
  <c r="X129" i="22" s="1"/>
  <c r="G230" i="27"/>
  <c r="D243" i="27" s="1"/>
  <c r="Q230" i="27"/>
  <c r="AT95" i="24"/>
  <c r="V95" i="24"/>
  <c r="W130" i="21"/>
  <c r="S223" i="21"/>
  <c r="M133" i="22"/>
  <c r="W133" i="22" s="1"/>
  <c r="N141" i="22"/>
  <c r="M143" i="22"/>
  <c r="N133" i="23"/>
  <c r="N129" i="23"/>
  <c r="L197" i="24"/>
  <c r="L195" i="24"/>
  <c r="B168" i="27"/>
  <c r="L168" i="27"/>
  <c r="Q166" i="27"/>
  <c r="G166" i="27"/>
  <c r="C243" i="27" s="1"/>
  <c r="P167" i="27"/>
  <c r="F167" i="27"/>
  <c r="C260" i="27" s="1"/>
  <c r="O169" i="25"/>
  <c r="E169" i="25"/>
  <c r="C294" i="25" s="1"/>
  <c r="AS95" i="24"/>
  <c r="E95" i="24"/>
  <c r="M128" i="21"/>
  <c r="W128" i="21" s="1"/>
  <c r="S193" i="21"/>
  <c r="Q220" i="21"/>
  <c r="L131" i="22"/>
  <c r="V131" i="22" s="1"/>
  <c r="L144" i="22"/>
  <c r="V144" i="22" s="1"/>
  <c r="L158" i="22"/>
  <c r="M130" i="23"/>
  <c r="M144" i="23"/>
  <c r="S195" i="24"/>
  <c r="M205" i="24"/>
  <c r="L206" i="24"/>
  <c r="Q168" i="27"/>
  <c r="G168" i="27"/>
  <c r="C276" i="27" s="1"/>
  <c r="X193" i="27"/>
  <c r="Y195" i="27"/>
  <c r="X197" i="27"/>
  <c r="X194" i="27"/>
  <c r="Z192" i="27"/>
  <c r="Y193" i="27"/>
  <c r="Y194" i="27"/>
  <c r="Z193" i="27"/>
  <c r="X196" i="27"/>
  <c r="Y196" i="27"/>
  <c r="Y197" i="27"/>
  <c r="Y192" i="27"/>
  <c r="X195" i="27"/>
  <c r="X224" i="23"/>
  <c r="W221" i="23"/>
  <c r="O166" i="25"/>
  <c r="E166" i="25"/>
  <c r="C245" i="25" s="1"/>
  <c r="T94" i="24"/>
  <c r="S133" i="21"/>
  <c r="M141" i="21"/>
  <c r="S206" i="21"/>
  <c r="S133" i="22"/>
  <c r="AC133" i="22" s="1"/>
  <c r="S129" i="22"/>
  <c r="AC129" i="22" s="1"/>
  <c r="S144" i="22"/>
  <c r="S159" i="22"/>
  <c r="S155" i="22"/>
  <c r="N196" i="22"/>
  <c r="N193" i="22"/>
  <c r="L133" i="23"/>
  <c r="V133" i="23" s="1"/>
  <c r="L129" i="23"/>
  <c r="L144" i="23"/>
  <c r="L159" i="23"/>
  <c r="V159" i="23" s="1"/>
  <c r="L155" i="23"/>
  <c r="R195" i="24"/>
  <c r="S210" i="24"/>
  <c r="S206" i="24"/>
  <c r="L222" i="24"/>
  <c r="AC194" i="27"/>
  <c r="M168" i="27"/>
  <c r="C168" i="27"/>
  <c r="C280" i="27" s="1"/>
  <c r="X222" i="23"/>
  <c r="Z223" i="23"/>
  <c r="B95" i="24"/>
  <c r="AP95" i="24"/>
  <c r="AH95" i="24"/>
  <c r="Z95" i="24"/>
  <c r="R95" i="24"/>
  <c r="J95" i="24"/>
  <c r="AT104" i="24"/>
  <c r="B329" i="24" s="1"/>
  <c r="AL104" i="24"/>
  <c r="B311" i="24" s="1"/>
  <c r="AD104" i="24"/>
  <c r="B293" i="24" s="1"/>
  <c r="V104" i="24"/>
  <c r="B277" i="24" s="1"/>
  <c r="N104" i="24"/>
  <c r="B260" i="24" s="1"/>
  <c r="F104" i="24"/>
  <c r="B244" i="24" s="1"/>
  <c r="AT105" i="24"/>
  <c r="AL105" i="24"/>
  <c r="AD105" i="24"/>
  <c r="V105" i="24"/>
  <c r="N105" i="24"/>
  <c r="F105" i="24"/>
  <c r="L128" i="21"/>
  <c r="V128" i="21" s="1"/>
  <c r="P133" i="21"/>
  <c r="Z133" i="21" s="1"/>
  <c r="M132" i="21"/>
  <c r="W132" i="21" s="1"/>
  <c r="S130" i="21"/>
  <c r="AC130" i="21" s="1"/>
  <c r="P129" i="21"/>
  <c r="Z129" i="21" s="1"/>
  <c r="P146" i="21"/>
  <c r="Q143" i="21"/>
  <c r="AA143" i="21" s="1"/>
  <c r="O197" i="21"/>
  <c r="Q205" i="21"/>
  <c r="S208" i="21"/>
  <c r="M206" i="21"/>
  <c r="P222" i="21"/>
  <c r="S219" i="21"/>
  <c r="R128" i="22"/>
  <c r="AB128" i="22" s="1"/>
  <c r="Q133" i="22"/>
  <c r="AA133" i="22" s="1"/>
  <c r="Q132" i="22"/>
  <c r="AA132" i="22" s="1"/>
  <c r="Q131" i="22"/>
  <c r="AA131" i="22" s="1"/>
  <c r="Q130" i="22"/>
  <c r="AA130" i="22" s="1"/>
  <c r="Q129" i="22"/>
  <c r="AA129" i="22" s="1"/>
  <c r="R141" i="22"/>
  <c r="Q146" i="22"/>
  <c r="Q145" i="22"/>
  <c r="Q144" i="22"/>
  <c r="Q143" i="22"/>
  <c r="AA143" i="22" s="1"/>
  <c r="Q142" i="22"/>
  <c r="AA142" i="22" s="1"/>
  <c r="R154" i="22"/>
  <c r="Q159" i="22"/>
  <c r="Q158" i="22"/>
  <c r="Q157" i="22"/>
  <c r="Q156" i="22"/>
  <c r="Q155" i="22"/>
  <c r="M192" i="22"/>
  <c r="L197" i="22"/>
  <c r="L196" i="22"/>
  <c r="L195" i="22"/>
  <c r="L194" i="22"/>
  <c r="L193" i="22"/>
  <c r="M218" i="22"/>
  <c r="L223" i="22"/>
  <c r="L222" i="22"/>
  <c r="L221" i="22"/>
  <c r="L220" i="22"/>
  <c r="L219" i="22"/>
  <c r="S128" i="23"/>
  <c r="R133" i="23"/>
  <c r="R132" i="23"/>
  <c r="R131" i="23"/>
  <c r="R130" i="23"/>
  <c r="R129" i="23"/>
  <c r="S141" i="23"/>
  <c r="R146" i="23"/>
  <c r="R145" i="23"/>
  <c r="R144" i="23"/>
  <c r="R143" i="23"/>
  <c r="R142" i="23"/>
  <c r="AB142" i="23" s="1"/>
  <c r="S154" i="23"/>
  <c r="AC154" i="23" s="1"/>
  <c r="R159" i="23"/>
  <c r="AB159" i="23" s="1"/>
  <c r="R158" i="23"/>
  <c r="AB158" i="23" s="1"/>
  <c r="R157" i="23"/>
  <c r="AB157" i="23" s="1"/>
  <c r="R156" i="23"/>
  <c r="AB156" i="23" s="1"/>
  <c r="R155" i="23"/>
  <c r="AB155" i="23" s="1"/>
  <c r="M154" i="24"/>
  <c r="L159" i="24"/>
  <c r="V159" i="24" s="1"/>
  <c r="L158" i="24"/>
  <c r="L157" i="24"/>
  <c r="L156" i="24"/>
  <c r="L155" i="24"/>
  <c r="Q192" i="24"/>
  <c r="P197" i="24"/>
  <c r="P196" i="24"/>
  <c r="P195" i="24"/>
  <c r="P194" i="24"/>
  <c r="P193" i="24"/>
  <c r="R205" i="24"/>
  <c r="Q210" i="24"/>
  <c r="Q209" i="24"/>
  <c r="Q208" i="24"/>
  <c r="Q207" i="24"/>
  <c r="Q206" i="24"/>
  <c r="S218" i="24"/>
  <c r="R223" i="24"/>
  <c r="R222" i="24"/>
  <c r="R221" i="24"/>
  <c r="R220" i="24"/>
  <c r="R219" i="24"/>
  <c r="V208" i="27"/>
  <c r="AA193" i="27"/>
  <c r="G231" i="27" s="1"/>
  <c r="D259" i="27" s="1"/>
  <c r="P234" i="27"/>
  <c r="F234" i="27"/>
  <c r="D311" i="27" s="1"/>
  <c r="P168" i="25"/>
  <c r="F168" i="25"/>
  <c r="C277" i="25" s="1"/>
  <c r="AB197" i="27"/>
  <c r="R235" i="27" s="1"/>
  <c r="L168" i="25"/>
  <c r="AC208" i="27"/>
  <c r="V209" i="27"/>
  <c r="L233" i="27" s="1"/>
  <c r="AC206" i="27"/>
  <c r="Z194" i="27"/>
  <c r="Z196" i="23"/>
  <c r="AA156" i="25"/>
  <c r="Z145" i="25"/>
  <c r="V142" i="25"/>
  <c r="R166" i="27"/>
  <c r="H166" i="27"/>
  <c r="C242" i="27" s="1"/>
  <c r="AA194" i="27"/>
  <c r="Q232" i="27" s="1"/>
  <c r="M166" i="27"/>
  <c r="C166" i="27"/>
  <c r="C247" i="27" s="1"/>
  <c r="AA211" i="27"/>
  <c r="F233" i="27"/>
  <c r="D293" i="27" s="1"/>
  <c r="P233" i="27"/>
  <c r="AB159" i="25"/>
  <c r="V141" i="25"/>
  <c r="V144" i="25"/>
  <c r="Q171" i="27"/>
  <c r="G171" i="27"/>
  <c r="C328" i="27" s="1"/>
  <c r="C170" i="27"/>
  <c r="C314" i="27" s="1"/>
  <c r="M170" i="27"/>
  <c r="V154" i="25"/>
  <c r="AA130" i="25"/>
  <c r="AA197" i="27"/>
  <c r="V155" i="25"/>
  <c r="L166" i="27"/>
  <c r="B166" i="27"/>
  <c r="AC131" i="25"/>
  <c r="W159" i="25"/>
  <c r="X219" i="23"/>
  <c r="X141" i="25"/>
  <c r="X158" i="25"/>
  <c r="W222" i="23"/>
  <c r="W130" i="25"/>
  <c r="M168" i="25" s="1"/>
  <c r="Z224" i="23"/>
  <c r="X154" i="25"/>
  <c r="W145" i="25"/>
  <c r="M170" i="25" s="1"/>
  <c r="AE95" i="24"/>
  <c r="O128" i="22"/>
  <c r="Y128" i="22" s="1"/>
  <c r="N130" i="22"/>
  <c r="X130" i="22" s="1"/>
  <c r="L169" i="27"/>
  <c r="B169" i="27"/>
  <c r="AA221" i="23"/>
  <c r="AB219" i="23"/>
  <c r="AB221" i="23"/>
  <c r="AC219" i="23"/>
  <c r="AC220" i="23"/>
  <c r="AC223" i="23"/>
  <c r="AA223" i="23"/>
  <c r="AB222" i="23"/>
  <c r="AC221" i="23"/>
  <c r="AC224" i="23"/>
  <c r="AA220" i="23"/>
  <c r="AA224" i="23"/>
  <c r="AB223" i="23"/>
  <c r="V219" i="23"/>
  <c r="AA222" i="23"/>
  <c r="AB220" i="23"/>
  <c r="AB224" i="23"/>
  <c r="AC222" i="23"/>
  <c r="AL95" i="24"/>
  <c r="F95" i="24"/>
  <c r="X128" i="21"/>
  <c r="N128" i="22"/>
  <c r="X128" i="22" s="1"/>
  <c r="M130" i="22"/>
  <c r="W130" i="22" s="1"/>
  <c r="M145" i="22"/>
  <c r="N130" i="23"/>
  <c r="L194" i="24"/>
  <c r="N168" i="27"/>
  <c r="D168" i="27"/>
  <c r="C279" i="27" s="1"/>
  <c r="N170" i="27"/>
  <c r="D170" i="27"/>
  <c r="C313" i="27" s="1"/>
  <c r="Q167" i="27"/>
  <c r="G167" i="27"/>
  <c r="C259" i="27" s="1"/>
  <c r="AK95" i="24"/>
  <c r="M95" i="24"/>
  <c r="Q132" i="21"/>
  <c r="AA132" i="21" s="1"/>
  <c r="L130" i="21"/>
  <c r="V130" i="21" s="1"/>
  <c r="L207" i="21"/>
  <c r="M128" i="22"/>
  <c r="W128" i="22" s="1"/>
  <c r="L129" i="22"/>
  <c r="V129" i="22" s="1"/>
  <c r="L145" i="22"/>
  <c r="M154" i="22"/>
  <c r="L156" i="22"/>
  <c r="M133" i="23"/>
  <c r="M129" i="23"/>
  <c r="M143" i="23"/>
  <c r="W143" i="23" s="1"/>
  <c r="L192" i="24"/>
  <c r="S194" i="24"/>
  <c r="L210" i="24"/>
  <c r="F232" i="27"/>
  <c r="D277" i="27" s="1"/>
  <c r="P232" i="27"/>
  <c r="E168" i="25"/>
  <c r="C278" i="25" s="1"/>
  <c r="O168" i="25"/>
  <c r="AB95" i="24"/>
  <c r="P132" i="21"/>
  <c r="P144" i="21"/>
  <c r="O193" i="21"/>
  <c r="P220" i="21"/>
  <c r="S131" i="22"/>
  <c r="AC131" i="22" s="1"/>
  <c r="S146" i="22"/>
  <c r="S142" i="22"/>
  <c r="S156" i="22"/>
  <c r="N194" i="22"/>
  <c r="L131" i="23"/>
  <c r="V131" i="23" s="1"/>
  <c r="L146" i="23"/>
  <c r="V146" i="23" s="1"/>
  <c r="L142" i="23"/>
  <c r="L156" i="23"/>
  <c r="V156" i="23" s="1"/>
  <c r="R197" i="24"/>
  <c r="L205" i="24"/>
  <c r="L221" i="24"/>
  <c r="R230" i="27"/>
  <c r="H230" i="27"/>
  <c r="D242" i="27" s="1"/>
  <c r="R170" i="27"/>
  <c r="H170" i="27"/>
  <c r="C309" i="27" s="1"/>
  <c r="P211" i="25"/>
  <c r="W209" i="25" s="1"/>
  <c r="Y208" i="27"/>
  <c r="X210" i="27"/>
  <c r="D234" i="27" s="1"/>
  <c r="D313" i="27" s="1"/>
  <c r="X206" i="27"/>
  <c r="D230" i="27" s="1"/>
  <c r="D246" i="27" s="1"/>
  <c r="Y207" i="27"/>
  <c r="E231" i="27" s="1"/>
  <c r="D261" i="27" s="1"/>
  <c r="Z206" i="27"/>
  <c r="P230" i="27" s="1"/>
  <c r="W207" i="27"/>
  <c r="Y210" i="27"/>
  <c r="E234" i="27" s="1"/>
  <c r="D312" i="27" s="1"/>
  <c r="X209" i="27"/>
  <c r="W210" i="27"/>
  <c r="C234" i="27" s="1"/>
  <c r="D314" i="27" s="1"/>
  <c r="Z207" i="27"/>
  <c r="P231" i="27" s="1"/>
  <c r="W211" i="27"/>
  <c r="Y211" i="27"/>
  <c r="O235" i="27" s="1"/>
  <c r="X211" i="27"/>
  <c r="W208" i="27"/>
  <c r="Y206" i="27"/>
  <c r="X207" i="27"/>
  <c r="Y209" i="27"/>
  <c r="X208" i="27"/>
  <c r="N232" i="27" s="1"/>
  <c r="W209" i="27"/>
  <c r="M233" i="27" s="1"/>
  <c r="S170" i="25"/>
  <c r="I170" i="25"/>
  <c r="C308" i="25" s="1"/>
  <c r="AC197" i="27"/>
  <c r="E170" i="25"/>
  <c r="C312" i="25" s="1"/>
  <c r="O170" i="25"/>
  <c r="AW95" i="24"/>
  <c r="AO95" i="24"/>
  <c r="AG95" i="24"/>
  <c r="Y95" i="24"/>
  <c r="Q95" i="24"/>
  <c r="I95" i="24"/>
  <c r="AS104" i="24"/>
  <c r="B330" i="24" s="1"/>
  <c r="AK104" i="24"/>
  <c r="B312" i="24" s="1"/>
  <c r="AC104" i="24"/>
  <c r="B294" i="24" s="1"/>
  <c r="U104" i="24"/>
  <c r="B278" i="24" s="1"/>
  <c r="M104" i="24"/>
  <c r="B261" i="24" s="1"/>
  <c r="E104" i="24"/>
  <c r="B245" i="24" s="1"/>
  <c r="AS105" i="24"/>
  <c r="AK105" i="24"/>
  <c r="AC105" i="24"/>
  <c r="U105" i="24"/>
  <c r="M105" i="24"/>
  <c r="E105" i="24"/>
  <c r="R128" i="21"/>
  <c r="AB128" i="21" s="1"/>
  <c r="O133" i="21"/>
  <c r="Y133" i="21" s="1"/>
  <c r="L132" i="21"/>
  <c r="V132" i="21" s="1"/>
  <c r="Q130" i="21"/>
  <c r="AA130" i="21" s="1"/>
  <c r="O129" i="21"/>
  <c r="Y129" i="21" s="1"/>
  <c r="L146" i="21"/>
  <c r="V146" i="21" s="1"/>
  <c r="P143" i="21"/>
  <c r="Z143" i="21" s="1"/>
  <c r="P196" i="21"/>
  <c r="M205" i="21"/>
  <c r="O208" i="21"/>
  <c r="R218" i="21"/>
  <c r="L222" i="21"/>
  <c r="O219" i="21"/>
  <c r="Q128" i="22"/>
  <c r="AA128" i="22" s="1"/>
  <c r="P133" i="22"/>
  <c r="Z133" i="22" s="1"/>
  <c r="P132" i="22"/>
  <c r="Z132" i="22" s="1"/>
  <c r="P131" i="22"/>
  <c r="Z131" i="22" s="1"/>
  <c r="P130" i="22"/>
  <c r="Z130" i="22" s="1"/>
  <c r="P129" i="22"/>
  <c r="Z129" i="22" s="1"/>
  <c r="Q141" i="22"/>
  <c r="AA141" i="22" s="1"/>
  <c r="P146" i="22"/>
  <c r="P145" i="22"/>
  <c r="P144" i="22"/>
  <c r="P143" i="22"/>
  <c r="P142" i="22"/>
  <c r="Q154" i="22"/>
  <c r="P159" i="22"/>
  <c r="P158" i="22"/>
  <c r="P157" i="22"/>
  <c r="P156" i="22"/>
  <c r="P155" i="22"/>
  <c r="L192" i="22"/>
  <c r="S197" i="22"/>
  <c r="S196" i="22"/>
  <c r="S195" i="22"/>
  <c r="S194" i="22"/>
  <c r="S193" i="22"/>
  <c r="L218" i="22"/>
  <c r="S223" i="22"/>
  <c r="S222" i="22"/>
  <c r="S221" i="22"/>
  <c r="S220" i="22"/>
  <c r="S219" i="22"/>
  <c r="R128" i="23"/>
  <c r="AB128" i="23" s="1"/>
  <c r="Q133" i="23"/>
  <c r="Q132" i="23"/>
  <c r="Q131" i="23"/>
  <c r="Q130" i="23"/>
  <c r="Q129" i="23"/>
  <c r="R141" i="23"/>
  <c r="AB141" i="23" s="1"/>
  <c r="Q146" i="23"/>
  <c r="AA146" i="23" s="1"/>
  <c r="Q145" i="23"/>
  <c r="AA145" i="23" s="1"/>
  <c r="Q144" i="23"/>
  <c r="AA144" i="23" s="1"/>
  <c r="Q143" i="23"/>
  <c r="AA143" i="23" s="1"/>
  <c r="Q142" i="23"/>
  <c r="AA142" i="23" s="1"/>
  <c r="R154" i="23"/>
  <c r="AB154" i="23" s="1"/>
  <c r="Q159" i="23"/>
  <c r="AA159" i="23" s="1"/>
  <c r="Q158" i="23"/>
  <c r="AA158" i="23" s="1"/>
  <c r="Q157" i="23"/>
  <c r="AA157" i="23" s="1"/>
  <c r="Q156" i="23"/>
  <c r="AA156" i="23" s="1"/>
  <c r="Q155" i="23"/>
  <c r="AA155" i="23" s="1"/>
  <c r="L154" i="24"/>
  <c r="S159" i="24"/>
  <c r="S158" i="24"/>
  <c r="S157" i="24"/>
  <c r="S156" i="24"/>
  <c r="S155" i="24"/>
  <c r="P192" i="24"/>
  <c r="O197" i="24"/>
  <c r="O196" i="24"/>
  <c r="O195" i="24"/>
  <c r="O194" i="24"/>
  <c r="O193" i="24"/>
  <c r="Q205" i="24"/>
  <c r="P210" i="24"/>
  <c r="P209" i="24"/>
  <c r="P208" i="24"/>
  <c r="P207" i="24"/>
  <c r="P206" i="24"/>
  <c r="R218" i="24"/>
  <c r="Q223" i="24"/>
  <c r="Q222" i="24"/>
  <c r="Q221" i="24"/>
  <c r="Q220" i="24"/>
  <c r="Q219" i="24"/>
  <c r="F169" i="25"/>
  <c r="C293" i="25" s="1"/>
  <c r="B171" i="25"/>
  <c r="L171" i="25"/>
  <c r="AB207" i="27"/>
  <c r="H231" i="27" s="1"/>
  <c r="D258" i="27" s="1"/>
  <c r="AA157" i="25"/>
  <c r="Z146" i="25"/>
  <c r="P171" i="25" s="1"/>
  <c r="D166" i="27"/>
  <c r="C246" i="27" s="1"/>
  <c r="N166" i="27"/>
  <c r="P198" i="23"/>
  <c r="Z192" i="23" s="1"/>
  <c r="AC209" i="27"/>
  <c r="S233" i="27" s="1"/>
  <c r="V145" i="25"/>
  <c r="V194" i="27"/>
  <c r="L232" i="27" s="1"/>
  <c r="M171" i="27"/>
  <c r="C171" i="27"/>
  <c r="C332" i="27" s="1"/>
  <c r="W193" i="27"/>
  <c r="S235" i="27"/>
  <c r="I235" i="27"/>
  <c r="D326" i="27" s="1"/>
  <c r="AC154" i="25"/>
  <c r="AC207" i="27"/>
  <c r="I231" i="27" s="1"/>
  <c r="D257" i="27" s="1"/>
  <c r="AC192" i="27"/>
  <c r="N169" i="27"/>
  <c r="D169" i="27"/>
  <c r="C295" i="27" s="1"/>
  <c r="V221" i="23"/>
  <c r="AB142" i="25"/>
  <c r="R167" i="25" s="1"/>
  <c r="AA131" i="25"/>
  <c r="V210" i="27"/>
  <c r="W154" i="25"/>
  <c r="P166" i="27"/>
  <c r="F166" i="27"/>
  <c r="C244" i="27" s="1"/>
  <c r="P170" i="27"/>
  <c r="F170" i="27"/>
  <c r="C311" i="27" s="1"/>
  <c r="X142" i="25"/>
  <c r="N167" i="25" s="1"/>
  <c r="X128" i="25"/>
  <c r="W131" i="25"/>
  <c r="X223" i="23"/>
  <c r="Y220" i="23"/>
  <c r="W144" i="25"/>
  <c r="Y221" i="23"/>
  <c r="V220" i="23"/>
  <c r="AM95" i="24"/>
  <c r="O95" i="24"/>
  <c r="N131" i="22"/>
  <c r="X131" i="22" s="1"/>
  <c r="S171" i="27"/>
  <c r="I171" i="27"/>
  <c r="C326" i="27" s="1"/>
  <c r="R233" i="27"/>
  <c r="H233" i="27"/>
  <c r="D291" i="27" s="1"/>
  <c r="S234" i="27"/>
  <c r="I234" i="27"/>
  <c r="D308" i="27" s="1"/>
  <c r="AD95" i="24"/>
  <c r="Z142" i="21"/>
  <c r="Q194" i="21"/>
  <c r="M221" i="21"/>
  <c r="M132" i="22"/>
  <c r="W132" i="22" s="1"/>
  <c r="M146" i="22"/>
  <c r="M142" i="22"/>
  <c r="N132" i="23"/>
  <c r="L196" i="24"/>
  <c r="R166" i="25"/>
  <c r="V195" i="23"/>
  <c r="W223" i="23"/>
  <c r="AC95" i="24"/>
  <c r="O131" i="21"/>
  <c r="Y131" i="21" s="1"/>
  <c r="Q209" i="21"/>
  <c r="L132" i="22"/>
  <c r="V132" i="22" s="1"/>
  <c r="M141" i="22"/>
  <c r="L143" i="22"/>
  <c r="L159" i="22"/>
  <c r="V159" i="22" s="1"/>
  <c r="L155" i="22"/>
  <c r="M132" i="23"/>
  <c r="W132" i="23" s="1"/>
  <c r="N141" i="23"/>
  <c r="X141" i="23" s="1"/>
  <c r="M145" i="23"/>
  <c r="W145" i="23" s="1"/>
  <c r="M142" i="23"/>
  <c r="W142" i="23" s="1"/>
  <c r="S196" i="24"/>
  <c r="L208" i="24"/>
  <c r="S230" i="27"/>
  <c r="I230" i="27"/>
  <c r="D241" i="27" s="1"/>
  <c r="C167" i="27"/>
  <c r="C263" i="27" s="1"/>
  <c r="M167" i="27"/>
  <c r="W219" i="23"/>
  <c r="Y222" i="23"/>
  <c r="Z220" i="23"/>
  <c r="AR93" i="24"/>
  <c r="L95" i="24"/>
  <c r="M131" i="21"/>
  <c r="W131" i="21" s="1"/>
  <c r="P209" i="21"/>
  <c r="L128" i="22"/>
  <c r="V128" i="22" s="1"/>
  <c r="S130" i="22"/>
  <c r="AC130" i="22" s="1"/>
  <c r="S145" i="22"/>
  <c r="L154" i="22"/>
  <c r="S157" i="22"/>
  <c r="N197" i="22"/>
  <c r="L132" i="23"/>
  <c r="M141" i="23"/>
  <c r="W141" i="23" s="1"/>
  <c r="L143" i="23"/>
  <c r="V143" i="23" s="1"/>
  <c r="L158" i="23"/>
  <c r="V158" i="23" s="1"/>
  <c r="S192" i="24"/>
  <c r="R194" i="24"/>
  <c r="S209" i="24"/>
  <c r="S207" i="24"/>
  <c r="L223" i="24"/>
  <c r="L219" i="24"/>
  <c r="AB209" i="23"/>
  <c r="R169" i="25"/>
  <c r="H169" i="25"/>
  <c r="C291" i="25" s="1"/>
  <c r="G233" i="27"/>
  <c r="D292" i="27" s="1"/>
  <c r="Q233" i="27"/>
  <c r="V192" i="27"/>
  <c r="AV93" i="24"/>
  <c r="AN93" i="24"/>
  <c r="AF93" i="24"/>
  <c r="X93" i="24"/>
  <c r="P93" i="24"/>
  <c r="H93" i="24"/>
  <c r="AR104" i="24"/>
  <c r="B331" i="24" s="1"/>
  <c r="AJ104" i="24"/>
  <c r="B313" i="24" s="1"/>
  <c r="AB104" i="24"/>
  <c r="B295" i="24" s="1"/>
  <c r="T104" i="24"/>
  <c r="B279" i="24" s="1"/>
  <c r="L104" i="24"/>
  <c r="B262" i="24" s="1"/>
  <c r="D104" i="24"/>
  <c r="B246" i="24" s="1"/>
  <c r="AR105" i="24"/>
  <c r="AJ105" i="24"/>
  <c r="AB105" i="24"/>
  <c r="T105" i="24"/>
  <c r="L105" i="24"/>
  <c r="D105" i="24"/>
  <c r="Q128" i="21"/>
  <c r="AA128" i="21" s="1"/>
  <c r="M133" i="21"/>
  <c r="W133" i="21" s="1"/>
  <c r="S131" i="21"/>
  <c r="P130" i="21"/>
  <c r="M129" i="21"/>
  <c r="W129" i="21" s="1"/>
  <c r="Q145" i="21"/>
  <c r="AA145" i="21" s="1"/>
  <c r="L196" i="21"/>
  <c r="S210" i="21"/>
  <c r="Q218" i="21"/>
  <c r="S221" i="21"/>
  <c r="P128" i="22"/>
  <c r="Z128" i="22" s="1"/>
  <c r="O133" i="22"/>
  <c r="Y133" i="22" s="1"/>
  <c r="O132" i="22"/>
  <c r="Y132" i="22" s="1"/>
  <c r="O131" i="22"/>
  <c r="Y131" i="22" s="1"/>
  <c r="O130" i="22"/>
  <c r="Y130" i="22" s="1"/>
  <c r="P141" i="22"/>
  <c r="Z141" i="22" s="1"/>
  <c r="O146" i="22"/>
  <c r="Y146" i="22" s="1"/>
  <c r="O145" i="22"/>
  <c r="O144" i="22"/>
  <c r="O143" i="22"/>
  <c r="P154" i="22"/>
  <c r="O159" i="22"/>
  <c r="O158" i="22"/>
  <c r="O157" i="22"/>
  <c r="Y157" i="22" s="1"/>
  <c r="O156" i="22"/>
  <c r="Y156" i="22" s="1"/>
  <c r="S192" i="22"/>
  <c r="R197" i="22"/>
  <c r="R196" i="22"/>
  <c r="R195" i="22"/>
  <c r="R194" i="22"/>
  <c r="S218" i="22"/>
  <c r="R223" i="22"/>
  <c r="R222" i="22"/>
  <c r="R221" i="22"/>
  <c r="R220" i="22"/>
  <c r="Q128" i="23"/>
  <c r="P133" i="23"/>
  <c r="P132" i="23"/>
  <c r="P131" i="23"/>
  <c r="P130" i="23"/>
  <c r="Q141" i="23"/>
  <c r="AA141" i="23" s="1"/>
  <c r="P146" i="23"/>
  <c r="Z146" i="23" s="1"/>
  <c r="P145" i="23"/>
  <c r="Z145" i="23" s="1"/>
  <c r="P144" i="23"/>
  <c r="Z144" i="23" s="1"/>
  <c r="P143" i="23"/>
  <c r="Q154" i="23"/>
  <c r="AA154" i="23" s="1"/>
  <c r="P159" i="23"/>
  <c r="Z159" i="23" s="1"/>
  <c r="P158" i="23"/>
  <c r="Z158" i="23" s="1"/>
  <c r="P157" i="23"/>
  <c r="Z157" i="23" s="1"/>
  <c r="P156" i="23"/>
  <c r="Z156" i="23" s="1"/>
  <c r="S154" i="24"/>
  <c r="R159" i="24"/>
  <c r="R158" i="24"/>
  <c r="R157" i="24"/>
  <c r="R156" i="24"/>
  <c r="Y142" i="24"/>
  <c r="O192" i="24"/>
  <c r="N197" i="24"/>
  <c r="N196" i="24"/>
  <c r="N195" i="24"/>
  <c r="N194" i="24"/>
  <c r="P205" i="24"/>
  <c r="O210" i="24"/>
  <c r="O209" i="24"/>
  <c r="O208" i="24"/>
  <c r="O207" i="24"/>
  <c r="Q218" i="24"/>
  <c r="P223" i="24"/>
  <c r="P222" i="24"/>
  <c r="P221" i="24"/>
  <c r="P220" i="24"/>
  <c r="P169" i="27"/>
  <c r="F169" i="27"/>
  <c r="C293" i="27" s="1"/>
  <c r="S167" i="27"/>
  <c r="I167" i="27"/>
  <c r="C257" i="27" s="1"/>
  <c r="S232" i="27"/>
  <c r="I232" i="27"/>
  <c r="D274" i="27" s="1"/>
  <c r="Y195" i="23"/>
  <c r="P224" i="25"/>
  <c r="W223" i="25" s="1"/>
  <c r="P170" i="25"/>
  <c r="B170" i="27"/>
  <c r="L170" i="27"/>
  <c r="H168" i="27"/>
  <c r="C275" i="27" s="1"/>
  <c r="R168" i="27"/>
  <c r="M169" i="27"/>
  <c r="C169" i="27"/>
  <c r="C296" i="27" s="1"/>
  <c r="Q169" i="27"/>
  <c r="G169" i="27"/>
  <c r="C292" i="27" s="1"/>
  <c r="O168" i="27"/>
  <c r="E168" i="27"/>
  <c r="C278" i="27" s="1"/>
  <c r="AA192" i="23"/>
  <c r="AA158" i="25"/>
  <c r="AA141" i="25"/>
  <c r="G166" i="25" s="1"/>
  <c r="C243" i="25" s="1"/>
  <c r="V158" i="25"/>
  <c r="AB208" i="27"/>
  <c r="R232" i="27" s="1"/>
  <c r="P171" i="27"/>
  <c r="F171" i="27"/>
  <c r="C329" i="27" s="1"/>
  <c r="W194" i="27"/>
  <c r="C232" i="27" s="1"/>
  <c r="D280" i="27" s="1"/>
  <c r="AA142" i="25"/>
  <c r="G234" i="27"/>
  <c r="D310" i="27" s="1"/>
  <c r="Q234" i="27"/>
  <c r="V196" i="27"/>
  <c r="W197" i="27"/>
  <c r="AB210" i="27"/>
  <c r="H234" i="27" s="1"/>
  <c r="D309" i="27" s="1"/>
  <c r="Z211" i="27"/>
  <c r="P235" i="27" s="1"/>
  <c r="V222" i="23"/>
  <c r="AC211" i="23"/>
  <c r="AB143" i="25"/>
  <c r="H168" i="25" s="1"/>
  <c r="C275" i="25" s="1"/>
  <c r="AA132" i="25"/>
  <c r="AC144" i="25"/>
  <c r="O171" i="27"/>
  <c r="E171" i="27"/>
  <c r="C330" i="27" s="1"/>
  <c r="X146" i="25"/>
  <c r="N171" i="25" s="1"/>
  <c r="Y224" i="23"/>
  <c r="P198" i="25"/>
  <c r="V196" i="25" s="1"/>
  <c r="Y142" i="25"/>
  <c r="Z222" i="23"/>
  <c r="W146" i="25"/>
  <c r="X95" i="24"/>
  <c r="O93" i="24"/>
  <c r="AU93" i="24"/>
  <c r="AQ94" i="24"/>
  <c r="H94" i="24"/>
  <c r="H95" i="24"/>
  <c r="AM93" i="24"/>
  <c r="AT93" i="24"/>
  <c r="AI94" i="24"/>
  <c r="D94" i="24"/>
  <c r="D95" i="24"/>
  <c r="AE93" i="24"/>
  <c r="AS93" i="24"/>
  <c r="AA94" i="24"/>
  <c r="AN95" i="24"/>
  <c r="C95" i="24"/>
  <c r="C94" i="24"/>
  <c r="AJ93" i="24"/>
  <c r="AB93" i="24"/>
  <c r="T93" i="24"/>
  <c r="L93" i="24"/>
  <c r="AV94" i="24"/>
  <c r="AN94" i="24"/>
  <c r="AF94" i="24"/>
  <c r="X94" i="24"/>
  <c r="P94" i="24"/>
  <c r="AJ95" i="24"/>
  <c r="T95" i="24"/>
  <c r="K95" i="24"/>
  <c r="K94" i="24"/>
  <c r="G95" i="24"/>
  <c r="G94" i="24"/>
  <c r="AI93" i="24"/>
  <c r="AA93" i="24"/>
  <c r="S93" i="24"/>
  <c r="K93" i="24"/>
  <c r="C93" i="24"/>
  <c r="AU94" i="24"/>
  <c r="AM94" i="24"/>
  <c r="AE94" i="24"/>
  <c r="W94" i="24"/>
  <c r="O94" i="24"/>
  <c r="AV95" i="24"/>
  <c r="AF95" i="24"/>
  <c r="P95" i="24"/>
  <c r="AQ93" i="24"/>
  <c r="AR94" i="24"/>
  <c r="AB94" i="24"/>
  <c r="L94" i="24"/>
  <c r="AR95" i="24"/>
  <c r="B93" i="24"/>
  <c r="AL93" i="24"/>
  <c r="AH93" i="24"/>
  <c r="AD93" i="24"/>
  <c r="Z93" i="24"/>
  <c r="V93" i="24"/>
  <c r="R93" i="24"/>
  <c r="N93" i="24"/>
  <c r="J93" i="24"/>
  <c r="F93" i="24"/>
  <c r="B94" i="24"/>
  <c r="AT94" i="24"/>
  <c r="AP94" i="24"/>
  <c r="AL94" i="24"/>
  <c r="AH94" i="24"/>
  <c r="AD94" i="24"/>
  <c r="Z94" i="24"/>
  <c r="V94" i="24"/>
  <c r="R94" i="24"/>
  <c r="N94" i="24"/>
  <c r="J94" i="24"/>
  <c r="F94" i="24"/>
  <c r="AO93" i="24"/>
  <c r="AK93" i="24"/>
  <c r="AG93" i="24"/>
  <c r="AC93" i="24"/>
  <c r="Y93" i="24"/>
  <c r="U93" i="24"/>
  <c r="Q93" i="24"/>
  <c r="M93" i="24"/>
  <c r="I93" i="24"/>
  <c r="E93" i="24"/>
  <c r="AW94" i="24"/>
  <c r="AS94" i="24"/>
  <c r="AO94" i="24"/>
  <c r="AK94" i="24"/>
  <c r="AG94" i="24"/>
  <c r="AC94" i="24"/>
  <c r="Y94" i="24"/>
  <c r="U94" i="24"/>
  <c r="Q94" i="24"/>
  <c r="M94" i="24"/>
  <c r="I94" i="24"/>
  <c r="E94" i="24"/>
  <c r="L142" i="21"/>
  <c r="V142" i="21" s="1"/>
  <c r="N142" i="21"/>
  <c r="X142" i="21" s="1"/>
  <c r="R142" i="21"/>
  <c r="AB142" i="21" s="1"/>
  <c r="N143" i="21"/>
  <c r="X143" i="21" s="1"/>
  <c r="R143" i="21"/>
  <c r="AB143" i="21" s="1"/>
  <c r="N144" i="21"/>
  <c r="X144" i="21" s="1"/>
  <c r="R144" i="21"/>
  <c r="AB144" i="21" s="1"/>
  <c r="N145" i="21"/>
  <c r="X145" i="21" s="1"/>
  <c r="R145" i="21"/>
  <c r="AB145" i="21" s="1"/>
  <c r="N146" i="21"/>
  <c r="X146" i="21" s="1"/>
  <c r="R146" i="21"/>
  <c r="AB146" i="21" s="1"/>
  <c r="O141" i="21"/>
  <c r="Y141" i="21" s="1"/>
  <c r="S141" i="21"/>
  <c r="AC141" i="21" s="1"/>
  <c r="O142" i="21"/>
  <c r="Y142" i="21" s="1"/>
  <c r="S142" i="21"/>
  <c r="AC142" i="21" s="1"/>
  <c r="O143" i="21"/>
  <c r="Y143" i="21" s="1"/>
  <c r="S143" i="21"/>
  <c r="AC143" i="21" s="1"/>
  <c r="O144" i="21"/>
  <c r="Y144" i="21" s="1"/>
  <c r="S144" i="21"/>
  <c r="AC144" i="21" s="1"/>
  <c r="O145" i="21"/>
  <c r="Y145" i="21" s="1"/>
  <c r="S145" i="21"/>
  <c r="AC145" i="21" s="1"/>
  <c r="O146" i="21"/>
  <c r="Y146" i="21" s="1"/>
  <c r="S146" i="21"/>
  <c r="AC146" i="21" s="1"/>
  <c r="P141" i="21"/>
  <c r="Z141" i="21" s="1"/>
  <c r="L141" i="21"/>
  <c r="V141" i="21" s="1"/>
  <c r="AC133" i="21"/>
  <c r="Z132" i="21"/>
  <c r="AC131" i="21"/>
  <c r="Z130" i="21"/>
  <c r="AC129" i="21"/>
  <c r="N141" i="21"/>
  <c r="X141" i="21" s="1"/>
  <c r="M146" i="21"/>
  <c r="W146" i="21" s="1"/>
  <c r="M145" i="21"/>
  <c r="W145" i="21" s="1"/>
  <c r="M144" i="21"/>
  <c r="W144" i="21" s="1"/>
  <c r="M143" i="21"/>
  <c r="W143" i="21" s="1"/>
  <c r="M142" i="21"/>
  <c r="W142" i="21" s="1"/>
  <c r="R159" i="21"/>
  <c r="O158" i="21"/>
  <c r="M157" i="21"/>
  <c r="Z128" i="21"/>
  <c r="Y130" i="21"/>
  <c r="Q192" i="21"/>
  <c r="M197" i="21"/>
  <c r="S195" i="21"/>
  <c r="P194" i="21"/>
  <c r="L155" i="21"/>
  <c r="P155" i="21"/>
  <c r="L156" i="21"/>
  <c r="P156" i="21"/>
  <c r="L157" i="21"/>
  <c r="P157" i="21"/>
  <c r="L158" i="21"/>
  <c r="P158" i="21"/>
  <c r="L159" i="21"/>
  <c r="V159" i="21" s="1"/>
  <c r="P159" i="21"/>
  <c r="M154" i="21"/>
  <c r="Q154" i="21"/>
  <c r="N155" i="21"/>
  <c r="X155" i="21" s="1"/>
  <c r="S155" i="21"/>
  <c r="Q156" i="21"/>
  <c r="N157" i="21"/>
  <c r="S157" i="21"/>
  <c r="AC157" i="21" s="1"/>
  <c r="Q158" i="21"/>
  <c r="N159" i="21"/>
  <c r="S159" i="21"/>
  <c r="R154" i="21"/>
  <c r="AB154" i="21" s="1"/>
  <c r="O155" i="21"/>
  <c r="M156" i="21"/>
  <c r="R156" i="21"/>
  <c r="O157" i="21"/>
  <c r="Y157" i="21" s="1"/>
  <c r="M158" i="21"/>
  <c r="R158" i="21"/>
  <c r="O159" i="21"/>
  <c r="N154" i="21"/>
  <c r="X154" i="21" s="1"/>
  <c r="S154" i="21"/>
  <c r="V131" i="21"/>
  <c r="V129" i="21"/>
  <c r="V145" i="21"/>
  <c r="V143" i="21"/>
  <c r="L154" i="21"/>
  <c r="Q159" i="21"/>
  <c r="AA159" i="21" s="1"/>
  <c r="N158" i="21"/>
  <c r="X158" i="21" s="1"/>
  <c r="S156" i="21"/>
  <c r="Q155" i="21"/>
  <c r="AC132" i="21"/>
  <c r="N193" i="21"/>
  <c r="R193" i="21"/>
  <c r="N194" i="21"/>
  <c r="R194" i="21"/>
  <c r="N195" i="21"/>
  <c r="R195" i="21"/>
  <c r="N196" i="21"/>
  <c r="R196" i="21"/>
  <c r="N197" i="21"/>
  <c r="R197" i="21"/>
  <c r="O192" i="21"/>
  <c r="S192" i="21"/>
  <c r="P193" i="21"/>
  <c r="M194" i="21"/>
  <c r="S194" i="21"/>
  <c r="P195" i="21"/>
  <c r="M196" i="21"/>
  <c r="S196" i="21"/>
  <c r="P197" i="21"/>
  <c r="N192" i="21"/>
  <c r="L192" i="21"/>
  <c r="L193" i="21"/>
  <c r="Q193" i="21"/>
  <c r="O194" i="21"/>
  <c r="L195" i="21"/>
  <c r="Q195" i="21"/>
  <c r="O196" i="21"/>
  <c r="L197" i="21"/>
  <c r="Q197" i="21"/>
  <c r="P192" i="21"/>
  <c r="M192" i="21"/>
  <c r="Q196" i="21"/>
  <c r="O195" i="21"/>
  <c r="L194" i="21"/>
  <c r="N219" i="21"/>
  <c r="R219" i="21"/>
  <c r="N220" i="21"/>
  <c r="R220" i="21"/>
  <c r="N221" i="21"/>
  <c r="R221" i="21"/>
  <c r="N222" i="21"/>
  <c r="R222" i="21"/>
  <c r="N223" i="21"/>
  <c r="R223" i="21"/>
  <c r="O218" i="21"/>
  <c r="S218" i="21"/>
  <c r="N206" i="21"/>
  <c r="R206" i="21"/>
  <c r="N207" i="21"/>
  <c r="R207" i="21"/>
  <c r="N208" i="21"/>
  <c r="R208" i="21"/>
  <c r="N209" i="21"/>
  <c r="R209" i="21"/>
  <c r="N210" i="21"/>
  <c r="R210" i="21"/>
  <c r="O205" i="21"/>
  <c r="S205" i="21"/>
  <c r="P205" i="21"/>
  <c r="Q210" i="21"/>
  <c r="L210" i="21"/>
  <c r="O209" i="21"/>
  <c r="Q208" i="21"/>
  <c r="L208" i="21"/>
  <c r="O207" i="21"/>
  <c r="Q206" i="21"/>
  <c r="L206" i="21"/>
  <c r="P218" i="21"/>
  <c r="Q223" i="21"/>
  <c r="L223" i="21"/>
  <c r="O222" i="21"/>
  <c r="Q221" i="21"/>
  <c r="L221" i="21"/>
  <c r="O220" i="21"/>
  <c r="Q219" i="21"/>
  <c r="L219" i="21"/>
  <c r="S128" i="21"/>
  <c r="AC128" i="21" s="1"/>
  <c r="O128" i="21"/>
  <c r="Y128" i="21" s="1"/>
  <c r="R133" i="21"/>
  <c r="AB133" i="21" s="1"/>
  <c r="N133" i="21"/>
  <c r="X133" i="21" s="1"/>
  <c r="R132" i="21"/>
  <c r="AB132" i="21" s="1"/>
  <c r="N132" i="21"/>
  <c r="X132" i="21" s="1"/>
  <c r="R131" i="21"/>
  <c r="AB131" i="21" s="1"/>
  <c r="N131" i="21"/>
  <c r="X131" i="21" s="1"/>
  <c r="R130" i="21"/>
  <c r="AB130" i="21" s="1"/>
  <c r="N130" i="21"/>
  <c r="X130" i="21" s="1"/>
  <c r="R129" i="21"/>
  <c r="AB129" i="21" s="1"/>
  <c r="L205" i="21"/>
  <c r="N205" i="21"/>
  <c r="P210" i="21"/>
  <c r="S209" i="21"/>
  <c r="M209" i="21"/>
  <c r="P208" i="21"/>
  <c r="S207" i="21"/>
  <c r="M207" i="21"/>
  <c r="P206" i="21"/>
  <c r="L218" i="21"/>
  <c r="N218" i="21"/>
  <c r="P223" i="21"/>
  <c r="S222" i="21"/>
  <c r="M222" i="21"/>
  <c r="P221" i="21"/>
  <c r="S220" i="21"/>
  <c r="M220" i="21"/>
  <c r="P219" i="21"/>
  <c r="V141" i="24"/>
  <c r="AC146" i="24"/>
  <c r="Y146" i="24"/>
  <c r="AC145" i="24"/>
  <c r="X145" i="24"/>
  <c r="Z144" i="24"/>
  <c r="AC143" i="24"/>
  <c r="Z142" i="24"/>
  <c r="AC141" i="24"/>
  <c r="AB146" i="24"/>
  <c r="AB145" i="24"/>
  <c r="V145" i="24"/>
  <c r="Y144" i="24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P101" i="23"/>
  <c r="Q101" i="23"/>
  <c r="R101" i="23"/>
  <c r="S101" i="23"/>
  <c r="T101" i="23"/>
  <c r="U101" i="23"/>
  <c r="V101" i="23"/>
  <c r="W101" i="23"/>
  <c r="X101" i="23"/>
  <c r="Y101" i="23"/>
  <c r="Y104" i="23" s="1"/>
  <c r="B274" i="23" s="1"/>
  <c r="Z101" i="23"/>
  <c r="AA101" i="23"/>
  <c r="AB101" i="23"/>
  <c r="AC101" i="23"/>
  <c r="AD101" i="23"/>
  <c r="AE101" i="23"/>
  <c r="AF101" i="23"/>
  <c r="AG101" i="23"/>
  <c r="AH101" i="23"/>
  <c r="AI101" i="23"/>
  <c r="AJ101" i="23"/>
  <c r="AK101" i="23"/>
  <c r="AL101" i="23"/>
  <c r="AM101" i="23"/>
  <c r="AN101" i="23"/>
  <c r="AO101" i="23"/>
  <c r="AP101" i="23"/>
  <c r="AQ101" i="23"/>
  <c r="AR101" i="23"/>
  <c r="AS101" i="23"/>
  <c r="AT101" i="23"/>
  <c r="AU101" i="23"/>
  <c r="AV101" i="23"/>
  <c r="AW101" i="23"/>
  <c r="B101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P100" i="23"/>
  <c r="Q100" i="23"/>
  <c r="R100" i="23"/>
  <c r="S100" i="23"/>
  <c r="T100" i="23"/>
  <c r="U100" i="23"/>
  <c r="V100" i="23"/>
  <c r="W100" i="23"/>
  <c r="X100" i="23"/>
  <c r="Y100" i="23"/>
  <c r="Z100" i="23"/>
  <c r="AA100" i="23"/>
  <c r="AB100" i="23"/>
  <c r="AC100" i="23"/>
  <c r="AD100" i="23"/>
  <c r="AE100" i="23"/>
  <c r="AF100" i="23"/>
  <c r="AG100" i="23"/>
  <c r="AH100" i="23"/>
  <c r="AI100" i="23"/>
  <c r="AJ100" i="23"/>
  <c r="AK100" i="23"/>
  <c r="AL100" i="23"/>
  <c r="AM100" i="23"/>
  <c r="AN100" i="23"/>
  <c r="AO100" i="23"/>
  <c r="AP100" i="23"/>
  <c r="AQ100" i="23"/>
  <c r="AR100" i="23"/>
  <c r="AS100" i="23"/>
  <c r="AT100" i="23"/>
  <c r="AU100" i="23"/>
  <c r="AV100" i="23"/>
  <c r="AW100" i="23"/>
  <c r="B100" i="23"/>
  <c r="C99" i="23"/>
  <c r="C104" i="23" s="1"/>
  <c r="B247" i="23" s="1"/>
  <c r="D99" i="23"/>
  <c r="D104" i="23" s="1"/>
  <c r="B246" i="23" s="1"/>
  <c r="E99" i="23"/>
  <c r="E104" i="23" s="1"/>
  <c r="B245" i="23" s="1"/>
  <c r="F99" i="23"/>
  <c r="F104" i="23" s="1"/>
  <c r="B244" i="23" s="1"/>
  <c r="G99" i="23"/>
  <c r="H99" i="23"/>
  <c r="H104" i="23" s="1"/>
  <c r="B242" i="23" s="1"/>
  <c r="I99" i="23"/>
  <c r="I104" i="23" s="1"/>
  <c r="B241" i="23" s="1"/>
  <c r="J99" i="23"/>
  <c r="J104" i="23" s="1"/>
  <c r="K99" i="23"/>
  <c r="K104" i="23" s="1"/>
  <c r="B263" i="23" s="1"/>
  <c r="L99" i="23"/>
  <c r="L104" i="23" s="1"/>
  <c r="B262" i="23" s="1"/>
  <c r="M99" i="23"/>
  <c r="M104" i="23" s="1"/>
  <c r="B261" i="23" s="1"/>
  <c r="N99" i="23"/>
  <c r="N104" i="23" s="1"/>
  <c r="B260" i="23" s="1"/>
  <c r="O99" i="23"/>
  <c r="P99" i="23"/>
  <c r="P104" i="23" s="1"/>
  <c r="B258" i="23" s="1"/>
  <c r="Q99" i="23"/>
  <c r="Q104" i="23" s="1"/>
  <c r="B257" i="23" s="1"/>
  <c r="R99" i="23"/>
  <c r="R104" i="23" s="1"/>
  <c r="S99" i="23"/>
  <c r="S104" i="23" s="1"/>
  <c r="B280" i="23" s="1"/>
  <c r="T99" i="23"/>
  <c r="T104" i="23" s="1"/>
  <c r="B279" i="23" s="1"/>
  <c r="U99" i="23"/>
  <c r="U104" i="23" s="1"/>
  <c r="B278" i="23" s="1"/>
  <c r="V99" i="23"/>
  <c r="V104" i="23" s="1"/>
  <c r="B277" i="23" s="1"/>
  <c r="W99" i="23"/>
  <c r="X99" i="23"/>
  <c r="X104" i="23" s="1"/>
  <c r="B275" i="23" s="1"/>
  <c r="Y99" i="23"/>
  <c r="Z99" i="23"/>
  <c r="AA99" i="23"/>
  <c r="AB99" i="23"/>
  <c r="AC99" i="23"/>
  <c r="AD99" i="23"/>
  <c r="AE99" i="23"/>
  <c r="AE104" i="23" s="1"/>
  <c r="B292" i="23" s="1"/>
  <c r="AF99" i="23"/>
  <c r="AG99" i="23"/>
  <c r="AH99" i="23"/>
  <c r="AI99" i="23"/>
  <c r="AJ99" i="23"/>
  <c r="AK99" i="23"/>
  <c r="AL99" i="23"/>
  <c r="AM99" i="23"/>
  <c r="AN99" i="23"/>
  <c r="AO99" i="23"/>
  <c r="AP99" i="23"/>
  <c r="AQ99" i="23"/>
  <c r="AR99" i="23"/>
  <c r="AS99" i="23"/>
  <c r="AS104" i="23" s="1"/>
  <c r="B330" i="23" s="1"/>
  <c r="AT99" i="23"/>
  <c r="AT104" i="23" s="1"/>
  <c r="B329" i="23" s="1"/>
  <c r="AU99" i="23"/>
  <c r="AU104" i="23" s="1"/>
  <c r="B328" i="23" s="1"/>
  <c r="AV99" i="23"/>
  <c r="AW99" i="23"/>
  <c r="B99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Q90" i="23"/>
  <c r="R90" i="23"/>
  <c r="S90" i="23"/>
  <c r="T90" i="23"/>
  <c r="U90" i="23"/>
  <c r="V90" i="23"/>
  <c r="W90" i="23"/>
  <c r="X90" i="23"/>
  <c r="Y90" i="23"/>
  <c r="Z90" i="23"/>
  <c r="AA90" i="23"/>
  <c r="AB90" i="23"/>
  <c r="AC90" i="23"/>
  <c r="AD90" i="23"/>
  <c r="AE90" i="23"/>
  <c r="AF90" i="23"/>
  <c r="AG90" i="23"/>
  <c r="AH90" i="23"/>
  <c r="AI90" i="23"/>
  <c r="AJ90" i="23"/>
  <c r="AK90" i="23"/>
  <c r="AL90" i="23"/>
  <c r="AM90" i="23"/>
  <c r="AN90" i="23"/>
  <c r="AO90" i="23"/>
  <c r="AP90" i="23"/>
  <c r="AQ90" i="23"/>
  <c r="AR90" i="23"/>
  <c r="AS90" i="23"/>
  <c r="AT90" i="23"/>
  <c r="AU90" i="23"/>
  <c r="AV90" i="23"/>
  <c r="AW90" i="23"/>
  <c r="B90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P89" i="23"/>
  <c r="Q89" i="23"/>
  <c r="R89" i="23"/>
  <c r="S89" i="23"/>
  <c r="T89" i="23"/>
  <c r="U89" i="23"/>
  <c r="V89" i="23"/>
  <c r="W89" i="23"/>
  <c r="X89" i="23"/>
  <c r="Y89" i="23"/>
  <c r="Z89" i="23"/>
  <c r="AA89" i="23"/>
  <c r="AB89" i="23"/>
  <c r="AC89" i="23"/>
  <c r="AD89" i="23"/>
  <c r="AE89" i="23"/>
  <c r="AF89" i="23"/>
  <c r="AG89" i="23"/>
  <c r="AH89" i="23"/>
  <c r="AI89" i="23"/>
  <c r="AJ89" i="23"/>
  <c r="AK89" i="23"/>
  <c r="AL89" i="23"/>
  <c r="AM89" i="23"/>
  <c r="AN89" i="23"/>
  <c r="AO89" i="23"/>
  <c r="AP89" i="23"/>
  <c r="AQ89" i="23"/>
  <c r="AR89" i="23"/>
  <c r="AS89" i="23"/>
  <c r="AT89" i="23"/>
  <c r="AU89" i="23"/>
  <c r="AV89" i="23"/>
  <c r="AW89" i="23"/>
  <c r="B89" i="23"/>
  <c r="C88" i="23"/>
  <c r="C95" i="23" s="1"/>
  <c r="D88" i="23"/>
  <c r="D93" i="23" s="1"/>
  <c r="E88" i="23"/>
  <c r="E93" i="23" s="1"/>
  <c r="F88" i="23"/>
  <c r="F95" i="23" s="1"/>
  <c r="G88" i="23"/>
  <c r="G95" i="23" s="1"/>
  <c r="H88" i="23"/>
  <c r="H95" i="23" s="1"/>
  <c r="I88" i="23"/>
  <c r="I95" i="23" s="1"/>
  <c r="J88" i="23"/>
  <c r="J95" i="23" s="1"/>
  <c r="K88" i="23"/>
  <c r="K95" i="23" s="1"/>
  <c r="L88" i="23"/>
  <c r="L95" i="23" s="1"/>
  <c r="M88" i="23"/>
  <c r="M95" i="23" s="1"/>
  <c r="N88" i="23"/>
  <c r="N95" i="23" s="1"/>
  <c r="O88" i="23"/>
  <c r="O95" i="23" s="1"/>
  <c r="P88" i="23"/>
  <c r="P95" i="23" s="1"/>
  <c r="Q88" i="23"/>
  <c r="Q95" i="23" s="1"/>
  <c r="R88" i="23"/>
  <c r="R95" i="23" s="1"/>
  <c r="S88" i="23"/>
  <c r="S95" i="23" s="1"/>
  <c r="T88" i="23"/>
  <c r="T94" i="23" s="1"/>
  <c r="U88" i="23"/>
  <c r="U95" i="23" s="1"/>
  <c r="V88" i="23"/>
  <c r="V94" i="23" s="1"/>
  <c r="W88" i="23"/>
  <c r="W94" i="23" s="1"/>
  <c r="X88" i="23"/>
  <c r="X95" i="23" s="1"/>
  <c r="Y88" i="23"/>
  <c r="Y95" i="23" s="1"/>
  <c r="Z88" i="23"/>
  <c r="Z95" i="23" s="1"/>
  <c r="AA88" i="23"/>
  <c r="AA95" i="23" s="1"/>
  <c r="AB88" i="23"/>
  <c r="AB95" i="23" s="1"/>
  <c r="AC88" i="23"/>
  <c r="AC93" i="23" s="1"/>
  <c r="AD88" i="23"/>
  <c r="AD94" i="23" s="1"/>
  <c r="AE88" i="23"/>
  <c r="AE93" i="23" s="1"/>
  <c r="AF88" i="23"/>
  <c r="AF95" i="23" s="1"/>
  <c r="AG88" i="23"/>
  <c r="AG95" i="23" s="1"/>
  <c r="AH88" i="23"/>
  <c r="AH95" i="23" s="1"/>
  <c r="AI88" i="23"/>
  <c r="AI95" i="23" s="1"/>
  <c r="AJ88" i="23"/>
  <c r="AJ95" i="23" s="1"/>
  <c r="AK88" i="23"/>
  <c r="AK95" i="23" s="1"/>
  <c r="AL88" i="23"/>
  <c r="AL94" i="23" s="1"/>
  <c r="AM88" i="23"/>
  <c r="AM94" i="23" s="1"/>
  <c r="AN88" i="23"/>
  <c r="AN95" i="23" s="1"/>
  <c r="AO88" i="23"/>
  <c r="AO95" i="23" s="1"/>
  <c r="AP88" i="23"/>
  <c r="AP95" i="23" s="1"/>
  <c r="AQ88" i="23"/>
  <c r="AQ95" i="23" s="1"/>
  <c r="AR88" i="23"/>
  <c r="AR94" i="23" s="1"/>
  <c r="AS88" i="23"/>
  <c r="AS94" i="23" s="1"/>
  <c r="AT88" i="23"/>
  <c r="AT95" i="23" s="1"/>
  <c r="AU88" i="23"/>
  <c r="AU95" i="23" s="1"/>
  <c r="AV88" i="23"/>
  <c r="AV95" i="23" s="1"/>
  <c r="AW88" i="23"/>
  <c r="AW95" i="23" s="1"/>
  <c r="B88" i="23"/>
  <c r="B95" i="23" s="1"/>
  <c r="L100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W101" i="22"/>
  <c r="X101" i="22"/>
  <c r="Y101" i="22"/>
  <c r="Z101" i="22"/>
  <c r="AA101" i="22"/>
  <c r="AB101" i="22"/>
  <c r="AC101" i="22"/>
  <c r="AD101" i="22"/>
  <c r="AE101" i="22"/>
  <c r="AF101" i="22"/>
  <c r="AG101" i="22"/>
  <c r="AH101" i="22"/>
  <c r="AI101" i="22"/>
  <c r="AJ101" i="22"/>
  <c r="AK101" i="22"/>
  <c r="AL101" i="22"/>
  <c r="AM101" i="22"/>
  <c r="AN101" i="22"/>
  <c r="AO101" i="22"/>
  <c r="AP101" i="22"/>
  <c r="AQ101" i="22"/>
  <c r="AR101" i="22"/>
  <c r="AS101" i="22"/>
  <c r="AT101" i="22"/>
  <c r="AU101" i="22"/>
  <c r="AV101" i="22"/>
  <c r="AW101" i="22"/>
  <c r="B101" i="22"/>
  <c r="C100" i="22"/>
  <c r="D100" i="22"/>
  <c r="E100" i="22"/>
  <c r="F100" i="22"/>
  <c r="G100" i="22"/>
  <c r="H100" i="22"/>
  <c r="I100" i="22"/>
  <c r="J100" i="22"/>
  <c r="K100" i="22"/>
  <c r="M100" i="22"/>
  <c r="N100" i="22"/>
  <c r="O100" i="22"/>
  <c r="P100" i="22"/>
  <c r="Q100" i="22"/>
  <c r="R100" i="22"/>
  <c r="S100" i="22"/>
  <c r="T100" i="22"/>
  <c r="U100" i="22"/>
  <c r="V100" i="22"/>
  <c r="W100" i="22"/>
  <c r="X100" i="22"/>
  <c r="Y100" i="22"/>
  <c r="Z100" i="22"/>
  <c r="AA100" i="22"/>
  <c r="AB100" i="22"/>
  <c r="AC100" i="22"/>
  <c r="AD100" i="22"/>
  <c r="AE100" i="22"/>
  <c r="AF100" i="22"/>
  <c r="AG100" i="22"/>
  <c r="AH100" i="22"/>
  <c r="AI100" i="22"/>
  <c r="AJ100" i="22"/>
  <c r="AK100" i="22"/>
  <c r="AL100" i="22"/>
  <c r="AM100" i="22"/>
  <c r="AN100" i="22"/>
  <c r="AO100" i="22"/>
  <c r="AP100" i="22"/>
  <c r="AQ100" i="22"/>
  <c r="AR100" i="22"/>
  <c r="AS100" i="22"/>
  <c r="AT100" i="22"/>
  <c r="AU100" i="22"/>
  <c r="AV100" i="22"/>
  <c r="AW100" i="22"/>
  <c r="B100" i="22"/>
  <c r="C99" i="22"/>
  <c r="D99" i="22"/>
  <c r="D105" i="22" s="1"/>
  <c r="E99" i="22"/>
  <c r="E106" i="22" s="1"/>
  <c r="F99" i="22"/>
  <c r="F106" i="22" s="1"/>
  <c r="G99" i="22"/>
  <c r="H99" i="22"/>
  <c r="H106" i="22" s="1"/>
  <c r="I99" i="22"/>
  <c r="I106" i="22" s="1"/>
  <c r="J99" i="22"/>
  <c r="J106" i="22" s="1"/>
  <c r="K99" i="22"/>
  <c r="L99" i="22"/>
  <c r="L106" i="22" s="1"/>
  <c r="M99" i="22"/>
  <c r="M105" i="22" s="1"/>
  <c r="N99" i="22"/>
  <c r="N105" i="22" s="1"/>
  <c r="O99" i="22"/>
  <c r="P99" i="22"/>
  <c r="P106" i="22" s="1"/>
  <c r="Q99" i="22"/>
  <c r="Q106" i="22" s="1"/>
  <c r="R99" i="22"/>
  <c r="R106" i="22" s="1"/>
  <c r="S99" i="22"/>
  <c r="T99" i="22"/>
  <c r="T106" i="22" s="1"/>
  <c r="U99" i="22"/>
  <c r="U106" i="22" s="1"/>
  <c r="V99" i="22"/>
  <c r="V105" i="22" s="1"/>
  <c r="W99" i="22"/>
  <c r="X99" i="22"/>
  <c r="X106" i="22" s="1"/>
  <c r="Y99" i="22"/>
  <c r="Y106" i="22" s="1"/>
  <c r="Z99" i="22"/>
  <c r="Z106" i="22" s="1"/>
  <c r="AA99" i="22"/>
  <c r="AB99" i="22"/>
  <c r="AB106" i="22" s="1"/>
  <c r="AC99" i="22"/>
  <c r="AC105" i="22" s="1"/>
  <c r="AD99" i="22"/>
  <c r="AD106" i="22" s="1"/>
  <c r="AE99" i="22"/>
  <c r="AF99" i="22"/>
  <c r="AF106" i="22" s="1"/>
  <c r="AG99" i="22"/>
  <c r="AG106" i="22" s="1"/>
  <c r="AH99" i="22"/>
  <c r="AH106" i="22" s="1"/>
  <c r="AI99" i="22"/>
  <c r="AJ99" i="22"/>
  <c r="AJ106" i="22" s="1"/>
  <c r="AK99" i="22"/>
  <c r="AK106" i="22" s="1"/>
  <c r="AL99" i="22"/>
  <c r="AL106" i="22" s="1"/>
  <c r="AM99" i="22"/>
  <c r="AN99" i="22"/>
  <c r="AN106" i="22" s="1"/>
  <c r="AO99" i="22"/>
  <c r="AO106" i="22" s="1"/>
  <c r="AP99" i="22"/>
  <c r="AP106" i="22" s="1"/>
  <c r="AQ99" i="22"/>
  <c r="AR99" i="22"/>
  <c r="AR104" i="22" s="1"/>
  <c r="B331" i="22" s="1"/>
  <c r="AS99" i="22"/>
  <c r="AS106" i="22" s="1"/>
  <c r="AT99" i="22"/>
  <c r="AT105" i="22" s="1"/>
  <c r="AU99" i="22"/>
  <c r="AV99" i="22"/>
  <c r="AV106" i="22" s="1"/>
  <c r="AW99" i="22"/>
  <c r="AW106" i="22" s="1"/>
  <c r="B9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X89" i="22"/>
  <c r="Y89" i="22"/>
  <c r="Z89" i="22"/>
  <c r="AA89" i="22"/>
  <c r="AB89" i="22"/>
  <c r="AC89" i="22"/>
  <c r="AD89" i="22"/>
  <c r="AE89" i="22"/>
  <c r="AF89" i="22"/>
  <c r="AG89" i="22"/>
  <c r="AH89" i="22"/>
  <c r="AI89" i="22"/>
  <c r="AJ89" i="22"/>
  <c r="AK89" i="22"/>
  <c r="AL89" i="22"/>
  <c r="AM89" i="22"/>
  <c r="AN89" i="22"/>
  <c r="AO89" i="22"/>
  <c r="AP89" i="22"/>
  <c r="AQ89" i="22"/>
  <c r="AR89" i="22"/>
  <c r="AS89" i="22"/>
  <c r="AT89" i="22"/>
  <c r="AU89" i="22"/>
  <c r="AV89" i="22"/>
  <c r="AW89" i="22"/>
  <c r="B89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W90" i="22"/>
  <c r="X90" i="22"/>
  <c r="Y90" i="22"/>
  <c r="Z90" i="22"/>
  <c r="AA90" i="22"/>
  <c r="AB90" i="22"/>
  <c r="AC90" i="22"/>
  <c r="AD90" i="22"/>
  <c r="AE90" i="22"/>
  <c r="AF90" i="22"/>
  <c r="AG90" i="22"/>
  <c r="AH90" i="22"/>
  <c r="AI90" i="22"/>
  <c r="AJ90" i="22"/>
  <c r="AK90" i="22"/>
  <c r="AL90" i="22"/>
  <c r="AM90" i="22"/>
  <c r="AN90" i="22"/>
  <c r="AO90" i="22"/>
  <c r="AP90" i="22"/>
  <c r="AQ90" i="22"/>
  <c r="AR90" i="22"/>
  <c r="AS90" i="22"/>
  <c r="AT90" i="22"/>
  <c r="AU90" i="22"/>
  <c r="AV90" i="22"/>
  <c r="AW90" i="22"/>
  <c r="B90" i="22"/>
  <c r="C88" i="22"/>
  <c r="C95" i="22" s="1"/>
  <c r="D88" i="22"/>
  <c r="D95" i="22" s="1"/>
  <c r="E88" i="22"/>
  <c r="E95" i="22" s="1"/>
  <c r="F88" i="22"/>
  <c r="F93" i="22" s="1"/>
  <c r="G88" i="22"/>
  <c r="G94" i="22" s="1"/>
  <c r="H88" i="22"/>
  <c r="H95" i="22" s="1"/>
  <c r="I88" i="22"/>
  <c r="I95" i="22" s="1"/>
  <c r="J88" i="22"/>
  <c r="J95" i="22" s="1"/>
  <c r="K88" i="22"/>
  <c r="K95" i="22" s="1"/>
  <c r="L88" i="22"/>
  <c r="L93" i="22" s="1"/>
  <c r="M88" i="22"/>
  <c r="M94" i="22" s="1"/>
  <c r="N88" i="22"/>
  <c r="N94" i="22" s="1"/>
  <c r="O88" i="22"/>
  <c r="O94" i="22" s="1"/>
  <c r="P88" i="22"/>
  <c r="P95" i="22" s="1"/>
  <c r="Q88" i="22"/>
  <c r="Q95" i="22" s="1"/>
  <c r="R88" i="22"/>
  <c r="R95" i="22" s="1"/>
  <c r="S88" i="22"/>
  <c r="S95" i="22" s="1"/>
  <c r="T88" i="22"/>
  <c r="T94" i="22" s="1"/>
  <c r="U88" i="22"/>
  <c r="U93" i="22" s="1"/>
  <c r="V88" i="22"/>
  <c r="V94" i="22" s="1"/>
  <c r="W88" i="22"/>
  <c r="W93" i="22" s="1"/>
  <c r="X88" i="22"/>
  <c r="X95" i="22" s="1"/>
  <c r="Y88" i="22"/>
  <c r="Y95" i="22" s="1"/>
  <c r="Z88" i="22"/>
  <c r="Z95" i="22" s="1"/>
  <c r="AA88" i="22"/>
  <c r="AA95" i="22" s="1"/>
  <c r="AB88" i="22"/>
  <c r="AB95" i="22" s="1"/>
  <c r="AC88" i="22"/>
  <c r="AC95" i="22" s="1"/>
  <c r="AD88" i="22"/>
  <c r="AD95" i="22" s="1"/>
  <c r="AE88" i="22"/>
  <c r="AE95" i="22" s="1"/>
  <c r="AF88" i="22"/>
  <c r="AF95" i="22" s="1"/>
  <c r="AG88" i="22"/>
  <c r="AG95" i="22" s="1"/>
  <c r="AH88" i="22"/>
  <c r="AH95" i="22" s="1"/>
  <c r="AI88" i="22"/>
  <c r="AI95" i="22" s="1"/>
  <c r="AJ88" i="22"/>
  <c r="AJ95" i="22" s="1"/>
  <c r="AK88" i="22"/>
  <c r="AK95" i="22" s="1"/>
  <c r="AL88" i="22"/>
  <c r="AL93" i="22" s="1"/>
  <c r="AM88" i="22"/>
  <c r="AM95" i="22" s="1"/>
  <c r="AN88" i="22"/>
  <c r="AN95" i="22" s="1"/>
  <c r="AO88" i="22"/>
  <c r="AO95" i="22" s="1"/>
  <c r="AP88" i="22"/>
  <c r="AP95" i="22" s="1"/>
  <c r="AQ88" i="22"/>
  <c r="AQ95" i="22" s="1"/>
  <c r="AR88" i="22"/>
  <c r="AR94" i="22" s="1"/>
  <c r="AS88" i="22"/>
  <c r="AS94" i="22" s="1"/>
  <c r="AT88" i="22"/>
  <c r="AT94" i="22" s="1"/>
  <c r="AU88" i="22"/>
  <c r="AU94" i="22" s="1"/>
  <c r="AV88" i="22"/>
  <c r="AV95" i="22" s="1"/>
  <c r="AW88" i="22"/>
  <c r="AW95" i="22" s="1"/>
  <c r="B88" i="22"/>
  <c r="B95" i="22" s="1"/>
  <c r="Q231" i="27" l="1"/>
  <c r="AQ106" i="22"/>
  <c r="AI106" i="22"/>
  <c r="AA106" i="22"/>
  <c r="S106" i="22"/>
  <c r="K106" i="22"/>
  <c r="C106" i="22"/>
  <c r="V211" i="25"/>
  <c r="AB156" i="24"/>
  <c r="Y158" i="22"/>
  <c r="AC207" i="25"/>
  <c r="Z158" i="22"/>
  <c r="M232" i="27"/>
  <c r="M231" i="27"/>
  <c r="V206" i="25"/>
  <c r="R168" i="25"/>
  <c r="Z145" i="21"/>
  <c r="AA208" i="23"/>
  <c r="Q232" i="23" s="1"/>
  <c r="Z209" i="23"/>
  <c r="V209" i="23"/>
  <c r="W155" i="24"/>
  <c r="AC142" i="23"/>
  <c r="AB195" i="23"/>
  <c r="W206" i="23"/>
  <c r="W131" i="22"/>
  <c r="Y128" i="24"/>
  <c r="X132" i="24"/>
  <c r="X145" i="23"/>
  <c r="X144" i="24"/>
  <c r="W146" i="24"/>
  <c r="AC144" i="24"/>
  <c r="B106" i="22"/>
  <c r="B108" i="22"/>
  <c r="B110" i="22"/>
  <c r="B109" i="22"/>
  <c r="B110" i="23"/>
  <c r="B109" i="23"/>
  <c r="B108" i="23"/>
  <c r="S231" i="27"/>
  <c r="AC208" i="25"/>
  <c r="AB157" i="24"/>
  <c r="V197" i="25"/>
  <c r="V210" i="25"/>
  <c r="Z197" i="23"/>
  <c r="AC155" i="24"/>
  <c r="Z159" i="22"/>
  <c r="V142" i="23"/>
  <c r="AB208" i="23"/>
  <c r="F235" i="27"/>
  <c r="D329" i="27" s="1"/>
  <c r="N233" i="27"/>
  <c r="H235" i="27"/>
  <c r="D327" i="27" s="1"/>
  <c r="AC143" i="23"/>
  <c r="X155" i="23"/>
  <c r="Y133" i="24"/>
  <c r="X142" i="24"/>
  <c r="AA143" i="24"/>
  <c r="W141" i="24"/>
  <c r="Z154" i="24"/>
  <c r="S169" i="25"/>
  <c r="V155" i="22"/>
  <c r="W208" i="25"/>
  <c r="V192" i="23"/>
  <c r="AA209" i="23"/>
  <c r="AC156" i="24"/>
  <c r="W207" i="25"/>
  <c r="AC193" i="23"/>
  <c r="W141" i="21"/>
  <c r="E230" i="27"/>
  <c r="D245" i="27" s="1"/>
  <c r="C168" i="25"/>
  <c r="C280" i="25" s="1"/>
  <c r="B230" i="27"/>
  <c r="AC197" i="23"/>
  <c r="AC158" i="22"/>
  <c r="C170" i="25"/>
  <c r="C314" i="25" s="1"/>
  <c r="V157" i="22"/>
  <c r="W156" i="22"/>
  <c r="Z143" i="24"/>
  <c r="AA146" i="24"/>
  <c r="AB144" i="24"/>
  <c r="Q166" i="25"/>
  <c r="AA210" i="23"/>
  <c r="AB210" i="25"/>
  <c r="M169" i="25"/>
  <c r="AC157" i="24"/>
  <c r="C235" i="27"/>
  <c r="D332" i="27" s="1"/>
  <c r="Z144" i="21"/>
  <c r="AB141" i="21"/>
  <c r="AC209" i="23"/>
  <c r="V209" i="25"/>
  <c r="E235" i="27"/>
  <c r="D330" i="27" s="1"/>
  <c r="V195" i="25"/>
  <c r="W209" i="22"/>
  <c r="V194" i="23"/>
  <c r="V157" i="23"/>
  <c r="Y158" i="24"/>
  <c r="Y129" i="22"/>
  <c r="Y159" i="24"/>
  <c r="Z157" i="24"/>
  <c r="P169" i="24" s="1"/>
  <c r="P211" i="22"/>
  <c r="Y208" i="22" s="1"/>
  <c r="AA144" i="24"/>
  <c r="AU105" i="22"/>
  <c r="AM106" i="22"/>
  <c r="AE104" i="22"/>
  <c r="B292" i="22" s="1"/>
  <c r="W106" i="22"/>
  <c r="O106" i="22"/>
  <c r="G105" i="22"/>
  <c r="E167" i="25"/>
  <c r="C261" i="25" s="1"/>
  <c r="R231" i="27"/>
  <c r="AA206" i="23"/>
  <c r="G230" i="23" s="1"/>
  <c r="D243" i="23" s="1"/>
  <c r="V156" i="24"/>
  <c r="AC141" i="23"/>
  <c r="AB154" i="22"/>
  <c r="O234" i="27"/>
  <c r="W206" i="25"/>
  <c r="AC206" i="25"/>
  <c r="W210" i="22"/>
  <c r="Z194" i="23"/>
  <c r="W154" i="23"/>
  <c r="W192" i="23"/>
  <c r="AB208" i="25"/>
  <c r="Y154" i="23"/>
  <c r="V130" i="24"/>
  <c r="B168" i="24" s="1"/>
  <c r="X141" i="24"/>
  <c r="AB211" i="25"/>
  <c r="W192" i="25"/>
  <c r="AB206" i="23"/>
  <c r="O232" i="27"/>
  <c r="H232" i="27"/>
  <c r="D275" i="27" s="1"/>
  <c r="AC210" i="25"/>
  <c r="R234" i="27"/>
  <c r="B232" i="27"/>
  <c r="V157" i="24"/>
  <c r="AA211" i="23"/>
  <c r="V145" i="23"/>
  <c r="X206" i="25"/>
  <c r="X157" i="22"/>
  <c r="Y141" i="23"/>
  <c r="Y156" i="23"/>
  <c r="AB131" i="24"/>
  <c r="Z146" i="24"/>
  <c r="X155" i="24"/>
  <c r="Z208" i="23"/>
  <c r="F232" i="23" s="1"/>
  <c r="D277" i="23" s="1"/>
  <c r="L234" i="27"/>
  <c r="V207" i="23"/>
  <c r="Q235" i="27"/>
  <c r="V158" i="24"/>
  <c r="V158" i="22"/>
  <c r="F171" i="25"/>
  <c r="C329" i="25" s="1"/>
  <c r="AC159" i="23"/>
  <c r="X206" i="22"/>
  <c r="AB156" i="22"/>
  <c r="R168" i="22" s="1"/>
  <c r="V144" i="21"/>
  <c r="X156" i="22"/>
  <c r="D168" i="22" s="1"/>
  <c r="C279" i="22" s="1"/>
  <c r="Z155" i="23"/>
  <c r="X159" i="23"/>
  <c r="W142" i="24"/>
  <c r="AA142" i="24"/>
  <c r="AU93" i="22"/>
  <c r="O93" i="22"/>
  <c r="AM94" i="22"/>
  <c r="W94" i="22"/>
  <c r="AU95" i="22"/>
  <c r="W95" i="22"/>
  <c r="G95" i="22"/>
  <c r="O104" i="22"/>
  <c r="B259" i="22" s="1"/>
  <c r="W105" i="22"/>
  <c r="AE106" i="22"/>
  <c r="AM105" i="23"/>
  <c r="AM106" i="23"/>
  <c r="G105" i="23"/>
  <c r="G106" i="23"/>
  <c r="AU93" i="23"/>
  <c r="O93" i="23"/>
  <c r="AE94" i="23"/>
  <c r="AE95" i="23"/>
  <c r="AB223" i="24"/>
  <c r="P224" i="24"/>
  <c r="V219" i="24" s="1"/>
  <c r="V93" i="22"/>
  <c r="AL94" i="22"/>
  <c r="F94" i="22"/>
  <c r="V95" i="22"/>
  <c r="AT104" i="22"/>
  <c r="B329" i="22" s="1"/>
  <c r="N104" i="22"/>
  <c r="B260" i="22" s="1"/>
  <c r="AD105" i="22"/>
  <c r="AT106" i="22"/>
  <c r="N106" i="22"/>
  <c r="AL105" i="23"/>
  <c r="AL106" i="23"/>
  <c r="F105" i="23"/>
  <c r="F106" i="23"/>
  <c r="AD93" i="23"/>
  <c r="AT94" i="23"/>
  <c r="F94" i="23"/>
  <c r="V95" i="23"/>
  <c r="AL104" i="23"/>
  <c r="B311" i="23" s="1"/>
  <c r="AB224" i="22"/>
  <c r="B167" i="25"/>
  <c r="L167" i="25"/>
  <c r="P167" i="25"/>
  <c r="F167" i="25"/>
  <c r="C260" i="25" s="1"/>
  <c r="H169" i="22"/>
  <c r="C291" i="22" s="1"/>
  <c r="I233" i="27"/>
  <c r="D290" i="27" s="1"/>
  <c r="B234" i="27"/>
  <c r="AK93" i="22"/>
  <c r="E93" i="22"/>
  <c r="AK94" i="22"/>
  <c r="E94" i="22"/>
  <c r="U95" i="22"/>
  <c r="AC104" i="22"/>
  <c r="B294" i="22" s="1"/>
  <c r="E104" i="22"/>
  <c r="B245" i="22" s="1"/>
  <c r="AK105" i="22"/>
  <c r="E105" i="22"/>
  <c r="M106" i="22"/>
  <c r="AC105" i="23"/>
  <c r="AC106" i="23"/>
  <c r="AS93" i="23"/>
  <c r="M93" i="23"/>
  <c r="U94" i="23"/>
  <c r="AS95" i="23"/>
  <c r="E95" i="23"/>
  <c r="Z221" i="24"/>
  <c r="Z131" i="23"/>
  <c r="F169" i="23" s="1"/>
  <c r="C293" i="23" s="1"/>
  <c r="L171" i="22"/>
  <c r="B171" i="22"/>
  <c r="AA223" i="24"/>
  <c r="O233" i="27"/>
  <c r="E233" i="27"/>
  <c r="D294" i="27" s="1"/>
  <c r="AC156" i="22"/>
  <c r="D170" i="25"/>
  <c r="C313" i="25" s="1"/>
  <c r="N170" i="25"/>
  <c r="AC219" i="24"/>
  <c r="AB130" i="23"/>
  <c r="R168" i="23" s="1"/>
  <c r="Z129" i="24"/>
  <c r="AA129" i="24"/>
  <c r="AB128" i="24"/>
  <c r="Z130" i="24"/>
  <c r="AA130" i="24"/>
  <c r="AA133" i="24"/>
  <c r="V133" i="24"/>
  <c r="L171" i="24" s="1"/>
  <c r="AA132" i="24"/>
  <c r="Z131" i="24"/>
  <c r="AA131" i="24"/>
  <c r="V210" i="24"/>
  <c r="L231" i="27"/>
  <c r="W159" i="22"/>
  <c r="X128" i="24"/>
  <c r="AB93" i="22"/>
  <c r="AB94" i="22"/>
  <c r="AR95" i="22"/>
  <c r="L95" i="22"/>
  <c r="AB104" i="22"/>
  <c r="B295" i="22" s="1"/>
  <c r="AB105" i="22"/>
  <c r="AB106" i="23"/>
  <c r="AB105" i="23"/>
  <c r="AR93" i="23"/>
  <c r="L93" i="23"/>
  <c r="AB94" i="23"/>
  <c r="AR95" i="23"/>
  <c r="D95" i="23"/>
  <c r="AC210" i="24"/>
  <c r="V143" i="22"/>
  <c r="AA224" i="24"/>
  <c r="AA129" i="23"/>
  <c r="G167" i="23" s="1"/>
  <c r="C259" i="23" s="1"/>
  <c r="P211" i="24"/>
  <c r="AB208" i="24" s="1"/>
  <c r="AA155" i="22"/>
  <c r="AC155" i="22"/>
  <c r="O171" i="25"/>
  <c r="O230" i="27"/>
  <c r="N169" i="25"/>
  <c r="D169" i="25"/>
  <c r="C295" i="25" s="1"/>
  <c r="Y219" i="25"/>
  <c r="R170" i="25"/>
  <c r="H170" i="25"/>
  <c r="C309" i="25" s="1"/>
  <c r="V224" i="25"/>
  <c r="AC222" i="25"/>
  <c r="AC220" i="24"/>
  <c r="AB209" i="24"/>
  <c r="W156" i="24"/>
  <c r="W128" i="24"/>
  <c r="AC132" i="23"/>
  <c r="AB159" i="22"/>
  <c r="AC221" i="25"/>
  <c r="Z193" i="23"/>
  <c r="W211" i="23"/>
  <c r="X209" i="23"/>
  <c r="Y206" i="23"/>
  <c r="Z206" i="23"/>
  <c r="W209" i="23"/>
  <c r="W208" i="23"/>
  <c r="X206" i="23"/>
  <c r="X208" i="23"/>
  <c r="N232" i="23" s="1"/>
  <c r="Z207" i="23"/>
  <c r="W210" i="23"/>
  <c r="Y211" i="23"/>
  <c r="X211" i="23"/>
  <c r="W207" i="23"/>
  <c r="X210" i="23"/>
  <c r="X207" i="23"/>
  <c r="Y210" i="23"/>
  <c r="Y208" i="23"/>
  <c r="Y207" i="23"/>
  <c r="Y209" i="23"/>
  <c r="E233" i="23" s="1"/>
  <c r="D294" i="23" s="1"/>
  <c r="C170" i="23"/>
  <c r="C314" i="23" s="1"/>
  <c r="M170" i="23"/>
  <c r="Y130" i="24"/>
  <c r="Z128" i="24"/>
  <c r="AA157" i="24"/>
  <c r="Y132" i="24"/>
  <c r="X144" i="22"/>
  <c r="Z159" i="24"/>
  <c r="AA159" i="24"/>
  <c r="AC129" i="24"/>
  <c r="S167" i="24" s="1"/>
  <c r="AQ93" i="22"/>
  <c r="AI93" i="22"/>
  <c r="AA93" i="22"/>
  <c r="S93" i="22"/>
  <c r="K93" i="22"/>
  <c r="C93" i="22"/>
  <c r="AQ94" i="22"/>
  <c r="AI94" i="22"/>
  <c r="AA94" i="22"/>
  <c r="S94" i="22"/>
  <c r="K94" i="22"/>
  <c r="C94" i="22"/>
  <c r="AQ104" i="22"/>
  <c r="B332" i="22" s="1"/>
  <c r="AI104" i="22"/>
  <c r="B314" i="22" s="1"/>
  <c r="AA104" i="22"/>
  <c r="B296" i="22" s="1"/>
  <c r="S104" i="22"/>
  <c r="B280" i="22" s="1"/>
  <c r="K104" i="22"/>
  <c r="B263" i="22" s="1"/>
  <c r="C104" i="22"/>
  <c r="B247" i="22" s="1"/>
  <c r="AQ105" i="22"/>
  <c r="AI105" i="22"/>
  <c r="AA105" i="22"/>
  <c r="S105" i="22"/>
  <c r="K105" i="22"/>
  <c r="C105" i="22"/>
  <c r="AQ106" i="23"/>
  <c r="AQ105" i="23"/>
  <c r="AI105" i="23"/>
  <c r="AI106" i="23"/>
  <c r="AA105" i="23"/>
  <c r="AA106" i="23"/>
  <c r="S105" i="23"/>
  <c r="S106" i="23"/>
  <c r="K105" i="23"/>
  <c r="K106" i="23"/>
  <c r="C105" i="23"/>
  <c r="C106" i="23"/>
  <c r="AQ93" i="23"/>
  <c r="AI93" i="23"/>
  <c r="AA93" i="23"/>
  <c r="S93" i="23"/>
  <c r="K93" i="23"/>
  <c r="C93" i="23"/>
  <c r="AQ94" i="23"/>
  <c r="AI94" i="23"/>
  <c r="AA94" i="23"/>
  <c r="S94" i="23"/>
  <c r="K94" i="23"/>
  <c r="C94" i="23"/>
  <c r="AQ104" i="23"/>
  <c r="B332" i="23" s="1"/>
  <c r="AI104" i="23"/>
  <c r="B314" i="23" s="1"/>
  <c r="AA104" i="23"/>
  <c r="B296" i="23" s="1"/>
  <c r="M234" i="27"/>
  <c r="L233" i="23"/>
  <c r="B233" i="23"/>
  <c r="Z223" i="24"/>
  <c r="AB158" i="24"/>
  <c r="Z143" i="23"/>
  <c r="Z133" i="23"/>
  <c r="Z154" i="22"/>
  <c r="X224" i="25"/>
  <c r="N234" i="27"/>
  <c r="V154" i="22"/>
  <c r="E232" i="27"/>
  <c r="D278" i="27" s="1"/>
  <c r="W141" i="22"/>
  <c r="H167" i="25"/>
  <c r="C258" i="25" s="1"/>
  <c r="X132" i="23"/>
  <c r="P232" i="23"/>
  <c r="S166" i="25"/>
  <c r="I166" i="25"/>
  <c r="C241" i="25" s="1"/>
  <c r="N230" i="27"/>
  <c r="Y194" i="23"/>
  <c r="AB219" i="24"/>
  <c r="AC158" i="24"/>
  <c r="R166" i="23"/>
  <c r="H166" i="23"/>
  <c r="C242" i="23" s="1"/>
  <c r="AA130" i="23"/>
  <c r="P198" i="22"/>
  <c r="AC195" i="22" s="1"/>
  <c r="Z143" i="22"/>
  <c r="Y208" i="25"/>
  <c r="AA211" i="25"/>
  <c r="AA208" i="25"/>
  <c r="AB207" i="25"/>
  <c r="Y207" i="25"/>
  <c r="AA206" i="25"/>
  <c r="Z210" i="25"/>
  <c r="Z207" i="25"/>
  <c r="AA209" i="25"/>
  <c r="X211" i="25"/>
  <c r="Z211" i="25"/>
  <c r="Z209" i="25"/>
  <c r="AA210" i="25"/>
  <c r="Y206" i="25"/>
  <c r="AA207" i="25"/>
  <c r="Y211" i="25"/>
  <c r="X209" i="25"/>
  <c r="X208" i="25"/>
  <c r="X210" i="25"/>
  <c r="Y209" i="25"/>
  <c r="X207" i="25"/>
  <c r="Z208" i="25"/>
  <c r="Z206" i="25"/>
  <c r="AB206" i="25"/>
  <c r="Y210" i="25"/>
  <c r="AC146" i="22"/>
  <c r="AC211" i="25"/>
  <c r="W154" i="22"/>
  <c r="Y197" i="23"/>
  <c r="AC209" i="25"/>
  <c r="L166" i="25"/>
  <c r="B166" i="25"/>
  <c r="AB211" i="23"/>
  <c r="AA208" i="24"/>
  <c r="W154" i="24"/>
  <c r="AB143" i="23"/>
  <c r="AB132" i="23"/>
  <c r="AA156" i="22"/>
  <c r="AA145" i="22"/>
  <c r="Z146" i="21"/>
  <c r="V155" i="23"/>
  <c r="AC159" i="22"/>
  <c r="W206" i="24"/>
  <c r="X133" i="23"/>
  <c r="M167" i="25"/>
  <c r="AB196" i="23"/>
  <c r="V208" i="25"/>
  <c r="Z195" i="23"/>
  <c r="P233" i="23" s="1"/>
  <c r="Z211" i="23"/>
  <c r="F235" i="23" s="1"/>
  <c r="D329" i="23" s="1"/>
  <c r="AC221" i="24"/>
  <c r="AB210" i="24"/>
  <c r="W157" i="24"/>
  <c r="AC155" i="23"/>
  <c r="AC144" i="23"/>
  <c r="AC133" i="23"/>
  <c r="AC154" i="22"/>
  <c r="V221" i="24"/>
  <c r="V130" i="23"/>
  <c r="L168" i="23" s="1"/>
  <c r="B233" i="27"/>
  <c r="F231" i="27"/>
  <c r="D260" i="27" s="1"/>
  <c r="X132" i="22"/>
  <c r="Z156" i="24"/>
  <c r="Z154" i="23"/>
  <c r="AA155" i="24"/>
  <c r="Y144" i="23"/>
  <c r="Y131" i="23"/>
  <c r="Y155" i="23"/>
  <c r="X159" i="24"/>
  <c r="Y158" i="23"/>
  <c r="X130" i="24"/>
  <c r="X156" i="24"/>
  <c r="Y156" i="24"/>
  <c r="Z133" i="24"/>
  <c r="V129" i="24"/>
  <c r="Z141" i="23"/>
  <c r="Y159" i="23"/>
  <c r="AM93" i="22"/>
  <c r="G93" i="22"/>
  <c r="O95" i="22"/>
  <c r="W104" i="22"/>
  <c r="B276" i="22" s="1"/>
  <c r="AE105" i="22"/>
  <c r="AU106" i="22"/>
  <c r="G106" i="22"/>
  <c r="AU105" i="23"/>
  <c r="AU106" i="23"/>
  <c r="O105" i="23"/>
  <c r="O106" i="23"/>
  <c r="W93" i="23"/>
  <c r="AU94" i="23"/>
  <c r="G94" i="23"/>
  <c r="W95" i="23"/>
  <c r="M230" i="23"/>
  <c r="C230" i="23"/>
  <c r="D247" i="23" s="1"/>
  <c r="AA221" i="24"/>
  <c r="R233" i="23"/>
  <c r="H233" i="23"/>
  <c r="D291" i="23" s="1"/>
  <c r="AC129" i="23"/>
  <c r="Y130" i="23"/>
  <c r="E168" i="23" s="1"/>
  <c r="C278" i="23" s="1"/>
  <c r="AT93" i="22"/>
  <c r="N93" i="22"/>
  <c r="AL95" i="22"/>
  <c r="F95" i="22"/>
  <c r="V104" i="22"/>
  <c r="B277" i="22" s="1"/>
  <c r="AL105" i="22"/>
  <c r="F105" i="22"/>
  <c r="V106" i="22"/>
  <c r="V105" i="23"/>
  <c r="V106" i="23"/>
  <c r="V93" i="23"/>
  <c r="AL95" i="23"/>
  <c r="AB224" i="25"/>
  <c r="AC220" i="25"/>
  <c r="Y223" i="25"/>
  <c r="AA224" i="25"/>
  <c r="Z223" i="25"/>
  <c r="Z221" i="25"/>
  <c r="AA223" i="25"/>
  <c r="Y220" i="25"/>
  <c r="AB222" i="25"/>
  <c r="Y221" i="25"/>
  <c r="AA222" i="25"/>
  <c r="Z220" i="25"/>
  <c r="Y224" i="25"/>
  <c r="AA220" i="25"/>
  <c r="AA221" i="25"/>
  <c r="AB220" i="25"/>
  <c r="Z224" i="25"/>
  <c r="AA219" i="25"/>
  <c r="Z222" i="25"/>
  <c r="AB221" i="25"/>
  <c r="Y222" i="25"/>
  <c r="Z219" i="25"/>
  <c r="AB223" i="25"/>
  <c r="AC219" i="25"/>
  <c r="AB219" i="25"/>
  <c r="V132" i="23"/>
  <c r="B170" i="23" s="1"/>
  <c r="X219" i="25"/>
  <c r="AA222" i="24"/>
  <c r="AC207" i="24"/>
  <c r="S171" i="25"/>
  <c r="I171" i="25"/>
  <c r="C326" i="25" s="1"/>
  <c r="AC130" i="23"/>
  <c r="V208" i="24"/>
  <c r="AS93" i="22"/>
  <c r="M93" i="22"/>
  <c r="U94" i="22"/>
  <c r="AS104" i="22"/>
  <c r="B330" i="22" s="1"/>
  <c r="M104" i="22"/>
  <c r="B261" i="22" s="1"/>
  <c r="U105" i="22"/>
  <c r="AC106" i="22"/>
  <c r="AK105" i="23"/>
  <c r="AK106" i="23"/>
  <c r="E105" i="23"/>
  <c r="E106" i="23"/>
  <c r="U93" i="23"/>
  <c r="AC94" i="23"/>
  <c r="AC95" i="23"/>
  <c r="R168" i="24"/>
  <c r="H168" i="24"/>
  <c r="C275" i="24" s="1"/>
  <c r="D232" i="27"/>
  <c r="D279" i="27" s="1"/>
  <c r="I168" i="24"/>
  <c r="C274" i="24" s="1"/>
  <c r="S168" i="24"/>
  <c r="B230" i="23"/>
  <c r="L230" i="23"/>
  <c r="Q167" i="25"/>
  <c r="G167" i="25"/>
  <c r="C259" i="25" s="1"/>
  <c r="AA128" i="24"/>
  <c r="W158" i="22"/>
  <c r="X129" i="24"/>
  <c r="D167" i="24" s="1"/>
  <c r="C262" i="24" s="1"/>
  <c r="AJ93" i="22"/>
  <c r="D93" i="22"/>
  <c r="L94" i="22"/>
  <c r="AJ104" i="22"/>
  <c r="B313" i="22" s="1"/>
  <c r="D104" i="22"/>
  <c r="B246" i="22" s="1"/>
  <c r="T105" i="22"/>
  <c r="AR106" i="22"/>
  <c r="D106" i="22"/>
  <c r="AJ106" i="23"/>
  <c r="AJ105" i="23"/>
  <c r="D106" i="23"/>
  <c r="D105" i="23"/>
  <c r="T93" i="23"/>
  <c r="AJ94" i="23"/>
  <c r="D94" i="23"/>
  <c r="T95" i="23"/>
  <c r="AB104" i="23"/>
  <c r="B295" i="23" s="1"/>
  <c r="R169" i="24"/>
  <c r="H169" i="24"/>
  <c r="C291" i="24" s="1"/>
  <c r="Y159" i="22"/>
  <c r="AC224" i="25"/>
  <c r="AA207" i="24"/>
  <c r="AB131" i="23"/>
  <c r="AA144" i="22"/>
  <c r="V221" i="25"/>
  <c r="B93" i="22"/>
  <c r="AP93" i="22"/>
  <c r="AH93" i="22"/>
  <c r="Z93" i="22"/>
  <c r="R93" i="22"/>
  <c r="J93" i="22"/>
  <c r="B94" i="22"/>
  <c r="AP94" i="22"/>
  <c r="AH94" i="22"/>
  <c r="Z94" i="22"/>
  <c r="R94" i="22"/>
  <c r="J94" i="22"/>
  <c r="B104" i="22"/>
  <c r="AP104" i="22"/>
  <c r="AH104" i="22"/>
  <c r="Z104" i="22"/>
  <c r="R104" i="22"/>
  <c r="J104" i="22"/>
  <c r="B105" i="22"/>
  <c r="AP105" i="22"/>
  <c r="AH105" i="22"/>
  <c r="Z105" i="22"/>
  <c r="R105" i="22"/>
  <c r="J105" i="22"/>
  <c r="B106" i="23"/>
  <c r="B105" i="23"/>
  <c r="AP105" i="23"/>
  <c r="AP106" i="23"/>
  <c r="AH105" i="23"/>
  <c r="AH106" i="23"/>
  <c r="Z105" i="23"/>
  <c r="Z106" i="23"/>
  <c r="R105" i="23"/>
  <c r="R106" i="23"/>
  <c r="J105" i="23"/>
  <c r="J106" i="23"/>
  <c r="B93" i="23"/>
  <c r="AP93" i="23"/>
  <c r="AH93" i="23"/>
  <c r="Z93" i="23"/>
  <c r="R93" i="23"/>
  <c r="J93" i="23"/>
  <c r="B94" i="23"/>
  <c r="AP94" i="23"/>
  <c r="AH94" i="23"/>
  <c r="Z94" i="23"/>
  <c r="R94" i="23"/>
  <c r="J94" i="23"/>
  <c r="B104" i="23"/>
  <c r="AP104" i="23"/>
  <c r="AH104" i="23"/>
  <c r="Z104" i="23"/>
  <c r="W222" i="25"/>
  <c r="L170" i="25"/>
  <c r="B170" i="25"/>
  <c r="Z224" i="24"/>
  <c r="AB159" i="24"/>
  <c r="AA128" i="23"/>
  <c r="Q166" i="23" s="1"/>
  <c r="Y143" i="22"/>
  <c r="AC145" i="22"/>
  <c r="I170" i="22" s="1"/>
  <c r="C308" i="22" s="1"/>
  <c r="W142" i="22"/>
  <c r="AC192" i="23"/>
  <c r="C233" i="27"/>
  <c r="D296" i="27" s="1"/>
  <c r="L230" i="27"/>
  <c r="Z207" i="24"/>
  <c r="AC159" i="24"/>
  <c r="AA131" i="23"/>
  <c r="Q169" i="23" s="1"/>
  <c r="Z155" i="22"/>
  <c r="Z144" i="22"/>
  <c r="AC207" i="23"/>
  <c r="V210" i="23"/>
  <c r="V211" i="24"/>
  <c r="V145" i="22"/>
  <c r="B170" i="22" s="1"/>
  <c r="O167" i="25"/>
  <c r="C171" i="25"/>
  <c r="C332" i="25" s="1"/>
  <c r="M171" i="25"/>
  <c r="AB220" i="24"/>
  <c r="AA209" i="24"/>
  <c r="AB144" i="23"/>
  <c r="AB133" i="23"/>
  <c r="V193" i="22"/>
  <c r="AA157" i="22"/>
  <c r="AA146" i="22"/>
  <c r="L171" i="23"/>
  <c r="B171" i="23"/>
  <c r="AC144" i="22"/>
  <c r="AB194" i="23"/>
  <c r="R232" i="23" s="1"/>
  <c r="AA144" i="21"/>
  <c r="W211" i="25"/>
  <c r="W143" i="22"/>
  <c r="M168" i="22" s="1"/>
  <c r="AC196" i="23"/>
  <c r="AC208" i="23"/>
  <c r="AB192" i="23"/>
  <c r="H230" i="23" s="1"/>
  <c r="D242" i="23" s="1"/>
  <c r="AA207" i="23"/>
  <c r="G232" i="27"/>
  <c r="D276" i="27" s="1"/>
  <c r="AC222" i="24"/>
  <c r="AB211" i="24"/>
  <c r="W158" i="24"/>
  <c r="AC156" i="23"/>
  <c r="AC145" i="23"/>
  <c r="V128" i="23"/>
  <c r="W197" i="22"/>
  <c r="AB142" i="22"/>
  <c r="V207" i="25"/>
  <c r="W219" i="24"/>
  <c r="W128" i="23"/>
  <c r="M166" i="23" s="1"/>
  <c r="W146" i="23"/>
  <c r="AA195" i="23"/>
  <c r="AA142" i="21"/>
  <c r="Z158" i="24"/>
  <c r="Y145" i="23"/>
  <c r="Y131" i="24"/>
  <c r="AA156" i="24"/>
  <c r="X158" i="23"/>
  <c r="W129" i="24"/>
  <c r="C167" i="24" s="1"/>
  <c r="C263" i="24" s="1"/>
  <c r="X158" i="24"/>
  <c r="Y129" i="24"/>
  <c r="AB155" i="24"/>
  <c r="Y142" i="23"/>
  <c r="V128" i="24"/>
  <c r="Y154" i="24"/>
  <c r="W155" i="23"/>
  <c r="X156" i="23"/>
  <c r="W130" i="24"/>
  <c r="Z142" i="23"/>
  <c r="AE94" i="22"/>
  <c r="AU104" i="22"/>
  <c r="B328" i="22" s="1"/>
  <c r="G104" i="22"/>
  <c r="B243" i="22" s="1"/>
  <c r="O105" i="22"/>
  <c r="AE105" i="23"/>
  <c r="AE106" i="23"/>
  <c r="AM93" i="23"/>
  <c r="G93" i="23"/>
  <c r="AM95" i="23"/>
  <c r="Z210" i="24"/>
  <c r="Q168" i="25"/>
  <c r="G168" i="25"/>
  <c r="C276" i="25" s="1"/>
  <c r="AB206" i="24"/>
  <c r="M235" i="27"/>
  <c r="L169" i="22"/>
  <c r="B169" i="22"/>
  <c r="N169" i="22"/>
  <c r="D169" i="22"/>
  <c r="C295" i="22" s="1"/>
  <c r="AD94" i="22"/>
  <c r="AT95" i="22"/>
  <c r="N95" i="22"/>
  <c r="AD104" i="22"/>
  <c r="B293" i="22" s="1"/>
  <c r="AT105" i="23"/>
  <c r="AT106" i="23"/>
  <c r="N105" i="23"/>
  <c r="N106" i="23"/>
  <c r="AL93" i="23"/>
  <c r="F93" i="23"/>
  <c r="N94" i="23"/>
  <c r="AD95" i="23"/>
  <c r="Z130" i="23"/>
  <c r="V224" i="24"/>
  <c r="L167" i="22"/>
  <c r="B167" i="22"/>
  <c r="W129" i="23"/>
  <c r="Q233" i="23"/>
  <c r="G233" i="23"/>
  <c r="D292" i="23" s="1"/>
  <c r="R171" i="25"/>
  <c r="H171" i="25"/>
  <c r="C327" i="25" s="1"/>
  <c r="O170" i="24"/>
  <c r="E170" i="24"/>
  <c r="C312" i="24" s="1"/>
  <c r="M169" i="22"/>
  <c r="C169" i="22"/>
  <c r="C296" i="22" s="1"/>
  <c r="P167" i="24"/>
  <c r="F167" i="24"/>
  <c r="C260" i="24" s="1"/>
  <c r="AC94" i="22"/>
  <c r="AS95" i="22"/>
  <c r="M95" i="22"/>
  <c r="AK104" i="22"/>
  <c r="B312" i="22" s="1"/>
  <c r="AS105" i="22"/>
  <c r="M105" i="23"/>
  <c r="M106" i="23"/>
  <c r="AK94" i="23"/>
  <c r="E94" i="23"/>
  <c r="AC104" i="23"/>
  <c r="B294" i="23" s="1"/>
  <c r="X220" i="25"/>
  <c r="Y211" i="24"/>
  <c r="AA154" i="22"/>
  <c r="V222" i="24"/>
  <c r="W133" i="23"/>
  <c r="B170" i="24"/>
  <c r="L170" i="24"/>
  <c r="AC211" i="24"/>
  <c r="D168" i="25"/>
  <c r="C279" i="25" s="1"/>
  <c r="N168" i="25"/>
  <c r="AB158" i="22"/>
  <c r="Y142" i="22"/>
  <c r="X133" i="24"/>
  <c r="W131" i="24"/>
  <c r="T93" i="22"/>
  <c r="AJ94" i="22"/>
  <c r="D94" i="22"/>
  <c r="T95" i="22"/>
  <c r="T104" i="22"/>
  <c r="B279" i="22" s="1"/>
  <c r="AR105" i="22"/>
  <c r="AR106" i="23"/>
  <c r="AR105" i="23"/>
  <c r="L106" i="23"/>
  <c r="L105" i="23"/>
  <c r="AB93" i="23"/>
  <c r="AR104" i="23"/>
  <c r="B331" i="23" s="1"/>
  <c r="Z222" i="24"/>
  <c r="Z132" i="23"/>
  <c r="AC157" i="22"/>
  <c r="V209" i="24"/>
  <c r="D231" i="27"/>
  <c r="D262" i="27" s="1"/>
  <c r="N231" i="27"/>
  <c r="V207" i="24"/>
  <c r="AW93" i="22"/>
  <c r="AO93" i="22"/>
  <c r="AG93" i="22"/>
  <c r="Y93" i="22"/>
  <c r="Q93" i="22"/>
  <c r="I93" i="22"/>
  <c r="AW94" i="22"/>
  <c r="AO94" i="22"/>
  <c r="AG94" i="22"/>
  <c r="Y94" i="22"/>
  <c r="Q94" i="22"/>
  <c r="I94" i="22"/>
  <c r="AW104" i="22"/>
  <c r="B326" i="22" s="1"/>
  <c r="AO104" i="22"/>
  <c r="B308" i="22" s="1"/>
  <c r="AG104" i="22"/>
  <c r="B290" i="22" s="1"/>
  <c r="Y104" i="22"/>
  <c r="B274" i="22" s="1"/>
  <c r="Q104" i="22"/>
  <c r="B257" i="22" s="1"/>
  <c r="I104" i="22"/>
  <c r="B241" i="22" s="1"/>
  <c r="AW105" i="22"/>
  <c r="AO105" i="22"/>
  <c r="AG105" i="22"/>
  <c r="Y105" i="22"/>
  <c r="Q105" i="22"/>
  <c r="I105" i="22"/>
  <c r="AW106" i="23"/>
  <c r="AW105" i="23"/>
  <c r="AO106" i="23"/>
  <c r="AO105" i="23"/>
  <c r="AG105" i="23"/>
  <c r="AG106" i="23"/>
  <c r="Y105" i="23"/>
  <c r="Y106" i="23"/>
  <c r="Q106" i="23"/>
  <c r="Q105" i="23"/>
  <c r="I106" i="23"/>
  <c r="I105" i="23"/>
  <c r="AW93" i="23"/>
  <c r="AO93" i="23"/>
  <c r="AG93" i="23"/>
  <c r="Y93" i="23"/>
  <c r="Q93" i="23"/>
  <c r="I93" i="23"/>
  <c r="AW94" i="23"/>
  <c r="AO94" i="23"/>
  <c r="AG94" i="23"/>
  <c r="Y94" i="23"/>
  <c r="Q94" i="23"/>
  <c r="I94" i="23"/>
  <c r="AW104" i="23"/>
  <c r="B326" i="23" s="1"/>
  <c r="AO104" i="23"/>
  <c r="B308" i="23" s="1"/>
  <c r="AG104" i="23"/>
  <c r="B290" i="23" s="1"/>
  <c r="AB196" i="25"/>
  <c r="AC196" i="25"/>
  <c r="W196" i="25"/>
  <c r="AB194" i="25"/>
  <c r="AC192" i="25"/>
  <c r="AC194" i="25"/>
  <c r="AC197" i="25"/>
  <c r="W194" i="25"/>
  <c r="X192" i="25"/>
  <c r="AB195" i="25"/>
  <c r="AC195" i="25"/>
  <c r="W195" i="25"/>
  <c r="AB193" i="25"/>
  <c r="AB197" i="25"/>
  <c r="AC193" i="25"/>
  <c r="V192" i="25"/>
  <c r="W193" i="25"/>
  <c r="W197" i="25"/>
  <c r="AA194" i="25"/>
  <c r="AA193" i="25"/>
  <c r="Y195" i="25"/>
  <c r="AB192" i="25"/>
  <c r="X196" i="25"/>
  <c r="Z197" i="25"/>
  <c r="X195" i="25"/>
  <c r="AA192" i="25"/>
  <c r="Z193" i="25"/>
  <c r="AA196" i="25"/>
  <c r="X194" i="25"/>
  <c r="Z192" i="25"/>
  <c r="Y197" i="25"/>
  <c r="Z195" i="25"/>
  <c r="Z194" i="25"/>
  <c r="AA197" i="25"/>
  <c r="Y196" i="25"/>
  <c r="Y193" i="25"/>
  <c r="Y194" i="25"/>
  <c r="X197" i="25"/>
  <c r="V193" i="25"/>
  <c r="X193" i="25"/>
  <c r="Y192" i="25"/>
  <c r="AA195" i="25"/>
  <c r="Z196" i="25"/>
  <c r="AA193" i="23"/>
  <c r="AA219" i="24"/>
  <c r="AC154" i="24"/>
  <c r="Y144" i="22"/>
  <c r="O169" i="22" s="1"/>
  <c r="V208" i="23"/>
  <c r="B232" i="23" s="1"/>
  <c r="I169" i="25"/>
  <c r="C290" i="25" s="1"/>
  <c r="AB207" i="23"/>
  <c r="W146" i="22"/>
  <c r="V220" i="25"/>
  <c r="AC210" i="23"/>
  <c r="S234" i="23" s="1"/>
  <c r="W221" i="25"/>
  <c r="V193" i="23"/>
  <c r="L231" i="23" s="1"/>
  <c r="Z208" i="24"/>
  <c r="V154" i="24"/>
  <c r="AA132" i="23"/>
  <c r="G170" i="23" s="1"/>
  <c r="C310" i="23" s="1"/>
  <c r="P224" i="22"/>
  <c r="V222" i="22" s="1"/>
  <c r="Z156" i="22"/>
  <c r="Z145" i="22"/>
  <c r="F170" i="22" s="1"/>
  <c r="C311" i="22" s="1"/>
  <c r="D167" i="25"/>
  <c r="C262" i="25" s="1"/>
  <c r="AC195" i="23"/>
  <c r="I233" i="23" s="1"/>
  <c r="D290" i="23" s="1"/>
  <c r="N235" i="27"/>
  <c r="D235" i="27"/>
  <c r="D331" i="27" s="1"/>
  <c r="X223" i="25"/>
  <c r="W224" i="25"/>
  <c r="X130" i="23"/>
  <c r="S233" i="23"/>
  <c r="S235" i="23"/>
  <c r="I235" i="23"/>
  <c r="D326" i="23" s="1"/>
  <c r="R230" i="23"/>
  <c r="D166" i="25"/>
  <c r="C246" i="25" s="1"/>
  <c r="N166" i="25"/>
  <c r="AC194" i="23"/>
  <c r="AB221" i="24"/>
  <c r="AA210" i="24"/>
  <c r="AB145" i="23"/>
  <c r="R170" i="23" s="1"/>
  <c r="AC128" i="23"/>
  <c r="S166" i="23" s="1"/>
  <c r="AA158" i="22"/>
  <c r="AB141" i="22"/>
  <c r="R166" i="22" s="1"/>
  <c r="D171" i="25"/>
  <c r="C331" i="25" s="1"/>
  <c r="V144" i="23"/>
  <c r="B169" i="23" s="1"/>
  <c r="AA196" i="23"/>
  <c r="G234" i="23" s="1"/>
  <c r="D310" i="23" s="1"/>
  <c r="W144" i="23"/>
  <c r="C231" i="27"/>
  <c r="D263" i="27" s="1"/>
  <c r="AB209" i="25"/>
  <c r="X141" i="22"/>
  <c r="Q230" i="23"/>
  <c r="W210" i="25"/>
  <c r="C234" i="25" s="1"/>
  <c r="D314" i="25" s="1"/>
  <c r="O231" i="27"/>
  <c r="AB210" i="23"/>
  <c r="V197" i="23"/>
  <c r="AC223" i="24"/>
  <c r="AC206" i="24"/>
  <c r="W159" i="24"/>
  <c r="AC157" i="23"/>
  <c r="AC146" i="23"/>
  <c r="W220" i="22"/>
  <c r="AB143" i="22"/>
  <c r="G235" i="27"/>
  <c r="D328" i="27" s="1"/>
  <c r="AC209" i="24"/>
  <c r="W131" i="23"/>
  <c r="AA141" i="21"/>
  <c r="F230" i="27"/>
  <c r="D244" i="27" s="1"/>
  <c r="X131" i="23"/>
  <c r="C169" i="25"/>
  <c r="C296" i="25" s="1"/>
  <c r="AA154" i="24"/>
  <c r="Y132" i="23"/>
  <c r="W157" i="23"/>
  <c r="AA158" i="24"/>
  <c r="X142" i="23"/>
  <c r="N167" i="23" s="1"/>
  <c r="AB133" i="24"/>
  <c r="AC133" i="24"/>
  <c r="Y157" i="23"/>
  <c r="AB129" i="24"/>
  <c r="Y146" i="23"/>
  <c r="X144" i="23"/>
  <c r="AB132" i="24"/>
  <c r="Y155" i="24"/>
  <c r="W159" i="23"/>
  <c r="X131" i="24"/>
  <c r="AE93" i="22"/>
  <c r="AM104" i="22"/>
  <c r="B310" i="22" s="1"/>
  <c r="AM105" i="22"/>
  <c r="W105" i="23"/>
  <c r="W106" i="23"/>
  <c r="O94" i="23"/>
  <c r="AM104" i="23"/>
  <c r="B310" i="23" s="1"/>
  <c r="Y209" i="24"/>
  <c r="O168" i="22"/>
  <c r="E168" i="22"/>
  <c r="C278" i="22" s="1"/>
  <c r="V220" i="24"/>
  <c r="Q168" i="23"/>
  <c r="G168" i="23"/>
  <c r="C276" i="23" s="1"/>
  <c r="L168" i="24"/>
  <c r="V223" i="24"/>
  <c r="L169" i="25"/>
  <c r="B169" i="25"/>
  <c r="W222" i="22"/>
  <c r="Y133" i="23"/>
  <c r="O171" i="24"/>
  <c r="E171" i="24"/>
  <c r="C330" i="24" s="1"/>
  <c r="AD93" i="22"/>
  <c r="AL104" i="22"/>
  <c r="B311" i="22" s="1"/>
  <c r="F104" i="22"/>
  <c r="B244" i="22" s="1"/>
  <c r="AD105" i="23"/>
  <c r="AD106" i="23"/>
  <c r="AT93" i="23"/>
  <c r="N93" i="23"/>
  <c r="AD104" i="23"/>
  <c r="B293" i="23" s="1"/>
  <c r="P170" i="23"/>
  <c r="F170" i="23"/>
  <c r="C311" i="23" s="1"/>
  <c r="Z211" i="24"/>
  <c r="AC220" i="22"/>
  <c r="D233" i="27"/>
  <c r="D295" i="27" s="1"/>
  <c r="W219" i="25"/>
  <c r="AB224" i="24"/>
  <c r="AB129" i="23"/>
  <c r="H167" i="23" s="1"/>
  <c r="C258" i="23" s="1"/>
  <c r="V222" i="25"/>
  <c r="P166" i="25"/>
  <c r="F166" i="25"/>
  <c r="C244" i="25" s="1"/>
  <c r="AB207" i="24"/>
  <c r="AC93" i="22"/>
  <c r="U104" i="22"/>
  <c r="B278" i="22" s="1"/>
  <c r="AS105" i="23"/>
  <c r="AS106" i="23"/>
  <c r="U105" i="23"/>
  <c r="U106" i="23"/>
  <c r="AK93" i="23"/>
  <c r="M94" i="23"/>
  <c r="AK104" i="23"/>
  <c r="B312" i="23" s="1"/>
  <c r="V219" i="25"/>
  <c r="P171" i="23"/>
  <c r="F171" i="23"/>
  <c r="C329" i="23" s="1"/>
  <c r="AA206" i="24"/>
  <c r="X221" i="25"/>
  <c r="V223" i="22"/>
  <c r="M167" i="24"/>
  <c r="AC131" i="23"/>
  <c r="AC132" i="24"/>
  <c r="X142" i="22"/>
  <c r="Y155" i="22"/>
  <c r="X155" i="22"/>
  <c r="AR93" i="22"/>
  <c r="L104" i="22"/>
  <c r="B262" i="22" s="1"/>
  <c r="AJ105" i="22"/>
  <c r="L105" i="22"/>
  <c r="T106" i="23"/>
  <c r="T105" i="23"/>
  <c r="AJ93" i="23"/>
  <c r="L94" i="23"/>
  <c r="AJ104" i="23"/>
  <c r="B313" i="23" s="1"/>
  <c r="Z206" i="24"/>
  <c r="X222" i="25"/>
  <c r="Y193" i="23"/>
  <c r="O231" i="23" s="1"/>
  <c r="X192" i="23"/>
  <c r="D230" i="23" s="1"/>
  <c r="D246" i="23" s="1"/>
  <c r="X196" i="23"/>
  <c r="N234" i="23" s="1"/>
  <c r="X194" i="23"/>
  <c r="X193" i="23"/>
  <c r="W194" i="23"/>
  <c r="M232" i="23" s="1"/>
  <c r="X195" i="23"/>
  <c r="W195" i="23"/>
  <c r="M233" i="23" s="1"/>
  <c r="X197" i="23"/>
  <c r="W196" i="23"/>
  <c r="W193" i="23"/>
  <c r="C231" i="23" s="1"/>
  <c r="D263" i="23" s="1"/>
  <c r="Y192" i="23"/>
  <c r="W197" i="23"/>
  <c r="Z142" i="22"/>
  <c r="AC142" i="22"/>
  <c r="V156" i="22"/>
  <c r="AB193" i="23"/>
  <c r="H231" i="23" s="1"/>
  <c r="D258" i="23" s="1"/>
  <c r="H234" i="23"/>
  <c r="D309" i="23" s="1"/>
  <c r="R234" i="23"/>
  <c r="AA194" i="23"/>
  <c r="W220" i="25"/>
  <c r="V224" i="22"/>
  <c r="V223" i="25"/>
  <c r="X129" i="23"/>
  <c r="X157" i="24"/>
  <c r="AV93" i="22"/>
  <c r="AN93" i="22"/>
  <c r="AF93" i="22"/>
  <c r="X93" i="22"/>
  <c r="P93" i="22"/>
  <c r="H93" i="22"/>
  <c r="AV94" i="22"/>
  <c r="AN94" i="22"/>
  <c r="AF94" i="22"/>
  <c r="X94" i="22"/>
  <c r="P94" i="22"/>
  <c r="H94" i="22"/>
  <c r="AV104" i="22"/>
  <c r="B327" i="22" s="1"/>
  <c r="AN104" i="22"/>
  <c r="B309" i="22" s="1"/>
  <c r="AF104" i="22"/>
  <c r="B291" i="22" s="1"/>
  <c r="X104" i="22"/>
  <c r="B275" i="22" s="1"/>
  <c r="P104" i="22"/>
  <c r="B258" i="22" s="1"/>
  <c r="H104" i="22"/>
  <c r="B242" i="22" s="1"/>
  <c r="AV105" i="22"/>
  <c r="AN105" i="22"/>
  <c r="AF105" i="22"/>
  <c r="X105" i="22"/>
  <c r="P105" i="22"/>
  <c r="H105" i="22"/>
  <c r="AV106" i="23"/>
  <c r="AV105" i="23"/>
  <c r="AN106" i="23"/>
  <c r="AN105" i="23"/>
  <c r="AF105" i="23"/>
  <c r="AF106" i="23"/>
  <c r="X106" i="23"/>
  <c r="X105" i="23"/>
  <c r="P106" i="23"/>
  <c r="P105" i="23"/>
  <c r="H106" i="23"/>
  <c r="H105" i="23"/>
  <c r="AV93" i="23"/>
  <c r="AN93" i="23"/>
  <c r="AF93" i="23"/>
  <c r="X93" i="23"/>
  <c r="P93" i="23"/>
  <c r="H93" i="23"/>
  <c r="AV94" i="23"/>
  <c r="AN94" i="23"/>
  <c r="AF94" i="23"/>
  <c r="X94" i="23"/>
  <c r="P94" i="23"/>
  <c r="H94" i="23"/>
  <c r="AV104" i="23"/>
  <c r="B327" i="23" s="1"/>
  <c r="AN104" i="23"/>
  <c r="B309" i="23" s="1"/>
  <c r="AF104" i="23"/>
  <c r="B291" i="23" s="1"/>
  <c r="W104" i="23"/>
  <c r="B276" i="23" s="1"/>
  <c r="O104" i="23"/>
  <c r="B259" i="23" s="1"/>
  <c r="G104" i="23"/>
  <c r="B243" i="23" s="1"/>
  <c r="E235" i="23"/>
  <c r="D330" i="23" s="1"/>
  <c r="Q170" i="25"/>
  <c r="G170" i="25"/>
  <c r="C310" i="25" s="1"/>
  <c r="Y208" i="24"/>
  <c r="P168" i="23"/>
  <c r="F168" i="23"/>
  <c r="C277" i="23" s="1"/>
  <c r="AB222" i="22"/>
  <c r="AC192" i="22"/>
  <c r="Y145" i="22"/>
  <c r="Z210" i="23"/>
  <c r="P234" i="23" s="1"/>
  <c r="Y196" i="23"/>
  <c r="C166" i="25"/>
  <c r="C247" i="25" s="1"/>
  <c r="M166" i="25"/>
  <c r="L232" i="23"/>
  <c r="AC206" i="23"/>
  <c r="S230" i="23" s="1"/>
  <c r="Q169" i="25"/>
  <c r="G169" i="25"/>
  <c r="C292" i="25" s="1"/>
  <c r="AA220" i="24"/>
  <c r="Z209" i="24"/>
  <c r="Q167" i="23"/>
  <c r="AA133" i="23"/>
  <c r="Q171" i="23" s="1"/>
  <c r="Z157" i="22"/>
  <c r="Z146" i="22"/>
  <c r="P171" i="22" s="1"/>
  <c r="AA197" i="23"/>
  <c r="G235" i="23" s="1"/>
  <c r="D328" i="23" s="1"/>
  <c r="P198" i="24"/>
  <c r="AB197" i="24" s="1"/>
  <c r="W145" i="22"/>
  <c r="G232" i="23"/>
  <c r="D276" i="23" s="1"/>
  <c r="P235" i="23"/>
  <c r="AB197" i="23"/>
  <c r="H235" i="23" s="1"/>
  <c r="D327" i="23" s="1"/>
  <c r="AC223" i="25"/>
  <c r="AB222" i="24"/>
  <c r="AA211" i="24"/>
  <c r="V155" i="24"/>
  <c r="R169" i="23"/>
  <c r="H169" i="23"/>
  <c r="C291" i="23" s="1"/>
  <c r="AB146" i="23"/>
  <c r="R171" i="23" s="1"/>
  <c r="V220" i="22"/>
  <c r="AA159" i="22"/>
  <c r="V129" i="23"/>
  <c r="N235" i="23"/>
  <c r="D235" i="23"/>
  <c r="D331" i="23" s="1"/>
  <c r="W130" i="23"/>
  <c r="M168" i="23" s="1"/>
  <c r="V196" i="23"/>
  <c r="V211" i="23"/>
  <c r="L235" i="23" s="1"/>
  <c r="AC224" i="24"/>
  <c r="X154" i="24"/>
  <c r="AC158" i="23"/>
  <c r="V141" i="23"/>
  <c r="L166" i="23" s="1"/>
  <c r="W221" i="22"/>
  <c r="AB155" i="22"/>
  <c r="AB144" i="22"/>
  <c r="R169" i="22" s="1"/>
  <c r="P230" i="23"/>
  <c r="F230" i="23"/>
  <c r="D244" i="23" s="1"/>
  <c r="X128" i="23"/>
  <c r="Y128" i="23"/>
  <c r="AC131" i="24"/>
  <c r="I169" i="24" s="1"/>
  <c r="C290" i="24" s="1"/>
  <c r="Z129" i="23"/>
  <c r="X159" i="22"/>
  <c r="X154" i="22"/>
  <c r="AB154" i="24"/>
  <c r="X146" i="23"/>
  <c r="N171" i="23" s="1"/>
  <c r="Y129" i="23"/>
  <c r="X154" i="23"/>
  <c r="V131" i="24"/>
  <c r="L169" i="24" s="1"/>
  <c r="Z128" i="23"/>
  <c r="X157" i="23"/>
  <c r="Y157" i="24"/>
  <c r="X143" i="23"/>
  <c r="Z132" i="24"/>
  <c r="X158" i="22"/>
  <c r="W155" i="22"/>
  <c r="Y141" i="22"/>
  <c r="E166" i="22" s="1"/>
  <c r="C245" i="22" s="1"/>
  <c r="P224" i="21"/>
  <c r="AA224" i="21" s="1"/>
  <c r="Z209" i="21"/>
  <c r="X206" i="21"/>
  <c r="X208" i="21"/>
  <c r="X221" i="21"/>
  <c r="G171" i="21"/>
  <c r="C328" i="21" s="1"/>
  <c r="Q171" i="21"/>
  <c r="N166" i="21"/>
  <c r="D166" i="21"/>
  <c r="C246" i="21" s="1"/>
  <c r="O169" i="21"/>
  <c r="E169" i="21"/>
  <c r="C294" i="21" s="1"/>
  <c r="R166" i="21"/>
  <c r="H166" i="21"/>
  <c r="C242" i="21" s="1"/>
  <c r="S169" i="21"/>
  <c r="I169" i="21"/>
  <c r="C290" i="21" s="1"/>
  <c r="N167" i="21"/>
  <c r="D167" i="21"/>
  <c r="C262" i="21" s="1"/>
  <c r="L171" i="21"/>
  <c r="B171" i="21"/>
  <c r="V157" i="21"/>
  <c r="V155" i="21"/>
  <c r="X156" i="21"/>
  <c r="W155" i="21"/>
  <c r="W221" i="21"/>
  <c r="AC223" i="21"/>
  <c r="Z207" i="21"/>
  <c r="W210" i="21"/>
  <c r="P211" i="21"/>
  <c r="Y208" i="21" s="1"/>
  <c r="V206" i="21"/>
  <c r="Z219" i="21"/>
  <c r="V209" i="21"/>
  <c r="AA211" i="21"/>
  <c r="AB211" i="21"/>
  <c r="AB209" i="21"/>
  <c r="AB207" i="21"/>
  <c r="AB220" i="21"/>
  <c r="AA155" i="21"/>
  <c r="V154" i="21"/>
  <c r="Y159" i="21"/>
  <c r="AB156" i="21"/>
  <c r="AC159" i="21"/>
  <c r="X157" i="21"/>
  <c r="AA154" i="21"/>
  <c r="Z158" i="21"/>
  <c r="Z156" i="21"/>
  <c r="W157" i="21"/>
  <c r="AC158" i="21"/>
  <c r="Y156" i="21"/>
  <c r="AA157" i="21"/>
  <c r="AB157" i="21"/>
  <c r="AC221" i="21"/>
  <c r="Z224" i="21"/>
  <c r="W208" i="21"/>
  <c r="AC210" i="21"/>
  <c r="AA209" i="21"/>
  <c r="Z206" i="21"/>
  <c r="X211" i="21"/>
  <c r="X209" i="21"/>
  <c r="X207" i="21"/>
  <c r="AC156" i="21"/>
  <c r="AB158" i="21"/>
  <c r="W156" i="21"/>
  <c r="X159" i="21"/>
  <c r="AA156" i="21"/>
  <c r="W154" i="21"/>
  <c r="V158" i="21"/>
  <c r="V156" i="21"/>
  <c r="Y158" i="21"/>
  <c r="W159" i="21"/>
  <c r="Y154" i="21"/>
  <c r="Z154" i="21"/>
  <c r="X219" i="21"/>
  <c r="AC208" i="21"/>
  <c r="Z211" i="21"/>
  <c r="Y221" i="21"/>
  <c r="AA207" i="21"/>
  <c r="Y210" i="21"/>
  <c r="AB210" i="21"/>
  <c r="AB208" i="21"/>
  <c r="AC219" i="21"/>
  <c r="AB223" i="21"/>
  <c r="P198" i="21"/>
  <c r="X192" i="21" s="1"/>
  <c r="D170" i="21"/>
  <c r="C313" i="21" s="1"/>
  <c r="N170" i="21"/>
  <c r="AC154" i="21"/>
  <c r="W158" i="21"/>
  <c r="Y155" i="21"/>
  <c r="AA158" i="21"/>
  <c r="AC155" i="21"/>
  <c r="Z159" i="21"/>
  <c r="Z157" i="21"/>
  <c r="Z155" i="21"/>
  <c r="AB159" i="21"/>
  <c r="AB155" i="21"/>
  <c r="AT90" i="21"/>
  <c r="V194" i="21" l="1"/>
  <c r="X196" i="21"/>
  <c r="AC224" i="22"/>
  <c r="G171" i="23"/>
  <c r="C328" i="23" s="1"/>
  <c r="Q234" i="23"/>
  <c r="P166" i="24"/>
  <c r="N167" i="24"/>
  <c r="Y210" i="24"/>
  <c r="P170" i="22"/>
  <c r="AC196" i="21"/>
  <c r="AA193" i="21"/>
  <c r="O170" i="22"/>
  <c r="D167" i="23"/>
  <c r="C262" i="23" s="1"/>
  <c r="O166" i="22"/>
  <c r="W208" i="22"/>
  <c r="Z211" i="22"/>
  <c r="X223" i="21"/>
  <c r="E166" i="23"/>
  <c r="C245" i="23" s="1"/>
  <c r="AC222" i="22"/>
  <c r="N168" i="22"/>
  <c r="H171" i="23"/>
  <c r="C327" i="23" s="1"/>
  <c r="AC219" i="22"/>
  <c r="I171" i="23"/>
  <c r="C326" i="23" s="1"/>
  <c r="X219" i="22"/>
  <c r="B169" i="24"/>
  <c r="X210" i="22"/>
  <c r="Y219" i="21"/>
  <c r="C233" i="23"/>
  <c r="D296" i="23" s="1"/>
  <c r="S170" i="22"/>
  <c r="B235" i="23"/>
  <c r="C166" i="23"/>
  <c r="C247" i="23" s="1"/>
  <c r="H168" i="22"/>
  <c r="C275" i="22" s="1"/>
  <c r="W211" i="22"/>
  <c r="V211" i="22"/>
  <c r="I234" i="23"/>
  <c r="D308" i="23" s="1"/>
  <c r="P167" i="23"/>
  <c r="Q231" i="23"/>
  <c r="B168" i="23"/>
  <c r="I166" i="23"/>
  <c r="C241" i="23" s="1"/>
  <c r="W219" i="22"/>
  <c r="O235" i="23"/>
  <c r="O230" i="23"/>
  <c r="Z208" i="22"/>
  <c r="O234" i="23"/>
  <c r="X195" i="21"/>
  <c r="V222" i="21"/>
  <c r="E231" i="23"/>
  <c r="D261" i="23" s="1"/>
  <c r="AB221" i="22"/>
  <c r="M231" i="23"/>
  <c r="S231" i="23"/>
  <c r="H170" i="23"/>
  <c r="C309" i="23" s="1"/>
  <c r="Q235" i="23"/>
  <c r="AC223" i="22"/>
  <c r="M234" i="23"/>
  <c r="N233" i="23"/>
  <c r="F169" i="24"/>
  <c r="C293" i="24" s="1"/>
  <c r="X197" i="21"/>
  <c r="AB193" i="21"/>
  <c r="V219" i="22"/>
  <c r="I232" i="23"/>
  <c r="D274" i="23" s="1"/>
  <c r="H168" i="23"/>
  <c r="C275" i="23" s="1"/>
  <c r="O232" i="23"/>
  <c r="P231" i="23"/>
  <c r="M235" i="23"/>
  <c r="C234" i="23"/>
  <c r="D314" i="23" s="1"/>
  <c r="W206" i="22"/>
  <c r="X208" i="22"/>
  <c r="Z209" i="22"/>
  <c r="AB209" i="22"/>
  <c r="AB207" i="22"/>
  <c r="Z210" i="22"/>
  <c r="X207" i="22"/>
  <c r="AA209" i="22"/>
  <c r="AC210" i="22"/>
  <c r="AB211" i="22"/>
  <c r="Y206" i="22"/>
  <c r="Y210" i="22"/>
  <c r="V209" i="22"/>
  <c r="AB208" i="22"/>
  <c r="V210" i="22"/>
  <c r="AC208" i="22"/>
  <c r="AA207" i="22"/>
  <c r="Y207" i="22"/>
  <c r="AC206" i="22"/>
  <c r="AB210" i="22"/>
  <c r="V208" i="22"/>
  <c r="AA206" i="22"/>
  <c r="AA211" i="22"/>
  <c r="AC209" i="22"/>
  <c r="Y211" i="22"/>
  <c r="W207" i="22"/>
  <c r="AA210" i="22"/>
  <c r="AA208" i="22"/>
  <c r="X211" i="22"/>
  <c r="AC211" i="22"/>
  <c r="V206" i="22"/>
  <c r="Z206" i="22"/>
  <c r="Y209" i="22"/>
  <c r="Z207" i="22"/>
  <c r="AB206" i="22"/>
  <c r="V207" i="22"/>
  <c r="X209" i="22"/>
  <c r="AC207" i="22"/>
  <c r="N169" i="24"/>
  <c r="D169" i="24"/>
  <c r="C295" i="24" s="1"/>
  <c r="B230" i="25"/>
  <c r="L230" i="25"/>
  <c r="Q170" i="24"/>
  <c r="G170" i="24"/>
  <c r="C310" i="24" s="1"/>
  <c r="O171" i="22"/>
  <c r="E171" i="22"/>
  <c r="C330" i="22" s="1"/>
  <c r="AA196" i="24"/>
  <c r="G234" i="24" s="1"/>
  <c r="D310" i="24" s="1"/>
  <c r="Y192" i="24"/>
  <c r="V193" i="24"/>
  <c r="X194" i="24"/>
  <c r="C168" i="23"/>
  <c r="C280" i="23" s="1"/>
  <c r="I167" i="22"/>
  <c r="C257" i="22" s="1"/>
  <c r="S167" i="22"/>
  <c r="D170" i="22"/>
  <c r="C313" i="22" s="1"/>
  <c r="N170" i="22"/>
  <c r="W193" i="22"/>
  <c r="C167" i="23"/>
  <c r="C263" i="23" s="1"/>
  <c r="M167" i="23"/>
  <c r="AC197" i="22"/>
  <c r="S235" i="22" s="1"/>
  <c r="P231" i="25"/>
  <c r="F231" i="25"/>
  <c r="D260" i="25" s="1"/>
  <c r="E167" i="23"/>
  <c r="C261" i="23" s="1"/>
  <c r="O167" i="23"/>
  <c r="V197" i="24"/>
  <c r="S170" i="23"/>
  <c r="I170" i="23"/>
  <c r="C308" i="23" s="1"/>
  <c r="B234" i="25"/>
  <c r="L234" i="25"/>
  <c r="Z194" i="24"/>
  <c r="P232" i="24" s="1"/>
  <c r="L231" i="24"/>
  <c r="B231" i="24"/>
  <c r="L231" i="25"/>
  <c r="B231" i="25"/>
  <c r="R231" i="23"/>
  <c r="H232" i="23"/>
  <c r="D275" i="23" s="1"/>
  <c r="E230" i="23"/>
  <c r="D245" i="23" s="1"/>
  <c r="E169" i="22"/>
  <c r="C294" i="22" s="1"/>
  <c r="I171" i="22"/>
  <c r="C326" i="22" s="1"/>
  <c r="S171" i="22"/>
  <c r="X196" i="22"/>
  <c r="AB193" i="24"/>
  <c r="S232" i="23"/>
  <c r="D234" i="23"/>
  <c r="D313" i="23" s="1"/>
  <c r="N232" i="25"/>
  <c r="D232" i="25"/>
  <c r="D279" i="25" s="1"/>
  <c r="S168" i="23"/>
  <c r="I168" i="23"/>
  <c r="C274" i="23" s="1"/>
  <c r="F171" i="22"/>
  <c r="C329" i="22" s="1"/>
  <c r="Q230" i="25"/>
  <c r="G230" i="25"/>
  <c r="D243" i="25" s="1"/>
  <c r="S231" i="25"/>
  <c r="I231" i="25"/>
  <c r="D257" i="25" s="1"/>
  <c r="AC197" i="24"/>
  <c r="S235" i="24" s="1"/>
  <c r="L167" i="23"/>
  <c r="B167" i="23"/>
  <c r="N230" i="23"/>
  <c r="AC196" i="24"/>
  <c r="S234" i="24" s="1"/>
  <c r="P166" i="22"/>
  <c r="F166" i="22"/>
  <c r="C244" i="22" s="1"/>
  <c r="Q171" i="24"/>
  <c r="G171" i="24"/>
  <c r="C328" i="24" s="1"/>
  <c r="AC193" i="24"/>
  <c r="M168" i="24"/>
  <c r="C168" i="24"/>
  <c r="C280" i="24" s="1"/>
  <c r="O230" i="25"/>
  <c r="E230" i="25"/>
  <c r="D245" i="25" s="1"/>
  <c r="B171" i="24"/>
  <c r="F166" i="24"/>
  <c r="C244" i="24" s="1"/>
  <c r="S171" i="23"/>
  <c r="P169" i="23"/>
  <c r="V192" i="21"/>
  <c r="AC206" i="21"/>
  <c r="Z222" i="21"/>
  <c r="X220" i="21"/>
  <c r="V207" i="21"/>
  <c r="AB222" i="21"/>
  <c r="AA222" i="21"/>
  <c r="Y206" i="21"/>
  <c r="V219" i="21"/>
  <c r="L230" i="21" s="1"/>
  <c r="O169" i="24"/>
  <c r="E169" i="24"/>
  <c r="C294" i="24" s="1"/>
  <c r="N166" i="22"/>
  <c r="D166" i="22"/>
  <c r="C246" i="22" s="1"/>
  <c r="AA193" i="24"/>
  <c r="Q171" i="22"/>
  <c r="G171" i="22"/>
  <c r="C328" i="22" s="1"/>
  <c r="P169" i="22"/>
  <c r="F169" i="22"/>
  <c r="C293" i="22" s="1"/>
  <c r="X197" i="24"/>
  <c r="Z195" i="24"/>
  <c r="N233" i="25"/>
  <c r="D233" i="25"/>
  <c r="D295" i="25" s="1"/>
  <c r="AC221" i="22"/>
  <c r="W223" i="22"/>
  <c r="H235" i="24"/>
  <c r="D327" i="24" s="1"/>
  <c r="R235" i="24"/>
  <c r="V221" i="22"/>
  <c r="O169" i="23"/>
  <c r="E169" i="23"/>
  <c r="C294" i="23" s="1"/>
  <c r="V194" i="22"/>
  <c r="S166" i="24"/>
  <c r="I166" i="24"/>
  <c r="C241" i="24" s="1"/>
  <c r="S169" i="22"/>
  <c r="I169" i="22"/>
  <c r="C290" i="22" s="1"/>
  <c r="D171" i="23"/>
  <c r="C331" i="23" s="1"/>
  <c r="W192" i="22"/>
  <c r="X197" i="22"/>
  <c r="L170" i="22"/>
  <c r="M170" i="24"/>
  <c r="C170" i="24"/>
  <c r="C314" i="24" s="1"/>
  <c r="D233" i="23"/>
  <c r="D295" i="23" s="1"/>
  <c r="R167" i="23"/>
  <c r="G231" i="23"/>
  <c r="D259" i="23" s="1"/>
  <c r="AC192" i="24"/>
  <c r="L232" i="25"/>
  <c r="B232" i="25"/>
  <c r="I235" i="25"/>
  <c r="D326" i="25" s="1"/>
  <c r="S235" i="25"/>
  <c r="O168" i="23"/>
  <c r="R230" i="25"/>
  <c r="H230" i="25"/>
  <c r="D242" i="25" s="1"/>
  <c r="P235" i="25"/>
  <c r="F235" i="25"/>
  <c r="D329" i="25" s="1"/>
  <c r="R233" i="25"/>
  <c r="H233" i="25"/>
  <c r="D291" i="25" s="1"/>
  <c r="H235" i="25"/>
  <c r="D327" i="25" s="1"/>
  <c r="R235" i="25"/>
  <c r="O168" i="24"/>
  <c r="E168" i="24"/>
  <c r="C278" i="24" s="1"/>
  <c r="Q167" i="24"/>
  <c r="G167" i="24"/>
  <c r="C259" i="24" s="1"/>
  <c r="S167" i="23"/>
  <c r="I167" i="23"/>
  <c r="C257" i="23" s="1"/>
  <c r="F234" i="23"/>
  <c r="D311" i="23" s="1"/>
  <c r="M166" i="24"/>
  <c r="C166" i="24"/>
  <c r="C247" i="24" s="1"/>
  <c r="AB195" i="22"/>
  <c r="H233" i="22" s="1"/>
  <c r="D291" i="22" s="1"/>
  <c r="P171" i="24"/>
  <c r="F171" i="24"/>
  <c r="C329" i="24" s="1"/>
  <c r="O166" i="23"/>
  <c r="D231" i="23"/>
  <c r="D262" i="23" s="1"/>
  <c r="N231" i="23"/>
  <c r="AA197" i="24"/>
  <c r="I231" i="23"/>
  <c r="D257" i="23" s="1"/>
  <c r="G166" i="23"/>
  <c r="C243" i="23" s="1"/>
  <c r="S230" i="24"/>
  <c r="I230" i="24"/>
  <c r="D241" i="24" s="1"/>
  <c r="Q234" i="24"/>
  <c r="X220" i="24"/>
  <c r="X223" i="24"/>
  <c r="Z219" i="24"/>
  <c r="Y219" i="24"/>
  <c r="W223" i="24"/>
  <c r="Y223" i="24"/>
  <c r="X221" i="24"/>
  <c r="Y220" i="24"/>
  <c r="X224" i="24"/>
  <c r="W221" i="24"/>
  <c r="X222" i="24"/>
  <c r="W224" i="24"/>
  <c r="Z220" i="24"/>
  <c r="W222" i="24"/>
  <c r="Y222" i="24"/>
  <c r="Y221" i="24"/>
  <c r="X219" i="24"/>
  <c r="W220" i="24"/>
  <c r="Y224" i="24"/>
  <c r="H171" i="24"/>
  <c r="C327" i="24" s="1"/>
  <c r="R171" i="24"/>
  <c r="O235" i="25"/>
  <c r="E235" i="25"/>
  <c r="D330" i="25" s="1"/>
  <c r="O171" i="23"/>
  <c r="E171" i="23"/>
  <c r="C330" i="23" s="1"/>
  <c r="Y197" i="24"/>
  <c r="B233" i="25"/>
  <c r="L233" i="25"/>
  <c r="X195" i="22"/>
  <c r="D170" i="23"/>
  <c r="C313" i="23" s="1"/>
  <c r="N170" i="23"/>
  <c r="X195" i="24"/>
  <c r="H232" i="25"/>
  <c r="D275" i="25" s="1"/>
  <c r="R232" i="25"/>
  <c r="S168" i="22"/>
  <c r="I168" i="22"/>
  <c r="C274" i="22" s="1"/>
  <c r="L168" i="22"/>
  <c r="B168" i="22"/>
  <c r="X193" i="22"/>
  <c r="V197" i="22"/>
  <c r="S171" i="24"/>
  <c r="I171" i="24"/>
  <c r="C326" i="24" s="1"/>
  <c r="P233" i="25"/>
  <c r="F233" i="25"/>
  <c r="D293" i="25" s="1"/>
  <c r="M166" i="22"/>
  <c r="C166" i="22"/>
  <c r="C247" i="22" s="1"/>
  <c r="N166" i="24"/>
  <c r="D166" i="24"/>
  <c r="C246" i="24" s="1"/>
  <c r="Q166" i="24"/>
  <c r="G166" i="24"/>
  <c r="C243" i="24" s="1"/>
  <c r="Q170" i="22"/>
  <c r="G170" i="22"/>
  <c r="C310" i="22" s="1"/>
  <c r="Y196" i="24"/>
  <c r="Y195" i="24"/>
  <c r="I230" i="22"/>
  <c r="D241" i="22" s="1"/>
  <c r="S230" i="22"/>
  <c r="X222" i="21"/>
  <c r="Y223" i="21"/>
  <c r="AB224" i="21"/>
  <c r="V220" i="21"/>
  <c r="V211" i="21"/>
  <c r="W223" i="21"/>
  <c r="N169" i="23"/>
  <c r="D169" i="23"/>
  <c r="C295" i="23" s="1"/>
  <c r="N171" i="22"/>
  <c r="D171" i="22"/>
  <c r="C331" i="22" s="1"/>
  <c r="I235" i="24"/>
  <c r="D326" i="24" s="1"/>
  <c r="V195" i="22"/>
  <c r="B233" i="22" s="1"/>
  <c r="S234" i="25"/>
  <c r="I234" i="25"/>
  <c r="D308" i="25" s="1"/>
  <c r="R235" i="23"/>
  <c r="AC193" i="22"/>
  <c r="C231" i="25"/>
  <c r="D263" i="25" s="1"/>
  <c r="M231" i="25"/>
  <c r="S169" i="24"/>
  <c r="AB194" i="22"/>
  <c r="H232" i="22" s="1"/>
  <c r="D275" i="22" s="1"/>
  <c r="M230" i="25"/>
  <c r="C230" i="25"/>
  <c r="D247" i="25" s="1"/>
  <c r="X192" i="22"/>
  <c r="X196" i="24"/>
  <c r="E170" i="22"/>
  <c r="C312" i="22" s="1"/>
  <c r="R167" i="24"/>
  <c r="H167" i="24"/>
  <c r="C258" i="24" s="1"/>
  <c r="P170" i="24"/>
  <c r="F170" i="24"/>
  <c r="C311" i="24" s="1"/>
  <c r="Z197" i="24"/>
  <c r="P235" i="24" s="1"/>
  <c r="M233" i="25"/>
  <c r="C233" i="25"/>
  <c r="D296" i="25" s="1"/>
  <c r="AB195" i="24"/>
  <c r="R233" i="24" s="1"/>
  <c r="B231" i="23"/>
  <c r="C170" i="22"/>
  <c r="C314" i="22" s="1"/>
  <c r="M170" i="22"/>
  <c r="G169" i="23"/>
  <c r="C292" i="23" s="1"/>
  <c r="I230" i="25"/>
  <c r="D241" i="25" s="1"/>
  <c r="S230" i="25"/>
  <c r="H231" i="25"/>
  <c r="D258" i="25" s="1"/>
  <c r="R231" i="25"/>
  <c r="O231" i="25"/>
  <c r="E231" i="25"/>
  <c r="D261" i="25" s="1"/>
  <c r="AA194" i="24"/>
  <c r="G232" i="24" s="1"/>
  <c r="D276" i="24" s="1"/>
  <c r="N168" i="24"/>
  <c r="D168" i="24"/>
  <c r="C279" i="24" s="1"/>
  <c r="F166" i="23"/>
  <c r="C244" i="23" s="1"/>
  <c r="P166" i="23"/>
  <c r="M169" i="24"/>
  <c r="C169" i="24"/>
  <c r="C296" i="24" s="1"/>
  <c r="E234" i="23"/>
  <c r="D312" i="23" s="1"/>
  <c r="Z196" i="24"/>
  <c r="F234" i="24" s="1"/>
  <c r="D311" i="24" s="1"/>
  <c r="I230" i="23"/>
  <c r="D241" i="23" s="1"/>
  <c r="E232" i="23"/>
  <c r="D278" i="23" s="1"/>
  <c r="F231" i="23"/>
  <c r="D260" i="23" s="1"/>
  <c r="F233" i="23"/>
  <c r="D293" i="23" s="1"/>
  <c r="I232" i="25"/>
  <c r="D274" i="25" s="1"/>
  <c r="S232" i="25"/>
  <c r="W194" i="22"/>
  <c r="M232" i="22" s="1"/>
  <c r="B166" i="23"/>
  <c r="C167" i="22"/>
  <c r="C263" i="22" s="1"/>
  <c r="M167" i="22"/>
  <c r="W196" i="24"/>
  <c r="X192" i="24"/>
  <c r="W197" i="24"/>
  <c r="X193" i="24"/>
  <c r="W193" i="24"/>
  <c r="W195" i="24"/>
  <c r="W194" i="24"/>
  <c r="D167" i="22"/>
  <c r="C262" i="22" s="1"/>
  <c r="N167" i="22"/>
  <c r="V195" i="24"/>
  <c r="L233" i="24" s="1"/>
  <c r="S169" i="23"/>
  <c r="I169" i="23"/>
  <c r="C290" i="23" s="1"/>
  <c r="N231" i="25"/>
  <c r="D231" i="25"/>
  <c r="D262" i="25" s="1"/>
  <c r="N168" i="23"/>
  <c r="D168" i="23"/>
  <c r="C279" i="23" s="1"/>
  <c r="N230" i="25"/>
  <c r="D230" i="25"/>
  <c r="D246" i="25" s="1"/>
  <c r="P234" i="25"/>
  <c r="F234" i="25"/>
  <c r="D311" i="25" s="1"/>
  <c r="S166" i="22"/>
  <c r="I166" i="22"/>
  <c r="C241" i="22" s="1"/>
  <c r="Q168" i="22"/>
  <c r="G168" i="22"/>
  <c r="C276" i="22" s="1"/>
  <c r="Y194" i="22"/>
  <c r="Y196" i="22"/>
  <c r="AA192" i="22"/>
  <c r="AA194" i="22"/>
  <c r="Y195" i="22"/>
  <c r="AB193" i="22"/>
  <c r="Z196" i="22"/>
  <c r="Z193" i="22"/>
  <c r="Z195" i="22"/>
  <c r="AA195" i="22"/>
  <c r="AA197" i="22"/>
  <c r="Z192" i="22"/>
  <c r="Y197" i="22"/>
  <c r="AA193" i="22"/>
  <c r="Y193" i="22"/>
  <c r="Z197" i="22"/>
  <c r="AA196" i="22"/>
  <c r="AB192" i="22"/>
  <c r="Z194" i="22"/>
  <c r="L235" i="25"/>
  <c r="B235" i="25"/>
  <c r="V192" i="24"/>
  <c r="M169" i="23"/>
  <c r="C169" i="23"/>
  <c r="C296" i="23" s="1"/>
  <c r="AA192" i="24"/>
  <c r="Q230" i="24" s="1"/>
  <c r="W192" i="24"/>
  <c r="C230" i="24" s="1"/>
  <c r="D247" i="24" s="1"/>
  <c r="Q167" i="22"/>
  <c r="G167" i="22"/>
  <c r="C259" i="22" s="1"/>
  <c r="Q235" i="24"/>
  <c r="G235" i="24"/>
  <c r="D328" i="24" s="1"/>
  <c r="L169" i="23"/>
  <c r="AB197" i="22"/>
  <c r="R235" i="22" s="1"/>
  <c r="O166" i="24"/>
  <c r="E166" i="24"/>
  <c r="C245" i="24" s="1"/>
  <c r="O233" i="23"/>
  <c r="X194" i="22"/>
  <c r="O234" i="25"/>
  <c r="E234" i="25"/>
  <c r="D312" i="25" s="1"/>
  <c r="Q231" i="24"/>
  <c r="G231" i="24"/>
  <c r="D259" i="24" s="1"/>
  <c r="Q170" i="23"/>
  <c r="O232" i="25"/>
  <c r="E232" i="25"/>
  <c r="D278" i="25" s="1"/>
  <c r="Y195" i="21"/>
  <c r="X224" i="21"/>
  <c r="AA220" i="21"/>
  <c r="AB196" i="21"/>
  <c r="Z220" i="21"/>
  <c r="B231" i="22"/>
  <c r="L231" i="22"/>
  <c r="C235" i="23"/>
  <c r="D332" i="23" s="1"/>
  <c r="C171" i="23"/>
  <c r="C332" i="23" s="1"/>
  <c r="M171" i="23"/>
  <c r="M231" i="22"/>
  <c r="C231" i="22"/>
  <c r="D263" i="22" s="1"/>
  <c r="C232" i="23"/>
  <c r="D280" i="23" s="1"/>
  <c r="C235" i="25"/>
  <c r="D332" i="25" s="1"/>
  <c r="M235" i="25"/>
  <c r="P168" i="22"/>
  <c r="F168" i="22"/>
  <c r="C277" i="22" s="1"/>
  <c r="M232" i="25"/>
  <c r="C232" i="25"/>
  <c r="D280" i="25" s="1"/>
  <c r="L170" i="23"/>
  <c r="F233" i="24"/>
  <c r="D293" i="24" s="1"/>
  <c r="P233" i="24"/>
  <c r="L235" i="24"/>
  <c r="B235" i="24"/>
  <c r="V196" i="22"/>
  <c r="L234" i="22" s="1"/>
  <c r="V194" i="24"/>
  <c r="L232" i="24" s="1"/>
  <c r="AB196" i="22"/>
  <c r="F167" i="23"/>
  <c r="C260" i="23" s="1"/>
  <c r="R234" i="25"/>
  <c r="H234" i="25"/>
  <c r="D309" i="25" s="1"/>
  <c r="Q232" i="25"/>
  <c r="G232" i="25"/>
  <c r="D276" i="25" s="1"/>
  <c r="Q234" i="25"/>
  <c r="G234" i="25"/>
  <c r="D310" i="25" s="1"/>
  <c r="H166" i="22"/>
  <c r="C242" i="22" s="1"/>
  <c r="P168" i="24"/>
  <c r="F168" i="24"/>
  <c r="C277" i="24" s="1"/>
  <c r="AB192" i="24"/>
  <c r="H230" i="24" s="1"/>
  <c r="D242" i="24" s="1"/>
  <c r="S170" i="24"/>
  <c r="I170" i="24"/>
  <c r="C308" i="24" s="1"/>
  <c r="R171" i="22"/>
  <c r="H171" i="22"/>
  <c r="C327" i="22" s="1"/>
  <c r="S231" i="24"/>
  <c r="I231" i="24"/>
  <c r="D257" i="24" s="1"/>
  <c r="X206" i="24"/>
  <c r="W207" i="24"/>
  <c r="W208" i="24"/>
  <c r="X208" i="24"/>
  <c r="W210" i="24"/>
  <c r="W209" i="24"/>
  <c r="X211" i="24"/>
  <c r="Y207" i="24"/>
  <c r="Y206" i="24"/>
  <c r="X207" i="24"/>
  <c r="X209" i="24"/>
  <c r="X210" i="24"/>
  <c r="W211" i="24"/>
  <c r="C171" i="22"/>
  <c r="C332" i="22" s="1"/>
  <c r="M171" i="22"/>
  <c r="D232" i="23"/>
  <c r="D279" i="23" s="1"/>
  <c r="I167" i="24"/>
  <c r="C257" i="24" s="1"/>
  <c r="C168" i="22"/>
  <c r="C280" i="22" s="1"/>
  <c r="M234" i="25"/>
  <c r="N166" i="23"/>
  <c r="D166" i="23"/>
  <c r="C246" i="23" s="1"/>
  <c r="N234" i="25"/>
  <c r="D234" i="25"/>
  <c r="D313" i="25" s="1"/>
  <c r="R170" i="22"/>
  <c r="H170" i="22"/>
  <c r="C309" i="22" s="1"/>
  <c r="O233" i="25"/>
  <c r="E233" i="25"/>
  <c r="D294" i="25" s="1"/>
  <c r="N171" i="24"/>
  <c r="D171" i="24"/>
  <c r="C331" i="24" s="1"/>
  <c r="AB194" i="24"/>
  <c r="R232" i="24" s="1"/>
  <c r="N230" i="22"/>
  <c r="D230" i="22"/>
  <c r="D246" i="22" s="1"/>
  <c r="O167" i="22"/>
  <c r="E167" i="22"/>
  <c r="C261" i="22" s="1"/>
  <c r="M171" i="24"/>
  <c r="C171" i="24"/>
  <c r="C332" i="24" s="1"/>
  <c r="I233" i="22"/>
  <c r="D290" i="22" s="1"/>
  <c r="S233" i="22"/>
  <c r="Q166" i="22"/>
  <c r="G166" i="22"/>
  <c r="C243" i="22" s="1"/>
  <c r="Q235" i="25"/>
  <c r="G235" i="25"/>
  <c r="D328" i="25" s="1"/>
  <c r="W196" i="22"/>
  <c r="M230" i="22"/>
  <c r="C230" i="22"/>
  <c r="D247" i="22" s="1"/>
  <c r="V192" i="22"/>
  <c r="B230" i="22" s="1"/>
  <c r="Z192" i="24"/>
  <c r="Y192" i="22"/>
  <c r="B167" i="24"/>
  <c r="L167" i="24"/>
  <c r="L166" i="24"/>
  <c r="B166" i="24"/>
  <c r="Y193" i="24"/>
  <c r="AB196" i="24"/>
  <c r="H234" i="24" s="1"/>
  <c r="D309" i="24" s="1"/>
  <c r="G168" i="24"/>
  <c r="C276" i="24" s="1"/>
  <c r="Q168" i="24"/>
  <c r="L234" i="23"/>
  <c r="B234" i="23"/>
  <c r="AA195" i="24"/>
  <c r="G233" i="24" s="1"/>
  <c r="D292" i="24" s="1"/>
  <c r="Q233" i="25"/>
  <c r="G233" i="25"/>
  <c r="D292" i="25" s="1"/>
  <c r="N235" i="25"/>
  <c r="D235" i="25"/>
  <c r="D331" i="25" s="1"/>
  <c r="H166" i="24"/>
  <c r="C242" i="24" s="1"/>
  <c r="R166" i="24"/>
  <c r="L235" i="22"/>
  <c r="B235" i="22"/>
  <c r="Z194" i="21"/>
  <c r="AB221" i="21"/>
  <c r="V224" i="21"/>
  <c r="Y194" i="21"/>
  <c r="O232" i="21" s="1"/>
  <c r="R167" i="22"/>
  <c r="H167" i="22"/>
  <c r="C258" i="22" s="1"/>
  <c r="S231" i="22"/>
  <c r="I231" i="22"/>
  <c r="D257" i="22" s="1"/>
  <c r="AC194" i="22"/>
  <c r="O167" i="24"/>
  <c r="E167" i="24"/>
  <c r="C261" i="24" s="1"/>
  <c r="AC194" i="24"/>
  <c r="Z223" i="22"/>
  <c r="AA221" i="22"/>
  <c r="AB220" i="22"/>
  <c r="Y222" i="22"/>
  <c r="Z220" i="22"/>
  <c r="Y221" i="22"/>
  <c r="Y219" i="22"/>
  <c r="Z221" i="22"/>
  <c r="Y220" i="22"/>
  <c r="AA219" i="22"/>
  <c r="X222" i="22"/>
  <c r="AA223" i="22"/>
  <c r="X224" i="22"/>
  <c r="Z224" i="22"/>
  <c r="Y224" i="22"/>
  <c r="X220" i="22"/>
  <c r="Z219" i="22"/>
  <c r="Y223" i="22"/>
  <c r="AA224" i="22"/>
  <c r="AA222" i="22"/>
  <c r="X223" i="22"/>
  <c r="AA220" i="22"/>
  <c r="X221" i="22"/>
  <c r="AB219" i="22"/>
  <c r="Z222" i="22"/>
  <c r="N170" i="24"/>
  <c r="D170" i="24"/>
  <c r="C313" i="24" s="1"/>
  <c r="AC195" i="24"/>
  <c r="I233" i="24" s="1"/>
  <c r="D290" i="24" s="1"/>
  <c r="Q169" i="22"/>
  <c r="G169" i="22"/>
  <c r="C292" i="22" s="1"/>
  <c r="R231" i="24"/>
  <c r="H231" i="24"/>
  <c r="D258" i="24" s="1"/>
  <c r="P167" i="22"/>
  <c r="F167" i="22"/>
  <c r="C260" i="22" s="1"/>
  <c r="V196" i="24"/>
  <c r="L234" i="24" s="1"/>
  <c r="W224" i="22"/>
  <c r="AC196" i="22"/>
  <c r="S234" i="22" s="1"/>
  <c r="Z193" i="24"/>
  <c r="Q233" i="24"/>
  <c r="P230" i="25"/>
  <c r="F230" i="25"/>
  <c r="D244" i="25" s="1"/>
  <c r="Q231" i="25"/>
  <c r="G231" i="25"/>
  <c r="D259" i="25" s="1"/>
  <c r="P232" i="25"/>
  <c r="F232" i="25"/>
  <c r="D277" i="25" s="1"/>
  <c r="AB223" i="22"/>
  <c r="O170" i="23"/>
  <c r="E170" i="23"/>
  <c r="C312" i="23" s="1"/>
  <c r="Y194" i="24"/>
  <c r="L166" i="22"/>
  <c r="B166" i="22"/>
  <c r="R170" i="24"/>
  <c r="H170" i="24"/>
  <c r="C309" i="24" s="1"/>
  <c r="Q169" i="24"/>
  <c r="G169" i="24"/>
  <c r="C292" i="24" s="1"/>
  <c r="W195" i="22"/>
  <c r="M233" i="22" s="1"/>
  <c r="I233" i="25"/>
  <c r="D290" i="25" s="1"/>
  <c r="S233" i="25"/>
  <c r="V206" i="24"/>
  <c r="L230" i="24" s="1"/>
  <c r="AC208" i="24"/>
  <c r="S232" i="24" s="1"/>
  <c r="H171" i="21"/>
  <c r="C327" i="21" s="1"/>
  <c r="R171" i="21"/>
  <c r="P171" i="21"/>
  <c r="F171" i="21"/>
  <c r="C329" i="21" s="1"/>
  <c r="M170" i="21"/>
  <c r="C170" i="21"/>
  <c r="C314" i="21" s="1"/>
  <c r="X193" i="21"/>
  <c r="W196" i="21"/>
  <c r="C234" i="21" s="1"/>
  <c r="D314" i="21" s="1"/>
  <c r="AA197" i="21"/>
  <c r="Q235" i="21" s="1"/>
  <c r="P166" i="21"/>
  <c r="F166" i="21"/>
  <c r="C244" i="21" s="1"/>
  <c r="AA192" i="21"/>
  <c r="Q168" i="21"/>
  <c r="G168" i="21"/>
  <c r="C276" i="21" s="1"/>
  <c r="I168" i="21"/>
  <c r="C274" i="21" s="1"/>
  <c r="S168" i="21"/>
  <c r="W194" i="21"/>
  <c r="Z192" i="21"/>
  <c r="N235" i="21"/>
  <c r="D235" i="21"/>
  <c r="D331" i="21" s="1"/>
  <c r="Q231" i="21"/>
  <c r="G231" i="21"/>
  <c r="D259" i="21" s="1"/>
  <c r="S170" i="21"/>
  <c r="I170" i="21"/>
  <c r="C308" i="21" s="1"/>
  <c r="P170" i="21"/>
  <c r="F170" i="21"/>
  <c r="C311" i="21" s="1"/>
  <c r="R168" i="21"/>
  <c r="H168" i="21"/>
  <c r="C275" i="21" s="1"/>
  <c r="X194" i="21"/>
  <c r="D232" i="21" s="1"/>
  <c r="D279" i="21" s="1"/>
  <c r="Z197" i="21"/>
  <c r="P235" i="21" s="1"/>
  <c r="R231" i="21"/>
  <c r="H231" i="21"/>
  <c r="D258" i="21" s="1"/>
  <c r="F230" i="21"/>
  <c r="D244" i="21" s="1"/>
  <c r="P230" i="21"/>
  <c r="AA206" i="21"/>
  <c r="Y209" i="21"/>
  <c r="V210" i="21"/>
  <c r="W209" i="21"/>
  <c r="AC209" i="21"/>
  <c r="V208" i="21"/>
  <c r="AC211" i="21"/>
  <c r="AA208" i="21"/>
  <c r="W207" i="21"/>
  <c r="Z208" i="21"/>
  <c r="W206" i="21"/>
  <c r="Z210" i="21"/>
  <c r="AB206" i="21"/>
  <c r="Y207" i="21"/>
  <c r="AA210" i="21"/>
  <c r="AC207" i="21"/>
  <c r="Y211" i="21"/>
  <c r="W211" i="21"/>
  <c r="M232" i="21"/>
  <c r="C232" i="21"/>
  <c r="D280" i="21" s="1"/>
  <c r="L167" i="21"/>
  <c r="B167" i="21"/>
  <c r="AB194" i="21"/>
  <c r="X210" i="21"/>
  <c r="N234" i="21" s="1"/>
  <c r="Z223" i="21"/>
  <c r="V223" i="21"/>
  <c r="AA219" i="21"/>
  <c r="AA223" i="21"/>
  <c r="W220" i="21"/>
  <c r="AC220" i="21"/>
  <c r="AA221" i="21"/>
  <c r="AC222" i="21"/>
  <c r="Y222" i="21"/>
  <c r="AB219" i="21"/>
  <c r="Y220" i="21"/>
  <c r="Z221" i="21"/>
  <c r="V221" i="21"/>
  <c r="W224" i="21"/>
  <c r="AC224" i="21"/>
  <c r="Y224" i="21"/>
  <c r="W219" i="21"/>
  <c r="W222" i="21"/>
  <c r="S167" i="21"/>
  <c r="I167" i="21"/>
  <c r="C257" i="21" s="1"/>
  <c r="S166" i="21"/>
  <c r="I166" i="21"/>
  <c r="C241" i="21" s="1"/>
  <c r="O166" i="21"/>
  <c r="E166" i="21"/>
  <c r="C245" i="21" s="1"/>
  <c r="L168" i="21"/>
  <c r="B168" i="21"/>
  <c r="N171" i="21"/>
  <c r="D171" i="21"/>
  <c r="C331" i="21" s="1"/>
  <c r="R169" i="21"/>
  <c r="H169" i="21"/>
  <c r="C291" i="21" s="1"/>
  <c r="C169" i="21"/>
  <c r="C296" i="21" s="1"/>
  <c r="M169" i="21"/>
  <c r="Q166" i="21"/>
  <c r="G166" i="21"/>
  <c r="C243" i="21" s="1"/>
  <c r="O171" i="21"/>
  <c r="E171" i="21"/>
  <c r="C330" i="21" s="1"/>
  <c r="M167" i="21"/>
  <c r="C167" i="21"/>
  <c r="C263" i="21" s="1"/>
  <c r="L169" i="21"/>
  <c r="B169" i="21"/>
  <c r="D234" i="21"/>
  <c r="D313" i="21" s="1"/>
  <c r="P167" i="21"/>
  <c r="F167" i="21"/>
  <c r="C260" i="21" s="1"/>
  <c r="Q170" i="21"/>
  <c r="G170" i="21"/>
  <c r="C310" i="21" s="1"/>
  <c r="AB192" i="21"/>
  <c r="W195" i="21"/>
  <c r="Z196" i="21"/>
  <c r="AA194" i="21"/>
  <c r="AC193" i="21"/>
  <c r="Y193" i="21"/>
  <c r="Y197" i="21"/>
  <c r="AC197" i="21"/>
  <c r="W193" i="21"/>
  <c r="V196" i="21"/>
  <c r="N230" i="21"/>
  <c r="D230" i="21"/>
  <c r="D246" i="21" s="1"/>
  <c r="M171" i="21"/>
  <c r="C171" i="21"/>
  <c r="C332" i="21" s="1"/>
  <c r="L170" i="21"/>
  <c r="B170" i="21"/>
  <c r="M168" i="21"/>
  <c r="C168" i="21"/>
  <c r="C280" i="21" s="1"/>
  <c r="AB195" i="21"/>
  <c r="H233" i="21" s="1"/>
  <c r="D291" i="21" s="1"/>
  <c r="V193" i="21"/>
  <c r="N231" i="21"/>
  <c r="D231" i="21"/>
  <c r="D262" i="21" s="1"/>
  <c r="Q169" i="21"/>
  <c r="G169" i="21"/>
  <c r="C292" i="21" s="1"/>
  <c r="W197" i="21"/>
  <c r="N169" i="21"/>
  <c r="D169" i="21"/>
  <c r="C295" i="21" s="1"/>
  <c r="B166" i="21"/>
  <c r="L166" i="21"/>
  <c r="Y192" i="21"/>
  <c r="O230" i="21" s="1"/>
  <c r="Y196" i="21"/>
  <c r="N168" i="21"/>
  <c r="D168" i="21"/>
  <c r="C279" i="21" s="1"/>
  <c r="AC192" i="21"/>
  <c r="V197" i="21"/>
  <c r="H167" i="21"/>
  <c r="C258" i="21" s="1"/>
  <c r="R167" i="21"/>
  <c r="P169" i="21"/>
  <c r="F169" i="21"/>
  <c r="C293" i="21" s="1"/>
  <c r="O167" i="21"/>
  <c r="E167" i="21"/>
  <c r="C261" i="21" s="1"/>
  <c r="Z193" i="21"/>
  <c r="F231" i="21" s="1"/>
  <c r="D260" i="21" s="1"/>
  <c r="V195" i="21"/>
  <c r="L233" i="21" s="1"/>
  <c r="R234" i="21"/>
  <c r="H234" i="21"/>
  <c r="D309" i="21" s="1"/>
  <c r="E170" i="21"/>
  <c r="C312" i="21" s="1"/>
  <c r="O170" i="21"/>
  <c r="M166" i="21"/>
  <c r="C166" i="21"/>
  <c r="C247" i="21" s="1"/>
  <c r="R170" i="21"/>
  <c r="H170" i="21"/>
  <c r="C309" i="21" s="1"/>
  <c r="AB197" i="21"/>
  <c r="R235" i="21" s="1"/>
  <c r="AA195" i="21"/>
  <c r="N233" i="21"/>
  <c r="D233" i="21"/>
  <c r="D295" i="21" s="1"/>
  <c r="O234" i="21"/>
  <c r="E234" i="21"/>
  <c r="D312" i="21" s="1"/>
  <c r="O168" i="21"/>
  <c r="E168" i="21"/>
  <c r="C278" i="21" s="1"/>
  <c r="P168" i="21"/>
  <c r="F168" i="21"/>
  <c r="C277" i="21" s="1"/>
  <c r="S171" i="21"/>
  <c r="I171" i="21"/>
  <c r="C326" i="21" s="1"/>
  <c r="G167" i="21"/>
  <c r="C259" i="21" s="1"/>
  <c r="Q167" i="21"/>
  <c r="AC194" i="21"/>
  <c r="S232" i="21" s="1"/>
  <c r="W192" i="21"/>
  <c r="S234" i="21"/>
  <c r="I234" i="21"/>
  <c r="D308" i="21" s="1"/>
  <c r="AC195" i="21"/>
  <c r="Z195" i="21"/>
  <c r="F233" i="21" s="1"/>
  <c r="D293" i="21" s="1"/>
  <c r="AA196" i="21"/>
  <c r="P231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AF90" i="21"/>
  <c r="AG90" i="21"/>
  <c r="AH90" i="21"/>
  <c r="AI90" i="21"/>
  <c r="AJ90" i="21"/>
  <c r="AK90" i="21"/>
  <c r="AL90" i="21"/>
  <c r="AM90" i="21"/>
  <c r="AN90" i="21"/>
  <c r="AO90" i="21"/>
  <c r="AP90" i="21"/>
  <c r="AQ90" i="21"/>
  <c r="AR90" i="21"/>
  <c r="AS90" i="21"/>
  <c r="AU90" i="21"/>
  <c r="AV90" i="21"/>
  <c r="AW90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P89" i="21"/>
  <c r="AQ89" i="21"/>
  <c r="AR89" i="21"/>
  <c r="AS89" i="21"/>
  <c r="AT89" i="21"/>
  <c r="AU89" i="21"/>
  <c r="AV89" i="21"/>
  <c r="AW89" i="21"/>
  <c r="B89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AF88" i="21"/>
  <c r="AG88" i="21"/>
  <c r="AH88" i="21"/>
  <c r="AI88" i="21"/>
  <c r="AJ88" i="21"/>
  <c r="AK88" i="21"/>
  <c r="AL88" i="21"/>
  <c r="AM88" i="21"/>
  <c r="AN88" i="21"/>
  <c r="AO88" i="21"/>
  <c r="AP88" i="21"/>
  <c r="AQ88" i="21"/>
  <c r="AR88" i="21"/>
  <c r="AS88" i="21"/>
  <c r="AT88" i="21"/>
  <c r="AU88" i="21"/>
  <c r="AV88" i="21"/>
  <c r="AW88" i="21"/>
  <c r="B88" i="21"/>
  <c r="B99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AF101" i="21"/>
  <c r="AG101" i="21"/>
  <c r="AH101" i="21"/>
  <c r="AI101" i="21"/>
  <c r="AJ101" i="21"/>
  <c r="AK101" i="21"/>
  <c r="AL101" i="21"/>
  <c r="AM101" i="21"/>
  <c r="AN101" i="21"/>
  <c r="AO101" i="21"/>
  <c r="AP101" i="21"/>
  <c r="AQ101" i="21"/>
  <c r="AR101" i="21"/>
  <c r="AS101" i="21"/>
  <c r="AT101" i="21"/>
  <c r="AU101" i="21"/>
  <c r="AV101" i="21"/>
  <c r="AW101" i="21"/>
  <c r="AW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AF100" i="21"/>
  <c r="AG100" i="21"/>
  <c r="AH100" i="21"/>
  <c r="AI100" i="21"/>
  <c r="AJ100" i="21"/>
  <c r="AK100" i="21"/>
  <c r="AL100" i="21"/>
  <c r="AM100" i="21"/>
  <c r="AN100" i="21"/>
  <c r="AO100" i="21"/>
  <c r="AP100" i="21"/>
  <c r="AQ100" i="21"/>
  <c r="AR100" i="21"/>
  <c r="AS100" i="21"/>
  <c r="AT100" i="21"/>
  <c r="AU100" i="21"/>
  <c r="AV100" i="21"/>
  <c r="B100" i="21"/>
  <c r="B101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AF99" i="21"/>
  <c r="AG99" i="21"/>
  <c r="AH99" i="21"/>
  <c r="AI99" i="21"/>
  <c r="AJ99" i="21"/>
  <c r="AK99" i="21"/>
  <c r="AL99" i="21"/>
  <c r="AM99" i="21"/>
  <c r="AN99" i="21"/>
  <c r="AO99" i="21"/>
  <c r="AP99" i="21"/>
  <c r="AQ99" i="21"/>
  <c r="AR99" i="21"/>
  <c r="AS99" i="21"/>
  <c r="AT99" i="21"/>
  <c r="AU99" i="21"/>
  <c r="AV99" i="21"/>
  <c r="AW99" i="21"/>
  <c r="A69" i="21"/>
  <c r="A51" i="21"/>
  <c r="A33" i="21"/>
  <c r="B110" i="21" l="1"/>
  <c r="B109" i="21"/>
  <c r="B108" i="21"/>
  <c r="L235" i="21"/>
  <c r="B231" i="21"/>
  <c r="S233" i="24"/>
  <c r="C233" i="22"/>
  <c r="D296" i="22" s="1"/>
  <c r="M234" i="21"/>
  <c r="F235" i="24"/>
  <c r="D329" i="24" s="1"/>
  <c r="H233" i="24"/>
  <c r="D291" i="24" s="1"/>
  <c r="G235" i="21"/>
  <c r="D328" i="21" s="1"/>
  <c r="I232" i="24"/>
  <c r="D274" i="24" s="1"/>
  <c r="Q233" i="21"/>
  <c r="I234" i="24"/>
  <c r="D308" i="24" s="1"/>
  <c r="H230" i="22"/>
  <c r="D242" i="22" s="1"/>
  <c r="R230" i="22"/>
  <c r="N232" i="24"/>
  <c r="D232" i="24"/>
  <c r="D279" i="24" s="1"/>
  <c r="R234" i="22"/>
  <c r="H234" i="22"/>
  <c r="D309" i="22" s="1"/>
  <c r="N232" i="22"/>
  <c r="D232" i="22"/>
  <c r="D279" i="22" s="1"/>
  <c r="M233" i="24"/>
  <c r="C233" i="24"/>
  <c r="D296" i="24" s="1"/>
  <c r="P235" i="22"/>
  <c r="F235" i="22"/>
  <c r="D329" i="22" s="1"/>
  <c r="C232" i="22"/>
  <c r="D280" i="22" s="1"/>
  <c r="N235" i="22"/>
  <c r="D235" i="22"/>
  <c r="D331" i="22" s="1"/>
  <c r="G230" i="24"/>
  <c r="D243" i="24" s="1"/>
  <c r="M235" i="24"/>
  <c r="C235" i="24"/>
  <c r="D332" i="24" s="1"/>
  <c r="O230" i="24"/>
  <c r="E230" i="24"/>
  <c r="D245" i="24" s="1"/>
  <c r="I234" i="22"/>
  <c r="D308" i="22" s="1"/>
  <c r="P233" i="21"/>
  <c r="B235" i="21"/>
  <c r="B230" i="21"/>
  <c r="M235" i="22"/>
  <c r="C235" i="22"/>
  <c r="D332" i="22" s="1"/>
  <c r="G233" i="22"/>
  <c r="D292" i="22" s="1"/>
  <c r="Q233" i="22"/>
  <c r="Q234" i="22"/>
  <c r="G234" i="22"/>
  <c r="D310" i="22" s="1"/>
  <c r="O233" i="22"/>
  <c r="E233" i="22"/>
  <c r="D294" i="22" s="1"/>
  <c r="B234" i="24"/>
  <c r="I235" i="22"/>
  <c r="D326" i="22" s="1"/>
  <c r="R232" i="22"/>
  <c r="R233" i="22"/>
  <c r="E235" i="24"/>
  <c r="D330" i="24" s="1"/>
  <c r="O235" i="24"/>
  <c r="N233" i="24"/>
  <c r="D233" i="24"/>
  <c r="D295" i="24" s="1"/>
  <c r="P230" i="24"/>
  <c r="F230" i="24"/>
  <c r="D244" i="24" s="1"/>
  <c r="B233" i="24"/>
  <c r="N231" i="22"/>
  <c r="D231" i="22"/>
  <c r="D262" i="22" s="1"/>
  <c r="O233" i="24"/>
  <c r="E233" i="24"/>
  <c r="D294" i="24" s="1"/>
  <c r="O230" i="22"/>
  <c r="E230" i="22"/>
  <c r="D245" i="22" s="1"/>
  <c r="E234" i="24"/>
  <c r="D312" i="24" s="1"/>
  <c r="O234" i="24"/>
  <c r="I230" i="21"/>
  <c r="D241" i="21" s="1"/>
  <c r="H235" i="22"/>
  <c r="D327" i="22" s="1"/>
  <c r="M234" i="24"/>
  <c r="C234" i="24"/>
  <c r="D314" i="24" s="1"/>
  <c r="N234" i="22"/>
  <c r="D234" i="22"/>
  <c r="D313" i="22" s="1"/>
  <c r="E232" i="21"/>
  <c r="D278" i="21" s="1"/>
  <c r="L231" i="21"/>
  <c r="G233" i="21"/>
  <c r="D292" i="21" s="1"/>
  <c r="B232" i="24"/>
  <c r="Q235" i="22"/>
  <c r="G235" i="22"/>
  <c r="D328" i="22" s="1"/>
  <c r="N233" i="22"/>
  <c r="D233" i="22"/>
  <c r="D295" i="22" s="1"/>
  <c r="R231" i="22"/>
  <c r="H231" i="22"/>
  <c r="D258" i="22" s="1"/>
  <c r="P234" i="24"/>
  <c r="R234" i="24"/>
  <c r="B234" i="22"/>
  <c r="M231" i="24"/>
  <c r="C231" i="24"/>
  <c r="D263" i="24" s="1"/>
  <c r="M232" i="24"/>
  <c r="C232" i="24"/>
  <c r="D280" i="24" s="1"/>
  <c r="N234" i="24"/>
  <c r="D234" i="24"/>
  <c r="D313" i="24" s="1"/>
  <c r="Q232" i="24"/>
  <c r="L232" i="22"/>
  <c r="B232" i="22"/>
  <c r="R230" i="24"/>
  <c r="P232" i="22"/>
  <c r="F232" i="22"/>
  <c r="D277" i="22" s="1"/>
  <c r="M230" i="24"/>
  <c r="M234" i="22"/>
  <c r="C234" i="22"/>
  <c r="D314" i="22" s="1"/>
  <c r="I232" i="22"/>
  <c r="D274" i="22" s="1"/>
  <c r="S232" i="22"/>
  <c r="Q231" i="22"/>
  <c r="G231" i="22"/>
  <c r="D259" i="22" s="1"/>
  <c r="P231" i="24"/>
  <c r="F231" i="24"/>
  <c r="D260" i="24" s="1"/>
  <c r="B233" i="21"/>
  <c r="N232" i="21"/>
  <c r="O234" i="22"/>
  <c r="E234" i="22"/>
  <c r="D312" i="22" s="1"/>
  <c r="Q230" i="22"/>
  <c r="G230" i="22"/>
  <c r="D243" i="22" s="1"/>
  <c r="G232" i="22"/>
  <c r="D276" i="22" s="1"/>
  <c r="Q232" i="22"/>
  <c r="H232" i="24"/>
  <c r="D275" i="24" s="1"/>
  <c r="B230" i="24"/>
  <c r="N230" i="24"/>
  <c r="D230" i="24"/>
  <c r="D246" i="24" s="1"/>
  <c r="N235" i="24"/>
  <c r="D235" i="24"/>
  <c r="D331" i="24" s="1"/>
  <c r="N231" i="24"/>
  <c r="D231" i="24"/>
  <c r="D262" i="24" s="1"/>
  <c r="L230" i="22"/>
  <c r="L233" i="22"/>
  <c r="O235" i="22"/>
  <c r="E235" i="22"/>
  <c r="D330" i="22" s="1"/>
  <c r="O232" i="22"/>
  <c r="E232" i="22"/>
  <c r="D278" i="22" s="1"/>
  <c r="F232" i="24"/>
  <c r="D277" i="24" s="1"/>
  <c r="P231" i="22"/>
  <c r="F231" i="22"/>
  <c r="D260" i="22" s="1"/>
  <c r="R232" i="21"/>
  <c r="P233" i="22"/>
  <c r="F233" i="22"/>
  <c r="D293" i="22" s="1"/>
  <c r="P230" i="22"/>
  <c r="F230" i="22"/>
  <c r="D244" i="22" s="1"/>
  <c r="O231" i="22"/>
  <c r="E231" i="22"/>
  <c r="D261" i="22" s="1"/>
  <c r="P234" i="22"/>
  <c r="F234" i="22"/>
  <c r="D311" i="22" s="1"/>
  <c r="O232" i="24"/>
  <c r="E232" i="24"/>
  <c r="D278" i="24" s="1"/>
  <c r="E231" i="24"/>
  <c r="D261" i="24" s="1"/>
  <c r="O231" i="24"/>
  <c r="AU106" i="21"/>
  <c r="AU104" i="21"/>
  <c r="B328" i="21" s="1"/>
  <c r="AU105" i="21"/>
  <c r="AQ106" i="21"/>
  <c r="AQ104" i="21"/>
  <c r="B332" i="21" s="1"/>
  <c r="AQ105" i="21"/>
  <c r="AM105" i="21"/>
  <c r="AM106" i="21"/>
  <c r="AM104" i="21"/>
  <c r="B310" i="21" s="1"/>
  <c r="AI106" i="21"/>
  <c r="AI105" i="21"/>
  <c r="AI104" i="21"/>
  <c r="B314" i="21" s="1"/>
  <c r="AE104" i="21"/>
  <c r="B292" i="21" s="1"/>
  <c r="AE105" i="21"/>
  <c r="AE106" i="21"/>
  <c r="AA105" i="21"/>
  <c r="AA106" i="21"/>
  <c r="AA104" i="21"/>
  <c r="B296" i="21" s="1"/>
  <c r="W106" i="21"/>
  <c r="W105" i="21"/>
  <c r="W104" i="21"/>
  <c r="B276" i="21" s="1"/>
  <c r="S104" i="21"/>
  <c r="B280" i="21" s="1"/>
  <c r="S105" i="21"/>
  <c r="S106" i="21"/>
  <c r="O106" i="21"/>
  <c r="O105" i="21"/>
  <c r="O104" i="21"/>
  <c r="B259" i="21" s="1"/>
  <c r="K105" i="21"/>
  <c r="K106" i="21"/>
  <c r="K104" i="21"/>
  <c r="B263" i="21" s="1"/>
  <c r="G106" i="21"/>
  <c r="G104" i="21"/>
  <c r="B243" i="21" s="1"/>
  <c r="G105" i="21"/>
  <c r="C106" i="21"/>
  <c r="C105" i="21"/>
  <c r="C104" i="21"/>
  <c r="B247" i="21" s="1"/>
  <c r="AT106" i="21"/>
  <c r="AT104" i="21"/>
  <c r="B329" i="21" s="1"/>
  <c r="AT105" i="21"/>
  <c r="AP105" i="21"/>
  <c r="AP106" i="21"/>
  <c r="AP104" i="21"/>
  <c r="AL105" i="21"/>
  <c r="AL106" i="21"/>
  <c r="AL104" i="21"/>
  <c r="B311" i="21" s="1"/>
  <c r="AH105" i="21"/>
  <c r="AH106" i="21"/>
  <c r="AH104" i="21"/>
  <c r="AD105" i="21"/>
  <c r="AD106" i="21"/>
  <c r="AD104" i="21"/>
  <c r="B293" i="21" s="1"/>
  <c r="Z105" i="21"/>
  <c r="Z106" i="21"/>
  <c r="Z104" i="21"/>
  <c r="V105" i="21"/>
  <c r="V106" i="21"/>
  <c r="V104" i="21"/>
  <c r="B277" i="21" s="1"/>
  <c r="R105" i="21"/>
  <c r="R106" i="21"/>
  <c r="R104" i="21"/>
  <c r="N105" i="21"/>
  <c r="N106" i="21"/>
  <c r="N104" i="21"/>
  <c r="B260" i="21" s="1"/>
  <c r="J105" i="21"/>
  <c r="J106" i="21"/>
  <c r="J104" i="21"/>
  <c r="F105" i="21"/>
  <c r="F106" i="21"/>
  <c r="F104" i="21"/>
  <c r="B244" i="21" s="1"/>
  <c r="B106" i="21"/>
  <c r="B104" i="21"/>
  <c r="B105" i="21"/>
  <c r="O235" i="21"/>
  <c r="E235" i="21"/>
  <c r="D330" i="21" s="1"/>
  <c r="P232" i="21"/>
  <c r="F232" i="21"/>
  <c r="D277" i="21" s="1"/>
  <c r="S233" i="21"/>
  <c r="I233" i="21"/>
  <c r="D290" i="21" s="1"/>
  <c r="Q234" i="21"/>
  <c r="G234" i="21"/>
  <c r="D310" i="21" s="1"/>
  <c r="I232" i="21"/>
  <c r="D274" i="21" s="1"/>
  <c r="S230" i="21"/>
  <c r="AW105" i="21"/>
  <c r="AW106" i="21"/>
  <c r="AW104" i="21"/>
  <c r="B326" i="21" s="1"/>
  <c r="AS106" i="21"/>
  <c r="AS104" i="21"/>
  <c r="B330" i="21" s="1"/>
  <c r="AS105" i="21"/>
  <c r="AO105" i="21"/>
  <c r="AO106" i="21"/>
  <c r="AO104" i="21"/>
  <c r="B308" i="21" s="1"/>
  <c r="AK106" i="21"/>
  <c r="AK104" i="21"/>
  <c r="B312" i="21" s="1"/>
  <c r="AK105" i="21"/>
  <c r="AG106" i="21"/>
  <c r="AG104" i="21"/>
  <c r="B290" i="21" s="1"/>
  <c r="AG105" i="21"/>
  <c r="AC105" i="21"/>
  <c r="AC106" i="21"/>
  <c r="AC104" i="21"/>
  <c r="B294" i="21" s="1"/>
  <c r="Y106" i="21"/>
  <c r="Y104" i="21"/>
  <c r="B274" i="21" s="1"/>
  <c r="Y105" i="21"/>
  <c r="U105" i="21"/>
  <c r="U106" i="21"/>
  <c r="U104" i="21"/>
  <c r="B278" i="21" s="1"/>
  <c r="Q106" i="21"/>
  <c r="Q104" i="21"/>
  <c r="B257" i="21" s="1"/>
  <c r="Q105" i="21"/>
  <c r="M106" i="21"/>
  <c r="M104" i="21"/>
  <c r="B261" i="21" s="1"/>
  <c r="M105" i="21"/>
  <c r="I105" i="21"/>
  <c r="I106" i="21"/>
  <c r="I104" i="21"/>
  <c r="B241" i="21" s="1"/>
  <c r="E106" i="21"/>
  <c r="E104" i="21"/>
  <c r="B245" i="21" s="1"/>
  <c r="E105" i="21"/>
  <c r="F235" i="21"/>
  <c r="D329" i="21" s="1"/>
  <c r="E230" i="21"/>
  <c r="D245" i="21" s="1"/>
  <c r="H235" i="21"/>
  <c r="D327" i="21" s="1"/>
  <c r="S235" i="21"/>
  <c r="I235" i="21"/>
  <c r="D326" i="21" s="1"/>
  <c r="O231" i="21"/>
  <c r="E231" i="21"/>
  <c r="D261" i="21" s="1"/>
  <c r="Q232" i="21"/>
  <c r="G232" i="21"/>
  <c r="D276" i="21" s="1"/>
  <c r="Q230" i="21"/>
  <c r="G230" i="21"/>
  <c r="D243" i="21" s="1"/>
  <c r="AV105" i="21"/>
  <c r="AV106" i="21"/>
  <c r="AV104" i="21"/>
  <c r="B327" i="21" s="1"/>
  <c r="AR106" i="21"/>
  <c r="AR105" i="21"/>
  <c r="AR104" i="21"/>
  <c r="B331" i="21" s="1"/>
  <c r="AN106" i="21"/>
  <c r="AN104" i="21"/>
  <c r="B309" i="21" s="1"/>
  <c r="AN105" i="21"/>
  <c r="AJ106" i="21"/>
  <c r="AJ104" i="21"/>
  <c r="B313" i="21" s="1"/>
  <c r="AJ105" i="21"/>
  <c r="AF106" i="21"/>
  <c r="AF104" i="21"/>
  <c r="B291" i="21" s="1"/>
  <c r="AF105" i="21"/>
  <c r="AB106" i="21"/>
  <c r="AB104" i="21"/>
  <c r="B295" i="21" s="1"/>
  <c r="AB105" i="21"/>
  <c r="X106" i="21"/>
  <c r="X104" i="21"/>
  <c r="B275" i="21" s="1"/>
  <c r="X105" i="21"/>
  <c r="T106" i="21"/>
  <c r="T104" i="21"/>
  <c r="B279" i="21" s="1"/>
  <c r="T105" i="21"/>
  <c r="P106" i="21"/>
  <c r="P104" i="21"/>
  <c r="B258" i="21" s="1"/>
  <c r="P105" i="21"/>
  <c r="L106" i="21"/>
  <c r="L104" i="21"/>
  <c r="B262" i="21" s="1"/>
  <c r="L105" i="21"/>
  <c r="H106" i="21"/>
  <c r="H104" i="21"/>
  <c r="B242" i="21" s="1"/>
  <c r="H105" i="21"/>
  <c r="D106" i="21"/>
  <c r="D104" i="21"/>
  <c r="B246" i="21" s="1"/>
  <c r="D105" i="21"/>
  <c r="H232" i="21"/>
  <c r="D275" i="21" s="1"/>
  <c r="R233" i="21"/>
  <c r="M233" i="21"/>
  <c r="C233" i="21"/>
  <c r="D296" i="21" s="1"/>
  <c r="M235" i="21"/>
  <c r="C235" i="21"/>
  <c r="D332" i="21" s="1"/>
  <c r="R230" i="21"/>
  <c r="H230" i="21"/>
  <c r="D242" i="21" s="1"/>
  <c r="S231" i="21"/>
  <c r="I231" i="21"/>
  <c r="D257" i="21" s="1"/>
  <c r="L234" i="21"/>
  <c r="B234" i="21"/>
  <c r="M230" i="21"/>
  <c r="C230" i="21"/>
  <c r="D247" i="21" s="1"/>
  <c r="L232" i="21"/>
  <c r="B232" i="21"/>
  <c r="O233" i="21"/>
  <c r="E233" i="21"/>
  <c r="D294" i="21" s="1"/>
  <c r="M231" i="21"/>
  <c r="C231" i="21"/>
  <c r="D263" i="21" s="1"/>
  <c r="P234" i="21"/>
  <c r="F234" i="21"/>
  <c r="D311" i="21" s="1"/>
  <c r="AU95" i="21"/>
  <c r="AU93" i="21"/>
  <c r="AU94" i="21"/>
  <c r="AM94" i="21"/>
  <c r="AM95" i="21"/>
  <c r="AM93" i="21"/>
  <c r="AE94" i="21"/>
  <c r="AE95" i="21"/>
  <c r="AE93" i="21"/>
  <c r="AA95" i="21"/>
  <c r="AA93" i="21"/>
  <c r="AA94" i="21"/>
  <c r="S95" i="21"/>
  <c r="S93" i="21"/>
  <c r="S94" i="21"/>
  <c r="K94" i="21"/>
  <c r="K95" i="21"/>
  <c r="K93" i="21"/>
  <c r="G95" i="21"/>
  <c r="G93" i="21"/>
  <c r="G94" i="21"/>
  <c r="AP95" i="21"/>
  <c r="AP93" i="21"/>
  <c r="AP94" i="21"/>
  <c r="AH95" i="21"/>
  <c r="AH93" i="21"/>
  <c r="AH94" i="21"/>
  <c r="Z95" i="21"/>
  <c r="Z93" i="21"/>
  <c r="Z94" i="21"/>
  <c r="R95" i="21"/>
  <c r="R93" i="21"/>
  <c r="R94" i="21"/>
  <c r="J95" i="21"/>
  <c r="J93" i="21"/>
  <c r="J94" i="21"/>
  <c r="F95" i="21"/>
  <c r="F93" i="21"/>
  <c r="F94" i="21"/>
  <c r="AW94" i="21"/>
  <c r="AW95" i="21"/>
  <c r="AW93" i="21"/>
  <c r="AS94" i="21"/>
  <c r="AS93" i="21"/>
  <c r="AS95" i="21"/>
  <c r="AO94" i="21"/>
  <c r="AO95" i="21"/>
  <c r="AO93" i="21"/>
  <c r="AK93" i="21"/>
  <c r="AK94" i="21"/>
  <c r="AK95" i="21"/>
  <c r="AG95" i="21"/>
  <c r="AG93" i="21"/>
  <c r="AG94" i="21"/>
  <c r="AC94" i="21"/>
  <c r="AC95" i="21"/>
  <c r="AC93" i="21"/>
  <c r="Y95" i="21"/>
  <c r="Y94" i="21"/>
  <c r="Y93" i="21"/>
  <c r="U93" i="21"/>
  <c r="U94" i="21"/>
  <c r="U95" i="21"/>
  <c r="Q95" i="21"/>
  <c r="Q94" i="21"/>
  <c r="Q93" i="21"/>
  <c r="M93" i="21"/>
  <c r="M94" i="21"/>
  <c r="M95" i="21"/>
  <c r="I94" i="21"/>
  <c r="I95" i="21"/>
  <c r="I93" i="21"/>
  <c r="E94" i="21"/>
  <c r="E95" i="21"/>
  <c r="E93" i="21"/>
  <c r="AQ95" i="21"/>
  <c r="AQ93" i="21"/>
  <c r="AQ94" i="21"/>
  <c r="AI95" i="21"/>
  <c r="AI93" i="21"/>
  <c r="AI94" i="21"/>
  <c r="W94" i="21"/>
  <c r="W95" i="21"/>
  <c r="W93" i="21"/>
  <c r="O95" i="21"/>
  <c r="O93" i="21"/>
  <c r="O94" i="21"/>
  <c r="C94" i="21"/>
  <c r="C95" i="21"/>
  <c r="C93" i="21"/>
  <c r="B94" i="21"/>
  <c r="B95" i="21"/>
  <c r="B93" i="21"/>
  <c r="AT94" i="21"/>
  <c r="AT93" i="21"/>
  <c r="AT95" i="21"/>
  <c r="AL95" i="21"/>
  <c r="AL93" i="21"/>
  <c r="AL94" i="21"/>
  <c r="AD95" i="21"/>
  <c r="AD93" i="21"/>
  <c r="AD94" i="21"/>
  <c r="V95" i="21"/>
  <c r="V93" i="21"/>
  <c r="V94" i="21"/>
  <c r="N95" i="21"/>
  <c r="N93" i="21"/>
  <c r="N94" i="21"/>
  <c r="AV95" i="21"/>
  <c r="AV93" i="21"/>
  <c r="AV94" i="21"/>
  <c r="AR95" i="21"/>
  <c r="AR94" i="21"/>
  <c r="AR93" i="21"/>
  <c r="AN94" i="21"/>
  <c r="AN95" i="21"/>
  <c r="AN93" i="21"/>
  <c r="AJ94" i="21"/>
  <c r="AJ93" i="21"/>
  <c r="AJ95" i="21"/>
  <c r="AF94" i="21"/>
  <c r="AF95" i="21"/>
  <c r="AF93" i="21"/>
  <c r="AB94" i="21"/>
  <c r="AB93" i="21"/>
  <c r="AB95" i="21"/>
  <c r="X94" i="21"/>
  <c r="X95" i="21"/>
  <c r="X93" i="21"/>
  <c r="T94" i="21"/>
  <c r="T93" i="21"/>
  <c r="T95" i="21"/>
  <c r="P94" i="21"/>
  <c r="P95" i="21"/>
  <c r="P93" i="21"/>
  <c r="L94" i="21"/>
  <c r="L93" i="21"/>
  <c r="L95" i="21"/>
  <c r="H94" i="21"/>
  <c r="H95" i="21"/>
  <c r="H93" i="21"/>
  <c r="D94" i="21"/>
  <c r="D93" i="21"/>
  <c r="D95" i="21"/>
  <c r="Q155" i="18"/>
  <c r="Q156" i="18"/>
  <c r="Q157" i="18"/>
  <c r="Q158" i="18"/>
  <c r="Q159" i="18"/>
  <c r="R154" i="18"/>
  <c r="F160" i="18"/>
  <c r="R155" i="18" s="1"/>
  <c r="F147" i="18"/>
  <c r="L142" i="18" s="1"/>
  <c r="M129" i="18"/>
  <c r="N129" i="18"/>
  <c r="M130" i="18"/>
  <c r="N130" i="18"/>
  <c r="O130" i="18"/>
  <c r="N131" i="18"/>
  <c r="O131" i="18"/>
  <c r="M132" i="18"/>
  <c r="O132" i="18"/>
  <c r="M133" i="18"/>
  <c r="N133" i="18"/>
  <c r="N128" i="18"/>
  <c r="O128" i="18"/>
  <c r="P128" i="18"/>
  <c r="F134" i="18"/>
  <c r="P129" i="18" s="1"/>
  <c r="E224" i="18"/>
  <c r="L219" i="18" s="1"/>
  <c r="R206" i="18"/>
  <c r="R207" i="18"/>
  <c r="Q208" i="18"/>
  <c r="P209" i="18"/>
  <c r="O210" i="18"/>
  <c r="N205" i="18"/>
  <c r="S205" i="18"/>
  <c r="E211" i="18"/>
  <c r="S206" i="18" s="1"/>
  <c r="P193" i="18"/>
  <c r="Q193" i="18"/>
  <c r="P194" i="18"/>
  <c r="Q194" i="18"/>
  <c r="P195" i="18"/>
  <c r="Q195" i="18"/>
  <c r="P196" i="18"/>
  <c r="Q196" i="18"/>
  <c r="P197" i="18"/>
  <c r="Q197" i="18"/>
  <c r="P192" i="18"/>
  <c r="Q192" i="18"/>
  <c r="E198" i="18"/>
  <c r="R193" i="18" s="1"/>
  <c r="N219" i="20"/>
  <c r="O219" i="20"/>
  <c r="M220" i="20"/>
  <c r="O220" i="20"/>
  <c r="M221" i="20"/>
  <c r="N221" i="20"/>
  <c r="M222" i="20"/>
  <c r="N222" i="20"/>
  <c r="O222" i="20"/>
  <c r="N223" i="20"/>
  <c r="O223" i="20"/>
  <c r="N218" i="20"/>
  <c r="P218" i="20"/>
  <c r="O196" i="20"/>
  <c r="E224" i="20"/>
  <c r="P219" i="20" s="1"/>
  <c r="E211" i="20"/>
  <c r="Q205" i="20" s="1"/>
  <c r="E198" i="20"/>
  <c r="P193" i="20" s="1"/>
  <c r="F160" i="20"/>
  <c r="M155" i="20" s="1"/>
  <c r="F147" i="20"/>
  <c r="L142" i="20" s="1"/>
  <c r="R129" i="20"/>
  <c r="Q130" i="20"/>
  <c r="R130" i="20"/>
  <c r="P131" i="20"/>
  <c r="Q131" i="20"/>
  <c r="O132" i="20"/>
  <c r="P132" i="20"/>
  <c r="M133" i="20"/>
  <c r="O133" i="20"/>
  <c r="R133" i="20"/>
  <c r="N128" i="20"/>
  <c r="R128" i="20"/>
  <c r="S128" i="20"/>
  <c r="F134" i="20"/>
  <c r="S129" i="20" s="1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B101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AH100" i="20"/>
  <c r="AI100" i="20"/>
  <c r="AJ100" i="20"/>
  <c r="AK100" i="20"/>
  <c r="AL100" i="20"/>
  <c r="AM100" i="20"/>
  <c r="AN100" i="20"/>
  <c r="AO100" i="20"/>
  <c r="AP100" i="20"/>
  <c r="AQ100" i="20"/>
  <c r="AR100" i="20"/>
  <c r="AS100" i="20"/>
  <c r="AT100" i="20"/>
  <c r="AU100" i="20"/>
  <c r="AV100" i="20"/>
  <c r="AW100" i="20"/>
  <c r="B100" i="20"/>
  <c r="C99" i="20"/>
  <c r="C106" i="20" s="1"/>
  <c r="D99" i="20"/>
  <c r="D106" i="20" s="1"/>
  <c r="E99" i="20"/>
  <c r="E106" i="20" s="1"/>
  <c r="F99" i="20"/>
  <c r="F105" i="20" s="1"/>
  <c r="G99" i="20"/>
  <c r="G104" i="20" s="1"/>
  <c r="B243" i="20" s="1"/>
  <c r="H99" i="20"/>
  <c r="H105" i="20" s="1"/>
  <c r="I99" i="20"/>
  <c r="I106" i="20" s="1"/>
  <c r="J99" i="20"/>
  <c r="J106" i="20" s="1"/>
  <c r="K99" i="20"/>
  <c r="K106" i="20" s="1"/>
  <c r="L99" i="20"/>
  <c r="L106" i="20" s="1"/>
  <c r="M99" i="20"/>
  <c r="M106" i="20" s="1"/>
  <c r="N99" i="20"/>
  <c r="N105" i="20" s="1"/>
  <c r="O99" i="20"/>
  <c r="O105" i="20" s="1"/>
  <c r="P99" i="20"/>
  <c r="P106" i="20" s="1"/>
  <c r="Q99" i="20"/>
  <c r="Q106" i="20" s="1"/>
  <c r="R99" i="20"/>
  <c r="R106" i="20" s="1"/>
  <c r="S99" i="20"/>
  <c r="S106" i="20" s="1"/>
  <c r="T99" i="20"/>
  <c r="T106" i="20" s="1"/>
  <c r="U99" i="20"/>
  <c r="U105" i="20" s="1"/>
  <c r="V99" i="20"/>
  <c r="V106" i="20" s="1"/>
  <c r="W99" i="20"/>
  <c r="W106" i="20" s="1"/>
  <c r="X99" i="20"/>
  <c r="X106" i="20" s="1"/>
  <c r="Y99" i="20"/>
  <c r="Y106" i="20" s="1"/>
  <c r="Z99" i="20"/>
  <c r="Z106" i="20" s="1"/>
  <c r="AA99" i="20"/>
  <c r="AA106" i="20" s="1"/>
  <c r="AB99" i="20"/>
  <c r="AB106" i="20" s="1"/>
  <c r="AC99" i="20"/>
  <c r="AC105" i="20" s="1"/>
  <c r="AD99" i="20"/>
  <c r="AD106" i="20" s="1"/>
  <c r="AE99" i="20"/>
  <c r="AE104" i="20" s="1"/>
  <c r="B292" i="20" s="1"/>
  <c r="AF99" i="20"/>
  <c r="AF105" i="20" s="1"/>
  <c r="AG99" i="20"/>
  <c r="AG106" i="20" s="1"/>
  <c r="AH99" i="20"/>
  <c r="AH106" i="20" s="1"/>
  <c r="AI99" i="20"/>
  <c r="AI106" i="20" s="1"/>
  <c r="AJ99" i="20"/>
  <c r="AJ106" i="20" s="1"/>
  <c r="AK99" i="20"/>
  <c r="AK106" i="20" s="1"/>
  <c r="AL99" i="20"/>
  <c r="AL104" i="20" s="1"/>
  <c r="B311" i="20" s="1"/>
  <c r="AM99" i="20"/>
  <c r="AM104" i="20" s="1"/>
  <c r="B310" i="20" s="1"/>
  <c r="AN99" i="20"/>
  <c r="AN104" i="20" s="1"/>
  <c r="B309" i="20" s="1"/>
  <c r="AO99" i="20"/>
  <c r="AO106" i="20" s="1"/>
  <c r="AP99" i="20"/>
  <c r="AP106" i="20" s="1"/>
  <c r="AQ99" i="20"/>
  <c r="AQ106" i="20" s="1"/>
  <c r="AR99" i="20"/>
  <c r="AR106" i="20" s="1"/>
  <c r="AS99" i="20"/>
  <c r="AS106" i="20" s="1"/>
  <c r="AT99" i="20"/>
  <c r="AT105" i="20" s="1"/>
  <c r="AU99" i="20"/>
  <c r="AU105" i="20" s="1"/>
  <c r="AV99" i="20"/>
  <c r="AV106" i="20" s="1"/>
  <c r="AW99" i="20"/>
  <c r="AW106" i="20" s="1"/>
  <c r="B99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AR90" i="20"/>
  <c r="AS90" i="20"/>
  <c r="AT90" i="20"/>
  <c r="AU90" i="20"/>
  <c r="AV90" i="20"/>
  <c r="AW90" i="20"/>
  <c r="B90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F89" i="20"/>
  <c r="AG89" i="20"/>
  <c r="AH89" i="20"/>
  <c r="AI89" i="20"/>
  <c r="AJ89" i="20"/>
  <c r="AK89" i="20"/>
  <c r="AL89" i="20"/>
  <c r="AM89" i="20"/>
  <c r="AN89" i="20"/>
  <c r="AO89" i="20"/>
  <c r="AP89" i="20"/>
  <c r="AQ89" i="20"/>
  <c r="AR89" i="20"/>
  <c r="AS89" i="20"/>
  <c r="AT89" i="20"/>
  <c r="AU89" i="20"/>
  <c r="AV89" i="20"/>
  <c r="AW89" i="20"/>
  <c r="B89" i="20"/>
  <c r="C88" i="20"/>
  <c r="C95" i="20" s="1"/>
  <c r="D88" i="20"/>
  <c r="D95" i="20" s="1"/>
  <c r="E88" i="20"/>
  <c r="E95" i="20" s="1"/>
  <c r="F88" i="20"/>
  <c r="F93" i="20" s="1"/>
  <c r="G88" i="20"/>
  <c r="G94" i="20" s="1"/>
  <c r="H88" i="20"/>
  <c r="H93" i="20" s="1"/>
  <c r="I88" i="20"/>
  <c r="I95" i="20" s="1"/>
  <c r="J88" i="20"/>
  <c r="J95" i="20" s="1"/>
  <c r="K88" i="20"/>
  <c r="K95" i="20" s="1"/>
  <c r="L88" i="20"/>
  <c r="L95" i="20" s="1"/>
  <c r="M88" i="20"/>
  <c r="M93" i="20" s="1"/>
  <c r="N88" i="20"/>
  <c r="N93" i="20" s="1"/>
  <c r="O88" i="20"/>
  <c r="O95" i="20" s="1"/>
  <c r="P88" i="20"/>
  <c r="P94" i="20" s="1"/>
  <c r="Q88" i="20"/>
  <c r="Q95" i="20" s="1"/>
  <c r="R88" i="20"/>
  <c r="R95" i="20" s="1"/>
  <c r="S88" i="20"/>
  <c r="S95" i="20" s="1"/>
  <c r="T88" i="20"/>
  <c r="T95" i="20" s="1"/>
  <c r="U88" i="20"/>
  <c r="U95" i="20" s="1"/>
  <c r="V88" i="20"/>
  <c r="V94" i="20" s="1"/>
  <c r="W88" i="20"/>
  <c r="W94" i="20" s="1"/>
  <c r="X88" i="20"/>
  <c r="X94" i="20" s="1"/>
  <c r="Y88" i="20"/>
  <c r="Y95" i="20" s="1"/>
  <c r="Z88" i="20"/>
  <c r="Z95" i="20" s="1"/>
  <c r="AA88" i="20"/>
  <c r="AA95" i="20" s="1"/>
  <c r="AB88" i="20"/>
  <c r="AB95" i="20" s="1"/>
  <c r="AC88" i="20"/>
  <c r="AC95" i="20" s="1"/>
  <c r="AD88" i="20"/>
  <c r="AD93" i="20" s="1"/>
  <c r="AE88" i="20"/>
  <c r="AE93" i="20" s="1"/>
  <c r="AF88" i="20"/>
  <c r="AF95" i="20" s="1"/>
  <c r="AG88" i="20"/>
  <c r="AG95" i="20" s="1"/>
  <c r="AH88" i="20"/>
  <c r="AH95" i="20" s="1"/>
  <c r="AI88" i="20"/>
  <c r="AI95" i="20" s="1"/>
  <c r="AJ88" i="20"/>
  <c r="AJ95" i="20" s="1"/>
  <c r="AK88" i="20"/>
  <c r="AK94" i="20" s="1"/>
  <c r="AL88" i="20"/>
  <c r="AL95" i="20" s="1"/>
  <c r="AM88" i="20"/>
  <c r="AM95" i="20" s="1"/>
  <c r="AN88" i="20"/>
  <c r="AN94" i="20" s="1"/>
  <c r="AO88" i="20"/>
  <c r="AO95" i="20" s="1"/>
  <c r="AP88" i="20"/>
  <c r="AP95" i="20" s="1"/>
  <c r="AQ88" i="20"/>
  <c r="AQ95" i="20" s="1"/>
  <c r="AR88" i="20"/>
  <c r="AR95" i="20" s="1"/>
  <c r="AS88" i="20"/>
  <c r="AS95" i="20" s="1"/>
  <c r="AT88" i="20"/>
  <c r="AT95" i="20" s="1"/>
  <c r="AU88" i="20"/>
  <c r="AU94" i="20" s="1"/>
  <c r="AV88" i="20"/>
  <c r="AV93" i="20" s="1"/>
  <c r="AW88" i="20"/>
  <c r="AW95" i="20" s="1"/>
  <c r="B88" i="20"/>
  <c r="B95" i="20" s="1"/>
  <c r="B106" i="20" l="1"/>
  <c r="B110" i="20"/>
  <c r="B109" i="20"/>
  <c r="B108" i="20"/>
  <c r="P133" i="20"/>
  <c r="R131" i="20"/>
  <c r="O130" i="20"/>
  <c r="S141" i="20"/>
  <c r="N146" i="20"/>
  <c r="Q144" i="20"/>
  <c r="S142" i="20"/>
  <c r="P192" i="20"/>
  <c r="M210" i="20"/>
  <c r="P205" i="20"/>
  <c r="N192" i="18"/>
  <c r="N196" i="18"/>
  <c r="N194" i="18"/>
  <c r="Q205" i="18"/>
  <c r="R209" i="18"/>
  <c r="O208" i="18"/>
  <c r="P206" i="18"/>
  <c r="N218" i="18"/>
  <c r="R222" i="18"/>
  <c r="P221" i="18"/>
  <c r="M220" i="18"/>
  <c r="O141" i="18"/>
  <c r="M146" i="18"/>
  <c r="S144" i="18"/>
  <c r="R143" i="18"/>
  <c r="Q142" i="18"/>
  <c r="P154" i="18"/>
  <c r="O158" i="18"/>
  <c r="O156" i="18"/>
  <c r="M130" i="20"/>
  <c r="R141" i="20"/>
  <c r="S145" i="20"/>
  <c r="P144" i="20"/>
  <c r="R142" i="20"/>
  <c r="O197" i="20"/>
  <c r="S209" i="20"/>
  <c r="O205" i="20"/>
  <c r="P205" i="18"/>
  <c r="Q209" i="18"/>
  <c r="M208" i="18"/>
  <c r="O206" i="18"/>
  <c r="S223" i="18"/>
  <c r="Q222" i="18"/>
  <c r="N221" i="18"/>
  <c r="S219" i="18"/>
  <c r="N141" i="18"/>
  <c r="S145" i="18"/>
  <c r="R144" i="18"/>
  <c r="Q143" i="18"/>
  <c r="P142" i="18"/>
  <c r="O154" i="18"/>
  <c r="N158" i="18"/>
  <c r="N156" i="18"/>
  <c r="Q141" i="20"/>
  <c r="R145" i="20"/>
  <c r="N144" i="20"/>
  <c r="Q142" i="20"/>
  <c r="S208" i="20"/>
  <c r="R223" i="18"/>
  <c r="P222" i="18"/>
  <c r="M221" i="18"/>
  <c r="R219" i="18"/>
  <c r="S146" i="18"/>
  <c r="R145" i="18"/>
  <c r="Q144" i="18"/>
  <c r="P143" i="18"/>
  <c r="O142" i="18"/>
  <c r="Y142" i="18" s="1"/>
  <c r="Q128" i="20"/>
  <c r="R132" i="20"/>
  <c r="AB132" i="20" s="1"/>
  <c r="O131" i="20"/>
  <c r="Q129" i="20"/>
  <c r="O141" i="20"/>
  <c r="Q145" i="20"/>
  <c r="S143" i="20"/>
  <c r="P142" i="20"/>
  <c r="O195" i="20"/>
  <c r="R208" i="20"/>
  <c r="O218" i="20"/>
  <c r="O221" i="20"/>
  <c r="M219" i="20"/>
  <c r="O197" i="18"/>
  <c r="O195" i="18"/>
  <c r="O193" i="18"/>
  <c r="R210" i="18"/>
  <c r="O209" i="18"/>
  <c r="Q207" i="18"/>
  <c r="L218" i="18"/>
  <c r="Q223" i="18"/>
  <c r="N222" i="18"/>
  <c r="S220" i="18"/>
  <c r="Q219" i="18"/>
  <c r="O133" i="18"/>
  <c r="M131" i="18"/>
  <c r="W131" i="18" s="1"/>
  <c r="L141" i="18"/>
  <c r="R146" i="18"/>
  <c r="Q145" i="18"/>
  <c r="P144" i="18"/>
  <c r="Z144" i="18" s="1"/>
  <c r="O143" i="18"/>
  <c r="N142" i="18"/>
  <c r="P159" i="18"/>
  <c r="P157" i="18"/>
  <c r="P155" i="18"/>
  <c r="P128" i="20"/>
  <c r="Q132" i="20"/>
  <c r="M131" i="20"/>
  <c r="W131" i="20" s="1"/>
  <c r="P129" i="20"/>
  <c r="S146" i="20"/>
  <c r="P145" i="20"/>
  <c r="R143" i="20"/>
  <c r="O194" i="20"/>
  <c r="R207" i="20"/>
  <c r="N197" i="18"/>
  <c r="N195" i="18"/>
  <c r="N193" i="18"/>
  <c r="Q210" i="18"/>
  <c r="M209" i="18"/>
  <c r="P207" i="18"/>
  <c r="S218" i="18"/>
  <c r="P223" i="18"/>
  <c r="M222" i="18"/>
  <c r="R220" i="18"/>
  <c r="P219" i="18"/>
  <c r="S141" i="18"/>
  <c r="Q146" i="18"/>
  <c r="P145" i="18"/>
  <c r="Z145" i="18" s="1"/>
  <c r="O144" i="18"/>
  <c r="N143" i="18"/>
  <c r="M142" i="18"/>
  <c r="O159" i="18"/>
  <c r="O157" i="18"/>
  <c r="O155" i="18"/>
  <c r="O129" i="20"/>
  <c r="R146" i="20"/>
  <c r="N145" i="20"/>
  <c r="X145" i="20" s="1"/>
  <c r="Q143" i="20"/>
  <c r="O193" i="20"/>
  <c r="Q207" i="20"/>
  <c r="P210" i="18"/>
  <c r="R208" i="18"/>
  <c r="O207" i="18"/>
  <c r="R218" i="18"/>
  <c r="N223" i="18"/>
  <c r="S221" i="18"/>
  <c r="Q220" i="18"/>
  <c r="N219" i="18"/>
  <c r="R141" i="18"/>
  <c r="P146" i="18"/>
  <c r="O145" i="18"/>
  <c r="N144" i="18"/>
  <c r="M143" i="18"/>
  <c r="N159" i="18"/>
  <c r="X159" i="18" s="1"/>
  <c r="N157" i="18"/>
  <c r="N155" i="18"/>
  <c r="Q146" i="20"/>
  <c r="S144" i="20"/>
  <c r="AC144" i="20" s="1"/>
  <c r="P143" i="20"/>
  <c r="L207" i="20"/>
  <c r="Q206" i="20"/>
  <c r="Q218" i="18"/>
  <c r="M223" i="18"/>
  <c r="R221" i="18"/>
  <c r="P220" i="18"/>
  <c r="M219" i="18"/>
  <c r="Q141" i="18"/>
  <c r="O146" i="18"/>
  <c r="N145" i="18"/>
  <c r="M144" i="18"/>
  <c r="S142" i="18"/>
  <c r="Q133" i="20"/>
  <c r="M132" i="20"/>
  <c r="W132" i="20" s="1"/>
  <c r="P130" i="20"/>
  <c r="L141" i="20"/>
  <c r="P146" i="20"/>
  <c r="R144" i="20"/>
  <c r="N143" i="20"/>
  <c r="L206" i="20"/>
  <c r="P206" i="20"/>
  <c r="M223" i="20"/>
  <c r="N220" i="20"/>
  <c r="O192" i="18"/>
  <c r="O196" i="18"/>
  <c r="O194" i="18"/>
  <c r="R205" i="18"/>
  <c r="M210" i="18"/>
  <c r="P208" i="18"/>
  <c r="Q206" i="18"/>
  <c r="O218" i="18"/>
  <c r="S222" i="18"/>
  <c r="Q221" i="18"/>
  <c r="N220" i="18"/>
  <c r="N132" i="18"/>
  <c r="O129" i="18"/>
  <c r="P141" i="18"/>
  <c r="Z141" i="18" s="1"/>
  <c r="N146" i="18"/>
  <c r="M145" i="18"/>
  <c r="W145" i="18" s="1"/>
  <c r="S143" i="18"/>
  <c r="R142" i="18"/>
  <c r="Q154" i="18"/>
  <c r="P158" i="18"/>
  <c r="P156" i="18"/>
  <c r="X93" i="20"/>
  <c r="AF94" i="20"/>
  <c r="AV95" i="20"/>
  <c r="P95" i="20"/>
  <c r="AF104" i="20"/>
  <c r="B291" i="20" s="1"/>
  <c r="AV105" i="20"/>
  <c r="P105" i="20"/>
  <c r="AN106" i="20"/>
  <c r="H106" i="20"/>
  <c r="L158" i="20"/>
  <c r="AU93" i="20"/>
  <c r="W93" i="20"/>
  <c r="AM94" i="20"/>
  <c r="O94" i="20"/>
  <c r="AE95" i="20"/>
  <c r="G95" i="20"/>
  <c r="W104" i="20"/>
  <c r="B276" i="20" s="1"/>
  <c r="AE105" i="20"/>
  <c r="AM106" i="20"/>
  <c r="L154" i="20"/>
  <c r="S157" i="20"/>
  <c r="N194" i="20"/>
  <c r="AL93" i="20"/>
  <c r="V93" i="20"/>
  <c r="AT94" i="20"/>
  <c r="AD94" i="20"/>
  <c r="F94" i="20"/>
  <c r="AD95" i="20"/>
  <c r="F95" i="20"/>
  <c r="AD104" i="20"/>
  <c r="B293" i="20" s="1"/>
  <c r="F104" i="20"/>
  <c r="B244" i="20" s="1"/>
  <c r="V105" i="20"/>
  <c r="AT106" i="20"/>
  <c r="N106" i="20"/>
  <c r="R157" i="20"/>
  <c r="M197" i="20"/>
  <c r="M193" i="20"/>
  <c r="Q208" i="20"/>
  <c r="AC93" i="20"/>
  <c r="AS94" i="20"/>
  <c r="M94" i="20"/>
  <c r="M95" i="20"/>
  <c r="U104" i="20"/>
  <c r="B278" i="20" s="1"/>
  <c r="AK105" i="20"/>
  <c r="E105" i="20"/>
  <c r="U106" i="20"/>
  <c r="Q159" i="20"/>
  <c r="Q155" i="20"/>
  <c r="L195" i="20"/>
  <c r="Q209" i="20"/>
  <c r="M205" i="20"/>
  <c r="L220" i="20"/>
  <c r="M128" i="18"/>
  <c r="L130" i="18"/>
  <c r="AR93" i="20"/>
  <c r="AJ93" i="20"/>
  <c r="AB93" i="20"/>
  <c r="T93" i="20"/>
  <c r="L93" i="20"/>
  <c r="D93" i="20"/>
  <c r="AR94" i="20"/>
  <c r="AJ94" i="20"/>
  <c r="AB94" i="20"/>
  <c r="T94" i="20"/>
  <c r="L94" i="20"/>
  <c r="D94" i="20"/>
  <c r="AR104" i="20"/>
  <c r="B331" i="20" s="1"/>
  <c r="AJ104" i="20"/>
  <c r="B313" i="20" s="1"/>
  <c r="AB104" i="20"/>
  <c r="B295" i="20" s="1"/>
  <c r="T104" i="20"/>
  <c r="B279" i="20" s="1"/>
  <c r="L104" i="20"/>
  <c r="B262" i="20" s="1"/>
  <c r="D104" i="20"/>
  <c r="B246" i="20" s="1"/>
  <c r="AR105" i="20"/>
  <c r="AJ105" i="20"/>
  <c r="AB105" i="20"/>
  <c r="T105" i="20"/>
  <c r="L105" i="20"/>
  <c r="D105" i="20"/>
  <c r="O128" i="20"/>
  <c r="N133" i="20"/>
  <c r="N132" i="20"/>
  <c r="N131" i="20"/>
  <c r="N130" i="20"/>
  <c r="N129" i="20"/>
  <c r="P141" i="20"/>
  <c r="O146" i="20"/>
  <c r="O145" i="20"/>
  <c r="O144" i="20"/>
  <c r="O143" i="20"/>
  <c r="O142" i="20"/>
  <c r="Q154" i="20"/>
  <c r="P159" i="20"/>
  <c r="P158" i="20"/>
  <c r="P157" i="20"/>
  <c r="P156" i="20"/>
  <c r="P155" i="20"/>
  <c r="L192" i="20"/>
  <c r="S197" i="20"/>
  <c r="S196" i="20"/>
  <c r="S195" i="20"/>
  <c r="S194" i="20"/>
  <c r="S193" i="20"/>
  <c r="L205" i="20"/>
  <c r="Q210" i="20"/>
  <c r="P209" i="20"/>
  <c r="O208" i="20"/>
  <c r="N207" i="20"/>
  <c r="M206" i="20"/>
  <c r="L218" i="20"/>
  <c r="S223" i="20"/>
  <c r="S222" i="20"/>
  <c r="S221" i="20"/>
  <c r="S220" i="20"/>
  <c r="S219" i="20"/>
  <c r="M192" i="18"/>
  <c r="M197" i="18"/>
  <c r="M196" i="18"/>
  <c r="M195" i="18"/>
  <c r="M194" i="18"/>
  <c r="M193" i="18"/>
  <c r="O205" i="18"/>
  <c r="N210" i="18"/>
  <c r="N209" i="18"/>
  <c r="N208" i="18"/>
  <c r="N207" i="18"/>
  <c r="N206" i="18"/>
  <c r="P218" i="18"/>
  <c r="O223" i="18"/>
  <c r="O222" i="18"/>
  <c r="O221" i="18"/>
  <c r="O220" i="18"/>
  <c r="O219" i="18"/>
  <c r="L128" i="18"/>
  <c r="S133" i="18"/>
  <c r="S132" i="18"/>
  <c r="S131" i="18"/>
  <c r="S130" i="18"/>
  <c r="S129" i="18"/>
  <c r="M141" i="18"/>
  <c r="L146" i="18"/>
  <c r="V141" i="18" s="1"/>
  <c r="L145" i="18"/>
  <c r="L144" i="18"/>
  <c r="V144" i="18" s="1"/>
  <c r="L143" i="18"/>
  <c r="N154" i="18"/>
  <c r="M159" i="18"/>
  <c r="M158" i="18"/>
  <c r="M157" i="18"/>
  <c r="M156" i="18"/>
  <c r="M155" i="18"/>
  <c r="AN93" i="20"/>
  <c r="AV94" i="20"/>
  <c r="H94" i="20"/>
  <c r="X95" i="20"/>
  <c r="AV104" i="20"/>
  <c r="B327" i="20" s="1"/>
  <c r="H104" i="20"/>
  <c r="B242" i="20" s="1"/>
  <c r="X105" i="20"/>
  <c r="AF106" i="20"/>
  <c r="M154" i="20"/>
  <c r="L156" i="20"/>
  <c r="O93" i="20"/>
  <c r="AE94" i="20"/>
  <c r="AU95" i="20"/>
  <c r="W95" i="20"/>
  <c r="AU104" i="20"/>
  <c r="B328" i="20" s="1"/>
  <c r="O104" i="20"/>
  <c r="B259" i="20" s="1"/>
  <c r="AM105" i="20"/>
  <c r="G105" i="20"/>
  <c r="AE106" i="20"/>
  <c r="G106" i="20"/>
  <c r="S156" i="20"/>
  <c r="N195" i="20"/>
  <c r="AT93" i="20"/>
  <c r="N94" i="20"/>
  <c r="V95" i="20"/>
  <c r="AT104" i="20"/>
  <c r="B329" i="20" s="1"/>
  <c r="N104" i="20"/>
  <c r="B260" i="20" s="1"/>
  <c r="AD105" i="20"/>
  <c r="AL106" i="20"/>
  <c r="F106" i="20"/>
  <c r="S154" i="20"/>
  <c r="R156" i="20"/>
  <c r="M196" i="20"/>
  <c r="P207" i="20"/>
  <c r="AC94" i="20"/>
  <c r="AC104" i="20"/>
  <c r="B294" i="20" s="1"/>
  <c r="AS105" i="20"/>
  <c r="M105" i="20"/>
  <c r="AC106" i="20"/>
  <c r="Q158" i="20"/>
  <c r="L197" i="20"/>
  <c r="L193" i="20"/>
  <c r="O207" i="20"/>
  <c r="L222" i="20"/>
  <c r="L131" i="18"/>
  <c r="AQ93" i="20"/>
  <c r="AI93" i="20"/>
  <c r="AA93" i="20"/>
  <c r="S93" i="20"/>
  <c r="K93" i="20"/>
  <c r="C93" i="20"/>
  <c r="AQ94" i="20"/>
  <c r="AI94" i="20"/>
  <c r="AA94" i="20"/>
  <c r="S94" i="20"/>
  <c r="K94" i="20"/>
  <c r="C94" i="20"/>
  <c r="AQ104" i="20"/>
  <c r="B332" i="20" s="1"/>
  <c r="AI104" i="20"/>
  <c r="B314" i="20" s="1"/>
  <c r="AA104" i="20"/>
  <c r="B296" i="20" s="1"/>
  <c r="S104" i="20"/>
  <c r="B280" i="20" s="1"/>
  <c r="K104" i="20"/>
  <c r="B263" i="20" s="1"/>
  <c r="C104" i="20"/>
  <c r="B247" i="20" s="1"/>
  <c r="AQ105" i="20"/>
  <c r="AI105" i="20"/>
  <c r="AA105" i="20"/>
  <c r="S105" i="20"/>
  <c r="K105" i="20"/>
  <c r="C105" i="20"/>
  <c r="M129" i="20"/>
  <c r="N142" i="20"/>
  <c r="P154" i="20"/>
  <c r="O159" i="20"/>
  <c r="O158" i="20"/>
  <c r="O157" i="20"/>
  <c r="O156" i="20"/>
  <c r="O155" i="20"/>
  <c r="S192" i="20"/>
  <c r="R197" i="20"/>
  <c r="R196" i="20"/>
  <c r="R195" i="20"/>
  <c r="R194" i="20"/>
  <c r="R193" i="20"/>
  <c r="L210" i="20"/>
  <c r="P210" i="20"/>
  <c r="O209" i="20"/>
  <c r="N208" i="20"/>
  <c r="M207" i="20"/>
  <c r="S205" i="20"/>
  <c r="S218" i="20"/>
  <c r="R223" i="20"/>
  <c r="R222" i="20"/>
  <c r="R221" i="20"/>
  <c r="R220" i="20"/>
  <c r="R219" i="20"/>
  <c r="S192" i="18"/>
  <c r="L197" i="18"/>
  <c r="L196" i="18"/>
  <c r="L195" i="18"/>
  <c r="L194" i="18"/>
  <c r="L193" i="18"/>
  <c r="M207" i="18"/>
  <c r="M206" i="18"/>
  <c r="S128" i="18"/>
  <c r="R133" i="18"/>
  <c r="R132" i="18"/>
  <c r="R131" i="18"/>
  <c r="R130" i="18"/>
  <c r="R129" i="18"/>
  <c r="M154" i="18"/>
  <c r="L159" i="18"/>
  <c r="V159" i="18" s="1"/>
  <c r="L158" i="18"/>
  <c r="L157" i="18"/>
  <c r="V157" i="18" s="1"/>
  <c r="L156" i="18"/>
  <c r="L155" i="18"/>
  <c r="P93" i="20"/>
  <c r="AN95" i="20"/>
  <c r="H95" i="20"/>
  <c r="X104" i="20"/>
  <c r="B275" i="20" s="1"/>
  <c r="AN105" i="20"/>
  <c r="L157" i="20"/>
  <c r="AM93" i="20"/>
  <c r="G93" i="20"/>
  <c r="W105" i="20"/>
  <c r="AU106" i="20"/>
  <c r="O106" i="20"/>
  <c r="S159" i="20"/>
  <c r="S155" i="20"/>
  <c r="O192" i="20"/>
  <c r="N196" i="20"/>
  <c r="AL94" i="20"/>
  <c r="N95" i="20"/>
  <c r="V104" i="20"/>
  <c r="B277" i="20" s="1"/>
  <c r="AL105" i="20"/>
  <c r="R159" i="20"/>
  <c r="R155" i="20"/>
  <c r="N192" i="20"/>
  <c r="M194" i="20"/>
  <c r="R209" i="20"/>
  <c r="N205" i="20"/>
  <c r="AK93" i="20"/>
  <c r="E93" i="20"/>
  <c r="U94" i="20"/>
  <c r="AK95" i="20"/>
  <c r="AS104" i="20"/>
  <c r="B330" i="20" s="1"/>
  <c r="M104" i="20"/>
  <c r="B261" i="20" s="1"/>
  <c r="R154" i="20"/>
  <c r="Q156" i="20"/>
  <c r="M192" i="20"/>
  <c r="L194" i="20"/>
  <c r="P208" i="20"/>
  <c r="M218" i="20"/>
  <c r="L221" i="20"/>
  <c r="L132" i="18"/>
  <c r="L129" i="18"/>
  <c r="B93" i="20"/>
  <c r="AP93" i="20"/>
  <c r="AH93" i="20"/>
  <c r="Z93" i="20"/>
  <c r="R93" i="20"/>
  <c r="J93" i="20"/>
  <c r="B94" i="20"/>
  <c r="AP94" i="20"/>
  <c r="AH94" i="20"/>
  <c r="Z94" i="20"/>
  <c r="R94" i="20"/>
  <c r="J94" i="20"/>
  <c r="B104" i="20"/>
  <c r="AP104" i="20"/>
  <c r="AH104" i="20"/>
  <c r="Z104" i="20"/>
  <c r="R104" i="20"/>
  <c r="J104" i="20"/>
  <c r="B105" i="20"/>
  <c r="AP105" i="20"/>
  <c r="AH105" i="20"/>
  <c r="Z105" i="20"/>
  <c r="R105" i="20"/>
  <c r="J105" i="20"/>
  <c r="M128" i="20"/>
  <c r="L133" i="20"/>
  <c r="V133" i="20" s="1"/>
  <c r="L132" i="20"/>
  <c r="L131" i="20"/>
  <c r="V131" i="20" s="1"/>
  <c r="L130" i="20"/>
  <c r="L129" i="20"/>
  <c r="N141" i="20"/>
  <c r="M146" i="20"/>
  <c r="M145" i="20"/>
  <c r="M144" i="20"/>
  <c r="M143" i="20"/>
  <c r="M142" i="20"/>
  <c r="O154" i="20"/>
  <c r="N159" i="20"/>
  <c r="N158" i="20"/>
  <c r="N157" i="20"/>
  <c r="N156" i="20"/>
  <c r="N155" i="20"/>
  <c r="R192" i="20"/>
  <c r="Q197" i="20"/>
  <c r="Q196" i="20"/>
  <c r="Q195" i="20"/>
  <c r="Q194" i="20"/>
  <c r="Q193" i="20"/>
  <c r="L209" i="20"/>
  <c r="O210" i="20"/>
  <c r="N209" i="20"/>
  <c r="M208" i="20"/>
  <c r="S206" i="20"/>
  <c r="R205" i="20"/>
  <c r="R218" i="20"/>
  <c r="Q223" i="20"/>
  <c r="Q222" i="20"/>
  <c r="Q221" i="20"/>
  <c r="Q220" i="20"/>
  <c r="Q219" i="20"/>
  <c r="L192" i="18"/>
  <c r="S197" i="18"/>
  <c r="S196" i="18"/>
  <c r="S195" i="18"/>
  <c r="S194" i="18"/>
  <c r="S193" i="18"/>
  <c r="M205" i="18"/>
  <c r="L210" i="18"/>
  <c r="L209" i="18"/>
  <c r="L208" i="18"/>
  <c r="L207" i="18"/>
  <c r="L206" i="18"/>
  <c r="R128" i="18"/>
  <c r="Q133" i="18"/>
  <c r="AA133" i="18" s="1"/>
  <c r="Q132" i="18"/>
  <c r="Q131" i="18"/>
  <c r="AA131" i="18" s="1"/>
  <c r="Q130" i="18"/>
  <c r="Q129" i="18"/>
  <c r="AA129" i="18" s="1"/>
  <c r="L154" i="18"/>
  <c r="V154" i="18" s="1"/>
  <c r="S159" i="18"/>
  <c r="S158" i="18"/>
  <c r="S157" i="18"/>
  <c r="S156" i="18"/>
  <c r="S155" i="18"/>
  <c r="AC155" i="18" s="1"/>
  <c r="AF93" i="20"/>
  <c r="P104" i="20"/>
  <c r="B258" i="20" s="1"/>
  <c r="L159" i="20"/>
  <c r="V159" i="20" s="1"/>
  <c r="L155" i="20"/>
  <c r="S158" i="20"/>
  <c r="N197" i="20"/>
  <c r="N193" i="20"/>
  <c r="R158" i="20"/>
  <c r="M195" i="20"/>
  <c r="S210" i="20"/>
  <c r="O206" i="20"/>
  <c r="AS93" i="20"/>
  <c r="U93" i="20"/>
  <c r="E94" i="20"/>
  <c r="AK104" i="20"/>
  <c r="B312" i="20" s="1"/>
  <c r="E104" i="20"/>
  <c r="B245" i="20" s="1"/>
  <c r="Q157" i="20"/>
  <c r="L196" i="20"/>
  <c r="R210" i="20"/>
  <c r="N206" i="20"/>
  <c r="L223" i="20"/>
  <c r="L219" i="20"/>
  <c r="L133" i="18"/>
  <c r="V133" i="18" s="1"/>
  <c r="AW93" i="20"/>
  <c r="AO93" i="20"/>
  <c r="AG93" i="20"/>
  <c r="Y93" i="20"/>
  <c r="Q93" i="20"/>
  <c r="I93" i="20"/>
  <c r="AW94" i="20"/>
  <c r="AO94" i="20"/>
  <c r="AG94" i="20"/>
  <c r="Y94" i="20"/>
  <c r="Q94" i="20"/>
  <c r="I94" i="20"/>
  <c r="AW104" i="20"/>
  <c r="B326" i="20" s="1"/>
  <c r="AO104" i="20"/>
  <c r="B308" i="20" s="1"/>
  <c r="AG104" i="20"/>
  <c r="B290" i="20" s="1"/>
  <c r="Y104" i="20"/>
  <c r="B274" i="20" s="1"/>
  <c r="Q104" i="20"/>
  <c r="B257" i="20" s="1"/>
  <c r="I104" i="20"/>
  <c r="B241" i="20" s="1"/>
  <c r="AW105" i="20"/>
  <c r="AO105" i="20"/>
  <c r="AG105" i="20"/>
  <c r="Y105" i="20"/>
  <c r="Q105" i="20"/>
  <c r="I105" i="20"/>
  <c r="L128" i="20"/>
  <c r="V128" i="20" s="1"/>
  <c r="S133" i="20"/>
  <c r="S132" i="20"/>
  <c r="AC132" i="20" s="1"/>
  <c r="S131" i="20"/>
  <c r="AC131" i="20" s="1"/>
  <c r="S130" i="20"/>
  <c r="AC130" i="20" s="1"/>
  <c r="M141" i="20"/>
  <c r="L146" i="20"/>
  <c r="V146" i="20" s="1"/>
  <c r="L145" i="20"/>
  <c r="L144" i="20"/>
  <c r="V144" i="20" s="1"/>
  <c r="L143" i="20"/>
  <c r="N154" i="20"/>
  <c r="M159" i="20"/>
  <c r="W159" i="20" s="1"/>
  <c r="M158" i="20"/>
  <c r="M157" i="20"/>
  <c r="M156" i="20"/>
  <c r="Q192" i="20"/>
  <c r="P197" i="20"/>
  <c r="P196" i="20"/>
  <c r="P195" i="20"/>
  <c r="P194" i="20"/>
  <c r="L208" i="20"/>
  <c r="N210" i="20"/>
  <c r="M209" i="20"/>
  <c r="S207" i="20"/>
  <c r="R206" i="20"/>
  <c r="Q218" i="20"/>
  <c r="P223" i="20"/>
  <c r="P222" i="20"/>
  <c r="P221" i="20"/>
  <c r="P220" i="20"/>
  <c r="R192" i="18"/>
  <c r="R197" i="18"/>
  <c r="R196" i="18"/>
  <c r="R195" i="18"/>
  <c r="R194" i="18"/>
  <c r="L205" i="18"/>
  <c r="S210" i="18"/>
  <c r="S209" i="18"/>
  <c r="S208" i="18"/>
  <c r="S207" i="18"/>
  <c r="M218" i="18"/>
  <c r="L223" i="18"/>
  <c r="L222" i="18"/>
  <c r="L221" i="18"/>
  <c r="L220" i="18"/>
  <c r="O224" i="18" s="1"/>
  <c r="Q128" i="18"/>
  <c r="P133" i="18"/>
  <c r="Z133" i="18" s="1"/>
  <c r="P132" i="18"/>
  <c r="Z132" i="18" s="1"/>
  <c r="P131" i="18"/>
  <c r="Z131" i="18" s="1"/>
  <c r="P130" i="18"/>
  <c r="S154" i="18"/>
  <c r="AC154" i="18" s="1"/>
  <c r="R159" i="18"/>
  <c r="AB159" i="18" s="1"/>
  <c r="R158" i="18"/>
  <c r="R157" i="18"/>
  <c r="R156" i="18"/>
  <c r="Z130" i="18" l="1"/>
  <c r="V143" i="20"/>
  <c r="AC133" i="20"/>
  <c r="AA130" i="18"/>
  <c r="V130" i="20"/>
  <c r="V158" i="18"/>
  <c r="AC128" i="18"/>
  <c r="V145" i="18"/>
  <c r="V128" i="18"/>
  <c r="Z141" i="20"/>
  <c r="W128" i="18"/>
  <c r="Z142" i="18"/>
  <c r="AB141" i="20"/>
  <c r="AB143" i="18"/>
  <c r="AB145" i="18"/>
  <c r="W142" i="20"/>
  <c r="X142" i="20"/>
  <c r="AC145" i="18"/>
  <c r="Y155" i="18"/>
  <c r="AC144" i="18"/>
  <c r="Z145" i="20"/>
  <c r="X144" i="20"/>
  <c r="AA133" i="20"/>
  <c r="AA156" i="18"/>
  <c r="AA146" i="20"/>
  <c r="AB146" i="20"/>
  <c r="AA159" i="18"/>
  <c r="W141" i="18"/>
  <c r="X141" i="18"/>
  <c r="X143" i="18"/>
  <c r="Y141" i="18"/>
  <c r="Z128" i="20"/>
  <c r="AB129" i="20"/>
  <c r="W142" i="18"/>
  <c r="AA158" i="18"/>
  <c r="X155" i="18"/>
  <c r="Y129" i="20"/>
  <c r="Z143" i="18"/>
  <c r="AB129" i="18"/>
  <c r="V131" i="18"/>
  <c r="AC129" i="18"/>
  <c r="Y131" i="18"/>
  <c r="AC141" i="18"/>
  <c r="Z128" i="18"/>
  <c r="Z157" i="18"/>
  <c r="AC143" i="18"/>
  <c r="Y130" i="18"/>
  <c r="AB154" i="18"/>
  <c r="X157" i="18"/>
  <c r="Y144" i="18"/>
  <c r="X131" i="18"/>
  <c r="AA128" i="18"/>
  <c r="AB128" i="18"/>
  <c r="AB130" i="18"/>
  <c r="AC130" i="18"/>
  <c r="Y128" i="18"/>
  <c r="Y130" i="20"/>
  <c r="AC142" i="18"/>
  <c r="X133" i="18"/>
  <c r="V129" i="18"/>
  <c r="AB131" i="18"/>
  <c r="X154" i="18"/>
  <c r="AC131" i="18"/>
  <c r="Y144" i="20"/>
  <c r="X133" i="20"/>
  <c r="X156" i="18"/>
  <c r="AB142" i="20"/>
  <c r="V142" i="18"/>
  <c r="AB131" i="20"/>
  <c r="Z142" i="20"/>
  <c r="X146" i="18"/>
  <c r="X142" i="18"/>
  <c r="W130" i="18"/>
  <c r="X130" i="18"/>
  <c r="Z155" i="18"/>
  <c r="X141" i="20"/>
  <c r="V132" i="18"/>
  <c r="V156" i="18"/>
  <c r="AB132" i="18"/>
  <c r="V143" i="18"/>
  <c r="AC132" i="18"/>
  <c r="Y145" i="20"/>
  <c r="Y128" i="20"/>
  <c r="X158" i="18"/>
  <c r="Z144" i="20"/>
  <c r="Y158" i="18"/>
  <c r="Z133" i="20"/>
  <c r="AA129" i="20"/>
  <c r="AB146" i="18"/>
  <c r="Y132" i="18"/>
  <c r="W133" i="18"/>
  <c r="Y143" i="18"/>
  <c r="V129" i="20"/>
  <c r="AB133" i="18"/>
  <c r="AC133" i="18"/>
  <c r="Y146" i="20"/>
  <c r="V130" i="18"/>
  <c r="Y154" i="18"/>
  <c r="AC145" i="20"/>
  <c r="Z154" i="18"/>
  <c r="AC129" i="20"/>
  <c r="AA128" i="20"/>
  <c r="X143" i="20"/>
  <c r="AA155" i="18"/>
  <c r="Z143" i="20"/>
  <c r="AA143" i="20"/>
  <c r="W221" i="18"/>
  <c r="X219" i="18"/>
  <c r="X222" i="18"/>
  <c r="W220" i="18"/>
  <c r="W223" i="18"/>
  <c r="X223" i="18"/>
  <c r="W224" i="18"/>
  <c r="X221" i="18"/>
  <c r="Y219" i="18"/>
  <c r="W222" i="18"/>
  <c r="X220" i="18"/>
  <c r="X224" i="18"/>
  <c r="AA222" i="18"/>
  <c r="Z224" i="18"/>
  <c r="AA221" i="18"/>
  <c r="Z221" i="18"/>
  <c r="AB220" i="18"/>
  <c r="Z223" i="18"/>
  <c r="AB224" i="18"/>
  <c r="Z220" i="18"/>
  <c r="AA224" i="18"/>
  <c r="V220" i="18"/>
  <c r="AB219" i="18"/>
  <c r="AA219" i="18"/>
  <c r="AC219" i="18"/>
  <c r="AC224" i="18"/>
  <c r="AC221" i="18"/>
  <c r="AC222" i="18"/>
  <c r="AB222" i="18"/>
  <c r="AA220" i="18"/>
  <c r="AB221" i="18"/>
  <c r="AA223" i="18"/>
  <c r="AB223" i="18"/>
  <c r="AC220" i="18"/>
  <c r="Z222" i="18"/>
  <c r="V219" i="18"/>
  <c r="AC223" i="18"/>
  <c r="V222" i="18"/>
  <c r="Y158" i="20"/>
  <c r="Y224" i="18"/>
  <c r="Z155" i="20"/>
  <c r="D168" i="18"/>
  <c r="C279" i="18" s="1"/>
  <c r="N168" i="18"/>
  <c r="L169" i="18"/>
  <c r="B169" i="18"/>
  <c r="V156" i="20"/>
  <c r="Z219" i="18"/>
  <c r="N211" i="20"/>
  <c r="W207" i="20" s="1"/>
  <c r="V224" i="18"/>
  <c r="AB155" i="20"/>
  <c r="S167" i="18"/>
  <c r="I167" i="18"/>
  <c r="C257" i="18" s="1"/>
  <c r="AC159" i="20"/>
  <c r="AC154" i="20"/>
  <c r="N224" i="20"/>
  <c r="Z158" i="20"/>
  <c r="AB155" i="18"/>
  <c r="V145" i="20"/>
  <c r="AC156" i="18"/>
  <c r="AA132" i="18"/>
  <c r="G170" i="18" s="1"/>
  <c r="C310" i="18" s="1"/>
  <c r="W143" i="20"/>
  <c r="V132" i="20"/>
  <c r="W154" i="18"/>
  <c r="W129" i="20"/>
  <c r="W156" i="18"/>
  <c r="AA143" i="18"/>
  <c r="AB141" i="18"/>
  <c r="AA145" i="18"/>
  <c r="V146" i="18"/>
  <c r="AA144" i="18"/>
  <c r="AA142" i="18"/>
  <c r="Q167" i="18" s="1"/>
  <c r="AA146" i="18"/>
  <c r="G171" i="18" s="1"/>
  <c r="C328" i="18" s="1"/>
  <c r="Y220" i="18"/>
  <c r="Z159" i="20"/>
  <c r="X129" i="20"/>
  <c r="V221" i="20"/>
  <c r="V154" i="20"/>
  <c r="AB144" i="18"/>
  <c r="W130" i="20"/>
  <c r="W146" i="18"/>
  <c r="AC142" i="20"/>
  <c r="Y157" i="18"/>
  <c r="Y133" i="18"/>
  <c r="AC146" i="18"/>
  <c r="Z156" i="18"/>
  <c r="Y129" i="18"/>
  <c r="E167" i="18" s="1"/>
  <c r="C261" i="18" s="1"/>
  <c r="AB144" i="20"/>
  <c r="W144" i="18"/>
  <c r="V142" i="20"/>
  <c r="W143" i="18"/>
  <c r="AB130" i="20"/>
  <c r="X154" i="20"/>
  <c r="AA159" i="20"/>
  <c r="F166" i="18"/>
  <c r="C244" i="18" s="1"/>
  <c r="P166" i="18"/>
  <c r="Q170" i="18"/>
  <c r="AA157" i="20"/>
  <c r="O166" i="18"/>
  <c r="E166" i="18"/>
  <c r="C245" i="18" s="1"/>
  <c r="L171" i="18"/>
  <c r="B171" i="18"/>
  <c r="AB156" i="18"/>
  <c r="W156" i="20"/>
  <c r="AC157" i="18"/>
  <c r="X155" i="20"/>
  <c r="W144" i="20"/>
  <c r="AB222" i="20"/>
  <c r="Y155" i="20"/>
  <c r="W157" i="18"/>
  <c r="Y221" i="18"/>
  <c r="X208" i="20"/>
  <c r="AA154" i="20"/>
  <c r="X130" i="20"/>
  <c r="AB157" i="20"/>
  <c r="AA131" i="20"/>
  <c r="AC143" i="20"/>
  <c r="AB145" i="20"/>
  <c r="AA144" i="20"/>
  <c r="X128" i="18"/>
  <c r="N166" i="18" s="1"/>
  <c r="Z158" i="18"/>
  <c r="X132" i="18"/>
  <c r="Z146" i="20"/>
  <c r="X145" i="18"/>
  <c r="AA130" i="20"/>
  <c r="X144" i="18"/>
  <c r="N169" i="18" s="1"/>
  <c r="Z132" i="20"/>
  <c r="AB143" i="20"/>
  <c r="R171" i="18"/>
  <c r="H171" i="18"/>
  <c r="C327" i="18" s="1"/>
  <c r="L166" i="18"/>
  <c r="B166" i="18"/>
  <c r="L168" i="18"/>
  <c r="B168" i="18"/>
  <c r="D166" i="18"/>
  <c r="C246" i="18" s="1"/>
  <c r="S166" i="18"/>
  <c r="I166" i="18"/>
  <c r="C241" i="18" s="1"/>
  <c r="X159" i="20"/>
  <c r="D169" i="18"/>
  <c r="C295" i="18" s="1"/>
  <c r="O198" i="18"/>
  <c r="W194" i="18" s="1"/>
  <c r="Y154" i="20"/>
  <c r="AC155" i="20"/>
  <c r="Z154" i="20"/>
  <c r="AA158" i="20"/>
  <c r="W154" i="20"/>
  <c r="Z157" i="20"/>
  <c r="F169" i="18"/>
  <c r="C293" i="18" s="1"/>
  <c r="P169" i="18"/>
  <c r="R166" i="18"/>
  <c r="H166" i="18"/>
  <c r="C242" i="18" s="1"/>
  <c r="N171" i="18"/>
  <c r="D171" i="18"/>
  <c r="C331" i="18" s="1"/>
  <c r="AB159" i="20"/>
  <c r="W155" i="18"/>
  <c r="AC157" i="20"/>
  <c r="AB157" i="18"/>
  <c r="W157" i="20"/>
  <c r="W141" i="20"/>
  <c r="V224" i="20"/>
  <c r="AC158" i="20"/>
  <c r="AC158" i="18"/>
  <c r="AC194" i="18"/>
  <c r="X156" i="20"/>
  <c r="W145" i="20"/>
  <c r="W128" i="20"/>
  <c r="AA156" i="20"/>
  <c r="Y156" i="20"/>
  <c r="AC156" i="20"/>
  <c r="W158" i="18"/>
  <c r="Y222" i="18"/>
  <c r="Y142" i="20"/>
  <c r="X131" i="20"/>
  <c r="V158" i="20"/>
  <c r="Y133" i="20"/>
  <c r="W155" i="20"/>
  <c r="Y131" i="20"/>
  <c r="W133" i="20"/>
  <c r="X129" i="18"/>
  <c r="D167" i="18" s="1"/>
  <c r="C262" i="18" s="1"/>
  <c r="X146" i="20"/>
  <c r="AA154" i="18"/>
  <c r="Z129" i="18"/>
  <c r="P167" i="18" s="1"/>
  <c r="V141" i="20"/>
  <c r="AA141" i="20"/>
  <c r="Y146" i="18"/>
  <c r="Y132" i="20"/>
  <c r="Y145" i="18"/>
  <c r="O170" i="18" s="1"/>
  <c r="X128" i="20"/>
  <c r="Z129" i="20"/>
  <c r="AA142" i="20"/>
  <c r="O211" i="18"/>
  <c r="AC208" i="18" s="1"/>
  <c r="B171" i="20"/>
  <c r="L171" i="20"/>
  <c r="AC196" i="18"/>
  <c r="X158" i="20"/>
  <c r="AA155" i="20"/>
  <c r="Q168" i="18"/>
  <c r="G168" i="18"/>
  <c r="C276" i="18" s="1"/>
  <c r="N167" i="18"/>
  <c r="V223" i="18"/>
  <c r="V157" i="20"/>
  <c r="Y159" i="20"/>
  <c r="Z156" i="20"/>
  <c r="AB195" i="18"/>
  <c r="L170" i="18"/>
  <c r="B170" i="18"/>
  <c r="AB156" i="20"/>
  <c r="W195" i="18"/>
  <c r="W219" i="18"/>
  <c r="AB158" i="20"/>
  <c r="AB158" i="18"/>
  <c r="V221" i="18"/>
  <c r="AC211" i="18"/>
  <c r="V209" i="20"/>
  <c r="W158" i="20"/>
  <c r="V155" i="20"/>
  <c r="AC159" i="18"/>
  <c r="AC195" i="18"/>
  <c r="X157" i="20"/>
  <c r="W146" i="20"/>
  <c r="C171" i="20" s="1"/>
  <c r="C332" i="20" s="1"/>
  <c r="AB154" i="20"/>
  <c r="V155" i="18"/>
  <c r="V195" i="18"/>
  <c r="Y157" i="20"/>
  <c r="W159" i="18"/>
  <c r="Y223" i="18"/>
  <c r="Y206" i="18"/>
  <c r="N198" i="20"/>
  <c r="Z196" i="20" s="1"/>
  <c r="Y143" i="20"/>
  <c r="X132" i="20"/>
  <c r="W129" i="18"/>
  <c r="AC128" i="20"/>
  <c r="Z159" i="18"/>
  <c r="AA157" i="18"/>
  <c r="Y156" i="18"/>
  <c r="W132" i="18"/>
  <c r="AC141" i="20"/>
  <c r="AB142" i="18"/>
  <c r="Z130" i="20"/>
  <c r="AC146" i="20"/>
  <c r="Y141" i="20"/>
  <c r="AB128" i="20"/>
  <c r="AA141" i="18"/>
  <c r="AB133" i="20"/>
  <c r="Z146" i="18"/>
  <c r="Y159" i="18"/>
  <c r="AA132" i="20"/>
  <c r="AA145" i="20"/>
  <c r="Z131" i="20"/>
  <c r="P219" i="19"/>
  <c r="P220" i="19"/>
  <c r="Q220" i="19"/>
  <c r="P221" i="19"/>
  <c r="P222" i="19"/>
  <c r="Q222" i="19"/>
  <c r="P223" i="19"/>
  <c r="Q223" i="19"/>
  <c r="Q218" i="19"/>
  <c r="R218" i="19"/>
  <c r="E224" i="19"/>
  <c r="R219" i="19" s="1"/>
  <c r="N206" i="19"/>
  <c r="R206" i="19"/>
  <c r="O207" i="19"/>
  <c r="S207" i="19"/>
  <c r="P208" i="19"/>
  <c r="M209" i="19"/>
  <c r="Q209" i="19"/>
  <c r="N210" i="19"/>
  <c r="O210" i="19"/>
  <c r="R210" i="19"/>
  <c r="P205" i="19"/>
  <c r="Q205" i="19"/>
  <c r="L205" i="19"/>
  <c r="E211" i="19"/>
  <c r="L206" i="19" s="1"/>
  <c r="E198" i="19"/>
  <c r="P193" i="19" s="1"/>
  <c r="N156" i="19"/>
  <c r="N158" i="19"/>
  <c r="O154" i="19"/>
  <c r="F160" i="19"/>
  <c r="O155" i="19" s="1"/>
  <c r="F134" i="19"/>
  <c r="N129" i="19" s="1"/>
  <c r="F147" i="19"/>
  <c r="M142" i="19" s="1"/>
  <c r="AR101" i="19"/>
  <c r="AS101" i="19"/>
  <c r="AT101" i="19"/>
  <c r="AU101" i="19"/>
  <c r="AV101" i="19"/>
  <c r="AW101" i="19"/>
  <c r="C101" i="19"/>
  <c r="D101" i="19"/>
  <c r="E101" i="19"/>
  <c r="F101" i="19"/>
  <c r="G101" i="19"/>
  <c r="H101" i="19"/>
  <c r="I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N101" i="19"/>
  <c r="AO101" i="19"/>
  <c r="AP101" i="19"/>
  <c r="AQ101" i="19"/>
  <c r="B101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AP100" i="19"/>
  <c r="AQ100" i="19"/>
  <c r="AR100" i="19"/>
  <c r="AS100" i="19"/>
  <c r="AT100" i="19"/>
  <c r="AU100" i="19"/>
  <c r="AV100" i="19"/>
  <c r="AW100" i="19"/>
  <c r="B100" i="19"/>
  <c r="C99" i="19"/>
  <c r="C106" i="19" s="1"/>
  <c r="D99" i="19"/>
  <c r="D106" i="19" s="1"/>
  <c r="E99" i="19"/>
  <c r="E106" i="19" s="1"/>
  <c r="F99" i="19"/>
  <c r="F106" i="19" s="1"/>
  <c r="G99" i="19"/>
  <c r="G106" i="19" s="1"/>
  <c r="H99" i="19"/>
  <c r="H106" i="19" s="1"/>
  <c r="I99" i="19"/>
  <c r="I106" i="19" s="1"/>
  <c r="J99" i="19"/>
  <c r="J106" i="19" s="1"/>
  <c r="K99" i="19"/>
  <c r="K106" i="19" s="1"/>
  <c r="L99" i="19"/>
  <c r="L106" i="19" s="1"/>
  <c r="M99" i="19"/>
  <c r="M106" i="19" s="1"/>
  <c r="N99" i="19"/>
  <c r="N106" i="19" s="1"/>
  <c r="O99" i="19"/>
  <c r="O106" i="19" s="1"/>
  <c r="P99" i="19"/>
  <c r="P106" i="19" s="1"/>
  <c r="Q99" i="19"/>
  <c r="Q106" i="19" s="1"/>
  <c r="R99" i="19"/>
  <c r="R106" i="19" s="1"/>
  <c r="S99" i="19"/>
  <c r="S106" i="19" s="1"/>
  <c r="T99" i="19"/>
  <c r="T106" i="19" s="1"/>
  <c r="U99" i="19"/>
  <c r="U106" i="19" s="1"/>
  <c r="V99" i="19"/>
  <c r="V106" i="19" s="1"/>
  <c r="W99" i="19"/>
  <c r="W106" i="19" s="1"/>
  <c r="X99" i="19"/>
  <c r="X106" i="19" s="1"/>
  <c r="Y99" i="19"/>
  <c r="Y106" i="19" s="1"/>
  <c r="Z99" i="19"/>
  <c r="Z106" i="19" s="1"/>
  <c r="AA99" i="19"/>
  <c r="AA106" i="19" s="1"/>
  <c r="AB99" i="19"/>
  <c r="AB106" i="19" s="1"/>
  <c r="AC99" i="19"/>
  <c r="AC106" i="19" s="1"/>
  <c r="AD99" i="19"/>
  <c r="AD106" i="19" s="1"/>
  <c r="AE99" i="19"/>
  <c r="AE106" i="19" s="1"/>
  <c r="AF99" i="19"/>
  <c r="AF106" i="19" s="1"/>
  <c r="AG99" i="19"/>
  <c r="AG106" i="19" s="1"/>
  <c r="AH99" i="19"/>
  <c r="AH106" i="19" s="1"/>
  <c r="AI99" i="19"/>
  <c r="AI106" i="19" s="1"/>
  <c r="AJ99" i="19"/>
  <c r="AJ106" i="19" s="1"/>
  <c r="AK99" i="19"/>
  <c r="AK106" i="19" s="1"/>
  <c r="AL99" i="19"/>
  <c r="AL106" i="19" s="1"/>
  <c r="AM99" i="19"/>
  <c r="AM106" i="19" s="1"/>
  <c r="AN99" i="19"/>
  <c r="AN106" i="19" s="1"/>
  <c r="AO99" i="19"/>
  <c r="AO106" i="19" s="1"/>
  <c r="AP99" i="19"/>
  <c r="AP106" i="19" s="1"/>
  <c r="AQ99" i="19"/>
  <c r="AQ106" i="19" s="1"/>
  <c r="AR99" i="19"/>
  <c r="AR106" i="19" s="1"/>
  <c r="AS99" i="19"/>
  <c r="AS106" i="19" s="1"/>
  <c r="AT99" i="19"/>
  <c r="AT106" i="19" s="1"/>
  <c r="AU99" i="19"/>
  <c r="AU106" i="19" s="1"/>
  <c r="AV99" i="19"/>
  <c r="AV106" i="19" s="1"/>
  <c r="AW99" i="19"/>
  <c r="AW106" i="19" s="1"/>
  <c r="B99" i="19"/>
  <c r="C90" i="19"/>
  <c r="D90" i="19"/>
  <c r="E90" i="19"/>
  <c r="F90" i="19"/>
  <c r="G90" i="19"/>
  <c r="H90" i="19"/>
  <c r="I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N90" i="19"/>
  <c r="AO90" i="19"/>
  <c r="AP90" i="19"/>
  <c r="AQ90" i="19"/>
  <c r="AR90" i="19"/>
  <c r="AS90" i="19"/>
  <c r="AT90" i="19"/>
  <c r="AU90" i="19"/>
  <c r="AV90" i="19"/>
  <c r="AW90" i="19"/>
  <c r="B90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AP89" i="19"/>
  <c r="AQ89" i="19"/>
  <c r="AR89" i="19"/>
  <c r="AS89" i="19"/>
  <c r="AT89" i="19"/>
  <c r="AU89" i="19"/>
  <c r="AV89" i="19"/>
  <c r="AW89" i="19"/>
  <c r="C88" i="19"/>
  <c r="C95" i="19" s="1"/>
  <c r="D88" i="19"/>
  <c r="D95" i="19" s="1"/>
  <c r="E88" i="19"/>
  <c r="F88" i="19"/>
  <c r="F95" i="19" s="1"/>
  <c r="G88" i="19"/>
  <c r="G94" i="19" s="1"/>
  <c r="H88" i="19"/>
  <c r="H95" i="19" s="1"/>
  <c r="I88" i="19"/>
  <c r="I93" i="19" s="1"/>
  <c r="J88" i="19"/>
  <c r="J93" i="19" s="1"/>
  <c r="K88" i="19"/>
  <c r="K95" i="19" s="1"/>
  <c r="L88" i="19"/>
  <c r="L95" i="19" s="1"/>
  <c r="M88" i="19"/>
  <c r="N88" i="19"/>
  <c r="N95" i="19" s="1"/>
  <c r="O88" i="19"/>
  <c r="O94" i="19" s="1"/>
  <c r="P88" i="19"/>
  <c r="P94" i="19" s="1"/>
  <c r="Q88" i="19"/>
  <c r="Q94" i="19" s="1"/>
  <c r="R88" i="19"/>
  <c r="R95" i="19" s="1"/>
  <c r="S88" i="19"/>
  <c r="S95" i="19" s="1"/>
  <c r="T88" i="19"/>
  <c r="T95" i="19" s="1"/>
  <c r="U88" i="19"/>
  <c r="U95" i="19" s="1"/>
  <c r="V88" i="19"/>
  <c r="V95" i="19" s="1"/>
  <c r="W88" i="19"/>
  <c r="W95" i="19" s="1"/>
  <c r="X88" i="19"/>
  <c r="X95" i="19" s="1"/>
  <c r="Y88" i="19"/>
  <c r="Y95" i="19" s="1"/>
  <c r="Z88" i="19"/>
  <c r="Z95" i="19" s="1"/>
  <c r="AA88" i="19"/>
  <c r="AA95" i="19" s="1"/>
  <c r="AB88" i="19"/>
  <c r="AB95" i="19" s="1"/>
  <c r="AC88" i="19"/>
  <c r="AC95" i="19" s="1"/>
  <c r="AD88" i="19"/>
  <c r="AD95" i="19" s="1"/>
  <c r="AE88" i="19"/>
  <c r="AE94" i="19" s="1"/>
  <c r="AF88" i="19"/>
  <c r="AF93" i="19" s="1"/>
  <c r="AG88" i="19"/>
  <c r="AG93" i="19" s="1"/>
  <c r="AH88" i="19"/>
  <c r="AH94" i="19" s="1"/>
  <c r="AI88" i="19"/>
  <c r="AI95" i="19" s="1"/>
  <c r="AJ88" i="19"/>
  <c r="AJ95" i="19" s="1"/>
  <c r="AK88" i="19"/>
  <c r="AK95" i="19" s="1"/>
  <c r="AL88" i="19"/>
  <c r="AL95" i="19" s="1"/>
  <c r="AM88" i="19"/>
  <c r="AM95" i="19" s="1"/>
  <c r="AN88" i="19"/>
  <c r="AN94" i="19" s="1"/>
  <c r="AO88" i="19"/>
  <c r="AO95" i="19" s="1"/>
  <c r="AP88" i="19"/>
  <c r="AP95" i="19" s="1"/>
  <c r="AQ88" i="19"/>
  <c r="AQ95" i="19" s="1"/>
  <c r="AR88" i="19"/>
  <c r="AR95" i="19" s="1"/>
  <c r="AS88" i="19"/>
  <c r="AS95" i="19" s="1"/>
  <c r="AT88" i="19"/>
  <c r="AT95" i="19" s="1"/>
  <c r="AU88" i="19"/>
  <c r="AU93" i="19" s="1"/>
  <c r="AV88" i="19"/>
  <c r="AV95" i="19" s="1"/>
  <c r="AW88" i="19"/>
  <c r="AW95" i="19" s="1"/>
  <c r="B88" i="19"/>
  <c r="B93" i="19" s="1"/>
  <c r="B89" i="19"/>
  <c r="AW93" i="19" l="1"/>
  <c r="Z93" i="19"/>
  <c r="H93" i="19"/>
  <c r="AG94" i="19"/>
  <c r="J94" i="19"/>
  <c r="AN95" i="19"/>
  <c r="Q95" i="19"/>
  <c r="AU104" i="19"/>
  <c r="B328" i="19" s="1"/>
  <c r="AE104" i="19"/>
  <c r="B292" i="19" s="1"/>
  <c r="O104" i="19"/>
  <c r="B259" i="19" s="1"/>
  <c r="AU105" i="19"/>
  <c r="AE105" i="19"/>
  <c r="O105" i="19"/>
  <c r="M133" i="19"/>
  <c r="N159" i="19"/>
  <c r="N155" i="19"/>
  <c r="M197" i="19"/>
  <c r="N194" i="19"/>
  <c r="R205" i="19"/>
  <c r="P210" i="19"/>
  <c r="O209" i="19"/>
  <c r="N208" i="19"/>
  <c r="M207" i="19"/>
  <c r="N223" i="19"/>
  <c r="N221" i="19"/>
  <c r="N219" i="19"/>
  <c r="AB196" i="20"/>
  <c r="W196" i="20"/>
  <c r="W197" i="18"/>
  <c r="W196" i="18"/>
  <c r="AB194" i="18"/>
  <c r="M95" i="19"/>
  <c r="E95" i="19"/>
  <c r="B110" i="19"/>
  <c r="B109" i="19"/>
  <c r="B108" i="19"/>
  <c r="AV93" i="19"/>
  <c r="Y93" i="19"/>
  <c r="B94" i="19"/>
  <c r="AF94" i="19"/>
  <c r="I94" i="19"/>
  <c r="AH95" i="19"/>
  <c r="P95" i="19"/>
  <c r="AP104" i="19"/>
  <c r="Z104" i="19"/>
  <c r="J104" i="19"/>
  <c r="AP105" i="19"/>
  <c r="Z105" i="19"/>
  <c r="J105" i="19"/>
  <c r="M132" i="19"/>
  <c r="M159" i="19"/>
  <c r="M155" i="19"/>
  <c r="O196" i="19"/>
  <c r="M194" i="19"/>
  <c r="N209" i="19"/>
  <c r="M208" i="19"/>
  <c r="S206" i="19"/>
  <c r="AB197" i="20"/>
  <c r="V193" i="18"/>
  <c r="AB192" i="18"/>
  <c r="V210" i="18"/>
  <c r="AC197" i="18"/>
  <c r="X208" i="18"/>
  <c r="AP93" i="19"/>
  <c r="X93" i="19"/>
  <c r="AW94" i="19"/>
  <c r="Z94" i="19"/>
  <c r="H94" i="19"/>
  <c r="AG95" i="19"/>
  <c r="J95" i="19"/>
  <c r="AO104" i="19"/>
  <c r="B308" i="19" s="1"/>
  <c r="Y104" i="19"/>
  <c r="B274" i="19" s="1"/>
  <c r="I104" i="19"/>
  <c r="B241" i="19" s="1"/>
  <c r="AO105" i="19"/>
  <c r="Y105" i="19"/>
  <c r="I105" i="19"/>
  <c r="M131" i="19"/>
  <c r="N196" i="19"/>
  <c r="O193" i="19"/>
  <c r="AA193" i="20"/>
  <c r="W207" i="18"/>
  <c r="W192" i="20"/>
  <c r="AO93" i="19"/>
  <c r="R93" i="19"/>
  <c r="AV94" i="19"/>
  <c r="Y94" i="19"/>
  <c r="B95" i="19"/>
  <c r="AF95" i="19"/>
  <c r="I95" i="19"/>
  <c r="AN104" i="19"/>
  <c r="B309" i="19" s="1"/>
  <c r="X104" i="19"/>
  <c r="B275" i="19" s="1"/>
  <c r="H104" i="19"/>
  <c r="B242" i="19" s="1"/>
  <c r="AN105" i="19"/>
  <c r="X105" i="19"/>
  <c r="H105" i="19"/>
  <c r="M130" i="19"/>
  <c r="M158" i="19"/>
  <c r="P192" i="19"/>
  <c r="M196" i="19"/>
  <c r="N193" i="19"/>
  <c r="O205" i="19"/>
  <c r="M210" i="19"/>
  <c r="S208" i="19"/>
  <c r="R207" i="19"/>
  <c r="Q206" i="19"/>
  <c r="P218" i="19"/>
  <c r="O222" i="19"/>
  <c r="O220" i="19"/>
  <c r="V194" i="18"/>
  <c r="V192" i="18"/>
  <c r="W192" i="18"/>
  <c r="W193" i="20"/>
  <c r="E170" i="18"/>
  <c r="C312" i="18" s="1"/>
  <c r="AC192" i="20"/>
  <c r="AA192" i="20"/>
  <c r="AN93" i="19"/>
  <c r="Q93" i="19"/>
  <c r="AP94" i="19"/>
  <c r="X94" i="19"/>
  <c r="AM104" i="19"/>
  <c r="B310" i="19" s="1"/>
  <c r="W104" i="19"/>
  <c r="B276" i="19" s="1"/>
  <c r="G104" i="19"/>
  <c r="B243" i="19" s="1"/>
  <c r="AM105" i="19"/>
  <c r="W105" i="19"/>
  <c r="G105" i="19"/>
  <c r="M129" i="19"/>
  <c r="N157" i="19"/>
  <c r="O192" i="19"/>
  <c r="O195" i="19"/>
  <c r="M193" i="19"/>
  <c r="N205" i="19"/>
  <c r="S209" i="19"/>
  <c r="R208" i="19"/>
  <c r="Q207" i="19"/>
  <c r="P206" i="19"/>
  <c r="O218" i="19"/>
  <c r="N222" i="19"/>
  <c r="N220" i="19"/>
  <c r="AB193" i="20"/>
  <c r="V207" i="18"/>
  <c r="V211" i="18"/>
  <c r="AB196" i="18"/>
  <c r="AA194" i="20"/>
  <c r="X210" i="18"/>
  <c r="W193" i="18"/>
  <c r="AB197" i="18"/>
  <c r="AH93" i="19"/>
  <c r="P93" i="19"/>
  <c r="AO94" i="19"/>
  <c r="R94" i="19"/>
  <c r="B104" i="19"/>
  <c r="AH104" i="19"/>
  <c r="R104" i="19"/>
  <c r="B105" i="19"/>
  <c r="AH105" i="19"/>
  <c r="R105" i="19"/>
  <c r="B106" i="19"/>
  <c r="M157" i="19"/>
  <c r="N192" i="19"/>
  <c r="N195" i="19"/>
  <c r="S210" i="19"/>
  <c r="R209" i="19"/>
  <c r="Q208" i="19"/>
  <c r="P207" i="19"/>
  <c r="O206" i="19"/>
  <c r="Q221" i="19"/>
  <c r="Q219" i="19"/>
  <c r="V197" i="18"/>
  <c r="AC193" i="18"/>
  <c r="X192" i="20"/>
  <c r="AW104" i="19"/>
  <c r="B326" i="19" s="1"/>
  <c r="AG104" i="19"/>
  <c r="B290" i="19" s="1"/>
  <c r="Q104" i="19"/>
  <c r="B257" i="19" s="1"/>
  <c r="AW105" i="19"/>
  <c r="AG105" i="19"/>
  <c r="Q105" i="19"/>
  <c r="O197" i="19"/>
  <c r="M195" i="19"/>
  <c r="AC197" i="20"/>
  <c r="D170" i="18"/>
  <c r="C313" i="18" s="1"/>
  <c r="AA195" i="20"/>
  <c r="V196" i="18"/>
  <c r="AV104" i="19"/>
  <c r="B327" i="19" s="1"/>
  <c r="AF104" i="19"/>
  <c r="B291" i="19" s="1"/>
  <c r="P104" i="19"/>
  <c r="B258" i="19" s="1"/>
  <c r="AV105" i="19"/>
  <c r="AF105" i="19"/>
  <c r="P105" i="19"/>
  <c r="N128" i="19"/>
  <c r="N154" i="19"/>
  <c r="X154" i="19" s="1"/>
  <c r="M156" i="19"/>
  <c r="N197" i="19"/>
  <c r="O194" i="19"/>
  <c r="S205" i="19"/>
  <c r="Q210" i="19"/>
  <c r="P209" i="19"/>
  <c r="O208" i="19"/>
  <c r="N207" i="19"/>
  <c r="M206" i="19"/>
  <c r="O223" i="19"/>
  <c r="O221" i="19"/>
  <c r="O219" i="19"/>
  <c r="V192" i="20"/>
  <c r="X194" i="20"/>
  <c r="M171" i="20"/>
  <c r="AC192" i="18"/>
  <c r="Z194" i="20"/>
  <c r="X197" i="20"/>
  <c r="AC195" i="20"/>
  <c r="AB192" i="20"/>
  <c r="Z195" i="20"/>
  <c r="V208" i="18"/>
  <c r="W224" i="20"/>
  <c r="Y222" i="20"/>
  <c r="W221" i="20"/>
  <c r="Z220" i="20"/>
  <c r="Z219" i="20"/>
  <c r="Y223" i="20"/>
  <c r="X221" i="20"/>
  <c r="X220" i="20"/>
  <c r="W220" i="20"/>
  <c r="Y224" i="20"/>
  <c r="X224" i="20"/>
  <c r="X219" i="20"/>
  <c r="X222" i="20"/>
  <c r="W222" i="20"/>
  <c r="Y221" i="20"/>
  <c r="Y219" i="20"/>
  <c r="X223" i="20"/>
  <c r="W223" i="20"/>
  <c r="Y220" i="20"/>
  <c r="L141" i="19"/>
  <c r="L131" i="19"/>
  <c r="Z210" i="20"/>
  <c r="AC207" i="20"/>
  <c r="W219" i="20"/>
  <c r="S141" i="19"/>
  <c r="R142" i="19"/>
  <c r="L156" i="19"/>
  <c r="AC221" i="20"/>
  <c r="N168" i="20"/>
  <c r="D168" i="20"/>
  <c r="C279" i="20" s="1"/>
  <c r="M169" i="20"/>
  <c r="C169" i="20"/>
  <c r="C296" i="20" s="1"/>
  <c r="I167" i="20"/>
  <c r="C257" i="20" s="1"/>
  <c r="S167" i="20"/>
  <c r="AC222" i="20"/>
  <c r="V220" i="20"/>
  <c r="Y210" i="20"/>
  <c r="O93" i="19"/>
  <c r="AM94" i="19"/>
  <c r="AU95" i="19"/>
  <c r="O95" i="19"/>
  <c r="R141" i="19"/>
  <c r="Q143" i="19"/>
  <c r="R130" i="19"/>
  <c r="S156" i="19"/>
  <c r="L197" i="19"/>
  <c r="L193" i="19"/>
  <c r="AA209" i="20"/>
  <c r="V222" i="20"/>
  <c r="V211" i="20"/>
  <c r="V210" i="20"/>
  <c r="X211" i="20"/>
  <c r="O166" i="20"/>
  <c r="E166" i="20"/>
  <c r="C245" i="20" s="1"/>
  <c r="R169" i="20"/>
  <c r="H169" i="20"/>
  <c r="C291" i="20" s="1"/>
  <c r="M168" i="20"/>
  <c r="C168" i="20"/>
  <c r="C280" i="20" s="1"/>
  <c r="Z209" i="20"/>
  <c r="G169" i="20"/>
  <c r="C292" i="20" s="1"/>
  <c r="Q169" i="20"/>
  <c r="Z208" i="20"/>
  <c r="AB221" i="20"/>
  <c r="AA221" i="20"/>
  <c r="AC224" i="20"/>
  <c r="B168" i="20"/>
  <c r="L168" i="20"/>
  <c r="AT93" i="19"/>
  <c r="AL93" i="19"/>
  <c r="AD93" i="19"/>
  <c r="V93" i="19"/>
  <c r="N93" i="19"/>
  <c r="F93" i="19"/>
  <c r="AT94" i="19"/>
  <c r="AL94" i="19"/>
  <c r="AD94" i="19"/>
  <c r="V94" i="19"/>
  <c r="N94" i="19"/>
  <c r="F94" i="19"/>
  <c r="AT104" i="19"/>
  <c r="B329" i="19" s="1"/>
  <c r="AL104" i="19"/>
  <c r="B311" i="19" s="1"/>
  <c r="AD104" i="19"/>
  <c r="B293" i="19" s="1"/>
  <c r="V104" i="19"/>
  <c r="B277" i="19" s="1"/>
  <c r="N104" i="19"/>
  <c r="B260" i="19" s="1"/>
  <c r="F104" i="19"/>
  <c r="B244" i="19" s="1"/>
  <c r="AT105" i="19"/>
  <c r="AL105" i="19"/>
  <c r="AD105" i="19"/>
  <c r="V105" i="19"/>
  <c r="N105" i="19"/>
  <c r="F105" i="19"/>
  <c r="Q141" i="19"/>
  <c r="P146" i="19"/>
  <c r="P145" i="19"/>
  <c r="P144" i="19"/>
  <c r="P143" i="19"/>
  <c r="P142" i="19"/>
  <c r="R128" i="19"/>
  <c r="Q133" i="19"/>
  <c r="Q132" i="19"/>
  <c r="Q131" i="19"/>
  <c r="Q130" i="19"/>
  <c r="Q129" i="19"/>
  <c r="S154" i="19"/>
  <c r="R159" i="19"/>
  <c r="R158" i="19"/>
  <c r="R157" i="19"/>
  <c r="R156" i="19"/>
  <c r="R155" i="19"/>
  <c r="L192" i="19"/>
  <c r="S197" i="19"/>
  <c r="S196" i="19"/>
  <c r="S195" i="19"/>
  <c r="S194" i="19"/>
  <c r="S193" i="19"/>
  <c r="M205" i="19"/>
  <c r="L210" i="19"/>
  <c r="L209" i="19"/>
  <c r="L208" i="19"/>
  <c r="L207" i="19"/>
  <c r="N218" i="19"/>
  <c r="M223" i="19"/>
  <c r="M222" i="19"/>
  <c r="M221" i="19"/>
  <c r="M220" i="19"/>
  <c r="M219" i="19"/>
  <c r="E171" i="18"/>
  <c r="C330" i="18" s="1"/>
  <c r="O171" i="18"/>
  <c r="V195" i="20"/>
  <c r="AB210" i="20"/>
  <c r="S171" i="18"/>
  <c r="I171" i="18"/>
  <c r="C326" i="18" s="1"/>
  <c r="R170" i="18"/>
  <c r="H170" i="18"/>
  <c r="C309" i="18" s="1"/>
  <c r="Q171" i="18"/>
  <c r="AB206" i="20"/>
  <c r="AA211" i="20"/>
  <c r="V206" i="18"/>
  <c r="L230" i="18" s="1"/>
  <c r="M167" i="20"/>
  <c r="C167" i="20"/>
  <c r="C263" i="20" s="1"/>
  <c r="AC220" i="20"/>
  <c r="AB223" i="20"/>
  <c r="AA223" i="20"/>
  <c r="Z221" i="20"/>
  <c r="AA220" i="20"/>
  <c r="P169" i="20"/>
  <c r="F169" i="20"/>
  <c r="C293" i="20" s="1"/>
  <c r="X194" i="18"/>
  <c r="D232" i="18" s="1"/>
  <c r="D279" i="18" s="1"/>
  <c r="Y192" i="18"/>
  <c r="E230" i="18" s="1"/>
  <c r="D245" i="18" s="1"/>
  <c r="X192" i="18"/>
  <c r="X196" i="18"/>
  <c r="N234" i="18" s="1"/>
  <c r="X195" i="18"/>
  <c r="X193" i="18"/>
  <c r="X197" i="18"/>
  <c r="AB193" i="18"/>
  <c r="Z193" i="18"/>
  <c r="Z197" i="18"/>
  <c r="AA193" i="18"/>
  <c r="Y193" i="18"/>
  <c r="AA197" i="18"/>
  <c r="Y195" i="18"/>
  <c r="Y196" i="18"/>
  <c r="Z196" i="18"/>
  <c r="Z195" i="18"/>
  <c r="Y194" i="18"/>
  <c r="AA192" i="18"/>
  <c r="Z192" i="18"/>
  <c r="Y197" i="18"/>
  <c r="AA196" i="18"/>
  <c r="AA194" i="18"/>
  <c r="Z194" i="18"/>
  <c r="AA195" i="18"/>
  <c r="Y192" i="20"/>
  <c r="W206" i="20"/>
  <c r="M169" i="18"/>
  <c r="C169" i="18"/>
  <c r="C296" i="18" s="1"/>
  <c r="N167" i="20"/>
  <c r="D167" i="20"/>
  <c r="C262" i="20" s="1"/>
  <c r="W210" i="20"/>
  <c r="Z197" i="20"/>
  <c r="V196" i="20"/>
  <c r="W194" i="20"/>
  <c r="W208" i="18"/>
  <c r="W206" i="18"/>
  <c r="S166" i="20"/>
  <c r="I166" i="20"/>
  <c r="C241" i="20" s="1"/>
  <c r="R167" i="20"/>
  <c r="H167" i="20"/>
  <c r="C258" i="20" s="1"/>
  <c r="V197" i="20"/>
  <c r="L235" i="20" s="1"/>
  <c r="G167" i="18"/>
  <c r="C259" i="18" s="1"/>
  <c r="V193" i="20"/>
  <c r="M231" i="18"/>
  <c r="C231" i="18"/>
  <c r="D263" i="18" s="1"/>
  <c r="L145" i="19"/>
  <c r="R170" i="20"/>
  <c r="H170" i="20"/>
  <c r="C309" i="20" s="1"/>
  <c r="S169" i="18"/>
  <c r="I169" i="18"/>
  <c r="C290" i="18" s="1"/>
  <c r="AA208" i="20"/>
  <c r="V208" i="20"/>
  <c r="W211" i="20"/>
  <c r="Z207" i="20"/>
  <c r="AA207" i="20"/>
  <c r="AB209" i="20"/>
  <c r="AC210" i="20"/>
  <c r="Z206" i="20"/>
  <c r="AC209" i="20"/>
  <c r="Y206" i="20"/>
  <c r="V207" i="20"/>
  <c r="AB208" i="20"/>
  <c r="AA206" i="20"/>
  <c r="S145" i="19"/>
  <c r="S142" i="19"/>
  <c r="L132" i="19"/>
  <c r="Z222" i="20"/>
  <c r="R144" i="19"/>
  <c r="S133" i="19"/>
  <c r="S130" i="19"/>
  <c r="L159" i="19"/>
  <c r="V159" i="19" s="1"/>
  <c r="X210" i="20"/>
  <c r="AB207" i="20"/>
  <c r="P167" i="20"/>
  <c r="F167" i="20"/>
  <c r="C260" i="20" s="1"/>
  <c r="AM93" i="19"/>
  <c r="G93" i="19"/>
  <c r="W94" i="19"/>
  <c r="G95" i="19"/>
  <c r="Q145" i="19"/>
  <c r="S128" i="19"/>
  <c r="R131" i="19"/>
  <c r="S159" i="19"/>
  <c r="S157" i="19"/>
  <c r="AC157" i="19" s="1"/>
  <c r="M192" i="19"/>
  <c r="L194" i="19"/>
  <c r="L167" i="18"/>
  <c r="B167" i="18"/>
  <c r="G167" i="20"/>
  <c r="C259" i="20" s="1"/>
  <c r="Q167" i="20"/>
  <c r="Y209" i="20"/>
  <c r="H171" i="20"/>
  <c r="C327" i="20" s="1"/>
  <c r="R171" i="20"/>
  <c r="AS93" i="19"/>
  <c r="AK93" i="19"/>
  <c r="AC93" i="19"/>
  <c r="U93" i="19"/>
  <c r="M93" i="19"/>
  <c r="E93" i="19"/>
  <c r="AS94" i="19"/>
  <c r="AK94" i="19"/>
  <c r="AC94" i="19"/>
  <c r="U94" i="19"/>
  <c r="M94" i="19"/>
  <c r="E94" i="19"/>
  <c r="AS104" i="19"/>
  <c r="B330" i="19" s="1"/>
  <c r="AK104" i="19"/>
  <c r="B312" i="19" s="1"/>
  <c r="AC104" i="19"/>
  <c r="B294" i="19" s="1"/>
  <c r="U104" i="19"/>
  <c r="B278" i="19" s="1"/>
  <c r="M104" i="19"/>
  <c r="B261" i="19" s="1"/>
  <c r="E104" i="19"/>
  <c r="B245" i="19" s="1"/>
  <c r="AS105" i="19"/>
  <c r="AK105" i="19"/>
  <c r="AC105" i="19"/>
  <c r="U105" i="19"/>
  <c r="M105" i="19"/>
  <c r="E105" i="19"/>
  <c r="P141" i="19"/>
  <c r="O146" i="19"/>
  <c r="O145" i="19"/>
  <c r="O144" i="19"/>
  <c r="O143" i="19"/>
  <c r="O142" i="19"/>
  <c r="Q128" i="19"/>
  <c r="P133" i="19"/>
  <c r="P132" i="19"/>
  <c r="P131" i="19"/>
  <c r="P130" i="19"/>
  <c r="P129" i="19"/>
  <c r="R154" i="19"/>
  <c r="AB154" i="19" s="1"/>
  <c r="Q159" i="19"/>
  <c r="Q158" i="19"/>
  <c r="AA158" i="19" s="1"/>
  <c r="Q157" i="19"/>
  <c r="Q156" i="19"/>
  <c r="Q155" i="19"/>
  <c r="S192" i="19"/>
  <c r="R197" i="19"/>
  <c r="R196" i="19"/>
  <c r="R195" i="19"/>
  <c r="R194" i="19"/>
  <c r="R193" i="19"/>
  <c r="M218" i="19"/>
  <c r="L223" i="19"/>
  <c r="L222" i="19"/>
  <c r="L221" i="19"/>
  <c r="L220" i="19"/>
  <c r="L219" i="19"/>
  <c r="M171" i="18"/>
  <c r="C171" i="18"/>
  <c r="C332" i="18" s="1"/>
  <c r="R166" i="20"/>
  <c r="H166" i="20"/>
  <c r="C242" i="20" s="1"/>
  <c r="B167" i="20"/>
  <c r="L167" i="20"/>
  <c r="X209" i="20"/>
  <c r="H168" i="20"/>
  <c r="C275" i="20" s="1"/>
  <c r="R168" i="20"/>
  <c r="N170" i="18"/>
  <c r="Z224" i="20"/>
  <c r="AC219" i="20"/>
  <c r="W209" i="18"/>
  <c r="M233" i="18" s="1"/>
  <c r="W210" i="18"/>
  <c r="M234" i="18" s="1"/>
  <c r="W211" i="18"/>
  <c r="X206" i="18"/>
  <c r="Z211" i="18"/>
  <c r="Y211" i="18"/>
  <c r="O235" i="18" s="1"/>
  <c r="Z210" i="18"/>
  <c r="F234" i="18" s="1"/>
  <c r="D311" i="18" s="1"/>
  <c r="Z206" i="18"/>
  <c r="F230" i="18" s="1"/>
  <c r="D244" i="18" s="1"/>
  <c r="AB209" i="18"/>
  <c r="R233" i="18" s="1"/>
  <c r="AA209" i="18"/>
  <c r="G233" i="18" s="1"/>
  <c r="D292" i="18" s="1"/>
  <c r="AA206" i="18"/>
  <c r="G230" i="18" s="1"/>
  <c r="D243" i="18" s="1"/>
  <c r="AA210" i="18"/>
  <c r="Z209" i="18"/>
  <c r="AC207" i="18"/>
  <c r="AC206" i="18"/>
  <c r="Y208" i="18"/>
  <c r="E232" i="18" s="1"/>
  <c r="D278" i="18" s="1"/>
  <c r="AB207" i="18"/>
  <c r="AB210" i="18"/>
  <c r="R234" i="18" s="1"/>
  <c r="Y207" i="18"/>
  <c r="Y210" i="18"/>
  <c r="O234" i="18" s="1"/>
  <c r="AA208" i="18"/>
  <c r="Q232" i="18" s="1"/>
  <c r="Y209" i="18"/>
  <c r="Z208" i="18"/>
  <c r="P232" i="18" s="1"/>
  <c r="AA211" i="18"/>
  <c r="Q235" i="18" s="1"/>
  <c r="AB208" i="18"/>
  <c r="R232" i="18" s="1"/>
  <c r="AB206" i="18"/>
  <c r="R230" i="18" s="1"/>
  <c r="Z207" i="18"/>
  <c r="F231" i="18" s="1"/>
  <c r="D260" i="18" s="1"/>
  <c r="AB211" i="18"/>
  <c r="AA207" i="18"/>
  <c r="G231" i="18" s="1"/>
  <c r="D259" i="18" s="1"/>
  <c r="X211" i="18"/>
  <c r="AC210" i="18"/>
  <c r="S234" i="18" s="1"/>
  <c r="X207" i="18"/>
  <c r="N231" i="18" s="1"/>
  <c r="N171" i="20"/>
  <c r="D171" i="20"/>
  <c r="C331" i="20" s="1"/>
  <c r="AB194" i="20"/>
  <c r="F170" i="18"/>
  <c r="C311" i="18" s="1"/>
  <c r="P170" i="18"/>
  <c r="X195" i="20"/>
  <c r="Y211" i="20"/>
  <c r="N166" i="20"/>
  <c r="D166" i="20"/>
  <c r="C246" i="20" s="1"/>
  <c r="AB219" i="20"/>
  <c r="M166" i="18"/>
  <c r="C166" i="18"/>
  <c r="C247" i="18" s="1"/>
  <c r="R167" i="18"/>
  <c r="H167" i="18"/>
  <c r="C258" i="18" s="1"/>
  <c r="AB220" i="20"/>
  <c r="AA196" i="20"/>
  <c r="AB195" i="20"/>
  <c r="O170" i="20"/>
  <c r="E170" i="20"/>
  <c r="C312" i="20" s="1"/>
  <c r="S232" i="18"/>
  <c r="I232" i="18"/>
  <c r="D274" i="18" s="1"/>
  <c r="R235" i="18"/>
  <c r="H235" i="18"/>
  <c r="D327" i="18" s="1"/>
  <c r="D231" i="18"/>
  <c r="D262" i="18" s="1"/>
  <c r="L146" i="19"/>
  <c r="V146" i="19" s="1"/>
  <c r="L143" i="19"/>
  <c r="V143" i="19" s="1"/>
  <c r="O171" i="20"/>
  <c r="E171" i="20"/>
  <c r="C330" i="20" s="1"/>
  <c r="S168" i="20"/>
  <c r="I168" i="20"/>
  <c r="C274" i="20" s="1"/>
  <c r="P166" i="20"/>
  <c r="F166" i="20"/>
  <c r="C244" i="20" s="1"/>
  <c r="H233" i="20"/>
  <c r="D291" i="20" s="1"/>
  <c r="N232" i="18"/>
  <c r="S144" i="19"/>
  <c r="M128" i="19"/>
  <c r="L129" i="19"/>
  <c r="AA224" i="20"/>
  <c r="V206" i="20"/>
  <c r="H232" i="18"/>
  <c r="D275" i="18" s="1"/>
  <c r="R146" i="19"/>
  <c r="AB146" i="19" s="1"/>
  <c r="R143" i="19"/>
  <c r="S132" i="19"/>
  <c r="S129" i="19"/>
  <c r="L158" i="19"/>
  <c r="V158" i="19" s="1"/>
  <c r="L155" i="19"/>
  <c r="V155" i="19" s="1"/>
  <c r="O168" i="20"/>
  <c r="E168" i="20"/>
  <c r="C278" i="20" s="1"/>
  <c r="P171" i="20"/>
  <c r="F171" i="20"/>
  <c r="C329" i="20" s="1"/>
  <c r="AC208" i="20"/>
  <c r="F235" i="18"/>
  <c r="D329" i="18" s="1"/>
  <c r="AE93" i="19"/>
  <c r="AU94" i="19"/>
  <c r="AE95" i="19"/>
  <c r="Q146" i="19"/>
  <c r="Q142" i="19"/>
  <c r="R132" i="19"/>
  <c r="L154" i="19"/>
  <c r="V154" i="19" s="1"/>
  <c r="S158" i="19"/>
  <c r="AC158" i="19" s="1"/>
  <c r="S155" i="19"/>
  <c r="AC155" i="19" s="1"/>
  <c r="L196" i="19"/>
  <c r="L232" i="18"/>
  <c r="B232" i="18"/>
  <c r="AR93" i="19"/>
  <c r="AJ93" i="19"/>
  <c r="AB93" i="19"/>
  <c r="T93" i="19"/>
  <c r="L93" i="19"/>
  <c r="D93" i="19"/>
  <c r="AR94" i="19"/>
  <c r="AJ94" i="19"/>
  <c r="AB94" i="19"/>
  <c r="T94" i="19"/>
  <c r="L94" i="19"/>
  <c r="D94" i="19"/>
  <c r="AR104" i="19"/>
  <c r="B331" i="19" s="1"/>
  <c r="AJ104" i="19"/>
  <c r="B313" i="19" s="1"/>
  <c r="AB104" i="19"/>
  <c r="B295" i="19" s="1"/>
  <c r="T104" i="19"/>
  <c r="B279" i="19" s="1"/>
  <c r="L104" i="19"/>
  <c r="B262" i="19" s="1"/>
  <c r="D104" i="19"/>
  <c r="B246" i="19" s="1"/>
  <c r="AR105" i="19"/>
  <c r="AJ105" i="19"/>
  <c r="AB105" i="19"/>
  <c r="T105" i="19"/>
  <c r="L105" i="19"/>
  <c r="D105" i="19"/>
  <c r="O141" i="19"/>
  <c r="Y141" i="19" s="1"/>
  <c r="N146" i="19"/>
  <c r="X146" i="19" s="1"/>
  <c r="N145" i="19"/>
  <c r="N144" i="19"/>
  <c r="N143" i="19"/>
  <c r="X143" i="19" s="1"/>
  <c r="N142" i="19"/>
  <c r="X142" i="19" s="1"/>
  <c r="P128" i="19"/>
  <c r="O133" i="19"/>
  <c r="O132" i="19"/>
  <c r="O131" i="19"/>
  <c r="O130" i="19"/>
  <c r="O129" i="19"/>
  <c r="Q154" i="19"/>
  <c r="P159" i="19"/>
  <c r="Z159" i="19" s="1"/>
  <c r="P158" i="19"/>
  <c r="Z158" i="19" s="1"/>
  <c r="P157" i="19"/>
  <c r="Z157" i="19" s="1"/>
  <c r="P156" i="19"/>
  <c r="Z156" i="19" s="1"/>
  <c r="P155" i="19"/>
  <c r="Z155" i="19" s="1"/>
  <c r="R192" i="19"/>
  <c r="Q197" i="19"/>
  <c r="Q196" i="19"/>
  <c r="Q195" i="19"/>
  <c r="Q194" i="19"/>
  <c r="Q193" i="19"/>
  <c r="L218" i="19"/>
  <c r="S223" i="19"/>
  <c r="S222" i="19"/>
  <c r="S221" i="19"/>
  <c r="S220" i="19"/>
  <c r="S219" i="19"/>
  <c r="Y208" i="20"/>
  <c r="X207" i="20"/>
  <c r="AA197" i="20"/>
  <c r="W208" i="20"/>
  <c r="L234" i="18"/>
  <c r="B234" i="18"/>
  <c r="N170" i="20"/>
  <c r="D170" i="20"/>
  <c r="C313" i="20" s="1"/>
  <c r="L170" i="20"/>
  <c r="B170" i="20"/>
  <c r="O233" i="18"/>
  <c r="E233" i="18"/>
  <c r="D294" i="18" s="1"/>
  <c r="X206" i="20"/>
  <c r="S170" i="18"/>
  <c r="I170" i="18"/>
  <c r="C308" i="18" s="1"/>
  <c r="R169" i="18"/>
  <c r="H169" i="18"/>
  <c r="C291" i="18" s="1"/>
  <c r="C166" i="20"/>
  <c r="C247" i="20" s="1"/>
  <c r="M166" i="20"/>
  <c r="W195" i="20"/>
  <c r="V209" i="18"/>
  <c r="L233" i="18" s="1"/>
  <c r="Q166" i="20"/>
  <c r="G166" i="20"/>
  <c r="C243" i="20" s="1"/>
  <c r="O167" i="20"/>
  <c r="E167" i="20"/>
  <c r="C261" i="20" s="1"/>
  <c r="AA222" i="20"/>
  <c r="AC209" i="18"/>
  <c r="S233" i="18" s="1"/>
  <c r="F167" i="18"/>
  <c r="C260" i="18" s="1"/>
  <c r="Y207" i="20"/>
  <c r="P168" i="18"/>
  <c r="F168" i="18"/>
  <c r="C277" i="18" s="1"/>
  <c r="B166" i="20"/>
  <c r="L166" i="20"/>
  <c r="X209" i="18"/>
  <c r="D233" i="18" s="1"/>
  <c r="D295" i="18" s="1"/>
  <c r="V194" i="20"/>
  <c r="L232" i="20" s="1"/>
  <c r="S168" i="18"/>
  <c r="I168" i="18"/>
  <c r="C274" i="18" s="1"/>
  <c r="P170" i="20"/>
  <c r="F170" i="20"/>
  <c r="C311" i="20" s="1"/>
  <c r="I171" i="20"/>
  <c r="C326" i="20" s="1"/>
  <c r="S171" i="20"/>
  <c r="O167" i="18"/>
  <c r="S231" i="18"/>
  <c r="I231" i="18"/>
  <c r="D257" i="18" s="1"/>
  <c r="S235" i="18"/>
  <c r="I235" i="18"/>
  <c r="D326" i="18" s="1"/>
  <c r="C233" i="18"/>
  <c r="D296" i="18" s="1"/>
  <c r="N230" i="18"/>
  <c r="D230" i="18"/>
  <c r="D246" i="18" s="1"/>
  <c r="M141" i="19"/>
  <c r="W141" i="19" s="1"/>
  <c r="L144" i="19"/>
  <c r="V144" i="19" s="1"/>
  <c r="L142" i="19"/>
  <c r="V142" i="19" s="1"/>
  <c r="G169" i="18"/>
  <c r="C292" i="18" s="1"/>
  <c r="Q169" i="18"/>
  <c r="M167" i="18"/>
  <c r="C167" i="18"/>
  <c r="C263" i="18" s="1"/>
  <c r="G171" i="20"/>
  <c r="C328" i="20" s="1"/>
  <c r="Q171" i="20"/>
  <c r="Q234" i="18"/>
  <c r="G234" i="18"/>
  <c r="D310" i="18" s="1"/>
  <c r="S146" i="19"/>
  <c r="AC146" i="19" s="1"/>
  <c r="S143" i="19"/>
  <c r="AC143" i="19" s="1"/>
  <c r="L133" i="19"/>
  <c r="V133" i="19" s="1"/>
  <c r="L130" i="19"/>
  <c r="V130" i="19" s="1"/>
  <c r="P171" i="18"/>
  <c r="F171" i="18"/>
  <c r="C329" i="18" s="1"/>
  <c r="AB224" i="20"/>
  <c r="M230" i="18"/>
  <c r="C230" i="18"/>
  <c r="D247" i="18" s="1"/>
  <c r="AC206" i="20"/>
  <c r="V223" i="20"/>
  <c r="O169" i="18"/>
  <c r="E169" i="18"/>
  <c r="C294" i="18" s="1"/>
  <c r="V219" i="20"/>
  <c r="AB211" i="20"/>
  <c r="M235" i="18"/>
  <c r="C235" i="18"/>
  <c r="D332" i="18" s="1"/>
  <c r="R145" i="19"/>
  <c r="AB145" i="19" s="1"/>
  <c r="L128" i="19"/>
  <c r="V128" i="19" s="1"/>
  <c r="S131" i="19"/>
  <c r="AC131" i="19" s="1"/>
  <c r="M154" i="19"/>
  <c r="W154" i="19" s="1"/>
  <c r="L157" i="19"/>
  <c r="V157" i="19" s="1"/>
  <c r="B169" i="20"/>
  <c r="L169" i="20"/>
  <c r="AC223" i="20"/>
  <c r="L231" i="18"/>
  <c r="B231" i="18"/>
  <c r="W93" i="19"/>
  <c r="Q144" i="19"/>
  <c r="AA144" i="19" s="1"/>
  <c r="R133" i="19"/>
  <c r="R129" i="19"/>
  <c r="AB129" i="19" s="1"/>
  <c r="L195" i="19"/>
  <c r="Q233" i="18"/>
  <c r="AQ93" i="19"/>
  <c r="AI93" i="19"/>
  <c r="AA93" i="19"/>
  <c r="S93" i="19"/>
  <c r="K93" i="19"/>
  <c r="C93" i="19"/>
  <c r="AQ94" i="19"/>
  <c r="AI94" i="19"/>
  <c r="AA94" i="19"/>
  <c r="S94" i="19"/>
  <c r="K94" i="19"/>
  <c r="C94" i="19"/>
  <c r="AQ104" i="19"/>
  <c r="B332" i="19" s="1"/>
  <c r="AI104" i="19"/>
  <c r="B314" i="19" s="1"/>
  <c r="AA104" i="19"/>
  <c r="B296" i="19" s="1"/>
  <c r="S104" i="19"/>
  <c r="B280" i="19" s="1"/>
  <c r="K104" i="19"/>
  <c r="B263" i="19" s="1"/>
  <c r="C104" i="19"/>
  <c r="B247" i="19" s="1"/>
  <c r="AQ105" i="19"/>
  <c r="AI105" i="19"/>
  <c r="AA105" i="19"/>
  <c r="S105" i="19"/>
  <c r="K105" i="19"/>
  <c r="C105" i="19"/>
  <c r="N141" i="19"/>
  <c r="X141" i="19" s="1"/>
  <c r="M146" i="19"/>
  <c r="W146" i="19" s="1"/>
  <c r="M145" i="19"/>
  <c r="W145" i="19" s="1"/>
  <c r="M144" i="19"/>
  <c r="W144" i="19" s="1"/>
  <c r="M143" i="19"/>
  <c r="W143" i="19" s="1"/>
  <c r="O128" i="19"/>
  <c r="Y128" i="19" s="1"/>
  <c r="N133" i="19"/>
  <c r="X133" i="19" s="1"/>
  <c r="N132" i="19"/>
  <c r="N131" i="19"/>
  <c r="N130" i="19"/>
  <c r="X130" i="19" s="1"/>
  <c r="P154" i="19"/>
  <c r="Z154" i="19" s="1"/>
  <c r="O159" i="19"/>
  <c r="Y159" i="19" s="1"/>
  <c r="O158" i="19"/>
  <c r="Y158" i="19" s="1"/>
  <c r="O157" i="19"/>
  <c r="Y157" i="19" s="1"/>
  <c r="O156" i="19"/>
  <c r="Y156" i="19" s="1"/>
  <c r="Q192" i="19"/>
  <c r="P197" i="19"/>
  <c r="P196" i="19"/>
  <c r="P195" i="19"/>
  <c r="P194" i="19"/>
  <c r="S218" i="19"/>
  <c r="R223" i="19"/>
  <c r="R222" i="19"/>
  <c r="R221" i="19"/>
  <c r="R220" i="19"/>
  <c r="E168" i="18"/>
  <c r="C278" i="18" s="1"/>
  <c r="O168" i="18"/>
  <c r="Z193" i="20"/>
  <c r="Y197" i="20"/>
  <c r="Y195" i="20"/>
  <c r="Y193" i="20"/>
  <c r="Y194" i="20"/>
  <c r="Y196" i="20"/>
  <c r="Z192" i="20"/>
  <c r="O169" i="20"/>
  <c r="E169" i="20"/>
  <c r="C294" i="20" s="1"/>
  <c r="N169" i="20"/>
  <c r="D169" i="20"/>
  <c r="C295" i="20" s="1"/>
  <c r="M170" i="20"/>
  <c r="C170" i="20"/>
  <c r="C314" i="20" s="1"/>
  <c r="P168" i="20"/>
  <c r="F168" i="20"/>
  <c r="C277" i="20" s="1"/>
  <c r="Q166" i="18"/>
  <c r="G166" i="18"/>
  <c r="C243" i="18" s="1"/>
  <c r="AA210" i="20"/>
  <c r="M170" i="18"/>
  <c r="C170" i="18"/>
  <c r="C314" i="18" s="1"/>
  <c r="Q168" i="20"/>
  <c r="G168" i="20"/>
  <c r="C276" i="20" s="1"/>
  <c r="S170" i="20"/>
  <c r="I170" i="20"/>
  <c r="C308" i="20" s="1"/>
  <c r="S169" i="20"/>
  <c r="I169" i="20"/>
  <c r="C290" i="20" s="1"/>
  <c r="Q170" i="20"/>
  <c r="G170" i="20"/>
  <c r="C310" i="20" s="1"/>
  <c r="AA219" i="20"/>
  <c r="AC211" i="20"/>
  <c r="AC196" i="20"/>
  <c r="Z211" i="20"/>
  <c r="R168" i="18"/>
  <c r="H168" i="18"/>
  <c r="C275" i="18" s="1"/>
  <c r="AC193" i="20"/>
  <c r="Z223" i="20"/>
  <c r="W197" i="20"/>
  <c r="O231" i="18"/>
  <c r="E231" i="18"/>
  <c r="D261" i="18" s="1"/>
  <c r="M168" i="18"/>
  <c r="C168" i="18"/>
  <c r="C280" i="18" s="1"/>
  <c r="X193" i="20"/>
  <c r="AC194" i="20"/>
  <c r="W209" i="20"/>
  <c r="L235" i="18"/>
  <c r="B235" i="18"/>
  <c r="X196" i="20"/>
  <c r="S230" i="18"/>
  <c r="I230" i="18"/>
  <c r="D241" i="18" s="1"/>
  <c r="R231" i="18"/>
  <c r="H231" i="18"/>
  <c r="D258" i="18" s="1"/>
  <c r="M232" i="18"/>
  <c r="C232" i="18"/>
  <c r="D280" i="18" s="1"/>
  <c r="M206" i="16"/>
  <c r="N206" i="16"/>
  <c r="Q206" i="16"/>
  <c r="R206" i="16"/>
  <c r="N207" i="16"/>
  <c r="O207" i="16"/>
  <c r="R207" i="16"/>
  <c r="S207" i="16"/>
  <c r="O208" i="16"/>
  <c r="P208" i="16"/>
  <c r="S208" i="16"/>
  <c r="M209" i="16"/>
  <c r="P209" i="16"/>
  <c r="Q209" i="16"/>
  <c r="M210" i="16"/>
  <c r="N210" i="16"/>
  <c r="Q210" i="16"/>
  <c r="R210" i="16"/>
  <c r="O205" i="16"/>
  <c r="P205" i="16"/>
  <c r="S205" i="16"/>
  <c r="L205" i="16"/>
  <c r="E211" i="16"/>
  <c r="L206" i="16" s="1"/>
  <c r="R219" i="17"/>
  <c r="L221" i="17"/>
  <c r="M222" i="17"/>
  <c r="N223" i="17"/>
  <c r="Q218" i="17"/>
  <c r="E224" i="17"/>
  <c r="S219" i="17" s="1"/>
  <c r="M207" i="17"/>
  <c r="N208" i="17"/>
  <c r="O209" i="17"/>
  <c r="N205" i="17"/>
  <c r="E211" i="17"/>
  <c r="P206" i="17" s="1"/>
  <c r="M193" i="17"/>
  <c r="M197" i="17"/>
  <c r="E198" i="17"/>
  <c r="O193" i="17" s="1"/>
  <c r="F105" i="18"/>
  <c r="O105" i="18"/>
  <c r="W105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B101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B100" i="18"/>
  <c r="C99" i="18"/>
  <c r="C104" i="18" s="1"/>
  <c r="B247" i="18" s="1"/>
  <c r="D99" i="18"/>
  <c r="D106" i="18" s="1"/>
  <c r="E99" i="18"/>
  <c r="E106" i="18" s="1"/>
  <c r="F99" i="18"/>
  <c r="F106" i="18" s="1"/>
  <c r="G99" i="18"/>
  <c r="G106" i="18" s="1"/>
  <c r="H99" i="18"/>
  <c r="H105" i="18" s="1"/>
  <c r="I99" i="18"/>
  <c r="I104" i="18" s="1"/>
  <c r="B241" i="18" s="1"/>
  <c r="J99" i="18"/>
  <c r="J106" i="18" s="1"/>
  <c r="K99" i="18"/>
  <c r="K106" i="18" s="1"/>
  <c r="L99" i="18"/>
  <c r="L106" i="18" s="1"/>
  <c r="M99" i="18"/>
  <c r="M106" i="18" s="1"/>
  <c r="N99" i="18"/>
  <c r="N106" i="18" s="1"/>
  <c r="O99" i="18"/>
  <c r="O106" i="18" s="1"/>
  <c r="P99" i="18"/>
  <c r="P105" i="18" s="1"/>
  <c r="Q99" i="18"/>
  <c r="Q106" i="18" s="1"/>
  <c r="R99" i="18"/>
  <c r="R106" i="18" s="1"/>
  <c r="S99" i="18"/>
  <c r="S106" i="18" s="1"/>
  <c r="T99" i="18"/>
  <c r="T105" i="18" s="1"/>
  <c r="U99" i="18"/>
  <c r="U106" i="18" s="1"/>
  <c r="V99" i="18"/>
  <c r="V106" i="18" s="1"/>
  <c r="W99" i="18"/>
  <c r="W106" i="18" s="1"/>
  <c r="X99" i="18"/>
  <c r="X105" i="18" s="1"/>
  <c r="Y99" i="18"/>
  <c r="Y105" i="18" s="1"/>
  <c r="Z99" i="18"/>
  <c r="Z104" i="18" s="1"/>
  <c r="AA99" i="18"/>
  <c r="AA106" i="18" s="1"/>
  <c r="AB99" i="18"/>
  <c r="AB105" i="18" s="1"/>
  <c r="AC99" i="18"/>
  <c r="AC106" i="18" s="1"/>
  <c r="AD99" i="18"/>
  <c r="AD106" i="18" s="1"/>
  <c r="AE99" i="18"/>
  <c r="AE106" i="18" s="1"/>
  <c r="AF99" i="18"/>
  <c r="AF105" i="18" s="1"/>
  <c r="AG99" i="18"/>
  <c r="AG105" i="18" s="1"/>
  <c r="AH99" i="18"/>
  <c r="AH105" i="18" s="1"/>
  <c r="AI99" i="18"/>
  <c r="AI104" i="18" s="1"/>
  <c r="B314" i="18" s="1"/>
  <c r="AJ99" i="18"/>
  <c r="AJ106" i="18" s="1"/>
  <c r="AK99" i="18"/>
  <c r="AK106" i="18" s="1"/>
  <c r="AL99" i="18"/>
  <c r="AL106" i="18" s="1"/>
  <c r="AM99" i="18"/>
  <c r="AM106" i="18" s="1"/>
  <c r="AN99" i="18"/>
  <c r="AN105" i="18" s="1"/>
  <c r="AO99" i="18"/>
  <c r="AO106" i="18" s="1"/>
  <c r="AP99" i="18"/>
  <c r="AP106" i="18" s="1"/>
  <c r="AQ99" i="18"/>
  <c r="AQ106" i="18" s="1"/>
  <c r="AR99" i="18"/>
  <c r="AR106" i="18" s="1"/>
  <c r="AS99" i="18"/>
  <c r="AS106" i="18" s="1"/>
  <c r="AT99" i="18"/>
  <c r="AT106" i="18" s="1"/>
  <c r="AU99" i="18"/>
  <c r="AU105" i="18" s="1"/>
  <c r="AV99" i="18"/>
  <c r="AV105" i="18" s="1"/>
  <c r="AW99" i="18"/>
  <c r="AW106" i="18" s="1"/>
  <c r="B9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B90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B89" i="18"/>
  <c r="C88" i="18"/>
  <c r="C93" i="18" s="1"/>
  <c r="D88" i="18"/>
  <c r="D94" i="18" s="1"/>
  <c r="E88" i="18"/>
  <c r="E95" i="18" s="1"/>
  <c r="F88" i="18"/>
  <c r="F95" i="18" s="1"/>
  <c r="G88" i="18"/>
  <c r="G95" i="18" s="1"/>
  <c r="H88" i="18"/>
  <c r="H95" i="18" s="1"/>
  <c r="I88" i="18"/>
  <c r="I95" i="18" s="1"/>
  <c r="J88" i="18"/>
  <c r="J94" i="18" s="1"/>
  <c r="K88" i="18"/>
  <c r="K95" i="18" s="1"/>
  <c r="L88" i="18"/>
  <c r="L94" i="18" s="1"/>
  <c r="M88" i="18"/>
  <c r="M95" i="18" s="1"/>
  <c r="N88" i="18"/>
  <c r="N95" i="18" s="1"/>
  <c r="O88" i="18"/>
  <c r="O95" i="18" s="1"/>
  <c r="P88" i="18"/>
  <c r="P95" i="18" s="1"/>
  <c r="Q88" i="18"/>
  <c r="Q95" i="18" s="1"/>
  <c r="R88" i="18"/>
  <c r="R95" i="18" s="1"/>
  <c r="S88" i="18"/>
  <c r="S94" i="18" s="1"/>
  <c r="T88" i="18"/>
  <c r="T95" i="18" s="1"/>
  <c r="U88" i="18"/>
  <c r="U95" i="18" s="1"/>
  <c r="V88" i="18"/>
  <c r="V95" i="18" s="1"/>
  <c r="W88" i="18"/>
  <c r="W95" i="18" s="1"/>
  <c r="X88" i="18"/>
  <c r="X95" i="18" s="1"/>
  <c r="Y88" i="18"/>
  <c r="Y94" i="18" s="1"/>
  <c r="Z88" i="18"/>
  <c r="Z94" i="18" s="1"/>
  <c r="AA88" i="18"/>
  <c r="AA95" i="18" s="1"/>
  <c r="AB88" i="18"/>
  <c r="AB93" i="18" s="1"/>
  <c r="AC88" i="18"/>
  <c r="AC95" i="18" s="1"/>
  <c r="AD88" i="18"/>
  <c r="AD95" i="18" s="1"/>
  <c r="AE88" i="18"/>
  <c r="AE95" i="18" s="1"/>
  <c r="AF88" i="18"/>
  <c r="AF95" i="18" s="1"/>
  <c r="AG88" i="18"/>
  <c r="AG94" i="18" s="1"/>
  <c r="AH88" i="18"/>
  <c r="AH95" i="18" s="1"/>
  <c r="AI88" i="18"/>
  <c r="AI93" i="18" s="1"/>
  <c r="AJ88" i="18"/>
  <c r="AJ95" i="18" s="1"/>
  <c r="AK88" i="18"/>
  <c r="AK95" i="18" s="1"/>
  <c r="AL88" i="18"/>
  <c r="AL95" i="18" s="1"/>
  <c r="AM88" i="18"/>
  <c r="AM95" i="18" s="1"/>
  <c r="AN88" i="18"/>
  <c r="AN95" i="18" s="1"/>
  <c r="AO88" i="18"/>
  <c r="AO95" i="18" s="1"/>
  <c r="AP88" i="18"/>
  <c r="AP94" i="18" s="1"/>
  <c r="AQ88" i="18"/>
  <c r="AQ95" i="18" s="1"/>
  <c r="AR88" i="18"/>
  <c r="AR93" i="18" s="1"/>
  <c r="AS88" i="18"/>
  <c r="AS95" i="18" s="1"/>
  <c r="AT88" i="18"/>
  <c r="AT95" i="18" s="1"/>
  <c r="AU88" i="18"/>
  <c r="AU95" i="18" s="1"/>
  <c r="AV88" i="18"/>
  <c r="AV95" i="18" s="1"/>
  <c r="AW88" i="18"/>
  <c r="AW95" i="18" s="1"/>
  <c r="B88" i="18"/>
  <c r="B94" i="18" s="1"/>
  <c r="AD105" i="18" l="1"/>
  <c r="G105" i="18"/>
  <c r="N197" i="17"/>
  <c r="N193" i="17"/>
  <c r="M210" i="17"/>
  <c r="N207" i="17"/>
  <c r="R218" i="17"/>
  <c r="P223" i="17"/>
  <c r="N222" i="17"/>
  <c r="M221" i="17"/>
  <c r="L220" i="17"/>
  <c r="S210" i="16"/>
  <c r="R209" i="16"/>
  <c r="Q208" i="16"/>
  <c r="P207" i="16"/>
  <c r="O206" i="16"/>
  <c r="Z128" i="19"/>
  <c r="AA146" i="19"/>
  <c r="AB143" i="19"/>
  <c r="AC144" i="19"/>
  <c r="Y143" i="19"/>
  <c r="AB131" i="19"/>
  <c r="Q231" i="18"/>
  <c r="AB144" i="19"/>
  <c r="V145" i="19"/>
  <c r="P233" i="18"/>
  <c r="AB156" i="19"/>
  <c r="AA132" i="19"/>
  <c r="AA141" i="19"/>
  <c r="G232" i="18"/>
  <c r="D276" i="18" s="1"/>
  <c r="Q230" i="18"/>
  <c r="X158" i="19"/>
  <c r="AC105" i="18"/>
  <c r="Z129" i="19"/>
  <c r="Y144" i="19"/>
  <c r="AC128" i="19"/>
  <c r="P234" i="18"/>
  <c r="E235" i="18"/>
  <c r="D330" i="18" s="1"/>
  <c r="AC156" i="19"/>
  <c r="D234" i="18"/>
  <c r="D313" i="18" s="1"/>
  <c r="W131" i="19"/>
  <c r="E105" i="18"/>
  <c r="N196" i="17"/>
  <c r="N209" i="17"/>
  <c r="O206" i="17"/>
  <c r="P218" i="17"/>
  <c r="M223" i="17"/>
  <c r="L222" i="17"/>
  <c r="R220" i="17"/>
  <c r="Q219" i="17"/>
  <c r="Z130" i="19"/>
  <c r="Y145" i="19"/>
  <c r="AA145" i="19"/>
  <c r="N235" i="18"/>
  <c r="AB130" i="19"/>
  <c r="X159" i="19"/>
  <c r="V105" i="18"/>
  <c r="AT105" i="18"/>
  <c r="M196" i="17"/>
  <c r="P205" i="17"/>
  <c r="M209" i="17"/>
  <c r="N206" i="17"/>
  <c r="O218" i="17"/>
  <c r="L223" i="17"/>
  <c r="R221" i="17"/>
  <c r="Q220" i="17"/>
  <c r="P219" i="17"/>
  <c r="R205" i="16"/>
  <c r="P210" i="16"/>
  <c r="O209" i="16"/>
  <c r="N208" i="16"/>
  <c r="M207" i="16"/>
  <c r="O223" i="17"/>
  <c r="X131" i="19"/>
  <c r="X144" i="19"/>
  <c r="AA155" i="19"/>
  <c r="Z131" i="19"/>
  <c r="Y146" i="19"/>
  <c r="AC142" i="19"/>
  <c r="P231" i="18"/>
  <c r="W133" i="19"/>
  <c r="B105" i="18"/>
  <c r="B110" i="18"/>
  <c r="B109" i="18"/>
  <c r="B108" i="18"/>
  <c r="AM105" i="18"/>
  <c r="U105" i="18"/>
  <c r="AS105" i="18"/>
  <c r="N195" i="17"/>
  <c r="O205" i="17"/>
  <c r="O208" i="17"/>
  <c r="M206" i="17"/>
  <c r="N218" i="17"/>
  <c r="R222" i="17"/>
  <c r="Q221" i="17"/>
  <c r="P220" i="17"/>
  <c r="O219" i="17"/>
  <c r="Q205" i="16"/>
  <c r="O210" i="16"/>
  <c r="N209" i="16"/>
  <c r="M208" i="16"/>
  <c r="S206" i="16"/>
  <c r="X132" i="19"/>
  <c r="X145" i="19"/>
  <c r="AA156" i="19"/>
  <c r="Z132" i="19"/>
  <c r="Z141" i="19"/>
  <c r="AC145" i="19"/>
  <c r="AL105" i="18"/>
  <c r="M195" i="17"/>
  <c r="S223" i="17"/>
  <c r="Q222" i="17"/>
  <c r="P221" i="17"/>
  <c r="O220" i="17"/>
  <c r="N219" i="17"/>
  <c r="B233" i="18"/>
  <c r="F232" i="18"/>
  <c r="D277" i="18" s="1"/>
  <c r="AA129" i="19"/>
  <c r="Z144" i="19"/>
  <c r="X129" i="19"/>
  <c r="AK105" i="18"/>
  <c r="N105" i="18"/>
  <c r="O192" i="17"/>
  <c r="N194" i="17"/>
  <c r="O210" i="17"/>
  <c r="M208" i="17"/>
  <c r="L218" i="17"/>
  <c r="R223" i="17"/>
  <c r="P222" i="17"/>
  <c r="O221" i="17"/>
  <c r="N220" i="17"/>
  <c r="M219" i="17"/>
  <c r="Y132" i="19"/>
  <c r="AB132" i="19"/>
  <c r="R233" i="20"/>
  <c r="AA130" i="19"/>
  <c r="Z145" i="19"/>
  <c r="X128" i="19"/>
  <c r="AE105" i="18"/>
  <c r="M105" i="18"/>
  <c r="N192" i="17"/>
  <c r="M194" i="17"/>
  <c r="N210" i="17"/>
  <c r="O207" i="17"/>
  <c r="S218" i="17"/>
  <c r="Q223" i="17"/>
  <c r="AA224" i="17" s="1"/>
  <c r="O222" i="17"/>
  <c r="N221" i="17"/>
  <c r="M220" i="17"/>
  <c r="L219" i="17"/>
  <c r="N205" i="16"/>
  <c r="S209" i="16"/>
  <c r="R208" i="16"/>
  <c r="Q207" i="16"/>
  <c r="P206" i="16"/>
  <c r="Y133" i="19"/>
  <c r="H233" i="18"/>
  <c r="D291" i="18" s="1"/>
  <c r="AA142" i="19"/>
  <c r="AA159" i="19"/>
  <c r="Y142" i="19"/>
  <c r="AC159" i="19"/>
  <c r="AC133" i="19"/>
  <c r="P235" i="18"/>
  <c r="AB155" i="19"/>
  <c r="AA131" i="19"/>
  <c r="Z146" i="19"/>
  <c r="AC141" i="19"/>
  <c r="W130" i="19"/>
  <c r="AJ93" i="18"/>
  <c r="AR104" i="18"/>
  <c r="B331" i="18" s="1"/>
  <c r="L104" i="18"/>
  <c r="B262" i="18" s="1"/>
  <c r="AJ94" i="18"/>
  <c r="AR95" i="18"/>
  <c r="L95" i="18"/>
  <c r="AB106" i="18"/>
  <c r="N166" i="19"/>
  <c r="D166" i="19"/>
  <c r="C246" i="19" s="1"/>
  <c r="N171" i="19"/>
  <c r="D171" i="19"/>
  <c r="C331" i="19" s="1"/>
  <c r="AQ93" i="18"/>
  <c r="K93" i="18"/>
  <c r="AA104" i="18"/>
  <c r="B296" i="18" s="1"/>
  <c r="AQ94" i="18"/>
  <c r="K94" i="18"/>
  <c r="AI95" i="18"/>
  <c r="AI106" i="18"/>
  <c r="P169" i="19"/>
  <c r="F169" i="19"/>
  <c r="C293" i="19" s="1"/>
  <c r="N170" i="19"/>
  <c r="D170" i="19"/>
  <c r="C313" i="19" s="1"/>
  <c r="AP93" i="18"/>
  <c r="B104" i="18"/>
  <c r="R104" i="18"/>
  <c r="AH94" i="18"/>
  <c r="B95" i="18"/>
  <c r="Z95" i="18"/>
  <c r="Z106" i="18"/>
  <c r="M192" i="17"/>
  <c r="L194" i="17"/>
  <c r="P170" i="19"/>
  <c r="F170" i="19"/>
  <c r="C311" i="19" s="1"/>
  <c r="Q167" i="19"/>
  <c r="G167" i="19"/>
  <c r="C259" i="19" s="1"/>
  <c r="H230" i="18"/>
  <c r="D242" i="18" s="1"/>
  <c r="I233" i="18"/>
  <c r="D290" i="18" s="1"/>
  <c r="AW93" i="18"/>
  <c r="I93" i="18"/>
  <c r="AG104" i="18"/>
  <c r="B290" i="18" s="1"/>
  <c r="AW94" i="18"/>
  <c r="Q94" i="18"/>
  <c r="AG95" i="18"/>
  <c r="AR105" i="18"/>
  <c r="L105" i="18"/>
  <c r="AG106" i="18"/>
  <c r="L192" i="17"/>
  <c r="S193" i="17"/>
  <c r="L210" i="17"/>
  <c r="L206" i="17"/>
  <c r="O224" i="17"/>
  <c r="Y220" i="17" s="1"/>
  <c r="O170" i="19"/>
  <c r="E170" i="19"/>
  <c r="C312" i="19" s="1"/>
  <c r="H235" i="20"/>
  <c r="D327" i="20" s="1"/>
  <c r="R235" i="20"/>
  <c r="P230" i="18"/>
  <c r="P235" i="20"/>
  <c r="F235" i="20"/>
  <c r="D329" i="20" s="1"/>
  <c r="M230" i="20"/>
  <c r="C230" i="20"/>
  <c r="D247" i="20" s="1"/>
  <c r="M234" i="20"/>
  <c r="C234" i="20"/>
  <c r="D314" i="20" s="1"/>
  <c r="O235" i="20"/>
  <c r="E235" i="20"/>
  <c r="D330" i="20" s="1"/>
  <c r="E233" i="20"/>
  <c r="D294" i="20" s="1"/>
  <c r="O233" i="20"/>
  <c r="AV93" i="18"/>
  <c r="AN93" i="18"/>
  <c r="AF93" i="18"/>
  <c r="X93" i="18"/>
  <c r="P93" i="18"/>
  <c r="H93" i="18"/>
  <c r="AV104" i="18"/>
  <c r="B327" i="18" s="1"/>
  <c r="AN104" i="18"/>
  <c r="B309" i="18" s="1"/>
  <c r="AF104" i="18"/>
  <c r="B291" i="18" s="1"/>
  <c r="X104" i="18"/>
  <c r="B275" i="18" s="1"/>
  <c r="P104" i="18"/>
  <c r="B258" i="18" s="1"/>
  <c r="H104" i="18"/>
  <c r="B242" i="18" s="1"/>
  <c r="AV94" i="18"/>
  <c r="AN94" i="18"/>
  <c r="AF94" i="18"/>
  <c r="X94" i="18"/>
  <c r="P94" i="18"/>
  <c r="H94" i="18"/>
  <c r="AQ105" i="18"/>
  <c r="AI105" i="18"/>
  <c r="AA105" i="18"/>
  <c r="S105" i="18"/>
  <c r="K105" i="18"/>
  <c r="C105" i="18"/>
  <c r="AV106" i="18"/>
  <c r="AN106" i="18"/>
  <c r="AF106" i="18"/>
  <c r="X106" i="18"/>
  <c r="P106" i="18"/>
  <c r="H106" i="18"/>
  <c r="S192" i="17"/>
  <c r="R197" i="17"/>
  <c r="R196" i="17"/>
  <c r="R195" i="17"/>
  <c r="R194" i="17"/>
  <c r="R193" i="17"/>
  <c r="L205" i="17"/>
  <c r="S210" i="17"/>
  <c r="S209" i="17"/>
  <c r="S208" i="17"/>
  <c r="S207" i="17"/>
  <c r="S206" i="17"/>
  <c r="M218" i="17"/>
  <c r="W219" i="17" s="1"/>
  <c r="S222" i="17"/>
  <c r="AC223" i="17" s="1"/>
  <c r="S221" i="17"/>
  <c r="S220" i="17"/>
  <c r="M205" i="16"/>
  <c r="L210" i="16"/>
  <c r="L209" i="16"/>
  <c r="L208" i="16"/>
  <c r="L207" i="16"/>
  <c r="O211" i="16" s="1"/>
  <c r="H234" i="18"/>
  <c r="D309" i="18" s="1"/>
  <c r="O171" i="19"/>
  <c r="E171" i="19"/>
  <c r="C330" i="19" s="1"/>
  <c r="AB133" i="19"/>
  <c r="L230" i="20"/>
  <c r="B230" i="20"/>
  <c r="B232" i="20"/>
  <c r="AA154" i="19"/>
  <c r="AC129" i="19"/>
  <c r="S167" i="19" s="1"/>
  <c r="V129" i="19"/>
  <c r="L167" i="19" s="1"/>
  <c r="AA157" i="19"/>
  <c r="Z133" i="19"/>
  <c r="P171" i="19" s="1"/>
  <c r="G235" i="18"/>
  <c r="D328" i="18" s="1"/>
  <c r="F233" i="20"/>
  <c r="D293" i="20" s="1"/>
  <c r="P233" i="20"/>
  <c r="B230" i="18"/>
  <c r="Q231" i="20"/>
  <c r="G231" i="20"/>
  <c r="D259" i="20" s="1"/>
  <c r="E234" i="18"/>
  <c r="D312" i="18" s="1"/>
  <c r="AB157" i="19"/>
  <c r="AA133" i="19"/>
  <c r="C234" i="18"/>
  <c r="D314" i="18" s="1"/>
  <c r="S235" i="20"/>
  <c r="I235" i="20"/>
  <c r="D326" i="20" s="1"/>
  <c r="AA143" i="19"/>
  <c r="G168" i="19" s="1"/>
  <c r="C276" i="19" s="1"/>
  <c r="N234" i="20"/>
  <c r="D234" i="20"/>
  <c r="D313" i="20" s="1"/>
  <c r="M231" i="20"/>
  <c r="C231" i="20"/>
  <c r="D263" i="20" s="1"/>
  <c r="M235" i="20"/>
  <c r="C235" i="20"/>
  <c r="D332" i="20" s="1"/>
  <c r="X157" i="19"/>
  <c r="W155" i="19"/>
  <c r="L93" i="18"/>
  <c r="T104" i="18"/>
  <c r="B279" i="18" s="1"/>
  <c r="AB94" i="18"/>
  <c r="O224" i="19"/>
  <c r="AB223" i="19" s="1"/>
  <c r="R230" i="20"/>
  <c r="H230" i="20"/>
  <c r="D242" i="20" s="1"/>
  <c r="N233" i="20"/>
  <c r="D233" i="20"/>
  <c r="D295" i="20" s="1"/>
  <c r="AA93" i="18"/>
  <c r="AQ104" i="18"/>
  <c r="B332" i="18" s="1"/>
  <c r="K104" i="18"/>
  <c r="B263" i="18" s="1"/>
  <c r="AI94" i="18"/>
  <c r="C94" i="18"/>
  <c r="S95" i="18"/>
  <c r="C95" i="18"/>
  <c r="C106" i="18"/>
  <c r="G233" i="20"/>
  <c r="D292" i="20" s="1"/>
  <c r="Q233" i="20"/>
  <c r="P231" i="20"/>
  <c r="F231" i="20"/>
  <c r="D260" i="20" s="1"/>
  <c r="B93" i="18"/>
  <c r="R93" i="18"/>
  <c r="AH104" i="18"/>
  <c r="R94" i="18"/>
  <c r="AP95" i="18"/>
  <c r="J95" i="18"/>
  <c r="AH106" i="18"/>
  <c r="L195" i="17"/>
  <c r="O231" i="20"/>
  <c r="E231" i="20"/>
  <c r="D261" i="20" s="1"/>
  <c r="AO93" i="18"/>
  <c r="Q93" i="18"/>
  <c r="Y104" i="18"/>
  <c r="B274" i="18" s="1"/>
  <c r="AO94" i="18"/>
  <c r="I94" i="18"/>
  <c r="Y95" i="18"/>
  <c r="AJ105" i="18"/>
  <c r="D105" i="18"/>
  <c r="I106" i="18"/>
  <c r="L208" i="17"/>
  <c r="W219" i="19"/>
  <c r="H168" i="19"/>
  <c r="C275" i="19" s="1"/>
  <c r="R168" i="19"/>
  <c r="AU93" i="18"/>
  <c r="AM93" i="18"/>
  <c r="AE93" i="18"/>
  <c r="W93" i="18"/>
  <c r="O93" i="18"/>
  <c r="G93" i="18"/>
  <c r="AU104" i="18"/>
  <c r="B328" i="18" s="1"/>
  <c r="AM104" i="18"/>
  <c r="B310" i="18" s="1"/>
  <c r="AE104" i="18"/>
  <c r="B292" i="18" s="1"/>
  <c r="W104" i="18"/>
  <c r="B276" i="18" s="1"/>
  <c r="O104" i="18"/>
  <c r="B259" i="18" s="1"/>
  <c r="G104" i="18"/>
  <c r="B243" i="18" s="1"/>
  <c r="AU94" i="18"/>
  <c r="AM94" i="18"/>
  <c r="AE94" i="18"/>
  <c r="W94" i="18"/>
  <c r="O94" i="18"/>
  <c r="G94" i="18"/>
  <c r="AP105" i="18"/>
  <c r="Z105" i="18"/>
  <c r="R105" i="18"/>
  <c r="J105" i="18"/>
  <c r="AW105" i="18"/>
  <c r="AU106" i="18"/>
  <c r="R192" i="17"/>
  <c r="Q197" i="17"/>
  <c r="Q196" i="17"/>
  <c r="Q195" i="17"/>
  <c r="Q194" i="17"/>
  <c r="Q193" i="17"/>
  <c r="S205" i="17"/>
  <c r="R210" i="17"/>
  <c r="R209" i="17"/>
  <c r="R208" i="17"/>
  <c r="R207" i="17"/>
  <c r="R206" i="17"/>
  <c r="P166" i="19"/>
  <c r="F166" i="19"/>
  <c r="C244" i="19" s="1"/>
  <c r="M166" i="19"/>
  <c r="Y129" i="19"/>
  <c r="AC132" i="19"/>
  <c r="W128" i="19"/>
  <c r="C166" i="19" s="1"/>
  <c r="C247" i="19" s="1"/>
  <c r="B235" i="20"/>
  <c r="N233" i="18"/>
  <c r="F233" i="18"/>
  <c r="D293" i="18" s="1"/>
  <c r="Q170" i="19"/>
  <c r="G170" i="19"/>
  <c r="C310" i="19" s="1"/>
  <c r="AA128" i="19"/>
  <c r="V132" i="19"/>
  <c r="B170" i="19" s="1"/>
  <c r="F232" i="20"/>
  <c r="D277" i="20" s="1"/>
  <c r="P232" i="20"/>
  <c r="AB158" i="19"/>
  <c r="AB128" i="19"/>
  <c r="R166" i="19" s="1"/>
  <c r="Q232" i="20"/>
  <c r="G232" i="20"/>
  <c r="D276" i="20" s="1"/>
  <c r="O232" i="18"/>
  <c r="AB141" i="19"/>
  <c r="L231" i="20"/>
  <c r="B231" i="20"/>
  <c r="S232" i="20"/>
  <c r="I232" i="20"/>
  <c r="D274" i="20" s="1"/>
  <c r="O230" i="20"/>
  <c r="E230" i="20"/>
  <c r="D245" i="20" s="1"/>
  <c r="N231" i="20"/>
  <c r="D231" i="20"/>
  <c r="D262" i="20" s="1"/>
  <c r="W157" i="19"/>
  <c r="W129" i="19"/>
  <c r="W156" i="19"/>
  <c r="W159" i="19"/>
  <c r="T93" i="18"/>
  <c r="AB104" i="18"/>
  <c r="B295" i="18" s="1"/>
  <c r="AR94" i="18"/>
  <c r="AB95" i="18"/>
  <c r="D95" i="18"/>
  <c r="T106" i="18"/>
  <c r="S171" i="19"/>
  <c r="I171" i="19"/>
  <c r="C326" i="19" s="1"/>
  <c r="S104" i="18"/>
  <c r="B280" i="18" s="1"/>
  <c r="AA94" i="18"/>
  <c r="S234" i="20"/>
  <c r="I234" i="20"/>
  <c r="D308" i="20" s="1"/>
  <c r="N230" i="20"/>
  <c r="D230" i="20"/>
  <c r="D246" i="20" s="1"/>
  <c r="AH93" i="18"/>
  <c r="J93" i="18"/>
  <c r="B106" i="18"/>
  <c r="L197" i="17"/>
  <c r="L193" i="17"/>
  <c r="W221" i="19"/>
  <c r="N235" i="20"/>
  <c r="D235" i="20"/>
  <c r="D331" i="20" s="1"/>
  <c r="AG93" i="18"/>
  <c r="AW104" i="18"/>
  <c r="B326" i="18" s="1"/>
  <c r="Q104" i="18"/>
  <c r="B257" i="18" s="1"/>
  <c r="Y106" i="18"/>
  <c r="S197" i="17"/>
  <c r="S195" i="17"/>
  <c r="M205" i="17"/>
  <c r="L207" i="17"/>
  <c r="Q235" i="20"/>
  <c r="G235" i="20"/>
  <c r="D328" i="20" s="1"/>
  <c r="H231" i="20"/>
  <c r="D258" i="20" s="1"/>
  <c r="R231" i="20"/>
  <c r="AT93" i="18"/>
  <c r="AL93" i="18"/>
  <c r="AD93" i="18"/>
  <c r="V93" i="18"/>
  <c r="N93" i="18"/>
  <c r="F93" i="18"/>
  <c r="AT104" i="18"/>
  <c r="B329" i="18" s="1"/>
  <c r="AL104" i="18"/>
  <c r="B311" i="18" s="1"/>
  <c r="AD104" i="18"/>
  <c r="B293" i="18" s="1"/>
  <c r="V104" i="18"/>
  <c r="B277" i="18" s="1"/>
  <c r="N104" i="18"/>
  <c r="B260" i="18" s="1"/>
  <c r="F104" i="18"/>
  <c r="B244" i="18" s="1"/>
  <c r="AT94" i="18"/>
  <c r="AL94" i="18"/>
  <c r="AD94" i="18"/>
  <c r="V94" i="18"/>
  <c r="N94" i="18"/>
  <c r="F94" i="18"/>
  <c r="AO105" i="18"/>
  <c r="Q105" i="18"/>
  <c r="I105" i="18"/>
  <c r="Q192" i="17"/>
  <c r="P197" i="17"/>
  <c r="P196" i="17"/>
  <c r="P195" i="17"/>
  <c r="P194" i="17"/>
  <c r="P193" i="17"/>
  <c r="R205" i="17"/>
  <c r="Q210" i="17"/>
  <c r="Q209" i="17"/>
  <c r="Q208" i="17"/>
  <c r="Q207" i="17"/>
  <c r="Q206" i="17"/>
  <c r="O230" i="18"/>
  <c r="AC223" i="19"/>
  <c r="Y130" i="19"/>
  <c r="O168" i="19" s="1"/>
  <c r="G171" i="19"/>
  <c r="C328" i="19" s="1"/>
  <c r="Q171" i="19"/>
  <c r="L171" i="19"/>
  <c r="B171" i="19"/>
  <c r="D235" i="18"/>
  <c r="D331" i="18" s="1"/>
  <c r="G234" i="20"/>
  <c r="D310" i="20" s="1"/>
  <c r="Q234" i="20"/>
  <c r="X219" i="19"/>
  <c r="AB159" i="19"/>
  <c r="Z142" i="19"/>
  <c r="P167" i="19" s="1"/>
  <c r="I234" i="18"/>
  <c r="D308" i="18" s="1"/>
  <c r="R232" i="20"/>
  <c r="H232" i="20"/>
  <c r="D275" i="20" s="1"/>
  <c r="L233" i="20"/>
  <c r="B233" i="20"/>
  <c r="S233" i="20"/>
  <c r="I233" i="20"/>
  <c r="D290" i="20" s="1"/>
  <c r="V156" i="19"/>
  <c r="V131" i="19"/>
  <c r="L169" i="19" s="1"/>
  <c r="O232" i="20"/>
  <c r="E232" i="20"/>
  <c r="D278" i="20" s="1"/>
  <c r="N232" i="20"/>
  <c r="D232" i="20"/>
  <c r="D279" i="20" s="1"/>
  <c r="Y155" i="19"/>
  <c r="Y154" i="19"/>
  <c r="W132" i="19"/>
  <c r="D93" i="18"/>
  <c r="AJ104" i="18"/>
  <c r="B313" i="18" s="1"/>
  <c r="D104" i="18"/>
  <c r="B246" i="18" s="1"/>
  <c r="T94" i="18"/>
  <c r="G230" i="20"/>
  <c r="D243" i="20" s="1"/>
  <c r="Q230" i="20"/>
  <c r="S231" i="20"/>
  <c r="I231" i="20"/>
  <c r="D257" i="20" s="1"/>
  <c r="P230" i="20"/>
  <c r="F230" i="20"/>
  <c r="D244" i="20" s="1"/>
  <c r="S93" i="18"/>
  <c r="P234" i="20"/>
  <c r="F234" i="20"/>
  <c r="D311" i="20" s="1"/>
  <c r="O198" i="19"/>
  <c r="V192" i="19" s="1"/>
  <c r="Z93" i="18"/>
  <c r="AP104" i="18"/>
  <c r="J104" i="18"/>
  <c r="L196" i="17"/>
  <c r="B167" i="19"/>
  <c r="S230" i="20"/>
  <c r="I230" i="20"/>
  <c r="D241" i="20" s="1"/>
  <c r="M232" i="20"/>
  <c r="C232" i="20"/>
  <c r="D280" i="20" s="1"/>
  <c r="Y93" i="18"/>
  <c r="AO104" i="18"/>
  <c r="B308" i="18" s="1"/>
  <c r="S196" i="17"/>
  <c r="S194" i="17"/>
  <c r="L209" i="17"/>
  <c r="AS93" i="18"/>
  <c r="AK93" i="18"/>
  <c r="AC93" i="18"/>
  <c r="U93" i="18"/>
  <c r="M93" i="18"/>
  <c r="E93" i="18"/>
  <c r="AS104" i="18"/>
  <c r="B330" i="18" s="1"/>
  <c r="AK104" i="18"/>
  <c r="B312" i="18" s="1"/>
  <c r="AC104" i="18"/>
  <c r="B294" i="18" s="1"/>
  <c r="U104" i="18"/>
  <c r="B278" i="18" s="1"/>
  <c r="M104" i="18"/>
  <c r="B261" i="18" s="1"/>
  <c r="E104" i="18"/>
  <c r="B245" i="18" s="1"/>
  <c r="AS94" i="18"/>
  <c r="AK94" i="18"/>
  <c r="AC94" i="18"/>
  <c r="U94" i="18"/>
  <c r="M94" i="18"/>
  <c r="E94" i="18"/>
  <c r="P192" i="17"/>
  <c r="O197" i="17"/>
  <c r="O196" i="17"/>
  <c r="O195" i="17"/>
  <c r="O194" i="17"/>
  <c r="Q205" i="17"/>
  <c r="P210" i="17"/>
  <c r="P209" i="17"/>
  <c r="P208" i="17"/>
  <c r="P207" i="17"/>
  <c r="AB221" i="19"/>
  <c r="L234" i="20"/>
  <c r="B234" i="20"/>
  <c r="F167" i="19"/>
  <c r="C260" i="19" s="1"/>
  <c r="Y131" i="19"/>
  <c r="O169" i="19" s="1"/>
  <c r="S170" i="19"/>
  <c r="I170" i="19"/>
  <c r="C308" i="19" s="1"/>
  <c r="S169" i="19"/>
  <c r="I169" i="19"/>
  <c r="C290" i="19" s="1"/>
  <c r="AC130" i="19"/>
  <c r="S168" i="19" s="1"/>
  <c r="H234" i="20"/>
  <c r="D309" i="20" s="1"/>
  <c r="R234" i="20"/>
  <c r="AC154" i="19"/>
  <c r="Z143" i="19"/>
  <c r="P168" i="19" s="1"/>
  <c r="AB142" i="19"/>
  <c r="H167" i="19" s="1"/>
  <c r="C258" i="19" s="1"/>
  <c r="V141" i="19"/>
  <c r="B166" i="19" s="1"/>
  <c r="M233" i="20"/>
  <c r="C233" i="20"/>
  <c r="D296" i="20" s="1"/>
  <c r="E234" i="20"/>
  <c r="D312" i="20" s="1"/>
  <c r="O234" i="20"/>
  <c r="W142" i="19"/>
  <c r="W158" i="19"/>
  <c r="O211" i="19"/>
  <c r="V208" i="19" s="1"/>
  <c r="X155" i="19"/>
  <c r="X156" i="19"/>
  <c r="E224" i="16"/>
  <c r="E198" i="16"/>
  <c r="S193" i="16" s="1"/>
  <c r="R154" i="17"/>
  <c r="F160" i="17"/>
  <c r="R155" i="17" s="1"/>
  <c r="S142" i="17"/>
  <c r="M143" i="17"/>
  <c r="M144" i="17"/>
  <c r="N144" i="17"/>
  <c r="N145" i="17"/>
  <c r="O145" i="17"/>
  <c r="O146" i="17"/>
  <c r="P146" i="17"/>
  <c r="Q141" i="17"/>
  <c r="R141" i="17"/>
  <c r="F147" i="17"/>
  <c r="L142" i="17" s="1"/>
  <c r="M130" i="17"/>
  <c r="N130" i="17"/>
  <c r="O132" i="17"/>
  <c r="M133" i="17"/>
  <c r="N128" i="17"/>
  <c r="F134" i="17"/>
  <c r="P129" i="17" s="1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AW101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AW100" i="17"/>
  <c r="B100" i="17"/>
  <c r="C99" i="17"/>
  <c r="C105" i="17" s="1"/>
  <c r="D99" i="17"/>
  <c r="D106" i="17" s="1"/>
  <c r="E99" i="17"/>
  <c r="E104" i="17" s="1"/>
  <c r="B245" i="17" s="1"/>
  <c r="F99" i="17"/>
  <c r="F106" i="17" s="1"/>
  <c r="G99" i="17"/>
  <c r="G106" i="17" s="1"/>
  <c r="H99" i="17"/>
  <c r="H106" i="17" s="1"/>
  <c r="I99" i="17"/>
  <c r="I106" i="17" s="1"/>
  <c r="J99" i="17"/>
  <c r="J106" i="17" s="1"/>
  <c r="K99" i="17"/>
  <c r="K105" i="17" s="1"/>
  <c r="L99" i="17"/>
  <c r="L104" i="17" s="1"/>
  <c r="B262" i="17" s="1"/>
  <c r="M99" i="17"/>
  <c r="M105" i="17" s="1"/>
  <c r="N99" i="17"/>
  <c r="N106" i="17" s="1"/>
  <c r="O99" i="17"/>
  <c r="O106" i="17" s="1"/>
  <c r="P99" i="17"/>
  <c r="P106" i="17" s="1"/>
  <c r="Q99" i="17"/>
  <c r="Q106" i="17" s="1"/>
  <c r="R99" i="17"/>
  <c r="R106" i="17" s="1"/>
  <c r="S99" i="17"/>
  <c r="S106" i="17" s="1"/>
  <c r="T99" i="17"/>
  <c r="T105" i="17" s="1"/>
  <c r="U99" i="17"/>
  <c r="U105" i="17" s="1"/>
  <c r="V99" i="17"/>
  <c r="V106" i="17" s="1"/>
  <c r="W99" i="17"/>
  <c r="W106" i="17" s="1"/>
  <c r="X99" i="17"/>
  <c r="X106" i="17" s="1"/>
  <c r="Y99" i="17"/>
  <c r="Y106" i="17" s="1"/>
  <c r="Z99" i="17"/>
  <c r="Z105" i="17" s="1"/>
  <c r="AA99" i="17"/>
  <c r="AA106" i="17" s="1"/>
  <c r="AB99" i="17"/>
  <c r="AB105" i="17" s="1"/>
  <c r="AC99" i="17"/>
  <c r="AC106" i="17" s="1"/>
  <c r="AD99" i="17"/>
  <c r="AD106" i="17" s="1"/>
  <c r="AE99" i="17"/>
  <c r="AE106" i="17" s="1"/>
  <c r="AF99" i="17"/>
  <c r="AF106" i="17" s="1"/>
  <c r="AG99" i="17"/>
  <c r="AG106" i="17" s="1"/>
  <c r="AH99" i="17"/>
  <c r="AH106" i="17" s="1"/>
  <c r="AI99" i="17"/>
  <c r="AI106" i="17" s="1"/>
  <c r="AJ99" i="17"/>
  <c r="AJ106" i="17" s="1"/>
  <c r="AK99" i="17"/>
  <c r="AK106" i="17" s="1"/>
  <c r="AL99" i="17"/>
  <c r="AL106" i="17" s="1"/>
  <c r="AM99" i="17"/>
  <c r="AM106" i="17" s="1"/>
  <c r="AN99" i="17"/>
  <c r="AN106" i="17" s="1"/>
  <c r="AO99" i="17"/>
  <c r="AO106" i="17" s="1"/>
  <c r="AP99" i="17"/>
  <c r="AP104" i="17" s="1"/>
  <c r="AQ99" i="17"/>
  <c r="AQ104" i="17" s="1"/>
  <c r="B332" i="17" s="1"/>
  <c r="AR99" i="17"/>
  <c r="AR106" i="17" s="1"/>
  <c r="AS99" i="17"/>
  <c r="AS105" i="17" s="1"/>
  <c r="AT99" i="17"/>
  <c r="AT106" i="17" s="1"/>
  <c r="AU99" i="17"/>
  <c r="AU106" i="17" s="1"/>
  <c r="AV99" i="17"/>
  <c r="AV106" i="17" s="1"/>
  <c r="AW99" i="17"/>
  <c r="AW106" i="17" s="1"/>
  <c r="B9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W90" i="17"/>
  <c r="B90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AW89" i="17"/>
  <c r="B89" i="17"/>
  <c r="C88" i="17"/>
  <c r="C94" i="17" s="1"/>
  <c r="D88" i="17"/>
  <c r="D94" i="17" s="1"/>
  <c r="E88" i="17"/>
  <c r="E94" i="17" s="1"/>
  <c r="F88" i="17"/>
  <c r="F95" i="17" s="1"/>
  <c r="G88" i="17"/>
  <c r="G95" i="17" s="1"/>
  <c r="H88" i="17"/>
  <c r="H95" i="17" s="1"/>
  <c r="I88" i="17"/>
  <c r="I95" i="17" s="1"/>
  <c r="J88" i="17"/>
  <c r="J94" i="17" s="1"/>
  <c r="K88" i="17"/>
  <c r="K93" i="17" s="1"/>
  <c r="L88" i="17"/>
  <c r="L94" i="17" s="1"/>
  <c r="M88" i="17"/>
  <c r="M95" i="17" s="1"/>
  <c r="N88" i="17"/>
  <c r="N95" i="17" s="1"/>
  <c r="O88" i="17"/>
  <c r="O95" i="17" s="1"/>
  <c r="P88" i="17"/>
  <c r="P95" i="17" s="1"/>
  <c r="Q88" i="17"/>
  <c r="Q95" i="17" s="1"/>
  <c r="R88" i="17"/>
  <c r="R95" i="17" s="1"/>
  <c r="S88" i="17"/>
  <c r="S95" i="17" s="1"/>
  <c r="T88" i="17"/>
  <c r="T95" i="17" s="1"/>
  <c r="U88" i="17"/>
  <c r="U93" i="17" s="1"/>
  <c r="V88" i="17"/>
  <c r="V95" i="17" s="1"/>
  <c r="W88" i="17"/>
  <c r="W95" i="17" s="1"/>
  <c r="X88" i="17"/>
  <c r="X95" i="17" s="1"/>
  <c r="Y88" i="17"/>
  <c r="Y95" i="17" s="1"/>
  <c r="Z88" i="17"/>
  <c r="Z93" i="17" s="1"/>
  <c r="AA88" i="17"/>
  <c r="AA94" i="17" s="1"/>
  <c r="AB88" i="17"/>
  <c r="AB93" i="17" s="1"/>
  <c r="AC88" i="17"/>
  <c r="AC94" i="17" s="1"/>
  <c r="AD88" i="17"/>
  <c r="AD95" i="17" s="1"/>
  <c r="AE88" i="17"/>
  <c r="AE95" i="17" s="1"/>
  <c r="AF88" i="17"/>
  <c r="AF95" i="17" s="1"/>
  <c r="AG88" i="17"/>
  <c r="AG95" i="17" s="1"/>
  <c r="AH88" i="17"/>
  <c r="AH94" i="17" s="1"/>
  <c r="AI88" i="17"/>
  <c r="AI93" i="17" s="1"/>
  <c r="AJ88" i="17"/>
  <c r="AJ95" i="17" s="1"/>
  <c r="AK88" i="17"/>
  <c r="AK95" i="17" s="1"/>
  <c r="AL88" i="17"/>
  <c r="AL95" i="17" s="1"/>
  <c r="AM88" i="17"/>
  <c r="AM95" i="17" s="1"/>
  <c r="AN88" i="17"/>
  <c r="AN95" i="17" s="1"/>
  <c r="AO88" i="17"/>
  <c r="AO95" i="17" s="1"/>
  <c r="AP88" i="17"/>
  <c r="AP93" i="17" s="1"/>
  <c r="AQ88" i="17"/>
  <c r="AQ93" i="17" s="1"/>
  <c r="AR88" i="17"/>
  <c r="AR94" i="17" s="1"/>
  <c r="AS88" i="17"/>
  <c r="AS94" i="17" s="1"/>
  <c r="AT88" i="17"/>
  <c r="AT95" i="17" s="1"/>
  <c r="AU88" i="17"/>
  <c r="AU95" i="17" s="1"/>
  <c r="AV88" i="17"/>
  <c r="AV95" i="17" s="1"/>
  <c r="AW88" i="17"/>
  <c r="AW95" i="17" s="1"/>
  <c r="B88" i="17"/>
  <c r="B95" i="17" s="1"/>
  <c r="N159" i="17" l="1"/>
  <c r="N157" i="17"/>
  <c r="N155" i="17"/>
  <c r="P197" i="16"/>
  <c r="P195" i="16"/>
  <c r="P193" i="16"/>
  <c r="AC195" i="19"/>
  <c r="AB193" i="19"/>
  <c r="B169" i="19"/>
  <c r="Q158" i="17"/>
  <c r="Q156" i="17"/>
  <c r="O197" i="16"/>
  <c r="O195" i="16"/>
  <c r="O193" i="16"/>
  <c r="B105" i="17"/>
  <c r="B110" i="17"/>
  <c r="B109" i="17"/>
  <c r="B108" i="17"/>
  <c r="N132" i="17"/>
  <c r="O129" i="17"/>
  <c r="P141" i="17"/>
  <c r="N146" i="17"/>
  <c r="M145" i="17"/>
  <c r="S143" i="17"/>
  <c r="R142" i="17"/>
  <c r="Q154" i="17"/>
  <c r="P158" i="17"/>
  <c r="P156" i="17"/>
  <c r="S192" i="16"/>
  <c r="R196" i="16"/>
  <c r="R194" i="16"/>
  <c r="P128" i="17"/>
  <c r="M132" i="17"/>
  <c r="N129" i="17"/>
  <c r="O141" i="17"/>
  <c r="M146" i="17"/>
  <c r="S144" i="17"/>
  <c r="R143" i="17"/>
  <c r="Q142" i="17"/>
  <c r="P154" i="17"/>
  <c r="O158" i="17"/>
  <c r="O156" i="17"/>
  <c r="R192" i="16"/>
  <c r="Q196" i="16"/>
  <c r="Q194" i="16"/>
  <c r="Z197" i="19"/>
  <c r="Z196" i="19"/>
  <c r="F171" i="19"/>
  <c r="C329" i="19" s="1"/>
  <c r="Z221" i="17"/>
  <c r="O128" i="17"/>
  <c r="O131" i="17"/>
  <c r="M129" i="17"/>
  <c r="N141" i="17"/>
  <c r="S145" i="17"/>
  <c r="R144" i="17"/>
  <c r="Q143" i="17"/>
  <c r="P142" i="17"/>
  <c r="O154" i="17"/>
  <c r="N158" i="17"/>
  <c r="N156" i="17"/>
  <c r="Q192" i="16"/>
  <c r="P196" i="16"/>
  <c r="P194" i="16"/>
  <c r="H166" i="19"/>
  <c r="C242" i="19" s="1"/>
  <c r="AA220" i="17"/>
  <c r="N131" i="17"/>
  <c r="S146" i="17"/>
  <c r="R145" i="17"/>
  <c r="Q144" i="17"/>
  <c r="P143" i="17"/>
  <c r="O142" i="17"/>
  <c r="Q159" i="17"/>
  <c r="Q157" i="17"/>
  <c r="Q155" i="17"/>
  <c r="P192" i="16"/>
  <c r="O196" i="16"/>
  <c r="O194" i="16"/>
  <c r="V194" i="19"/>
  <c r="AC220" i="17"/>
  <c r="O133" i="17"/>
  <c r="M131" i="17"/>
  <c r="L141" i="17"/>
  <c r="R146" i="17"/>
  <c r="Q145" i="17"/>
  <c r="P144" i="17"/>
  <c r="O143" i="17"/>
  <c r="N142" i="17"/>
  <c r="P159" i="17"/>
  <c r="P157" i="17"/>
  <c r="P155" i="17"/>
  <c r="R197" i="16"/>
  <c r="R195" i="16"/>
  <c r="R193" i="16"/>
  <c r="W223" i="17"/>
  <c r="N133" i="17"/>
  <c r="O130" i="17"/>
  <c r="S141" i="17"/>
  <c r="Q146" i="17"/>
  <c r="P145" i="17"/>
  <c r="O144" i="17"/>
  <c r="N143" i="17"/>
  <c r="M142" i="17"/>
  <c r="O159" i="17"/>
  <c r="O157" i="17"/>
  <c r="O155" i="17"/>
  <c r="Q197" i="16"/>
  <c r="Q195" i="16"/>
  <c r="Q193" i="16"/>
  <c r="AA208" i="16"/>
  <c r="AB206" i="16"/>
  <c r="AB207" i="16"/>
  <c r="AB211" i="16"/>
  <c r="AC209" i="16"/>
  <c r="AA209" i="16"/>
  <c r="AB209" i="16"/>
  <c r="AC208" i="16"/>
  <c r="AC211" i="16"/>
  <c r="AA210" i="16"/>
  <c r="AB208" i="16"/>
  <c r="AC206" i="16"/>
  <c r="AC210" i="16"/>
  <c r="AA207" i="16"/>
  <c r="AA211" i="16"/>
  <c r="AB210" i="16"/>
  <c r="AC207" i="16"/>
  <c r="V206" i="16"/>
  <c r="Z208" i="16"/>
  <c r="Z210" i="16"/>
  <c r="X210" i="16"/>
  <c r="X209" i="16"/>
  <c r="X207" i="16"/>
  <c r="Y206" i="16"/>
  <c r="V207" i="16"/>
  <c r="Y210" i="16"/>
  <c r="Y207" i="16"/>
  <c r="W210" i="16"/>
  <c r="Y209" i="16"/>
  <c r="W208" i="16"/>
  <c r="Z207" i="16"/>
  <c r="X211" i="16"/>
  <c r="X208" i="16"/>
  <c r="W211" i="16"/>
  <c r="W209" i="16"/>
  <c r="Y211" i="16"/>
  <c r="Z209" i="16"/>
  <c r="W207" i="16"/>
  <c r="Z206" i="16"/>
  <c r="X206" i="16"/>
  <c r="Y208" i="16"/>
  <c r="AA206" i="16"/>
  <c r="Z211" i="16"/>
  <c r="AC93" i="17"/>
  <c r="E93" i="17"/>
  <c r="U94" i="17"/>
  <c r="AC95" i="17"/>
  <c r="AS104" i="17"/>
  <c r="B330" i="17" s="1"/>
  <c r="M104" i="17"/>
  <c r="B261" i="17" s="1"/>
  <c r="AC105" i="17"/>
  <c r="AS106" i="17"/>
  <c r="M106" i="17"/>
  <c r="O167" i="19"/>
  <c r="E167" i="19"/>
  <c r="C261" i="19" s="1"/>
  <c r="M167" i="19"/>
  <c r="C167" i="19"/>
  <c r="C263" i="19" s="1"/>
  <c r="Q169" i="19"/>
  <c r="G169" i="19"/>
  <c r="C292" i="19" s="1"/>
  <c r="AJ93" i="17"/>
  <c r="L93" i="17"/>
  <c r="AB94" i="17"/>
  <c r="AR95" i="17"/>
  <c r="L95" i="17"/>
  <c r="AB104" i="17"/>
  <c r="B295" i="17" s="1"/>
  <c r="AR105" i="17"/>
  <c r="D105" i="17"/>
  <c r="T106" i="17"/>
  <c r="AA222" i="17"/>
  <c r="AB221" i="17"/>
  <c r="W220" i="17"/>
  <c r="X224" i="17"/>
  <c r="X220" i="17"/>
  <c r="Z222" i="17"/>
  <c r="S93" i="17"/>
  <c r="AI94" i="17"/>
  <c r="AQ95" i="17"/>
  <c r="K95" i="17"/>
  <c r="S104" i="17"/>
  <c r="B280" i="17" s="1"/>
  <c r="AI105" i="17"/>
  <c r="AQ106" i="17"/>
  <c r="K106" i="17"/>
  <c r="X196" i="19"/>
  <c r="Y194" i="19"/>
  <c r="W197" i="19"/>
  <c r="Y193" i="19"/>
  <c r="Z192" i="19"/>
  <c r="Y195" i="19"/>
  <c r="X194" i="19"/>
  <c r="W196" i="19"/>
  <c r="W195" i="19"/>
  <c r="Y196" i="19"/>
  <c r="W194" i="19"/>
  <c r="Y197" i="19"/>
  <c r="W193" i="19"/>
  <c r="Z193" i="19"/>
  <c r="X197" i="19"/>
  <c r="X193" i="19"/>
  <c r="X192" i="19"/>
  <c r="Y192" i="19"/>
  <c r="X195" i="19"/>
  <c r="AB195" i="19"/>
  <c r="M171" i="19"/>
  <c r="C171" i="19"/>
  <c r="C332" i="19" s="1"/>
  <c r="Z223" i="17"/>
  <c r="AH93" i="17"/>
  <c r="J93" i="17"/>
  <c r="Z94" i="17"/>
  <c r="AP95" i="17"/>
  <c r="J95" i="17"/>
  <c r="Z104" i="17"/>
  <c r="J104" i="17"/>
  <c r="R105" i="17"/>
  <c r="Z106" i="17"/>
  <c r="L133" i="17"/>
  <c r="V133" i="17" s="1"/>
  <c r="V223" i="19"/>
  <c r="V220" i="19"/>
  <c r="AB224" i="19"/>
  <c r="V210" i="19"/>
  <c r="V196" i="19"/>
  <c r="Z195" i="19"/>
  <c r="L170" i="19"/>
  <c r="I168" i="19"/>
  <c r="C274" i="19" s="1"/>
  <c r="V219" i="19"/>
  <c r="V210" i="16"/>
  <c r="V222" i="19"/>
  <c r="AA221" i="17"/>
  <c r="V219" i="17"/>
  <c r="W224" i="17"/>
  <c r="AB224" i="17"/>
  <c r="X223" i="17"/>
  <c r="AW93" i="17"/>
  <c r="AO93" i="17"/>
  <c r="AG93" i="17"/>
  <c r="Y93" i="17"/>
  <c r="Q93" i="17"/>
  <c r="I93" i="17"/>
  <c r="AW94" i="17"/>
  <c r="AO94" i="17"/>
  <c r="AG94" i="17"/>
  <c r="Y94" i="17"/>
  <c r="Q94" i="17"/>
  <c r="I94" i="17"/>
  <c r="AW104" i="17"/>
  <c r="B326" i="17" s="1"/>
  <c r="AO104" i="17"/>
  <c r="B308" i="17" s="1"/>
  <c r="AG104" i="17"/>
  <c r="B290" i="17" s="1"/>
  <c r="Y104" i="17"/>
  <c r="B274" i="17" s="1"/>
  <c r="Q104" i="17"/>
  <c r="B257" i="17" s="1"/>
  <c r="I104" i="17"/>
  <c r="B241" i="17" s="1"/>
  <c r="AW105" i="17"/>
  <c r="AO105" i="17"/>
  <c r="AG105" i="17"/>
  <c r="Y105" i="17"/>
  <c r="Q105" i="17"/>
  <c r="I105" i="17"/>
  <c r="L128" i="17"/>
  <c r="V128" i="17" s="1"/>
  <c r="S133" i="17"/>
  <c r="S132" i="17"/>
  <c r="S131" i="17"/>
  <c r="S130" i="17"/>
  <c r="S129" i="17"/>
  <c r="AC129" i="17" s="1"/>
  <c r="M141" i="17"/>
  <c r="L146" i="17"/>
  <c r="V146" i="17" s="1"/>
  <c r="L145" i="17"/>
  <c r="V145" i="17" s="1"/>
  <c r="L144" i="17"/>
  <c r="L143" i="17"/>
  <c r="N154" i="17"/>
  <c r="M159" i="17"/>
  <c r="M158" i="17"/>
  <c r="M157" i="17"/>
  <c r="M156" i="17"/>
  <c r="M155" i="17"/>
  <c r="O192" i="16"/>
  <c r="N197" i="16"/>
  <c r="N196" i="16"/>
  <c r="N195" i="16"/>
  <c r="N194" i="16"/>
  <c r="N193" i="16"/>
  <c r="I166" i="19"/>
  <c r="C241" i="19" s="1"/>
  <c r="S166" i="19"/>
  <c r="AA194" i="19"/>
  <c r="I167" i="19"/>
  <c r="C257" i="19" s="1"/>
  <c r="AC192" i="19"/>
  <c r="AC194" i="19"/>
  <c r="R167" i="19"/>
  <c r="AA192" i="19"/>
  <c r="Q166" i="19"/>
  <c r="G166" i="19"/>
  <c r="C243" i="19" s="1"/>
  <c r="V211" i="16"/>
  <c r="W206" i="19"/>
  <c r="L166" i="19"/>
  <c r="AB222" i="17"/>
  <c r="Z224" i="17"/>
  <c r="V220" i="17"/>
  <c r="AS93" i="17"/>
  <c r="M93" i="17"/>
  <c r="AS95" i="17"/>
  <c r="E95" i="17"/>
  <c r="U104" i="17"/>
  <c r="B278" i="17" s="1"/>
  <c r="AK105" i="17"/>
  <c r="E105" i="17"/>
  <c r="U106" i="17"/>
  <c r="Y132" i="17"/>
  <c r="AR93" i="17"/>
  <c r="D93" i="17"/>
  <c r="AB95" i="17"/>
  <c r="AR104" i="17"/>
  <c r="B331" i="17" s="1"/>
  <c r="D104" i="17"/>
  <c r="B246" i="17" s="1"/>
  <c r="L105" i="17"/>
  <c r="AB106" i="17"/>
  <c r="Y128" i="17"/>
  <c r="Y145" i="17"/>
  <c r="N169" i="19"/>
  <c r="D169" i="19"/>
  <c r="C295" i="19" s="1"/>
  <c r="V221" i="17"/>
  <c r="AA93" i="17"/>
  <c r="AQ94" i="17"/>
  <c r="K94" i="17"/>
  <c r="AA95" i="17"/>
  <c r="AI104" i="17"/>
  <c r="B314" i="17" s="1"/>
  <c r="K104" i="17"/>
  <c r="B263" i="17" s="1"/>
  <c r="S105" i="17"/>
  <c r="C106" i="17"/>
  <c r="V193" i="19"/>
  <c r="X220" i="19"/>
  <c r="Y221" i="19"/>
  <c r="Y222" i="19"/>
  <c r="AA224" i="19"/>
  <c r="X222" i="19"/>
  <c r="Z222" i="19"/>
  <c r="AB220" i="19"/>
  <c r="Y219" i="19"/>
  <c r="AA222" i="19"/>
  <c r="AA221" i="19"/>
  <c r="X224" i="19"/>
  <c r="Z219" i="19"/>
  <c r="Y223" i="19"/>
  <c r="Z224" i="19"/>
  <c r="AB219" i="19"/>
  <c r="X223" i="19"/>
  <c r="AA220" i="19"/>
  <c r="AA219" i="19"/>
  <c r="Y220" i="19"/>
  <c r="Z223" i="19"/>
  <c r="AA223" i="19"/>
  <c r="X221" i="19"/>
  <c r="Z220" i="19"/>
  <c r="Y224" i="19"/>
  <c r="Z221" i="19"/>
  <c r="W220" i="19"/>
  <c r="Z220" i="17"/>
  <c r="W222" i="17"/>
  <c r="B93" i="17"/>
  <c r="AP94" i="17"/>
  <c r="Z95" i="17"/>
  <c r="AH104" i="17"/>
  <c r="AP105" i="17"/>
  <c r="B106" i="17"/>
  <c r="L130" i="17"/>
  <c r="M170" i="19"/>
  <c r="C170" i="19"/>
  <c r="C314" i="19" s="1"/>
  <c r="AC197" i="19"/>
  <c r="M168" i="19"/>
  <c r="C168" i="19"/>
  <c r="C280" i="19" s="1"/>
  <c r="R170" i="19"/>
  <c r="H170" i="19"/>
  <c r="C309" i="19" s="1"/>
  <c r="AV93" i="17"/>
  <c r="AN93" i="17"/>
  <c r="AF93" i="17"/>
  <c r="X93" i="17"/>
  <c r="P93" i="17"/>
  <c r="H93" i="17"/>
  <c r="AV94" i="17"/>
  <c r="AN94" i="17"/>
  <c r="AF94" i="17"/>
  <c r="X94" i="17"/>
  <c r="P94" i="17"/>
  <c r="H94" i="17"/>
  <c r="AV104" i="17"/>
  <c r="B327" i="17" s="1"/>
  <c r="AN104" i="17"/>
  <c r="B309" i="17" s="1"/>
  <c r="AF104" i="17"/>
  <c r="B291" i="17" s="1"/>
  <c r="X104" i="17"/>
  <c r="B275" i="17" s="1"/>
  <c r="P104" i="17"/>
  <c r="B258" i="17" s="1"/>
  <c r="H104" i="17"/>
  <c r="B242" i="17" s="1"/>
  <c r="AV105" i="17"/>
  <c r="AN105" i="17"/>
  <c r="AF105" i="17"/>
  <c r="X105" i="17"/>
  <c r="P105" i="17"/>
  <c r="H105" i="17"/>
  <c r="S128" i="17"/>
  <c r="R133" i="17"/>
  <c r="R132" i="17"/>
  <c r="AB132" i="17" s="1"/>
  <c r="R131" i="17"/>
  <c r="AB131" i="17" s="1"/>
  <c r="R130" i="17"/>
  <c r="AB130" i="17" s="1"/>
  <c r="R129" i="17"/>
  <c r="AB129" i="17" s="1"/>
  <c r="M154" i="17"/>
  <c r="L159" i="17"/>
  <c r="V159" i="17" s="1"/>
  <c r="L171" i="17" s="1"/>
  <c r="L158" i="17"/>
  <c r="L157" i="17"/>
  <c r="L156" i="17"/>
  <c r="L155" i="17"/>
  <c r="N192" i="16"/>
  <c r="M197" i="16"/>
  <c r="M196" i="16"/>
  <c r="M195" i="16"/>
  <c r="M194" i="16"/>
  <c r="M193" i="16"/>
  <c r="AC196" i="19"/>
  <c r="AC224" i="19"/>
  <c r="AA193" i="19"/>
  <c r="M169" i="19"/>
  <c r="C169" i="19"/>
  <c r="C296" i="19" s="1"/>
  <c r="W224" i="19"/>
  <c r="AB194" i="19"/>
  <c r="AA197" i="19"/>
  <c r="AC220" i="19"/>
  <c r="R169" i="19"/>
  <c r="H169" i="19"/>
  <c r="C291" i="19" s="1"/>
  <c r="AA196" i="19"/>
  <c r="W206" i="16"/>
  <c r="W222" i="19"/>
  <c r="O198" i="17"/>
  <c r="Y195" i="17" s="1"/>
  <c r="V192" i="17"/>
  <c r="E169" i="19"/>
  <c r="C294" i="19" s="1"/>
  <c r="E168" i="19"/>
  <c r="C278" i="19" s="1"/>
  <c r="V224" i="17"/>
  <c r="AA223" i="17"/>
  <c r="AB219" i="17"/>
  <c r="W221" i="17"/>
  <c r="AK93" i="17"/>
  <c r="U95" i="17"/>
  <c r="AC104" i="17"/>
  <c r="B294" i="17" s="1"/>
  <c r="E106" i="17"/>
  <c r="Y131" i="17"/>
  <c r="AA141" i="17"/>
  <c r="Z143" i="17"/>
  <c r="N168" i="19"/>
  <c r="D168" i="19"/>
  <c r="C279" i="19" s="1"/>
  <c r="T93" i="17"/>
  <c r="AJ94" i="17"/>
  <c r="T94" i="17"/>
  <c r="D95" i="17"/>
  <c r="T104" i="17"/>
  <c r="B279" i="17" s="1"/>
  <c r="AJ105" i="17"/>
  <c r="L106" i="17"/>
  <c r="X132" i="17"/>
  <c r="Y143" i="17"/>
  <c r="Z158" i="17"/>
  <c r="AB194" i="17"/>
  <c r="Z219" i="17"/>
  <c r="X219" i="17"/>
  <c r="Y219" i="17"/>
  <c r="Y224" i="17"/>
  <c r="AI95" i="17"/>
  <c r="C95" i="17"/>
  <c r="AA104" i="17"/>
  <c r="B296" i="17" s="1"/>
  <c r="AQ105" i="17"/>
  <c r="W133" i="17"/>
  <c r="W129" i="17"/>
  <c r="X143" i="17"/>
  <c r="Z194" i="17"/>
  <c r="AC195" i="17"/>
  <c r="V209" i="19"/>
  <c r="B94" i="17"/>
  <c r="R94" i="17"/>
  <c r="AH95" i="17"/>
  <c r="B104" i="17"/>
  <c r="R104" i="17"/>
  <c r="AH105" i="17"/>
  <c r="J105" i="17"/>
  <c r="AP106" i="17"/>
  <c r="L132" i="17"/>
  <c r="AU93" i="17"/>
  <c r="AM93" i="17"/>
  <c r="AE93" i="17"/>
  <c r="W93" i="17"/>
  <c r="O93" i="17"/>
  <c r="G93" i="17"/>
  <c r="AU94" i="17"/>
  <c r="AM94" i="17"/>
  <c r="AE94" i="17"/>
  <c r="W94" i="17"/>
  <c r="O94" i="17"/>
  <c r="G94" i="17"/>
  <c r="AU104" i="17"/>
  <c r="B328" i="17" s="1"/>
  <c r="AM104" i="17"/>
  <c r="B310" i="17" s="1"/>
  <c r="AE104" i="17"/>
  <c r="B292" i="17" s="1"/>
  <c r="W104" i="17"/>
  <c r="B276" i="17" s="1"/>
  <c r="O104" i="17"/>
  <c r="B259" i="17" s="1"/>
  <c r="G104" i="17"/>
  <c r="B243" i="17" s="1"/>
  <c r="AU105" i="17"/>
  <c r="AM105" i="17"/>
  <c r="AE105" i="17"/>
  <c r="W105" i="17"/>
  <c r="O105" i="17"/>
  <c r="G105" i="17"/>
  <c r="R128" i="17"/>
  <c r="AB128" i="17" s="1"/>
  <c r="Q133" i="17"/>
  <c r="AA133" i="17" s="1"/>
  <c r="Q132" i="17"/>
  <c r="Q131" i="17"/>
  <c r="Q130" i="17"/>
  <c r="Q129" i="17"/>
  <c r="AB145" i="17"/>
  <c r="AB144" i="17"/>
  <c r="L154" i="17"/>
  <c r="S159" i="17"/>
  <c r="S158" i="17"/>
  <c r="S157" i="17"/>
  <c r="S156" i="17"/>
  <c r="S155" i="17"/>
  <c r="M192" i="16"/>
  <c r="L197" i="16"/>
  <c r="L196" i="16"/>
  <c r="L195" i="16"/>
  <c r="L194" i="16"/>
  <c r="L193" i="16"/>
  <c r="AB196" i="19"/>
  <c r="AA195" i="19"/>
  <c r="F168" i="19"/>
  <c r="C277" i="19" s="1"/>
  <c r="L168" i="19"/>
  <c r="B168" i="19"/>
  <c r="AA192" i="17"/>
  <c r="AC222" i="19"/>
  <c r="AA197" i="17"/>
  <c r="V224" i="19"/>
  <c r="AC193" i="19"/>
  <c r="AC221" i="19"/>
  <c r="AC221" i="17"/>
  <c r="Q168" i="19"/>
  <c r="AB222" i="19"/>
  <c r="AB220" i="17"/>
  <c r="X222" i="17"/>
  <c r="X221" i="17"/>
  <c r="AB223" i="17"/>
  <c r="AK94" i="17"/>
  <c r="M94" i="17"/>
  <c r="AK104" i="17"/>
  <c r="B312" i="17" s="1"/>
  <c r="AJ104" i="17"/>
  <c r="B313" i="17" s="1"/>
  <c r="N167" i="19"/>
  <c r="D167" i="19"/>
  <c r="C262" i="19" s="1"/>
  <c r="Y196" i="17"/>
  <c r="V208" i="16"/>
  <c r="AC219" i="17"/>
  <c r="C93" i="17"/>
  <c r="S94" i="17"/>
  <c r="C104" i="17"/>
  <c r="B247" i="17" s="1"/>
  <c r="AA105" i="17"/>
  <c r="W130" i="17"/>
  <c r="Y156" i="17"/>
  <c r="AA207" i="19"/>
  <c r="AA210" i="19"/>
  <c r="AB208" i="19"/>
  <c r="R232" i="19" s="1"/>
  <c r="AB211" i="19"/>
  <c r="AC208" i="19"/>
  <c r="V206" i="19"/>
  <c r="AA211" i="19"/>
  <c r="AC206" i="19"/>
  <c r="AC207" i="19"/>
  <c r="AC211" i="19"/>
  <c r="AA209" i="19"/>
  <c r="AB207" i="19"/>
  <c r="AB210" i="19"/>
  <c r="H234" i="19" s="1"/>
  <c r="D309" i="19" s="1"/>
  <c r="AC210" i="19"/>
  <c r="I234" i="19" s="1"/>
  <c r="D308" i="19" s="1"/>
  <c r="AA208" i="19"/>
  <c r="AB206" i="19"/>
  <c r="AB209" i="19"/>
  <c r="AC209" i="19"/>
  <c r="X210" i="19"/>
  <c r="Z207" i="19"/>
  <c r="Y210" i="19"/>
  <c r="AA206" i="19"/>
  <c r="Z208" i="19"/>
  <c r="X208" i="19"/>
  <c r="Z209" i="19"/>
  <c r="W209" i="19"/>
  <c r="W208" i="19"/>
  <c r="M232" i="19" s="1"/>
  <c r="X207" i="19"/>
  <c r="Y211" i="19"/>
  <c r="Y207" i="19"/>
  <c r="Z206" i="19"/>
  <c r="W211" i="19"/>
  <c r="X209" i="19"/>
  <c r="X206" i="19"/>
  <c r="N230" i="19" s="1"/>
  <c r="Z211" i="19"/>
  <c r="X211" i="19"/>
  <c r="Z210" i="19"/>
  <c r="Y208" i="19"/>
  <c r="Y209" i="19"/>
  <c r="W210" i="19"/>
  <c r="W207" i="19"/>
  <c r="Y206" i="19"/>
  <c r="V207" i="19"/>
  <c r="AC196" i="17"/>
  <c r="AA193" i="17"/>
  <c r="V197" i="19"/>
  <c r="V209" i="16"/>
  <c r="V223" i="17"/>
  <c r="AA219" i="17"/>
  <c r="AC224" i="17"/>
  <c r="R93" i="17"/>
  <c r="M128" i="17"/>
  <c r="W128" i="17" s="1"/>
  <c r="L131" i="17"/>
  <c r="V131" i="17" s="1"/>
  <c r="L129" i="17"/>
  <c r="AT93" i="17"/>
  <c r="AL93" i="17"/>
  <c r="AD93" i="17"/>
  <c r="V93" i="17"/>
  <c r="N93" i="17"/>
  <c r="F93" i="17"/>
  <c r="AT94" i="17"/>
  <c r="AL94" i="17"/>
  <c r="AD94" i="17"/>
  <c r="V94" i="17"/>
  <c r="N94" i="17"/>
  <c r="F94" i="17"/>
  <c r="AT104" i="17"/>
  <c r="B329" i="17" s="1"/>
  <c r="AL104" i="17"/>
  <c r="B311" i="17" s="1"/>
  <c r="AD104" i="17"/>
  <c r="B293" i="17" s="1"/>
  <c r="V104" i="17"/>
  <c r="B277" i="17" s="1"/>
  <c r="N104" i="17"/>
  <c r="B260" i="17" s="1"/>
  <c r="F104" i="17"/>
  <c r="B244" i="17" s="1"/>
  <c r="AT105" i="17"/>
  <c r="AL105" i="17"/>
  <c r="AD105" i="17"/>
  <c r="V105" i="17"/>
  <c r="N105" i="17"/>
  <c r="F105" i="17"/>
  <c r="Q128" i="17"/>
  <c r="AA128" i="17" s="1"/>
  <c r="P133" i="17"/>
  <c r="Z133" i="17" s="1"/>
  <c r="P132" i="17"/>
  <c r="P131" i="17"/>
  <c r="P130" i="17"/>
  <c r="AA144" i="17"/>
  <c r="AA143" i="17"/>
  <c r="S154" i="17"/>
  <c r="R159" i="17"/>
  <c r="R158" i="17"/>
  <c r="R157" i="17"/>
  <c r="R156" i="17"/>
  <c r="L192" i="16"/>
  <c r="S197" i="16"/>
  <c r="S196" i="16"/>
  <c r="S195" i="16"/>
  <c r="S194" i="16"/>
  <c r="Q219" i="16"/>
  <c r="Q220" i="16"/>
  <c r="Q221" i="16"/>
  <c r="Q222" i="16"/>
  <c r="Q223" i="16"/>
  <c r="R218" i="16"/>
  <c r="M222" i="16"/>
  <c r="N221" i="16"/>
  <c r="O219" i="16"/>
  <c r="O223" i="16"/>
  <c r="P219" i="16"/>
  <c r="P223" i="16"/>
  <c r="R219" i="16"/>
  <c r="R220" i="16"/>
  <c r="R221" i="16"/>
  <c r="R222" i="16"/>
  <c r="R223" i="16"/>
  <c r="S218" i="16"/>
  <c r="M221" i="16"/>
  <c r="N222" i="16"/>
  <c r="O222" i="16"/>
  <c r="P222" i="16"/>
  <c r="S219" i="16"/>
  <c r="S220" i="16"/>
  <c r="S221" i="16"/>
  <c r="S222" i="16"/>
  <c r="S223" i="16"/>
  <c r="L218" i="16"/>
  <c r="M219" i="16"/>
  <c r="N218" i="16"/>
  <c r="N219" i="16"/>
  <c r="N223" i="16"/>
  <c r="O221" i="16"/>
  <c r="P220" i="16"/>
  <c r="Q218" i="16"/>
  <c r="L219" i="16"/>
  <c r="L220" i="16"/>
  <c r="L221" i="16"/>
  <c r="L222" i="16"/>
  <c r="L223" i="16"/>
  <c r="M218" i="16"/>
  <c r="M220" i="16"/>
  <c r="M223" i="16"/>
  <c r="N220" i="16"/>
  <c r="O218" i="16"/>
  <c r="O220" i="16"/>
  <c r="P218" i="16"/>
  <c r="P221" i="16"/>
  <c r="V221" i="19"/>
  <c r="Y194" i="17"/>
  <c r="AC219" i="19"/>
  <c r="V211" i="19"/>
  <c r="O166" i="19"/>
  <c r="E166" i="19"/>
  <c r="C245" i="19" s="1"/>
  <c r="H171" i="19"/>
  <c r="C327" i="19" s="1"/>
  <c r="R171" i="19"/>
  <c r="W192" i="19"/>
  <c r="AB192" i="19"/>
  <c r="AB192" i="17"/>
  <c r="V195" i="19"/>
  <c r="AB197" i="19"/>
  <c r="W223" i="19"/>
  <c r="Z194" i="19"/>
  <c r="AC222" i="17"/>
  <c r="O211" i="17"/>
  <c r="V209" i="17" s="1"/>
  <c r="V194" i="17"/>
  <c r="Y221" i="17"/>
  <c r="V222" i="17"/>
  <c r="Y222" i="17"/>
  <c r="Y223" i="17"/>
  <c r="R222" i="15"/>
  <c r="L222" i="15"/>
  <c r="L221" i="15"/>
  <c r="S219" i="15"/>
  <c r="R219" i="15"/>
  <c r="R218" i="15"/>
  <c r="R205" i="15"/>
  <c r="R195" i="15"/>
  <c r="F160" i="16"/>
  <c r="R159" i="16" s="1"/>
  <c r="F147" i="16"/>
  <c r="R146" i="16" s="1"/>
  <c r="F134" i="16"/>
  <c r="L128" i="16" s="1"/>
  <c r="S156" i="16"/>
  <c r="M156" i="16"/>
  <c r="L154" i="16"/>
  <c r="S146" i="16"/>
  <c r="L143" i="16"/>
  <c r="S142" i="16"/>
  <c r="L133" i="16"/>
  <c r="V133" i="16" s="1"/>
  <c r="M132" i="16"/>
  <c r="N131" i="16"/>
  <c r="X131" i="16" s="1"/>
  <c r="O130" i="16"/>
  <c r="Y130" i="16" s="1"/>
  <c r="P129" i="16"/>
  <c r="Z129" i="16" s="1"/>
  <c r="Q128" i="16"/>
  <c r="E224" i="15"/>
  <c r="Q223" i="15" s="1"/>
  <c r="E211" i="15"/>
  <c r="Q210" i="15" s="1"/>
  <c r="E198" i="15"/>
  <c r="Q197" i="15" s="1"/>
  <c r="V146" i="15"/>
  <c r="AC144" i="15"/>
  <c r="W143" i="15"/>
  <c r="V143" i="15"/>
  <c r="V142" i="15"/>
  <c r="AC133" i="15"/>
  <c r="V131" i="15"/>
  <c r="AC130" i="15"/>
  <c r="V128" i="15"/>
  <c r="F160" i="15"/>
  <c r="M159" i="15" s="1"/>
  <c r="F147" i="15"/>
  <c r="R146" i="15" s="1"/>
  <c r="AB146" i="15" s="1"/>
  <c r="L128" i="15"/>
  <c r="N157" i="15"/>
  <c r="N155" i="15"/>
  <c r="N154" i="15"/>
  <c r="S146" i="15"/>
  <c r="AC146" i="15" s="1"/>
  <c r="P146" i="15"/>
  <c r="Z146" i="15" s="1"/>
  <c r="O146" i="15"/>
  <c r="Y146" i="15" s="1"/>
  <c r="L146" i="15"/>
  <c r="S145" i="15"/>
  <c r="AC145" i="15" s="1"/>
  <c r="Q145" i="15"/>
  <c r="AA145" i="15" s="1"/>
  <c r="O145" i="15"/>
  <c r="Y145" i="15" s="1"/>
  <c r="N145" i="15"/>
  <c r="X145" i="15" s="1"/>
  <c r="M145" i="15"/>
  <c r="W145" i="15" s="1"/>
  <c r="S144" i="15"/>
  <c r="Q144" i="15"/>
  <c r="AA144" i="15" s="1"/>
  <c r="P144" i="15"/>
  <c r="Z144" i="15" s="1"/>
  <c r="N144" i="15"/>
  <c r="X144" i="15" s="1"/>
  <c r="M144" i="15"/>
  <c r="W144" i="15" s="1"/>
  <c r="L144" i="15"/>
  <c r="V144" i="15" s="1"/>
  <c r="Q143" i="15"/>
  <c r="AA143" i="15" s="1"/>
  <c r="P143" i="15"/>
  <c r="Z143" i="15" s="1"/>
  <c r="O143" i="15"/>
  <c r="Y143" i="15" s="1"/>
  <c r="M143" i="15"/>
  <c r="L143" i="15"/>
  <c r="S142" i="15"/>
  <c r="AC142" i="15" s="1"/>
  <c r="P142" i="15"/>
  <c r="Z142" i="15" s="1"/>
  <c r="O142" i="15"/>
  <c r="Y142" i="15" s="1"/>
  <c r="N142" i="15"/>
  <c r="X142" i="15" s="1"/>
  <c r="L142" i="15"/>
  <c r="S141" i="15"/>
  <c r="AC141" i="15" s="1"/>
  <c r="Q141" i="15"/>
  <c r="AA141" i="15" s="1"/>
  <c r="O141" i="15"/>
  <c r="Y141" i="15" s="1"/>
  <c r="N141" i="15"/>
  <c r="X141" i="15" s="1"/>
  <c r="M141" i="15"/>
  <c r="W141" i="15" s="1"/>
  <c r="S133" i="15"/>
  <c r="R133" i="15"/>
  <c r="Q133" i="15"/>
  <c r="AA133" i="15" s="1"/>
  <c r="P133" i="15"/>
  <c r="Z133" i="15" s="1"/>
  <c r="O133" i="15"/>
  <c r="Y133" i="15" s="1"/>
  <c r="N133" i="15"/>
  <c r="X133" i="15" s="1"/>
  <c r="M133" i="15"/>
  <c r="W133" i="15" s="1"/>
  <c r="L133" i="15"/>
  <c r="S132" i="15"/>
  <c r="AC132" i="15" s="1"/>
  <c r="R132" i="15"/>
  <c r="Q132" i="15"/>
  <c r="AA132" i="15" s="1"/>
  <c r="P132" i="15"/>
  <c r="Z132" i="15" s="1"/>
  <c r="O132" i="15"/>
  <c r="Y132" i="15" s="1"/>
  <c r="N132" i="15"/>
  <c r="X132" i="15" s="1"/>
  <c r="M132" i="15"/>
  <c r="W132" i="15" s="1"/>
  <c r="L132" i="15"/>
  <c r="V132" i="15" s="1"/>
  <c r="S131" i="15"/>
  <c r="AC131" i="15" s="1"/>
  <c r="R131" i="15"/>
  <c r="Q131" i="15"/>
  <c r="AA131" i="15" s="1"/>
  <c r="P131" i="15"/>
  <c r="Z131" i="15" s="1"/>
  <c r="O131" i="15"/>
  <c r="Y131" i="15" s="1"/>
  <c r="N131" i="15"/>
  <c r="X131" i="15" s="1"/>
  <c r="M131" i="15"/>
  <c r="W131" i="15" s="1"/>
  <c r="L131" i="15"/>
  <c r="S130" i="15"/>
  <c r="R130" i="15"/>
  <c r="Q130" i="15"/>
  <c r="AA130" i="15" s="1"/>
  <c r="P130" i="15"/>
  <c r="Z130" i="15" s="1"/>
  <c r="O130" i="15"/>
  <c r="Y130" i="15" s="1"/>
  <c r="N130" i="15"/>
  <c r="X130" i="15" s="1"/>
  <c r="M130" i="15"/>
  <c r="W130" i="15" s="1"/>
  <c r="L130" i="15"/>
  <c r="V130" i="15" s="1"/>
  <c r="S129" i="15"/>
  <c r="AC129" i="15" s="1"/>
  <c r="R129" i="15"/>
  <c r="Q129" i="15"/>
  <c r="AA129" i="15" s="1"/>
  <c r="P129" i="15"/>
  <c r="Z129" i="15" s="1"/>
  <c r="O129" i="15"/>
  <c r="Y129" i="15" s="1"/>
  <c r="N129" i="15"/>
  <c r="X129" i="15" s="1"/>
  <c r="M129" i="15"/>
  <c r="W129" i="15" s="1"/>
  <c r="L129" i="15"/>
  <c r="V129" i="15" s="1"/>
  <c r="S128" i="15"/>
  <c r="AC128" i="15" s="1"/>
  <c r="R128" i="15"/>
  <c r="Q128" i="15"/>
  <c r="AA128" i="15" s="1"/>
  <c r="P128" i="15"/>
  <c r="Z128" i="15" s="1"/>
  <c r="O128" i="15"/>
  <c r="Y128" i="15" s="1"/>
  <c r="N128" i="15"/>
  <c r="X128" i="15" s="1"/>
  <c r="M128" i="15"/>
  <c r="W128" i="15" s="1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B101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B10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B90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B8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B99" i="16"/>
  <c r="AX41" i="15"/>
  <c r="AX41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B88" i="16"/>
  <c r="R209" i="15" l="1"/>
  <c r="AB209" i="17"/>
  <c r="AB211" i="17"/>
  <c r="S205" i="15"/>
  <c r="S209" i="15"/>
  <c r="V208" i="17"/>
  <c r="Z193" i="17"/>
  <c r="M230" i="19"/>
  <c r="S143" i="16"/>
  <c r="M154" i="16"/>
  <c r="L157" i="16"/>
  <c r="R192" i="15"/>
  <c r="R206" i="15"/>
  <c r="R210" i="15"/>
  <c r="L220" i="15"/>
  <c r="S222" i="15"/>
  <c r="AC211" i="17"/>
  <c r="Z197" i="17"/>
  <c r="AC209" i="17"/>
  <c r="V193" i="17"/>
  <c r="Y142" i="17"/>
  <c r="P141" i="15"/>
  <c r="Z141" i="15" s="1"/>
  <c r="Q142" i="15"/>
  <c r="AA142" i="15" s="1"/>
  <c r="S143" i="15"/>
  <c r="AC143" i="15" s="1"/>
  <c r="L145" i="15"/>
  <c r="V145" i="15" s="1"/>
  <c r="M146" i="15"/>
  <c r="W146" i="15" s="1"/>
  <c r="N156" i="15"/>
  <c r="X156" i="15" s="1"/>
  <c r="N168" i="15" s="1"/>
  <c r="W132" i="16"/>
  <c r="L144" i="16"/>
  <c r="S154" i="16"/>
  <c r="S157" i="16"/>
  <c r="R193" i="15"/>
  <c r="S206" i="15"/>
  <c r="S210" i="15"/>
  <c r="R220" i="15"/>
  <c r="L223" i="15"/>
  <c r="V206" i="17"/>
  <c r="AB210" i="17"/>
  <c r="AB208" i="17"/>
  <c r="AA209" i="17"/>
  <c r="X130" i="17"/>
  <c r="Z196" i="17"/>
  <c r="X129" i="17"/>
  <c r="B109" i="16"/>
  <c r="B108" i="16"/>
  <c r="B110" i="16"/>
  <c r="N146" i="15"/>
  <c r="X146" i="15" s="1"/>
  <c r="S144" i="16"/>
  <c r="L155" i="16"/>
  <c r="L158" i="16"/>
  <c r="R194" i="15"/>
  <c r="R207" i="15"/>
  <c r="L218" i="15"/>
  <c r="S220" i="15"/>
  <c r="R223" i="15"/>
  <c r="AC192" i="17"/>
  <c r="V196" i="17"/>
  <c r="X133" i="17"/>
  <c r="S234" i="19"/>
  <c r="L141" i="16"/>
  <c r="L145" i="16"/>
  <c r="M155" i="16"/>
  <c r="S158" i="16"/>
  <c r="AC158" i="16" s="1"/>
  <c r="S207" i="15"/>
  <c r="S223" i="15"/>
  <c r="AC210" i="17"/>
  <c r="S234" i="17" s="1"/>
  <c r="H232" i="19"/>
  <c r="D275" i="19" s="1"/>
  <c r="AC197" i="17"/>
  <c r="AB196" i="17"/>
  <c r="S141" i="16"/>
  <c r="S145" i="16"/>
  <c r="S155" i="16"/>
  <c r="AC155" i="16" s="1"/>
  <c r="L159" i="16"/>
  <c r="V159" i="16" s="1"/>
  <c r="R196" i="15"/>
  <c r="R208" i="15"/>
  <c r="S218" i="15"/>
  <c r="R221" i="15"/>
  <c r="Z195" i="17"/>
  <c r="AC208" i="17"/>
  <c r="C232" i="19"/>
  <c r="D280" i="19" s="1"/>
  <c r="W192" i="17"/>
  <c r="AB133" i="15"/>
  <c r="L141" i="15"/>
  <c r="V141" i="15" s="1"/>
  <c r="M142" i="15"/>
  <c r="W142" i="15" s="1"/>
  <c r="N143" i="15"/>
  <c r="X143" i="15" s="1"/>
  <c r="O144" i="15"/>
  <c r="Y144" i="15" s="1"/>
  <c r="P145" i="15"/>
  <c r="Z145" i="15" s="1"/>
  <c r="Q146" i="15"/>
  <c r="AA146" i="15" s="1"/>
  <c r="V133" i="15"/>
  <c r="AA128" i="16"/>
  <c r="L142" i="16"/>
  <c r="V142" i="16" s="1"/>
  <c r="L146" i="16"/>
  <c r="V146" i="16" s="1"/>
  <c r="L156" i="16"/>
  <c r="V156" i="16" s="1"/>
  <c r="V128" i="16"/>
  <c r="R197" i="15"/>
  <c r="S208" i="15"/>
  <c r="L219" i="15"/>
  <c r="S221" i="15"/>
  <c r="AA206" i="17"/>
  <c r="AC155" i="17"/>
  <c r="AC207" i="17"/>
  <c r="AB193" i="17"/>
  <c r="Y129" i="17"/>
  <c r="AM95" i="16"/>
  <c r="AM94" i="16"/>
  <c r="AM93" i="16"/>
  <c r="AW106" i="16"/>
  <c r="AW105" i="16"/>
  <c r="AW104" i="16"/>
  <c r="B326" i="16" s="1"/>
  <c r="Q106" i="16"/>
  <c r="Q105" i="16"/>
  <c r="Q104" i="16"/>
  <c r="B257" i="16" s="1"/>
  <c r="V95" i="16"/>
  <c r="V94" i="16"/>
  <c r="V93" i="16"/>
  <c r="AN105" i="16"/>
  <c r="AN104" i="16"/>
  <c r="B309" i="16" s="1"/>
  <c r="AN106" i="16"/>
  <c r="H104" i="16"/>
  <c r="B242" i="16" s="1"/>
  <c r="H106" i="16"/>
  <c r="H105" i="16"/>
  <c r="O154" i="15"/>
  <c r="O158" i="15"/>
  <c r="S196" i="15"/>
  <c r="W156" i="17"/>
  <c r="Y157" i="17"/>
  <c r="R232" i="17"/>
  <c r="H232" i="17"/>
  <c r="D275" i="17" s="1"/>
  <c r="Z144" i="17"/>
  <c r="AK93" i="16"/>
  <c r="AK94" i="16"/>
  <c r="AK95" i="16"/>
  <c r="E94" i="16"/>
  <c r="E95" i="16"/>
  <c r="E93" i="16"/>
  <c r="O104" i="16"/>
  <c r="B259" i="16" s="1"/>
  <c r="O106" i="16"/>
  <c r="O105" i="16"/>
  <c r="P155" i="15"/>
  <c r="P131" i="16"/>
  <c r="Z131" i="16" s="1"/>
  <c r="M141" i="16"/>
  <c r="W141" i="16" s="1"/>
  <c r="M144" i="16"/>
  <c r="W154" i="16"/>
  <c r="M157" i="16"/>
  <c r="W157" i="16" s="1"/>
  <c r="L193" i="15"/>
  <c r="L197" i="15"/>
  <c r="L208" i="15"/>
  <c r="L192" i="15"/>
  <c r="AB156" i="17"/>
  <c r="AC157" i="17"/>
  <c r="AB206" i="17"/>
  <c r="P235" i="19"/>
  <c r="F235" i="19"/>
  <c r="D329" i="19" s="1"/>
  <c r="W157" i="17"/>
  <c r="H235" i="19"/>
  <c r="D327" i="19" s="1"/>
  <c r="R235" i="19"/>
  <c r="AB95" i="16"/>
  <c r="AB94" i="16"/>
  <c r="AB93" i="16"/>
  <c r="AT106" i="16"/>
  <c r="AT105" i="16"/>
  <c r="AT104" i="16"/>
  <c r="B329" i="16" s="1"/>
  <c r="N106" i="16"/>
  <c r="N105" i="16"/>
  <c r="N104" i="16"/>
  <c r="B260" i="16" s="1"/>
  <c r="Q155" i="15"/>
  <c r="Q158" i="15"/>
  <c r="R130" i="16"/>
  <c r="AB130" i="16" s="1"/>
  <c r="N141" i="16"/>
  <c r="X141" i="16" s="1"/>
  <c r="N145" i="16"/>
  <c r="X145" i="16" s="1"/>
  <c r="N156" i="16"/>
  <c r="X156" i="16" s="1"/>
  <c r="M194" i="15"/>
  <c r="M205" i="15"/>
  <c r="M210" i="15"/>
  <c r="R234" i="17"/>
  <c r="H234" i="17"/>
  <c r="D309" i="17" s="1"/>
  <c r="AA210" i="17"/>
  <c r="AC141" i="17"/>
  <c r="AC143" i="17"/>
  <c r="W145" i="17"/>
  <c r="N233" i="19"/>
  <c r="D233" i="19"/>
  <c r="D295" i="19" s="1"/>
  <c r="Y155" i="17"/>
  <c r="O167" i="17" s="1"/>
  <c r="L230" i="19"/>
  <c r="B230" i="19"/>
  <c r="AA207" i="17"/>
  <c r="B171" i="17"/>
  <c r="X146" i="17"/>
  <c r="Y133" i="17"/>
  <c r="AQ93" i="16"/>
  <c r="AQ94" i="16"/>
  <c r="AQ95" i="16"/>
  <c r="AI95" i="16"/>
  <c r="AI93" i="16"/>
  <c r="AI94" i="16"/>
  <c r="AA95" i="16"/>
  <c r="AA93" i="16"/>
  <c r="AA94" i="16"/>
  <c r="S94" i="16"/>
  <c r="S95" i="16"/>
  <c r="S93" i="16"/>
  <c r="K94" i="16"/>
  <c r="K95" i="16"/>
  <c r="K93" i="16"/>
  <c r="C95" i="16"/>
  <c r="C93" i="16"/>
  <c r="C94" i="16"/>
  <c r="AS105" i="16"/>
  <c r="AS104" i="16"/>
  <c r="B330" i="16" s="1"/>
  <c r="AS106" i="16"/>
  <c r="AK106" i="16"/>
  <c r="AK104" i="16"/>
  <c r="B312" i="16" s="1"/>
  <c r="AK105" i="16"/>
  <c r="AC106" i="16"/>
  <c r="AC104" i="16"/>
  <c r="B294" i="16" s="1"/>
  <c r="AC105" i="16"/>
  <c r="U105" i="16"/>
  <c r="U106" i="16"/>
  <c r="U104" i="16"/>
  <c r="B278" i="16" s="1"/>
  <c r="M105" i="16"/>
  <c r="M106" i="16"/>
  <c r="M104" i="16"/>
  <c r="B261" i="16" s="1"/>
  <c r="E106" i="16"/>
  <c r="E104" i="16"/>
  <c r="B245" i="16" s="1"/>
  <c r="E105" i="16"/>
  <c r="R141" i="15"/>
  <c r="AB141" i="15" s="1"/>
  <c r="R142" i="15"/>
  <c r="AB142" i="15" s="1"/>
  <c r="R143" i="15"/>
  <c r="AB143" i="15" s="1"/>
  <c r="R144" i="15"/>
  <c r="AB144" i="15" s="1"/>
  <c r="R145" i="15"/>
  <c r="AB145" i="15" s="1"/>
  <c r="R154" i="15"/>
  <c r="R155" i="15"/>
  <c r="R156" i="15"/>
  <c r="R157" i="15"/>
  <c r="R158" i="15"/>
  <c r="R159" i="15"/>
  <c r="M128" i="16"/>
  <c r="W128" i="16" s="1"/>
  <c r="L129" i="16"/>
  <c r="V129" i="16" s="1"/>
  <c r="S130" i="16"/>
  <c r="AC130" i="16" s="1"/>
  <c r="R131" i="16"/>
  <c r="AB131" i="16" s="1"/>
  <c r="Q132" i="16"/>
  <c r="AA132" i="16" s="1"/>
  <c r="P133" i="16"/>
  <c r="O141" i="16"/>
  <c r="Y141" i="16" s="1"/>
  <c r="O142" i="16"/>
  <c r="O143" i="16"/>
  <c r="Y143" i="16" s="1"/>
  <c r="O144" i="16"/>
  <c r="Y144" i="16" s="1"/>
  <c r="O145" i="16"/>
  <c r="O146" i="16"/>
  <c r="O154" i="16"/>
  <c r="Y154" i="16" s="1"/>
  <c r="O155" i="16"/>
  <c r="Y155" i="16" s="1"/>
  <c r="O156" i="16"/>
  <c r="Y156" i="16" s="1"/>
  <c r="O157" i="16"/>
  <c r="Y157" i="16" s="1"/>
  <c r="O158" i="16"/>
  <c r="Y158" i="16" s="1"/>
  <c r="O159" i="16"/>
  <c r="Y159" i="16" s="1"/>
  <c r="N192" i="15"/>
  <c r="N193" i="15"/>
  <c r="N194" i="15"/>
  <c r="N195" i="15"/>
  <c r="N196" i="15"/>
  <c r="N197" i="15"/>
  <c r="N205" i="15"/>
  <c r="N206" i="15"/>
  <c r="N207" i="15"/>
  <c r="N208" i="15"/>
  <c r="N209" i="15"/>
  <c r="N210" i="15"/>
  <c r="N218" i="15"/>
  <c r="N219" i="15"/>
  <c r="N220" i="15"/>
  <c r="N221" i="15"/>
  <c r="N222" i="15"/>
  <c r="N223" i="15"/>
  <c r="L232" i="19"/>
  <c r="B232" i="19"/>
  <c r="AB158" i="17"/>
  <c r="R170" i="17" s="1"/>
  <c r="AB141" i="17"/>
  <c r="X156" i="17"/>
  <c r="N168" i="17" s="1"/>
  <c r="Q230" i="17"/>
  <c r="G230" i="17"/>
  <c r="D243" i="17" s="1"/>
  <c r="X128" i="17"/>
  <c r="W206" i="17"/>
  <c r="Z159" i="17"/>
  <c r="AB154" i="17"/>
  <c r="AC159" i="17"/>
  <c r="AA129" i="17"/>
  <c r="X158" i="17"/>
  <c r="Y197" i="17"/>
  <c r="S235" i="19"/>
  <c r="I235" i="19"/>
  <c r="D326" i="19" s="1"/>
  <c r="V155" i="17"/>
  <c r="AC144" i="17"/>
  <c r="AB133" i="17"/>
  <c r="V130" i="17"/>
  <c r="P234" i="19"/>
  <c r="F234" i="19"/>
  <c r="D311" i="19" s="1"/>
  <c r="P230" i="19"/>
  <c r="F230" i="19"/>
  <c r="D244" i="19" s="1"/>
  <c r="G235" i="19"/>
  <c r="D328" i="19" s="1"/>
  <c r="Q235" i="19"/>
  <c r="Y159" i="17"/>
  <c r="AC194" i="17"/>
  <c r="AA208" i="17"/>
  <c r="W159" i="17"/>
  <c r="AC130" i="17"/>
  <c r="L230" i="17"/>
  <c r="B230" i="17"/>
  <c r="B231" i="19"/>
  <c r="L231" i="19"/>
  <c r="W131" i="17"/>
  <c r="V210" i="17"/>
  <c r="R234" i="19"/>
  <c r="W95" i="16"/>
  <c r="W94" i="16"/>
  <c r="W93" i="16"/>
  <c r="AO106" i="16"/>
  <c r="AO105" i="16"/>
  <c r="AO104" i="16"/>
  <c r="B308" i="16" s="1"/>
  <c r="I106" i="16"/>
  <c r="I105" i="16"/>
  <c r="I104" i="16"/>
  <c r="B241" i="16" s="1"/>
  <c r="N159" i="15"/>
  <c r="AA224" i="16"/>
  <c r="O235" i="19"/>
  <c r="E235" i="19"/>
  <c r="D330" i="19" s="1"/>
  <c r="AB155" i="17"/>
  <c r="AD95" i="16"/>
  <c r="AD94" i="16"/>
  <c r="AD93" i="16"/>
  <c r="AV104" i="16"/>
  <c r="B327" i="16" s="1"/>
  <c r="AV106" i="16"/>
  <c r="AV105" i="16"/>
  <c r="P104" i="16"/>
  <c r="B258" i="16" s="1"/>
  <c r="P106" i="16"/>
  <c r="P105" i="16"/>
  <c r="O155" i="15"/>
  <c r="O159" i="15"/>
  <c r="S195" i="15"/>
  <c r="O224" i="16"/>
  <c r="AC222" i="16" s="1"/>
  <c r="O198" i="16"/>
  <c r="V192" i="16" s="1"/>
  <c r="P231" i="19"/>
  <c r="F231" i="19"/>
  <c r="D260" i="19" s="1"/>
  <c r="AS94" i="16"/>
  <c r="AS95" i="16"/>
  <c r="AS93" i="16"/>
  <c r="M94" i="16"/>
  <c r="M95" i="16"/>
  <c r="M93" i="16"/>
  <c r="AE106" i="16"/>
  <c r="AE105" i="16"/>
  <c r="AE104" i="16"/>
  <c r="B292" i="16" s="1"/>
  <c r="P158" i="15"/>
  <c r="S128" i="16"/>
  <c r="AC128" i="16" s="1"/>
  <c r="M143" i="16"/>
  <c r="AB159" i="16"/>
  <c r="L195" i="15"/>
  <c r="L205" i="15"/>
  <c r="L207" i="15"/>
  <c r="L210" i="15"/>
  <c r="S230" i="19"/>
  <c r="I230" i="19"/>
  <c r="D241" i="19" s="1"/>
  <c r="S232" i="17"/>
  <c r="I232" i="17"/>
  <c r="D274" i="17" s="1"/>
  <c r="Y146" i="17"/>
  <c r="AC142" i="17"/>
  <c r="S167" i="17" s="1"/>
  <c r="N232" i="19"/>
  <c r="D232" i="19"/>
  <c r="D279" i="19" s="1"/>
  <c r="P233" i="19"/>
  <c r="F233" i="19"/>
  <c r="D293" i="19" s="1"/>
  <c r="W141" i="17"/>
  <c r="X142" i="17"/>
  <c r="D167" i="17" s="1"/>
  <c r="C262" i="17" s="1"/>
  <c r="L94" i="16"/>
  <c r="L95" i="16"/>
  <c r="L93" i="16"/>
  <c r="AD106" i="16"/>
  <c r="AD105" i="16"/>
  <c r="AD104" i="16"/>
  <c r="B293" i="16" s="1"/>
  <c r="Q157" i="15"/>
  <c r="S129" i="16"/>
  <c r="AC129" i="16" s="1"/>
  <c r="O133" i="16"/>
  <c r="Y133" i="16" s="1"/>
  <c r="N144" i="16"/>
  <c r="X144" i="16" s="1"/>
  <c r="N155" i="16"/>
  <c r="X155" i="16" s="1"/>
  <c r="N159" i="16"/>
  <c r="X159" i="16" s="1"/>
  <c r="M197" i="15"/>
  <c r="M208" i="15"/>
  <c r="M220" i="15"/>
  <c r="Y224" i="16"/>
  <c r="Z208" i="17"/>
  <c r="AC206" i="17"/>
  <c r="S230" i="17" s="1"/>
  <c r="S232" i="19"/>
  <c r="I232" i="19"/>
  <c r="D274" i="19" s="1"/>
  <c r="Z211" i="17"/>
  <c r="P235" i="17" s="1"/>
  <c r="G234" i="19"/>
  <c r="D310" i="19" s="1"/>
  <c r="Q234" i="19"/>
  <c r="W158" i="17"/>
  <c r="Z93" i="16"/>
  <c r="Z95" i="16"/>
  <c r="Z94" i="16"/>
  <c r="AR104" i="16"/>
  <c r="B331" i="16" s="1"/>
  <c r="AR106" i="16"/>
  <c r="AR105" i="16"/>
  <c r="AJ105" i="16"/>
  <c r="AJ104" i="16"/>
  <c r="B313" i="16" s="1"/>
  <c r="AJ106" i="16"/>
  <c r="AB106" i="16"/>
  <c r="AB105" i="16"/>
  <c r="AB104" i="16"/>
  <c r="B295" i="16" s="1"/>
  <c r="T105" i="16"/>
  <c r="T106" i="16"/>
  <c r="T104" i="16"/>
  <c r="B279" i="16" s="1"/>
  <c r="L104" i="16"/>
  <c r="B262" i="16" s="1"/>
  <c r="L106" i="16"/>
  <c r="L105" i="16"/>
  <c r="D105" i="16"/>
  <c r="D104" i="16"/>
  <c r="B246" i="16" s="1"/>
  <c r="D106" i="16"/>
  <c r="S154" i="15"/>
  <c r="S155" i="15"/>
  <c r="S156" i="15"/>
  <c r="S157" i="15"/>
  <c r="S158" i="15"/>
  <c r="S159" i="15"/>
  <c r="N128" i="16"/>
  <c r="X128" i="16" s="1"/>
  <c r="M129" i="16"/>
  <c r="W129" i="16" s="1"/>
  <c r="L130" i="16"/>
  <c r="V130" i="16" s="1"/>
  <c r="S131" i="16"/>
  <c r="AC131" i="16" s="1"/>
  <c r="R132" i="16"/>
  <c r="AB132" i="16" s="1"/>
  <c r="Q133" i="16"/>
  <c r="AA133" i="16" s="1"/>
  <c r="P141" i="16"/>
  <c r="Z141" i="16" s="1"/>
  <c r="P142" i="16"/>
  <c r="Z142" i="16" s="1"/>
  <c r="P143" i="16"/>
  <c r="Z143" i="16" s="1"/>
  <c r="P144" i="16"/>
  <c r="Z144" i="16" s="1"/>
  <c r="P145" i="16"/>
  <c r="Z145" i="16" s="1"/>
  <c r="P146" i="16"/>
  <c r="Z146" i="16" s="1"/>
  <c r="P154" i="16"/>
  <c r="Z154" i="16" s="1"/>
  <c r="P155" i="16"/>
  <c r="Z155" i="16" s="1"/>
  <c r="P156" i="16"/>
  <c r="Z156" i="16" s="1"/>
  <c r="P157" i="16"/>
  <c r="Z157" i="16" s="1"/>
  <c r="P158" i="16"/>
  <c r="Z158" i="16" s="1"/>
  <c r="Q159" i="16"/>
  <c r="AA159" i="16" s="1"/>
  <c r="O192" i="15"/>
  <c r="O193" i="15"/>
  <c r="O194" i="15"/>
  <c r="O195" i="15"/>
  <c r="O196" i="15"/>
  <c r="O197" i="15"/>
  <c r="O205" i="15"/>
  <c r="O206" i="15"/>
  <c r="O207" i="15"/>
  <c r="O208" i="15"/>
  <c r="O209" i="15"/>
  <c r="O210" i="15"/>
  <c r="O218" i="15"/>
  <c r="O219" i="15"/>
  <c r="O220" i="15"/>
  <c r="O221" i="15"/>
  <c r="O222" i="15"/>
  <c r="O223" i="15"/>
  <c r="M234" i="19"/>
  <c r="C234" i="19"/>
  <c r="D314" i="19" s="1"/>
  <c r="Z222" i="16"/>
  <c r="V224" i="16"/>
  <c r="X224" i="16"/>
  <c r="AC221" i="16"/>
  <c r="AB223" i="16"/>
  <c r="X222" i="16"/>
  <c r="AC194" i="16"/>
  <c r="AB159" i="17"/>
  <c r="Z130" i="17"/>
  <c r="X159" i="17"/>
  <c r="N171" i="17" s="1"/>
  <c r="B234" i="17"/>
  <c r="L234" i="17"/>
  <c r="D230" i="19"/>
  <c r="D246" i="19" s="1"/>
  <c r="Y144" i="17"/>
  <c r="Z145" i="17"/>
  <c r="B235" i="19"/>
  <c r="L235" i="19"/>
  <c r="V196" i="16"/>
  <c r="V154" i="17"/>
  <c r="AA130" i="17"/>
  <c r="W143" i="17"/>
  <c r="C168" i="17" s="1"/>
  <c r="C280" i="17" s="1"/>
  <c r="I234" i="17"/>
  <c r="D308" i="17" s="1"/>
  <c r="V156" i="17"/>
  <c r="AC145" i="17"/>
  <c r="AC128" i="17"/>
  <c r="Z192" i="17"/>
  <c r="M231" i="19"/>
  <c r="C231" i="19"/>
  <c r="D263" i="19" s="1"/>
  <c r="O231" i="19"/>
  <c r="E231" i="19"/>
  <c r="D261" i="19" s="1"/>
  <c r="N235" i="19"/>
  <c r="D235" i="19"/>
  <c r="D331" i="19" s="1"/>
  <c r="O233" i="19"/>
  <c r="E233" i="19"/>
  <c r="D294" i="19" s="1"/>
  <c r="X144" i="17"/>
  <c r="AA157" i="17"/>
  <c r="AC193" i="17"/>
  <c r="S231" i="17" s="1"/>
  <c r="X196" i="16"/>
  <c r="X154" i="17"/>
  <c r="AC131" i="17"/>
  <c r="L234" i="19"/>
  <c r="B234" i="19"/>
  <c r="AU95" i="16"/>
  <c r="AU94" i="16"/>
  <c r="AU93" i="16"/>
  <c r="O95" i="16"/>
  <c r="O94" i="16"/>
  <c r="O93" i="16"/>
  <c r="AG106" i="16"/>
  <c r="AG105" i="16"/>
  <c r="AG104" i="16"/>
  <c r="B290" i="16" s="1"/>
  <c r="V221" i="16"/>
  <c r="R230" i="17"/>
  <c r="H230" i="17"/>
  <c r="D242" i="17" s="1"/>
  <c r="N234" i="19"/>
  <c r="D234" i="19"/>
  <c r="D313" i="19" s="1"/>
  <c r="AL95" i="16"/>
  <c r="AL94" i="16"/>
  <c r="AL93" i="16"/>
  <c r="F95" i="16"/>
  <c r="F94" i="16"/>
  <c r="F93" i="16"/>
  <c r="X104" i="16"/>
  <c r="B275" i="16" s="1"/>
  <c r="X106" i="16"/>
  <c r="X105" i="16"/>
  <c r="O156" i="15"/>
  <c r="Q129" i="16"/>
  <c r="AA129" i="16" s="1"/>
  <c r="O131" i="16"/>
  <c r="Y131" i="16" s="1"/>
  <c r="M133" i="16"/>
  <c r="W133" i="16" s="1"/>
  <c r="L171" i="16"/>
  <c r="B171" i="16"/>
  <c r="S193" i="15"/>
  <c r="S197" i="15"/>
  <c r="V220" i="16"/>
  <c r="Z224" i="16"/>
  <c r="AC156" i="17"/>
  <c r="W154" i="17"/>
  <c r="R230" i="19"/>
  <c r="H230" i="19"/>
  <c r="D242" i="19" s="1"/>
  <c r="D168" i="17"/>
  <c r="C279" i="17" s="1"/>
  <c r="W142" i="17"/>
  <c r="AC95" i="16"/>
  <c r="AC93" i="16"/>
  <c r="AC94" i="16"/>
  <c r="AM104" i="16"/>
  <c r="B310" i="16" s="1"/>
  <c r="AM106" i="16"/>
  <c r="AM105" i="16"/>
  <c r="G106" i="16"/>
  <c r="G105" i="16"/>
  <c r="G104" i="16"/>
  <c r="B243" i="16" s="1"/>
  <c r="P156" i="15"/>
  <c r="Q130" i="16"/>
  <c r="AA130" i="16" s="1"/>
  <c r="N133" i="16"/>
  <c r="X133" i="16" s="1"/>
  <c r="M146" i="16"/>
  <c r="W156" i="16"/>
  <c r="M159" i="16"/>
  <c r="W159" i="16" s="1"/>
  <c r="L196" i="15"/>
  <c r="AA211" i="17"/>
  <c r="AC224" i="16"/>
  <c r="AA222" i="16"/>
  <c r="AA145" i="17"/>
  <c r="Z209" i="17"/>
  <c r="P233" i="17" s="1"/>
  <c r="V193" i="16"/>
  <c r="AB146" i="17"/>
  <c r="X193" i="16"/>
  <c r="W146" i="17"/>
  <c r="C171" i="17" s="1"/>
  <c r="C332" i="17" s="1"/>
  <c r="AJ93" i="16"/>
  <c r="AJ95" i="16"/>
  <c r="AJ94" i="16"/>
  <c r="D95" i="16"/>
  <c r="D93" i="16"/>
  <c r="D94" i="16"/>
  <c r="V106" i="16"/>
  <c r="V105" i="16"/>
  <c r="V104" i="16"/>
  <c r="B277" i="16" s="1"/>
  <c r="Q154" i="15"/>
  <c r="Q159" i="15"/>
  <c r="Q131" i="16"/>
  <c r="AA131" i="16" s="1"/>
  <c r="N143" i="16"/>
  <c r="X143" i="16" s="1"/>
  <c r="N154" i="16"/>
  <c r="X154" i="16" s="1"/>
  <c r="N158" i="16"/>
  <c r="X158" i="16" s="1"/>
  <c r="M193" i="15"/>
  <c r="M196" i="15"/>
  <c r="M207" i="15"/>
  <c r="M218" i="15"/>
  <c r="M222" i="15"/>
  <c r="S233" i="17"/>
  <c r="I233" i="17"/>
  <c r="D290" i="17" s="1"/>
  <c r="Z221" i="16"/>
  <c r="AA221" i="16"/>
  <c r="AA146" i="17"/>
  <c r="AA156" i="17"/>
  <c r="AC158" i="17"/>
  <c r="M235" i="19"/>
  <c r="C235" i="19"/>
  <c r="D332" i="19" s="1"/>
  <c r="O234" i="19"/>
  <c r="E234" i="19"/>
  <c r="D312" i="19" s="1"/>
  <c r="B94" i="16"/>
  <c r="B95" i="16"/>
  <c r="B93" i="16"/>
  <c r="J94" i="16"/>
  <c r="J95" i="16"/>
  <c r="J93" i="16"/>
  <c r="AO95" i="16"/>
  <c r="AO94" i="16"/>
  <c r="AO93" i="16"/>
  <c r="AG95" i="16"/>
  <c r="AG94" i="16"/>
  <c r="AG93" i="16"/>
  <c r="Q95" i="16"/>
  <c r="Q94" i="16"/>
  <c r="Q93" i="16"/>
  <c r="I95" i="16"/>
  <c r="I94" i="16"/>
  <c r="I93" i="16"/>
  <c r="AQ106" i="16"/>
  <c r="AQ104" i="16"/>
  <c r="B332" i="16" s="1"/>
  <c r="AQ105" i="16"/>
  <c r="AI105" i="16"/>
  <c r="AI104" i="16"/>
  <c r="B314" i="16" s="1"/>
  <c r="AI106" i="16"/>
  <c r="AA106" i="16"/>
  <c r="AA105" i="16"/>
  <c r="AA104" i="16"/>
  <c r="B296" i="16" s="1"/>
  <c r="S106" i="16"/>
  <c r="S104" i="16"/>
  <c r="B280" i="16" s="1"/>
  <c r="S105" i="16"/>
  <c r="K105" i="16"/>
  <c r="K104" i="16"/>
  <c r="B263" i="16" s="1"/>
  <c r="K106" i="16"/>
  <c r="C104" i="16"/>
  <c r="B247" i="16" s="1"/>
  <c r="C106" i="16"/>
  <c r="C105" i="16"/>
  <c r="L154" i="15"/>
  <c r="L155" i="15"/>
  <c r="V155" i="15" s="1"/>
  <c r="L167" i="15" s="1"/>
  <c r="L156" i="15"/>
  <c r="V156" i="15" s="1"/>
  <c r="L168" i="15" s="1"/>
  <c r="L157" i="15"/>
  <c r="L158" i="15"/>
  <c r="L159" i="15"/>
  <c r="V159" i="15" s="1"/>
  <c r="L171" i="15" s="1"/>
  <c r="O128" i="16"/>
  <c r="Y128" i="16" s="1"/>
  <c r="N129" i="16"/>
  <c r="X129" i="16" s="1"/>
  <c r="M130" i="16"/>
  <c r="W130" i="16" s="1"/>
  <c r="L131" i="16"/>
  <c r="V131" i="16" s="1"/>
  <c r="S132" i="16"/>
  <c r="AC132" i="16" s="1"/>
  <c r="R133" i="16"/>
  <c r="AB133" i="16" s="1"/>
  <c r="Q141" i="16"/>
  <c r="Q142" i="16"/>
  <c r="Q143" i="16"/>
  <c r="Q144" i="16"/>
  <c r="Q145" i="16"/>
  <c r="AA145" i="16" s="1"/>
  <c r="Q146" i="16"/>
  <c r="Q154" i="16"/>
  <c r="AA154" i="16" s="1"/>
  <c r="Q155" i="16"/>
  <c r="AA155" i="16" s="1"/>
  <c r="Q156" i="16"/>
  <c r="AA156" i="16" s="1"/>
  <c r="Q157" i="16"/>
  <c r="AA157" i="16" s="1"/>
  <c r="Q158" i="16"/>
  <c r="AA158" i="16" s="1"/>
  <c r="S159" i="16"/>
  <c r="P192" i="15"/>
  <c r="P193" i="15"/>
  <c r="P194" i="15"/>
  <c r="P195" i="15"/>
  <c r="P196" i="15"/>
  <c r="P197" i="15"/>
  <c r="P205" i="15"/>
  <c r="P206" i="15"/>
  <c r="P207" i="15"/>
  <c r="P208" i="15"/>
  <c r="P209" i="15"/>
  <c r="P210" i="15"/>
  <c r="P218" i="15"/>
  <c r="P219" i="15"/>
  <c r="P220" i="15"/>
  <c r="P221" i="15"/>
  <c r="P222" i="15"/>
  <c r="P223" i="15"/>
  <c r="Z219" i="16"/>
  <c r="V223" i="16"/>
  <c r="X220" i="16"/>
  <c r="AC220" i="16"/>
  <c r="AB222" i="16"/>
  <c r="W223" i="16"/>
  <c r="AC195" i="16"/>
  <c r="AC154" i="17"/>
  <c r="Z131" i="17"/>
  <c r="W144" i="17"/>
  <c r="V207" i="17"/>
  <c r="Z141" i="17"/>
  <c r="Y130" i="17"/>
  <c r="E168" i="17" s="1"/>
  <c r="C278" i="17" s="1"/>
  <c r="V197" i="16"/>
  <c r="AB142" i="17"/>
  <c r="H167" i="17" s="1"/>
  <c r="C258" i="17" s="1"/>
  <c r="AA131" i="17"/>
  <c r="G169" i="17" s="1"/>
  <c r="C292" i="17" s="1"/>
  <c r="X141" i="17"/>
  <c r="X196" i="17"/>
  <c r="W197" i="17"/>
  <c r="X197" i="17"/>
  <c r="X192" i="17"/>
  <c r="W193" i="17"/>
  <c r="Y192" i="17"/>
  <c r="X193" i="17"/>
  <c r="W194" i="17"/>
  <c r="Y193" i="17"/>
  <c r="W195" i="17"/>
  <c r="X195" i="17"/>
  <c r="W196" i="17"/>
  <c r="X194" i="17"/>
  <c r="S231" i="19"/>
  <c r="I231" i="19"/>
  <c r="D257" i="19" s="1"/>
  <c r="W193" i="16"/>
  <c r="V157" i="17"/>
  <c r="AC146" i="17"/>
  <c r="AB195" i="17"/>
  <c r="R233" i="17" s="1"/>
  <c r="Q230" i="19"/>
  <c r="G230" i="19"/>
  <c r="D243" i="19" s="1"/>
  <c r="Q232" i="19"/>
  <c r="G232" i="19"/>
  <c r="D276" i="19" s="1"/>
  <c r="O232" i="19"/>
  <c r="E232" i="19"/>
  <c r="D278" i="19" s="1"/>
  <c r="Y141" i="17"/>
  <c r="E166" i="17" s="1"/>
  <c r="C245" i="17" s="1"/>
  <c r="Z156" i="17"/>
  <c r="P168" i="17" s="1"/>
  <c r="Z142" i="17"/>
  <c r="AA195" i="17"/>
  <c r="X197" i="16"/>
  <c r="V143" i="17"/>
  <c r="AC132" i="17"/>
  <c r="L233" i="19"/>
  <c r="B233" i="19"/>
  <c r="AA194" i="17"/>
  <c r="Q232" i="17" s="1"/>
  <c r="C230" i="19"/>
  <c r="D247" i="19" s="1"/>
  <c r="I231" i="17"/>
  <c r="D257" i="17" s="1"/>
  <c r="V142" i="17"/>
  <c r="AE95" i="16"/>
  <c r="AE94" i="16"/>
  <c r="AE93" i="16"/>
  <c r="G95" i="16"/>
  <c r="G94" i="16"/>
  <c r="G93" i="16"/>
  <c r="Y106" i="16"/>
  <c r="Y105" i="16"/>
  <c r="Y104" i="16"/>
  <c r="B274" i="16" s="1"/>
  <c r="N158" i="15"/>
  <c r="X158" i="15" s="1"/>
  <c r="N170" i="15" s="1"/>
  <c r="Y223" i="16"/>
  <c r="AC197" i="16"/>
  <c r="W195" i="16"/>
  <c r="O230" i="19"/>
  <c r="E230" i="19"/>
  <c r="D245" i="19" s="1"/>
  <c r="B232" i="17"/>
  <c r="L232" i="17"/>
  <c r="W155" i="17"/>
  <c r="X157" i="17"/>
  <c r="AA159" i="17"/>
  <c r="Q171" i="17" s="1"/>
  <c r="AT95" i="16"/>
  <c r="AT94" i="16"/>
  <c r="AT93" i="16"/>
  <c r="N95" i="16"/>
  <c r="N94" i="16"/>
  <c r="N93" i="16"/>
  <c r="AF106" i="16"/>
  <c r="AF105" i="16"/>
  <c r="AF104" i="16"/>
  <c r="B291" i="16" s="1"/>
  <c r="O157" i="15"/>
  <c r="Y157" i="15" s="1"/>
  <c r="O169" i="15" s="1"/>
  <c r="R128" i="16"/>
  <c r="AB128" i="16" s="1"/>
  <c r="P130" i="16"/>
  <c r="Z130" i="16" s="1"/>
  <c r="N132" i="16"/>
  <c r="X132" i="16" s="1"/>
  <c r="S192" i="15"/>
  <c r="S194" i="15"/>
  <c r="X221" i="16"/>
  <c r="AA223" i="16"/>
  <c r="C166" i="17"/>
  <c r="C247" i="17" s="1"/>
  <c r="Z154" i="17"/>
  <c r="I233" i="19"/>
  <c r="D290" i="19" s="1"/>
  <c r="S233" i="19"/>
  <c r="N230" i="17"/>
  <c r="X155" i="17"/>
  <c r="N167" i="17" s="1"/>
  <c r="H231" i="19"/>
  <c r="D258" i="19" s="1"/>
  <c r="R231" i="19"/>
  <c r="L231" i="17"/>
  <c r="B231" i="17"/>
  <c r="U95" i="16"/>
  <c r="U93" i="16"/>
  <c r="U94" i="16"/>
  <c r="AU106" i="16"/>
  <c r="AU105" i="16"/>
  <c r="AU104" i="16"/>
  <c r="B328" i="16" s="1"/>
  <c r="W106" i="16"/>
  <c r="W105" i="16"/>
  <c r="W104" i="16"/>
  <c r="B276" i="16" s="1"/>
  <c r="P154" i="15"/>
  <c r="Z154" i="15" s="1"/>
  <c r="P166" i="15" s="1"/>
  <c r="P157" i="15"/>
  <c r="Z157" i="15" s="1"/>
  <c r="P169" i="15" s="1"/>
  <c r="P159" i="15"/>
  <c r="R129" i="16"/>
  <c r="AB129" i="16" s="1"/>
  <c r="O132" i="16"/>
  <c r="Y132" i="16" s="1"/>
  <c r="M142" i="16"/>
  <c r="W142" i="16" s="1"/>
  <c r="M145" i="16"/>
  <c r="W145" i="16" s="1"/>
  <c r="W155" i="16"/>
  <c r="M158" i="16"/>
  <c r="W158" i="16" s="1"/>
  <c r="L194" i="15"/>
  <c r="L206" i="15"/>
  <c r="L209" i="15"/>
  <c r="Y209" i="17"/>
  <c r="O233" i="17" s="1"/>
  <c r="Y211" i="17"/>
  <c r="O235" i="17" s="1"/>
  <c r="W211" i="17"/>
  <c r="M235" i="17" s="1"/>
  <c r="W210" i="17"/>
  <c r="Y208" i="17"/>
  <c r="X208" i="17"/>
  <c r="D232" i="17" s="1"/>
  <c r="D279" i="17" s="1"/>
  <c r="Z207" i="17"/>
  <c r="P231" i="17" s="1"/>
  <c r="X206" i="17"/>
  <c r="X207" i="17"/>
  <c r="N231" i="17" s="1"/>
  <c r="W207" i="17"/>
  <c r="C231" i="17" s="1"/>
  <c r="D263" i="17" s="1"/>
  <c r="Y206" i="17"/>
  <c r="O230" i="17" s="1"/>
  <c r="X210" i="17"/>
  <c r="N234" i="17" s="1"/>
  <c r="Z206" i="17"/>
  <c r="F230" i="17" s="1"/>
  <c r="D244" i="17" s="1"/>
  <c r="Y210" i="17"/>
  <c r="O234" i="17" s="1"/>
  <c r="W209" i="17"/>
  <c r="Y207" i="17"/>
  <c r="X211" i="17"/>
  <c r="D235" i="17" s="1"/>
  <c r="D331" i="17" s="1"/>
  <c r="W208" i="17"/>
  <c r="M232" i="17" s="1"/>
  <c r="X209" i="17"/>
  <c r="D233" i="17" s="1"/>
  <c r="D295" i="17" s="1"/>
  <c r="AA219" i="16"/>
  <c r="Z220" i="16"/>
  <c r="X145" i="17"/>
  <c r="D170" i="17" s="1"/>
  <c r="C313" i="17" s="1"/>
  <c r="E169" i="17"/>
  <c r="C294" i="17" s="1"/>
  <c r="Y154" i="17"/>
  <c r="Q233" i="17"/>
  <c r="G233" i="17"/>
  <c r="D292" i="17" s="1"/>
  <c r="AR94" i="16"/>
  <c r="AR93" i="16"/>
  <c r="AR95" i="16"/>
  <c r="T94" i="16"/>
  <c r="T95" i="16"/>
  <c r="T93" i="16"/>
  <c r="AL106" i="16"/>
  <c r="AL105" i="16"/>
  <c r="AL104" i="16"/>
  <c r="B311" i="16" s="1"/>
  <c r="F106" i="16"/>
  <c r="F105" i="16"/>
  <c r="F104" i="16"/>
  <c r="B244" i="16" s="1"/>
  <c r="Q156" i="15"/>
  <c r="P132" i="16"/>
  <c r="Z132" i="16" s="1"/>
  <c r="N142" i="16"/>
  <c r="X142" i="16" s="1"/>
  <c r="N146" i="16"/>
  <c r="X146" i="16" s="1"/>
  <c r="N157" i="16"/>
  <c r="X157" i="16" s="1"/>
  <c r="M192" i="15"/>
  <c r="M195" i="15"/>
  <c r="M206" i="15"/>
  <c r="M209" i="15"/>
  <c r="M219" i="15"/>
  <c r="M221" i="15"/>
  <c r="M223" i="15"/>
  <c r="AC223" i="16"/>
  <c r="AB157" i="17"/>
  <c r="R169" i="17" s="1"/>
  <c r="S235" i="17"/>
  <c r="I235" i="17"/>
  <c r="D326" i="17" s="1"/>
  <c r="Z155" i="17"/>
  <c r="V194" i="16"/>
  <c r="H170" i="17"/>
  <c r="C309" i="17" s="1"/>
  <c r="M233" i="17"/>
  <c r="C233" i="17"/>
  <c r="D296" i="17" s="1"/>
  <c r="AP95" i="16"/>
  <c r="AP94" i="16"/>
  <c r="AP93" i="16"/>
  <c r="AH93" i="16"/>
  <c r="AH94" i="16"/>
  <c r="AH95" i="16"/>
  <c r="R95" i="16"/>
  <c r="R94" i="16"/>
  <c r="R93" i="16"/>
  <c r="AW95" i="16"/>
  <c r="AW94" i="16"/>
  <c r="AW93" i="16"/>
  <c r="Y95" i="16"/>
  <c r="Y94" i="16"/>
  <c r="Y93" i="16"/>
  <c r="AV95" i="16"/>
  <c r="AV94" i="16"/>
  <c r="AV93" i="16"/>
  <c r="AN95" i="16"/>
  <c r="AN94" i="16"/>
  <c r="AN93" i="16"/>
  <c r="AF95" i="16"/>
  <c r="AF94" i="16"/>
  <c r="AF93" i="16"/>
  <c r="X95" i="16"/>
  <c r="X94" i="16"/>
  <c r="X93" i="16"/>
  <c r="P95" i="16"/>
  <c r="P94" i="16"/>
  <c r="P93" i="16"/>
  <c r="H95" i="16"/>
  <c r="H94" i="16"/>
  <c r="H93" i="16"/>
  <c r="B106" i="16"/>
  <c r="B104" i="16"/>
  <c r="B105" i="16"/>
  <c r="AP106" i="16"/>
  <c r="AP105" i="16"/>
  <c r="AP104" i="16"/>
  <c r="AH105" i="16"/>
  <c r="AH106" i="16"/>
  <c r="AH104" i="16"/>
  <c r="Z104" i="16"/>
  <c r="Z105" i="16"/>
  <c r="Z106" i="16"/>
  <c r="R105" i="16"/>
  <c r="R106" i="16"/>
  <c r="R104" i="16"/>
  <c r="J106" i="16"/>
  <c r="J104" i="16"/>
  <c r="J105" i="16"/>
  <c r="M154" i="15"/>
  <c r="M155" i="15"/>
  <c r="W155" i="15" s="1"/>
  <c r="M167" i="15" s="1"/>
  <c r="M156" i="15"/>
  <c r="W156" i="15" s="1"/>
  <c r="M168" i="15" s="1"/>
  <c r="M157" i="15"/>
  <c r="W157" i="15" s="1"/>
  <c r="M169" i="15" s="1"/>
  <c r="M158" i="15"/>
  <c r="W158" i="15" s="1"/>
  <c r="M170" i="15" s="1"/>
  <c r="AB128" i="15"/>
  <c r="AB129" i="15"/>
  <c r="AB130" i="15"/>
  <c r="AB131" i="15"/>
  <c r="AB132" i="15"/>
  <c r="P128" i="16"/>
  <c r="Z128" i="16" s="1"/>
  <c r="O129" i="16"/>
  <c r="Y129" i="16" s="1"/>
  <c r="N130" i="16"/>
  <c r="X130" i="16" s="1"/>
  <c r="M131" i="16"/>
  <c r="W131" i="16" s="1"/>
  <c r="L132" i="16"/>
  <c r="V132" i="16" s="1"/>
  <c r="S133" i="16"/>
  <c r="AC133" i="16" s="1"/>
  <c r="R141" i="16"/>
  <c r="AB141" i="16" s="1"/>
  <c r="R142" i="16"/>
  <c r="AB142" i="16" s="1"/>
  <c r="R143" i="16"/>
  <c r="AB143" i="16" s="1"/>
  <c r="R144" i="16"/>
  <c r="AB144" i="16" s="1"/>
  <c r="R145" i="16"/>
  <c r="AB145" i="16" s="1"/>
  <c r="R154" i="16"/>
  <c r="AB154" i="16" s="1"/>
  <c r="R155" i="16"/>
  <c r="AB155" i="16" s="1"/>
  <c r="R156" i="16"/>
  <c r="AB156" i="16" s="1"/>
  <c r="R157" i="16"/>
  <c r="AB157" i="16" s="1"/>
  <c r="R158" i="16"/>
  <c r="AB158" i="16" s="1"/>
  <c r="Q192" i="15"/>
  <c r="Q193" i="15"/>
  <c r="Q194" i="15"/>
  <c r="Q195" i="15"/>
  <c r="Q196" i="15"/>
  <c r="Q205" i="15"/>
  <c r="Q206" i="15"/>
  <c r="Q207" i="15"/>
  <c r="Q208" i="15"/>
  <c r="Q209" i="15"/>
  <c r="Q218" i="15"/>
  <c r="Q219" i="15"/>
  <c r="Q220" i="15"/>
  <c r="Q221" i="15"/>
  <c r="Q222" i="15"/>
  <c r="E232" i="17"/>
  <c r="D278" i="17" s="1"/>
  <c r="O232" i="17"/>
  <c r="Y221" i="16"/>
  <c r="V222" i="16"/>
  <c r="X219" i="16"/>
  <c r="Z223" i="16"/>
  <c r="AB221" i="16"/>
  <c r="AB219" i="16"/>
  <c r="AC196" i="16"/>
  <c r="AA142" i="17"/>
  <c r="Z132" i="17"/>
  <c r="F170" i="17" s="1"/>
  <c r="C311" i="17" s="1"/>
  <c r="V129" i="17"/>
  <c r="B167" i="17" s="1"/>
  <c r="X131" i="17"/>
  <c r="D169" i="17" s="1"/>
  <c r="C295" i="17" s="1"/>
  <c r="Z128" i="17"/>
  <c r="R233" i="19"/>
  <c r="H233" i="19"/>
  <c r="D291" i="19" s="1"/>
  <c r="W192" i="16"/>
  <c r="AB143" i="17"/>
  <c r="H168" i="17" s="1"/>
  <c r="C275" i="17" s="1"/>
  <c r="AA132" i="17"/>
  <c r="G170" i="17" s="1"/>
  <c r="C310" i="17" s="1"/>
  <c r="V132" i="17"/>
  <c r="Y158" i="17"/>
  <c r="O170" i="17" s="1"/>
  <c r="V195" i="17"/>
  <c r="L233" i="17" s="1"/>
  <c r="AA158" i="17"/>
  <c r="C232" i="17"/>
  <c r="D280" i="17" s="1"/>
  <c r="M233" i="19"/>
  <c r="C233" i="19"/>
  <c r="D296" i="19" s="1"/>
  <c r="AA196" i="17"/>
  <c r="V197" i="17"/>
  <c r="W194" i="16"/>
  <c r="V158" i="17"/>
  <c r="V141" i="17"/>
  <c r="B166" i="17" s="1"/>
  <c r="P232" i="19"/>
  <c r="F232" i="19"/>
  <c r="D277" i="19" s="1"/>
  <c r="G231" i="19"/>
  <c r="D259" i="19" s="1"/>
  <c r="Q231" i="19"/>
  <c r="Q233" i="19"/>
  <c r="G233" i="19"/>
  <c r="D292" i="19" s="1"/>
  <c r="N231" i="19"/>
  <c r="D231" i="19"/>
  <c r="D262" i="19" s="1"/>
  <c r="W132" i="17"/>
  <c r="C170" i="17" s="1"/>
  <c r="C314" i="17" s="1"/>
  <c r="AA154" i="17"/>
  <c r="Q166" i="17" s="1"/>
  <c r="Z146" i="17"/>
  <c r="F171" i="17" s="1"/>
  <c r="C329" i="17" s="1"/>
  <c r="AB197" i="17"/>
  <c r="R235" i="17" s="1"/>
  <c r="AB207" i="17"/>
  <c r="R231" i="17" s="1"/>
  <c r="Z210" i="17"/>
  <c r="P234" i="17" s="1"/>
  <c r="Y192" i="16"/>
  <c r="V144" i="17"/>
  <c r="B169" i="17" s="1"/>
  <c r="AC133" i="17"/>
  <c r="I171" i="17" s="1"/>
  <c r="C326" i="17" s="1"/>
  <c r="V211" i="17"/>
  <c r="Z157" i="17"/>
  <c r="P169" i="17" s="1"/>
  <c r="AA155" i="17"/>
  <c r="Z129" i="17"/>
  <c r="P159" i="16"/>
  <c r="Z159" i="16" s="1"/>
  <c r="AC159" i="16"/>
  <c r="AA141" i="16"/>
  <c r="AC141" i="16"/>
  <c r="Y142" i="16"/>
  <c r="AA142" i="16"/>
  <c r="AC142" i="16"/>
  <c r="S167" i="16" s="1"/>
  <c r="W143" i="16"/>
  <c r="AA143" i="16"/>
  <c r="AC143" i="16"/>
  <c r="W144" i="16"/>
  <c r="AA144" i="16"/>
  <c r="AC144" i="16"/>
  <c r="Y145" i="16"/>
  <c r="AC145" i="16"/>
  <c r="I170" i="16" s="1"/>
  <c r="C308" i="16" s="1"/>
  <c r="W146" i="16"/>
  <c r="Y146" i="16"/>
  <c r="AA146" i="16"/>
  <c r="AC146" i="16"/>
  <c r="Z133" i="16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B101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B100" i="15"/>
  <c r="C99" i="15"/>
  <c r="C106" i="15" s="1"/>
  <c r="D99" i="15"/>
  <c r="D106" i="15" s="1"/>
  <c r="E99" i="15"/>
  <c r="E105" i="15" s="1"/>
  <c r="F99" i="15"/>
  <c r="F106" i="15" s="1"/>
  <c r="G99" i="15"/>
  <c r="G104" i="15" s="1"/>
  <c r="B243" i="15" s="1"/>
  <c r="H99" i="15"/>
  <c r="H104" i="15" s="1"/>
  <c r="B242" i="15" s="1"/>
  <c r="I99" i="15"/>
  <c r="I106" i="15" s="1"/>
  <c r="J99" i="15"/>
  <c r="J106" i="15" s="1"/>
  <c r="K99" i="15"/>
  <c r="K106" i="15" s="1"/>
  <c r="L99" i="15"/>
  <c r="L106" i="15" s="1"/>
  <c r="M99" i="15"/>
  <c r="M106" i="15" s="1"/>
  <c r="N99" i="15"/>
  <c r="N105" i="15" s="1"/>
  <c r="O99" i="15"/>
  <c r="O105" i="15" s="1"/>
  <c r="P99" i="15"/>
  <c r="P105" i="15" s="1"/>
  <c r="Q99" i="15"/>
  <c r="Q106" i="15" s="1"/>
  <c r="R99" i="15"/>
  <c r="R106" i="15" s="1"/>
  <c r="S99" i="15"/>
  <c r="S106" i="15" s="1"/>
  <c r="T99" i="15"/>
  <c r="T106" i="15" s="1"/>
  <c r="U99" i="15"/>
  <c r="U106" i="15" s="1"/>
  <c r="V99" i="15"/>
  <c r="V106" i="15" s="1"/>
  <c r="W99" i="15"/>
  <c r="W105" i="15" s="1"/>
  <c r="X99" i="15"/>
  <c r="X106" i="15" s="1"/>
  <c r="Y99" i="15"/>
  <c r="Y106" i="15" s="1"/>
  <c r="Z99" i="15"/>
  <c r="Z106" i="15" s="1"/>
  <c r="AA99" i="15"/>
  <c r="AA106" i="15" s="1"/>
  <c r="AB99" i="15"/>
  <c r="AB106" i="15" s="1"/>
  <c r="AC99" i="15"/>
  <c r="AC105" i="15" s="1"/>
  <c r="AD99" i="15"/>
  <c r="AD104" i="15" s="1"/>
  <c r="B293" i="15" s="1"/>
  <c r="AE99" i="15"/>
  <c r="AE106" i="15" s="1"/>
  <c r="AF99" i="15"/>
  <c r="AF104" i="15" s="1"/>
  <c r="B291" i="15" s="1"/>
  <c r="AG99" i="15"/>
  <c r="AG106" i="15" s="1"/>
  <c r="AH99" i="15"/>
  <c r="AH106" i="15" s="1"/>
  <c r="AI99" i="15"/>
  <c r="AI106" i="15" s="1"/>
  <c r="AJ99" i="15"/>
  <c r="AJ106" i="15" s="1"/>
  <c r="AK99" i="15"/>
  <c r="AK105" i="15" s="1"/>
  <c r="AL99" i="15"/>
  <c r="AL105" i="15" s="1"/>
  <c r="AM99" i="15"/>
  <c r="AM104" i="15" s="1"/>
  <c r="B310" i="15" s="1"/>
  <c r="AN99" i="15"/>
  <c r="AN105" i="15" s="1"/>
  <c r="AO99" i="15"/>
  <c r="AO106" i="15" s="1"/>
  <c r="AP99" i="15"/>
  <c r="AP106" i="15" s="1"/>
  <c r="AQ99" i="15"/>
  <c r="AQ106" i="15" s="1"/>
  <c r="AR99" i="15"/>
  <c r="AR106" i="15" s="1"/>
  <c r="AS99" i="15"/>
  <c r="AS106" i="15" s="1"/>
  <c r="AT99" i="15"/>
  <c r="AT105" i="15" s="1"/>
  <c r="AU99" i="15"/>
  <c r="AU104" i="15" s="1"/>
  <c r="B328" i="15" s="1"/>
  <c r="AV99" i="15"/>
  <c r="AV104" i="15" s="1"/>
  <c r="B327" i="15" s="1"/>
  <c r="AW99" i="15"/>
  <c r="AW106" i="15" s="1"/>
  <c r="B99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B90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B89" i="15"/>
  <c r="C88" i="15"/>
  <c r="C95" i="15" s="1"/>
  <c r="D88" i="15"/>
  <c r="D95" i="15" s="1"/>
  <c r="E88" i="15"/>
  <c r="E95" i="15" s="1"/>
  <c r="F88" i="15"/>
  <c r="F95" i="15" s="1"/>
  <c r="G88" i="15"/>
  <c r="G95" i="15" s="1"/>
  <c r="H88" i="15"/>
  <c r="H95" i="15" s="1"/>
  <c r="I88" i="15"/>
  <c r="I95" i="15" s="1"/>
  <c r="J88" i="15"/>
  <c r="J95" i="15" s="1"/>
  <c r="K88" i="15"/>
  <c r="K95" i="15" s="1"/>
  <c r="L88" i="15"/>
  <c r="L95" i="15" s="1"/>
  <c r="M88" i="15"/>
  <c r="M94" i="15" s="1"/>
  <c r="N88" i="15"/>
  <c r="N95" i="15" s="1"/>
  <c r="O88" i="15"/>
  <c r="O94" i="15" s="1"/>
  <c r="P88" i="15"/>
  <c r="P95" i="15" s="1"/>
  <c r="Q88" i="15"/>
  <c r="Q95" i="15" s="1"/>
  <c r="R88" i="15"/>
  <c r="R95" i="15" s="1"/>
  <c r="S88" i="15"/>
  <c r="S95" i="15" s="1"/>
  <c r="T88" i="15"/>
  <c r="T95" i="15" s="1"/>
  <c r="U88" i="15"/>
  <c r="U95" i="15" s="1"/>
  <c r="V88" i="15"/>
  <c r="V93" i="15" s="1"/>
  <c r="W88" i="15"/>
  <c r="W93" i="15" s="1"/>
  <c r="X88" i="15"/>
  <c r="X94" i="15" s="1"/>
  <c r="Y88" i="15"/>
  <c r="Y95" i="15" s="1"/>
  <c r="Z88" i="15"/>
  <c r="Z95" i="15" s="1"/>
  <c r="AA88" i="15"/>
  <c r="AA95" i="15" s="1"/>
  <c r="AB88" i="15"/>
  <c r="AB95" i="15" s="1"/>
  <c r="AC88" i="15"/>
  <c r="AC94" i="15" s="1"/>
  <c r="AD88" i="15"/>
  <c r="AD94" i="15" s="1"/>
  <c r="AE88" i="15"/>
  <c r="AE95" i="15" s="1"/>
  <c r="AF88" i="15"/>
  <c r="AF93" i="15" s="1"/>
  <c r="AG88" i="15"/>
  <c r="AG95" i="15" s="1"/>
  <c r="AH88" i="15"/>
  <c r="AH95" i="15" s="1"/>
  <c r="AI88" i="15"/>
  <c r="AI95" i="15" s="1"/>
  <c r="AJ88" i="15"/>
  <c r="AJ95" i="15" s="1"/>
  <c r="AK88" i="15"/>
  <c r="AK95" i="15" s="1"/>
  <c r="AL88" i="15"/>
  <c r="AL94" i="15" s="1"/>
  <c r="AM88" i="15"/>
  <c r="AM94" i="15" s="1"/>
  <c r="AN88" i="15"/>
  <c r="AN95" i="15" s="1"/>
  <c r="AO88" i="15"/>
  <c r="AO95" i="15" s="1"/>
  <c r="AP88" i="15"/>
  <c r="AP95" i="15" s="1"/>
  <c r="AQ88" i="15"/>
  <c r="AQ95" i="15" s="1"/>
  <c r="AR88" i="15"/>
  <c r="AR95" i="15" s="1"/>
  <c r="AS88" i="15"/>
  <c r="AS95" i="15" s="1"/>
  <c r="AT88" i="15"/>
  <c r="AT95" i="15" s="1"/>
  <c r="AU88" i="15"/>
  <c r="AU94" i="15" s="1"/>
  <c r="AV88" i="15"/>
  <c r="AV95" i="15" s="1"/>
  <c r="AW88" i="15"/>
  <c r="AW95" i="15" s="1"/>
  <c r="B88" i="15"/>
  <c r="B95" i="15" s="1"/>
  <c r="B170" i="17" l="1"/>
  <c r="AA159" i="15"/>
  <c r="Q171" i="15" s="1"/>
  <c r="Y158" i="15"/>
  <c r="O170" i="15" s="1"/>
  <c r="F169" i="15"/>
  <c r="C293" i="15" s="1"/>
  <c r="V154" i="16"/>
  <c r="G232" i="17"/>
  <c r="D276" i="17" s="1"/>
  <c r="Y154" i="15"/>
  <c r="O166" i="15" s="1"/>
  <c r="X155" i="15"/>
  <c r="N167" i="15" s="1"/>
  <c r="AC157" i="16"/>
  <c r="S169" i="16" s="1"/>
  <c r="V143" i="16"/>
  <c r="B168" i="16" s="1"/>
  <c r="V195" i="16"/>
  <c r="X192" i="16"/>
  <c r="W224" i="16"/>
  <c r="D234" i="17"/>
  <c r="D313" i="17" s="1"/>
  <c r="AC154" i="16"/>
  <c r="L235" i="17"/>
  <c r="N166" i="17"/>
  <c r="L168" i="17"/>
  <c r="W197" i="16"/>
  <c r="N232" i="17"/>
  <c r="I167" i="17"/>
  <c r="C257" i="17" s="1"/>
  <c r="D170" i="15"/>
  <c r="C313" i="15" s="1"/>
  <c r="V145" i="16"/>
  <c r="O224" i="15"/>
  <c r="Y220" i="15" s="1"/>
  <c r="V144" i="16"/>
  <c r="B106" i="15"/>
  <c r="B110" i="15"/>
  <c r="B108" i="15"/>
  <c r="B109" i="15"/>
  <c r="B233" i="17"/>
  <c r="Y156" i="15"/>
  <c r="O168" i="15" s="1"/>
  <c r="I167" i="16"/>
  <c r="C257" i="16" s="1"/>
  <c r="AC155" i="15"/>
  <c r="S167" i="15" s="1"/>
  <c r="Y159" i="15"/>
  <c r="I168" i="17"/>
  <c r="C274" i="17" s="1"/>
  <c r="H166" i="17"/>
  <c r="C242" i="17" s="1"/>
  <c r="X194" i="16"/>
  <c r="Q234" i="17"/>
  <c r="Z155" i="15"/>
  <c r="P167" i="15" s="1"/>
  <c r="M168" i="17"/>
  <c r="AB220" i="16"/>
  <c r="X157" i="15"/>
  <c r="N169" i="15" s="1"/>
  <c r="V141" i="16"/>
  <c r="AA222" i="15"/>
  <c r="D230" i="17"/>
  <c r="D246" i="17" s="1"/>
  <c r="H231" i="17"/>
  <c r="D258" i="17" s="1"/>
  <c r="H169" i="17"/>
  <c r="C291" i="17" s="1"/>
  <c r="C167" i="17"/>
  <c r="C263" i="17" s="1"/>
  <c r="L168" i="16"/>
  <c r="AC154" i="15"/>
  <c r="S166" i="15" s="1"/>
  <c r="W221" i="15"/>
  <c r="M171" i="17"/>
  <c r="X221" i="15"/>
  <c r="W196" i="16"/>
  <c r="Y219" i="16"/>
  <c r="B171" i="15"/>
  <c r="AC224" i="15"/>
  <c r="AB221" i="15"/>
  <c r="V157" i="16"/>
  <c r="B169" i="16" s="1"/>
  <c r="AA221" i="15"/>
  <c r="Z224" i="15"/>
  <c r="F233" i="17"/>
  <c r="D293" i="17" s="1"/>
  <c r="G168" i="17"/>
  <c r="C276" i="17" s="1"/>
  <c r="Y222" i="15"/>
  <c r="X195" i="16"/>
  <c r="Y222" i="16"/>
  <c r="X220" i="15"/>
  <c r="AB159" i="15"/>
  <c r="R171" i="15" s="1"/>
  <c r="D171" i="17"/>
  <c r="C331" i="17" s="1"/>
  <c r="V158" i="16"/>
  <c r="AA220" i="15"/>
  <c r="Z223" i="15"/>
  <c r="V154" i="15"/>
  <c r="L166" i="15" s="1"/>
  <c r="Y221" i="15"/>
  <c r="C169" i="17"/>
  <c r="C296" i="17" s="1"/>
  <c r="W219" i="16"/>
  <c r="AB158" i="15"/>
  <c r="V155" i="16"/>
  <c r="L167" i="16" s="1"/>
  <c r="AC156" i="16"/>
  <c r="S168" i="16" s="1"/>
  <c r="AB146" i="16"/>
  <c r="I233" i="16"/>
  <c r="D290" i="16" s="1"/>
  <c r="S233" i="16"/>
  <c r="N171" i="16"/>
  <c r="D171" i="16"/>
  <c r="C331" i="16" s="1"/>
  <c r="AN93" i="15"/>
  <c r="AV94" i="15"/>
  <c r="P94" i="15"/>
  <c r="AF95" i="15"/>
  <c r="AN104" i="15"/>
  <c r="B309" i="15" s="1"/>
  <c r="AV105" i="15"/>
  <c r="X105" i="15"/>
  <c r="AN106" i="15"/>
  <c r="H106" i="15"/>
  <c r="I171" i="16"/>
  <c r="C326" i="16" s="1"/>
  <c r="S171" i="16"/>
  <c r="L233" i="16"/>
  <c r="B233" i="16"/>
  <c r="O171" i="16"/>
  <c r="E171" i="16"/>
  <c r="C330" i="16" s="1"/>
  <c r="AU93" i="15"/>
  <c r="O93" i="15"/>
  <c r="W94" i="15"/>
  <c r="AM95" i="15"/>
  <c r="AE104" i="15"/>
  <c r="B292" i="15" s="1"/>
  <c r="AM105" i="15"/>
  <c r="G105" i="15"/>
  <c r="W106" i="15"/>
  <c r="L231" i="16"/>
  <c r="B231" i="16"/>
  <c r="I166" i="17"/>
  <c r="C241" i="17" s="1"/>
  <c r="O211" i="15"/>
  <c r="E167" i="17"/>
  <c r="C261" i="17" s="1"/>
  <c r="O198" i="15"/>
  <c r="AC193" i="15" s="1"/>
  <c r="AD93" i="15"/>
  <c r="AT94" i="15"/>
  <c r="N94" i="15"/>
  <c r="AD95" i="15"/>
  <c r="AL104" i="15"/>
  <c r="B311" i="15" s="1"/>
  <c r="F104" i="15"/>
  <c r="B244" i="15" s="1"/>
  <c r="AD105" i="15"/>
  <c r="F105" i="15"/>
  <c r="AD106" i="15"/>
  <c r="H233" i="17"/>
  <c r="D291" i="17" s="1"/>
  <c r="N168" i="16"/>
  <c r="D168" i="16"/>
  <c r="C279" i="16" s="1"/>
  <c r="AS93" i="15"/>
  <c r="M93" i="15"/>
  <c r="AK94" i="15"/>
  <c r="E94" i="15"/>
  <c r="M95" i="15"/>
  <c r="AK104" i="15"/>
  <c r="B312" i="15" s="1"/>
  <c r="E104" i="15"/>
  <c r="B245" i="15" s="1"/>
  <c r="U105" i="15"/>
  <c r="AK106" i="15"/>
  <c r="E106" i="15"/>
  <c r="F167" i="17"/>
  <c r="C260" i="17" s="1"/>
  <c r="H170" i="15"/>
  <c r="C309" i="15" s="1"/>
  <c r="E231" i="17"/>
  <c r="D261" i="17" s="1"/>
  <c r="O231" i="17"/>
  <c r="F168" i="17"/>
  <c r="C277" i="17" s="1"/>
  <c r="R166" i="17"/>
  <c r="O168" i="16"/>
  <c r="E168" i="16"/>
  <c r="C278" i="16" s="1"/>
  <c r="O230" i="16"/>
  <c r="E230" i="16"/>
  <c r="D245" i="16" s="1"/>
  <c r="E169" i="15"/>
  <c r="C294" i="15" s="1"/>
  <c r="D168" i="15"/>
  <c r="C279" i="15" s="1"/>
  <c r="B166" i="15"/>
  <c r="AR93" i="15"/>
  <c r="AJ93" i="15"/>
  <c r="AB93" i="15"/>
  <c r="T93" i="15"/>
  <c r="L93" i="15"/>
  <c r="D93" i="15"/>
  <c r="AR94" i="15"/>
  <c r="AJ94" i="15"/>
  <c r="AB94" i="15"/>
  <c r="T94" i="15"/>
  <c r="L94" i="15"/>
  <c r="D94" i="15"/>
  <c r="AR104" i="15"/>
  <c r="B331" i="15" s="1"/>
  <c r="AJ104" i="15"/>
  <c r="B313" i="15" s="1"/>
  <c r="AB104" i="15"/>
  <c r="B295" i="15" s="1"/>
  <c r="T104" i="15"/>
  <c r="B279" i="15" s="1"/>
  <c r="L104" i="15"/>
  <c r="B262" i="15" s="1"/>
  <c r="D104" i="15"/>
  <c r="B246" i="15" s="1"/>
  <c r="AR105" i="15"/>
  <c r="AJ105" i="15"/>
  <c r="AB105" i="15"/>
  <c r="T105" i="15"/>
  <c r="L105" i="15"/>
  <c r="D105" i="15"/>
  <c r="Q167" i="17"/>
  <c r="H169" i="16"/>
  <c r="C291" i="16" s="1"/>
  <c r="R169" i="16"/>
  <c r="W154" i="15"/>
  <c r="P167" i="17"/>
  <c r="AA156" i="15"/>
  <c r="Z159" i="15"/>
  <c r="P166" i="17"/>
  <c r="N169" i="17"/>
  <c r="I170" i="17"/>
  <c r="C308" i="17" s="1"/>
  <c r="N231" i="16"/>
  <c r="D231" i="16"/>
  <c r="D262" i="16" s="1"/>
  <c r="Q170" i="16"/>
  <c r="G170" i="16"/>
  <c r="C310" i="16" s="1"/>
  <c r="Q168" i="17"/>
  <c r="AA154" i="15"/>
  <c r="M166" i="17"/>
  <c r="F234" i="17"/>
  <c r="D311" i="17" s="1"/>
  <c r="N233" i="17"/>
  <c r="R171" i="17"/>
  <c r="P169" i="16"/>
  <c r="F169" i="16"/>
  <c r="C293" i="16" s="1"/>
  <c r="AC159" i="15"/>
  <c r="W222" i="16"/>
  <c r="Y197" i="16"/>
  <c r="E235" i="16" s="1"/>
  <c r="D330" i="16" s="1"/>
  <c r="AB192" i="16"/>
  <c r="R230" i="16" s="1"/>
  <c r="Z197" i="16"/>
  <c r="F235" i="16" s="1"/>
  <c r="D329" i="16" s="1"/>
  <c r="AA196" i="16"/>
  <c r="AB194" i="16"/>
  <c r="R232" i="16" s="1"/>
  <c r="AA197" i="16"/>
  <c r="G235" i="16" s="1"/>
  <c r="D328" i="16" s="1"/>
  <c r="Y193" i="16"/>
  <c r="AC192" i="16"/>
  <c r="AA194" i="16"/>
  <c r="AA192" i="16"/>
  <c r="Y196" i="16"/>
  <c r="Y194" i="16"/>
  <c r="Y195" i="16"/>
  <c r="O233" i="16" s="1"/>
  <c r="AC193" i="16"/>
  <c r="I231" i="16" s="1"/>
  <c r="D257" i="16" s="1"/>
  <c r="AA193" i="16"/>
  <c r="AA195" i="16"/>
  <c r="AB195" i="16"/>
  <c r="Z194" i="16"/>
  <c r="Z195" i="16"/>
  <c r="Z196" i="16"/>
  <c r="F234" i="16" s="1"/>
  <c r="D311" i="16" s="1"/>
  <c r="AB196" i="16"/>
  <c r="Z192" i="16"/>
  <c r="P230" i="16" s="1"/>
  <c r="AB197" i="16"/>
  <c r="Z193" i="16"/>
  <c r="AB193" i="16"/>
  <c r="Y155" i="15"/>
  <c r="W220" i="16"/>
  <c r="F231" i="17"/>
  <c r="D260" i="17" s="1"/>
  <c r="P171" i="17"/>
  <c r="AA220" i="16"/>
  <c r="E234" i="17"/>
  <c r="D312" i="17" s="1"/>
  <c r="O167" i="16"/>
  <c r="E167" i="16"/>
  <c r="C261" i="16" s="1"/>
  <c r="AB157" i="15"/>
  <c r="R169" i="15" s="1"/>
  <c r="G231" i="17"/>
  <c r="D259" i="17" s="1"/>
  <c r="Q231" i="17"/>
  <c r="P230" i="17"/>
  <c r="S170" i="16"/>
  <c r="C167" i="15"/>
  <c r="C263" i="15" s="1"/>
  <c r="E168" i="15"/>
  <c r="C278" i="15" s="1"/>
  <c r="D167" i="15"/>
  <c r="C262" i="15" s="1"/>
  <c r="C168" i="15"/>
  <c r="C280" i="15" s="1"/>
  <c r="AV93" i="15"/>
  <c r="P93" i="15"/>
  <c r="AF94" i="15"/>
  <c r="X104" i="15"/>
  <c r="B275" i="15" s="1"/>
  <c r="AF105" i="15"/>
  <c r="AV106" i="15"/>
  <c r="P106" i="15"/>
  <c r="G166" i="16"/>
  <c r="C243" i="16" s="1"/>
  <c r="Q166" i="16"/>
  <c r="C235" i="17"/>
  <c r="D332" i="17" s="1"/>
  <c r="AC195" i="15"/>
  <c r="E233" i="16"/>
  <c r="D294" i="16" s="1"/>
  <c r="M235" i="16"/>
  <c r="C235" i="16"/>
  <c r="D332" i="16" s="1"/>
  <c r="AM93" i="15"/>
  <c r="G93" i="15"/>
  <c r="AE94" i="15"/>
  <c r="AU95" i="15"/>
  <c r="O95" i="15"/>
  <c r="W104" i="15"/>
  <c r="B276" i="15" s="1"/>
  <c r="AU105" i="15"/>
  <c r="AE105" i="15"/>
  <c r="AU106" i="15"/>
  <c r="O106" i="15"/>
  <c r="F171" i="16"/>
  <c r="C329" i="16" s="1"/>
  <c r="P171" i="16"/>
  <c r="AA193" i="15"/>
  <c r="N167" i="16"/>
  <c r="D167" i="16"/>
  <c r="C262" i="16" s="1"/>
  <c r="L167" i="17"/>
  <c r="W194" i="15"/>
  <c r="I167" i="15"/>
  <c r="C257" i="15" s="1"/>
  <c r="AL93" i="15"/>
  <c r="F93" i="15"/>
  <c r="V94" i="15"/>
  <c r="F94" i="15"/>
  <c r="V95" i="15"/>
  <c r="AT104" i="15"/>
  <c r="B329" i="15" s="1"/>
  <c r="N104" i="15"/>
  <c r="B260" i="15" s="1"/>
  <c r="V105" i="15"/>
  <c r="AL106" i="15"/>
  <c r="Q171" i="16"/>
  <c r="G171" i="16"/>
  <c r="C328" i="16" s="1"/>
  <c r="O168" i="17"/>
  <c r="O169" i="16"/>
  <c r="E169" i="16"/>
  <c r="C294" i="16" s="1"/>
  <c r="E170" i="15"/>
  <c r="C312" i="15" s="1"/>
  <c r="AK93" i="15"/>
  <c r="E93" i="15"/>
  <c r="AC104" i="15"/>
  <c r="B294" i="15" s="1"/>
  <c r="AS105" i="15"/>
  <c r="M105" i="15"/>
  <c r="AC106" i="15"/>
  <c r="L170" i="17"/>
  <c r="G171" i="17"/>
  <c r="C328" i="17" s="1"/>
  <c r="P233" i="16"/>
  <c r="F233" i="16"/>
  <c r="D293" i="16" s="1"/>
  <c r="P170" i="16"/>
  <c r="F170" i="16"/>
  <c r="C311" i="16" s="1"/>
  <c r="O235" i="16"/>
  <c r="R171" i="16"/>
  <c r="H171" i="16"/>
  <c r="C327" i="16" s="1"/>
  <c r="AQ93" i="15"/>
  <c r="AI93" i="15"/>
  <c r="AA93" i="15"/>
  <c r="S93" i="15"/>
  <c r="K93" i="15"/>
  <c r="C93" i="15"/>
  <c r="AQ94" i="15"/>
  <c r="AI94" i="15"/>
  <c r="AA94" i="15"/>
  <c r="S94" i="15"/>
  <c r="K94" i="15"/>
  <c r="C94" i="15"/>
  <c r="AQ104" i="15"/>
  <c r="B332" i="15" s="1"/>
  <c r="AI104" i="15"/>
  <c r="B314" i="15" s="1"/>
  <c r="AA104" i="15"/>
  <c r="B296" i="15" s="1"/>
  <c r="S104" i="15"/>
  <c r="B280" i="15" s="1"/>
  <c r="K104" i="15"/>
  <c r="B263" i="15" s="1"/>
  <c r="C104" i="15"/>
  <c r="B247" i="15" s="1"/>
  <c r="AQ105" i="15"/>
  <c r="AI105" i="15"/>
  <c r="AA105" i="15"/>
  <c r="S105" i="15"/>
  <c r="K105" i="15"/>
  <c r="C105" i="15"/>
  <c r="E235" i="17"/>
  <c r="D330" i="17" s="1"/>
  <c r="H232" i="16"/>
  <c r="D275" i="16" s="1"/>
  <c r="H168" i="16"/>
  <c r="C275" i="16" s="1"/>
  <c r="R168" i="16"/>
  <c r="W207" i="15"/>
  <c r="M167" i="17"/>
  <c r="O234" i="16"/>
  <c r="E234" i="16"/>
  <c r="D312" i="16" s="1"/>
  <c r="L234" i="16"/>
  <c r="B234" i="16"/>
  <c r="G169" i="16"/>
  <c r="C292" i="16" s="1"/>
  <c r="Q169" i="16"/>
  <c r="Q233" i="16"/>
  <c r="G233" i="16"/>
  <c r="D292" i="16" s="1"/>
  <c r="S168" i="17"/>
  <c r="E170" i="17"/>
  <c r="C312" i="17" s="1"/>
  <c r="F168" i="16"/>
  <c r="C277" i="16" s="1"/>
  <c r="P168" i="16"/>
  <c r="AC158" i="15"/>
  <c r="AA157" i="15"/>
  <c r="H235" i="17"/>
  <c r="D327" i="17" s="1"/>
  <c r="I168" i="16"/>
  <c r="C274" i="16" s="1"/>
  <c r="O171" i="17"/>
  <c r="N170" i="17"/>
  <c r="C230" i="17"/>
  <c r="D247" i="17" s="1"/>
  <c r="M230" i="17"/>
  <c r="Y220" i="16"/>
  <c r="O166" i="16"/>
  <c r="E166" i="16"/>
  <c r="C245" i="16" s="1"/>
  <c r="AB156" i="15"/>
  <c r="R168" i="15" s="1"/>
  <c r="AC219" i="16"/>
  <c r="M169" i="17"/>
  <c r="M169" i="16"/>
  <c r="C169" i="16"/>
  <c r="C296" i="16" s="1"/>
  <c r="G166" i="17"/>
  <c r="C243" i="17" s="1"/>
  <c r="M231" i="17"/>
  <c r="F167" i="15"/>
  <c r="C260" i="15" s="1"/>
  <c r="G171" i="15"/>
  <c r="C328" i="15" s="1"/>
  <c r="W159" i="15"/>
  <c r="AN94" i="15"/>
  <c r="H94" i="15"/>
  <c r="X95" i="15"/>
  <c r="P104" i="15"/>
  <c r="B258" i="15" s="1"/>
  <c r="H105" i="15"/>
  <c r="AF106" i="15"/>
  <c r="N169" i="16"/>
  <c r="D169" i="16"/>
  <c r="C295" i="16" s="1"/>
  <c r="Z194" i="15"/>
  <c r="N166" i="16"/>
  <c r="D166" i="16"/>
  <c r="C246" i="16" s="1"/>
  <c r="AE93" i="15"/>
  <c r="W95" i="15"/>
  <c r="O104" i="15"/>
  <c r="B259" i="15" s="1"/>
  <c r="AM106" i="15"/>
  <c r="G106" i="15"/>
  <c r="M234" i="16"/>
  <c r="C234" i="16"/>
  <c r="D314" i="16" s="1"/>
  <c r="M230" i="16"/>
  <c r="C230" i="16"/>
  <c r="D247" i="16" s="1"/>
  <c r="E171" i="17"/>
  <c r="C330" i="17" s="1"/>
  <c r="C170" i="15"/>
  <c r="C314" i="15" s="1"/>
  <c r="N93" i="15"/>
  <c r="AL95" i="15"/>
  <c r="V104" i="15"/>
  <c r="B277" i="15" s="1"/>
  <c r="AT106" i="15"/>
  <c r="N106" i="15"/>
  <c r="R233" i="16"/>
  <c r="H233" i="16"/>
  <c r="D291" i="16" s="1"/>
  <c r="M168" i="16"/>
  <c r="C168" i="16"/>
  <c r="C280" i="16" s="1"/>
  <c r="V195" i="15"/>
  <c r="X197" i="15"/>
  <c r="AC93" i="15"/>
  <c r="AS94" i="15"/>
  <c r="U94" i="15"/>
  <c r="AC95" i="15"/>
  <c r="AS104" i="15"/>
  <c r="B330" i="15" s="1"/>
  <c r="M104" i="15"/>
  <c r="B261" i="15" s="1"/>
  <c r="Q170" i="17"/>
  <c r="L169" i="16"/>
  <c r="L169" i="17"/>
  <c r="P170" i="17"/>
  <c r="R170" i="15"/>
  <c r="B93" i="15"/>
  <c r="AP93" i="15"/>
  <c r="AH93" i="15"/>
  <c r="Z93" i="15"/>
  <c r="R93" i="15"/>
  <c r="J93" i="15"/>
  <c r="B94" i="15"/>
  <c r="AP94" i="15"/>
  <c r="AH94" i="15"/>
  <c r="Z94" i="15"/>
  <c r="R94" i="15"/>
  <c r="J94" i="15"/>
  <c r="B104" i="15"/>
  <c r="AP104" i="15"/>
  <c r="AH104" i="15"/>
  <c r="Z104" i="15"/>
  <c r="R104" i="15"/>
  <c r="J104" i="15"/>
  <c r="B105" i="15"/>
  <c r="AP105" i="15"/>
  <c r="AH105" i="15"/>
  <c r="Z105" i="15"/>
  <c r="R105" i="15"/>
  <c r="J105" i="15"/>
  <c r="N235" i="17"/>
  <c r="F166" i="17"/>
  <c r="C244" i="17" s="1"/>
  <c r="AA196" i="15"/>
  <c r="R167" i="16"/>
  <c r="H167" i="16"/>
  <c r="C258" i="16" s="1"/>
  <c r="P231" i="16"/>
  <c r="F231" i="16"/>
  <c r="D260" i="16" s="1"/>
  <c r="M170" i="16"/>
  <c r="C170" i="16"/>
  <c r="C314" i="16" s="1"/>
  <c r="G234" i="17"/>
  <c r="D310" i="17" s="1"/>
  <c r="Q234" i="16"/>
  <c r="G234" i="16"/>
  <c r="D310" i="16" s="1"/>
  <c r="I169" i="16"/>
  <c r="C290" i="16" s="1"/>
  <c r="D231" i="17"/>
  <c r="D262" i="17" s="1"/>
  <c r="F169" i="17"/>
  <c r="C293" i="17" s="1"/>
  <c r="Z196" i="15"/>
  <c r="G168" i="16"/>
  <c r="C276" i="16" s="1"/>
  <c r="Q168" i="16"/>
  <c r="V158" i="15"/>
  <c r="Q232" i="16"/>
  <c r="G232" i="16"/>
  <c r="D276" i="16" s="1"/>
  <c r="W193" i="15"/>
  <c r="I235" i="16"/>
  <c r="D326" i="16" s="1"/>
  <c r="S235" i="16"/>
  <c r="Z156" i="15"/>
  <c r="I230" i="17"/>
  <c r="D241" i="17" s="1"/>
  <c r="B167" i="16"/>
  <c r="L232" i="16"/>
  <c r="B232" i="16"/>
  <c r="Q169" i="17"/>
  <c r="N233" i="16"/>
  <c r="D233" i="16"/>
  <c r="D295" i="16" s="1"/>
  <c r="E233" i="17"/>
  <c r="D294" i="17" s="1"/>
  <c r="F167" i="16"/>
  <c r="C260" i="16" s="1"/>
  <c r="P167" i="16"/>
  <c r="AC157" i="15"/>
  <c r="B235" i="17"/>
  <c r="Z158" i="15"/>
  <c r="V219" i="16"/>
  <c r="R167" i="17"/>
  <c r="B168" i="17"/>
  <c r="G167" i="17"/>
  <c r="C259" i="17" s="1"/>
  <c r="D166" i="17"/>
  <c r="C246" i="17" s="1"/>
  <c r="AB224" i="16"/>
  <c r="AB155" i="15"/>
  <c r="R167" i="15" s="1"/>
  <c r="W221" i="16"/>
  <c r="AA158" i="15"/>
  <c r="F235" i="17"/>
  <c r="D329" i="17" s="1"/>
  <c r="S169" i="17"/>
  <c r="M166" i="16"/>
  <c r="C166" i="16"/>
  <c r="C247" i="16" s="1"/>
  <c r="X223" i="16"/>
  <c r="F166" i="15"/>
  <c r="C244" i="15" s="1"/>
  <c r="C169" i="15"/>
  <c r="C296" i="15" s="1"/>
  <c r="E166" i="15"/>
  <c r="C245" i="15" s="1"/>
  <c r="H171" i="15"/>
  <c r="C327" i="15" s="1"/>
  <c r="X93" i="15"/>
  <c r="H93" i="15"/>
  <c r="S234" i="16"/>
  <c r="I234" i="16"/>
  <c r="D308" i="16" s="1"/>
  <c r="AC194" i="15"/>
  <c r="S232" i="16"/>
  <c r="I232" i="16"/>
  <c r="D274" i="16" s="1"/>
  <c r="V208" i="15"/>
  <c r="E230" i="17"/>
  <c r="D245" i="17" s="1"/>
  <c r="B168" i="15"/>
  <c r="G94" i="15"/>
  <c r="O232" i="16"/>
  <c r="E232" i="16"/>
  <c r="D278" i="16" s="1"/>
  <c r="M171" i="16"/>
  <c r="C171" i="16"/>
  <c r="C332" i="16" s="1"/>
  <c r="N235" i="16"/>
  <c r="D235" i="16"/>
  <c r="D331" i="16" s="1"/>
  <c r="M170" i="17"/>
  <c r="O170" i="16"/>
  <c r="E170" i="16"/>
  <c r="C312" i="16" s="1"/>
  <c r="AT93" i="15"/>
  <c r="AC197" i="15"/>
  <c r="I169" i="17"/>
  <c r="C290" i="17" s="1"/>
  <c r="L235" i="16"/>
  <c r="B235" i="16"/>
  <c r="F232" i="17"/>
  <c r="D277" i="17" s="1"/>
  <c r="P232" i="17"/>
  <c r="H231" i="16"/>
  <c r="D258" i="16" s="1"/>
  <c r="R231" i="16"/>
  <c r="D169" i="15"/>
  <c r="C295" i="15" s="1"/>
  <c r="U93" i="15"/>
  <c r="U104" i="15"/>
  <c r="B278" i="15" s="1"/>
  <c r="R170" i="16"/>
  <c r="H170" i="16"/>
  <c r="C309" i="16" s="1"/>
  <c r="O166" i="17"/>
  <c r="S170" i="17"/>
  <c r="AW93" i="15"/>
  <c r="AO93" i="15"/>
  <c r="AG93" i="15"/>
  <c r="Y93" i="15"/>
  <c r="Q93" i="15"/>
  <c r="I93" i="15"/>
  <c r="AW94" i="15"/>
  <c r="AO94" i="15"/>
  <c r="AG94" i="15"/>
  <c r="Y94" i="15"/>
  <c r="Q94" i="15"/>
  <c r="I94" i="15"/>
  <c r="AW104" i="15"/>
  <c r="B326" i="15" s="1"/>
  <c r="AO104" i="15"/>
  <c r="B308" i="15" s="1"/>
  <c r="AG104" i="15"/>
  <c r="B290" i="15" s="1"/>
  <c r="Y104" i="15"/>
  <c r="B274" i="15" s="1"/>
  <c r="Q104" i="15"/>
  <c r="B257" i="15" s="1"/>
  <c r="I104" i="15"/>
  <c r="B241" i="15" s="1"/>
  <c r="AW105" i="15"/>
  <c r="AO105" i="15"/>
  <c r="AG105" i="15"/>
  <c r="Y105" i="15"/>
  <c r="Q105" i="15"/>
  <c r="I105" i="15"/>
  <c r="N230" i="16"/>
  <c r="D230" i="16"/>
  <c r="D246" i="16" s="1"/>
  <c r="AA195" i="15"/>
  <c r="R166" i="16"/>
  <c r="H166" i="16"/>
  <c r="C242" i="16" s="1"/>
  <c r="H166" i="15"/>
  <c r="C242" i="15" s="1"/>
  <c r="G230" i="16"/>
  <c r="D243" i="16" s="1"/>
  <c r="Q230" i="16"/>
  <c r="M234" i="17"/>
  <c r="C234" i="17"/>
  <c r="D314" i="17" s="1"/>
  <c r="M167" i="16"/>
  <c r="C167" i="16"/>
  <c r="C263" i="16" s="1"/>
  <c r="N232" i="16"/>
  <c r="D232" i="16"/>
  <c r="D279" i="16" s="1"/>
  <c r="S166" i="17"/>
  <c r="Q167" i="16"/>
  <c r="G167" i="16"/>
  <c r="C259" i="16" s="1"/>
  <c r="V157" i="15"/>
  <c r="P232" i="16"/>
  <c r="F232" i="16"/>
  <c r="D277" i="16" s="1"/>
  <c r="N170" i="16"/>
  <c r="D170" i="16"/>
  <c r="C313" i="16" s="1"/>
  <c r="Q235" i="17"/>
  <c r="G235" i="17"/>
  <c r="D328" i="17" s="1"/>
  <c r="L166" i="17"/>
  <c r="H234" i="16"/>
  <c r="D309" i="16" s="1"/>
  <c r="R234" i="16"/>
  <c r="P166" i="16"/>
  <c r="F166" i="16"/>
  <c r="C244" i="16" s="1"/>
  <c r="AC156" i="15"/>
  <c r="W197" i="15"/>
  <c r="X159" i="15"/>
  <c r="H171" i="17"/>
  <c r="C327" i="17" s="1"/>
  <c r="S171" i="17"/>
  <c r="X192" i="15"/>
  <c r="AB154" i="15"/>
  <c r="R166" i="15" s="1"/>
  <c r="W211" i="15"/>
  <c r="AA155" i="15"/>
  <c r="R168" i="17"/>
  <c r="O169" i="17"/>
  <c r="B167" i="15"/>
  <c r="I166" i="15"/>
  <c r="C241" i="15" s="1"/>
  <c r="X154" i="15"/>
  <c r="P206" i="14"/>
  <c r="P207" i="14"/>
  <c r="P208" i="14"/>
  <c r="P209" i="14"/>
  <c r="P210" i="14"/>
  <c r="Q205" i="14"/>
  <c r="P193" i="14"/>
  <c r="P194" i="14"/>
  <c r="P195" i="14"/>
  <c r="P196" i="14"/>
  <c r="P197" i="14"/>
  <c r="Q192" i="14"/>
  <c r="E224" i="14"/>
  <c r="L219" i="14" s="1"/>
  <c r="E211" i="14"/>
  <c r="L206" i="14" s="1"/>
  <c r="E198" i="14"/>
  <c r="L193" i="14" s="1"/>
  <c r="N155" i="14"/>
  <c r="R155" i="14"/>
  <c r="M156" i="14"/>
  <c r="O156" i="14"/>
  <c r="S156" i="14"/>
  <c r="N157" i="14"/>
  <c r="P157" i="14"/>
  <c r="M158" i="14"/>
  <c r="O158" i="14"/>
  <c r="Q158" i="14"/>
  <c r="N159" i="14"/>
  <c r="P159" i="14"/>
  <c r="R159" i="14"/>
  <c r="P154" i="14"/>
  <c r="Q154" i="14"/>
  <c r="R154" i="14"/>
  <c r="L154" i="14"/>
  <c r="F160" i="14"/>
  <c r="L155" i="14" s="1"/>
  <c r="F147" i="14"/>
  <c r="P142" i="14" s="1"/>
  <c r="N129" i="14"/>
  <c r="N130" i="14"/>
  <c r="N132" i="14"/>
  <c r="N133" i="14"/>
  <c r="O128" i="14"/>
  <c r="F134" i="14"/>
  <c r="O129" i="14" s="1"/>
  <c r="B100" i="14"/>
  <c r="C101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B101" i="14"/>
  <c r="C100" i="14"/>
  <c r="C105" i="14" s="1"/>
  <c r="D100" i="14"/>
  <c r="E100" i="14"/>
  <c r="F100" i="14"/>
  <c r="G100" i="14"/>
  <c r="H100" i="14"/>
  <c r="I100" i="14"/>
  <c r="J100" i="14"/>
  <c r="K100" i="14"/>
  <c r="K105" i="14" s="1"/>
  <c r="L100" i="14"/>
  <c r="M100" i="14"/>
  <c r="N100" i="14"/>
  <c r="O100" i="14"/>
  <c r="P100" i="14"/>
  <c r="Q100" i="14"/>
  <c r="R100" i="14"/>
  <c r="S100" i="14"/>
  <c r="S105" i="14" s="1"/>
  <c r="T100" i="14"/>
  <c r="U100" i="14"/>
  <c r="V100" i="14"/>
  <c r="W100" i="14"/>
  <c r="X100" i="14"/>
  <c r="Y100" i="14"/>
  <c r="Z100" i="14"/>
  <c r="AA100" i="14"/>
  <c r="AA105" i="14" s="1"/>
  <c r="AB100" i="14"/>
  <c r="AC100" i="14"/>
  <c r="AD100" i="14"/>
  <c r="AE100" i="14"/>
  <c r="AF100" i="14"/>
  <c r="AG100" i="14"/>
  <c r="AH100" i="14"/>
  <c r="AI100" i="14"/>
  <c r="AI105" i="14" s="1"/>
  <c r="AJ100" i="14"/>
  <c r="AK100" i="14"/>
  <c r="AL100" i="14"/>
  <c r="AM100" i="14"/>
  <c r="AN100" i="14"/>
  <c r="AO100" i="14"/>
  <c r="AP100" i="14"/>
  <c r="AQ100" i="14"/>
  <c r="AQ105" i="14" s="1"/>
  <c r="AR100" i="14"/>
  <c r="AS100" i="14"/>
  <c r="AT100" i="14"/>
  <c r="AU100" i="14"/>
  <c r="AV100" i="14"/>
  <c r="AW100" i="14"/>
  <c r="C99" i="14"/>
  <c r="D99" i="14"/>
  <c r="D105" i="14" s="1"/>
  <c r="E99" i="14"/>
  <c r="E106" i="14" s="1"/>
  <c r="F99" i="14"/>
  <c r="F106" i="14" s="1"/>
  <c r="G99" i="14"/>
  <c r="H99" i="14"/>
  <c r="H106" i="14" s="1"/>
  <c r="I99" i="14"/>
  <c r="I106" i="14" s="1"/>
  <c r="J99" i="14"/>
  <c r="J106" i="14" s="1"/>
  <c r="K99" i="14"/>
  <c r="L99" i="14"/>
  <c r="L105" i="14" s="1"/>
  <c r="M99" i="14"/>
  <c r="M106" i="14" s="1"/>
  <c r="N99" i="14"/>
  <c r="N106" i="14" s="1"/>
  <c r="O99" i="14"/>
  <c r="P99" i="14"/>
  <c r="P106" i="14" s="1"/>
  <c r="Q99" i="14"/>
  <c r="Q104" i="14" s="1"/>
  <c r="B257" i="14" s="1"/>
  <c r="R99" i="14"/>
  <c r="R104" i="14" s="1"/>
  <c r="S99" i="14"/>
  <c r="T99" i="14"/>
  <c r="T105" i="14" s="1"/>
  <c r="U99" i="14"/>
  <c r="U106" i="14" s="1"/>
  <c r="V99" i="14"/>
  <c r="V106" i="14" s="1"/>
  <c r="W99" i="14"/>
  <c r="X99" i="14"/>
  <c r="X106" i="14" s="1"/>
  <c r="Y99" i="14"/>
  <c r="Y106" i="14" s="1"/>
  <c r="Z99" i="14"/>
  <c r="Z104" i="14" s="1"/>
  <c r="AA99" i="14"/>
  <c r="AB99" i="14"/>
  <c r="AB105" i="14" s="1"/>
  <c r="AC99" i="14"/>
  <c r="AC106" i="14" s="1"/>
  <c r="AD99" i="14"/>
  <c r="AD106" i="14" s="1"/>
  <c r="AE99" i="14"/>
  <c r="AF99" i="14"/>
  <c r="AF106" i="14" s="1"/>
  <c r="AG99" i="14"/>
  <c r="AG106" i="14" s="1"/>
  <c r="AH99" i="14"/>
  <c r="AH106" i="14" s="1"/>
  <c r="AI99" i="14"/>
  <c r="AJ99" i="14"/>
  <c r="AJ105" i="14" s="1"/>
  <c r="AK99" i="14"/>
  <c r="AK106" i="14" s="1"/>
  <c r="AL99" i="14"/>
  <c r="AL106" i="14" s="1"/>
  <c r="AM99" i="14"/>
  <c r="AN99" i="14"/>
  <c r="AN106" i="14" s="1"/>
  <c r="AO99" i="14"/>
  <c r="AO104" i="14" s="1"/>
  <c r="B308" i="14" s="1"/>
  <c r="AP99" i="14"/>
  <c r="AP104" i="14" s="1"/>
  <c r="AQ99" i="14"/>
  <c r="AR99" i="14"/>
  <c r="AR105" i="14" s="1"/>
  <c r="AS99" i="14"/>
  <c r="AS106" i="14" s="1"/>
  <c r="AT99" i="14"/>
  <c r="AT106" i="14" s="1"/>
  <c r="AU99" i="14"/>
  <c r="AV99" i="14"/>
  <c r="AV106" i="14" s="1"/>
  <c r="AW99" i="14"/>
  <c r="AW106" i="14" s="1"/>
  <c r="B99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B90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B89" i="14"/>
  <c r="C88" i="14"/>
  <c r="C94" i="14" s="1"/>
  <c r="D88" i="14"/>
  <c r="D94" i="14" s="1"/>
  <c r="E88" i="14"/>
  <c r="E95" i="14" s="1"/>
  <c r="F88" i="14"/>
  <c r="F95" i="14" s="1"/>
  <c r="G88" i="14"/>
  <c r="G95" i="14" s="1"/>
  <c r="H88" i="14"/>
  <c r="H95" i="14" s="1"/>
  <c r="I88" i="14"/>
  <c r="I94" i="14" s="1"/>
  <c r="J88" i="14"/>
  <c r="J94" i="14" s="1"/>
  <c r="K88" i="14"/>
  <c r="K93" i="14" s="1"/>
  <c r="L88" i="14"/>
  <c r="L94" i="14" s="1"/>
  <c r="M88" i="14"/>
  <c r="M95" i="14" s="1"/>
  <c r="N88" i="14"/>
  <c r="N95" i="14" s="1"/>
  <c r="O88" i="14"/>
  <c r="O95" i="14" s="1"/>
  <c r="P88" i="14"/>
  <c r="P95" i="14" s="1"/>
  <c r="Q88" i="14"/>
  <c r="Q93" i="14" s="1"/>
  <c r="R88" i="14"/>
  <c r="R95" i="14" s="1"/>
  <c r="S88" i="14"/>
  <c r="S93" i="14" s="1"/>
  <c r="T88" i="14"/>
  <c r="T95" i="14" s="1"/>
  <c r="U88" i="14"/>
  <c r="U95" i="14" s="1"/>
  <c r="V88" i="14"/>
  <c r="V95" i="14" s="1"/>
  <c r="W88" i="14"/>
  <c r="W95" i="14" s="1"/>
  <c r="X88" i="14"/>
  <c r="X95" i="14" s="1"/>
  <c r="Y88" i="14"/>
  <c r="Y95" i="14" s="1"/>
  <c r="Z88" i="14"/>
  <c r="Z94" i="14" s="1"/>
  <c r="AA88" i="14"/>
  <c r="AA95" i="14" s="1"/>
  <c r="AB88" i="14"/>
  <c r="AB93" i="14" s="1"/>
  <c r="AC88" i="14"/>
  <c r="AC95" i="14" s="1"/>
  <c r="AD88" i="14"/>
  <c r="AD95" i="14" s="1"/>
  <c r="AE88" i="14"/>
  <c r="AE95" i="14" s="1"/>
  <c r="AF88" i="14"/>
  <c r="AF95" i="14" s="1"/>
  <c r="AG88" i="14"/>
  <c r="AG94" i="14" s="1"/>
  <c r="AH88" i="14"/>
  <c r="AH94" i="14" s="1"/>
  <c r="AI88" i="14"/>
  <c r="AI94" i="14" s="1"/>
  <c r="AJ88" i="14"/>
  <c r="AJ94" i="14" s="1"/>
  <c r="AK88" i="14"/>
  <c r="AK95" i="14" s="1"/>
  <c r="AL88" i="14"/>
  <c r="AL95" i="14" s="1"/>
  <c r="AM88" i="14"/>
  <c r="AM95" i="14" s="1"/>
  <c r="AN88" i="14"/>
  <c r="AN95" i="14" s="1"/>
  <c r="AO88" i="14"/>
  <c r="AO95" i="14" s="1"/>
  <c r="AP88" i="14"/>
  <c r="AP95" i="14" s="1"/>
  <c r="AQ88" i="14"/>
  <c r="AQ95" i="14" s="1"/>
  <c r="AR88" i="14"/>
  <c r="AR94" i="14" s="1"/>
  <c r="AS88" i="14"/>
  <c r="AS95" i="14" s="1"/>
  <c r="AT88" i="14"/>
  <c r="AT95" i="14" s="1"/>
  <c r="AU88" i="14"/>
  <c r="AU95" i="14" s="1"/>
  <c r="AV88" i="14"/>
  <c r="AV95" i="14" s="1"/>
  <c r="AW88" i="14"/>
  <c r="AW93" i="14" s="1"/>
  <c r="B88" i="14"/>
  <c r="B94" i="14" s="1"/>
  <c r="M146" i="14" l="1"/>
  <c r="N143" i="14"/>
  <c r="R197" i="14"/>
  <c r="R195" i="14"/>
  <c r="R193" i="14"/>
  <c r="R210" i="14"/>
  <c r="R208" i="14"/>
  <c r="R206" i="14"/>
  <c r="N218" i="14"/>
  <c r="Q222" i="14"/>
  <c r="S220" i="14"/>
  <c r="Y224" i="15"/>
  <c r="S166" i="16"/>
  <c r="I166" i="16"/>
  <c r="C241" i="16" s="1"/>
  <c r="W222" i="15"/>
  <c r="Y219" i="15"/>
  <c r="M133" i="14"/>
  <c r="M129" i="14"/>
  <c r="O145" i="14"/>
  <c r="M143" i="14"/>
  <c r="O159" i="14"/>
  <c r="N158" i="14"/>
  <c r="M157" i="14"/>
  <c r="S155" i="14"/>
  <c r="Q197" i="14"/>
  <c r="Q195" i="14"/>
  <c r="Q193" i="14"/>
  <c r="Q210" i="14"/>
  <c r="Q208" i="14"/>
  <c r="Q206" i="14"/>
  <c r="S223" i="14"/>
  <c r="P222" i="14"/>
  <c r="R220" i="14"/>
  <c r="AC192" i="15"/>
  <c r="V224" i="15"/>
  <c r="AC221" i="15"/>
  <c r="N145" i="14"/>
  <c r="O142" i="14"/>
  <c r="R223" i="14"/>
  <c r="N222" i="14"/>
  <c r="Q220" i="14"/>
  <c r="H167" i="15"/>
  <c r="C258" i="15" s="1"/>
  <c r="AB219" i="15"/>
  <c r="V222" i="15"/>
  <c r="AB220" i="15"/>
  <c r="V223" i="15"/>
  <c r="AC220" i="15"/>
  <c r="V219" i="15"/>
  <c r="AB223" i="15"/>
  <c r="AA224" i="15"/>
  <c r="V221" i="15"/>
  <c r="Z221" i="15"/>
  <c r="AQ106" i="14"/>
  <c r="AI106" i="14"/>
  <c r="AA106" i="14"/>
  <c r="S106" i="14"/>
  <c r="K104" i="14"/>
  <c r="B263" i="14" s="1"/>
  <c r="C106" i="14"/>
  <c r="AP105" i="14"/>
  <c r="AH105" i="14"/>
  <c r="Z105" i="14"/>
  <c r="R105" i="14"/>
  <c r="J105" i="14"/>
  <c r="M132" i="14"/>
  <c r="P141" i="14"/>
  <c r="M145" i="14"/>
  <c r="N142" i="14"/>
  <c r="O154" i="14"/>
  <c r="M159" i="14"/>
  <c r="S157" i="14"/>
  <c r="R156" i="14"/>
  <c r="AB156" i="14" s="1"/>
  <c r="Q155" i="14"/>
  <c r="L192" i="14"/>
  <c r="S196" i="14"/>
  <c r="S194" i="14"/>
  <c r="L205" i="14"/>
  <c r="S209" i="14"/>
  <c r="S207" i="14"/>
  <c r="L218" i="14"/>
  <c r="Q223" i="14"/>
  <c r="S221" i="14"/>
  <c r="P220" i="14"/>
  <c r="X219" i="15"/>
  <c r="L170" i="16"/>
  <c r="B170" i="16"/>
  <c r="Y223" i="15"/>
  <c r="V220" i="15"/>
  <c r="X222" i="15"/>
  <c r="W224" i="15"/>
  <c r="W219" i="15"/>
  <c r="B106" i="14"/>
  <c r="B110" i="14"/>
  <c r="B109" i="14"/>
  <c r="B108" i="14"/>
  <c r="AO105" i="14"/>
  <c r="AG105" i="14"/>
  <c r="Y105" i="14"/>
  <c r="Q105" i="14"/>
  <c r="I105" i="14"/>
  <c r="AW105" i="14"/>
  <c r="N131" i="14"/>
  <c r="O141" i="14"/>
  <c r="O144" i="14"/>
  <c r="M142" i="14"/>
  <c r="N154" i="14"/>
  <c r="S158" i="14"/>
  <c r="R157" i="14"/>
  <c r="Q156" i="14"/>
  <c r="P155" i="14"/>
  <c r="S192" i="14"/>
  <c r="R196" i="14"/>
  <c r="R194" i="14"/>
  <c r="S205" i="14"/>
  <c r="R209" i="14"/>
  <c r="R207" i="14"/>
  <c r="S218" i="14"/>
  <c r="P223" i="14"/>
  <c r="R221" i="14"/>
  <c r="S219" i="14"/>
  <c r="X196" i="15"/>
  <c r="Y193" i="15"/>
  <c r="AA223" i="15"/>
  <c r="AC222" i="15"/>
  <c r="Z219" i="15"/>
  <c r="AB224" i="15"/>
  <c r="L166" i="16"/>
  <c r="B166" i="16"/>
  <c r="Z222" i="15"/>
  <c r="AV105" i="14"/>
  <c r="AN105" i="14"/>
  <c r="AF105" i="14"/>
  <c r="X105" i="14"/>
  <c r="P105" i="14"/>
  <c r="H105" i="14"/>
  <c r="M131" i="14"/>
  <c r="N141" i="14"/>
  <c r="N144" i="14"/>
  <c r="S159" i="14"/>
  <c r="R158" i="14"/>
  <c r="Q157" i="14"/>
  <c r="P156" i="14"/>
  <c r="O155" i="14"/>
  <c r="R192" i="14"/>
  <c r="Q196" i="14"/>
  <c r="Q194" i="14"/>
  <c r="R205" i="14"/>
  <c r="Q209" i="14"/>
  <c r="Q207" i="14"/>
  <c r="R218" i="14"/>
  <c r="N223" i="14"/>
  <c r="Q221" i="14"/>
  <c r="R219" i="14"/>
  <c r="Y192" i="15"/>
  <c r="P235" i="16"/>
  <c r="W220" i="15"/>
  <c r="X224" i="15"/>
  <c r="AC219" i="15"/>
  <c r="AC223" i="15"/>
  <c r="AA219" i="15"/>
  <c r="O146" i="14"/>
  <c r="M144" i="14"/>
  <c r="Q218" i="14"/>
  <c r="S222" i="14"/>
  <c r="P221" i="14"/>
  <c r="Q219" i="14"/>
  <c r="C235" i="15"/>
  <c r="D332" i="15" s="1"/>
  <c r="C231" i="15"/>
  <c r="D263" i="15" s="1"/>
  <c r="O171" i="15"/>
  <c r="E171" i="15"/>
  <c r="C330" i="15" s="1"/>
  <c r="AB222" i="15"/>
  <c r="AU106" i="14"/>
  <c r="AM106" i="14"/>
  <c r="AE106" i="14"/>
  <c r="W106" i="14"/>
  <c r="O106" i="14"/>
  <c r="G106" i="14"/>
  <c r="N128" i="14"/>
  <c r="M130" i="14"/>
  <c r="N146" i="14"/>
  <c r="O143" i="14"/>
  <c r="S154" i="14"/>
  <c r="Q159" i="14"/>
  <c r="P158" i="14"/>
  <c r="O157" i="14"/>
  <c r="N156" i="14"/>
  <c r="M155" i="14"/>
  <c r="S197" i="14"/>
  <c r="S195" i="14"/>
  <c r="S193" i="14"/>
  <c r="S210" i="14"/>
  <c r="S208" i="14"/>
  <c r="S206" i="14"/>
  <c r="O218" i="14"/>
  <c r="R222" i="14"/>
  <c r="N221" i="14"/>
  <c r="P219" i="14"/>
  <c r="H168" i="15"/>
  <c r="C275" i="15" s="1"/>
  <c r="W223" i="15"/>
  <c r="X223" i="15"/>
  <c r="Z220" i="15"/>
  <c r="T104" i="14"/>
  <c r="B279" i="14" s="1"/>
  <c r="T106" i="14"/>
  <c r="AJ93" i="14"/>
  <c r="L93" i="14"/>
  <c r="AB94" i="14"/>
  <c r="AR95" i="14"/>
  <c r="L95" i="14"/>
  <c r="O231" i="16"/>
  <c r="E231" i="16"/>
  <c r="D261" i="16" s="1"/>
  <c r="AB210" i="15"/>
  <c r="AB208" i="15"/>
  <c r="AC208" i="15"/>
  <c r="AB206" i="15"/>
  <c r="AC210" i="15"/>
  <c r="AC209" i="15"/>
  <c r="AA211" i="15"/>
  <c r="AB207" i="15"/>
  <c r="AC207" i="15"/>
  <c r="AB209" i="15"/>
  <c r="AC206" i="15"/>
  <c r="AB211" i="15"/>
  <c r="AC211" i="15"/>
  <c r="AA104" i="14"/>
  <c r="B296" i="14" s="1"/>
  <c r="K106" i="14"/>
  <c r="AA93" i="14"/>
  <c r="AQ94" i="14"/>
  <c r="K94" i="14"/>
  <c r="S95" i="14"/>
  <c r="N166" i="15"/>
  <c r="D166" i="15"/>
  <c r="C246" i="15" s="1"/>
  <c r="V211" i="15"/>
  <c r="H235" i="16"/>
  <c r="D327" i="16" s="1"/>
  <c r="R235" i="16"/>
  <c r="G231" i="16"/>
  <c r="D259" i="16" s="1"/>
  <c r="Q231" i="16"/>
  <c r="P171" i="15"/>
  <c r="F171" i="15"/>
  <c r="C329" i="15" s="1"/>
  <c r="AH104" i="14"/>
  <c r="B105" i="14"/>
  <c r="AP106" i="14"/>
  <c r="B93" i="14"/>
  <c r="J93" i="14"/>
  <c r="R94" i="14"/>
  <c r="AH95" i="14"/>
  <c r="J95" i="14"/>
  <c r="L131" i="14"/>
  <c r="Y207" i="15"/>
  <c r="M171" i="15"/>
  <c r="C171" i="15"/>
  <c r="C332" i="15" s="1"/>
  <c r="S170" i="15"/>
  <c r="I170" i="15"/>
  <c r="C308" i="15" s="1"/>
  <c r="AG104" i="14"/>
  <c r="B290" i="14" s="1"/>
  <c r="I104" i="14"/>
  <c r="B241" i="14" s="1"/>
  <c r="AO106" i="14"/>
  <c r="Y93" i="14"/>
  <c r="AO94" i="14"/>
  <c r="AW95" i="14"/>
  <c r="Q95" i="14"/>
  <c r="S132" i="14"/>
  <c r="S129" i="14"/>
  <c r="L145" i="14"/>
  <c r="F230" i="16"/>
  <c r="D244" i="16" s="1"/>
  <c r="Q168" i="15"/>
  <c r="G168" i="15"/>
  <c r="C276" i="15" s="1"/>
  <c r="AB194" i="15"/>
  <c r="AB192" i="15"/>
  <c r="AB193" i="15"/>
  <c r="AB196" i="15"/>
  <c r="AB195" i="15"/>
  <c r="AA197" i="15"/>
  <c r="AB197" i="15"/>
  <c r="AV104" i="14"/>
  <c r="B327" i="14" s="1"/>
  <c r="AN104" i="14"/>
  <c r="B309" i="14" s="1"/>
  <c r="AF104" i="14"/>
  <c r="B291" i="14" s="1"/>
  <c r="X104" i="14"/>
  <c r="B275" i="14" s="1"/>
  <c r="P104" i="14"/>
  <c r="B258" i="14" s="1"/>
  <c r="H104" i="14"/>
  <c r="B242" i="14" s="1"/>
  <c r="AU105" i="14"/>
  <c r="AM105" i="14"/>
  <c r="AE105" i="14"/>
  <c r="W105" i="14"/>
  <c r="O105" i="14"/>
  <c r="G105" i="14"/>
  <c r="AV93" i="14"/>
  <c r="AN93" i="14"/>
  <c r="AF93" i="14"/>
  <c r="X93" i="14"/>
  <c r="P93" i="14"/>
  <c r="H93" i="14"/>
  <c r="AV94" i="14"/>
  <c r="AN94" i="14"/>
  <c r="AF94" i="14"/>
  <c r="X94" i="14"/>
  <c r="P94" i="14"/>
  <c r="H94" i="14"/>
  <c r="S128" i="14"/>
  <c r="R133" i="14"/>
  <c r="R132" i="14"/>
  <c r="R131" i="14"/>
  <c r="R130" i="14"/>
  <c r="R129" i="14"/>
  <c r="L141" i="14"/>
  <c r="S146" i="14"/>
  <c r="S145" i="14"/>
  <c r="S144" i="14"/>
  <c r="S143" i="14"/>
  <c r="S142" i="14"/>
  <c r="M154" i="14"/>
  <c r="L159" i="14"/>
  <c r="V159" i="14" s="1"/>
  <c r="L158" i="14"/>
  <c r="V158" i="14" s="1"/>
  <c r="L157" i="14"/>
  <c r="V157" i="14" s="1"/>
  <c r="L156" i="14"/>
  <c r="V156" i="14" s="1"/>
  <c r="P192" i="14"/>
  <c r="O197" i="14"/>
  <c r="O196" i="14"/>
  <c r="O195" i="14"/>
  <c r="O194" i="14"/>
  <c r="O193" i="14"/>
  <c r="P205" i="14"/>
  <c r="O210" i="14"/>
  <c r="O209" i="14"/>
  <c r="O208" i="14"/>
  <c r="O207" i="14"/>
  <c r="O206" i="14"/>
  <c r="P218" i="14"/>
  <c r="O223" i="14"/>
  <c r="O222" i="14"/>
  <c r="O221" i="14"/>
  <c r="O220" i="14"/>
  <c r="O219" i="14"/>
  <c r="AC196" i="15"/>
  <c r="Z195" i="15"/>
  <c r="W196" i="15"/>
  <c r="AA206" i="15"/>
  <c r="S231" i="16"/>
  <c r="M231" i="16"/>
  <c r="C231" i="16"/>
  <c r="D263" i="16" s="1"/>
  <c r="Q166" i="15"/>
  <c r="G166" i="15"/>
  <c r="C243" i="15" s="1"/>
  <c r="W210" i="15"/>
  <c r="Q235" i="16"/>
  <c r="M231" i="15"/>
  <c r="V192" i="15"/>
  <c r="AB104" i="14"/>
  <c r="B295" i="14" s="1"/>
  <c r="AB106" i="14"/>
  <c r="AR93" i="14"/>
  <c r="D93" i="14"/>
  <c r="T94" i="14"/>
  <c r="AJ95" i="14"/>
  <c r="D95" i="14"/>
  <c r="AQ104" i="14"/>
  <c r="B332" i="14" s="1"/>
  <c r="AQ93" i="14"/>
  <c r="C93" i="14"/>
  <c r="S94" i="14"/>
  <c r="AI95" i="14"/>
  <c r="K95" i="14"/>
  <c r="W209" i="15"/>
  <c r="B104" i="14"/>
  <c r="J104" i="14"/>
  <c r="Z106" i="14"/>
  <c r="AH93" i="14"/>
  <c r="AP94" i="14"/>
  <c r="B95" i="14"/>
  <c r="L130" i="14"/>
  <c r="Q170" i="15"/>
  <c r="G170" i="15"/>
  <c r="C310" i="15" s="1"/>
  <c r="S171" i="15"/>
  <c r="I171" i="15"/>
  <c r="C326" i="15" s="1"/>
  <c r="AA207" i="15"/>
  <c r="Y104" i="14"/>
  <c r="B274" i="14" s="1"/>
  <c r="AO93" i="14"/>
  <c r="I93" i="14"/>
  <c r="Q94" i="14"/>
  <c r="AG95" i="14"/>
  <c r="L128" i="14"/>
  <c r="S130" i="14"/>
  <c r="L146" i="14"/>
  <c r="V146" i="14" s="1"/>
  <c r="L142" i="14"/>
  <c r="V142" i="14" s="1"/>
  <c r="S168" i="15"/>
  <c r="I168" i="15"/>
  <c r="C274" i="15" s="1"/>
  <c r="Y208" i="15"/>
  <c r="AU104" i="14"/>
  <c r="B328" i="14" s="1"/>
  <c r="AM104" i="14"/>
  <c r="B310" i="14" s="1"/>
  <c r="AE104" i="14"/>
  <c r="B292" i="14" s="1"/>
  <c r="W104" i="14"/>
  <c r="B276" i="14" s="1"/>
  <c r="O104" i="14"/>
  <c r="B259" i="14" s="1"/>
  <c r="G104" i="14"/>
  <c r="B243" i="14" s="1"/>
  <c r="AT105" i="14"/>
  <c r="AL105" i="14"/>
  <c r="AD105" i="14"/>
  <c r="V105" i="14"/>
  <c r="N105" i="14"/>
  <c r="F105" i="14"/>
  <c r="AU93" i="14"/>
  <c r="AM93" i="14"/>
  <c r="AE93" i="14"/>
  <c r="W93" i="14"/>
  <c r="O93" i="14"/>
  <c r="G93" i="14"/>
  <c r="AU94" i="14"/>
  <c r="AM94" i="14"/>
  <c r="AE94" i="14"/>
  <c r="W94" i="14"/>
  <c r="O94" i="14"/>
  <c r="G94" i="14"/>
  <c r="R128" i="14"/>
  <c r="AB128" i="14" s="1"/>
  <c r="Q133" i="14"/>
  <c r="Q132" i="14"/>
  <c r="AA132" i="14" s="1"/>
  <c r="Q131" i="14"/>
  <c r="Q130" i="14"/>
  <c r="Q129" i="14"/>
  <c r="S141" i="14"/>
  <c r="R146" i="14"/>
  <c r="R145" i="14"/>
  <c r="AB145" i="14" s="1"/>
  <c r="R144" i="14"/>
  <c r="AB144" i="14" s="1"/>
  <c r="R143" i="14"/>
  <c r="AB143" i="14" s="1"/>
  <c r="R142" i="14"/>
  <c r="AB142" i="14" s="1"/>
  <c r="O192" i="14"/>
  <c r="N197" i="14"/>
  <c r="N196" i="14"/>
  <c r="N195" i="14"/>
  <c r="N194" i="14"/>
  <c r="N193" i="14"/>
  <c r="O205" i="14"/>
  <c r="N210" i="14"/>
  <c r="N209" i="14"/>
  <c r="N208" i="14"/>
  <c r="N207" i="14"/>
  <c r="N206" i="14"/>
  <c r="N220" i="14"/>
  <c r="N219" i="14"/>
  <c r="Z211" i="15"/>
  <c r="AA209" i="15"/>
  <c r="N234" i="16"/>
  <c r="D234" i="16"/>
  <c r="D313" i="16" s="1"/>
  <c r="X193" i="15"/>
  <c r="Y195" i="15"/>
  <c r="L170" i="15"/>
  <c r="B170" i="15"/>
  <c r="Z192" i="15"/>
  <c r="Y196" i="15"/>
  <c r="Z208" i="15"/>
  <c r="O167" i="15"/>
  <c r="E167" i="15"/>
  <c r="C261" i="15" s="1"/>
  <c r="Y197" i="15"/>
  <c r="W208" i="15"/>
  <c r="H230" i="16"/>
  <c r="D242" i="16" s="1"/>
  <c r="V197" i="15"/>
  <c r="AJ104" i="14"/>
  <c r="B313" i="14" s="1"/>
  <c r="D104" i="14"/>
  <c r="B246" i="14" s="1"/>
  <c r="AJ106" i="14"/>
  <c r="D106" i="14"/>
  <c r="T93" i="14"/>
  <c r="AB95" i="14"/>
  <c r="N171" i="15"/>
  <c r="D171" i="15"/>
  <c r="C331" i="15" s="1"/>
  <c r="M235" i="15"/>
  <c r="AI104" i="14"/>
  <c r="B314" i="14" s="1"/>
  <c r="C104" i="14"/>
  <c r="B247" i="14" s="1"/>
  <c r="AA94" i="14"/>
  <c r="C95" i="14"/>
  <c r="L169" i="15"/>
  <c r="B169" i="15"/>
  <c r="Z207" i="15"/>
  <c r="R106" i="14"/>
  <c r="AP93" i="14"/>
  <c r="Z93" i="14"/>
  <c r="Z95" i="14"/>
  <c r="L133" i="14"/>
  <c r="V133" i="14" s="1"/>
  <c r="B171" i="14" s="1"/>
  <c r="V207" i="15"/>
  <c r="AW104" i="14"/>
  <c r="B326" i="14" s="1"/>
  <c r="Q106" i="14"/>
  <c r="AG93" i="14"/>
  <c r="AW94" i="14"/>
  <c r="Y94" i="14"/>
  <c r="I95" i="14"/>
  <c r="S131" i="14"/>
  <c r="M141" i="14"/>
  <c r="W141" i="14" s="1"/>
  <c r="L143" i="14"/>
  <c r="V143" i="14" s="1"/>
  <c r="AT104" i="14"/>
  <c r="B329" i="14" s="1"/>
  <c r="AL104" i="14"/>
  <c r="B311" i="14" s="1"/>
  <c r="AD104" i="14"/>
  <c r="B293" i="14" s="1"/>
  <c r="V104" i="14"/>
  <c r="B277" i="14" s="1"/>
  <c r="N104" i="14"/>
  <c r="B260" i="14" s="1"/>
  <c r="F104" i="14"/>
  <c r="B244" i="14" s="1"/>
  <c r="AS105" i="14"/>
  <c r="AK105" i="14"/>
  <c r="AC105" i="14"/>
  <c r="U105" i="14"/>
  <c r="M105" i="14"/>
  <c r="E105" i="14"/>
  <c r="AT93" i="14"/>
  <c r="AL93" i="14"/>
  <c r="AD93" i="14"/>
  <c r="V93" i="14"/>
  <c r="N93" i="14"/>
  <c r="F93" i="14"/>
  <c r="AT94" i="14"/>
  <c r="AL94" i="14"/>
  <c r="AD94" i="14"/>
  <c r="V94" i="14"/>
  <c r="N94" i="14"/>
  <c r="F94" i="14"/>
  <c r="Q128" i="14"/>
  <c r="AA128" i="14" s="1"/>
  <c r="P133" i="14"/>
  <c r="P132" i="14"/>
  <c r="P131" i="14"/>
  <c r="P130" i="14"/>
  <c r="P129" i="14"/>
  <c r="R141" i="14"/>
  <c r="AB141" i="14" s="1"/>
  <c r="Q146" i="14"/>
  <c r="AA146" i="14" s="1"/>
  <c r="Q145" i="14"/>
  <c r="AA145" i="14" s="1"/>
  <c r="Q144" i="14"/>
  <c r="AA144" i="14" s="1"/>
  <c r="Q143" i="14"/>
  <c r="AA143" i="14" s="1"/>
  <c r="Q142" i="14"/>
  <c r="AA142" i="14" s="1"/>
  <c r="N192" i="14"/>
  <c r="M197" i="14"/>
  <c r="M196" i="14"/>
  <c r="M195" i="14"/>
  <c r="M194" i="14"/>
  <c r="M193" i="14"/>
  <c r="N205" i="14"/>
  <c r="M210" i="14"/>
  <c r="M209" i="14"/>
  <c r="M208" i="14"/>
  <c r="M207" i="14"/>
  <c r="M206" i="14"/>
  <c r="M223" i="14"/>
  <c r="M222" i="14"/>
  <c r="M221" i="14"/>
  <c r="M220" i="14"/>
  <c r="M219" i="14"/>
  <c r="Y194" i="15"/>
  <c r="AA194" i="15"/>
  <c r="X209" i="15"/>
  <c r="L230" i="16"/>
  <c r="B230" i="16"/>
  <c r="Y211" i="15"/>
  <c r="P234" i="16"/>
  <c r="AA210" i="15"/>
  <c r="Y209" i="15"/>
  <c r="X194" i="15"/>
  <c r="AA192" i="15"/>
  <c r="V196" i="15"/>
  <c r="X195" i="15"/>
  <c r="M166" i="15"/>
  <c r="C166" i="15"/>
  <c r="C247" i="15" s="1"/>
  <c r="Y206" i="15"/>
  <c r="X206" i="15"/>
  <c r="Z210" i="15"/>
  <c r="AR104" i="14"/>
  <c r="B331" i="14" s="1"/>
  <c r="L104" i="14"/>
  <c r="B262" i="14" s="1"/>
  <c r="AR106" i="14"/>
  <c r="L106" i="14"/>
  <c r="S104" i="14"/>
  <c r="B280" i="14" s="1"/>
  <c r="AI93" i="14"/>
  <c r="Z206" i="15"/>
  <c r="R93" i="14"/>
  <c r="M128" i="14"/>
  <c r="L132" i="14"/>
  <c r="L129" i="14"/>
  <c r="S169" i="15"/>
  <c r="I169" i="15"/>
  <c r="C290" i="15" s="1"/>
  <c r="I230" i="16"/>
  <c r="D241" i="16" s="1"/>
  <c r="S230" i="16"/>
  <c r="S133" i="14"/>
  <c r="L144" i="14"/>
  <c r="V144" i="14" s="1"/>
  <c r="X208" i="15"/>
  <c r="M232" i="16"/>
  <c r="C232" i="16"/>
  <c r="D280" i="16" s="1"/>
  <c r="AS104" i="14"/>
  <c r="B330" i="14" s="1"/>
  <c r="AK104" i="14"/>
  <c r="B312" i="14" s="1"/>
  <c r="AC104" i="14"/>
  <c r="B294" i="14" s="1"/>
  <c r="U104" i="14"/>
  <c r="B278" i="14" s="1"/>
  <c r="M104" i="14"/>
  <c r="B261" i="14" s="1"/>
  <c r="E104" i="14"/>
  <c r="B245" i="14" s="1"/>
  <c r="AS93" i="14"/>
  <c r="AK93" i="14"/>
  <c r="AC93" i="14"/>
  <c r="U93" i="14"/>
  <c r="M93" i="14"/>
  <c r="E93" i="14"/>
  <c r="AS94" i="14"/>
  <c r="AK94" i="14"/>
  <c r="AC94" i="14"/>
  <c r="U94" i="14"/>
  <c r="M94" i="14"/>
  <c r="E94" i="14"/>
  <c r="P128" i="14"/>
  <c r="Z128" i="14" s="1"/>
  <c r="O133" i="14"/>
  <c r="O132" i="14"/>
  <c r="O131" i="14"/>
  <c r="O130" i="14"/>
  <c r="Q141" i="14"/>
  <c r="AA141" i="14" s="1"/>
  <c r="P146" i="14"/>
  <c r="Z146" i="14" s="1"/>
  <c r="P145" i="14"/>
  <c r="Z145" i="14" s="1"/>
  <c r="P144" i="14"/>
  <c r="Z144" i="14" s="1"/>
  <c r="P143" i="14"/>
  <c r="Z143" i="14" s="1"/>
  <c r="M192" i="14"/>
  <c r="L197" i="14"/>
  <c r="L196" i="14"/>
  <c r="L195" i="14"/>
  <c r="L194" i="14"/>
  <c r="O198" i="14" s="1"/>
  <c r="M205" i="14"/>
  <c r="L210" i="14"/>
  <c r="L209" i="14"/>
  <c r="L208" i="14"/>
  <c r="L207" i="14"/>
  <c r="O211" i="14" s="1"/>
  <c r="M218" i="14"/>
  <c r="L223" i="14"/>
  <c r="L222" i="14"/>
  <c r="L221" i="14"/>
  <c r="L220" i="14"/>
  <c r="O224" i="14" s="1"/>
  <c r="Q167" i="15"/>
  <c r="G167" i="15"/>
  <c r="C259" i="15" s="1"/>
  <c r="Y210" i="15"/>
  <c r="W192" i="15"/>
  <c r="X207" i="15"/>
  <c r="P170" i="15"/>
  <c r="F170" i="15"/>
  <c r="C311" i="15" s="1"/>
  <c r="P168" i="15"/>
  <c r="F168" i="15"/>
  <c r="C277" i="15" s="1"/>
  <c r="W195" i="15"/>
  <c r="V209" i="15"/>
  <c r="X210" i="15"/>
  <c r="Q169" i="15"/>
  <c r="G169" i="15"/>
  <c r="C292" i="15" s="1"/>
  <c r="Z197" i="15"/>
  <c r="V194" i="15"/>
  <c r="B232" i="15" s="1"/>
  <c r="V210" i="15"/>
  <c r="Z193" i="15"/>
  <c r="W206" i="15"/>
  <c r="V193" i="15"/>
  <c r="X211" i="15"/>
  <c r="M233" i="16"/>
  <c r="C233" i="16"/>
  <c r="D296" i="16" s="1"/>
  <c r="H169" i="15"/>
  <c r="C291" i="15" s="1"/>
  <c r="AA208" i="15"/>
  <c r="V206" i="15"/>
  <c r="Z209" i="15"/>
  <c r="N219" i="13"/>
  <c r="O220" i="13"/>
  <c r="N221" i="13"/>
  <c r="M222" i="13"/>
  <c r="N223" i="13"/>
  <c r="N218" i="13"/>
  <c r="P218" i="13"/>
  <c r="E224" i="13"/>
  <c r="P219" i="13" s="1"/>
  <c r="M207" i="13"/>
  <c r="M209" i="13"/>
  <c r="N205" i="13"/>
  <c r="E211" i="13"/>
  <c r="O206" i="13" s="1"/>
  <c r="M193" i="13"/>
  <c r="M194" i="13"/>
  <c r="M195" i="13"/>
  <c r="N192" i="13"/>
  <c r="E198" i="13"/>
  <c r="N193" i="13" s="1"/>
  <c r="F160" i="13"/>
  <c r="M155" i="13" s="1"/>
  <c r="P142" i="13"/>
  <c r="Q142" i="13"/>
  <c r="N143" i="13"/>
  <c r="Q143" i="13"/>
  <c r="S143" i="13"/>
  <c r="N144" i="13"/>
  <c r="R144" i="13"/>
  <c r="N145" i="13"/>
  <c r="Q145" i="13"/>
  <c r="R145" i="13"/>
  <c r="P146" i="13"/>
  <c r="R146" i="13"/>
  <c r="S146" i="13"/>
  <c r="O141" i="13"/>
  <c r="Q141" i="13"/>
  <c r="L141" i="13"/>
  <c r="F147" i="13"/>
  <c r="L142" i="13" s="1"/>
  <c r="F134" i="13"/>
  <c r="S129" i="13" s="1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B100" i="13"/>
  <c r="C99" i="13"/>
  <c r="C106" i="13" s="1"/>
  <c r="D99" i="13"/>
  <c r="D106" i="13" s="1"/>
  <c r="E99" i="13"/>
  <c r="E104" i="13" s="1"/>
  <c r="B245" i="13" s="1"/>
  <c r="F99" i="13"/>
  <c r="F105" i="13" s="1"/>
  <c r="G99" i="13"/>
  <c r="G105" i="13" s="1"/>
  <c r="H99" i="13"/>
  <c r="H106" i="13" s="1"/>
  <c r="I99" i="13"/>
  <c r="I106" i="13" s="1"/>
  <c r="J99" i="13"/>
  <c r="J106" i="13" s="1"/>
  <c r="K99" i="13"/>
  <c r="K106" i="13" s="1"/>
  <c r="L99" i="13"/>
  <c r="L106" i="13" s="1"/>
  <c r="M99" i="13"/>
  <c r="M106" i="13" s="1"/>
  <c r="N99" i="13"/>
  <c r="N106" i="13" s="1"/>
  <c r="O99" i="13"/>
  <c r="O106" i="13" s="1"/>
  <c r="P99" i="13"/>
  <c r="P105" i="13" s="1"/>
  <c r="Q99" i="13"/>
  <c r="Q106" i="13" s="1"/>
  <c r="R99" i="13"/>
  <c r="R106" i="13" s="1"/>
  <c r="S99" i="13"/>
  <c r="S106" i="13" s="1"/>
  <c r="T99" i="13"/>
  <c r="T106" i="13" s="1"/>
  <c r="U99" i="13"/>
  <c r="U105" i="13" s="1"/>
  <c r="V99" i="13"/>
  <c r="V104" i="13" s="1"/>
  <c r="B277" i="13" s="1"/>
  <c r="W99" i="13"/>
  <c r="W104" i="13" s="1"/>
  <c r="B276" i="13" s="1"/>
  <c r="X99" i="13"/>
  <c r="X105" i="13" s="1"/>
  <c r="Y99" i="13"/>
  <c r="Y106" i="13" s="1"/>
  <c r="Z99" i="13"/>
  <c r="Z106" i="13" s="1"/>
  <c r="AA99" i="13"/>
  <c r="AA106" i="13" s="1"/>
  <c r="AB99" i="13"/>
  <c r="AB106" i="13" s="1"/>
  <c r="AC99" i="13"/>
  <c r="AC105" i="13" s="1"/>
  <c r="AD99" i="13"/>
  <c r="AD105" i="13" s="1"/>
  <c r="AE99" i="13"/>
  <c r="AE106" i="13" s="1"/>
  <c r="AF99" i="13"/>
  <c r="AF106" i="13" s="1"/>
  <c r="AG99" i="13"/>
  <c r="AG106" i="13" s="1"/>
  <c r="AH99" i="13"/>
  <c r="AH106" i="13" s="1"/>
  <c r="AI99" i="13"/>
  <c r="AI106" i="13" s="1"/>
  <c r="AJ99" i="13"/>
  <c r="AJ106" i="13" s="1"/>
  <c r="AK99" i="13"/>
  <c r="AK106" i="13" s="1"/>
  <c r="AL99" i="13"/>
  <c r="AL105" i="13" s="1"/>
  <c r="AM99" i="13"/>
  <c r="AM105" i="13" s="1"/>
  <c r="AN99" i="13"/>
  <c r="AN105" i="13" s="1"/>
  <c r="AO99" i="13"/>
  <c r="AO106" i="13" s="1"/>
  <c r="AP99" i="13"/>
  <c r="AP106" i="13" s="1"/>
  <c r="AQ99" i="13"/>
  <c r="AQ106" i="13" s="1"/>
  <c r="AR99" i="13"/>
  <c r="AR106" i="13" s="1"/>
  <c r="AS99" i="13"/>
  <c r="AS106" i="13" s="1"/>
  <c r="AT99" i="13"/>
  <c r="AT104" i="13" s="1"/>
  <c r="B329" i="13" s="1"/>
  <c r="AU99" i="13"/>
  <c r="AU104" i="13" s="1"/>
  <c r="B328" i="13" s="1"/>
  <c r="AV99" i="13"/>
  <c r="AV104" i="13" s="1"/>
  <c r="B327" i="13" s="1"/>
  <c r="AW99" i="13"/>
  <c r="AW106" i="13" s="1"/>
  <c r="B99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B90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B89" i="13"/>
  <c r="C88" i="13"/>
  <c r="C95" i="13" s="1"/>
  <c r="D88" i="13"/>
  <c r="D95" i="13" s="1"/>
  <c r="E88" i="13"/>
  <c r="E93" i="13" s="1"/>
  <c r="F88" i="13"/>
  <c r="F95" i="13" s="1"/>
  <c r="G88" i="13"/>
  <c r="G94" i="13" s="1"/>
  <c r="H88" i="13"/>
  <c r="H95" i="13" s="1"/>
  <c r="I88" i="13"/>
  <c r="I95" i="13" s="1"/>
  <c r="J88" i="13"/>
  <c r="J95" i="13" s="1"/>
  <c r="K88" i="13"/>
  <c r="K95" i="13" s="1"/>
  <c r="L88" i="13"/>
  <c r="L95" i="13" s="1"/>
  <c r="M88" i="13"/>
  <c r="M95" i="13" s="1"/>
  <c r="N88" i="13"/>
  <c r="N93" i="13" s="1"/>
  <c r="O88" i="13"/>
  <c r="O95" i="13" s="1"/>
  <c r="P88" i="13"/>
  <c r="P94" i="13" s="1"/>
  <c r="Q88" i="13"/>
  <c r="Q95" i="13" s="1"/>
  <c r="R88" i="13"/>
  <c r="R95" i="13" s="1"/>
  <c r="S88" i="13"/>
  <c r="S95" i="13" s="1"/>
  <c r="T88" i="13"/>
  <c r="T95" i="13" s="1"/>
  <c r="U88" i="13"/>
  <c r="U94" i="13" s="1"/>
  <c r="V88" i="13"/>
  <c r="V94" i="13" s="1"/>
  <c r="W88" i="13"/>
  <c r="W95" i="13" s="1"/>
  <c r="X88" i="13"/>
  <c r="X95" i="13" s="1"/>
  <c r="Y88" i="13"/>
  <c r="Y95" i="13" s="1"/>
  <c r="Z88" i="13"/>
  <c r="Z95" i="13" s="1"/>
  <c r="AA88" i="13"/>
  <c r="AA95" i="13" s="1"/>
  <c r="AB88" i="13"/>
  <c r="AB95" i="13" s="1"/>
  <c r="AC88" i="13"/>
  <c r="AC95" i="13" s="1"/>
  <c r="AD88" i="13"/>
  <c r="AD94" i="13" s="1"/>
  <c r="AE88" i="13"/>
  <c r="AE93" i="13" s="1"/>
  <c r="AF88" i="13"/>
  <c r="AF95" i="13" s="1"/>
  <c r="AG88" i="13"/>
  <c r="AG95" i="13" s="1"/>
  <c r="AH88" i="13"/>
  <c r="AH95" i="13" s="1"/>
  <c r="AI88" i="13"/>
  <c r="AI95" i="13" s="1"/>
  <c r="AJ88" i="13"/>
  <c r="AJ95" i="13" s="1"/>
  <c r="AK88" i="13"/>
  <c r="AK93" i="13" s="1"/>
  <c r="AL88" i="13"/>
  <c r="AL94" i="13" s="1"/>
  <c r="AM88" i="13"/>
  <c r="AM94" i="13" s="1"/>
  <c r="AN88" i="13"/>
  <c r="AN94" i="13" s="1"/>
  <c r="AO88" i="13"/>
  <c r="AO95" i="13" s="1"/>
  <c r="AP88" i="13"/>
  <c r="AP95" i="13" s="1"/>
  <c r="AQ88" i="13"/>
  <c r="AQ95" i="13" s="1"/>
  <c r="AR88" i="13"/>
  <c r="AR95" i="13" s="1"/>
  <c r="AS88" i="13"/>
  <c r="AS95" i="13" s="1"/>
  <c r="AT88" i="13"/>
  <c r="AT95" i="13" s="1"/>
  <c r="AU88" i="13"/>
  <c r="AU95" i="13" s="1"/>
  <c r="AV88" i="13"/>
  <c r="AV94" i="13" s="1"/>
  <c r="AW88" i="13"/>
  <c r="AW95" i="13" s="1"/>
  <c r="B88" i="13"/>
  <c r="B95" i="13" s="1"/>
  <c r="Q128" i="13" l="1"/>
  <c r="R132" i="13"/>
  <c r="O131" i="13"/>
  <c r="Q129" i="13"/>
  <c r="N209" i="13"/>
  <c r="N222" i="13"/>
  <c r="O219" i="13"/>
  <c r="AA154" i="14"/>
  <c r="Z155" i="14"/>
  <c r="AC157" i="14"/>
  <c r="P128" i="13"/>
  <c r="Q132" i="13"/>
  <c r="M131" i="13"/>
  <c r="P129" i="13"/>
  <c r="Y157" i="14"/>
  <c r="AA156" i="14"/>
  <c r="W159" i="14"/>
  <c r="N128" i="13"/>
  <c r="P132" i="13"/>
  <c r="R130" i="13"/>
  <c r="O129" i="13"/>
  <c r="P145" i="13"/>
  <c r="R143" i="13"/>
  <c r="N142" i="13"/>
  <c r="N208" i="13"/>
  <c r="O218" i="13"/>
  <c r="O221" i="13"/>
  <c r="M219" i="13"/>
  <c r="W130" i="14"/>
  <c r="AB157" i="14"/>
  <c r="W132" i="14"/>
  <c r="R133" i="13"/>
  <c r="O132" i="13"/>
  <c r="Q130" i="13"/>
  <c r="M129" i="13"/>
  <c r="M208" i="13"/>
  <c r="G166" i="14"/>
  <c r="C243" i="14" s="1"/>
  <c r="AC130" i="14"/>
  <c r="AC145" i="14"/>
  <c r="AC128" i="14"/>
  <c r="AB159" i="14"/>
  <c r="AC159" i="14"/>
  <c r="X131" i="14"/>
  <c r="AB155" i="14"/>
  <c r="Q133" i="13"/>
  <c r="M132" i="13"/>
  <c r="P130" i="13"/>
  <c r="Q146" i="13"/>
  <c r="S144" i="13"/>
  <c r="P143" i="13"/>
  <c r="O205" i="13"/>
  <c r="N207" i="13"/>
  <c r="O223" i="13"/>
  <c r="M221" i="13"/>
  <c r="AA133" i="14"/>
  <c r="V128" i="14"/>
  <c r="B166" i="14" s="1"/>
  <c r="AC146" i="14"/>
  <c r="V154" i="14"/>
  <c r="V155" i="14"/>
  <c r="Z159" i="14"/>
  <c r="X145" i="14"/>
  <c r="B106" i="13"/>
  <c r="B108" i="13"/>
  <c r="B110" i="13"/>
  <c r="B109" i="13"/>
  <c r="P133" i="13"/>
  <c r="R131" i="13"/>
  <c r="O130" i="13"/>
  <c r="V141" i="14"/>
  <c r="W144" i="14"/>
  <c r="X144" i="14"/>
  <c r="W146" i="14"/>
  <c r="Z142" i="14"/>
  <c r="S128" i="13"/>
  <c r="O133" i="13"/>
  <c r="Q131" i="13"/>
  <c r="M130" i="13"/>
  <c r="S141" i="13"/>
  <c r="N146" i="13"/>
  <c r="Q144" i="13"/>
  <c r="AA144" i="13" s="1"/>
  <c r="S142" i="13"/>
  <c r="M197" i="13"/>
  <c r="N210" i="13"/>
  <c r="N206" i="13"/>
  <c r="M223" i="13"/>
  <c r="N220" i="13"/>
  <c r="AB146" i="14"/>
  <c r="Y146" i="14"/>
  <c r="X141" i="14"/>
  <c r="AA155" i="14"/>
  <c r="X132" i="14"/>
  <c r="R128" i="13"/>
  <c r="M133" i="13"/>
  <c r="P131" i="13"/>
  <c r="R129" i="13"/>
  <c r="R141" i="13"/>
  <c r="S145" i="13"/>
  <c r="P144" i="13"/>
  <c r="R142" i="13"/>
  <c r="M196" i="13"/>
  <c r="M210" i="13"/>
  <c r="M206" i="13"/>
  <c r="O222" i="13"/>
  <c r="M220" i="13"/>
  <c r="X158" i="14"/>
  <c r="W129" i="14"/>
  <c r="AB154" i="14"/>
  <c r="AA211" i="14"/>
  <c r="AA210" i="14"/>
  <c r="AA209" i="14"/>
  <c r="Z210" i="14"/>
  <c r="Z207" i="14"/>
  <c r="AA207" i="14"/>
  <c r="AB206" i="14"/>
  <c r="AB211" i="14"/>
  <c r="AA208" i="14"/>
  <c r="Z208" i="14"/>
  <c r="AC211" i="14"/>
  <c r="Z211" i="14"/>
  <c r="AC210" i="14"/>
  <c r="V207" i="14"/>
  <c r="AC207" i="14"/>
  <c r="AA206" i="14"/>
  <c r="Z209" i="14"/>
  <c r="AC206" i="14"/>
  <c r="AB209" i="14"/>
  <c r="AC209" i="14"/>
  <c r="AB210" i="14"/>
  <c r="V206" i="14"/>
  <c r="AC208" i="14"/>
  <c r="AB208" i="14"/>
  <c r="AB207" i="14"/>
  <c r="X223" i="14"/>
  <c r="Y219" i="14"/>
  <c r="X219" i="14"/>
  <c r="X224" i="14"/>
  <c r="X222" i="14"/>
  <c r="AC222" i="14"/>
  <c r="AB222" i="14"/>
  <c r="AA220" i="14"/>
  <c r="V219" i="14"/>
  <c r="AC219" i="14"/>
  <c r="Z224" i="14"/>
  <c r="Z221" i="14"/>
  <c r="AC220" i="14"/>
  <c r="Z223" i="14"/>
  <c r="AB221" i="14"/>
  <c r="AB223" i="14"/>
  <c r="AA221" i="14"/>
  <c r="AA223" i="14"/>
  <c r="AA224" i="14"/>
  <c r="Z220" i="14"/>
  <c r="AC221" i="14"/>
  <c r="AB219" i="14"/>
  <c r="AA219" i="14"/>
  <c r="AA222" i="14"/>
  <c r="AC223" i="14"/>
  <c r="AC224" i="14"/>
  <c r="AB220" i="14"/>
  <c r="Z222" i="14"/>
  <c r="AB224" i="14"/>
  <c r="V220" i="14"/>
  <c r="Z195" i="14"/>
  <c r="V192" i="14"/>
  <c r="AC192" i="14"/>
  <c r="AA195" i="14"/>
  <c r="AC195" i="14"/>
  <c r="AB197" i="14"/>
  <c r="Z193" i="14"/>
  <c r="AC196" i="14"/>
  <c r="AB196" i="14"/>
  <c r="V193" i="14"/>
  <c r="AA194" i="14"/>
  <c r="AC194" i="14"/>
  <c r="AB194" i="14"/>
  <c r="AB193" i="14"/>
  <c r="Z197" i="14"/>
  <c r="AC193" i="14"/>
  <c r="AA193" i="14"/>
  <c r="AC197" i="14"/>
  <c r="AB195" i="14"/>
  <c r="AB192" i="14"/>
  <c r="AA192" i="14"/>
  <c r="AA196" i="14"/>
  <c r="Z196" i="14"/>
  <c r="Z194" i="14"/>
  <c r="AA197" i="14"/>
  <c r="AN93" i="13"/>
  <c r="H93" i="13"/>
  <c r="AF94" i="13"/>
  <c r="H94" i="13"/>
  <c r="AN95" i="13"/>
  <c r="AF104" i="13"/>
  <c r="B291" i="13" s="1"/>
  <c r="AV105" i="13"/>
  <c r="H105" i="13"/>
  <c r="X106" i="13"/>
  <c r="L158" i="13"/>
  <c r="V211" i="14"/>
  <c r="W224" i="14"/>
  <c r="Y206" i="14"/>
  <c r="Y222" i="14"/>
  <c r="AU93" i="13"/>
  <c r="O93" i="13"/>
  <c r="AE94" i="13"/>
  <c r="O94" i="13"/>
  <c r="AM95" i="13"/>
  <c r="G95" i="13"/>
  <c r="AE104" i="13"/>
  <c r="B292" i="13" s="1"/>
  <c r="AU105" i="13"/>
  <c r="AE105" i="13"/>
  <c r="AU106" i="13"/>
  <c r="G106" i="13"/>
  <c r="L154" i="13"/>
  <c r="S156" i="13"/>
  <c r="L197" i="13"/>
  <c r="L193" i="13"/>
  <c r="X220" i="14"/>
  <c r="AL93" i="13"/>
  <c r="F93" i="13"/>
  <c r="N94" i="13"/>
  <c r="AL95" i="13"/>
  <c r="N95" i="13"/>
  <c r="AD104" i="13"/>
  <c r="B293" i="13" s="1"/>
  <c r="AT105" i="13"/>
  <c r="N105" i="13"/>
  <c r="AT106" i="13"/>
  <c r="V106" i="13"/>
  <c r="R158" i="13"/>
  <c r="R155" i="13"/>
  <c r="L192" i="13"/>
  <c r="S195" i="13"/>
  <c r="M205" i="13"/>
  <c r="L206" i="13"/>
  <c r="V223" i="14"/>
  <c r="P234" i="15"/>
  <c r="F234" i="15"/>
  <c r="D311" i="15" s="1"/>
  <c r="W196" i="14"/>
  <c r="B235" i="15"/>
  <c r="L235" i="15"/>
  <c r="AC93" i="13"/>
  <c r="AK94" i="13"/>
  <c r="M94" i="13"/>
  <c r="AK95" i="13"/>
  <c r="E95" i="13"/>
  <c r="U104" i="13"/>
  <c r="B278" i="13" s="1"/>
  <c r="AK105" i="13"/>
  <c r="E105" i="13"/>
  <c r="AC106" i="13"/>
  <c r="E106" i="13"/>
  <c r="Q158" i="13"/>
  <c r="S192" i="13"/>
  <c r="R194" i="13"/>
  <c r="S208" i="13"/>
  <c r="M218" i="13"/>
  <c r="L220" i="13"/>
  <c r="V195" i="14"/>
  <c r="E233" i="15"/>
  <c r="D294" i="15" s="1"/>
  <c r="O233" i="15"/>
  <c r="W209" i="14"/>
  <c r="Z129" i="14"/>
  <c r="F167" i="14" s="1"/>
  <c r="C260" i="14" s="1"/>
  <c r="X195" i="14"/>
  <c r="M233" i="15"/>
  <c r="C233" i="15"/>
  <c r="D296" i="15" s="1"/>
  <c r="Z219" i="14"/>
  <c r="Y194" i="14"/>
  <c r="L171" i="14"/>
  <c r="AB129" i="14"/>
  <c r="H167" i="14" s="1"/>
  <c r="C258" i="14" s="1"/>
  <c r="V131" i="14"/>
  <c r="B169" i="14" s="1"/>
  <c r="I235" i="15"/>
  <c r="D326" i="15" s="1"/>
  <c r="S235" i="15"/>
  <c r="I234" i="15"/>
  <c r="D308" i="15" s="1"/>
  <c r="S234" i="15"/>
  <c r="W133" i="14"/>
  <c r="C171" i="14" s="1"/>
  <c r="C332" i="14" s="1"/>
  <c r="X156" i="14"/>
  <c r="AC158" i="14"/>
  <c r="W157" i="14"/>
  <c r="AC156" i="14"/>
  <c r="AR93" i="13"/>
  <c r="AJ93" i="13"/>
  <c r="AB93" i="13"/>
  <c r="T93" i="13"/>
  <c r="L93" i="13"/>
  <c r="D93" i="13"/>
  <c r="AR94" i="13"/>
  <c r="AJ94" i="13"/>
  <c r="AB94" i="13"/>
  <c r="T94" i="13"/>
  <c r="L94" i="13"/>
  <c r="D94" i="13"/>
  <c r="AR104" i="13"/>
  <c r="B331" i="13" s="1"/>
  <c r="AJ104" i="13"/>
  <c r="B313" i="13" s="1"/>
  <c r="AB104" i="13"/>
  <c r="B295" i="13" s="1"/>
  <c r="T104" i="13"/>
  <c r="B279" i="13" s="1"/>
  <c r="L104" i="13"/>
  <c r="B262" i="13" s="1"/>
  <c r="D104" i="13"/>
  <c r="B246" i="13" s="1"/>
  <c r="AR105" i="13"/>
  <c r="AJ105" i="13"/>
  <c r="AB105" i="13"/>
  <c r="T105" i="13"/>
  <c r="L105" i="13"/>
  <c r="D105" i="13"/>
  <c r="O128" i="13"/>
  <c r="N133" i="13"/>
  <c r="N132" i="13"/>
  <c r="N131" i="13"/>
  <c r="N130" i="13"/>
  <c r="N129" i="13"/>
  <c r="P141" i="13"/>
  <c r="O146" i="13"/>
  <c r="O145" i="13"/>
  <c r="O144" i="13"/>
  <c r="O143" i="13"/>
  <c r="O142" i="13"/>
  <c r="Q154" i="13"/>
  <c r="P159" i="13"/>
  <c r="P158" i="13"/>
  <c r="P157" i="13"/>
  <c r="P156" i="13"/>
  <c r="P155" i="13"/>
  <c r="R192" i="13"/>
  <c r="Q197" i="13"/>
  <c r="Q196" i="13"/>
  <c r="Q195" i="13"/>
  <c r="Q194" i="13"/>
  <c r="Q193" i="13"/>
  <c r="S205" i="13"/>
  <c r="R210" i="13"/>
  <c r="R209" i="13"/>
  <c r="R208" i="13"/>
  <c r="R207" i="13"/>
  <c r="R206" i="13"/>
  <c r="L218" i="13"/>
  <c r="S223" i="13"/>
  <c r="S222" i="13"/>
  <c r="S221" i="13"/>
  <c r="S220" i="13"/>
  <c r="S219" i="13"/>
  <c r="D234" i="15"/>
  <c r="D313" i="15" s="1"/>
  <c r="N234" i="15"/>
  <c r="W219" i="14"/>
  <c r="V196" i="14"/>
  <c r="Y130" i="14"/>
  <c r="L232" i="15"/>
  <c r="E230" i="15"/>
  <c r="D245" i="15" s="1"/>
  <c r="O230" i="15"/>
  <c r="Q234" i="15"/>
  <c r="G234" i="15"/>
  <c r="D310" i="15" s="1"/>
  <c r="W220" i="14"/>
  <c r="W210" i="14"/>
  <c r="X192" i="14"/>
  <c r="Z130" i="14"/>
  <c r="X208" i="14"/>
  <c r="X196" i="14"/>
  <c r="AC141" i="14"/>
  <c r="V130" i="14"/>
  <c r="B168" i="14" s="1"/>
  <c r="M234" i="15"/>
  <c r="C234" i="15"/>
  <c r="D314" i="15" s="1"/>
  <c r="Y207" i="14"/>
  <c r="Y195" i="14"/>
  <c r="W154" i="14"/>
  <c r="AB130" i="14"/>
  <c r="H168" i="14" s="1"/>
  <c r="C275" i="14" s="1"/>
  <c r="V145" i="14"/>
  <c r="H235" i="15"/>
  <c r="D327" i="15" s="1"/>
  <c r="R235" i="15"/>
  <c r="H230" i="15"/>
  <c r="D242" i="15" s="1"/>
  <c r="R230" i="15"/>
  <c r="X155" i="14"/>
  <c r="X130" i="14"/>
  <c r="Y155" i="14"/>
  <c r="W131" i="14"/>
  <c r="C169" i="14" s="1"/>
  <c r="C296" i="14" s="1"/>
  <c r="X157" i="14"/>
  <c r="N169" i="14" s="1"/>
  <c r="AA159" i="14"/>
  <c r="Q171" i="14" s="1"/>
  <c r="X154" i="14"/>
  <c r="W143" i="14"/>
  <c r="AC154" i="14"/>
  <c r="S166" i="14" s="1"/>
  <c r="Y154" i="14"/>
  <c r="W158" i="14"/>
  <c r="X93" i="13"/>
  <c r="AV95" i="13"/>
  <c r="P95" i="13"/>
  <c r="X104" i="13"/>
  <c r="B275" i="13" s="1"/>
  <c r="AV106" i="13"/>
  <c r="P106" i="13"/>
  <c r="M154" i="13"/>
  <c r="L156" i="13"/>
  <c r="W194" i="14"/>
  <c r="Y211" i="14"/>
  <c r="AM93" i="13"/>
  <c r="G93" i="13"/>
  <c r="W94" i="13"/>
  <c r="AE95" i="13"/>
  <c r="O104" i="13"/>
  <c r="B259" i="13" s="1"/>
  <c r="O105" i="13"/>
  <c r="W106" i="13"/>
  <c r="S157" i="13"/>
  <c r="L196" i="13"/>
  <c r="W195" i="14"/>
  <c r="L169" i="14"/>
  <c r="V93" i="13"/>
  <c r="F94" i="13"/>
  <c r="V95" i="13"/>
  <c r="AL104" i="13"/>
  <c r="B311" i="13" s="1"/>
  <c r="F104" i="13"/>
  <c r="B244" i="13" s="1"/>
  <c r="V105" i="13"/>
  <c r="AD106" i="13"/>
  <c r="S154" i="13"/>
  <c r="R156" i="13"/>
  <c r="S196" i="13"/>
  <c r="S193" i="13"/>
  <c r="L209" i="13"/>
  <c r="V194" i="14"/>
  <c r="H166" i="14"/>
  <c r="C242" i="14" s="1"/>
  <c r="G230" i="15"/>
  <c r="D243" i="15" s="1"/>
  <c r="Q230" i="15"/>
  <c r="Y193" i="14"/>
  <c r="E231" i="15"/>
  <c r="D261" i="15" s="1"/>
  <c r="O231" i="15"/>
  <c r="Q166" i="14"/>
  <c r="R167" i="14"/>
  <c r="U93" i="13"/>
  <c r="AS94" i="13"/>
  <c r="E94" i="13"/>
  <c r="U95" i="13"/>
  <c r="AC104" i="13"/>
  <c r="B294" i="13" s="1"/>
  <c r="AS105" i="13"/>
  <c r="M105" i="13"/>
  <c r="U106" i="13"/>
  <c r="R154" i="13"/>
  <c r="Q156" i="13"/>
  <c r="R195" i="13"/>
  <c r="S209" i="13"/>
  <c r="S206" i="13"/>
  <c r="L221" i="13"/>
  <c r="N235" i="15"/>
  <c r="D235" i="15"/>
  <c r="D331" i="15" s="1"/>
  <c r="N231" i="15"/>
  <c r="D231" i="15"/>
  <c r="D262" i="15" s="1"/>
  <c r="D230" i="15"/>
  <c r="D246" i="15" s="1"/>
  <c r="N230" i="15"/>
  <c r="W197" i="14"/>
  <c r="AC131" i="14"/>
  <c r="X207" i="14"/>
  <c r="O232" i="15"/>
  <c r="E232" i="15"/>
  <c r="D278" i="15" s="1"/>
  <c r="AQ93" i="13"/>
  <c r="AI93" i="13"/>
  <c r="AA93" i="13"/>
  <c r="S93" i="13"/>
  <c r="K93" i="13"/>
  <c r="C93" i="13"/>
  <c r="AQ94" i="13"/>
  <c r="AI94" i="13"/>
  <c r="AA94" i="13"/>
  <c r="S94" i="13"/>
  <c r="K94" i="13"/>
  <c r="C94" i="13"/>
  <c r="AQ104" i="13"/>
  <c r="B332" i="13" s="1"/>
  <c r="AI104" i="13"/>
  <c r="B314" i="13" s="1"/>
  <c r="AA104" i="13"/>
  <c r="B296" i="13" s="1"/>
  <c r="S104" i="13"/>
  <c r="B280" i="13" s="1"/>
  <c r="K104" i="13"/>
  <c r="B263" i="13" s="1"/>
  <c r="C104" i="13"/>
  <c r="B247" i="13" s="1"/>
  <c r="AQ105" i="13"/>
  <c r="AI105" i="13"/>
  <c r="AA105" i="13"/>
  <c r="S105" i="13"/>
  <c r="K105" i="13"/>
  <c r="C105" i="13"/>
  <c r="P154" i="13"/>
  <c r="O159" i="13"/>
  <c r="O158" i="13"/>
  <c r="O157" i="13"/>
  <c r="O156" i="13"/>
  <c r="O155" i="13"/>
  <c r="Q192" i="13"/>
  <c r="P197" i="13"/>
  <c r="P196" i="13"/>
  <c r="P195" i="13"/>
  <c r="P194" i="13"/>
  <c r="P193" i="13"/>
  <c r="R205" i="13"/>
  <c r="Q210" i="13"/>
  <c r="Q209" i="13"/>
  <c r="Q208" i="13"/>
  <c r="Q207" i="13"/>
  <c r="Q206" i="13"/>
  <c r="S218" i="13"/>
  <c r="R223" i="13"/>
  <c r="R222" i="13"/>
  <c r="R221" i="13"/>
  <c r="R220" i="13"/>
  <c r="R219" i="13"/>
  <c r="F233" i="15"/>
  <c r="D293" i="15" s="1"/>
  <c r="P233" i="15"/>
  <c r="M230" i="15"/>
  <c r="C230" i="15"/>
  <c r="D247" i="15" s="1"/>
  <c r="B233" i="15"/>
  <c r="L233" i="15"/>
  <c r="O234" i="15"/>
  <c r="E234" i="15"/>
  <c r="D312" i="15" s="1"/>
  <c r="V208" i="14"/>
  <c r="V197" i="14"/>
  <c r="Y131" i="14"/>
  <c r="D232" i="15"/>
  <c r="D279" i="15" s="1"/>
  <c r="N232" i="15"/>
  <c r="V129" i="14"/>
  <c r="B167" i="14" s="1"/>
  <c r="W221" i="14"/>
  <c r="W211" i="14"/>
  <c r="Z131" i="14"/>
  <c r="X209" i="14"/>
  <c r="X197" i="14"/>
  <c r="AA129" i="14"/>
  <c r="G167" i="14" s="1"/>
  <c r="C259" i="14" s="1"/>
  <c r="Y208" i="14"/>
  <c r="Y196" i="14"/>
  <c r="AC142" i="14"/>
  <c r="AB131" i="14"/>
  <c r="H169" i="14" s="1"/>
  <c r="C291" i="14" s="1"/>
  <c r="AC129" i="14"/>
  <c r="S230" i="15"/>
  <c r="I230" i="15"/>
  <c r="D241" i="15" s="1"/>
  <c r="I232" i="15"/>
  <c r="D274" i="15" s="1"/>
  <c r="S232" i="15"/>
  <c r="Y156" i="14"/>
  <c r="Y128" i="14"/>
  <c r="Z156" i="14"/>
  <c r="Y129" i="14"/>
  <c r="Y158" i="14"/>
  <c r="X146" i="14"/>
  <c r="W142" i="14"/>
  <c r="X128" i="14"/>
  <c r="D166" i="14" s="1"/>
  <c r="C246" i="14" s="1"/>
  <c r="X142" i="14"/>
  <c r="X159" i="14"/>
  <c r="AC155" i="14"/>
  <c r="W155" i="14"/>
  <c r="AV93" i="13"/>
  <c r="P93" i="13"/>
  <c r="X94" i="13"/>
  <c r="AN104" i="13"/>
  <c r="B309" i="13" s="1"/>
  <c r="H104" i="13"/>
  <c r="B242" i="13" s="1"/>
  <c r="AF105" i="13"/>
  <c r="AN106" i="13"/>
  <c r="L157" i="13"/>
  <c r="P231" i="15"/>
  <c r="F231" i="15"/>
  <c r="D260" i="15" s="1"/>
  <c r="P235" i="15"/>
  <c r="F235" i="15"/>
  <c r="D329" i="15" s="1"/>
  <c r="I166" i="14"/>
  <c r="C241" i="14" s="1"/>
  <c r="H231" i="15"/>
  <c r="D258" i="15" s="1"/>
  <c r="R231" i="15"/>
  <c r="W93" i="13"/>
  <c r="AU94" i="13"/>
  <c r="AM104" i="13"/>
  <c r="B310" i="13" s="1"/>
  <c r="G104" i="13"/>
  <c r="B243" i="13" s="1"/>
  <c r="W105" i="13"/>
  <c r="AM106" i="13"/>
  <c r="S158" i="13"/>
  <c r="M192" i="13"/>
  <c r="L194" i="13"/>
  <c r="V222" i="14"/>
  <c r="D233" i="15"/>
  <c r="D295" i="15" s="1"/>
  <c r="N233" i="15"/>
  <c r="G171" i="14"/>
  <c r="C328" i="14" s="1"/>
  <c r="Z206" i="14"/>
  <c r="Q235" i="15"/>
  <c r="G235" i="15"/>
  <c r="D328" i="15" s="1"/>
  <c r="L166" i="14"/>
  <c r="AT93" i="13"/>
  <c r="AD95" i="13"/>
  <c r="N104" i="13"/>
  <c r="B260" i="13" s="1"/>
  <c r="AL106" i="13"/>
  <c r="F106" i="13"/>
  <c r="R157" i="13"/>
  <c r="S197" i="13"/>
  <c r="L208" i="13"/>
  <c r="W208" i="14"/>
  <c r="X221" i="14"/>
  <c r="Y224" i="14"/>
  <c r="I233" i="15"/>
  <c r="D290" i="15" s="1"/>
  <c r="S233" i="15"/>
  <c r="R166" i="14"/>
  <c r="AS93" i="13"/>
  <c r="M93" i="13"/>
  <c r="AC94" i="13"/>
  <c r="AK104" i="13"/>
  <c r="B312" i="13" s="1"/>
  <c r="Q159" i="13"/>
  <c r="Q155" i="13"/>
  <c r="R197" i="13"/>
  <c r="L205" i="13"/>
  <c r="L222" i="13"/>
  <c r="V224" i="14"/>
  <c r="B93" i="13"/>
  <c r="AP93" i="13"/>
  <c r="AH93" i="13"/>
  <c r="Z93" i="13"/>
  <c r="R93" i="13"/>
  <c r="J93" i="13"/>
  <c r="B94" i="13"/>
  <c r="AP94" i="13"/>
  <c r="AH94" i="13"/>
  <c r="Z94" i="13"/>
  <c r="R94" i="13"/>
  <c r="J94" i="13"/>
  <c r="B104" i="13"/>
  <c r="AP104" i="13"/>
  <c r="AH104" i="13"/>
  <c r="Z104" i="13"/>
  <c r="R104" i="13"/>
  <c r="J104" i="13"/>
  <c r="B105" i="13"/>
  <c r="AP105" i="13"/>
  <c r="AH105" i="13"/>
  <c r="Z105" i="13"/>
  <c r="R105" i="13"/>
  <c r="J105" i="13"/>
  <c r="M128" i="13"/>
  <c r="L133" i="13"/>
  <c r="V133" i="13" s="1"/>
  <c r="L132" i="13"/>
  <c r="V132" i="13" s="1"/>
  <c r="L131" i="13"/>
  <c r="V131" i="13" s="1"/>
  <c r="L130" i="13"/>
  <c r="L129" i="13"/>
  <c r="N141" i="13"/>
  <c r="M146" i="13"/>
  <c r="M145" i="13"/>
  <c r="M144" i="13"/>
  <c r="M143" i="13"/>
  <c r="M142" i="13"/>
  <c r="O154" i="13"/>
  <c r="N159" i="13"/>
  <c r="N158" i="13"/>
  <c r="N157" i="13"/>
  <c r="N156" i="13"/>
  <c r="N155" i="13"/>
  <c r="P192" i="13"/>
  <c r="O197" i="13"/>
  <c r="O196" i="13"/>
  <c r="O195" i="13"/>
  <c r="O194" i="13"/>
  <c r="O193" i="13"/>
  <c r="Q205" i="13"/>
  <c r="P210" i="13"/>
  <c r="P209" i="13"/>
  <c r="P208" i="13"/>
  <c r="P207" i="13"/>
  <c r="P206" i="13"/>
  <c r="R218" i="13"/>
  <c r="Q223" i="13"/>
  <c r="Q222" i="13"/>
  <c r="Q221" i="13"/>
  <c r="Q220" i="13"/>
  <c r="Q219" i="13"/>
  <c r="B230" i="15"/>
  <c r="L230" i="15"/>
  <c r="V209" i="14"/>
  <c r="W192" i="14"/>
  <c r="Y132" i="14"/>
  <c r="V132" i="14"/>
  <c r="B170" i="14" s="1"/>
  <c r="E235" i="15"/>
  <c r="D330" i="15" s="1"/>
  <c r="O235" i="15"/>
  <c r="W222" i="14"/>
  <c r="X206" i="14"/>
  <c r="Z132" i="14"/>
  <c r="F232" i="15"/>
  <c r="D277" i="15" s="1"/>
  <c r="P232" i="15"/>
  <c r="X210" i="14"/>
  <c r="Y192" i="14"/>
  <c r="AA130" i="14"/>
  <c r="G168" i="14" s="1"/>
  <c r="C276" i="14" s="1"/>
  <c r="Y220" i="14"/>
  <c r="Y209" i="14"/>
  <c r="Y197" i="14"/>
  <c r="AC143" i="14"/>
  <c r="I168" i="14" s="1"/>
  <c r="C274" i="14" s="1"/>
  <c r="AB132" i="14"/>
  <c r="AC132" i="14"/>
  <c r="I170" i="14" s="1"/>
  <c r="C308" i="14" s="1"/>
  <c r="R233" i="15"/>
  <c r="H233" i="15"/>
  <c r="D291" i="15" s="1"/>
  <c r="R232" i="15"/>
  <c r="H232" i="15"/>
  <c r="D275" i="15" s="1"/>
  <c r="Z157" i="14"/>
  <c r="P169" i="14" s="1"/>
  <c r="AA157" i="14"/>
  <c r="X143" i="14"/>
  <c r="Y144" i="14"/>
  <c r="O169" i="14" s="1"/>
  <c r="W145" i="14"/>
  <c r="Z154" i="14"/>
  <c r="Y159" i="14"/>
  <c r="Z158" i="14"/>
  <c r="AF93" i="13"/>
  <c r="P104" i="13"/>
  <c r="B258" i="13" s="1"/>
  <c r="L159" i="13"/>
  <c r="V159" i="13" s="1"/>
  <c r="L155" i="13"/>
  <c r="V221" i="14"/>
  <c r="L168" i="14"/>
  <c r="S159" i="13"/>
  <c r="S155" i="13"/>
  <c r="L195" i="13"/>
  <c r="W206" i="14"/>
  <c r="P230" i="15"/>
  <c r="F230" i="15"/>
  <c r="D244" i="15" s="1"/>
  <c r="W207" i="14"/>
  <c r="X193" i="14"/>
  <c r="Y223" i="14"/>
  <c r="N170" i="14"/>
  <c r="C167" i="14"/>
  <c r="C263" i="14" s="1"/>
  <c r="AD93" i="13"/>
  <c r="AT94" i="13"/>
  <c r="R159" i="13"/>
  <c r="S194" i="13"/>
  <c r="L210" i="13"/>
  <c r="L207" i="13"/>
  <c r="B231" i="15"/>
  <c r="L231" i="15"/>
  <c r="C232" i="15"/>
  <c r="D280" i="15" s="1"/>
  <c r="M232" i="15"/>
  <c r="X194" i="14"/>
  <c r="L170" i="14"/>
  <c r="D170" i="14"/>
  <c r="C313" i="14" s="1"/>
  <c r="AS104" i="13"/>
  <c r="B330" i="13" s="1"/>
  <c r="M104" i="13"/>
  <c r="B261" i="13" s="1"/>
  <c r="Q157" i="13"/>
  <c r="R196" i="13"/>
  <c r="R193" i="13"/>
  <c r="S210" i="13"/>
  <c r="S207" i="13"/>
  <c r="L223" i="13"/>
  <c r="L219" i="13"/>
  <c r="AW93" i="13"/>
  <c r="AO93" i="13"/>
  <c r="AG93" i="13"/>
  <c r="Y93" i="13"/>
  <c r="Q93" i="13"/>
  <c r="I93" i="13"/>
  <c r="AW94" i="13"/>
  <c r="AO94" i="13"/>
  <c r="AG94" i="13"/>
  <c r="Y94" i="13"/>
  <c r="Q94" i="13"/>
  <c r="I94" i="13"/>
  <c r="AW104" i="13"/>
  <c r="B326" i="13" s="1"/>
  <c r="AO104" i="13"/>
  <c r="B308" i="13" s="1"/>
  <c r="AG104" i="13"/>
  <c r="B290" i="13" s="1"/>
  <c r="Y104" i="13"/>
  <c r="B274" i="13" s="1"/>
  <c r="Q104" i="13"/>
  <c r="B257" i="13" s="1"/>
  <c r="I104" i="13"/>
  <c r="B241" i="13" s="1"/>
  <c r="AW105" i="13"/>
  <c r="AO105" i="13"/>
  <c r="AG105" i="13"/>
  <c r="Y105" i="13"/>
  <c r="Q105" i="13"/>
  <c r="I105" i="13"/>
  <c r="L128" i="13"/>
  <c r="V128" i="13" s="1"/>
  <c r="S133" i="13"/>
  <c r="AC133" i="13" s="1"/>
  <c r="S132" i="13"/>
  <c r="AC132" i="13" s="1"/>
  <c r="S131" i="13"/>
  <c r="AC131" i="13" s="1"/>
  <c r="S130" i="13"/>
  <c r="M141" i="13"/>
  <c r="L146" i="13"/>
  <c r="V146" i="13" s="1"/>
  <c r="L145" i="13"/>
  <c r="L144" i="13"/>
  <c r="L143" i="13"/>
  <c r="N154" i="13"/>
  <c r="M159" i="13"/>
  <c r="M158" i="13"/>
  <c r="M157" i="13"/>
  <c r="M156" i="13"/>
  <c r="O192" i="13"/>
  <c r="N197" i="13"/>
  <c r="N196" i="13"/>
  <c r="N195" i="13"/>
  <c r="N194" i="13"/>
  <c r="P205" i="13"/>
  <c r="O210" i="13"/>
  <c r="O209" i="13"/>
  <c r="O208" i="13"/>
  <c r="O207" i="13"/>
  <c r="Q218" i="13"/>
  <c r="P223" i="13"/>
  <c r="P222" i="13"/>
  <c r="P221" i="13"/>
  <c r="P220" i="13"/>
  <c r="Q232" i="15"/>
  <c r="G232" i="15"/>
  <c r="D276" i="15" s="1"/>
  <c r="L234" i="15"/>
  <c r="B234" i="15"/>
  <c r="V210" i="14"/>
  <c r="Y133" i="14"/>
  <c r="E171" i="14" s="1"/>
  <c r="C330" i="14" s="1"/>
  <c r="AC133" i="14"/>
  <c r="I171" i="14" s="1"/>
  <c r="C326" i="14" s="1"/>
  <c r="W128" i="14"/>
  <c r="W223" i="14"/>
  <c r="W193" i="14"/>
  <c r="Z133" i="14"/>
  <c r="F171" i="14" s="1"/>
  <c r="C329" i="14" s="1"/>
  <c r="Q233" i="15"/>
  <c r="G233" i="15"/>
  <c r="D292" i="15" s="1"/>
  <c r="X211" i="14"/>
  <c r="AA131" i="14"/>
  <c r="Q231" i="15"/>
  <c r="G231" i="15"/>
  <c r="D259" i="15" s="1"/>
  <c r="Y221" i="14"/>
  <c r="Y210" i="14"/>
  <c r="Z192" i="14"/>
  <c r="AC144" i="14"/>
  <c r="AB133" i="14"/>
  <c r="H171" i="14" s="1"/>
  <c r="C327" i="14" s="1"/>
  <c r="I231" i="15"/>
  <c r="D257" i="15" s="1"/>
  <c r="S231" i="15"/>
  <c r="R234" i="15"/>
  <c r="H234" i="15"/>
  <c r="D309" i="15" s="1"/>
  <c r="AA158" i="14"/>
  <c r="Q170" i="14" s="1"/>
  <c r="X129" i="14"/>
  <c r="AB158" i="14"/>
  <c r="X133" i="14"/>
  <c r="Y141" i="14"/>
  <c r="W156" i="14"/>
  <c r="M168" i="14" s="1"/>
  <c r="Z141" i="14"/>
  <c r="F166" i="14" s="1"/>
  <c r="C244" i="14" s="1"/>
  <c r="Y142" i="14"/>
  <c r="Y145" i="14"/>
  <c r="Y143" i="14"/>
  <c r="P219" i="11"/>
  <c r="P220" i="11"/>
  <c r="P221" i="11"/>
  <c r="P222" i="11"/>
  <c r="P223" i="11"/>
  <c r="Q218" i="11"/>
  <c r="E224" i="11"/>
  <c r="R219" i="11" s="1"/>
  <c r="M206" i="11"/>
  <c r="N206" i="11"/>
  <c r="P206" i="11"/>
  <c r="Q206" i="11"/>
  <c r="R206" i="11"/>
  <c r="M207" i="11"/>
  <c r="N207" i="11"/>
  <c r="O207" i="11"/>
  <c r="Q207" i="11"/>
  <c r="R207" i="11"/>
  <c r="S207" i="11"/>
  <c r="N208" i="11"/>
  <c r="O208" i="11"/>
  <c r="P208" i="11"/>
  <c r="R208" i="11"/>
  <c r="S208" i="11"/>
  <c r="M209" i="11"/>
  <c r="O209" i="11"/>
  <c r="P209" i="11"/>
  <c r="Q209" i="11"/>
  <c r="S209" i="11"/>
  <c r="M210" i="11"/>
  <c r="N210" i="11"/>
  <c r="P210" i="11"/>
  <c r="Q210" i="11"/>
  <c r="R210" i="11"/>
  <c r="N205" i="11"/>
  <c r="O205" i="11"/>
  <c r="P205" i="11"/>
  <c r="R205" i="11"/>
  <c r="S205" i="11"/>
  <c r="L205" i="11"/>
  <c r="E211" i="11"/>
  <c r="L206" i="11" s="1"/>
  <c r="E198" i="11"/>
  <c r="P193" i="11" s="1"/>
  <c r="N155" i="11"/>
  <c r="M156" i="11"/>
  <c r="N156" i="11"/>
  <c r="N157" i="11"/>
  <c r="M158" i="11"/>
  <c r="N158" i="11"/>
  <c r="N159" i="11"/>
  <c r="N154" i="11"/>
  <c r="O154" i="11"/>
  <c r="F160" i="11"/>
  <c r="O155" i="11" s="1"/>
  <c r="F147" i="11"/>
  <c r="N142" i="11" s="1"/>
  <c r="F134" i="11"/>
  <c r="M129" i="11" s="1"/>
  <c r="K101" i="11"/>
  <c r="K100" i="11"/>
  <c r="K99" i="11"/>
  <c r="C101" i="11"/>
  <c r="D101" i="11"/>
  <c r="E101" i="11"/>
  <c r="F101" i="11"/>
  <c r="G101" i="11"/>
  <c r="H101" i="11"/>
  <c r="I101" i="11"/>
  <c r="J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B101" i="11"/>
  <c r="C100" i="11"/>
  <c r="D100" i="11"/>
  <c r="E100" i="11"/>
  <c r="F100" i="11"/>
  <c r="G100" i="11"/>
  <c r="H100" i="11"/>
  <c r="I100" i="11"/>
  <c r="J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B100" i="11"/>
  <c r="C99" i="11"/>
  <c r="C106" i="11" s="1"/>
  <c r="D99" i="11"/>
  <c r="D106" i="11" s="1"/>
  <c r="E99" i="11"/>
  <c r="F99" i="11"/>
  <c r="F106" i="11" s="1"/>
  <c r="G99" i="11"/>
  <c r="H99" i="11"/>
  <c r="H104" i="11" s="1"/>
  <c r="B242" i="11" s="1"/>
  <c r="I99" i="11"/>
  <c r="I104" i="11" s="1"/>
  <c r="B241" i="11" s="1"/>
  <c r="J99" i="11"/>
  <c r="J104" i="11" s="1"/>
  <c r="L99" i="11"/>
  <c r="L106" i="11" s="1"/>
  <c r="M99" i="11"/>
  <c r="M106" i="11" s="1"/>
  <c r="N99" i="11"/>
  <c r="N106" i="11" s="1"/>
  <c r="O99" i="11"/>
  <c r="O105" i="11" s="1"/>
  <c r="P99" i="11"/>
  <c r="Q99" i="11"/>
  <c r="Q106" i="11" s="1"/>
  <c r="R99" i="11"/>
  <c r="R106" i="11" s="1"/>
  <c r="S99" i="11"/>
  <c r="S106" i="11" s="1"/>
  <c r="T99" i="11"/>
  <c r="T106" i="11" s="1"/>
  <c r="U99" i="11"/>
  <c r="U106" i="11" s="1"/>
  <c r="V99" i="11"/>
  <c r="V106" i="11" s="1"/>
  <c r="W99" i="11"/>
  <c r="W105" i="11" s="1"/>
  <c r="X99" i="11"/>
  <c r="X104" i="11" s="1"/>
  <c r="B275" i="11" s="1"/>
  <c r="Y99" i="11"/>
  <c r="Y105" i="11" s="1"/>
  <c r="Z99" i="11"/>
  <c r="Z104" i="11" s="1"/>
  <c r="AA99" i="11"/>
  <c r="AA106" i="11" s="1"/>
  <c r="AB99" i="11"/>
  <c r="AB106" i="11" s="1"/>
  <c r="AC99" i="11"/>
  <c r="AC106" i="11" s="1"/>
  <c r="AD99" i="11"/>
  <c r="AD106" i="11" s="1"/>
  <c r="AE99" i="11"/>
  <c r="AE106" i="11" s="1"/>
  <c r="AF99" i="11"/>
  <c r="AF104" i="11" s="1"/>
  <c r="B291" i="11" s="1"/>
  <c r="AG99" i="11"/>
  <c r="AG104" i="11" s="1"/>
  <c r="B290" i="11" s="1"/>
  <c r="AH99" i="11"/>
  <c r="AH106" i="11" s="1"/>
  <c r="AI99" i="11"/>
  <c r="AI106" i="11" s="1"/>
  <c r="AJ99" i="11"/>
  <c r="AJ106" i="11" s="1"/>
  <c r="AK99" i="11"/>
  <c r="AK106" i="11" s="1"/>
  <c r="AL99" i="11"/>
  <c r="AL106" i="11" s="1"/>
  <c r="AM99" i="11"/>
  <c r="AM106" i="11" s="1"/>
  <c r="AN99" i="11"/>
  <c r="AN104" i="11" s="1"/>
  <c r="B309" i="11" s="1"/>
  <c r="AO99" i="11"/>
  <c r="AO104" i="11" s="1"/>
  <c r="B308" i="11" s="1"/>
  <c r="AP99" i="11"/>
  <c r="AP105" i="11" s="1"/>
  <c r="AQ99" i="11"/>
  <c r="AQ106" i="11" s="1"/>
  <c r="AR99" i="11"/>
  <c r="AR106" i="11" s="1"/>
  <c r="AS99" i="11"/>
  <c r="AS106" i="11" s="1"/>
  <c r="AT99" i="11"/>
  <c r="AT106" i="11" s="1"/>
  <c r="AU99" i="11"/>
  <c r="AU106" i="11" s="1"/>
  <c r="AV99" i="11"/>
  <c r="AV104" i="11" s="1"/>
  <c r="B327" i="11" s="1"/>
  <c r="AW99" i="11"/>
  <c r="AW106" i="11" s="1"/>
  <c r="B9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B90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B89" i="11"/>
  <c r="C88" i="11"/>
  <c r="C94" i="11" s="1"/>
  <c r="D88" i="11"/>
  <c r="D95" i="11" s="1"/>
  <c r="E88" i="11"/>
  <c r="E95" i="11" s="1"/>
  <c r="F88" i="11"/>
  <c r="F94" i="11" s="1"/>
  <c r="G88" i="11"/>
  <c r="G93" i="11" s="1"/>
  <c r="H88" i="11"/>
  <c r="H94" i="11" s="1"/>
  <c r="I88" i="11"/>
  <c r="I95" i="11" s="1"/>
  <c r="J88" i="11"/>
  <c r="J95" i="11" s="1"/>
  <c r="K88" i="11"/>
  <c r="K94" i="11" s="1"/>
  <c r="L88" i="11"/>
  <c r="L95" i="11" s="1"/>
  <c r="M88" i="11"/>
  <c r="M95" i="11" s="1"/>
  <c r="N88" i="11"/>
  <c r="N94" i="11" s="1"/>
  <c r="O88" i="11"/>
  <c r="O94" i="11" s="1"/>
  <c r="P88" i="11"/>
  <c r="P95" i="11" s="1"/>
  <c r="Q88" i="11"/>
  <c r="Q95" i="11" s="1"/>
  <c r="R88" i="11"/>
  <c r="R95" i="11" s="1"/>
  <c r="S88" i="11"/>
  <c r="S94" i="11" s="1"/>
  <c r="T88" i="11"/>
  <c r="T95" i="11" s="1"/>
  <c r="U88" i="11"/>
  <c r="U95" i="11" s="1"/>
  <c r="V88" i="11"/>
  <c r="V94" i="11" s="1"/>
  <c r="W88" i="11"/>
  <c r="W93" i="11" s="1"/>
  <c r="X88" i="11"/>
  <c r="X95" i="11" s="1"/>
  <c r="Y88" i="11"/>
  <c r="Y94" i="11" s="1"/>
  <c r="Z88" i="11"/>
  <c r="Z93" i="11" s="1"/>
  <c r="AA88" i="11"/>
  <c r="AA94" i="11" s="1"/>
  <c r="AB88" i="11"/>
  <c r="AB95" i="11" s="1"/>
  <c r="AC88" i="11"/>
  <c r="AC95" i="11" s="1"/>
  <c r="AD88" i="11"/>
  <c r="AD94" i="11" s="1"/>
  <c r="AE88" i="11"/>
  <c r="AE93" i="11" s="1"/>
  <c r="AF88" i="11"/>
  <c r="AF93" i="11" s="1"/>
  <c r="AG88" i="11"/>
  <c r="AG94" i="11" s="1"/>
  <c r="AH88" i="11"/>
  <c r="AH94" i="11" s="1"/>
  <c r="AI88" i="11"/>
  <c r="AI94" i="11" s="1"/>
  <c r="AJ88" i="11"/>
  <c r="AJ95" i="11" s="1"/>
  <c r="AK88" i="11"/>
  <c r="AK95" i="11" s="1"/>
  <c r="AL88" i="11"/>
  <c r="AL94" i="11" s="1"/>
  <c r="AM88" i="11"/>
  <c r="AM94" i="11" s="1"/>
  <c r="AN88" i="11"/>
  <c r="AN94" i="11" s="1"/>
  <c r="AO88" i="11"/>
  <c r="AO95" i="11" s="1"/>
  <c r="AP88" i="11"/>
  <c r="AP95" i="11" s="1"/>
  <c r="AQ88" i="11"/>
  <c r="AQ94" i="11" s="1"/>
  <c r="AR88" i="11"/>
  <c r="AR95" i="11" s="1"/>
  <c r="AS88" i="11"/>
  <c r="AS95" i="11" s="1"/>
  <c r="AT88" i="11"/>
  <c r="AT94" i="11" s="1"/>
  <c r="AU88" i="11"/>
  <c r="AU95" i="11" s="1"/>
  <c r="AV88" i="11"/>
  <c r="AV95" i="11" s="1"/>
  <c r="AW88" i="11"/>
  <c r="AW95" i="11" s="1"/>
  <c r="B88" i="11"/>
  <c r="B95" i="11" s="1"/>
  <c r="S95" i="11" l="1"/>
  <c r="E106" i="11"/>
  <c r="D104" i="11"/>
  <c r="B246" i="11" s="1"/>
  <c r="AK104" i="11"/>
  <c r="B312" i="11" s="1"/>
  <c r="U104" i="11"/>
  <c r="B278" i="11" s="1"/>
  <c r="M144" i="11"/>
  <c r="N196" i="11"/>
  <c r="O193" i="11"/>
  <c r="Q169" i="14"/>
  <c r="W146" i="13"/>
  <c r="F168" i="14"/>
  <c r="C277" i="14" s="1"/>
  <c r="X133" i="13"/>
  <c r="AB129" i="13"/>
  <c r="V141" i="13"/>
  <c r="W129" i="13"/>
  <c r="AT95" i="11"/>
  <c r="N95" i="11"/>
  <c r="AJ104" i="11"/>
  <c r="B313" i="11" s="1"/>
  <c r="T104" i="11"/>
  <c r="B279" i="11" s="1"/>
  <c r="J105" i="11"/>
  <c r="M143" i="11"/>
  <c r="P192" i="11"/>
  <c r="M196" i="11"/>
  <c r="N193" i="11"/>
  <c r="P218" i="11"/>
  <c r="O222" i="11"/>
  <c r="O220" i="11"/>
  <c r="F170" i="14"/>
  <c r="C311" i="14" s="1"/>
  <c r="S171" i="14"/>
  <c r="C168" i="14"/>
  <c r="C280" i="14" s="1"/>
  <c r="Y128" i="13"/>
  <c r="AC143" i="13"/>
  <c r="Y130" i="13"/>
  <c r="AA130" i="13"/>
  <c r="AQ95" i="11"/>
  <c r="K95" i="11"/>
  <c r="AU104" i="11"/>
  <c r="B328" i="11" s="1"/>
  <c r="AE104" i="11"/>
  <c r="B292" i="11" s="1"/>
  <c r="O104" i="11"/>
  <c r="B259" i="11" s="1"/>
  <c r="J106" i="11"/>
  <c r="M142" i="11"/>
  <c r="O192" i="11"/>
  <c r="O195" i="11"/>
  <c r="M193" i="11"/>
  <c r="O218" i="11"/>
  <c r="N222" i="11"/>
  <c r="N220" i="11"/>
  <c r="V144" i="13"/>
  <c r="V129" i="13"/>
  <c r="W131" i="13"/>
  <c r="AC142" i="13"/>
  <c r="AB131" i="13"/>
  <c r="Y132" i="13"/>
  <c r="AL95" i="11"/>
  <c r="F95" i="11"/>
  <c r="AT104" i="11"/>
  <c r="B329" i="11" s="1"/>
  <c r="AD104" i="11"/>
  <c r="B293" i="11" s="1"/>
  <c r="N104" i="11"/>
  <c r="B260" i="11" s="1"/>
  <c r="M157" i="11"/>
  <c r="N192" i="11"/>
  <c r="N195" i="11"/>
  <c r="S210" i="11"/>
  <c r="R209" i="11"/>
  <c r="Q208" i="11"/>
  <c r="P207" i="11"/>
  <c r="O206" i="11"/>
  <c r="Q223" i="11"/>
  <c r="Q221" i="11"/>
  <c r="Q219" i="11"/>
  <c r="V145" i="13"/>
  <c r="N171" i="14"/>
  <c r="E166" i="14"/>
  <c r="C245" i="14" s="1"/>
  <c r="AA145" i="13"/>
  <c r="Y141" i="13"/>
  <c r="AI95" i="11"/>
  <c r="C95" i="11"/>
  <c r="AS104" i="11"/>
  <c r="B330" i="11" s="1"/>
  <c r="AC104" i="11"/>
  <c r="B294" i="11" s="1"/>
  <c r="M104" i="11"/>
  <c r="B261" i="11" s="1"/>
  <c r="O197" i="11"/>
  <c r="M195" i="11"/>
  <c r="O168" i="14"/>
  <c r="R169" i="14"/>
  <c r="AC146" i="13"/>
  <c r="Z128" i="13"/>
  <c r="AA132" i="13"/>
  <c r="AD95" i="11"/>
  <c r="B105" i="11"/>
  <c r="B110" i="11"/>
  <c r="B109" i="11"/>
  <c r="B108" i="11"/>
  <c r="G104" i="11"/>
  <c r="B243" i="11" s="1"/>
  <c r="AR104" i="11"/>
  <c r="B331" i="11" s="1"/>
  <c r="AB104" i="11"/>
  <c r="B295" i="11" s="1"/>
  <c r="L104" i="11"/>
  <c r="B262" i="11" s="1"/>
  <c r="N141" i="11"/>
  <c r="N197" i="11"/>
  <c r="O194" i="11"/>
  <c r="O223" i="11"/>
  <c r="O221" i="11"/>
  <c r="O219" i="11"/>
  <c r="I169" i="14"/>
  <c r="C290" i="14" s="1"/>
  <c r="Z129" i="13"/>
  <c r="Z143" i="13"/>
  <c r="AA95" i="11"/>
  <c r="F104" i="11"/>
  <c r="B244" i="11" s="1"/>
  <c r="AM104" i="11"/>
  <c r="B310" i="11" s="1"/>
  <c r="W104" i="11"/>
  <c r="B276" i="11" s="1"/>
  <c r="K106" i="11"/>
  <c r="M146" i="11"/>
  <c r="M197" i="11"/>
  <c r="N194" i="11"/>
  <c r="N223" i="11"/>
  <c r="N221" i="11"/>
  <c r="N219" i="11"/>
  <c r="M170" i="14"/>
  <c r="O167" i="14"/>
  <c r="Y142" i="13"/>
  <c r="X131" i="13"/>
  <c r="L167" i="14"/>
  <c r="Z144" i="13"/>
  <c r="AA128" i="13"/>
  <c r="V95" i="11"/>
  <c r="P104" i="11"/>
  <c r="B258" i="11" s="1"/>
  <c r="G106" i="11"/>
  <c r="E104" i="11"/>
  <c r="B245" i="11" s="1"/>
  <c r="AL104" i="11"/>
  <c r="B311" i="11" s="1"/>
  <c r="V104" i="11"/>
  <c r="B277" i="11" s="1"/>
  <c r="M145" i="11"/>
  <c r="W145" i="11" s="1"/>
  <c r="M159" i="11"/>
  <c r="M155" i="11"/>
  <c r="O196" i="11"/>
  <c r="M194" i="11"/>
  <c r="Q205" i="11"/>
  <c r="O210" i="11"/>
  <c r="N209" i="11"/>
  <c r="M208" i="11"/>
  <c r="S206" i="11"/>
  <c r="R218" i="11"/>
  <c r="Q222" i="11"/>
  <c r="Q220" i="11"/>
  <c r="H170" i="14"/>
  <c r="C309" i="14" s="1"/>
  <c r="W145" i="13"/>
  <c r="W128" i="13"/>
  <c r="M166" i="14"/>
  <c r="Y143" i="13"/>
  <c r="X132" i="13"/>
  <c r="P167" i="14"/>
  <c r="AC145" i="13"/>
  <c r="Z146" i="13"/>
  <c r="AB146" i="13"/>
  <c r="B93" i="11"/>
  <c r="Z94" i="11"/>
  <c r="Z105" i="11"/>
  <c r="AP106" i="11"/>
  <c r="Z106" i="11"/>
  <c r="L133" i="11"/>
  <c r="V133" i="11" s="1"/>
  <c r="L129" i="11"/>
  <c r="V129" i="11" s="1"/>
  <c r="L171" i="13"/>
  <c r="B171" i="13"/>
  <c r="E170" i="14"/>
  <c r="C312" i="14" s="1"/>
  <c r="X156" i="13"/>
  <c r="Q235" i="14"/>
  <c r="G235" i="14"/>
  <c r="D328" i="14" s="1"/>
  <c r="D230" i="14"/>
  <c r="D246" i="14" s="1"/>
  <c r="N230" i="14"/>
  <c r="AW93" i="11"/>
  <c r="Q93" i="11"/>
  <c r="AH95" i="11"/>
  <c r="AO94" i="11"/>
  <c r="AO105" i="11"/>
  <c r="I105" i="11"/>
  <c r="Y106" i="11"/>
  <c r="S133" i="11"/>
  <c r="AC133" i="11" s="1"/>
  <c r="L144" i="11"/>
  <c r="D168" i="14"/>
  <c r="C279" i="14" s="1"/>
  <c r="C170" i="14"/>
  <c r="C314" i="14" s="1"/>
  <c r="E230" i="14"/>
  <c r="D245" i="14" s="1"/>
  <c r="O230" i="14"/>
  <c r="AN93" i="11"/>
  <c r="H93" i="11"/>
  <c r="AG95" i="11"/>
  <c r="AV94" i="11"/>
  <c r="P94" i="11"/>
  <c r="AF105" i="11"/>
  <c r="AV106" i="11"/>
  <c r="H106" i="11"/>
  <c r="R131" i="11"/>
  <c r="AB131" i="11" s="1"/>
  <c r="S146" i="11"/>
  <c r="S143" i="11"/>
  <c r="M154" i="11"/>
  <c r="L156" i="11"/>
  <c r="M234" i="14"/>
  <c r="C234" i="14"/>
  <c r="D314" i="14" s="1"/>
  <c r="W156" i="13"/>
  <c r="Y156" i="13"/>
  <c r="Y144" i="13"/>
  <c r="I234" i="14"/>
  <c r="D308" i="14" s="1"/>
  <c r="S234" i="14"/>
  <c r="N234" i="14"/>
  <c r="D234" i="14"/>
  <c r="D313" i="14" s="1"/>
  <c r="AU93" i="11"/>
  <c r="O93" i="11"/>
  <c r="AF95" i="11"/>
  <c r="AU94" i="11"/>
  <c r="G94" i="11"/>
  <c r="AM105" i="11"/>
  <c r="G105" i="11"/>
  <c r="O106" i="11"/>
  <c r="Q130" i="11"/>
  <c r="AA130" i="11" s="1"/>
  <c r="R143" i="11"/>
  <c r="S157" i="11"/>
  <c r="L197" i="11"/>
  <c r="L194" i="11"/>
  <c r="C166" i="14"/>
  <c r="C247" i="14" s="1"/>
  <c r="W141" i="13"/>
  <c r="P170" i="14"/>
  <c r="X159" i="13"/>
  <c r="Y157" i="13"/>
  <c r="AC157" i="13"/>
  <c r="Q167" i="14"/>
  <c r="E168" i="14"/>
  <c r="C278" i="14" s="1"/>
  <c r="Z156" i="13"/>
  <c r="Y145" i="13"/>
  <c r="O233" i="14"/>
  <c r="E233" i="14"/>
  <c r="D294" i="14" s="1"/>
  <c r="Q233" i="14"/>
  <c r="G233" i="14"/>
  <c r="D292" i="14" s="1"/>
  <c r="R234" i="14"/>
  <c r="H234" i="14"/>
  <c r="D309" i="14" s="1"/>
  <c r="Q231" i="14"/>
  <c r="G231" i="14"/>
  <c r="D259" i="14" s="1"/>
  <c r="AC141" i="13"/>
  <c r="AA141" i="13"/>
  <c r="AA146" i="13"/>
  <c r="AB143" i="13"/>
  <c r="AT93" i="11"/>
  <c r="AL93" i="11"/>
  <c r="AD93" i="11"/>
  <c r="V93" i="11"/>
  <c r="N93" i="11"/>
  <c r="F93" i="11"/>
  <c r="AM95" i="11"/>
  <c r="AE95" i="11"/>
  <c r="W95" i="11"/>
  <c r="O95" i="11"/>
  <c r="G95" i="11"/>
  <c r="AQ104" i="11"/>
  <c r="B332" i="11" s="1"/>
  <c r="AI104" i="11"/>
  <c r="B314" i="11" s="1"/>
  <c r="AA104" i="11"/>
  <c r="B296" i="11" s="1"/>
  <c r="S104" i="11"/>
  <c r="B280" i="11" s="1"/>
  <c r="K104" i="11"/>
  <c r="B263" i="11" s="1"/>
  <c r="C104" i="11"/>
  <c r="B247" i="11" s="1"/>
  <c r="AT105" i="11"/>
  <c r="AL105" i="11"/>
  <c r="AD105" i="11"/>
  <c r="V105" i="11"/>
  <c r="N105" i="11"/>
  <c r="F105" i="11"/>
  <c r="Q128" i="11"/>
  <c r="AA128" i="11" s="1"/>
  <c r="P133" i="11"/>
  <c r="P132" i="11"/>
  <c r="Z132" i="11" s="1"/>
  <c r="P131" i="11"/>
  <c r="Z131" i="11" s="1"/>
  <c r="P130" i="11"/>
  <c r="Z130" i="11" s="1"/>
  <c r="P129" i="11"/>
  <c r="Z129" i="11" s="1"/>
  <c r="R141" i="11"/>
  <c r="Q146" i="11"/>
  <c r="Q145" i="11"/>
  <c r="Q144" i="11"/>
  <c r="Q143" i="11"/>
  <c r="Q142" i="11"/>
  <c r="S154" i="11"/>
  <c r="R159" i="11"/>
  <c r="R158" i="11"/>
  <c r="R157" i="11"/>
  <c r="R156" i="11"/>
  <c r="R155" i="11"/>
  <c r="L192" i="11"/>
  <c r="S197" i="11"/>
  <c r="S196" i="11"/>
  <c r="S195" i="11"/>
  <c r="S194" i="11"/>
  <c r="S193" i="11"/>
  <c r="M205" i="11"/>
  <c r="L210" i="11"/>
  <c r="L209" i="11"/>
  <c r="L208" i="11"/>
  <c r="L207" i="11"/>
  <c r="N218" i="11"/>
  <c r="M223" i="11"/>
  <c r="M222" i="11"/>
  <c r="M221" i="11"/>
  <c r="M220" i="11"/>
  <c r="M219" i="11"/>
  <c r="G169" i="14"/>
  <c r="C292" i="14" s="1"/>
  <c r="W158" i="13"/>
  <c r="AC130" i="13"/>
  <c r="R171" i="14"/>
  <c r="O171" i="14"/>
  <c r="O231" i="14"/>
  <c r="E231" i="14"/>
  <c r="D261" i="14" s="1"/>
  <c r="M233" i="14"/>
  <c r="C233" i="14"/>
  <c r="D296" i="14" s="1"/>
  <c r="Y154" i="13"/>
  <c r="V130" i="13"/>
  <c r="O211" i="13"/>
  <c r="AB157" i="13"/>
  <c r="P171" i="14"/>
  <c r="E169" i="14"/>
  <c r="C294" i="14" s="1"/>
  <c r="Y158" i="13"/>
  <c r="D169" i="14"/>
  <c r="C295" i="14" s="1"/>
  <c r="N166" i="14"/>
  <c r="Z157" i="13"/>
  <c r="Y146" i="13"/>
  <c r="S168" i="14"/>
  <c r="AB155" i="13"/>
  <c r="AC156" i="13"/>
  <c r="Z131" i="13"/>
  <c r="AB145" i="13"/>
  <c r="Q230" i="14"/>
  <c r="G230" i="14"/>
  <c r="D243" i="14" s="1"/>
  <c r="R232" i="14"/>
  <c r="H232" i="14"/>
  <c r="D275" i="14" s="1"/>
  <c r="R233" i="14"/>
  <c r="H233" i="14"/>
  <c r="D291" i="14" s="1"/>
  <c r="W130" i="13"/>
  <c r="Z133" i="13"/>
  <c r="V142" i="13"/>
  <c r="AB133" i="13"/>
  <c r="Z145" i="13"/>
  <c r="AH93" i="11"/>
  <c r="R93" i="11"/>
  <c r="B94" i="11"/>
  <c r="AP94" i="11"/>
  <c r="R94" i="11"/>
  <c r="L132" i="11"/>
  <c r="V132" i="11" s="1"/>
  <c r="V156" i="13"/>
  <c r="V158" i="13"/>
  <c r="P235" i="14"/>
  <c r="F235" i="14"/>
  <c r="D329" i="14" s="1"/>
  <c r="AO93" i="11"/>
  <c r="I93" i="11"/>
  <c r="Z95" i="11"/>
  <c r="AW94" i="11"/>
  <c r="I94" i="11"/>
  <c r="AG105" i="11"/>
  <c r="AO106" i="11"/>
  <c r="I106" i="11"/>
  <c r="S131" i="11"/>
  <c r="AC131" i="11" s="1"/>
  <c r="M141" i="11"/>
  <c r="L143" i="11"/>
  <c r="Y155" i="13"/>
  <c r="I235" i="14"/>
  <c r="D326" i="14" s="1"/>
  <c r="S235" i="14"/>
  <c r="AV93" i="11"/>
  <c r="P93" i="11"/>
  <c r="Y95" i="11"/>
  <c r="AF94" i="11"/>
  <c r="X105" i="11"/>
  <c r="AF106" i="11"/>
  <c r="S128" i="11"/>
  <c r="AC128" i="11" s="1"/>
  <c r="L141" i="11"/>
  <c r="L157" i="11"/>
  <c r="X141" i="13"/>
  <c r="B235" i="14"/>
  <c r="L235" i="14"/>
  <c r="L233" i="14"/>
  <c r="B233" i="14"/>
  <c r="Z155" i="13"/>
  <c r="X146" i="13"/>
  <c r="X142" i="13"/>
  <c r="AM93" i="11"/>
  <c r="W94" i="11"/>
  <c r="AU105" i="11"/>
  <c r="W106" i="11"/>
  <c r="Q133" i="11"/>
  <c r="AA133" i="11" s="1"/>
  <c r="Q129" i="11"/>
  <c r="AA129" i="11" s="1"/>
  <c r="R144" i="11"/>
  <c r="S159" i="11"/>
  <c r="S155" i="11"/>
  <c r="L195" i="11"/>
  <c r="AS93" i="11"/>
  <c r="AK93" i="11"/>
  <c r="AC93" i="11"/>
  <c r="U93" i="11"/>
  <c r="M93" i="11"/>
  <c r="E93" i="11"/>
  <c r="AS94" i="11"/>
  <c r="AK94" i="11"/>
  <c r="AC94" i="11"/>
  <c r="U94" i="11"/>
  <c r="M94" i="11"/>
  <c r="E94" i="11"/>
  <c r="B104" i="11"/>
  <c r="AP104" i="11"/>
  <c r="AH104" i="11"/>
  <c r="R104" i="11"/>
  <c r="AS105" i="11"/>
  <c r="AK105" i="11"/>
  <c r="AC105" i="11"/>
  <c r="U105" i="11"/>
  <c r="M105" i="11"/>
  <c r="E105" i="11"/>
  <c r="P128" i="11"/>
  <c r="Z128" i="11" s="1"/>
  <c r="O133" i="11"/>
  <c r="Y133" i="11" s="1"/>
  <c r="O132" i="11"/>
  <c r="Y132" i="11" s="1"/>
  <c r="O131" i="11"/>
  <c r="Y131" i="11" s="1"/>
  <c r="O130" i="11"/>
  <c r="Y130" i="11" s="1"/>
  <c r="O129" i="11"/>
  <c r="Y129" i="11" s="1"/>
  <c r="Q141" i="11"/>
  <c r="P146" i="11"/>
  <c r="P145" i="11"/>
  <c r="P144" i="11"/>
  <c r="P143" i="11"/>
  <c r="P142" i="11"/>
  <c r="R154" i="11"/>
  <c r="Q159" i="11"/>
  <c r="Q158" i="11"/>
  <c r="Q157" i="11"/>
  <c r="Q156" i="11"/>
  <c r="Q155" i="11"/>
  <c r="S192" i="11"/>
  <c r="R197" i="11"/>
  <c r="R196" i="11"/>
  <c r="R195" i="11"/>
  <c r="R194" i="11"/>
  <c r="R193" i="11"/>
  <c r="M218" i="11"/>
  <c r="L223" i="11"/>
  <c r="L222" i="11"/>
  <c r="L221" i="11"/>
  <c r="L220" i="11"/>
  <c r="L219" i="11"/>
  <c r="D171" i="14"/>
  <c r="C331" i="14" s="1"/>
  <c r="W159" i="13"/>
  <c r="P166" i="14"/>
  <c r="W142" i="13"/>
  <c r="AC158" i="13"/>
  <c r="O170" i="14"/>
  <c r="AA207" i="13"/>
  <c r="Y159" i="13"/>
  <c r="AB156" i="13"/>
  <c r="M231" i="14"/>
  <c r="C231" i="14"/>
  <c r="D263" i="14" s="1"/>
  <c r="C230" i="14"/>
  <c r="D247" i="14" s="1"/>
  <c r="M230" i="14"/>
  <c r="O224" i="13"/>
  <c r="Z221" i="13" s="1"/>
  <c r="Z158" i="13"/>
  <c r="Z141" i="13"/>
  <c r="M169" i="14"/>
  <c r="AB158" i="13"/>
  <c r="V154" i="13"/>
  <c r="W133" i="13"/>
  <c r="B231" i="14"/>
  <c r="L231" i="14"/>
  <c r="R230" i="14"/>
  <c r="H230" i="14"/>
  <c r="D242" i="14" s="1"/>
  <c r="P234" i="14"/>
  <c r="F234" i="14"/>
  <c r="D311" i="14" s="1"/>
  <c r="S233" i="14"/>
  <c r="I233" i="14"/>
  <c r="D290" i="14" s="1"/>
  <c r="AA131" i="13"/>
  <c r="AC129" i="13"/>
  <c r="Z130" i="13"/>
  <c r="W155" i="13"/>
  <c r="AB130" i="13"/>
  <c r="AA142" i="13"/>
  <c r="AP93" i="11"/>
  <c r="J93" i="11"/>
  <c r="B106" i="11"/>
  <c r="L130" i="11"/>
  <c r="V130" i="11" s="1"/>
  <c r="D232" i="14"/>
  <c r="D279" i="14" s="1"/>
  <c r="N232" i="14"/>
  <c r="AC220" i="13"/>
  <c r="R231" i="14"/>
  <c r="H231" i="14"/>
  <c r="D258" i="14" s="1"/>
  <c r="AG93" i="11"/>
  <c r="Q94" i="11"/>
  <c r="Q105" i="11"/>
  <c r="AG106" i="11"/>
  <c r="L128" i="11"/>
  <c r="V128" i="11" s="1"/>
  <c r="S130" i="11"/>
  <c r="AC130" i="11" s="1"/>
  <c r="L146" i="11"/>
  <c r="V146" i="11" s="1"/>
  <c r="L142" i="11"/>
  <c r="O232" i="14"/>
  <c r="E232" i="14"/>
  <c r="D278" i="14" s="1"/>
  <c r="X157" i="13"/>
  <c r="O166" i="14"/>
  <c r="N231" i="14"/>
  <c r="D231" i="14"/>
  <c r="D262" i="14" s="1"/>
  <c r="S230" i="14"/>
  <c r="I230" i="14"/>
  <c r="D241" i="14" s="1"/>
  <c r="X94" i="11"/>
  <c r="AV105" i="11"/>
  <c r="H105" i="11"/>
  <c r="X106" i="11"/>
  <c r="R132" i="11"/>
  <c r="AB132" i="11" s="1"/>
  <c r="R129" i="11"/>
  <c r="AB129" i="11" s="1"/>
  <c r="S144" i="11"/>
  <c r="AC144" i="11" s="1"/>
  <c r="L159" i="11"/>
  <c r="V159" i="11" s="1"/>
  <c r="L155" i="11"/>
  <c r="V155" i="11" s="1"/>
  <c r="X158" i="13"/>
  <c r="N167" i="14"/>
  <c r="L230" i="14"/>
  <c r="B230" i="14"/>
  <c r="AN95" i="11"/>
  <c r="H95" i="11"/>
  <c r="AE94" i="11"/>
  <c r="Q131" i="11"/>
  <c r="AA131" i="11" s="1"/>
  <c r="R146" i="11"/>
  <c r="AB146" i="11" s="1"/>
  <c r="R142" i="11"/>
  <c r="AB142" i="11" s="1"/>
  <c r="S158" i="11"/>
  <c r="AC158" i="11" s="1"/>
  <c r="L196" i="11"/>
  <c r="W157" i="13"/>
  <c r="O234" i="14"/>
  <c r="E234" i="14"/>
  <c r="D312" i="14" s="1"/>
  <c r="AR93" i="11"/>
  <c r="AJ93" i="11"/>
  <c r="AB93" i="11"/>
  <c r="T93" i="11"/>
  <c r="L93" i="11"/>
  <c r="D93" i="11"/>
  <c r="AR94" i="11"/>
  <c r="AJ94" i="11"/>
  <c r="AB94" i="11"/>
  <c r="T94" i="11"/>
  <c r="L94" i="11"/>
  <c r="D94" i="11"/>
  <c r="AW104" i="11"/>
  <c r="B326" i="11" s="1"/>
  <c r="Y104" i="11"/>
  <c r="B274" i="11" s="1"/>
  <c r="Q104" i="11"/>
  <c r="B257" i="11" s="1"/>
  <c r="AR105" i="11"/>
  <c r="AJ105" i="11"/>
  <c r="AB105" i="11"/>
  <c r="T105" i="11"/>
  <c r="L105" i="11"/>
  <c r="D105" i="11"/>
  <c r="O128" i="11"/>
  <c r="Y128" i="11" s="1"/>
  <c r="N133" i="11"/>
  <c r="X133" i="11" s="1"/>
  <c r="N132" i="11"/>
  <c r="X132" i="11" s="1"/>
  <c r="N131" i="11"/>
  <c r="X131" i="11" s="1"/>
  <c r="N130" i="11"/>
  <c r="X130" i="11" s="1"/>
  <c r="N129" i="11"/>
  <c r="X129" i="11" s="1"/>
  <c r="P141" i="11"/>
  <c r="Z141" i="11" s="1"/>
  <c r="O146" i="11"/>
  <c r="Y146" i="11" s="1"/>
  <c r="O145" i="11"/>
  <c r="Y145" i="11" s="1"/>
  <c r="O144" i="11"/>
  <c r="Y144" i="11" s="1"/>
  <c r="O143" i="11"/>
  <c r="O142" i="11"/>
  <c r="Y142" i="11" s="1"/>
  <c r="Q154" i="11"/>
  <c r="P159" i="11"/>
  <c r="Z159" i="11" s="1"/>
  <c r="P158" i="11"/>
  <c r="Z158" i="11" s="1"/>
  <c r="P157" i="11"/>
  <c r="P156" i="11"/>
  <c r="P155" i="11"/>
  <c r="R192" i="11"/>
  <c r="Q197" i="11"/>
  <c r="Q196" i="11"/>
  <c r="Q195" i="11"/>
  <c r="Q194" i="11"/>
  <c r="Q193" i="11"/>
  <c r="L218" i="11"/>
  <c r="S223" i="11"/>
  <c r="S222" i="11"/>
  <c r="S221" i="11"/>
  <c r="S220" i="11"/>
  <c r="S219" i="11"/>
  <c r="R170" i="14"/>
  <c r="Z224" i="13"/>
  <c r="X154" i="13"/>
  <c r="AB159" i="13"/>
  <c r="B232" i="14"/>
  <c r="L232" i="14"/>
  <c r="AA221" i="13"/>
  <c r="W143" i="13"/>
  <c r="AA155" i="13"/>
  <c r="V157" i="13"/>
  <c r="M167" i="14"/>
  <c r="E167" i="14"/>
  <c r="C261" i="14" s="1"/>
  <c r="I167" i="14"/>
  <c r="C257" i="14" s="1"/>
  <c r="F169" i="14"/>
  <c r="C293" i="14" s="1"/>
  <c r="Z154" i="13"/>
  <c r="AA156" i="13"/>
  <c r="AC154" i="13"/>
  <c r="Q168" i="14"/>
  <c r="G170" i="14"/>
  <c r="C310" i="14" s="1"/>
  <c r="Z159" i="13"/>
  <c r="X129" i="13"/>
  <c r="S170" i="14"/>
  <c r="M235" i="14"/>
  <c r="C235" i="14"/>
  <c r="D332" i="14" s="1"/>
  <c r="AB128" i="13"/>
  <c r="R235" i="14"/>
  <c r="H235" i="14"/>
  <c r="D327" i="14" s="1"/>
  <c r="S232" i="14"/>
  <c r="I232" i="14"/>
  <c r="D274" i="14" s="1"/>
  <c r="I231" i="14"/>
  <c r="D257" i="14" s="1"/>
  <c r="S231" i="14"/>
  <c r="D233" i="14"/>
  <c r="D295" i="14" s="1"/>
  <c r="N233" i="14"/>
  <c r="Y133" i="13"/>
  <c r="X144" i="13"/>
  <c r="X143" i="13"/>
  <c r="Y129" i="13"/>
  <c r="W132" i="13"/>
  <c r="AA143" i="13"/>
  <c r="X128" i="13"/>
  <c r="AA129" i="13"/>
  <c r="J94" i="11"/>
  <c r="AH105" i="11"/>
  <c r="R105" i="11"/>
  <c r="M128" i="11"/>
  <c r="W128" i="11" s="1"/>
  <c r="L131" i="11"/>
  <c r="V131" i="11" s="1"/>
  <c r="C232" i="14"/>
  <c r="D280" i="14" s="1"/>
  <c r="M232" i="14"/>
  <c r="Y93" i="11"/>
  <c r="AW105" i="11"/>
  <c r="S132" i="11"/>
  <c r="AC132" i="11" s="1"/>
  <c r="S129" i="11"/>
  <c r="AC129" i="11" s="1"/>
  <c r="L145" i="11"/>
  <c r="V145" i="11" s="1"/>
  <c r="V220" i="13"/>
  <c r="AA224" i="13"/>
  <c r="M171" i="14"/>
  <c r="W154" i="13"/>
  <c r="P230" i="14"/>
  <c r="F230" i="14"/>
  <c r="D244" i="14" s="1"/>
  <c r="Q234" i="14"/>
  <c r="G234" i="14"/>
  <c r="D310" i="14" s="1"/>
  <c r="X93" i="11"/>
  <c r="AN105" i="11"/>
  <c r="P105" i="11"/>
  <c r="AN106" i="11"/>
  <c r="P106" i="11"/>
  <c r="R133" i="11"/>
  <c r="AB133" i="11" s="1"/>
  <c r="R130" i="11"/>
  <c r="AB130" i="11" s="1"/>
  <c r="S145" i="11"/>
  <c r="AC145" i="11" s="1"/>
  <c r="S142" i="11"/>
  <c r="AC142" i="11" s="1"/>
  <c r="L158" i="11"/>
  <c r="AC155" i="13"/>
  <c r="R168" i="14"/>
  <c r="V222" i="13"/>
  <c r="V221" i="13"/>
  <c r="AB141" i="13"/>
  <c r="Q232" i="14"/>
  <c r="G232" i="14"/>
  <c r="D276" i="14" s="1"/>
  <c r="Z142" i="13"/>
  <c r="AC144" i="13"/>
  <c r="AE105" i="11"/>
  <c r="R128" i="11"/>
  <c r="AB128" i="11" s="1"/>
  <c r="Q132" i="11"/>
  <c r="AA132" i="11" s="1"/>
  <c r="S141" i="11"/>
  <c r="AC141" i="11" s="1"/>
  <c r="R145" i="11"/>
  <c r="L154" i="11"/>
  <c r="S156" i="11"/>
  <c r="M192" i="11"/>
  <c r="L193" i="11"/>
  <c r="S169" i="14"/>
  <c r="AC159" i="13"/>
  <c r="O198" i="13"/>
  <c r="Y196" i="13" s="1"/>
  <c r="AQ93" i="11"/>
  <c r="AI93" i="11"/>
  <c r="AA93" i="11"/>
  <c r="S93" i="11"/>
  <c r="K93" i="11"/>
  <c r="C93" i="11"/>
  <c r="AQ105" i="11"/>
  <c r="AI105" i="11"/>
  <c r="AA105" i="11"/>
  <c r="S105" i="11"/>
  <c r="K105" i="11"/>
  <c r="C105" i="11"/>
  <c r="N128" i="11"/>
  <c r="X128" i="11" s="1"/>
  <c r="M133" i="11"/>
  <c r="W133" i="11" s="1"/>
  <c r="M132" i="11"/>
  <c r="W132" i="11" s="1"/>
  <c r="M131" i="11"/>
  <c r="W131" i="11" s="1"/>
  <c r="M130" i="11"/>
  <c r="W130" i="11" s="1"/>
  <c r="O141" i="11"/>
  <c r="Y141" i="11" s="1"/>
  <c r="N146" i="11"/>
  <c r="X146" i="11" s="1"/>
  <c r="N145" i="11"/>
  <c r="X145" i="11" s="1"/>
  <c r="N144" i="11"/>
  <c r="N143" i="11"/>
  <c r="X143" i="11" s="1"/>
  <c r="P154" i="11"/>
  <c r="O159" i="11"/>
  <c r="Y159" i="11" s="1"/>
  <c r="O158" i="11"/>
  <c r="Y158" i="11" s="1"/>
  <c r="O157" i="11"/>
  <c r="O156" i="11"/>
  <c r="Q192" i="11"/>
  <c r="P197" i="11"/>
  <c r="P196" i="11"/>
  <c r="P195" i="11"/>
  <c r="P194" i="11"/>
  <c r="S218" i="11"/>
  <c r="R223" i="11"/>
  <c r="R222" i="11"/>
  <c r="R221" i="11"/>
  <c r="R220" i="11"/>
  <c r="D167" i="14"/>
  <c r="C262" i="14" s="1"/>
  <c r="AA219" i="13"/>
  <c r="X196" i="13"/>
  <c r="V143" i="13"/>
  <c r="AA157" i="13"/>
  <c r="V155" i="13"/>
  <c r="AA222" i="13"/>
  <c r="X155" i="13"/>
  <c r="W144" i="13"/>
  <c r="AA159" i="13"/>
  <c r="O235" i="14"/>
  <c r="E235" i="14"/>
  <c r="D330" i="14" s="1"/>
  <c r="S167" i="14"/>
  <c r="P168" i="14"/>
  <c r="AB154" i="13"/>
  <c r="AB208" i="13"/>
  <c r="AA154" i="13"/>
  <c r="X130" i="13"/>
  <c r="N168" i="14"/>
  <c r="AA158" i="13"/>
  <c r="L234" i="14"/>
  <c r="B234" i="14"/>
  <c r="AB142" i="13"/>
  <c r="Z132" i="13"/>
  <c r="P233" i="14"/>
  <c r="F233" i="14"/>
  <c r="D293" i="14" s="1"/>
  <c r="P231" i="14"/>
  <c r="F231" i="14"/>
  <c r="D260" i="14" s="1"/>
  <c r="P232" i="14"/>
  <c r="F232" i="14"/>
  <c r="D277" i="14" s="1"/>
  <c r="N235" i="14"/>
  <c r="D235" i="14"/>
  <c r="D331" i="14" s="1"/>
  <c r="AC128" i="13"/>
  <c r="Y131" i="13"/>
  <c r="AB144" i="13"/>
  <c r="AA133" i="13"/>
  <c r="X145" i="13"/>
  <c r="AB132" i="13"/>
  <c r="A176" i="12"/>
  <c r="A177" i="12"/>
  <c r="B177" i="12"/>
  <c r="C177" i="12"/>
  <c r="D177" i="12"/>
  <c r="A178" i="12"/>
  <c r="A179" i="12"/>
  <c r="A180" i="12"/>
  <c r="A181" i="12"/>
  <c r="A182" i="12"/>
  <c r="A183" i="12"/>
  <c r="A184" i="12"/>
  <c r="A185" i="12"/>
  <c r="A186" i="12"/>
  <c r="B186" i="12"/>
  <c r="C186" i="12"/>
  <c r="D186" i="12"/>
  <c r="A187" i="12"/>
  <c r="A188" i="12"/>
  <c r="A189" i="12"/>
  <c r="A190" i="12"/>
  <c r="A191" i="12"/>
  <c r="A192" i="12"/>
  <c r="A193" i="12"/>
  <c r="A194" i="12"/>
  <c r="A195" i="12"/>
  <c r="B195" i="12"/>
  <c r="C195" i="12"/>
  <c r="D195" i="12"/>
  <c r="A196" i="12"/>
  <c r="A197" i="12"/>
  <c r="A198" i="12"/>
  <c r="A199" i="12"/>
  <c r="A200" i="12"/>
  <c r="A201" i="12"/>
  <c r="A202" i="12"/>
  <c r="A203" i="12"/>
  <c r="A204" i="12"/>
  <c r="B204" i="12"/>
  <c r="C204" i="12"/>
  <c r="D204" i="12"/>
  <c r="A205" i="12"/>
  <c r="A206" i="12"/>
  <c r="A207" i="12"/>
  <c r="A208" i="12"/>
  <c r="A209" i="12"/>
  <c r="A210" i="12"/>
  <c r="A211" i="12"/>
  <c r="A212" i="12"/>
  <c r="A213" i="12"/>
  <c r="B213" i="12"/>
  <c r="C213" i="12"/>
  <c r="D213" i="12"/>
  <c r="A214" i="12"/>
  <c r="A215" i="12"/>
  <c r="A216" i="12"/>
  <c r="A217" i="12"/>
  <c r="A218" i="12"/>
  <c r="A219" i="12"/>
  <c r="A220" i="12"/>
  <c r="A221" i="12"/>
  <c r="A222" i="12"/>
  <c r="B222" i="12"/>
  <c r="C222" i="12"/>
  <c r="D222" i="12"/>
  <c r="A223" i="12"/>
  <c r="A224" i="12"/>
  <c r="A225" i="12"/>
  <c r="A226" i="12"/>
  <c r="A227" i="12"/>
  <c r="A228" i="12"/>
  <c r="A229" i="12"/>
  <c r="A128" i="12"/>
  <c r="A129" i="12"/>
  <c r="B129" i="12"/>
  <c r="A130" i="12"/>
  <c r="A131" i="12"/>
  <c r="A119" i="12"/>
  <c r="A120" i="12"/>
  <c r="B120" i="12"/>
  <c r="C120" i="12"/>
  <c r="D120" i="12"/>
  <c r="A121" i="12"/>
  <c r="A122" i="12"/>
  <c r="A123" i="12"/>
  <c r="A124" i="12"/>
  <c r="A125" i="12"/>
  <c r="A126" i="12"/>
  <c r="A127" i="12"/>
  <c r="C129" i="12"/>
  <c r="D129" i="12"/>
  <c r="A132" i="12"/>
  <c r="A133" i="12"/>
  <c r="A134" i="12"/>
  <c r="A135" i="12"/>
  <c r="A136" i="12"/>
  <c r="A137" i="12"/>
  <c r="A138" i="12"/>
  <c r="B138" i="12"/>
  <c r="C138" i="12"/>
  <c r="D138" i="12"/>
  <c r="A139" i="12"/>
  <c r="A140" i="12"/>
  <c r="A141" i="12"/>
  <c r="A142" i="12"/>
  <c r="A143" i="12"/>
  <c r="A144" i="12"/>
  <c r="A145" i="12"/>
  <c r="A146" i="12"/>
  <c r="A147" i="12"/>
  <c r="B147" i="12"/>
  <c r="C147" i="12"/>
  <c r="D147" i="12"/>
  <c r="A148" i="12"/>
  <c r="A149" i="12"/>
  <c r="A150" i="12"/>
  <c r="A151" i="12"/>
  <c r="A152" i="12"/>
  <c r="A153" i="12"/>
  <c r="A154" i="12"/>
  <c r="A155" i="12"/>
  <c r="A156" i="12"/>
  <c r="B156" i="12"/>
  <c r="C156" i="12"/>
  <c r="D156" i="12"/>
  <c r="A157" i="12"/>
  <c r="A158" i="12"/>
  <c r="A159" i="12"/>
  <c r="A160" i="12"/>
  <c r="A161" i="12"/>
  <c r="A162" i="12"/>
  <c r="A163" i="12"/>
  <c r="A164" i="12"/>
  <c r="A165" i="12"/>
  <c r="B165" i="12"/>
  <c r="C165" i="12"/>
  <c r="D165" i="12"/>
  <c r="A166" i="12"/>
  <c r="A167" i="12"/>
  <c r="A168" i="12"/>
  <c r="A169" i="12"/>
  <c r="A170" i="12"/>
  <c r="A171" i="12"/>
  <c r="A172" i="12"/>
  <c r="A62" i="12"/>
  <c r="A63" i="12"/>
  <c r="B63" i="12"/>
  <c r="C63" i="12"/>
  <c r="D63" i="12"/>
  <c r="A64" i="12"/>
  <c r="A65" i="12"/>
  <c r="A66" i="12"/>
  <c r="A67" i="12"/>
  <c r="A68" i="12"/>
  <c r="A69" i="12"/>
  <c r="A70" i="12"/>
  <c r="A71" i="12"/>
  <c r="A72" i="12"/>
  <c r="B72" i="12"/>
  <c r="C72" i="12"/>
  <c r="D72" i="12"/>
  <c r="A73" i="12"/>
  <c r="A74" i="12"/>
  <c r="A75" i="12"/>
  <c r="A76" i="12"/>
  <c r="A77" i="12"/>
  <c r="A78" i="12"/>
  <c r="A79" i="12"/>
  <c r="A80" i="12"/>
  <c r="A81" i="12"/>
  <c r="B81" i="12"/>
  <c r="C81" i="12"/>
  <c r="D81" i="12"/>
  <c r="A82" i="12"/>
  <c r="A83" i="12"/>
  <c r="A84" i="12"/>
  <c r="A85" i="12"/>
  <c r="A86" i="12"/>
  <c r="A87" i="12"/>
  <c r="A88" i="12"/>
  <c r="A89" i="12"/>
  <c r="A90" i="12"/>
  <c r="B90" i="12"/>
  <c r="C90" i="12"/>
  <c r="D90" i="12"/>
  <c r="A91" i="12"/>
  <c r="A92" i="12"/>
  <c r="A93" i="12"/>
  <c r="A94" i="12"/>
  <c r="A95" i="12"/>
  <c r="A96" i="12"/>
  <c r="A97" i="12"/>
  <c r="A98" i="12"/>
  <c r="B98" i="12"/>
  <c r="A99" i="12"/>
  <c r="B99" i="12"/>
  <c r="C99" i="12"/>
  <c r="D99" i="12"/>
  <c r="A100" i="12"/>
  <c r="A101" i="12"/>
  <c r="A102" i="12"/>
  <c r="A103" i="12"/>
  <c r="A104" i="12"/>
  <c r="A105" i="12"/>
  <c r="A106" i="12"/>
  <c r="A107" i="12"/>
  <c r="A108" i="12"/>
  <c r="B108" i="12"/>
  <c r="C108" i="12"/>
  <c r="D108" i="12"/>
  <c r="A109" i="12"/>
  <c r="A110" i="12"/>
  <c r="A111" i="12"/>
  <c r="A112" i="12"/>
  <c r="A113" i="12"/>
  <c r="A114" i="12"/>
  <c r="A115" i="12"/>
  <c r="F5" i="12"/>
  <c r="F6" i="12"/>
  <c r="G6" i="12"/>
  <c r="H6" i="12"/>
  <c r="I6" i="12"/>
  <c r="F7" i="12"/>
  <c r="F8" i="12"/>
  <c r="F9" i="12"/>
  <c r="F10" i="12"/>
  <c r="F11" i="12"/>
  <c r="F12" i="12"/>
  <c r="F13" i="12"/>
  <c r="F14" i="12"/>
  <c r="F15" i="12"/>
  <c r="G15" i="12"/>
  <c r="H15" i="12"/>
  <c r="I15" i="12"/>
  <c r="F16" i="12"/>
  <c r="F17" i="12"/>
  <c r="F18" i="12"/>
  <c r="F19" i="12"/>
  <c r="F20" i="12"/>
  <c r="F21" i="12"/>
  <c r="F22" i="12"/>
  <c r="F23" i="12"/>
  <c r="F24" i="12"/>
  <c r="G24" i="12"/>
  <c r="H24" i="12"/>
  <c r="I24" i="12"/>
  <c r="F25" i="12"/>
  <c r="F26" i="12"/>
  <c r="F27" i="12"/>
  <c r="F28" i="12"/>
  <c r="F29" i="12"/>
  <c r="F30" i="12"/>
  <c r="F31" i="12"/>
  <c r="F32" i="12"/>
  <c r="F33" i="12"/>
  <c r="G33" i="12"/>
  <c r="H33" i="12"/>
  <c r="I33" i="12"/>
  <c r="F34" i="12"/>
  <c r="F35" i="12"/>
  <c r="F36" i="12"/>
  <c r="F37" i="12"/>
  <c r="F38" i="12"/>
  <c r="F39" i="12"/>
  <c r="F40" i="12"/>
  <c r="F41" i="12"/>
  <c r="F42" i="12"/>
  <c r="G42" i="12"/>
  <c r="H42" i="12"/>
  <c r="I42" i="12"/>
  <c r="F43" i="12"/>
  <c r="F44" i="12"/>
  <c r="F45" i="12"/>
  <c r="F46" i="12"/>
  <c r="F47" i="12"/>
  <c r="F48" i="12"/>
  <c r="F49" i="12"/>
  <c r="F50" i="12"/>
  <c r="F51" i="12"/>
  <c r="G51" i="12"/>
  <c r="H51" i="12"/>
  <c r="I51" i="12"/>
  <c r="F52" i="12"/>
  <c r="F53" i="12"/>
  <c r="F54" i="12"/>
  <c r="F55" i="12"/>
  <c r="F56" i="12"/>
  <c r="F57" i="12"/>
  <c r="F58" i="12"/>
  <c r="A5" i="12"/>
  <c r="A6" i="12"/>
  <c r="B6" i="12"/>
  <c r="C6" i="12"/>
  <c r="D6" i="12"/>
  <c r="A7" i="12"/>
  <c r="A8" i="12"/>
  <c r="A9" i="12"/>
  <c r="A10" i="12"/>
  <c r="A11" i="12"/>
  <c r="A12" i="12"/>
  <c r="A13" i="12"/>
  <c r="A14" i="12"/>
  <c r="A15" i="12"/>
  <c r="B15" i="12"/>
  <c r="C15" i="12"/>
  <c r="D15" i="12"/>
  <c r="A16" i="12"/>
  <c r="A17" i="12"/>
  <c r="A18" i="12"/>
  <c r="A19" i="12"/>
  <c r="A20" i="12"/>
  <c r="A21" i="12"/>
  <c r="A22" i="12"/>
  <c r="C22" i="12"/>
  <c r="A23" i="12"/>
  <c r="A24" i="12"/>
  <c r="B24" i="12"/>
  <c r="C24" i="12"/>
  <c r="D24" i="12"/>
  <c r="A25" i="12"/>
  <c r="A26" i="12"/>
  <c r="A27" i="12"/>
  <c r="A28" i="12"/>
  <c r="A29" i="12"/>
  <c r="A30" i="12"/>
  <c r="A31" i="12"/>
  <c r="A32" i="12"/>
  <c r="A33" i="12"/>
  <c r="B33" i="12"/>
  <c r="C33" i="12"/>
  <c r="D33" i="12"/>
  <c r="A34" i="12"/>
  <c r="A35" i="12"/>
  <c r="A36" i="12"/>
  <c r="A37" i="12"/>
  <c r="A38" i="12"/>
  <c r="A39" i="12"/>
  <c r="A40" i="12"/>
  <c r="A41" i="12"/>
  <c r="A42" i="12"/>
  <c r="B42" i="12"/>
  <c r="C42" i="12"/>
  <c r="D42" i="12"/>
  <c r="A43" i="12"/>
  <c r="A44" i="12"/>
  <c r="A45" i="12"/>
  <c r="A46" i="12"/>
  <c r="A47" i="12"/>
  <c r="A48" i="12"/>
  <c r="A49" i="12"/>
  <c r="A50" i="12"/>
  <c r="A51" i="12"/>
  <c r="B51" i="12"/>
  <c r="C51" i="12"/>
  <c r="D51" i="12"/>
  <c r="A52" i="12"/>
  <c r="A53" i="12"/>
  <c r="A54" i="12"/>
  <c r="A55" i="12"/>
  <c r="A56" i="12"/>
  <c r="A57" i="12"/>
  <c r="A58" i="12"/>
  <c r="Z144" i="11" l="1"/>
  <c r="Z222" i="13"/>
  <c r="W219" i="13"/>
  <c r="AC219" i="13"/>
  <c r="AA142" i="11"/>
  <c r="Z223" i="13"/>
  <c r="AC159" i="11"/>
  <c r="AA143" i="11"/>
  <c r="AB144" i="11"/>
  <c r="V141" i="11"/>
  <c r="AB222" i="13"/>
  <c r="AA223" i="13"/>
  <c r="AC143" i="11"/>
  <c r="X142" i="11"/>
  <c r="AB154" i="11"/>
  <c r="AB221" i="13"/>
  <c r="AC146" i="11"/>
  <c r="X158" i="11"/>
  <c r="Z142" i="11"/>
  <c r="V143" i="11"/>
  <c r="AB143" i="11"/>
  <c r="AB219" i="13"/>
  <c r="W144" i="11"/>
  <c r="Z143" i="11"/>
  <c r="W141" i="11"/>
  <c r="AB159" i="11"/>
  <c r="W155" i="11"/>
  <c r="Y206" i="13"/>
  <c r="X208" i="13"/>
  <c r="X211" i="13"/>
  <c r="X209" i="13"/>
  <c r="X207" i="13"/>
  <c r="W211" i="13"/>
  <c r="X210" i="13"/>
  <c r="Y207" i="13"/>
  <c r="X206" i="13"/>
  <c r="W207" i="13"/>
  <c r="W209" i="13"/>
  <c r="W208" i="13"/>
  <c r="W210" i="13"/>
  <c r="AA206" i="13"/>
  <c r="Q230" i="13" s="1"/>
  <c r="S170" i="11"/>
  <c r="I170" i="11"/>
  <c r="C308" i="11" s="1"/>
  <c r="V206" i="13"/>
  <c r="AC154" i="11"/>
  <c r="I169" i="13"/>
  <c r="C290" i="13" s="1"/>
  <c r="S169" i="13"/>
  <c r="V209" i="13"/>
  <c r="S166" i="13"/>
  <c r="I166" i="13"/>
  <c r="C241" i="13" s="1"/>
  <c r="P167" i="13"/>
  <c r="F167" i="13"/>
  <c r="C260" i="13" s="1"/>
  <c r="AC208" i="13"/>
  <c r="V195" i="13"/>
  <c r="L233" i="13" s="1"/>
  <c r="G170" i="13"/>
  <c r="C310" i="13" s="1"/>
  <c r="Q170" i="13"/>
  <c r="I167" i="13"/>
  <c r="C257" i="13" s="1"/>
  <c r="S167" i="13"/>
  <c r="AA155" i="11"/>
  <c r="AA193" i="13"/>
  <c r="AB220" i="13"/>
  <c r="Z211" i="13"/>
  <c r="X144" i="11"/>
  <c r="Z207" i="13"/>
  <c r="AB145" i="11"/>
  <c r="V224" i="13"/>
  <c r="C166" i="13"/>
  <c r="C247" i="13" s="1"/>
  <c r="M166" i="13"/>
  <c r="P166" i="13"/>
  <c r="F166" i="13"/>
  <c r="C244" i="13" s="1"/>
  <c r="G167" i="13"/>
  <c r="C259" i="13" s="1"/>
  <c r="Q167" i="13"/>
  <c r="AB196" i="13"/>
  <c r="Y143" i="11"/>
  <c r="V223" i="13"/>
  <c r="AC222" i="13"/>
  <c r="V142" i="11"/>
  <c r="P170" i="13"/>
  <c r="F170" i="13"/>
  <c r="C311" i="13" s="1"/>
  <c r="R168" i="13"/>
  <c r="H168" i="13"/>
  <c r="C275" i="13" s="1"/>
  <c r="X194" i="13"/>
  <c r="AA156" i="11"/>
  <c r="Z145" i="11"/>
  <c r="V208" i="13"/>
  <c r="AB223" i="13"/>
  <c r="AC224" i="13"/>
  <c r="V211" i="13"/>
  <c r="AB155" i="11"/>
  <c r="AA144" i="11"/>
  <c r="Z133" i="11"/>
  <c r="P168" i="13"/>
  <c r="F168" i="13"/>
  <c r="C277" i="13" s="1"/>
  <c r="O169" i="13"/>
  <c r="E169" i="13"/>
  <c r="C294" i="13" s="1"/>
  <c r="V144" i="11"/>
  <c r="W129" i="11"/>
  <c r="X141" i="11"/>
  <c r="X154" i="11"/>
  <c r="B233" i="13"/>
  <c r="P170" i="11"/>
  <c r="F170" i="11"/>
  <c r="C311" i="11" s="1"/>
  <c r="R171" i="11"/>
  <c r="H171" i="11"/>
  <c r="C327" i="11" s="1"/>
  <c r="O168" i="13"/>
  <c r="E168" i="13"/>
  <c r="C278" i="13" s="1"/>
  <c r="O171" i="11"/>
  <c r="E171" i="11"/>
  <c r="C330" i="11" s="1"/>
  <c r="W197" i="13"/>
  <c r="W193" i="13"/>
  <c r="W194" i="13"/>
  <c r="W196" i="13"/>
  <c r="X192" i="13"/>
  <c r="W195" i="13"/>
  <c r="X193" i="13"/>
  <c r="AC194" i="13"/>
  <c r="X197" i="13"/>
  <c r="Y193" i="13"/>
  <c r="X155" i="11"/>
  <c r="W159" i="11"/>
  <c r="Z197" i="13"/>
  <c r="Z154" i="11"/>
  <c r="V192" i="13"/>
  <c r="Y194" i="13"/>
  <c r="AC192" i="13"/>
  <c r="AB193" i="13"/>
  <c r="W157" i="11"/>
  <c r="B169" i="13"/>
  <c r="L169" i="13"/>
  <c r="AC195" i="13"/>
  <c r="P198" i="11"/>
  <c r="AA194" i="11" s="1"/>
  <c r="I171" i="13"/>
  <c r="C326" i="13" s="1"/>
  <c r="S171" i="13"/>
  <c r="Y210" i="13"/>
  <c r="AB209" i="13"/>
  <c r="P171" i="13"/>
  <c r="F171" i="13"/>
  <c r="C329" i="13" s="1"/>
  <c r="Z196" i="13"/>
  <c r="N166" i="13"/>
  <c r="D166" i="13"/>
  <c r="C246" i="13" s="1"/>
  <c r="Z155" i="11"/>
  <c r="AB210" i="13"/>
  <c r="AA194" i="13"/>
  <c r="G232" i="13" s="1"/>
  <c r="D276" i="13" s="1"/>
  <c r="AB195" i="13"/>
  <c r="Y197" i="13"/>
  <c r="AB193" i="11"/>
  <c r="AA157" i="11"/>
  <c r="Z146" i="11"/>
  <c r="W206" i="13"/>
  <c r="L170" i="13"/>
  <c r="B170" i="13"/>
  <c r="S168" i="13"/>
  <c r="I168" i="13"/>
  <c r="C274" i="13" s="1"/>
  <c r="Z208" i="13"/>
  <c r="F232" i="13" s="1"/>
  <c r="D277" i="13" s="1"/>
  <c r="AC211" i="13"/>
  <c r="AB156" i="11"/>
  <c r="AA145" i="11"/>
  <c r="AC206" i="13"/>
  <c r="I230" i="13" s="1"/>
  <c r="D241" i="13" s="1"/>
  <c r="Z193" i="13"/>
  <c r="X157" i="11"/>
  <c r="W158" i="11"/>
  <c r="H170" i="13"/>
  <c r="C309" i="13" s="1"/>
  <c r="R170" i="13"/>
  <c r="AC210" i="13"/>
  <c r="Y192" i="13"/>
  <c r="O170" i="13"/>
  <c r="E170" i="13"/>
  <c r="C312" i="13" s="1"/>
  <c r="Z195" i="11"/>
  <c r="AC156" i="11"/>
  <c r="V193" i="13"/>
  <c r="M167" i="13"/>
  <c r="C167" i="13"/>
  <c r="C263" i="13" s="1"/>
  <c r="S170" i="13"/>
  <c r="I170" i="13"/>
  <c r="C308" i="13" s="1"/>
  <c r="Z194" i="13"/>
  <c r="AC197" i="11"/>
  <c r="M230" i="13"/>
  <c r="AC193" i="13"/>
  <c r="H230" i="13"/>
  <c r="D242" i="13" s="1"/>
  <c r="N167" i="13"/>
  <c r="D167" i="13"/>
  <c r="C262" i="13" s="1"/>
  <c r="AC197" i="13"/>
  <c r="R171" i="13"/>
  <c r="H171" i="13"/>
  <c r="C327" i="13" s="1"/>
  <c r="AB197" i="13"/>
  <c r="Y195" i="13"/>
  <c r="V210" i="13"/>
  <c r="AC207" i="13"/>
  <c r="S231" i="13" s="1"/>
  <c r="Y209" i="13"/>
  <c r="Q166" i="13"/>
  <c r="G166" i="13"/>
  <c r="C243" i="13" s="1"/>
  <c r="L167" i="13"/>
  <c r="B167" i="13"/>
  <c r="Y156" i="11"/>
  <c r="V158" i="11"/>
  <c r="AA192" i="13"/>
  <c r="G230" i="13" s="1"/>
  <c r="D243" i="13" s="1"/>
  <c r="AA195" i="13"/>
  <c r="AA208" i="13"/>
  <c r="Z192" i="13"/>
  <c r="X195" i="13"/>
  <c r="P224" i="11"/>
  <c r="AC222" i="11" s="1"/>
  <c r="Z156" i="11"/>
  <c r="AB206" i="13"/>
  <c r="R230" i="13" s="1"/>
  <c r="X220" i="13"/>
  <c r="Y219" i="13"/>
  <c r="W223" i="13"/>
  <c r="Z219" i="13"/>
  <c r="Y222" i="13"/>
  <c r="X219" i="13"/>
  <c r="Z220" i="13"/>
  <c r="X224" i="13"/>
  <c r="W221" i="13"/>
  <c r="X222" i="13"/>
  <c r="Y221" i="13"/>
  <c r="W220" i="13"/>
  <c r="Y224" i="13"/>
  <c r="W222" i="13"/>
  <c r="Y220" i="13"/>
  <c r="W224" i="13"/>
  <c r="X223" i="13"/>
  <c r="X221" i="13"/>
  <c r="Y223" i="13"/>
  <c r="O171" i="13"/>
  <c r="E171" i="13"/>
  <c r="C330" i="13" s="1"/>
  <c r="Z209" i="13"/>
  <c r="AB194" i="11"/>
  <c r="AA158" i="11"/>
  <c r="AA141" i="11"/>
  <c r="V195" i="11"/>
  <c r="AB192" i="13"/>
  <c r="AA197" i="13"/>
  <c r="R167" i="13"/>
  <c r="H167" i="13"/>
  <c r="C258" i="13" s="1"/>
  <c r="W192" i="13"/>
  <c r="C230" i="13" s="1"/>
  <c r="D247" i="13" s="1"/>
  <c r="AC193" i="11"/>
  <c r="AB157" i="11"/>
  <c r="AA146" i="11"/>
  <c r="AC223" i="13"/>
  <c r="AB224" i="13"/>
  <c r="V197" i="11"/>
  <c r="V156" i="11"/>
  <c r="AC221" i="13"/>
  <c r="X156" i="11"/>
  <c r="W146" i="11"/>
  <c r="W142" i="11"/>
  <c r="C167" i="11" s="1"/>
  <c r="C263" i="11" s="1"/>
  <c r="W143" i="11"/>
  <c r="O170" i="11"/>
  <c r="E170" i="11"/>
  <c r="C312" i="11" s="1"/>
  <c r="V193" i="11"/>
  <c r="L167" i="11"/>
  <c r="B167" i="11"/>
  <c r="N169" i="13"/>
  <c r="D169" i="13"/>
  <c r="C295" i="13" s="1"/>
  <c r="I171" i="11"/>
  <c r="C326" i="11" s="1"/>
  <c r="S171" i="11"/>
  <c r="Z206" i="13"/>
  <c r="AC195" i="11"/>
  <c r="N171" i="13"/>
  <c r="D171" i="13"/>
  <c r="C331" i="13" s="1"/>
  <c r="R233" i="13"/>
  <c r="H233" i="13"/>
  <c r="D291" i="13" s="1"/>
  <c r="N170" i="11"/>
  <c r="D170" i="11"/>
  <c r="C313" i="11" s="1"/>
  <c r="R166" i="13"/>
  <c r="H166" i="13"/>
  <c r="C242" i="13" s="1"/>
  <c r="Q171" i="13"/>
  <c r="G171" i="13"/>
  <c r="C328" i="13" s="1"/>
  <c r="P171" i="11"/>
  <c r="F171" i="11"/>
  <c r="C329" i="11" s="1"/>
  <c r="L171" i="11"/>
  <c r="B171" i="11"/>
  <c r="AB194" i="13"/>
  <c r="H232" i="13" s="1"/>
  <c r="D275" i="13" s="1"/>
  <c r="AC196" i="11"/>
  <c r="V197" i="13"/>
  <c r="V207" i="13"/>
  <c r="L231" i="13" s="1"/>
  <c r="W156" i="11"/>
  <c r="X159" i="11"/>
  <c r="AA154" i="11"/>
  <c r="AC192" i="11"/>
  <c r="V157" i="11"/>
  <c r="P169" i="13"/>
  <c r="F169" i="13"/>
  <c r="C293" i="13" s="1"/>
  <c r="N168" i="13"/>
  <c r="D168" i="13"/>
  <c r="C279" i="13" s="1"/>
  <c r="AA209" i="13"/>
  <c r="Q233" i="13" s="1"/>
  <c r="V154" i="11"/>
  <c r="Q168" i="13"/>
  <c r="G168" i="13"/>
  <c r="C276" i="13" s="1"/>
  <c r="Y208" i="13"/>
  <c r="M171" i="13"/>
  <c r="C171" i="13"/>
  <c r="C332" i="13" s="1"/>
  <c r="O166" i="13"/>
  <c r="E166" i="13"/>
  <c r="C245" i="13" s="1"/>
  <c r="M168" i="13"/>
  <c r="C168" i="13"/>
  <c r="C280" i="13" s="1"/>
  <c r="P211" i="11"/>
  <c r="W206" i="11" s="1"/>
  <c r="Y155" i="11"/>
  <c r="AA196" i="13"/>
  <c r="Q234" i="13" s="1"/>
  <c r="G169" i="13"/>
  <c r="C292" i="13" s="1"/>
  <c r="Q169" i="13"/>
  <c r="Y157" i="11"/>
  <c r="Y211" i="13"/>
  <c r="AB211" i="13"/>
  <c r="AB207" i="13"/>
  <c r="Z210" i="13"/>
  <c r="F234" i="13" s="1"/>
  <c r="D311" i="13" s="1"/>
  <c r="AA193" i="11"/>
  <c r="Z157" i="11"/>
  <c r="M169" i="13"/>
  <c r="C169" i="13"/>
  <c r="C296" i="13" s="1"/>
  <c r="N170" i="13"/>
  <c r="D170" i="13"/>
  <c r="C313" i="13" s="1"/>
  <c r="AA211" i="13"/>
  <c r="Q235" i="13" s="1"/>
  <c r="AA210" i="13"/>
  <c r="G234" i="13" s="1"/>
  <c r="D310" i="13" s="1"/>
  <c r="L166" i="13"/>
  <c r="B166" i="13"/>
  <c r="V219" i="13"/>
  <c r="Z195" i="13"/>
  <c r="F233" i="13" s="1"/>
  <c r="D293" i="13" s="1"/>
  <c r="AA220" i="13"/>
  <c r="V220" i="11"/>
  <c r="AB195" i="11"/>
  <c r="AA159" i="11"/>
  <c r="AC155" i="11"/>
  <c r="O167" i="13"/>
  <c r="E167" i="13"/>
  <c r="C261" i="13" s="1"/>
  <c r="B168" i="13"/>
  <c r="L168" i="13"/>
  <c r="AC209" i="13"/>
  <c r="AC196" i="13"/>
  <c r="H169" i="13"/>
  <c r="C291" i="13" s="1"/>
  <c r="R169" i="13"/>
  <c r="M170" i="13"/>
  <c r="C170" i="13"/>
  <c r="C314" i="13" s="1"/>
  <c r="AC194" i="11"/>
  <c r="AB158" i="11"/>
  <c r="AB141" i="11"/>
  <c r="R166" i="11" s="1"/>
  <c r="V194" i="13"/>
  <c r="L232" i="13" s="1"/>
  <c r="AC157" i="11"/>
  <c r="V196" i="13"/>
  <c r="W154" i="11"/>
  <c r="Y154" i="11"/>
  <c r="V221" i="11" l="1"/>
  <c r="V224" i="11"/>
  <c r="AB197" i="11"/>
  <c r="Q232" i="13"/>
  <c r="AC224" i="11"/>
  <c r="AA197" i="11"/>
  <c r="Z197" i="11"/>
  <c r="P233" i="13"/>
  <c r="B232" i="13"/>
  <c r="F235" i="13"/>
  <c r="D329" i="13" s="1"/>
  <c r="AA195" i="11"/>
  <c r="AB196" i="11"/>
  <c r="AA192" i="11"/>
  <c r="H166" i="11"/>
  <c r="C242" i="11" s="1"/>
  <c r="G235" i="13"/>
  <c r="D328" i="13" s="1"/>
  <c r="W192" i="11"/>
  <c r="G233" i="13"/>
  <c r="D292" i="13" s="1"/>
  <c r="Z196" i="11"/>
  <c r="Z194" i="11"/>
  <c r="V194" i="11"/>
  <c r="V192" i="11"/>
  <c r="W221" i="11"/>
  <c r="AB192" i="11"/>
  <c r="E235" i="13"/>
  <c r="D330" i="13" s="1"/>
  <c r="O235" i="13"/>
  <c r="P168" i="11"/>
  <c r="F168" i="11"/>
  <c r="C277" i="11" s="1"/>
  <c r="F230" i="13"/>
  <c r="D244" i="13" s="1"/>
  <c r="P230" i="13"/>
  <c r="C171" i="11"/>
  <c r="C332" i="11" s="1"/>
  <c r="M171" i="11"/>
  <c r="W224" i="11"/>
  <c r="M234" i="13"/>
  <c r="C234" i="13"/>
  <c r="D314" i="13" s="1"/>
  <c r="L170" i="11"/>
  <c r="B170" i="11"/>
  <c r="P234" i="13"/>
  <c r="AC223" i="11"/>
  <c r="W220" i="11"/>
  <c r="M166" i="11"/>
  <c r="C166" i="11"/>
  <c r="C247" i="11" s="1"/>
  <c r="O167" i="11"/>
  <c r="E167" i="11"/>
  <c r="C261" i="11" s="1"/>
  <c r="N233" i="13"/>
  <c r="D233" i="13"/>
  <c r="D295" i="13" s="1"/>
  <c r="AB222" i="11"/>
  <c r="AC221" i="11"/>
  <c r="V222" i="11"/>
  <c r="N231" i="13"/>
  <c r="D231" i="13"/>
  <c r="D262" i="13" s="1"/>
  <c r="M167" i="11"/>
  <c r="R168" i="11"/>
  <c r="H168" i="11"/>
  <c r="C275" i="11" s="1"/>
  <c r="N166" i="11"/>
  <c r="D166" i="11"/>
  <c r="C246" i="11" s="1"/>
  <c r="S169" i="11"/>
  <c r="I169" i="11"/>
  <c r="C290" i="11" s="1"/>
  <c r="I167" i="11"/>
  <c r="C257" i="11" s="1"/>
  <c r="S167" i="11"/>
  <c r="S232" i="13"/>
  <c r="I232" i="13"/>
  <c r="D274" i="13" s="1"/>
  <c r="W223" i="11"/>
  <c r="Q170" i="11"/>
  <c r="G170" i="11"/>
  <c r="C310" i="11" s="1"/>
  <c r="M235" i="13"/>
  <c r="C235" i="13"/>
  <c r="D332" i="13" s="1"/>
  <c r="N235" i="13"/>
  <c r="D235" i="13"/>
  <c r="D331" i="13" s="1"/>
  <c r="I231" i="13"/>
  <c r="D257" i="13" s="1"/>
  <c r="O168" i="11"/>
  <c r="E168" i="11"/>
  <c r="C278" i="11" s="1"/>
  <c r="V210" i="11"/>
  <c r="AC219" i="11"/>
  <c r="R232" i="13"/>
  <c r="R170" i="11"/>
  <c r="H170" i="11"/>
  <c r="C309" i="11" s="1"/>
  <c r="M168" i="11"/>
  <c r="C168" i="11"/>
  <c r="C280" i="11" s="1"/>
  <c r="H235" i="13"/>
  <c r="D327" i="13" s="1"/>
  <c r="R235" i="13"/>
  <c r="O233" i="13"/>
  <c r="E233" i="13"/>
  <c r="D294" i="13" s="1"/>
  <c r="S234" i="13"/>
  <c r="I234" i="13"/>
  <c r="D308" i="13" s="1"/>
  <c r="Z221" i="11"/>
  <c r="Z219" i="11"/>
  <c r="Y219" i="11"/>
  <c r="Y220" i="11"/>
  <c r="Z224" i="11"/>
  <c r="X224" i="11"/>
  <c r="AA219" i="11"/>
  <c r="Y223" i="11"/>
  <c r="X223" i="11"/>
  <c r="X220" i="11"/>
  <c r="Z222" i="11"/>
  <c r="AA221" i="11"/>
  <c r="Y222" i="11"/>
  <c r="AA220" i="11"/>
  <c r="Y224" i="11"/>
  <c r="Y221" i="11"/>
  <c r="X221" i="11"/>
  <c r="AB219" i="11"/>
  <c r="Z220" i="11"/>
  <c r="AA222" i="11"/>
  <c r="X222" i="11"/>
  <c r="AA224" i="11"/>
  <c r="AA223" i="11"/>
  <c r="Z223" i="11"/>
  <c r="AB220" i="11"/>
  <c r="B231" i="13"/>
  <c r="E232" i="13"/>
  <c r="D278" i="13" s="1"/>
  <c r="O232" i="13"/>
  <c r="V219" i="11"/>
  <c r="L230" i="13"/>
  <c r="B230" i="13"/>
  <c r="R169" i="11"/>
  <c r="H169" i="11"/>
  <c r="C291" i="11" s="1"/>
  <c r="N232" i="13"/>
  <c r="D232" i="13"/>
  <c r="D279" i="13" s="1"/>
  <c r="O230" i="13"/>
  <c r="E230" i="13"/>
  <c r="D245" i="13" s="1"/>
  <c r="H234" i="13"/>
  <c r="D309" i="13" s="1"/>
  <c r="R234" i="13"/>
  <c r="P169" i="11"/>
  <c r="F169" i="11"/>
  <c r="C293" i="11" s="1"/>
  <c r="N168" i="11"/>
  <c r="D168" i="11"/>
  <c r="C279" i="11" s="1"/>
  <c r="N234" i="13"/>
  <c r="D234" i="13"/>
  <c r="D313" i="13" s="1"/>
  <c r="Q167" i="11"/>
  <c r="G167" i="11"/>
  <c r="C259" i="11" s="1"/>
  <c r="Q171" i="11"/>
  <c r="G171" i="11"/>
  <c r="C328" i="11" s="1"/>
  <c r="P235" i="13"/>
  <c r="O169" i="11"/>
  <c r="E169" i="11"/>
  <c r="C294" i="11" s="1"/>
  <c r="L166" i="11"/>
  <c r="B166" i="11"/>
  <c r="Q166" i="11"/>
  <c r="G166" i="11"/>
  <c r="C243" i="11" s="1"/>
  <c r="L168" i="11"/>
  <c r="B168" i="11"/>
  <c r="E231" i="13"/>
  <c r="D261" i="13" s="1"/>
  <c r="O231" i="13"/>
  <c r="P231" i="13"/>
  <c r="F231" i="13"/>
  <c r="D260" i="13" s="1"/>
  <c r="AB223" i="11"/>
  <c r="S230" i="13"/>
  <c r="X219" i="11"/>
  <c r="C170" i="11"/>
  <c r="C314" i="11" s="1"/>
  <c r="M170" i="11"/>
  <c r="W222" i="11"/>
  <c r="M169" i="11"/>
  <c r="C169" i="11"/>
  <c r="C296" i="11" s="1"/>
  <c r="R167" i="11"/>
  <c r="H167" i="11"/>
  <c r="C258" i="11" s="1"/>
  <c r="Q168" i="11"/>
  <c r="G168" i="11"/>
  <c r="C276" i="11" s="1"/>
  <c r="S233" i="13"/>
  <c r="I233" i="13"/>
  <c r="D290" i="13" s="1"/>
  <c r="V223" i="11"/>
  <c r="P232" i="13"/>
  <c r="G231" i="13"/>
  <c r="D259" i="13" s="1"/>
  <c r="Q231" i="13"/>
  <c r="M231" i="13"/>
  <c r="C231" i="13"/>
  <c r="D263" i="13" s="1"/>
  <c r="H231" i="13"/>
  <c r="D258" i="13" s="1"/>
  <c r="R231" i="13"/>
  <c r="E166" i="11"/>
  <c r="C245" i="11" s="1"/>
  <c r="O166" i="11"/>
  <c r="O234" i="13"/>
  <c r="E234" i="13"/>
  <c r="D312" i="13" s="1"/>
  <c r="N167" i="11"/>
  <c r="D167" i="11"/>
  <c r="C262" i="11" s="1"/>
  <c r="S235" i="13"/>
  <c r="I235" i="13"/>
  <c r="D326" i="13" s="1"/>
  <c r="L235" i="13"/>
  <c r="B235" i="13"/>
  <c r="AA208" i="11"/>
  <c r="AB206" i="11"/>
  <c r="AB209" i="11"/>
  <c r="AC210" i="11"/>
  <c r="AA210" i="11"/>
  <c r="AB210" i="11"/>
  <c r="AC209" i="11"/>
  <c r="I233" i="11" s="1"/>
  <c r="D290" i="11" s="1"/>
  <c r="AA209" i="11"/>
  <c r="AB208" i="11"/>
  <c r="AC206" i="11"/>
  <c r="AC207" i="11"/>
  <c r="V206" i="11"/>
  <c r="AA207" i="11"/>
  <c r="AA211" i="11"/>
  <c r="AB207" i="11"/>
  <c r="AB211" i="11"/>
  <c r="AC208" i="11"/>
  <c r="AC211" i="11"/>
  <c r="S235" i="11" s="1"/>
  <c r="X210" i="11"/>
  <c r="X209" i="11"/>
  <c r="V207" i="11"/>
  <c r="L231" i="11" s="1"/>
  <c r="Z210" i="11"/>
  <c r="W210" i="11"/>
  <c r="Z211" i="11"/>
  <c r="Y209" i="11"/>
  <c r="Z208" i="11"/>
  <c r="W209" i="11"/>
  <c r="W208" i="11"/>
  <c r="Z207" i="11"/>
  <c r="AA206" i="11"/>
  <c r="Y207" i="11"/>
  <c r="X211" i="11"/>
  <c r="Y208" i="11"/>
  <c r="W211" i="11"/>
  <c r="X207" i="11"/>
  <c r="Y211" i="11"/>
  <c r="Z206" i="11"/>
  <c r="Y210" i="11"/>
  <c r="W207" i="11"/>
  <c r="Z209" i="11"/>
  <c r="Y206" i="11"/>
  <c r="X206" i="11"/>
  <c r="X208" i="11"/>
  <c r="B169" i="11"/>
  <c r="L169" i="11"/>
  <c r="M232" i="13"/>
  <c r="C232" i="13"/>
  <c r="D280" i="13" s="1"/>
  <c r="S168" i="11"/>
  <c r="I168" i="11"/>
  <c r="C274" i="11" s="1"/>
  <c r="V208" i="11"/>
  <c r="B232" i="11" s="1"/>
  <c r="AB224" i="11"/>
  <c r="N171" i="11"/>
  <c r="D171" i="11"/>
  <c r="C331" i="11" s="1"/>
  <c r="M233" i="13"/>
  <c r="C233" i="13"/>
  <c r="D296" i="13" s="1"/>
  <c r="N230" i="13"/>
  <c r="D230" i="13"/>
  <c r="D246" i="13" s="1"/>
  <c r="D169" i="11"/>
  <c r="C295" i="11" s="1"/>
  <c r="N169" i="11"/>
  <c r="Q169" i="11"/>
  <c r="G169" i="11"/>
  <c r="C292" i="11" s="1"/>
  <c r="P167" i="11"/>
  <c r="F167" i="11"/>
  <c r="C260" i="11" s="1"/>
  <c r="X197" i="11"/>
  <c r="Y196" i="11"/>
  <c r="Z193" i="11"/>
  <c r="W194" i="11"/>
  <c r="X196" i="11"/>
  <c r="Y194" i="11"/>
  <c r="W193" i="11"/>
  <c r="X192" i="11"/>
  <c r="Y193" i="11"/>
  <c r="X194" i="11"/>
  <c r="Y197" i="11"/>
  <c r="Y195" i="11"/>
  <c r="X193" i="11"/>
  <c r="X195" i="11"/>
  <c r="W197" i="11"/>
  <c r="Z192" i="11"/>
  <c r="Y192" i="11"/>
  <c r="W195" i="11"/>
  <c r="W196" i="11"/>
  <c r="V209" i="11"/>
  <c r="P166" i="11"/>
  <c r="F166" i="11"/>
  <c r="C244" i="11" s="1"/>
  <c r="AC220" i="11"/>
  <c r="V196" i="11"/>
  <c r="V211" i="11"/>
  <c r="B235" i="11" s="1"/>
  <c r="W219" i="11"/>
  <c r="L234" i="13"/>
  <c r="B234" i="13"/>
  <c r="AB221" i="11"/>
  <c r="AA196" i="11"/>
  <c r="S166" i="11"/>
  <c r="I166" i="11"/>
  <c r="C241" i="11" s="1"/>
  <c r="B231" i="11" l="1"/>
  <c r="I235" i="11"/>
  <c r="D326" i="11" s="1"/>
  <c r="L232" i="11"/>
  <c r="C232" i="11"/>
  <c r="D280" i="11" s="1"/>
  <c r="M230" i="11"/>
  <c r="C230" i="11"/>
  <c r="D247" i="11" s="1"/>
  <c r="R234" i="11"/>
  <c r="H234" i="11"/>
  <c r="D309" i="11" s="1"/>
  <c r="Q234" i="11"/>
  <c r="G234" i="11"/>
  <c r="D310" i="11" s="1"/>
  <c r="O235" i="11"/>
  <c r="E235" i="11"/>
  <c r="D330" i="11" s="1"/>
  <c r="Q230" i="11"/>
  <c r="G230" i="11"/>
  <c r="D243" i="11" s="1"/>
  <c r="G235" i="11"/>
  <c r="D328" i="11" s="1"/>
  <c r="Q235" i="11"/>
  <c r="D235" i="11"/>
  <c r="D331" i="11" s="1"/>
  <c r="N235" i="11"/>
  <c r="B233" i="11"/>
  <c r="L233" i="11"/>
  <c r="L230" i="11"/>
  <c r="B230" i="11"/>
  <c r="D233" i="11"/>
  <c r="D295" i="11" s="1"/>
  <c r="N233" i="11"/>
  <c r="E233" i="11"/>
  <c r="D294" i="11" s="1"/>
  <c r="O233" i="11"/>
  <c r="F235" i="11"/>
  <c r="D329" i="11" s="1"/>
  <c r="P235" i="11"/>
  <c r="L235" i="11"/>
  <c r="I232" i="11"/>
  <c r="D274" i="11" s="1"/>
  <c r="S232" i="11"/>
  <c r="C231" i="11"/>
  <c r="D263" i="11" s="1"/>
  <c r="M231" i="11"/>
  <c r="S231" i="11"/>
  <c r="I231" i="11"/>
  <c r="D257" i="11" s="1"/>
  <c r="C233" i="11"/>
  <c r="D296" i="11" s="1"/>
  <c r="M233" i="11"/>
  <c r="Q233" i="11"/>
  <c r="G233" i="11"/>
  <c r="D292" i="11" s="1"/>
  <c r="Q232" i="11"/>
  <c r="G232" i="11"/>
  <c r="D276" i="11" s="1"/>
  <c r="O231" i="11"/>
  <c r="E231" i="11"/>
  <c r="D261" i="11" s="1"/>
  <c r="C234" i="11"/>
  <c r="D314" i="11" s="1"/>
  <c r="M234" i="11"/>
  <c r="R233" i="11"/>
  <c r="H233" i="11"/>
  <c r="D291" i="11" s="1"/>
  <c r="S234" i="11"/>
  <c r="I234" i="11"/>
  <c r="D308" i="11" s="1"/>
  <c r="P231" i="11"/>
  <c r="F231" i="11"/>
  <c r="D260" i="11" s="1"/>
  <c r="P233" i="11"/>
  <c r="F233" i="11"/>
  <c r="D293" i="11" s="1"/>
  <c r="O230" i="11"/>
  <c r="E230" i="11"/>
  <c r="D245" i="11" s="1"/>
  <c r="I230" i="11"/>
  <c r="D241" i="11" s="1"/>
  <c r="S230" i="11"/>
  <c r="G231" i="11"/>
  <c r="D259" i="11" s="1"/>
  <c r="Q231" i="11"/>
  <c r="C235" i="11"/>
  <c r="D332" i="11" s="1"/>
  <c r="M235" i="11"/>
  <c r="B234" i="11"/>
  <c r="L234" i="11"/>
  <c r="H232" i="11"/>
  <c r="D275" i="11" s="1"/>
  <c r="R232" i="11"/>
  <c r="R230" i="11"/>
  <c r="H230" i="11"/>
  <c r="D242" i="11" s="1"/>
  <c r="D231" i="11"/>
  <c r="D262" i="11" s="1"/>
  <c r="N231" i="11"/>
  <c r="P230" i="11"/>
  <c r="F230" i="11"/>
  <c r="D244" i="11" s="1"/>
  <c r="H235" i="11"/>
  <c r="D327" i="11" s="1"/>
  <c r="R235" i="11"/>
  <c r="N230" i="11"/>
  <c r="D230" i="11"/>
  <c r="D246" i="11" s="1"/>
  <c r="H231" i="11"/>
  <c r="D258" i="11" s="1"/>
  <c r="R231" i="11"/>
  <c r="D232" i="11"/>
  <c r="D279" i="11" s="1"/>
  <c r="N232" i="11"/>
  <c r="D234" i="11"/>
  <c r="D313" i="11" s="1"/>
  <c r="N234" i="11"/>
  <c r="P232" i="11"/>
  <c r="F232" i="11"/>
  <c r="D277" i="11" s="1"/>
  <c r="M232" i="11"/>
  <c r="S233" i="11"/>
  <c r="F234" i="11"/>
  <c r="D311" i="11" s="1"/>
  <c r="P234" i="11"/>
  <c r="E232" i="11"/>
  <c r="D278" i="11" s="1"/>
  <c r="O232" i="11"/>
  <c r="O234" i="11"/>
  <c r="E234" i="11"/>
  <c r="D312" i="11" s="1"/>
  <c r="N223" i="10"/>
  <c r="E224" i="10"/>
  <c r="N222" i="10" s="1"/>
  <c r="L209" i="10"/>
  <c r="N205" i="10"/>
  <c r="E211" i="10"/>
  <c r="S208" i="10" s="1"/>
  <c r="N194" i="10"/>
  <c r="R194" i="10"/>
  <c r="L196" i="10"/>
  <c r="R197" i="10"/>
  <c r="S197" i="10"/>
  <c r="E198" i="10"/>
  <c r="M196" i="10" s="1"/>
  <c r="M156" i="10"/>
  <c r="L158" i="10"/>
  <c r="Q159" i="10"/>
  <c r="F160" i="10"/>
  <c r="L142" i="10"/>
  <c r="P143" i="10"/>
  <c r="P145" i="10"/>
  <c r="Q146" i="10"/>
  <c r="R146" i="10"/>
  <c r="F147" i="10"/>
  <c r="R142" i="10" s="1"/>
  <c r="P129" i="10"/>
  <c r="S129" i="10"/>
  <c r="S130" i="10"/>
  <c r="Q131" i="10"/>
  <c r="R131" i="10"/>
  <c r="Q132" i="10"/>
  <c r="O133" i="10"/>
  <c r="P133" i="10"/>
  <c r="S133" i="10"/>
  <c r="P128" i="10"/>
  <c r="S128" i="10"/>
  <c r="L128" i="10"/>
  <c r="F134" i="10"/>
  <c r="M129" i="10" s="1"/>
  <c r="S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B101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B100" i="10"/>
  <c r="C99" i="10"/>
  <c r="C104" i="10" s="1"/>
  <c r="B247" i="10" s="1"/>
  <c r="B184" i="12" s="1"/>
  <c r="D99" i="10"/>
  <c r="D104" i="10" s="1"/>
  <c r="B246" i="10" s="1"/>
  <c r="B183" i="12" s="1"/>
  <c r="E99" i="10"/>
  <c r="E105" i="10" s="1"/>
  <c r="F99" i="10"/>
  <c r="G99" i="10"/>
  <c r="G106" i="10" s="1"/>
  <c r="H99" i="10"/>
  <c r="H106" i="10" s="1"/>
  <c r="I99" i="10"/>
  <c r="J99" i="10"/>
  <c r="K99" i="10"/>
  <c r="L99" i="10"/>
  <c r="L104" i="10" s="1"/>
  <c r="B262" i="10" s="1"/>
  <c r="B192" i="12" s="1"/>
  <c r="M99" i="10"/>
  <c r="M105" i="10" s="1"/>
  <c r="N99" i="10"/>
  <c r="N105" i="10" s="1"/>
  <c r="O99" i="10"/>
  <c r="O106" i="10" s="1"/>
  <c r="P99" i="10"/>
  <c r="P105" i="10" s="1"/>
  <c r="Q99" i="10"/>
  <c r="R99" i="10"/>
  <c r="R104" i="10" s="1"/>
  <c r="S99" i="10"/>
  <c r="T99" i="10"/>
  <c r="T104" i="10" s="1"/>
  <c r="B279" i="10" s="1"/>
  <c r="B201" i="12" s="1"/>
  <c r="U99" i="10"/>
  <c r="U106" i="10" s="1"/>
  <c r="V99" i="10"/>
  <c r="V106" i="10" s="1"/>
  <c r="W99" i="10"/>
  <c r="W105" i="10" s="1"/>
  <c r="X99" i="10"/>
  <c r="X104" i="10" s="1"/>
  <c r="B275" i="10" s="1"/>
  <c r="B197" i="12" s="1"/>
  <c r="Y99" i="10"/>
  <c r="Y104" i="10" s="1"/>
  <c r="B274" i="10" s="1"/>
  <c r="B196" i="12" s="1"/>
  <c r="Z99" i="10"/>
  <c r="Z104" i="10" s="1"/>
  <c r="AA99" i="10"/>
  <c r="AA104" i="10" s="1"/>
  <c r="B296" i="10" s="1"/>
  <c r="B211" i="12" s="1"/>
  <c r="AB99" i="10"/>
  <c r="AB104" i="10" s="1"/>
  <c r="B295" i="10" s="1"/>
  <c r="B210" i="12" s="1"/>
  <c r="AC99" i="10"/>
  <c r="AC106" i="10" s="1"/>
  <c r="AD99" i="10"/>
  <c r="AD105" i="10" s="1"/>
  <c r="AE99" i="10"/>
  <c r="AE105" i="10" s="1"/>
  <c r="AF99" i="10"/>
  <c r="AF106" i="10" s="1"/>
  <c r="AG99" i="10"/>
  <c r="AG106" i="10" s="1"/>
  <c r="AH99" i="10"/>
  <c r="AH104" i="10" s="1"/>
  <c r="AI99" i="10"/>
  <c r="AJ99" i="10"/>
  <c r="AJ104" i="10" s="1"/>
  <c r="B313" i="10" s="1"/>
  <c r="B219" i="12" s="1"/>
  <c r="AK99" i="10"/>
  <c r="AK104" i="10" s="1"/>
  <c r="B312" i="10" s="1"/>
  <c r="B218" i="12" s="1"/>
  <c r="AL99" i="10"/>
  <c r="AL104" i="10" s="1"/>
  <c r="B311" i="10" s="1"/>
  <c r="B217" i="12" s="1"/>
  <c r="AM99" i="10"/>
  <c r="AM105" i="10" s="1"/>
  <c r="AN99" i="10"/>
  <c r="AN104" i="10" s="1"/>
  <c r="B309" i="10" s="1"/>
  <c r="B215" i="12" s="1"/>
  <c r="AO99" i="10"/>
  <c r="AO104" i="10" s="1"/>
  <c r="B308" i="10" s="1"/>
  <c r="B214" i="12" s="1"/>
  <c r="AP99" i="10"/>
  <c r="AQ99" i="10"/>
  <c r="AR99" i="10"/>
  <c r="AR104" i="10" s="1"/>
  <c r="B331" i="10" s="1"/>
  <c r="B228" i="12" s="1"/>
  <c r="AS99" i="10"/>
  <c r="AS105" i="10" s="1"/>
  <c r="AT99" i="10"/>
  <c r="AT106" i="10" s="1"/>
  <c r="AU99" i="10"/>
  <c r="AV99" i="10"/>
  <c r="AV104" i="10" s="1"/>
  <c r="B327" i="10" s="1"/>
  <c r="B224" i="12" s="1"/>
  <c r="AW99" i="10"/>
  <c r="AW105" i="10" s="1"/>
  <c r="B9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B90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B89" i="10"/>
  <c r="C88" i="10"/>
  <c r="C95" i="10" s="1"/>
  <c r="D88" i="10"/>
  <c r="D94" i="10" s="1"/>
  <c r="E88" i="10"/>
  <c r="E95" i="10" s="1"/>
  <c r="F88" i="10"/>
  <c r="F95" i="10" s="1"/>
  <c r="G88" i="10"/>
  <c r="G94" i="10" s="1"/>
  <c r="H88" i="10"/>
  <c r="H95" i="10" s="1"/>
  <c r="I88" i="10"/>
  <c r="I95" i="10" s="1"/>
  <c r="J88" i="10"/>
  <c r="J94" i="10" s="1"/>
  <c r="K88" i="10"/>
  <c r="K94" i="10" s="1"/>
  <c r="L88" i="10"/>
  <c r="L95" i="10" s="1"/>
  <c r="M88" i="10"/>
  <c r="M95" i="10" s="1"/>
  <c r="N88" i="10"/>
  <c r="N93" i="10" s="1"/>
  <c r="O88" i="10"/>
  <c r="P88" i="10"/>
  <c r="P93" i="10" s="1"/>
  <c r="Q88" i="10"/>
  <c r="Q95" i="10" s="1"/>
  <c r="R88" i="10"/>
  <c r="S88" i="10"/>
  <c r="S93" i="10" s="1"/>
  <c r="T88" i="10"/>
  <c r="T93" i="10" s="1"/>
  <c r="U88" i="10"/>
  <c r="U94" i="10" s="1"/>
  <c r="V88" i="10"/>
  <c r="V95" i="10" s="1"/>
  <c r="W88" i="10"/>
  <c r="X88" i="10"/>
  <c r="X95" i="10" s="1"/>
  <c r="Y88" i="10"/>
  <c r="Y94" i="10" s="1"/>
  <c r="Z88" i="10"/>
  <c r="Z94" i="10" s="1"/>
  <c r="AA88" i="10"/>
  <c r="AB88" i="10"/>
  <c r="AC88" i="10"/>
  <c r="AC94" i="10" s="1"/>
  <c r="AD88" i="10"/>
  <c r="AD94" i="10" s="1"/>
  <c r="AE88" i="10"/>
  <c r="AE95" i="10" s="1"/>
  <c r="AF88" i="10"/>
  <c r="AF94" i="10" s="1"/>
  <c r="AG88" i="10"/>
  <c r="AG94" i="10" s="1"/>
  <c r="AH88" i="10"/>
  <c r="AH94" i="10" s="1"/>
  <c r="AI88" i="10"/>
  <c r="AJ88" i="10"/>
  <c r="AJ94" i="10" s="1"/>
  <c r="AK88" i="10"/>
  <c r="AK95" i="10" s="1"/>
  <c r="AL88" i="10"/>
  <c r="AL93" i="10" s="1"/>
  <c r="AM88" i="10"/>
  <c r="AN88" i="10"/>
  <c r="AN94" i="10" s="1"/>
  <c r="AO88" i="10"/>
  <c r="AO93" i="10" s="1"/>
  <c r="AP88" i="10"/>
  <c r="AP93" i="10" s="1"/>
  <c r="AQ88" i="10"/>
  <c r="AR88" i="10"/>
  <c r="AS88" i="10"/>
  <c r="AS94" i="10" s="1"/>
  <c r="AT88" i="10"/>
  <c r="AT94" i="10" s="1"/>
  <c r="AU88" i="10"/>
  <c r="AV88" i="10"/>
  <c r="AV94" i="10" s="1"/>
  <c r="AW88" i="10"/>
  <c r="AW94" i="10" s="1"/>
  <c r="B88" i="10"/>
  <c r="B94" i="10" s="1"/>
  <c r="AN93" i="10" l="1"/>
  <c r="D93" i="10"/>
  <c r="T94" i="10"/>
  <c r="N94" i="10"/>
  <c r="AG95" i="10"/>
  <c r="AD95" i="10"/>
  <c r="AF105" i="10"/>
  <c r="W106" i="10"/>
  <c r="R133" i="10"/>
  <c r="O132" i="10"/>
  <c r="Q130" i="10"/>
  <c r="L208" i="10"/>
  <c r="P221" i="10"/>
  <c r="AJ93" i="10"/>
  <c r="AP94" i="10"/>
  <c r="P94" i="10"/>
  <c r="B95" i="10"/>
  <c r="AF95" i="10"/>
  <c r="N95" i="10"/>
  <c r="AS104" i="10"/>
  <c r="B330" i="10" s="1"/>
  <c r="B227" i="12" s="1"/>
  <c r="AG105" i="10"/>
  <c r="X106" i="10"/>
  <c r="Q133" i="10"/>
  <c r="S131" i="10"/>
  <c r="P130" i="10"/>
  <c r="M207" i="10"/>
  <c r="O221" i="10"/>
  <c r="AG93" i="10"/>
  <c r="AO94" i="10"/>
  <c r="L94" i="10"/>
  <c r="AW95" i="10"/>
  <c r="AC95" i="10"/>
  <c r="AT104" i="10"/>
  <c r="B329" i="10" s="1"/>
  <c r="B226" i="12" s="1"/>
  <c r="AK105" i="10"/>
  <c r="Y106" i="10"/>
  <c r="O130" i="10"/>
  <c r="N206" i="10"/>
  <c r="M220" i="10"/>
  <c r="J104" i="10"/>
  <c r="B93" i="10"/>
  <c r="AF93" i="10"/>
  <c r="AK94" i="10"/>
  <c r="AT93" i="10"/>
  <c r="AS95" i="10"/>
  <c r="U95" i="10"/>
  <c r="AW104" i="10"/>
  <c r="B326" i="10" s="1"/>
  <c r="B223" i="12" s="1"/>
  <c r="AN105" i="10"/>
  <c r="AK106" i="10"/>
  <c r="L220" i="10"/>
  <c r="B108" i="10"/>
  <c r="B110" i="10"/>
  <c r="B109" i="10"/>
  <c r="Q106" i="10"/>
  <c r="I104" i="10"/>
  <c r="B241" i="10" s="1"/>
  <c r="B178" i="12" s="1"/>
  <c r="AW93" i="10"/>
  <c r="AC93" i="10"/>
  <c r="AL94" i="10"/>
  <c r="AP95" i="10"/>
  <c r="T95" i="10"/>
  <c r="H105" i="10"/>
  <c r="AT105" i="10"/>
  <c r="AL106" i="10"/>
  <c r="R128" i="10"/>
  <c r="S132" i="10"/>
  <c r="P131" i="10"/>
  <c r="R129" i="10"/>
  <c r="L145" i="10"/>
  <c r="O210" i="10"/>
  <c r="Q218" i="10"/>
  <c r="M219" i="10"/>
  <c r="AS93" i="10"/>
  <c r="U93" i="10"/>
  <c r="AE93" i="10"/>
  <c r="AO95" i="10"/>
  <c r="P95" i="10"/>
  <c r="U105" i="10"/>
  <c r="AV105" i="10"/>
  <c r="AS106" i="10"/>
  <c r="Q128" i="10"/>
  <c r="R132" i="10"/>
  <c r="O131" i="10"/>
  <c r="Q129" i="10"/>
  <c r="Q143" i="10"/>
  <c r="O209" i="10"/>
  <c r="M218" i="10"/>
  <c r="X94" i="10"/>
  <c r="AN95" i="10"/>
  <c r="D95" i="10"/>
  <c r="V105" i="10"/>
  <c r="M106" i="10"/>
  <c r="AV106" i="10"/>
  <c r="F106" i="10"/>
  <c r="V93" i="10"/>
  <c r="AJ95" i="10"/>
  <c r="AT95" i="10"/>
  <c r="AC105" i="10"/>
  <c r="N106" i="10"/>
  <c r="AW106" i="10"/>
  <c r="P132" i="10"/>
  <c r="R130" i="10"/>
  <c r="O129" i="10"/>
  <c r="M223" i="10"/>
  <c r="AQ95" i="10"/>
  <c r="AQ93" i="10"/>
  <c r="AI94" i="10"/>
  <c r="AI95" i="10"/>
  <c r="AI93" i="10"/>
  <c r="AI106" i="10"/>
  <c r="AI105" i="10"/>
  <c r="AM94" i="10"/>
  <c r="AM95" i="10"/>
  <c r="AM93" i="10"/>
  <c r="O155" i="10"/>
  <c r="O156" i="10"/>
  <c r="O157" i="10"/>
  <c r="O158" i="10"/>
  <c r="O159" i="10"/>
  <c r="P154" i="10"/>
  <c r="P155" i="10"/>
  <c r="P156" i="10"/>
  <c r="P157" i="10"/>
  <c r="P158" i="10"/>
  <c r="P159" i="10"/>
  <c r="Q154" i="10"/>
  <c r="N155" i="10"/>
  <c r="N156" i="10"/>
  <c r="N157" i="10"/>
  <c r="N158" i="10"/>
  <c r="N159" i="10"/>
  <c r="O154" i="10"/>
  <c r="L155" i="10"/>
  <c r="R156" i="10"/>
  <c r="M158" i="10"/>
  <c r="S159" i="10"/>
  <c r="M155" i="10"/>
  <c r="S156" i="10"/>
  <c r="Q158" i="10"/>
  <c r="M154" i="10"/>
  <c r="R155" i="10"/>
  <c r="M157" i="10"/>
  <c r="S158" i="10"/>
  <c r="R154" i="10"/>
  <c r="S155" i="10"/>
  <c r="Q157" i="10"/>
  <c r="L159" i="10"/>
  <c r="V159" i="10" s="1"/>
  <c r="S154" i="10"/>
  <c r="AC154" i="10" s="1"/>
  <c r="AR94" i="10"/>
  <c r="AR95" i="10"/>
  <c r="AR93" i="10"/>
  <c r="AB94" i="10"/>
  <c r="AB95" i="10"/>
  <c r="AB93" i="10"/>
  <c r="AR106" i="10"/>
  <c r="AR105" i="10"/>
  <c r="AJ106" i="10"/>
  <c r="AJ105" i="10"/>
  <c r="AB106" i="10"/>
  <c r="AB105" i="10"/>
  <c r="T106" i="10"/>
  <c r="T105" i="10"/>
  <c r="L106" i="10"/>
  <c r="L105" i="10"/>
  <c r="D106" i="10"/>
  <c r="D105" i="10"/>
  <c r="L93" i="10"/>
  <c r="AQ94" i="10"/>
  <c r="G105" i="10"/>
  <c r="I106" i="10"/>
  <c r="S146" i="10"/>
  <c r="R143" i="10"/>
  <c r="R159" i="10"/>
  <c r="AB159" i="10" s="1"/>
  <c r="Q156" i="10"/>
  <c r="Q206" i="10"/>
  <c r="Q207" i="10"/>
  <c r="Q208" i="10"/>
  <c r="Q209" i="10"/>
  <c r="Q210" i="10"/>
  <c r="R205" i="10"/>
  <c r="R206" i="10"/>
  <c r="R207" i="10"/>
  <c r="R208" i="10"/>
  <c r="R209" i="10"/>
  <c r="R210" i="10"/>
  <c r="S205" i="10"/>
  <c r="P206" i="10"/>
  <c r="P207" i="10"/>
  <c r="P208" i="10"/>
  <c r="P209" i="10"/>
  <c r="P210" i="10"/>
  <c r="Q205" i="10"/>
  <c r="L206" i="10"/>
  <c r="O207" i="10"/>
  <c r="M209" i="10"/>
  <c r="S210" i="10"/>
  <c r="M206" i="10"/>
  <c r="S207" i="10"/>
  <c r="N209" i="10"/>
  <c r="M205" i="10"/>
  <c r="O206" i="10"/>
  <c r="M208" i="10"/>
  <c r="S209" i="10"/>
  <c r="O205" i="10"/>
  <c r="O208" i="10"/>
  <c r="S206" i="10"/>
  <c r="N208" i="10"/>
  <c r="L210" i="10"/>
  <c r="P205" i="10"/>
  <c r="L207" i="10"/>
  <c r="M210" i="10"/>
  <c r="L205" i="10"/>
  <c r="N207" i="10"/>
  <c r="AQ106" i="10"/>
  <c r="AQ105" i="10"/>
  <c r="AQ104" i="10"/>
  <c r="B332" i="10" s="1"/>
  <c r="B229" i="12" s="1"/>
  <c r="K106" i="10"/>
  <c r="K105" i="10"/>
  <c r="K93" i="10"/>
  <c r="C94" i="10"/>
  <c r="AI104" i="10"/>
  <c r="B314" i="10" s="1"/>
  <c r="B220" i="12" s="1"/>
  <c r="AA159" i="10"/>
  <c r="W156" i="10"/>
  <c r="AH95" i="10"/>
  <c r="AH93" i="10"/>
  <c r="R95" i="10"/>
  <c r="R94" i="10"/>
  <c r="R93" i="10"/>
  <c r="B104" i="10"/>
  <c r="B106" i="10"/>
  <c r="B105" i="10"/>
  <c r="AP106" i="10"/>
  <c r="AP105" i="10"/>
  <c r="AP104" i="10"/>
  <c r="AH106" i="10"/>
  <c r="AH105" i="10"/>
  <c r="Z106" i="10"/>
  <c r="Z105" i="10"/>
  <c r="R106" i="10"/>
  <c r="R105" i="10"/>
  <c r="J106" i="10"/>
  <c r="J105" i="10"/>
  <c r="J93" i="10"/>
  <c r="S94" i="10"/>
  <c r="J95" i="10"/>
  <c r="I105" i="10"/>
  <c r="AM106" i="10"/>
  <c r="M159" i="10"/>
  <c r="W159" i="10" s="1"/>
  <c r="L156" i="10"/>
  <c r="V156" i="10" s="1"/>
  <c r="P193" i="10"/>
  <c r="P194" i="10"/>
  <c r="P195" i="10"/>
  <c r="P196" i="10"/>
  <c r="P197" i="10"/>
  <c r="Q192" i="10"/>
  <c r="Q193" i="10"/>
  <c r="Q194" i="10"/>
  <c r="Q195" i="10"/>
  <c r="Q196" i="10"/>
  <c r="Q197" i="10"/>
  <c r="R192" i="10"/>
  <c r="O193" i="10"/>
  <c r="O194" i="10"/>
  <c r="O195" i="10"/>
  <c r="O196" i="10"/>
  <c r="O197" i="10"/>
  <c r="P192" i="10"/>
  <c r="M193" i="10"/>
  <c r="S194" i="10"/>
  <c r="N196" i="10"/>
  <c r="M192" i="10"/>
  <c r="N193" i="10"/>
  <c r="L195" i="10"/>
  <c r="R196" i="10"/>
  <c r="N192" i="10"/>
  <c r="S193" i="10"/>
  <c r="N195" i="10"/>
  <c r="L197" i="10"/>
  <c r="S192" i="10"/>
  <c r="M194" i="10"/>
  <c r="L194" i="10"/>
  <c r="R195" i="10"/>
  <c r="M197" i="10"/>
  <c r="L192" i="10"/>
  <c r="S195" i="10"/>
  <c r="Q105" i="10"/>
  <c r="Z93" i="10"/>
  <c r="G93" i="10"/>
  <c r="Z95" i="10"/>
  <c r="G95" i="10"/>
  <c r="G104" i="10"/>
  <c r="B243" i="10" s="1"/>
  <c r="B180" i="12" s="1"/>
  <c r="W104" i="10"/>
  <c r="B276" i="10" s="1"/>
  <c r="B198" i="12" s="1"/>
  <c r="AM104" i="10"/>
  <c r="B310" i="10" s="1"/>
  <c r="B216" i="12" s="1"/>
  <c r="O105" i="10"/>
  <c r="S145" i="10"/>
  <c r="R158" i="10"/>
  <c r="AB158" i="10" s="1"/>
  <c r="Q155" i="10"/>
  <c r="AA155" i="10" s="1"/>
  <c r="O192" i="10"/>
  <c r="M195" i="10"/>
  <c r="N210" i="10"/>
  <c r="R219" i="10"/>
  <c r="R220" i="10"/>
  <c r="R221" i="10"/>
  <c r="R222" i="10"/>
  <c r="R223" i="10"/>
  <c r="S218" i="10"/>
  <c r="S219" i="10"/>
  <c r="S220" i="10"/>
  <c r="S221" i="10"/>
  <c r="S222" i="10"/>
  <c r="S223" i="10"/>
  <c r="L218" i="10"/>
  <c r="Q219" i="10"/>
  <c r="Q220" i="10"/>
  <c r="Q221" i="10"/>
  <c r="Q222" i="10"/>
  <c r="Q223" i="10"/>
  <c r="R218" i="10"/>
  <c r="N220" i="10"/>
  <c r="L222" i="10"/>
  <c r="O223" i="10"/>
  <c r="L219" i="10"/>
  <c r="O220" i="10"/>
  <c r="M222" i="10"/>
  <c r="P223" i="10"/>
  <c r="N219" i="10"/>
  <c r="L221" i="10"/>
  <c r="O222" i="10"/>
  <c r="N218" i="10"/>
  <c r="N221" i="10"/>
  <c r="P218" i="10"/>
  <c r="O219" i="10"/>
  <c r="M221" i="10"/>
  <c r="P222" i="10"/>
  <c r="O218" i="10"/>
  <c r="P219" i="10"/>
  <c r="L223" i="10"/>
  <c r="P220" i="10"/>
  <c r="AA106" i="10"/>
  <c r="AA105" i="10"/>
  <c r="C106" i="10"/>
  <c r="C105" i="10"/>
  <c r="K95" i="10"/>
  <c r="V142" i="10"/>
  <c r="AU95" i="10"/>
  <c r="AU93" i="10"/>
  <c r="W95" i="10"/>
  <c r="W94" i="10"/>
  <c r="W93" i="10"/>
  <c r="AU106" i="10"/>
  <c r="AU104" i="10"/>
  <c r="B328" i="10" s="1"/>
  <c r="B225" i="12" s="1"/>
  <c r="K104" i="10"/>
  <c r="B263" i="10" s="1"/>
  <c r="B193" i="12" s="1"/>
  <c r="S157" i="10"/>
  <c r="AC157" i="10" s="1"/>
  <c r="F105" i="10"/>
  <c r="S95" i="10"/>
  <c r="N142" i="10"/>
  <c r="N143" i="10"/>
  <c r="X143" i="10" s="1"/>
  <c r="N144" i="10"/>
  <c r="X144" i="10" s="1"/>
  <c r="N145" i="10"/>
  <c r="X145" i="10" s="1"/>
  <c r="N146" i="10"/>
  <c r="O141" i="10"/>
  <c r="Y141" i="10" s="1"/>
  <c r="O142" i="10"/>
  <c r="Y142" i="10" s="1"/>
  <c r="O143" i="10"/>
  <c r="Y143" i="10" s="1"/>
  <c r="O144" i="10"/>
  <c r="Y144" i="10" s="1"/>
  <c r="O145" i="10"/>
  <c r="Y145" i="10" s="1"/>
  <c r="O146" i="10"/>
  <c r="Y146" i="10" s="1"/>
  <c r="P141" i="10"/>
  <c r="Z141" i="10" s="1"/>
  <c r="M142" i="10"/>
  <c r="M143" i="10"/>
  <c r="W143" i="10" s="1"/>
  <c r="M144" i="10"/>
  <c r="W144" i="10" s="1"/>
  <c r="M145" i="10"/>
  <c r="W145" i="10" s="1"/>
  <c r="M146" i="10"/>
  <c r="W146" i="10" s="1"/>
  <c r="N141" i="10"/>
  <c r="X141" i="10" s="1"/>
  <c r="P142" i="10"/>
  <c r="Z142" i="10" s="1"/>
  <c r="S143" i="10"/>
  <c r="AC143" i="10" s="1"/>
  <c r="Q145" i="10"/>
  <c r="M141" i="10"/>
  <c r="W141" i="10" s="1"/>
  <c r="Q142" i="10"/>
  <c r="AA142" i="10" s="1"/>
  <c r="L144" i="10"/>
  <c r="V144" i="10" s="1"/>
  <c r="R145" i="10"/>
  <c r="AB145" i="10" s="1"/>
  <c r="Q141" i="10"/>
  <c r="AA141" i="10" s="1"/>
  <c r="S142" i="10"/>
  <c r="AC142" i="10" s="1"/>
  <c r="Q144" i="10"/>
  <c r="AA144" i="10" s="1"/>
  <c r="L146" i="10"/>
  <c r="V146" i="10" s="1"/>
  <c r="S141" i="10"/>
  <c r="AC141" i="10" s="1"/>
  <c r="L143" i="10"/>
  <c r="V143" i="10" s="1"/>
  <c r="R144" i="10"/>
  <c r="AB144" i="10" s="1"/>
  <c r="P146" i="10"/>
  <c r="Z146" i="10" s="1"/>
  <c r="L141" i="10"/>
  <c r="V141" i="10" s="1"/>
  <c r="S144" i="10"/>
  <c r="AC144" i="10" s="1"/>
  <c r="L154" i="10"/>
  <c r="V154" i="10" s="1"/>
  <c r="R157" i="10"/>
  <c r="AB157" i="10" s="1"/>
  <c r="N197" i="10"/>
  <c r="R193" i="10"/>
  <c r="AA95" i="10"/>
  <c r="AA93" i="10"/>
  <c r="S106" i="10"/>
  <c r="S105" i="10"/>
  <c r="S104" i="10"/>
  <c r="B280" i="10" s="1"/>
  <c r="B202" i="12" s="1"/>
  <c r="O95" i="10"/>
  <c r="O94" i="10"/>
  <c r="O93" i="10"/>
  <c r="C93" i="10"/>
  <c r="AE94" i="10"/>
  <c r="AU105" i="10"/>
  <c r="V145" i="10"/>
  <c r="AU94" i="10"/>
  <c r="AA94" i="10"/>
  <c r="O104" i="10"/>
  <c r="B259" i="10" s="1"/>
  <c r="B189" i="12" s="1"/>
  <c r="AE104" i="10"/>
  <c r="B292" i="10" s="1"/>
  <c r="B207" i="12" s="1"/>
  <c r="AE106" i="10"/>
  <c r="R141" i="10"/>
  <c r="AB141" i="10" s="1"/>
  <c r="P144" i="10"/>
  <c r="Z144" i="10" s="1"/>
  <c r="N154" i="10"/>
  <c r="X154" i="10" s="1"/>
  <c r="L157" i="10"/>
  <c r="V157" i="10" s="1"/>
  <c r="S196" i="10"/>
  <c r="L193" i="10"/>
  <c r="AV93" i="10"/>
  <c r="I93" i="10"/>
  <c r="I94" i="10"/>
  <c r="AV95" i="10"/>
  <c r="AL95" i="10"/>
  <c r="E104" i="10"/>
  <c r="B245" i="10" s="1"/>
  <c r="B182" i="12" s="1"/>
  <c r="M104" i="10"/>
  <c r="B261" i="10" s="1"/>
  <c r="B191" i="12" s="1"/>
  <c r="U104" i="10"/>
  <c r="B278" i="10" s="1"/>
  <c r="B200" i="12" s="1"/>
  <c r="AC104" i="10"/>
  <c r="B294" i="10" s="1"/>
  <c r="B209" i="12" s="1"/>
  <c r="X105" i="10"/>
  <c r="AL105" i="10"/>
  <c r="AN106" i="10"/>
  <c r="AK93" i="10"/>
  <c r="Q93" i="10"/>
  <c r="H93" i="10"/>
  <c r="Q94" i="10"/>
  <c r="H94" i="10"/>
  <c r="F104" i="10"/>
  <c r="B244" i="10" s="1"/>
  <c r="B181" i="12" s="1"/>
  <c r="N104" i="10"/>
  <c r="B260" i="10" s="1"/>
  <c r="B190" i="12" s="1"/>
  <c r="V104" i="10"/>
  <c r="B277" i="10" s="1"/>
  <c r="B199" i="12" s="1"/>
  <c r="AD104" i="10"/>
  <c r="B293" i="10" s="1"/>
  <c r="B208" i="12" s="1"/>
  <c r="Y105" i="10"/>
  <c r="E106" i="10"/>
  <c r="P106" i="10"/>
  <c r="AD106" i="10"/>
  <c r="AO106" i="10"/>
  <c r="Y130" i="10"/>
  <c r="Y93" i="10"/>
  <c r="F93" i="10"/>
  <c r="F94" i="10"/>
  <c r="AD93" i="10"/>
  <c r="V94" i="10"/>
  <c r="Y95" i="10"/>
  <c r="H104" i="10"/>
  <c r="B242" i="10" s="1"/>
  <c r="B179" i="12" s="1"/>
  <c r="P104" i="10"/>
  <c r="B258" i="10" s="1"/>
  <c r="B188" i="12" s="1"/>
  <c r="AF104" i="10"/>
  <c r="B291" i="10" s="1"/>
  <c r="B206" i="12" s="1"/>
  <c r="AO105" i="10"/>
  <c r="X93" i="10"/>
  <c r="M93" i="10"/>
  <c r="E93" i="10"/>
  <c r="M94" i="10"/>
  <c r="E94" i="10"/>
  <c r="Q104" i="10"/>
  <c r="B257" i="10" s="1"/>
  <c r="B187" i="12" s="1"/>
  <c r="AG104" i="10"/>
  <c r="B290" i="10" s="1"/>
  <c r="B205" i="12" s="1"/>
  <c r="M128" i="10"/>
  <c r="L133" i="10"/>
  <c r="AB130" i="10" s="1"/>
  <c r="L132" i="10"/>
  <c r="L131" i="10"/>
  <c r="V131" i="10" s="1"/>
  <c r="L130" i="10"/>
  <c r="L129" i="10"/>
  <c r="V129" i="10" s="1"/>
  <c r="O128" i="10"/>
  <c r="N133" i="10"/>
  <c r="N132" i="10"/>
  <c r="N131" i="10"/>
  <c r="X131" i="10" s="1"/>
  <c r="N130" i="10"/>
  <c r="N129" i="10"/>
  <c r="X129" i="10" s="1"/>
  <c r="N128" i="10"/>
  <c r="M133" i="10"/>
  <c r="W133" i="10" s="1"/>
  <c r="M132" i="10"/>
  <c r="M131" i="10"/>
  <c r="M130" i="10"/>
  <c r="L219" i="9"/>
  <c r="L220" i="9"/>
  <c r="M220" i="9"/>
  <c r="N222" i="9"/>
  <c r="L223" i="9"/>
  <c r="N218" i="9"/>
  <c r="F224" i="9"/>
  <c r="N221" i="9" s="1"/>
  <c r="E211" i="9"/>
  <c r="M207" i="9" s="1"/>
  <c r="E198" i="9"/>
  <c r="R194" i="9" s="1"/>
  <c r="O146" i="9"/>
  <c r="O129" i="9"/>
  <c r="O131" i="9"/>
  <c r="Q131" i="9"/>
  <c r="O133" i="9"/>
  <c r="Q133" i="9"/>
  <c r="F160" i="9"/>
  <c r="L155" i="9" s="1"/>
  <c r="F147" i="9"/>
  <c r="L142" i="9" s="1"/>
  <c r="F134" i="9"/>
  <c r="L129" i="9" s="1"/>
  <c r="Q105" i="9"/>
  <c r="Q104" i="9"/>
  <c r="B257" i="9" s="1"/>
  <c r="B130" i="12" s="1"/>
  <c r="AT101" i="9"/>
  <c r="AU101" i="9"/>
  <c r="AV101" i="9"/>
  <c r="AW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B101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B100" i="9"/>
  <c r="AW99" i="9"/>
  <c r="AT99" i="9"/>
  <c r="AU99" i="9"/>
  <c r="AU106" i="9" s="1"/>
  <c r="AV99" i="9"/>
  <c r="AV106" i="9" s="1"/>
  <c r="C99" i="9"/>
  <c r="D99" i="9"/>
  <c r="E99" i="9"/>
  <c r="E104" i="9" s="1"/>
  <c r="B245" i="9" s="1"/>
  <c r="B125" i="12" s="1"/>
  <c r="F99" i="9"/>
  <c r="F104" i="9" s="1"/>
  <c r="B244" i="9" s="1"/>
  <c r="B124" i="12" s="1"/>
  <c r="G99" i="9"/>
  <c r="H99" i="9"/>
  <c r="H105" i="9" s="1"/>
  <c r="I99" i="9"/>
  <c r="I106" i="9" s="1"/>
  <c r="J99" i="9"/>
  <c r="K99" i="9"/>
  <c r="L99" i="9"/>
  <c r="L106" i="9" s="1"/>
  <c r="M99" i="9"/>
  <c r="M104" i="9" s="1"/>
  <c r="B261" i="9" s="1"/>
  <c r="B134" i="12" s="1"/>
  <c r="N99" i="9"/>
  <c r="N104" i="9" s="1"/>
  <c r="B260" i="9" s="1"/>
  <c r="B133" i="12" s="1"/>
  <c r="O99" i="9"/>
  <c r="O104" i="9" s="1"/>
  <c r="B259" i="9" s="1"/>
  <c r="B132" i="12" s="1"/>
  <c r="P99" i="9"/>
  <c r="P105" i="9" s="1"/>
  <c r="Q99" i="9"/>
  <c r="Q106" i="9" s="1"/>
  <c r="R99" i="9"/>
  <c r="R104" i="9" s="1"/>
  <c r="S99" i="9"/>
  <c r="T99" i="9"/>
  <c r="U99" i="9"/>
  <c r="U104" i="9" s="1"/>
  <c r="B278" i="9" s="1"/>
  <c r="B143" i="12" s="1"/>
  <c r="V99" i="9"/>
  <c r="V104" i="9" s="1"/>
  <c r="B277" i="9" s="1"/>
  <c r="B142" i="12" s="1"/>
  <c r="W99" i="9"/>
  <c r="X99" i="9"/>
  <c r="Y99" i="9"/>
  <c r="Y106" i="9" s="1"/>
  <c r="Z99" i="9"/>
  <c r="AA99" i="9"/>
  <c r="AB99" i="9"/>
  <c r="AC99" i="9"/>
  <c r="AC104" i="9" s="1"/>
  <c r="B294" i="9" s="1"/>
  <c r="B152" i="12" s="1"/>
  <c r="AD99" i="9"/>
  <c r="AE99" i="9"/>
  <c r="AE104" i="9" s="1"/>
  <c r="B292" i="9" s="1"/>
  <c r="B150" i="12" s="1"/>
  <c r="AF99" i="9"/>
  <c r="AF104" i="9" s="1"/>
  <c r="B291" i="9" s="1"/>
  <c r="B149" i="12" s="1"/>
  <c r="AG99" i="9"/>
  <c r="AG106" i="9" s="1"/>
  <c r="AH99" i="9"/>
  <c r="AH105" i="9" s="1"/>
  <c r="AI99" i="9"/>
  <c r="AJ99" i="9"/>
  <c r="AK99" i="9"/>
  <c r="AK104" i="9" s="1"/>
  <c r="B312" i="9" s="1"/>
  <c r="B161" i="12" s="1"/>
  <c r="AL99" i="9"/>
  <c r="AM99" i="9"/>
  <c r="AM104" i="9" s="1"/>
  <c r="B310" i="9" s="1"/>
  <c r="B159" i="12" s="1"/>
  <c r="AN99" i="9"/>
  <c r="AN104" i="9" s="1"/>
  <c r="B309" i="9" s="1"/>
  <c r="B158" i="12" s="1"/>
  <c r="AO99" i="9"/>
  <c r="AO106" i="9" s="1"/>
  <c r="AP99" i="9"/>
  <c r="AQ99" i="9"/>
  <c r="AR99" i="9"/>
  <c r="AS99" i="9"/>
  <c r="AS104" i="9" s="1"/>
  <c r="B330" i="9" s="1"/>
  <c r="B170" i="12" s="1"/>
  <c r="B99" i="9"/>
  <c r="B105" i="9" s="1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B90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X95" i="9" s="1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B89" i="9"/>
  <c r="C88" i="9"/>
  <c r="C93" i="9" s="1"/>
  <c r="D88" i="9"/>
  <c r="D93" i="9" s="1"/>
  <c r="E88" i="9"/>
  <c r="E95" i="9" s="1"/>
  <c r="F88" i="9"/>
  <c r="G88" i="9"/>
  <c r="H88" i="9"/>
  <c r="H93" i="9" s="1"/>
  <c r="I88" i="9"/>
  <c r="I93" i="9" s="1"/>
  <c r="J88" i="9"/>
  <c r="J94" i="9" s="1"/>
  <c r="K88" i="9"/>
  <c r="K93" i="9" s="1"/>
  <c r="L88" i="9"/>
  <c r="L93" i="9" s="1"/>
  <c r="M88" i="9"/>
  <c r="M95" i="9" s="1"/>
  <c r="N88" i="9"/>
  <c r="N93" i="9" s="1"/>
  <c r="O88" i="9"/>
  <c r="P88" i="9"/>
  <c r="P93" i="9" s="1"/>
  <c r="Q88" i="9"/>
  <c r="Q93" i="9" s="1"/>
  <c r="R88" i="9"/>
  <c r="R94" i="9" s="1"/>
  <c r="S88" i="9"/>
  <c r="S93" i="9" s="1"/>
  <c r="T88" i="9"/>
  <c r="T94" i="9" s="1"/>
  <c r="U88" i="9"/>
  <c r="U95" i="9" s="1"/>
  <c r="V88" i="9"/>
  <c r="W88" i="9"/>
  <c r="X88" i="9"/>
  <c r="Y88" i="9"/>
  <c r="Y93" i="9" s="1"/>
  <c r="Z88" i="9"/>
  <c r="Z93" i="9" s="1"/>
  <c r="AA88" i="9"/>
  <c r="AA94" i="9" s="1"/>
  <c r="AB88" i="9"/>
  <c r="AB93" i="9" s="1"/>
  <c r="AC88" i="9"/>
  <c r="AC94" i="9" s="1"/>
  <c r="AD88" i="9"/>
  <c r="AD95" i="9" s="1"/>
  <c r="AE88" i="9"/>
  <c r="AE93" i="9" s="1"/>
  <c r="AF88" i="9"/>
  <c r="AF93" i="9" s="1"/>
  <c r="AG88" i="9"/>
  <c r="AG93" i="9" s="1"/>
  <c r="AH88" i="9"/>
  <c r="AH93" i="9" s="1"/>
  <c r="AI88" i="9"/>
  <c r="AI94" i="9" s="1"/>
  <c r="AJ88" i="9"/>
  <c r="AJ93" i="9" s="1"/>
  <c r="AK88" i="9"/>
  <c r="AK95" i="9" s="1"/>
  <c r="AL88" i="9"/>
  <c r="AL95" i="9" s="1"/>
  <c r="AM88" i="9"/>
  <c r="AN88" i="9"/>
  <c r="AN93" i="9" s="1"/>
  <c r="AO88" i="9"/>
  <c r="AO93" i="9" s="1"/>
  <c r="AP88" i="9"/>
  <c r="AP93" i="9" s="1"/>
  <c r="AQ88" i="9"/>
  <c r="AQ94" i="9" s="1"/>
  <c r="AR88" i="9"/>
  <c r="AR93" i="9" s="1"/>
  <c r="AS88" i="9"/>
  <c r="AS94" i="9" s="1"/>
  <c r="AT88" i="9"/>
  <c r="AT95" i="9" s="1"/>
  <c r="AU88" i="9"/>
  <c r="AU93" i="9" s="1"/>
  <c r="AV88" i="9"/>
  <c r="AV93" i="9" s="1"/>
  <c r="AW88" i="9"/>
  <c r="AW93" i="9" s="1"/>
  <c r="B88" i="9"/>
  <c r="B93" i="9" s="1"/>
  <c r="AL93" i="9" l="1"/>
  <c r="AR94" i="9"/>
  <c r="Q94" i="9"/>
  <c r="AJ95" i="9"/>
  <c r="P95" i="9"/>
  <c r="AG105" i="9"/>
  <c r="R133" i="9"/>
  <c r="R131" i="9"/>
  <c r="R129" i="9"/>
  <c r="R146" i="9"/>
  <c r="R144" i="9"/>
  <c r="R142" i="9"/>
  <c r="R159" i="9"/>
  <c r="R157" i="9"/>
  <c r="R155" i="9"/>
  <c r="P194" i="9"/>
  <c r="L209" i="9"/>
  <c r="Z130" i="10"/>
  <c r="AA146" i="10"/>
  <c r="AD93" i="9"/>
  <c r="AP94" i="9"/>
  <c r="L94" i="9"/>
  <c r="AI95" i="9"/>
  <c r="L95" i="9"/>
  <c r="Y105" i="9"/>
  <c r="AS106" i="9"/>
  <c r="Q129" i="9"/>
  <c r="Q146" i="9"/>
  <c r="Q144" i="9"/>
  <c r="Q142" i="9"/>
  <c r="Q159" i="9"/>
  <c r="Q157" i="9"/>
  <c r="Q155" i="9"/>
  <c r="L192" i="9"/>
  <c r="S208" i="9"/>
  <c r="AB143" i="10"/>
  <c r="W154" i="10"/>
  <c r="Y154" i="10"/>
  <c r="Z158" i="10"/>
  <c r="Y156" i="10"/>
  <c r="AB142" i="10"/>
  <c r="T93" i="9"/>
  <c r="AJ94" i="9"/>
  <c r="I94" i="9"/>
  <c r="AG95" i="9"/>
  <c r="J95" i="9"/>
  <c r="AK106" i="9"/>
  <c r="O144" i="9"/>
  <c r="O142" i="9"/>
  <c r="O159" i="9"/>
  <c r="O157" i="9"/>
  <c r="O155" i="9"/>
  <c r="M208" i="9"/>
  <c r="R93" i="9"/>
  <c r="AH94" i="9"/>
  <c r="D94" i="9"/>
  <c r="AB95" i="9"/>
  <c r="H95" i="9"/>
  <c r="AU104" i="9"/>
  <c r="B328" i="9" s="1"/>
  <c r="B168" i="12" s="1"/>
  <c r="I104" i="9"/>
  <c r="B241" i="9" s="1"/>
  <c r="B121" i="12" s="1"/>
  <c r="AC106" i="9"/>
  <c r="L128" i="9"/>
  <c r="S132" i="9"/>
  <c r="S130" i="9"/>
  <c r="L141" i="9"/>
  <c r="S145" i="9"/>
  <c r="S143" i="9"/>
  <c r="L154" i="9"/>
  <c r="S158" i="9"/>
  <c r="S156" i="9"/>
  <c r="R192" i="9"/>
  <c r="L205" i="9"/>
  <c r="S207" i="9"/>
  <c r="X128" i="10"/>
  <c r="V130" i="10"/>
  <c r="X142" i="10"/>
  <c r="AC130" i="10"/>
  <c r="AA157" i="10"/>
  <c r="AC156" i="10"/>
  <c r="X158" i="10"/>
  <c r="AB94" i="9"/>
  <c r="C94" i="9"/>
  <c r="Y95" i="9"/>
  <c r="D95" i="9"/>
  <c r="AT106" i="9"/>
  <c r="AJ104" i="9"/>
  <c r="B313" i="9" s="1"/>
  <c r="B162" i="12" s="1"/>
  <c r="I105" i="9"/>
  <c r="U106" i="9"/>
  <c r="S128" i="9"/>
  <c r="R132" i="9"/>
  <c r="R130" i="9"/>
  <c r="S141" i="9"/>
  <c r="R145" i="9"/>
  <c r="R143" i="9"/>
  <c r="S154" i="9"/>
  <c r="R158" i="9"/>
  <c r="R156" i="9"/>
  <c r="P192" i="9"/>
  <c r="N205" i="9"/>
  <c r="L207" i="9"/>
  <c r="AA130" i="10"/>
  <c r="Z143" i="10"/>
  <c r="J93" i="9"/>
  <c r="Z94" i="9"/>
  <c r="AW95" i="9"/>
  <c r="T95" i="9"/>
  <c r="C95" i="9"/>
  <c r="AQ106" i="9"/>
  <c r="AI106" i="9"/>
  <c r="AA106" i="9"/>
  <c r="S104" i="9"/>
  <c r="B280" i="9" s="1"/>
  <c r="B145" i="12" s="1"/>
  <c r="K104" i="9"/>
  <c r="B263" i="9" s="1"/>
  <c r="B136" i="12" s="1"/>
  <c r="C104" i="9"/>
  <c r="B247" i="9" s="1"/>
  <c r="B127" i="12" s="1"/>
  <c r="AU105" i="9"/>
  <c r="X93" i="9"/>
  <c r="M106" i="9"/>
  <c r="R128" i="9"/>
  <c r="Q132" i="9"/>
  <c r="Q130" i="9"/>
  <c r="R141" i="9"/>
  <c r="Q145" i="9"/>
  <c r="Q143" i="9"/>
  <c r="R154" i="9"/>
  <c r="Q158" i="9"/>
  <c r="Q156" i="9"/>
  <c r="R196" i="9"/>
  <c r="M205" i="9"/>
  <c r="M206" i="9"/>
  <c r="Y132" i="10"/>
  <c r="AB154" i="10"/>
  <c r="AC159" i="10"/>
  <c r="X156" i="10"/>
  <c r="Z154" i="10"/>
  <c r="AR95" i="9"/>
  <c r="S95" i="9"/>
  <c r="B106" i="9"/>
  <c r="B110" i="9"/>
  <c r="B109" i="9"/>
  <c r="B108" i="9"/>
  <c r="AP104" i="9"/>
  <c r="AH104" i="9"/>
  <c r="Z105" i="9"/>
  <c r="R106" i="9"/>
  <c r="J106" i="9"/>
  <c r="AV104" i="9"/>
  <c r="B327" i="9" s="1"/>
  <c r="B167" i="12" s="1"/>
  <c r="AO105" i="9"/>
  <c r="X94" i="9"/>
  <c r="P128" i="9"/>
  <c r="O132" i="9"/>
  <c r="O130" i="9"/>
  <c r="P141" i="9"/>
  <c r="O145" i="9"/>
  <c r="O143" i="9"/>
  <c r="P154" i="9"/>
  <c r="O158" i="9"/>
  <c r="O156" i="9"/>
  <c r="P196" i="9"/>
  <c r="M210" i="9"/>
  <c r="L206" i="9"/>
  <c r="AB133" i="10"/>
  <c r="AC158" i="10"/>
  <c r="W158" i="10"/>
  <c r="X155" i="10"/>
  <c r="Y159" i="10"/>
  <c r="Z145" i="10"/>
  <c r="AC128" i="10"/>
  <c r="AT93" i="9"/>
  <c r="B94" i="9"/>
  <c r="S94" i="9"/>
  <c r="AO95" i="9"/>
  <c r="R95" i="9"/>
  <c r="E106" i="9"/>
  <c r="S133" i="9"/>
  <c r="AC133" i="9" s="1"/>
  <c r="S131" i="9"/>
  <c r="S129" i="9"/>
  <c r="S146" i="9"/>
  <c r="S144" i="9"/>
  <c r="S142" i="9"/>
  <c r="S159" i="9"/>
  <c r="S157" i="9"/>
  <c r="S155" i="9"/>
  <c r="N196" i="9"/>
  <c r="S209" i="9"/>
  <c r="Z128" i="10"/>
  <c r="Y133" i="10"/>
  <c r="AA156" i="10"/>
  <c r="W157" i="10"/>
  <c r="AB156" i="10"/>
  <c r="AA154" i="10"/>
  <c r="Y158" i="10"/>
  <c r="V158" i="10"/>
  <c r="W208" i="9"/>
  <c r="O211" i="9"/>
  <c r="V206" i="9"/>
  <c r="AL104" i="9"/>
  <c r="B311" i="9" s="1"/>
  <c r="B160" i="12" s="1"/>
  <c r="AL105" i="9"/>
  <c r="AD104" i="9"/>
  <c r="B293" i="9" s="1"/>
  <c r="B151" i="12" s="1"/>
  <c r="AD105" i="9"/>
  <c r="AE105" i="9"/>
  <c r="N105" i="9"/>
  <c r="O219" i="9"/>
  <c r="O220" i="9"/>
  <c r="O221" i="9"/>
  <c r="O222" i="9"/>
  <c r="O223" i="9"/>
  <c r="P218" i="9"/>
  <c r="R220" i="9"/>
  <c r="R223" i="9"/>
  <c r="P219" i="9"/>
  <c r="P220" i="9"/>
  <c r="P221" i="9"/>
  <c r="P222" i="9"/>
  <c r="P223" i="9"/>
  <c r="Q218" i="9"/>
  <c r="R222" i="9"/>
  <c r="Q219" i="9"/>
  <c r="Q220" i="9"/>
  <c r="Q221" i="9"/>
  <c r="Q222" i="9"/>
  <c r="Q223" i="9"/>
  <c r="R218" i="9"/>
  <c r="R219" i="9"/>
  <c r="R221" i="9"/>
  <c r="S218" i="9"/>
  <c r="S219" i="9"/>
  <c r="S220" i="9"/>
  <c r="S221" i="9"/>
  <c r="S222" i="9"/>
  <c r="S223" i="9"/>
  <c r="L218" i="9"/>
  <c r="M222" i="9"/>
  <c r="N219" i="9"/>
  <c r="P166" i="10"/>
  <c r="F166" i="10"/>
  <c r="C244" i="10" s="1"/>
  <c r="C181" i="12" s="1"/>
  <c r="AT94" i="9"/>
  <c r="AD94" i="9"/>
  <c r="M94" i="9"/>
  <c r="AS95" i="9"/>
  <c r="AC95" i="9"/>
  <c r="AR105" i="9"/>
  <c r="AR106" i="9"/>
  <c r="AJ105" i="9"/>
  <c r="AJ106" i="9"/>
  <c r="AB105" i="9"/>
  <c r="AB106" i="9"/>
  <c r="T104" i="9"/>
  <c r="B279" i="9" s="1"/>
  <c r="B144" i="12" s="1"/>
  <c r="T105" i="9"/>
  <c r="L104" i="9"/>
  <c r="B262" i="9" s="1"/>
  <c r="B135" i="12" s="1"/>
  <c r="L105" i="9"/>
  <c r="D104" i="9"/>
  <c r="B246" i="9" s="1"/>
  <c r="B126" i="12" s="1"/>
  <c r="D105" i="9"/>
  <c r="X105" i="9"/>
  <c r="X106" i="9"/>
  <c r="X104" i="9"/>
  <c r="B275" i="9" s="1"/>
  <c r="B140" i="12" s="1"/>
  <c r="AR104" i="9"/>
  <c r="B331" i="9" s="1"/>
  <c r="B171" i="12" s="1"/>
  <c r="AB104" i="9"/>
  <c r="B295" i="9" s="1"/>
  <c r="B153" i="12" s="1"/>
  <c r="AQ105" i="9"/>
  <c r="AA105" i="9"/>
  <c r="J105" i="9"/>
  <c r="V106" i="9"/>
  <c r="D106" i="9"/>
  <c r="S210" i="9"/>
  <c r="L208" i="9"/>
  <c r="V209" i="9" s="1"/>
  <c r="O218" i="9"/>
  <c r="L222" i="9"/>
  <c r="M219" i="9"/>
  <c r="N167" i="10"/>
  <c r="D167" i="10"/>
  <c r="C262" i="10" s="1"/>
  <c r="C192" i="12" s="1"/>
  <c r="O171" i="10"/>
  <c r="E171" i="10"/>
  <c r="C330" i="10" s="1"/>
  <c r="C227" i="12" s="1"/>
  <c r="E93" i="9"/>
  <c r="AK94" i="9"/>
  <c r="W106" i="9"/>
  <c r="W105" i="9"/>
  <c r="AW106" i="9"/>
  <c r="AW104" i="9"/>
  <c r="B326" i="9" s="1"/>
  <c r="B166" i="12" s="1"/>
  <c r="AI104" i="9"/>
  <c r="B314" i="9" s="1"/>
  <c r="B163" i="12" s="1"/>
  <c r="B104" i="9"/>
  <c r="M93" i="9"/>
  <c r="K105" i="9"/>
  <c r="AQ104" i="9"/>
  <c r="B332" i="9" s="1"/>
  <c r="B172" i="12" s="1"/>
  <c r="AP105" i="9"/>
  <c r="AS93" i="9"/>
  <c r="AC93" i="9"/>
  <c r="K94" i="9"/>
  <c r="AQ95" i="9"/>
  <c r="AA95" i="9"/>
  <c r="AP106" i="9"/>
  <c r="AH106" i="9"/>
  <c r="Z106" i="9"/>
  <c r="Z104" i="9"/>
  <c r="AM106" i="9"/>
  <c r="T106" i="9"/>
  <c r="L193" i="9"/>
  <c r="L195" i="9"/>
  <c r="L197" i="9"/>
  <c r="R195" i="9"/>
  <c r="N193" i="9"/>
  <c r="N195" i="9"/>
  <c r="N197" i="9"/>
  <c r="R193" i="9"/>
  <c r="R197" i="9"/>
  <c r="P193" i="9"/>
  <c r="P195" i="9"/>
  <c r="P197" i="9"/>
  <c r="L194" i="9"/>
  <c r="L196" i="9"/>
  <c r="N192" i="9"/>
  <c r="N194" i="9"/>
  <c r="L210" i="9"/>
  <c r="M218" i="9"/>
  <c r="M221" i="9"/>
  <c r="G106" i="9"/>
  <c r="G105" i="9"/>
  <c r="AE106" i="9"/>
  <c r="AW105" i="9"/>
  <c r="AD106" i="9"/>
  <c r="AI93" i="9"/>
  <c r="S105" i="9"/>
  <c r="AA104" i="9"/>
  <c r="B296" i="9" s="1"/>
  <c r="B154" i="12" s="1"/>
  <c r="AE94" i="9"/>
  <c r="AE95" i="9"/>
  <c r="AQ93" i="9"/>
  <c r="AA93" i="9"/>
  <c r="W104" i="9"/>
  <c r="B276" i="9" s="1"/>
  <c r="B141" i="12" s="1"/>
  <c r="G104" i="9"/>
  <c r="B243" i="9" s="1"/>
  <c r="B123" i="12" s="1"/>
  <c r="AM105" i="9"/>
  <c r="V105" i="9"/>
  <c r="F105" i="9"/>
  <c r="AL106" i="9"/>
  <c r="N106" i="9"/>
  <c r="O198" i="9"/>
  <c r="AB192" i="9" s="1"/>
  <c r="N223" i="9"/>
  <c r="L221" i="9"/>
  <c r="U93" i="9"/>
  <c r="O106" i="9"/>
  <c r="O105" i="9"/>
  <c r="AK93" i="9"/>
  <c r="F106" i="9"/>
  <c r="AC209" i="9"/>
  <c r="K95" i="9"/>
  <c r="C105" i="9"/>
  <c r="J104" i="9"/>
  <c r="AU94" i="9"/>
  <c r="AU95" i="9"/>
  <c r="AM94" i="9"/>
  <c r="AM95" i="9"/>
  <c r="W93" i="9"/>
  <c r="W94" i="9"/>
  <c r="W95" i="9"/>
  <c r="O93" i="9"/>
  <c r="O94" i="9"/>
  <c r="O95" i="9"/>
  <c r="G93" i="9"/>
  <c r="G94" i="9"/>
  <c r="G95" i="9"/>
  <c r="V94" i="9"/>
  <c r="V95" i="9"/>
  <c r="N94" i="9"/>
  <c r="N95" i="9"/>
  <c r="F94" i="9"/>
  <c r="F95" i="9"/>
  <c r="AM93" i="9"/>
  <c r="V93" i="9"/>
  <c r="F93" i="9"/>
  <c r="AL94" i="9"/>
  <c r="U94" i="9"/>
  <c r="E94" i="9"/>
  <c r="AN106" i="9"/>
  <c r="AN105" i="9"/>
  <c r="AF106" i="9"/>
  <c r="AF105" i="9"/>
  <c r="P106" i="9"/>
  <c r="P104" i="9"/>
  <c r="B258" i="9" s="1"/>
  <c r="B131" i="12" s="1"/>
  <c r="H106" i="9"/>
  <c r="H104" i="9"/>
  <c r="B242" i="9" s="1"/>
  <c r="B122" i="12" s="1"/>
  <c r="AT104" i="9"/>
  <c r="B329" i="9" s="1"/>
  <c r="B169" i="12" s="1"/>
  <c r="AT105" i="9"/>
  <c r="AI105" i="9"/>
  <c r="R105" i="9"/>
  <c r="N206" i="9"/>
  <c r="X207" i="9" s="1"/>
  <c r="N207" i="9"/>
  <c r="N208" i="9"/>
  <c r="N209" i="9"/>
  <c r="N210" i="9"/>
  <c r="O205" i="9"/>
  <c r="Q207" i="9"/>
  <c r="Q210" i="9"/>
  <c r="AA211" i="9" s="1"/>
  <c r="O206" i="9"/>
  <c r="Y207" i="9" s="1"/>
  <c r="O207" i="9"/>
  <c r="O208" i="9"/>
  <c r="O209" i="9"/>
  <c r="O210" i="9"/>
  <c r="P205" i="9"/>
  <c r="Q206" i="9"/>
  <c r="Q209" i="9"/>
  <c r="AA210" i="9" s="1"/>
  <c r="P206" i="9"/>
  <c r="Z207" i="9" s="1"/>
  <c r="P207" i="9"/>
  <c r="P208" i="9"/>
  <c r="P209" i="9"/>
  <c r="P210" i="9"/>
  <c r="Q205" i="9"/>
  <c r="Q208" i="9"/>
  <c r="R205" i="9"/>
  <c r="AB206" i="9" s="1"/>
  <c r="R206" i="9"/>
  <c r="AB207" i="9" s="1"/>
  <c r="R207" i="9"/>
  <c r="R208" i="9"/>
  <c r="R209" i="9"/>
  <c r="R210" i="9"/>
  <c r="S205" i="9"/>
  <c r="M209" i="9"/>
  <c r="S206" i="9"/>
  <c r="AC207" i="9" s="1"/>
  <c r="M223" i="9"/>
  <c r="N220" i="9"/>
  <c r="P224" i="10"/>
  <c r="Z220" i="10" s="1"/>
  <c r="V219" i="10"/>
  <c r="P211" i="10"/>
  <c r="Z210" i="10" s="1"/>
  <c r="AC211" i="10"/>
  <c r="Z208" i="10"/>
  <c r="H168" i="10"/>
  <c r="C275" i="10" s="1"/>
  <c r="C197" i="12" s="1"/>
  <c r="R168" i="10"/>
  <c r="O170" i="10"/>
  <c r="E170" i="10"/>
  <c r="C312" i="10" s="1"/>
  <c r="C218" i="12" s="1"/>
  <c r="B95" i="9"/>
  <c r="AP95" i="9"/>
  <c r="AH95" i="9"/>
  <c r="Z95" i="9"/>
  <c r="Q95" i="9"/>
  <c r="I95" i="9"/>
  <c r="AO104" i="9"/>
  <c r="B308" i="9" s="1"/>
  <c r="B157" i="12" s="1"/>
  <c r="AG104" i="9"/>
  <c r="B290" i="9" s="1"/>
  <c r="B148" i="12" s="1"/>
  <c r="Y104" i="9"/>
  <c r="B274" i="9" s="1"/>
  <c r="B139" i="12" s="1"/>
  <c r="AV105" i="9"/>
  <c r="S106" i="9"/>
  <c r="K106" i="9"/>
  <c r="C106" i="9"/>
  <c r="Q128" i="9"/>
  <c r="AA128" i="9" s="1"/>
  <c r="P133" i="9"/>
  <c r="Z133" i="9" s="1"/>
  <c r="P132" i="9"/>
  <c r="Z132" i="9" s="1"/>
  <c r="P131" i="9"/>
  <c r="Z131" i="9" s="1"/>
  <c r="P130" i="9"/>
  <c r="Z130" i="9" s="1"/>
  <c r="P129" i="9"/>
  <c r="Z129" i="9" s="1"/>
  <c r="Q141" i="9"/>
  <c r="P146" i="9"/>
  <c r="P145" i="9"/>
  <c r="P144" i="9"/>
  <c r="P143" i="9"/>
  <c r="P142" i="9"/>
  <c r="Q154" i="9"/>
  <c r="P159" i="9"/>
  <c r="P158" i="9"/>
  <c r="P157" i="9"/>
  <c r="P156" i="9"/>
  <c r="P155" i="9"/>
  <c r="X130" i="10"/>
  <c r="N168" i="10" s="1"/>
  <c r="V132" i="10"/>
  <c r="L170" i="10" s="1"/>
  <c r="Z133" i="10"/>
  <c r="L169" i="10"/>
  <c r="B169" i="10"/>
  <c r="AA145" i="10"/>
  <c r="W142" i="10"/>
  <c r="X146" i="10"/>
  <c r="Y219" i="10"/>
  <c r="AB222" i="10"/>
  <c r="AC145" i="10"/>
  <c r="P198" i="10"/>
  <c r="AB193" i="10" s="1"/>
  <c r="W211" i="10"/>
  <c r="AC210" i="10"/>
  <c r="Z207" i="10"/>
  <c r="AA211" i="10"/>
  <c r="AC146" i="10"/>
  <c r="AB155" i="10"/>
  <c r="V155" i="10"/>
  <c r="Z159" i="10"/>
  <c r="Y157" i="10"/>
  <c r="AA129" i="10"/>
  <c r="Q167" i="10" s="1"/>
  <c r="X192" i="10"/>
  <c r="S166" i="10"/>
  <c r="I166" i="10"/>
  <c r="C241" i="10" s="1"/>
  <c r="C178" i="12" s="1"/>
  <c r="AW94" i="9"/>
  <c r="AO94" i="9"/>
  <c r="AG94" i="9"/>
  <c r="Y94" i="9"/>
  <c r="P94" i="9"/>
  <c r="H94" i="9"/>
  <c r="AV95" i="9"/>
  <c r="AN95" i="9"/>
  <c r="AF95" i="9"/>
  <c r="U105" i="9"/>
  <c r="M105" i="9"/>
  <c r="E105" i="9"/>
  <c r="O128" i="9"/>
  <c r="Y128" i="9" s="1"/>
  <c r="N133" i="9"/>
  <c r="X133" i="9" s="1"/>
  <c r="N132" i="9"/>
  <c r="X132" i="9" s="1"/>
  <c r="N131" i="9"/>
  <c r="X131" i="9" s="1"/>
  <c r="N130" i="9"/>
  <c r="X130" i="9" s="1"/>
  <c r="N129" i="9"/>
  <c r="X129" i="9" s="1"/>
  <c r="O141" i="9"/>
  <c r="N146" i="9"/>
  <c r="N145" i="9"/>
  <c r="N144" i="9"/>
  <c r="N143" i="9"/>
  <c r="N142" i="9"/>
  <c r="O154" i="9"/>
  <c r="N159" i="9"/>
  <c r="N158" i="9"/>
  <c r="N157" i="9"/>
  <c r="N156" i="9"/>
  <c r="N155" i="9"/>
  <c r="W130" i="10"/>
  <c r="C168" i="10" s="1"/>
  <c r="C280" i="10" s="1"/>
  <c r="C202" i="12" s="1"/>
  <c r="X132" i="10"/>
  <c r="W128" i="10"/>
  <c r="C166" i="10" s="1"/>
  <c r="C247" i="10" s="1"/>
  <c r="C184" i="12" s="1"/>
  <c r="W222" i="10"/>
  <c r="AB220" i="10"/>
  <c r="AB132" i="10"/>
  <c r="AB195" i="10"/>
  <c r="AB196" i="10"/>
  <c r="Y197" i="10"/>
  <c r="AA195" i="10"/>
  <c r="Z193" i="10"/>
  <c r="Z206" i="10"/>
  <c r="V207" i="10"/>
  <c r="AB211" i="10"/>
  <c r="AA209" i="10"/>
  <c r="AA158" i="10"/>
  <c r="X159" i="10"/>
  <c r="Z157" i="10"/>
  <c r="Y155" i="10"/>
  <c r="AA132" i="10"/>
  <c r="AA196" i="10"/>
  <c r="M168" i="10"/>
  <c r="W209" i="10"/>
  <c r="O168" i="10"/>
  <c r="E168" i="10"/>
  <c r="C278" i="10" s="1"/>
  <c r="C200" i="12" s="1"/>
  <c r="AV94" i="9"/>
  <c r="AN94" i="9"/>
  <c r="AF94" i="9"/>
  <c r="AS105" i="9"/>
  <c r="AK105" i="9"/>
  <c r="AC105" i="9"/>
  <c r="N128" i="9"/>
  <c r="X128" i="9" s="1"/>
  <c r="M133" i="9"/>
  <c r="W133" i="9" s="1"/>
  <c r="M132" i="9"/>
  <c r="W132" i="9" s="1"/>
  <c r="M131" i="9"/>
  <c r="W131" i="9" s="1"/>
  <c r="M130" i="9"/>
  <c r="W130" i="9" s="1"/>
  <c r="M129" i="9"/>
  <c r="W129" i="9" s="1"/>
  <c r="N141" i="9"/>
  <c r="M146" i="9"/>
  <c r="M145" i="9"/>
  <c r="M144" i="9"/>
  <c r="M143" i="9"/>
  <c r="M142" i="9"/>
  <c r="N154" i="9"/>
  <c r="M159" i="9"/>
  <c r="M158" i="9"/>
  <c r="M157" i="9"/>
  <c r="M156" i="9"/>
  <c r="M155" i="9"/>
  <c r="W131" i="10"/>
  <c r="C169" i="10" s="1"/>
  <c r="C296" i="10" s="1"/>
  <c r="C211" i="12" s="1"/>
  <c r="X133" i="10"/>
  <c r="Y131" i="10"/>
  <c r="I169" i="10"/>
  <c r="C290" i="10" s="1"/>
  <c r="C205" i="12" s="1"/>
  <c r="Y220" i="10"/>
  <c r="X211" i="10"/>
  <c r="V194" i="10"/>
  <c r="V195" i="10"/>
  <c r="Y196" i="10"/>
  <c r="AA194" i="10"/>
  <c r="L168" i="10"/>
  <c r="B168" i="10"/>
  <c r="AA143" i="10"/>
  <c r="G168" i="10" s="1"/>
  <c r="C276" i="10" s="1"/>
  <c r="C198" i="12" s="1"/>
  <c r="V211" i="10"/>
  <c r="W206" i="10"/>
  <c r="AA206" i="10"/>
  <c r="AB210" i="10"/>
  <c r="AA208" i="10"/>
  <c r="S168" i="10"/>
  <c r="I168" i="10"/>
  <c r="C274" i="10" s="1"/>
  <c r="C196" i="12" s="1"/>
  <c r="N170" i="10"/>
  <c r="D170" i="10"/>
  <c r="C313" i="10" s="1"/>
  <c r="C219" i="12" s="1"/>
  <c r="Z156" i="10"/>
  <c r="AC129" i="10"/>
  <c r="AC131" i="10"/>
  <c r="S169" i="10" s="1"/>
  <c r="AA133" i="10"/>
  <c r="Q171" i="10" s="1"/>
  <c r="AB128" i="10"/>
  <c r="R166" i="10" s="1"/>
  <c r="AB131" i="10"/>
  <c r="R169" i="10" s="1"/>
  <c r="AB129" i="10"/>
  <c r="AC132" i="10"/>
  <c r="V133" i="10"/>
  <c r="V128" i="10"/>
  <c r="L166" i="10" s="1"/>
  <c r="N166" i="10"/>
  <c r="D166" i="10"/>
  <c r="C246" i="10" s="1"/>
  <c r="C183" i="12" s="1"/>
  <c r="Z223" i="10"/>
  <c r="W197" i="10"/>
  <c r="Z192" i="10"/>
  <c r="V208" i="10"/>
  <c r="AC206" i="10"/>
  <c r="AA210" i="10"/>
  <c r="M128" i="9"/>
  <c r="W128" i="9" s="1"/>
  <c r="L133" i="9"/>
  <c r="V133" i="9" s="1"/>
  <c r="L132" i="9"/>
  <c r="V132" i="9" s="1"/>
  <c r="L131" i="9"/>
  <c r="V131" i="9" s="1"/>
  <c r="L130" i="9"/>
  <c r="V130" i="9" s="1"/>
  <c r="M141" i="9"/>
  <c r="L146" i="9"/>
  <c r="AA145" i="9" s="1"/>
  <c r="L145" i="9"/>
  <c r="L144" i="9"/>
  <c r="L143" i="9"/>
  <c r="V143" i="9" s="1"/>
  <c r="M154" i="9"/>
  <c r="W154" i="9" s="1"/>
  <c r="L159" i="9"/>
  <c r="V154" i="9" s="1"/>
  <c r="L158" i="9"/>
  <c r="L157" i="9"/>
  <c r="V157" i="9" s="1"/>
  <c r="L156" i="9"/>
  <c r="V156" i="9" s="1"/>
  <c r="W132" i="10"/>
  <c r="Y128" i="10"/>
  <c r="O166" i="10" s="1"/>
  <c r="AA128" i="10"/>
  <c r="Q166" i="10" s="1"/>
  <c r="Z131" i="10"/>
  <c r="W129" i="10"/>
  <c r="Z132" i="10"/>
  <c r="F170" i="10" s="1"/>
  <c r="C311" i="10" s="1"/>
  <c r="C217" i="12" s="1"/>
  <c r="Z129" i="10"/>
  <c r="Y129" i="10"/>
  <c r="Z219" i="10"/>
  <c r="AA222" i="10"/>
  <c r="AC220" i="10"/>
  <c r="W195" i="10"/>
  <c r="W194" i="10"/>
  <c r="X193" i="10"/>
  <c r="Y195" i="10"/>
  <c r="AA193" i="10"/>
  <c r="M171" i="10"/>
  <c r="C171" i="10"/>
  <c r="C332" i="10" s="1"/>
  <c r="C229" i="12" s="1"/>
  <c r="AB146" i="10"/>
  <c r="R171" i="10" s="1"/>
  <c r="X209" i="10"/>
  <c r="X210" i="10"/>
  <c r="Z211" i="10"/>
  <c r="AB209" i="10"/>
  <c r="AA207" i="10"/>
  <c r="AC155" i="10"/>
  <c r="W155" i="10"/>
  <c r="X157" i="10"/>
  <c r="Z155" i="10"/>
  <c r="AA131" i="10"/>
  <c r="G169" i="10" s="1"/>
  <c r="C292" i="10" s="1"/>
  <c r="C207" i="12" s="1"/>
  <c r="AC133" i="10"/>
  <c r="S192" i="9"/>
  <c r="AC192" i="9" s="1"/>
  <c r="Q192" i="9"/>
  <c r="AA192" i="9" s="1"/>
  <c r="O192" i="9"/>
  <c r="M192" i="9"/>
  <c r="W192" i="9" s="1"/>
  <c r="S197" i="9"/>
  <c r="AC197" i="9" s="1"/>
  <c r="Q197" i="9"/>
  <c r="O197" i="9"/>
  <c r="M197" i="9"/>
  <c r="S196" i="9"/>
  <c r="AC196" i="9" s="1"/>
  <c r="Q196" i="9"/>
  <c r="AA196" i="9" s="1"/>
  <c r="O196" i="9"/>
  <c r="M196" i="9"/>
  <c r="W196" i="9" s="1"/>
  <c r="S195" i="9"/>
  <c r="AC195" i="9" s="1"/>
  <c r="Q195" i="9"/>
  <c r="O195" i="9"/>
  <c r="M195" i="9"/>
  <c r="S194" i="9"/>
  <c r="AC194" i="9" s="1"/>
  <c r="Q194" i="9"/>
  <c r="AA194" i="9" s="1"/>
  <c r="O194" i="9"/>
  <c r="M194" i="9"/>
  <c r="W194" i="9" s="1"/>
  <c r="S193" i="9"/>
  <c r="AC193" i="9" s="1"/>
  <c r="Q193" i="9"/>
  <c r="O193" i="9"/>
  <c r="M193" i="9"/>
  <c r="R223" i="7"/>
  <c r="Q208" i="7"/>
  <c r="M193" i="7"/>
  <c r="L194" i="7"/>
  <c r="R194" i="7"/>
  <c r="Q195" i="7"/>
  <c r="P196" i="7"/>
  <c r="M197" i="7"/>
  <c r="M192" i="7"/>
  <c r="N192" i="7"/>
  <c r="S192" i="7"/>
  <c r="E224" i="7"/>
  <c r="L219" i="7" s="1"/>
  <c r="E211" i="7"/>
  <c r="L206" i="7" s="1"/>
  <c r="E198" i="7"/>
  <c r="N193" i="7" s="1"/>
  <c r="O130" i="7"/>
  <c r="R133" i="7"/>
  <c r="F160" i="7"/>
  <c r="S155" i="7" s="1"/>
  <c r="F147" i="7"/>
  <c r="S142" i="7" s="1"/>
  <c r="F134" i="7"/>
  <c r="N129" i="7" s="1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B101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B100" i="7"/>
  <c r="C99" i="7"/>
  <c r="C104" i="7" s="1"/>
  <c r="B247" i="7" s="1"/>
  <c r="B70" i="12" s="1"/>
  <c r="D99" i="7"/>
  <c r="D106" i="7" s="1"/>
  <c r="E99" i="7"/>
  <c r="E105" i="7" s="1"/>
  <c r="F99" i="7"/>
  <c r="F104" i="7" s="1"/>
  <c r="B244" i="7" s="1"/>
  <c r="B67" i="12" s="1"/>
  <c r="G99" i="7"/>
  <c r="G106" i="7" s="1"/>
  <c r="H99" i="7"/>
  <c r="I99" i="7"/>
  <c r="J99" i="7"/>
  <c r="J104" i="7" s="1"/>
  <c r="K99" i="7"/>
  <c r="K105" i="7" s="1"/>
  <c r="L99" i="7"/>
  <c r="L106" i="7" s="1"/>
  <c r="M99" i="7"/>
  <c r="M105" i="7" s="1"/>
  <c r="N99" i="7"/>
  <c r="N104" i="7" s="1"/>
  <c r="B260" i="7" s="1"/>
  <c r="B76" i="12" s="1"/>
  <c r="O99" i="7"/>
  <c r="O106" i="7" s="1"/>
  <c r="P99" i="7"/>
  <c r="P104" i="7" s="1"/>
  <c r="B258" i="7" s="1"/>
  <c r="B74" i="12" s="1"/>
  <c r="Q99" i="7"/>
  <c r="R99" i="7"/>
  <c r="R104" i="7" s="1"/>
  <c r="S99" i="7"/>
  <c r="S106" i="7" s="1"/>
  <c r="T99" i="7"/>
  <c r="T106" i="7" s="1"/>
  <c r="U99" i="7"/>
  <c r="U105" i="7" s="1"/>
  <c r="V99" i="7"/>
  <c r="V104" i="7" s="1"/>
  <c r="B277" i="7" s="1"/>
  <c r="B85" i="12" s="1"/>
  <c r="W99" i="7"/>
  <c r="W106" i="7" s="1"/>
  <c r="X99" i="7"/>
  <c r="Y99" i="7"/>
  <c r="Z99" i="7"/>
  <c r="Z104" i="7" s="1"/>
  <c r="AA99" i="7"/>
  <c r="AA104" i="7" s="1"/>
  <c r="B296" i="7" s="1"/>
  <c r="B97" i="12" s="1"/>
  <c r="AB99" i="7"/>
  <c r="AB104" i="7" s="1"/>
  <c r="B295" i="7" s="1"/>
  <c r="B96" i="12" s="1"/>
  <c r="AC99" i="7"/>
  <c r="AC106" i="7" s="1"/>
  <c r="AD99" i="7"/>
  <c r="AD105" i="7" s="1"/>
  <c r="AE99" i="7"/>
  <c r="AE104" i="7" s="1"/>
  <c r="B292" i="7" s="1"/>
  <c r="B93" i="12" s="1"/>
  <c r="AF99" i="7"/>
  <c r="AF106" i="7" s="1"/>
  <c r="AG99" i="7"/>
  <c r="AG104" i="7" s="1"/>
  <c r="B290" i="7" s="1"/>
  <c r="B91" i="12" s="1"/>
  <c r="AH99" i="7"/>
  <c r="AH104" i="7" s="1"/>
  <c r="AI99" i="7"/>
  <c r="AI104" i="7" s="1"/>
  <c r="B314" i="7" s="1"/>
  <c r="B106" i="12" s="1"/>
  <c r="AJ99" i="7"/>
  <c r="AJ104" i="7" s="1"/>
  <c r="B313" i="7" s="1"/>
  <c r="B105" i="12" s="1"/>
  <c r="AK99" i="7"/>
  <c r="AK106" i="7" s="1"/>
  <c r="AL99" i="7"/>
  <c r="AL105" i="7" s="1"/>
  <c r="AM99" i="7"/>
  <c r="AM104" i="7" s="1"/>
  <c r="B310" i="7" s="1"/>
  <c r="B102" i="12" s="1"/>
  <c r="AN99" i="7"/>
  <c r="AN106" i="7" s="1"/>
  <c r="AO99" i="7"/>
  <c r="AO104" i="7" s="1"/>
  <c r="B308" i="7" s="1"/>
  <c r="B100" i="12" s="1"/>
  <c r="AP99" i="7"/>
  <c r="AP104" i="7" s="1"/>
  <c r="AQ99" i="7"/>
  <c r="AQ104" i="7" s="1"/>
  <c r="B332" i="7" s="1"/>
  <c r="B115" i="12" s="1"/>
  <c r="AR99" i="7"/>
  <c r="AR104" i="7" s="1"/>
  <c r="B331" i="7" s="1"/>
  <c r="B114" i="12" s="1"/>
  <c r="AS99" i="7"/>
  <c r="AS106" i="7" s="1"/>
  <c r="AT99" i="7"/>
  <c r="AT105" i="7" s="1"/>
  <c r="AU99" i="7"/>
  <c r="AU104" i="7" s="1"/>
  <c r="B328" i="7" s="1"/>
  <c r="B111" i="12" s="1"/>
  <c r="AV99" i="7"/>
  <c r="AV106" i="7" s="1"/>
  <c r="AW99" i="7"/>
  <c r="AW104" i="7" s="1"/>
  <c r="B326" i="7" s="1"/>
  <c r="B109" i="12" s="1"/>
  <c r="B99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B90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B89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B88" i="7"/>
  <c r="E224" i="6"/>
  <c r="O219" i="6" s="1"/>
  <c r="E211" i="6"/>
  <c r="N206" i="6" s="1"/>
  <c r="E198" i="6"/>
  <c r="M193" i="6" s="1"/>
  <c r="M156" i="6"/>
  <c r="N156" i="6"/>
  <c r="P157" i="6"/>
  <c r="Q157" i="6"/>
  <c r="R158" i="6"/>
  <c r="S158" i="6"/>
  <c r="N154" i="6"/>
  <c r="O154" i="6"/>
  <c r="F160" i="6"/>
  <c r="L155" i="6" s="1"/>
  <c r="O142" i="6"/>
  <c r="P142" i="6"/>
  <c r="R143" i="6"/>
  <c r="M144" i="6"/>
  <c r="P145" i="6"/>
  <c r="Q145" i="6"/>
  <c r="N141" i="6"/>
  <c r="P141" i="6"/>
  <c r="F147" i="6"/>
  <c r="S142" i="6" s="1"/>
  <c r="P129" i="6"/>
  <c r="Q129" i="6"/>
  <c r="P131" i="6"/>
  <c r="Q131" i="6"/>
  <c r="Q132" i="6"/>
  <c r="P133" i="6"/>
  <c r="Q133" i="6"/>
  <c r="R128" i="6"/>
  <c r="F134" i="6"/>
  <c r="R129" i="6" s="1"/>
  <c r="M221" i="6" l="1"/>
  <c r="AK104" i="7"/>
  <c r="B312" i="7" s="1"/>
  <c r="B104" i="12" s="1"/>
  <c r="O104" i="7"/>
  <c r="B259" i="7" s="1"/>
  <c r="B75" i="12" s="1"/>
  <c r="AR105" i="7"/>
  <c r="V105" i="7"/>
  <c r="D105" i="7"/>
  <c r="AI106" i="7"/>
  <c r="K106" i="7"/>
  <c r="P128" i="7"/>
  <c r="R129" i="7"/>
  <c r="N146" i="7"/>
  <c r="N144" i="7"/>
  <c r="N142" i="7"/>
  <c r="O159" i="7"/>
  <c r="R157" i="7"/>
  <c r="N156" i="7"/>
  <c r="Q197" i="7"/>
  <c r="L196" i="7"/>
  <c r="P194" i="7"/>
  <c r="M205" i="7"/>
  <c r="L207" i="7"/>
  <c r="M223" i="7"/>
  <c r="R219" i="7"/>
  <c r="M169" i="10"/>
  <c r="AC195" i="10"/>
  <c r="Z197" i="10"/>
  <c r="AC192" i="10"/>
  <c r="V193" i="10"/>
  <c r="Q168" i="10"/>
  <c r="Y194" i="10"/>
  <c r="Y156" i="9"/>
  <c r="AB132" i="9"/>
  <c r="O218" i="6"/>
  <c r="N220" i="6"/>
  <c r="L104" i="7"/>
  <c r="B262" i="7" s="1"/>
  <c r="B78" i="12" s="1"/>
  <c r="AN105" i="7"/>
  <c r="T105" i="7"/>
  <c r="C105" i="7"/>
  <c r="AE106" i="7"/>
  <c r="J106" i="7"/>
  <c r="O128" i="7"/>
  <c r="S141" i="7"/>
  <c r="R145" i="7"/>
  <c r="R143" i="7"/>
  <c r="S154" i="7"/>
  <c r="N159" i="7"/>
  <c r="Q157" i="7"/>
  <c r="M156" i="7"/>
  <c r="P197" i="7"/>
  <c r="R195" i="7"/>
  <c r="M194" i="7"/>
  <c r="R210" i="7"/>
  <c r="R206" i="7"/>
  <c r="R222" i="7"/>
  <c r="Q219" i="7"/>
  <c r="G171" i="10"/>
  <c r="C328" i="10" s="1"/>
  <c r="C225" i="12" s="1"/>
  <c r="S170" i="10"/>
  <c r="AA154" i="9"/>
  <c r="AC207" i="10"/>
  <c r="Y158" i="9"/>
  <c r="AA156" i="9"/>
  <c r="AC128" i="9"/>
  <c r="O133" i="6"/>
  <c r="O131" i="6"/>
  <c r="O129" i="6"/>
  <c r="R146" i="6"/>
  <c r="O145" i="6"/>
  <c r="Q143" i="6"/>
  <c r="M142" i="6"/>
  <c r="S159" i="6"/>
  <c r="Q158" i="6"/>
  <c r="N157" i="6"/>
  <c r="S155" i="6"/>
  <c r="N205" i="6"/>
  <c r="N218" i="6"/>
  <c r="M220" i="6"/>
  <c r="AF104" i="7"/>
  <c r="B291" i="7" s="1"/>
  <c r="B92" i="12" s="1"/>
  <c r="K104" i="7"/>
  <c r="B263" i="7" s="1"/>
  <c r="B79" i="12" s="1"/>
  <c r="AM105" i="7"/>
  <c r="S105" i="7"/>
  <c r="AU106" i="7"/>
  <c r="AB106" i="7"/>
  <c r="F106" i="7"/>
  <c r="R141" i="7"/>
  <c r="Q145" i="7"/>
  <c r="Q143" i="7"/>
  <c r="R154" i="7"/>
  <c r="M159" i="7"/>
  <c r="O157" i="7"/>
  <c r="R155" i="7"/>
  <c r="Q210" i="7"/>
  <c r="Q206" i="7"/>
  <c r="L222" i="7"/>
  <c r="M219" i="7"/>
  <c r="X159" i="9"/>
  <c r="Z142" i="9"/>
  <c r="AA220" i="10"/>
  <c r="Z141" i="9"/>
  <c r="AA192" i="10"/>
  <c r="AC154" i="9"/>
  <c r="AC130" i="9"/>
  <c r="AA129" i="9"/>
  <c r="N133" i="6"/>
  <c r="N131" i="6"/>
  <c r="N129" i="6"/>
  <c r="Q146" i="6"/>
  <c r="M145" i="6"/>
  <c r="P143" i="6"/>
  <c r="R159" i="6"/>
  <c r="P158" i="6"/>
  <c r="M157" i="6"/>
  <c r="R155" i="6"/>
  <c r="M210" i="6"/>
  <c r="N223" i="6"/>
  <c r="N219" i="6"/>
  <c r="AD104" i="7"/>
  <c r="B293" i="7" s="1"/>
  <c r="B94" i="12" s="1"/>
  <c r="G104" i="7"/>
  <c r="B243" i="7" s="1"/>
  <c r="B66" i="12" s="1"/>
  <c r="AK105" i="7"/>
  <c r="O105" i="7"/>
  <c r="AR106" i="7"/>
  <c r="AA106" i="7"/>
  <c r="E106" i="7"/>
  <c r="O132" i="7"/>
  <c r="P141" i="7"/>
  <c r="O145" i="7"/>
  <c r="O143" i="7"/>
  <c r="P154" i="7"/>
  <c r="R158" i="7"/>
  <c r="N157" i="7"/>
  <c r="Q155" i="7"/>
  <c r="R192" i="7"/>
  <c r="L197" i="7"/>
  <c r="P195" i="7"/>
  <c r="R193" i="7"/>
  <c r="M210" i="7"/>
  <c r="M206" i="7"/>
  <c r="R221" i="7"/>
  <c r="W157" i="9"/>
  <c r="W146" i="9"/>
  <c r="E166" i="10"/>
  <c r="C245" i="10" s="1"/>
  <c r="C182" i="12" s="1"/>
  <c r="Y154" i="9"/>
  <c r="Z195" i="10"/>
  <c r="Y206" i="10"/>
  <c r="Y223" i="10"/>
  <c r="Y155" i="9"/>
  <c r="AC129" i="9"/>
  <c r="AA130" i="9"/>
  <c r="AC132" i="9"/>
  <c r="Y129" i="9"/>
  <c r="Q130" i="6"/>
  <c r="P146" i="6"/>
  <c r="R144" i="6"/>
  <c r="O143" i="6"/>
  <c r="L154" i="6"/>
  <c r="Q159" i="6"/>
  <c r="N158" i="6"/>
  <c r="S156" i="6"/>
  <c r="Q155" i="6"/>
  <c r="M209" i="6"/>
  <c r="M223" i="6"/>
  <c r="M219" i="6"/>
  <c r="W104" i="7"/>
  <c r="B276" i="7" s="1"/>
  <c r="B84" i="12" s="1"/>
  <c r="E104" i="7"/>
  <c r="B245" i="7" s="1"/>
  <c r="B68" i="12" s="1"/>
  <c r="AJ105" i="7"/>
  <c r="L105" i="7"/>
  <c r="AQ106" i="7"/>
  <c r="V106" i="7"/>
  <c r="C106" i="7"/>
  <c r="N132" i="7"/>
  <c r="O141" i="7"/>
  <c r="N145" i="7"/>
  <c r="N143" i="7"/>
  <c r="O154" i="7"/>
  <c r="Q158" i="7"/>
  <c r="M157" i="7"/>
  <c r="O155" i="7"/>
  <c r="Q192" i="7"/>
  <c r="R196" i="7"/>
  <c r="M195" i="7"/>
  <c r="Q193" i="7"/>
  <c r="L209" i="7"/>
  <c r="S218" i="7"/>
  <c r="Q221" i="7"/>
  <c r="W158" i="9"/>
  <c r="X141" i="9"/>
  <c r="P170" i="10"/>
  <c r="AA197" i="10"/>
  <c r="Z155" i="9"/>
  <c r="Y157" i="9"/>
  <c r="B170" i="10"/>
  <c r="AC131" i="9"/>
  <c r="Y130" i="9"/>
  <c r="AA132" i="9"/>
  <c r="V128" i="9"/>
  <c r="Y131" i="9"/>
  <c r="AB129" i="9"/>
  <c r="Q128" i="6"/>
  <c r="P132" i="6"/>
  <c r="P130" i="6"/>
  <c r="S141" i="6"/>
  <c r="O146" i="6"/>
  <c r="Q144" i="6"/>
  <c r="M143" i="6"/>
  <c r="S154" i="6"/>
  <c r="P159" i="6"/>
  <c r="M158" i="6"/>
  <c r="R156" i="6"/>
  <c r="P155" i="6"/>
  <c r="M208" i="6"/>
  <c r="N222" i="6"/>
  <c r="B104" i="7"/>
  <c r="B110" i="7"/>
  <c r="B109" i="7"/>
  <c r="B108" i="7"/>
  <c r="T104" i="7"/>
  <c r="B279" i="7" s="1"/>
  <c r="B87" i="12" s="1"/>
  <c r="D104" i="7"/>
  <c r="B246" i="7" s="1"/>
  <c r="B69" i="12" s="1"/>
  <c r="AE105" i="7"/>
  <c r="AM106" i="7"/>
  <c r="U106" i="7"/>
  <c r="R131" i="7"/>
  <c r="R146" i="7"/>
  <c r="R144" i="7"/>
  <c r="R142" i="7"/>
  <c r="N154" i="7"/>
  <c r="O158" i="7"/>
  <c r="R156" i="7"/>
  <c r="N155" i="7"/>
  <c r="Q196" i="7"/>
  <c r="L195" i="7"/>
  <c r="P193" i="7"/>
  <c r="R208" i="7"/>
  <c r="M218" i="7"/>
  <c r="M221" i="7"/>
  <c r="W193" i="10"/>
  <c r="Z156" i="9"/>
  <c r="Z196" i="10"/>
  <c r="X197" i="10"/>
  <c r="Y146" i="9"/>
  <c r="V197" i="10"/>
  <c r="H171" i="10"/>
  <c r="C327" i="10" s="1"/>
  <c r="C224" i="12" s="1"/>
  <c r="X192" i="9"/>
  <c r="X197" i="9"/>
  <c r="X196" i="10"/>
  <c r="AB159" i="9"/>
  <c r="Y132" i="9"/>
  <c r="AB128" i="9"/>
  <c r="Y133" i="9"/>
  <c r="AB131" i="9"/>
  <c r="P128" i="6"/>
  <c r="O132" i="6"/>
  <c r="O130" i="6"/>
  <c r="R141" i="6"/>
  <c r="M146" i="6"/>
  <c r="P144" i="6"/>
  <c r="R142" i="6"/>
  <c r="R154" i="6"/>
  <c r="N159" i="6"/>
  <c r="S157" i="6"/>
  <c r="Q156" i="6"/>
  <c r="N155" i="6"/>
  <c r="M207" i="6"/>
  <c r="M222" i="6"/>
  <c r="AV104" i="7"/>
  <c r="B327" i="7" s="1"/>
  <c r="B110" i="12" s="1"/>
  <c r="S104" i="7"/>
  <c r="B280" i="7" s="1"/>
  <c r="B88" i="12" s="1"/>
  <c r="AB105" i="7"/>
  <c r="G105" i="7"/>
  <c r="AL106" i="7"/>
  <c r="Q146" i="7"/>
  <c r="Q144" i="7"/>
  <c r="Q142" i="7"/>
  <c r="R159" i="7"/>
  <c r="N158" i="7"/>
  <c r="Q156" i="7"/>
  <c r="M155" i="7"/>
  <c r="R220" i="7"/>
  <c r="Q169" i="10"/>
  <c r="X154" i="9"/>
  <c r="X155" i="9"/>
  <c r="S171" i="10"/>
  <c r="AC193" i="10"/>
  <c r="AB192" i="10"/>
  <c r="V155" i="9"/>
  <c r="W207" i="10"/>
  <c r="V196" i="9"/>
  <c r="X195" i="9"/>
  <c r="D168" i="10"/>
  <c r="C279" i="10" s="1"/>
  <c r="C201" i="12" s="1"/>
  <c r="AC141" i="9"/>
  <c r="Z128" i="9"/>
  <c r="AB133" i="9"/>
  <c r="AA133" i="9"/>
  <c r="O128" i="6"/>
  <c r="N132" i="6"/>
  <c r="N130" i="6"/>
  <c r="Q141" i="6"/>
  <c r="R145" i="6"/>
  <c r="O144" i="6"/>
  <c r="Y144" i="6" s="1"/>
  <c r="Q142" i="6"/>
  <c r="Q154" i="6"/>
  <c r="M159" i="6"/>
  <c r="R157" i="6"/>
  <c r="P156" i="6"/>
  <c r="M155" i="6"/>
  <c r="M206" i="6"/>
  <c r="N221" i="6"/>
  <c r="AT104" i="7"/>
  <c r="B329" i="7" s="1"/>
  <c r="B112" i="12" s="1"/>
  <c r="AU105" i="7"/>
  <c r="W105" i="7"/>
  <c r="F105" i="7"/>
  <c r="AJ106" i="7"/>
  <c r="R106" i="7"/>
  <c r="N130" i="7"/>
  <c r="X130" i="7" s="1"/>
  <c r="O146" i="7"/>
  <c r="O144" i="7"/>
  <c r="O142" i="7"/>
  <c r="Q159" i="7"/>
  <c r="M158" i="7"/>
  <c r="O156" i="7"/>
  <c r="R197" i="7"/>
  <c r="M196" i="7"/>
  <c r="Q194" i="7"/>
  <c r="L193" i="7"/>
  <c r="M208" i="7"/>
  <c r="Q223" i="7"/>
  <c r="L220" i="7"/>
  <c r="Z194" i="10"/>
  <c r="V192" i="10"/>
  <c r="X195" i="10"/>
  <c r="Y209" i="10"/>
  <c r="I171" i="10"/>
  <c r="C326" i="10" s="1"/>
  <c r="C223" i="12" s="1"/>
  <c r="AB130" i="9"/>
  <c r="V129" i="9"/>
  <c r="AA131" i="9"/>
  <c r="L195" i="6"/>
  <c r="Q231" i="10"/>
  <c r="G231" i="10"/>
  <c r="D259" i="10" s="1"/>
  <c r="D189" i="12" s="1"/>
  <c r="S196" i="6"/>
  <c r="S193" i="6"/>
  <c r="L209" i="6"/>
  <c r="R196" i="6"/>
  <c r="R193" i="6"/>
  <c r="S208" i="6"/>
  <c r="S206" i="6"/>
  <c r="L221" i="6"/>
  <c r="AG105" i="7"/>
  <c r="AG106" i="7"/>
  <c r="Q197" i="6"/>
  <c r="S205" i="6"/>
  <c r="R207" i="6"/>
  <c r="S221" i="6"/>
  <c r="X105" i="7"/>
  <c r="X106" i="7"/>
  <c r="Q233" i="10"/>
  <c r="G233" i="10"/>
  <c r="D292" i="10" s="1"/>
  <c r="D207" i="12" s="1"/>
  <c r="P234" i="10"/>
  <c r="F234" i="10"/>
  <c r="D311" i="10" s="1"/>
  <c r="D217" i="12" s="1"/>
  <c r="N171" i="10"/>
  <c r="D171" i="10"/>
  <c r="C331" i="10" s="1"/>
  <c r="C228" i="12" s="1"/>
  <c r="P171" i="10"/>
  <c r="F171" i="10"/>
  <c r="C329" i="10" s="1"/>
  <c r="C226" i="12" s="1"/>
  <c r="V208" i="9"/>
  <c r="W211" i="9"/>
  <c r="V207" i="9"/>
  <c r="W207" i="9"/>
  <c r="AC208" i="9"/>
  <c r="X206" i="9"/>
  <c r="N128" i="6"/>
  <c r="M133" i="6"/>
  <c r="M132" i="6"/>
  <c r="M131" i="6"/>
  <c r="M130" i="6"/>
  <c r="M129" i="6"/>
  <c r="O141" i="6"/>
  <c r="N146" i="6"/>
  <c r="N145" i="6"/>
  <c r="N144" i="6"/>
  <c r="N143" i="6"/>
  <c r="N142" i="6"/>
  <c r="P154" i="6"/>
  <c r="O159" i="6"/>
  <c r="O158" i="6"/>
  <c r="O157" i="6"/>
  <c r="O156" i="6"/>
  <c r="O155" i="6"/>
  <c r="Q192" i="6"/>
  <c r="P197" i="6"/>
  <c r="P196" i="6"/>
  <c r="P195" i="6"/>
  <c r="P194" i="6"/>
  <c r="P193" i="6"/>
  <c r="R205" i="6"/>
  <c r="Q210" i="6"/>
  <c r="Q209" i="6"/>
  <c r="Q208" i="6"/>
  <c r="Q207" i="6"/>
  <c r="Q206" i="6"/>
  <c r="S218" i="6"/>
  <c r="R223" i="6"/>
  <c r="R222" i="6"/>
  <c r="R221" i="6"/>
  <c r="R220" i="6"/>
  <c r="R219" i="6"/>
  <c r="AS104" i="7"/>
  <c r="B330" i="7" s="1"/>
  <c r="B113" i="12" s="1"/>
  <c r="AC104" i="7"/>
  <c r="B294" i="7" s="1"/>
  <c r="B95" i="12" s="1"/>
  <c r="M104" i="7"/>
  <c r="B261" i="7" s="1"/>
  <c r="B77" i="12" s="1"/>
  <c r="AV105" i="7"/>
  <c r="AF105" i="7"/>
  <c r="N106" i="7"/>
  <c r="O133" i="7"/>
  <c r="O131" i="7"/>
  <c r="O129" i="7"/>
  <c r="L210" i="7"/>
  <c r="L208" i="7"/>
  <c r="L223" i="7"/>
  <c r="L221" i="7"/>
  <c r="P230" i="10"/>
  <c r="F230" i="10"/>
  <c r="D244" i="10" s="1"/>
  <c r="D181" i="12" s="1"/>
  <c r="M170" i="10"/>
  <c r="C170" i="10"/>
  <c r="C314" i="10" s="1"/>
  <c r="C220" i="12" s="1"/>
  <c r="V145" i="9"/>
  <c r="M166" i="10"/>
  <c r="B166" i="10"/>
  <c r="Q170" i="10"/>
  <c r="G170" i="10"/>
  <c r="C310" i="10" s="1"/>
  <c r="C216" i="12" s="1"/>
  <c r="Y222" i="10"/>
  <c r="X224" i="10"/>
  <c r="W224" i="10"/>
  <c r="W220" i="10"/>
  <c r="AA219" i="10"/>
  <c r="X223" i="10"/>
  <c r="W219" i="10"/>
  <c r="Z222" i="10"/>
  <c r="V221" i="10"/>
  <c r="W221" i="10"/>
  <c r="Z221" i="10"/>
  <c r="V224" i="10"/>
  <c r="AB223" i="10"/>
  <c r="V222" i="10"/>
  <c r="Z224" i="10"/>
  <c r="X220" i="10"/>
  <c r="W223" i="10"/>
  <c r="X222" i="10"/>
  <c r="X219" i="10"/>
  <c r="X221" i="10"/>
  <c r="AA224" i="10"/>
  <c r="AB221" i="10"/>
  <c r="AA223" i="10"/>
  <c r="V220" i="10"/>
  <c r="Y224" i="10"/>
  <c r="AC224" i="10"/>
  <c r="AC222" i="10"/>
  <c r="AC221" i="10"/>
  <c r="V223" i="10"/>
  <c r="AB219" i="10"/>
  <c r="AC223" i="10"/>
  <c r="Y221" i="10"/>
  <c r="AC206" i="9"/>
  <c r="AA206" i="9"/>
  <c r="Z206" i="9"/>
  <c r="Y206" i="9"/>
  <c r="Z197" i="9"/>
  <c r="AB195" i="9"/>
  <c r="I170" i="10"/>
  <c r="C308" i="10" s="1"/>
  <c r="C214" i="12" s="1"/>
  <c r="AC211" i="9"/>
  <c r="W209" i="9"/>
  <c r="L196" i="6"/>
  <c r="L171" i="10"/>
  <c r="B171" i="10"/>
  <c r="R170" i="10"/>
  <c r="H170" i="10"/>
  <c r="C309" i="10" s="1"/>
  <c r="C215" i="12" s="1"/>
  <c r="S195" i="6"/>
  <c r="M205" i="6"/>
  <c r="L207" i="6"/>
  <c r="R197" i="6"/>
  <c r="L205" i="6"/>
  <c r="S207" i="6"/>
  <c r="L223" i="6"/>
  <c r="L219" i="6"/>
  <c r="Y106" i="7"/>
  <c r="Y105" i="7"/>
  <c r="Y104" i="7"/>
  <c r="B274" i="7" s="1"/>
  <c r="B82" i="12" s="1"/>
  <c r="O169" i="10"/>
  <c r="E169" i="10"/>
  <c r="C294" i="10" s="1"/>
  <c r="C209" i="12" s="1"/>
  <c r="Q195" i="6"/>
  <c r="R210" i="6"/>
  <c r="S223" i="6"/>
  <c r="P105" i="7"/>
  <c r="P106" i="7"/>
  <c r="Q133" i="7"/>
  <c r="Q131" i="7"/>
  <c r="M167" i="10"/>
  <c r="C167" i="10"/>
  <c r="C263" i="10" s="1"/>
  <c r="C193" i="12" s="1"/>
  <c r="M128" i="6"/>
  <c r="L133" i="6"/>
  <c r="V133" i="6" s="1"/>
  <c r="L132" i="6"/>
  <c r="V132" i="6" s="1"/>
  <c r="L131" i="6"/>
  <c r="L130" i="6"/>
  <c r="V130" i="6" s="1"/>
  <c r="P192" i="6"/>
  <c r="O197" i="6"/>
  <c r="O196" i="6"/>
  <c r="O195" i="6"/>
  <c r="O194" i="6"/>
  <c r="O193" i="6"/>
  <c r="Q205" i="6"/>
  <c r="P210" i="6"/>
  <c r="P209" i="6"/>
  <c r="P208" i="6"/>
  <c r="P207" i="6"/>
  <c r="P206" i="6"/>
  <c r="R218" i="6"/>
  <c r="Q223" i="6"/>
  <c r="Q222" i="6"/>
  <c r="Q221" i="6"/>
  <c r="Q220" i="6"/>
  <c r="Q219" i="6"/>
  <c r="X104" i="7"/>
  <c r="B275" i="7" s="1"/>
  <c r="B83" i="12" s="1"/>
  <c r="N105" i="7"/>
  <c r="AT106" i="7"/>
  <c r="AD106" i="7"/>
  <c r="M106" i="7"/>
  <c r="N133" i="7"/>
  <c r="N131" i="7"/>
  <c r="N206" i="7"/>
  <c r="N207" i="7"/>
  <c r="N208" i="7"/>
  <c r="N209" i="7"/>
  <c r="N210" i="7"/>
  <c r="O205" i="7"/>
  <c r="O206" i="7"/>
  <c r="O207" i="7"/>
  <c r="O208" i="7"/>
  <c r="O209" i="7"/>
  <c r="O210" i="7"/>
  <c r="P205" i="7"/>
  <c r="P206" i="7"/>
  <c r="P207" i="7"/>
  <c r="P208" i="7"/>
  <c r="P209" i="7"/>
  <c r="P210" i="7"/>
  <c r="Q205" i="7"/>
  <c r="S206" i="7"/>
  <c r="S207" i="7"/>
  <c r="S208" i="7"/>
  <c r="S209" i="7"/>
  <c r="S210" i="7"/>
  <c r="L205" i="7"/>
  <c r="S205" i="7"/>
  <c r="R209" i="7"/>
  <c r="R207" i="7"/>
  <c r="L168" i="9"/>
  <c r="B168" i="9"/>
  <c r="V146" i="9"/>
  <c r="AA144" i="9"/>
  <c r="V141" i="9"/>
  <c r="B166" i="9" s="1"/>
  <c r="AA146" i="9"/>
  <c r="AB142" i="9"/>
  <c r="AC146" i="9"/>
  <c r="AA142" i="9"/>
  <c r="AC144" i="9"/>
  <c r="AC142" i="9"/>
  <c r="AA143" i="9"/>
  <c r="Q168" i="9" s="1"/>
  <c r="AB143" i="9"/>
  <c r="Y145" i="9"/>
  <c r="V142" i="9"/>
  <c r="Y144" i="9"/>
  <c r="E169" i="9" s="1"/>
  <c r="C294" i="9" s="1"/>
  <c r="C152" i="12" s="1"/>
  <c r="Y143" i="9"/>
  <c r="E168" i="9" s="1"/>
  <c r="C278" i="9" s="1"/>
  <c r="C143" i="12" s="1"/>
  <c r="Y142" i="9"/>
  <c r="AC145" i="9"/>
  <c r="AB146" i="9"/>
  <c r="R171" i="9" s="1"/>
  <c r="N166" i="9"/>
  <c r="D166" i="9"/>
  <c r="C246" i="9" s="1"/>
  <c r="C126" i="12" s="1"/>
  <c r="X143" i="9"/>
  <c r="P167" i="9"/>
  <c r="F167" i="9"/>
  <c r="C260" i="9" s="1"/>
  <c r="C133" i="12" s="1"/>
  <c r="Z144" i="9"/>
  <c r="AB211" i="9"/>
  <c r="Z211" i="9"/>
  <c r="Y211" i="9"/>
  <c r="X211" i="9"/>
  <c r="AC210" i="9"/>
  <c r="Z195" i="9"/>
  <c r="V197" i="9"/>
  <c r="W206" i="9"/>
  <c r="AB144" i="9"/>
  <c r="AB141" i="9"/>
  <c r="L197" i="6"/>
  <c r="L193" i="6"/>
  <c r="P168" i="10"/>
  <c r="F168" i="10"/>
  <c r="C277" i="10" s="1"/>
  <c r="C199" i="12" s="1"/>
  <c r="L192" i="6"/>
  <c r="L208" i="6"/>
  <c r="S192" i="6"/>
  <c r="R194" i="6"/>
  <c r="S209" i="6"/>
  <c r="M218" i="6"/>
  <c r="L220" i="6"/>
  <c r="AO105" i="7"/>
  <c r="AO106" i="7"/>
  <c r="Q104" i="7"/>
  <c r="B257" i="7" s="1"/>
  <c r="B73" i="12" s="1"/>
  <c r="Q105" i="7"/>
  <c r="Q106" i="7"/>
  <c r="I231" i="10"/>
  <c r="D257" i="10" s="1"/>
  <c r="D187" i="12" s="1"/>
  <c r="S231" i="10"/>
  <c r="R192" i="6"/>
  <c r="Q194" i="6"/>
  <c r="R208" i="6"/>
  <c r="L218" i="6"/>
  <c r="S220" i="6"/>
  <c r="H105" i="7"/>
  <c r="H106" i="7"/>
  <c r="S129" i="7"/>
  <c r="S130" i="7"/>
  <c r="S131" i="7"/>
  <c r="S132" i="7"/>
  <c r="AC132" i="7" s="1"/>
  <c r="S133" i="7"/>
  <c r="L128" i="7"/>
  <c r="L129" i="7"/>
  <c r="V129" i="7" s="1"/>
  <c r="L130" i="7"/>
  <c r="V130" i="7" s="1"/>
  <c r="L131" i="7"/>
  <c r="L132" i="7"/>
  <c r="L133" i="7"/>
  <c r="Y128" i="7" s="1"/>
  <c r="M128" i="7"/>
  <c r="W128" i="7" s="1"/>
  <c r="M129" i="7"/>
  <c r="M130" i="7"/>
  <c r="M131" i="7"/>
  <c r="W131" i="7" s="1"/>
  <c r="M132" i="7"/>
  <c r="W132" i="7" s="1"/>
  <c r="M133" i="7"/>
  <c r="N128" i="7"/>
  <c r="X128" i="7" s="1"/>
  <c r="P129" i="7"/>
  <c r="Z129" i="7" s="1"/>
  <c r="P130" i="7"/>
  <c r="Z130" i="7" s="1"/>
  <c r="P131" i="7"/>
  <c r="P132" i="7"/>
  <c r="P133" i="7"/>
  <c r="Z133" i="7" s="1"/>
  <c r="Q128" i="7"/>
  <c r="AA128" i="7" s="1"/>
  <c r="Q129" i="7"/>
  <c r="L129" i="6"/>
  <c r="L128" i="6"/>
  <c r="S133" i="6"/>
  <c r="S132" i="6"/>
  <c r="AC132" i="6" s="1"/>
  <c r="S131" i="6"/>
  <c r="AC131" i="6" s="1"/>
  <c r="S130" i="6"/>
  <c r="AC130" i="6" s="1"/>
  <c r="S129" i="6"/>
  <c r="AC129" i="6" s="1"/>
  <c r="M141" i="6"/>
  <c r="L146" i="6"/>
  <c r="V146" i="6" s="1"/>
  <c r="L145" i="6"/>
  <c r="V145" i="6" s="1"/>
  <c r="L144" i="6"/>
  <c r="L143" i="6"/>
  <c r="L142" i="6"/>
  <c r="V142" i="6" s="1"/>
  <c r="O192" i="6"/>
  <c r="N197" i="6"/>
  <c r="N196" i="6"/>
  <c r="N195" i="6"/>
  <c r="N194" i="6"/>
  <c r="N193" i="6"/>
  <c r="P205" i="6"/>
  <c r="O210" i="6"/>
  <c r="O209" i="6"/>
  <c r="O208" i="6"/>
  <c r="O207" i="6"/>
  <c r="O206" i="6"/>
  <c r="Q218" i="6"/>
  <c r="P223" i="6"/>
  <c r="P222" i="6"/>
  <c r="P221" i="6"/>
  <c r="P220" i="6"/>
  <c r="P219" i="6"/>
  <c r="AN104" i="7"/>
  <c r="B309" i="7" s="1"/>
  <c r="B101" i="12" s="1"/>
  <c r="AS105" i="7"/>
  <c r="AC105" i="7"/>
  <c r="S128" i="7"/>
  <c r="R132" i="7"/>
  <c r="AB132" i="7" s="1"/>
  <c r="R130" i="7"/>
  <c r="AB130" i="7" s="1"/>
  <c r="N219" i="7"/>
  <c r="N220" i="7"/>
  <c r="N221" i="7"/>
  <c r="N222" i="7"/>
  <c r="N223" i="7"/>
  <c r="O218" i="7"/>
  <c r="O219" i="7"/>
  <c r="O220" i="7"/>
  <c r="O221" i="7"/>
  <c r="O222" i="7"/>
  <c r="O223" i="7"/>
  <c r="P218" i="7"/>
  <c r="P219" i="7"/>
  <c r="P220" i="7"/>
  <c r="P221" i="7"/>
  <c r="P222" i="7"/>
  <c r="P223" i="7"/>
  <c r="Q218" i="7"/>
  <c r="S219" i="7"/>
  <c r="S220" i="7"/>
  <c r="S221" i="7"/>
  <c r="S222" i="7"/>
  <c r="S223" i="7"/>
  <c r="L218" i="7"/>
  <c r="R205" i="7"/>
  <c r="Q209" i="7"/>
  <c r="Q207" i="7"/>
  <c r="R218" i="7"/>
  <c r="Q222" i="7"/>
  <c r="Q220" i="7"/>
  <c r="W142" i="9"/>
  <c r="X144" i="9"/>
  <c r="Z145" i="9"/>
  <c r="G166" i="10"/>
  <c r="C243" i="10" s="1"/>
  <c r="C180" i="12" s="1"/>
  <c r="P231" i="10"/>
  <c r="F231" i="10"/>
  <c r="D260" i="10" s="1"/>
  <c r="D190" i="12" s="1"/>
  <c r="V210" i="9"/>
  <c r="Z194" i="9"/>
  <c r="Z192" i="9"/>
  <c r="X196" i="9"/>
  <c r="AB196" i="9"/>
  <c r="V192" i="9"/>
  <c r="G167" i="10"/>
  <c r="C259" i="10" s="1"/>
  <c r="C189" i="12" s="1"/>
  <c r="AC219" i="10"/>
  <c r="O168" i="9"/>
  <c r="AC143" i="9"/>
  <c r="S166" i="9"/>
  <c r="I166" i="9"/>
  <c r="C241" i="9" s="1"/>
  <c r="C121" i="12" s="1"/>
  <c r="M192" i="6"/>
  <c r="L194" i="6"/>
  <c r="L166" i="9"/>
  <c r="S197" i="6"/>
  <c r="S194" i="6"/>
  <c r="L210" i="6"/>
  <c r="L206" i="6"/>
  <c r="O167" i="10"/>
  <c r="E167" i="10"/>
  <c r="C261" i="10" s="1"/>
  <c r="C191" i="12" s="1"/>
  <c r="R195" i="6"/>
  <c r="S210" i="6"/>
  <c r="L222" i="6"/>
  <c r="AW105" i="7"/>
  <c r="AW106" i="7"/>
  <c r="I104" i="7"/>
  <c r="B241" i="7" s="1"/>
  <c r="B64" i="12" s="1"/>
  <c r="I105" i="7"/>
  <c r="I106" i="7"/>
  <c r="N169" i="10"/>
  <c r="D169" i="10"/>
  <c r="C295" i="10" s="1"/>
  <c r="C210" i="12" s="1"/>
  <c r="C233" i="10"/>
  <c r="D296" i="10" s="1"/>
  <c r="D211" i="12" s="1"/>
  <c r="M233" i="10"/>
  <c r="R233" i="10"/>
  <c r="H233" i="10"/>
  <c r="D291" i="10" s="1"/>
  <c r="D206" i="12" s="1"/>
  <c r="L167" i="9"/>
  <c r="B167" i="9"/>
  <c r="Q196" i="6"/>
  <c r="Q193" i="6"/>
  <c r="R209" i="6"/>
  <c r="R206" i="6"/>
  <c r="S222" i="6"/>
  <c r="S219" i="6"/>
  <c r="S128" i="6"/>
  <c r="AC128" i="6" s="1"/>
  <c r="R133" i="6"/>
  <c r="R132" i="6"/>
  <c r="R131" i="6"/>
  <c r="R130" i="6"/>
  <c r="L141" i="6"/>
  <c r="V141" i="6" s="1"/>
  <c r="S146" i="6"/>
  <c r="AC146" i="6" s="1"/>
  <c r="S145" i="6"/>
  <c r="AC145" i="6" s="1"/>
  <c r="S144" i="6"/>
  <c r="AC144" i="6" s="1"/>
  <c r="S143" i="6"/>
  <c r="AC143" i="6" s="1"/>
  <c r="M154" i="6"/>
  <c r="L159" i="6"/>
  <c r="V159" i="6" s="1"/>
  <c r="L158" i="6"/>
  <c r="L157" i="6"/>
  <c r="L156" i="6"/>
  <c r="N192" i="6"/>
  <c r="M197" i="6"/>
  <c r="M196" i="6"/>
  <c r="M195" i="6"/>
  <c r="M194" i="6"/>
  <c r="O205" i="6"/>
  <c r="N210" i="6"/>
  <c r="N209" i="6"/>
  <c r="N208" i="6"/>
  <c r="N207" i="6"/>
  <c r="P218" i="6"/>
  <c r="O223" i="6"/>
  <c r="O222" i="6"/>
  <c r="O221" i="6"/>
  <c r="O220" i="6"/>
  <c r="AL104" i="7"/>
  <c r="B311" i="7" s="1"/>
  <c r="B103" i="12" s="1"/>
  <c r="U104" i="7"/>
  <c r="B278" i="7" s="1"/>
  <c r="B86" i="12" s="1"/>
  <c r="H104" i="7"/>
  <c r="B242" i="7" s="1"/>
  <c r="B65" i="12" s="1"/>
  <c r="R128" i="7"/>
  <c r="AB128" i="7" s="1"/>
  <c r="Q132" i="7"/>
  <c r="AA132" i="7" s="1"/>
  <c r="Q130" i="7"/>
  <c r="AA130" i="7" s="1"/>
  <c r="N205" i="7"/>
  <c r="M209" i="7"/>
  <c r="M207" i="7"/>
  <c r="N218" i="7"/>
  <c r="M222" i="7"/>
  <c r="M220" i="7"/>
  <c r="H169" i="10"/>
  <c r="C291" i="10" s="1"/>
  <c r="C206" i="12" s="1"/>
  <c r="O167" i="9"/>
  <c r="E167" i="9"/>
  <c r="C261" i="9" s="1"/>
  <c r="C134" i="12" s="1"/>
  <c r="AB224" i="10"/>
  <c r="AA221" i="10"/>
  <c r="O170" i="9"/>
  <c r="E170" i="9"/>
  <c r="C312" i="9" s="1"/>
  <c r="C161" i="12" s="1"/>
  <c r="Z196" i="9"/>
  <c r="AB145" i="9"/>
  <c r="Q141" i="7"/>
  <c r="P146" i="7"/>
  <c r="P145" i="7"/>
  <c r="P144" i="7"/>
  <c r="P143" i="7"/>
  <c r="P142" i="7"/>
  <c r="Q154" i="7"/>
  <c r="P159" i="7"/>
  <c r="P158" i="7"/>
  <c r="P157" i="7"/>
  <c r="P156" i="7"/>
  <c r="P155" i="7"/>
  <c r="L192" i="7"/>
  <c r="S197" i="7"/>
  <c r="S196" i="7"/>
  <c r="S195" i="7"/>
  <c r="S194" i="7"/>
  <c r="S193" i="7"/>
  <c r="Y194" i="9"/>
  <c r="Y196" i="9"/>
  <c r="Y192" i="9"/>
  <c r="S167" i="10"/>
  <c r="I167" i="10"/>
  <c r="C257" i="10" s="1"/>
  <c r="C187" i="12" s="1"/>
  <c r="V144" i="9"/>
  <c r="W159" i="9"/>
  <c r="P169" i="10"/>
  <c r="F169" i="10"/>
  <c r="C293" i="10" s="1"/>
  <c r="C208" i="12" s="1"/>
  <c r="Y207" i="10"/>
  <c r="O231" i="10" s="1"/>
  <c r="X142" i="9"/>
  <c r="N167" i="9" s="1"/>
  <c r="W210" i="10"/>
  <c r="AB197" i="10"/>
  <c r="W196" i="10"/>
  <c r="AC197" i="10"/>
  <c r="X194" i="10"/>
  <c r="V196" i="10"/>
  <c r="AB194" i="10"/>
  <c r="Z143" i="9"/>
  <c r="P168" i="9" s="1"/>
  <c r="AB206" i="10"/>
  <c r="AC194" i="10"/>
  <c r="W210" i="9"/>
  <c r="AA209" i="9"/>
  <c r="AA207" i="9"/>
  <c r="AA208" i="9"/>
  <c r="X208" i="10"/>
  <c r="V194" i="9"/>
  <c r="X193" i="9"/>
  <c r="Y192" i="10"/>
  <c r="O230" i="10" s="1"/>
  <c r="O224" i="9"/>
  <c r="AB221" i="9" s="1"/>
  <c r="AQ105" i="7"/>
  <c r="AI105" i="7"/>
  <c r="AA105" i="7"/>
  <c r="R105" i="7"/>
  <c r="J105" i="7"/>
  <c r="B106" i="7"/>
  <c r="AP106" i="7"/>
  <c r="AH106" i="7"/>
  <c r="Z106" i="7"/>
  <c r="N141" i="7"/>
  <c r="X141" i="7" s="1"/>
  <c r="M146" i="7"/>
  <c r="M145" i="7"/>
  <c r="M144" i="7"/>
  <c r="M143" i="7"/>
  <c r="M142" i="7"/>
  <c r="W193" i="9"/>
  <c r="W195" i="9"/>
  <c r="W197" i="9"/>
  <c r="L169" i="9"/>
  <c r="B169" i="9"/>
  <c r="W141" i="9"/>
  <c r="M166" i="9" s="1"/>
  <c r="W143" i="9"/>
  <c r="X156" i="9"/>
  <c r="X145" i="9"/>
  <c r="L167" i="10"/>
  <c r="B167" i="10"/>
  <c r="Z157" i="9"/>
  <c r="Z146" i="9"/>
  <c r="AB210" i="9"/>
  <c r="Z210" i="9"/>
  <c r="Y210" i="9"/>
  <c r="X210" i="9"/>
  <c r="V222" i="9"/>
  <c r="L233" i="9" s="1"/>
  <c r="Y159" i="9"/>
  <c r="Z193" i="9"/>
  <c r="V195" i="9"/>
  <c r="AB208" i="10"/>
  <c r="Y193" i="10"/>
  <c r="Z222" i="9"/>
  <c r="P233" i="9" s="1"/>
  <c r="Z154" i="9"/>
  <c r="AB157" i="9"/>
  <c r="AB156" i="9"/>
  <c r="AA158" i="9"/>
  <c r="B105" i="7"/>
  <c r="AP105" i="7"/>
  <c r="AH105" i="7"/>
  <c r="Z105" i="7"/>
  <c r="M141" i="7"/>
  <c r="L146" i="7"/>
  <c r="Y145" i="7" s="1"/>
  <c r="L145" i="7"/>
  <c r="L144" i="7"/>
  <c r="V144" i="7" s="1"/>
  <c r="L143" i="7"/>
  <c r="V143" i="7" s="1"/>
  <c r="L142" i="7"/>
  <c r="M154" i="7"/>
  <c r="L159" i="7"/>
  <c r="AB156" i="7" s="1"/>
  <c r="L158" i="7"/>
  <c r="L157" i="7"/>
  <c r="L156" i="7"/>
  <c r="L155" i="7"/>
  <c r="V155" i="7" s="1"/>
  <c r="P192" i="7"/>
  <c r="O197" i="7"/>
  <c r="O196" i="7"/>
  <c r="O195" i="7"/>
  <c r="O194" i="7"/>
  <c r="O193" i="7"/>
  <c r="Y193" i="9"/>
  <c r="Y195" i="9"/>
  <c r="Y197" i="9"/>
  <c r="V158" i="9"/>
  <c r="W155" i="9"/>
  <c r="W144" i="9"/>
  <c r="C169" i="9" s="1"/>
  <c r="C296" i="9" s="1"/>
  <c r="C154" i="12" s="1"/>
  <c r="X157" i="9"/>
  <c r="X146" i="9"/>
  <c r="D171" i="9" s="1"/>
  <c r="C331" i="9" s="1"/>
  <c r="C171" i="12" s="1"/>
  <c r="Y208" i="10"/>
  <c r="R167" i="10"/>
  <c r="H167" i="10"/>
  <c r="C258" i="10" s="1"/>
  <c r="C188" i="12" s="1"/>
  <c r="Z158" i="9"/>
  <c r="AA141" i="9"/>
  <c r="Q166" i="9" s="1"/>
  <c r="V206" i="10"/>
  <c r="L230" i="10" s="1"/>
  <c r="AC196" i="10"/>
  <c r="AB209" i="9"/>
  <c r="Z209" i="9"/>
  <c r="Y209" i="9"/>
  <c r="X209" i="9"/>
  <c r="AB207" i="10"/>
  <c r="R231" i="10" s="1"/>
  <c r="V211" i="9"/>
  <c r="AB197" i="9"/>
  <c r="V193" i="9"/>
  <c r="H166" i="10"/>
  <c r="C242" i="10" s="1"/>
  <c r="C179" i="12" s="1"/>
  <c r="AC221" i="9"/>
  <c r="S232" i="9" s="1"/>
  <c r="AA222" i="9"/>
  <c r="Q233" i="9" s="1"/>
  <c r="Z221" i="9"/>
  <c r="Y221" i="9"/>
  <c r="AC156" i="9"/>
  <c r="AB158" i="9"/>
  <c r="AB154" i="9"/>
  <c r="L141" i="7"/>
  <c r="S146" i="7"/>
  <c r="AC146" i="7" s="1"/>
  <c r="S145" i="7"/>
  <c r="AC145" i="7" s="1"/>
  <c r="S144" i="7"/>
  <c r="AC144" i="7" s="1"/>
  <c r="S143" i="7"/>
  <c r="AC143" i="7" s="1"/>
  <c r="L154" i="7"/>
  <c r="V154" i="7" s="1"/>
  <c r="S159" i="7"/>
  <c r="AC159" i="7" s="1"/>
  <c r="S158" i="7"/>
  <c r="S157" i="7"/>
  <c r="S156" i="7"/>
  <c r="AC156" i="7" s="1"/>
  <c r="O192" i="7"/>
  <c r="N197" i="7"/>
  <c r="N196" i="7"/>
  <c r="N195" i="7"/>
  <c r="N194" i="7"/>
  <c r="AA193" i="9"/>
  <c r="AA195" i="9"/>
  <c r="AA197" i="9"/>
  <c r="P167" i="10"/>
  <c r="F167" i="10"/>
  <c r="C260" i="10" s="1"/>
  <c r="C190" i="12" s="1"/>
  <c r="V159" i="9"/>
  <c r="AC158" i="9"/>
  <c r="AA157" i="9"/>
  <c r="AC159" i="9"/>
  <c r="AA155" i="9"/>
  <c r="AA159" i="9"/>
  <c r="AC157" i="9"/>
  <c r="AC155" i="9"/>
  <c r="W156" i="9"/>
  <c r="W145" i="9"/>
  <c r="M170" i="9" s="1"/>
  <c r="X158" i="9"/>
  <c r="Y141" i="9"/>
  <c r="E166" i="9" s="1"/>
  <c r="C245" i="9" s="1"/>
  <c r="C125" i="12" s="1"/>
  <c r="Z159" i="9"/>
  <c r="V210" i="10"/>
  <c r="X206" i="10"/>
  <c r="Y211" i="10"/>
  <c r="W208" i="10"/>
  <c r="AC209" i="10"/>
  <c r="V209" i="10"/>
  <c r="Y210" i="10"/>
  <c r="O234" i="10" s="1"/>
  <c r="X207" i="10"/>
  <c r="X221" i="9"/>
  <c r="N232" i="9" s="1"/>
  <c r="AB208" i="9"/>
  <c r="Z208" i="9"/>
  <c r="Y208" i="9"/>
  <c r="X208" i="9"/>
  <c r="W192" i="10"/>
  <c r="Z209" i="10"/>
  <c r="X194" i="9"/>
  <c r="AB193" i="9"/>
  <c r="AC208" i="10"/>
  <c r="AC220" i="9"/>
  <c r="S231" i="9" s="1"/>
  <c r="AA221" i="9"/>
  <c r="Q232" i="9" s="1"/>
  <c r="Z220" i="9"/>
  <c r="P231" i="9" s="1"/>
  <c r="Y220" i="9"/>
  <c r="O231" i="9" s="1"/>
  <c r="AB155" i="9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B101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B100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B9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B90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B89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B88" i="6"/>
  <c r="R232" i="9" l="1"/>
  <c r="N171" i="9"/>
  <c r="Z223" i="9"/>
  <c r="O169" i="9"/>
  <c r="AA220" i="9"/>
  <c r="Q231" i="9" s="1"/>
  <c r="O166" i="9"/>
  <c r="AA143" i="6"/>
  <c r="X143" i="7"/>
  <c r="X154" i="6"/>
  <c r="X156" i="6"/>
  <c r="W159" i="6"/>
  <c r="AC157" i="6"/>
  <c r="Y154" i="7"/>
  <c r="AA154" i="7"/>
  <c r="F234" i="9"/>
  <c r="D311" i="9" s="1"/>
  <c r="D160" i="12" s="1"/>
  <c r="W156" i="7"/>
  <c r="M169" i="9"/>
  <c r="W220" i="9"/>
  <c r="E234" i="10"/>
  <c r="D312" i="10" s="1"/>
  <c r="D218" i="12" s="1"/>
  <c r="AA131" i="7"/>
  <c r="AC219" i="9"/>
  <c r="S230" i="9" s="1"/>
  <c r="Y145" i="6"/>
  <c r="X157" i="7"/>
  <c r="Z159" i="6"/>
  <c r="W144" i="6"/>
  <c r="AA154" i="6"/>
  <c r="X159" i="6"/>
  <c r="AA155" i="7"/>
  <c r="D231" i="9"/>
  <c r="D262" i="9" s="1"/>
  <c r="D135" i="12" s="1"/>
  <c r="Z142" i="7"/>
  <c r="AA224" i="9"/>
  <c r="G235" i="9" s="1"/>
  <c r="D328" i="9" s="1"/>
  <c r="D168" i="12" s="1"/>
  <c r="I232" i="9"/>
  <c r="D274" i="9" s="1"/>
  <c r="D139" i="12" s="1"/>
  <c r="AC155" i="7"/>
  <c r="AA133" i="7"/>
  <c r="V223" i="9"/>
  <c r="L234" i="9" s="1"/>
  <c r="X220" i="9"/>
  <c r="I230" i="9"/>
  <c r="D241" i="9" s="1"/>
  <c r="D121" i="12" s="1"/>
  <c r="Y223" i="9"/>
  <c r="O234" i="9" s="1"/>
  <c r="AB146" i="6"/>
  <c r="Y143" i="7"/>
  <c r="AA144" i="6"/>
  <c r="AA145" i="6"/>
  <c r="AA142" i="6"/>
  <c r="AB154" i="6"/>
  <c r="Z154" i="7"/>
  <c r="B109" i="6"/>
  <c r="B108" i="6"/>
  <c r="B110" i="6"/>
  <c r="AC158" i="7"/>
  <c r="V157" i="7"/>
  <c r="Z143" i="7"/>
  <c r="W224" i="9"/>
  <c r="V143" i="6"/>
  <c r="Z131" i="7"/>
  <c r="W129" i="7"/>
  <c r="AC133" i="7"/>
  <c r="W222" i="9"/>
  <c r="V131" i="6"/>
  <c r="W157" i="7"/>
  <c r="AC142" i="7"/>
  <c r="X143" i="6"/>
  <c r="W132" i="6"/>
  <c r="AC223" i="9"/>
  <c r="Y142" i="6"/>
  <c r="Y132" i="7"/>
  <c r="Z146" i="6"/>
  <c r="Z141" i="6"/>
  <c r="Y130" i="6"/>
  <c r="Z141" i="7"/>
  <c r="V158" i="7"/>
  <c r="C235" i="9"/>
  <c r="D332" i="9" s="1"/>
  <c r="D172" i="12" s="1"/>
  <c r="E231" i="10"/>
  <c r="D261" i="10" s="1"/>
  <c r="D191" i="12" s="1"/>
  <c r="Z155" i="7"/>
  <c r="Z144" i="7"/>
  <c r="Y224" i="9"/>
  <c r="E235" i="9" s="1"/>
  <c r="D330" i="9" s="1"/>
  <c r="D170" i="12" s="1"/>
  <c r="Y155" i="6"/>
  <c r="X144" i="6"/>
  <c r="W133" i="6"/>
  <c r="B230" i="10"/>
  <c r="AB143" i="6"/>
  <c r="AB129" i="6"/>
  <c r="AB128" i="6"/>
  <c r="Z132" i="6"/>
  <c r="Y128" i="6"/>
  <c r="Y132" i="6"/>
  <c r="C233" i="9"/>
  <c r="D296" i="9" s="1"/>
  <c r="D154" i="12" s="1"/>
  <c r="G232" i="9"/>
  <c r="D276" i="9" s="1"/>
  <c r="D141" i="12" s="1"/>
  <c r="V156" i="6"/>
  <c r="Y156" i="6"/>
  <c r="X145" i="6"/>
  <c r="X128" i="6"/>
  <c r="X141" i="6"/>
  <c r="AC154" i="7"/>
  <c r="AB158" i="7"/>
  <c r="AA158" i="7"/>
  <c r="AA156" i="7"/>
  <c r="Z128" i="6"/>
  <c r="W154" i="7"/>
  <c r="AA223" i="9"/>
  <c r="Q234" i="9" s="1"/>
  <c r="C231" i="9"/>
  <c r="D263" i="9" s="1"/>
  <c r="D136" i="12" s="1"/>
  <c r="Z219" i="9"/>
  <c r="V157" i="6"/>
  <c r="F168" i="9"/>
  <c r="C277" i="9" s="1"/>
  <c r="C142" i="12" s="1"/>
  <c r="V132" i="7"/>
  <c r="AC130" i="7"/>
  <c r="Y157" i="6"/>
  <c r="X146" i="6"/>
  <c r="I231" i="9"/>
  <c r="D257" i="9" s="1"/>
  <c r="D130" i="12" s="1"/>
  <c r="Y146" i="6"/>
  <c r="AB143" i="7"/>
  <c r="AA146" i="6"/>
  <c r="Y141" i="7"/>
  <c r="X158" i="7"/>
  <c r="W158" i="6"/>
  <c r="X224" i="9"/>
  <c r="N235" i="9" s="1"/>
  <c r="V142" i="7"/>
  <c r="AC222" i="9"/>
  <c r="W142" i="7"/>
  <c r="AA219" i="9"/>
  <c r="G230" i="9" s="1"/>
  <c r="D243" i="9" s="1"/>
  <c r="D123" i="12" s="1"/>
  <c r="AA129" i="7"/>
  <c r="W133" i="7"/>
  <c r="V131" i="7"/>
  <c r="AC129" i="7"/>
  <c r="AB224" i="9"/>
  <c r="R235" i="9" s="1"/>
  <c r="X154" i="7"/>
  <c r="AC155" i="6"/>
  <c r="AA128" i="6"/>
  <c r="Z157" i="6"/>
  <c r="X133" i="6"/>
  <c r="AA156" i="6"/>
  <c r="AC141" i="6"/>
  <c r="R168" i="7"/>
  <c r="H168" i="7"/>
  <c r="C275" i="7" s="1"/>
  <c r="C83" i="12" s="1"/>
  <c r="O93" i="6"/>
  <c r="O95" i="6"/>
  <c r="O94" i="6"/>
  <c r="O105" i="6"/>
  <c r="O104" i="6"/>
  <c r="B259" i="6" s="1"/>
  <c r="G18" i="12" s="1"/>
  <c r="O106" i="6"/>
  <c r="M168" i="9"/>
  <c r="C168" i="9"/>
  <c r="C280" i="9" s="1"/>
  <c r="C145" i="12" s="1"/>
  <c r="M167" i="9"/>
  <c r="C167" i="9"/>
  <c r="C263" i="9" s="1"/>
  <c r="C136" i="12" s="1"/>
  <c r="N232" i="10"/>
  <c r="D232" i="10"/>
  <c r="D279" i="10" s="1"/>
  <c r="D201" i="12" s="1"/>
  <c r="AT94" i="6"/>
  <c r="AT93" i="6"/>
  <c r="AT95" i="6"/>
  <c r="N93" i="6"/>
  <c r="N95" i="6"/>
  <c r="N94" i="6"/>
  <c r="AT105" i="6"/>
  <c r="AT104" i="6"/>
  <c r="B329" i="6" s="1"/>
  <c r="G55" i="12" s="1"/>
  <c r="AT106" i="6"/>
  <c r="F105" i="6"/>
  <c r="F106" i="6"/>
  <c r="F104" i="6"/>
  <c r="B244" i="6" s="1"/>
  <c r="G10" i="12" s="1"/>
  <c r="AK94" i="6"/>
  <c r="AK95" i="6"/>
  <c r="AK93" i="6"/>
  <c r="E94" i="6"/>
  <c r="E95" i="6"/>
  <c r="E93" i="6"/>
  <c r="AS105" i="6"/>
  <c r="AS106" i="6"/>
  <c r="AS104" i="6"/>
  <c r="B330" i="6" s="1"/>
  <c r="G56" i="12" s="1"/>
  <c r="M105" i="6"/>
  <c r="M106" i="6"/>
  <c r="M104" i="6"/>
  <c r="B261" i="6" s="1"/>
  <c r="G20" i="12" s="1"/>
  <c r="S169" i="9"/>
  <c r="I169" i="9"/>
  <c r="C290" i="9" s="1"/>
  <c r="C148" i="12" s="1"/>
  <c r="P230" i="9"/>
  <c r="M233" i="9"/>
  <c r="N233" i="10"/>
  <c r="D233" i="10"/>
  <c r="D295" i="10" s="1"/>
  <c r="D210" i="12" s="1"/>
  <c r="N171" i="6"/>
  <c r="D171" i="6"/>
  <c r="C331" i="6" s="1"/>
  <c r="H57" i="12" s="1"/>
  <c r="AR95" i="6"/>
  <c r="AR93" i="6"/>
  <c r="AR94" i="6"/>
  <c r="AJ106" i="6"/>
  <c r="AJ104" i="6"/>
  <c r="B313" i="6" s="1"/>
  <c r="G48" i="12" s="1"/>
  <c r="AJ105" i="6"/>
  <c r="N168" i="9"/>
  <c r="D168" i="9"/>
  <c r="C279" i="9" s="1"/>
  <c r="C144" i="12" s="1"/>
  <c r="O235" i="9"/>
  <c r="N231" i="9"/>
  <c r="O235" i="10"/>
  <c r="E235" i="10"/>
  <c r="D330" i="10" s="1"/>
  <c r="D227" i="12" s="1"/>
  <c r="M234" i="10"/>
  <c r="C234" i="10"/>
  <c r="D314" i="10" s="1"/>
  <c r="D220" i="12" s="1"/>
  <c r="L232" i="10"/>
  <c r="B232" i="10"/>
  <c r="G168" i="9"/>
  <c r="C276" i="9" s="1"/>
  <c r="C141" i="12" s="1"/>
  <c r="N166" i="7"/>
  <c r="D166" i="7"/>
  <c r="C246" i="7" s="1"/>
  <c r="C69" i="12" s="1"/>
  <c r="Y129" i="6"/>
  <c r="E167" i="6" s="1"/>
  <c r="C261" i="6" s="1"/>
  <c r="H20" i="12" s="1"/>
  <c r="Z129" i="6"/>
  <c r="N166" i="6"/>
  <c r="D166" i="6"/>
  <c r="C246" i="6" s="1"/>
  <c r="H12" i="12" s="1"/>
  <c r="Z130" i="6"/>
  <c r="AA129" i="6"/>
  <c r="O166" i="7"/>
  <c r="E166" i="7"/>
  <c r="C245" i="7" s="1"/>
  <c r="C68" i="12" s="1"/>
  <c r="AQ95" i="6"/>
  <c r="AQ94" i="6"/>
  <c r="AQ93" i="6"/>
  <c r="AI95" i="6"/>
  <c r="AI94" i="6"/>
  <c r="AI93" i="6"/>
  <c r="AA95" i="6"/>
  <c r="AA94" i="6"/>
  <c r="AA93" i="6"/>
  <c r="S95" i="6"/>
  <c r="S94" i="6"/>
  <c r="S93" i="6"/>
  <c r="K95" i="6"/>
  <c r="K94" i="6"/>
  <c r="K93" i="6"/>
  <c r="C95" i="6"/>
  <c r="C94" i="6"/>
  <c r="C93" i="6"/>
  <c r="AQ106" i="6"/>
  <c r="AQ105" i="6"/>
  <c r="AQ104" i="6"/>
  <c r="B332" i="6" s="1"/>
  <c r="G58" i="12" s="1"/>
  <c r="AI106" i="6"/>
  <c r="AI105" i="6"/>
  <c r="AI104" i="6"/>
  <c r="B314" i="6" s="1"/>
  <c r="G49" i="12" s="1"/>
  <c r="AA106" i="6"/>
  <c r="AA105" i="6"/>
  <c r="AA104" i="6"/>
  <c r="B296" i="6" s="1"/>
  <c r="G40" i="12" s="1"/>
  <c r="S106" i="6"/>
  <c r="S105" i="6"/>
  <c r="S104" i="6"/>
  <c r="B280" i="6" s="1"/>
  <c r="G31" i="12" s="1"/>
  <c r="K106" i="6"/>
  <c r="K105" i="6"/>
  <c r="K104" i="6"/>
  <c r="B263" i="6" s="1"/>
  <c r="G22" i="12" s="1"/>
  <c r="C106" i="6"/>
  <c r="C105" i="6"/>
  <c r="C104" i="6"/>
  <c r="B247" i="6" s="1"/>
  <c r="G13" i="12" s="1"/>
  <c r="D232" i="9"/>
  <c r="D279" i="9" s="1"/>
  <c r="D144" i="12" s="1"/>
  <c r="P171" i="9"/>
  <c r="F171" i="9"/>
  <c r="C329" i="9" s="1"/>
  <c r="C169" i="12" s="1"/>
  <c r="Q167" i="9"/>
  <c r="G167" i="9"/>
  <c r="C259" i="9" s="1"/>
  <c r="C132" i="12" s="1"/>
  <c r="G233" i="9"/>
  <c r="D292" i="9" s="1"/>
  <c r="D150" i="12" s="1"/>
  <c r="AC157" i="7"/>
  <c r="V141" i="7"/>
  <c r="E231" i="9"/>
  <c r="D261" i="9" s="1"/>
  <c r="D134" i="12" s="1"/>
  <c r="V156" i="7"/>
  <c r="V145" i="7"/>
  <c r="B170" i="7" s="1"/>
  <c r="H168" i="9"/>
  <c r="C275" i="9" s="1"/>
  <c r="C140" i="12" s="1"/>
  <c r="R168" i="9"/>
  <c r="W143" i="7"/>
  <c r="AB220" i="9"/>
  <c r="R231" i="9" s="1"/>
  <c r="E232" i="9"/>
  <c r="D278" i="9" s="1"/>
  <c r="D143" i="12" s="1"/>
  <c r="Z156" i="7"/>
  <c r="Z145" i="7"/>
  <c r="Z224" i="9"/>
  <c r="P235" i="9" s="1"/>
  <c r="W159" i="7"/>
  <c r="V158" i="6"/>
  <c r="AB130" i="6"/>
  <c r="D167" i="9"/>
  <c r="C262" i="9" s="1"/>
  <c r="C135" i="12" s="1"/>
  <c r="AC128" i="7"/>
  <c r="V144" i="6"/>
  <c r="L169" i="6" s="1"/>
  <c r="AC133" i="6"/>
  <c r="Z132" i="7"/>
  <c r="W130" i="7"/>
  <c r="V128" i="7"/>
  <c r="W128" i="6"/>
  <c r="H231" i="10"/>
  <c r="D258" i="10" s="1"/>
  <c r="D188" i="12" s="1"/>
  <c r="O232" i="10"/>
  <c r="E232" i="10"/>
  <c r="D278" i="10" s="1"/>
  <c r="D200" i="12" s="1"/>
  <c r="L231" i="10"/>
  <c r="B231" i="10"/>
  <c r="D231" i="10"/>
  <c r="D262" i="10" s="1"/>
  <c r="D192" i="12" s="1"/>
  <c r="N231" i="10"/>
  <c r="P233" i="10"/>
  <c r="F233" i="10"/>
  <c r="D293" i="10" s="1"/>
  <c r="D208" i="12" s="1"/>
  <c r="W158" i="7"/>
  <c r="Y158" i="6"/>
  <c r="Y141" i="6"/>
  <c r="X157" i="6"/>
  <c r="Y131" i="6"/>
  <c r="E169" i="6" s="1"/>
  <c r="C294" i="6" s="1"/>
  <c r="H38" i="12" s="1"/>
  <c r="Z133" i="6"/>
  <c r="P171" i="6" s="1"/>
  <c r="AB145" i="7"/>
  <c r="H170" i="7" s="1"/>
  <c r="C309" i="7" s="1"/>
  <c r="C101" i="12" s="1"/>
  <c r="Z145" i="6"/>
  <c r="Y155" i="7"/>
  <c r="AA157" i="6"/>
  <c r="AA131" i="6"/>
  <c r="AC156" i="6"/>
  <c r="AB145" i="6"/>
  <c r="Y130" i="7"/>
  <c r="AB142" i="6"/>
  <c r="X132" i="7"/>
  <c r="AE94" i="6"/>
  <c r="AE95" i="6"/>
  <c r="AE93" i="6"/>
  <c r="W106" i="6"/>
  <c r="W104" i="6"/>
  <c r="B276" i="6" s="1"/>
  <c r="G27" i="12" s="1"/>
  <c r="W105" i="6"/>
  <c r="L171" i="9"/>
  <c r="B171" i="9"/>
  <c r="C231" i="10"/>
  <c r="D263" i="10" s="1"/>
  <c r="D193" i="12" s="1"/>
  <c r="M231" i="10"/>
  <c r="AD93" i="6"/>
  <c r="AD94" i="6"/>
  <c r="AD95" i="6"/>
  <c r="AL104" i="6"/>
  <c r="B311" i="6" s="1"/>
  <c r="G46" i="12" s="1"/>
  <c r="AL106" i="6"/>
  <c r="AL105" i="6"/>
  <c r="V106" i="6"/>
  <c r="V104" i="6"/>
  <c r="B277" i="6" s="1"/>
  <c r="G28" i="12" s="1"/>
  <c r="V105" i="6"/>
  <c r="P170" i="9"/>
  <c r="F170" i="9"/>
  <c r="C311" i="9" s="1"/>
  <c r="C160" i="12" s="1"/>
  <c r="I169" i="6"/>
  <c r="C290" i="6" s="1"/>
  <c r="H34" i="12" s="1"/>
  <c r="S169" i="6"/>
  <c r="AS95" i="6"/>
  <c r="AS93" i="6"/>
  <c r="AS94" i="6"/>
  <c r="AK106" i="6"/>
  <c r="AK104" i="6"/>
  <c r="B312" i="6" s="1"/>
  <c r="G47" i="12" s="1"/>
  <c r="AK105" i="6"/>
  <c r="E106" i="6"/>
  <c r="E104" i="6"/>
  <c r="B245" i="6" s="1"/>
  <c r="G11" i="12" s="1"/>
  <c r="E105" i="6"/>
  <c r="H232" i="9"/>
  <c r="D275" i="9" s="1"/>
  <c r="D140" i="12" s="1"/>
  <c r="L168" i="6"/>
  <c r="B168" i="6"/>
  <c r="M235" i="9"/>
  <c r="M232" i="10"/>
  <c r="C232" i="10"/>
  <c r="D280" i="10" s="1"/>
  <c r="D202" i="12" s="1"/>
  <c r="T95" i="6"/>
  <c r="T93" i="6"/>
  <c r="T94" i="6"/>
  <c r="L106" i="6"/>
  <c r="L104" i="6"/>
  <c r="B262" i="6" s="1"/>
  <c r="G21" i="12" s="1"/>
  <c r="L105" i="6"/>
  <c r="Q170" i="9"/>
  <c r="G170" i="9"/>
  <c r="C310" i="9" s="1"/>
  <c r="C159" i="12" s="1"/>
  <c r="P167" i="7"/>
  <c r="F167" i="7"/>
  <c r="C260" i="7" s="1"/>
  <c r="C76" i="12" s="1"/>
  <c r="Q235" i="9"/>
  <c r="R95" i="6"/>
  <c r="R94" i="6"/>
  <c r="R93" i="6"/>
  <c r="B104" i="6"/>
  <c r="B106" i="6"/>
  <c r="B105" i="6"/>
  <c r="AP105" i="6"/>
  <c r="AP104" i="6"/>
  <c r="AP106" i="6"/>
  <c r="AH106" i="6"/>
  <c r="AH105" i="6"/>
  <c r="AH104" i="6"/>
  <c r="Z106" i="6"/>
  <c r="Z105" i="6"/>
  <c r="Z104" i="6"/>
  <c r="R104" i="6"/>
  <c r="R106" i="6"/>
  <c r="R105" i="6"/>
  <c r="J105" i="6"/>
  <c r="J106" i="6"/>
  <c r="J104" i="6"/>
  <c r="R167" i="9"/>
  <c r="H167" i="9"/>
  <c r="C258" i="9" s="1"/>
  <c r="C131" i="12" s="1"/>
  <c r="S171" i="9"/>
  <c r="I171" i="9"/>
  <c r="C326" i="9" s="1"/>
  <c r="C166" i="12" s="1"/>
  <c r="G231" i="9"/>
  <c r="D259" i="9" s="1"/>
  <c r="D132" i="12" s="1"/>
  <c r="S170" i="7"/>
  <c r="I170" i="7"/>
  <c r="C308" i="7" s="1"/>
  <c r="C100" i="12" s="1"/>
  <c r="R166" i="9"/>
  <c r="H166" i="9"/>
  <c r="C242" i="9" s="1"/>
  <c r="C122" i="12" s="1"/>
  <c r="L169" i="7"/>
  <c r="B169" i="7"/>
  <c r="V146" i="7"/>
  <c r="X142" i="7"/>
  <c r="AA146" i="7"/>
  <c r="AB142" i="7"/>
  <c r="AB146" i="7"/>
  <c r="X146" i="7"/>
  <c r="Y146" i="7"/>
  <c r="AA142" i="7"/>
  <c r="AA143" i="7"/>
  <c r="Q168" i="7" s="1"/>
  <c r="AA145" i="7"/>
  <c r="Q170" i="7" s="1"/>
  <c r="AB141" i="7"/>
  <c r="Y144" i="7"/>
  <c r="AB144" i="7"/>
  <c r="X144" i="7"/>
  <c r="Y142" i="7"/>
  <c r="AA144" i="7"/>
  <c r="R169" i="9"/>
  <c r="H169" i="9"/>
  <c r="C291" i="9" s="1"/>
  <c r="C149" i="12" s="1"/>
  <c r="B233" i="9"/>
  <c r="W144" i="7"/>
  <c r="M169" i="7" s="1"/>
  <c r="X223" i="9"/>
  <c r="N234" i="9" s="1"/>
  <c r="V220" i="9"/>
  <c r="L231" i="9" s="1"/>
  <c r="X222" i="9"/>
  <c r="N233" i="9" s="1"/>
  <c r="W221" i="9"/>
  <c r="V224" i="9"/>
  <c r="L235" i="9" s="1"/>
  <c r="X219" i="9"/>
  <c r="V221" i="9"/>
  <c r="L232" i="9" s="1"/>
  <c r="Z157" i="7"/>
  <c r="Z146" i="7"/>
  <c r="AB219" i="9"/>
  <c r="L171" i="6"/>
  <c r="B171" i="6"/>
  <c r="AB131" i="6"/>
  <c r="S230" i="10"/>
  <c r="I230" i="10"/>
  <c r="D241" i="10" s="1"/>
  <c r="D178" i="12" s="1"/>
  <c r="AA218" i="6"/>
  <c r="V128" i="6"/>
  <c r="P224" i="6"/>
  <c r="AC223" i="6" s="1"/>
  <c r="D235" i="9"/>
  <c r="D331" i="9" s="1"/>
  <c r="D171" i="12" s="1"/>
  <c r="AB223" i="9"/>
  <c r="R234" i="9" s="1"/>
  <c r="G234" i="9"/>
  <c r="D310" i="9" s="1"/>
  <c r="D159" i="12" s="1"/>
  <c r="H171" i="9"/>
  <c r="C327" i="9" s="1"/>
  <c r="C167" i="12" s="1"/>
  <c r="S234" i="10"/>
  <c r="I234" i="10"/>
  <c r="D308" i="10" s="1"/>
  <c r="D214" i="12" s="1"/>
  <c r="Q234" i="10"/>
  <c r="G234" i="10"/>
  <c r="D310" i="10" s="1"/>
  <c r="D216" i="12" s="1"/>
  <c r="P235" i="10"/>
  <c r="F235" i="10"/>
  <c r="D329" i="10" s="1"/>
  <c r="D226" i="12" s="1"/>
  <c r="M230" i="10"/>
  <c r="C230" i="10"/>
  <c r="D247" i="10" s="1"/>
  <c r="D184" i="12" s="1"/>
  <c r="Y129" i="7"/>
  <c r="Y159" i="6"/>
  <c r="W129" i="6"/>
  <c r="E230" i="10"/>
  <c r="D245" i="10" s="1"/>
  <c r="D182" i="12" s="1"/>
  <c r="C170" i="9"/>
  <c r="C314" i="9" s="1"/>
  <c r="C163" i="12" s="1"/>
  <c r="AA158" i="6"/>
  <c r="Y133" i="6"/>
  <c r="X158" i="6"/>
  <c r="AB159" i="6"/>
  <c r="AC141" i="7"/>
  <c r="Z131" i="6"/>
  <c r="X145" i="7"/>
  <c r="N170" i="7" s="1"/>
  <c r="AC158" i="6"/>
  <c r="AA133" i="6"/>
  <c r="Y143" i="6"/>
  <c r="W155" i="6"/>
  <c r="AA141" i="6"/>
  <c r="G166" i="6" s="1"/>
  <c r="C243" i="6" s="1"/>
  <c r="H9" i="12" s="1"/>
  <c r="Z144" i="6"/>
  <c r="X155" i="7"/>
  <c r="AA155" i="6"/>
  <c r="W157" i="6"/>
  <c r="AU93" i="6"/>
  <c r="AU95" i="6"/>
  <c r="AU94" i="6"/>
  <c r="W94" i="6"/>
  <c r="W95" i="6"/>
  <c r="W93" i="6"/>
  <c r="AM105" i="6"/>
  <c r="AM104" i="6"/>
  <c r="B310" i="6" s="1"/>
  <c r="G45" i="12" s="1"/>
  <c r="AM106" i="6"/>
  <c r="O232" i="9"/>
  <c r="O171" i="9"/>
  <c r="E171" i="9"/>
  <c r="C330" i="9" s="1"/>
  <c r="C170" i="12" s="1"/>
  <c r="R235" i="10"/>
  <c r="H235" i="10"/>
  <c r="D327" i="10" s="1"/>
  <c r="D224" i="12" s="1"/>
  <c r="B235" i="10"/>
  <c r="L235" i="10"/>
  <c r="AL95" i="6"/>
  <c r="AL94" i="6"/>
  <c r="AL93" i="6"/>
  <c r="F94" i="6"/>
  <c r="F95" i="6"/>
  <c r="F93" i="6"/>
  <c r="AD105" i="6"/>
  <c r="AD106" i="6"/>
  <c r="AD104" i="6"/>
  <c r="B293" i="6" s="1"/>
  <c r="G37" i="12" s="1"/>
  <c r="S167" i="9"/>
  <c r="I167" i="9"/>
  <c r="C257" i="9" s="1"/>
  <c r="C130" i="12" s="1"/>
  <c r="AC219" i="6"/>
  <c r="P224" i="7"/>
  <c r="Z222" i="7" s="1"/>
  <c r="M168" i="7"/>
  <c r="C168" i="7"/>
  <c r="C280" i="7" s="1"/>
  <c r="C88" i="12" s="1"/>
  <c r="F233" i="9"/>
  <c r="D293" i="9" s="1"/>
  <c r="D151" i="12" s="1"/>
  <c r="P211" i="6"/>
  <c r="AC205" i="6" s="1"/>
  <c r="P232" i="10"/>
  <c r="F232" i="10"/>
  <c r="D277" i="10" s="1"/>
  <c r="D199" i="12" s="1"/>
  <c r="G170" i="7"/>
  <c r="C310" i="7" s="1"/>
  <c r="C102" i="12" s="1"/>
  <c r="G167" i="7"/>
  <c r="C259" i="7" s="1"/>
  <c r="C75" i="12" s="1"/>
  <c r="Q167" i="7"/>
  <c r="U95" i="6"/>
  <c r="U93" i="6"/>
  <c r="U94" i="6"/>
  <c r="U105" i="6"/>
  <c r="U106" i="6"/>
  <c r="U104" i="6"/>
  <c r="B278" i="6" s="1"/>
  <c r="G29" i="12" s="1"/>
  <c r="AC222" i="6"/>
  <c r="P234" i="9"/>
  <c r="AA223" i="6"/>
  <c r="N235" i="10"/>
  <c r="D235" i="10"/>
  <c r="D331" i="10" s="1"/>
  <c r="D228" i="12" s="1"/>
  <c r="AB205" i="6"/>
  <c r="AJ94" i="6"/>
  <c r="AJ93" i="6"/>
  <c r="AJ95" i="6"/>
  <c r="L95" i="6"/>
  <c r="L93" i="6"/>
  <c r="L94" i="6"/>
  <c r="AR106" i="6"/>
  <c r="AR104" i="6"/>
  <c r="B331" i="6" s="1"/>
  <c r="G57" i="12" s="1"/>
  <c r="AR105" i="6"/>
  <c r="T105" i="6"/>
  <c r="T106" i="6"/>
  <c r="T104" i="6"/>
  <c r="B279" i="6" s="1"/>
  <c r="G30" i="12" s="1"/>
  <c r="D106" i="6"/>
  <c r="D104" i="6"/>
  <c r="B246" i="6" s="1"/>
  <c r="G12" i="12" s="1"/>
  <c r="D105" i="6"/>
  <c r="H231" i="9"/>
  <c r="D258" i="9" s="1"/>
  <c r="D131" i="12" s="1"/>
  <c r="Q171" i="9"/>
  <c r="G171" i="9"/>
  <c r="C328" i="9" s="1"/>
  <c r="C168" i="12" s="1"/>
  <c r="S168" i="7"/>
  <c r="I168" i="7"/>
  <c r="C274" i="7" s="1"/>
  <c r="C82" i="12" s="1"/>
  <c r="L167" i="7"/>
  <c r="B167" i="7"/>
  <c r="Q230" i="9"/>
  <c r="O233" i="10"/>
  <c r="E233" i="10"/>
  <c r="D294" i="10" s="1"/>
  <c r="D209" i="12" s="1"/>
  <c r="B94" i="6"/>
  <c r="B95" i="6"/>
  <c r="B93" i="6"/>
  <c r="AH95" i="6"/>
  <c r="AH93" i="6"/>
  <c r="AH94" i="6"/>
  <c r="J94" i="6"/>
  <c r="J93" i="6"/>
  <c r="J95" i="6"/>
  <c r="AG94" i="6"/>
  <c r="AG95" i="6"/>
  <c r="AG93" i="6"/>
  <c r="I94" i="6"/>
  <c r="I95" i="6"/>
  <c r="I93" i="6"/>
  <c r="AW106" i="6"/>
  <c r="AW104" i="6"/>
  <c r="B326" i="6" s="1"/>
  <c r="G52" i="12" s="1"/>
  <c r="AW105" i="6"/>
  <c r="AO105" i="6"/>
  <c r="AO104" i="6"/>
  <c r="B308" i="6" s="1"/>
  <c r="G43" i="12" s="1"/>
  <c r="AO106" i="6"/>
  <c r="AG106" i="6"/>
  <c r="AG105" i="6"/>
  <c r="AG104" i="6"/>
  <c r="B290" i="6" s="1"/>
  <c r="G34" i="12" s="1"/>
  <c r="Y106" i="6"/>
  <c r="Y104" i="6"/>
  <c r="B274" i="6" s="1"/>
  <c r="G25" i="12" s="1"/>
  <c r="Y105" i="6"/>
  <c r="Q105" i="6"/>
  <c r="Q104" i="6"/>
  <c r="B257" i="6" s="1"/>
  <c r="G16" i="12" s="1"/>
  <c r="Q106" i="6"/>
  <c r="I106" i="6"/>
  <c r="I105" i="6"/>
  <c r="I104" i="6"/>
  <c r="B241" i="6" s="1"/>
  <c r="G7" i="12" s="1"/>
  <c r="N170" i="9"/>
  <c r="D170" i="9"/>
  <c r="C313" i="9" s="1"/>
  <c r="C162" i="12" s="1"/>
  <c r="G169" i="9"/>
  <c r="C292" i="9" s="1"/>
  <c r="C150" i="12" s="1"/>
  <c r="Q169" i="9"/>
  <c r="S171" i="7"/>
  <c r="I171" i="7"/>
  <c r="C326" i="7" s="1"/>
  <c r="C109" i="12" s="1"/>
  <c r="H170" i="9"/>
  <c r="C309" i="9" s="1"/>
  <c r="C158" i="12" s="1"/>
  <c r="R170" i="9"/>
  <c r="H235" i="9"/>
  <c r="D327" i="9" s="1"/>
  <c r="D167" i="12" s="1"/>
  <c r="N169" i="9"/>
  <c r="D169" i="9"/>
  <c r="C295" i="9" s="1"/>
  <c r="C153" i="12" s="1"/>
  <c r="L170" i="7"/>
  <c r="W141" i="7"/>
  <c r="C166" i="7" s="1"/>
  <c r="C247" i="7" s="1"/>
  <c r="C70" i="12" s="1"/>
  <c r="F166" i="9"/>
  <c r="C244" i="9" s="1"/>
  <c r="C124" i="12" s="1"/>
  <c r="P166" i="9"/>
  <c r="F231" i="9"/>
  <c r="D260" i="9" s="1"/>
  <c r="D133" i="12" s="1"/>
  <c r="W145" i="7"/>
  <c r="V219" i="9"/>
  <c r="L230" i="9" s="1"/>
  <c r="M171" i="9"/>
  <c r="C171" i="9"/>
  <c r="C332" i="9" s="1"/>
  <c r="C172" i="12" s="1"/>
  <c r="Z158" i="7"/>
  <c r="AA141" i="7"/>
  <c r="G166" i="7" s="1"/>
  <c r="C243" i="7" s="1"/>
  <c r="C66" i="12" s="1"/>
  <c r="AC224" i="9"/>
  <c r="Y223" i="6"/>
  <c r="W154" i="6"/>
  <c r="AB132" i="6"/>
  <c r="X222" i="7"/>
  <c r="V129" i="6"/>
  <c r="AB222" i="9"/>
  <c r="R233" i="9" s="1"/>
  <c r="P211" i="7"/>
  <c r="AB210" i="7" s="1"/>
  <c r="X131" i="7"/>
  <c r="AA219" i="6"/>
  <c r="V219" i="6"/>
  <c r="C166" i="9"/>
  <c r="C247" i="9" s="1"/>
  <c r="C127" i="12" s="1"/>
  <c r="R230" i="10"/>
  <c r="H230" i="10"/>
  <c r="D242" i="10" s="1"/>
  <c r="D179" i="12" s="1"/>
  <c r="H232" i="10"/>
  <c r="D275" i="10" s="1"/>
  <c r="D197" i="12" s="1"/>
  <c r="R232" i="10"/>
  <c r="B233" i="10"/>
  <c r="L233" i="10"/>
  <c r="N234" i="10"/>
  <c r="D234" i="10"/>
  <c r="D313" i="10" s="1"/>
  <c r="D219" i="12" s="1"/>
  <c r="Y131" i="7"/>
  <c r="Z154" i="6"/>
  <c r="W130" i="6"/>
  <c r="G166" i="9"/>
  <c r="C243" i="9" s="1"/>
  <c r="C123" i="12" s="1"/>
  <c r="V221" i="6"/>
  <c r="AC159" i="6"/>
  <c r="W156" i="6"/>
  <c r="AB156" i="6"/>
  <c r="AB144" i="6"/>
  <c r="W145" i="6"/>
  <c r="M170" i="6" s="1"/>
  <c r="Z158" i="6"/>
  <c r="X156" i="7"/>
  <c r="Y154" i="6"/>
  <c r="Z155" i="6"/>
  <c r="AA132" i="6"/>
  <c r="Z156" i="6"/>
  <c r="X130" i="6"/>
  <c r="N168" i="6" s="1"/>
  <c r="W146" i="6"/>
  <c r="M171" i="6" s="1"/>
  <c r="V154" i="6"/>
  <c r="V155" i="6"/>
  <c r="AM95" i="6"/>
  <c r="AM93" i="6"/>
  <c r="AM94" i="6"/>
  <c r="G95" i="6"/>
  <c r="G93" i="6"/>
  <c r="G94" i="6"/>
  <c r="AU105" i="6"/>
  <c r="AU106" i="6"/>
  <c r="AU104" i="6"/>
  <c r="B328" i="6" s="1"/>
  <c r="G54" i="12" s="1"/>
  <c r="AE106" i="6"/>
  <c r="AE104" i="6"/>
  <c r="B292" i="6" s="1"/>
  <c r="G36" i="12" s="1"/>
  <c r="AE105" i="6"/>
  <c r="G106" i="6"/>
  <c r="G105" i="6"/>
  <c r="G104" i="6"/>
  <c r="B243" i="6" s="1"/>
  <c r="G9" i="12" s="1"/>
  <c r="M166" i="7"/>
  <c r="H234" i="9"/>
  <c r="D309" i="9" s="1"/>
  <c r="D158" i="12" s="1"/>
  <c r="Z219" i="6"/>
  <c r="W218" i="6"/>
  <c r="S167" i="7"/>
  <c r="I167" i="7"/>
  <c r="C257" i="7" s="1"/>
  <c r="C73" i="12" s="1"/>
  <c r="S232" i="10"/>
  <c r="I232" i="10"/>
  <c r="D274" i="10" s="1"/>
  <c r="D196" i="12" s="1"/>
  <c r="V211" i="7"/>
  <c r="V95" i="6"/>
  <c r="V93" i="6"/>
  <c r="V94" i="6"/>
  <c r="N104" i="6"/>
  <c r="B260" i="6" s="1"/>
  <c r="G19" i="12" s="1"/>
  <c r="N105" i="6"/>
  <c r="N106" i="6"/>
  <c r="P232" i="9"/>
  <c r="L170" i="9"/>
  <c r="B170" i="9"/>
  <c r="P198" i="6"/>
  <c r="W193" i="6" s="1"/>
  <c r="I233" i="10"/>
  <c r="D290" i="10" s="1"/>
  <c r="D205" i="12" s="1"/>
  <c r="S233" i="10"/>
  <c r="D230" i="10"/>
  <c r="D246" i="10" s="1"/>
  <c r="D183" i="12" s="1"/>
  <c r="N230" i="10"/>
  <c r="M235" i="10"/>
  <c r="C235" i="10"/>
  <c r="D332" i="10" s="1"/>
  <c r="D229" i="12" s="1"/>
  <c r="N169" i="7"/>
  <c r="D169" i="7"/>
  <c r="C295" i="7" s="1"/>
  <c r="C96" i="12" s="1"/>
  <c r="AC94" i="6"/>
  <c r="AC95" i="6"/>
  <c r="AC93" i="6"/>
  <c r="M95" i="6"/>
  <c r="M93" i="6"/>
  <c r="M94" i="6"/>
  <c r="AC104" i="6"/>
  <c r="B294" i="6" s="1"/>
  <c r="G38" i="12" s="1"/>
  <c r="AC106" i="6"/>
  <c r="AC105" i="6"/>
  <c r="P198" i="7"/>
  <c r="AC197" i="7" s="1"/>
  <c r="F230" i="9"/>
  <c r="D244" i="9" s="1"/>
  <c r="D124" i="12" s="1"/>
  <c r="Z221" i="6"/>
  <c r="S235" i="10"/>
  <c r="I235" i="10"/>
  <c r="D326" i="10" s="1"/>
  <c r="D223" i="12" s="1"/>
  <c r="O168" i="6"/>
  <c r="E168" i="6"/>
  <c r="C278" i="6" s="1"/>
  <c r="H29" i="12" s="1"/>
  <c r="S166" i="7"/>
  <c r="I166" i="7"/>
  <c r="C241" i="7" s="1"/>
  <c r="C64" i="12" s="1"/>
  <c r="AB94" i="6"/>
  <c r="AB95" i="6"/>
  <c r="AB93" i="6"/>
  <c r="D94" i="6"/>
  <c r="D93" i="6"/>
  <c r="D95" i="6"/>
  <c r="AB105" i="6"/>
  <c r="AB104" i="6"/>
  <c r="B295" i="6" s="1"/>
  <c r="G39" i="12" s="1"/>
  <c r="AB106" i="6"/>
  <c r="E234" i="9"/>
  <c r="D312" i="9" s="1"/>
  <c r="D161" i="12" s="1"/>
  <c r="F232" i="9"/>
  <c r="D277" i="9" s="1"/>
  <c r="D142" i="12" s="1"/>
  <c r="Y219" i="7"/>
  <c r="M231" i="9"/>
  <c r="AP94" i="6"/>
  <c r="AP93" i="6"/>
  <c r="AP95" i="6"/>
  <c r="Z95" i="6"/>
  <c r="Z94" i="6"/>
  <c r="Z93" i="6"/>
  <c r="AW94" i="6"/>
  <c r="AW93" i="6"/>
  <c r="AW95" i="6"/>
  <c r="AO95" i="6"/>
  <c r="AO94" i="6"/>
  <c r="AO93" i="6"/>
  <c r="Y95" i="6"/>
  <c r="Y93" i="6"/>
  <c r="Y94" i="6"/>
  <c r="Q95" i="6"/>
  <c r="Q94" i="6"/>
  <c r="Q93" i="6"/>
  <c r="AV95" i="6"/>
  <c r="AV94" i="6"/>
  <c r="AV93" i="6"/>
  <c r="AN95" i="6"/>
  <c r="AN94" i="6"/>
  <c r="AN93" i="6"/>
  <c r="AF95" i="6"/>
  <c r="AF94" i="6"/>
  <c r="AF93" i="6"/>
  <c r="X95" i="6"/>
  <c r="X94" i="6"/>
  <c r="X93" i="6"/>
  <c r="P95" i="6"/>
  <c r="P94" i="6"/>
  <c r="P93" i="6"/>
  <c r="H95" i="6"/>
  <c r="H94" i="6"/>
  <c r="H93" i="6"/>
  <c r="AV106" i="6"/>
  <c r="AV105" i="6"/>
  <c r="AV104" i="6"/>
  <c r="B327" i="6" s="1"/>
  <c r="G53" i="12" s="1"/>
  <c r="AN106" i="6"/>
  <c r="AN105" i="6"/>
  <c r="AN104" i="6"/>
  <c r="B309" i="6" s="1"/>
  <c r="G44" i="12" s="1"/>
  <c r="AF106" i="6"/>
  <c r="AF105" i="6"/>
  <c r="AF104" i="6"/>
  <c r="B291" i="6" s="1"/>
  <c r="G35" i="12" s="1"/>
  <c r="X106" i="6"/>
  <c r="X105" i="6"/>
  <c r="X104" i="6"/>
  <c r="B275" i="6" s="1"/>
  <c r="G26" i="12" s="1"/>
  <c r="P106" i="6"/>
  <c r="P105" i="6"/>
  <c r="P104" i="6"/>
  <c r="B258" i="6" s="1"/>
  <c r="G17" i="12" s="1"/>
  <c r="H106" i="6"/>
  <c r="H105" i="6"/>
  <c r="H104" i="6"/>
  <c r="B242" i="6" s="1"/>
  <c r="G8" i="12" s="1"/>
  <c r="S170" i="9"/>
  <c r="I170" i="9"/>
  <c r="C308" i="9" s="1"/>
  <c r="C157" i="12" s="1"/>
  <c r="L166" i="7"/>
  <c r="B166" i="7"/>
  <c r="S168" i="9"/>
  <c r="I168" i="9"/>
  <c r="C274" i="9" s="1"/>
  <c r="C139" i="12" s="1"/>
  <c r="Y195" i="7"/>
  <c r="V159" i="7"/>
  <c r="Y159" i="7"/>
  <c r="AA159" i="7"/>
  <c r="AB155" i="7"/>
  <c r="Y156" i="7"/>
  <c r="Y157" i="7"/>
  <c r="AB159" i="7"/>
  <c r="AB154" i="7"/>
  <c r="X159" i="7"/>
  <c r="AA157" i="7"/>
  <c r="AB157" i="7"/>
  <c r="Y222" i="9"/>
  <c r="O233" i="9" s="1"/>
  <c r="W219" i="9"/>
  <c r="M230" i="9" s="1"/>
  <c r="P169" i="9"/>
  <c r="F169" i="9"/>
  <c r="C293" i="9" s="1"/>
  <c r="C151" i="12" s="1"/>
  <c r="W146" i="7"/>
  <c r="Y219" i="9"/>
  <c r="O230" i="9" s="1"/>
  <c r="Z159" i="7"/>
  <c r="Q232" i="10"/>
  <c r="G232" i="10"/>
  <c r="D276" i="10" s="1"/>
  <c r="D198" i="12" s="1"/>
  <c r="Z218" i="6"/>
  <c r="AB133" i="6"/>
  <c r="V222" i="6"/>
  <c r="X221" i="7"/>
  <c r="W141" i="6"/>
  <c r="V133" i="7"/>
  <c r="AB133" i="7"/>
  <c r="AB129" i="7"/>
  <c r="AB131" i="7"/>
  <c r="AC131" i="7"/>
  <c r="V220" i="6"/>
  <c r="W223" i="9"/>
  <c r="M234" i="9" s="1"/>
  <c r="Y207" i="7"/>
  <c r="X133" i="7"/>
  <c r="AA220" i="6"/>
  <c r="W155" i="7"/>
  <c r="V223" i="6"/>
  <c r="F235" i="9"/>
  <c r="D329" i="9" s="1"/>
  <c r="D169" i="12" s="1"/>
  <c r="L234" i="10"/>
  <c r="B234" i="10"/>
  <c r="Q235" i="10"/>
  <c r="G235" i="10"/>
  <c r="D328" i="10" s="1"/>
  <c r="D225" i="12" s="1"/>
  <c r="R234" i="10"/>
  <c r="H234" i="10"/>
  <c r="D309" i="10" s="1"/>
  <c r="D215" i="12" s="1"/>
  <c r="Q230" i="10"/>
  <c r="G230" i="10"/>
  <c r="D243" i="10" s="1"/>
  <c r="D180" i="12" s="1"/>
  <c r="V209" i="7"/>
  <c r="Y133" i="7"/>
  <c r="AB219" i="6"/>
  <c r="X142" i="6"/>
  <c r="W131" i="6"/>
  <c r="W142" i="6"/>
  <c r="AB158" i="6"/>
  <c r="AC154" i="6"/>
  <c r="AA130" i="6"/>
  <c r="Q168" i="6" s="1"/>
  <c r="X129" i="6"/>
  <c r="Y158" i="7"/>
  <c r="AA159" i="6"/>
  <c r="Z143" i="6"/>
  <c r="Z128" i="7"/>
  <c r="F166" i="7" s="1"/>
  <c r="C244" i="7" s="1"/>
  <c r="C67" i="12" s="1"/>
  <c r="Z142" i="6"/>
  <c r="W143" i="6"/>
  <c r="AB155" i="6"/>
  <c r="AB157" i="6"/>
  <c r="X132" i="6"/>
  <c r="X155" i="6"/>
  <c r="AB141" i="6"/>
  <c r="R166" i="6" s="1"/>
  <c r="X129" i="7"/>
  <c r="AC142" i="6"/>
  <c r="S167" i="6" s="1"/>
  <c r="X131" i="6"/>
  <c r="AB220" i="6" l="1"/>
  <c r="G168" i="6"/>
  <c r="C276" i="6" s="1"/>
  <c r="H27" i="12" s="1"/>
  <c r="AC220" i="6"/>
  <c r="AB222" i="6"/>
  <c r="O169" i="6"/>
  <c r="AB221" i="6"/>
  <c r="F169" i="6"/>
  <c r="C293" i="6" s="1"/>
  <c r="H37" i="12" s="1"/>
  <c r="AB218" i="6"/>
  <c r="AA221" i="6"/>
  <c r="Y221" i="6"/>
  <c r="AB223" i="6"/>
  <c r="B169" i="6"/>
  <c r="Z220" i="6"/>
  <c r="X209" i="6"/>
  <c r="V218" i="6"/>
  <c r="B231" i="9"/>
  <c r="AC207" i="7"/>
  <c r="B235" i="9"/>
  <c r="AC218" i="6"/>
  <c r="Q166" i="7"/>
  <c r="Z210" i="7"/>
  <c r="Z222" i="6"/>
  <c r="D170" i="7"/>
  <c r="C313" i="7" s="1"/>
  <c r="C105" i="12" s="1"/>
  <c r="I167" i="6"/>
  <c r="C257" i="6" s="1"/>
  <c r="H16" i="12" s="1"/>
  <c r="S234" i="9"/>
  <c r="I234" i="9"/>
  <c r="D308" i="9" s="1"/>
  <c r="D157" i="12" s="1"/>
  <c r="B234" i="9"/>
  <c r="Z211" i="7"/>
  <c r="Y220" i="6"/>
  <c r="D168" i="6"/>
  <c r="C279" i="6" s="1"/>
  <c r="H30" i="12" s="1"/>
  <c r="S233" i="9"/>
  <c r="I233" i="9"/>
  <c r="D290" i="9" s="1"/>
  <c r="D148" i="12" s="1"/>
  <c r="L171" i="7"/>
  <c r="B171" i="7"/>
  <c r="V222" i="7"/>
  <c r="W196" i="6"/>
  <c r="Z194" i="7"/>
  <c r="Z196" i="7"/>
  <c r="AA192" i="7"/>
  <c r="Z195" i="7"/>
  <c r="W192" i="7"/>
  <c r="V193" i="7"/>
  <c r="V194" i="7"/>
  <c r="W194" i="7"/>
  <c r="W197" i="7"/>
  <c r="Z197" i="7"/>
  <c r="W196" i="7"/>
  <c r="Z193" i="7"/>
  <c r="V196" i="7"/>
  <c r="X192" i="7"/>
  <c r="X193" i="7"/>
  <c r="AC192" i="7"/>
  <c r="V197" i="7"/>
  <c r="AA196" i="7"/>
  <c r="AB197" i="7"/>
  <c r="AA194" i="7"/>
  <c r="AB195" i="7"/>
  <c r="AB192" i="7"/>
  <c r="AB193" i="7"/>
  <c r="AB196" i="7"/>
  <c r="AA197" i="7"/>
  <c r="W193" i="7"/>
  <c r="V195" i="7"/>
  <c r="W195" i="7"/>
  <c r="AA195" i="7"/>
  <c r="AA193" i="7"/>
  <c r="AB194" i="7"/>
  <c r="Y224" i="7"/>
  <c r="V205" i="6"/>
  <c r="X223" i="7"/>
  <c r="Y210" i="6"/>
  <c r="M170" i="7"/>
  <c r="C170" i="7"/>
  <c r="C314" i="7" s="1"/>
  <c r="C106" i="12" s="1"/>
  <c r="W221" i="7"/>
  <c r="H168" i="6"/>
  <c r="C275" i="6" s="1"/>
  <c r="H26" i="12" s="1"/>
  <c r="R168" i="6"/>
  <c r="V206" i="7"/>
  <c r="X219" i="7"/>
  <c r="Y192" i="7"/>
  <c r="AA205" i="6"/>
  <c r="G167" i="6"/>
  <c r="C259" i="6" s="1"/>
  <c r="H18" i="12" s="1"/>
  <c r="Q167" i="6"/>
  <c r="AC223" i="7"/>
  <c r="V208" i="6"/>
  <c r="O170" i="7"/>
  <c r="E170" i="7"/>
  <c r="C312" i="7" s="1"/>
  <c r="C104" i="12" s="1"/>
  <c r="AC211" i="7"/>
  <c r="I235" i="7" s="1"/>
  <c r="D326" i="7" s="1"/>
  <c r="D109" i="12" s="1"/>
  <c r="AC207" i="6"/>
  <c r="Y206" i="7"/>
  <c r="O230" i="7" s="1"/>
  <c r="N167" i="7"/>
  <c r="D167" i="7"/>
  <c r="C262" i="7" s="1"/>
  <c r="C78" i="12" s="1"/>
  <c r="AB210" i="6"/>
  <c r="N230" i="9"/>
  <c r="D230" i="9"/>
  <c r="D246" i="9" s="1"/>
  <c r="D126" i="12" s="1"/>
  <c r="X197" i="7"/>
  <c r="S168" i="6"/>
  <c r="I168" i="6"/>
  <c r="C274" i="6" s="1"/>
  <c r="H25" i="12" s="1"/>
  <c r="N169" i="6"/>
  <c r="D169" i="6"/>
  <c r="C295" i="6" s="1"/>
  <c r="H39" i="12" s="1"/>
  <c r="W205" i="6"/>
  <c r="AA206" i="7"/>
  <c r="X193" i="6"/>
  <c r="AB209" i="6"/>
  <c r="L168" i="7"/>
  <c r="B168" i="7"/>
  <c r="H166" i="6"/>
  <c r="C242" i="6" s="1"/>
  <c r="H8" i="12" s="1"/>
  <c r="R170" i="7"/>
  <c r="Y194" i="6"/>
  <c r="X192" i="6"/>
  <c r="C171" i="6"/>
  <c r="C332" i="6" s="1"/>
  <c r="H58" i="12" s="1"/>
  <c r="AB192" i="6"/>
  <c r="H230" i="6" s="1"/>
  <c r="D242" i="6" s="1"/>
  <c r="I8" i="12" s="1"/>
  <c r="R169" i="6"/>
  <c r="H169" i="6"/>
  <c r="C291" i="6" s="1"/>
  <c r="H35" i="12" s="1"/>
  <c r="M167" i="7"/>
  <c r="C167" i="7"/>
  <c r="C263" i="7" s="1"/>
  <c r="C79" i="12" s="1"/>
  <c r="B230" i="9"/>
  <c r="O168" i="7"/>
  <c r="E168" i="7"/>
  <c r="C278" i="7" s="1"/>
  <c r="C86" i="12" s="1"/>
  <c r="Y193" i="6"/>
  <c r="Y221" i="7"/>
  <c r="P167" i="6"/>
  <c r="F167" i="6"/>
  <c r="C260" i="6" s="1"/>
  <c r="H19" i="12" s="1"/>
  <c r="I171" i="6"/>
  <c r="C326" i="6" s="1"/>
  <c r="H52" i="12" s="1"/>
  <c r="S171" i="6"/>
  <c r="AA207" i="6"/>
  <c r="Z208" i="6"/>
  <c r="AB208" i="6"/>
  <c r="V194" i="6"/>
  <c r="P166" i="7"/>
  <c r="V197" i="6"/>
  <c r="O171" i="6"/>
  <c r="E171" i="6"/>
  <c r="C330" i="6" s="1"/>
  <c r="H56" i="12" s="1"/>
  <c r="Y196" i="6"/>
  <c r="W220" i="6"/>
  <c r="X220" i="6"/>
  <c r="Y219" i="6"/>
  <c r="X218" i="6"/>
  <c r="Y218" i="6"/>
  <c r="W222" i="6"/>
  <c r="X223" i="6"/>
  <c r="X222" i="6"/>
  <c r="X219" i="6"/>
  <c r="W223" i="6"/>
  <c r="X221" i="6"/>
  <c r="W219" i="6"/>
  <c r="W221" i="6"/>
  <c r="AA208" i="7"/>
  <c r="Y222" i="6"/>
  <c r="AB206" i="6"/>
  <c r="C169" i="7"/>
  <c r="C296" i="7" s="1"/>
  <c r="C97" i="12" s="1"/>
  <c r="AA222" i="6"/>
  <c r="AC210" i="7"/>
  <c r="AA197" i="6"/>
  <c r="AC206" i="7"/>
  <c r="Z223" i="6"/>
  <c r="P168" i="7"/>
  <c r="F168" i="7"/>
  <c r="C277" i="7" s="1"/>
  <c r="C85" i="12" s="1"/>
  <c r="X209" i="7"/>
  <c r="Q166" i="6"/>
  <c r="Y197" i="7"/>
  <c r="Y208" i="6"/>
  <c r="W195" i="6"/>
  <c r="W220" i="7"/>
  <c r="AB221" i="7"/>
  <c r="AC219" i="7"/>
  <c r="W219" i="7"/>
  <c r="AB222" i="7"/>
  <c r="AA220" i="7"/>
  <c r="V223" i="7"/>
  <c r="AA222" i="7"/>
  <c r="AB220" i="7"/>
  <c r="W224" i="7"/>
  <c r="V221" i="7"/>
  <c r="AB224" i="7"/>
  <c r="W222" i="7"/>
  <c r="V220" i="7"/>
  <c r="AA224" i="7"/>
  <c r="AB223" i="7"/>
  <c r="R234" i="7" s="1"/>
  <c r="G170" i="6"/>
  <c r="C310" i="6" s="1"/>
  <c r="H45" i="12" s="1"/>
  <c r="Q170" i="6"/>
  <c r="Z206" i="6"/>
  <c r="AC222" i="7"/>
  <c r="Y223" i="7"/>
  <c r="R166" i="7"/>
  <c r="H166" i="7"/>
  <c r="C242" i="7" s="1"/>
  <c r="C65" i="12" s="1"/>
  <c r="V192" i="6"/>
  <c r="L230" i="6" s="1"/>
  <c r="X194" i="7"/>
  <c r="V219" i="7"/>
  <c r="M169" i="6"/>
  <c r="C169" i="6"/>
  <c r="C296" i="6" s="1"/>
  <c r="H40" i="12" s="1"/>
  <c r="AC193" i="7"/>
  <c r="N167" i="6"/>
  <c r="D167" i="6"/>
  <c r="C262" i="6" s="1"/>
  <c r="H21" i="12" s="1"/>
  <c r="AC206" i="6"/>
  <c r="Z209" i="7"/>
  <c r="P233" i="7" s="1"/>
  <c r="AC209" i="6"/>
  <c r="P166" i="6"/>
  <c r="F166" i="6"/>
  <c r="C244" i="6" s="1"/>
  <c r="H10" i="12" s="1"/>
  <c r="AC192" i="6"/>
  <c r="I230" i="6" s="1"/>
  <c r="D241" i="6" s="1"/>
  <c r="I7" i="12" s="1"/>
  <c r="Y220" i="7"/>
  <c r="V196" i="6"/>
  <c r="AB206" i="7"/>
  <c r="O169" i="7"/>
  <c r="E169" i="7"/>
  <c r="C294" i="7" s="1"/>
  <c r="C95" i="12" s="1"/>
  <c r="AB197" i="6"/>
  <c r="H235" i="6" s="1"/>
  <c r="D327" i="6" s="1"/>
  <c r="I53" i="12" s="1"/>
  <c r="Z196" i="6"/>
  <c r="AC194" i="6"/>
  <c r="AC196" i="7"/>
  <c r="I234" i="7" s="1"/>
  <c r="D308" i="7" s="1"/>
  <c r="D100" i="12" s="1"/>
  <c r="W194" i="6"/>
  <c r="AB193" i="6"/>
  <c r="R167" i="6"/>
  <c r="H167" i="6"/>
  <c r="C258" i="6" s="1"/>
  <c r="H17" i="12" s="1"/>
  <c r="Z197" i="6"/>
  <c r="Z192" i="6"/>
  <c r="V193" i="6"/>
  <c r="W192" i="6"/>
  <c r="M230" i="6" s="1"/>
  <c r="R167" i="7"/>
  <c r="H167" i="7"/>
  <c r="C258" i="7" s="1"/>
  <c r="C74" i="12" s="1"/>
  <c r="Z206" i="7"/>
  <c r="F171" i="6"/>
  <c r="C329" i="6" s="1"/>
  <c r="H55" i="12" s="1"/>
  <c r="AB195" i="6"/>
  <c r="R233" i="6" s="1"/>
  <c r="O166" i="6"/>
  <c r="E166" i="6"/>
  <c r="C245" i="6" s="1"/>
  <c r="H11" i="12" s="1"/>
  <c r="V195" i="6"/>
  <c r="AA196" i="6"/>
  <c r="P170" i="7"/>
  <c r="F170" i="7"/>
  <c r="C311" i="7" s="1"/>
  <c r="C103" i="12" s="1"/>
  <c r="P169" i="6"/>
  <c r="AA221" i="7"/>
  <c r="AA210" i="6"/>
  <c r="Q235" i="6" s="1"/>
  <c r="Y209" i="6"/>
  <c r="X208" i="6"/>
  <c r="X197" i="6"/>
  <c r="R171" i="6"/>
  <c r="H171" i="6"/>
  <c r="C327" i="6" s="1"/>
  <c r="H53" i="12" s="1"/>
  <c r="Z195" i="6"/>
  <c r="Z207" i="6"/>
  <c r="W223" i="7"/>
  <c r="M232" i="9"/>
  <c r="C232" i="9"/>
  <c r="D280" i="9" s="1"/>
  <c r="D145" i="12" s="1"/>
  <c r="AC209" i="7"/>
  <c r="C170" i="6"/>
  <c r="C314" i="6" s="1"/>
  <c r="H49" i="12" s="1"/>
  <c r="Q169" i="6"/>
  <c r="G169" i="6"/>
  <c r="C292" i="6" s="1"/>
  <c r="H36" i="12" s="1"/>
  <c r="S232" i="6"/>
  <c r="L170" i="6"/>
  <c r="B170" i="6"/>
  <c r="E233" i="9"/>
  <c r="D294" i="9" s="1"/>
  <c r="D152" i="12" s="1"/>
  <c r="AC196" i="6"/>
  <c r="S234" i="6" s="1"/>
  <c r="Z224" i="7"/>
  <c r="P235" i="7" s="1"/>
  <c r="C230" i="9"/>
  <c r="D247" i="9" s="1"/>
  <c r="D127" i="12" s="1"/>
  <c r="W207" i="6"/>
  <c r="W209" i="6"/>
  <c r="X205" i="6"/>
  <c r="X206" i="6"/>
  <c r="W206" i="6"/>
  <c r="W210" i="6"/>
  <c r="W208" i="6"/>
  <c r="W197" i="6"/>
  <c r="P169" i="7"/>
  <c r="F169" i="7"/>
  <c r="C293" i="7" s="1"/>
  <c r="C94" i="12" s="1"/>
  <c r="AB207" i="6"/>
  <c r="M171" i="7"/>
  <c r="C171" i="7"/>
  <c r="C332" i="7" s="1"/>
  <c r="C115" i="12" s="1"/>
  <c r="AB211" i="7"/>
  <c r="V210" i="7"/>
  <c r="W209" i="7"/>
  <c r="AA207" i="7"/>
  <c r="W211" i="7"/>
  <c r="W207" i="7"/>
  <c r="AB209" i="7"/>
  <c r="AA211" i="7"/>
  <c r="V207" i="7"/>
  <c r="AA209" i="7"/>
  <c r="W206" i="7"/>
  <c r="AB207" i="7"/>
  <c r="V208" i="7"/>
  <c r="Y194" i="7"/>
  <c r="Y211" i="7"/>
  <c r="Z193" i="6"/>
  <c r="G171" i="6"/>
  <c r="C328" i="6" s="1"/>
  <c r="H54" i="12" s="1"/>
  <c r="Q171" i="6"/>
  <c r="AC210" i="6"/>
  <c r="F168" i="6"/>
  <c r="C277" i="6" s="1"/>
  <c r="H28" i="12" s="1"/>
  <c r="P168" i="6"/>
  <c r="AA195" i="6"/>
  <c r="AC220" i="7"/>
  <c r="Y210" i="7"/>
  <c r="V207" i="6"/>
  <c r="L232" i="6" s="1"/>
  <c r="AB208" i="7"/>
  <c r="M168" i="6"/>
  <c r="C168" i="6"/>
  <c r="C280" i="6" s="1"/>
  <c r="H31" i="12" s="1"/>
  <c r="Y197" i="6"/>
  <c r="E235" i="6" s="1"/>
  <c r="D330" i="6" s="1"/>
  <c r="I56" i="12" s="1"/>
  <c r="AA210" i="7"/>
  <c r="S235" i="9"/>
  <c r="I235" i="9"/>
  <c r="D326" i="9" s="1"/>
  <c r="D166" i="12" s="1"/>
  <c r="X210" i="6"/>
  <c r="S166" i="6"/>
  <c r="I166" i="6"/>
  <c r="C241" i="6" s="1"/>
  <c r="H7" i="12" s="1"/>
  <c r="AA208" i="6"/>
  <c r="Q233" i="6" s="1"/>
  <c r="Z209" i="6"/>
  <c r="P234" i="6" s="1"/>
  <c r="X196" i="6"/>
  <c r="V206" i="6"/>
  <c r="B231" i="6" s="1"/>
  <c r="P171" i="7"/>
  <c r="F171" i="7"/>
  <c r="C329" i="7" s="1"/>
  <c r="C112" i="12" s="1"/>
  <c r="H169" i="7"/>
  <c r="C291" i="7" s="1"/>
  <c r="C92" i="12" s="1"/>
  <c r="R169" i="7"/>
  <c r="Q171" i="7"/>
  <c r="G171" i="7"/>
  <c r="C328" i="7" s="1"/>
  <c r="C111" i="12" s="1"/>
  <c r="X195" i="7"/>
  <c r="P233" i="6"/>
  <c r="F233" i="6"/>
  <c r="D293" i="6" s="1"/>
  <c r="I37" i="12" s="1"/>
  <c r="Z208" i="7"/>
  <c r="X196" i="7"/>
  <c r="D234" i="7" s="1"/>
  <c r="D313" i="7" s="1"/>
  <c r="D105" i="12" s="1"/>
  <c r="L167" i="6"/>
  <c r="B167" i="6"/>
  <c r="N168" i="7"/>
  <c r="D168" i="7"/>
  <c r="C279" i="7" s="1"/>
  <c r="C87" i="12" s="1"/>
  <c r="V209" i="6"/>
  <c r="L234" i="6" s="1"/>
  <c r="V224" i="7"/>
  <c r="L235" i="7" s="1"/>
  <c r="X195" i="6"/>
  <c r="AC194" i="7"/>
  <c r="AC197" i="6"/>
  <c r="Y222" i="7"/>
  <c r="Y196" i="7"/>
  <c r="E234" i="7" s="1"/>
  <c r="D312" i="7" s="1"/>
  <c r="D104" i="12" s="1"/>
  <c r="M167" i="6"/>
  <c r="C167" i="6"/>
  <c r="C263" i="6" s="1"/>
  <c r="H22" i="12" s="1"/>
  <c r="N170" i="6"/>
  <c r="D170" i="6"/>
  <c r="C313" i="6" s="1"/>
  <c r="H48" i="12" s="1"/>
  <c r="AA206" i="6"/>
  <c r="X207" i="7"/>
  <c r="R230" i="9"/>
  <c r="H230" i="9"/>
  <c r="D242" i="9" s="1"/>
  <c r="D122" i="12" s="1"/>
  <c r="X210" i="7"/>
  <c r="Z192" i="7"/>
  <c r="Z223" i="7"/>
  <c r="P234" i="7" s="1"/>
  <c r="X220" i="7"/>
  <c r="O167" i="7"/>
  <c r="E167" i="7"/>
  <c r="C261" i="7" s="1"/>
  <c r="C77" i="12" s="1"/>
  <c r="O170" i="6"/>
  <c r="E170" i="6"/>
  <c r="C312" i="6" s="1"/>
  <c r="H47" i="12" s="1"/>
  <c r="X224" i="7"/>
  <c r="Y205" i="6"/>
  <c r="S169" i="7"/>
  <c r="I169" i="7"/>
  <c r="C290" i="7" s="1"/>
  <c r="C91" i="12" s="1"/>
  <c r="Z205" i="6"/>
  <c r="P230" i="6" s="1"/>
  <c r="G168" i="7"/>
  <c r="C276" i="7" s="1"/>
  <c r="C84" i="12" s="1"/>
  <c r="AC221" i="6"/>
  <c r="AA192" i="6"/>
  <c r="W210" i="7"/>
  <c r="C234" i="9"/>
  <c r="D314" i="9" s="1"/>
  <c r="D163" i="12" s="1"/>
  <c r="N171" i="7"/>
  <c r="D171" i="7"/>
  <c r="C331" i="7" s="1"/>
  <c r="C114" i="12" s="1"/>
  <c r="P231" i="6"/>
  <c r="F231" i="6"/>
  <c r="D260" i="6" s="1"/>
  <c r="I19" i="12" s="1"/>
  <c r="AB194" i="6"/>
  <c r="H232" i="6"/>
  <c r="D275" i="6" s="1"/>
  <c r="I26" i="12" s="1"/>
  <c r="O167" i="6"/>
  <c r="AC193" i="6"/>
  <c r="AA223" i="7"/>
  <c r="Q234" i="7" s="1"/>
  <c r="E230" i="9"/>
  <c r="D245" i="9" s="1"/>
  <c r="D125" i="12" s="1"/>
  <c r="S170" i="6"/>
  <c r="I170" i="6"/>
  <c r="C308" i="6" s="1"/>
  <c r="H43" i="12" s="1"/>
  <c r="F234" i="6"/>
  <c r="D311" i="6" s="1"/>
  <c r="I46" i="12" s="1"/>
  <c r="X208" i="7"/>
  <c r="N232" i="7" s="1"/>
  <c r="AB219" i="7"/>
  <c r="R230" i="7" s="1"/>
  <c r="Z210" i="6"/>
  <c r="AA219" i="7"/>
  <c r="Q230" i="7" s="1"/>
  <c r="R171" i="7"/>
  <c r="H171" i="7"/>
  <c r="C327" i="7" s="1"/>
  <c r="C110" i="12" s="1"/>
  <c r="V192" i="7"/>
  <c r="D234" i="9"/>
  <c r="D313" i="9" s="1"/>
  <c r="D162" i="12" s="1"/>
  <c r="AC195" i="6"/>
  <c r="Z219" i="7"/>
  <c r="P230" i="7" s="1"/>
  <c r="W208" i="7"/>
  <c r="B232" i="9"/>
  <c r="Y192" i="6"/>
  <c r="X207" i="6"/>
  <c r="G235" i="6"/>
  <c r="D328" i="6" s="1"/>
  <c r="I54" i="12" s="1"/>
  <c r="Z207" i="7"/>
  <c r="AC221" i="7"/>
  <c r="G233" i="6"/>
  <c r="D292" i="6" s="1"/>
  <c r="I36" i="12" s="1"/>
  <c r="H170" i="6"/>
  <c r="C309" i="6" s="1"/>
  <c r="H44" i="12" s="1"/>
  <c r="R170" i="6"/>
  <c r="AA194" i="6"/>
  <c r="G232" i="6" s="1"/>
  <c r="D276" i="6" s="1"/>
  <c r="I27" i="12" s="1"/>
  <c r="Y207" i="6"/>
  <c r="E232" i="6" s="1"/>
  <c r="D278" i="6" s="1"/>
  <c r="I29" i="12" s="1"/>
  <c r="AC195" i="7"/>
  <c r="G169" i="7"/>
  <c r="C292" i="7" s="1"/>
  <c r="C93" i="12" s="1"/>
  <c r="Q169" i="7"/>
  <c r="O171" i="7"/>
  <c r="E171" i="7"/>
  <c r="C330" i="7" s="1"/>
  <c r="C113" i="12" s="1"/>
  <c r="AC224" i="7"/>
  <c r="X211" i="7"/>
  <c r="AA209" i="6"/>
  <c r="C230" i="6"/>
  <c r="D247" i="6" s="1"/>
  <c r="I13" i="12" s="1"/>
  <c r="L166" i="6"/>
  <c r="B166" i="6"/>
  <c r="P170" i="6"/>
  <c r="F170" i="6"/>
  <c r="C311" i="6" s="1"/>
  <c r="H46" i="12" s="1"/>
  <c r="L233" i="6"/>
  <c r="B233" i="6"/>
  <c r="H233" i="9"/>
  <c r="D291" i="9" s="1"/>
  <c r="D149" i="12" s="1"/>
  <c r="Y208" i="7"/>
  <c r="Y206" i="6"/>
  <c r="M166" i="6"/>
  <c r="C166" i="6"/>
  <c r="C247" i="6" s="1"/>
  <c r="H13" i="12" s="1"/>
  <c r="AB196" i="6"/>
  <c r="V210" i="6"/>
  <c r="B235" i="6" s="1"/>
  <c r="Y209" i="7"/>
  <c r="E233" i="7" s="1"/>
  <c r="D294" i="7" s="1"/>
  <c r="D95" i="12" s="1"/>
  <c r="X194" i="6"/>
  <c r="AA193" i="6"/>
  <c r="Y193" i="7"/>
  <c r="E231" i="7" s="1"/>
  <c r="D261" i="7" s="1"/>
  <c r="D77" i="12" s="1"/>
  <c r="AC208" i="7"/>
  <c r="X206" i="7"/>
  <c r="AC208" i="6"/>
  <c r="Z194" i="6"/>
  <c r="Y195" i="6"/>
  <c r="E233" i="6" s="1"/>
  <c r="D294" i="6" s="1"/>
  <c r="I38" i="12" s="1"/>
  <c r="Z220" i="7"/>
  <c r="P231" i="7" s="1"/>
  <c r="Z221" i="7"/>
  <c r="D233" i="9"/>
  <c r="D295" i="9" s="1"/>
  <c r="D153" i="12" s="1"/>
  <c r="F223" i="4"/>
  <c r="Q231" i="6" l="1"/>
  <c r="I232" i="7"/>
  <c r="D274" i="7" s="1"/>
  <c r="D82" i="12" s="1"/>
  <c r="L230" i="7"/>
  <c r="H233" i="6"/>
  <c r="D291" i="6" s="1"/>
  <c r="I35" i="12" s="1"/>
  <c r="H234" i="6"/>
  <c r="D309" i="6" s="1"/>
  <c r="I44" i="12" s="1"/>
  <c r="D235" i="7"/>
  <c r="D331" i="7" s="1"/>
  <c r="D114" i="12" s="1"/>
  <c r="S230" i="6"/>
  <c r="N233" i="7"/>
  <c r="O232" i="6"/>
  <c r="L235" i="6"/>
  <c r="S231" i="6"/>
  <c r="L231" i="6"/>
  <c r="L232" i="7"/>
  <c r="S230" i="7"/>
  <c r="H231" i="6"/>
  <c r="D258" i="6" s="1"/>
  <c r="I17" i="12" s="1"/>
  <c r="B230" i="6"/>
  <c r="M235" i="7"/>
  <c r="R232" i="6"/>
  <c r="M231" i="7"/>
  <c r="H232" i="7"/>
  <c r="D275" i="7" s="1"/>
  <c r="D83" i="12" s="1"/>
  <c r="D231" i="7"/>
  <c r="D262" i="7" s="1"/>
  <c r="D78" i="12" s="1"/>
  <c r="M234" i="7"/>
  <c r="I231" i="7"/>
  <c r="D257" i="7" s="1"/>
  <c r="D73" i="12" s="1"/>
  <c r="D230" i="7"/>
  <c r="D246" i="7" s="1"/>
  <c r="D69" i="12" s="1"/>
  <c r="B231" i="7"/>
  <c r="L233" i="7"/>
  <c r="P232" i="6"/>
  <c r="H233" i="7"/>
  <c r="D291" i="7" s="1"/>
  <c r="D92" i="12" s="1"/>
  <c r="S235" i="6"/>
  <c r="O232" i="7"/>
  <c r="I232" i="6"/>
  <c r="D274" i="6" s="1"/>
  <c r="I25" i="12" s="1"/>
  <c r="Q230" i="6"/>
  <c r="G232" i="7"/>
  <c r="D276" i="7" s="1"/>
  <c r="D84" i="12" s="1"/>
  <c r="R235" i="6"/>
  <c r="Q234" i="6"/>
  <c r="G234" i="6"/>
  <c r="D310" i="6" s="1"/>
  <c r="I45" i="12" s="1"/>
  <c r="B232" i="7"/>
  <c r="S232" i="7"/>
  <c r="G231" i="7"/>
  <c r="D259" i="7" s="1"/>
  <c r="D75" i="12" s="1"/>
  <c r="G230" i="6"/>
  <c r="D243" i="6" s="1"/>
  <c r="I9" i="12" s="1"/>
  <c r="Q232" i="6"/>
  <c r="R231" i="7"/>
  <c r="E230" i="7"/>
  <c r="D245" i="7" s="1"/>
  <c r="D68" i="12" s="1"/>
  <c r="G233" i="7"/>
  <c r="D292" i="7" s="1"/>
  <c r="D93" i="12" s="1"/>
  <c r="R231" i="6"/>
  <c r="O231" i="7"/>
  <c r="Q233" i="7"/>
  <c r="E234" i="6"/>
  <c r="D312" i="6" s="1"/>
  <c r="I47" i="12" s="1"/>
  <c r="O234" i="6"/>
  <c r="D235" i="6"/>
  <c r="D331" i="6" s="1"/>
  <c r="I57" i="12" s="1"/>
  <c r="N235" i="6"/>
  <c r="N230" i="7"/>
  <c r="C233" i="7"/>
  <c r="D296" i="7" s="1"/>
  <c r="D97" i="12" s="1"/>
  <c r="F231" i="7"/>
  <c r="D260" i="7" s="1"/>
  <c r="D76" i="12" s="1"/>
  <c r="F233" i="7"/>
  <c r="D293" i="7" s="1"/>
  <c r="D94" i="12" s="1"/>
  <c r="I233" i="7"/>
  <c r="D290" i="7" s="1"/>
  <c r="D91" i="12" s="1"/>
  <c r="B230" i="7"/>
  <c r="N235" i="7"/>
  <c r="D233" i="7"/>
  <c r="D295" i="7" s="1"/>
  <c r="D96" i="12" s="1"/>
  <c r="G231" i="6"/>
  <c r="D259" i="6" s="1"/>
  <c r="I18" i="12" s="1"/>
  <c r="D232" i="7"/>
  <c r="D279" i="7" s="1"/>
  <c r="D87" i="12" s="1"/>
  <c r="O234" i="7"/>
  <c r="Q235" i="7"/>
  <c r="L234" i="7"/>
  <c r="P235" i="6"/>
  <c r="F235" i="6"/>
  <c r="D329" i="6" s="1"/>
  <c r="I55" i="12" s="1"/>
  <c r="M234" i="6"/>
  <c r="C234" i="6"/>
  <c r="D314" i="6" s="1"/>
  <c r="I49" i="12" s="1"/>
  <c r="B233" i="7"/>
  <c r="H235" i="7"/>
  <c r="D327" i="7" s="1"/>
  <c r="D110" i="12" s="1"/>
  <c r="C234" i="7"/>
  <c r="D314" i="7" s="1"/>
  <c r="D106" i="12" s="1"/>
  <c r="G230" i="7"/>
  <c r="D243" i="7" s="1"/>
  <c r="D66" i="12" s="1"/>
  <c r="F230" i="6"/>
  <c r="D244" i="6" s="1"/>
  <c r="I10" i="12" s="1"/>
  <c r="D232" i="6"/>
  <c r="D279" i="6" s="1"/>
  <c r="I30" i="12" s="1"/>
  <c r="N232" i="6"/>
  <c r="H231" i="7"/>
  <c r="D258" i="7" s="1"/>
  <c r="D74" i="12" s="1"/>
  <c r="I235" i="6"/>
  <c r="D326" i="6" s="1"/>
  <c r="I52" i="12" s="1"/>
  <c r="R232" i="7"/>
  <c r="C232" i="6"/>
  <c r="D280" i="6" s="1"/>
  <c r="I31" i="12" s="1"/>
  <c r="M232" i="6"/>
  <c r="D234" i="6"/>
  <c r="D313" i="6" s="1"/>
  <c r="I48" i="12" s="1"/>
  <c r="N234" i="6"/>
  <c r="B234" i="7"/>
  <c r="F230" i="7"/>
  <c r="D244" i="7" s="1"/>
  <c r="D67" i="12" s="1"/>
  <c r="B234" i="6"/>
  <c r="B232" i="6"/>
  <c r="S231" i="7"/>
  <c r="O235" i="6"/>
  <c r="S233" i="7"/>
  <c r="L231" i="7"/>
  <c r="Q231" i="7"/>
  <c r="M233" i="6"/>
  <c r="C233" i="6"/>
  <c r="D296" i="6" s="1"/>
  <c r="I40" i="12" s="1"/>
  <c r="O230" i="6"/>
  <c r="E230" i="6"/>
  <c r="D245" i="6" s="1"/>
  <c r="I11" i="12" s="1"/>
  <c r="N234" i="7"/>
  <c r="C231" i="7"/>
  <c r="D263" i="7" s="1"/>
  <c r="D79" i="12" s="1"/>
  <c r="G234" i="7"/>
  <c r="D310" i="7" s="1"/>
  <c r="D102" i="12" s="1"/>
  <c r="F235" i="7"/>
  <c r="D329" i="7" s="1"/>
  <c r="D112" i="12" s="1"/>
  <c r="F234" i="7"/>
  <c r="D311" i="7" s="1"/>
  <c r="D103" i="12" s="1"/>
  <c r="I234" i="6"/>
  <c r="D308" i="6" s="1"/>
  <c r="I43" i="12" s="1"/>
  <c r="R230" i="6"/>
  <c r="S233" i="6"/>
  <c r="I233" i="6"/>
  <c r="D290" i="6" s="1"/>
  <c r="I34" i="12" s="1"/>
  <c r="O233" i="7"/>
  <c r="E232" i="7"/>
  <c r="D278" i="7" s="1"/>
  <c r="D86" i="12" s="1"/>
  <c r="Q232" i="7"/>
  <c r="F232" i="6"/>
  <c r="D277" i="6" s="1"/>
  <c r="I28" i="12" s="1"/>
  <c r="R234" i="6"/>
  <c r="M233" i="7"/>
  <c r="R233" i="7"/>
  <c r="M231" i="6"/>
  <c r="C231" i="6"/>
  <c r="D263" i="6" s="1"/>
  <c r="I22" i="12" s="1"/>
  <c r="D230" i="6"/>
  <c r="D246" i="6" s="1"/>
  <c r="I12" i="12" s="1"/>
  <c r="N230" i="6"/>
  <c r="I231" i="6"/>
  <c r="D257" i="6" s="1"/>
  <c r="I16" i="12" s="1"/>
  <c r="S234" i="7"/>
  <c r="G235" i="7"/>
  <c r="D328" i="7" s="1"/>
  <c r="D111" i="12" s="1"/>
  <c r="B235" i="7"/>
  <c r="C235" i="7"/>
  <c r="D332" i="7" s="1"/>
  <c r="D115" i="12" s="1"/>
  <c r="F232" i="7"/>
  <c r="D277" i="7" s="1"/>
  <c r="D85" i="12" s="1"/>
  <c r="C235" i="6"/>
  <c r="D332" i="6" s="1"/>
  <c r="I58" i="12" s="1"/>
  <c r="M235" i="6"/>
  <c r="N231" i="7"/>
  <c r="N231" i="6"/>
  <c r="D231" i="6"/>
  <c r="D262" i="6" s="1"/>
  <c r="I21" i="12" s="1"/>
  <c r="M232" i="7"/>
  <c r="H230" i="7"/>
  <c r="D242" i="7" s="1"/>
  <c r="D65" i="12" s="1"/>
  <c r="C230" i="7"/>
  <c r="D247" i="7" s="1"/>
  <c r="D70" i="12" s="1"/>
  <c r="P232" i="7"/>
  <c r="O233" i="6"/>
  <c r="S235" i="7"/>
  <c r="R235" i="7"/>
  <c r="M230" i="7"/>
  <c r="E235" i="7"/>
  <c r="D330" i="7" s="1"/>
  <c r="D113" i="12" s="1"/>
  <c r="N233" i="6"/>
  <c r="D233" i="6"/>
  <c r="D295" i="6" s="1"/>
  <c r="I39" i="12" s="1"/>
  <c r="O231" i="6"/>
  <c r="E231" i="6"/>
  <c r="D261" i="6" s="1"/>
  <c r="I20" i="12" s="1"/>
  <c r="O235" i="7"/>
  <c r="H234" i="7"/>
  <c r="D309" i="7" s="1"/>
  <c r="D101" i="12" s="1"/>
  <c r="I230" i="7"/>
  <c r="D241" i="7" s="1"/>
  <c r="D64" i="12" s="1"/>
  <c r="C232" i="7"/>
  <c r="D280" i="7" s="1"/>
  <c r="D88" i="12" s="1"/>
  <c r="L218" i="4"/>
  <c r="O218" i="4"/>
  <c r="Q218" i="4"/>
  <c r="S218" i="4"/>
  <c r="M219" i="4"/>
  <c r="O219" i="4"/>
  <c r="Q219" i="4"/>
  <c r="S219" i="4"/>
  <c r="M220" i="4"/>
  <c r="O220" i="4"/>
  <c r="Q220" i="4"/>
  <c r="S220" i="4"/>
  <c r="M221" i="4"/>
  <c r="O221" i="4"/>
  <c r="Q221" i="4"/>
  <c r="S221" i="4"/>
  <c r="M222" i="4"/>
  <c r="O222" i="4"/>
  <c r="Q222" i="4"/>
  <c r="S222" i="4"/>
  <c r="N217" i="4"/>
  <c r="P217" i="4"/>
  <c r="R217" i="4"/>
  <c r="L217" i="4"/>
  <c r="Q217" i="4"/>
  <c r="M217" i="4"/>
  <c r="P222" i="4"/>
  <c r="L222" i="4"/>
  <c r="P221" i="4"/>
  <c r="L221" i="4"/>
  <c r="P220" i="4"/>
  <c r="L220" i="4"/>
  <c r="P219" i="4"/>
  <c r="L219" i="4"/>
  <c r="P218" i="4"/>
  <c r="S217" i="4"/>
  <c r="O217" i="4"/>
  <c r="R222" i="4"/>
  <c r="N222" i="4"/>
  <c r="R221" i="4"/>
  <c r="N221" i="4"/>
  <c r="R220" i="4"/>
  <c r="N220" i="4"/>
  <c r="R219" i="4"/>
  <c r="N219" i="4"/>
  <c r="R218" i="4"/>
  <c r="N218" i="4"/>
  <c r="O205" i="4"/>
  <c r="Q205" i="4"/>
  <c r="Q207" i="4"/>
  <c r="Q209" i="4"/>
  <c r="F210" i="4"/>
  <c r="N205" i="4" s="1"/>
  <c r="O192" i="4"/>
  <c r="O194" i="4"/>
  <c r="O196" i="4"/>
  <c r="F197" i="4"/>
  <c r="N192" i="4" s="1"/>
  <c r="M154" i="4"/>
  <c r="Q154" i="4"/>
  <c r="S154" i="4"/>
  <c r="O155" i="4"/>
  <c r="Q155" i="4"/>
  <c r="S155" i="4"/>
  <c r="M156" i="4"/>
  <c r="O156" i="4"/>
  <c r="S156" i="4"/>
  <c r="O157" i="4"/>
  <c r="Q157" i="4"/>
  <c r="S157" i="4"/>
  <c r="M158" i="4"/>
  <c r="O158" i="4"/>
  <c r="Q158" i="4"/>
  <c r="P153" i="4"/>
  <c r="R153" i="4"/>
  <c r="L153" i="4"/>
  <c r="M141" i="4"/>
  <c r="M145" i="4"/>
  <c r="G159" i="4"/>
  <c r="L154" i="4" s="1"/>
  <c r="G146" i="4"/>
  <c r="Q141" i="4" s="1"/>
  <c r="O128" i="4"/>
  <c r="Q128" i="4"/>
  <c r="O130" i="4"/>
  <c r="Q130" i="4"/>
  <c r="O132" i="4"/>
  <c r="Q132" i="4"/>
  <c r="G133" i="4"/>
  <c r="L128" i="4" s="1"/>
  <c r="M144" i="4" l="1"/>
  <c r="S158" i="4"/>
  <c r="Q156" i="4"/>
  <c r="O154" i="4"/>
  <c r="O209" i="4"/>
  <c r="Q144" i="4"/>
  <c r="O207" i="4"/>
  <c r="M196" i="4"/>
  <c r="S193" i="4"/>
  <c r="L205" i="4"/>
  <c r="R191" i="4"/>
  <c r="S208" i="4"/>
  <c r="S206" i="4"/>
  <c r="R127" i="4"/>
  <c r="Q131" i="4"/>
  <c r="Q129" i="4"/>
  <c r="M143" i="4"/>
  <c r="N153" i="4"/>
  <c r="M157" i="4"/>
  <c r="M155" i="4"/>
  <c r="P191" i="4"/>
  <c r="O195" i="4"/>
  <c r="O193" i="4"/>
  <c r="R204" i="4"/>
  <c r="Q208" i="4"/>
  <c r="Q206" i="4"/>
  <c r="M130" i="4"/>
  <c r="L127" i="4"/>
  <c r="L204" i="4"/>
  <c r="P127" i="4"/>
  <c r="O131" i="4"/>
  <c r="O129" i="4"/>
  <c r="R140" i="4"/>
  <c r="Q142" i="4"/>
  <c r="N191" i="4"/>
  <c r="M195" i="4"/>
  <c r="M193" i="4"/>
  <c r="P204" i="4"/>
  <c r="O208" i="4"/>
  <c r="O206" i="4"/>
  <c r="L192" i="4"/>
  <c r="M132" i="4"/>
  <c r="W132" i="4" s="1"/>
  <c r="S195" i="4"/>
  <c r="M207" i="4"/>
  <c r="S131" i="4"/>
  <c r="Q143" i="4"/>
  <c r="Q195" i="4"/>
  <c r="N127" i="4"/>
  <c r="M131" i="4"/>
  <c r="M129" i="4"/>
  <c r="N140" i="4"/>
  <c r="M142" i="4"/>
  <c r="S196" i="4"/>
  <c r="S194" i="4"/>
  <c r="S192" i="4"/>
  <c r="N204" i="4"/>
  <c r="M208" i="4"/>
  <c r="M206" i="4"/>
  <c r="M194" i="4"/>
  <c r="M128" i="4"/>
  <c r="L191" i="4"/>
  <c r="M209" i="4"/>
  <c r="S129" i="4"/>
  <c r="Q193" i="4"/>
  <c r="S132" i="4"/>
  <c r="S130" i="4"/>
  <c r="S128" i="4"/>
  <c r="Q145" i="4"/>
  <c r="Q196" i="4"/>
  <c r="Q194" i="4"/>
  <c r="Q192" i="4"/>
  <c r="S209" i="4"/>
  <c r="S207" i="4"/>
  <c r="S205" i="4"/>
  <c r="L141" i="4"/>
  <c r="N141" i="4"/>
  <c r="P141" i="4"/>
  <c r="R141" i="4"/>
  <c r="L142" i="4"/>
  <c r="N142" i="4"/>
  <c r="P142" i="4"/>
  <c r="R142" i="4"/>
  <c r="L143" i="4"/>
  <c r="N143" i="4"/>
  <c r="P143" i="4"/>
  <c r="R143" i="4"/>
  <c r="L144" i="4"/>
  <c r="N144" i="4"/>
  <c r="P144" i="4"/>
  <c r="R144" i="4"/>
  <c r="L145" i="4"/>
  <c r="W144" i="4" s="1"/>
  <c r="N145" i="4"/>
  <c r="P145" i="4"/>
  <c r="R145" i="4"/>
  <c r="M140" i="4"/>
  <c r="W140" i="4" s="1"/>
  <c r="O140" i="4"/>
  <c r="Q140" i="4"/>
  <c r="S140" i="4"/>
  <c r="L140" i="4"/>
  <c r="P140" i="4"/>
  <c r="S145" i="4"/>
  <c r="O145" i="4"/>
  <c r="Y145" i="4" s="1"/>
  <c r="S144" i="4"/>
  <c r="AC144" i="4" s="1"/>
  <c r="O144" i="4"/>
  <c r="S143" i="4"/>
  <c r="O143" i="4"/>
  <c r="S142" i="4"/>
  <c r="O142" i="4"/>
  <c r="S141" i="4"/>
  <c r="O141" i="4"/>
  <c r="Y141" i="4" s="1"/>
  <c r="P223" i="4"/>
  <c r="W218" i="4" s="1"/>
  <c r="AC221" i="4"/>
  <c r="AC220" i="4"/>
  <c r="S127" i="4"/>
  <c r="Q127" i="4"/>
  <c r="O127" i="4"/>
  <c r="Y127" i="4" s="1"/>
  <c r="M127" i="4"/>
  <c r="R132" i="4"/>
  <c r="P132" i="4"/>
  <c r="N132" i="4"/>
  <c r="L132" i="4"/>
  <c r="AA132" i="4" s="1"/>
  <c r="R131" i="4"/>
  <c r="P131" i="4"/>
  <c r="N131" i="4"/>
  <c r="X131" i="4" s="1"/>
  <c r="L131" i="4"/>
  <c r="R130" i="4"/>
  <c r="AB130" i="4" s="1"/>
  <c r="P130" i="4"/>
  <c r="N130" i="4"/>
  <c r="L130" i="4"/>
  <c r="V130" i="4" s="1"/>
  <c r="R129" i="4"/>
  <c r="P129" i="4"/>
  <c r="N129" i="4"/>
  <c r="X129" i="4" s="1"/>
  <c r="L129" i="4"/>
  <c r="R128" i="4"/>
  <c r="AB128" i="4" s="1"/>
  <c r="P128" i="4"/>
  <c r="N128" i="4"/>
  <c r="S153" i="4"/>
  <c r="Q153" i="4"/>
  <c r="O153" i="4"/>
  <c r="M153" i="4"/>
  <c r="W153" i="4" s="1"/>
  <c r="R158" i="4"/>
  <c r="P158" i="4"/>
  <c r="N158" i="4"/>
  <c r="L158" i="4"/>
  <c r="R157" i="4"/>
  <c r="AB157" i="4" s="1"/>
  <c r="P157" i="4"/>
  <c r="N157" i="4"/>
  <c r="L157" i="4"/>
  <c r="V157" i="4" s="1"/>
  <c r="R156" i="4"/>
  <c r="P156" i="4"/>
  <c r="Z156" i="4" s="1"/>
  <c r="N156" i="4"/>
  <c r="L156" i="4"/>
  <c r="V156" i="4" s="1"/>
  <c r="R155" i="4"/>
  <c r="P155" i="4"/>
  <c r="N155" i="4"/>
  <c r="L155" i="4"/>
  <c r="V155" i="4" s="1"/>
  <c r="R154" i="4"/>
  <c r="P154" i="4"/>
  <c r="Z154" i="4" s="1"/>
  <c r="N154" i="4"/>
  <c r="S191" i="4"/>
  <c r="Q191" i="4"/>
  <c r="O191" i="4"/>
  <c r="M191" i="4"/>
  <c r="R196" i="4"/>
  <c r="P196" i="4"/>
  <c r="N196" i="4"/>
  <c r="L196" i="4"/>
  <c r="R195" i="4"/>
  <c r="P195" i="4"/>
  <c r="N195" i="4"/>
  <c r="L195" i="4"/>
  <c r="R194" i="4"/>
  <c r="P194" i="4"/>
  <c r="N194" i="4"/>
  <c r="L194" i="4"/>
  <c r="R193" i="4"/>
  <c r="P193" i="4"/>
  <c r="N193" i="4"/>
  <c r="L193" i="4"/>
  <c r="P197" i="4" s="1"/>
  <c r="R192" i="4"/>
  <c r="P192" i="4"/>
  <c r="S204" i="4"/>
  <c r="Q204" i="4"/>
  <c r="O204" i="4"/>
  <c r="M204" i="4"/>
  <c r="R209" i="4"/>
  <c r="P209" i="4"/>
  <c r="N209" i="4"/>
  <c r="L209" i="4"/>
  <c r="R208" i="4"/>
  <c r="P208" i="4"/>
  <c r="N208" i="4"/>
  <c r="L208" i="4"/>
  <c r="R207" i="4"/>
  <c r="P207" i="4"/>
  <c r="N207" i="4"/>
  <c r="L207" i="4"/>
  <c r="R206" i="4"/>
  <c r="P206" i="4"/>
  <c r="N206" i="4"/>
  <c r="L206" i="4"/>
  <c r="R205" i="4"/>
  <c r="P205" i="4"/>
  <c r="X218" i="4"/>
  <c r="X220" i="4"/>
  <c r="X222" i="4"/>
  <c r="Z218" i="4"/>
  <c r="AA221" i="4"/>
  <c r="AA220" i="4"/>
  <c r="AA219" i="4"/>
  <c r="AA218" i="4"/>
  <c r="X127" i="4"/>
  <c r="AA127" i="4"/>
  <c r="W127" i="4"/>
  <c r="V132" i="4"/>
  <c r="X140" i="4"/>
  <c r="Z140" i="4"/>
  <c r="AB140" i="4"/>
  <c r="V140" i="4"/>
  <c r="AB143" i="4"/>
  <c r="Z143" i="4"/>
  <c r="X143" i="4"/>
  <c r="V143" i="4"/>
  <c r="AB142" i="4"/>
  <c r="AB141" i="4"/>
  <c r="Z141" i="4"/>
  <c r="X141" i="4"/>
  <c r="V141" i="4"/>
  <c r="AA153" i="4"/>
  <c r="X153" i="4"/>
  <c r="X157" i="4"/>
  <c r="AB156" i="4"/>
  <c r="AB155" i="4"/>
  <c r="X155" i="4"/>
  <c r="V145" i="4"/>
  <c r="AC142" i="4"/>
  <c r="AC141" i="4"/>
  <c r="V153" i="4"/>
  <c r="AC157" i="4"/>
  <c r="AC155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B99" i="4"/>
  <c r="B100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B98" i="4"/>
  <c r="AW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B89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B87" i="4"/>
  <c r="W192" i="4" l="1"/>
  <c r="AC196" i="4"/>
  <c r="X191" i="4"/>
  <c r="W196" i="4"/>
  <c r="Z155" i="4"/>
  <c r="Z157" i="4"/>
  <c r="W141" i="4"/>
  <c r="W142" i="4"/>
  <c r="AC192" i="4"/>
  <c r="Y131" i="4"/>
  <c r="B108" i="4"/>
  <c r="B109" i="4"/>
  <c r="B107" i="4"/>
  <c r="W129" i="4"/>
  <c r="AC194" i="4"/>
  <c r="Z127" i="4"/>
  <c r="AB127" i="4"/>
  <c r="X154" i="4"/>
  <c r="X156" i="4"/>
  <c r="Z128" i="4"/>
  <c r="P166" i="4" s="1"/>
  <c r="Z130" i="4"/>
  <c r="AC222" i="4"/>
  <c r="Y129" i="4"/>
  <c r="W130" i="4"/>
  <c r="W193" i="4"/>
  <c r="X194" i="4"/>
  <c r="X196" i="4"/>
  <c r="AB132" i="4"/>
  <c r="AC143" i="4"/>
  <c r="AA140" i="4"/>
  <c r="Z142" i="4"/>
  <c r="Y130" i="4"/>
  <c r="W131" i="4"/>
  <c r="W128" i="4"/>
  <c r="W195" i="4"/>
  <c r="V127" i="4"/>
  <c r="AB154" i="4"/>
  <c r="R166" i="4" s="1"/>
  <c r="V129" i="4"/>
  <c r="V131" i="4"/>
  <c r="Y144" i="4"/>
  <c r="Y140" i="4"/>
  <c r="X144" i="4"/>
  <c r="N169" i="4" s="1"/>
  <c r="X142" i="4"/>
  <c r="Y132" i="4"/>
  <c r="V144" i="4"/>
  <c r="L169" i="4" s="1"/>
  <c r="V142" i="4"/>
  <c r="AB145" i="4"/>
  <c r="V192" i="4"/>
  <c r="W143" i="4"/>
  <c r="P168" i="4"/>
  <c r="X192" i="4"/>
  <c r="AA222" i="4"/>
  <c r="Z129" i="4"/>
  <c r="F167" i="4" s="1"/>
  <c r="C277" i="4" s="1"/>
  <c r="C28" i="12" s="1"/>
  <c r="Z131" i="4"/>
  <c r="AC145" i="4"/>
  <c r="Z145" i="4"/>
  <c r="V128" i="4"/>
  <c r="R168" i="4"/>
  <c r="AB192" i="4"/>
  <c r="L167" i="4"/>
  <c r="N165" i="4"/>
  <c r="AB217" i="4"/>
  <c r="X193" i="4"/>
  <c r="X195" i="4"/>
  <c r="Y191" i="4"/>
  <c r="AB129" i="4"/>
  <c r="H167" i="4" s="1"/>
  <c r="C275" i="4" s="1"/>
  <c r="C26" i="12" s="1"/>
  <c r="AB131" i="4"/>
  <c r="AC127" i="4"/>
  <c r="Y142" i="4"/>
  <c r="X145" i="4"/>
  <c r="AC193" i="4"/>
  <c r="AB196" i="4"/>
  <c r="L165" i="4"/>
  <c r="Z222" i="4"/>
  <c r="AC218" i="4"/>
  <c r="W194" i="4"/>
  <c r="AA145" i="4"/>
  <c r="W145" i="4"/>
  <c r="AB194" i="4"/>
  <c r="N167" i="4"/>
  <c r="Z220" i="4"/>
  <c r="AB193" i="4"/>
  <c r="AB195" i="4"/>
  <c r="AC191" i="4"/>
  <c r="L168" i="4"/>
  <c r="X128" i="4"/>
  <c r="X130" i="4"/>
  <c r="N168" i="4" s="1"/>
  <c r="X132" i="4"/>
  <c r="AC219" i="4"/>
  <c r="Y143" i="4"/>
  <c r="AC140" i="4"/>
  <c r="AB144" i="4"/>
  <c r="R169" i="4" s="1"/>
  <c r="Y128" i="4"/>
  <c r="AC195" i="4"/>
  <c r="AW94" i="4"/>
  <c r="AW93" i="4"/>
  <c r="AW92" i="4"/>
  <c r="AU94" i="4"/>
  <c r="AU93" i="4"/>
  <c r="AU92" i="4"/>
  <c r="AS94" i="4"/>
  <c r="AS93" i="4"/>
  <c r="AS92" i="4"/>
  <c r="AQ94" i="4"/>
  <c r="AQ93" i="4"/>
  <c r="AQ92" i="4"/>
  <c r="AO94" i="4"/>
  <c r="AO93" i="4"/>
  <c r="AO92" i="4"/>
  <c r="AM94" i="4"/>
  <c r="AM93" i="4"/>
  <c r="AM92" i="4"/>
  <c r="AK94" i="4"/>
  <c r="AK93" i="4"/>
  <c r="AK92" i="4"/>
  <c r="AI94" i="4"/>
  <c r="AI93" i="4"/>
  <c r="AI92" i="4"/>
  <c r="AG94" i="4"/>
  <c r="AG93" i="4"/>
  <c r="AG92" i="4"/>
  <c r="AE94" i="4"/>
  <c r="AE93" i="4"/>
  <c r="AE92" i="4"/>
  <c r="AC94" i="4"/>
  <c r="AC93" i="4"/>
  <c r="AC92" i="4"/>
  <c r="AA94" i="4"/>
  <c r="AA93" i="4"/>
  <c r="AA92" i="4"/>
  <c r="Y94" i="4"/>
  <c r="Y93" i="4"/>
  <c r="Y92" i="4"/>
  <c r="W94" i="4"/>
  <c r="W93" i="4"/>
  <c r="W92" i="4"/>
  <c r="U94" i="4"/>
  <c r="U93" i="4"/>
  <c r="U92" i="4"/>
  <c r="S94" i="4"/>
  <c r="S93" i="4"/>
  <c r="S92" i="4"/>
  <c r="Q94" i="4"/>
  <c r="Q93" i="4"/>
  <c r="Q92" i="4"/>
  <c r="O94" i="4"/>
  <c r="O93" i="4"/>
  <c r="O92" i="4"/>
  <c r="M94" i="4"/>
  <c r="M93" i="4"/>
  <c r="M92" i="4"/>
  <c r="K94" i="4"/>
  <c r="K93" i="4"/>
  <c r="K92" i="4"/>
  <c r="I94" i="4"/>
  <c r="I93" i="4"/>
  <c r="I92" i="4"/>
  <c r="G94" i="4"/>
  <c r="G93" i="4"/>
  <c r="G92" i="4"/>
  <c r="E94" i="4"/>
  <c r="E93" i="4"/>
  <c r="E92" i="4"/>
  <c r="C94" i="4"/>
  <c r="C93" i="4"/>
  <c r="C92" i="4"/>
  <c r="AW105" i="4"/>
  <c r="AW104" i="4"/>
  <c r="AW103" i="4"/>
  <c r="B326" i="4" s="1"/>
  <c r="B52" i="12" s="1"/>
  <c r="AU105" i="4"/>
  <c r="AU104" i="4"/>
  <c r="AU103" i="4"/>
  <c r="B328" i="4" s="1"/>
  <c r="B54" i="12" s="1"/>
  <c r="AS105" i="4"/>
  <c r="AS104" i="4"/>
  <c r="AS103" i="4"/>
  <c r="B330" i="4" s="1"/>
  <c r="B56" i="12" s="1"/>
  <c r="AQ105" i="4"/>
  <c r="AQ104" i="4"/>
  <c r="AQ103" i="4"/>
  <c r="B332" i="4" s="1"/>
  <c r="B58" i="12" s="1"/>
  <c r="AO105" i="4"/>
  <c r="AO104" i="4"/>
  <c r="AO103" i="4"/>
  <c r="B308" i="4" s="1"/>
  <c r="B43" i="12" s="1"/>
  <c r="AM105" i="4"/>
  <c r="AM104" i="4"/>
  <c r="AM103" i="4"/>
  <c r="B310" i="4" s="1"/>
  <c r="B45" i="12" s="1"/>
  <c r="AK105" i="4"/>
  <c r="AK104" i="4"/>
  <c r="AK103" i="4"/>
  <c r="B312" i="4" s="1"/>
  <c r="B47" i="12" s="1"/>
  <c r="AI105" i="4"/>
  <c r="AI104" i="4"/>
  <c r="AI103" i="4"/>
  <c r="B314" i="4" s="1"/>
  <c r="B49" i="12" s="1"/>
  <c r="AG105" i="4"/>
  <c r="AG104" i="4"/>
  <c r="AG103" i="4"/>
  <c r="B290" i="4" s="1"/>
  <c r="B34" i="12" s="1"/>
  <c r="AE105" i="4"/>
  <c r="AE104" i="4"/>
  <c r="AE103" i="4"/>
  <c r="B292" i="4" s="1"/>
  <c r="B36" i="12" s="1"/>
  <c r="AC105" i="4"/>
  <c r="AC104" i="4"/>
  <c r="AC103" i="4"/>
  <c r="B294" i="4" s="1"/>
  <c r="B38" i="12" s="1"/>
  <c r="AA105" i="4"/>
  <c r="AA104" i="4"/>
  <c r="AA103" i="4"/>
  <c r="B296" i="4" s="1"/>
  <c r="B40" i="12" s="1"/>
  <c r="Y105" i="4"/>
  <c r="Y104" i="4"/>
  <c r="Y103" i="4"/>
  <c r="B274" i="4" s="1"/>
  <c r="B25" i="12" s="1"/>
  <c r="W105" i="4"/>
  <c r="W104" i="4"/>
  <c r="W103" i="4"/>
  <c r="B276" i="4" s="1"/>
  <c r="B27" i="12" s="1"/>
  <c r="U105" i="4"/>
  <c r="U104" i="4"/>
  <c r="U103" i="4"/>
  <c r="B278" i="4" s="1"/>
  <c r="B29" i="12" s="1"/>
  <c r="S105" i="4"/>
  <c r="S104" i="4"/>
  <c r="S103" i="4"/>
  <c r="B280" i="4" s="1"/>
  <c r="B31" i="12" s="1"/>
  <c r="Q105" i="4"/>
  <c r="Q104" i="4"/>
  <c r="Q103" i="4"/>
  <c r="B257" i="4" s="1"/>
  <c r="B16" i="12" s="1"/>
  <c r="O105" i="4"/>
  <c r="O104" i="4"/>
  <c r="O103" i="4"/>
  <c r="B259" i="4" s="1"/>
  <c r="B18" i="12" s="1"/>
  <c r="M105" i="4"/>
  <c r="M104" i="4"/>
  <c r="M103" i="4"/>
  <c r="B261" i="4" s="1"/>
  <c r="B20" i="12" s="1"/>
  <c r="K105" i="4"/>
  <c r="K104" i="4"/>
  <c r="K103" i="4"/>
  <c r="B263" i="4" s="1"/>
  <c r="B22" i="12" s="1"/>
  <c r="I105" i="4"/>
  <c r="I104" i="4"/>
  <c r="I103" i="4"/>
  <c r="B241" i="4" s="1"/>
  <c r="B7" i="12" s="1"/>
  <c r="G105" i="4"/>
  <c r="G104" i="4"/>
  <c r="G103" i="4"/>
  <c r="B243" i="4" s="1"/>
  <c r="B9" i="12" s="1"/>
  <c r="E105" i="4"/>
  <c r="E104" i="4"/>
  <c r="E103" i="4"/>
  <c r="B245" i="4" s="1"/>
  <c r="B11" i="12" s="1"/>
  <c r="C105" i="4"/>
  <c r="C104" i="4"/>
  <c r="C103" i="4"/>
  <c r="B247" i="4" s="1"/>
  <c r="B13" i="12" s="1"/>
  <c r="D166" i="4"/>
  <c r="C262" i="4" s="1"/>
  <c r="C21" i="12" s="1"/>
  <c r="H166" i="4"/>
  <c r="C258" i="4" s="1"/>
  <c r="C17" i="12" s="1"/>
  <c r="D167" i="4"/>
  <c r="C279" i="4" s="1"/>
  <c r="C30" i="12" s="1"/>
  <c r="H168" i="4"/>
  <c r="C291" i="4" s="1"/>
  <c r="C35" i="12" s="1"/>
  <c r="Y154" i="4"/>
  <c r="O166" i="4" s="1"/>
  <c r="Y158" i="4"/>
  <c r="O170" i="4" s="1"/>
  <c r="Z158" i="4"/>
  <c r="W217" i="4"/>
  <c r="V221" i="4"/>
  <c r="V219" i="4"/>
  <c r="AB222" i="4"/>
  <c r="AB220" i="4"/>
  <c r="AB218" i="4"/>
  <c r="Y157" i="4"/>
  <c r="O169" i="4" s="1"/>
  <c r="W154" i="4"/>
  <c r="M166" i="4" s="1"/>
  <c r="W155" i="4"/>
  <c r="M167" i="4" s="1"/>
  <c r="W156" i="4"/>
  <c r="M168" i="4" s="1"/>
  <c r="W157" i="4"/>
  <c r="M169" i="4" s="1"/>
  <c r="W158" i="4"/>
  <c r="M170" i="4" s="1"/>
  <c r="C168" i="4"/>
  <c r="C296" i="4" s="1"/>
  <c r="C40" i="12" s="1"/>
  <c r="B94" i="4"/>
  <c r="B93" i="4"/>
  <c r="B92" i="4"/>
  <c r="AV94" i="4"/>
  <c r="AV93" i="4"/>
  <c r="AV92" i="4"/>
  <c r="AT94" i="4"/>
  <c r="AT93" i="4"/>
  <c r="AT92" i="4"/>
  <c r="AR94" i="4"/>
  <c r="AR93" i="4"/>
  <c r="AR92" i="4"/>
  <c r="AP94" i="4"/>
  <c r="AP93" i="4"/>
  <c r="AP92" i="4"/>
  <c r="AN94" i="4"/>
  <c r="AN93" i="4"/>
  <c r="AN92" i="4"/>
  <c r="AL94" i="4"/>
  <c r="AL93" i="4"/>
  <c r="AL92" i="4"/>
  <c r="AJ94" i="4"/>
  <c r="AJ93" i="4"/>
  <c r="AJ92" i="4"/>
  <c r="AH94" i="4"/>
  <c r="AH93" i="4"/>
  <c r="AH92" i="4"/>
  <c r="AF94" i="4"/>
  <c r="AF93" i="4"/>
  <c r="AF92" i="4"/>
  <c r="AD94" i="4"/>
  <c r="AD93" i="4"/>
  <c r="AD92" i="4"/>
  <c r="AB94" i="4"/>
  <c r="AB93" i="4"/>
  <c r="AB92" i="4"/>
  <c r="Z94" i="4"/>
  <c r="Z93" i="4"/>
  <c r="Z92" i="4"/>
  <c r="X94" i="4"/>
  <c r="X93" i="4"/>
  <c r="X92" i="4"/>
  <c r="V94" i="4"/>
  <c r="V93" i="4"/>
  <c r="V92" i="4"/>
  <c r="T94" i="4"/>
  <c r="T93" i="4"/>
  <c r="T92" i="4"/>
  <c r="R94" i="4"/>
  <c r="R93" i="4"/>
  <c r="R92" i="4"/>
  <c r="P94" i="4"/>
  <c r="P93" i="4"/>
  <c r="P92" i="4"/>
  <c r="N94" i="4"/>
  <c r="N93" i="4"/>
  <c r="N92" i="4"/>
  <c r="L94" i="4"/>
  <c r="L93" i="4"/>
  <c r="L92" i="4"/>
  <c r="J94" i="4"/>
  <c r="J93" i="4"/>
  <c r="J92" i="4"/>
  <c r="H94" i="4"/>
  <c r="H93" i="4"/>
  <c r="H92" i="4"/>
  <c r="F94" i="4"/>
  <c r="F93" i="4"/>
  <c r="F92" i="4"/>
  <c r="D94" i="4"/>
  <c r="D93" i="4"/>
  <c r="D92" i="4"/>
  <c r="B105" i="4"/>
  <c r="B104" i="4"/>
  <c r="B103" i="4"/>
  <c r="AV105" i="4"/>
  <c r="AV104" i="4"/>
  <c r="AV103" i="4"/>
  <c r="B327" i="4" s="1"/>
  <c r="B53" i="12" s="1"/>
  <c r="AT105" i="4"/>
  <c r="AT104" i="4"/>
  <c r="AT103" i="4"/>
  <c r="B329" i="4" s="1"/>
  <c r="B55" i="12" s="1"/>
  <c r="AR105" i="4"/>
  <c r="AR104" i="4"/>
  <c r="AR103" i="4"/>
  <c r="B331" i="4" s="1"/>
  <c r="B57" i="12" s="1"/>
  <c r="AP105" i="4"/>
  <c r="AP104" i="4"/>
  <c r="AP103" i="4"/>
  <c r="AN105" i="4"/>
  <c r="AN104" i="4"/>
  <c r="AN103" i="4"/>
  <c r="B309" i="4" s="1"/>
  <c r="B44" i="12" s="1"/>
  <c r="AL105" i="4"/>
  <c r="AL104" i="4"/>
  <c r="AL103" i="4"/>
  <c r="B311" i="4" s="1"/>
  <c r="B46" i="12" s="1"/>
  <c r="AJ105" i="4"/>
  <c r="AJ104" i="4"/>
  <c r="AJ103" i="4"/>
  <c r="B313" i="4" s="1"/>
  <c r="B48" i="12" s="1"/>
  <c r="AH105" i="4"/>
  <c r="AH104" i="4"/>
  <c r="AH103" i="4"/>
  <c r="AF105" i="4"/>
  <c r="AF104" i="4"/>
  <c r="AF103" i="4"/>
  <c r="B291" i="4" s="1"/>
  <c r="B35" i="12" s="1"/>
  <c r="AD105" i="4"/>
  <c r="AD104" i="4"/>
  <c r="AD103" i="4"/>
  <c r="B293" i="4" s="1"/>
  <c r="B37" i="12" s="1"/>
  <c r="AB105" i="4"/>
  <c r="AB104" i="4"/>
  <c r="AB103" i="4"/>
  <c r="B295" i="4" s="1"/>
  <c r="B39" i="12" s="1"/>
  <c r="Z105" i="4"/>
  <c r="Z104" i="4"/>
  <c r="Z103" i="4"/>
  <c r="X105" i="4"/>
  <c r="X104" i="4"/>
  <c r="X103" i="4"/>
  <c r="B275" i="4" s="1"/>
  <c r="B26" i="12" s="1"/>
  <c r="V105" i="4"/>
  <c r="V104" i="4"/>
  <c r="V103" i="4"/>
  <c r="B277" i="4" s="1"/>
  <c r="B28" i="12" s="1"/>
  <c r="T105" i="4"/>
  <c r="T104" i="4"/>
  <c r="T103" i="4"/>
  <c r="B279" i="4" s="1"/>
  <c r="B30" i="12" s="1"/>
  <c r="R105" i="4"/>
  <c r="R104" i="4"/>
  <c r="R103" i="4"/>
  <c r="P105" i="4"/>
  <c r="P104" i="4"/>
  <c r="P103" i="4"/>
  <c r="B258" i="4" s="1"/>
  <c r="B17" i="12" s="1"/>
  <c r="N105" i="4"/>
  <c r="N104" i="4"/>
  <c r="N103" i="4"/>
  <c r="B260" i="4" s="1"/>
  <c r="B19" i="12" s="1"/>
  <c r="L105" i="4"/>
  <c r="L104" i="4"/>
  <c r="L103" i="4"/>
  <c r="B262" i="4" s="1"/>
  <c r="B21" i="12" s="1"/>
  <c r="J105" i="4"/>
  <c r="J104" i="4"/>
  <c r="J103" i="4"/>
  <c r="H105" i="4"/>
  <c r="H104" i="4"/>
  <c r="H103" i="4"/>
  <c r="B242" i="4" s="1"/>
  <c r="B8" i="12" s="1"/>
  <c r="F105" i="4"/>
  <c r="F104" i="4"/>
  <c r="F103" i="4"/>
  <c r="B244" i="4" s="1"/>
  <c r="B10" i="12" s="1"/>
  <c r="D105" i="4"/>
  <c r="D104" i="4"/>
  <c r="D103" i="4"/>
  <c r="B246" i="4" s="1"/>
  <c r="B12" i="12" s="1"/>
  <c r="AC154" i="4"/>
  <c r="AC156" i="4"/>
  <c r="AC158" i="4"/>
  <c r="V154" i="4"/>
  <c r="L166" i="4" s="1"/>
  <c r="AB153" i="4"/>
  <c r="R165" i="4" s="1"/>
  <c r="AC153" i="4"/>
  <c r="S165" i="4" s="1"/>
  <c r="Y153" i="4"/>
  <c r="O165" i="4" s="1"/>
  <c r="V158" i="4"/>
  <c r="L170" i="4" s="1"/>
  <c r="F166" i="4"/>
  <c r="C260" i="4" s="1"/>
  <c r="C19" i="12" s="1"/>
  <c r="B167" i="4"/>
  <c r="B168" i="4"/>
  <c r="F168" i="4"/>
  <c r="C293" i="4" s="1"/>
  <c r="C37" i="12" s="1"/>
  <c r="B169" i="4"/>
  <c r="V218" i="4"/>
  <c r="W219" i="4"/>
  <c r="W220" i="4"/>
  <c r="W221" i="4"/>
  <c r="W222" i="4"/>
  <c r="X217" i="4"/>
  <c r="AA217" i="4"/>
  <c r="Z221" i="4"/>
  <c r="Z219" i="4"/>
  <c r="Y217" i="4"/>
  <c r="X221" i="4"/>
  <c r="X219" i="4"/>
  <c r="Z192" i="4"/>
  <c r="V193" i="4"/>
  <c r="Z193" i="4"/>
  <c r="V194" i="4"/>
  <c r="Z194" i="4"/>
  <c r="V195" i="4"/>
  <c r="Z195" i="4"/>
  <c r="V196" i="4"/>
  <c r="Z196" i="4"/>
  <c r="W191" i="4"/>
  <c r="AA191" i="4"/>
  <c r="X158" i="4"/>
  <c r="AB158" i="4"/>
  <c r="R170" i="4" s="1"/>
  <c r="Z132" i="4"/>
  <c r="F170" i="4" s="1"/>
  <c r="C329" i="4" s="1"/>
  <c r="C55" i="12" s="1"/>
  <c r="Y218" i="4"/>
  <c r="Y219" i="4"/>
  <c r="Y220" i="4"/>
  <c r="Y221" i="4"/>
  <c r="Y222" i="4"/>
  <c r="Z217" i="4"/>
  <c r="V217" i="4"/>
  <c r="V222" i="4"/>
  <c r="V220" i="4"/>
  <c r="AC217" i="4"/>
  <c r="AB221" i="4"/>
  <c r="AB219" i="4"/>
  <c r="P210" i="4"/>
  <c r="X209" i="4" s="1"/>
  <c r="O234" i="4" s="1"/>
  <c r="AA192" i="4"/>
  <c r="AA193" i="4"/>
  <c r="AA194" i="4"/>
  <c r="AA195" i="4"/>
  <c r="AA196" i="4"/>
  <c r="AB191" i="4"/>
  <c r="Y155" i="4"/>
  <c r="O167" i="4" s="1"/>
  <c r="Z153" i="4"/>
  <c r="F165" i="4" s="1"/>
  <c r="C244" i="4" s="1"/>
  <c r="C10" i="12" s="1"/>
  <c r="Z144" i="4"/>
  <c r="P169" i="4" s="1"/>
  <c r="AC128" i="4"/>
  <c r="AC129" i="4"/>
  <c r="S167" i="4" s="1"/>
  <c r="AC130" i="4"/>
  <c r="I168" i="4" s="1"/>
  <c r="C290" i="4" s="1"/>
  <c r="C34" i="12" s="1"/>
  <c r="AC131" i="4"/>
  <c r="S169" i="4" s="1"/>
  <c r="AC132" i="4"/>
  <c r="Y192" i="4"/>
  <c r="Y193" i="4"/>
  <c r="Y194" i="4"/>
  <c r="Y195" i="4"/>
  <c r="Y196" i="4"/>
  <c r="Z191" i="4"/>
  <c r="V191" i="4"/>
  <c r="AA154" i="4"/>
  <c r="AA155" i="4"/>
  <c r="AA156" i="4"/>
  <c r="AA157" i="4"/>
  <c r="AA158" i="4"/>
  <c r="Q170" i="4" s="1"/>
  <c r="AA141" i="4"/>
  <c r="AA142" i="4"/>
  <c r="AA143" i="4"/>
  <c r="AA144" i="4"/>
  <c r="AA128" i="4"/>
  <c r="AA129" i="4"/>
  <c r="AA130" i="4"/>
  <c r="AA131" i="4"/>
  <c r="Y156" i="4"/>
  <c r="O168" i="4" s="1"/>
  <c r="C165" i="4"/>
  <c r="C247" i="4" s="1"/>
  <c r="C13" i="12" s="1"/>
  <c r="B165" i="4"/>
  <c r="D169" i="4"/>
  <c r="C313" i="4" s="1"/>
  <c r="C48" i="12" s="1"/>
  <c r="I170" i="4"/>
  <c r="C326" i="4" s="1"/>
  <c r="C52" i="12" s="1"/>
  <c r="Q165" i="4"/>
  <c r="M165" i="4"/>
  <c r="B170" i="4"/>
  <c r="G165" i="4"/>
  <c r="C243" i="4" s="1"/>
  <c r="C9" i="12" s="1"/>
  <c r="D165" i="4"/>
  <c r="C246" i="4" s="1"/>
  <c r="C12" i="12" s="1"/>
  <c r="I169" i="4"/>
  <c r="C308" i="4" s="1"/>
  <c r="C43" i="12" s="1"/>
  <c r="G168" i="4" l="1"/>
  <c r="C292" i="4" s="1"/>
  <c r="C36" i="12" s="1"/>
  <c r="Z206" i="4"/>
  <c r="X207" i="4"/>
  <c r="O232" i="4" s="1"/>
  <c r="X206" i="4"/>
  <c r="C170" i="4"/>
  <c r="C332" i="4" s="1"/>
  <c r="C58" i="12" s="1"/>
  <c r="E170" i="4"/>
  <c r="C330" i="4" s="1"/>
  <c r="C56" i="12" s="1"/>
  <c r="P165" i="4"/>
  <c r="E169" i="4"/>
  <c r="C312" i="4" s="1"/>
  <c r="C47" i="12" s="1"/>
  <c r="AA204" i="4"/>
  <c r="C166" i="4"/>
  <c r="E166" i="4"/>
  <c r="C261" i="4" s="1"/>
  <c r="C20" i="12" s="1"/>
  <c r="H169" i="4"/>
  <c r="C309" i="4" s="1"/>
  <c r="C44" i="12" s="1"/>
  <c r="Z209" i="4"/>
  <c r="Q234" i="4" s="1"/>
  <c r="Z208" i="4"/>
  <c r="I166" i="4"/>
  <c r="C257" i="4" s="1"/>
  <c r="C16" i="12" s="1"/>
  <c r="Z207" i="4"/>
  <c r="X208" i="4"/>
  <c r="D233" i="4" s="1"/>
  <c r="D313" i="4" s="1"/>
  <c r="D48" i="12" s="1"/>
  <c r="N166" i="4"/>
  <c r="Q232" i="4"/>
  <c r="P167" i="4"/>
  <c r="R167" i="4"/>
  <c r="E165" i="4"/>
  <c r="C245" i="4" s="1"/>
  <c r="C11" i="12" s="1"/>
  <c r="Z205" i="4"/>
  <c r="Q230" i="4" s="1"/>
  <c r="Q167" i="4"/>
  <c r="D168" i="4"/>
  <c r="C295" i="4" s="1"/>
  <c r="C39" i="12" s="1"/>
  <c r="G170" i="4"/>
  <c r="C328" i="4" s="1"/>
  <c r="C54" i="12" s="1"/>
  <c r="Q169" i="4"/>
  <c r="H165" i="4"/>
  <c r="C242" i="4" s="1"/>
  <c r="C8" i="12" s="1"/>
  <c r="S168" i="4"/>
  <c r="Y204" i="4"/>
  <c r="H170" i="4"/>
  <c r="C327" i="4" s="1"/>
  <c r="C53" i="12" s="1"/>
  <c r="N170" i="4"/>
  <c r="G166" i="4"/>
  <c r="C259" i="4" s="1"/>
  <c r="C18" i="12" s="1"/>
  <c r="O233" i="4"/>
  <c r="Q231" i="4"/>
  <c r="F231" i="4"/>
  <c r="D277" i="4" s="1"/>
  <c r="D28" i="12" s="1"/>
  <c r="R229" i="4"/>
  <c r="G229" i="4"/>
  <c r="D243" i="4" s="1"/>
  <c r="D9" i="12" s="1"/>
  <c r="E168" i="4"/>
  <c r="P170" i="4"/>
  <c r="D232" i="4"/>
  <c r="D295" i="4" s="1"/>
  <c r="D39" i="12" s="1"/>
  <c r="D234" i="4"/>
  <c r="D331" i="4" s="1"/>
  <c r="D57" i="12" s="1"/>
  <c r="F230" i="4"/>
  <c r="D260" i="4" s="1"/>
  <c r="D19" i="12" s="1"/>
  <c r="F232" i="4"/>
  <c r="D293" i="4" s="1"/>
  <c r="D37" i="12" s="1"/>
  <c r="F234" i="4"/>
  <c r="D329" i="4" s="1"/>
  <c r="D55" i="12" s="1"/>
  <c r="F169" i="4"/>
  <c r="C311" i="4" s="1"/>
  <c r="C46" i="12" s="1"/>
  <c r="I165" i="4"/>
  <c r="C241" i="4" s="1"/>
  <c r="C7" i="12" s="1"/>
  <c r="G169" i="4"/>
  <c r="C310" i="4" s="1"/>
  <c r="C45" i="12" s="1"/>
  <c r="G167" i="4"/>
  <c r="C276" i="4" s="1"/>
  <c r="C27" i="12" s="1"/>
  <c r="Q168" i="4"/>
  <c r="Q166" i="4"/>
  <c r="W205" i="4"/>
  <c r="AB204" i="4"/>
  <c r="Z204" i="4"/>
  <c r="Q229" i="4" s="1"/>
  <c r="AA209" i="4"/>
  <c r="W209" i="4"/>
  <c r="N234" i="4" s="1"/>
  <c r="AA208" i="4"/>
  <c r="W208" i="4"/>
  <c r="N233" i="4" s="1"/>
  <c r="AA207" i="4"/>
  <c r="W207" i="4"/>
  <c r="N232" i="4" s="1"/>
  <c r="AA206" i="4"/>
  <c r="W206" i="4"/>
  <c r="N231" i="4" s="1"/>
  <c r="AA205" i="4"/>
  <c r="V205" i="4"/>
  <c r="M230" i="4" s="1"/>
  <c r="X205" i="4"/>
  <c r="X204" i="4"/>
  <c r="O229" i="4" s="1"/>
  <c r="V204" i="4"/>
  <c r="M229" i="4" s="1"/>
  <c r="AC209" i="4"/>
  <c r="Y209" i="4"/>
  <c r="AC208" i="4"/>
  <c r="Y208" i="4"/>
  <c r="P233" i="4" s="1"/>
  <c r="AC207" i="4"/>
  <c r="Y207" i="4"/>
  <c r="AC206" i="4"/>
  <c r="Y206" i="4"/>
  <c r="P231" i="4" s="1"/>
  <c r="AC205" i="4"/>
  <c r="Y205" i="4"/>
  <c r="P234" i="4"/>
  <c r="E234" i="4"/>
  <c r="D330" i="4" s="1"/>
  <c r="D56" i="12" s="1"/>
  <c r="P232" i="4"/>
  <c r="E232" i="4"/>
  <c r="D294" i="4" s="1"/>
  <c r="D38" i="12" s="1"/>
  <c r="P230" i="4"/>
  <c r="E230" i="4"/>
  <c r="D261" i="4" s="1"/>
  <c r="D20" i="12" s="1"/>
  <c r="W204" i="4"/>
  <c r="N229" i="4" s="1"/>
  <c r="V209" i="4"/>
  <c r="M234" i="4" s="1"/>
  <c r="V208" i="4"/>
  <c r="B233" i="4" s="1"/>
  <c r="V207" i="4"/>
  <c r="B232" i="4" s="1"/>
  <c r="V206" i="4"/>
  <c r="M231" i="4" s="1"/>
  <c r="O231" i="4"/>
  <c r="D231" i="4"/>
  <c r="D279" i="4" s="1"/>
  <c r="D30" i="12" s="1"/>
  <c r="P229" i="4"/>
  <c r="E229" i="4"/>
  <c r="D245" i="4" s="1"/>
  <c r="D11" i="12" s="1"/>
  <c r="Q233" i="4"/>
  <c r="F233" i="4"/>
  <c r="D311" i="4" s="1"/>
  <c r="D46" i="12" s="1"/>
  <c r="D229" i="4"/>
  <c r="D246" i="4" s="1"/>
  <c r="D12" i="12" s="1"/>
  <c r="C233" i="4"/>
  <c r="D314" i="4" s="1"/>
  <c r="D49" i="12" s="1"/>
  <c r="B166" i="4"/>
  <c r="S170" i="4"/>
  <c r="S166" i="4"/>
  <c r="C169" i="4"/>
  <c r="C314" i="4" s="1"/>
  <c r="C49" i="12" s="1"/>
  <c r="C167" i="4"/>
  <c r="C280" i="4" s="1"/>
  <c r="C31" i="12" s="1"/>
  <c r="E167" i="4"/>
  <c r="H232" i="4"/>
  <c r="D291" i="4" s="1"/>
  <c r="D35" i="12" s="1"/>
  <c r="D170" i="4"/>
  <c r="C331" i="4" s="1"/>
  <c r="C57" i="12" s="1"/>
  <c r="AC204" i="4"/>
  <c r="T229" i="4" s="1"/>
  <c r="AB209" i="4"/>
  <c r="H234" i="4" s="1"/>
  <c r="D327" i="4" s="1"/>
  <c r="D53" i="12" s="1"/>
  <c r="AB208" i="4"/>
  <c r="H233" i="4" s="1"/>
  <c r="D309" i="4" s="1"/>
  <c r="D44" i="12" s="1"/>
  <c r="AB207" i="4"/>
  <c r="S232" i="4" s="1"/>
  <c r="AB206" i="4"/>
  <c r="S231" i="4" s="1"/>
  <c r="AB205" i="4"/>
  <c r="H230" i="4" s="1"/>
  <c r="D258" i="4" s="1"/>
  <c r="D17" i="12" s="1"/>
  <c r="I167" i="4"/>
  <c r="C274" i="4" s="1"/>
  <c r="C25" i="12" s="1"/>
  <c r="B231" i="4" l="1"/>
  <c r="C231" i="4"/>
  <c r="D280" i="4" s="1"/>
  <c r="D31" i="12" s="1"/>
  <c r="S234" i="4"/>
  <c r="B234" i="4"/>
  <c r="B229" i="4"/>
  <c r="M232" i="4"/>
  <c r="S230" i="4"/>
  <c r="E231" i="4"/>
  <c r="D278" i="4" s="1"/>
  <c r="D29" i="12" s="1"/>
  <c r="C229" i="4"/>
  <c r="D247" i="4" s="1"/>
  <c r="D13" i="12" s="1"/>
  <c r="E233" i="4"/>
  <c r="D312" i="4" s="1"/>
  <c r="D47" i="12" s="1"/>
  <c r="C278" i="4"/>
  <c r="C29" i="12" s="1"/>
  <c r="S233" i="4"/>
  <c r="T230" i="4"/>
  <c r="I230" i="4"/>
  <c r="D257" i="4" s="1"/>
  <c r="D16" i="12" s="1"/>
  <c r="T231" i="4"/>
  <c r="I231" i="4"/>
  <c r="D274" i="4" s="1"/>
  <c r="D25" i="12" s="1"/>
  <c r="T232" i="4"/>
  <c r="I232" i="4"/>
  <c r="D290" i="4" s="1"/>
  <c r="D34" i="12" s="1"/>
  <c r="T233" i="4"/>
  <c r="I233" i="4"/>
  <c r="D308" i="4" s="1"/>
  <c r="D43" i="12" s="1"/>
  <c r="T234" i="4"/>
  <c r="I234" i="4"/>
  <c r="D326" i="4" s="1"/>
  <c r="D52" i="12" s="1"/>
  <c r="N230" i="4"/>
  <c r="C230" i="4"/>
  <c r="D263" i="4" s="1"/>
  <c r="D22" i="12" s="1"/>
  <c r="M233" i="4"/>
  <c r="B230" i="4"/>
  <c r="C232" i="4"/>
  <c r="D296" i="4" s="1"/>
  <c r="D40" i="12" s="1"/>
  <c r="C234" i="4"/>
  <c r="D332" i="4" s="1"/>
  <c r="D58" i="12" s="1"/>
  <c r="F229" i="4"/>
  <c r="D244" i="4" s="1"/>
  <c r="D10" i="12" s="1"/>
  <c r="I229" i="4"/>
  <c r="D241" i="4" s="1"/>
  <c r="D7" i="12" s="1"/>
  <c r="H231" i="4"/>
  <c r="D275" i="4" s="1"/>
  <c r="D26" i="12" s="1"/>
  <c r="O230" i="4"/>
  <c r="D230" i="4"/>
  <c r="D262" i="4" s="1"/>
  <c r="D21" i="12" s="1"/>
  <c r="R230" i="4"/>
  <c r="G230" i="4"/>
  <c r="D259" i="4" s="1"/>
  <c r="D18" i="12" s="1"/>
  <c r="R231" i="4"/>
  <c r="G231" i="4"/>
  <c r="D276" i="4" s="1"/>
  <c r="D27" i="12" s="1"/>
  <c r="R232" i="4"/>
  <c r="G232" i="4"/>
  <c r="D292" i="4" s="1"/>
  <c r="D36" i="12" s="1"/>
  <c r="R233" i="4"/>
  <c r="G233" i="4"/>
  <c r="D310" i="4" s="1"/>
  <c r="D45" i="12" s="1"/>
  <c r="R234" i="4"/>
  <c r="G234" i="4"/>
  <c r="D328" i="4" s="1"/>
  <c r="D54" i="12" s="1"/>
  <c r="S229" i="4"/>
  <c r="H229" i="4"/>
  <c r="D242" i="4" s="1"/>
  <c r="D8" i="12" s="1"/>
  <c r="C294" i="4"/>
  <c r="C38" i="12" s="1"/>
</calcChain>
</file>

<file path=xl/sharedStrings.xml><?xml version="1.0" encoding="utf-8"?>
<sst xmlns="http://schemas.openxmlformats.org/spreadsheetml/2006/main" count="86009" uniqueCount="2607">
  <si>
    <t>pd_sample_id</t>
  </si>
  <si>
    <t>TP0001411</t>
  </si>
  <si>
    <t>A01</t>
  </si>
  <si>
    <t>mM</t>
  </si>
  <si>
    <t>TP0001411A01</t>
  </si>
  <si>
    <t>uL</t>
  </si>
  <si>
    <t>TX001551</t>
  </si>
  <si>
    <t>'101-21-3'</t>
  </si>
  <si>
    <t>Chlorpropham</t>
  </si>
  <si>
    <t>A02</t>
  </si>
  <si>
    <t>TP0001411A02</t>
  </si>
  <si>
    <t>TX009687</t>
  </si>
  <si>
    <t>'548-62-9'</t>
  </si>
  <si>
    <t>Gentian Violet</t>
  </si>
  <si>
    <t>A03</t>
  </si>
  <si>
    <t>TP0001411A03</t>
  </si>
  <si>
    <t>TX015538</t>
  </si>
  <si>
    <t>'181640-09-5'</t>
  </si>
  <si>
    <t>SR144190</t>
  </si>
  <si>
    <t>A04</t>
  </si>
  <si>
    <t>TP0001411A04</t>
  </si>
  <si>
    <t>TX001417</t>
  </si>
  <si>
    <t>'131341-86-1'</t>
  </si>
  <si>
    <t>Fludioxonil</t>
  </si>
  <si>
    <t>A05</t>
  </si>
  <si>
    <t>TP0001411A05</t>
  </si>
  <si>
    <t>TX000969</t>
  </si>
  <si>
    <t>'114369-43-6'</t>
  </si>
  <si>
    <t>Fenbuconazole</t>
  </si>
  <si>
    <t>A06</t>
  </si>
  <si>
    <t>TP0001411A06</t>
  </si>
  <si>
    <t>TX006899</t>
  </si>
  <si>
    <t>'637-07-0'</t>
  </si>
  <si>
    <t>Clofibrate</t>
  </si>
  <si>
    <t>A07</t>
  </si>
  <si>
    <t>TP0001411A07</t>
  </si>
  <si>
    <t>TX003079</t>
  </si>
  <si>
    <t>'75-99-0'</t>
  </si>
  <si>
    <t>Dalapon</t>
  </si>
  <si>
    <t>A08</t>
  </si>
  <si>
    <t>TP0001411A08</t>
  </si>
  <si>
    <t>TX015532</t>
  </si>
  <si>
    <t>'439687-69-1'</t>
  </si>
  <si>
    <t>Nelivaptan</t>
  </si>
  <si>
    <t>A09</t>
  </si>
  <si>
    <t>TP0001411A09</t>
  </si>
  <si>
    <t>TX000663</t>
  </si>
  <si>
    <t>'35554-44-0'</t>
  </si>
  <si>
    <t>Imazalil</t>
  </si>
  <si>
    <t>A10</t>
  </si>
  <si>
    <t>TP0001411A10</t>
  </si>
  <si>
    <t>TX001640</t>
  </si>
  <si>
    <t>'94-26-8'</t>
  </si>
  <si>
    <t>Butylparaben</t>
  </si>
  <si>
    <t>A11</t>
  </si>
  <si>
    <t>TP0001411A11</t>
  </si>
  <si>
    <t>TX002271</t>
  </si>
  <si>
    <t>'95-14-7'</t>
  </si>
  <si>
    <t>1,2,3-Benzotriazole</t>
  </si>
  <si>
    <t>A12</t>
  </si>
  <si>
    <t>TP0001411A12</t>
  </si>
  <si>
    <t>TX000673</t>
  </si>
  <si>
    <t>'111988-49-9'</t>
  </si>
  <si>
    <t>Thiacloprid</t>
  </si>
  <si>
    <t>B01</t>
  </si>
  <si>
    <t>TP0001411B01</t>
  </si>
  <si>
    <t>TX006863</t>
  </si>
  <si>
    <t>'54965-24-1'</t>
  </si>
  <si>
    <t>Tamoxifen citrate</t>
  </si>
  <si>
    <t>B02</t>
  </si>
  <si>
    <t>TP0001411B02</t>
  </si>
  <si>
    <t>TX009761</t>
  </si>
  <si>
    <t>'64-86-8'</t>
  </si>
  <si>
    <t>Colchicine</t>
  </si>
  <si>
    <t>B03</t>
  </si>
  <si>
    <t>TP0001411B03</t>
  </si>
  <si>
    <t>TX007284</t>
  </si>
  <si>
    <t>'95-94-3'</t>
  </si>
  <si>
    <t>1,2,4,5-Tetrachlorobenzene</t>
  </si>
  <si>
    <t>B04</t>
  </si>
  <si>
    <t>TP0001411B04</t>
  </si>
  <si>
    <t>TX005859</t>
  </si>
  <si>
    <t>'77-40-7'</t>
  </si>
  <si>
    <t>Bisphenol B</t>
  </si>
  <si>
    <t>B05</t>
  </si>
  <si>
    <t>TP0001411B05</t>
  </si>
  <si>
    <t>TX009216</t>
  </si>
  <si>
    <t>'2772-45-4'</t>
  </si>
  <si>
    <t>2,4-Bis(1-methyl-1-phenylethyl)phenol</t>
  </si>
  <si>
    <t>B06</t>
  </si>
  <si>
    <t>TP0001411B06</t>
  </si>
  <si>
    <t>TX003303</t>
  </si>
  <si>
    <t>'107-41-5'</t>
  </si>
  <si>
    <t>2-Methyl-2,4-pentanediol</t>
  </si>
  <si>
    <t>B07</t>
  </si>
  <si>
    <t>TP0001411B07</t>
  </si>
  <si>
    <t>TX006183</t>
  </si>
  <si>
    <t>'NOCAS_47292'</t>
  </si>
  <si>
    <t>PD 0200347</t>
  </si>
  <si>
    <t>B08</t>
  </si>
  <si>
    <t>TP0001411B08</t>
  </si>
  <si>
    <t>TX001424</t>
  </si>
  <si>
    <t>'57837-19-1'</t>
  </si>
  <si>
    <t>Metalaxyl</t>
  </si>
  <si>
    <t>B09</t>
  </si>
  <si>
    <t>TP0001411B09</t>
  </si>
  <si>
    <t>TX005976</t>
  </si>
  <si>
    <t>'528-29-0'</t>
  </si>
  <si>
    <t>1,2-Dinitrobenzene</t>
  </si>
  <si>
    <t>B10</t>
  </si>
  <si>
    <t>TP0001411B10</t>
  </si>
  <si>
    <t>TX008788</t>
  </si>
  <si>
    <t>'131-18-0'</t>
  </si>
  <si>
    <t>Dipentyl phthalate</t>
  </si>
  <si>
    <t>B11</t>
  </si>
  <si>
    <t>TP0001411B11</t>
  </si>
  <si>
    <t>TX000966</t>
  </si>
  <si>
    <t>'82657-04-3'</t>
  </si>
  <si>
    <t>Bifenthrin</t>
  </si>
  <si>
    <t>B12</t>
  </si>
  <si>
    <t>TP0001411B12</t>
  </si>
  <si>
    <t>TX001546</t>
  </si>
  <si>
    <t>'1912-24-9'</t>
  </si>
  <si>
    <t>Atrazine</t>
  </si>
  <si>
    <t>C01</t>
  </si>
  <si>
    <t>TP0001411C01</t>
  </si>
  <si>
    <t>TX000973</t>
  </si>
  <si>
    <t>'95737-68-1'</t>
  </si>
  <si>
    <t>Pyriproxyfen</t>
  </si>
  <si>
    <t>C02</t>
  </si>
  <si>
    <t>TP0001411C02</t>
  </si>
  <si>
    <t>TX002088</t>
  </si>
  <si>
    <t>'100-51-6'</t>
  </si>
  <si>
    <t>Benzyl alcohol</t>
  </si>
  <si>
    <t>C03</t>
  </si>
  <si>
    <t>TP0001411C03</t>
  </si>
  <si>
    <t>TX010810</t>
  </si>
  <si>
    <t>'19044-88-3'</t>
  </si>
  <si>
    <t>Oryzalin</t>
  </si>
  <si>
    <t>C04</t>
  </si>
  <si>
    <t>TP0001411C04</t>
  </si>
  <si>
    <t>TX000883</t>
  </si>
  <si>
    <t>'2971-36-0'</t>
  </si>
  <si>
    <t>2,2-Bis(4-hydroxyphenyl)-1,1,1-trichloroethane</t>
  </si>
  <si>
    <t>C05</t>
  </si>
  <si>
    <t>TP0001411C05</t>
  </si>
  <si>
    <t>TX015533</t>
  </si>
  <si>
    <t>'NOCAS_47387'</t>
  </si>
  <si>
    <t>SAR102779</t>
  </si>
  <si>
    <t>C06</t>
  </si>
  <si>
    <t>TP0001411C06</t>
  </si>
  <si>
    <t>TX008463</t>
  </si>
  <si>
    <t>'76-44-8'</t>
  </si>
  <si>
    <t>Heptachlor</t>
  </si>
  <si>
    <t>C07</t>
  </si>
  <si>
    <t>TP0001411C07</t>
  </si>
  <si>
    <t>TX005897</t>
  </si>
  <si>
    <t>'838-88-0'</t>
  </si>
  <si>
    <t>4,4'-Methylenebis(2-methylaniline)</t>
  </si>
  <si>
    <t>C08</t>
  </si>
  <si>
    <t>TP0001411C08</t>
  </si>
  <si>
    <t>TX006869</t>
  </si>
  <si>
    <t>'81-90-3'</t>
  </si>
  <si>
    <t>Phenolphthalin</t>
  </si>
  <si>
    <t>C09</t>
  </si>
  <si>
    <t>TP0001411C09</t>
  </si>
  <si>
    <t>TX016440</t>
  </si>
  <si>
    <t>'1338-43-8'</t>
  </si>
  <si>
    <t>Sorbitan, mono-(9Z)-9-octadecenoate</t>
  </si>
  <si>
    <t>C10</t>
  </si>
  <si>
    <t>TP0001411C10</t>
  </si>
  <si>
    <t>TX004467</t>
  </si>
  <si>
    <t>'54-11-5'</t>
  </si>
  <si>
    <t>Nicotine</t>
  </si>
  <si>
    <t>C11</t>
  </si>
  <si>
    <t>TP0001411C11</t>
  </si>
  <si>
    <t>TX003444</t>
  </si>
  <si>
    <t>'1806-26-4'</t>
  </si>
  <si>
    <t>4-Octylphenol</t>
  </si>
  <si>
    <t>C12</t>
  </si>
  <si>
    <t>TP0001411C12</t>
  </si>
  <si>
    <t>TX007294</t>
  </si>
  <si>
    <t>'496-72-0'</t>
  </si>
  <si>
    <t>3,4-Diaminotoluene</t>
  </si>
  <si>
    <t>D01</t>
  </si>
  <si>
    <t>TP0001411D01</t>
  </si>
  <si>
    <t>TX001415</t>
  </si>
  <si>
    <t>'5598-15-2'</t>
  </si>
  <si>
    <t>Chlorpyrifos oxon</t>
  </si>
  <si>
    <t>D02</t>
  </si>
  <si>
    <t>TP0001411D02</t>
  </si>
  <si>
    <t>TX003327</t>
  </si>
  <si>
    <t>'3811-73-2'</t>
  </si>
  <si>
    <t>Sodium (2-pyridylthio)-N-oxide</t>
  </si>
  <si>
    <t>D03</t>
  </si>
  <si>
    <t>TP0001411D03</t>
  </si>
  <si>
    <t>TX006981</t>
  </si>
  <si>
    <t>'80-15-9'</t>
  </si>
  <si>
    <t>Cumene hydroperoxide</t>
  </si>
  <si>
    <t>D04</t>
  </si>
  <si>
    <t>TP0001411D04</t>
  </si>
  <si>
    <t>TX006170</t>
  </si>
  <si>
    <t>'261947-38-0'</t>
  </si>
  <si>
    <t>CP-532623</t>
  </si>
  <si>
    <t>D05</t>
  </si>
  <si>
    <t>TP0001411D05</t>
  </si>
  <si>
    <t>TX011722</t>
  </si>
  <si>
    <t>'110235-47-7'</t>
  </si>
  <si>
    <t>Mepanipyrim</t>
  </si>
  <si>
    <t>D06</t>
  </si>
  <si>
    <t>TP0001411D06</t>
  </si>
  <si>
    <t>TX012317</t>
  </si>
  <si>
    <t>'80-05-7'</t>
  </si>
  <si>
    <t>Bisphenol A</t>
  </si>
  <si>
    <t>D07</t>
  </si>
  <si>
    <t>TP0001411D07</t>
  </si>
  <si>
    <t>TX005130</t>
  </si>
  <si>
    <t>'65-85-0'</t>
  </si>
  <si>
    <t>Benzoic acid</t>
  </si>
  <si>
    <t>D08</t>
  </si>
  <si>
    <t>TP0001411D08</t>
  </si>
  <si>
    <t>TX002361</t>
  </si>
  <si>
    <t>'80-43-3'</t>
  </si>
  <si>
    <t>Dicumyl peroxide</t>
  </si>
  <si>
    <t>D09</t>
  </si>
  <si>
    <t>TP0001411D09</t>
  </si>
  <si>
    <t>TX003387</t>
  </si>
  <si>
    <t>'131-17-9'</t>
  </si>
  <si>
    <t>Diallyl phthalate</t>
  </si>
  <si>
    <t>D10</t>
  </si>
  <si>
    <t>TP0001411D10</t>
  </si>
  <si>
    <t>TX009639</t>
  </si>
  <si>
    <t>'26530-20-1'</t>
  </si>
  <si>
    <t>Octhilinone</t>
  </si>
  <si>
    <t>D11</t>
  </si>
  <si>
    <t>TP0001411D11</t>
  </si>
  <si>
    <t>TX001414</t>
  </si>
  <si>
    <t>'74051-80-2'</t>
  </si>
  <si>
    <t>Sethoxydim</t>
  </si>
  <si>
    <t>D12</t>
  </si>
  <si>
    <t>TP0001411D12</t>
  </si>
  <si>
    <t>TX006590</t>
  </si>
  <si>
    <t>'1445-75-6'</t>
  </si>
  <si>
    <t>Diisopropyl methylphosphonate</t>
  </si>
  <si>
    <t>E01</t>
  </si>
  <si>
    <t>TP0001411E01</t>
  </si>
  <si>
    <t>TX005845</t>
  </si>
  <si>
    <t>'23593-75-1'</t>
  </si>
  <si>
    <t>Clotrimazole</t>
  </si>
  <si>
    <t>E02</t>
  </si>
  <si>
    <t>TP0001411E02</t>
  </si>
  <si>
    <t>TX016385</t>
  </si>
  <si>
    <t>'153233-91-1'</t>
  </si>
  <si>
    <t>Etoxazole</t>
  </si>
  <si>
    <t>E03</t>
  </si>
  <si>
    <t>TP0001411E03</t>
  </si>
  <si>
    <t>TX004626</t>
  </si>
  <si>
    <t>'678-39-7'</t>
  </si>
  <si>
    <t>1,1,2,2-Tetrahydroperfluoro-1-decanol</t>
  </si>
  <si>
    <t>E04</t>
  </si>
  <si>
    <t>TP0001411E04</t>
  </si>
  <si>
    <t>TX002765</t>
  </si>
  <si>
    <t>'872-50-4'</t>
  </si>
  <si>
    <t>N-Methyl-2-pyrrolidone</t>
  </si>
  <si>
    <t>E05</t>
  </si>
  <si>
    <t>TP0001411E05</t>
  </si>
  <si>
    <t>TX009826</t>
  </si>
  <si>
    <t>'57-74-9'</t>
  </si>
  <si>
    <t>Chlordane</t>
  </si>
  <si>
    <t>E06</t>
  </si>
  <si>
    <t>TP0001411E06</t>
  </si>
  <si>
    <t>TX000793</t>
  </si>
  <si>
    <t>'51218-45-2'</t>
  </si>
  <si>
    <t>Metolachlor</t>
  </si>
  <si>
    <t>E07</t>
  </si>
  <si>
    <t>TP0001411E07</t>
  </si>
  <si>
    <t>TX009382</t>
  </si>
  <si>
    <t>'57-11-4'</t>
  </si>
  <si>
    <t>Octadecanoic acid</t>
  </si>
  <si>
    <t>E08</t>
  </si>
  <si>
    <t>TP0001411E08</t>
  </si>
  <si>
    <t>TX002554</t>
  </si>
  <si>
    <t>'92-84-2'</t>
  </si>
  <si>
    <t>Phenothiazine</t>
  </si>
  <si>
    <t>E09</t>
  </si>
  <si>
    <t>TP0001411E09</t>
  </si>
  <si>
    <t>TX000685</t>
  </si>
  <si>
    <t>'116-06-3'</t>
  </si>
  <si>
    <t>Aldicarb</t>
  </si>
  <si>
    <t>E10</t>
  </si>
  <si>
    <t>TP0001411E10</t>
  </si>
  <si>
    <t>TX006243</t>
  </si>
  <si>
    <t>'862243-29-6'</t>
  </si>
  <si>
    <t>AVE9423</t>
  </si>
  <si>
    <t>E11</t>
  </si>
  <si>
    <t>TP0001411E11</t>
  </si>
  <si>
    <t>TX016487</t>
  </si>
  <si>
    <t>'2058-94-8'</t>
  </si>
  <si>
    <t>Perfluoroundecanoic acid</t>
  </si>
  <si>
    <t>E12</t>
  </si>
  <si>
    <t>TP0001411E12</t>
  </si>
  <si>
    <t>TX000689</t>
  </si>
  <si>
    <t>'68359-37-5'</t>
  </si>
  <si>
    <t>Cyfluthrin</t>
  </si>
  <si>
    <t>F01</t>
  </si>
  <si>
    <t>TP0001411F01</t>
  </si>
  <si>
    <t>TX015544</t>
  </si>
  <si>
    <t>'NOCAS_47353'</t>
  </si>
  <si>
    <t>SSR241586</t>
  </si>
  <si>
    <t>F02</t>
  </si>
  <si>
    <t>TP0001411F02</t>
  </si>
  <si>
    <t>TX007252</t>
  </si>
  <si>
    <t>'87-61-6'</t>
  </si>
  <si>
    <t>1,2,3-Trichlorobenzene</t>
  </si>
  <si>
    <t>F03</t>
  </si>
  <si>
    <t>TP0001411F03</t>
  </si>
  <si>
    <t>TX003786</t>
  </si>
  <si>
    <t>'127-51-5'</t>
  </si>
  <si>
    <t>alpha-Isomethylionone</t>
  </si>
  <si>
    <t>F04</t>
  </si>
  <si>
    <t>TP0001411F04</t>
  </si>
  <si>
    <t>TX001311</t>
  </si>
  <si>
    <t>'58-08-2'</t>
  </si>
  <si>
    <t>Caffeine</t>
  </si>
  <si>
    <t>F05</t>
  </si>
  <si>
    <t>TP0001411F05</t>
  </si>
  <si>
    <t>TX006984</t>
  </si>
  <si>
    <t>'107534-96-3'</t>
  </si>
  <si>
    <t>Tebuconazole</t>
  </si>
  <si>
    <t>F06</t>
  </si>
  <si>
    <t>TP0001411F06</t>
  </si>
  <si>
    <t>TX000822</t>
  </si>
  <si>
    <t>'81335-77-5'</t>
  </si>
  <si>
    <t>Imazethapyr</t>
  </si>
  <si>
    <t>F07</t>
  </si>
  <si>
    <t>TP0001411F07</t>
  </si>
  <si>
    <t>TX012603</t>
  </si>
  <si>
    <t>'484-17-3'</t>
  </si>
  <si>
    <t>9-Phenanthrol</t>
  </si>
  <si>
    <t>F08</t>
  </si>
  <si>
    <t>TP0001411F08</t>
  </si>
  <si>
    <t>TX000723</t>
  </si>
  <si>
    <t>'76738-62-0'</t>
  </si>
  <si>
    <t>Paclobutrazol</t>
  </si>
  <si>
    <t>F09</t>
  </si>
  <si>
    <t>TP0001411F09</t>
  </si>
  <si>
    <t>TX000803</t>
  </si>
  <si>
    <t>'161326-34-7'</t>
  </si>
  <si>
    <t>Fenamidone</t>
  </si>
  <si>
    <t>F10</t>
  </si>
  <si>
    <t>TP0001411F10</t>
  </si>
  <si>
    <t>TX000677</t>
  </si>
  <si>
    <t>'361377-29-9'</t>
  </si>
  <si>
    <t>Fluoxastrobin</t>
  </si>
  <si>
    <t>F11</t>
  </si>
  <si>
    <t>TP0001411F11</t>
  </si>
  <si>
    <t>TX014685</t>
  </si>
  <si>
    <t>'6317-18-6'</t>
  </si>
  <si>
    <t>Methylene bis(thiocyanate)</t>
  </si>
  <si>
    <t>F12</t>
  </si>
  <si>
    <t>TP0001411F12</t>
  </si>
  <si>
    <t>TX000715</t>
  </si>
  <si>
    <t>'30560-19-1'</t>
  </si>
  <si>
    <t>Acephate</t>
  </si>
  <si>
    <t>G01</t>
  </si>
  <si>
    <t>TP0001411G01</t>
  </si>
  <si>
    <t>TX008876</t>
  </si>
  <si>
    <t>'51-30-9'</t>
  </si>
  <si>
    <t>Isoproterenol hydrochloride</t>
  </si>
  <si>
    <t>G02</t>
  </si>
  <si>
    <t>TP0001411G02</t>
  </si>
  <si>
    <t>TX000801</t>
  </si>
  <si>
    <t>'135410-20-7'</t>
  </si>
  <si>
    <t>Acetamiprid</t>
  </si>
  <si>
    <t>G03</t>
  </si>
  <si>
    <t>TP0001411G03</t>
  </si>
  <si>
    <t>TX004062</t>
  </si>
  <si>
    <t>'621-64-7'</t>
  </si>
  <si>
    <t>N-Nitrosodipropylamine</t>
  </si>
  <si>
    <t>G04</t>
  </si>
  <si>
    <t>TP0001411G04</t>
  </si>
  <si>
    <t>TX006178</t>
  </si>
  <si>
    <t>'197077-55-7'</t>
  </si>
  <si>
    <t>UK-333747</t>
  </si>
  <si>
    <t>G05</t>
  </si>
  <si>
    <t>TP0001411G05</t>
  </si>
  <si>
    <t>TX006216</t>
  </si>
  <si>
    <t>'262376-75-0'</t>
  </si>
  <si>
    <t>HMR1426</t>
  </si>
  <si>
    <t>G06</t>
  </si>
  <si>
    <t>TP0001411G06</t>
  </si>
  <si>
    <t>TX003311</t>
  </si>
  <si>
    <t>'52-51-7'</t>
  </si>
  <si>
    <t>Bronopol</t>
  </si>
  <si>
    <t>G07</t>
  </si>
  <si>
    <t>TP0001411G07</t>
  </si>
  <si>
    <t>TX004536</t>
  </si>
  <si>
    <t>'563-12-2'</t>
  </si>
  <si>
    <t>Ethion</t>
  </si>
  <si>
    <t>G08</t>
  </si>
  <si>
    <t>TP0001411G08</t>
  </si>
  <si>
    <t>TX007196</t>
  </si>
  <si>
    <t>'103-33-3'</t>
  </si>
  <si>
    <t>Azobenzene</t>
  </si>
  <si>
    <t>G09</t>
  </si>
  <si>
    <t>TP0001411G09</t>
  </si>
  <si>
    <t>TX006161</t>
  </si>
  <si>
    <t>'104795-68-8'</t>
  </si>
  <si>
    <t>CI-959</t>
  </si>
  <si>
    <t>G10</t>
  </si>
  <si>
    <t>TP0001411G10</t>
  </si>
  <si>
    <t>TX005199</t>
  </si>
  <si>
    <t>'76-03-9'</t>
  </si>
  <si>
    <t>Trichloroacetic acid</t>
  </si>
  <si>
    <t>G11</t>
  </si>
  <si>
    <t>TP0001411G11</t>
  </si>
  <si>
    <t>TX003405</t>
  </si>
  <si>
    <t>'2687-96-9'</t>
  </si>
  <si>
    <t>1-Dodecyl-2-pyrrolidinone</t>
  </si>
  <si>
    <t>G12</t>
  </si>
  <si>
    <t>TP0001411G12</t>
  </si>
  <si>
    <t>TX003309</t>
  </si>
  <si>
    <t>'532-32-1'</t>
  </si>
  <si>
    <t>Sodium benzoate</t>
  </si>
  <si>
    <t>H01</t>
  </si>
  <si>
    <t>TP0001411H01</t>
  </si>
  <si>
    <t>TX000667</t>
  </si>
  <si>
    <t>'79983-71-4'</t>
  </si>
  <si>
    <t>Hexaconazole</t>
  </si>
  <si>
    <t>H02</t>
  </si>
  <si>
    <t>TP0001411H02</t>
  </si>
  <si>
    <t>TX008982</t>
  </si>
  <si>
    <t>'94-28-0'</t>
  </si>
  <si>
    <t>Triethylene glycol bis(2-ethylhexanoate)</t>
  </si>
  <si>
    <t>H03</t>
  </si>
  <si>
    <t>TP0001411H03</t>
  </si>
  <si>
    <t>TX000730</t>
  </si>
  <si>
    <t>'153719-23-4'</t>
  </si>
  <si>
    <t>Thiamethoxam</t>
  </si>
  <si>
    <t>H04</t>
  </si>
  <si>
    <t>TP0001411H04</t>
  </si>
  <si>
    <t>TX003073</t>
  </si>
  <si>
    <t>'72-55-9'</t>
  </si>
  <si>
    <t>p,p'-DDE</t>
  </si>
  <si>
    <t>H05</t>
  </si>
  <si>
    <t>TP0001411H05</t>
  </si>
  <si>
    <t>TX016321</t>
  </si>
  <si>
    <t>'712-50-5'</t>
  </si>
  <si>
    <t>Cyclohexylphenylketone</t>
  </si>
  <si>
    <t>H06</t>
  </si>
  <si>
    <t>TP0001411H06</t>
  </si>
  <si>
    <t>TX012210</t>
  </si>
  <si>
    <t>'68392-35-8'</t>
  </si>
  <si>
    <t>4-Hydroxytamoxifen</t>
  </si>
  <si>
    <t>H07</t>
  </si>
  <si>
    <t>TP0001411H07</t>
  </si>
  <si>
    <t>TX015548</t>
  </si>
  <si>
    <t>'50-41-9'</t>
  </si>
  <si>
    <t>Clomiphene citrate (1:1)</t>
  </si>
  <si>
    <t>H08</t>
  </si>
  <si>
    <t>TP0001411H08</t>
  </si>
  <si>
    <t>TX006185</t>
  </si>
  <si>
    <t>'291305-06-1'</t>
  </si>
  <si>
    <t>UK-373911</t>
  </si>
  <si>
    <t>H09</t>
  </si>
  <si>
    <t>TP0001411H09</t>
  </si>
  <si>
    <t>TX010090</t>
  </si>
  <si>
    <t>'7173-51-5'</t>
  </si>
  <si>
    <t>Didecyldimethylammonium chloride</t>
  </si>
  <si>
    <t>H10</t>
  </si>
  <si>
    <t>TP0001411H10</t>
  </si>
  <si>
    <t>TX002784</t>
  </si>
  <si>
    <t>'89-83-8'</t>
  </si>
  <si>
    <t>Thymol</t>
  </si>
  <si>
    <t>H11</t>
  </si>
  <si>
    <t>TP0001411H11</t>
  </si>
  <si>
    <t>TX002129</t>
  </si>
  <si>
    <t>'124-04-9'</t>
  </si>
  <si>
    <t>Hexanedioic acid</t>
  </si>
  <si>
    <t>H12</t>
  </si>
  <si>
    <t>TP0001411H12</t>
  </si>
  <si>
    <t>TX005080</t>
  </si>
  <si>
    <t>'27955-94-8'</t>
  </si>
  <si>
    <t>4,4',4"-Ethane-1,1,1-triyltriphenol</t>
  </si>
  <si>
    <t>TP0001412</t>
  </si>
  <si>
    <t>TP0001412A01</t>
  </si>
  <si>
    <t>TX004108</t>
  </si>
  <si>
    <t>'1478-61-1'</t>
  </si>
  <si>
    <t>Bisphenol AF</t>
  </si>
  <si>
    <t>TP0001412A02</t>
  </si>
  <si>
    <t>TX012673</t>
  </si>
  <si>
    <t>'126-73-8'</t>
  </si>
  <si>
    <t>Tributyl phosphate</t>
  </si>
  <si>
    <t>TP0001412A03</t>
  </si>
  <si>
    <t>TX003243</t>
  </si>
  <si>
    <t>'112-53-8'</t>
  </si>
  <si>
    <t>1-Dodecanol</t>
  </si>
  <si>
    <t>TP0001412A04</t>
  </si>
  <si>
    <t>TX000777</t>
  </si>
  <si>
    <t>'79622-59-6'</t>
  </si>
  <si>
    <t>Fluazinam</t>
  </si>
  <si>
    <t>TP0001412A05</t>
  </si>
  <si>
    <t>TX002804</t>
  </si>
  <si>
    <t>'113-48-4'</t>
  </si>
  <si>
    <t>MGK-264</t>
  </si>
  <si>
    <t>TP0001412A06</t>
  </si>
  <si>
    <t>TX000657</t>
  </si>
  <si>
    <t>'124495-18-7'</t>
  </si>
  <si>
    <t>Quinoxyfen</t>
  </si>
  <si>
    <t>TP0001412A07</t>
  </si>
  <si>
    <t>TX004417</t>
  </si>
  <si>
    <t>'98-01-1'</t>
  </si>
  <si>
    <t>Furfural</t>
  </si>
  <si>
    <t>TP0001412A08</t>
  </si>
  <si>
    <t>TX015594</t>
  </si>
  <si>
    <t>'110-85-0'</t>
  </si>
  <si>
    <t>Piperazine</t>
  </si>
  <si>
    <t>TP0001412A09</t>
  </si>
  <si>
    <t>TX004421</t>
  </si>
  <si>
    <t>'307-24-4'</t>
  </si>
  <si>
    <t>PFHxA</t>
  </si>
  <si>
    <t>TP0001412A10</t>
  </si>
  <si>
    <t>TX006235</t>
  </si>
  <si>
    <t>'NOCAS_47364'</t>
  </si>
  <si>
    <t>SSR103800</t>
  </si>
  <si>
    <t>TP0001412A11</t>
  </si>
  <si>
    <t>TX006174</t>
  </si>
  <si>
    <t>'368832-42-2'</t>
  </si>
  <si>
    <t>CP-728663</t>
  </si>
  <si>
    <t>TP0001412A12</t>
  </si>
  <si>
    <t>TX000787</t>
  </si>
  <si>
    <t>'7696-12-0'</t>
  </si>
  <si>
    <t>Tetramethrin</t>
  </si>
  <si>
    <t>TP0001412B01</t>
  </si>
  <si>
    <t>TX011588</t>
  </si>
  <si>
    <t>'94-82-6'</t>
  </si>
  <si>
    <t>2,4-DB</t>
  </si>
  <si>
    <t>TP0001412B02</t>
  </si>
  <si>
    <t>TX005664</t>
  </si>
  <si>
    <t>'72-54-8'</t>
  </si>
  <si>
    <t>p,p'-DDD</t>
  </si>
  <si>
    <t>TP0001412B03</t>
  </si>
  <si>
    <t>TX002823</t>
  </si>
  <si>
    <t>'2303-17-5'</t>
  </si>
  <si>
    <t>Tri-allate</t>
  </si>
  <si>
    <t>TP0001412B04</t>
  </si>
  <si>
    <t>TX003363</t>
  </si>
  <si>
    <t>'33629-47-9'</t>
  </si>
  <si>
    <t>Butralin</t>
  </si>
  <si>
    <t>TP0001412B05</t>
  </si>
  <si>
    <t>TX006305</t>
  </si>
  <si>
    <t>'81131-70-6'</t>
  </si>
  <si>
    <t>Pravastatin sodium</t>
  </si>
  <si>
    <t>TP0001412B06</t>
  </si>
  <si>
    <t>TX000702</t>
  </si>
  <si>
    <t>'1134-23-2'</t>
  </si>
  <si>
    <t>Cycloate</t>
  </si>
  <si>
    <t>TP0001412B07</t>
  </si>
  <si>
    <t>TX011221</t>
  </si>
  <si>
    <t>'122-62-3'</t>
  </si>
  <si>
    <t>Bis(2-ethylhexyl) decanedioate</t>
  </si>
  <si>
    <t>TP0001412B08</t>
  </si>
  <si>
    <t>TX006939</t>
  </si>
  <si>
    <t>'51-52-5'</t>
  </si>
  <si>
    <t>6-Propyl-2-thiouracil</t>
  </si>
  <si>
    <t>TP0001412B09</t>
  </si>
  <si>
    <t>TX000951</t>
  </si>
  <si>
    <t>'105512-06-9'</t>
  </si>
  <si>
    <t>Clodinafop-propargyl</t>
  </si>
  <si>
    <t>TP0001412B10</t>
  </si>
  <si>
    <t>TX000939</t>
  </si>
  <si>
    <t>'83-79-4'</t>
  </si>
  <si>
    <t>Rotenone</t>
  </si>
  <si>
    <t>TP0001412B11</t>
  </si>
  <si>
    <t>TX010385</t>
  </si>
  <si>
    <t>'84-69-5'</t>
  </si>
  <si>
    <t>Diisobutyl phthalate</t>
  </si>
  <si>
    <t>TP0001412B12</t>
  </si>
  <si>
    <t>TX009258</t>
  </si>
  <si>
    <t>'271-89-6'</t>
  </si>
  <si>
    <t>2,3-Benzofuran</t>
  </si>
  <si>
    <t>TP0001412C01</t>
  </si>
  <si>
    <t>TX001617</t>
  </si>
  <si>
    <t>'60168-88-9'</t>
  </si>
  <si>
    <t>Fenarimol</t>
  </si>
  <si>
    <t>TP0001412C02</t>
  </si>
  <si>
    <t>TX000894</t>
  </si>
  <si>
    <t>'123312-89-0'</t>
  </si>
  <si>
    <t>Pymetrozine</t>
  </si>
  <si>
    <t>TP0001412C03</t>
  </si>
  <si>
    <t>TX001557</t>
  </si>
  <si>
    <t>'2312-35-8'</t>
  </si>
  <si>
    <t>Propargite</t>
  </si>
  <si>
    <t>TP0001412C04</t>
  </si>
  <si>
    <t>TX006200</t>
  </si>
  <si>
    <t>'180084-01-9'</t>
  </si>
  <si>
    <t>SB236057A</t>
  </si>
  <si>
    <t>TP0001412C05</t>
  </si>
  <si>
    <t>TX000809</t>
  </si>
  <si>
    <t>'210880-92-5'</t>
  </si>
  <si>
    <t>Clothianidin</t>
  </si>
  <si>
    <t>TP0001412C06</t>
  </si>
  <si>
    <t>TX002811</t>
  </si>
  <si>
    <t>'135158-54-2'</t>
  </si>
  <si>
    <t>Acibenzolar-S-methyl</t>
  </si>
  <si>
    <t>TP0001412C07</t>
  </si>
  <si>
    <t>TX001577</t>
  </si>
  <si>
    <t>'98967-40-9'</t>
  </si>
  <si>
    <t>Flumetsulam</t>
  </si>
  <si>
    <t>TP0001412C08</t>
  </si>
  <si>
    <t>TX002357</t>
  </si>
  <si>
    <t>'50-29-3'</t>
  </si>
  <si>
    <t>p,p'-DDT</t>
  </si>
  <si>
    <t>TP0001412C09</t>
  </si>
  <si>
    <t>TX006885</t>
  </si>
  <si>
    <t>'1836-75-5'</t>
  </si>
  <si>
    <t>Nitrofen</t>
  </si>
  <si>
    <t>TP0001412C10</t>
  </si>
  <si>
    <t>TX006973</t>
  </si>
  <si>
    <t>'88-60-8'</t>
  </si>
  <si>
    <t>2-tert-Butyl-5-methylphenol</t>
  </si>
  <si>
    <t>TP0001412C11</t>
  </si>
  <si>
    <t>TX005994</t>
  </si>
  <si>
    <t>'88-85-7'</t>
  </si>
  <si>
    <t>Dinoseb</t>
  </si>
  <si>
    <t>TP0001412C12</t>
  </si>
  <si>
    <t>TX006171</t>
  </si>
  <si>
    <t>'289716-94-5'</t>
  </si>
  <si>
    <t>CP-607366</t>
  </si>
  <si>
    <t>TP0001412D01</t>
  </si>
  <si>
    <t>TX004188</t>
  </si>
  <si>
    <t>'96-70-8'</t>
  </si>
  <si>
    <t>2-tert-Butyl-4-ethylphenol</t>
  </si>
  <si>
    <t>TP0001412D02</t>
  </si>
  <si>
    <t>TX000902</t>
  </si>
  <si>
    <t>'77501-63-4'</t>
  </si>
  <si>
    <t>Lactofen</t>
  </si>
  <si>
    <t>TP0001412D03</t>
  </si>
  <si>
    <t>TX000820</t>
  </si>
  <si>
    <t>'67747-09-5'</t>
  </si>
  <si>
    <t>Prochloraz</t>
  </si>
  <si>
    <t>TP0001412D04</t>
  </si>
  <si>
    <t>TX000700</t>
  </si>
  <si>
    <t>'66230-04-4'</t>
  </si>
  <si>
    <t>Esfenvalerate</t>
  </si>
  <si>
    <t>TP0001412D05</t>
  </si>
  <si>
    <t>TX001423</t>
  </si>
  <si>
    <t>'60-51-5'</t>
  </si>
  <si>
    <t>Dimethoate</t>
  </si>
  <si>
    <t>TP0001412D06</t>
  </si>
  <si>
    <t>TX006192</t>
  </si>
  <si>
    <t>'179465-71-5'</t>
  </si>
  <si>
    <t>CJ-013790</t>
  </si>
  <si>
    <t>TP0001412D07</t>
  </si>
  <si>
    <t>TX012676</t>
  </si>
  <si>
    <t>'78-42-2'</t>
  </si>
  <si>
    <t>Tris(2-ethylhexyl) phosphate</t>
  </si>
  <si>
    <t>TP0001412D08</t>
  </si>
  <si>
    <t>TX002257</t>
  </si>
  <si>
    <t>'2416-94-6'</t>
  </si>
  <si>
    <t>2,3,6-Trimethylphenol</t>
  </si>
  <si>
    <t>TP0001412D09</t>
  </si>
  <si>
    <t>TX011663</t>
  </si>
  <si>
    <t>'129299-90-7'</t>
  </si>
  <si>
    <t>Fabesetron hydrochloride</t>
  </si>
  <si>
    <t>TP0001412D10</t>
  </si>
  <si>
    <t>TX006796</t>
  </si>
  <si>
    <t>'10605-21-7'</t>
  </si>
  <si>
    <t>Carbendazim</t>
  </si>
  <si>
    <t>TP0001412D11</t>
  </si>
  <si>
    <t>TX006163</t>
  </si>
  <si>
    <t>'676116-04-4'</t>
  </si>
  <si>
    <t>PD 0343701</t>
  </si>
  <si>
    <t>TP0001412D12</t>
  </si>
  <si>
    <t>TX009028</t>
  </si>
  <si>
    <t>'102-06-7'</t>
  </si>
  <si>
    <t>1,3-Diphenylguanidine</t>
  </si>
  <si>
    <t>TP0001412E01</t>
  </si>
  <si>
    <t>TX015609</t>
  </si>
  <si>
    <t>'108-01-0'</t>
  </si>
  <si>
    <t>Dimethylaminoethanol</t>
  </si>
  <si>
    <t>TP0001412E02</t>
  </si>
  <si>
    <t>TX015591</t>
  </si>
  <si>
    <t>'111-44-4'</t>
  </si>
  <si>
    <t>Bis(2-chloroethyl) ether</t>
  </si>
  <si>
    <t>TP0001412E03</t>
  </si>
  <si>
    <t>TX000824</t>
  </si>
  <si>
    <t>'133-07-3'</t>
  </si>
  <si>
    <t>Folpet</t>
  </si>
  <si>
    <t>TP0001412E04</t>
  </si>
  <si>
    <t>TX015593</t>
  </si>
  <si>
    <t>'3033-77-0'</t>
  </si>
  <si>
    <t>N,N,N-Trimethyl(oxiran-2-yl)methanaminium chloride</t>
  </si>
  <si>
    <t>TP0001412E05</t>
  </si>
  <si>
    <t>TX007028</t>
  </si>
  <si>
    <t>'2634-33-5'</t>
  </si>
  <si>
    <t>1,2-Benzisothiazolin-3-one</t>
  </si>
  <si>
    <t>TP0001412E06</t>
  </si>
  <si>
    <t>TX000728</t>
  </si>
  <si>
    <t>'81334-34-1'</t>
  </si>
  <si>
    <t>Imazapyr</t>
  </si>
  <si>
    <t>TP0001412E07</t>
  </si>
  <si>
    <t>TX009342</t>
  </si>
  <si>
    <t>'79-94-7'</t>
  </si>
  <si>
    <t>3,3',5,5'-Tetrabromobisphenol A</t>
  </si>
  <si>
    <t>TP0001412E08</t>
  </si>
  <si>
    <t>TX001540</t>
  </si>
  <si>
    <t>'145701-21-9'</t>
  </si>
  <si>
    <t>Diclosulam</t>
  </si>
  <si>
    <t>TP0001412E09</t>
  </si>
  <si>
    <t>TX003249</t>
  </si>
  <si>
    <t>'732-26-3'</t>
  </si>
  <si>
    <t>2,4,6-Tris(tert-butyl)phenol</t>
  </si>
  <si>
    <t>TP0001412E10</t>
  </si>
  <si>
    <t>TX011720</t>
  </si>
  <si>
    <t>'1095-90-5'</t>
  </si>
  <si>
    <t>Methadone hydrochloride</t>
  </si>
  <si>
    <t>TP0001412E11</t>
  </si>
  <si>
    <t>TX002103</t>
  </si>
  <si>
    <t>'91-59-8'</t>
  </si>
  <si>
    <t>2-Naphthylamine</t>
  </si>
  <si>
    <t>TP0001412E12</t>
  </si>
  <si>
    <t>TX000719</t>
  </si>
  <si>
    <t>'5598-13-0'</t>
  </si>
  <si>
    <t>Chlorpyrifos-methyl</t>
  </si>
  <si>
    <t>TP0001412F01</t>
  </si>
  <si>
    <t>TX006644</t>
  </si>
  <si>
    <t>'52-86-8'</t>
  </si>
  <si>
    <t>Haloperidol</t>
  </si>
  <si>
    <t>TP0001412F02</t>
  </si>
  <si>
    <t>TX000789</t>
  </si>
  <si>
    <t>'148477-71-8'</t>
  </si>
  <si>
    <t>Spirodiclofen</t>
  </si>
  <si>
    <t>TP0001412F03</t>
  </si>
  <si>
    <t>TX008558</t>
  </si>
  <si>
    <t>'13311-84-7'</t>
  </si>
  <si>
    <t>Flutamide</t>
  </si>
  <si>
    <t>TP0001412F04</t>
  </si>
  <si>
    <t>TX004371</t>
  </si>
  <si>
    <t>'92-52-4'</t>
  </si>
  <si>
    <t>Biphenyl</t>
  </si>
  <si>
    <t>TP0001412F05</t>
  </si>
  <si>
    <t>TX000832</t>
  </si>
  <si>
    <t>'101-05-3'</t>
  </si>
  <si>
    <t>Anilazine</t>
  </si>
  <si>
    <t>TP0001412F06</t>
  </si>
  <si>
    <t>TX000736</t>
  </si>
  <si>
    <t>'23103-98-2'</t>
  </si>
  <si>
    <t>Pirimicarb</t>
  </si>
  <si>
    <t>TP0001412F07</t>
  </si>
  <si>
    <t>TX007214</t>
  </si>
  <si>
    <t>'60-57-1'</t>
  </si>
  <si>
    <t>Dieldrin</t>
  </si>
  <si>
    <t>TP0001412F08</t>
  </si>
  <si>
    <t>TX000906</t>
  </si>
  <si>
    <t>'111812-58-9'</t>
  </si>
  <si>
    <t>Fenpyroximate (Z,E)</t>
  </si>
  <si>
    <t>TP0001412F09</t>
  </si>
  <si>
    <t>TX008618</t>
  </si>
  <si>
    <t>'10540-29-1'</t>
  </si>
  <si>
    <t>Tamoxifen</t>
  </si>
  <si>
    <t>TP0001412F10</t>
  </si>
  <si>
    <t>TX015566</t>
  </si>
  <si>
    <t>'55-18-5'</t>
  </si>
  <si>
    <t>N-Nitrosodiethylamine</t>
  </si>
  <si>
    <t>TP0001412F11</t>
  </si>
  <si>
    <t>TX011614</t>
  </si>
  <si>
    <t>'1024-57-3'</t>
  </si>
  <si>
    <t>Heptachlor epoxide</t>
  </si>
  <si>
    <t>TP0001412F12</t>
  </si>
  <si>
    <t>TX003700</t>
  </si>
  <si>
    <t>'99-30-9'</t>
  </si>
  <si>
    <t>Dicloran</t>
  </si>
  <si>
    <t>TP0001412G01</t>
  </si>
  <si>
    <t>TX000691</t>
  </si>
  <si>
    <t>'51338-27-3'</t>
  </si>
  <si>
    <t>Diclofop-methyl</t>
  </si>
  <si>
    <t>TP0001412G02</t>
  </si>
  <si>
    <t>TX007272</t>
  </si>
  <si>
    <t>'137-30-4'</t>
  </si>
  <si>
    <t>Ziram</t>
  </si>
  <si>
    <t>TP0001412G03</t>
  </si>
  <si>
    <t>TX001535</t>
  </si>
  <si>
    <t>'120-36-5'</t>
  </si>
  <si>
    <t>Dichlorprop</t>
  </si>
  <si>
    <t>TP0001412G04</t>
  </si>
  <si>
    <t>TX006158</t>
  </si>
  <si>
    <t>'NOCAS_47265'</t>
  </si>
  <si>
    <t>CP-471358</t>
  </si>
  <si>
    <t>TP0001412G05</t>
  </si>
  <si>
    <t>TX002429</t>
  </si>
  <si>
    <t>'136-77-6'</t>
  </si>
  <si>
    <t>4-Hexylresorcinol</t>
  </si>
  <si>
    <t>TP0001412G06</t>
  </si>
  <si>
    <t>TX008688</t>
  </si>
  <si>
    <t>'123-01-3'</t>
  </si>
  <si>
    <t>Dodecylbenzene</t>
  </si>
  <si>
    <t>TP0001412G07</t>
  </si>
  <si>
    <t>TX005739</t>
  </si>
  <si>
    <t>'446-86-6'</t>
  </si>
  <si>
    <t>Azathioprine</t>
  </si>
  <si>
    <t>TP0001412G08</t>
  </si>
  <si>
    <t>TX005060</t>
  </si>
  <si>
    <t>'79902-63-9'</t>
  </si>
  <si>
    <t>Simvastatin</t>
  </si>
  <si>
    <t>TP0001412G09</t>
  </si>
  <si>
    <t>TX001886</t>
  </si>
  <si>
    <t>'100-37-8'</t>
  </si>
  <si>
    <t>N,N-Diethylethanolamine</t>
  </si>
  <si>
    <t>TP0001412G10</t>
  </si>
  <si>
    <t>TX004449</t>
  </si>
  <si>
    <t>'309-00-2'</t>
  </si>
  <si>
    <t>Aldrin</t>
  </si>
  <si>
    <t>TP0001412G11</t>
  </si>
  <si>
    <t>TX009869</t>
  </si>
  <si>
    <t>'62-38-4'</t>
  </si>
  <si>
    <t>Phenylmercuric acetate</t>
  </si>
  <si>
    <t>TP0001412G12</t>
  </si>
  <si>
    <t>TX007050</t>
  </si>
  <si>
    <t>'96-23-1'</t>
  </si>
  <si>
    <t>1,3-Dichloro-2-propanol</t>
  </si>
  <si>
    <t>TP0001412H01</t>
  </si>
  <si>
    <t>TX015525</t>
  </si>
  <si>
    <t>'82640-04-8'</t>
  </si>
  <si>
    <t>Raloxifene hydrochloride</t>
  </si>
  <si>
    <t>TP0001412H02</t>
  </si>
  <si>
    <t>TX000773</t>
  </si>
  <si>
    <t>'69327-76-0'</t>
  </si>
  <si>
    <t>Buprofezin</t>
  </si>
  <si>
    <t>TP0001412H03</t>
  </si>
  <si>
    <t>TX001412</t>
  </si>
  <si>
    <t>'120068-37-3'</t>
  </si>
  <si>
    <t>Fipronil</t>
  </si>
  <si>
    <t>TP0001412H04</t>
  </si>
  <si>
    <t>TX007737</t>
  </si>
  <si>
    <t>'114-07-8'</t>
  </si>
  <si>
    <t>Erythromycin</t>
  </si>
  <si>
    <t>TP0001412H05</t>
  </si>
  <si>
    <t>TX015602</t>
  </si>
  <si>
    <t>'110-62-3'</t>
  </si>
  <si>
    <t>Pentanal</t>
  </si>
  <si>
    <t>TP0001412H06</t>
  </si>
  <si>
    <t>TX000955</t>
  </si>
  <si>
    <t>'2310-17-0'</t>
  </si>
  <si>
    <t>Phosalone</t>
  </si>
  <si>
    <t>TP0001412H07</t>
  </si>
  <si>
    <t>TX000763</t>
  </si>
  <si>
    <t>'23135-22-0'</t>
  </si>
  <si>
    <t>Oxamyl</t>
  </si>
  <si>
    <t>TP0001412H08</t>
  </si>
  <si>
    <t>TX002345</t>
  </si>
  <si>
    <t>'141-04-8'</t>
  </si>
  <si>
    <t>Diisobutyl adipate</t>
  </si>
  <si>
    <t>TP0001412H09</t>
  </si>
  <si>
    <t>TX002953</t>
  </si>
  <si>
    <t>'97-53-0'</t>
  </si>
  <si>
    <t>Eugenol</t>
  </si>
  <si>
    <t>TP0001412H10</t>
  </si>
  <si>
    <t>TX006219</t>
  </si>
  <si>
    <t>'NOCAS_47342'</t>
  </si>
  <si>
    <t>SR125047</t>
  </si>
  <si>
    <t>TP0001412H11</t>
  </si>
  <si>
    <t>TX000836</t>
  </si>
  <si>
    <t>'1763-23-1'</t>
  </si>
  <si>
    <t>PFOS</t>
  </si>
  <si>
    <t>TP0001412H12</t>
  </si>
  <si>
    <t>TX006295</t>
  </si>
  <si>
    <t>'53-86-1'</t>
  </si>
  <si>
    <t>Indomethacin</t>
  </si>
  <si>
    <t>TP0001413</t>
  </si>
  <si>
    <t>TP0001413A01</t>
  </si>
  <si>
    <t>TX009773</t>
  </si>
  <si>
    <t>'112529-15-4'</t>
  </si>
  <si>
    <t>Pioglitazone hydrochloride</t>
  </si>
  <si>
    <t>TP0001413A02</t>
  </si>
  <si>
    <t>TX015588</t>
  </si>
  <si>
    <t>'79-06-1'</t>
  </si>
  <si>
    <t>Acrylamide</t>
  </si>
  <si>
    <t>TP0001413A03</t>
  </si>
  <si>
    <t>TX016450</t>
  </si>
  <si>
    <t>'25155-30-0'</t>
  </si>
  <si>
    <t>Sodium dodecylbenzenesulfonate</t>
  </si>
  <si>
    <t>TP0001413A04</t>
  </si>
  <si>
    <t>TX010357</t>
  </si>
  <si>
    <t>'2043-57-4'</t>
  </si>
  <si>
    <t>1H,1H,2H,2H-Perfluorooctyl iodide</t>
  </si>
  <si>
    <t>TP0001413A05</t>
  </si>
  <si>
    <t>TX007739</t>
  </si>
  <si>
    <t>'3844-45-9'</t>
  </si>
  <si>
    <t>FD&amp;C Blue No. 1</t>
  </si>
  <si>
    <t>TP0001413A06</t>
  </si>
  <si>
    <t>TX012671</t>
  </si>
  <si>
    <t>'115-96-8'</t>
  </si>
  <si>
    <t>Tris(2-chloroethyl) phosphate</t>
  </si>
  <si>
    <t>TP0001413A07</t>
  </si>
  <si>
    <t>TX005444</t>
  </si>
  <si>
    <t>'2433-14-9'</t>
  </si>
  <si>
    <t>4-Cyclohexylcyclohexanol</t>
  </si>
  <si>
    <t>TP0001413A08</t>
  </si>
  <si>
    <t>TX002641</t>
  </si>
  <si>
    <t>'120-95-6'</t>
  </si>
  <si>
    <t>2,4-Bis(2-methylbutan-2-yl)phenol</t>
  </si>
  <si>
    <t>TP0001413A09</t>
  </si>
  <si>
    <t>TX007270</t>
  </si>
  <si>
    <t>'99-65-0'</t>
  </si>
  <si>
    <t>1,3-Dinitrobenzene</t>
  </si>
  <si>
    <t>TP0001413A10</t>
  </si>
  <si>
    <t>TX002508</t>
  </si>
  <si>
    <t>'1948-33-0'</t>
  </si>
  <si>
    <t>tert-Butylhydroquinone</t>
  </si>
  <si>
    <t>TP0001413A11</t>
  </si>
  <si>
    <t>TX011625</t>
  </si>
  <si>
    <t>'54-62-6'</t>
  </si>
  <si>
    <t>4-Aminofolic acid</t>
  </si>
  <si>
    <t>TP0001413A12</t>
  </si>
  <si>
    <t>TX002806</t>
  </si>
  <si>
    <t>'43222-48-6'</t>
  </si>
  <si>
    <t>Difenzoquat metilsulfate</t>
  </si>
  <si>
    <t>TP0001413B01</t>
  </si>
  <si>
    <t>TX001547</t>
  </si>
  <si>
    <t>'58-89-9'</t>
  </si>
  <si>
    <t>Lindane</t>
  </si>
  <si>
    <t>mg/ml</t>
  </si>
  <si>
    <t>TP0001413B02</t>
  </si>
  <si>
    <t>TX001586</t>
  </si>
  <si>
    <t>'91082-17-6'</t>
  </si>
  <si>
    <t>C10-21 sulfonic acids phenyl esters</t>
  </si>
  <si>
    <t>TP0001413B03</t>
  </si>
  <si>
    <t>TX009910</t>
  </si>
  <si>
    <t>'2385-85-5'</t>
  </si>
  <si>
    <t>Mirex</t>
  </si>
  <si>
    <t>TP0001413B04</t>
  </si>
  <si>
    <t>TX009641</t>
  </si>
  <si>
    <t>'103-65-1'</t>
  </si>
  <si>
    <t>Propylbenzene</t>
  </si>
  <si>
    <t>TP0001413B05</t>
  </si>
  <si>
    <t>TX001543</t>
  </si>
  <si>
    <t>'59669-26-0'</t>
  </si>
  <si>
    <t>Thiodicarb</t>
  </si>
  <si>
    <t>TP0001413B06</t>
  </si>
  <si>
    <t>TX002842</t>
  </si>
  <si>
    <t>'74115-24-5'</t>
  </si>
  <si>
    <t>Clofentezine</t>
  </si>
  <si>
    <t>TP0001413B07</t>
  </si>
  <si>
    <t>TX008884</t>
  </si>
  <si>
    <t>'3252-43-5'</t>
  </si>
  <si>
    <t>Dibromoacetonitrile</t>
  </si>
  <si>
    <t>TP0001413B08</t>
  </si>
  <si>
    <t>TX009742</t>
  </si>
  <si>
    <t>'553-26-4'</t>
  </si>
  <si>
    <t>4,4'-Bipyridine</t>
  </si>
  <si>
    <t>TP0001413B09</t>
  </si>
  <si>
    <t>TX008534</t>
  </si>
  <si>
    <t>'58-93-5'</t>
  </si>
  <si>
    <t>Hydrochlorothiazide</t>
  </si>
  <si>
    <t>TP0001413B10</t>
  </si>
  <si>
    <t>TX000860</t>
  </si>
  <si>
    <t>'4376-18-5'</t>
  </si>
  <si>
    <t>Monomethyl phthalate</t>
  </si>
  <si>
    <t>TP0001413B11</t>
  </si>
  <si>
    <t>TX006240</t>
  </si>
  <si>
    <t>'725228-45-5'</t>
  </si>
  <si>
    <t>AVE5638</t>
  </si>
  <si>
    <t>TP0001413B12</t>
  </si>
  <si>
    <t>TX005131</t>
  </si>
  <si>
    <t>'98-07-7'</t>
  </si>
  <si>
    <t>Benzotrichloride</t>
  </si>
  <si>
    <t>TP0001413C01</t>
  </si>
  <si>
    <t>TX000807</t>
  </si>
  <si>
    <t>'131860-33-8'</t>
  </si>
  <si>
    <t>Azoxystrobin</t>
  </si>
  <si>
    <t>TP0001413C02</t>
  </si>
  <si>
    <t>TX015590</t>
  </si>
  <si>
    <t>'26628-22-8'</t>
  </si>
  <si>
    <t>Sodium azide</t>
  </si>
  <si>
    <t>TP0001413C03</t>
  </si>
  <si>
    <t>TX003715</t>
  </si>
  <si>
    <t>'420-04-2'</t>
  </si>
  <si>
    <t>Cyanamide</t>
  </si>
  <si>
    <t>TP0001413C04</t>
  </si>
  <si>
    <t>TX002893</t>
  </si>
  <si>
    <t>'117-79-3'</t>
  </si>
  <si>
    <t>2-Aminoanthraquinone</t>
  </si>
  <si>
    <t>TP0001413C05</t>
  </si>
  <si>
    <t>TX006213</t>
  </si>
  <si>
    <t>'NOCAS_47328'</t>
  </si>
  <si>
    <t>MK-274</t>
  </si>
  <si>
    <t>TP0001413C06</t>
  </si>
  <si>
    <t>TX002770</t>
  </si>
  <si>
    <t>'143-50-0'</t>
  </si>
  <si>
    <t>Kepone</t>
  </si>
  <si>
    <t>TP0001413C07</t>
  </si>
  <si>
    <t>TX012667</t>
  </si>
  <si>
    <t>'13674-87-8'</t>
  </si>
  <si>
    <t>TDCPP</t>
  </si>
  <si>
    <t>TP0001413C08</t>
  </si>
  <si>
    <t>TX002311</t>
  </si>
  <si>
    <t>'104-67-6'</t>
  </si>
  <si>
    <t>5-Heptyldihydro-2(3H)-furanone</t>
  </si>
  <si>
    <t>TP0001413C09</t>
  </si>
  <si>
    <t>TX002867</t>
  </si>
  <si>
    <t>'103-90-2'</t>
  </si>
  <si>
    <t>Acetaminophen</t>
  </si>
  <si>
    <t>TP0001413C10</t>
  </si>
  <si>
    <t>TX000912</t>
  </si>
  <si>
    <t>'1582-09-8'</t>
  </si>
  <si>
    <t>Trifluralin</t>
  </si>
  <si>
    <t>TP0001413C11</t>
  </si>
  <si>
    <t>TX006152</t>
  </si>
  <si>
    <t>'124378-77-4'</t>
  </si>
  <si>
    <t>Enadoline</t>
  </si>
  <si>
    <t>TP0001413C12</t>
  </si>
  <si>
    <t>TX016547</t>
  </si>
  <si>
    <t>'50-55-5'</t>
  </si>
  <si>
    <t>Reserpine</t>
  </si>
  <si>
    <t>TP0001413D01</t>
  </si>
  <si>
    <t>TX006214</t>
  </si>
  <si>
    <t>'NOCAS_47330'</t>
  </si>
  <si>
    <t>PharmaGSID_47330</t>
  </si>
  <si>
    <t>TP0001413D02</t>
  </si>
  <si>
    <t>TX015578</t>
  </si>
  <si>
    <t>'68-12-2'</t>
  </si>
  <si>
    <t>N,N-Dimethylformamide</t>
  </si>
  <si>
    <t>TP0001413D03</t>
  </si>
  <si>
    <t>TX000972</t>
  </si>
  <si>
    <t>'24307-26-4'</t>
  </si>
  <si>
    <t>Mepiquat chloride</t>
  </si>
  <si>
    <t>TP0001413D04</t>
  </si>
  <si>
    <t>TX012340</t>
  </si>
  <si>
    <t>'50-65-7'</t>
  </si>
  <si>
    <t>Niclosamide</t>
  </si>
  <si>
    <t>TP0001413D05</t>
  </si>
  <si>
    <t>TX009070</t>
  </si>
  <si>
    <t>'13292-46-1'</t>
  </si>
  <si>
    <t>Rifampicin</t>
  </si>
  <si>
    <t>TP0001413D06</t>
  </si>
  <si>
    <t>TX000815</t>
  </si>
  <si>
    <t>'1596-84-5'</t>
  </si>
  <si>
    <t>Daminozide</t>
  </si>
  <si>
    <t>TP0001413D07</t>
  </si>
  <si>
    <t>TX004572</t>
  </si>
  <si>
    <t>'19774-82-4'</t>
  </si>
  <si>
    <t>Amiodarone hydrochloride</t>
  </si>
  <si>
    <t>TP0001413D08</t>
  </si>
  <si>
    <t>TX003958</t>
  </si>
  <si>
    <t>'88-58-4'</t>
  </si>
  <si>
    <t>2,5-Di-tert-butylbenzene-1,4-diol</t>
  </si>
  <si>
    <t>TP0001413D09</t>
  </si>
  <si>
    <t>TX003499</t>
  </si>
  <si>
    <t>'95-80-7'</t>
  </si>
  <si>
    <t>2,4-Diaminotoluene</t>
  </si>
  <si>
    <t>TP0001413D10</t>
  </si>
  <si>
    <t>TX000659</t>
  </si>
  <si>
    <t>'79538-32-2'</t>
  </si>
  <si>
    <t>Tefluthrin</t>
  </si>
  <si>
    <t>TP0001413D11</t>
  </si>
  <si>
    <t>TX006132</t>
  </si>
  <si>
    <t>'2104-64-5'</t>
  </si>
  <si>
    <t>EPN</t>
  </si>
  <si>
    <t>TP0001413D12</t>
  </si>
  <si>
    <t>TX009238</t>
  </si>
  <si>
    <t>'91-62-3'</t>
  </si>
  <si>
    <t>6-Methylquinoline</t>
  </si>
  <si>
    <t>TP0001413E01</t>
  </si>
  <si>
    <t>TX006204</t>
  </si>
  <si>
    <t>'200940-23-4'</t>
  </si>
  <si>
    <t>SB243213A</t>
  </si>
  <si>
    <t>TP0001413E02</t>
  </si>
  <si>
    <t>TX015607</t>
  </si>
  <si>
    <t>'60-35-5'</t>
  </si>
  <si>
    <t>Acetamide</t>
  </si>
  <si>
    <t>TP0001413E03</t>
  </si>
  <si>
    <t>TX016437</t>
  </si>
  <si>
    <t>'6385-62-2'</t>
  </si>
  <si>
    <t>Diquat dibromide monohydrate</t>
  </si>
  <si>
    <t>TP0001413E04</t>
  </si>
  <si>
    <t>TX008702</t>
  </si>
  <si>
    <t>'97-56-3'</t>
  </si>
  <si>
    <t>2-Amino-5-azotoluene</t>
  </si>
  <si>
    <t>TP0001413E05</t>
  </si>
  <si>
    <t>TX015415</t>
  </si>
  <si>
    <t>'85-68-7'</t>
  </si>
  <si>
    <t>Butyl benzyl phthalate</t>
  </si>
  <si>
    <t>TP0001413E06</t>
  </si>
  <si>
    <t>TX015526</t>
  </si>
  <si>
    <t>'521-18-6'</t>
  </si>
  <si>
    <t>5alpha-Dihydrotestosterone</t>
  </si>
  <si>
    <t>TP0001413E07</t>
  </si>
  <si>
    <t>TX005545</t>
  </si>
  <si>
    <t>'10453-86-8'</t>
  </si>
  <si>
    <t>Resmethrin</t>
  </si>
  <si>
    <t>TP0001413E08</t>
  </si>
  <si>
    <t>TX010369</t>
  </si>
  <si>
    <t>'147-24-0'</t>
  </si>
  <si>
    <t>Diphenhydramine hydrochloride</t>
  </si>
  <si>
    <t>TP0001413E09</t>
  </si>
  <si>
    <t>TX003365</t>
  </si>
  <si>
    <t>'86-50-0'</t>
  </si>
  <si>
    <t>Azinphos-methyl</t>
  </si>
  <si>
    <t>TP0001413E10</t>
  </si>
  <si>
    <t>TX000926</t>
  </si>
  <si>
    <t>'60207-90-1'</t>
  </si>
  <si>
    <t>Propiconazole</t>
  </si>
  <si>
    <t>TP0001413E11</t>
  </si>
  <si>
    <t>TX008327</t>
  </si>
  <si>
    <t>'104-40-5'</t>
  </si>
  <si>
    <t>4-Nonylphenol</t>
  </si>
  <si>
    <t>TP0001413E12</t>
  </si>
  <si>
    <t>TX000661</t>
  </si>
  <si>
    <t>'82558-50-7'</t>
  </si>
  <si>
    <t>Isoxaben</t>
  </si>
  <si>
    <t>TP0001413F01</t>
  </si>
  <si>
    <t>TX016320</t>
  </si>
  <si>
    <t>'3380-34-5'</t>
  </si>
  <si>
    <t>Triclosan</t>
  </si>
  <si>
    <t>TP0001413F02</t>
  </si>
  <si>
    <t>TX007182</t>
  </si>
  <si>
    <t>'7487-94-7'</t>
  </si>
  <si>
    <t>Mercuric chloride</t>
  </si>
  <si>
    <t>TP0001413F03</t>
  </si>
  <si>
    <t>TX012553</t>
  </si>
  <si>
    <t>'NOCAS_48522'</t>
  </si>
  <si>
    <t>HMR1171 trifluoroacetate (1:1)</t>
  </si>
  <si>
    <t>TP0001413F04</t>
  </si>
  <si>
    <t>TX006253</t>
  </si>
  <si>
    <t>'NOCAS_47333'</t>
  </si>
  <si>
    <t>PharmaGSID_47333</t>
  </si>
  <si>
    <t>TP0001413F05</t>
  </si>
  <si>
    <t>TX003990</t>
  </si>
  <si>
    <t>'84-16-2'</t>
  </si>
  <si>
    <t>meso-Hexestrol</t>
  </si>
  <si>
    <t>TP0001413F06</t>
  </si>
  <si>
    <t>TX006606</t>
  </si>
  <si>
    <t>'1034-01-1'</t>
  </si>
  <si>
    <t>Octyl gallate</t>
  </si>
  <si>
    <t>TP0001413F07</t>
  </si>
  <si>
    <t>TX001433</t>
  </si>
  <si>
    <t>'123343-16-8'</t>
  </si>
  <si>
    <t>Pyrithiobac-sodium</t>
  </si>
  <si>
    <t>TP0001413F08</t>
  </si>
  <si>
    <t>TX003437</t>
  </si>
  <si>
    <t>'95-54-5'</t>
  </si>
  <si>
    <t>1,2-Phenylenediamine</t>
  </si>
  <si>
    <t>TP0001413F09</t>
  </si>
  <si>
    <t>TX002805</t>
  </si>
  <si>
    <t>'57754-85-5'</t>
  </si>
  <si>
    <t>Clopyralid-olamine</t>
  </si>
  <si>
    <t>TP0001413F10</t>
  </si>
  <si>
    <t>TX002581</t>
  </si>
  <si>
    <t>'99-71-8'</t>
  </si>
  <si>
    <t>4-(Butan-2-yl)phenol</t>
  </si>
  <si>
    <t>TP0001413F11</t>
  </si>
  <si>
    <t>TX000696</t>
  </si>
  <si>
    <t>'39515-41-8'</t>
  </si>
  <si>
    <t>Fenpropathrin</t>
  </si>
  <si>
    <t>TP0001413F12</t>
  </si>
  <si>
    <t>TX006088</t>
  </si>
  <si>
    <t>'57-91-0'</t>
  </si>
  <si>
    <t>17alpha-Estradiol</t>
  </si>
  <si>
    <t>TP0001413G01</t>
  </si>
  <si>
    <t>TX009922</t>
  </si>
  <si>
    <t>'27323-41-7'</t>
  </si>
  <si>
    <t>Dodecylbenzene sulfonate triethanolamine(1:1)</t>
  </si>
  <si>
    <t>TP0001413G02</t>
  </si>
  <si>
    <t>TX003540</t>
  </si>
  <si>
    <t>'10043-35-3'</t>
  </si>
  <si>
    <t>Boric acid</t>
  </si>
  <si>
    <t>TP0001413G03</t>
  </si>
  <si>
    <t>TX005619</t>
  </si>
  <si>
    <t>'86479-06-3'</t>
  </si>
  <si>
    <t>Hexaflumuron</t>
  </si>
  <si>
    <t>TP0001413G04</t>
  </si>
  <si>
    <t>TX011630</t>
  </si>
  <si>
    <t>'41481-66-7'</t>
  </si>
  <si>
    <t>4,4'-Sulfonylbis[2-(prop-2-en-1-yl)phenol]</t>
  </si>
  <si>
    <t>TP0001413G05</t>
  </si>
  <si>
    <t>TX002393</t>
  </si>
  <si>
    <t>'131-55-5'</t>
  </si>
  <si>
    <t>2,2',4,4'-Tetrahydroxybenzophenone</t>
  </si>
  <si>
    <t>TP0001413G06</t>
  </si>
  <si>
    <t>TX010119</t>
  </si>
  <si>
    <t>'169590-42-5'</t>
  </si>
  <si>
    <t>Celecoxib</t>
  </si>
  <si>
    <t>TP0001413G07</t>
  </si>
  <si>
    <t>TX002369</t>
  </si>
  <si>
    <t>'100-54-9'</t>
  </si>
  <si>
    <t>3-Pyridinecarbonitrile</t>
  </si>
  <si>
    <t>TP0001413G08</t>
  </si>
  <si>
    <t>TX000738</t>
  </si>
  <si>
    <t>'138261-41-3'</t>
  </si>
  <si>
    <t>Imidacloprid</t>
  </si>
  <si>
    <t>TP0001413G09</t>
  </si>
  <si>
    <t>TX000732</t>
  </si>
  <si>
    <t>'118134-30-8'</t>
  </si>
  <si>
    <t>Spiroxamine</t>
  </si>
  <si>
    <t>TP0001413G10</t>
  </si>
  <si>
    <t>TX011583</t>
  </si>
  <si>
    <t>'72-43-5'</t>
  </si>
  <si>
    <t>Methoxychlor</t>
  </si>
  <si>
    <t>TP0001413G11</t>
  </si>
  <si>
    <t>TX000878</t>
  </si>
  <si>
    <t>'55406-53-6'</t>
  </si>
  <si>
    <t>3-Iodo-2-propynyl-N-butylcarbamate</t>
  </si>
  <si>
    <t>TP0001413G12</t>
  </si>
  <si>
    <t>TX000842</t>
  </si>
  <si>
    <t>'55283-68-6'</t>
  </si>
  <si>
    <t>Ethalfluralin</t>
  </si>
  <si>
    <t>TP0001413H01</t>
  </si>
  <si>
    <t>TX006223</t>
  </si>
  <si>
    <t>'742693-38-5'</t>
  </si>
  <si>
    <t>SSR504734</t>
  </si>
  <si>
    <t>TP0001413H02</t>
  </si>
  <si>
    <t>TX001346</t>
  </si>
  <si>
    <t>'88-18-6'</t>
  </si>
  <si>
    <t>2-tert-Butylphenol</t>
  </si>
  <si>
    <t>TP0001413H03</t>
  </si>
  <si>
    <t>TX001598</t>
  </si>
  <si>
    <t>'155569-91-8'</t>
  </si>
  <si>
    <t>Emamectin benzoate</t>
  </si>
  <si>
    <t>TP0001413H04</t>
  </si>
  <si>
    <t>TX014427</t>
  </si>
  <si>
    <t>'65277-42-1'</t>
  </si>
  <si>
    <t>Ketoconazole</t>
  </si>
  <si>
    <t>TP0001413H05</t>
  </si>
  <si>
    <t>TX006959</t>
  </si>
  <si>
    <t>'77-09-8'</t>
  </si>
  <si>
    <t>Phenolphthalein</t>
  </si>
  <si>
    <t>TP0001413H06</t>
  </si>
  <si>
    <t>TX009711</t>
  </si>
  <si>
    <t>'84852-15-3'</t>
  </si>
  <si>
    <t>4-Nonylphenol, branched</t>
  </si>
  <si>
    <t>TP0001413H07</t>
  </si>
  <si>
    <t>TX016394</t>
  </si>
  <si>
    <t>'78587-05-0'</t>
  </si>
  <si>
    <t>Hexythiazox</t>
  </si>
  <si>
    <t>TP0001413H08</t>
  </si>
  <si>
    <t>TX009746</t>
  </si>
  <si>
    <t>'30516-87-1'</t>
  </si>
  <si>
    <t>3'-Azido-3'-deoxythymidine</t>
  </si>
  <si>
    <t>TP0001413H09</t>
  </si>
  <si>
    <t>TX000953</t>
  </si>
  <si>
    <t>'115-29-7'</t>
  </si>
  <si>
    <t>Endosulfan</t>
  </si>
  <si>
    <t>TP0001413H10</t>
  </si>
  <si>
    <t>TX002814</t>
  </si>
  <si>
    <t>'120116-88-3'</t>
  </si>
  <si>
    <t>Cyazofamid</t>
  </si>
  <si>
    <t>TP0001413H11</t>
  </si>
  <si>
    <t>TX000754</t>
  </si>
  <si>
    <t>'52315-07-8'</t>
  </si>
  <si>
    <t>Cypermethrin</t>
  </si>
  <si>
    <t>TP0001413H12</t>
  </si>
  <si>
    <t>TX004202</t>
  </si>
  <si>
    <t>'128-04-1'</t>
  </si>
  <si>
    <t>Sodium dimethyldithiocarbamate</t>
  </si>
  <si>
    <t>TP0001414</t>
  </si>
  <si>
    <t>TP0001414A01</t>
  </si>
  <si>
    <t>TX007242</t>
  </si>
  <si>
    <t>'57-97-6'</t>
  </si>
  <si>
    <t>7,12-Dimethylbenz(a)anthracene</t>
  </si>
  <si>
    <t>TP0001414A02</t>
  </si>
  <si>
    <t>TX005197</t>
  </si>
  <si>
    <t>'95-95-4'</t>
  </si>
  <si>
    <t>2,4,5-Trichlorophenol</t>
  </si>
  <si>
    <t>TP0001414A03</t>
  </si>
  <si>
    <t>TX000944</t>
  </si>
  <si>
    <t>'55-38-9'</t>
  </si>
  <si>
    <t>Fenthion</t>
  </si>
  <si>
    <t>TP0001414A04</t>
  </si>
  <si>
    <t>TX001623</t>
  </si>
  <si>
    <t>'96182-53-5'</t>
  </si>
  <si>
    <t>Tebupirimfos</t>
  </si>
  <si>
    <t>TP0001414A05</t>
  </si>
  <si>
    <t>TX000717</t>
  </si>
  <si>
    <t>'1007-28-9'</t>
  </si>
  <si>
    <t>Deisopropylatrazine</t>
  </si>
  <si>
    <t>TP0001414A06</t>
  </si>
  <si>
    <t>TX011726</t>
  </si>
  <si>
    <t>'77-78-1'</t>
  </si>
  <si>
    <t>Dimethyl sulfate</t>
  </si>
  <si>
    <t>TP0001414A07</t>
  </si>
  <si>
    <t>TX000767</t>
  </si>
  <si>
    <t>'142459-58-3'</t>
  </si>
  <si>
    <t>Flufenacet</t>
  </si>
  <si>
    <t>TP0001414A08</t>
  </si>
  <si>
    <t>TX014448</t>
  </si>
  <si>
    <t>'584-79-2'</t>
  </si>
  <si>
    <t>Allethrin</t>
  </si>
  <si>
    <t>TP0001414A09</t>
  </si>
  <si>
    <t>TX006122</t>
  </si>
  <si>
    <t>'55290-64-7'</t>
  </si>
  <si>
    <t>Dimethipin</t>
  </si>
  <si>
    <t>TP0001414A10</t>
  </si>
  <si>
    <t>TX003698</t>
  </si>
  <si>
    <t>'1897-45-6'</t>
  </si>
  <si>
    <t>Chlorothalonil</t>
  </si>
  <si>
    <t>TP0001414A11</t>
  </si>
  <si>
    <t>TX000742</t>
  </si>
  <si>
    <t>'69377-81-7'</t>
  </si>
  <si>
    <t>Fluroxypyr</t>
  </si>
  <si>
    <t>TP0001414A12</t>
  </si>
  <si>
    <t>TX001426</t>
  </si>
  <si>
    <t>'23031-36-9'</t>
  </si>
  <si>
    <t>Prallethrin</t>
  </si>
  <si>
    <t>TP0001414B01</t>
  </si>
  <si>
    <t>TX011622</t>
  </si>
  <si>
    <t>'117428-22-5'</t>
  </si>
  <si>
    <t>Picoxystrobin</t>
  </si>
  <si>
    <t>TP0001414B02</t>
  </si>
  <si>
    <t>TX008337</t>
  </si>
  <si>
    <t>'56-53-1'</t>
  </si>
  <si>
    <t>Diethylstilbestrol</t>
  </si>
  <si>
    <t>TP0001414B03</t>
  </si>
  <si>
    <t>TX000952</t>
  </si>
  <si>
    <t>'25057-89-0'</t>
  </si>
  <si>
    <t>Bentazone</t>
  </si>
  <si>
    <t>TP0001414B04</t>
  </si>
  <si>
    <t>TX003145</t>
  </si>
  <si>
    <t>'3296-90-0'</t>
  </si>
  <si>
    <t>2,2-Bis(bromomethyl)-1,3-propanediol</t>
  </si>
  <si>
    <t>TP0001414B05</t>
  </si>
  <si>
    <t>TX000710</t>
  </si>
  <si>
    <t>'741-58-2'</t>
  </si>
  <si>
    <t>Bensulide</t>
  </si>
  <si>
    <t>TP0001414B06</t>
  </si>
  <si>
    <t>TX002528</t>
  </si>
  <si>
    <t>'111-77-3'</t>
  </si>
  <si>
    <t>Diethylene glycol monomethyl ether</t>
  </si>
  <si>
    <t>TP0001414B07</t>
  </si>
  <si>
    <t>TX001430</t>
  </si>
  <si>
    <t>'112281-77-3'</t>
  </si>
  <si>
    <t>Tetraconazole</t>
  </si>
  <si>
    <t>TP0001414B08</t>
  </si>
  <si>
    <t>TX014268</t>
  </si>
  <si>
    <t>'71751-41-2'</t>
  </si>
  <si>
    <t>Abamectin</t>
  </si>
  <si>
    <t>TP0001414B09</t>
  </si>
  <si>
    <t>TX001421</t>
  </si>
  <si>
    <t>'29091-21-2'</t>
  </si>
  <si>
    <t>Prodiamine</t>
  </si>
  <si>
    <t>TP0001414B10</t>
  </si>
  <si>
    <t>TX011589</t>
  </si>
  <si>
    <t>'22224-92-6'</t>
  </si>
  <si>
    <t>Fenamiphos</t>
  </si>
  <si>
    <t>TP0001414B11</t>
  </si>
  <si>
    <t>TX006168</t>
  </si>
  <si>
    <t>'361343-19-3'</t>
  </si>
  <si>
    <t>Elzasonan</t>
  </si>
  <si>
    <t>TP0001414B12</t>
  </si>
  <si>
    <t>TX000834</t>
  </si>
  <si>
    <t>'175013-18-0'</t>
  </si>
  <si>
    <t>Pyraclostrobin</t>
  </si>
  <si>
    <t>TP0001414C01</t>
  </si>
  <si>
    <t>TX008520</t>
  </si>
  <si>
    <t>'33703-08-1'</t>
  </si>
  <si>
    <t>Hexanedioic acid, diisononyl ester</t>
  </si>
  <si>
    <t>TP0001414C02</t>
  </si>
  <si>
    <t>TX002545</t>
  </si>
  <si>
    <t>'112-34-5'</t>
  </si>
  <si>
    <t>2-(2-Butoxyethoxy)ethanol</t>
  </si>
  <si>
    <t>TP0001414C03</t>
  </si>
  <si>
    <t>TX006867</t>
  </si>
  <si>
    <t>'154-42-7'</t>
  </si>
  <si>
    <t>6-Thioguanine</t>
  </si>
  <si>
    <t>TP0001414C04</t>
  </si>
  <si>
    <t>TX009097</t>
  </si>
  <si>
    <t>'140-64-7'</t>
  </si>
  <si>
    <t>Pentamidine isethionate</t>
  </si>
  <si>
    <t>TP0001414C05</t>
  </si>
  <si>
    <t>TX010408</t>
  </si>
  <si>
    <t>'486-56-6'</t>
  </si>
  <si>
    <t>Cotinine</t>
  </si>
  <si>
    <t>TP0001414C06</t>
  </si>
  <si>
    <t>TX002098</t>
  </si>
  <si>
    <t>'89-72-5'</t>
  </si>
  <si>
    <t>2-(Butan-2-yl)phenol</t>
  </si>
  <si>
    <t>TP0001414C07</t>
  </si>
  <si>
    <t>TX009151</t>
  </si>
  <si>
    <t>'131983-72-7'</t>
  </si>
  <si>
    <t>Triticonazole</t>
  </si>
  <si>
    <t>TP0001414C08</t>
  </si>
  <si>
    <t>TX006416</t>
  </si>
  <si>
    <t>'NOCAS_47381'</t>
  </si>
  <si>
    <t>AVE8923</t>
  </si>
  <si>
    <t>TP0001414C09</t>
  </si>
  <si>
    <t>TX006181</t>
  </si>
  <si>
    <t>'402910-27-4'</t>
  </si>
  <si>
    <t>UK-416244</t>
  </si>
  <si>
    <t>TP0001414C10</t>
  </si>
  <si>
    <t>TX000799</t>
  </si>
  <si>
    <t>'1634-78-2'</t>
  </si>
  <si>
    <t>Malaoxon</t>
  </si>
  <si>
    <t>TP0001414C11</t>
  </si>
  <si>
    <t>TX001603</t>
  </si>
  <si>
    <t>'28434-00-6'</t>
  </si>
  <si>
    <t>S-Bioallethrin</t>
  </si>
  <si>
    <t>TP0001414C12</t>
  </si>
  <si>
    <t>TX001420</t>
  </si>
  <si>
    <t>'115-32-2'</t>
  </si>
  <si>
    <t>Dicofol</t>
  </si>
  <si>
    <t>TP0001414D01</t>
  </si>
  <si>
    <t>TX016291</t>
  </si>
  <si>
    <t>'84371-65-3'</t>
  </si>
  <si>
    <t>Mifepristone</t>
  </si>
  <si>
    <t>TP0001414D02</t>
  </si>
  <si>
    <t>TX006143</t>
  </si>
  <si>
    <t>'139340-56-0'</t>
  </si>
  <si>
    <t>Darbufelone mesylate</t>
  </si>
  <si>
    <t>TP0001414D03</t>
  </si>
  <si>
    <t>TX001555</t>
  </si>
  <si>
    <t>'2425-06-1'</t>
  </si>
  <si>
    <t>Captafol</t>
  </si>
  <si>
    <t>TP0001414D04</t>
  </si>
  <si>
    <t>TX005440</t>
  </si>
  <si>
    <t>'2155-70-6'</t>
  </si>
  <si>
    <t>Tributyltin methacrylate</t>
  </si>
  <si>
    <t>TP0001414D05</t>
  </si>
  <si>
    <t>TX010254</t>
  </si>
  <si>
    <t>'2058-46-0'</t>
  </si>
  <si>
    <t>Oxytetracycline hydrochloride</t>
  </si>
  <si>
    <t>TP0001414D06</t>
  </si>
  <si>
    <t>TX003353</t>
  </si>
  <si>
    <t>'4180-23-8'</t>
  </si>
  <si>
    <t>(E)-Anethole</t>
  </si>
  <si>
    <t>TP0001414D07</t>
  </si>
  <si>
    <t>TX004296</t>
  </si>
  <si>
    <t>'107-92-6'</t>
  </si>
  <si>
    <t>Butanoic acid</t>
  </si>
  <si>
    <t>TP0001414D08</t>
  </si>
  <si>
    <t>TX006218</t>
  </si>
  <si>
    <t>'264618-44-2'</t>
  </si>
  <si>
    <t>SSR146977</t>
  </si>
  <si>
    <t>TP0001414D09</t>
  </si>
  <si>
    <t>TX006210</t>
  </si>
  <si>
    <t>'219790-72-4'</t>
  </si>
  <si>
    <t>SB281832</t>
  </si>
  <si>
    <t>TP0001414D10</t>
  </si>
  <si>
    <t>TX016322</t>
  </si>
  <si>
    <t>'203942-49-8'</t>
  </si>
  <si>
    <t>UK-337312</t>
  </si>
  <si>
    <t>TP0001414D11</t>
  </si>
  <si>
    <t>TX000765</t>
  </si>
  <si>
    <t>'141517-21-7'</t>
  </si>
  <si>
    <t>Trifloxystrobin</t>
  </si>
  <si>
    <t>TP0001414D12</t>
  </si>
  <si>
    <t>TX001606</t>
  </si>
  <si>
    <t>'56-72-4'</t>
  </si>
  <si>
    <t>Coumaphos</t>
  </si>
  <si>
    <t>TP0001414E01</t>
  </si>
  <si>
    <t>TX006234</t>
  </si>
  <si>
    <t>'139290-65-6'</t>
  </si>
  <si>
    <t>Volinanserin</t>
  </si>
  <si>
    <t>TP0001414E02</t>
  </si>
  <si>
    <t>TX010388</t>
  </si>
  <si>
    <t>'72-20-8'</t>
  </si>
  <si>
    <t>Endrin</t>
  </si>
  <si>
    <t>TP0001414E03</t>
  </si>
  <si>
    <t>TX002580</t>
  </si>
  <si>
    <t>'140-66-9'</t>
  </si>
  <si>
    <t>4-(1,1,3,3-Tetramethylbutyl)phenol</t>
  </si>
  <si>
    <t>TP0001414E04</t>
  </si>
  <si>
    <t>TX005215</t>
  </si>
  <si>
    <t>'92-87-5'</t>
  </si>
  <si>
    <t>Benzidine</t>
  </si>
  <si>
    <t>TP0001414E05</t>
  </si>
  <si>
    <t>TX005644</t>
  </si>
  <si>
    <t>'115-28-6'</t>
  </si>
  <si>
    <t>Chlorendic acid</t>
  </si>
  <si>
    <t>TP0001414E06</t>
  </si>
  <si>
    <t>TX009149</t>
  </si>
  <si>
    <t>'120-32-1'</t>
  </si>
  <si>
    <t>Clorophene</t>
  </si>
  <si>
    <t>TP0001414E07</t>
  </si>
  <si>
    <t>TX009743</t>
  </si>
  <si>
    <t>'486-66-8'</t>
  </si>
  <si>
    <t>Daidzein</t>
  </si>
  <si>
    <t>TP0001414E08</t>
  </si>
  <si>
    <t>TX006146</t>
  </si>
  <si>
    <t>'145742-28-5'</t>
  </si>
  <si>
    <t>CP-122721</t>
  </si>
  <si>
    <t>TP0001414E09</t>
  </si>
  <si>
    <t>TX006155</t>
  </si>
  <si>
    <t>'207736-05-8'</t>
  </si>
  <si>
    <t>CI-1029</t>
  </si>
  <si>
    <t>TP0001414E10</t>
  </si>
  <si>
    <t>TX006151</t>
  </si>
  <si>
    <t>'127308-82-1'</t>
  </si>
  <si>
    <t>Zamifenacin</t>
  </si>
  <si>
    <t>TP0001414E11</t>
  </si>
  <si>
    <t>TX006238</t>
  </si>
  <si>
    <t>'344930-95-6'</t>
  </si>
  <si>
    <t>SSR69071</t>
  </si>
  <si>
    <t>TP0001414E12</t>
  </si>
  <si>
    <t>TX006205</t>
  </si>
  <si>
    <t>'97322-87-7'</t>
  </si>
  <si>
    <t>Troglitazone</t>
  </si>
  <si>
    <t>TP0001414F01</t>
  </si>
  <si>
    <t>TX002599</t>
  </si>
  <si>
    <t>'80-46-6'</t>
  </si>
  <si>
    <t>4-(2-Methylbutan-2-yl)phenol</t>
  </si>
  <si>
    <t>TP0001414F02</t>
  </si>
  <si>
    <t>TX007190</t>
  </si>
  <si>
    <t>'122-66-7'</t>
  </si>
  <si>
    <t>1,2-Diphenylhydrazine</t>
  </si>
  <si>
    <t>TP0001414F03</t>
  </si>
  <si>
    <t>TX002474</t>
  </si>
  <si>
    <t>'112-30-1'</t>
  </si>
  <si>
    <t>1-Decanol</t>
  </si>
  <si>
    <t>TP0001414F04</t>
  </si>
  <si>
    <t>TX006145</t>
  </si>
  <si>
    <t>'221246-12-4'</t>
  </si>
  <si>
    <t>Fandosentan potassium salt</t>
  </si>
  <si>
    <t>TP0001414F05</t>
  </si>
  <si>
    <t>TX007998</t>
  </si>
  <si>
    <t>'69-09-0'</t>
  </si>
  <si>
    <t>Chlorpromazine hydrochloride</t>
  </si>
  <si>
    <t>TP0001414F06</t>
  </si>
  <si>
    <t>TX009328</t>
  </si>
  <si>
    <t>'5216-25-1'</t>
  </si>
  <si>
    <t>4-Chlorobenzotrichloride</t>
  </si>
  <si>
    <t>TP0001414F07</t>
  </si>
  <si>
    <t>TX000856</t>
  </si>
  <si>
    <t>'63-25-2'</t>
  </si>
  <si>
    <t>Carbaryl</t>
  </si>
  <si>
    <t>TP0001414F08</t>
  </si>
  <si>
    <t>TX000967</t>
  </si>
  <si>
    <t>'330-55-2'</t>
  </si>
  <si>
    <t>Linuron</t>
  </si>
  <si>
    <t>TP0001414F09</t>
  </si>
  <si>
    <t>TX006175</t>
  </si>
  <si>
    <t>'478149-53-0'</t>
  </si>
  <si>
    <t>PHA-00543613</t>
  </si>
  <si>
    <t>TP0001414F10</t>
  </si>
  <si>
    <t>TX000924</t>
  </si>
  <si>
    <t>'50594-66-6'</t>
  </si>
  <si>
    <t>Acifluorfen</t>
  </si>
  <si>
    <t>TP0001414F11</t>
  </si>
  <si>
    <t>TX000949</t>
  </si>
  <si>
    <t>'52645-53-1'</t>
  </si>
  <si>
    <t>Permethrin</t>
  </si>
  <si>
    <t>TP0001414F12</t>
  </si>
  <si>
    <t>TX006251</t>
  </si>
  <si>
    <t>'NOCAS_47389'</t>
  </si>
  <si>
    <t>SAR150640</t>
  </si>
  <si>
    <t>TP0001414G01</t>
  </si>
  <si>
    <t>TX006236</t>
  </si>
  <si>
    <t>'NOCAS_47366'</t>
  </si>
  <si>
    <t>SAR115740</t>
  </si>
  <si>
    <t>TP0001414G02</t>
  </si>
  <si>
    <t>TX000934</t>
  </si>
  <si>
    <t>'19666-30-9'</t>
  </si>
  <si>
    <t>Oxadiazon</t>
  </si>
  <si>
    <t>TP0001414G03</t>
  </si>
  <si>
    <t>TX005272</t>
  </si>
  <si>
    <t>'2783-94-0'</t>
  </si>
  <si>
    <t>FD&amp;C Yellow 6</t>
  </si>
  <si>
    <t>TP0001414G04</t>
  </si>
  <si>
    <t>TX002530</t>
  </si>
  <si>
    <t>'121-00-6'</t>
  </si>
  <si>
    <t>2-tert-Butyl-4-methoxyphenol</t>
  </si>
  <si>
    <t>TP0001414G05</t>
  </si>
  <si>
    <t>TX003962</t>
  </si>
  <si>
    <t>'139-13-9'</t>
  </si>
  <si>
    <t>Nitrilotriacetic acid</t>
  </si>
  <si>
    <t>TP0001414G06</t>
  </si>
  <si>
    <t>TX008753</t>
  </si>
  <si>
    <t>'1461-22-9'</t>
  </si>
  <si>
    <t>Tributyltin chloride</t>
  </si>
  <si>
    <t>TP0001414G07</t>
  </si>
  <si>
    <t>TX009212</t>
  </si>
  <si>
    <t>'6846-50-0'</t>
  </si>
  <si>
    <t>2,2,4-Trimethyl-1,3-pentanediol diisobutyrate</t>
  </si>
  <si>
    <t>TP0001414G08</t>
  </si>
  <si>
    <t>TX002437</t>
  </si>
  <si>
    <t>'4418-26-2'</t>
  </si>
  <si>
    <t>Sodium dehydroacetate</t>
  </si>
  <si>
    <t>TP0001414G09</t>
  </si>
  <si>
    <t>TX006231</t>
  </si>
  <si>
    <t>'298198-52-4'</t>
  </si>
  <si>
    <t>SSR180711</t>
  </si>
  <si>
    <t>TP0001414G10</t>
  </si>
  <si>
    <t>TX006533</t>
  </si>
  <si>
    <t>'21564-17-0'</t>
  </si>
  <si>
    <t>2-(Thiocyanomethylthio)benzothiazole</t>
  </si>
  <si>
    <t>TP0001414G11</t>
  </si>
  <si>
    <t>TX001446</t>
  </si>
  <si>
    <t>'68694-11-1'</t>
  </si>
  <si>
    <t>Triflumizole</t>
  </si>
  <si>
    <t>TP0001414G12</t>
  </si>
  <si>
    <t>TX001382</t>
  </si>
  <si>
    <t>'123-31-9'</t>
  </si>
  <si>
    <t>Hydroquinone</t>
  </si>
  <si>
    <t>TP0001414H01</t>
  </si>
  <si>
    <t>TX009308</t>
  </si>
  <si>
    <t>'134-03-2'</t>
  </si>
  <si>
    <t>Sodium L-ascorbate</t>
  </si>
  <si>
    <t>TP0001414H02</t>
  </si>
  <si>
    <t>TX000818</t>
  </si>
  <si>
    <t>'33089-61-1'</t>
  </si>
  <si>
    <t>Amitraz</t>
  </si>
  <si>
    <t>TP0001414H03</t>
  </si>
  <si>
    <t>TX006463</t>
  </si>
  <si>
    <t>'57-30-7'</t>
  </si>
  <si>
    <t>Phenobarbital sodium</t>
  </si>
  <si>
    <t>TP0001414H04</t>
  </si>
  <si>
    <t>TX002747</t>
  </si>
  <si>
    <t>'5392-40-5'</t>
  </si>
  <si>
    <t>3,7-Dimethyl-2,6-octadienal</t>
  </si>
  <si>
    <t>TP0001414H05</t>
  </si>
  <si>
    <t>TX000999</t>
  </si>
  <si>
    <t>'6923-22-4'</t>
  </si>
  <si>
    <t>Monocrotophos</t>
  </si>
  <si>
    <t>TP0001414H06</t>
  </si>
  <si>
    <t>TX001798</t>
  </si>
  <si>
    <t>'58-55-9'</t>
  </si>
  <si>
    <t>Theophylline</t>
  </si>
  <si>
    <t>TP0001414H07</t>
  </si>
  <si>
    <t>TX001583</t>
  </si>
  <si>
    <t>'96489-71-3'</t>
  </si>
  <si>
    <t>Pyridaben</t>
  </si>
  <si>
    <t>TP0001414H08</t>
  </si>
  <si>
    <t>TX003515</t>
  </si>
  <si>
    <t>'50-78-2'</t>
  </si>
  <si>
    <t>Aspirin</t>
  </si>
  <si>
    <t>TP0001414H09</t>
  </si>
  <si>
    <t>TX012276</t>
  </si>
  <si>
    <t>'1062243-51-9'</t>
  </si>
  <si>
    <t>PharmaGSID_48511</t>
  </si>
  <si>
    <t>TP0001414H10</t>
  </si>
  <si>
    <t>TX012271</t>
  </si>
  <si>
    <t>'NOCAS_48509'</t>
  </si>
  <si>
    <t>PharmaGSID_48509</t>
  </si>
  <si>
    <t>TP0001414H11</t>
  </si>
  <si>
    <t>TX000669</t>
  </si>
  <si>
    <t>'85509-19-9'</t>
  </si>
  <si>
    <t>Flusilazole</t>
  </si>
  <si>
    <t>TP0001414H12</t>
  </si>
  <si>
    <t>TX000785</t>
  </si>
  <si>
    <t>'119446-68-3'</t>
  </si>
  <si>
    <t>Difenoconazole</t>
  </si>
  <si>
    <t>ALIQUOT_WELL_ID</t>
  </si>
  <si>
    <t>ALIQUOT_CONC</t>
  </si>
  <si>
    <t>ALIQUOT_VOLUME</t>
  </si>
  <si>
    <t>EPA_SAMPLE_ID</t>
  </si>
  <si>
    <t>DMSO</t>
  </si>
  <si>
    <t>dsstox_casrn</t>
  </si>
  <si>
    <t>dsstox_preferred_name</t>
  </si>
  <si>
    <t>ALIQUOT_ SOLVENT</t>
  </si>
  <si>
    <t>ALIQUOT_PLATE_  BARCODE</t>
  </si>
  <si>
    <t>ALIQUOT _CONC _UNIT</t>
  </si>
  <si>
    <t>ALIQUOT _VOLUME _UNIT</t>
  </si>
  <si>
    <t>dsstox_ gsid</t>
  </si>
  <si>
    <t>10 mg/ml</t>
  </si>
  <si>
    <t>ALIQUOT_ PLATE_  BARCODE</t>
  </si>
  <si>
    <t>ALIQUOT_ WELL_ID</t>
  </si>
  <si>
    <t>ALIQUOT _CONC (mM)</t>
  </si>
  <si>
    <t>pd_sample _id</t>
  </si>
  <si>
    <t>dsstox _ gsid</t>
  </si>
  <si>
    <t>A</t>
  </si>
  <si>
    <t>B</t>
  </si>
  <si>
    <t>C</t>
  </si>
  <si>
    <t>D</t>
  </si>
  <si>
    <t>E</t>
  </si>
  <si>
    <t>F</t>
  </si>
  <si>
    <t>G</t>
  </si>
  <si>
    <t>H</t>
  </si>
  <si>
    <t>By Toxcast ID</t>
  </si>
  <si>
    <t>By DSSTOX Prefered Name</t>
  </si>
  <si>
    <t>Original Plate Barcode TP0001411</t>
  </si>
  <si>
    <t>Original Plate Barcode TP0001412</t>
  </si>
  <si>
    <t>Original Plate Barcode TP0001413</t>
  </si>
  <si>
    <t>Aliquot Transfer Plate Maps</t>
  </si>
  <si>
    <t>Original Plate Barcode TP0001414</t>
  </si>
  <si>
    <t>Pink</t>
  </si>
  <si>
    <t>Blue</t>
  </si>
  <si>
    <t>Green</t>
  </si>
  <si>
    <t>Orange</t>
  </si>
  <si>
    <t>Date Obtained</t>
  </si>
  <si>
    <t>Plate Numbers</t>
  </si>
  <si>
    <t>Grounded Electrodes</t>
  </si>
  <si>
    <t>1st Thaw</t>
  </si>
  <si>
    <t>Experiment Date</t>
  </si>
  <si>
    <t>MEA Culture Date</t>
  </si>
  <si>
    <t>File Name</t>
  </si>
  <si>
    <t>Notes</t>
  </si>
  <si>
    <t>MW MEA Plate Map</t>
  </si>
  <si>
    <t>BIC</t>
  </si>
  <si>
    <t>LYSIS</t>
  </si>
  <si>
    <t>Odd</t>
  </si>
  <si>
    <t xml:space="preserve">Yellow </t>
  </si>
  <si>
    <t>Even</t>
  </si>
  <si>
    <t>Yellow</t>
  </si>
  <si>
    <t xml:space="preserve"># of Times Thawed </t>
  </si>
  <si>
    <t>1st Experiment Date</t>
  </si>
  <si>
    <t>n=3 complete</t>
  </si>
  <si>
    <t>n=2 complete</t>
  </si>
  <si>
    <t>n=1 complete</t>
  </si>
  <si>
    <t>MW 1062-43</t>
  </si>
  <si>
    <t>MW 1062-44</t>
  </si>
  <si>
    <t>MW 1063-5</t>
  </si>
  <si>
    <t>B6 (43) C1 (12,22) C5 (12) C6 (11) E5 (11,13,43) F2 (32,33,42) F6 (13)</t>
  </si>
  <si>
    <t>E5 (11, 13) F6 (12,21)</t>
  </si>
  <si>
    <t>A6 (12,13) B4 (44) B5 (43, 44) B6 (12) B8 (44) C5 (41) C6 (12) D5 (44) E5 (11,13) E6 (41) F1 (12,21,22) F6 (13,23,34,44) F8(43)</t>
  </si>
  <si>
    <t>TC_MW 1040-XX_20150520_20150602_13_XX</t>
  </si>
  <si>
    <r>
      <t>Concentration (</t>
    </r>
    <r>
      <rPr>
        <sz val="11"/>
        <color theme="1"/>
        <rFont val="Calibri"/>
        <family val="2"/>
      </rPr>
      <t>µM)</t>
    </r>
  </si>
  <si>
    <t>Results</t>
  </si>
  <si>
    <t>Baseline</t>
  </si>
  <si>
    <t>Source File:</t>
  </si>
  <si>
    <t>L:\Lab\NHEERL_MEA\MAESTRO SYSTEM\ToxCast Compounds\Phase I and II Con Response\Experiment Date\6-2-15\TC_MW 1062-43_20150520_20150602_13_00(000)_spike_counts.csv</t>
  </si>
  <si>
    <t>Creation date of source file:</t>
  </si>
  <si>
    <t>Number of seconds in test:</t>
  </si>
  <si>
    <t>s</t>
  </si>
  <si>
    <t>Active electrode threshhold:</t>
  </si>
  <si>
    <t>spikes/minute</t>
  </si>
  <si>
    <t>Well name: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</si>
  <si>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</si>
  <si>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</si>
  <si>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</si>
  <si>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</si>
  <si>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</si>
  <si>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</si>
  <si>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</si>
  <si>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</si>
  <si>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</si>
  <si>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</si>
  <si>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</si>
  <si>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</si>
  <si>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</si>
  <si>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</si>
  <si>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</si>
  <si>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</si>
  <si>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</si>
  <si>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</si>
  <si>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</si>
  <si>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</si>
  <si>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</si>
  <si>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</si>
  <si>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</si>
  <si>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</si>
  <si>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</si>
  <si>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</si>
  <si>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</si>
  <si>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</si>
  <si>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</si>
  <si>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</si>
  <si>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</si>
  <si>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</si>
  <si>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</si>
  <si>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</si>
  <si>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</si>
  <si>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</si>
  <si>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</si>
  <si>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</si>
  <si>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</si>
  <si>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</si>
  <si>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</si>
  <si>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</si>
  <si>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</si>
  <si>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</si>
  <si>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</si>
  <si>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</si>
  <si>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</si>
  <si>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</si>
  <si>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Number of active electrodes:</t>
  </si>
  <si>
    <t>Mean spike rate of active electrodes:</t>
  </si>
  <si>
    <t>1 hr</t>
  </si>
  <si>
    <t>L:\Lab\NHEERL_MEA\MAESTRO SYSTEM\ToxCast Compounds\Phase I and II Con Response\Experiment Date\6-2-15\TC_MW 1062-43_20150520_20150602_13_01(000)_spike_counts.csv</t>
  </si>
  <si>
    <t>L:\Lab\NHEERL_MEA\MAESTRO SYSTEM\ToxCast Compounds\Phase I and II Con Response\Experiment Date\6-2-15\TC_MW 1062-44_20150520_20150602_13_00(000)_spike_counts.csv</t>
  </si>
  <si>
    <t>L:\Lab\NHEERL_MEA\MAESTRO SYSTEM\ToxCast Compounds\Phase I and II Con Response\Experiment Date\6-2-15\TC_MW 1063-5_20150520_20150602_13_00(000)_spike_counts.csv</t>
  </si>
  <si>
    <t>Active Electrodes</t>
  </si>
  <si>
    <t>% Control Plate 1</t>
  </si>
  <si>
    <t>% Control Plate 2</t>
  </si>
  <si>
    <t>% Control Plate 3</t>
  </si>
  <si>
    <t>MEAN % Control</t>
  </si>
  <si>
    <t>STDEV</t>
  </si>
  <si>
    <t>SEM</t>
  </si>
  <si>
    <t>Mean Spike Rate</t>
  </si>
  <si>
    <t>Well Contents (TP0001411)</t>
  </si>
  <si>
    <t>Concentration</t>
  </si>
  <si>
    <t>10 µM</t>
  </si>
  <si>
    <r>
      <t xml:space="preserve">3 </t>
    </r>
    <r>
      <rPr>
        <b/>
        <sz val="11"/>
        <color theme="1"/>
        <rFont val="Calibri"/>
        <family val="2"/>
      </rPr>
      <t>µM</t>
    </r>
  </si>
  <si>
    <r>
      <t xml:space="preserve">1 </t>
    </r>
    <r>
      <rPr>
        <b/>
        <sz val="11"/>
        <color theme="1"/>
        <rFont val="Calibri"/>
        <family val="2"/>
      </rPr>
      <t>µM</t>
    </r>
  </si>
  <si>
    <r>
      <t xml:space="preserve">0.3 </t>
    </r>
    <r>
      <rPr>
        <b/>
        <sz val="11"/>
        <color theme="1"/>
        <rFont val="Calibri"/>
        <family val="2"/>
      </rPr>
      <t>µM</t>
    </r>
  </si>
  <si>
    <r>
      <t xml:space="preserve">0.1 </t>
    </r>
    <r>
      <rPr>
        <b/>
        <sz val="11"/>
        <color theme="1"/>
        <rFont val="Calibri"/>
        <family val="2"/>
      </rPr>
      <t>µM</t>
    </r>
  </si>
  <si>
    <r>
      <t xml:space="preserve">0.03 </t>
    </r>
    <r>
      <rPr>
        <b/>
        <sz val="11"/>
        <color theme="1"/>
        <rFont val="Calibri"/>
        <family val="2"/>
      </rPr>
      <t>µM</t>
    </r>
  </si>
  <si>
    <t>40 µM</t>
  </si>
  <si>
    <t>NA</t>
  </si>
  <si>
    <t>LDH</t>
  </si>
  <si>
    <t>Background Correction</t>
  </si>
  <si>
    <t>Raw Absorbance</t>
  </si>
  <si>
    <t>Media Blank</t>
  </si>
  <si>
    <t>% Dead</t>
  </si>
  <si>
    <t>Mean % Dead</t>
  </si>
  <si>
    <r>
      <t xml:space="preserve">25 </t>
    </r>
    <r>
      <rPr>
        <b/>
        <sz val="11"/>
        <color theme="1"/>
        <rFont val="Calibri"/>
        <family val="2"/>
      </rPr>
      <t>µM</t>
    </r>
  </si>
  <si>
    <t>Lysis</t>
  </si>
  <si>
    <t>CellTiter Blue</t>
  </si>
  <si>
    <t>Raw Data</t>
  </si>
  <si>
    <t>Mean % Viable</t>
  </si>
  <si>
    <t>% Viability</t>
  </si>
  <si>
    <t>Plate Control</t>
  </si>
  <si>
    <t>MFR</t>
  </si>
  <si>
    <r>
      <t xml:space="preserve">0.03 </t>
    </r>
    <r>
      <rPr>
        <sz val="11"/>
        <color theme="1"/>
        <rFont val="Calibri"/>
        <family val="2"/>
      </rPr>
      <t>µM</t>
    </r>
  </si>
  <si>
    <t>0.1 µM</t>
  </si>
  <si>
    <t>3 µM</t>
  </si>
  <si>
    <t>1 µM</t>
  </si>
  <si>
    <t>0.3 µM</t>
  </si>
  <si>
    <r>
      <t>Concetration (</t>
    </r>
    <r>
      <rPr>
        <i/>
        <sz val="11"/>
        <color theme="1"/>
        <rFont val="Calibri"/>
        <family val="2"/>
      </rPr>
      <t>µM)</t>
    </r>
  </si>
  <si>
    <t>x</t>
  </si>
  <si>
    <t>media blank</t>
  </si>
  <si>
    <t>LDH Pos</t>
  </si>
  <si>
    <r>
      <t xml:space="preserve">6/2/2015 </t>
    </r>
    <r>
      <rPr>
        <sz val="7"/>
        <color rgb="FF7030A0"/>
        <rFont val="Calibri"/>
        <family val="2"/>
        <scheme val="minor"/>
      </rPr>
      <t>6/16/15</t>
    </r>
  </si>
  <si>
    <t>fw</t>
  </si>
  <si>
    <t>MW 1068-26</t>
  </si>
  <si>
    <t>MW 1068-25</t>
  </si>
  <si>
    <t>MW 1068-27</t>
  </si>
  <si>
    <t xml:space="preserve">C6 (32) C8 (33, 43, 42) E5 (34, 44, 11) F6 (13) F8(23, 31) </t>
  </si>
  <si>
    <t>C4 (12) C5 (42) C6 (11, 12, 22, 32, 42, 43) C7 (11) C8 (33, 43) D5 (11) D7 (32) E3 (11, 14, 43) E4 (11, 43)E5 (11, 32, 43, 41) E6 (23, 31, 32, 44) E7 (33, 42) E8 (12, 32, 42, 43) F3 (41) F4 (11, 43) F5 (11, 44) F6 (13)</t>
  </si>
  <si>
    <t>A4 (11, 13)B3 (11, 13) D3 (41) D4 (41_ D5 (11, 21) E2 (31) E4 (11, 31, 41) E5 (11, 13) F5 (11, 33,43) F6 (13, 22, 23,24, 32, 34, 43) F7 (14, 23) F8 (22, 23, 32,33)</t>
  </si>
  <si>
    <t>L:\Lab\NHEERL_MEA\MAESTRO SYSTEM\ToxCast Compounds\Phase I and II Con Response\Experiment Date\6-16-15\TC_MW 1068-27_20150616_20150603_13_00(000)_spike_counts.csv</t>
  </si>
  <si>
    <t>L:\Lab\NHEERL_MEA\MAESTRO SYSTEM\ToxCast Compounds\Phase I and II Con Response\Experiment Date\6-16-15\TC_MW 1068-26_20150616_20150603_13_01(000)_spike_counts.csv</t>
  </si>
  <si>
    <t>L:\Lab\NHEERL_MEA\MAESTRO SYSTEM\ToxCast Compounds\Phase I and II Con Response\Experiment Date\6-16-15\TC_MW 1068-26_20150616_20150603_13_00(000)_spike_counts.csv</t>
  </si>
  <si>
    <t>L:\Lab\NHEERL_MEA\MAESTRO SYSTEM\ToxCast Compounds\Phase I and II Con Response\Experiment Date\6-16-15\TC_MW 1068-25_20150616_20150603_13_01(000)_spike_counts.csv</t>
  </si>
  <si>
    <t>L:\Lab\NHEERL_MEA\MAESTRO SYSTEM\ToxCast Compounds\Phase I and II Con Response\Experiment Date\6-16-15\TC_MW 1068-25_20150616_20150603_13_00(000)_spike_counts.csv</t>
  </si>
  <si>
    <t>L:\Lab\NHEERL_MEA\MAESTRO SYSTEM\ToxCast Compounds\Phase I and II Con Response\Experiment Date\6-16-15\TC_MW 1068-27_20150616_20150603_13_01(000)_spike_counts.csv</t>
  </si>
  <si>
    <t>liquid waste (ug)</t>
  </si>
  <si>
    <t>TC_MW 1068-XX_20150603_20150616_13_XX</t>
  </si>
  <si>
    <t>Plate No</t>
  </si>
  <si>
    <t># of Grounded Electrodes</t>
  </si>
  <si>
    <t>MW 1047-21</t>
  </si>
  <si>
    <t>MW 1056-25</t>
  </si>
  <si>
    <t>MW 1056-32</t>
  </si>
  <si>
    <t>MW 1056-28</t>
  </si>
  <si>
    <t>MW 1062-5</t>
  </si>
  <si>
    <t>MW 1068-24</t>
  </si>
  <si>
    <t>MW 1068-23</t>
  </si>
  <si>
    <t>MW 1045-2</t>
  </si>
  <si>
    <t>**2nd use plate; 3 electrodes grounded on 1st use</t>
  </si>
  <si>
    <t># of uses</t>
  </si>
  <si>
    <t>1st use</t>
  </si>
  <si>
    <t xml:space="preserve">DMSO </t>
  </si>
  <si>
    <t>MW 1072-3</t>
  </si>
  <si>
    <t>MW 1072-4</t>
  </si>
  <si>
    <t>MW 1072-5</t>
  </si>
  <si>
    <t>B5 (41,44) C5 (12,41,43) C6 (42) D5 (11,42,44) D6(41,44) D8 (11) E5 (11, 43) F6 (13)</t>
  </si>
  <si>
    <t>D1 (11) C7 (41) E5 (11,13,43) E7 (43) F4 (32) F6 (13)</t>
  </si>
  <si>
    <t>A1 (11) B5 (33,44) B6 (41) B7 (44) B8 (42,44) C7 (42) D4 (41) D5 (11,41,44) D7 (32,43) E5 (11,13,43) F6 (13)</t>
  </si>
  <si>
    <t>E5 (11,13) F6 (13,21)</t>
  </si>
  <si>
    <t>A4 (42) B5 (32,41,42,43,44) B6 (14,41,42,43,44) G4 (43,44) C5 (41) C6 (11) C7 (12,23,42,43) C8 (42,43,44) D7 (42) E3 (21) E4 (31,41) E5 (43) E8 (42) F3 (43) F5 (44) F6 (13)</t>
  </si>
  <si>
    <t>A4 (11) A5 (41) A6 (41) A7 (14,41) B4 (11) B5 (32) B6 (11,31,41) B7 (41,44) B8 (42,43) C6 (14,32,33,42) C7 (44) C8 (41) D3 (11) D4 (41) D5 (41) D6 (11) D7 (32,33,42) E5 (11,13,41,43) E6 (33, 43, 44) E7 (33, 43, 44) E8 (14,31,41,44) F2 (41) F4 (32,43) F5 (11, 41) F6 (13,44)</t>
  </si>
  <si>
    <t>L:\Lab\NHEERL_MEA\MAESTRO SYSTEM\ToxCast Compounds\Phase I and II Con Response\Experiment Date\6-18-15\TC_MW 1068-24_2015061_20150603_15_00(000)_spike_counts.csv</t>
  </si>
  <si>
    <t>L:\Lab\NHEERL_MEA\MAESTRO SYSTEM\ToxCast Compounds\Phase I and II Con Response\Experiment Date\6-18-15\TC_MW 1068-23_20150618_20150603_15_01(000)_spike_counts.csv</t>
  </si>
  <si>
    <t>L:\Lab\NHEERL_MEA\MAESTRO SYSTEM\ToxCast Compounds\Phase I and II Con Response\Experiment Date\6-18-15\TC_MW 1068-23_20150618_20150603_15_00(000)_spike_counts.csv</t>
  </si>
  <si>
    <t>L:\Lab\NHEERL_MEA\MAESTRO SYSTEM\ToxCast Compounds\Phase I and II Con Response\Experiment Date\6-18-15\TC_MW 1045-2_20150618_20150603_15_01(000)_spike_counts.csv</t>
  </si>
  <si>
    <t>L:\Lab\NHEERL_MEA\MAESTRO SYSTEM\ToxCast Compounds\Phase I and II Con Response\Experiment Date\6-18-15\TC_MW 1045-2_20150618_20150603_15_00(000)_spike_counts.csv</t>
  </si>
  <si>
    <t>L:\Lab\NHEERL_MEA\MAESTRO SYSTEM\ToxCast Compounds\Phase I and II Con Response\Experiment Date\6-18-15\TC_MW 1068-24_2015061_20150603_15_01(001)_spike_counts.csv</t>
  </si>
  <si>
    <t>L:\Lab\NHEERL_MEA\MAESTRO SYSTEM\ToxCast Compounds\Phase I and II Con Response\Experiment Date\6-23-15\TC_MW 1072-3_20150623_20150610_13_01(000)_spike_counts.csv</t>
  </si>
  <si>
    <t>L:\Lab\NHEERL_MEA\MAESTRO SYSTEM\ToxCast Compounds\Phase I and II Con Response\Experiment Date\6-23-15\TC_MW 1072-3_20150623_20150610_13_00(000)_spike_counts.csv</t>
  </si>
  <si>
    <t>L:\Lab\NHEERL_MEA\MAESTRO SYSTEM\ToxCast Compounds\Phase I and II Con Response\Experiment Date\6-23-15\TC_MW 1072-4_20150623_20150610_13_00(000)_spike_counts.csv</t>
  </si>
  <si>
    <t>L:\Lab\NHEERL_MEA\MAESTRO SYSTEM\ToxCast Compounds\Phase I and II Con Response\Experiment Date\6-23-15\TC_MW 1072-4_20150623_20150610_13_01(000)_spike_counts.csv</t>
  </si>
  <si>
    <t>L:\Lab\NHEERL_MEA\MAESTRO SYSTEM\ToxCast Compounds\Phase I and II Con Response\Experiment Date\6-23-15\TC_MW 1072-5_20150623_20150610_13_00(000)_spike_counts.csv</t>
  </si>
  <si>
    <t>L:\Lab\NHEERL_MEA\MAESTRO SYSTEM\ToxCast Compounds\Phase I and II Con Response\Experiment Date\6-23-15\TC_MW 1072-5_20150623_20150610_13_01(000)_spike_counts.csv</t>
  </si>
  <si>
    <t>TC_MW 1068-XX_20150624_20150709_15_XX</t>
  </si>
  <si>
    <t>MW 1010-23</t>
  </si>
  <si>
    <t>MW 1013-7</t>
  </si>
  <si>
    <t>none</t>
  </si>
  <si>
    <t>L:\Lab\NHEERL_MEA\MAESTRO SYSTEM\ToxCast Compounds\Phase I and II Con Response\Experiment Date\7-9-15\TC_MW 1010-23_20150624_20150709_15_00(000)_spike_counts.csv</t>
  </si>
  <si>
    <t>L:\Lab\NHEERL_MEA\MAESTRO SYSTEM\ToxCast Compounds\Phase I and II Con Response\Experiment Date\7-9-15\TC_MW 1010-23_20150624_20150709_15_01(000)_spike_counts.csv</t>
  </si>
  <si>
    <t>L:\Lab\NHEERL_MEA\MAESTRO SYSTEM\ToxCast Compounds\Phase I and II Con Response\Experiment Date\7-9-15\TC_MW 1013-7_20150624_20150709_15_00(000)_spike_counts.csv</t>
  </si>
  <si>
    <t>L:\Lab\NHEERL_MEA\MAESTRO SYSTEM\ToxCast Compounds\Phase I and II Con Response\Experiment Date\7-9-15\TC_MW 1013-7_20150624_20150709_15_01(000)_spike_counts.csv</t>
  </si>
  <si>
    <t>MW 1038-31</t>
  </si>
  <si>
    <t>L:\Lab\NHEERL_MEA\MAESTRO SYSTEM\ToxCast Compounds\Phase I and II Con Response\Experiment Date\7-9-15\TC_MW 1038-31_20150624_20150709_15_00(000)_spike_counts.csv</t>
  </si>
  <si>
    <t>L:\Lab\NHEERL_MEA\MAESTRO SYSTEM\ToxCast Compounds\Phase I and II Con Response\Experiment Date\7-9-15\TC_MW 1038-31_20150624_20150709_15_01(000)_spike_counts.csv</t>
  </si>
  <si>
    <t>E6(11)</t>
  </si>
  <si>
    <t>Repeat of 6/2/2015</t>
  </si>
  <si>
    <t>TC_MW 1040-XX_20150610_20150623_13_XX</t>
  </si>
  <si>
    <t>TC_MW 1040-XX_20150603_20150618_15_XX</t>
  </si>
  <si>
    <t>low MFR at baseline on 2/3 plates--repeat</t>
  </si>
  <si>
    <t>Experiment Date: 6/2/2015</t>
  </si>
  <si>
    <t>Experiment Date: 6/16/2015</t>
  </si>
  <si>
    <t>Experiment Date: 6/18/2015</t>
  </si>
  <si>
    <t>Summary TP0001411</t>
  </si>
  <si>
    <t>Experiment Date: 7/9/2015</t>
  </si>
  <si>
    <t>Experiment Date: 6/23/2015</t>
  </si>
  <si>
    <t>Experiment Date: 7/16/2015</t>
  </si>
  <si>
    <t>Atrazine--missing one set of data for 3 concentrations</t>
  </si>
  <si>
    <t>PD 0200347--missing one set of data fro 3 concentrations</t>
  </si>
  <si>
    <t>MW 1040-16</t>
  </si>
  <si>
    <t>L:\Lab\NHEERL_MEA\MAESTRO SYSTEM\ToxCast Compounds\Phase I and II Con Response\Experiment Date\7-16-15\TC_MW 1040-16_20150701_20150716_15_00(000)_spike_counts.csv</t>
  </si>
  <si>
    <t>MW 1040-15</t>
  </si>
  <si>
    <t>L:\Lab\NHEERL_MEA\MAESTRO SYSTEM\ToxCast Compounds\Phase I and II Con Response\Experiment Date\7-16-15\TC_MW 1040-15_20150701_20150716_15_01(000)_spike_counts.csv</t>
  </si>
  <si>
    <t>L:\Lab\NHEERL_MEA\MAESTRO SYSTEM\ToxCast Compounds\Phase I and II Con Response\Experiment Date\7-16-15\TC_MW 1040-15_20150701_20150716_15_00(000)_spike_counts.csv</t>
  </si>
  <si>
    <t>MW 1040-14</t>
  </si>
  <si>
    <t>L:\Lab\NHEERL_MEA\MAESTRO SYSTEM\ToxCast Compounds\Phase I and II Con Response\Experiment Date\7-16-15\TC_MW 1040-14_20150701_20150716_15_01(000)_spike_counts.csv</t>
  </si>
  <si>
    <t>L:\Lab\NHEERL_MEA\MAESTRO SYSTEM\ToxCast Compounds\Phase I and II Con Response\Experiment Date\7-16-15\TC_MW 1040-14_20150701_20150716_15_00(000)_spike_counts.csv</t>
  </si>
  <si>
    <t>L:\Lab\NHEERL_MEA\MAESTRO SYSTEM\ToxCast Compounds\Phase I and II Con Response\Experiment Date\7-16-15\TC_MW 1040-16_20150701_20150716_15_01(000)_spike_counts.csv</t>
  </si>
  <si>
    <t>F6(32)</t>
  </si>
  <si>
    <t>B8(22) C7 (21,31) A2 (14)</t>
  </si>
  <si>
    <t>TC_MW 1068-XX_20150701_20150716_15_XX</t>
  </si>
  <si>
    <t>Concetration (µM)</t>
  </si>
  <si>
    <t>0.03 µM</t>
  </si>
  <si>
    <t>Permethrin391.29</t>
  </si>
  <si>
    <t>MW 1062-28</t>
  </si>
  <si>
    <t>MW 1062-29</t>
  </si>
  <si>
    <t>MW 1072-6</t>
  </si>
  <si>
    <t>B5 (11,14) C3 (14) C6 (14,41) C7 (14) D7 (11,41)</t>
  </si>
  <si>
    <t>L:\Lab\NHEERL_MEA\MAESTRO SYSTEM\ToxCast Compounds\Phase I and II Con Response\Experiment Date\7-21-15\TC_MW 1062-28_20150708_20150721_13_01(000)_spike_counts.csv</t>
  </si>
  <si>
    <t>L:\Lab\NHEERL_MEA\MAESTRO SYSTEM\ToxCast Compounds\Phase I and II Con Response\Experiment Date\7-21-15\TC_MW 1062-29_20150708_20150721_13_00(000)_spike_counts.csv</t>
  </si>
  <si>
    <t>L:\Lab\NHEERL_MEA\MAESTRO SYSTEM\ToxCast Compounds\Phase I and II Con Response\Experiment Date\7-21-15\TC_MW 1062-29_20150708_20150721_13_01(000)_spike_counts.csv</t>
  </si>
  <si>
    <t>L:\Lab\NHEERL_MEA\MAESTRO SYSTEM\ToxCast Compounds\Phase I and II Con Response\Experiment Date\7-21-15\TC_MW 1072-6_20150708_20150721_13_00(000)_spike_counts.csv</t>
  </si>
  <si>
    <t>L:\Lab\NHEERL_MEA\MAESTRO SYSTEM\ToxCast Compounds\Phase I and II Con Response\Experiment Date\7-21-15\TC_MW 1072-6_20150708_20150721_13_01(001)_spike_counts.csv</t>
  </si>
  <si>
    <t>L:\Lab\NHEERL_MEA\MAESTRO SYSTEM\ToxCast Compounds\Phase I and II Con Response\Experiment Date\7-21-15\TC_MW 1062-28_20150708_20150721_13_00(000)_spike_counts.csv</t>
  </si>
  <si>
    <t>A5 (43) E2 (31) E6 (34) F3 (31,41) F4 (21) F5 (41) F6 (44) F7 (41,42)</t>
  </si>
  <si>
    <t>B8 (44) C1(33) F7 (42)</t>
  </si>
  <si>
    <t>MW 1072-7</t>
  </si>
  <si>
    <t>MW 1072-8</t>
  </si>
  <si>
    <t>MW 1072-9</t>
  </si>
  <si>
    <t>L:\Lab\NHEERL_MEA\MAESTRO SYSTEM\ToxCast Compounds\Phase I and II Con Response\Experiment Date\7-23-15\TC_MW 1072-7_20150708_20150723_15_01(000)_spike_counts.csv</t>
  </si>
  <si>
    <t>L:\Lab\NHEERL_MEA\MAESTRO SYSTEM\ToxCast Compounds\Phase I and II Con Response\Experiment Date\7-23-15\TC_MW 1072-7_20150708_20150723_15_00(000)_spike_counts.csv</t>
  </si>
  <si>
    <t>L:\Lab\NHEERL_MEA\MAESTRO SYSTEM\ToxCast Compounds\Phase I and II Con Response\Experiment Date\7-23-15\TC_MW 1072-9_20150708_20150723_15_01(000)_spike_counts.csv</t>
  </si>
  <si>
    <t>L:\Lab\NHEERL_MEA\MAESTRO SYSTEM\ToxCast Compounds\Phase I and II Con Response\Experiment Date\7-23-15\TC_MW 1072-8_20150708_20150723_15_00(000)_spike_counts.csv</t>
  </si>
  <si>
    <t>L:\Lab\NHEERL_MEA\MAESTRO SYSTEM\ToxCast Compounds\Phase I and II Con Response\Experiment Date\7-23-15\TC_MW 1072-8_20150708_20150723_15_01(000)_spike_counts.csv</t>
  </si>
  <si>
    <t>L:\Lab\NHEERL_MEA\MAESTRO SYSTEM\ToxCast Compounds\Phase I and II Con Response\Experiment Date\7-23-15\TC_MW 1072-9_20150708_20150723_15_00(000)_spike_counts.csv</t>
  </si>
  <si>
    <t>A3 (13,14,44) A7 (31)F5 (44) D8 (32)</t>
  </si>
  <si>
    <t>A2 (31,32) B6 (11)</t>
  </si>
  <si>
    <t>B6 (33,43) B8 (22,41) C6 (14) D5 (33) D8 (42) F4 (13)</t>
  </si>
  <si>
    <t>MW 1062-30</t>
  </si>
  <si>
    <t>MW 1062-31</t>
  </si>
  <si>
    <t>MW 1062-32</t>
  </si>
  <si>
    <t>E4 (42) F3 (33) F4 (12,13,14) F5 (33) F8(32,41,42)</t>
  </si>
  <si>
    <t>A7 (33,42,44) A8 (32) B1 (41) E7 (34) F2 (11)</t>
  </si>
  <si>
    <t>A3 (23,34) F2 (32)</t>
  </si>
  <si>
    <t>MW 1040-17</t>
  </si>
  <si>
    <t>L:\Lab\NHEERL_MEA\MAESTRO SYSTEM\ToxCast Compounds\Phase I and II Con Response\Experiment Date\7-28-15\TC_MW 1062-32_20150715_20150728_13_01(000)_spike_counts.csv</t>
  </si>
  <si>
    <t>L:\Lab\NHEERL_MEA\MAESTRO SYSTEM\ToxCast Compounds\Phase I and II Con Response\Experiment Date\7-28-15\TC_MW 1062-30_20150715_20150728_13_00(000)_spike_counts.csv</t>
  </si>
  <si>
    <t>L:\Lab\NHEERL_MEA\MAESTRO SYSTEM\ToxCast Compounds\Phase I and II Con Response\Experiment Date\7-28-15\TC_MW 1062-30_20150715_20150728_13_01(000)_spike_counts.csv</t>
  </si>
  <si>
    <t>L:\Lab\NHEERL_MEA\MAESTRO SYSTEM\ToxCast Compounds\Phase I and II Con Response\Experiment Date\7-28-15\TC_MW 1062-31_20150715_20150728_13_01(000)_spike_counts.csv</t>
  </si>
  <si>
    <t>L:\Lab\NHEERL_MEA\MAESTRO SYSTEM\ToxCast Compounds\Phase I and II Con Response\Experiment Date\7-28-15\TC_MW 1062-31_20150715_20150728_13_00(000)_spike_counts.csv</t>
  </si>
  <si>
    <t>L:\Lab\NHEERL_MEA\MAESTRO SYSTEM\ToxCast Compounds\Phase I and II Con Response\Experiment Date\7-28-15\TC_MW 1062-32_20150715_20150728_13_00(000)_spike_counts.csv</t>
  </si>
  <si>
    <t>DMSP</t>
  </si>
  <si>
    <t>MW 1041-17</t>
  </si>
  <si>
    <t>MW 1041-25</t>
  </si>
  <si>
    <t>L:\Lab\NHEERL_MEA\MAESTRO SYSTEM\ToxCast Compounds\Phase I and II Con Response\Experiment Date\7-30-15\TC_MW 1041-25_20150715_20150730_15_00(000)_spike_counts.csv</t>
  </si>
  <si>
    <t>L:\Lab\NHEERL_MEA\MAESTRO SYSTEM\ToxCast Compounds\Phase I and II Con Response\Experiment Date\7-30-15\TC_MW 1041-17_20150715_20150730_15_01(000)_spike_counts.csv</t>
  </si>
  <si>
    <t>L:\Lab\NHEERL_MEA\MAESTRO SYSTEM\ToxCast Compounds\Phase I and II Con Response\Experiment Date\7-30-15\TC_MW 1041-17_20150715_20150730_15_00(000)_spike_counts.csv</t>
  </si>
  <si>
    <t>L:\Lab\NHEERL_MEA\MAESTRO SYSTEM\ToxCast Compounds\Phase I and II Con Response\Experiment Date\7-30-15\TC_MW 1040-17_20150715_20150730_15_01(000)_spike_counts.csv</t>
  </si>
  <si>
    <t>L:\Lab\NHEERL_MEA\MAESTRO SYSTEM\ToxCast Compounds\Phase I and II Con Response\Experiment Date\7-30-15\TC_MW 1040-17_20150715_20150730_15_00(000)_spike_counts.csv</t>
  </si>
  <si>
    <t>L:\Lab\NHEERL_MEA\MAESTRO SYSTEM\ToxCast Compounds\Phase I and II Con Response\Experiment Date\7-30-15\TC_MW 1041-25_20150715_20150730_15_01(000)_spike_counts.csv</t>
  </si>
  <si>
    <t>MW 1073-13</t>
  </si>
  <si>
    <t>MW 1073-14</t>
  </si>
  <si>
    <t>MW 1073-15</t>
  </si>
  <si>
    <t>Concentration (µM)</t>
  </si>
  <si>
    <t>L:\Lab\NHEERL_MEA\MAESTRO SYSTEM\ToxCast Compounds\Phase I and II Con Response\Experiment Date\8-4-15\TC_MW 1073-15_20150722_20150804_13_00(000)_spike_counts.csv</t>
  </si>
  <si>
    <t>L:\Lab\NHEERL_MEA\MAESTRO SYSTEM\ToxCast Compounds\Phase I and II Con Response\Experiment Date\8-4-15\TC_MW 1073-14_20150722_20150804_13_01(000)_spike_counts.csv</t>
  </si>
  <si>
    <t>L:\Lab\NHEERL_MEA\MAESTRO SYSTEM\ToxCast Compounds\Phase I and II Con Response\Experiment Date\8-4-15\TC_MW 1073-14_20150722_20150804_13_00(000)_spike_counts.csv</t>
  </si>
  <si>
    <t>L:\Lab\NHEERL_MEA\MAESTRO SYSTEM\ToxCast Compounds\Phase I and II Con Response\Experiment Date\8-4-15\TC_MW 1073-13_20150722_20150804_13_01(000)_spike_counts.csv</t>
  </si>
  <si>
    <t>L:\Lab\NHEERL_MEA\MAESTRO SYSTEM\ToxCast Compounds\Phase I and II Con Response\Experiment Date\8-4-15\TC_MW 1073-13_20150722_20150804_13_00(000)_spike_counts.csv</t>
  </si>
  <si>
    <t>L:\Lab\NHEERL_MEA\MAESTRO SYSTEM\ToxCast Compounds\Phase I and II Con Response\Experiment Date\8-4-15\TC_MW 1073-15_20150722_20150804_13_01(000)_spike_counts.csv</t>
  </si>
  <si>
    <t>MW 1073-16</t>
  </si>
  <si>
    <t>MW 1073-17</t>
  </si>
  <si>
    <t>MW 1073-18</t>
  </si>
  <si>
    <t>L:\Lab\NHEERL_MEA\MAESTRO SYSTEM\ToxCast Compounds\Phase I and II Con Response\Experiment Date\8-11-15\TC_MW 1073-18_20150729_20150811_13_00(000)_spike_counts.csv</t>
  </si>
  <si>
    <t>L:\Lab\NHEERL_MEA\MAESTRO SYSTEM\ToxCast Compounds\Phase I and II Con Response\Experiment Date\8-11-15\TC_MW 1073-17_20150729_20150811_13_01(000)_spike_counts.csv</t>
  </si>
  <si>
    <t>L:\Lab\NHEERL_MEA\MAESTRO SYSTEM\ToxCast Compounds\Phase I and II Con Response\Experiment Date\8-11-15\TC_MW 1073-17_20150729_20150811_13_00(000)_spike_counts.csv</t>
  </si>
  <si>
    <t>L:\Lab\NHEERL_MEA\MAESTRO SYSTEM\ToxCast Compounds\Phase I and II Con Response\Experiment Date\8-11-15\TC_MW 1073-16_20150729_20150811_13_01(000)_spike_counts.csv</t>
  </si>
  <si>
    <t>L:\Lab\NHEERL_MEA\MAESTRO SYSTEM\ToxCast Compounds\Phase I and II Con Response\Experiment Date\8-11-15\TC_MW 1073-16_20150729_20150811_13_00(000)_spike_counts.csv</t>
  </si>
  <si>
    <t>L:\Lab\NHEERL_MEA\MAESTRO SYSTEM\ToxCast Compounds\Phase I and II Con Response\Experiment Date\8-11-15\TC_MW 1073-18_20150729_20150811_13_01(000)_spike_counts.csv</t>
  </si>
  <si>
    <t>LDH pos</t>
  </si>
  <si>
    <t>MW 1042-42</t>
  </si>
  <si>
    <t>MW 1042-43</t>
  </si>
  <si>
    <t>MW 1042-44</t>
  </si>
  <si>
    <t>L:\Lab\NHEERL_MEA\MAESTRO SYSTEM\ToxCast Compounds\Phase I and II Con Response\Experiment Date\8-18-15\TC_MW 1042-42_20150805_20150818_13_00(000)_spike_counts.csv</t>
  </si>
  <si>
    <t>L:\Lab\NHEERL_MEA\MAESTRO SYSTEM\ToxCast Compounds\Phase I and II Con Response\Experiment Date\8-18-15\TC_MW 1042-42_20150805_20150818_13_01(000)_spike_counts.csv</t>
  </si>
  <si>
    <t>L:\Lab\NHEERL_MEA\MAESTRO SYSTEM\ToxCast Compounds\Phase I and II Con Response\Experiment Date\8-18-15\TC_MW 1042-43_20150805_20150818_13_00(000)_spike_counts.csv</t>
  </si>
  <si>
    <t>L:\Lab\NHEERL_MEA\MAESTRO SYSTEM\ToxCast Compounds\Phase I and II Con Response\Experiment Date\8-18-15\TC_MW 1042-43_20150805_20150818_13_01(000)_spike_counts.csv</t>
  </si>
  <si>
    <t>L:\Lab\NHEERL_MEA\MAESTRO SYSTEM\ToxCast Compounds\Phase I and II Con Response\Experiment Date\8-18-15\TC_MW 1042-44_20150805_20150818_13_00(000)_spike_counts.csv</t>
  </si>
  <si>
    <t>L:\Lab\NHEERL_MEA\MAESTRO SYSTEM\ToxCast Compounds\Phase I and II Con Response\Experiment Date\8-18-15\TC_MW 1042-44_20150805_20150818_13_01(000)_spike_counts.csv</t>
  </si>
  <si>
    <t>MW 1041-36</t>
  </si>
  <si>
    <t>MW 1042-48</t>
  </si>
  <si>
    <t>MW 1042-49</t>
  </si>
  <si>
    <t>L:\Lab\NHEERL_MEA\MAESTRO SYSTEM\ToxCast Compounds\Phase I and II Con Response\Experiment Date\8-25-15\TC_MW 1041-36_20150812_20150825_13_00(000))_darb.csv</t>
  </si>
  <si>
    <t>L:\Lab\NHEERL_MEA\MAESTRO SYSTEM\ToxCast Compounds\Phase I and II Con Response\Experiment Date\8-25-15\TC_MW 1041-36_20150812_20150825_13_01(000)_darb.csv</t>
  </si>
  <si>
    <t>L:\Lab\NHEERL_MEA\MAESTRO SYSTEM\ToxCast Compounds\Phase I and II Con Response\Experiment Date\8-25-15\TC_MW 1042-48_20150812_20150825_13_01(000)_darb.csv</t>
  </si>
  <si>
    <t>L:\Lab\NHEERL_MEA\MAESTRO SYSTEM\ToxCast Compounds\Phase I and II Con Response\Experiment Date\8-25-15\TC_MW 1042-48_20150812_20150825_13_00(000)_darb.csv</t>
  </si>
  <si>
    <t>L:\Lab\NHEERL_MEA\MAESTRO SYSTEM\ToxCast Compounds\Phase I and II Con Response\Experiment Date\8-25-15\TC_MW 1042-49_20150812_20150825_13_00(000)_darb.csv</t>
  </si>
  <si>
    <t>L:\Lab\NHEERL_MEA\MAESTRO SYSTEM\ToxCast Compounds\Phase I and II Con Response\Experiment Date\8-25-15\TC_MW 1042-49_20150812_20150825_13_01(000)_darb.csv</t>
  </si>
  <si>
    <t>MW 1044-3</t>
  </si>
  <si>
    <t>MW 1044-4</t>
  </si>
  <si>
    <t>MW 1044-5</t>
  </si>
  <si>
    <t>C5 (44)</t>
  </si>
  <si>
    <t>C8 (22)</t>
  </si>
  <si>
    <t>D1 (22)</t>
  </si>
  <si>
    <t>MW 1041-35</t>
  </si>
  <si>
    <t>MW 1042-50</t>
  </si>
  <si>
    <t>MW 1044-1</t>
  </si>
  <si>
    <t>L:\Lab\NHEERL_MEA\MAESTRO SYSTEM\ToxCast Compounds\Phase I and II Con Response\Experiment Date\8-27-15\TC_MW 1041-35_20150812_20150827_15_00(000)_spike_counts_darb.csv</t>
  </si>
  <si>
    <t>L:\Lab\NHEERL_MEA\MAESTRO SYSTEM\ToxCast Compounds\Phase I and II Con Response\Experiment Date\8-27-15\TC_MW 1041-35_20150812_20150827_15_01(000)_spike_counts_darb.csv</t>
  </si>
  <si>
    <t>L:\Lab\NHEERL_MEA\MAESTRO SYSTEM\ToxCast Compounds\Phase I and II Con Response\Experiment Date\8-27-15\TC_MW 1042-50_20150812_20150827_15_00(000)_spike_counts_darb.csv</t>
  </si>
  <si>
    <t>L:\Lab\NHEERL_MEA\MAESTRO SYSTEM\ToxCast Compounds\Phase I and II Con Response\Experiment Date\8-27-15\TC_MW 1042-50_20150812_20150827_15_01(000)_spike_counts_darb.csv</t>
  </si>
  <si>
    <t>L:\Lab\NHEERL_MEA\MAESTRO SYSTEM\ToxCast Compounds\Phase I and II Con Response\Experiment Date\8-27-15\TC_MW 1044-1_20150812_20150827_15_00(000)_spike_counts_darb.csv</t>
  </si>
  <si>
    <t>L:\Lab\NHEERL_MEA\MAESTRO SYSTEM\ToxCast Compounds\Phase I and II Con Response\Experiment Date\8-27-15\TC_MW 1044-1_20150812_20150827_15_01(000)_spike_counts_darb.csv</t>
  </si>
  <si>
    <t>MW 1045-6</t>
  </si>
  <si>
    <t>MW 1045-9</t>
  </si>
  <si>
    <t>MW 1045-10</t>
  </si>
  <si>
    <t>Cell Titer Blue</t>
  </si>
  <si>
    <t>L:\Lab\NHEERL_MEA\MAESTRO SYSTEM\ToxCast Compounds\Phase I and II Con Response\Experiment Date\9-1-15\TC_MW 1044-3_20150819_20150901_13_00(000)_spike_counts_darb.csv</t>
  </si>
  <si>
    <t>L:\Lab\NHEERL_MEA\MAESTRO SYSTEM\ToxCast Compounds\Phase I and II Con Response\Experiment Date\9-1-15\TC_MW 1044-3_20150819_20150901_13_01(000)_spike_counts_darb.csv</t>
  </si>
  <si>
    <t>L:\Lab\NHEERL_MEA\MAESTRO SYSTEM\ToxCast Compounds\Phase I and II Con Response\Experiment Date\9-1-15\TC_MW 1044-5_20150819_20150901_13_00(000)_spike_counts_darb.csv</t>
  </si>
  <si>
    <t>L:\Lab\NHEERL_MEA\MAESTRO SYSTEM\ToxCast Compounds\Phase I and II Con Response\Experiment Date\9-1-15\TC_MW 1044-4_20150819_20150901_13_01(000)_spike_counts_darb.csv</t>
  </si>
  <si>
    <t>L:\Lab\NHEERL_MEA\MAESTRO SYSTEM\ToxCast Compounds\Phase I and II Con Response\Experiment Date\9-1-15\TC_MW 1044-4_20150819_20150901_13_00(000)_spike_counts_darb.csv</t>
  </si>
  <si>
    <t>L:\Lab\NHEERL_MEA\MAESTRO SYSTEM\ToxCast Compounds\Phase I and II Con Response\Experiment Date\9-1-15\TC_MW 1044-5_20150819_20150901_13_01(000)_spike_counts_darb.csv</t>
  </si>
  <si>
    <t>L:\Lab\NHEERL_MEA\MAESTRO SYSTEM\ToxCast Compounds\Phase I and II Con Response\Experiment Date\9-8-15\TC_MW 1045-10_20150826_20150908_13_00(000)_spike_counts_darb.csv</t>
  </si>
  <si>
    <t>L:\Lab\NHEERL_MEA\MAESTRO SYSTEM\ToxCast Compounds\Phase I and II Con Response\Experiment Date\9-8-15\TC_MW 1045-9_20150826_20150908_13_01(000)_spike_counts_darb.csv</t>
  </si>
  <si>
    <t>L:\Lab\NHEERL_MEA\MAESTRO SYSTEM\ToxCast Compounds\Phase I and II Con Response\Experiment Date\9-8-15\TC_MW 1045-9_20150826_20150908_13_00(000)_spike_counts_darb.csv</t>
  </si>
  <si>
    <t>L:\Lab\NHEERL_MEA\MAESTRO SYSTEM\ToxCast Compounds\Phase I and II Con Response\Experiment Date\9-8-15\TC_MW 1045-6_20150826_20150908_13_01(000)_spike_counts_darb.csv</t>
  </si>
  <si>
    <t>L:\Lab\NHEERL_MEA\MAESTRO SYSTEM\ToxCast Compounds\Phase I and II Con Response\Experiment Date\9-8-15\TC_MW 1045-6_20150826_20150908_13_00(000)_spike_counts_darb.csv</t>
  </si>
  <si>
    <t>L:\Lab\NHEERL_MEA\MAESTRO SYSTEM\ToxCast Compounds\Phase I and II Con Response\Experiment Date\9-8-15\TC_MW 1045-10_20150826_20150908_13_01(000)_spike_counts_darb.csv</t>
  </si>
  <si>
    <t>MW 1047-31</t>
  </si>
  <si>
    <t>MW 1047-32</t>
  </si>
  <si>
    <t>MW 1047-34</t>
  </si>
  <si>
    <t>D1 (34)</t>
  </si>
  <si>
    <t>L:\Lab\NHEERL_MEA\MAESTRO SYSTEM\ToxCast Compounds\Phase I and II Con Response\Experiment Date\9-24-15\TC_MW 1047-32_20150909_20150924_15_00(000)_spike_counts_darb.csv</t>
  </si>
  <si>
    <t>L:\Lab\NHEERL_MEA\MAESTRO SYSTEM\ToxCast Compounds\Phase I and II Con Response\Experiment Date\9-24-15\TC_MW 1047-31_20150909_20150924_15_01(000)_spike_counts_darb.csv</t>
  </si>
  <si>
    <t>L:\Lab\NHEERL_MEA\MAESTRO SYSTEM\ToxCast Compounds\Phase I and II Con Response\Experiment Date\9-24-15\TC_MW 1047-31_20150909_20150924_15_00(000)_spike_counts_darb.csv</t>
  </si>
  <si>
    <t>L:\Lab\NHEERL_MEA\MAESTRO SYSTEM\ToxCast Compounds\Phase I and II Con Response\Experiment Date\9-24-15\TC_MW 1047-34_20150909_20150924_15_01(000)_spike_counts_darb.csv</t>
  </si>
  <si>
    <t>L:\Lab\NHEERL_MEA\MAESTRO SYSTEM\ToxCast Compounds\Phase I and II Con Response\Experiment Date\9-24-15\TC_MW 1047-34_20150909_20150924_15_00(000)_spike_counts_darb.csv</t>
  </si>
  <si>
    <t>L:\Lab\NHEERL_MEA\MAESTRO SYSTEM\ToxCast Compounds\Phase I and II Con Response\Experiment Date\9-24-15\TC_MW 1047-32_20150909_20150924_15_01(000)_spike_counts_darb.csv</t>
  </si>
  <si>
    <t>MW 1077-15</t>
  </si>
  <si>
    <t>F7 (42)</t>
  </si>
  <si>
    <t>E7 (43) F4 (32 D1 (11)</t>
  </si>
  <si>
    <t>L:\Lab\NHEERL_MEA\MAESTRO SYSTEM\ToxCast Compounds\Phase I and II Con Response\Experiment Date\9-30-15\TC_MW 1077-15_20150916_20150929_13_00(000)_spike_counts_darb.csv</t>
  </si>
  <si>
    <t>L:\Lab\NHEERL_MEA\MAESTRO SYSTEM\ToxCast Compounds\Phase I and II Con Response\Experiment Date\9-30-15\TC_MW 1072-6_20150916_20150929_13_01(000)_spike_counts_darb.csv</t>
  </si>
  <si>
    <t>L:\Lab\NHEERL_MEA\MAESTRO SYSTEM\ToxCast Compounds\Phase I and II Con Response\Experiment Date\9-30-15\TC_MW 1072-6_20150916_20150929_13_00(000)_spike_counts_darb.csv</t>
  </si>
  <si>
    <t>L:\Lab\NHEERL_MEA\MAESTRO SYSTEM\ToxCast Compounds\Phase I and II Con Response\Experiment Date\9-30-15\TC_MW 1072-4_20150916_20150929_13_01(000)_spike_counts_darb.csv</t>
  </si>
  <si>
    <t>L:\Lab\NHEERL_MEA\MAESTRO SYSTEM\ToxCast Compounds\Phase I and II Con Response\Experiment Date\9-30-15\TC_MW 1072-4_20150916_20150929_13_00(000)_spike_counts_darb.csv</t>
  </si>
  <si>
    <t>L:\Lab\NHEERL_MEA\MAESTRO SYSTEM\ToxCast Compounds\Phase I and II Con Response\Experiment Date\9-30-15\TC_MW 1077-15_20150916_20150929_13_01(000)_spike_counts_darb.csv</t>
  </si>
  <si>
    <t>25 µM</t>
  </si>
  <si>
    <t>MW 1048-11</t>
  </si>
  <si>
    <t>MW 1048-15</t>
  </si>
  <si>
    <t>MW 1048-14</t>
  </si>
  <si>
    <t>L:\Lab\NHEERL_MEA\MAESTRO SYSTEM\ToxCast Compounds\Phase I and II Con Response\Experiment Date\10-6-15\TC_MW 1048-11_20150923_20151007_13_00(000)_spike_counts_darb.csv</t>
  </si>
  <si>
    <t>L:\Lab\NHEERL_MEA\MAESTRO SYSTEM\ToxCast Compounds\Phase I and II Con Response\Experiment Date\10-6-15\TC_MW 1048-14_20150923_20151007_13_01(000)_spike_counts_darb.csv</t>
  </si>
  <si>
    <t>L:\Lab\NHEERL_MEA\MAESTRO SYSTEM\ToxCast Compounds\Phase I and II Con Response\Experiment Date\10-6-15\TC_MW 1048-14_20150923_20151007_13_00(000)_spike_counts_darb.csv</t>
  </si>
  <si>
    <t>L:\Lab\NHEERL_MEA\MAESTRO SYSTEM\ToxCast Compounds\Phase I and II Con Response\Experiment Date\10-6-15\TC_MW 1048-11_20150923_20151007_13_01(000)_spike_counts_darb.csv</t>
  </si>
  <si>
    <t>L:\Lab\NHEERL_MEA\MAESTRO SYSTEM\ToxCast Compounds\Phase I and II Con Response\Experiment Date\10-6-15\TC_MW 1048-15_20150923_20151007_13_00(000)_spike_counts_darb.csv</t>
  </si>
  <si>
    <t>L:\Lab\NHEERL_MEA\MAESTRO SYSTEM\ToxCast Compounds\Phase I and II Con Response\Experiment Date\10-6-15\TC_MW 1048-15_20150923_20151007_13_01(000)_spike_counts_darb.csv</t>
  </si>
  <si>
    <t>L:\Lab\NHEERL_MEA\MAESTRO SYSTEM\ToxCast Compounds\Phase I and II Con Response\Experiment Date\10-22-15\TC_MW 1047-35_20151007_20151022_15_00(000)_spike_counts_darb.csv</t>
  </si>
  <si>
    <t>MW 1047-35</t>
  </si>
  <si>
    <t>L:\Lab\NHEERL_MEA\MAESTRO SYSTEM\ToxCast Compounds\Phase I and II Con Response\Experiment Date\10-22-15\TC_MW 1047-35_20151007_20151022_15_01(000)_spike_counts_darb.csv</t>
  </si>
  <si>
    <t>MW 1047-36</t>
  </si>
  <si>
    <t>L:\Lab\NHEERL_MEA\MAESTRO SYSTEM\ToxCast Compounds\Phase I and II Con Response\Experiment Date\10-22-15\TC_MW 1047-36_20151007_20151022_15_00(000)_spike_counts_darb.csv</t>
  </si>
  <si>
    <t>L:\Lab\NHEERL_MEA\MAESTRO SYSTEM\ToxCast Compounds\Phase I and II Con Response\Experiment Date\10-22-15\TC_MW 1048-10_20151007_20151022_15_01(000)_spike_counts_darb.csv</t>
  </si>
  <si>
    <t>L:\Lab\NHEERL_MEA\MAESTRO SYSTEM\ToxCast Compounds\Phase I and II Con Response\Experiment Date\10-22-15\TC_MW 1048-10_20151007_20151022_15_00(000)_spike_counts_darb.csv</t>
  </si>
  <si>
    <t>L:\Lab\NHEERL_MEA\MAESTRO SYSTEM\ToxCast Compounds\Phase I and II Con Response\Experiment Date\10-22-15\TC_MW 1047-36_20151007_20151022_15_01(000)_spike_counts_darb.csv</t>
  </si>
  <si>
    <t>MW 1076-37</t>
  </si>
  <si>
    <t>L:\Lab\NHEERL_MEA\MAESTRO SYSTEM\ToxCast Compounds\Phase I and II Con Response\Experiment Date\10-27-15\TC_MW 1076-37_20151007_20151027_20_00(000)_spike_counts_darb.csv</t>
  </si>
  <si>
    <t>L:\Lab\NHEERL_MEA\MAESTRO SYSTEM\ToxCast Compounds\Phase I and II Con Response\Experiment Date\10-27-15\TC_MW 1076-37_20151007_20151027_20_01(001)_spike_counts_darb.csv</t>
  </si>
  <si>
    <t>MW 1076-38</t>
  </si>
  <si>
    <t>L:\Lab\NHEERL_MEA\MAESTRO SYSTEM\ToxCast Compounds\Phase I and II Con Response\Experiment Date\10-27-15\TC_MW 1076-38_20151007_20151027_20_00(000)_spike_counts_darb.csv</t>
  </si>
  <si>
    <t>L:\Lab\NHEERL_MEA\MAESTRO SYSTEM\ToxCast Compounds\Phase I and II Con Response\Experiment Date\10-27-15\TC_MW 1076-38_20151007_20151027_20_01(000)_spike_counts_darb.csv</t>
  </si>
  <si>
    <t>MW 1076-39</t>
  </si>
  <si>
    <t>L:\Lab\NHEERL_MEA\MAESTRO SYSTEM\ToxCast Compounds\Phase I and II Con Response\Experiment Date\10-27-15\TC_MW 1076-39_20151007_20151027_20_00(000)_spike_counts_darb.csv</t>
  </si>
  <si>
    <t>L:\Lab\NHEERL_MEA\MAESTRO SYSTEM\ToxCast Compounds\Phase I and II Con Response\Experiment Date\10-27-15\TC_MW 1076-39_20151007_20151027_20_01(000)_spike_counts_darb.csv</t>
  </si>
  <si>
    <t>MW 1053-23</t>
  </si>
  <si>
    <t>L:\Lab\NHEERL_MEA\MAESTRO SYSTEM\ToxCast Compounds\Phase I and II Con Response\Experiment Date\10-29-15\TC_MW 1053-23_20151014_20151029_13_00(000)_spike_counts_darb.csv</t>
  </si>
  <si>
    <t>L:\Lab\NHEERL_MEA\MAESTRO SYSTEM\ToxCast Compounds\Phase I and II Con Response\Experiment Date\10-29-15\TC_MW 1053-23_20151014_20151029_13_01(000)_spike_counts_darb.csv</t>
  </si>
  <si>
    <t>MW 1053-24</t>
  </si>
  <si>
    <t>L:\Lab\NHEERL_MEA\MAESTRO SYSTEM\ToxCast Compounds\Phase I and II Con Response\Experiment Date\10-29-15\TC_MW 1053-24_20151014_20151029_13_00(000)_spike_counts_darb.csv</t>
  </si>
  <si>
    <t>L:\Lab\NHEERL_MEA\MAESTRO SYSTEM\ToxCast Compounds\Phase I and II Con Response\Experiment Date\10-29-15\TC_MW 1053-24_20151014_20151029_13_01(000)_spike_counts_darb.csv</t>
  </si>
  <si>
    <t>MW 1053-25</t>
  </si>
  <si>
    <t>L:\Lab\NHEERL_MEA\MAESTRO SYSTEM\ToxCast Compounds\Phase I and II Con Response\Experiment Date\10-29-15\TC_MW 1053-25_20151014_20151029_13_00(000)_spike_counts_darb.csv</t>
  </si>
  <si>
    <t>L:\Lab\NHEERL_MEA\MAESTRO SYSTEM\ToxCast Compounds\Phase I and II Con Response\Experiment Date\10-29-15\TC_MW 1053-25_20151014_20151029_13_01(000)_spike_counts_darb.csv</t>
  </si>
  <si>
    <t>MW 1053-26</t>
  </si>
  <si>
    <t>L:\Lab\NHEERL_MEA\MAESTRO SYSTEM\ToxCast Compounds\Phase I and II Con Response\Experiment Date\11-3-15\TC_MW 1053-26_20151020_20151103_13_00(000)_spike_counts_darb.csv</t>
  </si>
  <si>
    <t>L:\Lab\NHEERL_MEA\MAESTRO SYSTEM\ToxCast Compounds\Phase I and II Con Response\Experiment Date\11-3-15\TC_MW 1053-26_20151020_20151103_13_01(000)_spike_counts_darb.csv</t>
  </si>
  <si>
    <t>MW 1053-31</t>
  </si>
  <si>
    <t>L:\Lab\NHEERL_MEA\MAESTRO SYSTEM\ToxCast Compounds\Phase I and II Con Response\Experiment Date\11-3-15\TC_MW 1053-31_20151020_20151103_13_00(000)_spike_counts_darb.csv</t>
  </si>
  <si>
    <t>L:\Lab\NHEERL_MEA\MAESTRO SYSTEM\ToxCast Compounds\Phase I and II Con Response\Experiment Date\11-3-15\TC_MW 1053-31_20151020_20151103_13_00(001)_spike_counts_darb.csv</t>
  </si>
  <si>
    <t>MW 1053-33</t>
  </si>
  <si>
    <t>L:\Lab\NHEERL_MEA\MAESTRO SYSTEM\ToxCast Compounds\Phase I and II Con Response\Experiment Date\11-3-15\TC_MW 1053-33_20151020_20151103_13_00(000)_spike_counts_darb.csv</t>
  </si>
  <si>
    <t>L:\Lab\NHEERL_MEA\MAESTRO SYSTEM\ToxCast Compounds\Phase I and II Con Response\Experiment Date\11-3-15\TC_MW 1053-33_20151020_20151103_13_01(000)_spike_counts_darb.csv</t>
  </si>
  <si>
    <t>MW 1077-13</t>
  </si>
  <si>
    <t>L:\Lab\NHEERL_MEA\MAESTRO SYSTEM\ToxCast Compounds\Phase I and II Con Response\Experiment Date\11-5-15\TC_MW 1077-13_20151020_20151105_15_00(000)_spike_counts_darb.csv</t>
  </si>
  <si>
    <t>L:\Lab\NHEERL_MEA\MAESTRO SYSTEM\ToxCast Compounds\Phase I and II Con Response\Experiment Date\11-5-15\TC_MW 1077-13_20151020_20151105_15_01(001)_spike_counts_darb.csv</t>
  </si>
  <si>
    <t>MW 1077-14</t>
  </si>
  <si>
    <t>L:\Lab\NHEERL_MEA\MAESTRO SYSTEM\ToxCast Compounds\Phase I and II Con Response\Experiment Date\11-5-15\TC_MW 1077-14_20151020_20151105_15_00(000)_spike_counts_darb.csv</t>
  </si>
  <si>
    <t>L:\Lab\NHEERL_MEA\MAESTRO SYSTEM\ToxCast Compounds\Phase I and II Con Response\Experiment Date\11-5-15\TC_MW 1077-14_20151020_20151105_15_01(000)_spike_counts_darb.csv</t>
  </si>
  <si>
    <t>MW 1077-16</t>
  </si>
  <si>
    <t>L:\Lab\NHEERL_MEA\MAESTRO SYSTEM\ToxCast Compounds\Phase I and II Con Response\Experiment Date\11-5-15\TC_MW 1077-16_20151020_20151105_15_00(000)_spike_counts_darb.csv</t>
  </si>
  <si>
    <t>L:\Lab\NHEERL_MEA\MAESTRO SYSTEM\ToxCast Compounds\Phase I and II Con Response\Experiment Date\11-5-15\TC_MW 1077-16_20151020_20151105_15_01(000)_spike_counts_darb.csv</t>
  </si>
  <si>
    <t>MW 1085-15</t>
  </si>
  <si>
    <t>L:\Lab\NHEERL_MEA\MAESTRO SYSTEM\ToxCast Compounds\Phase I and II Con Response\Experiment Date\11-12-15\TC_MW 1085-15_20151028_20151112_15_00(000)_spike_counts_darb.csv</t>
  </si>
  <si>
    <t>L:\Lab\NHEERL_MEA\MAESTRO SYSTEM\ToxCast Compounds\Phase I and II Con Response\Experiment Date\11-12-15\TC_MW 1085-15_20151028_20151112_15_01(000)_spike_counts_darb.csv</t>
  </si>
  <si>
    <t>MW 1085-16</t>
  </si>
  <si>
    <t>L:\Lab\NHEERL_MEA\MAESTRO SYSTEM\ToxCast Compounds\Phase I and II Con Response\Experiment Date\11-12-15\TC_MW 1085-16_20151028_20151112_15_00(000)_spike_counts_darb.csv</t>
  </si>
  <si>
    <t>L:\Lab\NHEERL_MEA\MAESTRO SYSTEM\ToxCast Compounds\Phase I and II Con Response\Experiment Date\11-12-15\TC_MW 1085-16_20151028_20151112_15_01(001)_spike_counts_darb.csv</t>
  </si>
  <si>
    <t>MW 1085-17</t>
  </si>
  <si>
    <t>L:\Lab\NHEERL_MEA\MAESTRO SYSTEM\ToxCast Compounds\Phase I and II Con Response\Experiment Date\11-12-15\TC_MW 1085-17_20151028_20151112_15_00(001)_spike_counts_darb.csv</t>
  </si>
  <si>
    <t>L:\Lab\NHEERL_MEA\MAESTRO SYSTEM\ToxCast Compounds\Phase I and II Con Response\Experiment Date\11-12-15\TC_MW 1085-17_20151028_20151112_15_01(000)_spike_counts_darb.csv</t>
  </si>
  <si>
    <t>MW 1086-20</t>
  </si>
  <si>
    <t>MW 1086-21</t>
  </si>
  <si>
    <t>MW 1086-23</t>
  </si>
  <si>
    <t>L:\Lab\NHEERL_MEA\MAESTRO SYSTEM\ToxCast Compounds\Phase I and II Con Response\Experiment Date\11-17-15\TC_MW 1086-20_20151104_20151117_13_00(000)_spike_counts_darb.csv</t>
  </si>
  <si>
    <t>L:\Lab\NHEERL_MEA\MAESTRO SYSTEM\ToxCast Compounds\Phase I and II Con Response\Experiment Date\11-17-15\TC_MW 1086-20_20151104_20151117_13_01(000)_spike_counts_darb.csv</t>
  </si>
  <si>
    <t>L:\Lab\NHEERL_MEA\MAESTRO SYSTEM\ToxCast Compounds\Phase I and II Con Response\Experiment Date\11-17-15\TC_MW 1086-21_20151104_20151117_13_00(000)_spike_counts_darb.csv</t>
  </si>
  <si>
    <t>L:\Lab\NHEERL_MEA\MAESTRO SYSTEM\ToxCast Compounds\Phase I and II Con Response\Experiment Date\11-17-15\TC_MW 1086-21_20151104_20151117_13_01(000)_spike_counts_darb.csv</t>
  </si>
  <si>
    <t>L:\Lab\NHEERL_MEA\MAESTRO SYSTEM\ToxCast Compounds\Phase I and II Con Response\Experiment Date\11-17-15\TC_MW 1086-23_20151104_20151117_13_00(000)_spike_counts_darb.csv</t>
  </si>
  <si>
    <t>L:\Lab\NHEERL_MEA\MAESTRO SYSTEM\ToxCast Compounds\Phase I and II Con Response\Experiment Date\11-17-15\TC_MW 1086-23_20151104_20151117_13_01(000)_spike_counts_darb.csv</t>
  </si>
  <si>
    <t>MW 1086-25</t>
  </si>
  <si>
    <t>MW 1086-34</t>
  </si>
  <si>
    <t>MW 1086-35</t>
  </si>
  <si>
    <t>L:\Lab\NHEERL_MEA\MAESTRO SYSTEM\ToxCast Compounds\Phase I and II Con Response\Experiment Date\12-1-15\TC_MW 1086-25_20151118_20151201_13_00(000)_spike_counts_darb.csv</t>
  </si>
  <si>
    <t>L:\Lab\NHEERL_MEA\MAESTRO SYSTEM\ToxCast Compounds\Phase I and II Con Response\Experiment Date\12-1-15\TC_MW 1086-25_20151118_20151201_13_01(000)_spike_counts_darb.csv</t>
  </si>
  <si>
    <t>L:\Lab\NHEERL_MEA\MAESTRO SYSTEM\ToxCast Compounds\Phase I and II Con Response\Experiment Date\12-1-15\TC_MW 1086-35_20151118_20151201_13_01(000)_spike_counts_darb.csv</t>
  </si>
  <si>
    <t>L:\Lab\NHEERL_MEA\MAESTRO SYSTEM\ToxCast Compounds\Phase I and II Con Response\Experiment Date\12-1-15\TC_MW 1086-35_20151118_20151201_13_00(000)_spike_counts_darb.csv</t>
  </si>
  <si>
    <t>L:\Lab\NHEERL_MEA\MAESTRO SYSTEM\ToxCast Compounds\Phase I and II Con Response\Experiment Date\12-1-15\TC_MW 1086-34_20151118_20151201_13_01(000)_spike_counts_darb.csv</t>
  </si>
  <si>
    <t>L:\Lab\NHEERL_MEA\MAESTRO SYSTEM\ToxCast Compounds\Phase I and II Con Response\Experiment Date\12-1-15\TC_MW 1086-34_20151118_20151201_13_00(000)_spike_counts_darb.csv</t>
  </si>
  <si>
    <t>MW 1086-26</t>
  </si>
  <si>
    <t>MW 1068-36</t>
  </si>
  <si>
    <t>MW 1068-37</t>
  </si>
  <si>
    <t>MW 1068-38</t>
  </si>
  <si>
    <t>L:\Lab\NHEERL_MEA\MAESTRO SYSTEM\ToxCast Compounds\Phase I and II Con Response\Experiment Date\12-8-15\TC_MW 1068-38_20151125_20151208_13_00(000)_spike_counts_darb.csv</t>
  </si>
  <si>
    <t>L:\Lab\NHEERL_MEA\MAESTRO SYSTEM\ToxCast Compounds\Phase I and II Con Response\Experiment Date\12-8-15\TC_MW 1068-37_20151125_20151208_13_01(000)_spike_counts_darb.csv</t>
  </si>
  <si>
    <t>L:\Lab\NHEERL_MEA\MAESTRO SYSTEM\ToxCast Compounds\Phase I and II Con Response\Experiment Date\12-8-15\TC_MW 1068-37_20151125_20151208_13_00(000)_spike_counts_darb.csv</t>
  </si>
  <si>
    <t>L:\Lab\NHEERL_MEA\MAESTRO SYSTEM\ToxCast Compounds\Phase I and II Con Response\Experiment Date\12-8-15\TC_MW 1068-36_20151125_20151208_13_01(000)_spike_counts_darb.csv</t>
  </si>
  <si>
    <t>L:\Lab\NHEERL_MEA\MAESTRO SYSTEM\ToxCast Compounds\Phase I and II Con Response\Experiment Date\12-8-15\TC_MW 1068-36_20151125_20151208_13_00(000)_spike_counts_darb.csv</t>
  </si>
  <si>
    <t>L:\Lab\NHEERL_MEA\MAESTRO SYSTEM\ToxCast Compounds\Phase I and II Con Response\Experiment Date\12-8-15\TC_MW 1068-38_20151125_20151208_13_01(000)_spike_counts_darb.csv</t>
  </si>
  <si>
    <t>MW 1086-19</t>
  </si>
  <si>
    <t>MW 1086-24</t>
  </si>
  <si>
    <t>L:\Lab\NHEERL_MEA\MAESTRO SYSTEM\ToxCast Compounds\Phase I and II Con Response\Experiment Date\12-3-15\TC_MW 1086-25_20151118_20151203_15_00(000)_spike_counts_darb.csv</t>
  </si>
  <si>
    <t>L:\Lab\NHEERL_MEA\MAESTRO SYSTEM\ToxCast Compounds\Phase I and II Con Response\Experiment Date\12-3-15\TC_MW 1086-24_20151118_20151203_15_01(000)_spike_counts_darb.csv</t>
  </si>
  <si>
    <t>L:\Lab\NHEERL_MEA\MAESTRO SYSTEM\ToxCast Compounds\Phase I and II Con Response\Experiment Date\12-3-15\TC_MW 1086-24_20151118_20151203_15_00(000)_spike_counts_darb.csv</t>
  </si>
  <si>
    <t>L:\Lab\NHEERL_MEA\MAESTRO SYSTEM\ToxCast Compounds\Phase I and II Con Response\Experiment Date\12-3-15\TC_MW 1086-19_20151118_20151203_15_01(000)_spike_counts_darb.csv</t>
  </si>
  <si>
    <t>L:\Lab\NHEERL_MEA\MAESTRO SYSTEM\ToxCast Compounds\Phase I and II Con Response\Experiment Date\12-3-15\TC_MW 1086-19_20151118_20151203_15_00(000)_spike_counts_darb.csv</t>
  </si>
  <si>
    <t>L:\Lab\NHEERL_MEA\MAESTRO SYSTEM\ToxCast Compounds\Phase I and II Con Response\Experiment Date\12-3-15\TC_MW 1086-25_20151118_20151203_15_01(000)_spike_counts_darb.csv</t>
  </si>
  <si>
    <t>B7 (14) C8(14)</t>
  </si>
  <si>
    <t>A8 (22)</t>
  </si>
  <si>
    <t>L:\Lab\NHEERL_MEA\MAESTRO SYSTEM\ToxCast Compounds\Phase I and II Con Response\Experiment Date\12-15-15\TC_MW 1089-90_20151202_52141215_13_00(000)_spike_counts_darb.csv</t>
  </si>
  <si>
    <t>L:\Lab\NHEERL_MEA\MAESTRO SYSTEM\ToxCast Compounds\Phase I and II Con Response\Experiment Date\12-15-15\TC_MW 1089-90_20151202_52141215_13_01(000)_spike_counts_darb.csv</t>
  </si>
  <si>
    <t>L:\Lab\NHEERL_MEA\MAESTRO SYSTEM\ToxCast Compounds\Phase I and II Con Response\Experiment Date\12-15-15\TC_MW 1090-6_20151202_52141215_13_00(000)_spike_counts_darb.csv</t>
  </si>
  <si>
    <t>L:\Lab\NHEERL_MEA\MAESTRO SYSTEM\ToxCast Compounds\Phase I and II Con Response\Experiment Date\12-15-15\TC_MW 1090-6_20151202_52141215_13_01(000)_spike_counts_darb.csv</t>
  </si>
  <si>
    <t>L:\Lab\NHEERL_MEA\MAESTRO SYSTEM\ToxCast Compounds\Phase I and II Con Response\Experiment Date\12-15-15\TC_MW 1090-7_20151202_52141215_13_00(000)_spike_counts_darb.csv</t>
  </si>
  <si>
    <t>L:\Lab\NHEERL_MEA\MAESTRO SYSTEM\ToxCast Compounds\Phase I and II Con Response\Experiment Date\12-15-15\TC_MW 1090-7_20151202_52141215_13_01(000)_spike_counts_darb.csv</t>
  </si>
  <si>
    <t>MW 1090-9</t>
  </si>
  <si>
    <t>MW 1090-25</t>
  </si>
  <si>
    <t>MW 1090-26</t>
  </si>
  <si>
    <t>L:\Lab\NHEERL_MEA\MAESTRO SYSTEM\ToxCast Compounds\Phase I and II Con Response\Experiment Date\12-17-15\TC_MW 1090-26_20151202_20151217_15_00(000)_spike_counts_darb.csv</t>
  </si>
  <si>
    <t>L:\Lab\NHEERL_MEA\MAESTRO SYSTEM\ToxCast Compounds\Phase I and II Con Response\Experiment Date\12-17-15\TC_MW 1090-25_20151202_20151217_15_01(000)_spike_counts_darb.csv</t>
  </si>
  <si>
    <t>L:\Lab\NHEERL_MEA\MAESTRO SYSTEM\ToxCast Compounds\Phase I and II Con Response\Experiment Date\12-17-15\TC_MW 1090-25_20151202_20151217_15_00(000)_spike_counts_darb.csv</t>
  </si>
  <si>
    <t>L:\Lab\NHEERL_MEA\MAESTRO SYSTEM\ToxCast Compounds\Phase I and II Con Response\Experiment Date\12-17-15\TC_MW 1090-9_20151202_20151217_15_01(000)_spike_counts_darb.csv</t>
  </si>
  <si>
    <t>L:\Lab\NHEERL_MEA\MAESTRO SYSTEM\ToxCast Compounds\Phase I and II Con Response\Experiment Date\12-17-15\TC_MW 1090-9_20151202_20151217_15_00(000)_spike_counts_darb.csv</t>
  </si>
  <si>
    <t>L:\Lab\NHEERL_MEA\MAESTRO SYSTEM\ToxCast Compounds\Phase I and II Con Response\Experiment Date\12-17-15\TC_MW 1090-26_20151202_20151217_15_01(000)_spike_counts_darb.csv</t>
  </si>
  <si>
    <t>MW 1056-37</t>
  </si>
  <si>
    <t>MW 1056-40</t>
  </si>
  <si>
    <t>MW 1060-36</t>
  </si>
  <si>
    <t>L:\Lab\NHEERL_MEA\MAESTRO SYSTEM\ToxCast Compounds\Phase I and II Con Response\Experiment Date\12-22-15\TC_MW 1060-36_20151209_20151222_13_00(000)_spike_counts_darb.csv</t>
  </si>
  <si>
    <t>L:\Lab\NHEERL_MEA\MAESTRO SYSTEM\ToxCast Compounds\Phase I and II Con Response\Experiment Date\12-22-15\TC_MW 1056-40_20151209_20151222_13_01(000)_spike_counts_darb.csv</t>
  </si>
  <si>
    <t>L:\Lab\NHEERL_MEA\MAESTRO SYSTEM\ToxCast Compounds\Phase I and II Con Response\Experiment Date\12-22-15\TC_MW 1056-40_20151209_20151222_13_00(000)_spike_counts_darb.csv</t>
  </si>
  <si>
    <t>L:\Lab\NHEERL_MEA\MAESTRO SYSTEM\ToxCast Compounds\Phase I and II Con Response\Experiment Date\12-22-15\TC_MW 1056-37_20151209_20151222_13_01(000)_spike_counts_darb.csv</t>
  </si>
  <si>
    <t>L:\Lab\NHEERL_MEA\MAESTRO SYSTEM\ToxCast Compounds\Phase I and II Con Response\Experiment Date\12-22-15\TC_MW 1056-37_20151209_20151222_13_00(000)_spike_counts_darb.csv</t>
  </si>
  <si>
    <t>L:\Lab\NHEERL_MEA\MAESTRO SYSTEM\ToxCast Compounds\Phase I and II Con Response\Experiment Date\12-22-15\TC_MW 1060-36_20151209_20151222_13_01(000)_spike_counts_darb.csv</t>
  </si>
  <si>
    <t>MW 1092-2</t>
  </si>
  <si>
    <t>MW 1092-3</t>
  </si>
  <si>
    <t>MW 1092-4</t>
  </si>
  <si>
    <t>C3 (13) D4 (14)</t>
  </si>
  <si>
    <t xml:space="preserve">A7 (11) E6 (all) C4 (44) </t>
  </si>
  <si>
    <t>D2 (43) D4 (14) D5 (11) D6 (33) E6 (44) E7 (11) F4 (24)</t>
  </si>
  <si>
    <t>A1 (34) A7 (24) C2 (31) E8 (43)</t>
  </si>
  <si>
    <t>TC_MW 1056-XX_20151209_20151222_13_XX</t>
  </si>
  <si>
    <t>MW 1090-24</t>
  </si>
  <si>
    <t>MW 1090-27</t>
  </si>
  <si>
    <t>MW 1090-28</t>
  </si>
  <si>
    <t>A8 (21) D5 (12) D7 (13) E1 (21) E3 (23,44) E4 (44) E5 (11,34) E6 (13,33) F5 (31) F7 (23)</t>
  </si>
  <si>
    <t>A8 (21) C4 (32) D8 (12,21) E1 (13) E5 (11,13,34,33,21) E6 (42) E8 (24) F4 (11) F5 (14,42) F6 (12,31,33) F7 (41)</t>
  </si>
  <si>
    <t>A8 (21) D4 (42) D5 (41) E5 (11,34) F4 (43,21) F5 (12)</t>
  </si>
  <si>
    <t>TC_MW 1090-XX_20151230_20161213_14_XX</t>
  </si>
  <si>
    <t>L:\Lab\NHEERL_MEA\MAESTRO SYSTEM\ToxCast Compounds\Phase I and II Con Response\Experiment Date\1-13-16\TC_MW 1090-28_20151230_20160113_13_00(000)_spike_counts_darb.csv</t>
  </si>
  <si>
    <t>L:\Lab\NHEERL_MEA\MAESTRO SYSTEM\ToxCast Compounds\Phase I and II Con Response\Experiment Date\1-13-16\TC_MW 1090-27_20151230_20160113_13_01(000)_spike_counts_darb.csv</t>
  </si>
  <si>
    <t>L:\Lab\NHEERL_MEA\MAESTRO SYSTEM\ToxCast Compounds\Phase I and II Con Response\Experiment Date\1-13-16\TC_MW 1090-27_20151230_20160113_13_00(000)_spike_counts_darb.csv</t>
  </si>
  <si>
    <t>L:\Lab\NHEERL_MEA\MAESTRO SYSTEM\ToxCast Compounds\Phase I and II Con Response\Experiment Date\1-13-16\TC_MW 1090-24_20151230_20160113_13_01(000)_spike_counts_darb.csv</t>
  </si>
  <si>
    <t>L:\Lab\NHEERL_MEA\MAESTRO SYSTEM\ToxCast Compounds\Phase I and II Con Response\Experiment Date\1-13-16\TC_MW 1090-24_20151230_20160113_13_00(000)_spike_counts_darb.csv</t>
  </si>
  <si>
    <t>L:\Lab\NHEERL_MEA\MAESTRO SYSTEM\ToxCast Compounds\Phase I and II Con Response\Experiment Date\1-13-16\TC_MW 1090-28_20151230_20160113_13_01(001)_spike_counts_darb.csv</t>
  </si>
  <si>
    <t>MW 1090-30</t>
  </si>
  <si>
    <t>MW 1092-1</t>
  </si>
  <si>
    <t>A1 (24) D5 (22)</t>
  </si>
  <si>
    <t xml:space="preserve">D7 (32) </t>
  </si>
  <si>
    <t>TC_MW 1091-XX_20160113_20160127_14_XX</t>
  </si>
  <si>
    <t>MW 1091-37</t>
  </si>
  <si>
    <t>L:\Lab\NHEERL_MEA\MAESTRO SYSTEM\ToxCast Compounds\Phase I and II Con Response\Experiment Date\1-27-16\TC_MW 1092-1_20160113_20160127_14_00(000)_spike_counts_darb.csv</t>
  </si>
  <si>
    <t>L:\Lab\NHEERL_MEA\MAESTRO SYSTEM\ToxCast Compounds\Phase I and II Con Response\Experiment Date\1-27-16\TC_MW 1091-37_20160113_20160127_14_01(000)_spike_counts_darb.csv</t>
  </si>
  <si>
    <t>L:\Lab\NHEERL_MEA\MAESTRO SYSTEM\ToxCast Compounds\Phase I and II Con Response\Experiment Date\1-27-16\TC_MW 1091-37_20160113_20160127_14_00(000)_spike_counts_darb.csv</t>
  </si>
  <si>
    <t>L:\Lab\NHEERL_MEA\MAESTRO SYSTEM\ToxCast Compounds\Phase I and II Con Response\Experiment Date\1-27-16\TC_MW 1090-30_20160113_20160127_14_01(000)_spike_counts_darb.csv</t>
  </si>
  <si>
    <t>L:\Lab\NHEERL_MEA\MAESTRO SYSTEM\ToxCast Compounds\Phase I and II Con Response\Experiment Date\1-27-16\TC_MW 1090-30_20160113_20160127_14_00(000)_spike_counts_darb.csv</t>
  </si>
  <si>
    <t>L:\Lab\NHEERL_MEA\MAESTRO SYSTEM\ToxCast Compounds\Phase I and II Con Response\Experiment Date\1-27-16\TC_MW 1092-1_20160113_20160127_14_01(000)_spike_counts_darb.csv</t>
  </si>
  <si>
    <t>L:\Lab\NHEERL_MEA\MAESTRO SYSTEM\ToxCast Compounds\Phase I and II Con Response\Experiment Date\1-28-16\TC_MW 1092-4_20160113_20160128_15_00(000)_spike_counts_darb.csv</t>
  </si>
  <si>
    <t>L:\Lab\NHEERL_MEA\MAESTRO SYSTEM\ToxCast Compounds\Phase I and II Con Response\Experiment Date\1-28-16\TC_MW 1092-3_20160113_20160128_15_01(000)_spike_counts_darb.csv</t>
  </si>
  <si>
    <t>L:\Lab\NHEERL_MEA\MAESTRO SYSTEM\ToxCast Compounds\Phase I and II Con Response\Experiment Date\1-28-16\TC_MW 1092-3_20160113_20160128_15_00(000)_spike_counts_darb.csv</t>
  </si>
  <si>
    <t>L:\Lab\NHEERL_MEA\MAESTRO SYSTEM\ToxCast Compounds\Phase I and II Con Response\Experiment Date\1-28-16\TC_MW 1092-2_20160113_20160128_15_01(000)_spike_counts_darb.csv</t>
  </si>
  <si>
    <t>L:\Lab\NHEERL_MEA\MAESTRO SYSTEM\ToxCast Compounds\Phase I and II Con Response\Experiment Date\1-28-16\TC_MW 1092-2_20160113_20160128_15_00(000)_spike_counts_darb.csv</t>
  </si>
  <si>
    <t>L:\Lab\NHEERL_MEA\MAESTRO SYSTEM\ToxCast Compounds\Phase I and II Con Response\Experiment Date\1-28-16\TC_MW 1092-4_20160113_20160128_15_01(000)_spike_counts_darb.csv</t>
  </si>
  <si>
    <t>TC_MW 1092-XX_20160113_20160128_15_XX</t>
  </si>
  <si>
    <t>MW 1096-7</t>
  </si>
  <si>
    <t>MW 1096-11</t>
  </si>
  <si>
    <t>MW 1096-12</t>
  </si>
  <si>
    <t>TC_MW 1096-XX_20160120_20160202_13_XX</t>
  </si>
  <si>
    <t>L:\Lab\NHEERL_MEA\MAESTRO SYSTEM\ToxCast Compounds\Phase I and II Con Response\Experiment Date\2-2-16\TC_MW 1096-12_20160120_20160202_13_00(000)_spike_counts_darb.csv</t>
  </si>
  <si>
    <t>L:\Lab\NHEERL_MEA\MAESTRO SYSTEM\ToxCast Compounds\Phase I and II Con Response\Experiment Date\2-2-16\TC_MW 1096-11_20160120_20160202_13_01(000)_spike_counts_darb.csv</t>
  </si>
  <si>
    <t>L:\Lab\NHEERL_MEA\MAESTRO SYSTEM\ToxCast Compounds\Phase I and II Con Response\Experiment Date\2-2-16\TC_MW 1096-11_20160120_20160202_13_00(000)_spike_counts_darb.csv</t>
  </si>
  <si>
    <t>L:\Lab\NHEERL_MEA\MAESTRO SYSTEM\ToxCast Compounds\Phase I and II Con Response\Experiment Date\2-2-16\TC_MW 1096-7_20160120_20160202_13_01(000)_spike_counts_darb.csv</t>
  </si>
  <si>
    <t>L:\Lab\NHEERL_MEA\MAESTRO SYSTEM\ToxCast Compounds\Phase I and II Con Response\Experiment Date\2-2-16\TC_MW 1096-7_20160120_20160202_13_00(001)_spike_counts_darb.csv</t>
  </si>
  <si>
    <t>L:\Lab\NHEERL_MEA\MAESTRO SYSTEM\ToxCast Compounds\Phase I and II Con Response\Experiment Date\2-2-16\TC_MW 1096-12_20160120_20160202_13_01(000)_spike_counts_darb.csv</t>
  </si>
  <si>
    <t>C6 (22) F5 (41)</t>
  </si>
  <si>
    <t>TC_MW 1090-XX_20151202_20151217_15_XX</t>
  </si>
  <si>
    <t>MW 1089-90</t>
  </si>
  <si>
    <t>MW 1090-6</t>
  </si>
  <si>
    <t>MW 1090-7</t>
  </si>
  <si>
    <t>TC_MW 1089-XX_20151202_20151215_13_XX</t>
  </si>
  <si>
    <t>MW 1086-36</t>
  </si>
  <si>
    <t>MW 1086-37</t>
  </si>
  <si>
    <t>MW 1086-38</t>
  </si>
  <si>
    <t>TC_MW 1086-XX_20151125_20151208_13_XX</t>
  </si>
  <si>
    <t>F4 (21)</t>
  </si>
  <si>
    <t>TC_MW 1086-XX_20151118_20151203_15_XX</t>
  </si>
  <si>
    <t>TC_MW 1086-XX_20151118_20151201_13_XX</t>
  </si>
  <si>
    <t xml:space="preserve">B2 (23) </t>
  </si>
  <si>
    <t xml:space="preserve">A2 (14) </t>
  </si>
  <si>
    <t>TC_MW 1086-XX_20151104_20151104_13_XX</t>
  </si>
  <si>
    <t>E6 (24)</t>
  </si>
  <si>
    <t>C3 (41)</t>
  </si>
  <si>
    <t>TC_MW 1085-XX_20151028_20151112_15_XX</t>
  </si>
  <si>
    <t>TC_MW 1077-XX_20151020_20151105_15_XX</t>
  </si>
  <si>
    <t>TC_MW 1053-XX_20151021_20151103_13_XX</t>
  </si>
  <si>
    <t>A8 (24) D2 (23)</t>
  </si>
  <si>
    <t>B8 (34)</t>
  </si>
  <si>
    <t>B6 (11) C2 (14)</t>
  </si>
  <si>
    <t>A7 (21) C3 (22)</t>
  </si>
  <si>
    <t>B6 (13) E2 (12) F1 (11,21)</t>
  </si>
  <si>
    <t>A6 (22) C5 (13) D5 (23)</t>
  </si>
  <si>
    <t>TC_MW 1053-XX_20151014_20151029_13_XX</t>
  </si>
  <si>
    <t>TC_MW 1076-XX_20151007_20151027_20_XX</t>
  </si>
  <si>
    <t>D2 (24)</t>
  </si>
  <si>
    <t>C7 (21)</t>
  </si>
  <si>
    <t>MW 1048-10</t>
  </si>
  <si>
    <t>TC_MW 1047-XX_20151007_20151022_15_XX</t>
  </si>
  <si>
    <t>B1 (21) F7 (32,43)</t>
  </si>
  <si>
    <t>TC_MW 1048-XX_20150923_20151006_15_XX</t>
  </si>
  <si>
    <t>TC_MW 1072-XX_20150916_20150929_13_XX</t>
  </si>
  <si>
    <t>TC_MW 1047-XX_20150909_20150924_15_XX</t>
  </si>
  <si>
    <t>TC_MW 1045-XX_20150826_20150908_15_XX</t>
  </si>
  <si>
    <t>TC_MW 1044-XX_20150819_20150901_13_XX</t>
  </si>
  <si>
    <t>D7 (12)</t>
  </si>
  <si>
    <t>B7 (31) F2 (12)</t>
  </si>
  <si>
    <t>TC_MW 1041-XX_20150812_20150827_15_XX</t>
  </si>
  <si>
    <t>TC_MW 1041-XX_20150812_20150825_13_XX</t>
  </si>
  <si>
    <t>A1 (44)</t>
  </si>
  <si>
    <t>A2 (23)</t>
  </si>
  <si>
    <t>TC_MW 1042-XX_20150805_20150818_13_XX</t>
  </si>
  <si>
    <t>TC_MW 1073-XX_20150729_20150811_13_XX</t>
  </si>
  <si>
    <t>C7 (14,41) C8 (21,41) D8 (41) E8 (31,41,44)</t>
  </si>
  <si>
    <t>A4 (31) B3 (42,44) B5 (44) B6 (14) C5 (44) D4 (42) D5 (31) E1 (33) E6 (42) E7 (44) F6 (13) F7 (12)</t>
  </si>
  <si>
    <t>E6 (41) F2 (41) F5 (13,41)</t>
  </si>
  <si>
    <t>TC_MW 1073-XX_20150722_20150804_13_XX</t>
  </si>
  <si>
    <t>A4 (42)A6 (43,44) B6 (43) C6 (44) C7 (41) E4 (41-44) E5 (41) F2 (31,41) F4 (11,13,43) F5 (11,13,34,33,43)</t>
  </si>
  <si>
    <t>D3 (22) E2 (31) E4 (13,23,33,12,22) E6 (13,23) E7 (32) F2 (23,33) F3 (13,22,23) F4 (14,34,23,43,22,42) F5 (21,22,31) F6 (12,34) F7 (24,34)</t>
  </si>
  <si>
    <t>B5 (14,34,44) C5 (33) C7 (11,41) C8 (43) D8 (41) E7 (43,43) E8 (41)</t>
  </si>
  <si>
    <t>B6 (24)</t>
  </si>
  <si>
    <t xml:space="preserve">D3 (23) E2 (24) E4 (24) F1 (32) </t>
  </si>
  <si>
    <t>D2 (41)</t>
  </si>
  <si>
    <t>TC_MW 1040-XX_20150715_20150730_15_XX</t>
  </si>
  <si>
    <t>TC_MW 1062-XX_20150715_20150728_13_XX</t>
  </si>
  <si>
    <t>TC_MW 1072-XX_20150708_20150723_15_XX</t>
  </si>
  <si>
    <t>TC_MW 1062-XX_20150708_20150721_13_XX</t>
  </si>
  <si>
    <t>MW 1089-8</t>
  </si>
  <si>
    <t>MW 1090-8</t>
  </si>
  <si>
    <t>MW 1085-14</t>
  </si>
  <si>
    <t>A2 (11)</t>
  </si>
  <si>
    <t>MW 1096-14</t>
  </si>
  <si>
    <t>MW 1096-15</t>
  </si>
  <si>
    <t>B4 (24)</t>
  </si>
  <si>
    <t>TC_MW 1096-XX_20160203_20160217_14_XX</t>
  </si>
  <si>
    <t>TC_MW 1096-XX_20160127_20160211_15_XX</t>
  </si>
  <si>
    <t>TC_MW 1096-XX_20160127_20160209_13_XX</t>
  </si>
  <si>
    <t>MW 1085-11</t>
  </si>
  <si>
    <t>MW 1085-12</t>
  </si>
  <si>
    <t>MW 1085-13</t>
  </si>
  <si>
    <t>L:\Lab\NHEERL_MEA\MAESTRO SYSTEM\ToxCast Compounds\Phase I and II Con Response\Experiment Date\2-9-16\TC_MW 1085-11_20160127_20160208_13_00(000)_spike_counts_darb.csv</t>
  </si>
  <si>
    <t>L:\Lab\NHEERL_MEA\MAESTRO SYSTEM\ToxCast Compounds\Phase I and II Con Response\Experiment Date\2-9-16\TC_MW 1085-11_20160127_20160208_13_01(000)_spike_counts_darb.csv</t>
  </si>
  <si>
    <t>L:\Lab\NHEERL_MEA\MAESTRO SYSTEM\ToxCast Compounds\Phase I and II Con Response\Experiment Date\2-9-16\TC_MW 1085-12_20160127_20160208_13_00(000)_spike_counts_darb.csv</t>
  </si>
  <si>
    <t>L:\Lab\NHEERL_MEA\MAESTRO SYSTEM\ToxCast Compounds\Phase I and II Con Response\Experiment Date\2-9-16\TC_MW 1085-12_20160127_20160208_13_01(000)_spike_counts_darb.csv</t>
  </si>
  <si>
    <t>L:\Lab\NHEERL_MEA\MAESTRO SYSTEM\ToxCast Compounds\Phase I and II Con Response\Experiment Date\2-9-16\TC_MW 1085-13_20160127_20160208_13_00(000)_spike_counts_darb.csv</t>
  </si>
  <si>
    <t>L:\Lab\NHEERL_MEA\MAESTRO SYSTEM\ToxCast Compounds\Phase I and II Con Response\Experiment Date\2-9-16\TC_MW 1085-13_20160127_20160208_13_01(000)_spike_counts_darb.csv</t>
  </si>
  <si>
    <t>L:\Lab\NHEERL_MEA\MAESTRO SYSTEM\ToxCast Compounds\Phase I and II Con Response\Experiment Date\2-11-16\TC_MW 1085-16_20160127_20160211_15_01(000)_spike_counts_darb.csv</t>
  </si>
  <si>
    <t>L:\Lab\NHEERL_MEA\MAESTRO SYSTEM\ToxCast Compounds\Phase I and II Con Response\Experiment Date\2-11-16\TC_MW 1085-14_20160127_20160211_15_00(000)_spike_counts_darb.csv</t>
  </si>
  <si>
    <t>L:\Lab\NHEERL_MEA\MAESTRO SYSTEM\ToxCast Compounds\Phase I and II Con Response\Experiment Date\2-11-16\TC_MW 1085-14_20160127_20160211_15_01(000)_spike_counts_darb.csv</t>
  </si>
  <si>
    <t>L:\Lab\NHEERL_MEA\MAESTRO SYSTEM\ToxCast Compounds\Phase I and II Con Response\Experiment Date\2-11-16\TC_MW 1085-15_20160127_20160211_15_00(000)_spike_counts_darb.csv</t>
  </si>
  <si>
    <t>L:\Lab\NHEERL_MEA\MAESTRO SYSTEM\ToxCast Compounds\Phase I and II Con Response\Experiment Date\2-11-16\TC_MW 1085-15_20160127_20160211_15_01(000)_spike_counts_darb.csv</t>
  </si>
  <si>
    <t>L:\Lab\NHEERL_MEA\MAESTRO SYSTEM\ToxCast Compounds\Phase I and II Con Response\Experiment Date\2-11-16\TC_MW 1085-16_20160127_20160211_15_00(000)_spike_counts_darb.csv</t>
  </si>
  <si>
    <t>L:\Lab\NHEERL_MEA\MAESTRO SYSTEM\ToxCast Compounds\Phase I and II Con Response\Experiment Date\2-17-16\TC_MW 1086-38_20160203_20160217_14_00(000)_spike_counts_darb.csv</t>
  </si>
  <si>
    <t>L:\Lab\NHEERL_MEA\MAESTRO SYSTEM\ToxCast Compounds\Phase I and II Con Response\Experiment Date\2-17-16\TC_MW 1086-38_20160203_20160217_14_01(000)_spike_counts_darb.csv</t>
  </si>
  <si>
    <t>L:\Lab\NHEERL_MEA\MAESTRO SYSTEM\ToxCast Compounds\Phase I and II Con Response\Experiment Date\2-17-16\TC_MW 1096-14_20160203_20160217_14_00(001)_spike_counts_darb.csv</t>
  </si>
  <si>
    <t>L:\Lab\NHEERL_MEA\MAESTRO SYSTEM\ToxCast Compounds\Phase I and II Con Response\Experiment Date\2-17-16\TC_MW 1096-15_20160203_20160217_14_01(000)_spike_counts_darb.csv</t>
  </si>
  <si>
    <t>L:\Lab\NHEERL_MEA\MAESTRO SYSTEM\ToxCast Compounds\Phase I and II Con Response\Experiment Date\2-17-16\TC_MW 1096-14_20160203_20160217_14_01(001)_spike_counts_darb.csv</t>
  </si>
  <si>
    <t>L:\Lab\NHEERL_MEA\MAESTRO SYSTEM\ToxCast Compounds\Phase I and II Con Response\Experiment Date\2-17-16\TC_MW 1096-15_20160203_20160217_14_00(000)_spike_counts_darb.csv</t>
  </si>
  <si>
    <t>L:\Lab\NHEERL_MEA\MAESTRO SYSTEM\ToxCast Compounds\Phase I and II Con Response\Experiment Date\2-18-16\TC_MW 1086-35_20160203_20160218_15_00(000)_spike_counts_darb.csv</t>
  </si>
  <si>
    <t>L:\Lab\NHEERL_MEA\MAESTRO SYSTEM\ToxCast Compounds\Phase I and II Con Response\Experiment Date\2-18-16\TC_MW 1086-35_20160203_20160218_15_01(000)_spike_counts_darb.csv</t>
  </si>
  <si>
    <t>L:\Lab\NHEERL_MEA\MAESTRO SYSTEM\ToxCast Compounds\Phase I and II Con Response\Experiment Date\2-18-16\TC_MW 1086-36_20160203_20160218_15_00(000)_spike_counts_darb.csv</t>
  </si>
  <si>
    <t>L:\Lab\NHEERL_MEA\MAESTRO SYSTEM\ToxCast Compounds\Phase I and II Con Response\Experiment Date\2-18-16\TC_MW 1086-37_20160203_20160218_15_00(000)_spike_counts_darb.csv</t>
  </si>
  <si>
    <t>L:\Lab\NHEERL_MEA\MAESTRO SYSTEM\ToxCast Compounds\Phase I and II Con Response\Experiment Date\2-18-16\TC_MW 1086-36_20160203_20160218_15_01(000)_spike_counts_darb.csv</t>
  </si>
  <si>
    <t>L:\Lab\NHEERL_MEA\MAESTRO SYSTEM\ToxCast Compounds\Phase I and II Con Response\Experiment Date\2-18-16\TC_MW 1086-37_20160203_20160218_15_01(000)_spike_counts_darb.csv</t>
  </si>
  <si>
    <t>**0.03-0.00003 uM</t>
  </si>
  <si>
    <t>MW 1096-13</t>
  </si>
  <si>
    <t>MW 1105-21</t>
  </si>
  <si>
    <t>MW 1105-22</t>
  </si>
  <si>
    <t>B3 (32) C3 (21) F1 (14)</t>
  </si>
  <si>
    <t>L:\Lab\NHEERL_MEA\MAESTRO SYSTEM\ToxCast Compounds\Phase I and II Con Response\Experiment Date\3-3-16\TC_MW 1105-22_20160217_20160303_15_00(000)_spike_counts_darb.csv</t>
  </si>
  <si>
    <t>L:\Lab\NHEERL_MEA\MAESTRO SYSTEM\ToxCast Compounds\Phase I and II Con Response\Experiment Date\3-3-16\TC_MW 1105-21_20160217_20160303_15_01(000)_spike_counts_darb.csv</t>
  </si>
  <si>
    <t>L:\Lab\NHEERL_MEA\MAESTRO SYSTEM\ToxCast Compounds\Phase I and II Con Response\Experiment Date\3-3-16\TC_MW 1105-21_20160217_20160303_15_00(000)_spike_counts_darb.csv</t>
  </si>
  <si>
    <t>L:\Lab\NHEERL_MEA\MAESTRO SYSTEM\ToxCast Compounds\Phase I and II Con Response\Experiment Date\3-3-16\TC_MW 1096-13_20160217_20160303_15_00(000)_spike_counts_darb.csv</t>
  </si>
  <si>
    <t>L:\Lab\NHEERL_MEA\MAESTRO SYSTEM\ToxCast Compounds\Phase I and II Con Response\Experiment Date\3-3-16\TC_MW 1105-22_20160217_20160303_15_01(000)_spike_counts_darb.csv</t>
  </si>
  <si>
    <t>L:\Lab\NHEERL_MEA\MAESTRO SYSTEM\ToxCast Compounds\Phase I and II Con Response\Experiment Date\3-3-16\TC_MW 1096-13_20160217_20160303_15_01(000)_spike_counts_darb.csv</t>
  </si>
  <si>
    <t>MW 1060-33</t>
  </si>
  <si>
    <t>MW 1060-34</t>
  </si>
  <si>
    <t>MW 1060-35</t>
  </si>
  <si>
    <t>L:\Lab\NHEERL_MEA\MAESTRO SYSTEM\ToxCast Compounds\Phase I and II Con Response\Experiment Date\3-8-16\TC_MW 1060-33_20160224_20160308_13_00(000)_spike_counts_darb.csv</t>
  </si>
  <si>
    <t>L:\Lab\NHEERL_MEA\MAESTRO SYSTEM\ToxCast Compounds\Phase I and II Con Response\Experiment Date\3-8-16\TC_MW 1060-33_20160224_20160308_13_01(000)_spike_counts_darb.csv</t>
  </si>
  <si>
    <t>L:\Lab\NHEERL_MEA\MAESTRO SYSTEM\ToxCast Compounds\Phase I and II Con Response\Experiment Date\3-8-16\TC_MW 1060-34_20160224_20160308_13_00(000)_spike_counts_darb.csv</t>
  </si>
  <si>
    <t>L:\Lab\NHEERL_MEA\MAESTRO SYSTEM\ToxCast Compounds\Phase I and II Con Response\Experiment Date\3-8-16\TC_MW 1060-34_20160224_20160308_13_01(000)_spike_counts_darb.csv</t>
  </si>
  <si>
    <t>L:\Lab\NHEERL_MEA\MAESTRO SYSTEM\ToxCast Compounds\Phase I and II Con Response\Experiment Date\3-8-16\TC_MW 1060-35_20160224_20160308_13_00(000)_spike_counts_darb.csv</t>
  </si>
  <si>
    <t>L:\Lab\NHEERL_MEA\MAESTRO SYSTEM\ToxCast Compounds\Phase I and II Con Response\Experiment Date\3-8-16\TC_MW 1060-35_20160224_20160308_13_01(000)_spike_counts_darb.csv</t>
  </si>
  <si>
    <t>MW 1060-37</t>
  </si>
  <si>
    <t>MW 1060-38</t>
  </si>
  <si>
    <t>MW 1060-39</t>
  </si>
  <si>
    <t>L:\Lab\NHEERL_MEA\MAESTRO SYSTEM\ToxCast Compounds\Phase I and II Con Response\Experiment Date\3-9-16\TC_MW 1060-39_20160224_20160309_14_01(000)_spike_counts_darb.csv</t>
  </si>
  <si>
    <t>L:\Lab\NHEERL_MEA\MAESTRO SYSTEM\ToxCast Compounds\Phase I and II Con Response\Experiment Date\3-9-16\TC_MW 1060-39_20160224_20160309_14_00(000)_spike_counts_darb.csv</t>
  </si>
  <si>
    <t>L:\Lab\NHEERL_MEA\MAESTRO SYSTEM\ToxCast Compounds\Phase I and II Con Response\Experiment Date\3-9-16\TC_MW 1060-38_20160224_20160309_14_01(000)_spike_counts_darb.csv</t>
  </si>
  <si>
    <t>L:\Lab\NHEERL_MEA\MAESTRO SYSTEM\ToxCast Compounds\Phase I and II Con Response\Experiment Date\3-9-16\TC_MW 1060-38_20160224_20160309_14_00(000)_spike_counts_darb.csv</t>
  </si>
  <si>
    <t>L:\Lab\NHEERL_MEA\MAESTRO SYSTEM\ToxCast Compounds\Phase I and II Con Response\Experiment Date\3-9-16\TC_MW 1060-37_20160224_20160309_14_01(000)_spike_counts_darb.csv</t>
  </si>
  <si>
    <t>L:\Lab\NHEERL_MEA\MAESTRO SYSTEM\ToxCast Compounds\Phase I and II Con Response\Experiment Date\3-9-16\TC_MW 1060-37_20160224_20160309_14_00(000)_spike_counts_darb.csv</t>
  </si>
  <si>
    <t>L:\Lab\NHEERL_MEA\MAESTRO SYSTEM\ToxCast Compounds\Phase I and II Con Response\Experiment Date\3-18-16\TC_MW 1077-13_20160303_20160318_16_00(000)_spike_counts_darb.csv</t>
  </si>
  <si>
    <t>L:\Lab\NHEERL_MEA\MAESTRO SYSTEM\ToxCast Compounds\Phase I and II Con Response\Experiment Date\3-18-16\TC_MW 1077-13_20160303_20160318_16_01(000)_spike_counts_darb.csv</t>
  </si>
  <si>
    <t>L:\Lab\NHEERL_MEA\MAESTRO SYSTEM\ToxCast Compounds\Phase I and II Con Response\Experiment Date\3-18-16\TC_MW 1077-14_20160303_20160318_16_00(000)_spike_counts_darb.csv</t>
  </si>
  <si>
    <t>L:\Lab\NHEERL_MEA\MAESTRO SYSTEM\ToxCast Compounds\Phase I and II Con Response\Experiment Date\3-18-16\TC_MW 1077-14_20160303_20160318_16_01(000)_spike_counts_darb.csv</t>
  </si>
  <si>
    <t>L:\Lab\NHEERL_MEA\MAESTRO SYSTEM\ToxCast Compounds\Phase I and II Con Response\Experiment Date\3-18-16\TC_MW 1077-16_20160303_20160318_16_00(000)_spike_counts_darb.csv</t>
  </si>
  <si>
    <t>L:\Lab\NHEERL_MEA\MAESTRO SYSTEM\ToxCast Compounds\Phase I and II Con Response\Experiment Date\3-18-16\TC_MW 1077-16_20160303_20160318_16_01(000)_spike_counts_darb.csv</t>
  </si>
  <si>
    <t>L:\Lab\NHEERL_MEA\MAESTRO SYSTEM\ToxCast Compounds\Phase I and II Con Response\Experiment Date\3-17-16\TC_MW 1076-39_20160303_20160317_14_00(000)_spike_counts_darb.csv</t>
  </si>
  <si>
    <t>L:\Lab\NHEERL_MEA\MAESTRO SYSTEM\ToxCast Compounds\Phase I and II Con Response\Experiment Date\3-17-16\TC_MW 1076-38_20160303_20160317_14_01(000)_spike_counts_darb.csv</t>
  </si>
  <si>
    <t>L:\Lab\NHEERL_MEA\MAESTRO SYSTEM\ToxCast Compounds\Phase I and II Con Response\Experiment Date\3-17-16\TC_MW 1076-38_20160303_20160317_14_00(000)_spike_counts_darb.csv</t>
  </si>
  <si>
    <t>L:\Lab\NHEERL_MEA\MAESTRO SYSTEM\ToxCast Compounds\Phase I and II Con Response\Experiment Date\3-17-16\TC_MW 1076-37_20160303_20160317_14_01(000)_spike_counts_darb.csv</t>
  </si>
  <si>
    <t>L:\Lab\NHEERL_MEA\MAESTRO SYSTEM\ToxCast Compounds\Phase I and II Con Response\Experiment Date\3-17-16\TC_MW 1076-37_20160303_20160317_14_00(000)_spike_counts_darb.csv</t>
  </si>
  <si>
    <t>L:\Lab\NHEERL_MEA\MAESTRO SYSTEM\ToxCast Compounds\Phase I and II Con Response\Experiment Date\3-17-16\TC_MW 1076-39_20160303_20160317_14_01(000)_spike_counts_darb.csv</t>
  </si>
  <si>
    <t>C7 (14) D3 (11) D7 (24) D8 (13,44)</t>
  </si>
  <si>
    <t>B6 (21) C1 (44) C4 (12)</t>
  </si>
  <si>
    <t>A2 (11) B2 (22) B5 (11)</t>
  </si>
  <si>
    <t>A5 (41, 42) A7 (34, 43) F8 (23)</t>
  </si>
  <si>
    <t>B5 (14,44) B7 (44) C7 (31) C8 (21,41) D1 (34,44) D2 (11,24,41) E7 (11)</t>
  </si>
  <si>
    <t>B1 (22) E8 (42)</t>
  </si>
  <si>
    <t>B5 (42) D2 (24) E3 (13)</t>
  </si>
  <si>
    <t>C3 (22) D1 (33)</t>
  </si>
  <si>
    <t>A7 (13)</t>
  </si>
  <si>
    <t>MW 1112-14</t>
  </si>
  <si>
    <t>MW 1112-15</t>
  </si>
  <si>
    <t>MW 1112-16</t>
  </si>
  <si>
    <t>L:\Lab\NHEERL_MEA\MAESTRO SYSTEM\ToxCast Compounds\Phase I and II Con Response\Experiment Date\3-29-16\TC_MW 1112-16_20160316_20160329_13_00(000)_spike_counts_darb.csv</t>
  </si>
  <si>
    <t>L:\Lab\NHEERL_MEA\MAESTRO SYSTEM\ToxCast Compounds\Phase I and II Con Response\Experiment Date\3-29-16\TC_MW 1112-15_20160316_20160329_13_01(000)_spike_counts_darb.csv</t>
  </si>
  <si>
    <t>L:\Lab\NHEERL_MEA\MAESTRO SYSTEM\ToxCast Compounds\Phase I and II Con Response\Experiment Date\3-29-16\TC_MW 1112-15_20160316_20160329_13_00(000)_spike_counts_darb.csv</t>
  </si>
  <si>
    <t>L:\Lab\NHEERL_MEA\MAESTRO SYSTEM\ToxCast Compounds\Phase I and II Con Response\Experiment Date\3-29-16\TC_MW 1112-14_20160316_20160329_13_01(000)_spike_counts_darb.csv</t>
  </si>
  <si>
    <t>L:\Lab\NHEERL_MEA\MAESTRO SYSTEM\ToxCast Compounds\Phase I and II Con Response\Experiment Date\3-29-16\TC_MW 1112-14_20160316_20160329_13_00(000)_spike_counts_darb.csv</t>
  </si>
  <si>
    <t>L:\Lab\NHEERL_MEA\MAESTRO SYSTEM\ToxCast Compounds\Phase I and II Con Response\Experiment Date\3-29-16\TC_MW 1112-16_20160316_20160329_13_01(001)_spike_counts_darb.csv</t>
  </si>
  <si>
    <t>MW 1117-19</t>
  </si>
  <si>
    <t>MW 1117-20</t>
  </si>
  <si>
    <t>MW 1117-21</t>
  </si>
  <si>
    <t>TC_MW 1117-XX_20160323_20160405_13_XX</t>
  </si>
  <si>
    <t>C1(22) C2(14) C3(21) C4(13) D4(21) F5(41)</t>
  </si>
  <si>
    <t>C3(21) C7 (11,34)  E7(14)</t>
  </si>
  <si>
    <t>L:\Lab\NHEERL_MEA\MAESTRO SYSTEM\ToxCast Compounds\Phase I and II Con Response\Experiment Date\4-5-16\TC_MW 1117-21_20160323_20160405_13_00(000)_spike_counts_darb.csv</t>
  </si>
  <si>
    <t>L:\Lab\NHEERL_MEA\MAESTRO SYSTEM\ToxCast Compounds\Phase I and II Con Response\Experiment Date\4-5-16\TC_MW 1117-20_20160323_20160405_13_01(000)_spike_counts_darb.csv</t>
  </si>
  <si>
    <t>L:\Lab\NHEERL_MEA\MAESTRO SYSTEM\ToxCast Compounds\Phase I and II Con Response\Experiment Date\4-5-16\TC_MW 1117-20_20160323_20160405_13_00(000)_spike_counts_darb.csv</t>
  </si>
  <si>
    <t>L:\Lab\NHEERL_MEA\MAESTRO SYSTEM\ToxCast Compounds\Phase I and II Con Response\Experiment Date\4-5-16\TC_MW 1117-19_20160323_20160405_13_01(000)_spike_counts_darb.csv</t>
  </si>
  <si>
    <t>L:\Lab\NHEERL_MEA\MAESTRO SYSTEM\ToxCast Compounds\Phase I and II Con Response\Experiment Date\4-5-16\TC_MW 1117-19_20160323_20160405_13_00(000)_spike_counts_darb.csv</t>
  </si>
  <si>
    <t>L:\Lab\NHEERL_MEA\MAESTRO SYSTEM\ToxCast Compounds\Phase I and II Con Response\Experiment Date\4-5-16\TC_MW 1117-21_20160323_20160405_13_01(000)_spike_counts_darb.csv</t>
  </si>
  <si>
    <t>L:\Lab\NHEERL_MEA\MAESTRO SYSTEM\ToxCast Compounds\Phase I and II Con Response\Experiment Date\4-7-16\TC_MW 1112-17_20160323_20160407_15_00(000)_spike_counts_darb.csv</t>
  </si>
  <si>
    <t>L:\Lab\NHEERL_MEA\MAESTRO SYSTEM\ToxCast Compounds\Phase I and II Con Response\Experiment Date\4-7-16\TC_MW 1112-17_20160323_20160407_15_01(000)_spike_counts_darb.csv</t>
  </si>
  <si>
    <t>L:\Lab\NHEERL_MEA\MAESTRO SYSTEM\ToxCast Compounds\Phase I and II Con Response\Experiment Date\4-7-16\TC_MW 1112-18_20160323_20160407_15_00(000)_spike_counts_darb.csv</t>
  </si>
  <si>
    <t>L:\Lab\NHEERL_MEA\MAESTRO SYSTEM\ToxCast Compounds\Phase I and II Con Response\Experiment Date\4-7-16\TC_MW 1112-18_20160323_20160407_15_01(000)_spike_counts_darb.csv</t>
  </si>
  <si>
    <t>L:\Lab\NHEERL_MEA\MAESTRO SYSTEM\ToxCast Compounds\Phase I and II Con Response\Experiment Date\4-7-16\TC_MW 1117-18_20160323_20160407_15_00(000)_spike_counts_darb.csv</t>
  </si>
  <si>
    <t>L:\Lab\NHEERL_MEA\MAESTRO SYSTEM\ToxCast Compounds\Phase I and II Con Response\Experiment Date\4-7-16\TC_MW 1117-18_20160323_20160407_15_01(000)_spike_counts_darb.csv</t>
  </si>
  <si>
    <t>MW 1112-17</t>
  </si>
  <si>
    <t>MW 1112-18</t>
  </si>
  <si>
    <t>MW 1117-18</t>
  </si>
  <si>
    <t>MW 1056-29</t>
  </si>
  <si>
    <t>MW 1056-36</t>
  </si>
  <si>
    <t>L:\Lab\NHEERL_MEA\MAESTRO SYSTEM\ToxCast Compounds\Phase I and II Con Response\Experiment Date\4-12-16\TC_MW 1056-36_20160330_20160412_13_00(000)_spike_counts_darb.csv</t>
  </si>
  <si>
    <t>L:\Lab\NHEERL_MEA\MAESTRO SYSTEM\ToxCast Compounds\Phase I and II Con Response\Experiment Date\4-12-16\TC_MW 1056-29_20160330_20160412_13_01(000)_spike_counts_darb.csv</t>
  </si>
  <si>
    <t>L:\Lab\NHEERL_MEA\MAESTRO SYSTEM\ToxCast Compounds\Phase I and II Con Response\Experiment Date\4-12-16\TC_MW 1056-29_20160330_20160412_13_00(000)_spike_counts_darb.csv</t>
  </si>
  <si>
    <t>L:\Lab\NHEERL_MEA\MAESTRO SYSTEM\ToxCast Compounds\Phase I and II Con Response\Experiment Date\4-12-16\TC_MW 1056-28_20160330_20160412_13_01(000)_spike_counts_darb.csv</t>
  </si>
  <si>
    <t>L:\Lab\NHEERL_MEA\MAESTRO SYSTEM\ToxCast Compounds\Phase I and II Con Response\Experiment Date\4-12-16\TC_MW 1056-28_20160330_20160412_13_00(000)_spike_counts_darb.csv</t>
  </si>
  <si>
    <t>L:\Lab\NHEERL_MEA\MAESTRO SYSTEM\ToxCast Compounds\Phase I and II Con Response\Experiment Date\4-12-16\TC_MW 1056-36_20160330_20160412_13_01(000)_spike_counts_darb.csv</t>
  </si>
  <si>
    <t>MW 1007-66</t>
  </si>
  <si>
    <t>MW 1007-70</t>
  </si>
  <si>
    <t>MW 1007-78</t>
  </si>
  <si>
    <t>L:\Lab\NHEERL_MEA\MAESTRO SYSTEM\ToxCast Compounds\Phase I and II Con Response\Experiment Date\4-19-16\TC_MW 1007-78_20160406_20160419_13_00(000)_spike_counts_darb.csv</t>
  </si>
  <si>
    <t>L:\Lab\NHEERL_MEA\MAESTRO SYSTEM\ToxCast Compounds\Phase I and II Con Response\Experiment Date\4-19-16\TC_MW 1007-70_20160406_20160419_13_01(000)_spike_counts_darb.csv</t>
  </si>
  <si>
    <t>L:\Lab\NHEERL_MEA\MAESTRO SYSTEM\ToxCast Compounds\Phase I and II Con Response\Experiment Date\4-19-16\TC_MW 1007-70_20160406_20160419_13_00(000)_spike_counts_darb.csv</t>
  </si>
  <si>
    <t>L:\Lab\NHEERL_MEA\MAESTRO SYSTEM\ToxCast Compounds\Phase I and II Con Response\Experiment Date\4-19-16\TC_MW 1007-66_20160406_20160419_13_01(000)_spike_counts_darb.csv</t>
  </si>
  <si>
    <t>L:\Lab\NHEERL_MEA\MAESTRO SYSTEM\ToxCast Compounds\Phase I and II Con Response\Experiment Date\4-19-16\TC_MW 1007-66_20160406_20160419_13_00(000)_spike_counts_darb.csv</t>
  </si>
  <si>
    <t>L:\Lab\NHEERL_MEA\MAESTRO SYSTEM\ToxCast Compounds\Phase I and II Con Response\Experiment Date\4-19-16\TC_MW 1007-78_20160406_20160419_13_01(000)_spike_counts_darb.csv</t>
  </si>
  <si>
    <t>LDH pos control</t>
  </si>
  <si>
    <t>MW 1007-63</t>
  </si>
  <si>
    <t>MW 1007-62</t>
  </si>
  <si>
    <t>D3 (34) D7 (31) F2 (11) F3 (23)</t>
  </si>
  <si>
    <t>C1 (34)</t>
  </si>
  <si>
    <t>TC_MW 1007-XX_20160406_20160421_15_XX</t>
  </si>
  <si>
    <t>TC_MW 1007-XX_20160406_20160421_13_XX</t>
  </si>
  <si>
    <t xml:space="preserve">C5 (21) </t>
  </si>
  <si>
    <t>F3 (42)</t>
  </si>
  <si>
    <t>MW 1007-54</t>
  </si>
  <si>
    <t>L:\Lab\NHEERL_MEA\MAESTRO SYSTEM\ToxCast Compounds\Phase I and II Con Response\Experiment Date\4-21-16\TC_MW 1007-63_20160406_20160421_15_00(000)_spike_counts_darb.csv</t>
  </si>
  <si>
    <t>L:\Lab\NHEERL_MEA\MAESTRO SYSTEM\ToxCast Compounds\Phase I and II Con Response\Experiment Date\4-21-16\TC_MW 1007-62_20160406_20160421_15_01(000)_spike_counts_darb.csv</t>
  </si>
  <si>
    <t>L:\Lab\NHEERL_MEA\MAESTRO SYSTEM\ToxCast Compounds\Phase I and II Con Response\Experiment Date\4-21-16\TC_MW 1007-62_20160406_20160421_15_00(000)_spike_counts_darb.csv</t>
  </si>
  <si>
    <t>L:\Lab\NHEERL_MEA\MAESTRO SYSTEM\ToxCast Compounds\Phase I and II Con Response\Experiment Date\4-21-16\TC_MW 1007-54_20160406_20160421_15_01(000)_spike_counts_darb.csv</t>
  </si>
  <si>
    <t>L:\Lab\NHEERL_MEA\MAESTRO SYSTEM\ToxCast Compounds\Phase I and II Con Response\Experiment Date\4-21-16\TC_MW 1007-54_20160406_20160421_15_00(000)_spike_counts_darb.csv</t>
  </si>
  <si>
    <t>L:\Lab\NHEERL_MEA\MAESTRO SYSTEM\ToxCast Compounds\Phase I and II Con Response\Experiment Date\4-21-16\TC_MW 1007-63_20160406_20160421_15_01(000)_spike_counts_darb.csv</t>
  </si>
  <si>
    <t>MW 1125-6</t>
  </si>
  <si>
    <t>MW 1125-7</t>
  </si>
  <si>
    <t>MW 1125-8</t>
  </si>
  <si>
    <t>L:\Lab\NHEERL_MEA\MAESTRO SYSTEM\ToxCast Compounds\Phase I and II Con Response\Experiment Date\4-26-16\TC_MW 1125-8_20160413_20160426_00(000)_spike_counts_darb.csv</t>
  </si>
  <si>
    <t>L:\Lab\NHEERL_MEA\MAESTRO SYSTEM\ToxCast Compounds\Phase I and II Con Response\Experiment Date\4-26-16\TC_MW 1125-7_20160413_20160426_01(000)_spike_counts_darb.csv</t>
  </si>
  <si>
    <t>L:\Lab\NHEERL_MEA\MAESTRO SYSTEM\ToxCast Compounds\Phase I and II Con Response\Experiment Date\4-26-16\TC_MW 1125-7_20160413_20160426_00(000)_spike_counts_darb.csv</t>
  </si>
  <si>
    <t>L:\Lab\NHEERL_MEA\MAESTRO SYSTEM\ToxCast Compounds\Phase I and II Con Response\Experiment Date\4-26-16\TC_MW 1125-6_20160413_20160426_01(000)_spike_counts_darb.csv</t>
  </si>
  <si>
    <t>L:\Lab\NHEERL_MEA\MAESTRO SYSTEM\ToxCast Compounds\Phase I and II Con Response\Experiment Date\4-26-16\TC_MW 1125-6_20160413_20160426_00(000)_spike_counts_darb.csv</t>
  </si>
  <si>
    <t>L:\Lab\NHEERL_MEA\MAESTRO SYSTEM\ToxCast Compounds\Phase I and II Con Response\Experiment Date\4-26-16\TC_MW 1125-8_20160413_20160426_01(000)_spike_counts_darb.csv</t>
  </si>
  <si>
    <t>TC_MW 1125-XX_20160413_20160426_13_XX</t>
  </si>
  <si>
    <t>L:\Lab\NHEERL_MEA\MAESTRO SYSTEM\ToxCast Compounds\Phase I and II Con Response\Experiment Date\5-3-16\TC_MW 1085-13_20160420_20160503_13_00(000)_spike_counts_darb.csv</t>
  </si>
  <si>
    <t>L:\Lab\NHEERL_MEA\MAESTRO SYSTEM\ToxCast Compounds\Phase I and II Con Response\Experiment Date\5-3-16\TC_MW 1085-12_20160420_20160503_13_01(000)_spike_counts_darb.csv</t>
  </si>
  <si>
    <t>L:\Lab\NHEERL_MEA\MAESTRO SYSTEM\ToxCast Compounds\Phase I and II Con Response\Experiment Date\5-3-16\TC_MW 1085-12_20160420_20160503_13_00(000)_spike_counts_darb.csv</t>
  </si>
  <si>
    <t>L:\Lab\NHEERL_MEA\MAESTRO SYSTEM\ToxCast Compounds\Phase I and II Con Response\Experiment Date\5-3-16\TC_MW 1085-11_20160420_20160503_13_01(000)_spike_counts_darb.csv</t>
  </si>
  <si>
    <t>L:\Lab\NHEERL_MEA\MAESTRO SYSTEM\ToxCast Compounds\Phase I and II Con Response\Experiment Date\5-3-16\TC_MW 1085-11_20160420_20160503_13_00(000)_spike_counts_darb.csv</t>
  </si>
  <si>
    <t>L:\Lab\NHEERL_MEA\MAESTRO SYSTEM\ToxCast Compounds\Phase I and II Con Response\Experiment Date\5-3-16\TC_MW 1085-13_20160420_20160503_13_01(000)_spike_counts_darb.csv</t>
  </si>
  <si>
    <t>MW 1125-9</t>
  </si>
  <si>
    <t>L:\Lab\NHEERL_MEA\MAESTRO SYSTEM\ToxCast Compounds\Phase I and II Con Response\Experiment Date\5-5-16\TC_MW 1125-9_20160420_20160505_15_00(000)_spike_counts_darb.csv</t>
  </si>
  <si>
    <t>L:\Lab\NHEERL_MEA\MAESTRO SYSTEM\ToxCast Compounds\Phase I and II Con Response\Experiment Date\5-5-16\TC_MW 1085-15_20160420_20160505_15_01(000)_spike_counts_darb.csv</t>
  </si>
  <si>
    <t>L:\Lab\NHEERL_MEA\MAESTRO SYSTEM\ToxCast Compounds\Phase I and II Con Response\Experiment Date\5-5-16\TC_MW 1085-15_20160420_20160505_15_00(000)_spike_counts_darb.csv</t>
  </si>
  <si>
    <t>L:\Lab\NHEERL_MEA\MAESTRO SYSTEM\ToxCast Compounds\Phase I and II Con Response\Experiment Date\5-5-16\TC_MW 1085-14_20160420_20160505_15_01(000)_spike_counts_darb.csv</t>
  </si>
  <si>
    <t>L:\Lab\NHEERL_MEA\MAESTRO SYSTEM\ToxCast Compounds\Phase I and II Con Response\Experiment Date\5-5-16\TC_MW 1085-14_20160420_20160505_15_00(000)_spike_counts_darb.csv</t>
  </si>
  <si>
    <t>L:\Lab\NHEERL_MEA\MAESTRO SYSTEM\ToxCast Compounds\Phase I and II Con Response\Experiment Date\5-5-16\TC_MW 1125-9_20160420_20160505_15_01(000)_spike_counts_darb.csv</t>
  </si>
  <si>
    <t>TC_MW 1125-XX_20160420_20160503_13_XX</t>
  </si>
  <si>
    <t>TC_MW 1125-XX_20160420_20160505_15_XX</t>
  </si>
  <si>
    <t>A4 (23) C1 (13) E4 (11)</t>
  </si>
  <si>
    <t>A1 (11) C2 (21) D1 (22) D2 (31) E1 (42) E2 (44) F1 (22,23)</t>
  </si>
  <si>
    <t>TC_MW 1125-XX_20160427_20160510_13_XX</t>
  </si>
  <si>
    <t>L:\Lab\NHEERL_MEA\MAESTRO SYSTEM\ToxCast Compounds\Phase I and II Con Response\Experiment Date\5-10-16\TC_MW 1096-13_20160427_20160510_13_00(000)_spike_counts_darb.csv</t>
  </si>
  <si>
    <t>L:\Lab\NHEERL_MEA\MAESTRO SYSTEM\ToxCast Compounds\Phase I and II Con Response\Experiment Date\5-10-16\TC_MW 1086-41_20160427_20160510_13_01(000)_spike_counts_darb.csv</t>
  </si>
  <si>
    <t>L:\Lab\NHEERL_MEA\MAESTRO SYSTEM\ToxCast Compounds\Phase I and II Con Response\Experiment Date\5-10-16\TC_MW 1086-41_20160427_20160510_13_00(000)_spike_counts_darb.csv</t>
  </si>
  <si>
    <t>MW 1086-41</t>
  </si>
  <si>
    <t>L:\Lab\NHEERL_MEA\MAESTRO SYSTEM\ToxCast Compounds\Phase I and II Con Response\Experiment Date\5-10-16\TC_MW 1086-34_20160427_20160510_13_01(000)_spike_counts_darb.csv</t>
  </si>
  <si>
    <t>L:\Lab\NHEERL_MEA\MAESTRO SYSTEM\ToxCast Compounds\Phase I and II Con Response\Experiment Date\5-10-16\TC_MW 1086-34_20160427_20160510_13_00(000)_spike_counts_darb.csv</t>
  </si>
  <si>
    <t>L:\Lab\NHEERL_MEA\MAESTRO SYSTEM\ToxCast Compounds\Phase I and II Con Response\Experiment Date\5-10-16\TC_MW 1096-13_20160427_20160510_13_01(000)_spike_counts_darb.csv</t>
  </si>
  <si>
    <t>MW 1134-12</t>
  </si>
  <si>
    <t>MW 1134-15</t>
  </si>
  <si>
    <t>MW 1134-17</t>
  </si>
  <si>
    <t>D5(11)</t>
  </si>
  <si>
    <t>A6(44) D5(11)</t>
  </si>
  <si>
    <t>TC_MW 1134-XX_20160504_20160517_13_XX</t>
  </si>
  <si>
    <t>MW 1134-14</t>
  </si>
  <si>
    <t>MW 1134-18</t>
  </si>
  <si>
    <t>MW 1134-19</t>
  </si>
  <si>
    <t>C5(41)</t>
  </si>
  <si>
    <t>TC_MW 1134-XX_20160504_20160518_14_XX</t>
  </si>
  <si>
    <t>L:\Lab\NHEERL_MEA\MAESTRO SYSTEM\ToxCast Compounds\Phase I and II Con Response\Experiment Date\5-18-16\TC_MW 1134-19_20160504_20160518_14_00(000)_spike_counts_darb.csv</t>
  </si>
  <si>
    <t>L:\Lab\NHEERL_MEA\MAESTRO SYSTEM\ToxCast Compounds\Phase I and II Con Response\Experiment Date\5-18-16\TC_MW 1134-18_20160504_20160518_14_01(000)_spike_counts_darb.csv</t>
  </si>
  <si>
    <t>L:\Lab\NHEERL_MEA\MAESTRO SYSTEM\ToxCast Compounds\Phase I and II Con Response\Experiment Date\5-18-16\TC_MW 1134-18_20160504_20160518_14_00(000)_spike_counts_darb.csv</t>
  </si>
  <si>
    <t>L:\Lab\NHEERL_MEA\MAESTRO SYSTEM\ToxCast Compounds\Phase I and II Con Response\Experiment Date\5-18-16\TC_MW 1134-14_20160504_20160518_14_01(000)_spike_counts_darb.csv</t>
  </si>
  <si>
    <t>L:\Lab\NHEERL_MEA\MAESTRO SYSTEM\ToxCast Compounds\Phase I and II Con Response\Experiment Date\5-18-16\TC_MW 1134-14_20160504_20160518_14_00(000)_spike_counts_darb.csv</t>
  </si>
  <si>
    <t>L:\Lab\NHEERL_MEA\MAESTRO SYSTEM\ToxCast Compounds\Phase I and II Con Response\Experiment Date\5-18-16\TC_MW 1134-19_20160504_20160518_14_01(000)_spike_counts_darb.csv</t>
  </si>
  <si>
    <t>L:\Lab\NHEERL_MEA\MAESTRO SYSTEM\ToxCast Compounds\Phase I and II Con Response\Experiment Date\5-17-16\TC_MW 1134-17_20160504_20160517_13_00(000)_spike_counts_darb.csv</t>
  </si>
  <si>
    <t>L:\Lab\NHEERL_MEA\MAESTRO SYSTEM\ToxCast Compounds\Phase I and II Con Response\Experiment Date\5-17-16\TC_MW 1134-15_20160504_20160517_13_01(000)_spike_counts_darb.csv</t>
  </si>
  <si>
    <t>L:\Lab\NHEERL_MEA\MAESTRO SYSTEM\ToxCast Compounds\Phase I and II Con Response\Experiment Date\5-17-16\TC_MW 1134-15_20160504_20160517_13_00(000)_spike_counts_darb.csv</t>
  </si>
  <si>
    <t>L:\Lab\NHEERL_MEA\MAESTRO SYSTEM\ToxCast Compounds\Phase I and II Con Response\Experiment Date\5-17-16\TC_MW 1134-12_20160504_20160517_13_01(000)_spike_counts_darb.csv</t>
  </si>
  <si>
    <t>L:\Lab\NHEERL_MEA\MAESTRO SYSTEM\ToxCast Compounds\Phase I and II Con Response\Experiment Date\5-17-16\TC_MW 1134-12_20160504_20160517_13_00(000)_spike_counts_darb.csv</t>
  </si>
  <si>
    <t>L:\Lab\NHEERL_MEA\MAESTRO SYSTEM\ToxCast Compounds\Phase I and II Con Response\Experiment Date\5-17-16\TC_MW 1134-17_20160504_20160517_13_01(000)_spike_counts_darb.csv</t>
  </si>
  <si>
    <t>red</t>
  </si>
  <si>
    <t>hit</t>
  </si>
  <si>
    <t>not a hit</t>
  </si>
  <si>
    <t>MW 1112-13</t>
  </si>
  <si>
    <t>TC_MW 1112-XX_20160511_20160524_13_XX</t>
  </si>
  <si>
    <t>L:\Lab\NHEERL_MEA\MAESTRO SYSTEM\ToxCast Compounds\Phase I and II Con Response\Experiment Date\5-24-16\TC_MW 1112-13_20160511_20160524_13_00(000)_spike_countsDARB.csv</t>
  </si>
  <si>
    <t>L:\Lab\NHEERL_MEA\MAESTRO SYSTEM\ToxCast Compounds\Phase I and II Con Response\Experiment Date\5-24-16\TC_MW 1112-15_20160511_20160524_13_01(000)_spike_countsDARB.csv</t>
  </si>
  <si>
    <t>L:\Lab\NHEERL_MEA\MAESTRO SYSTEM\ToxCast Compounds\Phase I and II Con Response\Experiment Date\5-24-16\TC_MW 1112-13_20160511_20160524_13_01(000)_spike_countsDARB.csv</t>
  </si>
  <si>
    <t>L:\Lab\NHEERL_MEA\MAESTRO SYSTEM\ToxCast Compounds\Phase I and II Con Response\Experiment Date\5-24-16\TC_MW 1112-14_20160511_20160524_13_00(001)_spike_countsDARB.csv</t>
  </si>
  <si>
    <t>L:\Lab\NHEERL_MEA\MAESTRO SYSTEM\ToxCast Compounds\Phase I and II Con Response\Experiment Date\5-24-16\TC_MW 1112-14_20160511_20160524_13_01(000)_spike_countsDARB.csv</t>
  </si>
  <si>
    <t>L:\Lab\NHEERL_MEA\MAESTRO SYSTEM\ToxCast Compounds\Phase I and II Con Response\Experiment Date\5-24-16\TC_MW 1112-15_20160511_20160524_13_00(000)_spike_countsDARB.csv</t>
  </si>
  <si>
    <t>68-12-2'</t>
  </si>
  <si>
    <t>24307-26-4'</t>
  </si>
  <si>
    <t>50-65-7'</t>
  </si>
  <si>
    <t>13292-46-1'</t>
  </si>
  <si>
    <t>1596-84-5'</t>
  </si>
  <si>
    <t>19774-82-4'</t>
  </si>
  <si>
    <t>TC_MW 1048-XX_20160518_20160531_13_XX</t>
  </si>
  <si>
    <t>L:\Lab\NHEERL_MEA\MAESTRO SYSTEM\ToxCast Compounds\Phase I and II Con Response\Experiment Date\5-31-16\TC_MW 1048-11_20160518_20160531_13_00(000)_spike_countsDARB.csv</t>
  </si>
  <si>
    <t>L:\Lab\NHEERL_MEA\MAESTRO SYSTEM\ToxCast Compounds\Phase I and II Con Response\Experiment Date\5-31-16\TC_MW 1048-11_20160518_20160531_13_01(000)_spike_countsDARB.csv</t>
  </si>
  <si>
    <t>L:\Lab\NHEERL_MEA\MAESTRO SYSTEM\ToxCast Compounds\Phase I and II Con Response\Experiment Date\5-31-16\TC_MW 1048-14_20160518_20160531_13_00(000)_spike_countsDarb.csv</t>
  </si>
  <si>
    <t>L:\Lab\NHEERL_MEA\MAESTRO SYSTEM\ToxCast Compounds\Phase I and II Con Response\Experiment Date\5-31-16\TC_MW 1048-14_20160518_20160531_13_01(000)_spike_countsDARB.csv</t>
  </si>
  <si>
    <t>L:\Lab\NHEERL_MEA\MAESTRO SYSTEM\ToxCast Compounds\Phase I and II Con Response\Experiment Date\5-31-16\TC_MW 1048-15_20160518_20160531_13_00(000)_spike_countsDARB.csv</t>
  </si>
  <si>
    <t>L:\Lab\NHEERL_MEA\MAESTRO SYSTEM\ToxCast Compounds\Phase I and II Con Response\Experiment Date\5-31-16\TC_MW 1048-15_20160518_20160531_13_01(000)_spike_countsDARB.csv</t>
  </si>
  <si>
    <t>MW 1063-1</t>
  </si>
  <si>
    <t>MW 1063-3</t>
  </si>
  <si>
    <t>TC_MW 10XX-XX_20160525_20160607_13_XX</t>
  </si>
  <si>
    <t>MW 1063-4</t>
  </si>
  <si>
    <t>MW 1056-41</t>
  </si>
  <si>
    <t>TC_MW 10XX-XX_20160518_20160602_15_XX</t>
  </si>
  <si>
    <t>L:\Lab\NHEERL_MEA\MAESTRO SYSTEM\ToxCast Compounds\Phase I and II Con Response\Experiment Date\6-2-16\TC_MW 1056-41_20160518_20160602_15_00(000)_spike_countsDARB.csv</t>
  </si>
  <si>
    <t>L:\Lab\NHEERL_MEA\MAESTRO SYSTEM\ToxCast Compounds\Phase I and II Con Response\Experiment Date\6-2-16\TC_MW 1056-41_20160518_20160602_15_01(000)_spike_countsDARB.csv</t>
  </si>
  <si>
    <t>L:\Lab\NHEERL_MEA\MAESTRO SYSTEM\ToxCast Compounds\Phase I and II Con Response\Experiment Date\6-2-16\TC_MW 1060-33_20160518_20160602_15_00(000)_spike_countsDARB.csv</t>
  </si>
  <si>
    <t>L:\Lab\NHEERL_MEA\MAESTRO SYSTEM\ToxCast Compounds\Phase I and II Con Response\Experiment Date\6-2-16\TC_MW 1060-33_20160518_20160602_15_01(000)_spike_countsDARB.csv</t>
  </si>
  <si>
    <t>L:\Lab\NHEERL_MEA\MAESTRO SYSTEM\ToxCast Compounds\Phase I and II Con Response\Experiment Date\6-2-16\TC_MW 1060-34_20160518_20160602_15_00(000)_spikeDARB_counts.csv</t>
  </si>
  <si>
    <t>L:\Lab\NHEERL_MEA\MAESTRO SYSTEM\ToxCast Compounds\Phase I and II Con Response\Experiment Date\6-2-16\TC_MW 1060-34_20160518_20160602_15_01(000)_spike_countsDARB.csv</t>
  </si>
  <si>
    <t>L:\Lab\NHEERL_MEA\MAESTRO SYSTEM\ToxCast Compounds\Phase I and II Con Response\Experiment Date\6-7-16\TC_MW 1062-28_20160525_20160607_13_00(000)_spike_countsDARB.csv</t>
  </si>
  <si>
    <t>L:\Lab\NHEERL_MEA\MAESTRO SYSTEM\ToxCast Compounds\Phase I and II Con Response\Experiment Date\6-7-16\TC_MW 1062-28_20160525_20160607_13_01(000)_spike_countsDARB.csv</t>
  </si>
  <si>
    <t>L:\Lab\NHEERL_MEA\MAESTRO SYSTEM\ToxCast Compounds\Phase I and II Con Response\Experiment Date\6-7-16\TC_MW 1063-1_20160525_20160607_13_00(000)_spike_countsDARB.csv</t>
  </si>
  <si>
    <t>L:\Lab\NHEERL_MEA\MAESTRO SYSTEM\ToxCast Compounds\Phase I and II Con Response\Experiment Date\6-7-16\TC_MW 1063-3_20160525_20160607_13_01(000)_spike_countsDARB.csv</t>
  </si>
  <si>
    <t>L:\Lab\NHEERL_MEA\MAESTRO SYSTEM\ToxCast Compounds\Phase I and II Con Response\Experiment Date\6-7-16\TC_MW 1063-1_20160525_20160607_13_01(000)_spike_countsDARB.csv</t>
  </si>
  <si>
    <t>L:\Lab\NHEERL_MEA\MAESTRO SYSTEM\ToxCast Compounds\Phase I and II Con Response\Experiment Date\6-7-16\TC_MW 1063-3_20160525_20160607_13_00(000)_spike_countsDARB.csv</t>
  </si>
  <si>
    <t>TC_MW 10XX-XX_20160525_20160609_14_XX</t>
  </si>
  <si>
    <t>L:\Lab\NHEERL_MEA\MAESTRO SYSTEM\ToxCast Compounds\Phase I and II Con Response\Experiment Date\6-9-16\Spike Counts\TC_MW 1063-4_20160525_20160607_15_00(000)_spike_countsDARB.csv</t>
  </si>
  <si>
    <t>L:\Lab\NHEERL_MEA\MAESTRO SYSTEM\ToxCast Compounds\Phase I and II Con Response\Experiment Date\6-9-16\Spike Counts\TC_MW 1063-4_20160525_20160607_15_01(000)_spike_countsDARB.csv</t>
  </si>
  <si>
    <t>L:\Lab\NHEERL_MEA\MAESTRO SYSTEM\ToxCast Compounds\Phase I and II Con Response\Experiment Date\6-9-16\Spike Counts\TC_MW 1063-5_20160525_20160607_15_00(000)_spike_countsDARB.csv</t>
  </si>
  <si>
    <t>L:\Lab\NHEERL_MEA\MAESTRO SYSTEM\ToxCast Compounds\Phase I and II Con Response\Experiment Date\6-9-16\Spike Counts\TC_MW 1063-5_20160525_20160607_15_01(000)_spike_countsDARB.csv</t>
  </si>
  <si>
    <t>L:\Lab\NHEERL_MEA\MAESTRO SYSTEM\ToxCast Compounds\Phase I and II Con Response\Experiment Date\6-9-16\Spike Counts\TC_MW 1072-7_20160525_20160607_15_00(000)_spike_countsDARB.csv</t>
  </si>
  <si>
    <t>L:\Lab\NHEERL_MEA\MAESTRO SYSTEM\ToxCast Compounds\Phase I and II Con Response\Experiment Date\6-9-16\Spike Counts\TC_MW 1072-7_20160525_20160607_15_01(000)_spike_countsDARB.csv</t>
  </si>
  <si>
    <t>TC_MW 1072-XX_20160601_20160614_13_XX</t>
  </si>
  <si>
    <t>MW 1072-42</t>
  </si>
  <si>
    <t>MW 1072-43</t>
  </si>
  <si>
    <t>L:\Lab\NHEERL_MEA\MAESTRO SYSTEM\ToxCast Compounds\Phase I and II Con Response\Experiment Date\6-14-16\TC_MW 1072-08_20160601_20160614_13_00(001)_spike_counts.DARBcsv.csv</t>
  </si>
  <si>
    <t>L:\Lab\NHEERL_MEA\MAESTRO SYSTEM\ToxCast Compounds\Phase I and II Con Response\Experiment Date\6-14-16\TC_MW 1072-08_20160601_20160614_13_01(000)_spike_countsDARB.csv</t>
  </si>
  <si>
    <t>L:\Lab\NHEERL_MEA\MAESTRO SYSTEM\ToxCast Compounds\Phase I and II Con Response\Experiment Date\6-14-16\TC_MW 1072-42_20160601_20160614_13_00(000)_spike_countsDARB.csv</t>
  </si>
  <si>
    <t>L:\Lab\NHEERL_MEA\MAESTRO SYSTEM\ToxCast Compounds\Phase I and II Con Response\Experiment Date\6-14-16\TC_MW 1072-43_20160601_20160614_13_01(000)_spike_countsDARB.csv</t>
  </si>
  <si>
    <t>L:\Lab\NHEERL_MEA\MAESTRO SYSTEM\ToxCast Compounds\Phase I and II Con Response\Experiment Date\6-14-16\TC_MW 1072-43_20160601_20160614_13_00(000)_spike_countsDARB.csv</t>
  </si>
  <si>
    <t>7/12/2016 - Repeat</t>
  </si>
  <si>
    <t>Repeat</t>
  </si>
  <si>
    <t>MW 1073-12</t>
  </si>
  <si>
    <t>MW 1076-44</t>
  </si>
  <si>
    <t>TC_MW 10XX-XX_20160608_20160623_15_XX</t>
  </si>
  <si>
    <t>TC_MW 10XX-XX_20160608_20160621_13_XX</t>
  </si>
  <si>
    <t>L:\Lab\NHEERL_MEA\MAESTRO SYSTEM\ToxCast Compounds\Phase I and II Con Response\Experiment Date\6-21-16\DARB Results\TC_MW 1072-9_20160608_20160621_13_00(001)_spike_countsDARB.csv</t>
  </si>
  <si>
    <t>L:\Lab\NHEERL_MEA\MAESTRO SYSTEM\ToxCast Compounds\Phase I and II Con Response\Experiment Date\6-21-16\DARB Results\TC_MW 1072-9_20160608_20160621_13_01(000)_spike_countsDARB.csv</t>
  </si>
  <si>
    <t>L:\Lab\NHEERL_MEA\MAESTRO SYSTEM\ToxCast Compounds\Phase I and II Con Response\Experiment Date\6-21-16\DARB Results\TC_MW 1073-12_20160608_20160621_13_00(000)_spike_countsDARB.csv</t>
  </si>
  <si>
    <t>L:\Lab\NHEERL_MEA\MAESTRO SYSTEM\ToxCast Compounds\Phase I and II Con Response\Experiment Date\6-21-16\DARB Results\TC_MW 1073-12_20160608_20160621_13_01(000)_spike_countsDARB.csv</t>
  </si>
  <si>
    <t>L:\Lab\NHEERL_MEA\MAESTRO SYSTEM\ToxCast Compounds\Phase I and II Con Response\Experiment Date\6-21-16\DARB Results\TC_MW 1073-13_20160608_20160621_13_00(000)_spike_countsDARB.csv</t>
  </si>
  <si>
    <t>L:\Lab\NHEERL_MEA\MAESTRO SYSTEM\ToxCast Compounds\Phase I and II Con Response\Experiment Date\6-21-16\DARB Results\TC_MW 1073-13_20160608_20160621_13_01(000)_spike_countsDARB.csv</t>
  </si>
  <si>
    <t>L:\Lab\NHEERL_MEA\MAESTRO SYSTEM\ToxCast Compounds\Phase I and II Con Response\Experiment Date\6-23-16\TC_MW 1073-14_20160608_20160623_15_00(000)_spike_countsDARB.csv</t>
  </si>
  <si>
    <t>L:\Lab\NHEERL_MEA\MAESTRO SYSTEM\ToxCast Compounds\Phase I and II Con Response\Experiment Date\6-23-16\TC_MW 1073-14_20160608_20160623_15_01(000)_spike_countsDARB.csv</t>
  </si>
  <si>
    <t>L:\Lab\NHEERL_MEA\MAESTRO SYSTEM\ToxCast Compounds\Phase I and II Con Response\Experiment Date\6-23-16\TC_MW 1073-18_20160608_20160623_15_00(000)_spike_countsDARB.csv</t>
  </si>
  <si>
    <t>L:\Lab\NHEERL_MEA\MAESTRO SYSTEM\ToxCast Compounds\Phase I and II Con Response\Experiment Date\6-23-16\TC_MW 1073-18_20160608_20160623_15_01(000)_spike_countsDARB.csv</t>
  </si>
  <si>
    <t>L:\Lab\NHEERL_MEA\MAESTRO SYSTEM\ToxCast Compounds\Phase I and II Con Response\Experiment Date\6-23-16\TC_MW 1076-44_20160608_20160623_15_00(000)_spike_countsDARB.csv</t>
  </si>
  <si>
    <t>L:\Lab\NHEERL_MEA\MAESTRO SYSTEM\ToxCast Compounds\Phase I and II Con Response\Experiment Date\6-23-16\TC_MW 1076-44_20160608_20160623_15_01(000)_spike_countsDARB.csv</t>
  </si>
  <si>
    <t>MW 1131-33</t>
  </si>
  <si>
    <t>MW 1139-01</t>
  </si>
  <si>
    <t>TC_MW 103X-XX_20160615_20160628_13_XX</t>
  </si>
  <si>
    <t>MW 1130-17</t>
  </si>
  <si>
    <t>MW 1139-02</t>
  </si>
  <si>
    <t>MW 1139-03</t>
  </si>
  <si>
    <t>MW 1139-04</t>
  </si>
  <si>
    <t>TC_MW 1039-XX_20160615_20160630_15_XX</t>
  </si>
  <si>
    <t>L:\Lab\NHEERL_MEA\MAESTRO SYSTEM\ToxCast Compounds\Phase I and II Con Response\Experiment Date\6-28-16\DARB Results\TC_MW 1139-01_20160615_20160628_13_01(000)_spike_countsDARB.csv</t>
  </si>
  <si>
    <t>L:\Lab\NHEERL_MEA\MAESTRO SYSTEM\ToxCast Compounds\Phase I and II Con Response\Experiment Date\6-28-16\DARB Results\TC_MW 1139-01_20160615_20160628_13_00(000)_spike_countsDARB.csv</t>
  </si>
  <si>
    <t>L:\Lab\NHEERL_MEA\MAESTRO SYSTEM\ToxCast Compounds\Phase I and II Con Response\Experiment Date\6-28-16\DARB Results\TC_MW 1131-33_20160615_20160628_13_00(000)_spike_countsDARB.csv</t>
  </si>
  <si>
    <t>L:\Lab\NHEERL_MEA\MAESTRO SYSTEM\ToxCast Compounds\Phase I and II Con Response\Experiment Date\6-28-16\DARB Results\TC_MW 1131-33_20160615_20160628_13_01(000)_spike_countsDARB.csv</t>
  </si>
  <si>
    <t>L:\Lab\NHEERL_MEA\MAESTRO SYSTEM\ToxCast Compounds\Phase I and II Con Response\Experiment Date\6-28-16\DARB Results\TC_MW 1130-17_20160615_20160628_13_00(000)_spike_countsDARB.csv</t>
  </si>
  <si>
    <t>L:\Lab\NHEERL_MEA\MAESTRO SYSTEM\ToxCast Compounds\Phase I and II Con Response\Experiment Date\6-28-16\DARB Results\TC_MW 1130-17_20160615_20160628_13_01(000)_spike_countsDARB.csv</t>
  </si>
  <si>
    <t>D5-33, E1-21, 44, E4-32</t>
  </si>
  <si>
    <t>None</t>
  </si>
  <si>
    <t>D5-33</t>
  </si>
  <si>
    <t>L:\Lab\NHEERL_MEA\MAESTRO SYSTEM\ToxCast Compounds\Phase I and II Con Response\Experiment Date\6-30-16\DARB Results\TC_MW 1139-02_20160615_20160630_15_00(000)_spike_countsDARB.csv</t>
  </si>
  <si>
    <t>L:\Lab\NHEERL_MEA\MAESTRO SYSTEM\ToxCast Compounds\Phase I and II Con Response\Experiment Date\6-30-16\DARB Results\TC_MW 1139-02_20160615_20160630_15_01(000)_spike_countsDARB.csv</t>
  </si>
  <si>
    <t>L:\Lab\NHEERL_MEA\MAESTRO SYSTEM\ToxCast Compounds\Phase I and II Con Response\Experiment Date\6-30-16\DARB Results\TC_MW 1139-03_20160615_20160630_15_00(000)_spike_countsDARB.csv</t>
  </si>
  <si>
    <t>L:\Lab\NHEERL_MEA\MAESTRO SYSTEM\ToxCast Compounds\Phase I and II Con Response\Experiment Date\6-30-16\DARB Results\TC_MW 1139-03_20160615_20160630_15_01(000)_spike_countsDARB.csv</t>
  </si>
  <si>
    <t>L:\Lab\NHEERL_MEA\MAESTRO SYSTEM\ToxCast Compounds\Phase I and II Con Response\Experiment Date\6-30-16\DARB Results\TC_MW 1139-04_20160615_20160630_15_00(000)_spike_countsDARB.csv</t>
  </si>
  <si>
    <t>L:\Lab\NHEERL_MEA\MAESTRO SYSTEM\ToxCast Compounds\Phase I and II Con Response\Experiment Date\6-30-16\DARB Results\TC_MW 1139-04_20160615_20160630_15_01(000)_spike_countsDARB.csv</t>
  </si>
  <si>
    <t>MW 1139-05</t>
  </si>
  <si>
    <t>MW 1139-06</t>
  </si>
  <si>
    <t>MW 1139-07</t>
  </si>
  <si>
    <t>Repeat of 6/7/2016</t>
  </si>
  <si>
    <t>Repeat of 5/31/2016</t>
  </si>
  <si>
    <t>MW 1139-08</t>
  </si>
  <si>
    <t>MW 1139-09</t>
  </si>
  <si>
    <t>MW 1139-10</t>
  </si>
  <si>
    <t>TC_MW 1039-XX_20160629_20160714_15_XX</t>
  </si>
  <si>
    <t>TC_MW 1039-XX_20160629_20160712_13_XX</t>
  </si>
  <si>
    <t>L:\Lab\NHEERL_MEA\MAESTRO SYSTEM\ToxCast Compounds\Phase I and II Con Response\Experiment Date\7-12-16\DARB Results\TC_MW 1139-05_20160629_20160712_13_00(000)_spike_countsDARB.csv</t>
  </si>
  <si>
    <t>L:\Lab\NHEERL_MEA\MAESTRO SYSTEM\ToxCast Compounds\Phase I and II Con Response\Experiment Date\7-12-16\DARB Results\TC_MW 1139-05_20160629_20160712_13_01(000)_spike_countsDARB.csv</t>
  </si>
  <si>
    <t>L:\Lab\NHEERL_MEA\MAESTRO SYSTEM\ToxCast Compounds\Phase I and II Con Response\Experiment Date\7-12-16\DARB Results\TC_MW 1139-06_20160629_20160712_13_00(000)_spike_countsDARB.csv</t>
  </si>
  <si>
    <t>L:\Lab\NHEERL_MEA\MAESTRO SYSTEM\ToxCast Compounds\Phase I and II Con Response\Experiment Date\7-12-16\DARB Results\TC_MW 1139-06_20160629_20160712_13_01(000)_spike_countsDARB.csv</t>
  </si>
  <si>
    <t>L:\Lab\NHEERL_MEA\MAESTRO SYSTEM\ToxCast Compounds\Phase I and II Con Response\Experiment Date\7-12-16\DARB Results\TC_MW 1139-07_20160629_20160712_13_00(000)_spike_countsDARB.csv</t>
  </si>
  <si>
    <t>L:\Lab\NHEERL_MEA\MAESTRO SYSTEM\ToxCast Compounds\Phase I and II Con Response\Experiment Date\7-12-16\DARB Results\TC_MW 1139-07_20160629_20160712_13_01(000)_spike_countsDARB.csv</t>
  </si>
  <si>
    <t>L:\Lab\NHEERL_MEA\MAESTRO SYSTEM\ToxCast Compounds\Phase I and II Con Response\Experiment Date\7-14-16\DARB Results\TC_MW 1139-08_20160629_20160714_15_00(000)_spike_countsDARB.csv</t>
  </si>
  <si>
    <t>L:\Lab\NHEERL_MEA\MAESTRO SYSTEM\ToxCast Compounds\Phase I and II Con Response\Experiment Date\7-14-16\DARB Results\TC_MW 1139-08_20160629_20160714_15_01(000)_spike_countsDARB.csv</t>
  </si>
  <si>
    <t>L:\Lab\NHEERL_MEA\MAESTRO SYSTEM\ToxCast Compounds\Phase I and II Con Response\Experiment Date\7-14-16\DARB Results\TC_MW 1139-09_20160629_20160714_15_00(000)_spike_countsDARB.csv</t>
  </si>
  <si>
    <t>L:\Lab\NHEERL_MEA\MAESTRO SYSTEM\ToxCast Compounds\Phase I and II Con Response\Experiment Date\7-14-16\DARB Results\TC_MW 1139-09_20160629_20160714_15_01(000)_spike_countsDARB.csv</t>
  </si>
  <si>
    <t>L:\Lab\NHEERL_MEA\MAESTRO SYSTEM\ToxCast Compounds\Phase I and II Con Response\Experiment Date\7-14-16\DARB Results\TC_MW 1139-10_20160629_20160714_15_00(000)_spike_countsDARB.csv</t>
  </si>
  <si>
    <t>L:\Lab\NHEERL_MEA\MAESTRO SYSTEM\ToxCast Compounds\Phase I and II Con Response\Experiment Date\7-14-16\DARB Results\TC_MW 1139-10_20160629_20160714_15_01(000)_spike_countsDARB.csv</t>
  </si>
  <si>
    <t>B7-41, E2-34</t>
  </si>
  <si>
    <t>B7-41</t>
  </si>
  <si>
    <t>0.01 µM</t>
  </si>
  <si>
    <t>0.003 µM</t>
  </si>
  <si>
    <t>0.001 µM</t>
  </si>
  <si>
    <t>0.0003 µM</t>
  </si>
  <si>
    <t>0.0001 µM</t>
  </si>
  <si>
    <t>0.00003 µM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</si>
</sst>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;@"/>
    <numFmt numFmtId="165" formatCode="0.000"/>
    <numFmt numFmtId="166" formatCode="0.0"/>
  </numFmts>
  <fonts count="5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7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7"/>
      <color rgb="FF7030A0"/>
      <name val="Calibri"/>
      <family val="2"/>
      <scheme val="minor"/>
    </font>
    <font>
      <sz val="7"/>
      <color theme="4" tint="-0.249977111117893"/>
      <name val="Calibri"/>
      <family val="2"/>
      <scheme val="minor"/>
    </font>
    <font>
      <b/>
      <sz val="11"/>
      <color rgb="FFD0009A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7"/>
      <color theme="8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indexed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rgb="FFF84E0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928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1C1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FFFF00"/>
        <bgColor theme="8" tint="0.79998168889431442"/>
      </patternFill>
    </fill>
    <fill>
      <patternFill patternType="solid">
        <fgColor rgb="FFFFFF00"/>
        <bgColor theme="8" tint="0.59999389629810485"/>
      </patternFill>
    </fill>
    <fill>
      <patternFill patternType="solid">
        <fgColor rgb="FFF6F6F6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indexed="64"/>
      </bottom>
      <diagonal/>
    </border>
    <border>
      <left style="thin">
        <color theme="8" tint="0.39997558519241921"/>
      </left>
      <right style="thin">
        <color theme="8" tint="0.39997558519241921"/>
      </right>
      <top/>
      <bottom style="thin">
        <color theme="8" tint="0.39997558519241921"/>
      </bottom>
      <diagonal/>
    </border>
    <border>
      <left/>
      <right/>
      <top/>
      <bottom style="medium">
        <color rgb="FFEEEEEE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theme="8" tint="0.39997558519241921"/>
      </right>
      <top style="medium">
        <color indexed="64"/>
      </top>
      <bottom style="thin">
        <color theme="8" tint="0.39997558519241921"/>
      </bottom>
      <diagonal/>
    </border>
    <border>
      <left style="thin">
        <color theme="8" tint="0.39997558519241921"/>
      </left>
      <right style="thin">
        <color theme="8" tint="0.39997558519241921"/>
      </right>
      <top style="medium">
        <color indexed="64"/>
      </top>
      <bottom style="thin">
        <color theme="8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theme="8" tint="0.39997558519241921"/>
      </right>
      <top style="thin">
        <color theme="8" tint="0.39997558519241921"/>
      </top>
      <bottom style="medium">
        <color indexed="64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8" tint="0.39997558519241921"/>
      </right>
      <top style="thin">
        <color theme="8" tint="0.39997558519241921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theme="8" tint="0.3999755851924192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47" fillId="0" borderId="0" applyNumberFormat="0" applyFill="0" applyBorder="0" applyAlignment="0" applyProtection="0"/>
  </cellStyleXfs>
  <cellXfs count="230">
    <xf numFmtId="0" fontId="0" fillId="0" borderId="0" xfId="0"/>
    <xf numFmtId="0" fontId="0" fillId="0" borderId="0" xfId="0" applyAlignment="1">
      <alignment vertical="top" wrapText="1"/>
    </xf>
    <xf numFmtId="0" fontId="18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  <xf numFmtId="0" fontId="19" fillId="0" borderId="0" xfId="0" applyFont="1"/>
    <xf numFmtId="0" fontId="1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6" fillId="0" borderId="0" xfId="0" applyFont="1"/>
    <xf numFmtId="0" fontId="21" fillId="0" borderId="0" xfId="0" applyFont="1" applyFill="1" applyAlignment="1">
      <alignment horizontal="center"/>
    </xf>
    <xf numFmtId="0" fontId="21" fillId="0" borderId="0" xfId="0" applyFont="1" applyFill="1"/>
    <xf numFmtId="0" fontId="23" fillId="0" borderId="0" xfId="0" applyFont="1" applyFill="1"/>
    <xf numFmtId="0" fontId="22" fillId="0" borderId="0" xfId="0" applyFont="1" applyFill="1" applyBorder="1" applyAlignment="1">
      <alignment horizontal="center"/>
    </xf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25" fillId="0" borderId="10" xfId="0" applyFont="1" applyFill="1" applyBorder="1"/>
    <xf numFmtId="0" fontId="24" fillId="0" borderId="0" xfId="0" applyFont="1"/>
    <xf numFmtId="0" fontId="24" fillId="0" borderId="0" xfId="0" applyFont="1" applyAlignment="1">
      <alignment horizontal="center"/>
    </xf>
    <xf numFmtId="14" fontId="0" fillId="0" borderId="0" xfId="0" applyNumberFormat="1"/>
    <xf numFmtId="0" fontId="0" fillId="0" borderId="0" xfId="0" quotePrefix="1"/>
    <xf numFmtId="0" fontId="0" fillId="0" borderId="10" xfId="0" applyBorder="1" applyAlignment="1">
      <alignment horizontal="center"/>
    </xf>
    <xf numFmtId="0" fontId="27" fillId="0" borderId="0" xfId="0" applyFont="1"/>
    <xf numFmtId="0" fontId="16" fillId="0" borderId="0" xfId="0" applyFont="1" applyBorder="1" applyAlignment="1">
      <alignment vertical="top" wrapText="1"/>
    </xf>
    <xf numFmtId="0" fontId="16" fillId="0" borderId="0" xfId="0" applyFont="1" applyBorder="1" applyAlignment="1">
      <alignment horizontal="left" vertical="top"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16" fillId="0" borderId="0" xfId="0" applyFont="1" applyAlignment="1"/>
    <xf numFmtId="0" fontId="23" fillId="0" borderId="0" xfId="0" applyFont="1" applyFill="1" applyAlignment="1"/>
    <xf numFmtId="0" fontId="28" fillId="0" borderId="10" xfId="0" applyFont="1" applyFill="1" applyBorder="1"/>
    <xf numFmtId="0" fontId="26" fillId="0" borderId="0" xfId="0" applyFont="1"/>
    <xf numFmtId="0" fontId="29" fillId="0" borderId="0" xfId="0" applyFont="1"/>
    <xf numFmtId="0" fontId="30" fillId="0" borderId="0" xfId="0" applyFont="1"/>
    <xf numFmtId="14" fontId="28" fillId="0" borderId="10" xfId="0" applyNumberFormat="1" applyFont="1" applyFill="1" applyBorder="1"/>
    <xf numFmtId="0" fontId="23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20" fillId="0" borderId="0" xfId="0" applyFont="1"/>
    <xf numFmtId="22" fontId="0" fillId="0" borderId="0" xfId="0" applyNumberFormat="1"/>
    <xf numFmtId="0" fontId="16" fillId="0" borderId="0" xfId="0" applyFont="1" applyAlignment="1">
      <alignment horizontal="left"/>
    </xf>
    <xf numFmtId="0" fontId="14" fillId="0" borderId="0" xfId="0" applyFont="1"/>
    <xf numFmtId="0" fontId="0" fillId="0" borderId="0" xfId="0" applyFont="1"/>
    <xf numFmtId="0" fontId="0" fillId="0" borderId="0" xfId="0" applyBorder="1" applyAlignment="1">
      <alignment horizontal="right"/>
    </xf>
    <xf numFmtId="0" fontId="0" fillId="0" borderId="11" xfId="0" applyBorder="1" applyAlignment="1">
      <alignment horizontal="center"/>
    </xf>
    <xf numFmtId="0" fontId="34" fillId="0" borderId="10" xfId="0" applyFont="1" applyFill="1" applyBorder="1"/>
    <xf numFmtId="0" fontId="35" fillId="0" borderId="10" xfId="0" applyFont="1" applyFill="1" applyBorder="1"/>
    <xf numFmtId="14" fontId="35" fillId="0" borderId="10" xfId="0" applyNumberFormat="1" applyFont="1" applyFill="1" applyBorder="1"/>
    <xf numFmtId="0" fontId="16" fillId="0" borderId="0" xfId="0" applyFont="1" applyFill="1" applyBorder="1" applyAlignment="1">
      <alignment vertical="top" wrapText="1"/>
    </xf>
    <xf numFmtId="0" fontId="36" fillId="0" borderId="0" xfId="0" applyFont="1"/>
    <xf numFmtId="0" fontId="37" fillId="0" borderId="0" xfId="0" applyFont="1"/>
    <xf numFmtId="0" fontId="16" fillId="0" borderId="0" xfId="0" applyFont="1" applyFill="1" applyBorder="1"/>
    <xf numFmtId="0" fontId="38" fillId="0" borderId="10" xfId="0" applyFont="1" applyFill="1" applyBorder="1"/>
    <xf numFmtId="14" fontId="38" fillId="0" borderId="10" xfId="0" applyNumberFormat="1" applyFont="1" applyFill="1" applyBorder="1"/>
    <xf numFmtId="0" fontId="39" fillId="0" borderId="0" xfId="0" applyFont="1"/>
    <xf numFmtId="0" fontId="40" fillId="0" borderId="0" xfId="0" applyFont="1" applyFill="1" applyBorder="1"/>
    <xf numFmtId="0" fontId="42" fillId="0" borderId="0" xfId="0" applyFont="1" applyFill="1" applyBorder="1"/>
    <xf numFmtId="0" fontId="42" fillId="0" borderId="0" xfId="0" applyFont="1"/>
    <xf numFmtId="0" fontId="23" fillId="0" borderId="0" xfId="0" applyFont="1"/>
    <xf numFmtId="0" fontId="43" fillId="0" borderId="0" xfId="0" applyFont="1"/>
    <xf numFmtId="0" fontId="40" fillId="0" borderId="0" xfId="0" applyFont="1"/>
    <xf numFmtId="0" fontId="41" fillId="0" borderId="0" xfId="0" applyFont="1"/>
    <xf numFmtId="0" fontId="44" fillId="0" borderId="0" xfId="0" applyFont="1"/>
    <xf numFmtId="0" fontId="0" fillId="0" borderId="0" xfId="0" applyAlignment="1">
      <alignment horizontal="righ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19" fillId="41" borderId="17" xfId="0" applyFont="1" applyFill="1" applyBorder="1"/>
    <xf numFmtId="0" fontId="19" fillId="41" borderId="17" xfId="0" applyFont="1" applyFill="1" applyBorder="1" applyAlignment="1">
      <alignment horizontal="left"/>
    </xf>
    <xf numFmtId="0" fontId="19" fillId="42" borderId="17" xfId="0" applyFont="1" applyFill="1" applyBorder="1"/>
    <xf numFmtId="0" fontId="19" fillId="42" borderId="17" xfId="0" applyFont="1" applyFill="1" applyBorder="1" applyAlignment="1">
      <alignment horizontal="left"/>
    </xf>
    <xf numFmtId="0" fontId="45" fillId="42" borderId="17" xfId="0" applyFont="1" applyFill="1" applyBorder="1"/>
    <xf numFmtId="0" fontId="45" fillId="41" borderId="17" xfId="0" applyFont="1" applyFill="1" applyBorder="1"/>
    <xf numFmtId="0" fontId="46" fillId="41" borderId="17" xfId="0" applyFont="1" applyFill="1" applyBorder="1"/>
    <xf numFmtId="0" fontId="46" fillId="42" borderId="17" xfId="0" applyFont="1" applyFill="1" applyBorder="1"/>
    <xf numFmtId="0" fontId="19" fillId="43" borderId="17" xfId="0" applyFont="1" applyFill="1" applyBorder="1"/>
    <xf numFmtId="0" fontId="19" fillId="43" borderId="17" xfId="0" applyFont="1" applyFill="1" applyBorder="1" applyAlignment="1">
      <alignment horizontal="left"/>
    </xf>
    <xf numFmtId="0" fontId="19" fillId="44" borderId="17" xfId="0" applyFont="1" applyFill="1" applyBorder="1"/>
    <xf numFmtId="0" fontId="19" fillId="44" borderId="17" xfId="0" applyFont="1" applyFill="1" applyBorder="1" applyAlignment="1">
      <alignment horizontal="left"/>
    </xf>
    <xf numFmtId="0" fontId="19" fillId="42" borderId="19" xfId="0" applyFont="1" applyFill="1" applyBorder="1"/>
    <xf numFmtId="0" fontId="19" fillId="42" borderId="19" xfId="0" applyFont="1" applyFill="1" applyBorder="1" applyAlignment="1">
      <alignment horizontal="left"/>
    </xf>
    <xf numFmtId="0" fontId="45" fillId="42" borderId="19" xfId="0" applyFont="1" applyFill="1" applyBorder="1"/>
    <xf numFmtId="0" fontId="19" fillId="41" borderId="18" xfId="0" applyFont="1" applyFill="1" applyBorder="1"/>
    <xf numFmtId="0" fontId="19" fillId="41" borderId="18" xfId="0" applyFont="1" applyFill="1" applyBorder="1" applyAlignment="1">
      <alignment horizontal="left"/>
    </xf>
    <xf numFmtId="0" fontId="45" fillId="41" borderId="18" xfId="0" applyFont="1" applyFill="1" applyBorder="1"/>
    <xf numFmtId="0" fontId="21" fillId="0" borderId="0" xfId="42" applyFont="1"/>
    <xf numFmtId="0" fontId="48" fillId="0" borderId="0" xfId="0" applyFont="1"/>
    <xf numFmtId="0" fontId="0" fillId="0" borderId="0" xfId="0" applyFont="1" applyFill="1" applyBorder="1" applyAlignment="1">
      <alignment horizontal="right" vertical="top"/>
    </xf>
    <xf numFmtId="0" fontId="0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19" fillId="41" borderId="19" xfId="0" applyFont="1" applyFill="1" applyBorder="1"/>
    <xf numFmtId="0" fontId="19" fillId="41" borderId="19" xfId="0" applyFont="1" applyFill="1" applyBorder="1" applyAlignment="1">
      <alignment horizontal="left"/>
    </xf>
    <xf numFmtId="0" fontId="45" fillId="41" borderId="19" xfId="0" applyFont="1" applyFill="1" applyBorder="1"/>
    <xf numFmtId="0" fontId="21" fillId="45" borderId="20" xfId="0" applyFont="1" applyFill="1" applyBorder="1" applyAlignment="1">
      <alignment vertical="center" wrapText="1"/>
    </xf>
    <xf numFmtId="0" fontId="19" fillId="41" borderId="21" xfId="0" applyFont="1" applyFill="1" applyBorder="1"/>
    <xf numFmtId="0" fontId="19" fillId="41" borderId="21" xfId="0" applyFont="1" applyFill="1" applyBorder="1" applyAlignment="1">
      <alignment horizontal="left"/>
    </xf>
    <xf numFmtId="0" fontId="45" fillId="41" borderId="21" xfId="0" applyFont="1" applyFill="1" applyBorder="1"/>
    <xf numFmtId="0" fontId="19" fillId="41" borderId="0" xfId="0" applyFont="1" applyFill="1" applyBorder="1"/>
    <xf numFmtId="0" fontId="19" fillId="41" borderId="0" xfId="0" applyFont="1" applyFill="1" applyBorder="1" applyAlignment="1">
      <alignment horizontal="left"/>
    </xf>
    <xf numFmtId="0" fontId="45" fillId="41" borderId="0" xfId="0" applyFont="1" applyFill="1" applyBorder="1"/>
    <xf numFmtId="0" fontId="0" fillId="46" borderId="0" xfId="0" applyFill="1"/>
    <xf numFmtId="0" fontId="16" fillId="0" borderId="0" xfId="0" applyFont="1" applyAlignment="1">
      <alignment horizontal="right"/>
    </xf>
    <xf numFmtId="0" fontId="49" fillId="0" borderId="10" xfId="0" applyFon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166" fontId="0" fillId="0" borderId="0" xfId="0" applyNumberFormat="1"/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50" fillId="0" borderId="0" xfId="0" applyFont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/>
    <xf numFmtId="166" fontId="50" fillId="0" borderId="0" xfId="0" applyNumberFormat="1" applyFont="1" applyAlignment="1">
      <alignment horizontal="center"/>
    </xf>
    <xf numFmtId="0" fontId="50" fillId="0" borderId="0" xfId="0" applyFont="1" applyAlignment="1">
      <alignment horizontal="left"/>
    </xf>
    <xf numFmtId="0" fontId="46" fillId="0" borderId="0" xfId="0" applyFont="1" applyBorder="1" applyAlignment="1">
      <alignment vertical="top" wrapText="1"/>
    </xf>
    <xf numFmtId="0" fontId="46" fillId="0" borderId="0" xfId="0" applyFont="1" applyBorder="1" applyAlignment="1">
      <alignment horizontal="left" vertical="top" wrapText="1"/>
    </xf>
    <xf numFmtId="0" fontId="46" fillId="0" borderId="0" xfId="0" applyFont="1" applyFill="1" applyBorder="1" applyAlignment="1">
      <alignment vertical="top" wrapText="1"/>
    </xf>
    <xf numFmtId="0" fontId="50" fillId="0" borderId="0" xfId="0" quotePrefix="1" applyFont="1"/>
    <xf numFmtId="166" fontId="50" fillId="0" borderId="0" xfId="0" applyNumberFormat="1" applyFont="1"/>
    <xf numFmtId="16" fontId="0" fillId="0" borderId="22" xfId="0" applyNumberFormat="1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19" fillId="42" borderId="21" xfId="0" applyFont="1" applyFill="1" applyBorder="1"/>
    <xf numFmtId="0" fontId="19" fillId="42" borderId="21" xfId="0" applyFont="1" applyFill="1" applyBorder="1" applyAlignment="1">
      <alignment horizontal="left"/>
    </xf>
    <xf numFmtId="0" fontId="45" fillId="42" borderId="21" xfId="0" applyFont="1" applyFill="1" applyBorder="1"/>
    <xf numFmtId="0" fontId="19" fillId="41" borderId="27" xfId="0" applyFont="1" applyFill="1" applyBorder="1"/>
    <xf numFmtId="0" fontId="19" fillId="41" borderId="28" xfId="0" applyFont="1" applyFill="1" applyBorder="1"/>
    <xf numFmtId="0" fontId="19" fillId="41" borderId="28" xfId="0" applyFont="1" applyFill="1" applyBorder="1" applyAlignment="1">
      <alignment horizontal="left"/>
    </xf>
    <xf numFmtId="0" fontId="45" fillId="41" borderId="28" xfId="0" applyFont="1" applyFill="1" applyBorder="1"/>
    <xf numFmtId="0" fontId="0" fillId="0" borderId="29" xfId="0" applyBorder="1"/>
    <xf numFmtId="0" fontId="19" fillId="42" borderId="30" xfId="0" applyFont="1" applyFill="1" applyBorder="1"/>
    <xf numFmtId="0" fontId="0" fillId="0" borderId="31" xfId="0" applyBorder="1"/>
    <xf numFmtId="0" fontId="19" fillId="41" borderId="30" xfId="0" applyFont="1" applyFill="1" applyBorder="1"/>
    <xf numFmtId="0" fontId="19" fillId="44" borderId="30" xfId="0" applyFont="1" applyFill="1" applyBorder="1"/>
    <xf numFmtId="0" fontId="19" fillId="41" borderId="32" xfId="0" applyFont="1" applyFill="1" applyBorder="1"/>
    <xf numFmtId="0" fontId="19" fillId="41" borderId="33" xfId="0" applyFont="1" applyFill="1" applyBorder="1"/>
    <xf numFmtId="0" fontId="19" fillId="41" borderId="33" xfId="0" applyFont="1" applyFill="1" applyBorder="1" applyAlignment="1">
      <alignment horizontal="left"/>
    </xf>
    <xf numFmtId="0" fontId="45" fillId="41" borderId="33" xfId="0" applyFont="1" applyFill="1" applyBorder="1"/>
    <xf numFmtId="0" fontId="0" fillId="0" borderId="34" xfId="0" applyBorder="1"/>
    <xf numFmtId="0" fontId="19" fillId="42" borderId="27" xfId="0" applyFont="1" applyFill="1" applyBorder="1"/>
    <xf numFmtId="0" fontId="19" fillId="42" borderId="28" xfId="0" applyFont="1" applyFill="1" applyBorder="1"/>
    <xf numFmtId="0" fontId="19" fillId="42" borderId="28" xfId="0" applyFont="1" applyFill="1" applyBorder="1" applyAlignment="1">
      <alignment horizontal="left"/>
    </xf>
    <xf numFmtId="0" fontId="45" fillId="42" borderId="28" xfId="0" applyFont="1" applyFill="1" applyBorder="1"/>
    <xf numFmtId="0" fontId="19" fillId="43" borderId="30" xfId="0" applyFont="1" applyFill="1" applyBorder="1"/>
    <xf numFmtId="0" fontId="19" fillId="42" borderId="32" xfId="0" applyFont="1" applyFill="1" applyBorder="1"/>
    <xf numFmtId="0" fontId="19" fillId="42" borderId="33" xfId="0" applyFont="1" applyFill="1" applyBorder="1"/>
    <xf numFmtId="0" fontId="19" fillId="42" borderId="33" xfId="0" applyFont="1" applyFill="1" applyBorder="1" applyAlignment="1">
      <alignment horizontal="left"/>
    </xf>
    <xf numFmtId="0" fontId="45" fillId="42" borderId="33" xfId="0" applyFont="1" applyFill="1" applyBorder="1"/>
    <xf numFmtId="0" fontId="0" fillId="0" borderId="25" xfId="0" applyBorder="1"/>
    <xf numFmtId="0" fontId="0" fillId="0" borderId="0" xfId="0" applyBorder="1"/>
    <xf numFmtId="0" fontId="0" fillId="0" borderId="26" xfId="0" applyBorder="1"/>
    <xf numFmtId="0" fontId="19" fillId="41" borderId="35" xfId="0" applyFont="1" applyFill="1" applyBorder="1"/>
    <xf numFmtId="0" fontId="19" fillId="41" borderId="36" xfId="0" applyFont="1" applyFill="1" applyBorder="1"/>
    <xf numFmtId="0" fontId="16" fillId="0" borderId="0" xfId="0" applyFont="1" applyBorder="1" applyAlignment="1">
      <alignment wrapText="1"/>
    </xf>
    <xf numFmtId="0" fontId="16" fillId="0" borderId="0" xfId="0" applyFont="1" applyBorder="1" applyAlignment="1">
      <alignment horizontal="left" wrapText="1"/>
    </xf>
    <xf numFmtId="0" fontId="0" fillId="0" borderId="0" xfId="0" applyAlignment="1"/>
    <xf numFmtId="0" fontId="16" fillId="0" borderId="0" xfId="0" applyFont="1" applyFill="1" applyBorder="1" applyAlignment="1">
      <alignment wrapText="1"/>
    </xf>
    <xf numFmtId="2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0" fillId="46" borderId="0" xfId="0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/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51" fillId="0" borderId="0" xfId="0" applyFont="1" applyFill="1" applyAlignment="1">
      <alignment horizontal="center" vertical="center"/>
    </xf>
    <xf numFmtId="0" fontId="52" fillId="37" borderId="10" xfId="0" applyFont="1" applyFill="1" applyBorder="1" applyAlignment="1">
      <alignment horizontal="center" vertical="center"/>
    </xf>
    <xf numFmtId="0" fontId="53" fillId="34" borderId="10" xfId="0" applyFont="1" applyFill="1" applyBorder="1" applyAlignment="1">
      <alignment horizontal="center" vertical="center"/>
    </xf>
    <xf numFmtId="0" fontId="54" fillId="35" borderId="10" xfId="0" applyFont="1" applyFill="1" applyBorder="1" applyAlignment="1">
      <alignment horizontal="center" vertical="center"/>
    </xf>
    <xf numFmtId="0" fontId="52" fillId="33" borderId="10" xfId="0" applyFont="1" applyFill="1" applyBorder="1" applyAlignment="1">
      <alignment horizontal="center" vertical="center"/>
    </xf>
    <xf numFmtId="0" fontId="55" fillId="36" borderId="10" xfId="0" applyFont="1" applyFill="1" applyBorder="1" applyAlignment="1">
      <alignment horizontal="center" vertical="center"/>
    </xf>
    <xf numFmtId="0" fontId="53" fillId="37" borderId="10" xfId="0" applyFont="1" applyFill="1" applyBorder="1" applyAlignment="1">
      <alignment horizontal="center" vertical="center"/>
    </xf>
    <xf numFmtId="0" fontId="52" fillId="34" borderId="11" xfId="0" applyFont="1" applyFill="1" applyBorder="1" applyAlignment="1">
      <alignment horizontal="center" vertical="center"/>
    </xf>
    <xf numFmtId="0" fontId="56" fillId="33" borderId="10" xfId="0" applyFont="1" applyFill="1" applyBorder="1" applyAlignment="1">
      <alignment horizontal="center" vertical="center"/>
    </xf>
    <xf numFmtId="0" fontId="50" fillId="0" borderId="0" xfId="0" quotePrefix="1" applyFont="1" applyAlignment="1">
      <alignment horizontal="left"/>
    </xf>
    <xf numFmtId="1" fontId="0" fillId="0" borderId="0" xfId="0" applyNumberFormat="1"/>
    <xf numFmtId="166" fontId="0" fillId="46" borderId="0" xfId="0" applyNumberFormat="1" applyFill="1" applyAlignment="1">
      <alignment horizontal="center"/>
    </xf>
    <xf numFmtId="16" fontId="0" fillId="0" borderId="22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" fontId="0" fillId="0" borderId="23" xfId="0" applyNumberFormat="1" applyBorder="1" applyAlignment="1">
      <alignment horizontal="center" vertical="center"/>
    </xf>
    <xf numFmtId="16" fontId="0" fillId="0" borderId="24" xfId="0" applyNumberFormat="1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16" fontId="0" fillId="0" borderId="22" xfId="0" applyNumberFormat="1" applyBorder="1" applyAlignment="1">
      <alignment horizontal="center" vertical="center" wrapText="1"/>
    </xf>
    <xf numFmtId="16" fontId="0" fillId="0" borderId="23" xfId="0" applyNumberFormat="1" applyBorder="1" applyAlignment="1">
      <alignment horizontal="center" vertical="center" wrapText="1"/>
    </xf>
    <xf numFmtId="16" fontId="0" fillId="0" borderId="24" xfId="0" applyNumberFormat="1" applyBorder="1" applyAlignment="1">
      <alignment horizontal="center" vertical="center" wrapText="1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3" fillId="0" borderId="0" xfId="0" applyFont="1" applyFill="1" applyAlignment="1">
      <alignment horizontal="left"/>
    </xf>
    <xf numFmtId="0" fontId="22" fillId="0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D0009A"/>
      <color rgb="FF9966FF"/>
      <color rgb="FFC1C1FF"/>
      <color rgb="FFF84E02"/>
      <color rgb="FFFC4C3E"/>
      <color rgb="FF263C18"/>
      <color rgb="FFB3B3FF"/>
      <color rgb="FFCC9286"/>
      <color rgb="FFC27E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Chlorpropham (TX001551)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6-2-15'!$B$241:$B$247</c:f>
              <c:numCache>
                <c:formatCode>General</c:formatCode>
                <c:ptCount val="7"/>
                <c:pt idx="0">
                  <c:v>72.689154806052272</c:v>
                </c:pt>
                <c:pt idx="1">
                  <c:v>80.658363344168592</c:v>
                </c:pt>
                <c:pt idx="2">
                  <c:v>101.99076863954561</c:v>
                </c:pt>
                <c:pt idx="3">
                  <c:v>79.548974318443527</c:v>
                </c:pt>
                <c:pt idx="4">
                  <c:v>75.248558699352415</c:v>
                </c:pt>
                <c:pt idx="5">
                  <c:v>51.720820946375682</c:v>
                </c:pt>
                <c:pt idx="6">
                  <c:v>21.209019471729615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7-417C-A23B-A8ECBF285960}"/>
            </c:ext>
          </c:extLst>
        </c:ser>
        <c:ser>
          <c:idx val="1"/>
          <c:order val="1"/>
          <c:tx>
            <c:strRef>
              <c:f>'Experiment Date 6-2-15'!$C$240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6-2-15'!$C$241:$C$247</c:f>
              <c:numCache>
                <c:formatCode>General</c:formatCode>
                <c:ptCount val="7"/>
                <c:pt idx="0">
                  <c:v>5.8698095084608353</c:v>
                </c:pt>
                <c:pt idx="1">
                  <c:v>5.6812512667948107</c:v>
                </c:pt>
                <c:pt idx="2">
                  <c:v>6.8063873812435807</c:v>
                </c:pt>
                <c:pt idx="3">
                  <c:v>5.0885902375645564</c:v>
                </c:pt>
                <c:pt idx="4">
                  <c:v>5.5139113612583515</c:v>
                </c:pt>
                <c:pt idx="5">
                  <c:v>4.4780382007237582</c:v>
                </c:pt>
                <c:pt idx="6">
                  <c:v>5.270038870277193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7-417C-A23B-A8ECBF285960}"/>
            </c:ext>
          </c:extLst>
        </c:ser>
        <c:ser>
          <c:idx val="2"/>
          <c:order val="2"/>
          <c:tx>
            <c:strRef>
              <c:f>'Experiment Date 6-2-15'!$D$240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6-2-15'!$D$241:$D$247</c:f>
              <c:numCache>
                <c:formatCode>General</c:formatCode>
                <c:ptCount val="7"/>
                <c:pt idx="0">
                  <c:v>98.97040264468562</c:v>
                </c:pt>
                <c:pt idx="1">
                  <c:v>97.372933428756411</c:v>
                </c:pt>
                <c:pt idx="2">
                  <c:v>89.825368474086645</c:v>
                </c:pt>
                <c:pt idx="3">
                  <c:v>98.764597302744278</c:v>
                </c:pt>
                <c:pt idx="4">
                  <c:v>93.803262817888708</c:v>
                </c:pt>
                <c:pt idx="5">
                  <c:v>82.457020409167384</c:v>
                </c:pt>
                <c:pt idx="6">
                  <c:v>96.596783952270656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7-417C-A23B-A8ECBF285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229960"/>
        <c:axId val="524593872"/>
      </c:lineChart>
      <c:catAx>
        <c:axId val="28922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93872"/>
        <c:crosses val="autoZero"/>
        <c:auto val="1"/>
        <c:lblAlgn val="ctr"/>
        <c:lblOffset val="100"/>
        <c:noMultiLvlLbl val="0"/>
      </c:catAx>
      <c:valAx>
        <c:axId val="5245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2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Gentian</a:t>
            </a:r>
            <a:r>
              <a:rPr lang="en-US" baseline="0"/>
              <a:t> Violet (TX009687)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6-2-15'!$B$257:$B$263</c:f>
              <c:numCache>
                <c:formatCode>General</c:formatCode>
                <c:ptCount val="7"/>
                <c:pt idx="0">
                  <c:v>58.034668195362094</c:v>
                </c:pt>
                <c:pt idx="1">
                  <c:v>56.008699023128948</c:v>
                </c:pt>
                <c:pt idx="2">
                  <c:v>48.612681401703647</c:v>
                </c:pt>
                <c:pt idx="3">
                  <c:v>17.714238834226887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6-4D44-99BD-7B9343B7C1C7}"/>
            </c:ext>
          </c:extLst>
        </c:ser>
        <c:ser>
          <c:idx val="1"/>
          <c:order val="1"/>
          <c:tx>
            <c:strRef>
              <c:f>'Experiment Date 6-2-15'!$C$256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6-2-15'!$C$257:$C$263</c:f>
              <c:numCache>
                <c:formatCode>General</c:formatCode>
                <c:ptCount val="7"/>
                <c:pt idx="0">
                  <c:v>7.2208811575635492</c:v>
                </c:pt>
                <c:pt idx="1">
                  <c:v>7.0775076544649282</c:v>
                </c:pt>
                <c:pt idx="2">
                  <c:v>7.4592313816961182</c:v>
                </c:pt>
                <c:pt idx="3">
                  <c:v>8.3515233632679458</c:v>
                </c:pt>
                <c:pt idx="4">
                  <c:v>10.973768093023248</c:v>
                </c:pt>
                <c:pt idx="5">
                  <c:v>13.458192765867992</c:v>
                </c:pt>
                <c:pt idx="6">
                  <c:v>29.710753759428851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6-4D44-99BD-7B9343B7C1C7}"/>
            </c:ext>
          </c:extLst>
        </c:ser>
        <c:ser>
          <c:idx val="2"/>
          <c:order val="2"/>
          <c:tx>
            <c:strRef>
              <c:f>'Experiment Date 6-2-15'!$D$256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6-2-15'!$D$257:$D$263</c:f>
              <c:numCache>
                <c:formatCode>General</c:formatCode>
                <c:ptCount val="7"/>
                <c:pt idx="0">
                  <c:v>96.248437114602339</c:v>
                </c:pt>
                <c:pt idx="1">
                  <c:v>92.209775451020789</c:v>
                </c:pt>
                <c:pt idx="2">
                  <c:v>100.96791900190613</c:v>
                </c:pt>
                <c:pt idx="3">
                  <c:v>94.320885033971251</c:v>
                </c:pt>
                <c:pt idx="4">
                  <c:v>78.33951921720022</c:v>
                </c:pt>
                <c:pt idx="5">
                  <c:v>36.528415271877414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6-4D44-99BD-7B9343B7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219272"/>
        <c:axId val="520219664"/>
      </c:lineChart>
      <c:catAx>
        <c:axId val="52021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9664"/>
        <c:crosses val="autoZero"/>
        <c:auto val="1"/>
        <c:lblAlgn val="ctr"/>
        <c:lblOffset val="100"/>
        <c:noMultiLvlLbl val="0"/>
      </c:catAx>
      <c:valAx>
        <c:axId val="52021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SR144190 (TX015538)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6-2-15'!$B$274:$B$280</c:f>
              <c:numCache>
                <c:formatCode>General</c:formatCode>
                <c:ptCount val="7"/>
                <c:pt idx="0">
                  <c:v>63.482095310895737</c:v>
                </c:pt>
                <c:pt idx="1">
                  <c:v>86.294113813559534</c:v>
                </c:pt>
                <c:pt idx="2">
                  <c:v>63.859598017782879</c:v>
                </c:pt>
                <c:pt idx="3">
                  <c:v>56.33387632448656</c:v>
                </c:pt>
                <c:pt idx="4">
                  <c:v>42.128369104475183</c:v>
                </c:pt>
                <c:pt idx="5">
                  <c:v>28.152576044974335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2-4B3F-8911-9255B6935716}"/>
            </c:ext>
          </c:extLst>
        </c:ser>
        <c:ser>
          <c:idx val="1"/>
          <c:order val="1"/>
          <c:tx>
            <c:strRef>
              <c:f>'Experiment Date 6-2-15'!$C$273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6-2-15'!$C$274:$C$280</c:f>
              <c:numCache>
                <c:formatCode>General</c:formatCode>
                <c:ptCount val="7"/>
                <c:pt idx="0">
                  <c:v>4.5518289121436188</c:v>
                </c:pt>
                <c:pt idx="1">
                  <c:v>4.041182213989404</c:v>
                </c:pt>
                <c:pt idx="2">
                  <c:v>3.7916358809031414</c:v>
                </c:pt>
                <c:pt idx="3">
                  <c:v>3.6964788476479526</c:v>
                </c:pt>
                <c:pt idx="4">
                  <c:v>3.5971738109558591</c:v>
                </c:pt>
                <c:pt idx="5">
                  <c:v>3.4955030917365568</c:v>
                </c:pt>
                <c:pt idx="6">
                  <c:v>3.6211704018033459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2-4B3F-8911-9255B6935716}"/>
            </c:ext>
          </c:extLst>
        </c:ser>
        <c:ser>
          <c:idx val="2"/>
          <c:order val="2"/>
          <c:tx>
            <c:strRef>
              <c:f>'Experiment Date 6-2-15'!$D$273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6-2-15'!$D$274:$D$280</c:f>
              <c:numCache>
                <c:formatCode>General</c:formatCode>
                <c:ptCount val="7"/>
                <c:pt idx="0">
                  <c:v>93.518391858841184</c:v>
                </c:pt>
                <c:pt idx="1">
                  <c:v>102.99677850048023</c:v>
                </c:pt>
                <c:pt idx="2">
                  <c:v>96.173558114268744</c:v>
                </c:pt>
                <c:pt idx="3">
                  <c:v>90.181129935779083</c:v>
                </c:pt>
                <c:pt idx="4">
                  <c:v>85.594181488327536</c:v>
                </c:pt>
                <c:pt idx="5">
                  <c:v>98.344517906846875</c:v>
                </c:pt>
                <c:pt idx="6">
                  <c:v>79.914548058825901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32-4B3F-8911-9255B6935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220448"/>
        <c:axId val="294302152"/>
      </c:lineChart>
      <c:catAx>
        <c:axId val="5202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02152"/>
        <c:crosses val="autoZero"/>
        <c:auto val="1"/>
        <c:lblAlgn val="ctr"/>
        <c:lblOffset val="100"/>
        <c:noMultiLvlLbl val="0"/>
      </c:catAx>
      <c:valAx>
        <c:axId val="29430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Fludioxonil (TP001417)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6-2-15'!$B$290:$B$296</c:f>
              <c:numCache>
                <c:formatCode>General</c:formatCode>
                <c:ptCount val="7"/>
                <c:pt idx="0">
                  <c:v>53.802180066745628</c:v>
                </c:pt>
                <c:pt idx="1">
                  <c:v>68.885646840973891</c:v>
                </c:pt>
                <c:pt idx="2">
                  <c:v>54.701111421653557</c:v>
                </c:pt>
                <c:pt idx="3">
                  <c:v>44.97737394681527</c:v>
                </c:pt>
                <c:pt idx="4">
                  <c:v>58.079944688545233</c:v>
                </c:pt>
                <c:pt idx="5">
                  <c:v>12.785676131676611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5-4E62-BD4C-F110807EDA4D}"/>
            </c:ext>
          </c:extLst>
        </c:ser>
        <c:ser>
          <c:idx val="1"/>
          <c:order val="1"/>
          <c:tx>
            <c:strRef>
              <c:f>'Experiment Date 6-2-15'!$C$289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6-2-15'!$C$290:$C$296</c:f>
              <c:numCache>
                <c:formatCode>General</c:formatCode>
                <c:ptCount val="7"/>
                <c:pt idx="0">
                  <c:v>4.6445130368641294</c:v>
                </c:pt>
                <c:pt idx="1">
                  <c:v>4.5434448934326328</c:v>
                </c:pt>
                <c:pt idx="2">
                  <c:v>4.2768909687246479</c:v>
                </c:pt>
                <c:pt idx="3">
                  <c:v>4.6695816410817743</c:v>
                </c:pt>
                <c:pt idx="4">
                  <c:v>4.4814210336478295</c:v>
                </c:pt>
                <c:pt idx="5">
                  <c:v>4.3097314149479393</c:v>
                </c:pt>
                <c:pt idx="6">
                  <c:v>4.1910006506144191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5-4E62-BD4C-F110807EDA4D}"/>
            </c:ext>
          </c:extLst>
        </c:ser>
        <c:ser>
          <c:idx val="2"/>
          <c:order val="2"/>
          <c:tx>
            <c:strRef>
              <c:f>'Experiment Date 6-2-15'!$D$289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6-2-15'!$D$290:$D$296</c:f>
              <c:numCache>
                <c:formatCode>General</c:formatCode>
                <c:ptCount val="7"/>
                <c:pt idx="0">
                  <c:v>99.023138373868164</c:v>
                </c:pt>
                <c:pt idx="1">
                  <c:v>106.29396956484986</c:v>
                </c:pt>
                <c:pt idx="2">
                  <c:v>88.539536725893143</c:v>
                </c:pt>
                <c:pt idx="3">
                  <c:v>99.619539039045321</c:v>
                </c:pt>
                <c:pt idx="4">
                  <c:v>95.987484637470445</c:v>
                </c:pt>
                <c:pt idx="5">
                  <c:v>96.908050470026481</c:v>
                </c:pt>
                <c:pt idx="6">
                  <c:v>101.29787287898633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5-4E62-BD4C-F110807ED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302936"/>
        <c:axId val="294303328"/>
      </c:lineChart>
      <c:catAx>
        <c:axId val="29430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03328"/>
        <c:crosses val="autoZero"/>
        <c:auto val="1"/>
        <c:lblAlgn val="ctr"/>
        <c:lblOffset val="100"/>
        <c:noMultiLvlLbl val="0"/>
      </c:catAx>
      <c:valAx>
        <c:axId val="2943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0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Bifenthrin (TX000966)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6-2-15'!$B$308:$B$314</c:f>
              <c:numCache>
                <c:formatCode>General</c:formatCode>
                <c:ptCount val="7"/>
                <c:pt idx="0">
                  <c:v>45.697961624390253</c:v>
                </c:pt>
                <c:pt idx="1">
                  <c:v>56.036138885718096</c:v>
                </c:pt>
                <c:pt idx="2">
                  <c:v>75.008268098753476</c:v>
                </c:pt>
                <c:pt idx="3">
                  <c:v>130.97058433075907</c:v>
                </c:pt>
                <c:pt idx="4">
                  <c:v>106.22154197619818</c:v>
                </c:pt>
                <c:pt idx="5">
                  <c:v>109.71263129172223</c:v>
                </c:pt>
                <c:pt idx="6">
                  <c:v>74.131285781531659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C-492F-A8A7-B0A747D7142D}"/>
            </c:ext>
          </c:extLst>
        </c:ser>
        <c:ser>
          <c:idx val="1"/>
          <c:order val="1"/>
          <c:tx>
            <c:strRef>
              <c:f>'Experiment Date 6-2-15'!$C$307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6-2-15'!$C$308:$C$314</c:f>
              <c:numCache>
                <c:formatCode>General</c:formatCode>
                <c:ptCount val="7"/>
                <c:pt idx="0">
                  <c:v>5.3822131413007979</c:v>
                </c:pt>
                <c:pt idx="1">
                  <c:v>4.4591158818769587</c:v>
                </c:pt>
                <c:pt idx="2">
                  <c:v>4.1067182621011051</c:v>
                </c:pt>
                <c:pt idx="3">
                  <c:v>4.5179919030155817</c:v>
                </c:pt>
                <c:pt idx="4">
                  <c:v>4.487710790031735</c:v>
                </c:pt>
                <c:pt idx="5">
                  <c:v>4.3141366777455792</c:v>
                </c:pt>
                <c:pt idx="6">
                  <c:v>4.4493050558034692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C-492F-A8A7-B0A747D7142D}"/>
            </c:ext>
          </c:extLst>
        </c:ser>
        <c:ser>
          <c:idx val="2"/>
          <c:order val="2"/>
          <c:tx>
            <c:strRef>
              <c:f>'Experiment Date 6-2-15'!$D$307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6-2-15'!$D$308:$D$314</c:f>
              <c:numCache>
                <c:formatCode>General</c:formatCode>
                <c:ptCount val="7"/>
                <c:pt idx="0">
                  <c:v>90.586394912228897</c:v>
                </c:pt>
                <c:pt idx="1">
                  <c:v>106.60081817006687</c:v>
                </c:pt>
                <c:pt idx="2">
                  <c:v>97.90812542392257</c:v>
                </c:pt>
                <c:pt idx="3">
                  <c:v>99.355508513152543</c:v>
                </c:pt>
                <c:pt idx="4">
                  <c:v>101.08431077190907</c:v>
                </c:pt>
                <c:pt idx="5">
                  <c:v>114.02409085684332</c:v>
                </c:pt>
                <c:pt idx="6">
                  <c:v>107.73033547951685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C-492F-A8A7-B0A747D71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181256"/>
        <c:axId val="532181648"/>
      </c:lineChart>
      <c:catAx>
        <c:axId val="53218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1648"/>
        <c:crosses val="autoZero"/>
        <c:auto val="1"/>
        <c:lblAlgn val="ctr"/>
        <c:lblOffset val="100"/>
        <c:noMultiLvlLbl val="0"/>
      </c:catAx>
      <c:valAx>
        <c:axId val="5321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Tetramethrin (TX000787)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6-2-15'!$B$326:$B$332</c:f>
              <c:numCache>
                <c:formatCode>General</c:formatCode>
                <c:ptCount val="7"/>
                <c:pt idx="0">
                  <c:v>75.261815445196291</c:v>
                </c:pt>
                <c:pt idx="1">
                  <c:v>72.185735839748972</c:v>
                </c:pt>
                <c:pt idx="2">
                  <c:v>77.19787943522725</c:v>
                </c:pt>
                <c:pt idx="3">
                  <c:v>70.230649240190289</c:v>
                </c:pt>
                <c:pt idx="4">
                  <c:v>81.721455093431757</c:v>
                </c:pt>
                <c:pt idx="5">
                  <c:v>49.195908513505145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0-4CAD-B9F4-763C608AEF54}"/>
            </c:ext>
          </c:extLst>
        </c:ser>
        <c:ser>
          <c:idx val="1"/>
          <c:order val="1"/>
          <c:tx>
            <c:strRef>
              <c:f>'Experiment Date 6-2-15'!$C$325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6-2-15'!$C$326:$C$332</c:f>
              <c:numCache>
                <c:formatCode>General</c:formatCode>
                <c:ptCount val="7"/>
                <c:pt idx="0">
                  <c:v>6.3329826874307713</c:v>
                </c:pt>
                <c:pt idx="1">
                  <c:v>5.1879810123005079</c:v>
                </c:pt>
                <c:pt idx="2">
                  <c:v>5.0496700298439832</c:v>
                </c:pt>
                <c:pt idx="3">
                  <c:v>5.2989871991024895</c:v>
                </c:pt>
                <c:pt idx="4">
                  <c:v>4.9819368600677185</c:v>
                </c:pt>
                <c:pt idx="5">
                  <c:v>4.547289059695605</c:v>
                </c:pt>
                <c:pt idx="6">
                  <c:v>4.8888061590502883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0-4CAD-B9F4-763C608AEF54}"/>
            </c:ext>
          </c:extLst>
        </c:ser>
        <c:ser>
          <c:idx val="2"/>
          <c:order val="2"/>
          <c:tx>
            <c:strRef>
              <c:f>'Experiment Date 6-2-15'!$D$325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6-2-15'!$D$326:$D$332</c:f>
              <c:numCache>
                <c:formatCode>General</c:formatCode>
                <c:ptCount val="7"/>
                <c:pt idx="0">
                  <c:v>85.885526167407306</c:v>
                </c:pt>
                <c:pt idx="1">
                  <c:v>98.971519403257346</c:v>
                </c:pt>
                <c:pt idx="2">
                  <c:v>89.588946568550966</c:v>
                </c:pt>
                <c:pt idx="3">
                  <c:v>91.641046569425157</c:v>
                </c:pt>
                <c:pt idx="4">
                  <c:v>96.039946146014515</c:v>
                </c:pt>
                <c:pt idx="5">
                  <c:v>103.84260351114438</c:v>
                </c:pt>
                <c:pt idx="6">
                  <c:v>94.70914093841408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0-4CAD-B9F4-763C608AE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182824"/>
        <c:axId val="532183216"/>
      </c:lineChart>
      <c:catAx>
        <c:axId val="53218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3216"/>
        <c:crosses val="autoZero"/>
        <c:auto val="1"/>
        <c:lblAlgn val="ctr"/>
        <c:lblOffset val="100"/>
        <c:noMultiLvlLbl val="0"/>
      </c:catAx>
      <c:valAx>
        <c:axId val="5321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Chlorpropham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6-16-15'!$B$240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6-16-15'!$B$241:$B$247</c:f>
              <c:numCache>
                <c:formatCode>General</c:formatCode>
                <c:ptCount val="7"/>
                <c:pt idx="0">
                  <c:v>90.35641823895817</c:v>
                </c:pt>
                <c:pt idx="1">
                  <c:v>96.300215494600721</c:v>
                </c:pt>
                <c:pt idx="2">
                  <c:v>89.496407364806828</c:v>
                </c:pt>
                <c:pt idx="3">
                  <c:v>90.407431143905185</c:v>
                </c:pt>
                <c:pt idx="4">
                  <c:v>77.096197004579338</c:v>
                </c:pt>
                <c:pt idx="5">
                  <c:v>57.575300634518747</c:v>
                </c:pt>
                <c:pt idx="6">
                  <c:v>13.571463568806621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B-4520-B2E7-112CD9D267C8}"/>
            </c:ext>
          </c:extLst>
        </c:ser>
        <c:ser>
          <c:idx val="1"/>
          <c:order val="1"/>
          <c:tx>
            <c:strRef>
              <c:f>'Experiment Date 6-16-15'!$C$240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6-16-15'!$C$241:$C$247</c:f>
              <c:numCache>
                <c:formatCode>General</c:formatCode>
                <c:ptCount val="7"/>
                <c:pt idx="0">
                  <c:v>5.9365962226986531</c:v>
                </c:pt>
                <c:pt idx="1">
                  <c:v>9.7387084446357406</c:v>
                </c:pt>
                <c:pt idx="2">
                  <c:v>5.8541901022229323</c:v>
                </c:pt>
                <c:pt idx="3">
                  <c:v>9.5092522879218055</c:v>
                </c:pt>
                <c:pt idx="4">
                  <c:v>6.388910170772923</c:v>
                </c:pt>
                <c:pt idx="5">
                  <c:v>6.1501580379499288</c:v>
                </c:pt>
                <c:pt idx="6">
                  <c:v>6.3458023313165013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B-4520-B2E7-112CD9D267C8}"/>
            </c:ext>
          </c:extLst>
        </c:ser>
        <c:ser>
          <c:idx val="2"/>
          <c:order val="2"/>
          <c:tx>
            <c:strRef>
              <c:f>'Experiment Date 6-16-15'!$D$240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6-16-15'!$D$241:$D$247</c:f>
              <c:numCache>
                <c:formatCode>General</c:formatCode>
                <c:ptCount val="7"/>
                <c:pt idx="0">
                  <c:v>105.68701506668037</c:v>
                </c:pt>
                <c:pt idx="1">
                  <c:v>102.09707690334862</c:v>
                </c:pt>
                <c:pt idx="2">
                  <c:v>98.406973357196762</c:v>
                </c:pt>
                <c:pt idx="3">
                  <c:v>96.063352011343113</c:v>
                </c:pt>
                <c:pt idx="4">
                  <c:v>98.22847580593573</c:v>
                </c:pt>
                <c:pt idx="5">
                  <c:v>93.196614298978957</c:v>
                </c:pt>
                <c:pt idx="6">
                  <c:v>91.061450088791574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B-4520-B2E7-112CD9D26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25624"/>
        <c:axId val="532026016"/>
      </c:lineChart>
      <c:catAx>
        <c:axId val="53202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6016"/>
        <c:crosses val="autoZero"/>
        <c:auto val="1"/>
        <c:lblAlgn val="ctr"/>
        <c:lblOffset val="100"/>
        <c:noMultiLvlLbl val="0"/>
      </c:catAx>
      <c:valAx>
        <c:axId val="53202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Gentian</a:t>
            </a:r>
            <a:r>
              <a:rPr lang="en-US" baseline="0"/>
              <a:t> Violet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6-16-15'!$B$256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6-16-15'!$B$257:$B$263</c:f>
              <c:numCache>
                <c:formatCode>General</c:formatCode>
                <c:ptCount val="7"/>
                <c:pt idx="0">
                  <c:v>71.247974665911215</c:v>
                </c:pt>
                <c:pt idx="1">
                  <c:v>79.234954969401258</c:v>
                </c:pt>
                <c:pt idx="2">
                  <c:v>64.008601718873933</c:v>
                </c:pt>
                <c:pt idx="3">
                  <c:v>42.282234809950189</c:v>
                </c:pt>
                <c:pt idx="4">
                  <c:v>8.1552549461680481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6-4E06-9B26-0FCA0DA74D13}"/>
            </c:ext>
          </c:extLst>
        </c:ser>
        <c:ser>
          <c:idx val="1"/>
          <c:order val="1"/>
          <c:tx>
            <c:strRef>
              <c:f>'Experiment Date 6-16-15'!$C$256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6-16-15'!$C$257:$C$263</c:f>
              <c:numCache>
                <c:formatCode>General</c:formatCode>
                <c:ptCount val="7"/>
                <c:pt idx="0">
                  <c:v>7.7699599667036523</c:v>
                </c:pt>
                <c:pt idx="1">
                  <c:v>7.6201524304176482</c:v>
                </c:pt>
                <c:pt idx="2">
                  <c:v>6.8790857817371469</c:v>
                </c:pt>
                <c:pt idx="3">
                  <c:v>7.5142647484850533</c:v>
                </c:pt>
                <c:pt idx="4">
                  <c:v>8.6135857890574865</c:v>
                </c:pt>
                <c:pt idx="5">
                  <c:v>8.9091110339607038</c:v>
                </c:pt>
                <c:pt idx="6">
                  <c:v>13.736568712048674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76-4E06-9B26-0FCA0DA74D13}"/>
            </c:ext>
          </c:extLst>
        </c:ser>
        <c:ser>
          <c:idx val="2"/>
          <c:order val="2"/>
          <c:tx>
            <c:strRef>
              <c:f>'Experiment Date 6-16-15'!$D$256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6-16-15'!$D$257:$D$263</c:f>
              <c:numCache>
                <c:formatCode>General</c:formatCode>
                <c:ptCount val="7"/>
                <c:pt idx="0">
                  <c:v>111.44989677240289</c:v>
                </c:pt>
                <c:pt idx="1">
                  <c:v>104.22664532639607</c:v>
                </c:pt>
                <c:pt idx="2">
                  <c:v>102.52197265327686</c:v>
                </c:pt>
                <c:pt idx="3">
                  <c:v>99.807785925800673</c:v>
                </c:pt>
                <c:pt idx="4">
                  <c:v>90.893894957290627</c:v>
                </c:pt>
                <c:pt idx="5">
                  <c:v>60.841409806725757</c:v>
                </c:pt>
                <c:pt idx="6">
                  <c:v>8.7072936549020259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76-4E06-9B26-0FCA0DA74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182432"/>
        <c:axId val="532180864"/>
      </c:lineChart>
      <c:catAx>
        <c:axId val="5321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0864"/>
        <c:crosses val="autoZero"/>
        <c:auto val="1"/>
        <c:lblAlgn val="ctr"/>
        <c:lblOffset val="100"/>
        <c:noMultiLvlLbl val="0"/>
      </c:catAx>
      <c:valAx>
        <c:axId val="5321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SR144190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6-16-15'!$B$273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6-16-15'!$B$274:$B$280</c:f>
              <c:numCache>
                <c:formatCode>General</c:formatCode>
                <c:ptCount val="7"/>
                <c:pt idx="0">
                  <c:v>81.416979298086929</c:v>
                </c:pt>
                <c:pt idx="1">
                  <c:v>99.30488035954437</c:v>
                </c:pt>
                <c:pt idx="2">
                  <c:v>71.391413780501694</c:v>
                </c:pt>
                <c:pt idx="3">
                  <c:v>64.847329729420196</c:v>
                </c:pt>
                <c:pt idx="4">
                  <c:v>49.130737259678448</c:v>
                </c:pt>
                <c:pt idx="5">
                  <c:v>9.1416043644221929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4-4B09-B98E-0A4380851659}"/>
            </c:ext>
          </c:extLst>
        </c:ser>
        <c:ser>
          <c:idx val="1"/>
          <c:order val="1"/>
          <c:tx>
            <c:strRef>
              <c:f>'Experiment Date 6-16-15'!$C$273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6-16-15'!$C$274:$C$280</c:f>
              <c:numCache>
                <c:formatCode>General</c:formatCode>
                <c:ptCount val="7"/>
                <c:pt idx="0">
                  <c:v>5.0158902401966694</c:v>
                </c:pt>
                <c:pt idx="1">
                  <c:v>5.9645267993001125</c:v>
                </c:pt>
                <c:pt idx="2">
                  <c:v>6.3450618479758107</c:v>
                </c:pt>
                <c:pt idx="3">
                  <c:v>8.3609361396050179</c:v>
                </c:pt>
                <c:pt idx="4">
                  <c:v>7.7020966124912489</c:v>
                </c:pt>
                <c:pt idx="5">
                  <c:v>7.9696554515377587</c:v>
                </c:pt>
                <c:pt idx="6">
                  <c:v>8.1395579383088279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4-4B09-B98E-0A4380851659}"/>
            </c:ext>
          </c:extLst>
        </c:ser>
        <c:ser>
          <c:idx val="2"/>
          <c:order val="2"/>
          <c:tx>
            <c:strRef>
              <c:f>'Experiment Date 6-16-15'!$D$273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6-16-15'!$D$274:$D$280</c:f>
              <c:numCache>
                <c:formatCode>General</c:formatCode>
                <c:ptCount val="7"/>
                <c:pt idx="0">
                  <c:v>102.04612431857997</c:v>
                </c:pt>
                <c:pt idx="1">
                  <c:v>94.576717069843255</c:v>
                </c:pt>
                <c:pt idx="2">
                  <c:v>98.215155876046197</c:v>
                </c:pt>
                <c:pt idx="3">
                  <c:v>102.486101170483</c:v>
                </c:pt>
                <c:pt idx="4">
                  <c:v>95.716697975389252</c:v>
                </c:pt>
                <c:pt idx="5">
                  <c:v>100.81803455736757</c:v>
                </c:pt>
                <c:pt idx="6">
                  <c:v>90.781586801023536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94-4B09-B98E-0A4380851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180080"/>
        <c:axId val="532179688"/>
      </c:lineChart>
      <c:catAx>
        <c:axId val="5321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79688"/>
        <c:crosses val="autoZero"/>
        <c:auto val="1"/>
        <c:lblAlgn val="ctr"/>
        <c:lblOffset val="100"/>
        <c:noMultiLvlLbl val="0"/>
      </c:catAx>
      <c:valAx>
        <c:axId val="53217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1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Fludioxonil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6-16-15'!$B$289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6-16-15'!$B$290:$B$296</c:f>
              <c:numCache>
                <c:formatCode>General</c:formatCode>
                <c:ptCount val="7"/>
                <c:pt idx="0">
                  <c:v>71.751892738127268</c:v>
                </c:pt>
                <c:pt idx="1">
                  <c:v>102.37314639032449</c:v>
                </c:pt>
                <c:pt idx="2">
                  <c:v>79.874630630733137</c:v>
                </c:pt>
                <c:pt idx="3">
                  <c:v>56.093767024340536</c:v>
                </c:pt>
                <c:pt idx="4">
                  <c:v>47.986597215088572</c:v>
                </c:pt>
                <c:pt idx="5">
                  <c:v>12.939729338907204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1-4C7D-A99C-065BCED151EC}"/>
            </c:ext>
          </c:extLst>
        </c:ser>
        <c:ser>
          <c:idx val="1"/>
          <c:order val="1"/>
          <c:tx>
            <c:strRef>
              <c:f>'Experiment Date 6-16-15'!$C$289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6-16-15'!$C$290:$C$296</c:f>
              <c:numCache>
                <c:formatCode>General</c:formatCode>
                <c:ptCount val="7"/>
                <c:pt idx="0">
                  <c:v>5.3921808054766629</c:v>
                </c:pt>
                <c:pt idx="1">
                  <c:v>6.2173827150010768</c:v>
                </c:pt>
                <c:pt idx="2">
                  <c:v>6.825159020022511</c:v>
                </c:pt>
                <c:pt idx="3">
                  <c:v>9.829584102909342</c:v>
                </c:pt>
                <c:pt idx="4">
                  <c:v>7.0540184938869244</c:v>
                </c:pt>
                <c:pt idx="5">
                  <c:v>6.3436400251009291</c:v>
                </c:pt>
                <c:pt idx="6">
                  <c:v>6.5203651406233911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1-4C7D-A99C-065BCED151EC}"/>
            </c:ext>
          </c:extLst>
        </c:ser>
        <c:ser>
          <c:idx val="2"/>
          <c:order val="2"/>
          <c:tx>
            <c:strRef>
              <c:f>'Experiment Date 6-16-15'!$D$289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6-16-15'!$D$290:$D$296</c:f>
              <c:numCache>
                <c:formatCode>General</c:formatCode>
                <c:ptCount val="7"/>
                <c:pt idx="0">
                  <c:v>107.58261294281844</c:v>
                </c:pt>
                <c:pt idx="1">
                  <c:v>99.295956228376113</c:v>
                </c:pt>
                <c:pt idx="2">
                  <c:v>97.02876969699868</c:v>
                </c:pt>
                <c:pt idx="3">
                  <c:v>99.346801781624308</c:v>
                </c:pt>
                <c:pt idx="4">
                  <c:v>92.930151276700272</c:v>
                </c:pt>
                <c:pt idx="5">
                  <c:v>93.739601073625366</c:v>
                </c:pt>
                <c:pt idx="6">
                  <c:v>89.392338750466379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1-4C7D-A99C-065BCED15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27192"/>
        <c:axId val="532027584"/>
      </c:lineChart>
      <c:catAx>
        <c:axId val="53202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7584"/>
        <c:crosses val="autoZero"/>
        <c:auto val="1"/>
        <c:lblAlgn val="ctr"/>
        <c:lblOffset val="100"/>
        <c:noMultiLvlLbl val="0"/>
      </c:catAx>
      <c:valAx>
        <c:axId val="5320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Bifenthrin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6-16-15'!$B$307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6-16-15'!$B$308:$B$314</c:f>
              <c:numCache>
                <c:formatCode>General</c:formatCode>
                <c:ptCount val="7"/>
                <c:pt idx="0">
                  <c:v>92.156092897786507</c:v>
                </c:pt>
                <c:pt idx="1">
                  <c:v>71.36465526130938</c:v>
                </c:pt>
                <c:pt idx="2">
                  <c:v>97.409200324781651</c:v>
                </c:pt>
                <c:pt idx="3">
                  <c:v>70.784379094019428</c:v>
                </c:pt>
                <c:pt idx="4">
                  <c:v>112.87815323877449</c:v>
                </c:pt>
                <c:pt idx="5">
                  <c:v>95.500245201539471</c:v>
                </c:pt>
                <c:pt idx="6">
                  <c:v>60.544775593578784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1-464F-91C7-36C160CB0AD9}"/>
            </c:ext>
          </c:extLst>
        </c:ser>
        <c:ser>
          <c:idx val="1"/>
          <c:order val="1"/>
          <c:tx>
            <c:strRef>
              <c:f>'Experiment Date 6-16-15'!$C$307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6-16-15'!$C$308:$C$314</c:f>
              <c:numCache>
                <c:formatCode>General</c:formatCode>
                <c:ptCount val="7"/>
                <c:pt idx="0">
                  <c:v>6.3954844474242334</c:v>
                </c:pt>
                <c:pt idx="1">
                  <c:v>6.6557380936227686</c:v>
                </c:pt>
                <c:pt idx="2">
                  <c:v>6.3860304994963419</c:v>
                </c:pt>
                <c:pt idx="3">
                  <c:v>6.281407342076168</c:v>
                </c:pt>
                <c:pt idx="4">
                  <c:v>6.6482669983289737</c:v>
                </c:pt>
                <c:pt idx="5">
                  <c:v>7.4459323245899709</c:v>
                </c:pt>
                <c:pt idx="6">
                  <c:v>6.4171985472728386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51-464F-91C7-36C160CB0AD9}"/>
            </c:ext>
          </c:extLst>
        </c:ser>
        <c:ser>
          <c:idx val="2"/>
          <c:order val="2"/>
          <c:tx>
            <c:strRef>
              <c:f>'Experiment Date 6-16-15'!$D$307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6-16-15'!$D$308:$D$314</c:f>
              <c:numCache>
                <c:formatCode>General</c:formatCode>
                <c:ptCount val="7"/>
                <c:pt idx="0">
                  <c:v>108.78567083089588</c:v>
                </c:pt>
                <c:pt idx="1">
                  <c:v>109.06753248612792</c:v>
                </c:pt>
                <c:pt idx="2">
                  <c:v>104.24101386805644</c:v>
                </c:pt>
                <c:pt idx="3">
                  <c:v>106.00590575364147</c:v>
                </c:pt>
                <c:pt idx="4">
                  <c:v>103.1450023586015</c:v>
                </c:pt>
                <c:pt idx="5">
                  <c:v>105.47823859343123</c:v>
                </c:pt>
                <c:pt idx="6">
                  <c:v>98.963079684572108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51-464F-91C7-36C160CB0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28368"/>
        <c:axId val="532028760"/>
      </c:lineChart>
      <c:catAx>
        <c:axId val="5320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8760"/>
        <c:crosses val="autoZero"/>
        <c:auto val="1"/>
        <c:lblAlgn val="ctr"/>
        <c:lblOffset val="100"/>
        <c:noMultiLvlLbl val="0"/>
      </c:catAx>
      <c:valAx>
        <c:axId val="53202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Tetramethrin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6-16-15'!$B$325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6-16-15'!$B$326:$B$332</c:f>
              <c:numCache>
                <c:formatCode>General</c:formatCode>
                <c:ptCount val="7"/>
                <c:pt idx="0">
                  <c:v>93.674817231122006</c:v>
                </c:pt>
                <c:pt idx="1">
                  <c:v>94.639585933724632</c:v>
                </c:pt>
                <c:pt idx="2">
                  <c:v>90.528326929326568</c:v>
                </c:pt>
                <c:pt idx="3">
                  <c:v>78.971423294234185</c:v>
                </c:pt>
                <c:pt idx="4">
                  <c:v>81.907504512730995</c:v>
                </c:pt>
                <c:pt idx="5">
                  <c:v>60.755083434317974</c:v>
                </c:pt>
                <c:pt idx="6">
                  <c:v>39.597358336045232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E-40D4-B7AE-F575454F5024}"/>
            </c:ext>
          </c:extLst>
        </c:ser>
        <c:ser>
          <c:idx val="1"/>
          <c:order val="1"/>
          <c:tx>
            <c:strRef>
              <c:f>'Experiment Date 6-16-15'!$C$325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6-16-15'!$C$326:$C$332</c:f>
              <c:numCache>
                <c:formatCode>General</c:formatCode>
                <c:ptCount val="7"/>
                <c:pt idx="0">
                  <c:v>5.9235868550581445</c:v>
                </c:pt>
                <c:pt idx="1">
                  <c:v>6.4468777858234327</c:v>
                </c:pt>
                <c:pt idx="2">
                  <c:v>6.0060155314032775</c:v>
                </c:pt>
                <c:pt idx="3">
                  <c:v>5.8179133245375141</c:v>
                </c:pt>
                <c:pt idx="4">
                  <c:v>6.210343347263553</c:v>
                </c:pt>
                <c:pt idx="5">
                  <c:v>6.1984486677737749</c:v>
                </c:pt>
                <c:pt idx="6">
                  <c:v>5.8617474526044306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40D4-B7AE-F575454F5024}"/>
            </c:ext>
          </c:extLst>
        </c:ser>
        <c:ser>
          <c:idx val="2"/>
          <c:order val="2"/>
          <c:tx>
            <c:strRef>
              <c:f>'Experiment Date 6-16-15'!$D$325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6-16-15'!$D$326:$D$332</c:f>
              <c:numCache>
                <c:formatCode>General</c:formatCode>
                <c:ptCount val="7"/>
                <c:pt idx="0">
                  <c:v>107.65806247989401</c:v>
                </c:pt>
                <c:pt idx="1">
                  <c:v>102.31027345612465</c:v>
                </c:pt>
                <c:pt idx="2">
                  <c:v>100.90234679644021</c:v>
                </c:pt>
                <c:pt idx="3">
                  <c:v>94.858273063296579</c:v>
                </c:pt>
                <c:pt idx="4">
                  <c:v>97.136611658411837</c:v>
                </c:pt>
                <c:pt idx="5">
                  <c:v>98.803671439423439</c:v>
                </c:pt>
                <c:pt idx="6">
                  <c:v>98.840921732717106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E-40D4-B7AE-F575454F5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97496"/>
        <c:axId val="534397888"/>
      </c:lineChart>
      <c:catAx>
        <c:axId val="53439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7888"/>
        <c:crosses val="autoZero"/>
        <c:auto val="1"/>
        <c:lblAlgn val="ctr"/>
        <c:lblOffset val="100"/>
        <c:noMultiLvlLbl val="0"/>
      </c:catAx>
      <c:valAx>
        <c:axId val="5343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Fenbuconazole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6-18-15'!$B$240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6-18-15'!$B$241:$B$247</c:f>
              <c:numCache>
                <c:formatCode>General</c:formatCode>
                <c:ptCount val="7"/>
                <c:pt idx="0">
                  <c:v>98.533558727205943</c:v>
                </c:pt>
                <c:pt idx="1">
                  <c:v>94.659566229260506</c:v>
                </c:pt>
                <c:pt idx="2">
                  <c:v>107.81153887085304</c:v>
                </c:pt>
                <c:pt idx="3">
                  <c:v>103.79885051434222</c:v>
                </c:pt>
                <c:pt idx="4">
                  <c:v>76.397796983241562</c:v>
                </c:pt>
                <c:pt idx="5">
                  <c:v>34.078414640014209</c:v>
                </c:pt>
                <c:pt idx="6">
                  <c:v>28.052938938341338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C-486B-9E3D-6FF46BBD8368}"/>
            </c:ext>
          </c:extLst>
        </c:ser>
        <c:ser>
          <c:idx val="1"/>
          <c:order val="1"/>
          <c:tx>
            <c:strRef>
              <c:f>'Experiment Date 6-18-15'!$C$240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6-18-15'!$C$241:$C$247</c:f>
              <c:numCache>
                <c:formatCode>General</c:formatCode>
                <c:ptCount val="7"/>
                <c:pt idx="0">
                  <c:v>9.1236467993946846</c:v>
                </c:pt>
                <c:pt idx="1">
                  <c:v>8.5076635828489522</c:v>
                </c:pt>
                <c:pt idx="2">
                  <c:v>7.9823797278972366</c:v>
                </c:pt>
                <c:pt idx="3">
                  <c:v>9.5363462682214202</c:v>
                </c:pt>
                <c:pt idx="4">
                  <c:v>8.8898682016401249</c:v>
                </c:pt>
                <c:pt idx="5">
                  <c:v>9.6268298783493247</c:v>
                </c:pt>
                <c:pt idx="6">
                  <c:v>8.6960964689521862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C-486B-9E3D-6FF46BBD8368}"/>
            </c:ext>
          </c:extLst>
        </c:ser>
        <c:ser>
          <c:idx val="2"/>
          <c:order val="2"/>
          <c:tx>
            <c:strRef>
              <c:f>'Experiment Date 6-18-15'!$D$240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6-18-15'!$D$241:$D$247</c:f>
              <c:numCache>
                <c:formatCode>General</c:formatCode>
                <c:ptCount val="7"/>
                <c:pt idx="0">
                  <c:v>94.252382133501612</c:v>
                </c:pt>
                <c:pt idx="1">
                  <c:v>95.667733412734762</c:v>
                </c:pt>
                <c:pt idx="2">
                  <c:v>102.23009546899529</c:v>
                </c:pt>
                <c:pt idx="3">
                  <c:v>97.836986636028726</c:v>
                </c:pt>
                <c:pt idx="4">
                  <c:v>88.037612463063383</c:v>
                </c:pt>
                <c:pt idx="5">
                  <c:v>90.443734567267128</c:v>
                </c:pt>
                <c:pt idx="6">
                  <c:v>92.167165887939518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2C-486B-9E3D-6FF46BBD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98672"/>
        <c:axId val="534399064"/>
      </c:lineChart>
      <c:catAx>
        <c:axId val="5343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9064"/>
        <c:crosses val="autoZero"/>
        <c:auto val="1"/>
        <c:lblAlgn val="ctr"/>
        <c:lblOffset val="100"/>
        <c:noMultiLvlLbl val="0"/>
      </c:catAx>
      <c:valAx>
        <c:axId val="53439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Clofibrate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6-18-15'!$B$256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6-18-15'!$B$257:$B$263</c:f>
              <c:numCache>
                <c:formatCode>General</c:formatCode>
                <c:ptCount val="7"/>
                <c:pt idx="0">
                  <c:v>82.437495587985026</c:v>
                </c:pt>
                <c:pt idx="1">
                  <c:v>86.197159290417062</c:v>
                </c:pt>
                <c:pt idx="2">
                  <c:v>85.326760521312167</c:v>
                </c:pt>
                <c:pt idx="3">
                  <c:v>91.444971694908858</c:v>
                </c:pt>
                <c:pt idx="4">
                  <c:v>85.255045223419316</c:v>
                </c:pt>
                <c:pt idx="5">
                  <c:v>79.305197457050525</c:v>
                </c:pt>
                <c:pt idx="6">
                  <c:v>52.187458221628198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52-492F-8B11-84D5B9052180}"/>
            </c:ext>
          </c:extLst>
        </c:ser>
        <c:ser>
          <c:idx val="1"/>
          <c:order val="1"/>
          <c:tx>
            <c:strRef>
              <c:f>'Experiment Date 6-18-15'!$C$256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6-18-15'!$C$257:$C$263</c:f>
              <c:numCache>
                <c:formatCode>General</c:formatCode>
                <c:ptCount val="7"/>
                <c:pt idx="0">
                  <c:v>9.6284892355265423</c:v>
                </c:pt>
                <c:pt idx="1">
                  <c:v>10.334263414352723</c:v>
                </c:pt>
                <c:pt idx="2">
                  <c:v>10.393636662447848</c:v>
                </c:pt>
                <c:pt idx="3">
                  <c:v>11.515975730514532</c:v>
                </c:pt>
                <c:pt idx="4">
                  <c:v>10.90240719623228</c:v>
                </c:pt>
                <c:pt idx="5">
                  <c:v>11.517759078251586</c:v>
                </c:pt>
                <c:pt idx="6">
                  <c:v>10.407770797171599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52-492F-8B11-84D5B9052180}"/>
            </c:ext>
          </c:extLst>
        </c:ser>
        <c:ser>
          <c:idx val="2"/>
          <c:order val="2"/>
          <c:tx>
            <c:strRef>
              <c:f>'Experiment Date 6-18-15'!$D$256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6-18-15'!$D$257:$D$263</c:f>
              <c:numCache>
                <c:formatCode>General</c:formatCode>
                <c:ptCount val="7"/>
                <c:pt idx="0">
                  <c:v>106.38811458609018</c:v>
                </c:pt>
                <c:pt idx="1">
                  <c:v>101.79536239390256</c:v>
                </c:pt>
                <c:pt idx="2">
                  <c:v>101.67781781480555</c:v>
                </c:pt>
                <c:pt idx="3">
                  <c:v>100.24632351326869</c:v>
                </c:pt>
                <c:pt idx="4">
                  <c:v>97.923267304741714</c:v>
                </c:pt>
                <c:pt idx="5">
                  <c:v>90.314439080337706</c:v>
                </c:pt>
                <c:pt idx="6">
                  <c:v>100.00231882837403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52-492F-8B11-84D5B9052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99848"/>
        <c:axId val="534400240"/>
      </c:lineChart>
      <c:catAx>
        <c:axId val="53439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00240"/>
        <c:crosses val="autoZero"/>
        <c:auto val="1"/>
        <c:lblAlgn val="ctr"/>
        <c:lblOffset val="100"/>
        <c:noMultiLvlLbl val="0"/>
      </c:catAx>
      <c:valAx>
        <c:axId val="53440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9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Dalapon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6-18-15'!$B$273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'Experiment Date 6-18-15'!$A$274:$A$280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6-18-15'!$B$274:$B$280</c:f>
              <c:numCache>
                <c:formatCode>General</c:formatCode>
                <c:ptCount val="7"/>
                <c:pt idx="0">
                  <c:v>81.285261714115933</c:v>
                </c:pt>
                <c:pt idx="1">
                  <c:v>100.55841246015585</c:v>
                </c:pt>
                <c:pt idx="2">
                  <c:v>93.316089589646865</c:v>
                </c:pt>
                <c:pt idx="3">
                  <c:v>91.528235903617698</c:v>
                </c:pt>
                <c:pt idx="4">
                  <c:v>89.945093466905732</c:v>
                </c:pt>
                <c:pt idx="5">
                  <c:v>74.171184725612122</c:v>
                </c:pt>
                <c:pt idx="6">
                  <c:v>86.420829812012428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5-401F-9FFC-73E33CF1426D}"/>
            </c:ext>
          </c:extLst>
        </c:ser>
        <c:ser>
          <c:idx val="1"/>
          <c:order val="1"/>
          <c:tx>
            <c:strRef>
              <c:f>'Experiment Date 6-18-15'!$C$273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6-18-15'!$C$274:$C$280</c:f>
              <c:numCache>
                <c:formatCode>General</c:formatCode>
                <c:ptCount val="7"/>
                <c:pt idx="0">
                  <c:v>6.2652425012781805</c:v>
                </c:pt>
                <c:pt idx="1">
                  <c:v>8.5413875648065396</c:v>
                </c:pt>
                <c:pt idx="2">
                  <c:v>9.0465253254087497</c:v>
                </c:pt>
                <c:pt idx="3">
                  <c:v>10.898715434029064</c:v>
                </c:pt>
                <c:pt idx="4">
                  <c:v>9.7875888649955183</c:v>
                </c:pt>
                <c:pt idx="5">
                  <c:v>11.312954335022523</c:v>
                </c:pt>
                <c:pt idx="6">
                  <c:v>9.5815350573119922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5-401F-9FFC-73E33CF1426D}"/>
            </c:ext>
          </c:extLst>
        </c:ser>
        <c:ser>
          <c:idx val="2"/>
          <c:order val="2"/>
          <c:tx>
            <c:strRef>
              <c:f>'Experiment Date 6-18-15'!$D$273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6-18-15'!$D$274:$D$280</c:f>
              <c:numCache>
                <c:formatCode>General</c:formatCode>
                <c:ptCount val="7"/>
                <c:pt idx="0">
                  <c:v>85.673944176177088</c:v>
                </c:pt>
                <c:pt idx="1">
                  <c:v>100.43801925397823</c:v>
                </c:pt>
                <c:pt idx="2">
                  <c:v>99.272140482078427</c:v>
                </c:pt>
                <c:pt idx="3">
                  <c:v>97.893082741111741</c:v>
                </c:pt>
                <c:pt idx="4">
                  <c:v>90.460955013426428</c:v>
                </c:pt>
                <c:pt idx="5">
                  <c:v>94.546269330515671</c:v>
                </c:pt>
                <c:pt idx="6">
                  <c:v>95.650219956473947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5-401F-9FFC-73E33CF14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297360"/>
        <c:axId val="536297752"/>
      </c:lineChart>
      <c:catAx>
        <c:axId val="5362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7752"/>
        <c:crosses val="autoZero"/>
        <c:auto val="1"/>
        <c:lblAlgn val="ctr"/>
        <c:lblOffset val="100"/>
        <c:noMultiLvlLbl val="0"/>
      </c:catAx>
      <c:valAx>
        <c:axId val="5362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Nelivaptan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6-18-15'!$B$289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6-18-15'!$B$290:$B$296</c:f>
              <c:numCache>
                <c:formatCode>General</c:formatCode>
                <c:ptCount val="7"/>
                <c:pt idx="0">
                  <c:v>71.95578253629877</c:v>
                </c:pt>
                <c:pt idx="1">
                  <c:v>93.316203621462549</c:v>
                </c:pt>
                <c:pt idx="2">
                  <c:v>93.41983708682865</c:v>
                </c:pt>
                <c:pt idx="3">
                  <c:v>100.60763306941647</c:v>
                </c:pt>
                <c:pt idx="4">
                  <c:v>97.833389269808364</c:v>
                </c:pt>
                <c:pt idx="5">
                  <c:v>76.346888856989565</c:v>
                </c:pt>
                <c:pt idx="6">
                  <c:v>10.164640405156602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3-4E0F-B8AA-88BD0AA8CB44}"/>
            </c:ext>
          </c:extLst>
        </c:ser>
        <c:ser>
          <c:idx val="1"/>
          <c:order val="1"/>
          <c:tx>
            <c:strRef>
              <c:f>'Experiment Date 6-18-15'!$C$289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6-18-15'!$C$290:$C$296</c:f>
              <c:numCache>
                <c:formatCode>General</c:formatCode>
                <c:ptCount val="7"/>
                <c:pt idx="0">
                  <c:v>8.0322966762917201</c:v>
                </c:pt>
                <c:pt idx="1">
                  <c:v>13.089544670701327</c:v>
                </c:pt>
                <c:pt idx="2">
                  <c:v>10.873976592302027</c:v>
                </c:pt>
                <c:pt idx="3">
                  <c:v>10.406888833135389</c:v>
                </c:pt>
                <c:pt idx="4">
                  <c:v>10.504201656784803</c:v>
                </c:pt>
                <c:pt idx="5">
                  <c:v>10.668369958387672</c:v>
                </c:pt>
                <c:pt idx="6">
                  <c:v>9.5258437799932913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3-4E0F-B8AA-88BD0AA8CB44}"/>
            </c:ext>
          </c:extLst>
        </c:ser>
        <c:ser>
          <c:idx val="2"/>
          <c:order val="2"/>
          <c:tx>
            <c:strRef>
              <c:f>'Experiment Date 6-18-15'!$D$289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6-18-15'!$D$290:$D$296</c:f>
              <c:numCache>
                <c:formatCode>General</c:formatCode>
                <c:ptCount val="7"/>
                <c:pt idx="0">
                  <c:v>102.28394336869646</c:v>
                </c:pt>
                <c:pt idx="1">
                  <c:v>109.64144110831982</c:v>
                </c:pt>
                <c:pt idx="2">
                  <c:v>102.89562570053828</c:v>
                </c:pt>
                <c:pt idx="3">
                  <c:v>96.638282472489848</c:v>
                </c:pt>
                <c:pt idx="4">
                  <c:v>88.636194062300305</c:v>
                </c:pt>
                <c:pt idx="5">
                  <c:v>92.045817220212783</c:v>
                </c:pt>
                <c:pt idx="6">
                  <c:v>96.775757678212301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63-4E0F-B8AA-88BD0AA8C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298536"/>
        <c:axId val="536298928"/>
      </c:lineChart>
      <c:catAx>
        <c:axId val="53629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8928"/>
        <c:crosses val="autoZero"/>
        <c:auto val="1"/>
        <c:lblAlgn val="ctr"/>
        <c:lblOffset val="100"/>
        <c:noMultiLvlLbl val="0"/>
      </c:catAx>
      <c:valAx>
        <c:axId val="53629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Imazalil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6-18-15'!$B$307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6-18-15'!$B$308:$B$314</c:f>
              <c:numCache>
                <c:formatCode>General</c:formatCode>
                <c:ptCount val="7"/>
                <c:pt idx="0">
                  <c:v>79.500574604797691</c:v>
                </c:pt>
                <c:pt idx="1">
                  <c:v>74.998590294011123</c:v>
                </c:pt>
                <c:pt idx="2">
                  <c:v>80.356875956282536</c:v>
                </c:pt>
                <c:pt idx="3">
                  <c:v>56.392512290049517</c:v>
                </c:pt>
                <c:pt idx="4">
                  <c:v>59.964844027767533</c:v>
                </c:pt>
                <c:pt idx="5">
                  <c:v>15.297690380107339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1-4C9E-8600-A7C893D7B88F}"/>
            </c:ext>
          </c:extLst>
        </c:ser>
        <c:ser>
          <c:idx val="1"/>
          <c:order val="1"/>
          <c:tx>
            <c:strRef>
              <c:f>'Experiment Date 6-18-15'!$C$307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6-18-15'!$C$308:$C$314</c:f>
              <c:numCache>
                <c:formatCode>General</c:formatCode>
                <c:ptCount val="7"/>
                <c:pt idx="0">
                  <c:v>8.3190786260761662</c:v>
                </c:pt>
                <c:pt idx="1">
                  <c:v>7.4586996982505154</c:v>
                </c:pt>
                <c:pt idx="2">
                  <c:v>10.668034838895119</c:v>
                </c:pt>
                <c:pt idx="3">
                  <c:v>10.289889691771217</c:v>
                </c:pt>
                <c:pt idx="4">
                  <c:v>9.8988863152697952</c:v>
                </c:pt>
                <c:pt idx="5">
                  <c:v>9.388956901421226</c:v>
                </c:pt>
                <c:pt idx="6">
                  <c:v>9.3421059309695966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1-4C9E-8600-A7C893D7B88F}"/>
            </c:ext>
          </c:extLst>
        </c:ser>
        <c:ser>
          <c:idx val="2"/>
          <c:order val="2"/>
          <c:tx>
            <c:strRef>
              <c:f>'Experiment Date 6-18-15'!$D$307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6-18-15'!$D$308:$D$314</c:f>
              <c:numCache>
                <c:formatCode>General</c:formatCode>
                <c:ptCount val="7"/>
                <c:pt idx="0">
                  <c:v>112.20624268194166</c:v>
                </c:pt>
                <c:pt idx="1">
                  <c:v>105.58224343385261</c:v>
                </c:pt>
                <c:pt idx="2">
                  <c:v>99.596313612333105</c:v>
                </c:pt>
                <c:pt idx="3">
                  <c:v>102.93175969771549</c:v>
                </c:pt>
                <c:pt idx="4">
                  <c:v>95.034406244490512</c:v>
                </c:pt>
                <c:pt idx="5">
                  <c:v>96.45124494711574</c:v>
                </c:pt>
                <c:pt idx="6">
                  <c:v>98.473926545199063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1-4C9E-8600-A7C893D7B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299712"/>
        <c:axId val="536300104"/>
      </c:lineChart>
      <c:catAx>
        <c:axId val="53629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00104"/>
        <c:crosses val="autoZero"/>
        <c:auto val="1"/>
        <c:lblAlgn val="ctr"/>
        <c:lblOffset val="100"/>
        <c:noMultiLvlLbl val="0"/>
      </c:catAx>
      <c:valAx>
        <c:axId val="5363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9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Butylparaben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6-18-15'!$B$325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6-18-15'!$A$326:$A$332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6-18-15'!$B$326:$B$332</c:f>
              <c:numCache>
                <c:formatCode>General</c:formatCode>
                <c:ptCount val="7"/>
                <c:pt idx="0">
                  <c:v>93.70333361047399</c:v>
                </c:pt>
                <c:pt idx="1">
                  <c:v>97.260811922738938</c:v>
                </c:pt>
                <c:pt idx="2">
                  <c:v>98.505484944652792</c:v>
                </c:pt>
                <c:pt idx="3">
                  <c:v>93.083913646270346</c:v>
                </c:pt>
                <c:pt idx="4">
                  <c:v>94.327080118552445</c:v>
                </c:pt>
                <c:pt idx="5">
                  <c:v>60.104892290504289</c:v>
                </c:pt>
                <c:pt idx="6">
                  <c:v>30.466358371618753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0-4153-8B42-85E5A9895498}"/>
            </c:ext>
          </c:extLst>
        </c:ser>
        <c:ser>
          <c:idx val="1"/>
          <c:order val="1"/>
          <c:tx>
            <c:strRef>
              <c:f>'Experiment Date 6-18-15'!$C$325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6-18-15'!$C$326:$C$332</c:f>
              <c:numCache>
                <c:formatCode>General</c:formatCode>
                <c:ptCount val="7"/>
                <c:pt idx="0">
                  <c:v>9.393459653846401</c:v>
                </c:pt>
                <c:pt idx="1">
                  <c:v>8.0815483756137585</c:v>
                </c:pt>
                <c:pt idx="2">
                  <c:v>7.8329776958532564</c:v>
                </c:pt>
                <c:pt idx="3">
                  <c:v>7.5183681327945386</c:v>
                </c:pt>
                <c:pt idx="4">
                  <c:v>7.9078385778252889</c:v>
                </c:pt>
                <c:pt idx="5">
                  <c:v>8.6843760193768222</c:v>
                </c:pt>
                <c:pt idx="6">
                  <c:v>7.362662911526126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0-4153-8B42-85E5A9895498}"/>
            </c:ext>
          </c:extLst>
        </c:ser>
        <c:ser>
          <c:idx val="2"/>
          <c:order val="2"/>
          <c:tx>
            <c:strRef>
              <c:f>'Experiment Date 6-18-15'!$D$325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6-18-15'!$A$326:$A$332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6-18-15'!$D$326:$D$332</c:f>
              <c:numCache>
                <c:formatCode>General</c:formatCode>
                <c:ptCount val="7"/>
                <c:pt idx="0">
                  <c:v>102.5612109296233</c:v>
                </c:pt>
                <c:pt idx="1">
                  <c:v>95.28589281382115</c:v>
                </c:pt>
                <c:pt idx="2">
                  <c:v>102.64729947642394</c:v>
                </c:pt>
                <c:pt idx="3">
                  <c:v>101.15081199391589</c:v>
                </c:pt>
                <c:pt idx="4">
                  <c:v>102.72848024081974</c:v>
                </c:pt>
                <c:pt idx="5">
                  <c:v>96.077373652710321</c:v>
                </c:pt>
                <c:pt idx="6">
                  <c:v>96.522228926732268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0-4153-8B42-85E5A9895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300888"/>
        <c:axId val="536006528"/>
      </c:lineChart>
      <c:catAx>
        <c:axId val="53630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6528"/>
        <c:crosses val="autoZero"/>
        <c:auto val="1"/>
        <c:lblAlgn val="ctr"/>
        <c:lblOffset val="100"/>
        <c:noMultiLvlLbl val="0"/>
      </c:catAx>
      <c:valAx>
        <c:axId val="5360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0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1,2,3-Benzotriazole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6-23-15'!$B$240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6-23-15'!$A$241:$A$247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6-23-15'!$B$241:$B$247</c:f>
              <c:numCache>
                <c:formatCode>General</c:formatCode>
                <c:ptCount val="7"/>
                <c:pt idx="0">
                  <c:v>126.63513459032232</c:v>
                </c:pt>
                <c:pt idx="1">
                  <c:v>98.11730386711163</c:v>
                </c:pt>
                <c:pt idx="2">
                  <c:v>104.64639790501131</c:v>
                </c:pt>
                <c:pt idx="3">
                  <c:v>94.138697214459171</c:v>
                </c:pt>
                <c:pt idx="4">
                  <c:v>96.99114080334931</c:v>
                </c:pt>
                <c:pt idx="5">
                  <c:v>105.42283359596108</c:v>
                </c:pt>
                <c:pt idx="6">
                  <c:v>95.086959985780467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9-4A47-8D77-B15F4FF757E7}"/>
            </c:ext>
          </c:extLst>
        </c:ser>
        <c:ser>
          <c:idx val="1"/>
          <c:order val="1"/>
          <c:tx>
            <c:strRef>
              <c:f>'Experiment Date 6-23-15'!$C$240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6-23-15'!$C$241:$C$247</c:f>
              <c:numCache>
                <c:formatCode>General</c:formatCode>
                <c:ptCount val="7"/>
                <c:pt idx="0">
                  <c:v>10.556254013756432</c:v>
                </c:pt>
                <c:pt idx="1">
                  <c:v>10.899888862461985</c:v>
                </c:pt>
                <c:pt idx="2">
                  <c:v>9.9329423348692085</c:v>
                </c:pt>
                <c:pt idx="3">
                  <c:v>10.562322911778622</c:v>
                </c:pt>
                <c:pt idx="4">
                  <c:v>10.72606981777122</c:v>
                </c:pt>
                <c:pt idx="5">
                  <c:v>11.140894489229266</c:v>
                </c:pt>
                <c:pt idx="6">
                  <c:v>10.605005339311745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9-4A47-8D77-B15F4FF757E7}"/>
            </c:ext>
          </c:extLst>
        </c:ser>
        <c:ser>
          <c:idx val="2"/>
          <c:order val="2"/>
          <c:tx>
            <c:strRef>
              <c:f>'Experiment Date 6-23-15'!$D$240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6-23-15'!$D$241:$D$247</c:f>
              <c:numCache>
                <c:formatCode>General</c:formatCode>
                <c:ptCount val="7"/>
                <c:pt idx="0">
                  <c:v>99.204178604906687</c:v>
                </c:pt>
                <c:pt idx="1">
                  <c:v>93.082419739618317</c:v>
                </c:pt>
                <c:pt idx="2">
                  <c:v>84.759846886567686</c:v>
                </c:pt>
                <c:pt idx="3">
                  <c:v>90.634554427082477</c:v>
                </c:pt>
                <c:pt idx="4">
                  <c:v>83.587416584041407</c:v>
                </c:pt>
                <c:pt idx="5">
                  <c:v>75.581172120086578</c:v>
                </c:pt>
                <c:pt idx="6">
                  <c:v>85.726898516914233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9-4A47-8D77-B15F4FF75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07312"/>
        <c:axId val="536007704"/>
      </c:lineChart>
      <c:catAx>
        <c:axId val="53600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7704"/>
        <c:crosses val="autoZero"/>
        <c:auto val="1"/>
        <c:lblAlgn val="ctr"/>
        <c:lblOffset val="100"/>
        <c:noMultiLvlLbl val="0"/>
      </c:catAx>
      <c:valAx>
        <c:axId val="53600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Thiacloprid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6-23-15'!$B$256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6-23-15'!$A$257:$A$263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6-23-15'!$B$257:$B$263</c:f>
              <c:numCache>
                <c:formatCode>General</c:formatCode>
                <c:ptCount val="7"/>
                <c:pt idx="0">
                  <c:v>102.03036022084892</c:v>
                </c:pt>
                <c:pt idx="1">
                  <c:v>105.79005911150989</c:v>
                </c:pt>
                <c:pt idx="2">
                  <c:v>85.810223629661763</c:v>
                </c:pt>
                <c:pt idx="3">
                  <c:v>76.015188088432723</c:v>
                </c:pt>
                <c:pt idx="4">
                  <c:v>71.382267384314488</c:v>
                </c:pt>
                <c:pt idx="5">
                  <c:v>72.591738974014746</c:v>
                </c:pt>
                <c:pt idx="6">
                  <c:v>59.918620447938132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0-4E95-B547-303B6ACC7463}"/>
            </c:ext>
          </c:extLst>
        </c:ser>
        <c:ser>
          <c:idx val="1"/>
          <c:order val="1"/>
          <c:tx>
            <c:strRef>
              <c:f>'Experiment Date 6-23-15'!$C$256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6-23-15'!$C$257:$C$263</c:f>
              <c:numCache>
                <c:formatCode>General</c:formatCode>
                <c:ptCount val="7"/>
                <c:pt idx="0">
                  <c:v>10.798493999754172</c:v>
                </c:pt>
                <c:pt idx="1">
                  <c:v>9.0869217557656121</c:v>
                </c:pt>
                <c:pt idx="2">
                  <c:v>9.2579753748043832</c:v>
                </c:pt>
                <c:pt idx="3">
                  <c:v>10.322573928459732</c:v>
                </c:pt>
                <c:pt idx="4">
                  <c:v>9.802357598243745</c:v>
                </c:pt>
                <c:pt idx="5">
                  <c:v>10.463368314389179</c:v>
                </c:pt>
                <c:pt idx="6">
                  <c:v>9.6022947023311147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0-4E95-B547-303B6ACC7463}"/>
            </c:ext>
          </c:extLst>
        </c:ser>
        <c:ser>
          <c:idx val="2"/>
          <c:order val="2"/>
          <c:tx>
            <c:strRef>
              <c:f>'Experiment Date 6-23-15'!$D$256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6-23-15'!$D$257:$D$263</c:f>
              <c:numCache>
                <c:formatCode>General</c:formatCode>
                <c:ptCount val="7"/>
                <c:pt idx="0">
                  <c:v>102.33436598241174</c:v>
                </c:pt>
                <c:pt idx="1">
                  <c:v>95.839254447280823</c:v>
                </c:pt>
                <c:pt idx="2">
                  <c:v>89.354987093303976</c:v>
                </c:pt>
                <c:pt idx="3">
                  <c:v>93.248424729443926</c:v>
                </c:pt>
                <c:pt idx="4">
                  <c:v>84.161147377613645</c:v>
                </c:pt>
                <c:pt idx="5">
                  <c:v>93.948892362992467</c:v>
                </c:pt>
                <c:pt idx="6">
                  <c:v>97.16503082358156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D0-4E95-B547-303B6ACC7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08488"/>
        <c:axId val="536008880"/>
      </c:lineChart>
      <c:catAx>
        <c:axId val="53600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8880"/>
        <c:crosses val="autoZero"/>
        <c:auto val="1"/>
        <c:lblAlgn val="ctr"/>
        <c:lblOffset val="100"/>
        <c:noMultiLvlLbl val="0"/>
      </c:catAx>
      <c:valAx>
        <c:axId val="536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Tamoxifen citrate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6-23-15'!$B$273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6-23-15'!$A$274:$A$280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6-23-15'!$B$274:$B$280</c:f>
              <c:numCache>
                <c:formatCode>General</c:formatCode>
                <c:ptCount val="7"/>
                <c:pt idx="0">
                  <c:v>103.38127396045668</c:v>
                </c:pt>
                <c:pt idx="1">
                  <c:v>82.218666358158259</c:v>
                </c:pt>
                <c:pt idx="2">
                  <c:v>88.762329445082273</c:v>
                </c:pt>
                <c:pt idx="3">
                  <c:v>69.22208958519785</c:v>
                </c:pt>
                <c:pt idx="4">
                  <c:v>57.387186166631729</c:v>
                </c:pt>
                <c:pt idx="5">
                  <c:v>29.230813798861053</c:v>
                </c:pt>
                <c:pt idx="6">
                  <c:v>7.0659568175096128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3-4EBC-BFA1-D36177AC2CC7}"/>
            </c:ext>
          </c:extLst>
        </c:ser>
        <c:ser>
          <c:idx val="1"/>
          <c:order val="1"/>
          <c:tx>
            <c:strRef>
              <c:f>'Experiment Date 6-23-15'!$C$273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6-23-15'!$C$274:$C$280</c:f>
              <c:numCache>
                <c:formatCode>General</c:formatCode>
                <c:ptCount val="7"/>
                <c:pt idx="0">
                  <c:v>8.7397013073194305</c:v>
                </c:pt>
                <c:pt idx="1">
                  <c:v>5.5455986046661048</c:v>
                </c:pt>
                <c:pt idx="2">
                  <c:v>7.7712345706471977</c:v>
                </c:pt>
                <c:pt idx="3">
                  <c:v>7.9241852272302289</c:v>
                </c:pt>
                <c:pt idx="4">
                  <c:v>8.477286370581119</c:v>
                </c:pt>
                <c:pt idx="5">
                  <c:v>9.6349982213652368</c:v>
                </c:pt>
                <c:pt idx="6">
                  <c:v>8.165632233837874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3-4EBC-BFA1-D36177AC2CC7}"/>
            </c:ext>
          </c:extLst>
        </c:ser>
        <c:ser>
          <c:idx val="2"/>
          <c:order val="2"/>
          <c:tx>
            <c:strRef>
              <c:f>'Experiment Date 6-23-15'!$D$273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6-23-15'!$D$274:$D$280</c:f>
              <c:numCache>
                <c:formatCode>General</c:formatCode>
                <c:ptCount val="7"/>
                <c:pt idx="0">
                  <c:v>96.995375742558835</c:v>
                </c:pt>
                <c:pt idx="1">
                  <c:v>76.686729416895716</c:v>
                </c:pt>
                <c:pt idx="2">
                  <c:v>89.867433718701477</c:v>
                </c:pt>
                <c:pt idx="3">
                  <c:v>85.978008331203782</c:v>
                </c:pt>
                <c:pt idx="4">
                  <c:v>84.49600391223052</c:v>
                </c:pt>
                <c:pt idx="5">
                  <c:v>88.634335519808744</c:v>
                </c:pt>
                <c:pt idx="6">
                  <c:v>93.839850983864906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3-4EBC-BFA1-D36177AC2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009664"/>
        <c:axId val="536010056"/>
      </c:lineChart>
      <c:catAx>
        <c:axId val="5360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10056"/>
        <c:crosses val="autoZero"/>
        <c:auto val="1"/>
        <c:lblAlgn val="ctr"/>
        <c:lblOffset val="100"/>
        <c:noMultiLvlLbl val="0"/>
      </c:catAx>
      <c:valAx>
        <c:axId val="53601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Colchicine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6-23-15'!$B$289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6-23-15'!$A$290:$A$296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6-23-15'!$B$290:$B$296</c:f>
              <c:numCache>
                <c:formatCode>General</c:formatCode>
                <c:ptCount val="7"/>
                <c:pt idx="0">
                  <c:v>115.11434487768037</c:v>
                </c:pt>
                <c:pt idx="1">
                  <c:v>107.77900362217444</c:v>
                </c:pt>
                <c:pt idx="2">
                  <c:v>90.337414870003798</c:v>
                </c:pt>
                <c:pt idx="3">
                  <c:v>76.742612446403896</c:v>
                </c:pt>
                <c:pt idx="4">
                  <c:v>75.059932527298471</c:v>
                </c:pt>
                <c:pt idx="5">
                  <c:v>88.569431861719067</c:v>
                </c:pt>
                <c:pt idx="6">
                  <c:v>166.70106040964848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F-4032-B0B9-93321E54537C}"/>
            </c:ext>
          </c:extLst>
        </c:ser>
        <c:ser>
          <c:idx val="1"/>
          <c:order val="1"/>
          <c:tx>
            <c:strRef>
              <c:f>'Experiment Date 6-23-15'!$C$289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6-23-15'!$C$290:$C$296</c:f>
              <c:numCache>
                <c:formatCode>General</c:formatCode>
                <c:ptCount val="7"/>
                <c:pt idx="0">
                  <c:v>9.035302407556399</c:v>
                </c:pt>
                <c:pt idx="1">
                  <c:v>6.1404228235644496</c:v>
                </c:pt>
                <c:pt idx="2">
                  <c:v>7.4184784434810522</c:v>
                </c:pt>
                <c:pt idx="3">
                  <c:v>8.9183255826047034</c:v>
                </c:pt>
                <c:pt idx="4">
                  <c:v>7.8617295638741789</c:v>
                </c:pt>
                <c:pt idx="5">
                  <c:v>8.8074237829934319</c:v>
                </c:pt>
                <c:pt idx="6">
                  <c:v>9.3049724937121088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F-4032-B0B9-93321E54537C}"/>
            </c:ext>
          </c:extLst>
        </c:ser>
        <c:ser>
          <c:idx val="2"/>
          <c:order val="2"/>
          <c:tx>
            <c:strRef>
              <c:f>'Experiment Date 6-23-15'!$D$289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6-23-15'!$D$290:$D$296</c:f>
              <c:numCache>
                <c:formatCode>General</c:formatCode>
                <c:ptCount val="7"/>
                <c:pt idx="0">
                  <c:v>100.31529897467594</c:v>
                </c:pt>
                <c:pt idx="1">
                  <c:v>63.549014412534312</c:v>
                </c:pt>
                <c:pt idx="2">
                  <c:v>86.072144426770208</c:v>
                </c:pt>
                <c:pt idx="3">
                  <c:v>91.767070231285359</c:v>
                </c:pt>
                <c:pt idx="4">
                  <c:v>78.456556329455054</c:v>
                </c:pt>
                <c:pt idx="5">
                  <c:v>89.490799586347407</c:v>
                </c:pt>
                <c:pt idx="6">
                  <c:v>97.023875807476315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F-4032-B0B9-93321E54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651776"/>
        <c:axId val="526652168"/>
      </c:lineChart>
      <c:catAx>
        <c:axId val="52665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52168"/>
        <c:crosses val="autoZero"/>
        <c:auto val="1"/>
        <c:lblAlgn val="ctr"/>
        <c:lblOffset val="100"/>
        <c:noMultiLvlLbl val="0"/>
      </c:catAx>
      <c:valAx>
        <c:axId val="52665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5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1,2,4,5-Tetrachlorobenzene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6-23-15'!$B$307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6-23-15'!$A$308:$A$314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6-23-15'!$B$308:$B$314</c:f>
              <c:numCache>
                <c:formatCode>General</c:formatCode>
                <c:ptCount val="7"/>
                <c:pt idx="0">
                  <c:v>107.01214323103284</c:v>
                </c:pt>
                <c:pt idx="1">
                  <c:v>101.18426599621581</c:v>
                </c:pt>
                <c:pt idx="2">
                  <c:v>108.17142328041628</c:v>
                </c:pt>
                <c:pt idx="3">
                  <c:v>100.13721079692357</c:v>
                </c:pt>
                <c:pt idx="4">
                  <c:v>97.164095948617316</c:v>
                </c:pt>
                <c:pt idx="5">
                  <c:v>97.026775245713907</c:v>
                </c:pt>
                <c:pt idx="6">
                  <c:v>98.377251522392513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D-4687-BE4A-695216A9D746}"/>
            </c:ext>
          </c:extLst>
        </c:ser>
        <c:ser>
          <c:idx val="1"/>
          <c:order val="1"/>
          <c:tx>
            <c:strRef>
              <c:f>'Experiment Date 6-23-15'!$C$307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6-23-15'!$C$308:$C$314</c:f>
              <c:numCache>
                <c:formatCode>General</c:formatCode>
                <c:ptCount val="7"/>
                <c:pt idx="0">
                  <c:v>8.0378323767072697</c:v>
                </c:pt>
                <c:pt idx="1">
                  <c:v>7.8455368692965708</c:v>
                </c:pt>
                <c:pt idx="2">
                  <c:v>13.952297855626901</c:v>
                </c:pt>
                <c:pt idx="3">
                  <c:v>8.4867943265376038</c:v>
                </c:pt>
                <c:pt idx="4">
                  <c:v>8.0459020237093029</c:v>
                </c:pt>
                <c:pt idx="5">
                  <c:v>8.8454074448864635</c:v>
                </c:pt>
                <c:pt idx="6">
                  <c:v>7.6345010560790785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5D-4687-BE4A-695216A9D746}"/>
            </c:ext>
          </c:extLst>
        </c:ser>
        <c:ser>
          <c:idx val="2"/>
          <c:order val="2"/>
          <c:tx>
            <c:strRef>
              <c:f>'Experiment Date 6-23-15'!$D$307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6-23-15'!$D$308:$D$314</c:f>
              <c:numCache>
                <c:formatCode>General</c:formatCode>
                <c:ptCount val="7"/>
                <c:pt idx="0">
                  <c:v>91.266810971110246</c:v>
                </c:pt>
                <c:pt idx="1">
                  <c:v>96.562633707395477</c:v>
                </c:pt>
                <c:pt idx="2">
                  <c:v>74.621999855626399</c:v>
                </c:pt>
                <c:pt idx="3">
                  <c:v>85.796349729147153</c:v>
                </c:pt>
                <c:pt idx="4">
                  <c:v>77.389463412268583</c:v>
                </c:pt>
                <c:pt idx="5">
                  <c:v>86.232956048025201</c:v>
                </c:pt>
                <c:pt idx="6">
                  <c:v>92.832399384012362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5D-4687-BE4A-695216A9D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652952"/>
        <c:axId val="526653344"/>
      </c:lineChart>
      <c:catAx>
        <c:axId val="52665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53344"/>
        <c:crosses val="autoZero"/>
        <c:auto val="1"/>
        <c:lblAlgn val="ctr"/>
        <c:lblOffset val="100"/>
        <c:noMultiLvlLbl val="0"/>
      </c:catAx>
      <c:valAx>
        <c:axId val="52665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5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Bisphenol B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6-23-15'!$B$325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6-23-15'!$A$326:$A$332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6-23-15'!$B$326:$B$332</c:f>
              <c:numCache>
                <c:formatCode>General</c:formatCode>
                <c:ptCount val="7"/>
                <c:pt idx="0">
                  <c:v>118.96906235531797</c:v>
                </c:pt>
                <c:pt idx="1">
                  <c:v>100.06159319722968</c:v>
                </c:pt>
                <c:pt idx="2">
                  <c:v>99.400133920282428</c:v>
                </c:pt>
                <c:pt idx="3">
                  <c:v>84.588412754859348</c:v>
                </c:pt>
                <c:pt idx="4">
                  <c:v>86.999070050397236</c:v>
                </c:pt>
                <c:pt idx="5">
                  <c:v>100.27291564172201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4-4D3E-956A-80A0A51998F4}"/>
            </c:ext>
          </c:extLst>
        </c:ser>
        <c:ser>
          <c:idx val="1"/>
          <c:order val="1"/>
          <c:tx>
            <c:strRef>
              <c:f>'Experiment Date 6-23-15'!$C$325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6-23-15'!$C$326:$C$332</c:f>
              <c:numCache>
                <c:formatCode>General</c:formatCode>
                <c:ptCount val="7"/>
                <c:pt idx="0">
                  <c:v>8.7393918718746786</c:v>
                </c:pt>
                <c:pt idx="1">
                  <c:v>9.0863068334833432</c:v>
                </c:pt>
                <c:pt idx="2">
                  <c:v>9.2450971047904194</c:v>
                </c:pt>
                <c:pt idx="3">
                  <c:v>9.3137189182200242</c:v>
                </c:pt>
                <c:pt idx="4">
                  <c:v>9.2191277568849817</c:v>
                </c:pt>
                <c:pt idx="5">
                  <c:v>9.3124319988485009</c:v>
                </c:pt>
                <c:pt idx="6">
                  <c:v>9.6567963813791735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4-4D3E-956A-80A0A51998F4}"/>
            </c:ext>
          </c:extLst>
        </c:ser>
        <c:ser>
          <c:idx val="2"/>
          <c:order val="2"/>
          <c:tx>
            <c:strRef>
              <c:f>'Experiment Date 6-23-15'!$D$325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6-23-15'!$A$326:$A$332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6-23-15'!$D$326:$D$332</c:f>
              <c:numCache>
                <c:formatCode>General</c:formatCode>
                <c:ptCount val="7"/>
                <c:pt idx="0">
                  <c:v>95.278242378600808</c:v>
                </c:pt>
                <c:pt idx="1">
                  <c:v>86.138319346996084</c:v>
                </c:pt>
                <c:pt idx="2">
                  <c:v>82.642896747314595</c:v>
                </c:pt>
                <c:pt idx="3">
                  <c:v>87.469953926504971</c:v>
                </c:pt>
                <c:pt idx="4">
                  <c:v>87.257962175214388</c:v>
                </c:pt>
                <c:pt idx="5">
                  <c:v>88.030575570905526</c:v>
                </c:pt>
                <c:pt idx="6">
                  <c:v>93.012718786997837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4-4D3E-956A-80A0A5199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654128"/>
        <c:axId val="526654520"/>
      </c:lineChart>
      <c:catAx>
        <c:axId val="5266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54520"/>
        <c:crosses val="autoZero"/>
        <c:auto val="1"/>
        <c:lblAlgn val="ctr"/>
        <c:lblOffset val="100"/>
        <c:noMultiLvlLbl val="0"/>
      </c:catAx>
      <c:valAx>
        <c:axId val="52665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2,4-Bis(1-methyl-1-phenylethyl)phenol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7-9-15'!$B$240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7-9-15'!$A$241:$A$247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7-9-15'!$B$241:$B$247</c:f>
              <c:numCache>
                <c:formatCode>General</c:formatCode>
                <c:ptCount val="7"/>
                <c:pt idx="0">
                  <c:v>103.57530629916913</c:v>
                </c:pt>
                <c:pt idx="1">
                  <c:v>91.528424710635292</c:v>
                </c:pt>
                <c:pt idx="2">
                  <c:v>88.298343117199082</c:v>
                </c:pt>
                <c:pt idx="3">
                  <c:v>105.22079939174414</c:v>
                </c:pt>
                <c:pt idx="4">
                  <c:v>85.088816824940864</c:v>
                </c:pt>
                <c:pt idx="5">
                  <c:v>33.853221974196934</c:v>
                </c:pt>
                <c:pt idx="6">
                  <c:v>10.915114084537295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9-490C-B3DD-7CC099FAB5A7}"/>
            </c:ext>
          </c:extLst>
        </c:ser>
        <c:ser>
          <c:idx val="1"/>
          <c:order val="1"/>
          <c:tx>
            <c:strRef>
              <c:f>'Experiment Date 7-9-15'!$C$240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7-9-15'!$C$241:$C$247</c:f>
              <c:numCache>
                <c:formatCode>General</c:formatCode>
                <c:ptCount val="7"/>
                <c:pt idx="0">
                  <c:v>7.9212147077660306</c:v>
                </c:pt>
                <c:pt idx="1">
                  <c:v>7.1550275692610539</c:v>
                </c:pt>
                <c:pt idx="2">
                  <c:v>7.2202607191945321</c:v>
                </c:pt>
                <c:pt idx="3">
                  <c:v>5.7311271052976975</c:v>
                </c:pt>
                <c:pt idx="4">
                  <c:v>6.2829872402797236</c:v>
                </c:pt>
                <c:pt idx="5">
                  <c:v>5.1226677840685353</c:v>
                </c:pt>
                <c:pt idx="6">
                  <c:v>6.8999487915075521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9-490C-B3DD-7CC099FAB5A7}"/>
            </c:ext>
          </c:extLst>
        </c:ser>
        <c:ser>
          <c:idx val="2"/>
          <c:order val="2"/>
          <c:tx>
            <c:strRef>
              <c:f>'Experiment Date 7-9-15'!$D$240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7-9-15'!$D$241:$D$247</c:f>
              <c:numCache>
                <c:formatCode>General</c:formatCode>
                <c:ptCount val="7"/>
                <c:pt idx="0">
                  <c:v>136.14367028534306</c:v>
                </c:pt>
                <c:pt idx="1">
                  <c:v>125.97644750085374</c:v>
                </c:pt>
                <c:pt idx="2">
                  <c:v>123.2819802372461</c:v>
                </c:pt>
                <c:pt idx="3">
                  <c:v>92.024414785150483</c:v>
                </c:pt>
                <c:pt idx="4">
                  <c:v>114.84254200495876</c:v>
                </c:pt>
                <c:pt idx="5">
                  <c:v>112.20852342510203</c:v>
                </c:pt>
                <c:pt idx="6">
                  <c:v>99.133804436845324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9-490C-B3DD-7CC099FAB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75248"/>
        <c:axId val="526475640"/>
      </c:lineChart>
      <c:catAx>
        <c:axId val="52647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5640"/>
        <c:crosses val="autoZero"/>
        <c:auto val="1"/>
        <c:lblAlgn val="ctr"/>
        <c:lblOffset val="100"/>
        <c:noMultiLvlLbl val="0"/>
      </c:catAx>
      <c:valAx>
        <c:axId val="52647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2-Methyl-2,4-pentanediol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7-9-15'!$B$256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7-9-15'!$A$257:$A$263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7-9-15'!$B$257:$B$263</c:f>
              <c:numCache>
                <c:formatCode>General</c:formatCode>
                <c:ptCount val="7"/>
                <c:pt idx="0">
                  <c:v>103.51358821497344</c:v>
                </c:pt>
                <c:pt idx="1">
                  <c:v>86.047746977878319</c:v>
                </c:pt>
                <c:pt idx="2">
                  <c:v>75.720154158705625</c:v>
                </c:pt>
                <c:pt idx="3">
                  <c:v>77.286075489353948</c:v>
                </c:pt>
                <c:pt idx="4">
                  <c:v>78.645901988230477</c:v>
                </c:pt>
                <c:pt idx="5">
                  <c:v>69.34020568892349</c:v>
                </c:pt>
                <c:pt idx="6">
                  <c:v>57.058189485383998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D-4C6E-915D-2A835C0AD97C}"/>
            </c:ext>
          </c:extLst>
        </c:ser>
        <c:ser>
          <c:idx val="1"/>
          <c:order val="1"/>
          <c:tx>
            <c:strRef>
              <c:f>'Experiment Date 7-9-15'!$C$256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7-9-15'!$C$257:$C$263</c:f>
              <c:numCache>
                <c:formatCode>General</c:formatCode>
                <c:ptCount val="7"/>
                <c:pt idx="0">
                  <c:v>9.2452685312320249</c:v>
                </c:pt>
                <c:pt idx="1">
                  <c:v>7.737821128652147</c:v>
                </c:pt>
                <c:pt idx="2">
                  <c:v>9.3500392372560643</c:v>
                </c:pt>
                <c:pt idx="3">
                  <c:v>9.6399661336917912</c:v>
                </c:pt>
                <c:pt idx="4">
                  <c:v>9.2124711427908039</c:v>
                </c:pt>
                <c:pt idx="5">
                  <c:v>8.7668474498334561</c:v>
                </c:pt>
                <c:pt idx="6">
                  <c:v>8.8443439875756447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D-4C6E-915D-2A835C0AD97C}"/>
            </c:ext>
          </c:extLst>
        </c:ser>
        <c:ser>
          <c:idx val="2"/>
          <c:order val="2"/>
          <c:tx>
            <c:strRef>
              <c:f>'Experiment Date 7-9-15'!$D$256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7-9-15'!$D$257:$D$263</c:f>
              <c:numCache>
                <c:formatCode>General</c:formatCode>
                <c:ptCount val="7"/>
                <c:pt idx="0">
                  <c:v>119.55884034501179</c:v>
                </c:pt>
                <c:pt idx="1">
                  <c:v>111.9425560670976</c:v>
                </c:pt>
                <c:pt idx="2">
                  <c:v>96.977932454534695</c:v>
                </c:pt>
                <c:pt idx="3">
                  <c:v>95.758472876079324</c:v>
                </c:pt>
                <c:pt idx="4">
                  <c:v>110.74393547834347</c:v>
                </c:pt>
                <c:pt idx="5">
                  <c:v>107.9731577359136</c:v>
                </c:pt>
                <c:pt idx="6">
                  <c:v>113.81453415022592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D-4C6E-915D-2A835C0AD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76424"/>
        <c:axId val="526476816"/>
      </c:lineChart>
      <c:catAx>
        <c:axId val="52647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6816"/>
        <c:crosses val="autoZero"/>
        <c:auto val="1"/>
        <c:lblAlgn val="ctr"/>
        <c:lblOffset val="100"/>
        <c:noMultiLvlLbl val="0"/>
      </c:catAx>
      <c:valAx>
        <c:axId val="52647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PD 0200347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7-9-15'!$B$273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7-9-15'!$A$274:$A$280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7-9-15'!$B$274:$B$280</c:f>
              <c:numCache>
                <c:formatCode>General</c:formatCode>
                <c:ptCount val="7"/>
                <c:pt idx="0">
                  <c:v>95.223339533654496</c:v>
                </c:pt>
                <c:pt idx="1">
                  <c:v>73.366531699582708</c:v>
                </c:pt>
                <c:pt idx="2">
                  <c:v>60.685442843595126</c:v>
                </c:pt>
                <c:pt idx="3">
                  <c:v>62.439469167182843</c:v>
                </c:pt>
                <c:pt idx="4">
                  <c:v>88.721424065641784</c:v>
                </c:pt>
                <c:pt idx="5">
                  <c:v>75.73488252874688</c:v>
                </c:pt>
                <c:pt idx="6">
                  <c:v>95.27317261525495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7-4E46-9311-EAEB3A9B17D4}"/>
            </c:ext>
          </c:extLst>
        </c:ser>
        <c:ser>
          <c:idx val="1"/>
          <c:order val="1"/>
          <c:tx>
            <c:strRef>
              <c:f>'Experiment Date 7-9-15'!$C$273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7-9-15'!$C$274:$C$280</c:f>
              <c:numCache>
                <c:formatCode>General</c:formatCode>
                <c:ptCount val="7"/>
                <c:pt idx="0">
                  <c:v>6.7683479368856032</c:v>
                </c:pt>
                <c:pt idx="1">
                  <c:v>8.4242009028010525</c:v>
                </c:pt>
                <c:pt idx="2">
                  <c:v>5.7884795385776258</c:v>
                </c:pt>
                <c:pt idx="3">
                  <c:v>5.5804876546092137</c:v>
                </c:pt>
                <c:pt idx="4">
                  <c:v>9.3986227733470624</c:v>
                </c:pt>
                <c:pt idx="5">
                  <c:v>7.3762812446348933</c:v>
                </c:pt>
                <c:pt idx="6">
                  <c:v>14.310884423767311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C7-4E46-9311-EAEB3A9B17D4}"/>
            </c:ext>
          </c:extLst>
        </c:ser>
        <c:ser>
          <c:idx val="2"/>
          <c:order val="2"/>
          <c:tx>
            <c:strRef>
              <c:f>'Experiment Date 7-9-15'!$D$273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7-9-15'!$D$274:$D$280</c:f>
              <c:numCache>
                <c:formatCode>General</c:formatCode>
                <c:ptCount val="7"/>
                <c:pt idx="0">
                  <c:v>106.8696904379707</c:v>
                </c:pt>
                <c:pt idx="1">
                  <c:v>114.26303183162541</c:v>
                </c:pt>
                <c:pt idx="2">
                  <c:v>87.502566300078726</c:v>
                </c:pt>
                <c:pt idx="3">
                  <c:v>75.190464379347461</c:v>
                </c:pt>
                <c:pt idx="4">
                  <c:v>104.94082573287506</c:v>
                </c:pt>
                <c:pt idx="5">
                  <c:v>115.42201691718553</c:v>
                </c:pt>
                <c:pt idx="6">
                  <c:v>103.56307005347958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C7-4E46-9311-EAEB3A9B1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77600"/>
        <c:axId val="526477992"/>
      </c:lineChart>
      <c:catAx>
        <c:axId val="5264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7992"/>
        <c:crosses val="autoZero"/>
        <c:auto val="1"/>
        <c:lblAlgn val="ctr"/>
        <c:lblOffset val="100"/>
        <c:noMultiLvlLbl val="0"/>
      </c:catAx>
      <c:valAx>
        <c:axId val="52647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Atrazine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7-9-15'!$B$289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7-9-15'!$A$290:$A$296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7-9-15'!$B$290:$B$296</c:f>
              <c:numCache>
                <c:formatCode>General</c:formatCode>
                <c:ptCount val="7"/>
                <c:pt idx="0">
                  <c:v>79.783916728106462</c:v>
                </c:pt>
                <c:pt idx="1">
                  <c:v>58.622280336403009</c:v>
                </c:pt>
                <c:pt idx="2">
                  <c:v>71.289929693980667</c:v>
                </c:pt>
                <c:pt idx="3">
                  <c:v>38.362587278056516</c:v>
                </c:pt>
                <c:pt idx="4">
                  <c:v>62.172913189103589</c:v>
                </c:pt>
                <c:pt idx="5">
                  <c:v>69.10540215780378</c:v>
                </c:pt>
                <c:pt idx="6">
                  <c:v>49.641552275793494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C-4C84-B540-70FC3A512169}"/>
            </c:ext>
          </c:extLst>
        </c:ser>
        <c:ser>
          <c:idx val="1"/>
          <c:order val="1"/>
          <c:tx>
            <c:strRef>
              <c:f>'Experiment Date 7-9-15'!$C$289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7-9-15'!$C$290:$C$296</c:f>
              <c:numCache>
                <c:formatCode>General</c:formatCode>
                <c:ptCount val="7"/>
                <c:pt idx="0">
                  <c:v>5.375739776030815</c:v>
                </c:pt>
                <c:pt idx="1">
                  <c:v>7.669241865637459</c:v>
                </c:pt>
                <c:pt idx="2">
                  <c:v>5.7131392340172829</c:v>
                </c:pt>
                <c:pt idx="3">
                  <c:v>4.4938040157056429</c:v>
                </c:pt>
                <c:pt idx="4">
                  <c:v>7.9461996528552339</c:v>
                </c:pt>
                <c:pt idx="5">
                  <c:v>6.9777251807473322</c:v>
                </c:pt>
                <c:pt idx="6">
                  <c:v>7.0084083176400016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C-4C84-B540-70FC3A512169}"/>
            </c:ext>
          </c:extLst>
        </c:ser>
        <c:ser>
          <c:idx val="2"/>
          <c:order val="2"/>
          <c:tx>
            <c:strRef>
              <c:f>'Experiment Date 7-9-15'!$D$289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7-9-15'!$D$290:$D$296</c:f>
              <c:numCache>
                <c:formatCode>General</c:formatCode>
                <c:ptCount val="7"/>
                <c:pt idx="0">
                  <c:v>122.51142424989337</c:v>
                </c:pt>
                <c:pt idx="1">
                  <c:v>119.89425857178388</c:v>
                </c:pt>
                <c:pt idx="2">
                  <c:v>82.207133773449399</c:v>
                </c:pt>
                <c:pt idx="3">
                  <c:v>75.203832538412499</c:v>
                </c:pt>
                <c:pt idx="4">
                  <c:v>110.89909689575211</c:v>
                </c:pt>
                <c:pt idx="5">
                  <c:v>102.19612337750345</c:v>
                </c:pt>
                <c:pt idx="6">
                  <c:v>88.356045454934531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C-4C84-B540-70FC3A51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78776"/>
        <c:axId val="533208136"/>
      </c:lineChart>
      <c:catAx>
        <c:axId val="52647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08136"/>
        <c:crosses val="autoZero"/>
        <c:auto val="1"/>
        <c:lblAlgn val="ctr"/>
        <c:lblOffset val="100"/>
        <c:noMultiLvlLbl val="0"/>
      </c:catAx>
      <c:valAx>
        <c:axId val="53320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Tefluthrin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7-9-15'!$B$307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7-9-15'!$A$308:$A$314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7-9-15'!$B$308:$B$314</c:f>
              <c:numCache>
                <c:formatCode>General</c:formatCode>
                <c:ptCount val="7"/>
                <c:pt idx="0">
                  <c:v>56.72918609620698</c:v>
                </c:pt>
                <c:pt idx="1">
                  <c:v>67.941394699366754</c:v>
                </c:pt>
                <c:pt idx="2">
                  <c:v>65.039971068306514</c:v>
                </c:pt>
                <c:pt idx="3">
                  <c:v>42.573417512656917</c:v>
                </c:pt>
                <c:pt idx="4">
                  <c:v>34.513736975613796</c:v>
                </c:pt>
                <c:pt idx="5">
                  <c:v>16.203679382940226</c:v>
                </c:pt>
                <c:pt idx="6">
                  <c:v>7.6343105724690306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D-48C8-8CD1-3E5A4A31953E}"/>
            </c:ext>
          </c:extLst>
        </c:ser>
        <c:ser>
          <c:idx val="1"/>
          <c:order val="1"/>
          <c:tx>
            <c:strRef>
              <c:f>'Experiment Date 7-9-15'!$C$307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7-9-15'!$C$308:$C$314</c:f>
              <c:numCache>
                <c:formatCode>General</c:formatCode>
                <c:ptCount val="7"/>
                <c:pt idx="0">
                  <c:v>6.1893006838240909</c:v>
                </c:pt>
                <c:pt idx="1">
                  <c:v>8.0252173263065156</c:v>
                </c:pt>
                <c:pt idx="2">
                  <c:v>7.5265347452046809</c:v>
                </c:pt>
                <c:pt idx="3">
                  <c:v>4.4561798484311677</c:v>
                </c:pt>
                <c:pt idx="4">
                  <c:v>7.8248297675845757</c:v>
                </c:pt>
                <c:pt idx="5">
                  <c:v>7.4353314818962302</c:v>
                </c:pt>
                <c:pt idx="6">
                  <c:v>6.944209020221602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D-48C8-8CD1-3E5A4A31953E}"/>
            </c:ext>
          </c:extLst>
        </c:ser>
        <c:ser>
          <c:idx val="2"/>
          <c:order val="2"/>
          <c:tx>
            <c:strRef>
              <c:f>'Experiment Date 7-9-15'!$D$307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7-9-15'!$D$308:$D$314</c:f>
              <c:numCache>
                <c:formatCode>General</c:formatCode>
                <c:ptCount val="7"/>
                <c:pt idx="0">
                  <c:v>113.35974704060986</c:v>
                </c:pt>
                <c:pt idx="1">
                  <c:v>116.68798012504722</c:v>
                </c:pt>
                <c:pt idx="2">
                  <c:v>111.06147111141559</c:v>
                </c:pt>
                <c:pt idx="3">
                  <c:v>84.766278632745454</c:v>
                </c:pt>
                <c:pt idx="4">
                  <c:v>107.89793839712642</c:v>
                </c:pt>
                <c:pt idx="5">
                  <c:v>134.74113035214626</c:v>
                </c:pt>
                <c:pt idx="6">
                  <c:v>112.927590319785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D-48C8-8CD1-3E5A4A319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208920"/>
        <c:axId val="533209312"/>
      </c:lineChart>
      <c:catAx>
        <c:axId val="5332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09312"/>
        <c:crosses val="autoZero"/>
        <c:auto val="1"/>
        <c:lblAlgn val="ctr"/>
        <c:lblOffset val="100"/>
        <c:noMultiLvlLbl val="0"/>
      </c:catAx>
      <c:valAx>
        <c:axId val="5332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0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Resmethrin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7-9-15'!$B$325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7-9-15'!$A$326:$A$332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7-9-15'!$B$326:$B$332</c:f>
              <c:numCache>
                <c:formatCode>General</c:formatCode>
                <c:ptCount val="7"/>
                <c:pt idx="0">
                  <c:v>101.72273240517895</c:v>
                </c:pt>
                <c:pt idx="1">
                  <c:v>96.450128212659365</c:v>
                </c:pt>
                <c:pt idx="2">
                  <c:v>92.033518599123795</c:v>
                </c:pt>
                <c:pt idx="3">
                  <c:v>116.24343475110281</c:v>
                </c:pt>
                <c:pt idx="4">
                  <c:v>107.82051968177622</c:v>
                </c:pt>
                <c:pt idx="5">
                  <c:v>92.82107931428645</c:v>
                </c:pt>
                <c:pt idx="6">
                  <c:v>40.668367739873261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C-4570-88DC-44E56DF8AE59}"/>
            </c:ext>
          </c:extLst>
        </c:ser>
        <c:ser>
          <c:idx val="1"/>
          <c:order val="1"/>
          <c:tx>
            <c:strRef>
              <c:f>'Experiment Date 7-9-15'!$C$325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7-9-15'!$C$326:$C$332</c:f>
              <c:numCache>
                <c:formatCode>General</c:formatCode>
                <c:ptCount val="7"/>
                <c:pt idx="0">
                  <c:v>9.8431705887239378</c:v>
                </c:pt>
                <c:pt idx="1">
                  <c:v>7.3761528360991866</c:v>
                </c:pt>
                <c:pt idx="2">
                  <c:v>7.2196389058125021</c:v>
                </c:pt>
                <c:pt idx="3">
                  <c:v>3.5558241547387386</c:v>
                </c:pt>
                <c:pt idx="4">
                  <c:v>8.5398630724995144</c:v>
                </c:pt>
                <c:pt idx="5">
                  <c:v>9.2436466592217617</c:v>
                </c:pt>
                <c:pt idx="6">
                  <c:v>7.1710373143849315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C-4570-88DC-44E56DF8AE59}"/>
            </c:ext>
          </c:extLst>
        </c:ser>
        <c:ser>
          <c:idx val="2"/>
          <c:order val="2"/>
          <c:tx>
            <c:strRef>
              <c:f>'Experiment Date 7-9-15'!$D$325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7-9-15'!$A$326:$A$332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7-9-15'!$D$326:$D$332</c:f>
              <c:numCache>
                <c:formatCode>General</c:formatCode>
                <c:ptCount val="7"/>
                <c:pt idx="0">
                  <c:v>126.89336131100022</c:v>
                </c:pt>
                <c:pt idx="1">
                  <c:v>115.0248137895688</c:v>
                </c:pt>
                <c:pt idx="2">
                  <c:v>115.43474842798594</c:v>
                </c:pt>
                <c:pt idx="3">
                  <c:v>81.16445821217718</c:v>
                </c:pt>
                <c:pt idx="4">
                  <c:v>98.34026934163434</c:v>
                </c:pt>
                <c:pt idx="5">
                  <c:v>99.966754117293419</c:v>
                </c:pt>
                <c:pt idx="6">
                  <c:v>105.02727214154804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C-4570-88DC-44E56DF8A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210096"/>
        <c:axId val="533210488"/>
      </c:lineChart>
      <c:catAx>
        <c:axId val="53321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10488"/>
        <c:crosses val="autoZero"/>
        <c:auto val="1"/>
        <c:lblAlgn val="ctr"/>
        <c:lblOffset val="100"/>
        <c:noMultiLvlLbl val="0"/>
      </c:catAx>
      <c:valAx>
        <c:axId val="53321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1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Metalaxyl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7-16-15'!$B$240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7-16-15'!$A$241:$A$247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7-16-15'!$B$241:$B$247</c:f>
              <c:numCache>
                <c:formatCode>General</c:formatCode>
                <c:ptCount val="7"/>
                <c:pt idx="0">
                  <c:v>74.821781524697698</c:v>
                </c:pt>
                <c:pt idx="1">
                  <c:v>80.616053259800253</c:v>
                </c:pt>
                <c:pt idx="2">
                  <c:v>69.178508917409729</c:v>
                </c:pt>
                <c:pt idx="3">
                  <c:v>75.304346728015261</c:v>
                </c:pt>
                <c:pt idx="4">
                  <c:v>102.4351081928174</c:v>
                </c:pt>
                <c:pt idx="5">
                  <c:v>87.538369569977192</c:v>
                </c:pt>
                <c:pt idx="6">
                  <c:v>77.356201209716275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2-483A-BD39-1508DB6BB14A}"/>
            </c:ext>
          </c:extLst>
        </c:ser>
        <c:ser>
          <c:idx val="1"/>
          <c:order val="1"/>
          <c:tx>
            <c:strRef>
              <c:f>'Experiment Date 7-16-15'!$C$240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7-16-15'!$C$241:$C$247</c:f>
              <c:numCache>
                <c:formatCode>General</c:formatCode>
                <c:ptCount val="7"/>
                <c:pt idx="0">
                  <c:v>7.3507069700552963</c:v>
                </c:pt>
                <c:pt idx="1">
                  <c:v>7.6672106551422319</c:v>
                </c:pt>
                <c:pt idx="2">
                  <c:v>6.9216360941505144</c:v>
                </c:pt>
                <c:pt idx="3">
                  <c:v>6.9567786709635291</c:v>
                </c:pt>
                <c:pt idx="4">
                  <c:v>6.8039740638352937</c:v>
                </c:pt>
                <c:pt idx="5">
                  <c:v>6.7257567689750948</c:v>
                </c:pt>
                <c:pt idx="6">
                  <c:v>7.7777642022440761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2-483A-BD39-1508DB6BB14A}"/>
            </c:ext>
          </c:extLst>
        </c:ser>
        <c:ser>
          <c:idx val="2"/>
          <c:order val="2"/>
          <c:tx>
            <c:strRef>
              <c:f>'Experiment Date 7-16-15'!$D$240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7-16-15'!$D$241:$D$247</c:f>
              <c:numCache>
                <c:formatCode>General</c:formatCode>
                <c:ptCount val="7"/>
                <c:pt idx="0">
                  <c:v>115.01498287000696</c:v>
                </c:pt>
                <c:pt idx="1">
                  <c:v>112.06575747755552</c:v>
                </c:pt>
                <c:pt idx="2">
                  <c:v>110.83297100576016</c:v>
                </c:pt>
                <c:pt idx="3">
                  <c:v>111.29338097215908</c:v>
                </c:pt>
                <c:pt idx="4">
                  <c:v>107.5177885871327</c:v>
                </c:pt>
                <c:pt idx="5">
                  <c:v>102.50301211302271</c:v>
                </c:pt>
                <c:pt idx="6">
                  <c:v>110.76600053246294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2-483A-BD39-1508DB6BB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211272"/>
        <c:axId val="533211664"/>
      </c:lineChart>
      <c:catAx>
        <c:axId val="53321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11664"/>
        <c:crosses val="autoZero"/>
        <c:auto val="1"/>
        <c:lblAlgn val="ctr"/>
        <c:lblOffset val="100"/>
        <c:noMultiLvlLbl val="0"/>
      </c:catAx>
      <c:valAx>
        <c:axId val="5332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1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1,2-Dinitrobenzene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7-16-15'!$B$256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7-16-15'!$A$257:$A$263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7-16-15'!$B$257:$B$263</c:f>
              <c:numCache>
                <c:formatCode>General</c:formatCode>
                <c:ptCount val="7"/>
                <c:pt idx="0">
                  <c:v>78.371360912004363</c:v>
                </c:pt>
                <c:pt idx="1">
                  <c:v>77.37702957405061</c:v>
                </c:pt>
                <c:pt idx="2">
                  <c:v>73.175024743416699</c:v>
                </c:pt>
                <c:pt idx="3">
                  <c:v>73.562417889246419</c:v>
                </c:pt>
                <c:pt idx="4">
                  <c:v>79.338332687644638</c:v>
                </c:pt>
                <c:pt idx="5">
                  <c:v>92.964451522202793</c:v>
                </c:pt>
                <c:pt idx="6">
                  <c:v>114.1761392822573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F-4611-BD75-086168AF6001}"/>
            </c:ext>
          </c:extLst>
        </c:ser>
        <c:ser>
          <c:idx val="1"/>
          <c:order val="1"/>
          <c:tx>
            <c:strRef>
              <c:f>'Experiment Date 7-16-15'!$C$256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7-16-15'!$C$257:$C$263</c:f>
              <c:numCache>
                <c:formatCode>General</c:formatCode>
                <c:ptCount val="7"/>
                <c:pt idx="0">
                  <c:v>7.3081522247025639</c:v>
                </c:pt>
                <c:pt idx="1">
                  <c:v>15.749732184669236</c:v>
                </c:pt>
                <c:pt idx="2">
                  <c:v>9.162590344165773</c:v>
                </c:pt>
                <c:pt idx="3">
                  <c:v>9.1182475939834848</c:v>
                </c:pt>
                <c:pt idx="4">
                  <c:v>8.9997761693582472</c:v>
                </c:pt>
                <c:pt idx="5">
                  <c:v>9.2101213184010113</c:v>
                </c:pt>
                <c:pt idx="6">
                  <c:v>9.1988661285843545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7F-4611-BD75-086168AF6001}"/>
            </c:ext>
          </c:extLst>
        </c:ser>
        <c:ser>
          <c:idx val="2"/>
          <c:order val="2"/>
          <c:tx>
            <c:strRef>
              <c:f>'Experiment Date 7-16-15'!$D$256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7-16-15'!$D$257:$D$263</c:f>
              <c:numCache>
                <c:formatCode>General</c:formatCode>
                <c:ptCount val="7"/>
                <c:pt idx="0">
                  <c:v>115.27728932415505</c:v>
                </c:pt>
                <c:pt idx="1">
                  <c:v>97.789752061624583</c:v>
                </c:pt>
                <c:pt idx="2">
                  <c:v>115.6848674470976</c:v>
                </c:pt>
                <c:pt idx="3">
                  <c:v>110.25605410445986</c:v>
                </c:pt>
                <c:pt idx="4">
                  <c:v>112.49483712666904</c:v>
                </c:pt>
                <c:pt idx="5">
                  <c:v>113.00563866152508</c:v>
                </c:pt>
                <c:pt idx="6">
                  <c:v>105.22444995734367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7F-4611-BD75-086168AF6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1624"/>
        <c:axId val="533362016"/>
      </c:lineChart>
      <c:catAx>
        <c:axId val="53336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2016"/>
        <c:crosses val="autoZero"/>
        <c:auto val="1"/>
        <c:lblAlgn val="ctr"/>
        <c:lblOffset val="100"/>
        <c:noMultiLvlLbl val="0"/>
      </c:catAx>
      <c:valAx>
        <c:axId val="5333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Dipentyl Phthalate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7-16-15'!$B$273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7-16-15'!$A$274:$A$280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7-16-15'!$B$274:$B$280</c:f>
              <c:numCache>
                <c:formatCode>General</c:formatCode>
                <c:ptCount val="7"/>
                <c:pt idx="0">
                  <c:v>54.080571577243241</c:v>
                </c:pt>
                <c:pt idx="1">
                  <c:v>78.903022208159143</c:v>
                </c:pt>
                <c:pt idx="2">
                  <c:v>85.242245634636703</c:v>
                </c:pt>
                <c:pt idx="3">
                  <c:v>60.387488475932592</c:v>
                </c:pt>
                <c:pt idx="4">
                  <c:v>38.353123696161539</c:v>
                </c:pt>
                <c:pt idx="5">
                  <c:v>11.548416143825422</c:v>
                </c:pt>
                <c:pt idx="6">
                  <c:v>0.91604613349258435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7-4FDD-B3CC-9F0E47A06777}"/>
            </c:ext>
          </c:extLst>
        </c:ser>
        <c:ser>
          <c:idx val="1"/>
          <c:order val="1"/>
          <c:tx>
            <c:strRef>
              <c:f>'Experiment Date 7-16-15'!$C$273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7-16-15'!$C$274:$C$280</c:f>
              <c:numCache>
                <c:formatCode>General</c:formatCode>
                <c:ptCount val="7"/>
                <c:pt idx="0">
                  <c:v>8.1278125308885407</c:v>
                </c:pt>
                <c:pt idx="1">
                  <c:v>8.4889431504500479</c:v>
                </c:pt>
                <c:pt idx="2">
                  <c:v>7.3782195068905034</c:v>
                </c:pt>
                <c:pt idx="3">
                  <c:v>8.3601221502344192</c:v>
                </c:pt>
                <c:pt idx="4">
                  <c:v>8.2403918152529254</c:v>
                </c:pt>
                <c:pt idx="5">
                  <c:v>7.7334755463791112</c:v>
                </c:pt>
                <c:pt idx="6">
                  <c:v>11.736043278440221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D7-4FDD-B3CC-9F0E47A06777}"/>
            </c:ext>
          </c:extLst>
        </c:ser>
        <c:ser>
          <c:idx val="2"/>
          <c:order val="2"/>
          <c:tx>
            <c:strRef>
              <c:f>'Experiment Date 7-16-15'!$D$273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7-16-15'!$D$274:$D$280</c:f>
              <c:numCache>
                <c:formatCode>General</c:formatCode>
                <c:ptCount val="7"/>
                <c:pt idx="0">
                  <c:v>112.18802032641155</c:v>
                </c:pt>
                <c:pt idx="1">
                  <c:v>109.11839785620292</c:v>
                </c:pt>
                <c:pt idx="2">
                  <c:v>113.09073693454941</c:v>
                </c:pt>
                <c:pt idx="3">
                  <c:v>94.462300032958524</c:v>
                </c:pt>
                <c:pt idx="4">
                  <c:v>101.56105788598671</c:v>
                </c:pt>
                <c:pt idx="5">
                  <c:v>107.20818426892022</c:v>
                </c:pt>
                <c:pt idx="6">
                  <c:v>99.742036775824658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D7-4FDD-B3CC-9F0E47A06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2800"/>
        <c:axId val="533363192"/>
      </c:lineChart>
      <c:catAx>
        <c:axId val="5333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3192"/>
        <c:crosses val="autoZero"/>
        <c:auto val="1"/>
        <c:lblAlgn val="ctr"/>
        <c:lblOffset val="100"/>
        <c:noMultiLvlLbl val="0"/>
      </c:catAx>
      <c:valAx>
        <c:axId val="5333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Pyriproxyfen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7-16-15'!$B$289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7-16-15'!$A$290:$A$296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7-16-15'!$B$290:$B$296</c:f>
              <c:numCache>
                <c:formatCode>General</c:formatCode>
                <c:ptCount val="7"/>
                <c:pt idx="0">
                  <c:v>66.472035232803506</c:v>
                </c:pt>
                <c:pt idx="1">
                  <c:v>64.735164849509815</c:v>
                </c:pt>
                <c:pt idx="2">
                  <c:v>67.668553153551102</c:v>
                </c:pt>
                <c:pt idx="3">
                  <c:v>73.021678997287651</c:v>
                </c:pt>
                <c:pt idx="4">
                  <c:v>77.010656298849653</c:v>
                </c:pt>
                <c:pt idx="5">
                  <c:v>60.060805031653423</c:v>
                </c:pt>
                <c:pt idx="6">
                  <c:v>9.7630409412357082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4-44BA-9799-42ED8F25CC08}"/>
            </c:ext>
          </c:extLst>
        </c:ser>
        <c:ser>
          <c:idx val="1"/>
          <c:order val="1"/>
          <c:tx>
            <c:strRef>
              <c:f>'Experiment Date 7-16-15'!$C$289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7-16-15'!$C$290:$C$296</c:f>
              <c:numCache>
                <c:formatCode>General</c:formatCode>
                <c:ptCount val="7"/>
                <c:pt idx="0">
                  <c:v>6.8898271233525863</c:v>
                </c:pt>
                <c:pt idx="1">
                  <c:v>8.1582141023102022</c:v>
                </c:pt>
                <c:pt idx="2">
                  <c:v>8.5654274055407456</c:v>
                </c:pt>
                <c:pt idx="3">
                  <c:v>9.2418894962265465</c:v>
                </c:pt>
                <c:pt idx="4">
                  <c:v>8.2115680238075246</c:v>
                </c:pt>
                <c:pt idx="5">
                  <c:v>8.2970836595057236</c:v>
                </c:pt>
                <c:pt idx="6">
                  <c:v>7.6018184070952302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04-44BA-9799-42ED8F25CC08}"/>
            </c:ext>
          </c:extLst>
        </c:ser>
        <c:ser>
          <c:idx val="2"/>
          <c:order val="2"/>
          <c:tx>
            <c:strRef>
              <c:f>'Experiment Date 7-16-15'!$D$289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7-16-15'!$D$290:$D$296</c:f>
              <c:numCache>
                <c:formatCode>General</c:formatCode>
                <c:ptCount val="7"/>
                <c:pt idx="0">
                  <c:v>103.53846466585988</c:v>
                </c:pt>
                <c:pt idx="1">
                  <c:v>111.62100501989285</c:v>
                </c:pt>
                <c:pt idx="2">
                  <c:v>111.00483198273268</c:v>
                </c:pt>
                <c:pt idx="3">
                  <c:v>100.78656598119396</c:v>
                </c:pt>
                <c:pt idx="4">
                  <c:v>99.842056426594809</c:v>
                </c:pt>
                <c:pt idx="5">
                  <c:v>97.888816622991627</c:v>
                </c:pt>
                <c:pt idx="6">
                  <c:v>98.77691126204472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04-44BA-9799-42ED8F25C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3976"/>
        <c:axId val="533364368"/>
      </c:lineChart>
      <c:catAx>
        <c:axId val="53336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4368"/>
        <c:crosses val="autoZero"/>
        <c:auto val="1"/>
        <c:lblAlgn val="ctr"/>
        <c:lblOffset val="100"/>
        <c:noMultiLvlLbl val="0"/>
      </c:catAx>
      <c:valAx>
        <c:axId val="5333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Fenpropathrin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7-16-15'!$B$307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7-16-15'!$A$308:$A$314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7-16-15'!$B$308:$B$314</c:f>
              <c:numCache>
                <c:formatCode>General</c:formatCode>
                <c:ptCount val="7"/>
                <c:pt idx="0">
                  <c:v>52.054034308759093</c:v>
                </c:pt>
                <c:pt idx="1">
                  <c:v>56.34464888026762</c:v>
                </c:pt>
                <c:pt idx="2">
                  <c:v>94.99849215010255</c:v>
                </c:pt>
                <c:pt idx="3">
                  <c:v>73.60035973583102</c:v>
                </c:pt>
                <c:pt idx="4">
                  <c:v>56.266440934681889</c:v>
                </c:pt>
                <c:pt idx="5">
                  <c:v>30.382572257058612</c:v>
                </c:pt>
                <c:pt idx="6">
                  <c:v>10.694812389664953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1-4C3A-AAAF-545D7B03807B}"/>
            </c:ext>
          </c:extLst>
        </c:ser>
        <c:ser>
          <c:idx val="1"/>
          <c:order val="1"/>
          <c:tx>
            <c:strRef>
              <c:f>'Experiment Date 7-16-15'!$C$307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7-16-15'!$C$308:$C$314</c:f>
              <c:numCache>
                <c:formatCode>General</c:formatCode>
                <c:ptCount val="7"/>
                <c:pt idx="0">
                  <c:v>7.1075530131277587</c:v>
                </c:pt>
                <c:pt idx="1">
                  <c:v>7.8288329264758181</c:v>
                </c:pt>
                <c:pt idx="2">
                  <c:v>8.4195122160361588</c:v>
                </c:pt>
                <c:pt idx="3">
                  <c:v>8.2293389704561992</c:v>
                </c:pt>
                <c:pt idx="4">
                  <c:v>8.2876050420543308</c:v>
                </c:pt>
                <c:pt idx="5">
                  <c:v>8.5950233072876241</c:v>
                </c:pt>
                <c:pt idx="6">
                  <c:v>7.5281633239272976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1-4C3A-AAAF-545D7B03807B}"/>
            </c:ext>
          </c:extLst>
        </c:ser>
        <c:ser>
          <c:idx val="2"/>
          <c:order val="2"/>
          <c:tx>
            <c:strRef>
              <c:f>'Experiment Date 7-16-15'!$D$307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7-16-15'!$D$308:$D$314</c:f>
              <c:numCache>
                <c:formatCode>General</c:formatCode>
                <c:ptCount val="7"/>
                <c:pt idx="0">
                  <c:v>107.01785025504792</c:v>
                </c:pt>
                <c:pt idx="1">
                  <c:v>109.56365092433823</c:v>
                </c:pt>
                <c:pt idx="2">
                  <c:v>121.10396364242864</c:v>
                </c:pt>
                <c:pt idx="3">
                  <c:v>101.65265434667567</c:v>
                </c:pt>
                <c:pt idx="4">
                  <c:v>105.91543233892941</c:v>
                </c:pt>
                <c:pt idx="5">
                  <c:v>113.6002175653221</c:v>
                </c:pt>
                <c:pt idx="6">
                  <c:v>110.59972524779607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11-4C3A-AAAF-545D7B03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5152"/>
        <c:axId val="533365544"/>
      </c:lineChart>
      <c:catAx>
        <c:axId val="53336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5544"/>
        <c:crosses val="autoZero"/>
        <c:auto val="1"/>
        <c:lblAlgn val="ctr"/>
        <c:lblOffset val="100"/>
        <c:noMultiLvlLbl val="0"/>
      </c:catAx>
      <c:valAx>
        <c:axId val="53336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Cypermethrin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7-16-15'!$B$325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7-16-15'!$A$326:$A$332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7-16-15'!$B$326:$B$332</c:f>
              <c:numCache>
                <c:formatCode>General</c:formatCode>
                <c:ptCount val="7"/>
                <c:pt idx="0">
                  <c:v>87.423220642086406</c:v>
                </c:pt>
                <c:pt idx="1">
                  <c:v>94.821618925739145</c:v>
                </c:pt>
                <c:pt idx="2">
                  <c:v>130.45641702196622</c:v>
                </c:pt>
                <c:pt idx="3">
                  <c:v>82.297800846254901</c:v>
                </c:pt>
                <c:pt idx="4">
                  <c:v>50.310189714446885</c:v>
                </c:pt>
                <c:pt idx="5">
                  <c:v>29.536299392271918</c:v>
                </c:pt>
                <c:pt idx="6">
                  <c:v>17.800883825600536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1-4D11-9441-861980A0A887}"/>
            </c:ext>
          </c:extLst>
        </c:ser>
        <c:ser>
          <c:idx val="1"/>
          <c:order val="1"/>
          <c:tx>
            <c:strRef>
              <c:f>'Experiment Date 7-16-15'!$C$325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7-16-15'!$C$326:$C$332</c:f>
              <c:numCache>
                <c:formatCode>General</c:formatCode>
                <c:ptCount val="7"/>
                <c:pt idx="0">
                  <c:v>6.953863516916452</c:v>
                </c:pt>
                <c:pt idx="1">
                  <c:v>7.4619120229727818</c:v>
                </c:pt>
                <c:pt idx="2">
                  <c:v>6.9113577473750096</c:v>
                </c:pt>
                <c:pt idx="3">
                  <c:v>6.9570186835409187</c:v>
                </c:pt>
                <c:pt idx="4">
                  <c:v>6.5815429592883801</c:v>
                </c:pt>
                <c:pt idx="5">
                  <c:v>6.0439362730095576</c:v>
                </c:pt>
                <c:pt idx="6">
                  <c:v>7.1240400187785076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1-4D11-9441-861980A0A887}"/>
            </c:ext>
          </c:extLst>
        </c:ser>
        <c:ser>
          <c:idx val="2"/>
          <c:order val="2"/>
          <c:tx>
            <c:strRef>
              <c:f>'Experiment Date 7-16-15'!$D$325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7-16-15'!$A$326:$A$332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7-16-15'!$D$326:$D$332</c:f>
              <c:numCache>
                <c:formatCode>General</c:formatCode>
                <c:ptCount val="7"/>
                <c:pt idx="0">
                  <c:v>104.45273995449281</c:v>
                </c:pt>
                <c:pt idx="1">
                  <c:v>107.50266581343853</c:v>
                </c:pt>
                <c:pt idx="2">
                  <c:v>121.25345236405009</c:v>
                </c:pt>
                <c:pt idx="3">
                  <c:v>115.30892640441623</c:v>
                </c:pt>
                <c:pt idx="4">
                  <c:v>93.556230204810731</c:v>
                </c:pt>
                <c:pt idx="5">
                  <c:v>112.7651879502002</c:v>
                </c:pt>
                <c:pt idx="6">
                  <c:v>98.185867768851594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1-4D11-9441-861980A0A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6328"/>
        <c:axId val="533366720"/>
      </c:lineChart>
      <c:catAx>
        <c:axId val="53336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6720"/>
        <c:crosses val="autoZero"/>
        <c:auto val="1"/>
        <c:lblAlgn val="ctr"/>
        <c:lblOffset val="100"/>
        <c:noMultiLvlLbl val="0"/>
      </c:catAx>
      <c:valAx>
        <c:axId val="5333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Allethrin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7-21-15'!$B$240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7-21-15'!$B$241:$B$247</c:f>
              <c:numCache>
                <c:formatCode>General</c:formatCode>
                <c:ptCount val="7"/>
                <c:pt idx="0">
                  <c:v>93.404193364316839</c:v>
                </c:pt>
                <c:pt idx="1">
                  <c:v>92.192750002559137</c:v>
                </c:pt>
                <c:pt idx="2">
                  <c:v>96.207841917610665</c:v>
                </c:pt>
                <c:pt idx="3">
                  <c:v>100.59047338202789</c:v>
                </c:pt>
                <c:pt idx="4">
                  <c:v>106.04896107854732</c:v>
                </c:pt>
                <c:pt idx="5">
                  <c:v>80.69332880803583</c:v>
                </c:pt>
                <c:pt idx="6">
                  <c:v>68.785179946381092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8-464D-A012-7278B4BBC109}"/>
            </c:ext>
          </c:extLst>
        </c:ser>
        <c:ser>
          <c:idx val="1"/>
          <c:order val="1"/>
          <c:tx>
            <c:strRef>
              <c:f>'Experiment Date 7-21-15'!$C$240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7-21-15'!$C$241:$C$247</c:f>
              <c:numCache>
                <c:formatCode>General</c:formatCode>
                <c:ptCount val="7"/>
                <c:pt idx="0">
                  <c:v>9.1088711053679408</c:v>
                </c:pt>
                <c:pt idx="1">
                  <c:v>8.0460622286329837</c:v>
                </c:pt>
                <c:pt idx="2">
                  <c:v>8.0461606888979631</c:v>
                </c:pt>
                <c:pt idx="3">
                  <c:v>7.661206377726784</c:v>
                </c:pt>
                <c:pt idx="4">
                  <c:v>8.1645919118096444</c:v>
                </c:pt>
                <c:pt idx="5">
                  <c:v>8.6973883583507359</c:v>
                </c:pt>
                <c:pt idx="6">
                  <c:v>8.428508047641138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8-464D-A012-7278B4BBC109}"/>
            </c:ext>
          </c:extLst>
        </c:ser>
        <c:ser>
          <c:idx val="2"/>
          <c:order val="2"/>
          <c:tx>
            <c:strRef>
              <c:f>'Experiment Date 7-21-15'!$D$240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7-21-15'!$D$241:$D$247</c:f>
              <c:numCache>
                <c:formatCode>General</c:formatCode>
                <c:ptCount val="7"/>
                <c:pt idx="0">
                  <c:v>97.534870598810798</c:v>
                </c:pt>
                <c:pt idx="1">
                  <c:v>86.451834864480645</c:v>
                </c:pt>
                <c:pt idx="2">
                  <c:v>86.658629755557925</c:v>
                </c:pt>
                <c:pt idx="3">
                  <c:v>90.664841679246123</c:v>
                </c:pt>
                <c:pt idx="4">
                  <c:v>91.908072771529348</c:v>
                </c:pt>
                <c:pt idx="5">
                  <c:v>95.003477952081212</c:v>
                </c:pt>
                <c:pt idx="6">
                  <c:v>94.32075077403529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8-464D-A012-7278B4BB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7504"/>
        <c:axId val="533367896"/>
      </c:lineChart>
      <c:catAx>
        <c:axId val="5333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7896"/>
        <c:crosses val="autoZero"/>
        <c:auto val="1"/>
        <c:lblAlgn val="ctr"/>
        <c:lblOffset val="100"/>
        <c:noMultiLvlLbl val="0"/>
      </c:catAx>
      <c:valAx>
        <c:axId val="53336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Prallethrin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7-21-15'!$B$256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7-21-15'!$B$257:$B$263</c:f>
              <c:numCache>
                <c:formatCode>General</c:formatCode>
                <c:ptCount val="7"/>
                <c:pt idx="0">
                  <c:v>73.615049579360729</c:v>
                </c:pt>
                <c:pt idx="1">
                  <c:v>71.205546308417354</c:v>
                </c:pt>
                <c:pt idx="2">
                  <c:v>77.531620208035392</c:v>
                </c:pt>
                <c:pt idx="3">
                  <c:v>66.210810562360436</c:v>
                </c:pt>
                <c:pt idx="4">
                  <c:v>75.080716374896255</c:v>
                </c:pt>
                <c:pt idx="5">
                  <c:v>71.112669424022144</c:v>
                </c:pt>
                <c:pt idx="6">
                  <c:v>23.943621400203885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9-48EB-AF88-FD0F92AB5FC2}"/>
            </c:ext>
          </c:extLst>
        </c:ser>
        <c:ser>
          <c:idx val="1"/>
          <c:order val="1"/>
          <c:tx>
            <c:strRef>
              <c:f>'Experiment Date 7-21-15'!$C$256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7-21-15'!$C$257:$C$263</c:f>
              <c:numCache>
                <c:formatCode>General</c:formatCode>
                <c:ptCount val="7"/>
                <c:pt idx="0">
                  <c:v>9.5018760175533021</c:v>
                </c:pt>
                <c:pt idx="1">
                  <c:v>9.6533165830325771</c:v>
                </c:pt>
                <c:pt idx="2">
                  <c:v>10.17762012080567</c:v>
                </c:pt>
                <c:pt idx="3">
                  <c:v>10.068680887309348</c:v>
                </c:pt>
                <c:pt idx="4">
                  <c:v>10.069012026200401</c:v>
                </c:pt>
                <c:pt idx="5">
                  <c:v>10.509986272282019</c:v>
                </c:pt>
                <c:pt idx="6">
                  <c:v>10.584264930367988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9-48EB-AF88-FD0F92AB5FC2}"/>
            </c:ext>
          </c:extLst>
        </c:ser>
        <c:ser>
          <c:idx val="2"/>
          <c:order val="2"/>
          <c:tx>
            <c:strRef>
              <c:f>'Experiment Date 7-21-15'!$D$256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7-21-15'!$D$257:$D$263</c:f>
              <c:numCache>
                <c:formatCode>General</c:formatCode>
                <c:ptCount val="7"/>
                <c:pt idx="0">
                  <c:v>104.19160617298949</c:v>
                </c:pt>
                <c:pt idx="1">
                  <c:v>89.29584408500169</c:v>
                </c:pt>
                <c:pt idx="2">
                  <c:v>95.728632184658679</c:v>
                </c:pt>
                <c:pt idx="3">
                  <c:v>94.728392482641709</c:v>
                </c:pt>
                <c:pt idx="4">
                  <c:v>100.03313566971599</c:v>
                </c:pt>
                <c:pt idx="5">
                  <c:v>93.637584714628304</c:v>
                </c:pt>
                <c:pt idx="6">
                  <c:v>98.827932723148862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9-48EB-AF88-FD0F92AB5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68680"/>
        <c:axId val="527092552"/>
      </c:lineChart>
      <c:catAx>
        <c:axId val="53336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2552"/>
        <c:crosses val="autoZero"/>
        <c:auto val="1"/>
        <c:lblAlgn val="ctr"/>
        <c:lblOffset val="100"/>
        <c:noMultiLvlLbl val="0"/>
      </c:catAx>
      <c:valAx>
        <c:axId val="52709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6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Benzyl alcohol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956041119860018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7-21-15'!$B$273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7-21-15'!$A$274:$A$280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7-21-15'!$B$274:$B$280</c:f>
              <c:numCache>
                <c:formatCode>General</c:formatCode>
                <c:ptCount val="7"/>
                <c:pt idx="0">
                  <c:v>82.898590161017268</c:v>
                </c:pt>
                <c:pt idx="1">
                  <c:v>70.511191017010731</c:v>
                </c:pt>
                <c:pt idx="2">
                  <c:v>101.7370735440807</c:v>
                </c:pt>
                <c:pt idx="3">
                  <c:v>71.970688077452209</c:v>
                </c:pt>
                <c:pt idx="4">
                  <c:v>69.38730693197202</c:v>
                </c:pt>
                <c:pt idx="5">
                  <c:v>81.489487038430482</c:v>
                </c:pt>
                <c:pt idx="6">
                  <c:v>60.16712445281123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0-498C-ADAF-7BEF9FA3EDBF}"/>
            </c:ext>
          </c:extLst>
        </c:ser>
        <c:ser>
          <c:idx val="1"/>
          <c:order val="1"/>
          <c:tx>
            <c:strRef>
              <c:f>'Experiment Date 7-21-15'!$C$273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7-21-15'!$C$274:$C$280</c:f>
              <c:numCache>
                <c:formatCode>General</c:formatCode>
                <c:ptCount val="7"/>
                <c:pt idx="0">
                  <c:v>8.6446947531965765</c:v>
                </c:pt>
                <c:pt idx="1">
                  <c:v>8.283922227265391</c:v>
                </c:pt>
                <c:pt idx="2">
                  <c:v>8.5912846967537799</c:v>
                </c:pt>
                <c:pt idx="3">
                  <c:v>8.2753009609112631</c:v>
                </c:pt>
                <c:pt idx="4">
                  <c:v>8.1882588860557473</c:v>
                </c:pt>
                <c:pt idx="5">
                  <c:v>7.5215064724040266</c:v>
                </c:pt>
                <c:pt idx="6">
                  <c:v>7.2829354204097889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0-498C-ADAF-7BEF9FA3EDBF}"/>
            </c:ext>
          </c:extLst>
        </c:ser>
        <c:ser>
          <c:idx val="2"/>
          <c:order val="2"/>
          <c:tx>
            <c:strRef>
              <c:f>'Experiment Date 7-21-15'!$D$273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7-21-15'!$D$274:$D$280</c:f>
              <c:numCache>
                <c:formatCode>General</c:formatCode>
                <c:ptCount val="7"/>
                <c:pt idx="0">
                  <c:v>99.358567414884817</c:v>
                </c:pt>
                <c:pt idx="1">
                  <c:v>90.430082872718614</c:v>
                </c:pt>
                <c:pt idx="2">
                  <c:v>95.038890093681857</c:v>
                </c:pt>
                <c:pt idx="3">
                  <c:v>91.653035195421737</c:v>
                </c:pt>
                <c:pt idx="4">
                  <c:v>97.418578101277774</c:v>
                </c:pt>
                <c:pt idx="5">
                  <c:v>81.720681096435541</c:v>
                </c:pt>
                <c:pt idx="6">
                  <c:v>92.587008157727553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0-498C-ADAF-7BEF9FA3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93336"/>
        <c:axId val="527093728"/>
      </c:lineChart>
      <c:catAx>
        <c:axId val="52709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3728"/>
        <c:crosses val="autoZero"/>
        <c:auto val="1"/>
        <c:lblAlgn val="ctr"/>
        <c:lblOffset val="100"/>
        <c:noMultiLvlLbl val="0"/>
      </c:catAx>
      <c:valAx>
        <c:axId val="52709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Oryzalin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7-21-15'!$B$289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7-21-15'!$A$290:$A$296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7-21-15'!$B$290:$B$296</c:f>
              <c:numCache>
                <c:formatCode>General</c:formatCode>
                <c:ptCount val="7"/>
                <c:pt idx="0">
                  <c:v>69.008049398466639</c:v>
                </c:pt>
                <c:pt idx="1">
                  <c:v>62.466949592274545</c:v>
                </c:pt>
                <c:pt idx="2">
                  <c:v>73.599203642978566</c:v>
                </c:pt>
                <c:pt idx="3">
                  <c:v>67.230871508030177</c:v>
                </c:pt>
                <c:pt idx="4">
                  <c:v>53.2503878578731</c:v>
                </c:pt>
                <c:pt idx="5">
                  <c:v>11.207334040380752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B-4D38-BB0A-685631DB81F6}"/>
            </c:ext>
          </c:extLst>
        </c:ser>
        <c:ser>
          <c:idx val="1"/>
          <c:order val="1"/>
          <c:tx>
            <c:strRef>
              <c:f>'Experiment Date 7-21-15'!$C$289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7-21-15'!$C$290:$C$296</c:f>
              <c:numCache>
                <c:formatCode>General</c:formatCode>
                <c:ptCount val="7"/>
                <c:pt idx="0">
                  <c:v>8.6907044725623308</c:v>
                </c:pt>
                <c:pt idx="1">
                  <c:v>8.3667647608254327</c:v>
                </c:pt>
                <c:pt idx="2">
                  <c:v>8.4348994524266256</c:v>
                </c:pt>
                <c:pt idx="3">
                  <c:v>8.5931080856458966</c:v>
                </c:pt>
                <c:pt idx="4">
                  <c:v>8.2748704526497008</c:v>
                </c:pt>
                <c:pt idx="5">
                  <c:v>7.8174121815812327</c:v>
                </c:pt>
                <c:pt idx="6">
                  <c:v>9.8522746921257234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B-4D38-BB0A-685631DB81F6}"/>
            </c:ext>
          </c:extLst>
        </c:ser>
        <c:ser>
          <c:idx val="2"/>
          <c:order val="2"/>
          <c:tx>
            <c:strRef>
              <c:f>'Experiment Date 7-21-15'!$D$289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7-21-15'!$D$290:$D$296</c:f>
              <c:numCache>
                <c:formatCode>General</c:formatCode>
                <c:ptCount val="7"/>
                <c:pt idx="0">
                  <c:v>88.481897552473455</c:v>
                </c:pt>
                <c:pt idx="1">
                  <c:v>92.877082337197635</c:v>
                </c:pt>
                <c:pt idx="2">
                  <c:v>94.267402685378457</c:v>
                </c:pt>
                <c:pt idx="3">
                  <c:v>97.293617500147761</c:v>
                </c:pt>
                <c:pt idx="4">
                  <c:v>100.5229871770877</c:v>
                </c:pt>
                <c:pt idx="5">
                  <c:v>88.782282078731797</c:v>
                </c:pt>
                <c:pt idx="6">
                  <c:v>75.094727763325736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7B-4D38-BB0A-685631DB8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94512"/>
        <c:axId val="527094904"/>
      </c:lineChart>
      <c:catAx>
        <c:axId val="52709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4904"/>
        <c:crosses val="autoZero"/>
        <c:auto val="1"/>
        <c:lblAlgn val="ctr"/>
        <c:lblOffset val="100"/>
        <c:noMultiLvlLbl val="0"/>
      </c:catAx>
      <c:valAx>
        <c:axId val="52709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2,2-Bis(4-hydroxyphenyl)-1,1,1-trichloroethane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7-21-15'!$B$307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7-21-15'!$A$308:$A$314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7-21-15'!$B$308:$B$314</c:f>
              <c:numCache>
                <c:formatCode>General</c:formatCode>
                <c:ptCount val="7"/>
                <c:pt idx="0">
                  <c:v>76.0053506395504</c:v>
                </c:pt>
                <c:pt idx="1">
                  <c:v>72.091490105356058</c:v>
                </c:pt>
                <c:pt idx="2">
                  <c:v>83.999942267045824</c:v>
                </c:pt>
                <c:pt idx="3">
                  <c:v>59.367783833521152</c:v>
                </c:pt>
                <c:pt idx="4">
                  <c:v>45.849098285704009</c:v>
                </c:pt>
                <c:pt idx="5">
                  <c:v>22.685831575135794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F-4D0B-B4B1-42612AF4583F}"/>
            </c:ext>
          </c:extLst>
        </c:ser>
        <c:ser>
          <c:idx val="1"/>
          <c:order val="1"/>
          <c:tx>
            <c:strRef>
              <c:f>'Experiment Date 7-21-15'!$C$307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7-21-15'!$C$308:$C$314</c:f>
              <c:numCache>
                <c:formatCode>General</c:formatCode>
                <c:ptCount val="7"/>
                <c:pt idx="0">
                  <c:v>8.3608265016852243</c:v>
                </c:pt>
                <c:pt idx="1">
                  <c:v>7.9388751504747361</c:v>
                </c:pt>
                <c:pt idx="2">
                  <c:v>8.5213027608853995</c:v>
                </c:pt>
                <c:pt idx="3">
                  <c:v>9.1071456631590895</c:v>
                </c:pt>
                <c:pt idx="4">
                  <c:v>8.1999115466674422</c:v>
                </c:pt>
                <c:pt idx="5">
                  <c:v>7.476820219286985</c:v>
                </c:pt>
                <c:pt idx="6">
                  <c:v>7.9324338973848283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8F-4D0B-B4B1-42612AF4583F}"/>
            </c:ext>
          </c:extLst>
        </c:ser>
        <c:ser>
          <c:idx val="2"/>
          <c:order val="2"/>
          <c:tx>
            <c:strRef>
              <c:f>'Experiment Date 7-21-15'!$D$307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7-21-15'!$D$308:$D$314</c:f>
              <c:numCache>
                <c:formatCode>General</c:formatCode>
                <c:ptCount val="7"/>
                <c:pt idx="0">
                  <c:v>96.441561128455234</c:v>
                </c:pt>
                <c:pt idx="1">
                  <c:v>100.74557816597822</c:v>
                </c:pt>
                <c:pt idx="2">
                  <c:v>96.584954922118115</c:v>
                </c:pt>
                <c:pt idx="3">
                  <c:v>97.740898471661808</c:v>
                </c:pt>
                <c:pt idx="4">
                  <c:v>100.0245323878555</c:v>
                </c:pt>
                <c:pt idx="5">
                  <c:v>91.145348700375621</c:v>
                </c:pt>
                <c:pt idx="6">
                  <c:v>91.788501598540108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8F-4D0B-B4B1-42612AF45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95688"/>
        <c:axId val="527096080"/>
      </c:lineChart>
      <c:catAx>
        <c:axId val="52709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6080"/>
        <c:crosses val="autoZero"/>
        <c:auto val="1"/>
        <c:lblAlgn val="ctr"/>
        <c:lblOffset val="100"/>
        <c:noMultiLvlLbl val="0"/>
      </c:catAx>
      <c:valAx>
        <c:axId val="52709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SAR102779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7-21-15'!$B$325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7-21-15'!$A$326:$A$332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7-21-15'!$B$326:$B$332</c:f>
              <c:numCache>
                <c:formatCode>General</c:formatCode>
                <c:ptCount val="7"/>
                <c:pt idx="0">
                  <c:v>82.299721209869134</c:v>
                </c:pt>
                <c:pt idx="1">
                  <c:v>79.541396862756628</c:v>
                </c:pt>
                <c:pt idx="2">
                  <c:v>74.559887588115046</c:v>
                </c:pt>
                <c:pt idx="3">
                  <c:v>50.776392579343714</c:v>
                </c:pt>
                <c:pt idx="4">
                  <c:v>31.353085616460067</c:v>
                </c:pt>
                <c:pt idx="5">
                  <c:v>4.1544524470501445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0-4B47-A327-72F9044BE5EE}"/>
            </c:ext>
          </c:extLst>
        </c:ser>
        <c:ser>
          <c:idx val="1"/>
          <c:order val="1"/>
          <c:tx>
            <c:strRef>
              <c:f>'Experiment Date 7-21-15'!$C$325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7-21-15'!$C$326:$C$332</c:f>
              <c:numCache>
                <c:formatCode>General</c:formatCode>
                <c:ptCount val="7"/>
                <c:pt idx="0">
                  <c:v>9.4267556315556948</c:v>
                </c:pt>
                <c:pt idx="1">
                  <c:v>8.7740438128593379</c:v>
                </c:pt>
                <c:pt idx="2">
                  <c:v>8.6685791144598969</c:v>
                </c:pt>
                <c:pt idx="3">
                  <c:v>8.657543183080934</c:v>
                </c:pt>
                <c:pt idx="4">
                  <c:v>9.4400029662544593</c:v>
                </c:pt>
                <c:pt idx="5">
                  <c:v>7.0487675241014527</c:v>
                </c:pt>
                <c:pt idx="6">
                  <c:v>7.9058847037176578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0-4B47-A327-72F9044BE5EE}"/>
            </c:ext>
          </c:extLst>
        </c:ser>
        <c:ser>
          <c:idx val="2"/>
          <c:order val="2"/>
          <c:tx>
            <c:strRef>
              <c:f>'Experiment Date 7-21-15'!$D$325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7-21-15'!$A$326:$A$332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7-21-15'!$D$326:$D$332</c:f>
              <c:numCache>
                <c:formatCode>General</c:formatCode>
                <c:ptCount val="7"/>
                <c:pt idx="0">
                  <c:v>90.322302902504575</c:v>
                </c:pt>
                <c:pt idx="1">
                  <c:v>92.894496089435094</c:v>
                </c:pt>
                <c:pt idx="2">
                  <c:v>98.757538377950752</c:v>
                </c:pt>
                <c:pt idx="3">
                  <c:v>89.11228892827252</c:v>
                </c:pt>
                <c:pt idx="4">
                  <c:v>90.334133145261475</c:v>
                </c:pt>
                <c:pt idx="5">
                  <c:v>88.139207012461682</c:v>
                </c:pt>
                <c:pt idx="6">
                  <c:v>80.382703161147461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0-4B47-A327-72F9044BE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96864"/>
        <c:axId val="527097256"/>
      </c:lineChart>
      <c:catAx>
        <c:axId val="52709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7256"/>
        <c:crosses val="autoZero"/>
        <c:auto val="1"/>
        <c:lblAlgn val="ctr"/>
        <c:lblOffset val="100"/>
        <c:noMultiLvlLbl val="0"/>
      </c:catAx>
      <c:valAx>
        <c:axId val="52709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S-Bioallethrin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7-23-15'!$B$240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7-23-15'!$A$241:$A$247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7-23-15'!$B$241:$B$247</c:f>
              <c:numCache>
                <c:formatCode>General</c:formatCode>
                <c:ptCount val="7"/>
                <c:pt idx="0">
                  <c:v>99.129840346080627</c:v>
                </c:pt>
                <c:pt idx="1">
                  <c:v>131.36417977785456</c:v>
                </c:pt>
                <c:pt idx="2">
                  <c:v>104.42501458628664</c:v>
                </c:pt>
                <c:pt idx="3">
                  <c:v>112.19389869961452</c:v>
                </c:pt>
                <c:pt idx="4">
                  <c:v>112.43931791197163</c:v>
                </c:pt>
                <c:pt idx="5">
                  <c:v>182.01779465230095</c:v>
                </c:pt>
                <c:pt idx="6">
                  <c:v>29.384632570579807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1-4A3D-9B05-256B9CA3B1B4}"/>
            </c:ext>
          </c:extLst>
        </c:ser>
        <c:ser>
          <c:idx val="1"/>
          <c:order val="1"/>
          <c:tx>
            <c:strRef>
              <c:f>'Experiment Date 7-23-15'!$C$240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7-23-15'!$C$241:$C$247</c:f>
              <c:numCache>
                <c:formatCode>General</c:formatCode>
                <c:ptCount val="7"/>
                <c:pt idx="0">
                  <c:v>10.176041343755628</c:v>
                </c:pt>
                <c:pt idx="1">
                  <c:v>7.8826512818074805</c:v>
                </c:pt>
                <c:pt idx="2">
                  <c:v>8.6716655517833772</c:v>
                </c:pt>
                <c:pt idx="3">
                  <c:v>8.5792632860117042</c:v>
                </c:pt>
                <c:pt idx="4">
                  <c:v>8.3707839323225262</c:v>
                </c:pt>
                <c:pt idx="5">
                  <c:v>8.237051225196554</c:v>
                </c:pt>
                <c:pt idx="6">
                  <c:v>8.8339624285854441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C1-4A3D-9B05-256B9CA3B1B4}"/>
            </c:ext>
          </c:extLst>
        </c:ser>
        <c:ser>
          <c:idx val="2"/>
          <c:order val="2"/>
          <c:tx>
            <c:strRef>
              <c:f>'Experiment Date 7-23-15'!$D$240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7-23-15'!$D$241:$D$247</c:f>
              <c:numCache>
                <c:formatCode>General</c:formatCode>
                <c:ptCount val="7"/>
                <c:pt idx="0">
                  <c:v>78.339979968174518</c:v>
                </c:pt>
                <c:pt idx="1">
                  <c:v>89.971411646022531</c:v>
                </c:pt>
                <c:pt idx="2">
                  <c:v>89.990252337512473</c:v>
                </c:pt>
                <c:pt idx="3">
                  <c:v>93.63960808870543</c:v>
                </c:pt>
                <c:pt idx="4">
                  <c:v>89.831208165163858</c:v>
                </c:pt>
                <c:pt idx="5">
                  <c:v>95.792957674205809</c:v>
                </c:pt>
                <c:pt idx="6">
                  <c:v>101.84894209120689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C1-4A3D-9B05-256B9CA3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98040"/>
        <c:axId val="527098432"/>
      </c:lineChart>
      <c:catAx>
        <c:axId val="52709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8432"/>
        <c:crosses val="autoZero"/>
        <c:auto val="1"/>
        <c:lblAlgn val="ctr"/>
        <c:lblOffset val="100"/>
        <c:noMultiLvlLbl val="0"/>
      </c:catAx>
      <c:valAx>
        <c:axId val="5270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Permethrin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7-23-15'!$B$256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7-23-15'!$A$257:$A$263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7-23-15'!$B$257:$B$263</c:f>
              <c:numCache>
                <c:formatCode>General</c:formatCode>
                <c:ptCount val="7"/>
                <c:pt idx="0">
                  <c:v>91.01464882422151</c:v>
                </c:pt>
                <c:pt idx="1">
                  <c:v>89.990796528158214</c:v>
                </c:pt>
                <c:pt idx="2">
                  <c:v>91.909663763335445</c:v>
                </c:pt>
                <c:pt idx="3">
                  <c:v>96.610832019172733</c:v>
                </c:pt>
                <c:pt idx="4">
                  <c:v>95.044886365151527</c:v>
                </c:pt>
                <c:pt idx="5">
                  <c:v>125.60143045601592</c:v>
                </c:pt>
                <c:pt idx="6">
                  <c:v>64.624379646947318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2-462E-B517-87AFF5E33870}"/>
            </c:ext>
          </c:extLst>
        </c:ser>
        <c:ser>
          <c:idx val="1"/>
          <c:order val="1"/>
          <c:tx>
            <c:strRef>
              <c:f>'Experiment Date 7-23-15'!$C$256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7-23-15'!$C$257:$C$263</c:f>
              <c:numCache>
                <c:formatCode>General</c:formatCode>
                <c:ptCount val="7"/>
                <c:pt idx="0">
                  <c:v>9.9470352316520927</c:v>
                </c:pt>
                <c:pt idx="1">
                  <c:v>7.522278874471219</c:v>
                </c:pt>
                <c:pt idx="2">
                  <c:v>8.3018426726124552</c:v>
                </c:pt>
                <c:pt idx="3">
                  <c:v>8.7913510482258381</c:v>
                </c:pt>
                <c:pt idx="4">
                  <c:v>8.4077825800123289</c:v>
                </c:pt>
                <c:pt idx="5">
                  <c:v>9.3249359113524992</c:v>
                </c:pt>
                <c:pt idx="6">
                  <c:v>9.8665795339814775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2-462E-B517-87AFF5E33870}"/>
            </c:ext>
          </c:extLst>
        </c:ser>
        <c:ser>
          <c:idx val="2"/>
          <c:order val="2"/>
          <c:tx>
            <c:strRef>
              <c:f>'Experiment Date 7-23-15'!$D$256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7-23-15'!$D$257:$D$263</c:f>
              <c:numCache>
                <c:formatCode>General</c:formatCode>
                <c:ptCount val="7"/>
                <c:pt idx="0">
                  <c:v>91.161427039131055</c:v>
                </c:pt>
                <c:pt idx="1">
                  <c:v>98.525590313993192</c:v>
                </c:pt>
                <c:pt idx="2">
                  <c:v>98.460912980800131</c:v>
                </c:pt>
                <c:pt idx="3">
                  <c:v>78.904981637485193</c:v>
                </c:pt>
                <c:pt idx="4">
                  <c:v>96.414905847740727</c:v>
                </c:pt>
                <c:pt idx="5">
                  <c:v>93.227696764602129</c:v>
                </c:pt>
                <c:pt idx="6">
                  <c:v>103.58667252569653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2-462E-B517-87AFF5E33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99216"/>
        <c:axId val="527099608"/>
      </c:lineChart>
      <c:catAx>
        <c:axId val="5270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9608"/>
        <c:crosses val="autoZero"/>
        <c:auto val="1"/>
        <c:lblAlgn val="ctr"/>
        <c:lblOffset val="100"/>
        <c:noMultiLvlLbl val="0"/>
      </c:catAx>
      <c:valAx>
        <c:axId val="52709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Heptachlor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7-23-15'!$B$273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7-23-15'!$A$274:$A$280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7-23-15'!$B$274:$B$280</c:f>
              <c:numCache>
                <c:formatCode>General</c:formatCode>
                <c:ptCount val="7"/>
                <c:pt idx="0">
                  <c:v>76.924222592285886</c:v>
                </c:pt>
                <c:pt idx="1">
                  <c:v>86.277983636993767</c:v>
                </c:pt>
                <c:pt idx="2">
                  <c:v>104.96614838751351</c:v>
                </c:pt>
                <c:pt idx="3">
                  <c:v>97.125912646694488</c:v>
                </c:pt>
                <c:pt idx="4">
                  <c:v>95.134320383343592</c:v>
                </c:pt>
                <c:pt idx="5">
                  <c:v>216.14868778166667</c:v>
                </c:pt>
                <c:pt idx="6">
                  <c:v>223.31594400627753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5-4803-B6BB-FD2493BE698C}"/>
            </c:ext>
          </c:extLst>
        </c:ser>
        <c:ser>
          <c:idx val="1"/>
          <c:order val="1"/>
          <c:tx>
            <c:strRef>
              <c:f>'Experiment Date 7-23-15'!$C$273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7-23-15'!$C$274:$C$280</c:f>
              <c:numCache>
                <c:formatCode>General</c:formatCode>
                <c:ptCount val="7"/>
                <c:pt idx="0">
                  <c:v>8.5113937044410886</c:v>
                </c:pt>
                <c:pt idx="1">
                  <c:v>7.9141984505286809</c:v>
                </c:pt>
                <c:pt idx="2">
                  <c:v>7.66608722792623</c:v>
                </c:pt>
                <c:pt idx="3">
                  <c:v>7.2119779285640346</c:v>
                </c:pt>
                <c:pt idx="4">
                  <c:v>7.4231111319913028</c:v>
                </c:pt>
                <c:pt idx="5">
                  <c:v>7.2916925597769096</c:v>
                </c:pt>
                <c:pt idx="6">
                  <c:v>8.0962642750965923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5-4803-B6BB-FD2493BE698C}"/>
            </c:ext>
          </c:extLst>
        </c:ser>
        <c:ser>
          <c:idx val="2"/>
          <c:order val="2"/>
          <c:tx>
            <c:strRef>
              <c:f>'Experiment Date 7-23-15'!$D$273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7-23-15'!$D$274:$D$280</c:f>
              <c:numCache>
                <c:formatCode>General</c:formatCode>
                <c:ptCount val="7"/>
                <c:pt idx="0">
                  <c:v>93.652933819891118</c:v>
                </c:pt>
                <c:pt idx="1">
                  <c:v>93.65926153504536</c:v>
                </c:pt>
                <c:pt idx="2">
                  <c:v>96.515724713533061</c:v>
                </c:pt>
                <c:pt idx="3">
                  <c:v>95.927828155889259</c:v>
                </c:pt>
                <c:pt idx="4">
                  <c:v>91.068032479381031</c:v>
                </c:pt>
                <c:pt idx="5">
                  <c:v>100.75822728967013</c:v>
                </c:pt>
                <c:pt idx="6">
                  <c:v>86.718745765327625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5-4803-B6BB-FD2493BE6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83288"/>
        <c:axId val="533683680"/>
      </c:lineChart>
      <c:catAx>
        <c:axId val="53368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3680"/>
        <c:crosses val="autoZero"/>
        <c:auto val="1"/>
        <c:lblAlgn val="ctr"/>
        <c:lblOffset val="100"/>
        <c:noMultiLvlLbl val="0"/>
      </c:catAx>
      <c:valAx>
        <c:axId val="53368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4,4'-Methylenebis(2-methylaniline)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7-23-15'!$B$289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7-23-15'!$A$290:$A$296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7-23-15'!$B$290:$B$296</c:f>
              <c:numCache>
                <c:formatCode>General</c:formatCode>
                <c:ptCount val="7"/>
                <c:pt idx="0">
                  <c:v>81.063484864887755</c:v>
                </c:pt>
                <c:pt idx="1">
                  <c:v>69.804629103581263</c:v>
                </c:pt>
                <c:pt idx="2">
                  <c:v>72.91768087937875</c:v>
                </c:pt>
                <c:pt idx="3">
                  <c:v>93.42224252359658</c:v>
                </c:pt>
                <c:pt idx="4">
                  <c:v>101.42955624333679</c:v>
                </c:pt>
                <c:pt idx="5">
                  <c:v>63.733368025268526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C-4909-AC82-DE95776C2A30}"/>
            </c:ext>
          </c:extLst>
        </c:ser>
        <c:ser>
          <c:idx val="1"/>
          <c:order val="1"/>
          <c:tx>
            <c:strRef>
              <c:f>'Experiment Date 7-23-15'!$C$289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7-23-15'!$C$290:$C$296</c:f>
              <c:numCache>
                <c:formatCode>General</c:formatCode>
                <c:ptCount val="7"/>
                <c:pt idx="0">
                  <c:v>8.7300378687444677</c:v>
                </c:pt>
                <c:pt idx="1">
                  <c:v>7.1251812705871673</c:v>
                </c:pt>
                <c:pt idx="2">
                  <c:v>7.6135483204240728</c:v>
                </c:pt>
                <c:pt idx="3">
                  <c:v>7.7809415666439881</c:v>
                </c:pt>
                <c:pt idx="4">
                  <c:v>9.0073912133319016</c:v>
                </c:pt>
                <c:pt idx="5">
                  <c:v>7.9234849310968869</c:v>
                </c:pt>
                <c:pt idx="6">
                  <c:v>8.0698541717432182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C-4909-AC82-DE95776C2A30}"/>
            </c:ext>
          </c:extLst>
        </c:ser>
        <c:ser>
          <c:idx val="2"/>
          <c:order val="2"/>
          <c:tx>
            <c:strRef>
              <c:f>'Experiment Date 7-23-15'!$D$289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7-23-15'!$D$290:$D$296</c:f>
              <c:numCache>
                <c:formatCode>General</c:formatCode>
                <c:ptCount val="7"/>
                <c:pt idx="0">
                  <c:v>93.869375560427116</c:v>
                </c:pt>
                <c:pt idx="1">
                  <c:v>92.495987929438002</c:v>
                </c:pt>
                <c:pt idx="2">
                  <c:v>85.132063035581083</c:v>
                </c:pt>
                <c:pt idx="3">
                  <c:v>97.958238506349332</c:v>
                </c:pt>
                <c:pt idx="4">
                  <c:v>96.398502856116693</c:v>
                </c:pt>
                <c:pt idx="5">
                  <c:v>100.9879371828892</c:v>
                </c:pt>
                <c:pt idx="6">
                  <c:v>89.308390614485504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0C-4909-AC82-DE95776C2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84464"/>
        <c:axId val="533684856"/>
      </c:lineChart>
      <c:catAx>
        <c:axId val="5336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4856"/>
        <c:crosses val="autoZero"/>
        <c:auto val="1"/>
        <c:lblAlgn val="ctr"/>
        <c:lblOffset val="100"/>
        <c:noMultiLvlLbl val="0"/>
      </c:catAx>
      <c:valAx>
        <c:axId val="5336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Phenolphthalin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7-23-15'!$B$307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7-23-15'!$A$308:$A$314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7-23-15'!$B$308:$B$314</c:f>
              <c:numCache>
                <c:formatCode>General</c:formatCode>
                <c:ptCount val="7"/>
                <c:pt idx="0">
                  <c:v>94.10398139714539</c:v>
                </c:pt>
                <c:pt idx="1">
                  <c:v>74.809606103882672</c:v>
                </c:pt>
                <c:pt idx="2">
                  <c:v>75.586929735318861</c:v>
                </c:pt>
                <c:pt idx="3">
                  <c:v>79.539975766135186</c:v>
                </c:pt>
                <c:pt idx="4">
                  <c:v>99.273058526154571</c:v>
                </c:pt>
                <c:pt idx="5">
                  <c:v>97.097266874957469</c:v>
                </c:pt>
                <c:pt idx="6">
                  <c:v>177.64621974785368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0-43FF-AD55-0C5DBC45B782}"/>
            </c:ext>
          </c:extLst>
        </c:ser>
        <c:ser>
          <c:idx val="1"/>
          <c:order val="1"/>
          <c:tx>
            <c:strRef>
              <c:f>'Experiment Date 7-23-15'!$C$307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7-23-15'!$C$308:$C$314</c:f>
              <c:numCache>
                <c:formatCode>General</c:formatCode>
                <c:ptCount val="7"/>
                <c:pt idx="0">
                  <c:v>8.2467969691849614</c:v>
                </c:pt>
                <c:pt idx="1">
                  <c:v>6.4910462877784125</c:v>
                </c:pt>
                <c:pt idx="2">
                  <c:v>6.7000530677030907</c:v>
                </c:pt>
                <c:pt idx="3">
                  <c:v>6.4673010564542386</c:v>
                </c:pt>
                <c:pt idx="4">
                  <c:v>6.773347447056854</c:v>
                </c:pt>
                <c:pt idx="5">
                  <c:v>7.1319801528004545</c:v>
                </c:pt>
                <c:pt idx="6">
                  <c:v>7.3251890588657878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0-43FF-AD55-0C5DBC45B782}"/>
            </c:ext>
          </c:extLst>
        </c:ser>
        <c:ser>
          <c:idx val="2"/>
          <c:order val="2"/>
          <c:tx>
            <c:strRef>
              <c:f>'Experiment Date 7-23-15'!$D$307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7-23-15'!$D$308:$D$314</c:f>
              <c:numCache>
                <c:formatCode>General</c:formatCode>
                <c:ptCount val="7"/>
                <c:pt idx="0">
                  <c:v>93.150241639310266</c:v>
                </c:pt>
                <c:pt idx="1">
                  <c:v>94.29785823607692</c:v>
                </c:pt>
                <c:pt idx="2">
                  <c:v>93.488295010741638</c:v>
                </c:pt>
                <c:pt idx="3">
                  <c:v>97.831503791559143</c:v>
                </c:pt>
                <c:pt idx="4">
                  <c:v>95.853623365434032</c:v>
                </c:pt>
                <c:pt idx="5">
                  <c:v>85.614217889033398</c:v>
                </c:pt>
                <c:pt idx="6">
                  <c:v>92.031597063039314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20-43FF-AD55-0C5DBC45B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85640"/>
        <c:axId val="533686032"/>
      </c:lineChart>
      <c:catAx>
        <c:axId val="53368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6032"/>
        <c:crosses val="autoZero"/>
        <c:auto val="1"/>
        <c:lblAlgn val="ctr"/>
        <c:lblOffset val="100"/>
        <c:noMultiLvlLbl val="0"/>
      </c:catAx>
      <c:valAx>
        <c:axId val="5336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Sorbitan, mono-(9Z)-9-octadecenoate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7-23-15'!$B$325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7-23-15'!$A$326:$A$332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7-23-15'!$B$326:$B$332</c:f>
              <c:numCache>
                <c:formatCode>General</c:formatCode>
                <c:ptCount val="7"/>
                <c:pt idx="0">
                  <c:v>102.94773896581239</c:v>
                </c:pt>
                <c:pt idx="1">
                  <c:v>98.88557119939918</c:v>
                </c:pt>
                <c:pt idx="2">
                  <c:v>110.87204517159471</c:v>
                </c:pt>
                <c:pt idx="3">
                  <c:v>129.14510922515268</c:v>
                </c:pt>
                <c:pt idx="4">
                  <c:v>128.21939936272312</c:v>
                </c:pt>
                <c:pt idx="5">
                  <c:v>141.70592072186858</c:v>
                </c:pt>
                <c:pt idx="6">
                  <c:v>95.293534680129184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5-479E-A373-DFD2602C7D9A}"/>
            </c:ext>
          </c:extLst>
        </c:ser>
        <c:ser>
          <c:idx val="1"/>
          <c:order val="1"/>
          <c:tx>
            <c:strRef>
              <c:f>'Experiment Date 7-23-15'!$C$325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7-23-15'!$C$326:$C$332</c:f>
              <c:numCache>
                <c:formatCode>General</c:formatCode>
                <c:ptCount val="7"/>
                <c:pt idx="0">
                  <c:v>11.703402995997271</c:v>
                </c:pt>
                <c:pt idx="1">
                  <c:v>8.889747142277642</c:v>
                </c:pt>
                <c:pt idx="2">
                  <c:v>9.9803289403166549</c:v>
                </c:pt>
                <c:pt idx="3">
                  <c:v>8.7928724775775819</c:v>
                </c:pt>
                <c:pt idx="4">
                  <c:v>7.9516355801848642</c:v>
                </c:pt>
                <c:pt idx="5">
                  <c:v>8.1642491921358609</c:v>
                </c:pt>
                <c:pt idx="6">
                  <c:v>8.7518164781845993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5-479E-A373-DFD2602C7D9A}"/>
            </c:ext>
          </c:extLst>
        </c:ser>
        <c:ser>
          <c:idx val="2"/>
          <c:order val="2"/>
          <c:tx>
            <c:strRef>
              <c:f>'Experiment Date 7-23-15'!$D$325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7-23-15'!$A$326:$A$332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7-23-15'!$D$326:$D$332</c:f>
              <c:numCache>
                <c:formatCode>General</c:formatCode>
                <c:ptCount val="7"/>
                <c:pt idx="0">
                  <c:v>86.749598898010888</c:v>
                </c:pt>
                <c:pt idx="1">
                  <c:v>91.598740112874154</c:v>
                </c:pt>
                <c:pt idx="2">
                  <c:v>87.432844185100024</c:v>
                </c:pt>
                <c:pt idx="3">
                  <c:v>84.677914979786067</c:v>
                </c:pt>
                <c:pt idx="4">
                  <c:v>86.927571634820893</c:v>
                </c:pt>
                <c:pt idx="5">
                  <c:v>90.504830220948364</c:v>
                </c:pt>
                <c:pt idx="6">
                  <c:v>77.513114779390875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35-479E-A373-DFD2602C7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86816"/>
        <c:axId val="533687208"/>
      </c:lineChart>
      <c:catAx>
        <c:axId val="5336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7208"/>
        <c:crosses val="autoZero"/>
        <c:auto val="1"/>
        <c:lblAlgn val="ctr"/>
        <c:lblOffset val="100"/>
        <c:noMultiLvlLbl val="0"/>
      </c:catAx>
      <c:valAx>
        <c:axId val="53368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Nicotine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7-28-15'!$B$240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7-28-15'!$B$241:$B$247</c:f>
              <c:numCache>
                <c:formatCode>General</c:formatCode>
                <c:ptCount val="7"/>
                <c:pt idx="0">
                  <c:v>75.696617478516103</c:v>
                </c:pt>
                <c:pt idx="1">
                  <c:v>92.589686105482158</c:v>
                </c:pt>
                <c:pt idx="2">
                  <c:v>89.824265500233579</c:v>
                </c:pt>
                <c:pt idx="3">
                  <c:v>94.192828135775002</c:v>
                </c:pt>
                <c:pt idx="4">
                  <c:v>85.445355900612711</c:v>
                </c:pt>
                <c:pt idx="5">
                  <c:v>91.571801838575354</c:v>
                </c:pt>
                <c:pt idx="6">
                  <c:v>101.21576919424668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0-4440-9DD2-864375CBC347}"/>
            </c:ext>
          </c:extLst>
        </c:ser>
        <c:ser>
          <c:idx val="1"/>
          <c:order val="1"/>
          <c:tx>
            <c:strRef>
              <c:f>'Experiment Date 7-28-15'!$C$240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7-28-15'!$C$241:$C$247</c:f>
              <c:numCache>
                <c:formatCode>General</c:formatCode>
                <c:ptCount val="7"/>
                <c:pt idx="0">
                  <c:v>6.7467793713231528</c:v>
                </c:pt>
                <c:pt idx="1">
                  <c:v>6.6685665940599828</c:v>
                </c:pt>
                <c:pt idx="2">
                  <c:v>6.1281403618710959</c:v>
                </c:pt>
                <c:pt idx="3">
                  <c:v>5.7492863983171532</c:v>
                </c:pt>
                <c:pt idx="4">
                  <c:v>6.5782588179389245</c:v>
                </c:pt>
                <c:pt idx="5">
                  <c:v>6.3976087856621531</c:v>
                </c:pt>
                <c:pt idx="6">
                  <c:v>6.166524945539142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0-4440-9DD2-864375CBC347}"/>
            </c:ext>
          </c:extLst>
        </c:ser>
        <c:ser>
          <c:idx val="2"/>
          <c:order val="2"/>
          <c:tx>
            <c:strRef>
              <c:f>'Experiment Date 7-28-15'!$D$240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7-28-15'!$D$241:$D$247</c:f>
              <c:numCache>
                <c:formatCode>General</c:formatCode>
                <c:ptCount val="7"/>
                <c:pt idx="0">
                  <c:v>112.09501789370135</c:v>
                </c:pt>
                <c:pt idx="1">
                  <c:v>118.07003815237044</c:v>
                </c:pt>
                <c:pt idx="2">
                  <c:v>112.42344006935902</c:v>
                </c:pt>
                <c:pt idx="3">
                  <c:v>113.02805670525505</c:v>
                </c:pt>
                <c:pt idx="4">
                  <c:v>115.68155329282477</c:v>
                </c:pt>
                <c:pt idx="5">
                  <c:v>103.73068028608078</c:v>
                </c:pt>
                <c:pt idx="6">
                  <c:v>99.392440354398033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A0-4440-9DD2-864375CBC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87992"/>
        <c:axId val="533688384"/>
      </c:lineChart>
      <c:catAx>
        <c:axId val="53368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8384"/>
        <c:crosses val="autoZero"/>
        <c:auto val="1"/>
        <c:lblAlgn val="ctr"/>
        <c:lblOffset val="100"/>
        <c:noMultiLvlLbl val="0"/>
      </c:catAx>
      <c:valAx>
        <c:axId val="5336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4-Octylphenol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7-28-15'!$B$256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7-28-15'!$B$257:$B$263</c:f>
              <c:numCache>
                <c:formatCode>General</c:formatCode>
                <c:ptCount val="7"/>
                <c:pt idx="0">
                  <c:v>54.878740792606116</c:v>
                </c:pt>
                <c:pt idx="1">
                  <c:v>55.371552581446032</c:v>
                </c:pt>
                <c:pt idx="2">
                  <c:v>56.698676969264135</c:v>
                </c:pt>
                <c:pt idx="3">
                  <c:v>57.699297978144507</c:v>
                </c:pt>
                <c:pt idx="4">
                  <c:v>30.395799355640985</c:v>
                </c:pt>
                <c:pt idx="5">
                  <c:v>15.170843682371276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1-4DA9-AE69-3A3F1D4AA957}"/>
            </c:ext>
          </c:extLst>
        </c:ser>
        <c:ser>
          <c:idx val="1"/>
          <c:order val="1"/>
          <c:tx>
            <c:strRef>
              <c:f>'Experiment Date 7-28-15'!$C$256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7-28-15'!$C$257:$C$263</c:f>
              <c:numCache>
                <c:formatCode>General</c:formatCode>
                <c:ptCount val="7"/>
                <c:pt idx="0">
                  <c:v>6.7937828706177692</c:v>
                </c:pt>
                <c:pt idx="1">
                  <c:v>7.178706677539215</c:v>
                </c:pt>
                <c:pt idx="2">
                  <c:v>7.6147925929127709</c:v>
                </c:pt>
                <c:pt idx="3">
                  <c:v>7.54345622761823</c:v>
                </c:pt>
                <c:pt idx="4">
                  <c:v>7.8429739528986948</c:v>
                </c:pt>
                <c:pt idx="5">
                  <c:v>8.1613272559809484</c:v>
                </c:pt>
                <c:pt idx="6">
                  <c:v>8.9557729951900527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1-4DA9-AE69-3A3F1D4AA957}"/>
            </c:ext>
          </c:extLst>
        </c:ser>
        <c:ser>
          <c:idx val="2"/>
          <c:order val="2"/>
          <c:tx>
            <c:strRef>
              <c:f>'Experiment Date 7-28-15'!$D$256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7-28-15'!$D$257:$D$263</c:f>
              <c:numCache>
                <c:formatCode>General</c:formatCode>
                <c:ptCount val="7"/>
                <c:pt idx="0">
                  <c:v>127.01370097549945</c:v>
                </c:pt>
                <c:pt idx="1">
                  <c:v>110.23780704376652</c:v>
                </c:pt>
                <c:pt idx="2">
                  <c:v>100.78575546709634</c:v>
                </c:pt>
                <c:pt idx="3">
                  <c:v>103.03823889559948</c:v>
                </c:pt>
                <c:pt idx="4">
                  <c:v>98.881617176647254</c:v>
                </c:pt>
                <c:pt idx="5">
                  <c:v>109.52263694368513</c:v>
                </c:pt>
                <c:pt idx="6">
                  <c:v>98.227975733515493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1-4DA9-AE69-3A3F1D4AA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89168"/>
        <c:axId val="533689560"/>
      </c:lineChart>
      <c:catAx>
        <c:axId val="5336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9560"/>
        <c:crosses val="autoZero"/>
        <c:auto val="1"/>
        <c:lblAlgn val="ctr"/>
        <c:lblOffset val="100"/>
        <c:noMultiLvlLbl val="0"/>
      </c:catAx>
      <c:valAx>
        <c:axId val="5336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3,4-Diaminotoluene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7-28-15'!$B$273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7-28-15'!$B$274:$B$280</c:f>
              <c:numCache>
                <c:formatCode>General</c:formatCode>
                <c:ptCount val="7"/>
                <c:pt idx="0">
                  <c:v>51.845547931789518</c:v>
                </c:pt>
                <c:pt idx="1">
                  <c:v>58.053447105917392</c:v>
                </c:pt>
                <c:pt idx="2">
                  <c:v>60.580052699791587</c:v>
                </c:pt>
                <c:pt idx="3">
                  <c:v>58.531744959369753</c:v>
                </c:pt>
                <c:pt idx="4">
                  <c:v>56.86939214346301</c:v>
                </c:pt>
                <c:pt idx="5">
                  <c:v>47.232432119582818</c:v>
                </c:pt>
                <c:pt idx="6">
                  <c:v>34.508542773435686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A-4799-9094-27BAB98D128D}"/>
            </c:ext>
          </c:extLst>
        </c:ser>
        <c:ser>
          <c:idx val="1"/>
          <c:order val="1"/>
          <c:tx>
            <c:strRef>
              <c:f>'Experiment Date 7-28-15'!$C$273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7-28-15'!$C$274:$C$280</c:f>
              <c:numCache>
                <c:formatCode>General</c:formatCode>
                <c:ptCount val="7"/>
                <c:pt idx="0">
                  <c:v>6.3901864450384638</c:v>
                </c:pt>
                <c:pt idx="1">
                  <c:v>6.5026012133001565</c:v>
                </c:pt>
                <c:pt idx="2">
                  <c:v>6.3197040419089348</c:v>
                </c:pt>
                <c:pt idx="3">
                  <c:v>6.0849973235102874</c:v>
                </c:pt>
                <c:pt idx="4">
                  <c:v>6.2682296380604052</c:v>
                </c:pt>
                <c:pt idx="5">
                  <c:v>6.1924144556753715</c:v>
                </c:pt>
                <c:pt idx="6">
                  <c:v>6.7797199575978695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A-4799-9094-27BAB98D128D}"/>
            </c:ext>
          </c:extLst>
        </c:ser>
        <c:ser>
          <c:idx val="2"/>
          <c:order val="2"/>
          <c:tx>
            <c:strRef>
              <c:f>'Experiment Date 7-28-15'!$D$273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7-28-15'!$D$274:$D$280</c:f>
              <c:numCache>
                <c:formatCode>General</c:formatCode>
                <c:ptCount val="7"/>
                <c:pt idx="0">
                  <c:v>133.03269042229198</c:v>
                </c:pt>
                <c:pt idx="1">
                  <c:v>115.50898869531029</c:v>
                </c:pt>
                <c:pt idx="2">
                  <c:v>108.42846812931828</c:v>
                </c:pt>
                <c:pt idx="3">
                  <c:v>101.58650524255627</c:v>
                </c:pt>
                <c:pt idx="4">
                  <c:v>93.413210890295389</c:v>
                </c:pt>
                <c:pt idx="5">
                  <c:v>96.007587131846392</c:v>
                </c:pt>
                <c:pt idx="6">
                  <c:v>103.53590430956642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A-4799-9094-27BAB98D1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690344"/>
        <c:axId val="533690736"/>
      </c:lineChart>
      <c:catAx>
        <c:axId val="53369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90736"/>
        <c:crosses val="autoZero"/>
        <c:auto val="1"/>
        <c:lblAlgn val="ctr"/>
        <c:lblOffset val="100"/>
        <c:noMultiLvlLbl val="0"/>
      </c:catAx>
      <c:valAx>
        <c:axId val="5336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9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Chlorpyrifos oxon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7-28-15'!$B$289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7-28-15'!$B$290:$B$296</c:f>
              <c:numCache>
                <c:formatCode>General</c:formatCode>
                <c:ptCount val="7"/>
                <c:pt idx="0">
                  <c:v>40.508674106495995</c:v>
                </c:pt>
                <c:pt idx="1">
                  <c:v>49.82371531181537</c:v>
                </c:pt>
                <c:pt idx="2">
                  <c:v>38.627504120965547</c:v>
                </c:pt>
                <c:pt idx="3">
                  <c:v>36.742781966292419</c:v>
                </c:pt>
                <c:pt idx="4">
                  <c:v>35.506523333210133</c:v>
                </c:pt>
                <c:pt idx="5">
                  <c:v>48.383906972846262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4-46DB-8280-20C9D81F16E1}"/>
            </c:ext>
          </c:extLst>
        </c:ser>
        <c:ser>
          <c:idx val="1"/>
          <c:order val="1"/>
          <c:tx>
            <c:strRef>
              <c:f>'Experiment Date 7-28-15'!$C$289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7-28-15'!$C$290:$C$296</c:f>
              <c:numCache>
                <c:formatCode>General</c:formatCode>
                <c:ptCount val="7"/>
                <c:pt idx="0">
                  <c:v>6.6786179466693127</c:v>
                </c:pt>
                <c:pt idx="1">
                  <c:v>6.3565006138054185</c:v>
                </c:pt>
                <c:pt idx="2">
                  <c:v>6.5984788393917979</c:v>
                </c:pt>
                <c:pt idx="3">
                  <c:v>6.4062285220504975</c:v>
                </c:pt>
                <c:pt idx="4">
                  <c:v>6.1213457932932398</c:v>
                </c:pt>
                <c:pt idx="5">
                  <c:v>6.5031838708496243</c:v>
                </c:pt>
                <c:pt idx="6">
                  <c:v>6.3622861674418125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44-46DB-8280-20C9D81F16E1}"/>
            </c:ext>
          </c:extLst>
        </c:ser>
        <c:ser>
          <c:idx val="2"/>
          <c:order val="2"/>
          <c:tx>
            <c:strRef>
              <c:f>'Experiment Date 7-28-15'!$D$289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7-28-15'!$D$290:$D$296</c:f>
              <c:numCache>
                <c:formatCode>General</c:formatCode>
                <c:ptCount val="7"/>
                <c:pt idx="0">
                  <c:v>119.96898772136096</c:v>
                </c:pt>
                <c:pt idx="1">
                  <c:v>117.60673281190032</c:v>
                </c:pt>
                <c:pt idx="2">
                  <c:v>104.98622090525492</c:v>
                </c:pt>
                <c:pt idx="3">
                  <c:v>101.33654822834978</c:v>
                </c:pt>
                <c:pt idx="4">
                  <c:v>98.588637265150055</c:v>
                </c:pt>
                <c:pt idx="5">
                  <c:v>97.339009289878788</c:v>
                </c:pt>
                <c:pt idx="6">
                  <c:v>104.04618649225158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4-46DB-8280-20C9D81F1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486040"/>
        <c:axId val="528486432"/>
      </c:lineChart>
      <c:catAx>
        <c:axId val="52848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86432"/>
        <c:crosses val="autoZero"/>
        <c:auto val="1"/>
        <c:lblAlgn val="ctr"/>
        <c:lblOffset val="100"/>
        <c:noMultiLvlLbl val="0"/>
      </c:catAx>
      <c:valAx>
        <c:axId val="5284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8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Sodium (2-pyridylthio)-N-oxide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7-28-15'!$B$307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7-28-15'!$B$308:$B$314</c:f>
              <c:numCache>
                <c:formatCode>General</c:formatCode>
                <c:ptCount val="7"/>
                <c:pt idx="0">
                  <c:v>60.174229148370635</c:v>
                </c:pt>
                <c:pt idx="1">
                  <c:v>59.834674845008998</c:v>
                </c:pt>
                <c:pt idx="2">
                  <c:v>62.467641230935648</c:v>
                </c:pt>
                <c:pt idx="3">
                  <c:v>61.459487482992415</c:v>
                </c:pt>
                <c:pt idx="4">
                  <c:v>61.760043495161604</c:v>
                </c:pt>
                <c:pt idx="5">
                  <c:v>92.19771361391544</c:v>
                </c:pt>
                <c:pt idx="6">
                  <c:v>79.916688177844847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4-4628-88FA-80EEB94FCB48}"/>
            </c:ext>
          </c:extLst>
        </c:ser>
        <c:ser>
          <c:idx val="1"/>
          <c:order val="1"/>
          <c:tx>
            <c:strRef>
              <c:f>'Experiment Date 7-28-15'!$C$307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7-28-15'!$C$308:$C$314</c:f>
              <c:numCache>
                <c:formatCode>General</c:formatCode>
                <c:ptCount val="7"/>
                <c:pt idx="0">
                  <c:v>6.1607874154421971</c:v>
                </c:pt>
                <c:pt idx="1">
                  <c:v>6.0422708915260328</c:v>
                </c:pt>
                <c:pt idx="2">
                  <c:v>6.8244785076215555</c:v>
                </c:pt>
                <c:pt idx="3">
                  <c:v>6.6342262061892008</c:v>
                </c:pt>
                <c:pt idx="4">
                  <c:v>6.5736983871215928</c:v>
                </c:pt>
                <c:pt idx="5">
                  <c:v>6.3114428612321873</c:v>
                </c:pt>
                <c:pt idx="6">
                  <c:v>6.7264787213838133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4-4628-88FA-80EEB94FCB48}"/>
            </c:ext>
          </c:extLst>
        </c:ser>
        <c:ser>
          <c:idx val="2"/>
          <c:order val="2"/>
          <c:tx>
            <c:strRef>
              <c:f>'Experiment Date 7-28-15'!$D$307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7-28-15'!$D$308:$D$314</c:f>
              <c:numCache>
                <c:formatCode>General</c:formatCode>
                <c:ptCount val="7"/>
                <c:pt idx="0">
                  <c:v>111.07032005755002</c:v>
                </c:pt>
                <c:pt idx="1">
                  <c:v>124.28764449734348</c:v>
                </c:pt>
                <c:pt idx="2">
                  <c:v>97.134186888410156</c:v>
                </c:pt>
                <c:pt idx="3">
                  <c:v>100.81030099094032</c:v>
                </c:pt>
                <c:pt idx="4">
                  <c:v>103.30463635512361</c:v>
                </c:pt>
                <c:pt idx="5">
                  <c:v>101.09927700997464</c:v>
                </c:pt>
                <c:pt idx="6">
                  <c:v>104.04780674966588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4-4628-88FA-80EEB94FC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487216"/>
        <c:axId val="528487608"/>
      </c:lineChart>
      <c:catAx>
        <c:axId val="5284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87608"/>
        <c:crosses val="autoZero"/>
        <c:auto val="1"/>
        <c:lblAlgn val="ctr"/>
        <c:lblOffset val="100"/>
        <c:noMultiLvlLbl val="0"/>
      </c:catAx>
      <c:valAx>
        <c:axId val="52848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Cumene hydroperoxide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7-28-15'!$B$325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7-28-15'!$A$326:$A$332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7-28-15'!$B$326:$B$332</c:f>
              <c:numCache>
                <c:formatCode>General</c:formatCode>
                <c:ptCount val="7"/>
                <c:pt idx="0">
                  <c:v>82.008527098923281</c:v>
                </c:pt>
                <c:pt idx="1">
                  <c:v>90.059783159443825</c:v>
                </c:pt>
                <c:pt idx="2">
                  <c:v>91.005670585343637</c:v>
                </c:pt>
                <c:pt idx="3">
                  <c:v>82.971046297736109</c:v>
                </c:pt>
                <c:pt idx="4">
                  <c:v>74.278430412156055</c:v>
                </c:pt>
                <c:pt idx="5">
                  <c:v>95.339758041246512</c:v>
                </c:pt>
                <c:pt idx="6">
                  <c:v>93.521470911360197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B-45B2-BF55-ABDAB552775F}"/>
            </c:ext>
          </c:extLst>
        </c:ser>
        <c:ser>
          <c:idx val="1"/>
          <c:order val="1"/>
          <c:tx>
            <c:strRef>
              <c:f>'Experiment Date 7-28-15'!$C$325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7-28-15'!$C$326:$C$332</c:f>
              <c:numCache>
                <c:formatCode>General</c:formatCode>
                <c:ptCount val="7"/>
                <c:pt idx="0">
                  <c:v>7.2580705474739906</c:v>
                </c:pt>
                <c:pt idx="1">
                  <c:v>7.1316933480744069</c:v>
                </c:pt>
                <c:pt idx="2">
                  <c:v>6.8098115196566313</c:v>
                </c:pt>
                <c:pt idx="3">
                  <c:v>6.8468202687703839</c:v>
                </c:pt>
                <c:pt idx="4">
                  <c:v>6.5468931343505377</c:v>
                </c:pt>
                <c:pt idx="5">
                  <c:v>5.1781198009703306</c:v>
                </c:pt>
                <c:pt idx="6">
                  <c:v>6.6602070220514804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8B-45B2-BF55-ABDAB552775F}"/>
            </c:ext>
          </c:extLst>
        </c:ser>
        <c:ser>
          <c:idx val="2"/>
          <c:order val="2"/>
          <c:tx>
            <c:strRef>
              <c:f>'Experiment Date 7-28-15'!$D$325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7-28-15'!$A$326:$A$332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7-28-15'!$D$326:$D$332</c:f>
              <c:numCache>
                <c:formatCode>General</c:formatCode>
                <c:ptCount val="7"/>
                <c:pt idx="0">
                  <c:v>121.61288364298076</c:v>
                </c:pt>
                <c:pt idx="1">
                  <c:v>117.08090259572135</c:v>
                </c:pt>
                <c:pt idx="2">
                  <c:v>104.55052229449736</c:v>
                </c:pt>
                <c:pt idx="3">
                  <c:v>96.986597580616447</c:v>
                </c:pt>
                <c:pt idx="4">
                  <c:v>105.23351286600972</c:v>
                </c:pt>
                <c:pt idx="5">
                  <c:v>91.075743987519033</c:v>
                </c:pt>
                <c:pt idx="6">
                  <c:v>99.145349588527623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8B-45B2-BF55-ABDAB5527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488392"/>
        <c:axId val="528488784"/>
      </c:lineChart>
      <c:catAx>
        <c:axId val="52848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88784"/>
        <c:crosses val="autoZero"/>
        <c:auto val="1"/>
        <c:lblAlgn val="ctr"/>
        <c:lblOffset val="100"/>
        <c:noMultiLvlLbl val="0"/>
      </c:catAx>
      <c:valAx>
        <c:axId val="5284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8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CP-532623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7-30-15'!$B$240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7-30-15'!$A$241:$A$247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7-30-15'!$B$241:$B$247</c:f>
              <c:numCache>
                <c:formatCode>General</c:formatCode>
                <c:ptCount val="7"/>
                <c:pt idx="0">
                  <c:v>91.860173608352071</c:v>
                </c:pt>
                <c:pt idx="1">
                  <c:v>116.41896235437218</c:v>
                </c:pt>
                <c:pt idx="2">
                  <c:v>109.94260013104493</c:v>
                </c:pt>
                <c:pt idx="3">
                  <c:v>119.04983428577926</c:v>
                </c:pt>
                <c:pt idx="4">
                  <c:v>113.95638910490483</c:v>
                </c:pt>
                <c:pt idx="5">
                  <c:v>127.39580279511665</c:v>
                </c:pt>
                <c:pt idx="6">
                  <c:v>130.47469510855976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B-4048-B78C-63E7AC83EF9A}"/>
            </c:ext>
          </c:extLst>
        </c:ser>
        <c:ser>
          <c:idx val="1"/>
          <c:order val="1"/>
          <c:tx>
            <c:strRef>
              <c:f>'Experiment Date 7-30-15'!$C$240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7-30-15'!$C$241:$C$247</c:f>
              <c:numCache>
                <c:formatCode>General</c:formatCode>
                <c:ptCount val="7"/>
                <c:pt idx="0">
                  <c:v>6.8647026696926483</c:v>
                </c:pt>
                <c:pt idx="1">
                  <c:v>6.1064754849306269</c:v>
                </c:pt>
                <c:pt idx="2">
                  <c:v>5.7868688880186001</c:v>
                </c:pt>
                <c:pt idx="3">
                  <c:v>6.3309314912498307</c:v>
                </c:pt>
                <c:pt idx="4">
                  <c:v>6.4532855372304434</c:v>
                </c:pt>
                <c:pt idx="5">
                  <c:v>6.728579107781119</c:v>
                </c:pt>
                <c:pt idx="6">
                  <c:v>6.8875662082665841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B-4048-B78C-63E7AC83EF9A}"/>
            </c:ext>
          </c:extLst>
        </c:ser>
        <c:ser>
          <c:idx val="2"/>
          <c:order val="2"/>
          <c:tx>
            <c:strRef>
              <c:f>'Experiment Date 7-30-15'!$D$240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7-30-15'!$D$241:$D$247</c:f>
              <c:numCache>
                <c:formatCode>General</c:formatCode>
                <c:ptCount val="7"/>
                <c:pt idx="0">
                  <c:v>131.23723305990737</c:v>
                </c:pt>
                <c:pt idx="1">
                  <c:v>107.07414820009807</c:v>
                </c:pt>
                <c:pt idx="2">
                  <c:v>105.3184382629989</c:v>
                </c:pt>
                <c:pt idx="3">
                  <c:v>101.12065418206562</c:v>
                </c:pt>
                <c:pt idx="4">
                  <c:v>109.11260714586672</c:v>
                </c:pt>
                <c:pt idx="5">
                  <c:v>115.33647667532118</c:v>
                </c:pt>
                <c:pt idx="6">
                  <c:v>119.7207124040148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CB-4048-B78C-63E7AC83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69560"/>
        <c:axId val="527969952"/>
      </c:lineChart>
      <c:catAx>
        <c:axId val="52796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69952"/>
        <c:crosses val="autoZero"/>
        <c:auto val="1"/>
        <c:lblAlgn val="ctr"/>
        <c:lblOffset val="100"/>
        <c:noMultiLvlLbl val="0"/>
      </c:catAx>
      <c:valAx>
        <c:axId val="5279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6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Mepanipyrim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7-30-15'!$B$256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7-30-15'!$A$257:$A$263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7-30-15'!$B$257:$B$263</c:f>
              <c:numCache>
                <c:formatCode>General</c:formatCode>
                <c:ptCount val="7"/>
                <c:pt idx="0">
                  <c:v>67.067554300056841</c:v>
                </c:pt>
                <c:pt idx="1">
                  <c:v>71.205884768509904</c:v>
                </c:pt>
                <c:pt idx="2">
                  <c:v>74.547943833647381</c:v>
                </c:pt>
                <c:pt idx="3">
                  <c:v>61.178093019354492</c:v>
                </c:pt>
                <c:pt idx="4">
                  <c:v>47.613960945817354</c:v>
                </c:pt>
                <c:pt idx="5">
                  <c:v>23.778262951028207</c:v>
                </c:pt>
                <c:pt idx="6">
                  <c:v>14.508063763245111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E-4A51-9BA8-F21FDE387EDA}"/>
            </c:ext>
          </c:extLst>
        </c:ser>
        <c:ser>
          <c:idx val="1"/>
          <c:order val="1"/>
          <c:tx>
            <c:strRef>
              <c:f>'Experiment Date 7-30-15'!$C$256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7-30-15'!$C$257:$C$263</c:f>
              <c:numCache>
                <c:formatCode>General</c:formatCode>
                <c:ptCount val="7"/>
                <c:pt idx="0">
                  <c:v>6.4042857173117627</c:v>
                </c:pt>
                <c:pt idx="1">
                  <c:v>7.0851550750235779</c:v>
                </c:pt>
                <c:pt idx="2">
                  <c:v>7.4631186078447103</c:v>
                </c:pt>
                <c:pt idx="3">
                  <c:v>7.7221596940598944</c:v>
                </c:pt>
                <c:pt idx="4">
                  <c:v>9.577360987926312</c:v>
                </c:pt>
                <c:pt idx="5">
                  <c:v>8.1175244664931068</c:v>
                </c:pt>
                <c:pt idx="6">
                  <c:v>7.9598377926812347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E-4A51-9BA8-F21FDE387EDA}"/>
            </c:ext>
          </c:extLst>
        </c:ser>
        <c:ser>
          <c:idx val="2"/>
          <c:order val="2"/>
          <c:tx>
            <c:strRef>
              <c:f>'Experiment Date 7-30-15'!$D$256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7-30-15'!$D$257:$D$263</c:f>
              <c:numCache>
                <c:formatCode>General</c:formatCode>
                <c:ptCount val="7"/>
                <c:pt idx="0">
                  <c:v>135.14154855551965</c:v>
                </c:pt>
                <c:pt idx="1">
                  <c:v>116.06986253809289</c:v>
                </c:pt>
                <c:pt idx="2">
                  <c:v>127.13840128864108</c:v>
                </c:pt>
                <c:pt idx="3">
                  <c:v>111.42657102693641</c:v>
                </c:pt>
                <c:pt idx="4">
                  <c:v>108.29991092355782</c:v>
                </c:pt>
                <c:pt idx="5">
                  <c:v>109.39775842051999</c:v>
                </c:pt>
                <c:pt idx="6">
                  <c:v>115.41378806868259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5E-4A51-9BA8-F21FDE387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70736"/>
        <c:axId val="527971128"/>
      </c:lineChart>
      <c:catAx>
        <c:axId val="5279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1128"/>
        <c:crosses val="autoZero"/>
        <c:auto val="1"/>
        <c:lblAlgn val="ctr"/>
        <c:lblOffset val="100"/>
        <c:noMultiLvlLbl val="0"/>
      </c:catAx>
      <c:valAx>
        <c:axId val="52797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Bisphenol A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7-30-15'!$B$273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7-30-15'!$A$274:$A$280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7-30-15'!$B$274:$B$280</c:f>
              <c:numCache>
                <c:formatCode>General</c:formatCode>
                <c:ptCount val="7"/>
                <c:pt idx="0">
                  <c:v>77.123019944165577</c:v>
                </c:pt>
                <c:pt idx="1">
                  <c:v>76.366630421018371</c:v>
                </c:pt>
                <c:pt idx="2">
                  <c:v>54.10162200359153</c:v>
                </c:pt>
                <c:pt idx="3">
                  <c:v>54.726719023697804</c:v>
                </c:pt>
                <c:pt idx="4">
                  <c:v>61.404042142362471</c:v>
                </c:pt>
                <c:pt idx="5">
                  <c:v>23.533714910078618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6F-4C97-BA83-BA5F4F70A142}"/>
            </c:ext>
          </c:extLst>
        </c:ser>
        <c:ser>
          <c:idx val="1"/>
          <c:order val="1"/>
          <c:tx>
            <c:strRef>
              <c:f>'Experiment Date 7-30-15'!$C$273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7-30-15'!$C$274:$C$280</c:f>
              <c:numCache>
                <c:formatCode>General</c:formatCode>
                <c:ptCount val="7"/>
                <c:pt idx="0">
                  <c:v>6.2065708126521519</c:v>
                </c:pt>
                <c:pt idx="1">
                  <c:v>6.1729125634645685</c:v>
                </c:pt>
                <c:pt idx="2">
                  <c:v>5.3983559004298032</c:v>
                </c:pt>
                <c:pt idx="3">
                  <c:v>6.4065107591676993</c:v>
                </c:pt>
                <c:pt idx="4">
                  <c:v>6.5702513922971759</c:v>
                </c:pt>
                <c:pt idx="5">
                  <c:v>6.4981559307029757</c:v>
                </c:pt>
                <c:pt idx="6">
                  <c:v>6.2249175570036632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F-4C97-BA83-BA5F4F70A142}"/>
            </c:ext>
          </c:extLst>
        </c:ser>
        <c:ser>
          <c:idx val="2"/>
          <c:order val="2"/>
          <c:tx>
            <c:strRef>
              <c:f>'Experiment Date 7-30-15'!$D$273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7-30-15'!$D$274:$D$280</c:f>
              <c:numCache>
                <c:formatCode>General</c:formatCode>
                <c:ptCount val="7"/>
                <c:pt idx="0">
                  <c:v>133.6069244744144</c:v>
                </c:pt>
                <c:pt idx="1">
                  <c:v>112.00030492242331</c:v>
                </c:pt>
                <c:pt idx="2">
                  <c:v>87.444305971854718</c:v>
                </c:pt>
                <c:pt idx="3">
                  <c:v>105.19157503040735</c:v>
                </c:pt>
                <c:pt idx="4">
                  <c:v>102.22017728610756</c:v>
                </c:pt>
                <c:pt idx="5">
                  <c:v>107.54938849118871</c:v>
                </c:pt>
                <c:pt idx="6">
                  <c:v>103.32029884503542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6F-4C97-BA83-BA5F4F70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71912"/>
        <c:axId val="527972304"/>
      </c:lineChart>
      <c:catAx>
        <c:axId val="52797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2304"/>
        <c:crosses val="autoZero"/>
        <c:auto val="1"/>
        <c:lblAlgn val="ctr"/>
        <c:lblOffset val="100"/>
        <c:noMultiLvlLbl val="0"/>
      </c:catAx>
      <c:valAx>
        <c:axId val="5279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Benzoic acid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7-30-15'!$B$289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7-30-15'!$A$290:$A$296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7-30-15'!$B$290:$B$296</c:f>
              <c:numCache>
                <c:formatCode>General</c:formatCode>
                <c:ptCount val="7"/>
                <c:pt idx="0">
                  <c:v>58.329065443606815</c:v>
                </c:pt>
                <c:pt idx="1">
                  <c:v>70.608014123488616</c:v>
                </c:pt>
                <c:pt idx="2">
                  <c:v>64.684867733201244</c:v>
                </c:pt>
                <c:pt idx="3">
                  <c:v>80.64623116727914</c:v>
                </c:pt>
                <c:pt idx="4">
                  <c:v>68.252408794328005</c:v>
                </c:pt>
                <c:pt idx="5">
                  <c:v>61.891806647474318</c:v>
                </c:pt>
                <c:pt idx="6">
                  <c:v>73.164555427082703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0-4813-B3EE-3F16205A86B2}"/>
            </c:ext>
          </c:extLst>
        </c:ser>
        <c:ser>
          <c:idx val="1"/>
          <c:order val="1"/>
          <c:tx>
            <c:strRef>
              <c:f>'Experiment Date 7-30-15'!$C$289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7-30-15'!$C$290:$C$296</c:f>
              <c:numCache>
                <c:formatCode>General</c:formatCode>
                <c:ptCount val="7"/>
                <c:pt idx="0">
                  <c:v>5.7739394535837354</c:v>
                </c:pt>
                <c:pt idx="1">
                  <c:v>6.197434059212843</c:v>
                </c:pt>
                <c:pt idx="2">
                  <c:v>6.0165676336838372</c:v>
                </c:pt>
                <c:pt idx="3">
                  <c:v>6.789279180057517</c:v>
                </c:pt>
                <c:pt idx="4">
                  <c:v>6.4873454521289728</c:v>
                </c:pt>
                <c:pt idx="5">
                  <c:v>6.4819767810184485</c:v>
                </c:pt>
                <c:pt idx="6">
                  <c:v>6.4148602529021126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0-4813-B3EE-3F16205A86B2}"/>
            </c:ext>
          </c:extLst>
        </c:ser>
        <c:ser>
          <c:idx val="2"/>
          <c:order val="2"/>
          <c:tx>
            <c:strRef>
              <c:f>'Experiment Date 7-30-15'!$D$289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7-30-15'!$D$290:$D$296</c:f>
              <c:numCache>
                <c:formatCode>General</c:formatCode>
                <c:ptCount val="7"/>
                <c:pt idx="0">
                  <c:v>121.51704124113132</c:v>
                </c:pt>
                <c:pt idx="1">
                  <c:v>111.07973865749216</c:v>
                </c:pt>
                <c:pt idx="2">
                  <c:v>104.17175226408148</c:v>
                </c:pt>
                <c:pt idx="3">
                  <c:v>83.408001641611932</c:v>
                </c:pt>
                <c:pt idx="4">
                  <c:v>107.22943497833707</c:v>
                </c:pt>
                <c:pt idx="5">
                  <c:v>97.750483893973993</c:v>
                </c:pt>
                <c:pt idx="6">
                  <c:v>117.45358404316092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90-4813-B3EE-3F16205A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73088"/>
        <c:axId val="527973480"/>
      </c:lineChart>
      <c:catAx>
        <c:axId val="5279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3480"/>
        <c:crosses val="autoZero"/>
        <c:auto val="1"/>
        <c:lblAlgn val="ctr"/>
        <c:lblOffset val="100"/>
        <c:noMultiLvlLbl val="0"/>
      </c:catAx>
      <c:valAx>
        <c:axId val="52797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Dicumyl peroxide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7-30-15'!$B$307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7-30-15'!$A$308:$A$314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7-30-15'!$B$308:$B$314</c:f>
              <c:numCache>
                <c:formatCode>General</c:formatCode>
                <c:ptCount val="7"/>
                <c:pt idx="0">
                  <c:v>76.795342079521106</c:v>
                </c:pt>
                <c:pt idx="1">
                  <c:v>76.426035387497933</c:v>
                </c:pt>
                <c:pt idx="2">
                  <c:v>71.619331468869362</c:v>
                </c:pt>
                <c:pt idx="3">
                  <c:v>79.590668693052422</c:v>
                </c:pt>
                <c:pt idx="4">
                  <c:v>74.99062913926798</c:v>
                </c:pt>
                <c:pt idx="5">
                  <c:v>72.073746214571457</c:v>
                </c:pt>
                <c:pt idx="6">
                  <c:v>68.942593822278198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5-47F2-917D-C87090A1862D}"/>
            </c:ext>
          </c:extLst>
        </c:ser>
        <c:ser>
          <c:idx val="1"/>
          <c:order val="1"/>
          <c:tx>
            <c:strRef>
              <c:f>'Experiment Date 7-30-15'!$C$307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7-30-15'!$C$308:$C$314</c:f>
              <c:numCache>
                <c:formatCode>General</c:formatCode>
                <c:ptCount val="7"/>
                <c:pt idx="0">
                  <c:v>6.451475902009725</c:v>
                </c:pt>
                <c:pt idx="1">
                  <c:v>6.2630521845180169</c:v>
                </c:pt>
                <c:pt idx="2">
                  <c:v>6.3215809615809739</c:v>
                </c:pt>
                <c:pt idx="3">
                  <c:v>6.1150966122609693</c:v>
                </c:pt>
                <c:pt idx="4">
                  <c:v>6.7490320119334646</c:v>
                </c:pt>
                <c:pt idx="5">
                  <c:v>6.0337537810883539</c:v>
                </c:pt>
                <c:pt idx="6">
                  <c:v>6.8122258650407348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5-47F2-917D-C87090A1862D}"/>
            </c:ext>
          </c:extLst>
        </c:ser>
        <c:ser>
          <c:idx val="2"/>
          <c:order val="2"/>
          <c:tx>
            <c:strRef>
              <c:f>'Experiment Date 7-30-15'!$D$307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7-30-15'!$D$308:$D$314</c:f>
              <c:numCache>
                <c:formatCode>General</c:formatCode>
                <c:ptCount val="7"/>
                <c:pt idx="0">
                  <c:v>123.64405518776432</c:v>
                </c:pt>
                <c:pt idx="1">
                  <c:v>123.44166738409842</c:v>
                </c:pt>
                <c:pt idx="2">
                  <c:v>116.60912761487374</c:v>
                </c:pt>
                <c:pt idx="3">
                  <c:v>105.69574438083862</c:v>
                </c:pt>
                <c:pt idx="4">
                  <c:v>108.97318663132135</c:v>
                </c:pt>
                <c:pt idx="5">
                  <c:v>109.01974113748854</c:v>
                </c:pt>
                <c:pt idx="6">
                  <c:v>113.89583222277042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5-47F2-917D-C87090A1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74264"/>
        <c:axId val="527974656"/>
      </c:lineChart>
      <c:catAx>
        <c:axId val="52797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4656"/>
        <c:crosses val="autoZero"/>
        <c:auto val="1"/>
        <c:lblAlgn val="ctr"/>
        <c:lblOffset val="100"/>
        <c:noMultiLvlLbl val="0"/>
      </c:catAx>
      <c:valAx>
        <c:axId val="5279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Diallyl phthalate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7-30-15'!$B$325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7-30-15'!$A$326:$A$332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7-30-15'!$B$326:$B$332</c:f>
              <c:numCache>
                <c:formatCode>General</c:formatCode>
                <c:ptCount val="7"/>
                <c:pt idx="0">
                  <c:v>87.919069103132472</c:v>
                </c:pt>
                <c:pt idx="1">
                  <c:v>90.453566348050231</c:v>
                </c:pt>
                <c:pt idx="2">
                  <c:v>81.643097418515154</c:v>
                </c:pt>
                <c:pt idx="3">
                  <c:v>101.51216194108194</c:v>
                </c:pt>
                <c:pt idx="4">
                  <c:v>98.198695010440517</c:v>
                </c:pt>
                <c:pt idx="5">
                  <c:v>63.934732794328831</c:v>
                </c:pt>
                <c:pt idx="6">
                  <c:v>28.708062639792526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E-44D1-A8E6-4BBE69E72209}"/>
            </c:ext>
          </c:extLst>
        </c:ser>
        <c:ser>
          <c:idx val="1"/>
          <c:order val="1"/>
          <c:tx>
            <c:strRef>
              <c:f>'Experiment Date 7-30-15'!$C$325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7-30-15'!$C$326:$C$332</c:f>
              <c:numCache>
                <c:formatCode>General</c:formatCode>
                <c:ptCount val="7"/>
                <c:pt idx="0">
                  <c:v>6.1782075938568086</c:v>
                </c:pt>
                <c:pt idx="1">
                  <c:v>7.0525784839930026</c:v>
                </c:pt>
                <c:pt idx="2">
                  <c:v>10.47851293753078</c:v>
                </c:pt>
                <c:pt idx="3">
                  <c:v>7.0650079190297932</c:v>
                </c:pt>
                <c:pt idx="4">
                  <c:v>6.4951100114474789</c:v>
                </c:pt>
                <c:pt idx="5">
                  <c:v>6.8026980652054476</c:v>
                </c:pt>
                <c:pt idx="6">
                  <c:v>14.438095289438095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E-44D1-A8E6-4BBE69E72209}"/>
            </c:ext>
          </c:extLst>
        </c:ser>
        <c:ser>
          <c:idx val="2"/>
          <c:order val="2"/>
          <c:tx>
            <c:strRef>
              <c:f>'Experiment Date 7-30-15'!$D$325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7-30-15'!$A$326:$A$332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7-30-15'!$D$326:$D$332</c:f>
              <c:numCache>
                <c:formatCode>General</c:formatCode>
                <c:ptCount val="7"/>
                <c:pt idx="0">
                  <c:v>123.85234812258678</c:v>
                </c:pt>
                <c:pt idx="1">
                  <c:v>113.03938600608454</c:v>
                </c:pt>
                <c:pt idx="2">
                  <c:v>110.68570647020833</c:v>
                </c:pt>
                <c:pt idx="3">
                  <c:v>108.27745711667278</c:v>
                </c:pt>
                <c:pt idx="4">
                  <c:v>103.39158568201968</c:v>
                </c:pt>
                <c:pt idx="5">
                  <c:v>100.51613959613864</c:v>
                </c:pt>
                <c:pt idx="6">
                  <c:v>65.68739966967928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E-44D1-A8E6-4BBE69E7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75440"/>
        <c:axId val="527975832"/>
      </c:lineChart>
      <c:catAx>
        <c:axId val="5279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5832"/>
        <c:crosses val="autoZero"/>
        <c:auto val="1"/>
        <c:lblAlgn val="ctr"/>
        <c:lblOffset val="100"/>
        <c:noMultiLvlLbl val="0"/>
      </c:catAx>
      <c:valAx>
        <c:axId val="52797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Octhilinone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8-4-15'!$B$240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8-4-15'!$A$241:$A$247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8-4-15'!$B$241:$B$247</c:f>
              <c:numCache>
                <c:formatCode>General</c:formatCode>
                <c:ptCount val="7"/>
                <c:pt idx="0">
                  <c:v>105.29665033214833</c:v>
                </c:pt>
                <c:pt idx="1">
                  <c:v>103.65864393539819</c:v>
                </c:pt>
                <c:pt idx="2">
                  <c:v>98.697621160383292</c:v>
                </c:pt>
                <c:pt idx="3">
                  <c:v>115.11091581542148</c:v>
                </c:pt>
                <c:pt idx="4">
                  <c:v>118.82411556449001</c:v>
                </c:pt>
                <c:pt idx="5">
                  <c:v>51.437172560002558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C-4E76-8B38-5032C1790EBF}"/>
            </c:ext>
          </c:extLst>
        </c:ser>
        <c:ser>
          <c:idx val="1"/>
          <c:order val="1"/>
          <c:tx>
            <c:strRef>
              <c:f>'Experiment Date 8-4-15'!$C$240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8-4-15'!$C$241:$C$247</c:f>
              <c:numCache>
                <c:formatCode>General</c:formatCode>
                <c:ptCount val="7"/>
                <c:pt idx="0">
                  <c:v>6.1953112804541233</c:v>
                </c:pt>
                <c:pt idx="1">
                  <c:v>5.8236303619260594</c:v>
                </c:pt>
                <c:pt idx="2">
                  <c:v>5.0288692713012262</c:v>
                </c:pt>
                <c:pt idx="3">
                  <c:v>5.4795541232848493</c:v>
                </c:pt>
                <c:pt idx="4">
                  <c:v>5.4126364158101632</c:v>
                </c:pt>
                <c:pt idx="5">
                  <c:v>5.4582588608122284</c:v>
                </c:pt>
                <c:pt idx="6">
                  <c:v>7.3272196759251402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C-4E76-8B38-5032C1790EBF}"/>
            </c:ext>
          </c:extLst>
        </c:ser>
        <c:ser>
          <c:idx val="2"/>
          <c:order val="2"/>
          <c:tx>
            <c:strRef>
              <c:f>'Experiment Date 8-4-15'!$D$240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8-4-15'!$D$241:$D$247</c:f>
              <c:numCache>
                <c:formatCode>General</c:formatCode>
                <c:ptCount val="7"/>
                <c:pt idx="0">
                  <c:v>99.061229929505259</c:v>
                </c:pt>
                <c:pt idx="1">
                  <c:v>102.44368137274211</c:v>
                </c:pt>
                <c:pt idx="2">
                  <c:v>90.411276411367623</c:v>
                </c:pt>
                <c:pt idx="3">
                  <c:v>86.748004219289456</c:v>
                </c:pt>
                <c:pt idx="4">
                  <c:v>90.032269527450367</c:v>
                </c:pt>
                <c:pt idx="5">
                  <c:v>88.180396001848365</c:v>
                </c:pt>
                <c:pt idx="6">
                  <c:v>37.243475112168809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C-4E76-8B38-5032C1790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76616"/>
        <c:axId val="527977008"/>
      </c:lineChart>
      <c:catAx>
        <c:axId val="52797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7008"/>
        <c:crosses val="autoZero"/>
        <c:auto val="1"/>
        <c:lblAlgn val="ctr"/>
        <c:lblOffset val="100"/>
        <c:noMultiLvlLbl val="0"/>
      </c:catAx>
      <c:valAx>
        <c:axId val="5279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97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Sethoxydim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8-4-15'!$B$256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8-4-15'!$A$257:$A$263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8-4-15'!$B$257:$B$263</c:f>
              <c:numCache>
                <c:formatCode>General</c:formatCode>
                <c:ptCount val="7"/>
                <c:pt idx="0">
                  <c:v>72.000836238618888</c:v>
                </c:pt>
                <c:pt idx="1">
                  <c:v>69.101124043806749</c:v>
                </c:pt>
                <c:pt idx="2">
                  <c:v>93.155606895449068</c:v>
                </c:pt>
                <c:pt idx="3">
                  <c:v>72.592304605374878</c:v>
                </c:pt>
                <c:pt idx="4">
                  <c:v>68.181844971231683</c:v>
                </c:pt>
                <c:pt idx="5">
                  <c:v>67.6161602685562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8-4612-9B50-5DE96F6DBD77}"/>
            </c:ext>
          </c:extLst>
        </c:ser>
        <c:ser>
          <c:idx val="1"/>
          <c:order val="1"/>
          <c:tx>
            <c:strRef>
              <c:f>'Experiment Date 8-4-15'!$C$256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8-4-15'!$C$257:$C$263</c:f>
              <c:numCache>
                <c:formatCode>General</c:formatCode>
                <c:ptCount val="7"/>
                <c:pt idx="0">
                  <c:v>6.1083375204643167</c:v>
                </c:pt>
                <c:pt idx="1">
                  <c:v>6.2767235412686162</c:v>
                </c:pt>
                <c:pt idx="2">
                  <c:v>6.4532997997633599</c:v>
                </c:pt>
                <c:pt idx="3">
                  <c:v>6.4333786646732847</c:v>
                </c:pt>
                <c:pt idx="4">
                  <c:v>7.152925222695063</c:v>
                </c:pt>
                <c:pt idx="5">
                  <c:v>7.6493805007307545</c:v>
                </c:pt>
                <c:pt idx="6">
                  <c:v>7.3518781513820661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F8-4612-9B50-5DE96F6DBD77}"/>
            </c:ext>
          </c:extLst>
        </c:ser>
        <c:ser>
          <c:idx val="2"/>
          <c:order val="2"/>
          <c:tx>
            <c:strRef>
              <c:f>'Experiment Date 8-4-15'!$D$256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'Experiment Date 8-4-15'!$A$257:$A$263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8-4-15'!$D$257:$D$263</c:f>
              <c:numCache>
                <c:formatCode>General</c:formatCode>
                <c:ptCount val="7"/>
                <c:pt idx="0">
                  <c:v>102.50561792081551</c:v>
                </c:pt>
                <c:pt idx="1">
                  <c:v>105.56709390016742</c:v>
                </c:pt>
                <c:pt idx="2">
                  <c:v>96.316975970452631</c:v>
                </c:pt>
                <c:pt idx="3">
                  <c:v>105.10860454011477</c:v>
                </c:pt>
                <c:pt idx="4">
                  <c:v>93.806963957686662</c:v>
                </c:pt>
                <c:pt idx="5">
                  <c:v>93.689195048265162</c:v>
                </c:pt>
                <c:pt idx="6">
                  <c:v>100.20539245343589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F8-4612-9B50-5DE96F6DB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1888"/>
        <c:axId val="533352280"/>
      </c:lineChart>
      <c:catAx>
        <c:axId val="53335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2280"/>
        <c:crosses val="autoZero"/>
        <c:auto val="1"/>
        <c:lblAlgn val="ctr"/>
        <c:lblOffset val="100"/>
        <c:noMultiLvlLbl val="0"/>
      </c:catAx>
      <c:valAx>
        <c:axId val="5333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Diisopropyl methylphosphonate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8-4-15'!$B$273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8-4-15'!$A$274:$A$280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8-4-15'!$B$274:$B$280</c:f>
              <c:numCache>
                <c:formatCode>General</c:formatCode>
                <c:ptCount val="7"/>
                <c:pt idx="0">
                  <c:v>84.853965206860366</c:v>
                </c:pt>
                <c:pt idx="1">
                  <c:v>74.900856900926811</c:v>
                </c:pt>
                <c:pt idx="2">
                  <c:v>112.53000485230844</c:v>
                </c:pt>
                <c:pt idx="3">
                  <c:v>83.254172724027157</c:v>
                </c:pt>
                <c:pt idx="4">
                  <c:v>74.50224988761876</c:v>
                </c:pt>
                <c:pt idx="5">
                  <c:v>92.548477992635512</c:v>
                </c:pt>
                <c:pt idx="6">
                  <c:v>67.909457155013897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B-4DCE-A5F4-60888BC9AF57}"/>
            </c:ext>
          </c:extLst>
        </c:ser>
        <c:ser>
          <c:idx val="1"/>
          <c:order val="1"/>
          <c:tx>
            <c:strRef>
              <c:f>'Experiment Date 8-4-15'!$C$273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8-4-15'!$C$274:$C$280</c:f>
              <c:numCache>
                <c:formatCode>General</c:formatCode>
                <c:ptCount val="7"/>
                <c:pt idx="0">
                  <c:v>5.2794669093438342</c:v>
                </c:pt>
                <c:pt idx="1">
                  <c:v>5.5807815411004569</c:v>
                </c:pt>
                <c:pt idx="2">
                  <c:v>5.49088692249709</c:v>
                </c:pt>
                <c:pt idx="3">
                  <c:v>5.5825460577079626</c:v>
                </c:pt>
                <c:pt idx="4">
                  <c:v>5.2775359010331044</c:v>
                </c:pt>
                <c:pt idx="5">
                  <c:v>5.2492058467867615</c:v>
                </c:pt>
                <c:pt idx="6">
                  <c:v>5.5172251662241161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B-4DCE-A5F4-60888BC9AF57}"/>
            </c:ext>
          </c:extLst>
        </c:ser>
        <c:ser>
          <c:idx val="2"/>
          <c:order val="2"/>
          <c:tx>
            <c:strRef>
              <c:f>'Experiment Date 8-4-15'!$D$273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8-4-15'!$D$274:$D$280</c:f>
              <c:numCache>
                <c:formatCode>General</c:formatCode>
                <c:ptCount val="7"/>
                <c:pt idx="0">
                  <c:v>94.959472815628672</c:v>
                </c:pt>
                <c:pt idx="1">
                  <c:v>95.446704504666016</c:v>
                </c:pt>
                <c:pt idx="2">
                  <c:v>89.780979350845186</c:v>
                </c:pt>
                <c:pt idx="3">
                  <c:v>93.907948791489574</c:v>
                </c:pt>
                <c:pt idx="4">
                  <c:v>89.467490792622741</c:v>
                </c:pt>
                <c:pt idx="5">
                  <c:v>91.284598308846569</c:v>
                </c:pt>
                <c:pt idx="6">
                  <c:v>100.5653193507095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B-4DCE-A5F4-60888BC9A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3064"/>
        <c:axId val="533353456"/>
      </c:lineChart>
      <c:catAx>
        <c:axId val="53335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3456"/>
        <c:crosses val="autoZero"/>
        <c:auto val="1"/>
        <c:lblAlgn val="ctr"/>
        <c:lblOffset val="100"/>
        <c:noMultiLvlLbl val="0"/>
      </c:catAx>
      <c:valAx>
        <c:axId val="53335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Clotrimazole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8-4-15'!$B$289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8-4-15'!$A$290:$A$296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8-4-15'!$B$290:$B$296</c:f>
              <c:numCache>
                <c:formatCode>General</c:formatCode>
                <c:ptCount val="7"/>
                <c:pt idx="0">
                  <c:v>81.011801888404307</c:v>
                </c:pt>
                <c:pt idx="1">
                  <c:v>79.895762305726819</c:v>
                </c:pt>
                <c:pt idx="2">
                  <c:v>105.22534276639787</c:v>
                </c:pt>
                <c:pt idx="3">
                  <c:v>95.275154711981926</c:v>
                </c:pt>
                <c:pt idx="4">
                  <c:v>75.152972586633609</c:v>
                </c:pt>
                <c:pt idx="5">
                  <c:v>28.926678451576464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C-43CA-9675-92B4D0A2F86D}"/>
            </c:ext>
          </c:extLst>
        </c:ser>
        <c:ser>
          <c:idx val="1"/>
          <c:order val="1"/>
          <c:tx>
            <c:strRef>
              <c:f>'Experiment Date 8-4-15'!$C$289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8-4-15'!$C$290:$C$296</c:f>
              <c:numCache>
                <c:formatCode>General</c:formatCode>
                <c:ptCount val="7"/>
                <c:pt idx="0">
                  <c:v>5.6594910867041905</c:v>
                </c:pt>
                <c:pt idx="1">
                  <c:v>6.0294546532771172</c:v>
                </c:pt>
                <c:pt idx="2">
                  <c:v>5.3653884368406048</c:v>
                </c:pt>
                <c:pt idx="3">
                  <c:v>5.4079905112606461</c:v>
                </c:pt>
                <c:pt idx="4">
                  <c:v>5.0576790586289606</c:v>
                </c:pt>
                <c:pt idx="5">
                  <c:v>5.3243574256586195</c:v>
                </c:pt>
                <c:pt idx="6">
                  <c:v>5.3183119688652818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C-43CA-9675-92B4D0A2F86D}"/>
            </c:ext>
          </c:extLst>
        </c:ser>
        <c:ser>
          <c:idx val="2"/>
          <c:order val="2"/>
          <c:tx>
            <c:strRef>
              <c:f>'Experiment Date 8-4-15'!$D$289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8-4-15'!$D$290:$D$296</c:f>
              <c:numCache>
                <c:formatCode>General</c:formatCode>
                <c:ptCount val="7"/>
                <c:pt idx="0">
                  <c:v>88.852996328137934</c:v>
                </c:pt>
                <c:pt idx="1">
                  <c:v>88.690334345182364</c:v>
                </c:pt>
                <c:pt idx="2">
                  <c:v>91.03174618904491</c:v>
                </c:pt>
                <c:pt idx="3">
                  <c:v>91.846427289701651</c:v>
                </c:pt>
                <c:pt idx="4">
                  <c:v>89.480315701418803</c:v>
                </c:pt>
                <c:pt idx="5">
                  <c:v>78.493221394797388</c:v>
                </c:pt>
                <c:pt idx="6">
                  <c:v>87.918343235462586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C-43CA-9675-92B4D0A2F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4240"/>
        <c:axId val="533354632"/>
      </c:lineChart>
      <c:catAx>
        <c:axId val="53335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4632"/>
        <c:crosses val="autoZero"/>
        <c:auto val="1"/>
        <c:lblAlgn val="ctr"/>
        <c:lblOffset val="100"/>
        <c:noMultiLvlLbl val="0"/>
      </c:catAx>
      <c:valAx>
        <c:axId val="53335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Etoxazole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8-4-15'!$B$307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8-4-15'!$A$308:$A$314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8-4-15'!$B$308:$B$314</c:f>
              <c:numCache>
                <c:formatCode>General</c:formatCode>
                <c:ptCount val="7"/>
                <c:pt idx="0">
                  <c:v>88.720726733378342</c:v>
                </c:pt>
                <c:pt idx="1">
                  <c:v>70.800874047673517</c:v>
                </c:pt>
                <c:pt idx="2">
                  <c:v>106.14734537301733</c:v>
                </c:pt>
                <c:pt idx="3">
                  <c:v>95.259333208588387</c:v>
                </c:pt>
                <c:pt idx="4">
                  <c:v>66.702165867382817</c:v>
                </c:pt>
                <c:pt idx="5">
                  <c:v>15.856781864797176</c:v>
                </c:pt>
                <c:pt idx="6">
                  <c:v>3.8958426720917667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8-4C83-AA17-2240046AE41A}"/>
            </c:ext>
          </c:extLst>
        </c:ser>
        <c:ser>
          <c:idx val="1"/>
          <c:order val="1"/>
          <c:tx>
            <c:strRef>
              <c:f>'Experiment Date 8-4-15'!$C$307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8-4-15'!$C$308:$C$314</c:f>
              <c:numCache>
                <c:formatCode>General</c:formatCode>
                <c:ptCount val="7"/>
                <c:pt idx="0">
                  <c:v>5.2233947463827155</c:v>
                </c:pt>
                <c:pt idx="1">
                  <c:v>5.4945168772383903</c:v>
                </c:pt>
                <c:pt idx="2">
                  <c:v>5.1425218230468888</c:v>
                </c:pt>
                <c:pt idx="3">
                  <c:v>4.834038438193069</c:v>
                </c:pt>
                <c:pt idx="4">
                  <c:v>5.161733950130734</c:v>
                </c:pt>
                <c:pt idx="5">
                  <c:v>5.485243732295018</c:v>
                </c:pt>
                <c:pt idx="6">
                  <c:v>9.5899411754997264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8-4C83-AA17-2240046AE41A}"/>
            </c:ext>
          </c:extLst>
        </c:ser>
        <c:ser>
          <c:idx val="2"/>
          <c:order val="2"/>
          <c:tx>
            <c:strRef>
              <c:f>'Experiment Date 8-4-15'!$D$307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8-4-15'!$D$308:$D$314</c:f>
              <c:numCache>
                <c:formatCode>General</c:formatCode>
                <c:ptCount val="7"/>
                <c:pt idx="0">
                  <c:v>98.068121645698284</c:v>
                </c:pt>
                <c:pt idx="1">
                  <c:v>107.5042749902512</c:v>
                </c:pt>
                <c:pt idx="2">
                  <c:v>102.43898237367536</c:v>
                </c:pt>
                <c:pt idx="3">
                  <c:v>102.22616146017894</c:v>
                </c:pt>
                <c:pt idx="4">
                  <c:v>84.860257729177931</c:v>
                </c:pt>
                <c:pt idx="5">
                  <c:v>92.17876330211368</c:v>
                </c:pt>
                <c:pt idx="6">
                  <c:v>114.59911741275363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8-4C83-AA17-2240046A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5416"/>
        <c:axId val="533355808"/>
      </c:lineChart>
      <c:catAx>
        <c:axId val="53335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5808"/>
        <c:crosses val="autoZero"/>
        <c:auto val="1"/>
        <c:lblAlgn val="ctr"/>
        <c:lblOffset val="100"/>
        <c:noMultiLvlLbl val="0"/>
      </c:catAx>
      <c:valAx>
        <c:axId val="5333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1,1,2,2-Tetrahydroperfluoro-1-decanol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8-4-15'!$B$325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8-4-15'!$A$326:$A$332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8-4-15'!$B$326:$B$332</c:f>
              <c:numCache>
                <c:formatCode>General</c:formatCode>
                <c:ptCount val="7"/>
                <c:pt idx="0">
                  <c:v>101.84090394233395</c:v>
                </c:pt>
                <c:pt idx="1">
                  <c:v>92.27749731314448</c:v>
                </c:pt>
                <c:pt idx="2">
                  <c:v>99.82030912399614</c:v>
                </c:pt>
                <c:pt idx="3">
                  <c:v>106.15959835817785</c:v>
                </c:pt>
                <c:pt idx="4">
                  <c:v>100.60676980439176</c:v>
                </c:pt>
                <c:pt idx="5">
                  <c:v>108.047597129507</c:v>
                </c:pt>
                <c:pt idx="6">
                  <c:v>98.498418574660789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BC-4CE8-9C2B-7BFBB32B7B53}"/>
            </c:ext>
          </c:extLst>
        </c:ser>
        <c:ser>
          <c:idx val="1"/>
          <c:order val="1"/>
          <c:tx>
            <c:strRef>
              <c:f>'Experiment Date 8-4-15'!$C$325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8-4-15'!$C$326:$C$332</c:f>
              <c:numCache>
                <c:formatCode>General</c:formatCode>
                <c:ptCount val="7"/>
                <c:pt idx="0">
                  <c:v>5.475417159032081</c:v>
                </c:pt>
                <c:pt idx="1">
                  <c:v>5.6181413555775537</c:v>
                </c:pt>
                <c:pt idx="2">
                  <c:v>5.0773709469034678</c:v>
                </c:pt>
                <c:pt idx="3">
                  <c:v>4.7891256758413467</c:v>
                </c:pt>
                <c:pt idx="4">
                  <c:v>5.3012842395440964</c:v>
                </c:pt>
                <c:pt idx="5">
                  <c:v>5.0325128126631107</c:v>
                </c:pt>
                <c:pt idx="6">
                  <c:v>5.0376265448184405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C-4CE8-9C2B-7BFBB32B7B53}"/>
            </c:ext>
          </c:extLst>
        </c:ser>
        <c:ser>
          <c:idx val="2"/>
          <c:order val="2"/>
          <c:tx>
            <c:strRef>
              <c:f>'Experiment Date 8-4-15'!$D$325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8-4-15'!$A$326:$A$332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8-4-15'!$D$326:$D$332</c:f>
              <c:numCache>
                <c:formatCode>General</c:formatCode>
                <c:ptCount val="7"/>
                <c:pt idx="0">
                  <c:v>89.711750950515579</c:v>
                </c:pt>
                <c:pt idx="1">
                  <c:v>87.722578229052928</c:v>
                </c:pt>
                <c:pt idx="2">
                  <c:v>91.215871741344714</c:v>
                </c:pt>
                <c:pt idx="3">
                  <c:v>94.762890451844399</c:v>
                </c:pt>
                <c:pt idx="4">
                  <c:v>88.014936798667165</c:v>
                </c:pt>
                <c:pt idx="5">
                  <c:v>88.975839260954331</c:v>
                </c:pt>
                <c:pt idx="6">
                  <c:v>98.010174852311039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BC-4CE8-9C2B-7BFBB32B7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6592"/>
        <c:axId val="533356984"/>
      </c:lineChart>
      <c:catAx>
        <c:axId val="5333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6984"/>
        <c:crosses val="autoZero"/>
        <c:auto val="1"/>
        <c:lblAlgn val="ctr"/>
        <c:lblOffset val="100"/>
        <c:noMultiLvlLbl val="0"/>
      </c:catAx>
      <c:valAx>
        <c:axId val="53335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N-Methyl-2-pyrrolidone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8-11-15'!$B$240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8-11-15'!$B$241:$B$247</c:f>
              <c:numCache>
                <c:formatCode>General</c:formatCode>
                <c:ptCount val="7"/>
                <c:pt idx="0">
                  <c:v>74.891359575669924</c:v>
                </c:pt>
                <c:pt idx="1">
                  <c:v>90.986726090500611</c:v>
                </c:pt>
                <c:pt idx="2">
                  <c:v>90.182416153136046</c:v>
                </c:pt>
                <c:pt idx="3">
                  <c:v>95.095348213932425</c:v>
                </c:pt>
                <c:pt idx="4">
                  <c:v>93.229770874931873</c:v>
                </c:pt>
                <c:pt idx="5">
                  <c:v>82.724862895829901</c:v>
                </c:pt>
                <c:pt idx="6">
                  <c:v>84.157125829783126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5B-4B5B-AD37-6C49B430462D}"/>
            </c:ext>
          </c:extLst>
        </c:ser>
        <c:ser>
          <c:idx val="1"/>
          <c:order val="1"/>
          <c:tx>
            <c:strRef>
              <c:f>'Experiment Date 8-11-15'!$C$240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8-11-15'!$C$241:$C$247</c:f>
              <c:numCache>
                <c:formatCode>General</c:formatCode>
                <c:ptCount val="7"/>
                <c:pt idx="0">
                  <c:v>5.1334259738879702</c:v>
                </c:pt>
                <c:pt idx="1">
                  <c:v>5.5065431345285427</c:v>
                </c:pt>
                <c:pt idx="2">
                  <c:v>5.1522085491026859</c:v>
                </c:pt>
                <c:pt idx="3">
                  <c:v>5.1372424334196962</c:v>
                </c:pt>
                <c:pt idx="4">
                  <c:v>6.4236771095695309</c:v>
                </c:pt>
                <c:pt idx="5">
                  <c:v>5.2562744301408273</c:v>
                </c:pt>
                <c:pt idx="6">
                  <c:v>5.4165028544225615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5B-4B5B-AD37-6C49B430462D}"/>
            </c:ext>
          </c:extLst>
        </c:ser>
        <c:ser>
          <c:idx val="2"/>
          <c:order val="2"/>
          <c:tx>
            <c:strRef>
              <c:f>'Experiment Date 8-11-15'!$D$240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8-11-15'!$D$241:$D$247</c:f>
              <c:numCache>
                <c:formatCode>General</c:formatCode>
                <c:ptCount val="7"/>
                <c:pt idx="0">
                  <c:v>98.470190325676541</c:v>
                </c:pt>
                <c:pt idx="1">
                  <c:v>97.286566536492259</c:v>
                </c:pt>
                <c:pt idx="2">
                  <c:v>98.755460469491069</c:v>
                </c:pt>
                <c:pt idx="3">
                  <c:v>96.695853226441315</c:v>
                </c:pt>
                <c:pt idx="4">
                  <c:v>100.2596261793575</c:v>
                </c:pt>
                <c:pt idx="5">
                  <c:v>97.353493690710181</c:v>
                </c:pt>
                <c:pt idx="6">
                  <c:v>99.747995887077764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5B-4B5B-AD37-6C49B4304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7768"/>
        <c:axId val="533358160"/>
      </c:lineChart>
      <c:catAx>
        <c:axId val="53335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8160"/>
        <c:crosses val="autoZero"/>
        <c:auto val="1"/>
        <c:lblAlgn val="ctr"/>
        <c:lblOffset val="100"/>
        <c:noMultiLvlLbl val="0"/>
      </c:catAx>
      <c:valAx>
        <c:axId val="53335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Chlordane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8-11-15'!$B$256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8-11-15'!$B$257:$B$263</c:f>
              <c:numCache>
                <c:formatCode>General</c:formatCode>
                <c:ptCount val="7"/>
                <c:pt idx="0">
                  <c:v>63.181956579089366</c:v>
                </c:pt>
                <c:pt idx="1">
                  <c:v>68.963602363207428</c:v>
                </c:pt>
                <c:pt idx="2">
                  <c:v>65.032937393491736</c:v>
                </c:pt>
                <c:pt idx="3">
                  <c:v>71.027943807074777</c:v>
                </c:pt>
                <c:pt idx="4">
                  <c:v>67.639887431770376</c:v>
                </c:pt>
                <c:pt idx="5">
                  <c:v>87.950645344036005</c:v>
                </c:pt>
                <c:pt idx="6">
                  <c:v>70.430054752465182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2-4CDC-A9F9-E26AE20E3C64}"/>
            </c:ext>
          </c:extLst>
        </c:ser>
        <c:ser>
          <c:idx val="1"/>
          <c:order val="1"/>
          <c:tx>
            <c:strRef>
              <c:f>'Experiment Date 8-11-15'!$C$256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8-11-15'!$C$257:$C$263</c:f>
              <c:numCache>
                <c:formatCode>General</c:formatCode>
                <c:ptCount val="7"/>
                <c:pt idx="0">
                  <c:v>5.3458249095529737</c:v>
                </c:pt>
                <c:pt idx="1">
                  <c:v>6.1139260031268812</c:v>
                </c:pt>
                <c:pt idx="2">
                  <c:v>9.182801440224706</c:v>
                </c:pt>
                <c:pt idx="3">
                  <c:v>7.2365669743857319</c:v>
                </c:pt>
                <c:pt idx="4">
                  <c:v>7.1117598948265242</c:v>
                </c:pt>
                <c:pt idx="5">
                  <c:v>7.7527253288963287</c:v>
                </c:pt>
                <c:pt idx="6">
                  <c:v>7.7616416665370238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12-4CDC-A9F9-E26AE20E3C64}"/>
            </c:ext>
          </c:extLst>
        </c:ser>
        <c:ser>
          <c:idx val="2"/>
          <c:order val="2"/>
          <c:tx>
            <c:strRef>
              <c:f>'Experiment Date 8-11-15'!$D$256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8-11-15'!$D$257:$D$263</c:f>
              <c:numCache>
                <c:formatCode>General</c:formatCode>
                <c:ptCount val="7"/>
                <c:pt idx="0">
                  <c:v>98.341535686656144</c:v>
                </c:pt>
                <c:pt idx="1">
                  <c:v>92.872965237044014</c:v>
                </c:pt>
                <c:pt idx="2">
                  <c:v>106.69154125683536</c:v>
                </c:pt>
                <c:pt idx="3">
                  <c:v>93.131867576494201</c:v>
                </c:pt>
                <c:pt idx="4">
                  <c:v>100.66507611392687</c:v>
                </c:pt>
                <c:pt idx="5">
                  <c:v>102.14932079098321</c:v>
                </c:pt>
                <c:pt idx="6">
                  <c:v>87.502882240490848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12-4CDC-A9F9-E26AE20E3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58944"/>
        <c:axId val="528256264"/>
      </c:lineChart>
      <c:catAx>
        <c:axId val="5333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6264"/>
        <c:crosses val="autoZero"/>
        <c:auto val="1"/>
        <c:lblAlgn val="ctr"/>
        <c:lblOffset val="100"/>
        <c:noMultiLvlLbl val="0"/>
      </c:catAx>
      <c:valAx>
        <c:axId val="5282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Metolachlor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8-11-15'!$B$273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8-11-15'!$A$274:$A$280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8-11-15'!$B$274:$B$280</c:f>
              <c:numCache>
                <c:formatCode>General</c:formatCode>
                <c:ptCount val="7"/>
                <c:pt idx="0">
                  <c:v>67.974513821452007</c:v>
                </c:pt>
                <c:pt idx="1">
                  <c:v>59.313915996181088</c:v>
                </c:pt>
                <c:pt idx="2">
                  <c:v>61.281139921431851</c:v>
                </c:pt>
                <c:pt idx="3">
                  <c:v>60.096355823959705</c:v>
                </c:pt>
                <c:pt idx="4">
                  <c:v>65.459630255446271</c:v>
                </c:pt>
                <c:pt idx="5">
                  <c:v>57.163433467872096</c:v>
                </c:pt>
                <c:pt idx="6">
                  <c:v>5.9691245175705872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7-4B6A-B931-79EFC14A5E56}"/>
            </c:ext>
          </c:extLst>
        </c:ser>
        <c:ser>
          <c:idx val="1"/>
          <c:order val="1"/>
          <c:tx>
            <c:strRef>
              <c:f>'Experiment Date 8-11-15'!$C$273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8-11-15'!$C$274:$C$280</c:f>
              <c:numCache>
                <c:formatCode>General</c:formatCode>
                <c:ptCount val="7"/>
                <c:pt idx="0">
                  <c:v>4.9611053831384604</c:v>
                </c:pt>
                <c:pt idx="1">
                  <c:v>5.3630549798055425</c:v>
                </c:pt>
                <c:pt idx="2">
                  <c:v>5.0404945167338164</c:v>
                </c:pt>
                <c:pt idx="3">
                  <c:v>5.3624360880579021</c:v>
                </c:pt>
                <c:pt idx="4">
                  <c:v>4.6028074712601645</c:v>
                </c:pt>
                <c:pt idx="5">
                  <c:v>5.3652637673727357</c:v>
                </c:pt>
                <c:pt idx="6">
                  <c:v>5.118408744192859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B7-4B6A-B931-79EFC14A5E56}"/>
            </c:ext>
          </c:extLst>
        </c:ser>
        <c:ser>
          <c:idx val="2"/>
          <c:order val="2"/>
          <c:tx>
            <c:strRef>
              <c:f>'Experiment Date 8-11-15'!$D$273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8-11-15'!$D$274:$D$280</c:f>
              <c:numCache>
                <c:formatCode>General</c:formatCode>
                <c:ptCount val="7"/>
                <c:pt idx="0">
                  <c:v>96.953609382181355</c:v>
                </c:pt>
                <c:pt idx="1">
                  <c:v>92.232024543188047</c:v>
                </c:pt>
                <c:pt idx="2">
                  <c:v>97.575067991643252</c:v>
                </c:pt>
                <c:pt idx="3">
                  <c:v>97.95588335748316</c:v>
                </c:pt>
                <c:pt idx="4">
                  <c:v>96.845561370887992</c:v>
                </c:pt>
                <c:pt idx="5">
                  <c:v>97.413532367221805</c:v>
                </c:pt>
                <c:pt idx="6">
                  <c:v>90.790283857268221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B7-4B6A-B931-79EFC14A5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57048"/>
        <c:axId val="528257440"/>
      </c:lineChart>
      <c:catAx>
        <c:axId val="52825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7440"/>
        <c:crosses val="autoZero"/>
        <c:auto val="1"/>
        <c:lblAlgn val="ctr"/>
        <c:lblOffset val="100"/>
        <c:noMultiLvlLbl val="0"/>
      </c:catAx>
      <c:valAx>
        <c:axId val="5282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Octadecanoic acid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8-11-15'!$B$289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8-11-15'!$A$290:$A$296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8-11-15'!$B$290:$B$296</c:f>
              <c:numCache>
                <c:formatCode>General</c:formatCode>
                <c:ptCount val="7"/>
                <c:pt idx="0">
                  <c:v>64.778693553478448</c:v>
                </c:pt>
                <c:pt idx="1">
                  <c:v>67.227182802917781</c:v>
                </c:pt>
                <c:pt idx="2">
                  <c:v>61.793243991860834</c:v>
                </c:pt>
                <c:pt idx="3">
                  <c:v>67.849539008720171</c:v>
                </c:pt>
                <c:pt idx="4">
                  <c:v>55.455232638309617</c:v>
                </c:pt>
                <c:pt idx="5">
                  <c:v>65.053590911842377</c:v>
                </c:pt>
                <c:pt idx="6">
                  <c:v>50.984989631320467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2-497D-8C56-03B39528AF00}"/>
            </c:ext>
          </c:extLst>
        </c:ser>
        <c:ser>
          <c:idx val="1"/>
          <c:order val="1"/>
          <c:tx>
            <c:strRef>
              <c:f>'Experiment Date 8-11-15'!$C$289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8-11-15'!$C$290:$C$296</c:f>
              <c:numCache>
                <c:formatCode>General</c:formatCode>
                <c:ptCount val="7"/>
                <c:pt idx="0">
                  <c:v>4.5526359459663963</c:v>
                </c:pt>
                <c:pt idx="1">
                  <c:v>5.5449949054589505</c:v>
                </c:pt>
                <c:pt idx="2">
                  <c:v>5.1546032921328724</c:v>
                </c:pt>
                <c:pt idx="3">
                  <c:v>5.5766104268539083</c:v>
                </c:pt>
                <c:pt idx="4">
                  <c:v>4.9077805025364052</c:v>
                </c:pt>
                <c:pt idx="5">
                  <c:v>4.65328851565768</c:v>
                </c:pt>
                <c:pt idx="6">
                  <c:v>4.9845065296688542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72-497D-8C56-03B39528AF00}"/>
            </c:ext>
          </c:extLst>
        </c:ser>
        <c:ser>
          <c:idx val="2"/>
          <c:order val="2"/>
          <c:tx>
            <c:strRef>
              <c:f>'Experiment Date 8-11-15'!$D$289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8-11-15'!$D$290:$D$296</c:f>
              <c:numCache>
                <c:formatCode>General</c:formatCode>
                <c:ptCount val="7"/>
                <c:pt idx="0">
                  <c:v>94.865702821440053</c:v>
                </c:pt>
                <c:pt idx="1">
                  <c:v>98.544452057142067</c:v>
                </c:pt>
                <c:pt idx="2">
                  <c:v>97.745485155439113</c:v>
                </c:pt>
                <c:pt idx="3">
                  <c:v>95.054324370721929</c:v>
                </c:pt>
                <c:pt idx="4">
                  <c:v>93.19592388014371</c:v>
                </c:pt>
                <c:pt idx="5">
                  <c:v>89.339886087094513</c:v>
                </c:pt>
                <c:pt idx="6">
                  <c:v>91.757381399956202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72-497D-8C56-03B39528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58224"/>
        <c:axId val="528258616"/>
      </c:lineChart>
      <c:catAx>
        <c:axId val="5282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8616"/>
        <c:crosses val="autoZero"/>
        <c:auto val="1"/>
        <c:lblAlgn val="ctr"/>
        <c:lblOffset val="100"/>
        <c:noMultiLvlLbl val="0"/>
      </c:catAx>
      <c:valAx>
        <c:axId val="52825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Phenothiazine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8-11-15'!$B$307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8-11-15'!$A$308:$A$314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8-11-15'!$B$308:$B$314</c:f>
              <c:numCache>
                <c:formatCode>General</c:formatCode>
                <c:ptCount val="7"/>
                <c:pt idx="0">
                  <c:v>59.920098927828633</c:v>
                </c:pt>
                <c:pt idx="1">
                  <c:v>53.918724298923031</c:v>
                </c:pt>
                <c:pt idx="2">
                  <c:v>48.937257667096652</c:v>
                </c:pt>
                <c:pt idx="3">
                  <c:v>49.096343669008057</c:v>
                </c:pt>
                <c:pt idx="4">
                  <c:v>39.402804388818865</c:v>
                </c:pt>
                <c:pt idx="5">
                  <c:v>22.404867704538436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7-46A6-B1BF-229B41E356EE}"/>
            </c:ext>
          </c:extLst>
        </c:ser>
        <c:ser>
          <c:idx val="1"/>
          <c:order val="1"/>
          <c:tx>
            <c:strRef>
              <c:f>'Experiment Date 8-11-15'!$C$307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8-11-15'!$C$308:$C$314</c:f>
              <c:numCache>
                <c:formatCode>General</c:formatCode>
                <c:ptCount val="7"/>
                <c:pt idx="0">
                  <c:v>4.876438357015676</c:v>
                </c:pt>
                <c:pt idx="1">
                  <c:v>4.880436662321407</c:v>
                </c:pt>
                <c:pt idx="2">
                  <c:v>5.3447679990044463</c:v>
                </c:pt>
                <c:pt idx="3">
                  <c:v>4.9319046661493298</c:v>
                </c:pt>
                <c:pt idx="4">
                  <c:v>5.0806682013742019</c:v>
                </c:pt>
                <c:pt idx="5">
                  <c:v>4.8274438094487779</c:v>
                </c:pt>
                <c:pt idx="6">
                  <c:v>4.8580665327434591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7-46A6-B1BF-229B41E356EE}"/>
            </c:ext>
          </c:extLst>
        </c:ser>
        <c:ser>
          <c:idx val="2"/>
          <c:order val="2"/>
          <c:tx>
            <c:strRef>
              <c:f>'Experiment Date 8-11-15'!$D$307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8-11-15'!$D$308:$D$314</c:f>
              <c:numCache>
                <c:formatCode>General</c:formatCode>
                <c:ptCount val="7"/>
                <c:pt idx="0">
                  <c:v>103.61933329288932</c:v>
                </c:pt>
                <c:pt idx="1">
                  <c:v>100.97023807543569</c:v>
                </c:pt>
                <c:pt idx="2">
                  <c:v>96.278130022727851</c:v>
                </c:pt>
                <c:pt idx="3">
                  <c:v>95.56112951723442</c:v>
                </c:pt>
                <c:pt idx="4">
                  <c:v>89.519827365446815</c:v>
                </c:pt>
                <c:pt idx="5">
                  <c:v>98.125981120190758</c:v>
                </c:pt>
                <c:pt idx="6">
                  <c:v>91.55220836615139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7-46A6-B1BF-229B41E35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59400"/>
        <c:axId val="528259792"/>
      </c:lineChart>
      <c:catAx>
        <c:axId val="52825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9792"/>
        <c:crosses val="autoZero"/>
        <c:auto val="1"/>
        <c:lblAlgn val="ctr"/>
        <c:lblOffset val="100"/>
        <c:noMultiLvlLbl val="0"/>
      </c:catAx>
      <c:valAx>
        <c:axId val="5282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5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Aldicarb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8-11-15'!$B$325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8-11-15'!$A$326:$A$332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8-11-15'!$B$326:$B$332</c:f>
              <c:numCache>
                <c:formatCode>General</c:formatCode>
                <c:ptCount val="7"/>
                <c:pt idx="0">
                  <c:v>84.071003327781526</c:v>
                </c:pt>
                <c:pt idx="1">
                  <c:v>94.38627865814783</c:v>
                </c:pt>
                <c:pt idx="2">
                  <c:v>90.430999733661281</c:v>
                </c:pt>
                <c:pt idx="3">
                  <c:v>88.466258801436425</c:v>
                </c:pt>
                <c:pt idx="4">
                  <c:v>102.36163908716763</c:v>
                </c:pt>
                <c:pt idx="5">
                  <c:v>94.264303006822161</c:v>
                </c:pt>
                <c:pt idx="6">
                  <c:v>81.836322240321323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D-4E1E-8352-387E2CF9B3B2}"/>
            </c:ext>
          </c:extLst>
        </c:ser>
        <c:ser>
          <c:idx val="1"/>
          <c:order val="1"/>
          <c:tx>
            <c:strRef>
              <c:f>'Experiment Date 8-11-15'!$C$325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8-11-15'!$C$326:$C$332</c:f>
              <c:numCache>
                <c:formatCode>General</c:formatCode>
                <c:ptCount val="7"/>
                <c:pt idx="0">
                  <c:v>5.106803353327261</c:v>
                </c:pt>
                <c:pt idx="1">
                  <c:v>4.7129176497830736</c:v>
                </c:pt>
                <c:pt idx="2">
                  <c:v>16.68641521342197</c:v>
                </c:pt>
                <c:pt idx="3">
                  <c:v>16.957100524795592</c:v>
                </c:pt>
                <c:pt idx="4">
                  <c:v>5.1479164782424158</c:v>
                </c:pt>
                <c:pt idx="5">
                  <c:v>4.2431809721323175</c:v>
                </c:pt>
                <c:pt idx="6">
                  <c:v>8.9877109662479082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6D-4E1E-8352-387E2CF9B3B2}"/>
            </c:ext>
          </c:extLst>
        </c:ser>
        <c:ser>
          <c:idx val="2"/>
          <c:order val="2"/>
          <c:tx>
            <c:strRef>
              <c:f>'Experiment Date 8-11-15'!$D$325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8-11-15'!$A$326:$A$332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8-11-15'!$D$326:$D$332</c:f>
              <c:numCache>
                <c:formatCode>General</c:formatCode>
                <c:ptCount val="7"/>
                <c:pt idx="0">
                  <c:v>98.919021107375656</c:v>
                </c:pt>
                <c:pt idx="1">
                  <c:v>89.991607316770626</c:v>
                </c:pt>
                <c:pt idx="2">
                  <c:v>95.549473085654256</c:v>
                </c:pt>
                <c:pt idx="3">
                  <c:v>97.1163603895357</c:v>
                </c:pt>
                <c:pt idx="4">
                  <c:v>89.223840092501405</c:v>
                </c:pt>
                <c:pt idx="5">
                  <c:v>83.789871810167256</c:v>
                </c:pt>
                <c:pt idx="6">
                  <c:v>94.338817464805814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6D-4E1E-8352-387E2CF9B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60576"/>
        <c:axId val="528260968"/>
      </c:lineChart>
      <c:catAx>
        <c:axId val="5282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0968"/>
        <c:crosses val="autoZero"/>
        <c:auto val="1"/>
        <c:lblAlgn val="ctr"/>
        <c:lblOffset val="100"/>
        <c:noMultiLvlLbl val="0"/>
      </c:catAx>
      <c:valAx>
        <c:axId val="5282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AVE9423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8-18-15'!$B$240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8-18-15'!$B$241:$B$247</c:f>
              <c:numCache>
                <c:formatCode>General</c:formatCode>
                <c:ptCount val="7"/>
                <c:pt idx="0">
                  <c:v>89.63314582157615</c:v>
                </c:pt>
                <c:pt idx="1">
                  <c:v>97.756278272494001</c:v>
                </c:pt>
                <c:pt idx="2">
                  <c:v>90.883355037728577</c:v>
                </c:pt>
                <c:pt idx="3">
                  <c:v>95.317218221099139</c:v>
                </c:pt>
                <c:pt idx="4">
                  <c:v>94.735955996170617</c:v>
                </c:pt>
                <c:pt idx="5">
                  <c:v>83.183697266140271</c:v>
                </c:pt>
                <c:pt idx="6">
                  <c:v>93.906435112364605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0-422C-8E2E-955239F68CEA}"/>
            </c:ext>
          </c:extLst>
        </c:ser>
        <c:ser>
          <c:idx val="1"/>
          <c:order val="1"/>
          <c:tx>
            <c:strRef>
              <c:f>'Experiment Date 8-18-15'!$C$240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8-18-15'!$C$241:$C$247</c:f>
              <c:numCache>
                <c:formatCode>General</c:formatCode>
                <c:ptCount val="7"/>
                <c:pt idx="0">
                  <c:v>5.033158487495685</c:v>
                </c:pt>
                <c:pt idx="1">
                  <c:v>5.0549661293440771</c:v>
                </c:pt>
                <c:pt idx="2">
                  <c:v>5.4338126899830597</c:v>
                </c:pt>
                <c:pt idx="3">
                  <c:v>5.2631823774654789</c:v>
                </c:pt>
                <c:pt idx="4">
                  <c:v>5.5550597818289731</c:v>
                </c:pt>
                <c:pt idx="5">
                  <c:v>5.580554920547157</c:v>
                </c:pt>
                <c:pt idx="6">
                  <c:v>5.059809910416968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0-422C-8E2E-955239F68CEA}"/>
            </c:ext>
          </c:extLst>
        </c:ser>
        <c:ser>
          <c:idx val="2"/>
          <c:order val="2"/>
          <c:tx>
            <c:strRef>
              <c:f>'Experiment Date 8-18-15'!$D$240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8-18-15'!$D$241:$D$247</c:f>
              <c:numCache>
                <c:formatCode>General</c:formatCode>
                <c:ptCount val="7"/>
                <c:pt idx="0">
                  <c:v>107.31159341936869</c:v>
                </c:pt>
                <c:pt idx="1">
                  <c:v>103.72761848499238</c:v>
                </c:pt>
                <c:pt idx="2">
                  <c:v>102.15024024113696</c:v>
                </c:pt>
                <c:pt idx="3">
                  <c:v>88.382662374756094</c:v>
                </c:pt>
                <c:pt idx="4">
                  <c:v>96.307695542019744</c:v>
                </c:pt>
                <c:pt idx="5">
                  <c:v>96.860169563093947</c:v>
                </c:pt>
                <c:pt idx="6">
                  <c:v>101.25737895195361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0-422C-8E2E-955239F68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61752"/>
        <c:axId val="528262144"/>
      </c:lineChart>
      <c:catAx>
        <c:axId val="52826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2144"/>
        <c:crosses val="autoZero"/>
        <c:auto val="1"/>
        <c:lblAlgn val="ctr"/>
        <c:lblOffset val="100"/>
        <c:noMultiLvlLbl val="0"/>
      </c:catAx>
      <c:valAx>
        <c:axId val="5282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Perfluoroundecanoic acid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8-18-15'!$B$256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8-18-15'!$B$257:$B$263</c:f>
              <c:numCache>
                <c:formatCode>General</c:formatCode>
                <c:ptCount val="7"/>
                <c:pt idx="0">
                  <c:v>64.746359337411903</c:v>
                </c:pt>
                <c:pt idx="1">
                  <c:v>63.087648333964957</c:v>
                </c:pt>
                <c:pt idx="2">
                  <c:v>50.547936994249618</c:v>
                </c:pt>
                <c:pt idx="3">
                  <c:v>51.693152220498234</c:v>
                </c:pt>
                <c:pt idx="4">
                  <c:v>40.931125506229293</c:v>
                </c:pt>
                <c:pt idx="5">
                  <c:v>63.738639208659038</c:v>
                </c:pt>
                <c:pt idx="6">
                  <c:v>79.296577331055786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F-4E93-91EC-38C0194163CB}"/>
            </c:ext>
          </c:extLst>
        </c:ser>
        <c:ser>
          <c:idx val="1"/>
          <c:order val="1"/>
          <c:tx>
            <c:strRef>
              <c:f>'Experiment Date 8-18-15'!$C$256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8-18-15'!$C$257:$C$263</c:f>
              <c:numCache>
                <c:formatCode>General</c:formatCode>
                <c:ptCount val="7"/>
                <c:pt idx="0">
                  <c:v>5.8175973928105309</c:v>
                </c:pt>
                <c:pt idx="1">
                  <c:v>6.5605169432607715</c:v>
                </c:pt>
                <c:pt idx="2">
                  <c:v>6.6672984390438517</c:v>
                </c:pt>
                <c:pt idx="3">
                  <c:v>6.5465094977978966</c:v>
                </c:pt>
                <c:pt idx="4">
                  <c:v>6.1169904949087615</c:v>
                </c:pt>
                <c:pt idx="5">
                  <c:v>7.112844913469158</c:v>
                </c:pt>
                <c:pt idx="6">
                  <c:v>6.8394267899276295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F-4E93-91EC-38C0194163CB}"/>
            </c:ext>
          </c:extLst>
        </c:ser>
        <c:ser>
          <c:idx val="2"/>
          <c:order val="2"/>
          <c:tx>
            <c:strRef>
              <c:f>'Experiment Date 8-18-15'!$D$256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8-18-15'!$D$257:$D$263</c:f>
              <c:numCache>
                <c:formatCode>General</c:formatCode>
                <c:ptCount val="7"/>
                <c:pt idx="0">
                  <c:v>107.44555625549435</c:v>
                </c:pt>
                <c:pt idx="1">
                  <c:v>95.946676936501447</c:v>
                </c:pt>
                <c:pt idx="2">
                  <c:v>98.29102463929695</c:v>
                </c:pt>
                <c:pt idx="3">
                  <c:v>89.095069628812254</c:v>
                </c:pt>
                <c:pt idx="4">
                  <c:v>93.362580057216874</c:v>
                </c:pt>
                <c:pt idx="5">
                  <c:v>98.968660325812493</c:v>
                </c:pt>
                <c:pt idx="6">
                  <c:v>102.46304026556244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F-4E93-91EC-38C019416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62928"/>
        <c:axId val="528263320"/>
      </c:lineChart>
      <c:catAx>
        <c:axId val="52826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3320"/>
        <c:crosses val="autoZero"/>
        <c:auto val="1"/>
        <c:lblAlgn val="ctr"/>
        <c:lblOffset val="100"/>
        <c:noMultiLvlLbl val="0"/>
      </c:catAx>
      <c:valAx>
        <c:axId val="52826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6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Cyfluthrin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8-18-15'!$B$273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8-18-15'!$B$274:$B$280</c:f>
              <c:numCache>
                <c:formatCode>General</c:formatCode>
                <c:ptCount val="7"/>
                <c:pt idx="0">
                  <c:v>64.224454401956109</c:v>
                </c:pt>
                <c:pt idx="1">
                  <c:v>70.122226455410072</c:v>
                </c:pt>
                <c:pt idx="2">
                  <c:v>54.726849943385197</c:v>
                </c:pt>
                <c:pt idx="3">
                  <c:v>24.324761578363962</c:v>
                </c:pt>
                <c:pt idx="4">
                  <c:v>15.307543537715347</c:v>
                </c:pt>
                <c:pt idx="5">
                  <c:v>7.7084274309401444</c:v>
                </c:pt>
                <c:pt idx="6">
                  <c:v>6.6197037103588245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8-4C8C-B3F4-1945371C3E9A}"/>
            </c:ext>
          </c:extLst>
        </c:ser>
        <c:ser>
          <c:idx val="1"/>
          <c:order val="1"/>
          <c:tx>
            <c:strRef>
              <c:f>'Experiment Date 8-18-15'!$C$273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8-18-15'!$C$274:$C$280</c:f>
              <c:numCache>
                <c:formatCode>General</c:formatCode>
                <c:ptCount val="7"/>
                <c:pt idx="0">
                  <c:v>4.5625810556357242</c:v>
                </c:pt>
                <c:pt idx="1">
                  <c:v>4.6657694326744599</c:v>
                </c:pt>
                <c:pt idx="2">
                  <c:v>4.9413650012069006</c:v>
                </c:pt>
                <c:pt idx="3">
                  <c:v>4.718409295956028</c:v>
                </c:pt>
                <c:pt idx="4">
                  <c:v>4.8370502003434996</c:v>
                </c:pt>
                <c:pt idx="5">
                  <c:v>4.5541180486594053</c:v>
                </c:pt>
                <c:pt idx="6">
                  <c:v>4.8822830403484341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8-4C8C-B3F4-1945371C3E9A}"/>
            </c:ext>
          </c:extLst>
        </c:ser>
        <c:ser>
          <c:idx val="2"/>
          <c:order val="2"/>
          <c:tx>
            <c:strRef>
              <c:f>'Experiment Date 8-18-15'!$D$273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8-18-15'!$D$274:$D$280</c:f>
              <c:numCache>
                <c:formatCode>General</c:formatCode>
                <c:ptCount val="7"/>
                <c:pt idx="0">
                  <c:v>104.31353470092024</c:v>
                </c:pt>
                <c:pt idx="1">
                  <c:v>101.73128385676334</c:v>
                </c:pt>
                <c:pt idx="2">
                  <c:v>103.17569837199757</c:v>
                </c:pt>
                <c:pt idx="3">
                  <c:v>94.201812358595177</c:v>
                </c:pt>
                <c:pt idx="4">
                  <c:v>89.963939521459039</c:v>
                </c:pt>
                <c:pt idx="5">
                  <c:v>94.063820567305754</c:v>
                </c:pt>
                <c:pt idx="6">
                  <c:v>100.85825566366823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8-4C8C-B3F4-1945371C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7632"/>
        <c:axId val="529678024"/>
      </c:lineChart>
      <c:catAx>
        <c:axId val="52967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8024"/>
        <c:crosses val="autoZero"/>
        <c:auto val="1"/>
        <c:lblAlgn val="ctr"/>
        <c:lblOffset val="100"/>
        <c:noMultiLvlLbl val="0"/>
      </c:catAx>
      <c:valAx>
        <c:axId val="52967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SSR241586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8-18-15'!$B$289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8-18-15'!$B$290:$B$296</c:f>
              <c:numCache>
                <c:formatCode>General</c:formatCode>
                <c:ptCount val="7"/>
                <c:pt idx="0">
                  <c:v>76.041813347103513</c:v>
                </c:pt>
                <c:pt idx="1">
                  <c:v>68.735113287973519</c:v>
                </c:pt>
                <c:pt idx="2">
                  <c:v>66.395518840482978</c:v>
                </c:pt>
                <c:pt idx="3">
                  <c:v>61.091105924862632</c:v>
                </c:pt>
                <c:pt idx="4">
                  <c:v>54.479866415003386</c:v>
                </c:pt>
                <c:pt idx="5">
                  <c:v>14.36747688041558</c:v>
                </c:pt>
                <c:pt idx="6">
                  <c:v>3.3855811164397465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E-4517-A3A1-13B49A9B84B3}"/>
            </c:ext>
          </c:extLst>
        </c:ser>
        <c:ser>
          <c:idx val="1"/>
          <c:order val="1"/>
          <c:tx>
            <c:strRef>
              <c:f>'Experiment Date 8-18-15'!$C$289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8-18-15'!$C$290:$C$296</c:f>
              <c:numCache>
                <c:formatCode>General</c:formatCode>
                <c:ptCount val="7"/>
                <c:pt idx="0">
                  <c:v>3.7937731922872633</c:v>
                </c:pt>
                <c:pt idx="1">
                  <c:v>3.7841136972174656</c:v>
                </c:pt>
                <c:pt idx="2">
                  <c:v>4.078522919440271</c:v>
                </c:pt>
                <c:pt idx="3">
                  <c:v>4.6547969574939634</c:v>
                </c:pt>
                <c:pt idx="4">
                  <c:v>5.8678338005849939</c:v>
                </c:pt>
                <c:pt idx="5">
                  <c:v>4.6747956250222868</c:v>
                </c:pt>
                <c:pt idx="6">
                  <c:v>4.6120418258490172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E-4517-A3A1-13B49A9B84B3}"/>
            </c:ext>
          </c:extLst>
        </c:ser>
        <c:ser>
          <c:idx val="2"/>
          <c:order val="2"/>
          <c:tx>
            <c:strRef>
              <c:f>'Experiment Date 8-18-15'!$D$289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8-18-15'!$D$290:$D$296</c:f>
              <c:numCache>
                <c:formatCode>General</c:formatCode>
                <c:ptCount val="7"/>
                <c:pt idx="0">
                  <c:v>106.15050560694999</c:v>
                </c:pt>
                <c:pt idx="1">
                  <c:v>98.920711200610256</c:v>
                </c:pt>
                <c:pt idx="2">
                  <c:v>103.50921746026232</c:v>
                </c:pt>
                <c:pt idx="3">
                  <c:v>85.713481551993667</c:v>
                </c:pt>
                <c:pt idx="4">
                  <c:v>94.926688601045512</c:v>
                </c:pt>
                <c:pt idx="5">
                  <c:v>87.684609558200691</c:v>
                </c:pt>
                <c:pt idx="6">
                  <c:v>70.74253458335285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E-4517-A3A1-13B49A9B8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8808"/>
        <c:axId val="529679200"/>
      </c:lineChart>
      <c:catAx>
        <c:axId val="52967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200"/>
        <c:crosses val="autoZero"/>
        <c:auto val="1"/>
        <c:lblAlgn val="ctr"/>
        <c:lblOffset val="100"/>
        <c:noMultiLvlLbl val="0"/>
      </c:catAx>
      <c:valAx>
        <c:axId val="5296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1,2,3-Trichlorobenzene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8-18-15'!$B$307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8-18-15'!$B$308:$B$314</c:f>
              <c:numCache>
                <c:formatCode>General</c:formatCode>
                <c:ptCount val="7"/>
                <c:pt idx="0">
                  <c:v>76.039113612390025</c:v>
                </c:pt>
                <c:pt idx="1">
                  <c:v>50.145572737361398</c:v>
                </c:pt>
                <c:pt idx="2">
                  <c:v>56.929818415564526</c:v>
                </c:pt>
                <c:pt idx="3">
                  <c:v>58.569150052209011</c:v>
                </c:pt>
                <c:pt idx="4">
                  <c:v>51.672877961403231</c:v>
                </c:pt>
                <c:pt idx="5">
                  <c:v>68.136630254997613</c:v>
                </c:pt>
                <c:pt idx="6">
                  <c:v>60.968559650269505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2-4C56-B713-F8D43C631021}"/>
            </c:ext>
          </c:extLst>
        </c:ser>
        <c:ser>
          <c:idx val="1"/>
          <c:order val="1"/>
          <c:tx>
            <c:strRef>
              <c:f>'Experiment Date 8-18-15'!$C$307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8-18-15'!$C$308:$C$314</c:f>
              <c:numCache>
                <c:formatCode>General</c:formatCode>
                <c:ptCount val="7"/>
                <c:pt idx="0">
                  <c:v>5.8979365808168422</c:v>
                </c:pt>
                <c:pt idx="1">
                  <c:v>6.7060789272035892</c:v>
                </c:pt>
                <c:pt idx="2">
                  <c:v>4.050168499805145</c:v>
                </c:pt>
                <c:pt idx="3">
                  <c:v>4.8474270582376331</c:v>
                </c:pt>
                <c:pt idx="4">
                  <c:v>4.8396647606854799</c:v>
                </c:pt>
                <c:pt idx="5">
                  <c:v>5.2765847009437241</c:v>
                </c:pt>
                <c:pt idx="6">
                  <c:v>12.126978055116766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2-4C56-B713-F8D43C631021}"/>
            </c:ext>
          </c:extLst>
        </c:ser>
        <c:ser>
          <c:idx val="2"/>
          <c:order val="2"/>
          <c:tx>
            <c:strRef>
              <c:f>'Experiment Date 8-18-15'!$D$307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8-18-15'!$D$308:$D$314</c:f>
              <c:numCache>
                <c:formatCode>General</c:formatCode>
                <c:ptCount val="7"/>
                <c:pt idx="0">
                  <c:v>108.07945690344961</c:v>
                </c:pt>
                <c:pt idx="1">
                  <c:v>110.79862463940668</c:v>
                </c:pt>
                <c:pt idx="2">
                  <c:v>83.416708725859053</c:v>
                </c:pt>
                <c:pt idx="3">
                  <c:v>108.46222856660127</c:v>
                </c:pt>
                <c:pt idx="4">
                  <c:v>92.969502627659907</c:v>
                </c:pt>
                <c:pt idx="5">
                  <c:v>109.28739685507848</c:v>
                </c:pt>
                <c:pt idx="6">
                  <c:v>108.03537446913384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2-4C56-B713-F8D43C631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9984"/>
        <c:axId val="529680376"/>
      </c:lineChart>
      <c:catAx>
        <c:axId val="5296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376"/>
        <c:crosses val="autoZero"/>
        <c:auto val="1"/>
        <c:lblAlgn val="ctr"/>
        <c:lblOffset val="100"/>
        <c:noMultiLvlLbl val="0"/>
      </c:catAx>
      <c:valAx>
        <c:axId val="52968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alpha-Isomethylionone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8-18-15'!$B$325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8-18-15'!$A$326:$A$332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8-18-15'!$B$326:$B$332</c:f>
              <c:numCache>
                <c:formatCode>General</c:formatCode>
                <c:ptCount val="7"/>
                <c:pt idx="0">
                  <c:v>99.32568040886099</c:v>
                </c:pt>
                <c:pt idx="1">
                  <c:v>87.014469887040789</c:v>
                </c:pt>
                <c:pt idx="2">
                  <c:v>111.25389691016926</c:v>
                </c:pt>
                <c:pt idx="3">
                  <c:v>87.237830420577964</c:v>
                </c:pt>
                <c:pt idx="4">
                  <c:v>79.415247400059116</c:v>
                </c:pt>
                <c:pt idx="5">
                  <c:v>77.309766643639463</c:v>
                </c:pt>
                <c:pt idx="6">
                  <c:v>20.94720196695538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6-4F51-8AEB-C4392A7ECD5D}"/>
            </c:ext>
          </c:extLst>
        </c:ser>
        <c:ser>
          <c:idx val="1"/>
          <c:order val="1"/>
          <c:tx>
            <c:strRef>
              <c:f>'Experiment Date 8-18-15'!$C$325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8-18-15'!$C$326:$C$332</c:f>
              <c:numCache>
                <c:formatCode>General</c:formatCode>
                <c:ptCount val="7"/>
                <c:pt idx="0">
                  <c:v>4.0810648609868636</c:v>
                </c:pt>
                <c:pt idx="1">
                  <c:v>4.7113170118493803</c:v>
                </c:pt>
                <c:pt idx="2">
                  <c:v>4.8436751126411783</c:v>
                </c:pt>
                <c:pt idx="3">
                  <c:v>4.876366724054388</c:v>
                </c:pt>
                <c:pt idx="4">
                  <c:v>4.625403733110276</c:v>
                </c:pt>
                <c:pt idx="5">
                  <c:v>4.5188660384140391</c:v>
                </c:pt>
                <c:pt idx="6">
                  <c:v>4.4617546742448759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6-4F51-8AEB-C4392A7ECD5D}"/>
            </c:ext>
          </c:extLst>
        </c:ser>
        <c:ser>
          <c:idx val="2"/>
          <c:order val="2"/>
          <c:tx>
            <c:strRef>
              <c:f>'Experiment Date 8-18-15'!$D$325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8-18-15'!$A$326:$A$332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8-18-15'!$D$326:$D$332</c:f>
              <c:numCache>
                <c:formatCode>General</c:formatCode>
                <c:ptCount val="7"/>
                <c:pt idx="0">
                  <c:v>118.29908852942742</c:v>
                </c:pt>
                <c:pt idx="1">
                  <c:v>118.29480417729383</c:v>
                </c:pt>
                <c:pt idx="2">
                  <c:v>107.97769196442755</c:v>
                </c:pt>
                <c:pt idx="3">
                  <c:v>105.75946970445072</c:v>
                </c:pt>
                <c:pt idx="4">
                  <c:v>93.467139683122738</c:v>
                </c:pt>
                <c:pt idx="5">
                  <c:v>96.170456546189953</c:v>
                </c:pt>
                <c:pt idx="6">
                  <c:v>111.25113940723691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6-4F51-8AEB-C4392A7EC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81160"/>
        <c:axId val="530292056"/>
      </c:lineChart>
      <c:catAx>
        <c:axId val="52968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2056"/>
        <c:crosses val="autoZero"/>
        <c:auto val="1"/>
        <c:lblAlgn val="ctr"/>
        <c:lblOffset val="100"/>
        <c:noMultiLvlLbl val="0"/>
      </c:catAx>
      <c:valAx>
        <c:axId val="5302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Caffeine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8-25-15'!$B$240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8-25-15'!$A$241:$A$247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8-25-15'!$B$241:$B$247</c:f>
              <c:numCache>
                <c:formatCode>General</c:formatCode>
                <c:ptCount val="7"/>
                <c:pt idx="0">
                  <c:v>81.267303601262867</c:v>
                </c:pt>
                <c:pt idx="1">
                  <c:v>89.033645558019472</c:v>
                </c:pt>
                <c:pt idx="2">
                  <c:v>91.756768060193011</c:v>
                </c:pt>
                <c:pt idx="3">
                  <c:v>94.822454423383519</c:v>
                </c:pt>
                <c:pt idx="4">
                  <c:v>84.763333130088924</c:v>
                </c:pt>
                <c:pt idx="5">
                  <c:v>83.566405452783059</c:v>
                </c:pt>
                <c:pt idx="6">
                  <c:v>81.19241243963107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A-4BC1-8125-0F5B9EA8C1F4}"/>
            </c:ext>
          </c:extLst>
        </c:ser>
        <c:ser>
          <c:idx val="1"/>
          <c:order val="1"/>
          <c:tx>
            <c:strRef>
              <c:f>'Experiment Date 8-25-15'!$C$240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8-25-15'!$C$241:$C$247</c:f>
              <c:numCache>
                <c:formatCode>General</c:formatCode>
                <c:ptCount val="7"/>
                <c:pt idx="0">
                  <c:v>5.8325356011168061</c:v>
                </c:pt>
                <c:pt idx="1">
                  <c:v>5.1749253355651668</c:v>
                </c:pt>
                <c:pt idx="2">
                  <c:v>5.3368432393358605</c:v>
                </c:pt>
                <c:pt idx="3">
                  <c:v>5.1140102866790924</c:v>
                </c:pt>
                <c:pt idx="4">
                  <c:v>5.0764131986959162</c:v>
                </c:pt>
                <c:pt idx="5">
                  <c:v>4.9038144219433697</c:v>
                </c:pt>
                <c:pt idx="6">
                  <c:v>4.376685529259503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A-4BC1-8125-0F5B9EA8C1F4}"/>
            </c:ext>
          </c:extLst>
        </c:ser>
        <c:ser>
          <c:idx val="2"/>
          <c:order val="2"/>
          <c:tx>
            <c:strRef>
              <c:f>'Experiment Date 8-25-15'!$D$240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8-25-15'!$D$241:$D$247</c:f>
              <c:numCache>
                <c:formatCode>General</c:formatCode>
                <c:ptCount val="7"/>
                <c:pt idx="0">
                  <c:v>106.32568249294756</c:v>
                </c:pt>
                <c:pt idx="1">
                  <c:v>107.27220890805</c:v>
                </c:pt>
                <c:pt idx="2">
                  <c:v>111.13314718261545</c:v>
                </c:pt>
                <c:pt idx="3">
                  <c:v>109.94046944744908</c:v>
                </c:pt>
                <c:pt idx="4">
                  <c:v>110.33864415407902</c:v>
                </c:pt>
                <c:pt idx="5">
                  <c:v>105.28106058313598</c:v>
                </c:pt>
                <c:pt idx="6">
                  <c:v>102.5194020725379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A-4BC1-8125-0F5B9EA8C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92840"/>
        <c:axId val="530293232"/>
      </c:lineChart>
      <c:catAx>
        <c:axId val="53029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3232"/>
        <c:crosses val="autoZero"/>
        <c:auto val="1"/>
        <c:lblAlgn val="ctr"/>
        <c:lblOffset val="100"/>
        <c:noMultiLvlLbl val="0"/>
      </c:catAx>
      <c:valAx>
        <c:axId val="5302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Tebuconazole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8-25-15'!$B$256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8-25-15'!$A$257:$A$263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8-25-15'!$B$257:$B$263</c:f>
              <c:numCache>
                <c:formatCode>General</c:formatCode>
                <c:ptCount val="7"/>
                <c:pt idx="0">
                  <c:v>56.487371543079412</c:v>
                </c:pt>
                <c:pt idx="1">
                  <c:v>63.801667248142202</c:v>
                </c:pt>
                <c:pt idx="2">
                  <c:v>68.771875102424687</c:v>
                </c:pt>
                <c:pt idx="3">
                  <c:v>59.089152807067158</c:v>
                </c:pt>
                <c:pt idx="4">
                  <c:v>39.432994331309459</c:v>
                </c:pt>
                <c:pt idx="5">
                  <c:v>13.241043794915262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C-4257-8E63-EF18FC547088}"/>
            </c:ext>
          </c:extLst>
        </c:ser>
        <c:ser>
          <c:idx val="1"/>
          <c:order val="1"/>
          <c:tx>
            <c:strRef>
              <c:f>'Experiment Date 8-25-15'!$C$256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8-25-15'!$C$257:$C$263</c:f>
              <c:numCache>
                <c:formatCode>General</c:formatCode>
                <c:ptCount val="7"/>
                <c:pt idx="0">
                  <c:v>5.0849973647122768</c:v>
                </c:pt>
                <c:pt idx="1">
                  <c:v>5.6573667366378624</c:v>
                </c:pt>
                <c:pt idx="2">
                  <c:v>6.2825582548328809</c:v>
                </c:pt>
                <c:pt idx="3">
                  <c:v>5.9570857971118052</c:v>
                </c:pt>
                <c:pt idx="4">
                  <c:v>6.0774803843936498</c:v>
                </c:pt>
                <c:pt idx="5">
                  <c:v>8.0634636479434665</c:v>
                </c:pt>
                <c:pt idx="6">
                  <c:v>8.4452656737507734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C-4257-8E63-EF18FC547088}"/>
            </c:ext>
          </c:extLst>
        </c:ser>
        <c:ser>
          <c:idx val="2"/>
          <c:order val="2"/>
          <c:tx>
            <c:strRef>
              <c:f>'Experiment Date 8-25-15'!$D$256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8-25-15'!$D$257:$D$263</c:f>
              <c:numCache>
                <c:formatCode>General</c:formatCode>
                <c:ptCount val="7"/>
                <c:pt idx="0">
                  <c:v>111.49236248692551</c:v>
                </c:pt>
                <c:pt idx="1">
                  <c:v>104.44501890653028</c:v>
                </c:pt>
                <c:pt idx="2">
                  <c:v>113.8589947983974</c:v>
                </c:pt>
                <c:pt idx="3">
                  <c:v>105.65761797415729</c:v>
                </c:pt>
                <c:pt idx="4">
                  <c:v>108.41569826860227</c:v>
                </c:pt>
                <c:pt idx="5">
                  <c:v>103.29796547653321</c:v>
                </c:pt>
                <c:pt idx="6">
                  <c:v>102.40244271012664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C-4257-8E63-EF18FC547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94016"/>
        <c:axId val="530294408"/>
      </c:lineChart>
      <c:catAx>
        <c:axId val="5302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4408"/>
        <c:crosses val="autoZero"/>
        <c:auto val="1"/>
        <c:lblAlgn val="ctr"/>
        <c:lblOffset val="100"/>
        <c:noMultiLvlLbl val="0"/>
      </c:catAx>
      <c:valAx>
        <c:axId val="53029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Imazethapyr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8-25-15'!$B$273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8-25-15'!$A$274:$A$280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8-25-15'!$B$274:$B$280</c:f>
              <c:numCache>
                <c:formatCode>General</c:formatCode>
                <c:ptCount val="7"/>
                <c:pt idx="0">
                  <c:v>57.157398710182896</c:v>
                </c:pt>
                <c:pt idx="1">
                  <c:v>60.853307295611557</c:v>
                </c:pt>
                <c:pt idx="2">
                  <c:v>60.142010392772107</c:v>
                </c:pt>
                <c:pt idx="3">
                  <c:v>54.471313374307535</c:v>
                </c:pt>
                <c:pt idx="4">
                  <c:v>55.078929377187315</c:v>
                </c:pt>
                <c:pt idx="5">
                  <c:v>45.354545287358313</c:v>
                </c:pt>
                <c:pt idx="6">
                  <c:v>57.164354111781769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F-438E-85DA-2F77B2961CCA}"/>
            </c:ext>
          </c:extLst>
        </c:ser>
        <c:ser>
          <c:idx val="1"/>
          <c:order val="1"/>
          <c:tx>
            <c:strRef>
              <c:f>'Experiment Date 8-25-15'!$C$273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8-25-15'!$C$274:$C$280</c:f>
              <c:numCache>
                <c:formatCode>General</c:formatCode>
                <c:ptCount val="7"/>
                <c:pt idx="0">
                  <c:v>4.3919427568622282</c:v>
                </c:pt>
                <c:pt idx="1">
                  <c:v>4.4111959229732243</c:v>
                </c:pt>
                <c:pt idx="2">
                  <c:v>5.0671423698481783</c:v>
                </c:pt>
                <c:pt idx="3">
                  <c:v>6.1704320563679884</c:v>
                </c:pt>
                <c:pt idx="4">
                  <c:v>5.5836131362362709</c:v>
                </c:pt>
                <c:pt idx="5">
                  <c:v>4.8585658430646985</c:v>
                </c:pt>
                <c:pt idx="6">
                  <c:v>4.7374876185012598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F-438E-85DA-2F77B2961CCA}"/>
            </c:ext>
          </c:extLst>
        </c:ser>
        <c:ser>
          <c:idx val="2"/>
          <c:order val="2"/>
          <c:tx>
            <c:strRef>
              <c:f>'Experiment Date 8-25-15'!$D$273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8-25-15'!$D$274:$D$280</c:f>
              <c:numCache>
                <c:formatCode>General</c:formatCode>
                <c:ptCount val="7"/>
                <c:pt idx="0">
                  <c:v>111.20680255012019</c:v>
                </c:pt>
                <c:pt idx="1">
                  <c:v>109.55908445559767</c:v>
                </c:pt>
                <c:pt idx="2">
                  <c:v>110.44370250411514</c:v>
                </c:pt>
                <c:pt idx="3">
                  <c:v>113.33751668222503</c:v>
                </c:pt>
                <c:pt idx="4">
                  <c:v>108.77579130732288</c:v>
                </c:pt>
                <c:pt idx="5">
                  <c:v>107.04848197791755</c:v>
                </c:pt>
                <c:pt idx="6">
                  <c:v>101.64671085857474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F-438E-85DA-2F77B2961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95192"/>
        <c:axId val="530295584"/>
      </c:lineChart>
      <c:catAx>
        <c:axId val="53029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5584"/>
        <c:crosses val="autoZero"/>
        <c:auto val="1"/>
        <c:lblAlgn val="ctr"/>
        <c:lblOffset val="100"/>
        <c:noMultiLvlLbl val="0"/>
      </c:catAx>
      <c:valAx>
        <c:axId val="5302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9-Phenanthrol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8-25-15'!$B$289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8-25-15'!$A$290:$A$296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8-25-15'!$B$290:$B$296</c:f>
              <c:numCache>
                <c:formatCode>General</c:formatCode>
                <c:ptCount val="7"/>
                <c:pt idx="0">
                  <c:v>55.977624446485414</c:v>
                </c:pt>
                <c:pt idx="1">
                  <c:v>64.846836010201386</c:v>
                </c:pt>
                <c:pt idx="2">
                  <c:v>71.192889978564835</c:v>
                </c:pt>
                <c:pt idx="3">
                  <c:v>59.568463209186696</c:v>
                </c:pt>
                <c:pt idx="4">
                  <c:v>106.20925937880624</c:v>
                </c:pt>
                <c:pt idx="5">
                  <c:v>52.474008020029153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9-418A-A400-8A934B8F77D4}"/>
            </c:ext>
          </c:extLst>
        </c:ser>
        <c:ser>
          <c:idx val="1"/>
          <c:order val="1"/>
          <c:tx>
            <c:strRef>
              <c:f>'Experiment Date 8-25-15'!$C$289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8-25-15'!$C$290:$C$296</c:f>
              <c:numCache>
                <c:formatCode>General</c:formatCode>
                <c:ptCount val="7"/>
                <c:pt idx="0">
                  <c:v>4.8496333239314309</c:v>
                </c:pt>
                <c:pt idx="1">
                  <c:v>4.950005381545953</c:v>
                </c:pt>
                <c:pt idx="2">
                  <c:v>5.1277887686617012</c:v>
                </c:pt>
                <c:pt idx="3">
                  <c:v>5.3889893091340584</c:v>
                </c:pt>
                <c:pt idx="4">
                  <c:v>4.0700934037858998</c:v>
                </c:pt>
                <c:pt idx="5">
                  <c:v>4.3399276606201642</c:v>
                </c:pt>
                <c:pt idx="6">
                  <c:v>4.9173703225185408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9-418A-A400-8A934B8F77D4}"/>
            </c:ext>
          </c:extLst>
        </c:ser>
        <c:ser>
          <c:idx val="2"/>
          <c:order val="2"/>
          <c:tx>
            <c:strRef>
              <c:f>'Experiment Date 8-25-15'!$D$289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8-25-15'!$D$290:$D$296</c:f>
              <c:numCache>
                <c:formatCode>General</c:formatCode>
                <c:ptCount val="7"/>
                <c:pt idx="0">
                  <c:v>109.17233547573154</c:v>
                </c:pt>
                <c:pt idx="1">
                  <c:v>116.1504180610079</c:v>
                </c:pt>
                <c:pt idx="2">
                  <c:v>111.33476596445678</c:v>
                </c:pt>
                <c:pt idx="3">
                  <c:v>100.41421741065223</c:v>
                </c:pt>
                <c:pt idx="4">
                  <c:v>92.911556053095339</c:v>
                </c:pt>
                <c:pt idx="5">
                  <c:v>68.516930070721472</c:v>
                </c:pt>
                <c:pt idx="6">
                  <c:v>37.997459210306801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9-418A-A400-8A934B8F7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96368"/>
        <c:axId val="530296760"/>
      </c:lineChart>
      <c:catAx>
        <c:axId val="5302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6760"/>
        <c:crosses val="autoZero"/>
        <c:auto val="1"/>
        <c:lblAlgn val="ctr"/>
        <c:lblOffset val="100"/>
        <c:noMultiLvlLbl val="0"/>
      </c:catAx>
      <c:valAx>
        <c:axId val="53029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Paclobutrazol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8-25-15'!$B$307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8-25-15'!$A$308:$A$314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8-25-15'!$B$308:$B$314</c:f>
              <c:numCache>
                <c:formatCode>General</c:formatCode>
                <c:ptCount val="7"/>
                <c:pt idx="0">
                  <c:v>68.034983159972555</c:v>
                </c:pt>
                <c:pt idx="1">
                  <c:v>44.609446140819792</c:v>
                </c:pt>
                <c:pt idx="2">
                  <c:v>53.418041114566108</c:v>
                </c:pt>
                <c:pt idx="3">
                  <c:v>56.132713393837882</c:v>
                </c:pt>
                <c:pt idx="4">
                  <c:v>89.705330005945896</c:v>
                </c:pt>
                <c:pt idx="5">
                  <c:v>60.104968664038928</c:v>
                </c:pt>
                <c:pt idx="6">
                  <c:v>1.4338236564490101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C-4F30-8224-9028A1ABFD27}"/>
            </c:ext>
          </c:extLst>
        </c:ser>
        <c:ser>
          <c:idx val="1"/>
          <c:order val="1"/>
          <c:tx>
            <c:strRef>
              <c:f>'Experiment Date 8-25-15'!$C$307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8-25-15'!$C$308:$C$314</c:f>
              <c:numCache>
                <c:formatCode>General</c:formatCode>
                <c:ptCount val="7"/>
                <c:pt idx="0">
                  <c:v>4.9560632198980086</c:v>
                </c:pt>
                <c:pt idx="1">
                  <c:v>4.781760149941519</c:v>
                </c:pt>
                <c:pt idx="2">
                  <c:v>4.974381930932986</c:v>
                </c:pt>
                <c:pt idx="3">
                  <c:v>4.5122593113207934</c:v>
                </c:pt>
                <c:pt idx="4">
                  <c:v>4.8147045022606738</c:v>
                </c:pt>
                <c:pt idx="5">
                  <c:v>5.548759043828535</c:v>
                </c:pt>
                <c:pt idx="6">
                  <c:v>5.0981508036573926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C-4F30-8224-9028A1ABFD27}"/>
            </c:ext>
          </c:extLst>
        </c:ser>
        <c:ser>
          <c:idx val="2"/>
          <c:order val="2"/>
          <c:tx>
            <c:strRef>
              <c:f>'Experiment Date 8-25-15'!$D$307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8-25-15'!$D$308:$D$314</c:f>
              <c:numCache>
                <c:formatCode>General</c:formatCode>
                <c:ptCount val="7"/>
                <c:pt idx="0">
                  <c:v>109.04720641124065</c:v>
                </c:pt>
                <c:pt idx="1">
                  <c:v>112.36252523837298</c:v>
                </c:pt>
                <c:pt idx="2">
                  <c:v>114.18235089318394</c:v>
                </c:pt>
                <c:pt idx="3">
                  <c:v>108.75772954894136</c:v>
                </c:pt>
                <c:pt idx="4">
                  <c:v>101.01494908789131</c:v>
                </c:pt>
                <c:pt idx="5">
                  <c:v>108.50539123355644</c:v>
                </c:pt>
                <c:pt idx="6">
                  <c:v>106.07142046530352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C-4F30-8224-9028A1ABF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97544"/>
        <c:axId val="530297936"/>
      </c:lineChart>
      <c:catAx>
        <c:axId val="53029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7936"/>
        <c:crosses val="autoZero"/>
        <c:auto val="1"/>
        <c:lblAlgn val="ctr"/>
        <c:lblOffset val="100"/>
        <c:noMultiLvlLbl val="0"/>
      </c:catAx>
      <c:valAx>
        <c:axId val="5302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Fenamidone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8-25-15'!$B$325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8-25-15'!$A$326:$A$332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8-25-15'!$B$326:$B$332</c:f>
              <c:numCache>
                <c:formatCode>General</c:formatCode>
                <c:ptCount val="7"/>
                <c:pt idx="0">
                  <c:v>80.064097270566279</c:v>
                </c:pt>
                <c:pt idx="1">
                  <c:v>79.508605151848926</c:v>
                </c:pt>
                <c:pt idx="2">
                  <c:v>77.860639400142915</c:v>
                </c:pt>
                <c:pt idx="3">
                  <c:v>82.221620448392571</c:v>
                </c:pt>
                <c:pt idx="4">
                  <c:v>75.355520776565371</c:v>
                </c:pt>
                <c:pt idx="5">
                  <c:v>43.312419690049069</c:v>
                </c:pt>
                <c:pt idx="6">
                  <c:v>17.709500860357181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8-40DC-AC2A-40B24160311B}"/>
            </c:ext>
          </c:extLst>
        </c:ser>
        <c:ser>
          <c:idx val="1"/>
          <c:order val="1"/>
          <c:tx>
            <c:strRef>
              <c:f>'Experiment Date 8-25-15'!$C$325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8-25-15'!$C$326:$C$332</c:f>
              <c:numCache>
                <c:formatCode>General</c:formatCode>
                <c:ptCount val="7"/>
                <c:pt idx="0">
                  <c:v>6.6696597249939691</c:v>
                </c:pt>
                <c:pt idx="1">
                  <c:v>4.7039160099658304</c:v>
                </c:pt>
                <c:pt idx="2">
                  <c:v>5.1174306727064982</c:v>
                </c:pt>
                <c:pt idx="3">
                  <c:v>4.7881989169124557</c:v>
                </c:pt>
                <c:pt idx="4">
                  <c:v>2.8585159495071566</c:v>
                </c:pt>
                <c:pt idx="5">
                  <c:v>4.5803868392773541</c:v>
                </c:pt>
                <c:pt idx="6">
                  <c:v>4.7055033153738073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78-40DC-AC2A-40B24160311B}"/>
            </c:ext>
          </c:extLst>
        </c:ser>
        <c:ser>
          <c:idx val="2"/>
          <c:order val="2"/>
          <c:tx>
            <c:strRef>
              <c:f>'Experiment Date 8-25-15'!$D$325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8-25-15'!$A$326:$A$332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8-25-15'!$D$326:$D$332</c:f>
              <c:numCache>
                <c:formatCode>General</c:formatCode>
                <c:ptCount val="7"/>
                <c:pt idx="0">
                  <c:v>119.33209352278199</c:v>
                </c:pt>
                <c:pt idx="1">
                  <c:v>113.50136112685043</c:v>
                </c:pt>
                <c:pt idx="2">
                  <c:v>105.16375758702441</c:v>
                </c:pt>
                <c:pt idx="3">
                  <c:v>105.55127300474668</c:v>
                </c:pt>
                <c:pt idx="4">
                  <c:v>88.723950919411152</c:v>
                </c:pt>
                <c:pt idx="5">
                  <c:v>107.51676208371867</c:v>
                </c:pt>
                <c:pt idx="6">
                  <c:v>108.63291463613547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78-40DC-AC2A-40B241603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298720"/>
        <c:axId val="530299112"/>
      </c:lineChart>
      <c:catAx>
        <c:axId val="5302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9112"/>
        <c:crosses val="autoZero"/>
        <c:auto val="1"/>
        <c:lblAlgn val="ctr"/>
        <c:lblOffset val="100"/>
        <c:noMultiLvlLbl val="0"/>
      </c:catAx>
      <c:valAx>
        <c:axId val="53029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9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Fluoxastrobin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8-27-15'!$B$240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8-27-15'!$A$241:$A$247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8-27-15'!$B$241:$B$247</c:f>
              <c:numCache>
                <c:formatCode>General</c:formatCode>
                <c:ptCount val="7"/>
                <c:pt idx="0">
                  <c:v>99.70756209605743</c:v>
                </c:pt>
                <c:pt idx="1">
                  <c:v>92.182708472367338</c:v>
                </c:pt>
                <c:pt idx="2">
                  <c:v>95.086410125057043</c:v>
                </c:pt>
                <c:pt idx="3">
                  <c:v>63.791972384519369</c:v>
                </c:pt>
                <c:pt idx="4">
                  <c:v>60.456269058184319</c:v>
                </c:pt>
                <c:pt idx="5">
                  <c:v>39.818084738969162</c:v>
                </c:pt>
                <c:pt idx="6">
                  <c:v>5.7692246657012349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B-45F8-B95C-C990E31D4573}"/>
            </c:ext>
          </c:extLst>
        </c:ser>
        <c:ser>
          <c:idx val="1"/>
          <c:order val="1"/>
          <c:tx>
            <c:strRef>
              <c:f>'Experiment Date 8-27-15'!$C$240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8-27-15'!$C$241:$C$247</c:f>
              <c:numCache>
                <c:formatCode>General</c:formatCode>
                <c:ptCount val="7"/>
                <c:pt idx="0">
                  <c:v>6.4705844135785568</c:v>
                </c:pt>
                <c:pt idx="1">
                  <c:v>6.6389009844789113</c:v>
                </c:pt>
                <c:pt idx="2">
                  <c:v>7.0664298141143718</c:v>
                </c:pt>
                <c:pt idx="3">
                  <c:v>7.0505213456094742</c:v>
                </c:pt>
                <c:pt idx="4">
                  <c:v>5.6927956047442336</c:v>
                </c:pt>
                <c:pt idx="5">
                  <c:v>7.1068951352859555</c:v>
                </c:pt>
                <c:pt idx="6">
                  <c:v>6.521898391824883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B-45F8-B95C-C990E31D4573}"/>
            </c:ext>
          </c:extLst>
        </c:ser>
        <c:ser>
          <c:idx val="2"/>
          <c:order val="2"/>
          <c:tx>
            <c:strRef>
              <c:f>'Experiment Date 8-27-15'!$D$240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8-27-15'!$D$241:$D$247</c:f>
              <c:numCache>
                <c:formatCode>General</c:formatCode>
                <c:ptCount val="7"/>
                <c:pt idx="0">
                  <c:v>108.43179264978532</c:v>
                </c:pt>
                <c:pt idx="1">
                  <c:v>101.57441268382156</c:v>
                </c:pt>
                <c:pt idx="2">
                  <c:v>102.60109305795659</c:v>
                </c:pt>
                <c:pt idx="3">
                  <c:v>94.311973820497244</c:v>
                </c:pt>
                <c:pt idx="4">
                  <c:v>90.179643368798409</c:v>
                </c:pt>
                <c:pt idx="5">
                  <c:v>94.455359176087995</c:v>
                </c:pt>
                <c:pt idx="6">
                  <c:v>89.131954008325181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B-45F8-B95C-C990E31D4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45344"/>
        <c:axId val="558645736"/>
      </c:lineChart>
      <c:catAx>
        <c:axId val="55864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5736"/>
        <c:crosses val="autoZero"/>
        <c:auto val="1"/>
        <c:lblAlgn val="ctr"/>
        <c:lblOffset val="100"/>
        <c:noMultiLvlLbl val="0"/>
      </c:catAx>
      <c:valAx>
        <c:axId val="55864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Methylene bis(thiocyanate)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8-27-15'!$B$256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8-27-15'!$A$257:$A$263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8-27-15'!$B$257:$B$263</c:f>
              <c:numCache>
                <c:formatCode>General</c:formatCode>
                <c:ptCount val="7"/>
                <c:pt idx="0">
                  <c:v>72.184878071690278</c:v>
                </c:pt>
                <c:pt idx="1">
                  <c:v>73.845981193695053</c:v>
                </c:pt>
                <c:pt idx="2">
                  <c:v>49.024097706350439</c:v>
                </c:pt>
                <c:pt idx="3">
                  <c:v>71.297335521011846</c:v>
                </c:pt>
                <c:pt idx="4">
                  <c:v>66.846420273495951</c:v>
                </c:pt>
                <c:pt idx="5">
                  <c:v>101.54484917454631</c:v>
                </c:pt>
                <c:pt idx="6">
                  <c:v>21.02196709613855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3-40CC-A98E-B9D293BC55FA}"/>
            </c:ext>
          </c:extLst>
        </c:ser>
        <c:ser>
          <c:idx val="1"/>
          <c:order val="1"/>
          <c:tx>
            <c:strRef>
              <c:f>'Experiment Date 8-27-15'!$C$256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8-27-15'!$C$257:$C$263</c:f>
              <c:numCache>
                <c:formatCode>General</c:formatCode>
                <c:ptCount val="7"/>
                <c:pt idx="0">
                  <c:v>7.553514758920973</c:v>
                </c:pt>
                <c:pt idx="1">
                  <c:v>7.2490115966136441</c:v>
                </c:pt>
                <c:pt idx="2">
                  <c:v>8.8937557576124355</c:v>
                </c:pt>
                <c:pt idx="3">
                  <c:v>8.7404979628531709</c:v>
                </c:pt>
                <c:pt idx="4">
                  <c:v>9.0191873204152326</c:v>
                </c:pt>
                <c:pt idx="5">
                  <c:v>10.134012574381947</c:v>
                </c:pt>
                <c:pt idx="6">
                  <c:v>10.466059680478766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3-40CC-A98E-B9D293BC55FA}"/>
            </c:ext>
          </c:extLst>
        </c:ser>
        <c:ser>
          <c:idx val="2"/>
          <c:order val="2"/>
          <c:tx>
            <c:strRef>
              <c:f>'Experiment Date 8-27-15'!$D$256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8-27-15'!$D$257:$D$263</c:f>
              <c:numCache>
                <c:formatCode>General</c:formatCode>
                <c:ptCount val="7"/>
                <c:pt idx="0">
                  <c:v>111.63195796785021</c:v>
                </c:pt>
                <c:pt idx="1">
                  <c:v>103.80748385751208</c:v>
                </c:pt>
                <c:pt idx="2">
                  <c:v>106.90898696783408</c:v>
                </c:pt>
                <c:pt idx="3">
                  <c:v>95.592788009826677</c:v>
                </c:pt>
                <c:pt idx="4">
                  <c:v>96.290345128075344</c:v>
                </c:pt>
                <c:pt idx="5">
                  <c:v>91.935167209425174</c:v>
                </c:pt>
                <c:pt idx="6">
                  <c:v>71.814291520580113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3-40CC-A98E-B9D293BC5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46520"/>
        <c:axId val="558646912"/>
      </c:lineChart>
      <c:catAx>
        <c:axId val="55864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6912"/>
        <c:crosses val="autoZero"/>
        <c:auto val="1"/>
        <c:lblAlgn val="ctr"/>
        <c:lblOffset val="100"/>
        <c:noMultiLvlLbl val="0"/>
      </c:catAx>
      <c:valAx>
        <c:axId val="5586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Acephate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8-27-15'!$B$273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8-27-15'!$A$274:$A$280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8-27-15'!$B$274:$B$280</c:f>
              <c:numCache>
                <c:formatCode>General</c:formatCode>
                <c:ptCount val="7"/>
                <c:pt idx="0">
                  <c:v>76.672405018463095</c:v>
                </c:pt>
                <c:pt idx="1">
                  <c:v>82.605350033955872</c:v>
                </c:pt>
                <c:pt idx="2">
                  <c:v>81.746785926116146</c:v>
                </c:pt>
                <c:pt idx="3">
                  <c:v>69.928948727483188</c:v>
                </c:pt>
                <c:pt idx="4">
                  <c:v>87.555072269152291</c:v>
                </c:pt>
                <c:pt idx="5">
                  <c:v>86.298384585049902</c:v>
                </c:pt>
                <c:pt idx="6">
                  <c:v>78.953840244658934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0-4C68-9C05-F80C80ABB780}"/>
            </c:ext>
          </c:extLst>
        </c:ser>
        <c:ser>
          <c:idx val="1"/>
          <c:order val="1"/>
          <c:tx>
            <c:strRef>
              <c:f>'Experiment Date 8-27-15'!$C$273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8-27-15'!$C$274:$C$280</c:f>
              <c:numCache>
                <c:formatCode>General</c:formatCode>
                <c:ptCount val="7"/>
                <c:pt idx="0">
                  <c:v>5.6351236109515384</c:v>
                </c:pt>
                <c:pt idx="1">
                  <c:v>7.62018878634251</c:v>
                </c:pt>
                <c:pt idx="2">
                  <c:v>8.0945858962712212</c:v>
                </c:pt>
                <c:pt idx="3">
                  <c:v>8.0345305376615883</c:v>
                </c:pt>
                <c:pt idx="4">
                  <c:v>8.2574645673825664</c:v>
                </c:pt>
                <c:pt idx="5">
                  <c:v>7.6636210231238389</c:v>
                </c:pt>
                <c:pt idx="6">
                  <c:v>7.3087897993650728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0-4C68-9C05-F80C80ABB780}"/>
            </c:ext>
          </c:extLst>
        </c:ser>
        <c:ser>
          <c:idx val="2"/>
          <c:order val="2"/>
          <c:tx>
            <c:strRef>
              <c:f>'Experiment Date 8-27-15'!$D$273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8-27-15'!$D$274:$D$280</c:f>
              <c:numCache>
                <c:formatCode>General</c:formatCode>
                <c:ptCount val="7"/>
                <c:pt idx="0">
                  <c:v>108.48700909146204</c:v>
                </c:pt>
                <c:pt idx="1">
                  <c:v>104.89331837354921</c:v>
                </c:pt>
                <c:pt idx="2">
                  <c:v>103.92113041840668</c:v>
                </c:pt>
                <c:pt idx="3">
                  <c:v>102.35466825403249</c:v>
                </c:pt>
                <c:pt idx="4">
                  <c:v>95.634204542667291</c:v>
                </c:pt>
                <c:pt idx="5">
                  <c:v>98.891967302649491</c:v>
                </c:pt>
                <c:pt idx="6">
                  <c:v>94.220277340390737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0-4C68-9C05-F80C80ABB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47696"/>
        <c:axId val="558648088"/>
      </c:lineChart>
      <c:catAx>
        <c:axId val="5586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8088"/>
        <c:crosses val="autoZero"/>
        <c:auto val="1"/>
        <c:lblAlgn val="ctr"/>
        <c:lblOffset val="100"/>
        <c:noMultiLvlLbl val="0"/>
      </c:catAx>
      <c:valAx>
        <c:axId val="55864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Isoproterenol hydrochloride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8-27-15'!$B$289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8-27-15'!$A$290:$A$296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8-27-15'!$B$290:$B$296</c:f>
              <c:numCache>
                <c:formatCode>General</c:formatCode>
                <c:ptCount val="7"/>
                <c:pt idx="0">
                  <c:v>93.450461317401576</c:v>
                </c:pt>
                <c:pt idx="1">
                  <c:v>96.010452115715339</c:v>
                </c:pt>
                <c:pt idx="2">
                  <c:v>99.463461698424155</c:v>
                </c:pt>
                <c:pt idx="3">
                  <c:v>195.18864682523625</c:v>
                </c:pt>
                <c:pt idx="4">
                  <c:v>143.9037270067484</c:v>
                </c:pt>
                <c:pt idx="5">
                  <c:v>136.23293503594718</c:v>
                </c:pt>
                <c:pt idx="6">
                  <c:v>80.563001760720013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6-4F58-AFB2-822D78CCFD64}"/>
            </c:ext>
          </c:extLst>
        </c:ser>
        <c:ser>
          <c:idx val="1"/>
          <c:order val="1"/>
          <c:tx>
            <c:strRef>
              <c:f>'Experiment Date 8-27-15'!$C$289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8-27-15'!$C$290:$C$296</c:f>
              <c:numCache>
                <c:formatCode>General</c:formatCode>
                <c:ptCount val="7"/>
                <c:pt idx="0">
                  <c:v>6.5485746747582647</c:v>
                </c:pt>
                <c:pt idx="1">
                  <c:v>17.545052526937013</c:v>
                </c:pt>
                <c:pt idx="2">
                  <c:v>15.639027854072728</c:v>
                </c:pt>
                <c:pt idx="3">
                  <c:v>9.7232505709294248</c:v>
                </c:pt>
                <c:pt idx="4">
                  <c:v>8.2861838605264317</c:v>
                </c:pt>
                <c:pt idx="5">
                  <c:v>7.6159049083416406</c:v>
                </c:pt>
                <c:pt idx="6">
                  <c:v>8.7694419497636513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6-4F58-AFB2-822D78CCFD64}"/>
            </c:ext>
          </c:extLst>
        </c:ser>
        <c:ser>
          <c:idx val="2"/>
          <c:order val="2"/>
          <c:tx>
            <c:strRef>
              <c:f>'Experiment Date 8-27-15'!$D$289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8-27-15'!$D$290:$D$296</c:f>
              <c:numCache>
                <c:formatCode>General</c:formatCode>
                <c:ptCount val="7"/>
                <c:pt idx="0">
                  <c:v>105.20225526762756</c:v>
                </c:pt>
                <c:pt idx="1">
                  <c:v>110.48218960230599</c:v>
                </c:pt>
                <c:pt idx="2">
                  <c:v>92.351137185043228</c:v>
                </c:pt>
                <c:pt idx="3">
                  <c:v>98.002466335353191</c:v>
                </c:pt>
                <c:pt idx="4">
                  <c:v>98.967706460748332</c:v>
                </c:pt>
                <c:pt idx="5">
                  <c:v>88.02369714818002</c:v>
                </c:pt>
                <c:pt idx="6">
                  <c:v>92.51135502041673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6-4F58-AFB2-822D78CC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48872"/>
        <c:axId val="558649264"/>
      </c:lineChart>
      <c:catAx>
        <c:axId val="55864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9264"/>
        <c:crosses val="autoZero"/>
        <c:auto val="1"/>
        <c:lblAlgn val="ctr"/>
        <c:lblOffset val="100"/>
        <c:noMultiLvlLbl val="0"/>
      </c:catAx>
      <c:valAx>
        <c:axId val="5586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4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Acetamiprid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8-27-15'!$B$307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8-27-15'!$A$308:$A$314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8-27-15'!$B$308:$B$314</c:f>
              <c:numCache>
                <c:formatCode>General</c:formatCode>
                <c:ptCount val="7"/>
                <c:pt idx="0">
                  <c:v>88.246593293388642</c:v>
                </c:pt>
                <c:pt idx="1">
                  <c:v>79.248807360044495</c:v>
                </c:pt>
                <c:pt idx="2">
                  <c:v>98.93765843377804</c:v>
                </c:pt>
                <c:pt idx="3">
                  <c:v>74.20843457978502</c:v>
                </c:pt>
                <c:pt idx="4">
                  <c:v>76.16717217830336</c:v>
                </c:pt>
                <c:pt idx="5">
                  <c:v>80.711172875559171</c:v>
                </c:pt>
                <c:pt idx="6">
                  <c:v>68.331039929407964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C-4DD7-A1C5-3884DCB9219C}"/>
            </c:ext>
          </c:extLst>
        </c:ser>
        <c:ser>
          <c:idx val="1"/>
          <c:order val="1"/>
          <c:tx>
            <c:strRef>
              <c:f>'Experiment Date 8-27-15'!$C$307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8-27-15'!$C$308:$C$314</c:f>
              <c:numCache>
                <c:formatCode>General</c:formatCode>
                <c:ptCount val="7"/>
                <c:pt idx="0">
                  <c:v>7.080481333109212</c:v>
                </c:pt>
                <c:pt idx="1">
                  <c:v>7.0876071077665612</c:v>
                </c:pt>
                <c:pt idx="2">
                  <c:v>7.0660871036841542</c:v>
                </c:pt>
                <c:pt idx="3">
                  <c:v>7.0822213637525762</c:v>
                </c:pt>
                <c:pt idx="4">
                  <c:v>6.9630235147914989</c:v>
                </c:pt>
                <c:pt idx="5">
                  <c:v>7.0085592379632686</c:v>
                </c:pt>
                <c:pt idx="6">
                  <c:v>6.3441668555125501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C-4DD7-A1C5-3884DCB9219C}"/>
            </c:ext>
          </c:extLst>
        </c:ser>
        <c:ser>
          <c:idx val="2"/>
          <c:order val="2"/>
          <c:tx>
            <c:strRef>
              <c:f>'Experiment Date 8-27-15'!$D$307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'Experiment Date 8-27-15'!$A$308:$A$314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8-27-15'!$D$308:$D$314</c:f>
              <c:numCache>
                <c:formatCode>General</c:formatCode>
                <c:ptCount val="7"/>
                <c:pt idx="0">
                  <c:v>112.54014709380289</c:v>
                </c:pt>
                <c:pt idx="1">
                  <c:v>120.48718139423609</c:v>
                </c:pt>
                <c:pt idx="2">
                  <c:v>107.68813686945418</c:v>
                </c:pt>
                <c:pt idx="3">
                  <c:v>101.35836086508874</c:v>
                </c:pt>
                <c:pt idx="4">
                  <c:v>100.4575727414384</c:v>
                </c:pt>
                <c:pt idx="5">
                  <c:v>90.005148440952325</c:v>
                </c:pt>
                <c:pt idx="6">
                  <c:v>87.255634842757601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C-4DD7-A1C5-3884DCB9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0048"/>
        <c:axId val="558650440"/>
      </c:lineChart>
      <c:catAx>
        <c:axId val="5586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0440"/>
        <c:crosses val="autoZero"/>
        <c:auto val="1"/>
        <c:lblAlgn val="ctr"/>
        <c:lblOffset val="100"/>
        <c:noMultiLvlLbl val="0"/>
      </c:catAx>
      <c:valAx>
        <c:axId val="55865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N-Nitrosodipropylamine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8-27-15'!$B$325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8-27-15'!$A$326:$A$332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8-27-15'!$B$326:$B$332</c:f>
              <c:numCache>
                <c:formatCode>General</c:formatCode>
                <c:ptCount val="7"/>
                <c:pt idx="0">
                  <c:v>95.630606758672158</c:v>
                </c:pt>
                <c:pt idx="1">
                  <c:v>98.880911918202401</c:v>
                </c:pt>
                <c:pt idx="2">
                  <c:v>96.844722016892391</c:v>
                </c:pt>
                <c:pt idx="3">
                  <c:v>89.092383469462249</c:v>
                </c:pt>
                <c:pt idx="4">
                  <c:v>103.22140203840912</c:v>
                </c:pt>
                <c:pt idx="5">
                  <c:v>95.673028966806072</c:v>
                </c:pt>
                <c:pt idx="6">
                  <c:v>81.831507283181637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8-4FE0-AAAF-B581F0CCEDAD}"/>
            </c:ext>
          </c:extLst>
        </c:ser>
        <c:ser>
          <c:idx val="1"/>
          <c:order val="1"/>
          <c:tx>
            <c:strRef>
              <c:f>'Experiment Date 8-27-15'!$C$325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8-27-15'!$C$326:$C$332</c:f>
              <c:numCache>
                <c:formatCode>General</c:formatCode>
                <c:ptCount val="7"/>
                <c:pt idx="0">
                  <c:v>6.7668272994909913</c:v>
                </c:pt>
                <c:pt idx="1">
                  <c:v>6.1658493338779543</c:v>
                </c:pt>
                <c:pt idx="2">
                  <c:v>6.0613045529014888</c:v>
                </c:pt>
                <c:pt idx="3">
                  <c:v>3.554897855271181</c:v>
                </c:pt>
                <c:pt idx="4">
                  <c:v>6.29709376207611</c:v>
                </c:pt>
                <c:pt idx="5">
                  <c:v>3.9189715371736411</c:v>
                </c:pt>
                <c:pt idx="6">
                  <c:v>5.7563854060536519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8-4FE0-AAAF-B581F0CCEDAD}"/>
            </c:ext>
          </c:extLst>
        </c:ser>
        <c:ser>
          <c:idx val="2"/>
          <c:order val="2"/>
          <c:tx>
            <c:strRef>
              <c:f>'Experiment Date 8-27-15'!$D$325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8-27-15'!$A$326:$A$332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8-27-15'!$D$326:$D$332</c:f>
              <c:numCache>
                <c:formatCode>General</c:formatCode>
                <c:ptCount val="7"/>
                <c:pt idx="0">
                  <c:v>108.54520572836032</c:v>
                </c:pt>
                <c:pt idx="1">
                  <c:v>99.380022706322947</c:v>
                </c:pt>
                <c:pt idx="2">
                  <c:v>100.97435954140097</c:v>
                </c:pt>
                <c:pt idx="3">
                  <c:v>69.493312927695968</c:v>
                </c:pt>
                <c:pt idx="4">
                  <c:v>85.678529261864711</c:v>
                </c:pt>
                <c:pt idx="5">
                  <c:v>64.259123117372582</c:v>
                </c:pt>
                <c:pt idx="6">
                  <c:v>79.170929189316311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8-4FE0-AAAF-B581F0CCE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1224"/>
        <c:axId val="558651616"/>
      </c:lineChart>
      <c:catAx>
        <c:axId val="55865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1616"/>
        <c:crosses val="autoZero"/>
        <c:auto val="1"/>
        <c:lblAlgn val="ctr"/>
        <c:lblOffset val="100"/>
        <c:noMultiLvlLbl val="0"/>
      </c:catAx>
      <c:valAx>
        <c:axId val="55865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UK-333747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9-1-15'!$B$240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9-1-15'!$B$241:$B$247</c:f>
              <c:numCache>
                <c:formatCode>General</c:formatCode>
                <c:ptCount val="7"/>
                <c:pt idx="0">
                  <c:v>98.060434215107634</c:v>
                </c:pt>
                <c:pt idx="1">
                  <c:v>81.162423613617861</c:v>
                </c:pt>
                <c:pt idx="2">
                  <c:v>80.358114729801756</c:v>
                </c:pt>
                <c:pt idx="3">
                  <c:v>77.884996312574273</c:v>
                </c:pt>
                <c:pt idx="4">
                  <c:v>51.580676512482505</c:v>
                </c:pt>
                <c:pt idx="5">
                  <c:v>36.348112714494469</c:v>
                </c:pt>
                <c:pt idx="6">
                  <c:v>10.657736146104012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D-44A4-A605-1B120775CA70}"/>
            </c:ext>
          </c:extLst>
        </c:ser>
        <c:ser>
          <c:idx val="1"/>
          <c:order val="1"/>
          <c:tx>
            <c:strRef>
              <c:f>'Experiment Date 9-1-15'!$C$240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9-1-15'!$C$241:$C$247</c:f>
              <c:numCache>
                <c:formatCode>General</c:formatCode>
                <c:ptCount val="7"/>
                <c:pt idx="0">
                  <c:v>11.079694614761406</c:v>
                </c:pt>
                <c:pt idx="1">
                  <c:v>8.432493726380601</c:v>
                </c:pt>
                <c:pt idx="2">
                  <c:v>9.3607153873619158</c:v>
                </c:pt>
                <c:pt idx="3">
                  <c:v>9.7868215942663372</c:v>
                </c:pt>
                <c:pt idx="4">
                  <c:v>7.8819004852884484</c:v>
                </c:pt>
                <c:pt idx="5">
                  <c:v>8.7375417548065375</c:v>
                </c:pt>
                <c:pt idx="6">
                  <c:v>8.4037354387366037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D-44A4-A605-1B120775CA70}"/>
            </c:ext>
          </c:extLst>
        </c:ser>
        <c:ser>
          <c:idx val="2"/>
          <c:order val="2"/>
          <c:tx>
            <c:strRef>
              <c:f>'Experiment Date 9-1-15'!$D$240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9-1-15'!$A$241:$A$247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9-1-15'!$D$241:$D$247</c:f>
              <c:numCache>
                <c:formatCode>General</c:formatCode>
                <c:ptCount val="7"/>
                <c:pt idx="0">
                  <c:v>93.560940127987081</c:v>
                </c:pt>
                <c:pt idx="1">
                  <c:v>100.83509258298299</c:v>
                </c:pt>
                <c:pt idx="2">
                  <c:v>92.640763156977258</c:v>
                </c:pt>
                <c:pt idx="3">
                  <c:v>92.392563727047047</c:v>
                </c:pt>
                <c:pt idx="4">
                  <c:v>94.817762095759008</c:v>
                </c:pt>
                <c:pt idx="5">
                  <c:v>104.6060887107392</c:v>
                </c:pt>
                <c:pt idx="6">
                  <c:v>105.22771886367264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D-44A4-A605-1B120775C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2400"/>
        <c:axId val="558652792"/>
      </c:lineChart>
      <c:catAx>
        <c:axId val="5586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2792"/>
        <c:crosses val="autoZero"/>
        <c:auto val="1"/>
        <c:lblAlgn val="ctr"/>
        <c:lblOffset val="100"/>
        <c:noMultiLvlLbl val="0"/>
      </c:catAx>
      <c:valAx>
        <c:axId val="55865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HMR1426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9-1-15'!$B$256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9-1-15'!$B$257:$B$263</c:f>
              <c:numCache>
                <c:formatCode>General</c:formatCode>
                <c:ptCount val="7"/>
                <c:pt idx="0">
                  <c:v>48.642633888915377</c:v>
                </c:pt>
                <c:pt idx="1">
                  <c:v>57.180635518971393</c:v>
                </c:pt>
                <c:pt idx="2">
                  <c:v>62.474417671959237</c:v>
                </c:pt>
                <c:pt idx="3">
                  <c:v>51.328205787195998</c:v>
                </c:pt>
                <c:pt idx="4">
                  <c:v>45.989684737907332</c:v>
                </c:pt>
                <c:pt idx="5">
                  <c:v>21.820557172873961</c:v>
                </c:pt>
                <c:pt idx="6">
                  <c:v>0.69124075446583877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3-4847-A7A8-FD2063351205}"/>
            </c:ext>
          </c:extLst>
        </c:ser>
        <c:ser>
          <c:idx val="1"/>
          <c:order val="1"/>
          <c:tx>
            <c:strRef>
              <c:f>'Experiment Date 9-1-15'!$C$256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9-1-15'!$C$257:$C$263</c:f>
              <c:numCache>
                <c:formatCode>General</c:formatCode>
                <c:ptCount val="7"/>
                <c:pt idx="0">
                  <c:v>7.5408826241495674</c:v>
                </c:pt>
                <c:pt idx="1">
                  <c:v>8.1437958939823236</c:v>
                </c:pt>
                <c:pt idx="2">
                  <c:v>8.3710536245577885</c:v>
                </c:pt>
                <c:pt idx="3">
                  <c:v>8.8400930888814706</c:v>
                </c:pt>
                <c:pt idx="4">
                  <c:v>9.2863672390980199</c:v>
                </c:pt>
                <c:pt idx="5">
                  <c:v>8.7238237126297147</c:v>
                </c:pt>
                <c:pt idx="6">
                  <c:v>8.8062640146672972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3-4847-A7A8-FD2063351205}"/>
            </c:ext>
          </c:extLst>
        </c:ser>
        <c:ser>
          <c:idx val="2"/>
          <c:order val="2"/>
          <c:tx>
            <c:strRef>
              <c:f>'Experiment Date 9-1-15'!$D$256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9-1-15'!$A$257:$A$263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9-1-15'!$D$257:$D$263</c:f>
              <c:numCache>
                <c:formatCode>General</c:formatCode>
                <c:ptCount val="7"/>
                <c:pt idx="0">
                  <c:v>102.3240297483347</c:v>
                </c:pt>
                <c:pt idx="1">
                  <c:v>94.197705930433415</c:v>
                </c:pt>
                <c:pt idx="2">
                  <c:v>99.411617386483385</c:v>
                </c:pt>
                <c:pt idx="3">
                  <c:v>95.789601349516147</c:v>
                </c:pt>
                <c:pt idx="4">
                  <c:v>97.47821086233148</c:v>
                </c:pt>
                <c:pt idx="5">
                  <c:v>96.455944832319005</c:v>
                </c:pt>
                <c:pt idx="6">
                  <c:v>105.16594849298799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3-4847-A7A8-FD2063351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3576"/>
        <c:axId val="558653968"/>
      </c:lineChart>
      <c:catAx>
        <c:axId val="55865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3968"/>
        <c:crosses val="autoZero"/>
        <c:auto val="1"/>
        <c:lblAlgn val="ctr"/>
        <c:lblOffset val="100"/>
        <c:noMultiLvlLbl val="0"/>
      </c:catAx>
      <c:valAx>
        <c:axId val="5586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p,p'-DDE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9-24-15'!$B$240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9-24-15'!$A$241:$A$247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9-24-15'!$B$241:$B$247</c:f>
              <c:numCache>
                <c:formatCode>General</c:formatCode>
                <c:ptCount val="7"/>
                <c:pt idx="0">
                  <c:v>104.79529688947326</c:v>
                </c:pt>
                <c:pt idx="1">
                  <c:v>85.289977158912222</c:v>
                </c:pt>
                <c:pt idx="2">
                  <c:v>109.93963252838437</c:v>
                </c:pt>
                <c:pt idx="3">
                  <c:v>119.61454585981602</c:v>
                </c:pt>
                <c:pt idx="4">
                  <c:v>109.23974741613836</c:v>
                </c:pt>
                <c:pt idx="5">
                  <c:v>135.25643138170082</c:v>
                </c:pt>
                <c:pt idx="6">
                  <c:v>127.09005420499859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E-4A89-9699-5E1FD2AB71BE}"/>
            </c:ext>
          </c:extLst>
        </c:ser>
        <c:ser>
          <c:idx val="1"/>
          <c:order val="1"/>
          <c:tx>
            <c:strRef>
              <c:f>'Experiment Date 9-24-15'!$C$240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9-24-15'!$C$241:$C$247</c:f>
              <c:numCache>
                <c:formatCode>General</c:formatCode>
                <c:ptCount val="7"/>
                <c:pt idx="0">
                  <c:v>5.116561990489326</c:v>
                </c:pt>
                <c:pt idx="1">
                  <c:v>5.895711002361959</c:v>
                </c:pt>
                <c:pt idx="2">
                  <c:v>4.9465432895877548</c:v>
                </c:pt>
                <c:pt idx="3">
                  <c:v>5.1564720256283003</c:v>
                </c:pt>
                <c:pt idx="4">
                  <c:v>4.7148039173460807</c:v>
                </c:pt>
                <c:pt idx="5">
                  <c:v>5.8932644149774758</c:v>
                </c:pt>
                <c:pt idx="6">
                  <c:v>5.3128442488308361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E-4A89-9699-5E1FD2AB71BE}"/>
            </c:ext>
          </c:extLst>
        </c:ser>
        <c:ser>
          <c:idx val="2"/>
          <c:order val="2"/>
          <c:tx>
            <c:strRef>
              <c:f>'Experiment Date 9-24-15'!$D$240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9-24-15'!$D$241:$D$247</c:f>
              <c:numCache>
                <c:formatCode>General</c:formatCode>
                <c:ptCount val="7"/>
                <c:pt idx="0">
                  <c:v>103.32377933246546</c:v>
                </c:pt>
                <c:pt idx="1">
                  <c:v>102.99874950232584</c:v>
                </c:pt>
                <c:pt idx="2">
                  <c:v>100.35672994792561</c:v>
                </c:pt>
                <c:pt idx="3">
                  <c:v>94.68712998696958</c:v>
                </c:pt>
                <c:pt idx="4">
                  <c:v>93.575116076456084</c:v>
                </c:pt>
                <c:pt idx="5">
                  <c:v>99.922204143313138</c:v>
                </c:pt>
                <c:pt idx="6">
                  <c:v>95.515180032985953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E-4A89-9699-5E1FD2AB7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4752"/>
        <c:axId val="558655144"/>
      </c:lineChart>
      <c:catAx>
        <c:axId val="55865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5144"/>
        <c:crosses val="autoZero"/>
        <c:auto val="1"/>
        <c:lblAlgn val="ctr"/>
        <c:lblOffset val="100"/>
        <c:noMultiLvlLbl val="0"/>
      </c:catAx>
      <c:valAx>
        <c:axId val="55865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Cyclohexylphenylketone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9-24-15'!$B$256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9-24-15'!$A$257:$A$263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9-24-15'!$B$257:$B$263</c:f>
              <c:numCache>
                <c:formatCode>General</c:formatCode>
                <c:ptCount val="7"/>
                <c:pt idx="0">
                  <c:v>73.285239873335186</c:v>
                </c:pt>
                <c:pt idx="1">
                  <c:v>78.565737884434057</c:v>
                </c:pt>
                <c:pt idx="2">
                  <c:v>84.263161364349429</c:v>
                </c:pt>
                <c:pt idx="3">
                  <c:v>88.743518124539037</c:v>
                </c:pt>
                <c:pt idx="4">
                  <c:v>77.451856848875408</c:v>
                </c:pt>
                <c:pt idx="5">
                  <c:v>64.463308302825908</c:v>
                </c:pt>
                <c:pt idx="6">
                  <c:v>24.773242365585066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4-4032-9F8D-881D3238979D}"/>
            </c:ext>
          </c:extLst>
        </c:ser>
        <c:ser>
          <c:idx val="1"/>
          <c:order val="1"/>
          <c:tx>
            <c:strRef>
              <c:f>'Experiment Date 9-24-15'!$C$256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9-24-15'!$C$257:$C$263</c:f>
              <c:numCache>
                <c:formatCode>General</c:formatCode>
                <c:ptCount val="7"/>
                <c:pt idx="0">
                  <c:v>8.8459875338200238</c:v>
                </c:pt>
                <c:pt idx="1">
                  <c:v>11.465437613875089</c:v>
                </c:pt>
                <c:pt idx="2">
                  <c:v>11.054265682891566</c:v>
                </c:pt>
                <c:pt idx="3">
                  <c:v>9.63732565997827</c:v>
                </c:pt>
                <c:pt idx="4">
                  <c:v>9.5272066189434579</c:v>
                </c:pt>
                <c:pt idx="5">
                  <c:v>10.448247595984045</c:v>
                </c:pt>
                <c:pt idx="6">
                  <c:v>9.2643667146575961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94-4032-9F8D-881D3238979D}"/>
            </c:ext>
          </c:extLst>
        </c:ser>
        <c:ser>
          <c:idx val="2"/>
          <c:order val="2"/>
          <c:tx>
            <c:strRef>
              <c:f>'Experiment Date 9-24-15'!$D$256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9-24-15'!$D$257:$D$263</c:f>
              <c:numCache>
                <c:formatCode>General</c:formatCode>
                <c:ptCount val="7"/>
                <c:pt idx="0">
                  <c:v>105.24107002351161</c:v>
                </c:pt>
                <c:pt idx="1">
                  <c:v>104.58639513295687</c:v>
                </c:pt>
                <c:pt idx="2">
                  <c:v>103.37027922488157</c:v>
                </c:pt>
                <c:pt idx="3">
                  <c:v>97.964426473422392</c:v>
                </c:pt>
                <c:pt idx="4">
                  <c:v>97.100505464097409</c:v>
                </c:pt>
                <c:pt idx="5">
                  <c:v>101.28766670618835</c:v>
                </c:pt>
                <c:pt idx="6">
                  <c:v>97.103030096847405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94-4032-9F8D-881D3238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5928"/>
        <c:axId val="558656320"/>
      </c:lineChart>
      <c:catAx>
        <c:axId val="55865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6320"/>
        <c:crosses val="autoZero"/>
        <c:auto val="1"/>
        <c:lblAlgn val="ctr"/>
        <c:lblOffset val="100"/>
        <c:noMultiLvlLbl val="0"/>
      </c:catAx>
      <c:valAx>
        <c:axId val="5586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4-Hydroxytamoxifen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9-24-15'!$B$273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9-24-15'!$A$274:$A$280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9-24-15'!$B$274:$B$280</c:f>
              <c:numCache>
                <c:formatCode>General</c:formatCode>
                <c:ptCount val="7"/>
                <c:pt idx="0">
                  <c:v>108.75483411914139</c:v>
                </c:pt>
                <c:pt idx="1">
                  <c:v>73.935502542499449</c:v>
                </c:pt>
                <c:pt idx="2">
                  <c:v>83.906703817712454</c:v>
                </c:pt>
                <c:pt idx="3">
                  <c:v>93.895144580629548</c:v>
                </c:pt>
                <c:pt idx="4">
                  <c:v>113.47534542886869</c:v>
                </c:pt>
                <c:pt idx="5">
                  <c:v>55.124155376925366</c:v>
                </c:pt>
                <c:pt idx="6">
                  <c:v>2.1713997103748164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583-95CD-2C2482A6B40E}"/>
            </c:ext>
          </c:extLst>
        </c:ser>
        <c:ser>
          <c:idx val="1"/>
          <c:order val="1"/>
          <c:tx>
            <c:strRef>
              <c:f>'Experiment Date 9-24-15'!$C$273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9-24-15'!$C$274:$C$280</c:f>
              <c:numCache>
                <c:formatCode>General</c:formatCode>
                <c:ptCount val="7"/>
                <c:pt idx="0">
                  <c:v>4.6031660229006981</c:v>
                </c:pt>
                <c:pt idx="1">
                  <c:v>5.1001035324064636</c:v>
                </c:pt>
                <c:pt idx="2">
                  <c:v>5.9317206146516739</c:v>
                </c:pt>
                <c:pt idx="3">
                  <c:v>5.5082422703714107</c:v>
                </c:pt>
                <c:pt idx="4">
                  <c:v>4.9943083747859287</c:v>
                </c:pt>
                <c:pt idx="5">
                  <c:v>5.2836935859681313</c:v>
                </c:pt>
                <c:pt idx="6">
                  <c:v>5.2974475480404664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583-95CD-2C2482A6B40E}"/>
            </c:ext>
          </c:extLst>
        </c:ser>
        <c:ser>
          <c:idx val="2"/>
          <c:order val="2"/>
          <c:tx>
            <c:strRef>
              <c:f>'Experiment Date 9-24-15'!$D$273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9-24-15'!$D$274:$D$280</c:f>
              <c:numCache>
                <c:formatCode>General</c:formatCode>
                <c:ptCount val="7"/>
                <c:pt idx="0">
                  <c:v>98.972255134280303</c:v>
                </c:pt>
                <c:pt idx="1">
                  <c:v>101.40352820383579</c:v>
                </c:pt>
                <c:pt idx="2">
                  <c:v>99.244034619648858</c:v>
                </c:pt>
                <c:pt idx="3">
                  <c:v>95.966361277771469</c:v>
                </c:pt>
                <c:pt idx="4">
                  <c:v>90.82726809975037</c:v>
                </c:pt>
                <c:pt idx="5">
                  <c:v>101.12246347101318</c:v>
                </c:pt>
                <c:pt idx="6">
                  <c:v>72.204011861997685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583-95CD-2C2482A6B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7104"/>
        <c:axId val="558657496"/>
      </c:lineChart>
      <c:catAx>
        <c:axId val="55865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7496"/>
        <c:crosses val="autoZero"/>
        <c:auto val="1"/>
        <c:lblAlgn val="ctr"/>
        <c:lblOffset val="100"/>
        <c:noMultiLvlLbl val="0"/>
      </c:catAx>
      <c:valAx>
        <c:axId val="55865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Didecyldimethylammonium chloride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9-24-15'!$B$325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9-24-15'!$A$326:$A$332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9-24-15'!$B$326:$B$332</c:f>
              <c:numCache>
                <c:formatCode>General</c:formatCode>
                <c:ptCount val="7"/>
                <c:pt idx="0">
                  <c:v>127.68424965870587</c:v>
                </c:pt>
                <c:pt idx="1">
                  <c:v>142.05585473275852</c:v>
                </c:pt>
                <c:pt idx="2">
                  <c:v>118.44553043382922</c:v>
                </c:pt>
                <c:pt idx="3">
                  <c:v>85.31121022635476</c:v>
                </c:pt>
                <c:pt idx="4">
                  <c:v>52.844643696700928</c:v>
                </c:pt>
                <c:pt idx="5">
                  <c:v>31.919692390747471</c:v>
                </c:pt>
                <c:pt idx="6">
                  <c:v>12.386632545317411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3-4516-8FD3-0B97C6FDCEBF}"/>
            </c:ext>
          </c:extLst>
        </c:ser>
        <c:ser>
          <c:idx val="1"/>
          <c:order val="1"/>
          <c:tx>
            <c:strRef>
              <c:f>'Experiment Date 9-24-15'!$C$325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9-24-15'!$C$326:$C$332</c:f>
              <c:numCache>
                <c:formatCode>General</c:formatCode>
                <c:ptCount val="7"/>
                <c:pt idx="0">
                  <c:v>4.2431299188117828</c:v>
                </c:pt>
                <c:pt idx="1">
                  <c:v>3.993226811201998</c:v>
                </c:pt>
                <c:pt idx="2">
                  <c:v>4.1600265190709909</c:v>
                </c:pt>
                <c:pt idx="3">
                  <c:v>4.3160226361449503</c:v>
                </c:pt>
                <c:pt idx="4">
                  <c:v>3.7165494695341934</c:v>
                </c:pt>
                <c:pt idx="5">
                  <c:v>4.3442454188060777</c:v>
                </c:pt>
                <c:pt idx="6">
                  <c:v>23.30992938840318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3-4516-8FD3-0B97C6FDCEBF}"/>
            </c:ext>
          </c:extLst>
        </c:ser>
        <c:ser>
          <c:idx val="2"/>
          <c:order val="2"/>
          <c:tx>
            <c:strRef>
              <c:f>'Experiment Date 9-24-15'!$D$325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'Experiment Date 9-24-15'!$A$326:$A$332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9-24-15'!$D$326:$D$332</c:f>
              <c:numCache>
                <c:formatCode>General</c:formatCode>
                <c:ptCount val="7"/>
                <c:pt idx="0">
                  <c:v>98.22890144867587</c:v>
                </c:pt>
                <c:pt idx="1">
                  <c:v>103.04400399683414</c:v>
                </c:pt>
                <c:pt idx="2">
                  <c:v>97.343921277053411</c:v>
                </c:pt>
                <c:pt idx="3">
                  <c:v>95.698940380542624</c:v>
                </c:pt>
                <c:pt idx="4">
                  <c:v>88.244508962953248</c:v>
                </c:pt>
                <c:pt idx="5">
                  <c:v>87.944218207805235</c:v>
                </c:pt>
                <c:pt idx="6">
                  <c:v>33.252876561707772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3-4516-8FD3-0B97C6FDC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8280"/>
        <c:axId val="558658672"/>
      </c:lineChart>
      <c:catAx>
        <c:axId val="558658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8672"/>
        <c:crosses val="autoZero"/>
        <c:auto val="1"/>
        <c:lblAlgn val="ctr"/>
        <c:lblOffset val="100"/>
        <c:noMultiLvlLbl val="0"/>
      </c:catAx>
      <c:valAx>
        <c:axId val="5586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UK-373911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9-24-15'!$B$307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9-24-15'!$A$308:$A$314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9-24-15'!$B$308:$B$314</c:f>
              <c:numCache>
                <c:formatCode>General</c:formatCode>
                <c:ptCount val="7"/>
                <c:pt idx="0">
                  <c:v>106.42578095458011</c:v>
                </c:pt>
                <c:pt idx="1">
                  <c:v>86.529128691040555</c:v>
                </c:pt>
                <c:pt idx="2">
                  <c:v>68.350214942207444</c:v>
                </c:pt>
                <c:pt idx="3">
                  <c:v>74.652155240499383</c:v>
                </c:pt>
                <c:pt idx="4">
                  <c:v>77.2168228625073</c:v>
                </c:pt>
                <c:pt idx="5">
                  <c:v>92.299165330851679</c:v>
                </c:pt>
                <c:pt idx="6">
                  <c:v>13.32514875949588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B-4AC2-8E16-7E5CE06FEB06}"/>
            </c:ext>
          </c:extLst>
        </c:ser>
        <c:ser>
          <c:idx val="1"/>
          <c:order val="1"/>
          <c:tx>
            <c:strRef>
              <c:f>'Experiment Date 9-24-15'!$C$307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9-24-15'!$C$308:$C$314</c:f>
              <c:numCache>
                <c:formatCode>General</c:formatCode>
                <c:ptCount val="7"/>
                <c:pt idx="0">
                  <c:v>7.3293406839253246</c:v>
                </c:pt>
                <c:pt idx="1">
                  <c:v>5.1145211234707606</c:v>
                </c:pt>
                <c:pt idx="2">
                  <c:v>5.555679230708896</c:v>
                </c:pt>
                <c:pt idx="3">
                  <c:v>5.1358559722697485</c:v>
                </c:pt>
                <c:pt idx="4">
                  <c:v>5.0724849760877584</c:v>
                </c:pt>
                <c:pt idx="5">
                  <c:v>6.1335275034776773</c:v>
                </c:pt>
                <c:pt idx="6">
                  <c:v>4.1940066708699639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B-4AC2-8E16-7E5CE06FEB06}"/>
            </c:ext>
          </c:extLst>
        </c:ser>
        <c:ser>
          <c:idx val="2"/>
          <c:order val="2"/>
          <c:tx>
            <c:strRef>
              <c:f>'Experiment Date 9-24-15'!$D$307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9-24-15'!$A$308:$A$314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9-24-15'!$D$308:$D$314</c:f>
              <c:numCache>
                <c:formatCode>General</c:formatCode>
                <c:ptCount val="7"/>
                <c:pt idx="0">
                  <c:v>107.19747474354324</c:v>
                </c:pt>
                <c:pt idx="1">
                  <c:v>100.35987538830942</c:v>
                </c:pt>
                <c:pt idx="2">
                  <c:v>95.268006196086802</c:v>
                </c:pt>
                <c:pt idx="3">
                  <c:v>95.113973961086003</c:v>
                </c:pt>
                <c:pt idx="4">
                  <c:v>92.299328854566923</c:v>
                </c:pt>
                <c:pt idx="5">
                  <c:v>96.171120131721992</c:v>
                </c:pt>
                <c:pt idx="6">
                  <c:v>75.435651587077174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B-4AC2-8E16-7E5CE06FE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9456"/>
        <c:axId val="558659848"/>
      </c:lineChart>
      <c:catAx>
        <c:axId val="55865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9848"/>
        <c:crosses val="autoZero"/>
        <c:auto val="1"/>
        <c:lblAlgn val="ctr"/>
        <c:lblOffset val="100"/>
        <c:noMultiLvlLbl val="0"/>
      </c:catAx>
      <c:valAx>
        <c:axId val="55865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5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1-Dodecanol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9-29-15'!$B$325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9-29-15'!$A$326:$A$332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9-29-15'!$B$326:$B$332</c:f>
              <c:numCache>
                <c:formatCode>General</c:formatCode>
                <c:ptCount val="7"/>
                <c:pt idx="0">
                  <c:v>89.616520447692281</c:v>
                </c:pt>
                <c:pt idx="1">
                  <c:v>86.353691451173191</c:v>
                </c:pt>
                <c:pt idx="2">
                  <c:v>88.870720167588615</c:v>
                </c:pt>
                <c:pt idx="3">
                  <c:v>83.334205872907646</c:v>
                </c:pt>
                <c:pt idx="4">
                  <c:v>91.761188977436859</c:v>
                </c:pt>
                <c:pt idx="5">
                  <c:v>62.373557134495229</c:v>
                </c:pt>
                <c:pt idx="6">
                  <c:v>3.4419900947215787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0-49D7-8ECD-915AA8AD302B}"/>
            </c:ext>
          </c:extLst>
        </c:ser>
        <c:ser>
          <c:idx val="1"/>
          <c:order val="1"/>
          <c:tx>
            <c:strRef>
              <c:f>'Experiment Date 9-29-15'!$C$325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9-29-15'!$C$326:$C$332</c:f>
              <c:numCache>
                <c:formatCode>General</c:formatCode>
                <c:ptCount val="7"/>
                <c:pt idx="0">
                  <c:v>6.9307505284808011</c:v>
                </c:pt>
                <c:pt idx="1">
                  <c:v>6.7891843625345532</c:v>
                </c:pt>
                <c:pt idx="2">
                  <c:v>6.2967681650765384</c:v>
                </c:pt>
                <c:pt idx="3">
                  <c:v>6.9785519810693586</c:v>
                </c:pt>
                <c:pt idx="4">
                  <c:v>6.4509411357821307</c:v>
                </c:pt>
                <c:pt idx="5">
                  <c:v>6.8138182792185908</c:v>
                </c:pt>
                <c:pt idx="6">
                  <c:v>6.2231942611946431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0-49D7-8ECD-915AA8AD302B}"/>
            </c:ext>
          </c:extLst>
        </c:ser>
        <c:ser>
          <c:idx val="2"/>
          <c:order val="2"/>
          <c:tx>
            <c:strRef>
              <c:f>'Experiment Date 9-29-15'!$D$325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9-29-15'!$D$326:$D$332</c:f>
              <c:numCache>
                <c:formatCode>General</c:formatCode>
                <c:ptCount val="7"/>
                <c:pt idx="0">
                  <c:v>96.173386694406943</c:v>
                </c:pt>
                <c:pt idx="1">
                  <c:v>97.315152147749245</c:v>
                </c:pt>
                <c:pt idx="2">
                  <c:v>88.082536674811863</c:v>
                </c:pt>
                <c:pt idx="3">
                  <c:v>92.625833268450535</c:v>
                </c:pt>
                <c:pt idx="4">
                  <c:v>89.195489802869403</c:v>
                </c:pt>
                <c:pt idx="5">
                  <c:v>95.340711153313165</c:v>
                </c:pt>
                <c:pt idx="6">
                  <c:v>97.452452958668161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60-49D7-8ECD-915AA8AD3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60632"/>
        <c:axId val="558661024"/>
      </c:lineChart>
      <c:catAx>
        <c:axId val="55866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61024"/>
        <c:crosses val="autoZero"/>
        <c:auto val="1"/>
        <c:lblAlgn val="ctr"/>
        <c:lblOffset val="100"/>
        <c:noMultiLvlLbl val="0"/>
      </c:catAx>
      <c:valAx>
        <c:axId val="5586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6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Tributyl phosphate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9-29-15'!$B$307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9-29-15'!$A$308:$A$314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9-29-15'!$B$308:$B$314</c:f>
              <c:numCache>
                <c:formatCode>General</c:formatCode>
                <c:ptCount val="7"/>
                <c:pt idx="0">
                  <c:v>84.055943283358104</c:v>
                </c:pt>
                <c:pt idx="1">
                  <c:v>89.589871713193702</c:v>
                </c:pt>
                <c:pt idx="2">
                  <c:v>47.15272476051026</c:v>
                </c:pt>
                <c:pt idx="3">
                  <c:v>44.836932587469271</c:v>
                </c:pt>
                <c:pt idx="4">
                  <c:v>57.855830762281158</c:v>
                </c:pt>
                <c:pt idx="5">
                  <c:v>14.909562869707216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2-4C88-897B-68E197B8A9F6}"/>
            </c:ext>
          </c:extLst>
        </c:ser>
        <c:ser>
          <c:idx val="1"/>
          <c:order val="1"/>
          <c:tx>
            <c:strRef>
              <c:f>'Experiment Date 9-29-15'!$C$307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9-29-15'!$C$308:$C$314</c:f>
              <c:numCache>
                <c:formatCode>General</c:formatCode>
                <c:ptCount val="7"/>
                <c:pt idx="0">
                  <c:v>6.6093927071494569</c:v>
                </c:pt>
                <c:pt idx="1">
                  <c:v>6.4767090636795608</c:v>
                </c:pt>
                <c:pt idx="2">
                  <c:v>6.4461248590187763</c:v>
                </c:pt>
                <c:pt idx="3">
                  <c:v>6.9839934149820699</c:v>
                </c:pt>
                <c:pt idx="4">
                  <c:v>5.8218763430523888</c:v>
                </c:pt>
                <c:pt idx="5">
                  <c:v>5.7723545641574452</c:v>
                </c:pt>
                <c:pt idx="6">
                  <c:v>5.5459200099766308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2-4C88-897B-68E197B8A9F6}"/>
            </c:ext>
          </c:extLst>
        </c:ser>
        <c:ser>
          <c:idx val="2"/>
          <c:order val="2"/>
          <c:tx>
            <c:strRef>
              <c:f>'Experiment Date 9-29-15'!$D$307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9-29-15'!$D$308:$D$314</c:f>
              <c:numCache>
                <c:formatCode>General</c:formatCode>
                <c:ptCount val="7"/>
                <c:pt idx="0">
                  <c:v>97.801088688196387</c:v>
                </c:pt>
                <c:pt idx="1">
                  <c:v>104.16013904024943</c:v>
                </c:pt>
                <c:pt idx="2">
                  <c:v>91.039647216670872</c:v>
                </c:pt>
                <c:pt idx="3">
                  <c:v>95.75511388420928</c:v>
                </c:pt>
                <c:pt idx="4">
                  <c:v>95.429361924935577</c:v>
                </c:pt>
                <c:pt idx="5">
                  <c:v>95.943215151593449</c:v>
                </c:pt>
                <c:pt idx="6">
                  <c:v>102.41989015884339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2-4C88-897B-68E197B8A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88600"/>
        <c:axId val="559888992"/>
      </c:lineChart>
      <c:catAx>
        <c:axId val="55988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88992"/>
        <c:crosses val="autoZero"/>
        <c:auto val="1"/>
        <c:lblAlgn val="ctr"/>
        <c:lblOffset val="100"/>
        <c:noMultiLvlLbl val="0"/>
      </c:catAx>
      <c:valAx>
        <c:axId val="5598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8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Bisphenol AF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9-29-15'!$B$289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9-29-15'!$A$290:$A$296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9-29-15'!$B$290:$B$296</c:f>
              <c:numCache>
                <c:formatCode>General</c:formatCode>
                <c:ptCount val="7"/>
                <c:pt idx="0">
                  <c:v>60.490496333445485</c:v>
                </c:pt>
                <c:pt idx="1">
                  <c:v>53.454448305360806</c:v>
                </c:pt>
                <c:pt idx="2">
                  <c:v>47.649520041035906</c:v>
                </c:pt>
                <c:pt idx="3">
                  <c:v>39.099419282305881</c:v>
                </c:pt>
                <c:pt idx="4">
                  <c:v>39.485872431765067</c:v>
                </c:pt>
                <c:pt idx="5">
                  <c:v>27.896835229210254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E-4CAE-BA69-99D889F7515E}"/>
            </c:ext>
          </c:extLst>
        </c:ser>
        <c:ser>
          <c:idx val="1"/>
          <c:order val="1"/>
          <c:tx>
            <c:strRef>
              <c:f>'Experiment Date 9-29-15'!$C$289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9-29-15'!$C$290:$C$296</c:f>
              <c:numCache>
                <c:formatCode>General</c:formatCode>
                <c:ptCount val="7"/>
                <c:pt idx="0">
                  <c:v>6.8221755492915621</c:v>
                </c:pt>
                <c:pt idx="1">
                  <c:v>6.485303920544637</c:v>
                </c:pt>
                <c:pt idx="2">
                  <c:v>5.9012902853166125</c:v>
                </c:pt>
                <c:pt idx="3">
                  <c:v>5.7872270992059853</c:v>
                </c:pt>
                <c:pt idx="4">
                  <c:v>7.9254036043265286</c:v>
                </c:pt>
                <c:pt idx="5">
                  <c:v>4.7880028092191935</c:v>
                </c:pt>
                <c:pt idx="6">
                  <c:v>5.389580584922478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E-4CAE-BA69-99D889F7515E}"/>
            </c:ext>
          </c:extLst>
        </c:ser>
        <c:ser>
          <c:idx val="2"/>
          <c:order val="2"/>
          <c:tx>
            <c:strRef>
              <c:f>'Experiment Date 9-29-15'!$D$289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9-29-15'!$D$290:$D$296</c:f>
              <c:numCache>
                <c:formatCode>General</c:formatCode>
                <c:ptCount val="7"/>
                <c:pt idx="0">
                  <c:v>95.010606145195723</c:v>
                </c:pt>
                <c:pt idx="1">
                  <c:v>99.900842232769733</c:v>
                </c:pt>
                <c:pt idx="2">
                  <c:v>90.209608708912739</c:v>
                </c:pt>
                <c:pt idx="3">
                  <c:v>93.979203795042849</c:v>
                </c:pt>
                <c:pt idx="4">
                  <c:v>97.105137287069894</c:v>
                </c:pt>
                <c:pt idx="5">
                  <c:v>90.827196863963039</c:v>
                </c:pt>
                <c:pt idx="6">
                  <c:v>91.267476013473114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E-4CAE-BA69-99D889F7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89776"/>
        <c:axId val="559890168"/>
      </c:lineChart>
      <c:catAx>
        <c:axId val="5598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0168"/>
        <c:crosses val="autoZero"/>
        <c:auto val="1"/>
        <c:lblAlgn val="ctr"/>
        <c:lblOffset val="100"/>
        <c:noMultiLvlLbl val="0"/>
      </c:catAx>
      <c:valAx>
        <c:axId val="55989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8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Thymol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9-29-15'!$B$240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9-29-15'!$A$241:$A$247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9-29-15'!$B$241:$B$247</c:f>
              <c:numCache>
                <c:formatCode>General</c:formatCode>
                <c:ptCount val="7"/>
                <c:pt idx="0">
                  <c:v>83.168806904047756</c:v>
                </c:pt>
                <c:pt idx="1">
                  <c:v>91.556489941787518</c:v>
                </c:pt>
                <c:pt idx="2">
                  <c:v>78.294268930044097</c:v>
                </c:pt>
                <c:pt idx="3">
                  <c:v>96.664022159954285</c:v>
                </c:pt>
                <c:pt idx="4">
                  <c:v>83.811521600318244</c:v>
                </c:pt>
                <c:pt idx="5">
                  <c:v>64.701594549010437</c:v>
                </c:pt>
                <c:pt idx="6">
                  <c:v>27.963402809989777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9-491E-88BF-3BC27540C02A}"/>
            </c:ext>
          </c:extLst>
        </c:ser>
        <c:ser>
          <c:idx val="1"/>
          <c:order val="1"/>
          <c:tx>
            <c:strRef>
              <c:f>'Experiment Date 9-29-15'!$C$240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9-29-15'!$C$241:$C$247</c:f>
              <c:numCache>
                <c:formatCode>General</c:formatCode>
                <c:ptCount val="7"/>
                <c:pt idx="0">
                  <c:v>6.22905758496643</c:v>
                </c:pt>
                <c:pt idx="1">
                  <c:v>5.8836161085347234</c:v>
                </c:pt>
                <c:pt idx="2">
                  <c:v>6.8168508041731135</c:v>
                </c:pt>
                <c:pt idx="3">
                  <c:v>6.8769567005072245</c:v>
                </c:pt>
                <c:pt idx="4">
                  <c:v>6.6022391107624081</c:v>
                </c:pt>
                <c:pt idx="5">
                  <c:v>9.6151631619366729</c:v>
                </c:pt>
                <c:pt idx="6">
                  <c:v>6.3289160591495586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9-491E-88BF-3BC27540C02A}"/>
            </c:ext>
          </c:extLst>
        </c:ser>
        <c:ser>
          <c:idx val="2"/>
          <c:order val="2"/>
          <c:tx>
            <c:strRef>
              <c:f>'Experiment Date 9-29-15'!$D$240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9-29-15'!$D$241:$D$247</c:f>
              <c:numCache>
                <c:formatCode>General</c:formatCode>
                <c:ptCount val="7"/>
                <c:pt idx="0">
                  <c:v>92.581155630114665</c:v>
                </c:pt>
                <c:pt idx="1">
                  <c:v>99.21353246582332</c:v>
                </c:pt>
                <c:pt idx="2">
                  <c:v>96.254650350342146</c:v>
                </c:pt>
                <c:pt idx="3">
                  <c:v>100.36286710495646</c:v>
                </c:pt>
                <c:pt idx="4">
                  <c:v>94.36130712180443</c:v>
                </c:pt>
                <c:pt idx="5">
                  <c:v>105.25241022833757</c:v>
                </c:pt>
                <c:pt idx="6">
                  <c:v>96.11358860428254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9-491E-88BF-3BC27540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0952"/>
        <c:axId val="559891344"/>
      </c:lineChart>
      <c:catAx>
        <c:axId val="55989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1344"/>
        <c:crosses val="autoZero"/>
        <c:auto val="1"/>
        <c:lblAlgn val="ctr"/>
        <c:lblOffset val="100"/>
        <c:noMultiLvlLbl val="0"/>
      </c:catAx>
      <c:valAx>
        <c:axId val="5598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4,4',4"-Ethane-1,1,1-triyltriphenol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9-29-15'!$B$273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9-29-15'!$A$274:$A$280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9-29-15'!$B$274:$B$280</c:f>
              <c:numCache>
                <c:formatCode>General</c:formatCode>
                <c:ptCount val="7"/>
                <c:pt idx="0">
                  <c:v>64.987885992847069</c:v>
                </c:pt>
                <c:pt idx="1">
                  <c:v>43.771237574791563</c:v>
                </c:pt>
                <c:pt idx="2">
                  <c:v>51.1157315199506</c:v>
                </c:pt>
                <c:pt idx="3">
                  <c:v>51.783572198326659</c:v>
                </c:pt>
                <c:pt idx="4">
                  <c:v>36.66987579733258</c:v>
                </c:pt>
                <c:pt idx="5">
                  <c:v>19.677262948549828</c:v>
                </c:pt>
                <c:pt idx="6">
                  <c:v>2.1291372411259029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0-4908-A44C-0F801C73D950}"/>
            </c:ext>
          </c:extLst>
        </c:ser>
        <c:ser>
          <c:idx val="1"/>
          <c:order val="1"/>
          <c:tx>
            <c:strRef>
              <c:f>'Experiment Date 9-29-15'!$C$273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9-29-15'!$C$274:$C$280</c:f>
              <c:numCache>
                <c:formatCode>General</c:formatCode>
                <c:ptCount val="7"/>
                <c:pt idx="0">
                  <c:v>6.6815998808433799</c:v>
                </c:pt>
                <c:pt idx="1">
                  <c:v>5.6407027656673554</c:v>
                </c:pt>
                <c:pt idx="2">
                  <c:v>5.9270782328182667</c:v>
                </c:pt>
                <c:pt idx="3">
                  <c:v>6.1425195175914054</c:v>
                </c:pt>
                <c:pt idx="4">
                  <c:v>5.4492394302293876</c:v>
                </c:pt>
                <c:pt idx="5">
                  <c:v>5.8546270425076834</c:v>
                </c:pt>
                <c:pt idx="6">
                  <c:v>6.802223695339741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0-4908-A44C-0F801C73D950}"/>
            </c:ext>
          </c:extLst>
        </c:ser>
        <c:ser>
          <c:idx val="2"/>
          <c:order val="2"/>
          <c:tx>
            <c:strRef>
              <c:f>'Experiment Date 9-29-15'!$D$273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9-29-15'!$D$274:$D$280</c:f>
              <c:numCache>
                <c:formatCode>General</c:formatCode>
                <c:ptCount val="7"/>
                <c:pt idx="0">
                  <c:v>101.41042499982127</c:v>
                </c:pt>
                <c:pt idx="1">
                  <c:v>100.70282339290412</c:v>
                </c:pt>
                <c:pt idx="2">
                  <c:v>96.36964151914718</c:v>
                </c:pt>
                <c:pt idx="3">
                  <c:v>95.652718089326314</c:v>
                </c:pt>
                <c:pt idx="4">
                  <c:v>94.766241072460261</c:v>
                </c:pt>
                <c:pt idx="5">
                  <c:v>94.199833399093734</c:v>
                </c:pt>
                <c:pt idx="6">
                  <c:v>94.819893092963795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0-4908-A44C-0F801C73D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2128"/>
        <c:axId val="559892520"/>
      </c:lineChart>
      <c:catAx>
        <c:axId val="55989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2520"/>
        <c:crosses val="autoZero"/>
        <c:auto val="1"/>
        <c:lblAlgn val="ctr"/>
        <c:lblOffset val="100"/>
        <c:noMultiLvlLbl val="0"/>
      </c:catAx>
      <c:valAx>
        <c:axId val="55989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Hexanedioic acid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9-29-15'!$B$256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9-29-15'!$A$257:$A$263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9-29-15'!$B$257:$B$263</c:f>
              <c:numCache>
                <c:formatCode>General</c:formatCode>
                <c:ptCount val="7"/>
                <c:pt idx="0">
                  <c:v>51.609980539719125</c:v>
                </c:pt>
                <c:pt idx="1">
                  <c:v>45.385558936538452</c:v>
                </c:pt>
                <c:pt idx="2">
                  <c:v>57.358203513170402</c:v>
                </c:pt>
                <c:pt idx="3">
                  <c:v>62.312017047956623</c:v>
                </c:pt>
                <c:pt idx="4">
                  <c:v>47.543678924612813</c:v>
                </c:pt>
                <c:pt idx="5">
                  <c:v>46.72836611681285</c:v>
                </c:pt>
                <c:pt idx="6">
                  <c:v>56.305020410620479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E-414F-A8E5-2ABD62A82B9D}"/>
            </c:ext>
          </c:extLst>
        </c:ser>
        <c:ser>
          <c:idx val="1"/>
          <c:order val="1"/>
          <c:tx>
            <c:strRef>
              <c:f>'Experiment Date 9-29-15'!$C$256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9-29-15'!$C$257:$C$263</c:f>
              <c:numCache>
                <c:formatCode>General</c:formatCode>
                <c:ptCount val="7"/>
                <c:pt idx="0">
                  <c:v>10.621765330127351</c:v>
                </c:pt>
                <c:pt idx="1">
                  <c:v>9.8223142945000976</c:v>
                </c:pt>
                <c:pt idx="2">
                  <c:v>11.194672364047237</c:v>
                </c:pt>
                <c:pt idx="3">
                  <c:v>10.376276563580731</c:v>
                </c:pt>
                <c:pt idx="4">
                  <c:v>9.7852582307619667</c:v>
                </c:pt>
                <c:pt idx="5">
                  <c:v>10.489930375059773</c:v>
                </c:pt>
                <c:pt idx="6">
                  <c:v>10.352880457025945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E-414F-A8E5-2ABD62A82B9D}"/>
            </c:ext>
          </c:extLst>
        </c:ser>
        <c:ser>
          <c:idx val="2"/>
          <c:order val="2"/>
          <c:tx>
            <c:strRef>
              <c:f>'Experiment Date 9-29-15'!$D$256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9-29-15'!$A$257:$A$263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9-29-15'!$D$257:$D$263</c:f>
              <c:numCache>
                <c:formatCode>General</c:formatCode>
                <c:ptCount val="7"/>
                <c:pt idx="0">
                  <c:v>103.3976457424086</c:v>
                </c:pt>
                <c:pt idx="1">
                  <c:v>93.336702132566458</c:v>
                </c:pt>
                <c:pt idx="2">
                  <c:v>95.023837240644411</c:v>
                </c:pt>
                <c:pt idx="3">
                  <c:v>95.956253050875532</c:v>
                </c:pt>
                <c:pt idx="4">
                  <c:v>96.66603995593799</c:v>
                </c:pt>
                <c:pt idx="5">
                  <c:v>94.816092000028775</c:v>
                </c:pt>
                <c:pt idx="6">
                  <c:v>103.17607435151579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E-414F-A8E5-2ABD62A82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3304"/>
        <c:axId val="559893696"/>
      </c:lineChart>
      <c:catAx>
        <c:axId val="55989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3696"/>
        <c:crosses val="autoZero"/>
        <c:auto val="1"/>
        <c:lblAlgn val="ctr"/>
        <c:lblOffset val="100"/>
        <c:noMultiLvlLbl val="0"/>
      </c:catAx>
      <c:valAx>
        <c:axId val="5598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Fluazinam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10-6-15'!$B$240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10-6-15'!$A$241:$A$247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10-6-15'!$B$241:$B$247</c:f>
              <c:numCache>
                <c:formatCode>General</c:formatCode>
                <c:ptCount val="7"/>
                <c:pt idx="0">
                  <c:v>77.937955009251695</c:v>
                </c:pt>
                <c:pt idx="1">
                  <c:v>82.303298351232414</c:v>
                </c:pt>
                <c:pt idx="2">
                  <c:v>54.737190448662226</c:v>
                </c:pt>
                <c:pt idx="3">
                  <c:v>9.9812067472847463</c:v>
                </c:pt>
                <c:pt idx="4">
                  <c:v>24.540322960606261</c:v>
                </c:pt>
                <c:pt idx="5">
                  <c:v>1.256742294266588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0-419A-9E87-2F0EF718F5DD}"/>
            </c:ext>
          </c:extLst>
        </c:ser>
        <c:ser>
          <c:idx val="1"/>
          <c:order val="1"/>
          <c:tx>
            <c:strRef>
              <c:f>'Experiment Date 10-6-15'!$C$240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10-6-15'!$C$241:$C$247</c:f>
              <c:numCache>
                <c:formatCode>General</c:formatCode>
                <c:ptCount val="7"/>
                <c:pt idx="0">
                  <c:v>6.7808971170936632</c:v>
                </c:pt>
                <c:pt idx="1">
                  <c:v>6.6277656868079804</c:v>
                </c:pt>
                <c:pt idx="2">
                  <c:v>6.1149163912442654</c:v>
                </c:pt>
                <c:pt idx="3">
                  <c:v>6.3950752509101276</c:v>
                </c:pt>
                <c:pt idx="4">
                  <c:v>5.3550307890172677</c:v>
                </c:pt>
                <c:pt idx="5">
                  <c:v>6.5818569380295573</c:v>
                </c:pt>
                <c:pt idx="6">
                  <c:v>6.8744689043784932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0-419A-9E87-2F0EF718F5DD}"/>
            </c:ext>
          </c:extLst>
        </c:ser>
        <c:ser>
          <c:idx val="2"/>
          <c:order val="2"/>
          <c:tx>
            <c:strRef>
              <c:f>'Experiment Date 10-6-15'!$D$240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10-6-15'!$A$241:$A$247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10-6-15'!$D$241:$D$247</c:f>
              <c:numCache>
                <c:formatCode>General</c:formatCode>
                <c:ptCount val="7"/>
                <c:pt idx="0">
                  <c:v>107.25640079982217</c:v>
                </c:pt>
                <c:pt idx="1">
                  <c:v>113.21206204262664</c:v>
                </c:pt>
                <c:pt idx="2">
                  <c:v>100.5262710951461</c:v>
                </c:pt>
                <c:pt idx="3">
                  <c:v>102.77795812693405</c:v>
                </c:pt>
                <c:pt idx="4">
                  <c:v>94.015579309541081</c:v>
                </c:pt>
                <c:pt idx="5">
                  <c:v>92.633836094812992</c:v>
                </c:pt>
                <c:pt idx="6">
                  <c:v>67.475297268197508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0-419A-9E87-2F0EF718F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4480"/>
        <c:axId val="559894872"/>
      </c:lineChart>
      <c:catAx>
        <c:axId val="55989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4872"/>
        <c:crosses val="autoZero"/>
        <c:auto val="1"/>
        <c:lblAlgn val="ctr"/>
        <c:lblOffset val="100"/>
        <c:noMultiLvlLbl val="0"/>
      </c:catAx>
      <c:valAx>
        <c:axId val="55989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MGK-264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10-6-15'!$B$256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10-6-15'!$A$257:$A$263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10-6-15'!$B$257:$B$263</c:f>
              <c:numCache>
                <c:formatCode>General</c:formatCode>
                <c:ptCount val="7"/>
                <c:pt idx="0">
                  <c:v>74.24242362757856</c:v>
                </c:pt>
                <c:pt idx="1">
                  <c:v>97.514906416890213</c:v>
                </c:pt>
                <c:pt idx="2">
                  <c:v>70.882967707356329</c:v>
                </c:pt>
                <c:pt idx="3">
                  <c:v>116.38170041211333</c:v>
                </c:pt>
                <c:pt idx="4">
                  <c:v>85.383605488174226</c:v>
                </c:pt>
                <c:pt idx="5">
                  <c:v>76.800557052819229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A-495C-BDB4-634AFD9728D2}"/>
            </c:ext>
          </c:extLst>
        </c:ser>
        <c:ser>
          <c:idx val="1"/>
          <c:order val="1"/>
          <c:tx>
            <c:strRef>
              <c:f>'Experiment Date 10-6-15'!$C$256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10-6-15'!$C$257:$C$263</c:f>
              <c:numCache>
                <c:formatCode>General</c:formatCode>
                <c:ptCount val="7"/>
                <c:pt idx="0">
                  <c:v>9.784710736353043</c:v>
                </c:pt>
                <c:pt idx="1">
                  <c:v>11.26640788597051</c:v>
                </c:pt>
                <c:pt idx="2">
                  <c:v>11.07336260088824</c:v>
                </c:pt>
                <c:pt idx="3">
                  <c:v>10.401573932539362</c:v>
                </c:pt>
                <c:pt idx="4">
                  <c:v>10.277036417414507</c:v>
                </c:pt>
                <c:pt idx="5">
                  <c:v>10.776945705286593</c:v>
                </c:pt>
                <c:pt idx="6">
                  <c:v>10.203338878655122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A-495C-BDB4-634AFD9728D2}"/>
            </c:ext>
          </c:extLst>
        </c:ser>
        <c:ser>
          <c:idx val="2"/>
          <c:order val="2"/>
          <c:tx>
            <c:strRef>
              <c:f>'Experiment Date 10-6-15'!$D$256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10-6-15'!$A$257:$A$263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10-6-15'!$D$257:$D$263</c:f>
              <c:numCache>
                <c:formatCode>General</c:formatCode>
                <c:ptCount val="7"/>
                <c:pt idx="0">
                  <c:v>111.27482829353681</c:v>
                </c:pt>
                <c:pt idx="1">
                  <c:v>103.08639426820822</c:v>
                </c:pt>
                <c:pt idx="2">
                  <c:v>102.2972461387676</c:v>
                </c:pt>
                <c:pt idx="3">
                  <c:v>90.754918194069646</c:v>
                </c:pt>
                <c:pt idx="4">
                  <c:v>100.28600360349888</c:v>
                </c:pt>
                <c:pt idx="5">
                  <c:v>97.220091387603404</c:v>
                </c:pt>
                <c:pt idx="6">
                  <c:v>101.68163945256676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A-495C-BDB4-634AFD972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5656"/>
        <c:axId val="559896048"/>
      </c:lineChart>
      <c:catAx>
        <c:axId val="55989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6048"/>
        <c:crosses val="autoZero"/>
        <c:auto val="1"/>
        <c:lblAlgn val="ctr"/>
        <c:lblOffset val="100"/>
        <c:noMultiLvlLbl val="0"/>
      </c:catAx>
      <c:valAx>
        <c:axId val="5598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Quinoxyfen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10-6-15'!$B$273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10-6-15'!$A$274:$A$280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10-6-15'!$B$274:$B$280</c:f>
              <c:numCache>
                <c:formatCode>General</c:formatCode>
                <c:ptCount val="7"/>
                <c:pt idx="0">
                  <c:v>78.797618514092775</c:v>
                </c:pt>
                <c:pt idx="1">
                  <c:v>86.603244577976341</c:v>
                </c:pt>
                <c:pt idx="2">
                  <c:v>81.383974863095858</c:v>
                </c:pt>
                <c:pt idx="3">
                  <c:v>105.26686753395241</c:v>
                </c:pt>
                <c:pt idx="4">
                  <c:v>100.6336724453309</c:v>
                </c:pt>
                <c:pt idx="5">
                  <c:v>81.509818667409917</c:v>
                </c:pt>
                <c:pt idx="6">
                  <c:v>97.187883870593382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D-4495-AE04-0FE37EB3748B}"/>
            </c:ext>
          </c:extLst>
        </c:ser>
        <c:ser>
          <c:idx val="1"/>
          <c:order val="1"/>
          <c:tx>
            <c:strRef>
              <c:f>'Experiment Date 10-6-15'!$C$273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10-6-15'!$C$274:$C$280</c:f>
              <c:numCache>
                <c:formatCode>General</c:formatCode>
                <c:ptCount val="7"/>
                <c:pt idx="0">
                  <c:v>6.1537234373135901</c:v>
                </c:pt>
                <c:pt idx="1">
                  <c:v>15.341981493476055</c:v>
                </c:pt>
                <c:pt idx="2">
                  <c:v>6.6234332950930321</c:v>
                </c:pt>
                <c:pt idx="3">
                  <c:v>7.0231712742750121</c:v>
                </c:pt>
                <c:pt idx="4">
                  <c:v>6.8292702032815358</c:v>
                </c:pt>
                <c:pt idx="5">
                  <c:v>6.8702219303607341</c:v>
                </c:pt>
                <c:pt idx="6">
                  <c:v>6.1607479790617203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D-4495-AE04-0FE37EB3748B}"/>
            </c:ext>
          </c:extLst>
        </c:ser>
        <c:ser>
          <c:idx val="2"/>
          <c:order val="2"/>
          <c:tx>
            <c:strRef>
              <c:f>'Experiment Date 10-6-15'!$D$273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10-6-15'!$A$274:$A$280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10-6-15'!$D$274:$D$280</c:f>
              <c:numCache>
                <c:formatCode>General</c:formatCode>
                <c:ptCount val="7"/>
                <c:pt idx="0">
                  <c:v>91.381796498631317</c:v>
                </c:pt>
                <c:pt idx="1">
                  <c:v>102.86263799585106</c:v>
                </c:pt>
                <c:pt idx="2">
                  <c:v>92.074736946898625</c:v>
                </c:pt>
                <c:pt idx="3">
                  <c:v>93.755894154486214</c:v>
                </c:pt>
                <c:pt idx="4">
                  <c:v>90.422232907238026</c:v>
                </c:pt>
                <c:pt idx="5">
                  <c:v>94.124805193749353</c:v>
                </c:pt>
                <c:pt idx="6">
                  <c:v>98.677074701892863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D-4495-AE04-0FE37EB37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6832"/>
        <c:axId val="559897224"/>
      </c:lineChart>
      <c:catAx>
        <c:axId val="5598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7224"/>
        <c:crosses val="autoZero"/>
        <c:auto val="1"/>
        <c:lblAlgn val="ctr"/>
        <c:lblOffset val="100"/>
        <c:noMultiLvlLbl val="0"/>
      </c:catAx>
      <c:valAx>
        <c:axId val="55989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Furfural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10-6-15'!$B$289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10-6-15'!$A$290:$A$296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10-6-15'!$B$290:$B$296</c:f>
              <c:numCache>
                <c:formatCode>General</c:formatCode>
                <c:ptCount val="7"/>
                <c:pt idx="0">
                  <c:v>86.175910564578189</c:v>
                </c:pt>
                <c:pt idx="1">
                  <c:v>93.847550320285222</c:v>
                </c:pt>
                <c:pt idx="2">
                  <c:v>81.710344050566007</c:v>
                </c:pt>
                <c:pt idx="3">
                  <c:v>97.454311809066169</c:v>
                </c:pt>
                <c:pt idx="4">
                  <c:v>91.394355070974186</c:v>
                </c:pt>
                <c:pt idx="5">
                  <c:v>67.07245097820531</c:v>
                </c:pt>
                <c:pt idx="6">
                  <c:v>68.820595994806482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D-4C84-9E41-59703123695A}"/>
            </c:ext>
          </c:extLst>
        </c:ser>
        <c:ser>
          <c:idx val="1"/>
          <c:order val="1"/>
          <c:tx>
            <c:strRef>
              <c:f>'Experiment Date 10-6-15'!$C$289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10-6-15'!$C$290:$C$296</c:f>
              <c:numCache>
                <c:formatCode>General</c:formatCode>
                <c:ptCount val="7"/>
                <c:pt idx="0">
                  <c:v>5.9290729435914997</c:v>
                </c:pt>
                <c:pt idx="1">
                  <c:v>7.3550148404004219</c:v>
                </c:pt>
                <c:pt idx="2">
                  <c:v>7.0971183361413237</c:v>
                </c:pt>
                <c:pt idx="3">
                  <c:v>7.7460928610586661</c:v>
                </c:pt>
                <c:pt idx="4">
                  <c:v>6.8859627531232164</c:v>
                </c:pt>
                <c:pt idx="5">
                  <c:v>6.7470387384073964</c:v>
                </c:pt>
                <c:pt idx="6">
                  <c:v>6.2257575554751874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D-4C84-9E41-59703123695A}"/>
            </c:ext>
          </c:extLst>
        </c:ser>
        <c:ser>
          <c:idx val="2"/>
          <c:order val="2"/>
          <c:tx>
            <c:strRef>
              <c:f>'Experiment Date 10-6-15'!$D$289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10-6-15'!$A$290:$A$296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10-6-15'!$D$290:$D$296</c:f>
              <c:numCache>
                <c:formatCode>General</c:formatCode>
                <c:ptCount val="7"/>
                <c:pt idx="0">
                  <c:v>103.25753588687515</c:v>
                </c:pt>
                <c:pt idx="1">
                  <c:v>100.97603322007524</c:v>
                </c:pt>
                <c:pt idx="2">
                  <c:v>93.859915008121035</c:v>
                </c:pt>
                <c:pt idx="3">
                  <c:v>86.68733830271583</c:v>
                </c:pt>
                <c:pt idx="4">
                  <c:v>96.186637453323968</c:v>
                </c:pt>
                <c:pt idx="5">
                  <c:v>90.977558012685662</c:v>
                </c:pt>
                <c:pt idx="6">
                  <c:v>97.563983979898168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BD-4C84-9E41-597031236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8008"/>
        <c:axId val="559898400"/>
      </c:lineChart>
      <c:catAx>
        <c:axId val="55989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8400"/>
        <c:crosses val="autoZero"/>
        <c:auto val="1"/>
        <c:lblAlgn val="ctr"/>
        <c:lblOffset val="100"/>
        <c:noMultiLvlLbl val="0"/>
      </c:catAx>
      <c:valAx>
        <c:axId val="55989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Piperazine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10-6-15'!$B$307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10-6-15'!$A$308:$A$314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10-6-15'!$B$308:$B$314</c:f>
              <c:numCache>
                <c:formatCode>General</c:formatCode>
                <c:ptCount val="7"/>
                <c:pt idx="0">
                  <c:v>67.474284850947399</c:v>
                </c:pt>
                <c:pt idx="1">
                  <c:v>94.455235731028395</c:v>
                </c:pt>
                <c:pt idx="2">
                  <c:v>90.523789211209291</c:v>
                </c:pt>
                <c:pt idx="3">
                  <c:v>102.87869913352644</c:v>
                </c:pt>
                <c:pt idx="4">
                  <c:v>89.586391521158134</c:v>
                </c:pt>
                <c:pt idx="5">
                  <c:v>89.570470067374501</c:v>
                </c:pt>
                <c:pt idx="6">
                  <c:v>63.701629550437701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4C-47CA-B9D6-80F8899AE232}"/>
            </c:ext>
          </c:extLst>
        </c:ser>
        <c:ser>
          <c:idx val="1"/>
          <c:order val="1"/>
          <c:tx>
            <c:strRef>
              <c:f>'Experiment Date 10-6-15'!$C$307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10-6-15'!$C$308:$C$314</c:f>
              <c:numCache>
                <c:formatCode>General</c:formatCode>
                <c:ptCount val="7"/>
                <c:pt idx="0">
                  <c:v>6.0918474592705785</c:v>
                </c:pt>
                <c:pt idx="1">
                  <c:v>6.064001200152485</c:v>
                </c:pt>
                <c:pt idx="2">
                  <c:v>7.5027255822732855</c:v>
                </c:pt>
                <c:pt idx="3">
                  <c:v>6.8366244354480941</c:v>
                </c:pt>
                <c:pt idx="4">
                  <c:v>6.599972436032786</c:v>
                </c:pt>
                <c:pt idx="5">
                  <c:v>7.0620411765992701</c:v>
                </c:pt>
                <c:pt idx="6">
                  <c:v>5.9564633652486796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C-47CA-B9D6-80F8899AE232}"/>
            </c:ext>
          </c:extLst>
        </c:ser>
        <c:ser>
          <c:idx val="2"/>
          <c:order val="2"/>
          <c:tx>
            <c:strRef>
              <c:f>'Experiment Date 10-6-15'!$D$307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10-6-15'!$A$308:$A$314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10-6-15'!$D$308:$D$314</c:f>
              <c:numCache>
                <c:formatCode>General</c:formatCode>
                <c:ptCount val="7"/>
                <c:pt idx="0">
                  <c:v>105.29453444506471</c:v>
                </c:pt>
                <c:pt idx="1">
                  <c:v>108.77749741679081</c:v>
                </c:pt>
                <c:pt idx="2">
                  <c:v>98.713285240810521</c:v>
                </c:pt>
                <c:pt idx="3">
                  <c:v>95.001818401026227</c:v>
                </c:pt>
                <c:pt idx="4">
                  <c:v>96.198655660320597</c:v>
                </c:pt>
                <c:pt idx="5">
                  <c:v>100.41847429637092</c:v>
                </c:pt>
                <c:pt idx="6">
                  <c:v>97.653901053999689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4C-47CA-B9D6-80F8899AE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99184"/>
        <c:axId val="559899576"/>
      </c:lineChart>
      <c:catAx>
        <c:axId val="5598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9576"/>
        <c:crosses val="autoZero"/>
        <c:auto val="1"/>
        <c:lblAlgn val="ctr"/>
        <c:lblOffset val="100"/>
        <c:noMultiLvlLbl val="0"/>
      </c:catAx>
      <c:valAx>
        <c:axId val="5598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9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PFHxA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'Experiment Date 10-6-15'!$B$325</c:f>
              <c:strCache>
                <c:ptCount val="1"/>
                <c:pt idx="0">
                  <c:v>MFR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'Experiment Date 10-6-15'!$A$326:$A$332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10-6-15'!$B$326:$B$332</c:f>
              <c:numCache>
                <c:formatCode>General</c:formatCode>
                <c:ptCount val="7"/>
                <c:pt idx="0">
                  <c:v>97.767502026370082</c:v>
                </c:pt>
                <c:pt idx="1">
                  <c:v>108.06992577076453</c:v>
                </c:pt>
                <c:pt idx="2">
                  <c:v>105.11385261496719</c:v>
                </c:pt>
                <c:pt idx="3">
                  <c:v>112.0774113468657</c:v>
                </c:pt>
                <c:pt idx="4">
                  <c:v>101.55868271379795</c:v>
                </c:pt>
                <c:pt idx="5">
                  <c:v>98.155383849117399</c:v>
                </c:pt>
                <c:pt idx="6">
                  <c:v>104.40920499427364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0B-4DCB-880A-3508A31DE944}"/>
            </c:ext>
          </c:extLst>
        </c:ser>
        <c:ser>
          <c:idx val="1"/>
          <c:order val="1"/>
          <c:tx>
            <c:strRef>
              <c:f>'Experiment Date 10-6-15'!$C$325</c:f>
              <c:strCache>
                <c:ptCount val="1"/>
                <c:pt idx="0">
                  <c:v>LDH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10-6-15'!$C$326:$C$332</c:f>
              <c:numCache>
                <c:formatCode>General</c:formatCode>
                <c:ptCount val="7"/>
                <c:pt idx="0">
                  <c:v>6.356671555965673</c:v>
                </c:pt>
                <c:pt idx="1">
                  <c:v>5.2566294949887515</c:v>
                </c:pt>
                <c:pt idx="2">
                  <c:v>6.6633759503523313</c:v>
                </c:pt>
                <c:pt idx="3">
                  <c:v>6.2032034318049014</c:v>
                </c:pt>
                <c:pt idx="4">
                  <c:v>6.1084528879525459</c:v>
                </c:pt>
                <c:pt idx="5">
                  <c:v>5.8763349377084468</c:v>
                </c:pt>
                <c:pt idx="6">
                  <c:v>6.9749688956856657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0B-4DCB-880A-3508A31DE944}"/>
            </c:ext>
          </c:extLst>
        </c:ser>
        <c:ser>
          <c:idx val="2"/>
          <c:order val="2"/>
          <c:tx>
            <c:strRef>
              <c:f>'Experiment Date 10-6-15'!$D$325</c:f>
              <c:strCache>
                <c:ptCount val="1"/>
                <c:pt idx="0">
                  <c:v>CellTiter Blue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'Experiment Date 10-6-15'!$A$326:$A$332</c:f>
              <c:strCache>
                <c:ptCount val="7"/>
                <c:pt idx="0">
                  <c:v>0.03 µM</c:v>
                </c:pt>
                <c:pt idx="1">
                  <c:v>0.1 µM</c:v>
                </c:pt>
                <c:pt idx="2">
                  <c:v>0.3 µM</c:v>
                </c:pt>
                <c:pt idx="3">
                  <c:v>1 µM</c:v>
                </c:pt>
                <c:pt idx="4">
                  <c:v>3 µM</c:v>
                </c:pt>
                <c:pt idx="5">
                  <c:v>10 µM</c:v>
                </c:pt>
                <c:pt idx="6">
                  <c:v>40 µM</c:v>
                </c:pt>
              </c:strCache>
            </c:strRef>
          </c:cat>
          <c:val>
            <c:numRef>
              <c:f>'Experiment Date 10-6-15'!$D$326:$D$332</c:f>
              <c:numCache>
                <c:formatCode>General</c:formatCode>
                <c:ptCount val="7"/>
                <c:pt idx="0">
                  <c:v>101.14486290628555</c:v>
                </c:pt>
                <c:pt idx="1">
                  <c:v>102.6588806144414</c:v>
                </c:pt>
                <c:pt idx="2">
                  <c:v>101.52344527918918</c:v>
                </c:pt>
                <c:pt idx="3">
                  <c:v>96.061161283539647</c:v>
                </c:pt>
                <c:pt idx="4">
                  <c:v>98.479184859078529</c:v>
                </c:pt>
                <c:pt idx="5">
                  <c:v>97.074397923283229</c:v>
                </c:pt>
                <c:pt idx="6">
                  <c:v>97.204708787887924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B-4DCB-880A-3508A31DE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900360"/>
        <c:axId val="559900752"/>
      </c:lineChart>
      <c:catAx>
        <c:axId val="55990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00752"/>
        <c:crosses val="autoZero"/>
        <c:auto val="1"/>
        <c:lblAlgn val="ctr"/>
        <c:lblOffset val="100"/>
        <c:noMultiLvlLbl val="0"/>
      </c:catAx>
      <c:valAx>
        <c:axId val="5599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0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5" Type="http://schemas.openxmlformats.org/officeDocument/2006/relationships/chart" Target="../charts/chart97.xml"/><Relationship Id="rId4" Type="http://schemas.openxmlformats.org/officeDocument/2006/relationships/chart" Target="../charts/chart9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4" Type="http://schemas.openxmlformats.org/officeDocument/2006/relationships/chart" Target="../charts/chart10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4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442912</xdr:colOff>
      <xdr:row>236</xdr:row>
      <xdr:rowOff>33337</xdr:rowOff>
    </xdr:from>
    <xdr:to>
      <xdr:col>13</xdr:col>
      <xdr:colOff>138112</xdr:colOff>
      <xdr:row>250</xdr:row>
      <xdr:rowOff>109537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253</xdr:row>
      <xdr:rowOff>109537</xdr:rowOff>
    </xdr:from>
    <xdr:to>
      <xdr:col>13</xdr:col>
      <xdr:colOff>176212</xdr:colOff>
      <xdr:row>267</xdr:row>
      <xdr:rowOff>185737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519112</xdr:colOff>
      <xdr:row>269</xdr:row>
      <xdr:rowOff>147637</xdr:rowOff>
    </xdr:from>
    <xdr:to>
      <xdr:col>13</xdr:col>
      <xdr:colOff>214312</xdr:colOff>
      <xdr:row>284</xdr:row>
      <xdr:rowOff>33337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404812</xdr:colOff>
      <xdr:row>286</xdr:row>
      <xdr:rowOff>80962</xdr:rowOff>
    </xdr:from>
    <xdr:to>
      <xdr:col>13</xdr:col>
      <xdr:colOff>100012</xdr:colOff>
      <xdr:row>302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295275</xdr:colOff>
      <xdr:row>304</xdr:row>
      <xdr:rowOff>95250</xdr:rowOff>
    </xdr:from>
    <xdr:to>
      <xdr:col>12</xdr:col>
      <xdr:colOff>600075</xdr:colOff>
      <xdr:row>318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366712</xdr:colOff>
      <xdr:row>320</xdr:row>
      <xdr:rowOff>152400</xdr:rowOff>
    </xdr:from>
    <xdr:to>
      <xdr:col>13</xdr:col>
      <xdr:colOff>61912</xdr:colOff>
      <xdr:row>335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236</xdr:row>
      <xdr:rowOff>147637</xdr:rowOff>
    </xdr:from>
    <xdr:to>
      <xdr:col>12</xdr:col>
      <xdr:colOff>57150</xdr:colOff>
      <xdr:row>249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242887</xdr:colOff>
      <xdr:row>252</xdr:row>
      <xdr:rowOff>100012</xdr:rowOff>
    </xdr:from>
    <xdr:to>
      <xdr:col>12</xdr:col>
      <xdr:colOff>166687</xdr:colOff>
      <xdr:row>266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109537</xdr:colOff>
      <xdr:row>269</xdr:row>
      <xdr:rowOff>90487</xdr:rowOff>
    </xdr:from>
    <xdr:to>
      <xdr:col>12</xdr:col>
      <xdr:colOff>33337</xdr:colOff>
      <xdr:row>283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109537</xdr:colOff>
      <xdr:row>286</xdr:row>
      <xdr:rowOff>138112</xdr:rowOff>
    </xdr:from>
    <xdr:to>
      <xdr:col>12</xdr:col>
      <xdr:colOff>33337</xdr:colOff>
      <xdr:row>301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33337</xdr:colOff>
      <xdr:row>304</xdr:row>
      <xdr:rowOff>33337</xdr:rowOff>
    </xdr:from>
    <xdr:to>
      <xdr:col>11</xdr:col>
      <xdr:colOff>566737</xdr:colOff>
      <xdr:row>318</xdr:row>
      <xdr:rowOff>109537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14287</xdr:colOff>
      <xdr:row>321</xdr:row>
      <xdr:rowOff>80962</xdr:rowOff>
    </xdr:from>
    <xdr:to>
      <xdr:col>11</xdr:col>
      <xdr:colOff>547687</xdr:colOff>
      <xdr:row>335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236</xdr:row>
      <xdr:rowOff>147637</xdr:rowOff>
    </xdr:from>
    <xdr:to>
      <xdr:col>12</xdr:col>
      <xdr:colOff>195262</xdr:colOff>
      <xdr:row>251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128587</xdr:colOff>
      <xdr:row>252</xdr:row>
      <xdr:rowOff>80962</xdr:rowOff>
    </xdr:from>
    <xdr:to>
      <xdr:col>12</xdr:col>
      <xdr:colOff>176212</xdr:colOff>
      <xdr:row>266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138112</xdr:colOff>
      <xdr:row>269</xdr:row>
      <xdr:rowOff>109537</xdr:rowOff>
    </xdr:from>
    <xdr:to>
      <xdr:col>12</xdr:col>
      <xdr:colOff>185737</xdr:colOff>
      <xdr:row>283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52387</xdr:colOff>
      <xdr:row>285</xdr:row>
      <xdr:rowOff>128587</xdr:rowOff>
    </xdr:from>
    <xdr:to>
      <xdr:col>12</xdr:col>
      <xdr:colOff>100012</xdr:colOff>
      <xdr:row>300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261937</xdr:colOff>
      <xdr:row>302</xdr:row>
      <xdr:rowOff>128587</xdr:rowOff>
    </xdr:from>
    <xdr:to>
      <xdr:col>12</xdr:col>
      <xdr:colOff>309562</xdr:colOff>
      <xdr:row>317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100012</xdr:colOff>
      <xdr:row>320</xdr:row>
      <xdr:rowOff>80962</xdr:rowOff>
    </xdr:from>
    <xdr:to>
      <xdr:col>12</xdr:col>
      <xdr:colOff>147637</xdr:colOff>
      <xdr:row>334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461962</xdr:colOff>
      <xdr:row>237</xdr:row>
      <xdr:rowOff>4762</xdr:rowOff>
    </xdr:from>
    <xdr:to>
      <xdr:col>12</xdr:col>
      <xdr:colOff>157162</xdr:colOff>
      <xdr:row>251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442912</xdr:colOff>
      <xdr:row>252</xdr:row>
      <xdr:rowOff>138112</xdr:rowOff>
    </xdr:from>
    <xdr:to>
      <xdr:col>12</xdr:col>
      <xdr:colOff>138112</xdr:colOff>
      <xdr:row>267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290512</xdr:colOff>
      <xdr:row>269</xdr:row>
      <xdr:rowOff>147637</xdr:rowOff>
    </xdr:from>
    <xdr:to>
      <xdr:col>12</xdr:col>
      <xdr:colOff>595312</xdr:colOff>
      <xdr:row>284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157162</xdr:colOff>
      <xdr:row>285</xdr:row>
      <xdr:rowOff>100012</xdr:rowOff>
    </xdr:from>
    <xdr:to>
      <xdr:col>12</xdr:col>
      <xdr:colOff>461962</xdr:colOff>
      <xdr:row>299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119062</xdr:colOff>
      <xdr:row>302</xdr:row>
      <xdr:rowOff>4762</xdr:rowOff>
    </xdr:from>
    <xdr:to>
      <xdr:col>12</xdr:col>
      <xdr:colOff>423862</xdr:colOff>
      <xdr:row>316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71437</xdr:colOff>
      <xdr:row>320</xdr:row>
      <xdr:rowOff>176212</xdr:rowOff>
    </xdr:from>
    <xdr:to>
      <xdr:col>12</xdr:col>
      <xdr:colOff>376237</xdr:colOff>
      <xdr:row>335</xdr:row>
      <xdr:rowOff>61912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237</xdr:row>
      <xdr:rowOff>52387</xdr:rowOff>
    </xdr:from>
    <xdr:to>
      <xdr:col>12</xdr:col>
      <xdr:colOff>290512</xdr:colOff>
      <xdr:row>251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128587</xdr:colOff>
      <xdr:row>253</xdr:row>
      <xdr:rowOff>42862</xdr:rowOff>
    </xdr:from>
    <xdr:to>
      <xdr:col>12</xdr:col>
      <xdr:colOff>214312</xdr:colOff>
      <xdr:row>267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166687</xdr:colOff>
      <xdr:row>269</xdr:row>
      <xdr:rowOff>100012</xdr:rowOff>
    </xdr:from>
    <xdr:to>
      <xdr:col>12</xdr:col>
      <xdr:colOff>252412</xdr:colOff>
      <xdr:row>283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90487</xdr:colOff>
      <xdr:row>285</xdr:row>
      <xdr:rowOff>185737</xdr:rowOff>
    </xdr:from>
    <xdr:to>
      <xdr:col>12</xdr:col>
      <xdr:colOff>176212</xdr:colOff>
      <xdr:row>300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357187</xdr:colOff>
      <xdr:row>303</xdr:row>
      <xdr:rowOff>147637</xdr:rowOff>
    </xdr:from>
    <xdr:to>
      <xdr:col>12</xdr:col>
      <xdr:colOff>442912</xdr:colOff>
      <xdr:row>318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300037</xdr:colOff>
      <xdr:row>321</xdr:row>
      <xdr:rowOff>23812</xdr:rowOff>
    </xdr:from>
    <xdr:to>
      <xdr:col>12</xdr:col>
      <xdr:colOff>385762</xdr:colOff>
      <xdr:row>335</xdr:row>
      <xdr:rowOff>100012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237</xdr:row>
      <xdr:rowOff>109537</xdr:rowOff>
    </xdr:from>
    <xdr:to>
      <xdr:col>12</xdr:col>
      <xdr:colOff>152400</xdr:colOff>
      <xdr:row>251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157162</xdr:colOff>
      <xdr:row>253</xdr:row>
      <xdr:rowOff>138112</xdr:rowOff>
    </xdr:from>
    <xdr:to>
      <xdr:col>12</xdr:col>
      <xdr:colOff>166687</xdr:colOff>
      <xdr:row>268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61912</xdr:colOff>
      <xdr:row>269</xdr:row>
      <xdr:rowOff>176212</xdr:rowOff>
    </xdr:from>
    <xdr:to>
      <xdr:col>12</xdr:col>
      <xdr:colOff>71437</xdr:colOff>
      <xdr:row>284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161925</xdr:colOff>
      <xdr:row>286</xdr:row>
      <xdr:rowOff>104775</xdr:rowOff>
    </xdr:from>
    <xdr:to>
      <xdr:col>12</xdr:col>
      <xdr:colOff>171450</xdr:colOff>
      <xdr:row>300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242887</xdr:colOff>
      <xdr:row>303</xdr:row>
      <xdr:rowOff>85725</xdr:rowOff>
    </xdr:from>
    <xdr:to>
      <xdr:col>12</xdr:col>
      <xdr:colOff>252412</xdr:colOff>
      <xdr:row>317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595312</xdr:colOff>
      <xdr:row>319</xdr:row>
      <xdr:rowOff>180975</xdr:rowOff>
    </xdr:from>
    <xdr:to>
      <xdr:col>11</xdr:col>
      <xdr:colOff>604837</xdr:colOff>
      <xdr:row>334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</xdr:colOff>
      <xdr:row>236</xdr:row>
      <xdr:rowOff>104775</xdr:rowOff>
    </xdr:from>
    <xdr:to>
      <xdr:col>12</xdr:col>
      <xdr:colOff>42862</xdr:colOff>
      <xdr:row>250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604837</xdr:colOff>
      <xdr:row>252</xdr:row>
      <xdr:rowOff>142875</xdr:rowOff>
    </xdr:from>
    <xdr:to>
      <xdr:col>12</xdr:col>
      <xdr:colOff>14287</xdr:colOff>
      <xdr:row>267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119062</xdr:colOff>
      <xdr:row>269</xdr:row>
      <xdr:rowOff>123825</xdr:rowOff>
    </xdr:from>
    <xdr:to>
      <xdr:col>12</xdr:col>
      <xdr:colOff>138112</xdr:colOff>
      <xdr:row>284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100012</xdr:colOff>
      <xdr:row>285</xdr:row>
      <xdr:rowOff>66675</xdr:rowOff>
    </xdr:from>
    <xdr:to>
      <xdr:col>12</xdr:col>
      <xdr:colOff>119062</xdr:colOff>
      <xdr:row>299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33337</xdr:colOff>
      <xdr:row>302</xdr:row>
      <xdr:rowOff>0</xdr:rowOff>
    </xdr:from>
    <xdr:to>
      <xdr:col>12</xdr:col>
      <xdr:colOff>52387</xdr:colOff>
      <xdr:row>316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90487</xdr:colOff>
      <xdr:row>319</xdr:row>
      <xdr:rowOff>28575</xdr:rowOff>
    </xdr:from>
    <xdr:to>
      <xdr:col>12</xdr:col>
      <xdr:colOff>109537</xdr:colOff>
      <xdr:row>333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236</xdr:row>
      <xdr:rowOff>71437</xdr:rowOff>
    </xdr:from>
    <xdr:to>
      <xdr:col>12</xdr:col>
      <xdr:colOff>295275</xdr:colOff>
      <xdr:row>250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42862</xdr:colOff>
      <xdr:row>252</xdr:row>
      <xdr:rowOff>23812</xdr:rowOff>
    </xdr:from>
    <xdr:to>
      <xdr:col>12</xdr:col>
      <xdr:colOff>185737</xdr:colOff>
      <xdr:row>266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509587</xdr:colOff>
      <xdr:row>267</xdr:row>
      <xdr:rowOff>138112</xdr:rowOff>
    </xdr:from>
    <xdr:to>
      <xdr:col>12</xdr:col>
      <xdr:colOff>42862</xdr:colOff>
      <xdr:row>282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500062</xdr:colOff>
      <xdr:row>284</xdr:row>
      <xdr:rowOff>4762</xdr:rowOff>
    </xdr:from>
    <xdr:to>
      <xdr:col>12</xdr:col>
      <xdr:colOff>33337</xdr:colOff>
      <xdr:row>298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566737</xdr:colOff>
      <xdr:row>300</xdr:row>
      <xdr:rowOff>147637</xdr:rowOff>
    </xdr:from>
    <xdr:to>
      <xdr:col>12</xdr:col>
      <xdr:colOff>100012</xdr:colOff>
      <xdr:row>315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566737</xdr:colOff>
      <xdr:row>319</xdr:row>
      <xdr:rowOff>33337</xdr:rowOff>
    </xdr:from>
    <xdr:to>
      <xdr:col>12</xdr:col>
      <xdr:colOff>100012</xdr:colOff>
      <xdr:row>333</xdr:row>
      <xdr:rowOff>109537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236</xdr:row>
      <xdr:rowOff>4762</xdr:rowOff>
    </xdr:from>
    <xdr:to>
      <xdr:col>13</xdr:col>
      <xdr:colOff>57150</xdr:colOff>
      <xdr:row>250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500062</xdr:colOff>
      <xdr:row>251</xdr:row>
      <xdr:rowOff>166687</xdr:rowOff>
    </xdr:from>
    <xdr:to>
      <xdr:col>13</xdr:col>
      <xdr:colOff>119062</xdr:colOff>
      <xdr:row>266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119062</xdr:colOff>
      <xdr:row>268</xdr:row>
      <xdr:rowOff>100012</xdr:rowOff>
    </xdr:from>
    <xdr:to>
      <xdr:col>12</xdr:col>
      <xdr:colOff>347662</xdr:colOff>
      <xdr:row>282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252412</xdr:colOff>
      <xdr:row>285</xdr:row>
      <xdr:rowOff>157162</xdr:rowOff>
    </xdr:from>
    <xdr:to>
      <xdr:col>12</xdr:col>
      <xdr:colOff>481012</xdr:colOff>
      <xdr:row>300</xdr:row>
      <xdr:rowOff>42862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119062</xdr:colOff>
      <xdr:row>302</xdr:row>
      <xdr:rowOff>176212</xdr:rowOff>
    </xdr:from>
    <xdr:to>
      <xdr:col>12</xdr:col>
      <xdr:colOff>347662</xdr:colOff>
      <xdr:row>317</xdr:row>
      <xdr:rowOff>61912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61912</xdr:colOff>
      <xdr:row>320</xdr:row>
      <xdr:rowOff>42862</xdr:rowOff>
    </xdr:from>
    <xdr:to>
      <xdr:col>12</xdr:col>
      <xdr:colOff>290512</xdr:colOff>
      <xdr:row>334</xdr:row>
      <xdr:rowOff>119062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</xdr:colOff>
      <xdr:row>236</xdr:row>
      <xdr:rowOff>138112</xdr:rowOff>
    </xdr:from>
    <xdr:to>
      <xdr:col>12</xdr:col>
      <xdr:colOff>347662</xdr:colOff>
      <xdr:row>251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252</xdr:row>
      <xdr:rowOff>80962</xdr:rowOff>
    </xdr:from>
    <xdr:to>
      <xdr:col>12</xdr:col>
      <xdr:colOff>309562</xdr:colOff>
      <xdr:row>266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500062</xdr:colOff>
      <xdr:row>268</xdr:row>
      <xdr:rowOff>147637</xdr:rowOff>
    </xdr:from>
    <xdr:to>
      <xdr:col>12</xdr:col>
      <xdr:colOff>195262</xdr:colOff>
      <xdr:row>283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442912</xdr:colOff>
      <xdr:row>284</xdr:row>
      <xdr:rowOff>14287</xdr:rowOff>
    </xdr:from>
    <xdr:to>
      <xdr:col>12</xdr:col>
      <xdr:colOff>138112</xdr:colOff>
      <xdr:row>298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433387</xdr:colOff>
      <xdr:row>301</xdr:row>
      <xdr:rowOff>147637</xdr:rowOff>
    </xdr:from>
    <xdr:to>
      <xdr:col>12</xdr:col>
      <xdr:colOff>128587</xdr:colOff>
      <xdr:row>316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528637</xdr:colOff>
      <xdr:row>321</xdr:row>
      <xdr:rowOff>4762</xdr:rowOff>
    </xdr:from>
    <xdr:to>
      <xdr:col>12</xdr:col>
      <xdr:colOff>223837</xdr:colOff>
      <xdr:row>335</xdr:row>
      <xdr:rowOff>80962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109537</xdr:colOff>
      <xdr:row>237</xdr:row>
      <xdr:rowOff>4762</xdr:rowOff>
    </xdr:from>
    <xdr:to>
      <xdr:col>12</xdr:col>
      <xdr:colOff>414337</xdr:colOff>
      <xdr:row>251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157162</xdr:colOff>
      <xdr:row>253</xdr:row>
      <xdr:rowOff>80962</xdr:rowOff>
    </xdr:from>
    <xdr:to>
      <xdr:col>12</xdr:col>
      <xdr:colOff>461962</xdr:colOff>
      <xdr:row>267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61912</xdr:colOff>
      <xdr:row>269</xdr:row>
      <xdr:rowOff>109537</xdr:rowOff>
    </xdr:from>
    <xdr:to>
      <xdr:col>12</xdr:col>
      <xdr:colOff>366712</xdr:colOff>
      <xdr:row>283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519112</xdr:colOff>
      <xdr:row>286</xdr:row>
      <xdr:rowOff>4762</xdr:rowOff>
    </xdr:from>
    <xdr:to>
      <xdr:col>12</xdr:col>
      <xdr:colOff>214312</xdr:colOff>
      <xdr:row>300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509587</xdr:colOff>
      <xdr:row>302</xdr:row>
      <xdr:rowOff>138112</xdr:rowOff>
    </xdr:from>
    <xdr:to>
      <xdr:col>12</xdr:col>
      <xdr:colOff>204787</xdr:colOff>
      <xdr:row>317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4762</xdr:colOff>
      <xdr:row>320</xdr:row>
      <xdr:rowOff>185737</xdr:rowOff>
    </xdr:from>
    <xdr:to>
      <xdr:col>12</xdr:col>
      <xdr:colOff>309562</xdr:colOff>
      <xdr:row>335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235</xdr:row>
      <xdr:rowOff>147637</xdr:rowOff>
    </xdr:from>
    <xdr:to>
      <xdr:col>12</xdr:col>
      <xdr:colOff>276225</xdr:colOff>
      <xdr:row>250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185737</xdr:colOff>
      <xdr:row>251</xdr:row>
      <xdr:rowOff>42862</xdr:rowOff>
    </xdr:from>
    <xdr:to>
      <xdr:col>12</xdr:col>
      <xdr:colOff>300037</xdr:colOff>
      <xdr:row>265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</xdr:colOff>
      <xdr:row>267</xdr:row>
      <xdr:rowOff>138112</xdr:rowOff>
    </xdr:from>
    <xdr:to>
      <xdr:col>12</xdr:col>
      <xdr:colOff>128587</xdr:colOff>
      <xdr:row>282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461962</xdr:colOff>
      <xdr:row>284</xdr:row>
      <xdr:rowOff>185737</xdr:rowOff>
    </xdr:from>
    <xdr:to>
      <xdr:col>11</xdr:col>
      <xdr:colOff>576262</xdr:colOff>
      <xdr:row>299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404812</xdr:colOff>
      <xdr:row>301</xdr:row>
      <xdr:rowOff>138112</xdr:rowOff>
    </xdr:from>
    <xdr:to>
      <xdr:col>11</xdr:col>
      <xdr:colOff>519112</xdr:colOff>
      <xdr:row>316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404812</xdr:colOff>
      <xdr:row>318</xdr:row>
      <xdr:rowOff>176212</xdr:rowOff>
    </xdr:from>
    <xdr:to>
      <xdr:col>11</xdr:col>
      <xdr:colOff>519112</xdr:colOff>
      <xdr:row>333</xdr:row>
      <xdr:rowOff>61912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338137</xdr:colOff>
      <xdr:row>236</xdr:row>
      <xdr:rowOff>166687</xdr:rowOff>
    </xdr:from>
    <xdr:to>
      <xdr:col>13</xdr:col>
      <xdr:colOff>33337</xdr:colOff>
      <xdr:row>251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195262</xdr:colOff>
      <xdr:row>252</xdr:row>
      <xdr:rowOff>176212</xdr:rowOff>
    </xdr:from>
    <xdr:to>
      <xdr:col>12</xdr:col>
      <xdr:colOff>500062</xdr:colOff>
      <xdr:row>267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261937</xdr:colOff>
      <xdr:row>269</xdr:row>
      <xdr:rowOff>33337</xdr:rowOff>
    </xdr:from>
    <xdr:to>
      <xdr:col>12</xdr:col>
      <xdr:colOff>566737</xdr:colOff>
      <xdr:row>283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290512</xdr:colOff>
      <xdr:row>285</xdr:row>
      <xdr:rowOff>23812</xdr:rowOff>
    </xdr:from>
    <xdr:to>
      <xdr:col>12</xdr:col>
      <xdr:colOff>595312</xdr:colOff>
      <xdr:row>299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376237</xdr:colOff>
      <xdr:row>302</xdr:row>
      <xdr:rowOff>80962</xdr:rowOff>
    </xdr:from>
    <xdr:to>
      <xdr:col>13</xdr:col>
      <xdr:colOff>71437</xdr:colOff>
      <xdr:row>316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300037</xdr:colOff>
      <xdr:row>323</xdr:row>
      <xdr:rowOff>61912</xdr:rowOff>
    </xdr:from>
    <xdr:to>
      <xdr:col>12</xdr:col>
      <xdr:colOff>604837</xdr:colOff>
      <xdr:row>337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490537</xdr:colOff>
      <xdr:row>236</xdr:row>
      <xdr:rowOff>80962</xdr:rowOff>
    </xdr:from>
    <xdr:to>
      <xdr:col>11</xdr:col>
      <xdr:colOff>290512</xdr:colOff>
      <xdr:row>250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538162</xdr:colOff>
      <xdr:row>252</xdr:row>
      <xdr:rowOff>147637</xdr:rowOff>
    </xdr:from>
    <xdr:to>
      <xdr:col>11</xdr:col>
      <xdr:colOff>338137</xdr:colOff>
      <xdr:row>267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519112</xdr:colOff>
      <xdr:row>268</xdr:row>
      <xdr:rowOff>71437</xdr:rowOff>
    </xdr:from>
    <xdr:to>
      <xdr:col>11</xdr:col>
      <xdr:colOff>319087</xdr:colOff>
      <xdr:row>282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538162</xdr:colOff>
      <xdr:row>285</xdr:row>
      <xdr:rowOff>42862</xdr:rowOff>
    </xdr:from>
    <xdr:to>
      <xdr:col>11</xdr:col>
      <xdr:colOff>338137</xdr:colOff>
      <xdr:row>299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128587</xdr:colOff>
      <xdr:row>301</xdr:row>
      <xdr:rowOff>42862</xdr:rowOff>
    </xdr:from>
    <xdr:to>
      <xdr:col>11</xdr:col>
      <xdr:colOff>538162</xdr:colOff>
      <xdr:row>315</xdr:row>
      <xdr:rowOff>119062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80962</xdr:colOff>
      <xdr:row>318</xdr:row>
      <xdr:rowOff>119062</xdr:rowOff>
    </xdr:from>
    <xdr:to>
      <xdr:col>11</xdr:col>
      <xdr:colOff>490537</xdr:colOff>
      <xdr:row>333</xdr:row>
      <xdr:rowOff>4762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236</xdr:row>
      <xdr:rowOff>23812</xdr:rowOff>
    </xdr:from>
    <xdr:to>
      <xdr:col>11</xdr:col>
      <xdr:colOff>400050</xdr:colOff>
      <xdr:row>250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471487</xdr:colOff>
      <xdr:row>251</xdr:row>
      <xdr:rowOff>128587</xdr:rowOff>
    </xdr:from>
    <xdr:to>
      <xdr:col>11</xdr:col>
      <xdr:colOff>404812</xdr:colOff>
      <xdr:row>266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433387</xdr:colOff>
      <xdr:row>267</xdr:row>
      <xdr:rowOff>119062</xdr:rowOff>
    </xdr:from>
    <xdr:to>
      <xdr:col>11</xdr:col>
      <xdr:colOff>366712</xdr:colOff>
      <xdr:row>282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423862</xdr:colOff>
      <xdr:row>284</xdr:row>
      <xdr:rowOff>100012</xdr:rowOff>
    </xdr:from>
    <xdr:to>
      <xdr:col>11</xdr:col>
      <xdr:colOff>357187</xdr:colOff>
      <xdr:row>298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423862</xdr:colOff>
      <xdr:row>301</xdr:row>
      <xdr:rowOff>61912</xdr:rowOff>
    </xdr:from>
    <xdr:to>
      <xdr:col>11</xdr:col>
      <xdr:colOff>357187</xdr:colOff>
      <xdr:row>315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385762</xdr:colOff>
      <xdr:row>319</xdr:row>
      <xdr:rowOff>147637</xdr:rowOff>
    </xdr:from>
    <xdr:to>
      <xdr:col>11</xdr:col>
      <xdr:colOff>319087</xdr:colOff>
      <xdr:row>334</xdr:row>
      <xdr:rowOff>33337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236</xdr:row>
      <xdr:rowOff>90487</xdr:rowOff>
    </xdr:from>
    <xdr:to>
      <xdr:col>12</xdr:col>
      <xdr:colOff>33337</xdr:colOff>
      <xdr:row>250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490537</xdr:colOff>
      <xdr:row>252</xdr:row>
      <xdr:rowOff>61912</xdr:rowOff>
    </xdr:from>
    <xdr:to>
      <xdr:col>12</xdr:col>
      <xdr:colOff>14287</xdr:colOff>
      <xdr:row>266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557212</xdr:colOff>
      <xdr:row>236</xdr:row>
      <xdr:rowOff>176212</xdr:rowOff>
    </xdr:from>
    <xdr:to>
      <xdr:col>12</xdr:col>
      <xdr:colOff>252412</xdr:colOff>
      <xdr:row>251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557212</xdr:colOff>
      <xdr:row>252</xdr:row>
      <xdr:rowOff>128587</xdr:rowOff>
    </xdr:from>
    <xdr:to>
      <xdr:col>12</xdr:col>
      <xdr:colOff>252412</xdr:colOff>
      <xdr:row>267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566737</xdr:colOff>
      <xdr:row>268</xdr:row>
      <xdr:rowOff>33337</xdr:rowOff>
    </xdr:from>
    <xdr:to>
      <xdr:col>12</xdr:col>
      <xdr:colOff>261937</xdr:colOff>
      <xdr:row>282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452437</xdr:colOff>
      <xdr:row>321</xdr:row>
      <xdr:rowOff>42862</xdr:rowOff>
    </xdr:from>
    <xdr:to>
      <xdr:col>12</xdr:col>
      <xdr:colOff>147637</xdr:colOff>
      <xdr:row>335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442912</xdr:colOff>
      <xdr:row>304</xdr:row>
      <xdr:rowOff>4762</xdr:rowOff>
    </xdr:from>
    <xdr:to>
      <xdr:col>12</xdr:col>
      <xdr:colOff>138112</xdr:colOff>
      <xdr:row>318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576262</xdr:colOff>
      <xdr:row>321</xdr:row>
      <xdr:rowOff>33337</xdr:rowOff>
    </xdr:from>
    <xdr:to>
      <xdr:col>12</xdr:col>
      <xdr:colOff>271462</xdr:colOff>
      <xdr:row>335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509587</xdr:colOff>
      <xdr:row>302</xdr:row>
      <xdr:rowOff>109537</xdr:rowOff>
    </xdr:from>
    <xdr:to>
      <xdr:col>12</xdr:col>
      <xdr:colOff>204787</xdr:colOff>
      <xdr:row>316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528637</xdr:colOff>
      <xdr:row>285</xdr:row>
      <xdr:rowOff>90487</xdr:rowOff>
    </xdr:from>
    <xdr:to>
      <xdr:col>12</xdr:col>
      <xdr:colOff>223837</xdr:colOff>
      <xdr:row>299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385762</xdr:colOff>
      <xdr:row>236</xdr:row>
      <xdr:rowOff>14287</xdr:rowOff>
    </xdr:from>
    <xdr:to>
      <xdr:col>12</xdr:col>
      <xdr:colOff>80962</xdr:colOff>
      <xdr:row>250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514350</xdr:colOff>
      <xdr:row>268</xdr:row>
      <xdr:rowOff>147637</xdr:rowOff>
    </xdr:from>
    <xdr:to>
      <xdr:col>12</xdr:col>
      <xdr:colOff>209550</xdr:colOff>
      <xdr:row>283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500062</xdr:colOff>
      <xdr:row>252</xdr:row>
      <xdr:rowOff>90487</xdr:rowOff>
    </xdr:from>
    <xdr:to>
      <xdr:col>12</xdr:col>
      <xdr:colOff>195262</xdr:colOff>
      <xdr:row>266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236</xdr:row>
      <xdr:rowOff>4762</xdr:rowOff>
    </xdr:from>
    <xdr:to>
      <xdr:col>12</xdr:col>
      <xdr:colOff>104775</xdr:colOff>
      <xdr:row>250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404812</xdr:colOff>
      <xdr:row>251</xdr:row>
      <xdr:rowOff>166687</xdr:rowOff>
    </xdr:from>
    <xdr:to>
      <xdr:col>12</xdr:col>
      <xdr:colOff>100012</xdr:colOff>
      <xdr:row>266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366712</xdr:colOff>
      <xdr:row>267</xdr:row>
      <xdr:rowOff>80962</xdr:rowOff>
    </xdr:from>
    <xdr:to>
      <xdr:col>12</xdr:col>
      <xdr:colOff>61912</xdr:colOff>
      <xdr:row>281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319087</xdr:colOff>
      <xdr:row>282</xdr:row>
      <xdr:rowOff>147637</xdr:rowOff>
    </xdr:from>
    <xdr:to>
      <xdr:col>12</xdr:col>
      <xdr:colOff>14287</xdr:colOff>
      <xdr:row>297</xdr:row>
      <xdr:rowOff>33337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280987</xdr:colOff>
      <xdr:row>300</xdr:row>
      <xdr:rowOff>33337</xdr:rowOff>
    </xdr:from>
    <xdr:to>
      <xdr:col>11</xdr:col>
      <xdr:colOff>585787</xdr:colOff>
      <xdr:row>314</xdr:row>
      <xdr:rowOff>109537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280987</xdr:colOff>
      <xdr:row>319</xdr:row>
      <xdr:rowOff>23812</xdr:rowOff>
    </xdr:from>
    <xdr:to>
      <xdr:col>11</xdr:col>
      <xdr:colOff>585787</xdr:colOff>
      <xdr:row>333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385" totalsRowShown="0" headerRowDxfId="22" dataDxfId="21">
  <autoFilter ref="A1:L385" xr:uid="{00000000-0009-0000-0100-000001000000}"/>
  <tableColumns count="12">
    <tableColumn id="1" xr3:uid="{00000000-0010-0000-0000-000001000000}" name="ALIQUOT_PLATE_  BARCODE" dataDxfId="20"/>
    <tableColumn id="2" xr3:uid="{00000000-0010-0000-0000-000002000000}" name="ALIQUOT_WELL_ID" dataDxfId="19"/>
    <tableColumn id="3" xr3:uid="{00000000-0010-0000-0000-000003000000}" name="EPA_SAMPLE_ID" dataDxfId="18"/>
    <tableColumn id="4" xr3:uid="{00000000-0010-0000-0000-000004000000}" name="ALIQUOT_ SOLVENT" dataDxfId="17"/>
    <tableColumn id="5" xr3:uid="{00000000-0010-0000-0000-000005000000}" name="ALIQUOT_CONC" dataDxfId="16"/>
    <tableColumn id="6" xr3:uid="{00000000-0010-0000-0000-000006000000}" name="ALIQUOT _CONC _UNIT" dataDxfId="15"/>
    <tableColumn id="7" xr3:uid="{00000000-0010-0000-0000-000007000000}" name="ALIQUOT_VOLUME" dataDxfId="14"/>
    <tableColumn id="8" xr3:uid="{00000000-0010-0000-0000-000008000000}" name="ALIQUOT _VOLUME _UNIT" dataDxfId="13"/>
    <tableColumn id="9" xr3:uid="{00000000-0010-0000-0000-000009000000}" name="pd_sample_id" dataDxfId="12"/>
    <tableColumn id="10" xr3:uid="{00000000-0010-0000-0000-00000A000000}" name="dsstox_ gsid" dataDxfId="11"/>
    <tableColumn id="11" xr3:uid="{00000000-0010-0000-0000-00000B000000}" name="dsstox_casrn" dataDxfId="10"/>
    <tableColumn id="12" xr3:uid="{00000000-0010-0000-0000-00000C000000}" name="dsstox_preferred_name" dataDxfId="9"/>
  </tableColumns>
  <tableStyleInfo name="TableStyleMedium2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G385" totalsRowShown="0" headerRowDxfId="8" dataDxfId="7">
  <autoFilter ref="A1:G385" xr:uid="{00000000-0009-0000-0100-000002000000}"/>
  <tableColumns count="7">
    <tableColumn id="1" xr3:uid="{00000000-0010-0000-0100-000001000000}" name="ALIQUOT_ PLATE_  BARCODE" dataDxfId="6"/>
    <tableColumn id="2" xr3:uid="{00000000-0010-0000-0100-000002000000}" name="ALIQUOT_ WELL_ID" dataDxfId="5"/>
    <tableColumn id="5" xr3:uid="{00000000-0010-0000-0100-000005000000}" name="ALIQUOT _CONC (mM)" dataDxfId="4"/>
    <tableColumn id="9" xr3:uid="{00000000-0010-0000-0100-000009000000}" name="pd_sample _id" dataDxfId="3"/>
    <tableColumn id="10" xr3:uid="{00000000-0010-0000-0100-00000A000000}" name="dsstox _ gsid" dataDxfId="2"/>
    <tableColumn id="11" xr3:uid="{00000000-0010-0000-0100-00000B000000}" name="dsstox_casrn" dataDxfId="1"/>
    <tableColumn id="12" xr3:uid="{00000000-0010-0000-0100-00000C000000}" name="dsstox_preferred_name" dataDxfId="0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B@%20(23)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5"/>
  <sheetViews>
    <sheetView topLeftCell="A256" workbookViewId="0">
      <selection activeCell="A53" sqref="A53:L53"/>
    </sheetView>
  </sheetViews>
  <sheetFormatPr defaultRowHeight="15" x14ac:dyDescent="0.25"/>
  <cols>
    <col min="1" max="1" width="8" style="4" customWidth="1"/>
    <col min="2" max="2" width="8.140625" style="4" customWidth="1"/>
    <col min="3" max="3" width="13.140625" style="4" customWidth="1"/>
    <col min="4" max="4" width="7.85546875" style="4" customWidth="1"/>
    <col min="5" max="5" width="7.5703125" style="4" customWidth="1"/>
    <col min="6" max="6" width="6.85546875" style="4" customWidth="1"/>
    <col min="7" max="7" width="8.140625" style="4" customWidth="1"/>
    <col min="8" max="8" width="7.7109375" style="4" customWidth="1"/>
    <col min="9" max="9" width="8.5703125" style="4" customWidth="1"/>
    <col min="10" max="10" width="6.5703125" style="5" customWidth="1"/>
    <col min="11" max="11" width="11" style="4" customWidth="1"/>
    <col min="12" max="12" width="36.42578125" style="4" customWidth="1"/>
  </cols>
  <sheetData>
    <row r="1" spans="1:12" s="1" customFormat="1" ht="51.75" customHeight="1" x14ac:dyDescent="0.25">
      <c r="A1" s="2" t="s">
        <v>1648</v>
      </c>
      <c r="B1" s="2" t="s">
        <v>1640</v>
      </c>
      <c r="C1" s="2" t="s">
        <v>1643</v>
      </c>
      <c r="D1" s="2" t="s">
        <v>1647</v>
      </c>
      <c r="E1" s="2" t="s">
        <v>1641</v>
      </c>
      <c r="F1" s="2" t="s">
        <v>1649</v>
      </c>
      <c r="G1" s="2" t="s">
        <v>1642</v>
      </c>
      <c r="H1" s="2" t="s">
        <v>1650</v>
      </c>
      <c r="I1" s="2" t="s">
        <v>0</v>
      </c>
      <c r="J1" s="3" t="s">
        <v>1651</v>
      </c>
      <c r="K1" s="2" t="s">
        <v>1645</v>
      </c>
      <c r="L1" s="2" t="s">
        <v>1646</v>
      </c>
    </row>
    <row r="2" spans="1:12" x14ac:dyDescent="0.25">
      <c r="A2" s="4" t="s">
        <v>1</v>
      </c>
      <c r="B2" s="4" t="s">
        <v>2</v>
      </c>
      <c r="C2" s="4" t="s">
        <v>4</v>
      </c>
      <c r="D2" s="4" t="s">
        <v>1644</v>
      </c>
      <c r="E2" s="4">
        <v>20</v>
      </c>
      <c r="F2" s="4" t="s">
        <v>3</v>
      </c>
      <c r="G2" s="4">
        <v>75</v>
      </c>
      <c r="H2" s="4" t="s">
        <v>5</v>
      </c>
      <c r="I2" s="4" t="s">
        <v>6</v>
      </c>
      <c r="J2" s="5">
        <v>20764</v>
      </c>
      <c r="K2" s="4" t="s">
        <v>7</v>
      </c>
      <c r="L2" s="4" t="s">
        <v>8</v>
      </c>
    </row>
    <row r="3" spans="1:12" x14ac:dyDescent="0.25">
      <c r="A3" s="4" t="s">
        <v>1</v>
      </c>
      <c r="B3" s="4" t="s">
        <v>9</v>
      </c>
      <c r="C3" s="4" t="s">
        <v>10</v>
      </c>
      <c r="D3" s="4" t="s">
        <v>1644</v>
      </c>
      <c r="E3" s="4">
        <v>20</v>
      </c>
      <c r="F3" s="4" t="s">
        <v>3</v>
      </c>
      <c r="G3" s="4">
        <v>75</v>
      </c>
      <c r="H3" s="4" t="s">
        <v>5</v>
      </c>
      <c r="I3" s="4" t="s">
        <v>11</v>
      </c>
      <c r="J3" s="5">
        <v>20653</v>
      </c>
      <c r="K3" s="4" t="s">
        <v>12</v>
      </c>
      <c r="L3" s="4" t="s">
        <v>13</v>
      </c>
    </row>
    <row r="4" spans="1:12" x14ac:dyDescent="0.25">
      <c r="A4" s="4" t="s">
        <v>1</v>
      </c>
      <c r="B4" s="4" t="s">
        <v>14</v>
      </c>
      <c r="C4" s="4" t="s">
        <v>15</v>
      </c>
      <c r="D4" s="4" t="s">
        <v>1644</v>
      </c>
      <c r="E4" s="4">
        <v>20</v>
      </c>
      <c r="F4" s="4" t="s">
        <v>3</v>
      </c>
      <c r="G4" s="4">
        <v>75</v>
      </c>
      <c r="H4" s="4" t="s">
        <v>5</v>
      </c>
      <c r="I4" s="4" t="s">
        <v>16</v>
      </c>
      <c r="J4" s="5">
        <v>47339</v>
      </c>
      <c r="K4" s="4" t="s">
        <v>17</v>
      </c>
      <c r="L4" s="4" t="s">
        <v>18</v>
      </c>
    </row>
    <row r="5" spans="1:12" x14ac:dyDescent="0.25">
      <c r="A5" s="4" t="s">
        <v>1</v>
      </c>
      <c r="B5" s="4" t="s">
        <v>19</v>
      </c>
      <c r="C5" s="4" t="s">
        <v>20</v>
      </c>
      <c r="D5" s="4" t="s">
        <v>1644</v>
      </c>
      <c r="E5" s="4">
        <v>20</v>
      </c>
      <c r="F5" s="4" t="s">
        <v>3</v>
      </c>
      <c r="G5" s="4">
        <v>75</v>
      </c>
      <c r="H5" s="4" t="s">
        <v>5</v>
      </c>
      <c r="I5" s="4" t="s">
        <v>21</v>
      </c>
      <c r="J5" s="5">
        <v>32398</v>
      </c>
      <c r="K5" s="4" t="s">
        <v>22</v>
      </c>
      <c r="L5" s="4" t="s">
        <v>23</v>
      </c>
    </row>
    <row r="6" spans="1:12" x14ac:dyDescent="0.25">
      <c r="A6" s="4" t="s">
        <v>1</v>
      </c>
      <c r="B6" s="4" t="s">
        <v>24</v>
      </c>
      <c r="C6" s="4" t="s">
        <v>25</v>
      </c>
      <c r="D6" s="4" t="s">
        <v>1644</v>
      </c>
      <c r="E6" s="4">
        <v>20</v>
      </c>
      <c r="F6" s="4" t="s">
        <v>3</v>
      </c>
      <c r="G6" s="4">
        <v>75</v>
      </c>
      <c r="H6" s="4" t="s">
        <v>5</v>
      </c>
      <c r="I6" s="4" t="s">
        <v>26</v>
      </c>
      <c r="J6" s="5">
        <v>32548</v>
      </c>
      <c r="K6" s="4" t="s">
        <v>27</v>
      </c>
      <c r="L6" s="4" t="s">
        <v>28</v>
      </c>
    </row>
    <row r="7" spans="1:12" x14ac:dyDescent="0.25">
      <c r="A7" s="4" t="s">
        <v>1</v>
      </c>
      <c r="B7" s="4" t="s">
        <v>29</v>
      </c>
      <c r="C7" s="4" t="s">
        <v>30</v>
      </c>
      <c r="D7" s="4" t="s">
        <v>1644</v>
      </c>
      <c r="E7" s="4">
        <v>20</v>
      </c>
      <c r="F7" s="4" t="s">
        <v>3</v>
      </c>
      <c r="G7" s="4">
        <v>75</v>
      </c>
      <c r="H7" s="4" t="s">
        <v>5</v>
      </c>
      <c r="I7" s="4" t="s">
        <v>31</v>
      </c>
      <c r="J7" s="5">
        <v>20336</v>
      </c>
      <c r="K7" s="4" t="s">
        <v>32</v>
      </c>
      <c r="L7" s="4" t="s">
        <v>33</v>
      </c>
    </row>
    <row r="8" spans="1:12" x14ac:dyDescent="0.25">
      <c r="A8" s="4" t="s">
        <v>1</v>
      </c>
      <c r="B8" s="4" t="s">
        <v>34</v>
      </c>
      <c r="C8" s="4" t="s">
        <v>35</v>
      </c>
      <c r="D8" s="4" t="s">
        <v>1644</v>
      </c>
      <c r="E8" s="4">
        <v>20</v>
      </c>
      <c r="F8" s="4" t="s">
        <v>3</v>
      </c>
      <c r="G8" s="4">
        <v>75</v>
      </c>
      <c r="H8" s="4" t="s">
        <v>5</v>
      </c>
      <c r="I8" s="4" t="s">
        <v>36</v>
      </c>
      <c r="J8" s="5">
        <v>21575</v>
      </c>
      <c r="K8" s="4" t="s">
        <v>37</v>
      </c>
      <c r="L8" s="4" t="s">
        <v>38</v>
      </c>
    </row>
    <row r="9" spans="1:12" x14ac:dyDescent="0.25">
      <c r="A9" s="4" t="s">
        <v>1</v>
      </c>
      <c r="B9" s="4" t="s">
        <v>39</v>
      </c>
      <c r="C9" s="4" t="s">
        <v>40</v>
      </c>
      <c r="D9" s="4" t="s">
        <v>1644</v>
      </c>
      <c r="E9" s="4">
        <v>20</v>
      </c>
      <c r="F9" s="4" t="s">
        <v>3</v>
      </c>
      <c r="G9" s="4">
        <v>75</v>
      </c>
      <c r="H9" s="4" t="s">
        <v>5</v>
      </c>
      <c r="I9" s="4" t="s">
        <v>41</v>
      </c>
      <c r="J9" s="5">
        <v>47358</v>
      </c>
      <c r="K9" s="4" t="s">
        <v>42</v>
      </c>
      <c r="L9" s="4" t="s">
        <v>43</v>
      </c>
    </row>
    <row r="10" spans="1:12" x14ac:dyDescent="0.25">
      <c r="A10" s="4" t="s">
        <v>1</v>
      </c>
      <c r="B10" s="4" t="s">
        <v>44</v>
      </c>
      <c r="C10" s="4" t="s">
        <v>45</v>
      </c>
      <c r="D10" s="4" t="s">
        <v>1644</v>
      </c>
      <c r="E10" s="4">
        <v>20</v>
      </c>
      <c r="F10" s="4" t="s">
        <v>3</v>
      </c>
      <c r="G10" s="4">
        <v>75</v>
      </c>
      <c r="H10" s="4" t="s">
        <v>5</v>
      </c>
      <c r="I10" s="4" t="s">
        <v>46</v>
      </c>
      <c r="J10" s="5">
        <v>24151</v>
      </c>
      <c r="K10" s="4" t="s">
        <v>47</v>
      </c>
      <c r="L10" s="4" t="s">
        <v>48</v>
      </c>
    </row>
    <row r="11" spans="1:12" x14ac:dyDescent="0.25">
      <c r="A11" s="4" t="s">
        <v>1</v>
      </c>
      <c r="B11" s="4" t="s">
        <v>49</v>
      </c>
      <c r="C11" s="4" t="s">
        <v>50</v>
      </c>
      <c r="D11" s="4" t="s">
        <v>1644</v>
      </c>
      <c r="E11" s="4">
        <v>20</v>
      </c>
      <c r="F11" s="4" t="s">
        <v>3</v>
      </c>
      <c r="G11" s="4">
        <v>75</v>
      </c>
      <c r="H11" s="4" t="s">
        <v>5</v>
      </c>
      <c r="I11" s="4" t="s">
        <v>51</v>
      </c>
      <c r="J11" s="5">
        <v>20209</v>
      </c>
      <c r="K11" s="4" t="s">
        <v>52</v>
      </c>
      <c r="L11" s="4" t="s">
        <v>53</v>
      </c>
    </row>
    <row r="12" spans="1:12" x14ac:dyDescent="0.25">
      <c r="A12" s="4" t="s">
        <v>1</v>
      </c>
      <c r="B12" s="4" t="s">
        <v>54</v>
      </c>
      <c r="C12" s="4" t="s">
        <v>55</v>
      </c>
      <c r="D12" s="4" t="s">
        <v>1644</v>
      </c>
      <c r="E12" s="4">
        <v>20</v>
      </c>
      <c r="F12" s="4" t="s">
        <v>3</v>
      </c>
      <c r="G12" s="4">
        <v>75</v>
      </c>
      <c r="H12" s="4" t="s">
        <v>5</v>
      </c>
      <c r="I12" s="4" t="s">
        <v>56</v>
      </c>
      <c r="J12" s="5">
        <v>20147</v>
      </c>
      <c r="K12" s="4" t="s">
        <v>57</v>
      </c>
      <c r="L12" s="4" t="s">
        <v>58</v>
      </c>
    </row>
    <row r="13" spans="1:12" x14ac:dyDescent="0.25">
      <c r="A13" s="4" t="s">
        <v>1</v>
      </c>
      <c r="B13" s="4" t="s">
        <v>59</v>
      </c>
      <c r="C13" s="4" t="s">
        <v>60</v>
      </c>
      <c r="D13" s="4" t="s">
        <v>1644</v>
      </c>
      <c r="E13" s="4">
        <v>20</v>
      </c>
      <c r="F13" s="4" t="s">
        <v>3</v>
      </c>
      <c r="G13" s="4">
        <v>75</v>
      </c>
      <c r="H13" s="4" t="s">
        <v>5</v>
      </c>
      <c r="I13" s="4" t="s">
        <v>61</v>
      </c>
      <c r="J13" s="5">
        <v>34961</v>
      </c>
      <c r="K13" s="4" t="s">
        <v>62</v>
      </c>
      <c r="L13" s="4" t="s">
        <v>63</v>
      </c>
    </row>
    <row r="14" spans="1:12" x14ac:dyDescent="0.25">
      <c r="A14" s="4" t="s">
        <v>1</v>
      </c>
      <c r="B14" s="4" t="s">
        <v>64</v>
      </c>
      <c r="C14" s="4" t="s">
        <v>65</v>
      </c>
      <c r="D14" s="4" t="s">
        <v>1644</v>
      </c>
      <c r="E14" s="4">
        <v>18.3</v>
      </c>
      <c r="F14" s="4" t="s">
        <v>3</v>
      </c>
      <c r="G14" s="4">
        <v>75</v>
      </c>
      <c r="H14" s="4" t="s">
        <v>5</v>
      </c>
      <c r="I14" s="4" t="s">
        <v>66</v>
      </c>
      <c r="J14" s="5">
        <v>21301</v>
      </c>
      <c r="K14" s="4" t="s">
        <v>67</v>
      </c>
      <c r="L14" s="4" t="s">
        <v>68</v>
      </c>
    </row>
    <row r="15" spans="1:12" x14ac:dyDescent="0.25">
      <c r="A15" s="4" t="s">
        <v>1</v>
      </c>
      <c r="B15" s="4" t="s">
        <v>69</v>
      </c>
      <c r="C15" s="4" t="s">
        <v>70</v>
      </c>
      <c r="D15" s="4" t="s">
        <v>1644</v>
      </c>
      <c r="E15" s="4">
        <v>20</v>
      </c>
      <c r="F15" s="4" t="s">
        <v>3</v>
      </c>
      <c r="G15" s="4">
        <v>75</v>
      </c>
      <c r="H15" s="4" t="s">
        <v>5</v>
      </c>
      <c r="I15" s="4" t="s">
        <v>71</v>
      </c>
      <c r="J15" s="5">
        <v>24845</v>
      </c>
      <c r="K15" s="4" t="s">
        <v>72</v>
      </c>
      <c r="L15" s="4" t="s">
        <v>73</v>
      </c>
    </row>
    <row r="16" spans="1:12" x14ac:dyDescent="0.25">
      <c r="A16" s="4" t="s">
        <v>1</v>
      </c>
      <c r="B16" s="4" t="s">
        <v>74</v>
      </c>
      <c r="C16" s="4" t="s">
        <v>75</v>
      </c>
      <c r="D16" s="4" t="s">
        <v>1644</v>
      </c>
      <c r="E16" s="4">
        <v>20</v>
      </c>
      <c r="F16" s="4" t="s">
        <v>3</v>
      </c>
      <c r="G16" s="4">
        <v>75</v>
      </c>
      <c r="H16" s="4" t="s">
        <v>5</v>
      </c>
      <c r="I16" s="4" t="s">
        <v>76</v>
      </c>
      <c r="J16" s="5">
        <v>24320</v>
      </c>
      <c r="K16" s="4" t="s">
        <v>77</v>
      </c>
      <c r="L16" s="4" t="s">
        <v>78</v>
      </c>
    </row>
    <row r="17" spans="1:12" x14ac:dyDescent="0.25">
      <c r="A17" s="4" t="s">
        <v>1</v>
      </c>
      <c r="B17" s="4" t="s">
        <v>79</v>
      </c>
      <c r="C17" s="4" t="s">
        <v>80</v>
      </c>
      <c r="D17" s="4" t="s">
        <v>1644</v>
      </c>
      <c r="E17" s="4">
        <v>20</v>
      </c>
      <c r="F17" s="4" t="s">
        <v>3</v>
      </c>
      <c r="G17" s="4">
        <v>75</v>
      </c>
      <c r="H17" s="4" t="s">
        <v>5</v>
      </c>
      <c r="I17" s="4" t="s">
        <v>81</v>
      </c>
      <c r="J17" s="5">
        <v>22442</v>
      </c>
      <c r="K17" s="4" t="s">
        <v>82</v>
      </c>
      <c r="L17" s="4" t="s">
        <v>83</v>
      </c>
    </row>
    <row r="18" spans="1:12" x14ac:dyDescent="0.25">
      <c r="A18" s="4" t="s">
        <v>1</v>
      </c>
      <c r="B18" s="4" t="s">
        <v>84</v>
      </c>
      <c r="C18" s="4" t="s">
        <v>85</v>
      </c>
      <c r="D18" s="4" t="s">
        <v>1644</v>
      </c>
      <c r="E18" s="4">
        <v>20</v>
      </c>
      <c r="F18" s="4" t="s">
        <v>3</v>
      </c>
      <c r="G18" s="4">
        <v>75</v>
      </c>
      <c r="H18" s="4" t="s">
        <v>5</v>
      </c>
      <c r="I18" s="4" t="s">
        <v>86</v>
      </c>
      <c r="J18" s="5">
        <v>29241</v>
      </c>
      <c r="K18" s="4" t="s">
        <v>87</v>
      </c>
      <c r="L18" s="4" t="s">
        <v>88</v>
      </c>
    </row>
    <row r="19" spans="1:12" x14ac:dyDescent="0.25">
      <c r="A19" s="4" t="s">
        <v>1</v>
      </c>
      <c r="B19" s="4" t="s">
        <v>89</v>
      </c>
      <c r="C19" s="4" t="s">
        <v>90</v>
      </c>
      <c r="D19" s="4" t="s">
        <v>1644</v>
      </c>
      <c r="E19" s="4">
        <v>20.9</v>
      </c>
      <c r="F19" s="4" t="s">
        <v>3</v>
      </c>
      <c r="G19" s="4">
        <v>75</v>
      </c>
      <c r="H19" s="4" t="s">
        <v>5</v>
      </c>
      <c r="I19" s="4" t="s">
        <v>91</v>
      </c>
      <c r="J19" s="5">
        <v>21885</v>
      </c>
      <c r="K19" s="4" t="s">
        <v>92</v>
      </c>
      <c r="L19" s="4" t="s">
        <v>93</v>
      </c>
    </row>
    <row r="20" spans="1:12" x14ac:dyDescent="0.25">
      <c r="A20" s="4" t="s">
        <v>1</v>
      </c>
      <c r="B20" s="4" t="s">
        <v>94</v>
      </c>
      <c r="C20" s="4" t="s">
        <v>95</v>
      </c>
      <c r="D20" s="4" t="s">
        <v>1644</v>
      </c>
      <c r="E20" s="4">
        <v>20</v>
      </c>
      <c r="F20" s="4" t="s">
        <v>3</v>
      </c>
      <c r="G20" s="4">
        <v>75</v>
      </c>
      <c r="H20" s="4" t="s">
        <v>5</v>
      </c>
      <c r="I20" s="4" t="s">
        <v>96</v>
      </c>
      <c r="J20" s="5">
        <v>47292</v>
      </c>
      <c r="K20" s="4" t="s">
        <v>97</v>
      </c>
      <c r="L20" s="4" t="s">
        <v>98</v>
      </c>
    </row>
    <row r="21" spans="1:12" x14ac:dyDescent="0.25">
      <c r="A21" s="4" t="s">
        <v>1</v>
      </c>
      <c r="B21" s="4" t="s">
        <v>99</v>
      </c>
      <c r="C21" s="4" t="s">
        <v>100</v>
      </c>
      <c r="D21" s="4" t="s">
        <v>1644</v>
      </c>
      <c r="E21" s="4">
        <v>20</v>
      </c>
      <c r="F21" s="4" t="s">
        <v>3</v>
      </c>
      <c r="G21" s="4">
        <v>75</v>
      </c>
      <c r="H21" s="4" t="s">
        <v>5</v>
      </c>
      <c r="I21" s="4" t="s">
        <v>101</v>
      </c>
      <c r="J21" s="5">
        <v>24175</v>
      </c>
      <c r="K21" s="4" t="s">
        <v>102</v>
      </c>
      <c r="L21" s="4" t="s">
        <v>103</v>
      </c>
    </row>
    <row r="22" spans="1:12" x14ac:dyDescent="0.25">
      <c r="A22" s="4" t="s">
        <v>1</v>
      </c>
      <c r="B22" s="4" t="s">
        <v>104</v>
      </c>
      <c r="C22" s="4" t="s">
        <v>105</v>
      </c>
      <c r="D22" s="4" t="s">
        <v>1644</v>
      </c>
      <c r="E22" s="4">
        <v>20</v>
      </c>
      <c r="F22" s="4" t="s">
        <v>3</v>
      </c>
      <c r="G22" s="4">
        <v>75</v>
      </c>
      <c r="H22" s="4" t="s">
        <v>5</v>
      </c>
      <c r="I22" s="4" t="s">
        <v>106</v>
      </c>
      <c r="J22" s="5">
        <v>24066</v>
      </c>
      <c r="K22" s="4" t="s">
        <v>107</v>
      </c>
      <c r="L22" s="4" t="s">
        <v>108</v>
      </c>
    </row>
    <row r="23" spans="1:12" x14ac:dyDescent="0.25">
      <c r="A23" s="4" t="s">
        <v>1</v>
      </c>
      <c r="B23" s="4" t="s">
        <v>109</v>
      </c>
      <c r="C23" s="4" t="s">
        <v>110</v>
      </c>
      <c r="D23" s="4" t="s">
        <v>1644</v>
      </c>
      <c r="E23" s="4">
        <v>20</v>
      </c>
      <c r="F23" s="4" t="s">
        <v>3</v>
      </c>
      <c r="G23" s="4">
        <v>75</v>
      </c>
      <c r="H23" s="4" t="s">
        <v>5</v>
      </c>
      <c r="I23" s="4" t="s">
        <v>111</v>
      </c>
      <c r="J23" s="5">
        <v>31131</v>
      </c>
      <c r="K23" s="4" t="s">
        <v>112</v>
      </c>
      <c r="L23" s="4" t="s">
        <v>113</v>
      </c>
    </row>
    <row r="24" spans="1:12" x14ac:dyDescent="0.25">
      <c r="A24" s="4" t="s">
        <v>1</v>
      </c>
      <c r="B24" s="4" t="s">
        <v>114</v>
      </c>
      <c r="C24" s="4" t="s">
        <v>115</v>
      </c>
      <c r="D24" s="4" t="s">
        <v>1644</v>
      </c>
      <c r="E24" s="4">
        <v>20</v>
      </c>
      <c r="F24" s="4" t="s">
        <v>3</v>
      </c>
      <c r="G24" s="4">
        <v>75</v>
      </c>
      <c r="H24" s="4" t="s">
        <v>5</v>
      </c>
      <c r="I24" s="4" t="s">
        <v>116</v>
      </c>
      <c r="J24" s="5">
        <v>20160</v>
      </c>
      <c r="K24" s="4" t="s">
        <v>117</v>
      </c>
      <c r="L24" s="4" t="s">
        <v>118</v>
      </c>
    </row>
    <row r="25" spans="1:12" x14ac:dyDescent="0.25">
      <c r="A25" s="4" t="s">
        <v>1</v>
      </c>
      <c r="B25" s="4" t="s">
        <v>119</v>
      </c>
      <c r="C25" s="4" t="s">
        <v>120</v>
      </c>
      <c r="D25" s="4" t="s">
        <v>1644</v>
      </c>
      <c r="E25" s="4">
        <v>20</v>
      </c>
      <c r="F25" s="4" t="s">
        <v>3</v>
      </c>
      <c r="G25" s="4">
        <v>75</v>
      </c>
      <c r="H25" s="4" t="s">
        <v>5</v>
      </c>
      <c r="I25" s="4" t="s">
        <v>121</v>
      </c>
      <c r="J25" s="5">
        <v>20112</v>
      </c>
      <c r="K25" s="4" t="s">
        <v>122</v>
      </c>
      <c r="L25" s="4" t="s">
        <v>123</v>
      </c>
    </row>
    <row r="26" spans="1:12" x14ac:dyDescent="0.25">
      <c r="A26" s="4" t="s">
        <v>1</v>
      </c>
      <c r="B26" s="4" t="s">
        <v>124</v>
      </c>
      <c r="C26" s="4" t="s">
        <v>125</v>
      </c>
      <c r="D26" s="4" t="s">
        <v>1644</v>
      </c>
      <c r="E26" s="4">
        <v>20</v>
      </c>
      <c r="F26" s="4" t="s">
        <v>3</v>
      </c>
      <c r="G26" s="4">
        <v>75</v>
      </c>
      <c r="H26" s="4" t="s">
        <v>5</v>
      </c>
      <c r="I26" s="4" t="s">
        <v>126</v>
      </c>
      <c r="J26" s="5">
        <v>32640</v>
      </c>
      <c r="K26" s="4" t="s">
        <v>127</v>
      </c>
      <c r="L26" s="4" t="s">
        <v>128</v>
      </c>
    </row>
    <row r="27" spans="1:12" x14ac:dyDescent="0.25">
      <c r="A27" s="4" t="s">
        <v>1</v>
      </c>
      <c r="B27" s="4" t="s">
        <v>129</v>
      </c>
      <c r="C27" s="4" t="s">
        <v>130</v>
      </c>
      <c r="D27" s="4" t="s">
        <v>1644</v>
      </c>
      <c r="E27" s="4">
        <v>20</v>
      </c>
      <c r="F27" s="4" t="s">
        <v>3</v>
      </c>
      <c r="G27" s="4">
        <v>75</v>
      </c>
      <c r="H27" s="4" t="s">
        <v>5</v>
      </c>
      <c r="I27" s="4" t="s">
        <v>131</v>
      </c>
      <c r="J27" s="5">
        <v>20152</v>
      </c>
      <c r="K27" s="4" t="s">
        <v>132</v>
      </c>
      <c r="L27" s="4" t="s">
        <v>133</v>
      </c>
    </row>
    <row r="28" spans="1:12" x14ac:dyDescent="0.25">
      <c r="A28" s="4" t="s">
        <v>1</v>
      </c>
      <c r="B28" s="4" t="s">
        <v>134</v>
      </c>
      <c r="C28" s="4" t="s">
        <v>135</v>
      </c>
      <c r="D28" s="4" t="s">
        <v>1644</v>
      </c>
      <c r="E28" s="4">
        <v>20</v>
      </c>
      <c r="F28" s="4" t="s">
        <v>3</v>
      </c>
      <c r="G28" s="4">
        <v>75</v>
      </c>
      <c r="H28" s="4" t="s">
        <v>5</v>
      </c>
      <c r="I28" s="4" t="s">
        <v>136</v>
      </c>
      <c r="J28" s="5">
        <v>24238</v>
      </c>
      <c r="K28" s="4" t="s">
        <v>137</v>
      </c>
      <c r="L28" s="4" t="s">
        <v>138</v>
      </c>
    </row>
    <row r="29" spans="1:12" x14ac:dyDescent="0.25">
      <c r="A29" s="4" t="s">
        <v>1</v>
      </c>
      <c r="B29" s="4" t="s">
        <v>139</v>
      </c>
      <c r="C29" s="4" t="s">
        <v>140</v>
      </c>
      <c r="D29" s="4" t="s">
        <v>1644</v>
      </c>
      <c r="E29" s="4">
        <v>20</v>
      </c>
      <c r="F29" s="4" t="s">
        <v>3</v>
      </c>
      <c r="G29" s="4">
        <v>75</v>
      </c>
      <c r="H29" s="4" t="s">
        <v>5</v>
      </c>
      <c r="I29" s="4" t="s">
        <v>141</v>
      </c>
      <c r="J29" s="5">
        <v>22325</v>
      </c>
      <c r="K29" s="4" t="s">
        <v>142</v>
      </c>
      <c r="L29" s="4" t="s">
        <v>143</v>
      </c>
    </row>
    <row r="30" spans="1:12" x14ac:dyDescent="0.25">
      <c r="A30" s="4" t="s">
        <v>1</v>
      </c>
      <c r="B30" s="4" t="s">
        <v>144</v>
      </c>
      <c r="C30" s="4" t="s">
        <v>145</v>
      </c>
      <c r="D30" s="4" t="s">
        <v>1644</v>
      </c>
      <c r="E30" s="4">
        <v>20</v>
      </c>
      <c r="F30" s="4" t="s">
        <v>3</v>
      </c>
      <c r="G30" s="4">
        <v>75</v>
      </c>
      <c r="H30" s="4" t="s">
        <v>5</v>
      </c>
      <c r="I30" s="4" t="s">
        <v>146</v>
      </c>
      <c r="J30" s="5">
        <v>47387</v>
      </c>
      <c r="K30" s="4" t="s">
        <v>147</v>
      </c>
      <c r="L30" s="4" t="s">
        <v>148</v>
      </c>
    </row>
    <row r="31" spans="1:12" x14ac:dyDescent="0.25">
      <c r="A31" s="4" t="s">
        <v>1</v>
      </c>
      <c r="B31" s="4" t="s">
        <v>149</v>
      </c>
      <c r="C31" s="4" t="s">
        <v>150</v>
      </c>
      <c r="D31" s="4" t="s">
        <v>1644</v>
      </c>
      <c r="E31" s="4">
        <v>20</v>
      </c>
      <c r="F31" s="4" t="s">
        <v>3</v>
      </c>
      <c r="G31" s="4">
        <v>75</v>
      </c>
      <c r="H31" s="4" t="s">
        <v>5</v>
      </c>
      <c r="I31" s="4" t="s">
        <v>151</v>
      </c>
      <c r="J31" s="5">
        <v>20679</v>
      </c>
      <c r="K31" s="4" t="s">
        <v>152</v>
      </c>
      <c r="L31" s="4" t="s">
        <v>153</v>
      </c>
    </row>
    <row r="32" spans="1:12" x14ac:dyDescent="0.25">
      <c r="A32" s="4" t="s">
        <v>1</v>
      </c>
      <c r="B32" s="4" t="s">
        <v>154</v>
      </c>
      <c r="C32" s="4" t="s">
        <v>155</v>
      </c>
      <c r="D32" s="4" t="s">
        <v>1644</v>
      </c>
      <c r="E32" s="4">
        <v>20</v>
      </c>
      <c r="F32" s="4" t="s">
        <v>3</v>
      </c>
      <c r="G32" s="4">
        <v>75</v>
      </c>
      <c r="H32" s="4" t="s">
        <v>5</v>
      </c>
      <c r="I32" s="4" t="s">
        <v>156</v>
      </c>
      <c r="J32" s="5">
        <v>20867</v>
      </c>
      <c r="K32" s="4" t="s">
        <v>157</v>
      </c>
      <c r="L32" s="4" t="s">
        <v>158</v>
      </c>
    </row>
    <row r="33" spans="1:12" x14ac:dyDescent="0.25">
      <c r="A33" s="4" t="s">
        <v>1</v>
      </c>
      <c r="B33" s="4" t="s">
        <v>159</v>
      </c>
      <c r="C33" s="4" t="s">
        <v>160</v>
      </c>
      <c r="D33" s="4" t="s">
        <v>1644</v>
      </c>
      <c r="E33" s="4">
        <v>20</v>
      </c>
      <c r="F33" s="4" t="s">
        <v>3</v>
      </c>
      <c r="G33" s="4">
        <v>75</v>
      </c>
      <c r="H33" s="4" t="s">
        <v>5</v>
      </c>
      <c r="I33" s="4" t="s">
        <v>161</v>
      </c>
      <c r="J33" s="5">
        <v>22439</v>
      </c>
      <c r="K33" s="4" t="s">
        <v>162</v>
      </c>
      <c r="L33" s="4" t="s">
        <v>163</v>
      </c>
    </row>
    <row r="34" spans="1:12" x14ac:dyDescent="0.25">
      <c r="A34" s="4" t="s">
        <v>1</v>
      </c>
      <c r="B34" s="4" t="s">
        <v>164</v>
      </c>
      <c r="C34" s="4" t="s">
        <v>165</v>
      </c>
      <c r="D34" s="4" t="s">
        <v>1644</v>
      </c>
      <c r="E34" s="4">
        <v>20</v>
      </c>
      <c r="F34" s="4" t="s">
        <v>3</v>
      </c>
      <c r="G34" s="4">
        <v>75</v>
      </c>
      <c r="H34" s="4" t="s">
        <v>5</v>
      </c>
      <c r="I34" s="4" t="s">
        <v>166</v>
      </c>
      <c r="J34" s="5">
        <v>27397</v>
      </c>
      <c r="K34" s="4" t="s">
        <v>167</v>
      </c>
      <c r="L34" s="4" t="s">
        <v>168</v>
      </c>
    </row>
    <row r="35" spans="1:12" x14ac:dyDescent="0.25">
      <c r="A35" s="4" t="s">
        <v>1</v>
      </c>
      <c r="B35" s="4" t="s">
        <v>169</v>
      </c>
      <c r="C35" s="4" t="s">
        <v>170</v>
      </c>
      <c r="D35" s="4" t="s">
        <v>1644</v>
      </c>
      <c r="E35" s="4">
        <v>20</v>
      </c>
      <c r="F35" s="4" t="s">
        <v>3</v>
      </c>
      <c r="G35" s="4">
        <v>75</v>
      </c>
      <c r="H35" s="4" t="s">
        <v>5</v>
      </c>
      <c r="I35" s="4" t="s">
        <v>171</v>
      </c>
      <c r="J35" s="5">
        <v>20930</v>
      </c>
      <c r="K35" s="4" t="s">
        <v>172</v>
      </c>
      <c r="L35" s="4" t="s">
        <v>173</v>
      </c>
    </row>
    <row r="36" spans="1:12" x14ac:dyDescent="0.25">
      <c r="A36" s="4" t="s">
        <v>1</v>
      </c>
      <c r="B36" s="4" t="s">
        <v>174</v>
      </c>
      <c r="C36" s="4" t="s">
        <v>175</v>
      </c>
      <c r="D36" s="4" t="s">
        <v>1644</v>
      </c>
      <c r="E36" s="4">
        <v>20</v>
      </c>
      <c r="F36" s="4" t="s">
        <v>3</v>
      </c>
      <c r="G36" s="4">
        <v>75</v>
      </c>
      <c r="H36" s="4" t="s">
        <v>5</v>
      </c>
      <c r="I36" s="4" t="s">
        <v>176</v>
      </c>
      <c r="J36" s="5">
        <v>22312</v>
      </c>
      <c r="K36" s="4" t="s">
        <v>177</v>
      </c>
      <c r="L36" s="4" t="s">
        <v>178</v>
      </c>
    </row>
    <row r="37" spans="1:12" x14ac:dyDescent="0.25">
      <c r="A37" s="4" t="s">
        <v>1</v>
      </c>
      <c r="B37" s="4" t="s">
        <v>179</v>
      </c>
      <c r="C37" s="4" t="s">
        <v>180</v>
      </c>
      <c r="D37" s="4" t="s">
        <v>1644</v>
      </c>
      <c r="E37" s="4">
        <v>20</v>
      </c>
      <c r="F37" s="4" t="s">
        <v>3</v>
      </c>
      <c r="G37" s="4">
        <v>75</v>
      </c>
      <c r="H37" s="4" t="s">
        <v>5</v>
      </c>
      <c r="I37" s="4" t="s">
        <v>181</v>
      </c>
      <c r="J37" s="5">
        <v>24930</v>
      </c>
      <c r="K37" s="4" t="s">
        <v>182</v>
      </c>
      <c r="L37" s="4" t="s">
        <v>183</v>
      </c>
    </row>
    <row r="38" spans="1:12" x14ac:dyDescent="0.25">
      <c r="A38" s="4" t="s">
        <v>1</v>
      </c>
      <c r="B38" s="4" t="s">
        <v>184</v>
      </c>
      <c r="C38" s="4" t="s">
        <v>185</v>
      </c>
      <c r="D38" s="4" t="s">
        <v>1644</v>
      </c>
      <c r="E38" s="4">
        <v>19.899999999999999</v>
      </c>
      <c r="F38" s="4" t="s">
        <v>3</v>
      </c>
      <c r="G38" s="4">
        <v>75</v>
      </c>
      <c r="H38" s="4" t="s">
        <v>5</v>
      </c>
      <c r="I38" s="4" t="s">
        <v>186</v>
      </c>
      <c r="J38" s="5">
        <v>38666</v>
      </c>
      <c r="K38" s="4" t="s">
        <v>187</v>
      </c>
      <c r="L38" s="4" t="s">
        <v>188</v>
      </c>
    </row>
    <row r="39" spans="1:12" x14ac:dyDescent="0.25">
      <c r="A39" s="4" t="s">
        <v>1</v>
      </c>
      <c r="B39" s="4" t="s">
        <v>189</v>
      </c>
      <c r="C39" s="4" t="s">
        <v>190</v>
      </c>
      <c r="D39" s="4" t="s">
        <v>1644</v>
      </c>
      <c r="E39" s="4">
        <v>20</v>
      </c>
      <c r="F39" s="4" t="s">
        <v>3</v>
      </c>
      <c r="G39" s="4">
        <v>75</v>
      </c>
      <c r="H39" s="4" t="s">
        <v>5</v>
      </c>
      <c r="I39" s="4" t="s">
        <v>191</v>
      </c>
      <c r="J39" s="5">
        <v>42390</v>
      </c>
      <c r="K39" s="4" t="s">
        <v>192</v>
      </c>
      <c r="L39" s="4" t="s">
        <v>193</v>
      </c>
    </row>
    <row r="40" spans="1:12" x14ac:dyDescent="0.25">
      <c r="A40" s="4" t="s">
        <v>1</v>
      </c>
      <c r="B40" s="4" t="s">
        <v>194</v>
      </c>
      <c r="C40" s="4" t="s">
        <v>195</v>
      </c>
      <c r="D40" s="4" t="s">
        <v>1644</v>
      </c>
      <c r="E40" s="4">
        <v>20</v>
      </c>
      <c r="F40" s="4" t="s">
        <v>3</v>
      </c>
      <c r="G40" s="4">
        <v>75</v>
      </c>
      <c r="H40" s="4" t="s">
        <v>5</v>
      </c>
      <c r="I40" s="4" t="s">
        <v>196</v>
      </c>
      <c r="J40" s="5">
        <v>24869</v>
      </c>
      <c r="K40" s="4" t="s">
        <v>197</v>
      </c>
      <c r="L40" s="4" t="s">
        <v>198</v>
      </c>
    </row>
    <row r="41" spans="1:12" x14ac:dyDescent="0.25">
      <c r="A41" s="4" t="s">
        <v>1</v>
      </c>
      <c r="B41" s="4" t="s">
        <v>199</v>
      </c>
      <c r="C41" s="4" t="s">
        <v>200</v>
      </c>
      <c r="D41" s="4" t="s">
        <v>1644</v>
      </c>
      <c r="E41" s="4">
        <v>20</v>
      </c>
      <c r="F41" s="4" t="s">
        <v>3</v>
      </c>
      <c r="G41" s="4">
        <v>75</v>
      </c>
      <c r="H41" s="4" t="s">
        <v>5</v>
      </c>
      <c r="I41" s="4" t="s">
        <v>201</v>
      </c>
      <c r="J41" s="5">
        <v>47279</v>
      </c>
      <c r="K41" s="4" t="s">
        <v>202</v>
      </c>
      <c r="L41" s="4" t="s">
        <v>203</v>
      </c>
    </row>
    <row r="42" spans="1:12" x14ac:dyDescent="0.25">
      <c r="A42" s="4" t="s">
        <v>1</v>
      </c>
      <c r="B42" s="4" t="s">
        <v>204</v>
      </c>
      <c r="C42" s="4" t="s">
        <v>205</v>
      </c>
      <c r="D42" s="4" t="s">
        <v>1644</v>
      </c>
      <c r="E42" s="4">
        <v>20</v>
      </c>
      <c r="F42" s="4" t="s">
        <v>3</v>
      </c>
      <c r="G42" s="4">
        <v>75</v>
      </c>
      <c r="H42" s="4" t="s">
        <v>5</v>
      </c>
      <c r="I42" s="4" t="s">
        <v>206</v>
      </c>
      <c r="J42" s="5">
        <v>42121</v>
      </c>
      <c r="K42" s="4" t="s">
        <v>207</v>
      </c>
      <c r="L42" s="4" t="s">
        <v>208</v>
      </c>
    </row>
    <row r="43" spans="1:12" x14ac:dyDescent="0.25">
      <c r="A43" s="4" t="s">
        <v>1</v>
      </c>
      <c r="B43" s="4" t="s">
        <v>209</v>
      </c>
      <c r="C43" s="4" t="s">
        <v>210</v>
      </c>
      <c r="D43" s="4" t="s">
        <v>1644</v>
      </c>
      <c r="E43" s="4">
        <v>20</v>
      </c>
      <c r="F43" s="4" t="s">
        <v>3</v>
      </c>
      <c r="G43" s="4">
        <v>75</v>
      </c>
      <c r="H43" s="4" t="s">
        <v>5</v>
      </c>
      <c r="I43" s="4" t="s">
        <v>211</v>
      </c>
      <c r="J43" s="5">
        <v>20182</v>
      </c>
      <c r="K43" s="4" t="s">
        <v>212</v>
      </c>
      <c r="L43" s="4" t="s">
        <v>213</v>
      </c>
    </row>
    <row r="44" spans="1:12" x14ac:dyDescent="0.25">
      <c r="A44" s="4" t="s">
        <v>1</v>
      </c>
      <c r="B44" s="4" t="s">
        <v>214</v>
      </c>
      <c r="C44" s="4" t="s">
        <v>215</v>
      </c>
      <c r="D44" s="4" t="s">
        <v>1644</v>
      </c>
      <c r="E44" s="4">
        <v>20.5</v>
      </c>
      <c r="F44" s="4" t="s">
        <v>3</v>
      </c>
      <c r="G44" s="4">
        <v>75</v>
      </c>
      <c r="H44" s="4" t="s">
        <v>5</v>
      </c>
      <c r="I44" s="4" t="s">
        <v>216</v>
      </c>
      <c r="J44" s="5">
        <v>20143</v>
      </c>
      <c r="K44" s="4" t="s">
        <v>217</v>
      </c>
      <c r="L44" s="4" t="s">
        <v>218</v>
      </c>
    </row>
    <row r="45" spans="1:12" x14ac:dyDescent="0.25">
      <c r="A45" s="4" t="s">
        <v>1</v>
      </c>
      <c r="B45" s="4" t="s">
        <v>219</v>
      </c>
      <c r="C45" s="4" t="s">
        <v>220</v>
      </c>
      <c r="D45" s="4" t="s">
        <v>1644</v>
      </c>
      <c r="E45" s="4">
        <v>20</v>
      </c>
      <c r="F45" s="4" t="s">
        <v>3</v>
      </c>
      <c r="G45" s="4">
        <v>75</v>
      </c>
      <c r="H45" s="4" t="s">
        <v>5</v>
      </c>
      <c r="I45" s="4" t="s">
        <v>221</v>
      </c>
      <c r="J45" s="5">
        <v>25017</v>
      </c>
      <c r="K45" s="4" t="s">
        <v>222</v>
      </c>
      <c r="L45" s="4" t="s">
        <v>223</v>
      </c>
    </row>
    <row r="46" spans="1:12" x14ac:dyDescent="0.25">
      <c r="A46" s="4" t="s">
        <v>1</v>
      </c>
      <c r="B46" s="4" t="s">
        <v>224</v>
      </c>
      <c r="C46" s="4" t="s">
        <v>225</v>
      </c>
      <c r="D46" s="4" t="s">
        <v>1644</v>
      </c>
      <c r="E46" s="4">
        <v>20</v>
      </c>
      <c r="F46" s="4" t="s">
        <v>3</v>
      </c>
      <c r="G46" s="4">
        <v>75</v>
      </c>
      <c r="H46" s="4" t="s">
        <v>5</v>
      </c>
      <c r="I46" s="4" t="s">
        <v>226</v>
      </c>
      <c r="J46" s="5">
        <v>20392</v>
      </c>
      <c r="K46" s="4" t="s">
        <v>227</v>
      </c>
      <c r="L46" s="4" t="s">
        <v>228</v>
      </c>
    </row>
    <row r="47" spans="1:12" x14ac:dyDescent="0.25">
      <c r="A47" s="4" t="s">
        <v>1</v>
      </c>
      <c r="B47" s="4" t="s">
        <v>229</v>
      </c>
      <c r="C47" s="4" t="s">
        <v>230</v>
      </c>
      <c r="D47" s="4" t="s">
        <v>1644</v>
      </c>
      <c r="E47" s="4">
        <v>20.8</v>
      </c>
      <c r="F47" s="4" t="s">
        <v>3</v>
      </c>
      <c r="G47" s="4">
        <v>75</v>
      </c>
      <c r="H47" s="4" t="s">
        <v>5</v>
      </c>
      <c r="I47" s="4" t="s">
        <v>231</v>
      </c>
      <c r="J47" s="5">
        <v>25805</v>
      </c>
      <c r="K47" s="4" t="s">
        <v>232</v>
      </c>
      <c r="L47" s="4" t="s">
        <v>233</v>
      </c>
    </row>
    <row r="48" spans="1:12" x14ac:dyDescent="0.25">
      <c r="A48" s="4" t="s">
        <v>1</v>
      </c>
      <c r="B48" s="4" t="s">
        <v>234</v>
      </c>
      <c r="C48" s="4" t="s">
        <v>235</v>
      </c>
      <c r="D48" s="4" t="s">
        <v>1644</v>
      </c>
      <c r="E48" s="4">
        <v>20.100000000000001</v>
      </c>
      <c r="F48" s="4" t="s">
        <v>3</v>
      </c>
      <c r="G48" s="4">
        <v>75</v>
      </c>
      <c r="H48" s="4" t="s">
        <v>5</v>
      </c>
      <c r="I48" s="4" t="s">
        <v>236</v>
      </c>
      <c r="J48" s="5">
        <v>24304</v>
      </c>
      <c r="K48" s="4" t="s">
        <v>237</v>
      </c>
      <c r="L48" s="4" t="s">
        <v>238</v>
      </c>
    </row>
    <row r="49" spans="1:12" x14ac:dyDescent="0.25">
      <c r="A49" s="4" t="s">
        <v>1</v>
      </c>
      <c r="B49" s="4" t="s">
        <v>239</v>
      </c>
      <c r="C49" s="4" t="s">
        <v>240</v>
      </c>
      <c r="D49" s="4" t="s">
        <v>1644</v>
      </c>
      <c r="E49" s="4">
        <v>20</v>
      </c>
      <c r="F49" s="4" t="s">
        <v>3</v>
      </c>
      <c r="G49" s="4">
        <v>75</v>
      </c>
      <c r="H49" s="4" t="s">
        <v>5</v>
      </c>
      <c r="I49" s="4" t="s">
        <v>241</v>
      </c>
      <c r="J49" s="5">
        <v>24051</v>
      </c>
      <c r="K49" s="4" t="s">
        <v>242</v>
      </c>
      <c r="L49" s="4" t="s">
        <v>243</v>
      </c>
    </row>
    <row r="50" spans="1:12" x14ac:dyDescent="0.25">
      <c r="A50" s="4" t="s">
        <v>1</v>
      </c>
      <c r="B50" s="4" t="s">
        <v>244</v>
      </c>
      <c r="C50" s="4" t="s">
        <v>245</v>
      </c>
      <c r="D50" s="4" t="s">
        <v>1644</v>
      </c>
      <c r="E50" s="4">
        <v>20</v>
      </c>
      <c r="F50" s="4" t="s">
        <v>3</v>
      </c>
      <c r="G50" s="4">
        <v>75</v>
      </c>
      <c r="H50" s="4" t="s">
        <v>5</v>
      </c>
      <c r="I50" s="4" t="s">
        <v>246</v>
      </c>
      <c r="J50" s="5">
        <v>29871</v>
      </c>
      <c r="K50" s="4" t="s">
        <v>247</v>
      </c>
      <c r="L50" s="4" t="s">
        <v>248</v>
      </c>
    </row>
    <row r="51" spans="1:12" x14ac:dyDescent="0.25">
      <c r="A51" s="4" t="s">
        <v>1</v>
      </c>
      <c r="B51" s="4" t="s">
        <v>249</v>
      </c>
      <c r="C51" s="4" t="s">
        <v>250</v>
      </c>
      <c r="D51" s="4" t="s">
        <v>1644</v>
      </c>
      <c r="E51" s="4">
        <v>20</v>
      </c>
      <c r="F51" s="4" t="s">
        <v>3</v>
      </c>
      <c r="G51" s="4">
        <v>75</v>
      </c>
      <c r="H51" s="4" t="s">
        <v>5</v>
      </c>
      <c r="I51" s="4" t="s">
        <v>251</v>
      </c>
      <c r="J51" s="5">
        <v>34586</v>
      </c>
      <c r="K51" s="4" t="s">
        <v>252</v>
      </c>
      <c r="L51" s="4" t="s">
        <v>253</v>
      </c>
    </row>
    <row r="52" spans="1:12" x14ac:dyDescent="0.25">
      <c r="A52" s="4" t="s">
        <v>1</v>
      </c>
      <c r="B52" s="4" t="s">
        <v>254</v>
      </c>
      <c r="C52" s="4" t="s">
        <v>255</v>
      </c>
      <c r="D52" s="4" t="s">
        <v>1644</v>
      </c>
      <c r="E52" s="4">
        <v>20</v>
      </c>
      <c r="F52" s="4" t="s">
        <v>3</v>
      </c>
      <c r="G52" s="4">
        <v>75</v>
      </c>
      <c r="H52" s="4" t="s">
        <v>5</v>
      </c>
      <c r="I52" s="4" t="s">
        <v>256</v>
      </c>
      <c r="J52" s="5">
        <v>29904</v>
      </c>
      <c r="K52" s="4" t="s">
        <v>257</v>
      </c>
      <c r="L52" s="4" t="s">
        <v>258</v>
      </c>
    </row>
    <row r="53" spans="1:12" x14ac:dyDescent="0.25">
      <c r="A53" s="4" t="s">
        <v>1</v>
      </c>
      <c r="B53" s="4" t="s">
        <v>259</v>
      </c>
      <c r="C53" s="4" t="s">
        <v>260</v>
      </c>
      <c r="D53" s="4" t="s">
        <v>1644</v>
      </c>
      <c r="E53" s="4">
        <v>20</v>
      </c>
      <c r="F53" s="4" t="s">
        <v>3</v>
      </c>
      <c r="G53" s="4">
        <v>75</v>
      </c>
      <c r="H53" s="4" t="s">
        <v>5</v>
      </c>
      <c r="I53" s="4" t="s">
        <v>261</v>
      </c>
      <c r="J53" s="5">
        <v>20856</v>
      </c>
      <c r="K53" s="4" t="s">
        <v>262</v>
      </c>
      <c r="L53" s="4" t="s">
        <v>263</v>
      </c>
    </row>
    <row r="54" spans="1:12" x14ac:dyDescent="0.25">
      <c r="A54" s="4" t="s">
        <v>1</v>
      </c>
      <c r="B54" s="4" t="s">
        <v>264</v>
      </c>
      <c r="C54" s="4" t="s">
        <v>265</v>
      </c>
      <c r="D54" s="4" t="s">
        <v>1644</v>
      </c>
      <c r="E54" s="4">
        <v>20</v>
      </c>
      <c r="F54" s="4" t="s">
        <v>3</v>
      </c>
      <c r="G54" s="4">
        <v>75</v>
      </c>
      <c r="H54" s="4" t="s">
        <v>5</v>
      </c>
      <c r="I54" s="4" t="s">
        <v>266</v>
      </c>
      <c r="J54" s="5">
        <v>20267</v>
      </c>
      <c r="K54" s="4" t="s">
        <v>267</v>
      </c>
      <c r="L54" s="4" t="s">
        <v>268</v>
      </c>
    </row>
    <row r="55" spans="1:12" x14ac:dyDescent="0.25">
      <c r="A55" s="4" t="s">
        <v>1</v>
      </c>
      <c r="B55" s="4" t="s">
        <v>269</v>
      </c>
      <c r="C55" s="4" t="s">
        <v>270</v>
      </c>
      <c r="D55" s="4" t="s">
        <v>1644</v>
      </c>
      <c r="E55" s="4">
        <v>20</v>
      </c>
      <c r="F55" s="4" t="s">
        <v>3</v>
      </c>
      <c r="G55" s="4">
        <v>75</v>
      </c>
      <c r="H55" s="4" t="s">
        <v>5</v>
      </c>
      <c r="I55" s="4" t="s">
        <v>271</v>
      </c>
      <c r="J55" s="5">
        <v>22448</v>
      </c>
      <c r="K55" s="4" t="s">
        <v>272</v>
      </c>
      <c r="L55" s="4" t="s">
        <v>273</v>
      </c>
    </row>
    <row r="56" spans="1:12" x14ac:dyDescent="0.25">
      <c r="A56" s="4" t="s">
        <v>1</v>
      </c>
      <c r="B56" s="4" t="s">
        <v>274</v>
      </c>
      <c r="C56" s="4" t="s">
        <v>275</v>
      </c>
      <c r="D56" s="4" t="s">
        <v>1644</v>
      </c>
      <c r="E56" s="4">
        <v>10</v>
      </c>
      <c r="F56" s="4" t="s">
        <v>3</v>
      </c>
      <c r="G56" s="4">
        <v>75</v>
      </c>
      <c r="H56" s="4" t="s">
        <v>5</v>
      </c>
      <c r="I56" s="4" t="s">
        <v>276</v>
      </c>
      <c r="J56" s="5">
        <v>21642</v>
      </c>
      <c r="K56" s="4" t="s">
        <v>277</v>
      </c>
      <c r="L56" s="4" t="s">
        <v>278</v>
      </c>
    </row>
    <row r="57" spans="1:12" x14ac:dyDescent="0.25">
      <c r="A57" s="4" t="s">
        <v>1</v>
      </c>
      <c r="B57" s="4" t="s">
        <v>279</v>
      </c>
      <c r="C57" s="4" t="s">
        <v>280</v>
      </c>
      <c r="D57" s="4" t="s">
        <v>1644</v>
      </c>
      <c r="E57" s="4">
        <v>20</v>
      </c>
      <c r="F57" s="4" t="s">
        <v>3</v>
      </c>
      <c r="G57" s="4">
        <v>75</v>
      </c>
      <c r="H57" s="4" t="s">
        <v>5</v>
      </c>
      <c r="I57" s="4" t="s">
        <v>281</v>
      </c>
      <c r="J57" s="5">
        <v>21126</v>
      </c>
      <c r="K57" s="4" t="s">
        <v>282</v>
      </c>
      <c r="L57" s="4" t="s">
        <v>283</v>
      </c>
    </row>
    <row r="58" spans="1:12" x14ac:dyDescent="0.25">
      <c r="A58" s="4" t="s">
        <v>1</v>
      </c>
      <c r="B58" s="4" t="s">
        <v>284</v>
      </c>
      <c r="C58" s="4" t="s">
        <v>285</v>
      </c>
      <c r="D58" s="4" t="s">
        <v>1644</v>
      </c>
      <c r="E58" s="4">
        <v>20</v>
      </c>
      <c r="F58" s="4" t="s">
        <v>3</v>
      </c>
      <c r="G58" s="4">
        <v>75</v>
      </c>
      <c r="H58" s="4" t="s">
        <v>5</v>
      </c>
      <c r="I58" s="4" t="s">
        <v>286</v>
      </c>
      <c r="J58" s="5">
        <v>39223</v>
      </c>
      <c r="K58" s="4" t="s">
        <v>287</v>
      </c>
      <c r="L58" s="4" t="s">
        <v>288</v>
      </c>
    </row>
    <row r="59" spans="1:12" x14ac:dyDescent="0.25">
      <c r="A59" s="4" t="s">
        <v>1</v>
      </c>
      <c r="B59" s="4" t="s">
        <v>289</v>
      </c>
      <c r="C59" s="4" t="s">
        <v>290</v>
      </c>
      <c r="D59" s="4" t="s">
        <v>1644</v>
      </c>
      <c r="E59" s="4">
        <v>20</v>
      </c>
      <c r="F59" s="4" t="s">
        <v>3</v>
      </c>
      <c r="G59" s="4">
        <v>75</v>
      </c>
      <c r="H59" s="4" t="s">
        <v>5</v>
      </c>
      <c r="I59" s="4" t="s">
        <v>291</v>
      </c>
      <c r="J59" s="5">
        <v>47375</v>
      </c>
      <c r="K59" s="4" t="s">
        <v>292</v>
      </c>
      <c r="L59" s="4" t="s">
        <v>293</v>
      </c>
    </row>
    <row r="60" spans="1:12" x14ac:dyDescent="0.25">
      <c r="A60" s="4" t="s">
        <v>1</v>
      </c>
      <c r="B60" s="4" t="s">
        <v>294</v>
      </c>
      <c r="C60" s="4" t="s">
        <v>295</v>
      </c>
      <c r="D60" s="4" t="s">
        <v>1644</v>
      </c>
      <c r="E60" s="4">
        <v>20</v>
      </c>
      <c r="F60" s="4" t="s">
        <v>3</v>
      </c>
      <c r="G60" s="4">
        <v>75</v>
      </c>
      <c r="H60" s="4" t="s">
        <v>5</v>
      </c>
      <c r="I60" s="4" t="s">
        <v>296</v>
      </c>
      <c r="J60" s="5">
        <v>47553</v>
      </c>
      <c r="K60" s="4" t="s">
        <v>297</v>
      </c>
      <c r="L60" s="4" t="s">
        <v>298</v>
      </c>
    </row>
    <row r="61" spans="1:12" x14ac:dyDescent="0.25">
      <c r="A61" s="4" t="s">
        <v>1</v>
      </c>
      <c r="B61" s="4" t="s">
        <v>299</v>
      </c>
      <c r="C61" s="4" t="s">
        <v>300</v>
      </c>
      <c r="D61" s="4" t="s">
        <v>1644</v>
      </c>
      <c r="E61" s="4">
        <v>20</v>
      </c>
      <c r="F61" s="4" t="s">
        <v>3</v>
      </c>
      <c r="G61" s="4">
        <v>75</v>
      </c>
      <c r="H61" s="4" t="s">
        <v>5</v>
      </c>
      <c r="I61" s="4" t="s">
        <v>301</v>
      </c>
      <c r="J61" s="5">
        <v>35957</v>
      </c>
      <c r="K61" s="4" t="s">
        <v>302</v>
      </c>
      <c r="L61" s="4" t="s">
        <v>303</v>
      </c>
    </row>
    <row r="62" spans="1:12" x14ac:dyDescent="0.25">
      <c r="A62" s="4" t="s">
        <v>1</v>
      </c>
      <c r="B62" s="4" t="s">
        <v>304</v>
      </c>
      <c r="C62" s="4" t="s">
        <v>305</v>
      </c>
      <c r="D62" s="4" t="s">
        <v>1644</v>
      </c>
      <c r="E62" s="4">
        <v>12.3</v>
      </c>
      <c r="F62" s="4" t="s">
        <v>3</v>
      </c>
      <c r="G62" s="4">
        <v>75</v>
      </c>
      <c r="H62" s="4" t="s">
        <v>5</v>
      </c>
      <c r="I62" s="4" t="s">
        <v>306</v>
      </c>
      <c r="J62" s="5">
        <v>47353</v>
      </c>
      <c r="K62" s="4" t="s">
        <v>307</v>
      </c>
      <c r="L62" s="4" t="s">
        <v>308</v>
      </c>
    </row>
    <row r="63" spans="1:12" x14ac:dyDescent="0.25">
      <c r="A63" s="4" t="s">
        <v>1</v>
      </c>
      <c r="B63" s="4" t="s">
        <v>309</v>
      </c>
      <c r="C63" s="4" t="s">
        <v>310</v>
      </c>
      <c r="D63" s="4" t="s">
        <v>1644</v>
      </c>
      <c r="E63" s="4">
        <v>20</v>
      </c>
      <c r="F63" s="4" t="s">
        <v>3</v>
      </c>
      <c r="G63" s="4">
        <v>75</v>
      </c>
      <c r="H63" s="4" t="s">
        <v>5</v>
      </c>
      <c r="I63" s="4" t="s">
        <v>311</v>
      </c>
      <c r="J63" s="5">
        <v>26193</v>
      </c>
      <c r="K63" s="4" t="s">
        <v>312</v>
      </c>
      <c r="L63" s="4" t="s">
        <v>313</v>
      </c>
    </row>
    <row r="64" spans="1:12" x14ac:dyDescent="0.25">
      <c r="A64" s="4" t="s">
        <v>1</v>
      </c>
      <c r="B64" s="4" t="s">
        <v>314</v>
      </c>
      <c r="C64" s="4" t="s">
        <v>315</v>
      </c>
      <c r="D64" s="4" t="s">
        <v>1644</v>
      </c>
      <c r="E64" s="4">
        <v>20</v>
      </c>
      <c r="F64" s="4" t="s">
        <v>3</v>
      </c>
      <c r="G64" s="4">
        <v>75</v>
      </c>
      <c r="H64" s="4" t="s">
        <v>5</v>
      </c>
      <c r="I64" s="4" t="s">
        <v>316</v>
      </c>
      <c r="J64" s="5">
        <v>27047</v>
      </c>
      <c r="K64" s="4" t="s">
        <v>317</v>
      </c>
      <c r="L64" s="4" t="s">
        <v>318</v>
      </c>
    </row>
    <row r="65" spans="1:12" x14ac:dyDescent="0.25">
      <c r="A65" s="4" t="s">
        <v>1</v>
      </c>
      <c r="B65" s="4" t="s">
        <v>319</v>
      </c>
      <c r="C65" s="4" t="s">
        <v>320</v>
      </c>
      <c r="D65" s="4" t="s">
        <v>1644</v>
      </c>
      <c r="E65" s="4">
        <v>20</v>
      </c>
      <c r="F65" s="4" t="s">
        <v>3</v>
      </c>
      <c r="G65" s="4">
        <v>75</v>
      </c>
      <c r="H65" s="4" t="s">
        <v>5</v>
      </c>
      <c r="I65" s="4" t="s">
        <v>321</v>
      </c>
      <c r="J65" s="5">
        <v>20232</v>
      </c>
      <c r="K65" s="4" t="s">
        <v>322</v>
      </c>
      <c r="L65" s="4" t="s">
        <v>323</v>
      </c>
    </row>
    <row r="66" spans="1:12" x14ac:dyDescent="0.25">
      <c r="A66" s="4" t="s">
        <v>1</v>
      </c>
      <c r="B66" s="4" t="s">
        <v>324</v>
      </c>
      <c r="C66" s="4" t="s">
        <v>325</v>
      </c>
      <c r="D66" s="4" t="s">
        <v>1644</v>
      </c>
      <c r="E66" s="4">
        <v>20</v>
      </c>
      <c r="F66" s="4" t="s">
        <v>3</v>
      </c>
      <c r="G66" s="4">
        <v>75</v>
      </c>
      <c r="H66" s="4" t="s">
        <v>5</v>
      </c>
      <c r="I66" s="4" t="s">
        <v>326</v>
      </c>
      <c r="J66" s="5">
        <v>32113</v>
      </c>
      <c r="K66" s="4" t="s">
        <v>327</v>
      </c>
      <c r="L66" s="4" t="s">
        <v>328</v>
      </c>
    </row>
    <row r="67" spans="1:12" x14ac:dyDescent="0.25">
      <c r="A67" s="4" t="s">
        <v>1</v>
      </c>
      <c r="B67" s="4" t="s">
        <v>329</v>
      </c>
      <c r="C67" s="4" t="s">
        <v>330</v>
      </c>
      <c r="D67" s="4" t="s">
        <v>1644</v>
      </c>
      <c r="E67" s="4">
        <v>20</v>
      </c>
      <c r="F67" s="4" t="s">
        <v>3</v>
      </c>
      <c r="G67" s="4">
        <v>75</v>
      </c>
      <c r="H67" s="4" t="s">
        <v>5</v>
      </c>
      <c r="I67" s="4" t="s">
        <v>331</v>
      </c>
      <c r="J67" s="5">
        <v>24287</v>
      </c>
      <c r="K67" s="4" t="s">
        <v>332</v>
      </c>
      <c r="L67" s="4" t="s">
        <v>333</v>
      </c>
    </row>
    <row r="68" spans="1:12" x14ac:dyDescent="0.25">
      <c r="A68" s="4" t="s">
        <v>1</v>
      </c>
      <c r="B68" s="4" t="s">
        <v>334</v>
      </c>
      <c r="C68" s="4" t="s">
        <v>335</v>
      </c>
      <c r="D68" s="4" t="s">
        <v>1644</v>
      </c>
      <c r="E68" s="4">
        <v>20</v>
      </c>
      <c r="F68" s="4" t="s">
        <v>3</v>
      </c>
      <c r="G68" s="4">
        <v>75</v>
      </c>
      <c r="H68" s="4" t="s">
        <v>5</v>
      </c>
      <c r="I68" s="4" t="s">
        <v>336</v>
      </c>
      <c r="J68" s="5">
        <v>47592</v>
      </c>
      <c r="K68" s="4" t="s">
        <v>337</v>
      </c>
      <c r="L68" s="4" t="s">
        <v>338</v>
      </c>
    </row>
    <row r="69" spans="1:12" x14ac:dyDescent="0.25">
      <c r="A69" s="4" t="s">
        <v>1</v>
      </c>
      <c r="B69" s="4" t="s">
        <v>339</v>
      </c>
      <c r="C69" s="4" t="s">
        <v>340</v>
      </c>
      <c r="D69" s="4" t="s">
        <v>1644</v>
      </c>
      <c r="E69" s="4">
        <v>20</v>
      </c>
      <c r="F69" s="4" t="s">
        <v>3</v>
      </c>
      <c r="G69" s="4">
        <v>75</v>
      </c>
      <c r="H69" s="4" t="s">
        <v>5</v>
      </c>
      <c r="I69" s="4" t="s">
        <v>341</v>
      </c>
      <c r="J69" s="5">
        <v>24242</v>
      </c>
      <c r="K69" s="4" t="s">
        <v>342</v>
      </c>
      <c r="L69" s="4" t="s">
        <v>343</v>
      </c>
    </row>
    <row r="70" spans="1:12" x14ac:dyDescent="0.25">
      <c r="A70" s="4" t="s">
        <v>1</v>
      </c>
      <c r="B70" s="4" t="s">
        <v>344</v>
      </c>
      <c r="C70" s="4" t="s">
        <v>345</v>
      </c>
      <c r="D70" s="4" t="s">
        <v>1644</v>
      </c>
      <c r="E70" s="4">
        <v>20</v>
      </c>
      <c r="F70" s="4" t="s">
        <v>3</v>
      </c>
      <c r="G70" s="4">
        <v>75</v>
      </c>
      <c r="H70" s="4" t="s">
        <v>5</v>
      </c>
      <c r="I70" s="4" t="s">
        <v>346</v>
      </c>
      <c r="J70" s="5">
        <v>34590</v>
      </c>
      <c r="K70" s="4" t="s">
        <v>347</v>
      </c>
      <c r="L70" s="4" t="s">
        <v>348</v>
      </c>
    </row>
    <row r="71" spans="1:12" x14ac:dyDescent="0.25">
      <c r="A71" s="4" t="s">
        <v>1</v>
      </c>
      <c r="B71" s="4" t="s">
        <v>349</v>
      </c>
      <c r="C71" s="4" t="s">
        <v>350</v>
      </c>
      <c r="D71" s="4" t="s">
        <v>1644</v>
      </c>
      <c r="E71" s="4">
        <v>20</v>
      </c>
      <c r="F71" s="4" t="s">
        <v>3</v>
      </c>
      <c r="G71" s="4">
        <v>75</v>
      </c>
      <c r="H71" s="4" t="s">
        <v>5</v>
      </c>
      <c r="I71" s="4" t="s">
        <v>351</v>
      </c>
      <c r="J71" s="5">
        <v>34625</v>
      </c>
      <c r="K71" s="4" t="s">
        <v>352</v>
      </c>
      <c r="L71" s="4" t="s">
        <v>353</v>
      </c>
    </row>
    <row r="72" spans="1:12" x14ac:dyDescent="0.25">
      <c r="A72" s="4" t="s">
        <v>1</v>
      </c>
      <c r="B72" s="4" t="s">
        <v>354</v>
      </c>
      <c r="C72" s="4" t="s">
        <v>355</v>
      </c>
      <c r="D72" s="4" t="s">
        <v>1644</v>
      </c>
      <c r="E72" s="4">
        <v>20</v>
      </c>
      <c r="F72" s="4" t="s">
        <v>3</v>
      </c>
      <c r="G72" s="4">
        <v>75</v>
      </c>
      <c r="H72" s="4" t="s">
        <v>5</v>
      </c>
      <c r="I72" s="4" t="s">
        <v>356</v>
      </c>
      <c r="J72" s="5">
        <v>25599</v>
      </c>
      <c r="K72" s="4" t="s">
        <v>357</v>
      </c>
      <c r="L72" s="4" t="s">
        <v>358</v>
      </c>
    </row>
    <row r="73" spans="1:12" x14ac:dyDescent="0.25">
      <c r="A73" s="4" t="s">
        <v>1</v>
      </c>
      <c r="B73" s="4" t="s">
        <v>359</v>
      </c>
      <c r="C73" s="4" t="s">
        <v>360</v>
      </c>
      <c r="D73" s="4" t="s">
        <v>1644</v>
      </c>
      <c r="E73" s="4">
        <v>20</v>
      </c>
      <c r="F73" s="4" t="s">
        <v>3</v>
      </c>
      <c r="G73" s="4">
        <v>75</v>
      </c>
      <c r="H73" s="4" t="s">
        <v>5</v>
      </c>
      <c r="I73" s="4" t="s">
        <v>361</v>
      </c>
      <c r="J73" s="5">
        <v>23846</v>
      </c>
      <c r="K73" s="4" t="s">
        <v>362</v>
      </c>
      <c r="L73" s="4" t="s">
        <v>363</v>
      </c>
    </row>
    <row r="74" spans="1:12" x14ac:dyDescent="0.25">
      <c r="A74" s="4" t="s">
        <v>1</v>
      </c>
      <c r="B74" s="4" t="s">
        <v>364</v>
      </c>
      <c r="C74" s="4" t="s">
        <v>365</v>
      </c>
      <c r="D74" s="4" t="s">
        <v>1644</v>
      </c>
      <c r="E74" s="4">
        <v>20</v>
      </c>
      <c r="F74" s="4" t="s">
        <v>3</v>
      </c>
      <c r="G74" s="4">
        <v>75</v>
      </c>
      <c r="H74" s="4" t="s">
        <v>5</v>
      </c>
      <c r="I74" s="4" t="s">
        <v>366</v>
      </c>
      <c r="J74" s="5">
        <v>25486</v>
      </c>
      <c r="K74" s="4" t="s">
        <v>367</v>
      </c>
      <c r="L74" s="4" t="s">
        <v>368</v>
      </c>
    </row>
    <row r="75" spans="1:12" x14ac:dyDescent="0.25">
      <c r="A75" s="4" t="s">
        <v>1</v>
      </c>
      <c r="B75" s="4" t="s">
        <v>369</v>
      </c>
      <c r="C75" s="4" t="s">
        <v>370</v>
      </c>
      <c r="D75" s="4" t="s">
        <v>1644</v>
      </c>
      <c r="E75" s="4">
        <v>20</v>
      </c>
      <c r="F75" s="4" t="s">
        <v>3</v>
      </c>
      <c r="G75" s="4">
        <v>75</v>
      </c>
      <c r="H75" s="4" t="s">
        <v>5</v>
      </c>
      <c r="I75" s="4" t="s">
        <v>371</v>
      </c>
      <c r="J75" s="5">
        <v>34300</v>
      </c>
      <c r="K75" s="4" t="s">
        <v>372</v>
      </c>
      <c r="L75" s="4" t="s">
        <v>373</v>
      </c>
    </row>
    <row r="76" spans="1:12" x14ac:dyDescent="0.25">
      <c r="A76" s="4" t="s">
        <v>1</v>
      </c>
      <c r="B76" s="4" t="s">
        <v>374</v>
      </c>
      <c r="C76" s="4" t="s">
        <v>375</v>
      </c>
      <c r="D76" s="4" t="s">
        <v>1644</v>
      </c>
      <c r="E76" s="4">
        <v>20</v>
      </c>
      <c r="F76" s="4" t="s">
        <v>3</v>
      </c>
      <c r="G76" s="4">
        <v>75</v>
      </c>
      <c r="H76" s="4" t="s">
        <v>5</v>
      </c>
      <c r="I76" s="4" t="s">
        <v>376</v>
      </c>
      <c r="J76" s="5">
        <v>21032</v>
      </c>
      <c r="K76" s="4" t="s">
        <v>377</v>
      </c>
      <c r="L76" s="4" t="s">
        <v>378</v>
      </c>
    </row>
    <row r="77" spans="1:12" x14ac:dyDescent="0.25">
      <c r="A77" s="4" t="s">
        <v>1</v>
      </c>
      <c r="B77" s="4" t="s">
        <v>379</v>
      </c>
      <c r="C77" s="4" t="s">
        <v>380</v>
      </c>
      <c r="D77" s="4" t="s">
        <v>1644</v>
      </c>
      <c r="E77" s="4">
        <v>20</v>
      </c>
      <c r="F77" s="4" t="s">
        <v>3</v>
      </c>
      <c r="G77" s="4">
        <v>75</v>
      </c>
      <c r="H77" s="4" t="s">
        <v>5</v>
      </c>
      <c r="I77" s="4" t="s">
        <v>381</v>
      </c>
      <c r="J77" s="5">
        <v>47287</v>
      </c>
      <c r="K77" s="4" t="s">
        <v>382</v>
      </c>
      <c r="L77" s="4" t="s">
        <v>383</v>
      </c>
    </row>
    <row r="78" spans="1:12" x14ac:dyDescent="0.25">
      <c r="A78" s="4" t="s">
        <v>1</v>
      </c>
      <c r="B78" s="4" t="s">
        <v>384</v>
      </c>
      <c r="C78" s="4" t="s">
        <v>385</v>
      </c>
      <c r="D78" s="4" t="s">
        <v>1644</v>
      </c>
      <c r="E78" s="4">
        <v>20</v>
      </c>
      <c r="F78" s="4" t="s">
        <v>3</v>
      </c>
      <c r="G78" s="4">
        <v>75</v>
      </c>
      <c r="H78" s="4" t="s">
        <v>5</v>
      </c>
      <c r="I78" s="4" t="s">
        <v>386</v>
      </c>
      <c r="J78" s="5">
        <v>47338</v>
      </c>
      <c r="K78" s="4" t="s">
        <v>387</v>
      </c>
      <c r="L78" s="4" t="s">
        <v>388</v>
      </c>
    </row>
    <row r="79" spans="1:12" x14ac:dyDescent="0.25">
      <c r="A79" s="4" t="s">
        <v>1</v>
      </c>
      <c r="B79" s="4" t="s">
        <v>389</v>
      </c>
      <c r="C79" s="4" t="s">
        <v>390</v>
      </c>
      <c r="D79" s="4" t="s">
        <v>1644</v>
      </c>
      <c r="E79" s="4">
        <v>20</v>
      </c>
      <c r="F79" s="4" t="s">
        <v>3</v>
      </c>
      <c r="G79" s="4">
        <v>75</v>
      </c>
      <c r="H79" s="4" t="s">
        <v>5</v>
      </c>
      <c r="I79" s="4" t="s">
        <v>391</v>
      </c>
      <c r="J79" s="5">
        <v>24652</v>
      </c>
      <c r="K79" s="4" t="s">
        <v>392</v>
      </c>
      <c r="L79" s="4" t="s">
        <v>393</v>
      </c>
    </row>
    <row r="80" spans="1:12" x14ac:dyDescent="0.25">
      <c r="A80" s="4" t="s">
        <v>1</v>
      </c>
      <c r="B80" s="4" t="s">
        <v>394</v>
      </c>
      <c r="C80" s="4" t="s">
        <v>395</v>
      </c>
      <c r="D80" s="4" t="s">
        <v>1644</v>
      </c>
      <c r="E80" s="4">
        <v>20</v>
      </c>
      <c r="F80" s="4" t="s">
        <v>3</v>
      </c>
      <c r="G80" s="4">
        <v>75</v>
      </c>
      <c r="H80" s="4" t="s">
        <v>5</v>
      </c>
      <c r="I80" s="4" t="s">
        <v>396</v>
      </c>
      <c r="J80" s="5">
        <v>24086</v>
      </c>
      <c r="K80" s="4" t="s">
        <v>397</v>
      </c>
      <c r="L80" s="4" t="s">
        <v>398</v>
      </c>
    </row>
    <row r="81" spans="1:12" x14ac:dyDescent="0.25">
      <c r="A81" s="4" t="s">
        <v>1</v>
      </c>
      <c r="B81" s="4" t="s">
        <v>399</v>
      </c>
      <c r="C81" s="4" t="s">
        <v>400</v>
      </c>
      <c r="D81" s="4" t="s">
        <v>1644</v>
      </c>
      <c r="E81" s="4">
        <v>20</v>
      </c>
      <c r="F81" s="4" t="s">
        <v>3</v>
      </c>
      <c r="G81" s="4">
        <v>75</v>
      </c>
      <c r="H81" s="4" t="s">
        <v>5</v>
      </c>
      <c r="I81" s="4" t="s">
        <v>401</v>
      </c>
      <c r="J81" s="5">
        <v>20123</v>
      </c>
      <c r="K81" s="4" t="s">
        <v>402</v>
      </c>
      <c r="L81" s="4" t="s">
        <v>403</v>
      </c>
    </row>
    <row r="82" spans="1:12" x14ac:dyDescent="0.25">
      <c r="A82" s="4" t="s">
        <v>1</v>
      </c>
      <c r="B82" s="4" t="s">
        <v>404</v>
      </c>
      <c r="C82" s="4" t="s">
        <v>405</v>
      </c>
      <c r="D82" s="4" t="s">
        <v>1644</v>
      </c>
      <c r="E82" s="4">
        <v>20</v>
      </c>
      <c r="F82" s="4" t="s">
        <v>3</v>
      </c>
      <c r="G82" s="4">
        <v>75</v>
      </c>
      <c r="H82" s="4" t="s">
        <v>5</v>
      </c>
      <c r="I82" s="4" t="s">
        <v>406</v>
      </c>
      <c r="J82" s="5">
        <v>47268</v>
      </c>
      <c r="K82" s="4" t="s">
        <v>407</v>
      </c>
      <c r="L82" s="4" t="s">
        <v>408</v>
      </c>
    </row>
    <row r="83" spans="1:12" x14ac:dyDescent="0.25">
      <c r="A83" s="4" t="s">
        <v>1</v>
      </c>
      <c r="B83" s="4" t="s">
        <v>409</v>
      </c>
      <c r="C83" s="4" t="s">
        <v>410</v>
      </c>
      <c r="D83" s="4" t="s">
        <v>1644</v>
      </c>
      <c r="E83" s="4">
        <v>20</v>
      </c>
      <c r="F83" s="4" t="s">
        <v>3</v>
      </c>
      <c r="G83" s="4">
        <v>75</v>
      </c>
      <c r="H83" s="4" t="s">
        <v>5</v>
      </c>
      <c r="I83" s="4" t="s">
        <v>411</v>
      </c>
      <c r="J83" s="5">
        <v>21378</v>
      </c>
      <c r="K83" s="4" t="s">
        <v>412</v>
      </c>
      <c r="L83" s="4" t="s">
        <v>413</v>
      </c>
    </row>
    <row r="84" spans="1:12" x14ac:dyDescent="0.25">
      <c r="A84" s="4" t="s">
        <v>1</v>
      </c>
      <c r="B84" s="4" t="s">
        <v>414</v>
      </c>
      <c r="C84" s="4" t="s">
        <v>415</v>
      </c>
      <c r="D84" s="4" t="s">
        <v>1644</v>
      </c>
      <c r="E84" s="4">
        <v>20</v>
      </c>
      <c r="F84" s="4" t="s">
        <v>3</v>
      </c>
      <c r="G84" s="4">
        <v>75</v>
      </c>
      <c r="H84" s="4" t="s">
        <v>5</v>
      </c>
      <c r="I84" s="4" t="s">
        <v>416</v>
      </c>
      <c r="J84" s="5">
        <v>42206</v>
      </c>
      <c r="K84" s="4" t="s">
        <v>417</v>
      </c>
      <c r="L84" s="4" t="s">
        <v>418</v>
      </c>
    </row>
    <row r="85" spans="1:12" x14ac:dyDescent="0.25">
      <c r="A85" s="4" t="s">
        <v>1</v>
      </c>
      <c r="B85" s="4" t="s">
        <v>419</v>
      </c>
      <c r="C85" s="4" t="s">
        <v>420</v>
      </c>
      <c r="D85" s="4" t="s">
        <v>1644</v>
      </c>
      <c r="E85" s="4">
        <v>20</v>
      </c>
      <c r="F85" s="4" t="s">
        <v>3</v>
      </c>
      <c r="G85" s="4">
        <v>75</v>
      </c>
      <c r="H85" s="4" t="s">
        <v>5</v>
      </c>
      <c r="I85" s="4" t="s">
        <v>421</v>
      </c>
      <c r="J85" s="5">
        <v>20140</v>
      </c>
      <c r="K85" s="4" t="s">
        <v>422</v>
      </c>
      <c r="L85" s="4" t="s">
        <v>423</v>
      </c>
    </row>
    <row r="86" spans="1:12" x14ac:dyDescent="0.25">
      <c r="A86" s="4" t="s">
        <v>1</v>
      </c>
      <c r="B86" s="4" t="s">
        <v>424</v>
      </c>
      <c r="C86" s="4" t="s">
        <v>425</v>
      </c>
      <c r="D86" s="4" t="s">
        <v>1644</v>
      </c>
      <c r="E86" s="4">
        <v>20</v>
      </c>
      <c r="F86" s="4" t="s">
        <v>3</v>
      </c>
      <c r="G86" s="4">
        <v>75</v>
      </c>
      <c r="H86" s="4" t="s">
        <v>5</v>
      </c>
      <c r="I86" s="4" t="s">
        <v>426</v>
      </c>
      <c r="J86" s="5">
        <v>34653</v>
      </c>
      <c r="K86" s="4" t="s">
        <v>427</v>
      </c>
      <c r="L86" s="4" t="s">
        <v>428</v>
      </c>
    </row>
    <row r="87" spans="1:12" x14ac:dyDescent="0.25">
      <c r="A87" s="4" t="s">
        <v>1</v>
      </c>
      <c r="B87" s="4" t="s">
        <v>429</v>
      </c>
      <c r="C87" s="4" t="s">
        <v>430</v>
      </c>
      <c r="D87" s="4" t="s">
        <v>1644</v>
      </c>
      <c r="E87" s="4">
        <v>20</v>
      </c>
      <c r="F87" s="4" t="s">
        <v>3</v>
      </c>
      <c r="G87" s="4">
        <v>75</v>
      </c>
      <c r="H87" s="4" t="s">
        <v>5</v>
      </c>
      <c r="I87" s="4" t="s">
        <v>431</v>
      </c>
      <c r="J87" s="5">
        <v>26564</v>
      </c>
      <c r="K87" s="4" t="s">
        <v>432</v>
      </c>
      <c r="L87" s="4" t="s">
        <v>433</v>
      </c>
    </row>
    <row r="88" spans="1:12" x14ac:dyDescent="0.25">
      <c r="A88" s="4" t="s">
        <v>1</v>
      </c>
      <c r="B88" s="4" t="s">
        <v>434</v>
      </c>
      <c r="C88" s="4" t="s">
        <v>435</v>
      </c>
      <c r="D88" s="4" t="s">
        <v>1644</v>
      </c>
      <c r="E88" s="4">
        <v>20</v>
      </c>
      <c r="F88" s="4" t="s">
        <v>3</v>
      </c>
      <c r="G88" s="4">
        <v>75</v>
      </c>
      <c r="H88" s="4" t="s">
        <v>5</v>
      </c>
      <c r="I88" s="4" t="s">
        <v>436</v>
      </c>
      <c r="J88" s="5">
        <v>34962</v>
      </c>
      <c r="K88" s="4" t="s">
        <v>437</v>
      </c>
      <c r="L88" s="4" t="s">
        <v>438</v>
      </c>
    </row>
    <row r="89" spans="1:12" x14ac:dyDescent="0.25">
      <c r="A89" s="4" t="s">
        <v>1</v>
      </c>
      <c r="B89" s="4" t="s">
        <v>439</v>
      </c>
      <c r="C89" s="4" t="s">
        <v>440</v>
      </c>
      <c r="D89" s="4" t="s">
        <v>1644</v>
      </c>
      <c r="E89" s="4">
        <v>20</v>
      </c>
      <c r="F89" s="4" t="s">
        <v>3</v>
      </c>
      <c r="G89" s="4">
        <v>75</v>
      </c>
      <c r="H89" s="4" t="s">
        <v>5</v>
      </c>
      <c r="I89" s="4" t="s">
        <v>441</v>
      </c>
      <c r="J89" s="5">
        <v>20374</v>
      </c>
      <c r="K89" s="4" t="s">
        <v>442</v>
      </c>
      <c r="L89" s="4" t="s">
        <v>443</v>
      </c>
    </row>
    <row r="90" spans="1:12" x14ac:dyDescent="0.25">
      <c r="A90" s="4" t="s">
        <v>1</v>
      </c>
      <c r="B90" s="4" t="s">
        <v>444</v>
      </c>
      <c r="C90" s="4" t="s">
        <v>445</v>
      </c>
      <c r="D90" s="4" t="s">
        <v>1644</v>
      </c>
      <c r="E90" s="4">
        <v>20</v>
      </c>
      <c r="F90" s="4" t="s">
        <v>3</v>
      </c>
      <c r="G90" s="4">
        <v>75</v>
      </c>
      <c r="H90" s="4" t="s">
        <v>5</v>
      </c>
      <c r="I90" s="4" t="s">
        <v>446</v>
      </c>
      <c r="J90" s="5">
        <v>48182</v>
      </c>
      <c r="K90" s="4" t="s">
        <v>447</v>
      </c>
      <c r="L90" s="4" t="s">
        <v>448</v>
      </c>
    </row>
    <row r="91" spans="1:12" x14ac:dyDescent="0.25">
      <c r="A91" s="4" t="s">
        <v>1</v>
      </c>
      <c r="B91" s="4" t="s">
        <v>449</v>
      </c>
      <c r="C91" s="4" t="s">
        <v>450</v>
      </c>
      <c r="D91" s="4" t="s">
        <v>1644</v>
      </c>
      <c r="E91" s="4">
        <v>12.9</v>
      </c>
      <c r="F91" s="4" t="s">
        <v>3</v>
      </c>
      <c r="G91" s="4">
        <v>75</v>
      </c>
      <c r="H91" s="4" t="s">
        <v>5</v>
      </c>
      <c r="I91" s="4" t="s">
        <v>451</v>
      </c>
      <c r="J91" s="5">
        <v>37094</v>
      </c>
      <c r="K91" s="4" t="s">
        <v>452</v>
      </c>
      <c r="L91" s="4" t="s">
        <v>453</v>
      </c>
    </row>
    <row r="92" spans="1:12" x14ac:dyDescent="0.25">
      <c r="A92" s="4" t="s">
        <v>1</v>
      </c>
      <c r="B92" s="4" t="s">
        <v>454</v>
      </c>
      <c r="C92" s="4" t="s">
        <v>455</v>
      </c>
      <c r="D92" s="4" t="s">
        <v>1644</v>
      </c>
      <c r="E92" s="4">
        <v>20</v>
      </c>
      <c r="F92" s="4" t="s">
        <v>3</v>
      </c>
      <c r="G92" s="4">
        <v>75</v>
      </c>
      <c r="H92" s="4" t="s">
        <v>5</v>
      </c>
      <c r="I92" s="4" t="s">
        <v>456</v>
      </c>
      <c r="J92" s="5">
        <v>20337</v>
      </c>
      <c r="K92" s="4" t="s">
        <v>457</v>
      </c>
      <c r="L92" s="4" t="s">
        <v>458</v>
      </c>
    </row>
    <row r="93" spans="1:12" x14ac:dyDescent="0.25">
      <c r="A93" s="4" t="s">
        <v>1</v>
      </c>
      <c r="B93" s="4" t="s">
        <v>459</v>
      </c>
      <c r="C93" s="4" t="s">
        <v>460</v>
      </c>
      <c r="D93" s="4" t="s">
        <v>1644</v>
      </c>
      <c r="E93" s="4">
        <v>20</v>
      </c>
      <c r="F93" s="4" t="s">
        <v>3</v>
      </c>
      <c r="G93" s="4">
        <v>75</v>
      </c>
      <c r="H93" s="4" t="s">
        <v>5</v>
      </c>
      <c r="I93" s="4" t="s">
        <v>461</v>
      </c>
      <c r="J93" s="5">
        <v>47295</v>
      </c>
      <c r="K93" s="4" t="s">
        <v>462</v>
      </c>
      <c r="L93" s="4" t="s">
        <v>463</v>
      </c>
    </row>
    <row r="94" spans="1:12" x14ac:dyDescent="0.25">
      <c r="A94" s="4" t="s">
        <v>1</v>
      </c>
      <c r="B94" s="4" t="s">
        <v>464</v>
      </c>
      <c r="C94" s="4" t="s">
        <v>465</v>
      </c>
      <c r="D94" s="4" t="s">
        <v>1644</v>
      </c>
      <c r="E94" s="4">
        <v>20</v>
      </c>
      <c r="F94" s="4" t="s">
        <v>3</v>
      </c>
      <c r="G94" s="4">
        <v>75</v>
      </c>
      <c r="H94" s="4" t="s">
        <v>5</v>
      </c>
      <c r="I94" s="4" t="s">
        <v>466</v>
      </c>
      <c r="J94" s="5">
        <v>32537</v>
      </c>
      <c r="K94" s="4" t="s">
        <v>467</v>
      </c>
      <c r="L94" s="4" t="s">
        <v>468</v>
      </c>
    </row>
    <row r="95" spans="1:12" x14ac:dyDescent="0.25">
      <c r="A95" s="4" t="s">
        <v>1</v>
      </c>
      <c r="B95" s="4" t="s">
        <v>469</v>
      </c>
      <c r="C95" s="4" t="s">
        <v>470</v>
      </c>
      <c r="D95" s="4" t="s">
        <v>1644</v>
      </c>
      <c r="E95" s="4">
        <v>20</v>
      </c>
      <c r="F95" s="4" t="s">
        <v>3</v>
      </c>
      <c r="G95" s="4">
        <v>75</v>
      </c>
      <c r="H95" s="4" t="s">
        <v>5</v>
      </c>
      <c r="I95" s="4" t="s">
        <v>471</v>
      </c>
      <c r="J95" s="5">
        <v>34972</v>
      </c>
      <c r="K95" s="4" t="s">
        <v>472</v>
      </c>
      <c r="L95" s="4" t="s">
        <v>473</v>
      </c>
    </row>
    <row r="96" spans="1:12" x14ac:dyDescent="0.25">
      <c r="A96" s="4" t="s">
        <v>1</v>
      </c>
      <c r="B96" s="4" t="s">
        <v>474</v>
      </c>
      <c r="C96" s="4" t="s">
        <v>475</v>
      </c>
      <c r="D96" s="4" t="s">
        <v>1644</v>
      </c>
      <c r="E96" s="4">
        <v>20</v>
      </c>
      <c r="F96" s="4" t="s">
        <v>3</v>
      </c>
      <c r="G96" s="4">
        <v>75</v>
      </c>
      <c r="H96" s="4" t="s">
        <v>5</v>
      </c>
      <c r="I96" s="4" t="s">
        <v>476</v>
      </c>
      <c r="J96" s="5">
        <v>21605</v>
      </c>
      <c r="K96" s="4" t="s">
        <v>477</v>
      </c>
      <c r="L96" s="4" t="s">
        <v>478</v>
      </c>
    </row>
    <row r="97" spans="1:12" x14ac:dyDescent="0.25">
      <c r="A97" s="4" t="s">
        <v>1</v>
      </c>
      <c r="B97" s="4" t="s">
        <v>479</v>
      </c>
      <c r="C97" s="4" t="s">
        <v>480</v>
      </c>
      <c r="D97" s="4" t="s">
        <v>1644</v>
      </c>
      <c r="E97" s="4">
        <v>20</v>
      </c>
      <c r="F97" s="4" t="s">
        <v>3</v>
      </c>
      <c r="G97" s="4">
        <v>75</v>
      </c>
      <c r="H97" s="4" t="s">
        <v>5</v>
      </c>
      <c r="I97" s="4" t="s">
        <v>481</v>
      </c>
      <c r="J97" s="5">
        <v>37712</v>
      </c>
      <c r="K97" s="4" t="s">
        <v>482</v>
      </c>
      <c r="L97" s="4" t="s">
        <v>483</v>
      </c>
    </row>
    <row r="98" spans="1:12" x14ac:dyDescent="0.25">
      <c r="A98" s="4" t="s">
        <v>484</v>
      </c>
      <c r="B98" s="4" t="s">
        <v>2</v>
      </c>
      <c r="C98" s="4" t="s">
        <v>485</v>
      </c>
      <c r="D98" s="4" t="s">
        <v>1644</v>
      </c>
      <c r="E98" s="4">
        <v>20</v>
      </c>
      <c r="F98" s="4" t="s">
        <v>3</v>
      </c>
      <c r="G98" s="4">
        <v>75</v>
      </c>
      <c r="H98" s="4" t="s">
        <v>5</v>
      </c>
      <c r="I98" s="4" t="s">
        <v>486</v>
      </c>
      <c r="J98" s="5">
        <v>37717</v>
      </c>
      <c r="K98" s="4" t="s">
        <v>487</v>
      </c>
      <c r="L98" s="4" t="s">
        <v>488</v>
      </c>
    </row>
    <row r="99" spans="1:12" x14ac:dyDescent="0.25">
      <c r="A99" s="4" t="s">
        <v>484</v>
      </c>
      <c r="B99" s="4" t="s">
        <v>9</v>
      </c>
      <c r="C99" s="4" t="s">
        <v>489</v>
      </c>
      <c r="D99" s="4" t="s">
        <v>1644</v>
      </c>
      <c r="E99" s="4">
        <v>20</v>
      </c>
      <c r="F99" s="4" t="s">
        <v>3</v>
      </c>
      <c r="G99" s="4">
        <v>75</v>
      </c>
      <c r="H99" s="4" t="s">
        <v>5</v>
      </c>
      <c r="I99" s="4" t="s">
        <v>490</v>
      </c>
      <c r="J99" s="5">
        <v>21986</v>
      </c>
      <c r="K99" s="4" t="s">
        <v>491</v>
      </c>
      <c r="L99" s="4" t="s">
        <v>492</v>
      </c>
    </row>
    <row r="100" spans="1:12" x14ac:dyDescent="0.25">
      <c r="A100" s="4" t="s">
        <v>484</v>
      </c>
      <c r="B100" s="4" t="s">
        <v>14</v>
      </c>
      <c r="C100" s="4" t="s">
        <v>493</v>
      </c>
      <c r="D100" s="4" t="s">
        <v>1644</v>
      </c>
      <c r="E100" s="4">
        <v>20</v>
      </c>
      <c r="F100" s="4" t="s">
        <v>3</v>
      </c>
      <c r="G100" s="4">
        <v>75</v>
      </c>
      <c r="H100" s="4" t="s">
        <v>5</v>
      </c>
      <c r="I100" s="4" t="s">
        <v>494</v>
      </c>
      <c r="J100" s="5">
        <v>26918</v>
      </c>
      <c r="K100" s="4" t="s">
        <v>495</v>
      </c>
      <c r="L100" s="4" t="s">
        <v>496</v>
      </c>
    </row>
    <row r="101" spans="1:12" x14ac:dyDescent="0.25">
      <c r="A101" s="4" t="s">
        <v>484</v>
      </c>
      <c r="B101" s="4" t="s">
        <v>19</v>
      </c>
      <c r="C101" s="4" t="s">
        <v>497</v>
      </c>
      <c r="D101" s="4" t="s">
        <v>1644</v>
      </c>
      <c r="E101" s="4">
        <v>18.5</v>
      </c>
      <c r="F101" s="4" t="s">
        <v>3</v>
      </c>
      <c r="G101" s="4">
        <v>75</v>
      </c>
      <c r="H101" s="4" t="s">
        <v>5</v>
      </c>
      <c r="I101" s="4" t="s">
        <v>498</v>
      </c>
      <c r="J101" s="5">
        <v>32551</v>
      </c>
      <c r="K101" s="4" t="s">
        <v>499</v>
      </c>
      <c r="L101" s="4" t="s">
        <v>500</v>
      </c>
    </row>
    <row r="102" spans="1:12" x14ac:dyDescent="0.25">
      <c r="A102" s="4" t="s">
        <v>484</v>
      </c>
      <c r="B102" s="4" t="s">
        <v>24</v>
      </c>
      <c r="C102" s="4" t="s">
        <v>501</v>
      </c>
      <c r="D102" s="4" t="s">
        <v>1644</v>
      </c>
      <c r="E102" s="4">
        <v>20</v>
      </c>
      <c r="F102" s="4" t="s">
        <v>3</v>
      </c>
      <c r="G102" s="4">
        <v>75</v>
      </c>
      <c r="H102" s="4" t="s">
        <v>5</v>
      </c>
      <c r="I102" s="4" t="s">
        <v>502</v>
      </c>
      <c r="J102" s="5">
        <v>32562</v>
      </c>
      <c r="K102" s="4" t="s">
        <v>503</v>
      </c>
      <c r="L102" s="4" t="s">
        <v>504</v>
      </c>
    </row>
    <row r="103" spans="1:12" x14ac:dyDescent="0.25">
      <c r="A103" s="4" t="s">
        <v>484</v>
      </c>
      <c r="B103" s="4" t="s">
        <v>29</v>
      </c>
      <c r="C103" s="4" t="s">
        <v>505</v>
      </c>
      <c r="D103" s="4" t="s">
        <v>1644</v>
      </c>
      <c r="E103" s="4">
        <v>20</v>
      </c>
      <c r="F103" s="4" t="s">
        <v>3</v>
      </c>
      <c r="G103" s="4">
        <v>75</v>
      </c>
      <c r="H103" s="4" t="s">
        <v>5</v>
      </c>
      <c r="I103" s="4" t="s">
        <v>506</v>
      </c>
      <c r="J103" s="5">
        <v>34881</v>
      </c>
      <c r="K103" s="4" t="s">
        <v>507</v>
      </c>
      <c r="L103" s="4" t="s">
        <v>508</v>
      </c>
    </row>
    <row r="104" spans="1:12" x14ac:dyDescent="0.25">
      <c r="A104" s="4" t="s">
        <v>484</v>
      </c>
      <c r="B104" s="4" t="s">
        <v>34</v>
      </c>
      <c r="C104" s="4" t="s">
        <v>509</v>
      </c>
      <c r="D104" s="4" t="s">
        <v>1644</v>
      </c>
      <c r="E104" s="4">
        <v>20</v>
      </c>
      <c r="F104" s="4" t="s">
        <v>3</v>
      </c>
      <c r="G104" s="4">
        <v>75</v>
      </c>
      <c r="H104" s="4" t="s">
        <v>5</v>
      </c>
      <c r="I104" s="4" t="s">
        <v>510</v>
      </c>
      <c r="J104" s="5">
        <v>20647</v>
      </c>
      <c r="K104" s="4" t="s">
        <v>511</v>
      </c>
      <c r="L104" s="4" t="s">
        <v>512</v>
      </c>
    </row>
    <row r="105" spans="1:12" x14ac:dyDescent="0.25">
      <c r="A105" s="4" t="s">
        <v>484</v>
      </c>
      <c r="B105" s="4" t="s">
        <v>39</v>
      </c>
      <c r="C105" s="4" t="s">
        <v>513</v>
      </c>
      <c r="D105" s="4" t="s">
        <v>1644</v>
      </c>
      <c r="E105" s="4">
        <v>20</v>
      </c>
      <c r="F105" s="4" t="s">
        <v>3</v>
      </c>
      <c r="G105" s="4">
        <v>75</v>
      </c>
      <c r="H105" s="4" t="s">
        <v>5</v>
      </c>
      <c r="I105" s="4" t="s">
        <v>514</v>
      </c>
      <c r="J105" s="5">
        <v>21164</v>
      </c>
      <c r="K105" s="4" t="s">
        <v>515</v>
      </c>
      <c r="L105" s="4" t="s">
        <v>516</v>
      </c>
    </row>
    <row r="106" spans="1:12" x14ac:dyDescent="0.25">
      <c r="A106" s="4" t="s">
        <v>484</v>
      </c>
      <c r="B106" s="4" t="s">
        <v>44</v>
      </c>
      <c r="C106" s="4" t="s">
        <v>517</v>
      </c>
      <c r="D106" s="4" t="s">
        <v>1644</v>
      </c>
      <c r="E106" s="4">
        <v>20</v>
      </c>
      <c r="F106" s="4" t="s">
        <v>3</v>
      </c>
      <c r="G106" s="4">
        <v>75</v>
      </c>
      <c r="H106" s="4" t="s">
        <v>5</v>
      </c>
      <c r="I106" s="4" t="s">
        <v>518</v>
      </c>
      <c r="J106" s="5">
        <v>31862</v>
      </c>
      <c r="K106" s="4" t="s">
        <v>519</v>
      </c>
      <c r="L106" s="4" t="s">
        <v>520</v>
      </c>
    </row>
    <row r="107" spans="1:12" x14ac:dyDescent="0.25">
      <c r="A107" s="4" t="s">
        <v>484</v>
      </c>
      <c r="B107" s="4" t="s">
        <v>49</v>
      </c>
      <c r="C107" s="4" t="s">
        <v>521</v>
      </c>
      <c r="D107" s="4" t="s">
        <v>1644</v>
      </c>
      <c r="E107" s="4">
        <v>18.5</v>
      </c>
      <c r="F107" s="4" t="s">
        <v>3</v>
      </c>
      <c r="G107" s="4">
        <v>75</v>
      </c>
      <c r="H107" s="4" t="s">
        <v>5</v>
      </c>
      <c r="I107" s="4" t="s">
        <v>522</v>
      </c>
      <c r="J107" s="5">
        <v>47364</v>
      </c>
      <c r="K107" s="4" t="s">
        <v>523</v>
      </c>
      <c r="L107" s="4" t="s">
        <v>524</v>
      </c>
    </row>
    <row r="108" spans="1:12" x14ac:dyDescent="0.25">
      <c r="A108" s="4" t="s">
        <v>484</v>
      </c>
      <c r="B108" s="4" t="s">
        <v>54</v>
      </c>
      <c r="C108" s="4" t="s">
        <v>525</v>
      </c>
      <c r="D108" s="4" t="s">
        <v>1644</v>
      </c>
      <c r="E108" s="4">
        <v>20</v>
      </c>
      <c r="F108" s="4" t="s">
        <v>3</v>
      </c>
      <c r="G108" s="4">
        <v>75</v>
      </c>
      <c r="H108" s="4" t="s">
        <v>5</v>
      </c>
      <c r="I108" s="4" t="s">
        <v>526</v>
      </c>
      <c r="J108" s="5">
        <v>47283</v>
      </c>
      <c r="K108" s="4" t="s">
        <v>527</v>
      </c>
      <c r="L108" s="4" t="s">
        <v>528</v>
      </c>
    </row>
    <row r="109" spans="1:12" x14ac:dyDescent="0.25">
      <c r="A109" s="4" t="s">
        <v>484</v>
      </c>
      <c r="B109" s="4" t="s">
        <v>59</v>
      </c>
      <c r="C109" s="4" t="s">
        <v>529</v>
      </c>
      <c r="D109" s="4" t="s">
        <v>1644</v>
      </c>
      <c r="E109" s="4">
        <v>20</v>
      </c>
      <c r="F109" s="4" t="s">
        <v>3</v>
      </c>
      <c r="G109" s="4">
        <v>75</v>
      </c>
      <c r="H109" s="4" t="s">
        <v>5</v>
      </c>
      <c r="I109" s="4" t="s">
        <v>530</v>
      </c>
      <c r="J109" s="5">
        <v>32649</v>
      </c>
      <c r="K109" s="4" t="s">
        <v>531</v>
      </c>
      <c r="L109" s="4" t="s">
        <v>532</v>
      </c>
    </row>
    <row r="110" spans="1:12" x14ac:dyDescent="0.25">
      <c r="A110" s="4" t="s">
        <v>484</v>
      </c>
      <c r="B110" s="4" t="s">
        <v>64</v>
      </c>
      <c r="C110" s="4" t="s">
        <v>533</v>
      </c>
      <c r="D110" s="4" t="s">
        <v>1644</v>
      </c>
      <c r="E110" s="4">
        <v>20.3</v>
      </c>
      <c r="F110" s="4" t="s">
        <v>3</v>
      </c>
      <c r="G110" s="4">
        <v>75</v>
      </c>
      <c r="H110" s="4" t="s">
        <v>5</v>
      </c>
      <c r="I110" s="4" t="s">
        <v>534</v>
      </c>
      <c r="J110" s="5">
        <v>24035</v>
      </c>
      <c r="K110" s="4" t="s">
        <v>535</v>
      </c>
      <c r="L110" s="4" t="s">
        <v>536</v>
      </c>
    </row>
    <row r="111" spans="1:12" x14ac:dyDescent="0.25">
      <c r="A111" s="4" t="s">
        <v>484</v>
      </c>
      <c r="B111" s="4" t="s">
        <v>69</v>
      </c>
      <c r="C111" s="4" t="s">
        <v>537</v>
      </c>
      <c r="D111" s="4" t="s">
        <v>1644</v>
      </c>
      <c r="E111" s="4">
        <v>20</v>
      </c>
      <c r="F111" s="4" t="s">
        <v>3</v>
      </c>
      <c r="G111" s="4">
        <v>75</v>
      </c>
      <c r="H111" s="4" t="s">
        <v>5</v>
      </c>
      <c r="I111" s="4" t="s">
        <v>538</v>
      </c>
      <c r="J111" s="5">
        <v>20373</v>
      </c>
      <c r="K111" s="4" t="s">
        <v>539</v>
      </c>
      <c r="L111" s="4" t="s">
        <v>540</v>
      </c>
    </row>
    <row r="112" spans="1:12" x14ac:dyDescent="0.25">
      <c r="A112" s="4" t="s">
        <v>484</v>
      </c>
      <c r="B112" s="4" t="s">
        <v>74</v>
      </c>
      <c r="C112" s="4" t="s">
        <v>541</v>
      </c>
      <c r="D112" s="4" t="s">
        <v>1644</v>
      </c>
      <c r="E112" s="4">
        <v>20</v>
      </c>
      <c r="F112" s="4" t="s">
        <v>3</v>
      </c>
      <c r="G112" s="4">
        <v>75</v>
      </c>
      <c r="H112" s="4" t="s">
        <v>5</v>
      </c>
      <c r="I112" s="4" t="s">
        <v>542</v>
      </c>
      <c r="J112" s="5">
        <v>24344</v>
      </c>
      <c r="K112" s="4" t="s">
        <v>543</v>
      </c>
      <c r="L112" s="4" t="s">
        <v>544</v>
      </c>
    </row>
    <row r="113" spans="1:12" x14ac:dyDescent="0.25">
      <c r="A113" s="4" t="s">
        <v>484</v>
      </c>
      <c r="B113" s="4" t="s">
        <v>79</v>
      </c>
      <c r="C113" s="4" t="s">
        <v>545</v>
      </c>
      <c r="D113" s="4" t="s">
        <v>1644</v>
      </c>
      <c r="E113" s="4">
        <v>20</v>
      </c>
      <c r="F113" s="4" t="s">
        <v>3</v>
      </c>
      <c r="G113" s="4">
        <v>75</v>
      </c>
      <c r="H113" s="4" t="s">
        <v>5</v>
      </c>
      <c r="I113" s="4" t="s">
        <v>546</v>
      </c>
      <c r="J113" s="5">
        <v>32337</v>
      </c>
      <c r="K113" s="4" t="s">
        <v>547</v>
      </c>
      <c r="L113" s="4" t="s">
        <v>548</v>
      </c>
    </row>
    <row r="114" spans="1:12" x14ac:dyDescent="0.25">
      <c r="A114" s="4" t="s">
        <v>484</v>
      </c>
      <c r="B114" s="4" t="s">
        <v>84</v>
      </c>
      <c r="C114" s="4" t="s">
        <v>549</v>
      </c>
      <c r="D114" s="4" t="s">
        <v>1644</v>
      </c>
      <c r="E114" s="4">
        <v>10</v>
      </c>
      <c r="F114" s="4" t="s">
        <v>3</v>
      </c>
      <c r="G114" s="4">
        <v>75</v>
      </c>
      <c r="H114" s="4" t="s">
        <v>5</v>
      </c>
      <c r="I114" s="4" t="s">
        <v>550</v>
      </c>
      <c r="J114" s="5">
        <v>47525</v>
      </c>
      <c r="K114" s="4" t="s">
        <v>551</v>
      </c>
      <c r="L114" s="4" t="s">
        <v>552</v>
      </c>
    </row>
    <row r="115" spans="1:12" x14ac:dyDescent="0.25">
      <c r="A115" s="4" t="s">
        <v>484</v>
      </c>
      <c r="B115" s="4" t="s">
        <v>89</v>
      </c>
      <c r="C115" s="4" t="s">
        <v>553</v>
      </c>
      <c r="D115" s="4" t="s">
        <v>1644</v>
      </c>
      <c r="E115" s="4">
        <v>20</v>
      </c>
      <c r="F115" s="4" t="s">
        <v>3</v>
      </c>
      <c r="G115" s="4">
        <v>75</v>
      </c>
      <c r="H115" s="4" t="s">
        <v>5</v>
      </c>
      <c r="I115" s="4" t="s">
        <v>554</v>
      </c>
      <c r="J115" s="5">
        <v>32356</v>
      </c>
      <c r="K115" s="4" t="s">
        <v>555</v>
      </c>
      <c r="L115" s="4" t="s">
        <v>556</v>
      </c>
    </row>
    <row r="116" spans="1:12" x14ac:dyDescent="0.25">
      <c r="A116" s="4" t="s">
        <v>484</v>
      </c>
      <c r="B116" s="4" t="s">
        <v>94</v>
      </c>
      <c r="C116" s="4" t="s">
        <v>557</v>
      </c>
      <c r="D116" s="4" t="s">
        <v>1644</v>
      </c>
      <c r="E116" s="4">
        <v>20</v>
      </c>
      <c r="F116" s="4" t="s">
        <v>3</v>
      </c>
      <c r="G116" s="4">
        <v>75</v>
      </c>
      <c r="H116" s="4" t="s">
        <v>5</v>
      </c>
      <c r="I116" s="4" t="s">
        <v>558</v>
      </c>
      <c r="J116" s="5">
        <v>25055</v>
      </c>
      <c r="K116" s="4" t="s">
        <v>559</v>
      </c>
      <c r="L116" s="4" t="s">
        <v>560</v>
      </c>
    </row>
    <row r="117" spans="1:12" x14ac:dyDescent="0.25">
      <c r="A117" s="4" t="s">
        <v>484</v>
      </c>
      <c r="B117" s="4" t="s">
        <v>99</v>
      </c>
      <c r="C117" s="4" t="s">
        <v>561</v>
      </c>
      <c r="D117" s="4" t="s">
        <v>1644</v>
      </c>
      <c r="E117" s="4">
        <v>20</v>
      </c>
      <c r="F117" s="4" t="s">
        <v>3</v>
      </c>
      <c r="G117" s="4">
        <v>75</v>
      </c>
      <c r="H117" s="4" t="s">
        <v>5</v>
      </c>
      <c r="I117" s="4" t="s">
        <v>562</v>
      </c>
      <c r="J117" s="5">
        <v>21209</v>
      </c>
      <c r="K117" s="4" t="s">
        <v>563</v>
      </c>
      <c r="L117" s="4" t="s">
        <v>564</v>
      </c>
    </row>
    <row r="118" spans="1:12" x14ac:dyDescent="0.25">
      <c r="A118" s="4" t="s">
        <v>484</v>
      </c>
      <c r="B118" s="4" t="s">
        <v>104</v>
      </c>
      <c r="C118" s="4" t="s">
        <v>565</v>
      </c>
      <c r="D118" s="4" t="s">
        <v>1644</v>
      </c>
      <c r="E118" s="4">
        <v>20</v>
      </c>
      <c r="F118" s="4" t="s">
        <v>3</v>
      </c>
      <c r="G118" s="4">
        <v>75</v>
      </c>
      <c r="H118" s="4" t="s">
        <v>5</v>
      </c>
      <c r="I118" s="4" t="s">
        <v>566</v>
      </c>
      <c r="J118" s="5">
        <v>32354</v>
      </c>
      <c r="K118" s="4" t="s">
        <v>567</v>
      </c>
      <c r="L118" s="4" t="s">
        <v>568</v>
      </c>
    </row>
    <row r="119" spans="1:12" x14ac:dyDescent="0.25">
      <c r="A119" s="4" t="s">
        <v>484</v>
      </c>
      <c r="B119" s="4" t="s">
        <v>109</v>
      </c>
      <c r="C119" s="4" t="s">
        <v>569</v>
      </c>
      <c r="D119" s="4" t="s">
        <v>1644</v>
      </c>
      <c r="E119" s="4">
        <v>20</v>
      </c>
      <c r="F119" s="4" t="s">
        <v>3</v>
      </c>
      <c r="G119" s="4">
        <v>75</v>
      </c>
      <c r="H119" s="4" t="s">
        <v>5</v>
      </c>
      <c r="I119" s="4" t="s">
        <v>570</v>
      </c>
      <c r="J119" s="5">
        <v>21248</v>
      </c>
      <c r="K119" s="4" t="s">
        <v>571</v>
      </c>
      <c r="L119" s="4" t="s">
        <v>572</v>
      </c>
    </row>
    <row r="120" spans="1:12" x14ac:dyDescent="0.25">
      <c r="A120" s="4" t="s">
        <v>484</v>
      </c>
      <c r="B120" s="4" t="s">
        <v>114</v>
      </c>
      <c r="C120" s="4" t="s">
        <v>573</v>
      </c>
      <c r="D120" s="4" t="s">
        <v>1644</v>
      </c>
      <c r="E120" s="4">
        <v>20</v>
      </c>
      <c r="F120" s="4" t="s">
        <v>3</v>
      </c>
      <c r="G120" s="4">
        <v>75</v>
      </c>
      <c r="H120" s="4" t="s">
        <v>5</v>
      </c>
      <c r="I120" s="4" t="s">
        <v>574</v>
      </c>
      <c r="J120" s="5">
        <v>22522</v>
      </c>
      <c r="K120" s="4" t="s">
        <v>575</v>
      </c>
      <c r="L120" s="4" t="s">
        <v>576</v>
      </c>
    </row>
    <row r="121" spans="1:12" x14ac:dyDescent="0.25">
      <c r="A121" s="4" t="s">
        <v>484</v>
      </c>
      <c r="B121" s="4" t="s">
        <v>119</v>
      </c>
      <c r="C121" s="4" t="s">
        <v>577</v>
      </c>
      <c r="D121" s="4" t="s">
        <v>1644</v>
      </c>
      <c r="E121" s="4">
        <v>20</v>
      </c>
      <c r="F121" s="4" t="s">
        <v>3</v>
      </c>
      <c r="G121" s="4">
        <v>75</v>
      </c>
      <c r="H121" s="4" t="s">
        <v>5</v>
      </c>
      <c r="I121" s="4" t="s">
        <v>578</v>
      </c>
      <c r="J121" s="5">
        <v>20141</v>
      </c>
      <c r="K121" s="4" t="s">
        <v>579</v>
      </c>
      <c r="L121" s="4" t="s">
        <v>580</v>
      </c>
    </row>
    <row r="122" spans="1:12" x14ac:dyDescent="0.25">
      <c r="A122" s="4" t="s">
        <v>484</v>
      </c>
      <c r="B122" s="4" t="s">
        <v>124</v>
      </c>
      <c r="C122" s="4" t="s">
        <v>581</v>
      </c>
      <c r="D122" s="4" t="s">
        <v>1644</v>
      </c>
      <c r="E122" s="4">
        <v>20</v>
      </c>
      <c r="F122" s="4" t="s">
        <v>3</v>
      </c>
      <c r="G122" s="4">
        <v>75</v>
      </c>
      <c r="H122" s="4" t="s">
        <v>5</v>
      </c>
      <c r="I122" s="4" t="s">
        <v>582</v>
      </c>
      <c r="J122" s="5">
        <v>32390</v>
      </c>
      <c r="K122" s="4" t="s">
        <v>583</v>
      </c>
      <c r="L122" s="4" t="s">
        <v>584</v>
      </c>
    </row>
    <row r="123" spans="1:12" x14ac:dyDescent="0.25">
      <c r="A123" s="4" t="s">
        <v>484</v>
      </c>
      <c r="B123" s="4" t="s">
        <v>129</v>
      </c>
      <c r="C123" s="4" t="s">
        <v>585</v>
      </c>
      <c r="D123" s="4" t="s">
        <v>1644</v>
      </c>
      <c r="E123" s="4">
        <v>20</v>
      </c>
      <c r="F123" s="4" t="s">
        <v>3</v>
      </c>
      <c r="G123" s="4">
        <v>75</v>
      </c>
      <c r="H123" s="4" t="s">
        <v>5</v>
      </c>
      <c r="I123" s="4" t="s">
        <v>586</v>
      </c>
      <c r="J123" s="5">
        <v>32637</v>
      </c>
      <c r="K123" s="4" t="s">
        <v>587</v>
      </c>
      <c r="L123" s="4" t="s">
        <v>588</v>
      </c>
    </row>
    <row r="124" spans="1:12" x14ac:dyDescent="0.25">
      <c r="A124" s="4" t="s">
        <v>484</v>
      </c>
      <c r="B124" s="4" t="s">
        <v>134</v>
      </c>
      <c r="C124" s="4" t="s">
        <v>589</v>
      </c>
      <c r="D124" s="4" t="s">
        <v>1644</v>
      </c>
      <c r="E124" s="4">
        <v>20</v>
      </c>
      <c r="F124" s="4" t="s">
        <v>3</v>
      </c>
      <c r="G124" s="4">
        <v>75</v>
      </c>
      <c r="H124" s="4" t="s">
        <v>5</v>
      </c>
      <c r="I124" s="4" t="s">
        <v>590</v>
      </c>
      <c r="J124" s="5">
        <v>24276</v>
      </c>
      <c r="K124" s="4" t="s">
        <v>591</v>
      </c>
      <c r="L124" s="4" t="s">
        <v>592</v>
      </c>
    </row>
    <row r="125" spans="1:12" x14ac:dyDescent="0.25">
      <c r="A125" s="4" t="s">
        <v>484</v>
      </c>
      <c r="B125" s="4" t="s">
        <v>139</v>
      </c>
      <c r="C125" s="4" t="s">
        <v>593</v>
      </c>
      <c r="D125" s="4" t="s">
        <v>1644</v>
      </c>
      <c r="E125" s="4">
        <v>17.2</v>
      </c>
      <c r="F125" s="4" t="s">
        <v>3</v>
      </c>
      <c r="G125" s="4">
        <v>75</v>
      </c>
      <c r="H125" s="4" t="s">
        <v>5</v>
      </c>
      <c r="I125" s="4" t="s">
        <v>594</v>
      </c>
      <c r="J125" s="5">
        <v>47320</v>
      </c>
      <c r="K125" s="4" t="s">
        <v>595</v>
      </c>
      <c r="L125" s="4" t="s">
        <v>596</v>
      </c>
    </row>
    <row r="126" spans="1:12" x14ac:dyDescent="0.25">
      <c r="A126" s="4" t="s">
        <v>484</v>
      </c>
      <c r="B126" s="4" t="s">
        <v>144</v>
      </c>
      <c r="C126" s="4" t="s">
        <v>597</v>
      </c>
      <c r="D126" s="4" t="s">
        <v>1644</v>
      </c>
      <c r="E126" s="4">
        <v>20</v>
      </c>
      <c r="F126" s="4" t="s">
        <v>3</v>
      </c>
      <c r="G126" s="4">
        <v>75</v>
      </c>
      <c r="H126" s="4" t="s">
        <v>5</v>
      </c>
      <c r="I126" s="4" t="s">
        <v>598</v>
      </c>
      <c r="J126" s="5">
        <v>34465</v>
      </c>
      <c r="K126" s="4" t="s">
        <v>599</v>
      </c>
      <c r="L126" s="4" t="s">
        <v>600</v>
      </c>
    </row>
    <row r="127" spans="1:12" x14ac:dyDescent="0.25">
      <c r="A127" s="4" t="s">
        <v>484</v>
      </c>
      <c r="B127" s="4" t="s">
        <v>149</v>
      </c>
      <c r="C127" s="4" t="s">
        <v>601</v>
      </c>
      <c r="D127" s="4" t="s">
        <v>1644</v>
      </c>
      <c r="E127" s="4">
        <v>20</v>
      </c>
      <c r="F127" s="4" t="s">
        <v>3</v>
      </c>
      <c r="G127" s="4">
        <v>75</v>
      </c>
      <c r="H127" s="4" t="s">
        <v>5</v>
      </c>
      <c r="I127" s="4" t="s">
        <v>602</v>
      </c>
      <c r="J127" s="5">
        <v>32519</v>
      </c>
      <c r="K127" s="4" t="s">
        <v>603</v>
      </c>
      <c r="L127" s="4" t="s">
        <v>604</v>
      </c>
    </row>
    <row r="128" spans="1:12" x14ac:dyDescent="0.25">
      <c r="A128" s="4" t="s">
        <v>484</v>
      </c>
      <c r="B128" s="4" t="s">
        <v>154</v>
      </c>
      <c r="C128" s="4" t="s">
        <v>605</v>
      </c>
      <c r="D128" s="4" t="s">
        <v>1644</v>
      </c>
      <c r="E128" s="4">
        <v>20</v>
      </c>
      <c r="F128" s="4" t="s">
        <v>3</v>
      </c>
      <c r="G128" s="4">
        <v>75</v>
      </c>
      <c r="H128" s="4" t="s">
        <v>5</v>
      </c>
      <c r="I128" s="4" t="s">
        <v>606</v>
      </c>
      <c r="J128" s="5">
        <v>32615</v>
      </c>
      <c r="K128" s="4" t="s">
        <v>607</v>
      </c>
      <c r="L128" s="4" t="s">
        <v>608</v>
      </c>
    </row>
    <row r="129" spans="1:12" x14ac:dyDescent="0.25">
      <c r="A129" s="4" t="s">
        <v>484</v>
      </c>
      <c r="B129" s="4" t="s">
        <v>159</v>
      </c>
      <c r="C129" s="4" t="s">
        <v>609</v>
      </c>
      <c r="D129" s="4" t="s">
        <v>1644</v>
      </c>
      <c r="E129" s="4">
        <v>20</v>
      </c>
      <c r="F129" s="4" t="s">
        <v>3</v>
      </c>
      <c r="G129" s="4">
        <v>75</v>
      </c>
      <c r="H129" s="4" t="s">
        <v>5</v>
      </c>
      <c r="I129" s="4" t="s">
        <v>610</v>
      </c>
      <c r="J129" s="5">
        <v>20375</v>
      </c>
      <c r="K129" s="4" t="s">
        <v>611</v>
      </c>
      <c r="L129" s="4" t="s">
        <v>612</v>
      </c>
    </row>
    <row r="130" spans="1:12" x14ac:dyDescent="0.25">
      <c r="A130" s="4" t="s">
        <v>484</v>
      </c>
      <c r="B130" s="4" t="s">
        <v>164</v>
      </c>
      <c r="C130" s="4" t="s">
        <v>613</v>
      </c>
      <c r="D130" s="4" t="s">
        <v>1644</v>
      </c>
      <c r="E130" s="4">
        <v>20</v>
      </c>
      <c r="F130" s="4" t="s">
        <v>3</v>
      </c>
      <c r="G130" s="4">
        <v>75</v>
      </c>
      <c r="H130" s="4" t="s">
        <v>5</v>
      </c>
      <c r="I130" s="4" t="s">
        <v>614</v>
      </c>
      <c r="J130" s="5">
        <v>20970</v>
      </c>
      <c r="K130" s="4" t="s">
        <v>615</v>
      </c>
      <c r="L130" s="4" t="s">
        <v>616</v>
      </c>
    </row>
    <row r="131" spans="1:12" x14ac:dyDescent="0.25">
      <c r="A131" s="4" t="s">
        <v>484</v>
      </c>
      <c r="B131" s="4" t="s">
        <v>169</v>
      </c>
      <c r="C131" s="4" t="s">
        <v>617</v>
      </c>
      <c r="D131" s="4" t="s">
        <v>1644</v>
      </c>
      <c r="E131" s="4">
        <v>20</v>
      </c>
      <c r="F131" s="4" t="s">
        <v>3</v>
      </c>
      <c r="G131" s="4">
        <v>75</v>
      </c>
      <c r="H131" s="4" t="s">
        <v>5</v>
      </c>
      <c r="I131" s="4" t="s">
        <v>618</v>
      </c>
      <c r="J131" s="5">
        <v>26529</v>
      </c>
      <c r="K131" s="4" t="s">
        <v>619</v>
      </c>
      <c r="L131" s="4" t="s">
        <v>620</v>
      </c>
    </row>
    <row r="132" spans="1:12" x14ac:dyDescent="0.25">
      <c r="A132" s="4" t="s">
        <v>484</v>
      </c>
      <c r="B132" s="4" t="s">
        <v>174</v>
      </c>
      <c r="C132" s="4" t="s">
        <v>621</v>
      </c>
      <c r="D132" s="4" t="s">
        <v>1644</v>
      </c>
      <c r="E132" s="4">
        <v>20</v>
      </c>
      <c r="F132" s="4" t="s">
        <v>3</v>
      </c>
      <c r="G132" s="4">
        <v>75</v>
      </c>
      <c r="H132" s="4" t="s">
        <v>5</v>
      </c>
      <c r="I132" s="4" t="s">
        <v>622</v>
      </c>
      <c r="J132" s="5">
        <v>20207</v>
      </c>
      <c r="K132" s="4" t="s">
        <v>623</v>
      </c>
      <c r="L132" s="4" t="s">
        <v>624</v>
      </c>
    </row>
    <row r="133" spans="1:12" x14ac:dyDescent="0.25">
      <c r="A133" s="4" t="s">
        <v>484</v>
      </c>
      <c r="B133" s="4" t="s">
        <v>179</v>
      </c>
      <c r="C133" s="4" t="s">
        <v>625</v>
      </c>
      <c r="D133" s="4" t="s">
        <v>1644</v>
      </c>
      <c r="E133" s="4">
        <v>20</v>
      </c>
      <c r="F133" s="4" t="s">
        <v>3</v>
      </c>
      <c r="G133" s="4">
        <v>75</v>
      </c>
      <c r="H133" s="4" t="s">
        <v>5</v>
      </c>
      <c r="I133" s="4" t="s">
        <v>626</v>
      </c>
      <c r="J133" s="5">
        <v>47280</v>
      </c>
      <c r="K133" s="4" t="s">
        <v>627</v>
      </c>
      <c r="L133" s="4" t="s">
        <v>628</v>
      </c>
    </row>
    <row r="134" spans="1:12" x14ac:dyDescent="0.25">
      <c r="A134" s="4" t="s">
        <v>484</v>
      </c>
      <c r="B134" s="4" t="s">
        <v>184</v>
      </c>
      <c r="C134" s="4" t="s">
        <v>629</v>
      </c>
      <c r="D134" s="4" t="s">
        <v>1644</v>
      </c>
      <c r="E134" s="4">
        <v>20</v>
      </c>
      <c r="F134" s="4" t="s">
        <v>3</v>
      </c>
      <c r="G134" s="4">
        <v>75</v>
      </c>
      <c r="H134" s="4" t="s">
        <v>5</v>
      </c>
      <c r="I134" s="4" t="s">
        <v>630</v>
      </c>
      <c r="J134" s="5">
        <v>44581</v>
      </c>
      <c r="K134" s="4" t="s">
        <v>631</v>
      </c>
      <c r="L134" s="4" t="s">
        <v>632</v>
      </c>
    </row>
    <row r="135" spans="1:12" x14ac:dyDescent="0.25">
      <c r="A135" s="4" t="s">
        <v>484</v>
      </c>
      <c r="B135" s="4" t="s">
        <v>189</v>
      </c>
      <c r="C135" s="4" t="s">
        <v>633</v>
      </c>
      <c r="D135" s="4" t="s">
        <v>1644</v>
      </c>
      <c r="E135" s="4">
        <v>20</v>
      </c>
      <c r="F135" s="4" t="s">
        <v>3</v>
      </c>
      <c r="G135" s="4">
        <v>75</v>
      </c>
      <c r="H135" s="4" t="s">
        <v>5</v>
      </c>
      <c r="I135" s="4" t="s">
        <v>634</v>
      </c>
      <c r="J135" s="5">
        <v>24160</v>
      </c>
      <c r="K135" s="4" t="s">
        <v>635</v>
      </c>
      <c r="L135" s="4" t="s">
        <v>636</v>
      </c>
    </row>
    <row r="136" spans="1:12" x14ac:dyDescent="0.25">
      <c r="A136" s="4" t="s">
        <v>484</v>
      </c>
      <c r="B136" s="4" t="s">
        <v>194</v>
      </c>
      <c r="C136" s="4" t="s">
        <v>637</v>
      </c>
      <c r="D136" s="4" t="s">
        <v>1644</v>
      </c>
      <c r="E136" s="4">
        <v>20</v>
      </c>
      <c r="F136" s="4" t="s">
        <v>3</v>
      </c>
      <c r="G136" s="4">
        <v>75</v>
      </c>
      <c r="H136" s="4" t="s">
        <v>5</v>
      </c>
      <c r="I136" s="4" t="s">
        <v>638</v>
      </c>
      <c r="J136" s="5">
        <v>24270</v>
      </c>
      <c r="K136" s="4" t="s">
        <v>639</v>
      </c>
      <c r="L136" s="4" t="s">
        <v>640</v>
      </c>
    </row>
    <row r="137" spans="1:12" x14ac:dyDescent="0.25">
      <c r="A137" s="4" t="s">
        <v>484</v>
      </c>
      <c r="B137" s="4" t="s">
        <v>199</v>
      </c>
      <c r="C137" s="4" t="s">
        <v>641</v>
      </c>
      <c r="D137" s="4" t="s">
        <v>1644</v>
      </c>
      <c r="E137" s="4">
        <v>20</v>
      </c>
      <c r="F137" s="4" t="s">
        <v>3</v>
      </c>
      <c r="G137" s="4">
        <v>75</v>
      </c>
      <c r="H137" s="4" t="s">
        <v>5</v>
      </c>
      <c r="I137" s="4" t="s">
        <v>642</v>
      </c>
      <c r="J137" s="5">
        <v>32667</v>
      </c>
      <c r="K137" s="4" t="s">
        <v>643</v>
      </c>
      <c r="L137" s="4" t="s">
        <v>644</v>
      </c>
    </row>
    <row r="138" spans="1:12" x14ac:dyDescent="0.25">
      <c r="A138" s="4" t="s">
        <v>484</v>
      </c>
      <c r="B138" s="4" t="s">
        <v>204</v>
      </c>
      <c r="C138" s="4" t="s">
        <v>645</v>
      </c>
      <c r="D138" s="4" t="s">
        <v>1644</v>
      </c>
      <c r="E138" s="4">
        <v>20</v>
      </c>
      <c r="F138" s="4" t="s">
        <v>3</v>
      </c>
      <c r="G138" s="4">
        <v>75</v>
      </c>
      <c r="H138" s="4" t="s">
        <v>5</v>
      </c>
      <c r="I138" s="4" t="s">
        <v>646</v>
      </c>
      <c r="J138" s="5">
        <v>20479</v>
      </c>
      <c r="K138" s="4" t="s">
        <v>647</v>
      </c>
      <c r="L138" s="4" t="s">
        <v>648</v>
      </c>
    </row>
    <row r="139" spans="1:12" x14ac:dyDescent="0.25">
      <c r="A139" s="4" t="s">
        <v>484</v>
      </c>
      <c r="B139" s="4" t="s">
        <v>209</v>
      </c>
      <c r="C139" s="4" t="s">
        <v>649</v>
      </c>
      <c r="D139" s="4" t="s">
        <v>1644</v>
      </c>
      <c r="E139" s="4">
        <v>10</v>
      </c>
      <c r="F139" s="4" t="s">
        <v>3</v>
      </c>
      <c r="G139" s="4">
        <v>75</v>
      </c>
      <c r="H139" s="4" t="s">
        <v>5</v>
      </c>
      <c r="I139" s="4" t="s">
        <v>650</v>
      </c>
      <c r="J139" s="5">
        <v>47303</v>
      </c>
      <c r="K139" s="4" t="s">
        <v>651</v>
      </c>
      <c r="L139" s="4" t="s">
        <v>652</v>
      </c>
    </row>
    <row r="140" spans="1:12" x14ac:dyDescent="0.25">
      <c r="A140" s="4" t="s">
        <v>484</v>
      </c>
      <c r="B140" s="4" t="s">
        <v>214</v>
      </c>
      <c r="C140" s="4" t="s">
        <v>653</v>
      </c>
      <c r="D140" s="4" t="s">
        <v>1644</v>
      </c>
      <c r="E140" s="4">
        <v>20</v>
      </c>
      <c r="F140" s="4" t="s">
        <v>3</v>
      </c>
      <c r="G140" s="4">
        <v>75</v>
      </c>
      <c r="H140" s="4" t="s">
        <v>5</v>
      </c>
      <c r="I140" s="4" t="s">
        <v>654</v>
      </c>
      <c r="J140" s="5">
        <v>21414</v>
      </c>
      <c r="K140" s="4" t="s">
        <v>655</v>
      </c>
      <c r="L140" s="4" t="s">
        <v>656</v>
      </c>
    </row>
    <row r="141" spans="1:12" x14ac:dyDescent="0.25">
      <c r="A141" s="4" t="s">
        <v>484</v>
      </c>
      <c r="B141" s="4" t="s">
        <v>219</v>
      </c>
      <c r="C141" s="4" t="s">
        <v>657</v>
      </c>
      <c r="D141" s="4" t="s">
        <v>1644</v>
      </c>
      <c r="E141" s="4">
        <v>20</v>
      </c>
      <c r="F141" s="4" t="s">
        <v>3</v>
      </c>
      <c r="G141" s="4">
        <v>75</v>
      </c>
      <c r="H141" s="4" t="s">
        <v>5</v>
      </c>
      <c r="I141" s="4" t="s">
        <v>658</v>
      </c>
      <c r="J141" s="5">
        <v>22187</v>
      </c>
      <c r="K141" s="4" t="s">
        <v>659</v>
      </c>
      <c r="L141" s="4" t="s">
        <v>660</v>
      </c>
    </row>
    <row r="142" spans="1:12" x14ac:dyDescent="0.25">
      <c r="A142" s="4" t="s">
        <v>484</v>
      </c>
      <c r="B142" s="4" t="s">
        <v>224</v>
      </c>
      <c r="C142" s="4" t="s">
        <v>661</v>
      </c>
      <c r="D142" s="4" t="s">
        <v>1644</v>
      </c>
      <c r="E142" s="4">
        <v>17.8</v>
      </c>
      <c r="F142" s="4" t="s">
        <v>3</v>
      </c>
      <c r="G142" s="4">
        <v>75</v>
      </c>
      <c r="H142" s="4" t="s">
        <v>5</v>
      </c>
      <c r="I142" s="4" t="s">
        <v>662</v>
      </c>
      <c r="J142" s="5">
        <v>48168</v>
      </c>
      <c r="K142" s="4" t="s">
        <v>663</v>
      </c>
      <c r="L142" s="4" t="s">
        <v>664</v>
      </c>
    </row>
    <row r="143" spans="1:12" x14ac:dyDescent="0.25">
      <c r="A143" s="4" t="s">
        <v>484</v>
      </c>
      <c r="B143" s="4" t="s">
        <v>229</v>
      </c>
      <c r="C143" s="4" t="s">
        <v>665</v>
      </c>
      <c r="D143" s="4" t="s">
        <v>1644</v>
      </c>
      <c r="E143" s="4">
        <v>20</v>
      </c>
      <c r="F143" s="4" t="s">
        <v>3</v>
      </c>
      <c r="G143" s="4">
        <v>75</v>
      </c>
      <c r="H143" s="4" t="s">
        <v>5</v>
      </c>
      <c r="I143" s="4" t="s">
        <v>666</v>
      </c>
      <c r="J143" s="5">
        <v>24729</v>
      </c>
      <c r="K143" s="4" t="s">
        <v>667</v>
      </c>
      <c r="L143" s="4" t="s">
        <v>668</v>
      </c>
    </row>
    <row r="144" spans="1:12" x14ac:dyDescent="0.25">
      <c r="A144" s="4" t="s">
        <v>484</v>
      </c>
      <c r="B144" s="4" t="s">
        <v>234</v>
      </c>
      <c r="C144" s="4" t="s">
        <v>669</v>
      </c>
      <c r="D144" s="4" t="s">
        <v>1644</v>
      </c>
      <c r="E144" s="4">
        <v>20</v>
      </c>
      <c r="F144" s="4" t="s">
        <v>3</v>
      </c>
      <c r="G144" s="4">
        <v>75</v>
      </c>
      <c r="H144" s="4" t="s">
        <v>5</v>
      </c>
      <c r="I144" s="4" t="s">
        <v>670</v>
      </c>
      <c r="J144" s="5">
        <v>47271</v>
      </c>
      <c r="K144" s="4" t="s">
        <v>671</v>
      </c>
      <c r="L144" s="4" t="s">
        <v>672</v>
      </c>
    </row>
    <row r="145" spans="1:12" x14ac:dyDescent="0.25">
      <c r="A145" s="4" t="s">
        <v>484</v>
      </c>
      <c r="B145" s="4" t="s">
        <v>239</v>
      </c>
      <c r="C145" s="4" t="s">
        <v>673</v>
      </c>
      <c r="D145" s="4" t="s">
        <v>1644</v>
      </c>
      <c r="E145" s="4">
        <v>20</v>
      </c>
      <c r="F145" s="4" t="s">
        <v>3</v>
      </c>
      <c r="G145" s="4">
        <v>75</v>
      </c>
      <c r="H145" s="4" t="s">
        <v>5</v>
      </c>
      <c r="I145" s="4" t="s">
        <v>674</v>
      </c>
      <c r="J145" s="5">
        <v>25178</v>
      </c>
      <c r="K145" s="4" t="s">
        <v>675</v>
      </c>
      <c r="L145" s="4" t="s">
        <v>676</v>
      </c>
    </row>
    <row r="146" spans="1:12" x14ac:dyDescent="0.25">
      <c r="A146" s="4" t="s">
        <v>484</v>
      </c>
      <c r="B146" s="4" t="s">
        <v>244</v>
      </c>
      <c r="C146" s="4" t="s">
        <v>677</v>
      </c>
      <c r="D146" s="4" t="s">
        <v>1644</v>
      </c>
      <c r="E146" s="4">
        <v>20</v>
      </c>
      <c r="F146" s="4" t="s">
        <v>3</v>
      </c>
      <c r="G146" s="4">
        <v>75</v>
      </c>
      <c r="H146" s="4" t="s">
        <v>5</v>
      </c>
      <c r="I146" s="4" t="s">
        <v>678</v>
      </c>
      <c r="J146" s="5">
        <v>20505</v>
      </c>
      <c r="K146" s="4" t="s">
        <v>679</v>
      </c>
      <c r="L146" s="4" t="s">
        <v>680</v>
      </c>
    </row>
    <row r="147" spans="1:12" x14ac:dyDescent="0.25">
      <c r="A147" s="4" t="s">
        <v>484</v>
      </c>
      <c r="B147" s="4" t="s">
        <v>249</v>
      </c>
      <c r="C147" s="4" t="s">
        <v>681</v>
      </c>
      <c r="D147" s="4" t="s">
        <v>1644</v>
      </c>
      <c r="E147" s="4">
        <v>20</v>
      </c>
      <c r="F147" s="4" t="s">
        <v>3</v>
      </c>
      <c r="G147" s="4">
        <v>75</v>
      </c>
      <c r="H147" s="4" t="s">
        <v>5</v>
      </c>
      <c r="I147" s="4" t="s">
        <v>682</v>
      </c>
      <c r="J147" s="5">
        <v>20168</v>
      </c>
      <c r="K147" s="4" t="s">
        <v>683</v>
      </c>
      <c r="L147" s="4" t="s">
        <v>684</v>
      </c>
    </row>
    <row r="148" spans="1:12" x14ac:dyDescent="0.25">
      <c r="A148" s="4" t="s">
        <v>484</v>
      </c>
      <c r="B148" s="4" t="s">
        <v>254</v>
      </c>
      <c r="C148" s="4" t="s">
        <v>685</v>
      </c>
      <c r="D148" s="4" t="s">
        <v>1644</v>
      </c>
      <c r="E148" s="4">
        <v>20</v>
      </c>
      <c r="F148" s="4" t="s">
        <v>3</v>
      </c>
      <c r="G148" s="4">
        <v>75</v>
      </c>
      <c r="H148" s="4" t="s">
        <v>5</v>
      </c>
      <c r="I148" s="4" t="s">
        <v>686</v>
      </c>
      <c r="J148" s="5">
        <v>21385</v>
      </c>
      <c r="K148" s="4" t="s">
        <v>687</v>
      </c>
      <c r="L148" s="4" t="s">
        <v>688</v>
      </c>
    </row>
    <row r="149" spans="1:12" x14ac:dyDescent="0.25">
      <c r="A149" s="4" t="s">
        <v>484</v>
      </c>
      <c r="B149" s="4" t="s">
        <v>259</v>
      </c>
      <c r="C149" s="4" t="s">
        <v>689</v>
      </c>
      <c r="D149" s="4" t="s">
        <v>1644</v>
      </c>
      <c r="E149" s="4">
        <v>20</v>
      </c>
      <c r="F149" s="4" t="s">
        <v>3</v>
      </c>
      <c r="G149" s="4">
        <v>75</v>
      </c>
      <c r="H149" s="4" t="s">
        <v>5</v>
      </c>
      <c r="I149" s="4" t="s">
        <v>690</v>
      </c>
      <c r="J149" s="5">
        <v>44643</v>
      </c>
      <c r="K149" s="4" t="s">
        <v>691</v>
      </c>
      <c r="L149" s="4" t="s">
        <v>692</v>
      </c>
    </row>
    <row r="150" spans="1:12" x14ac:dyDescent="0.25">
      <c r="A150" s="4" t="s">
        <v>484</v>
      </c>
      <c r="B150" s="4" t="s">
        <v>264</v>
      </c>
      <c r="C150" s="4" t="s">
        <v>693</v>
      </c>
      <c r="D150" s="4" t="s">
        <v>1644</v>
      </c>
      <c r="E150" s="4">
        <v>20</v>
      </c>
      <c r="F150" s="4" t="s">
        <v>3</v>
      </c>
      <c r="G150" s="4">
        <v>75</v>
      </c>
      <c r="H150" s="4" t="s">
        <v>5</v>
      </c>
      <c r="I150" s="4" t="s">
        <v>694</v>
      </c>
      <c r="J150" s="5">
        <v>32523</v>
      </c>
      <c r="K150" s="4" t="s">
        <v>695</v>
      </c>
      <c r="L150" s="4" t="s">
        <v>696</v>
      </c>
    </row>
    <row r="151" spans="1:12" x14ac:dyDescent="0.25">
      <c r="A151" s="4" t="s">
        <v>484</v>
      </c>
      <c r="B151" s="4" t="s">
        <v>269</v>
      </c>
      <c r="C151" s="4" t="s">
        <v>697</v>
      </c>
      <c r="D151" s="4" t="s">
        <v>1644</v>
      </c>
      <c r="E151" s="4">
        <v>20</v>
      </c>
      <c r="F151" s="4" t="s">
        <v>3</v>
      </c>
      <c r="G151" s="4">
        <v>75</v>
      </c>
      <c r="H151" s="4" t="s">
        <v>5</v>
      </c>
      <c r="I151" s="4" t="s">
        <v>698</v>
      </c>
      <c r="J151" s="5">
        <v>34665</v>
      </c>
      <c r="K151" s="4" t="s">
        <v>699</v>
      </c>
      <c r="L151" s="4" t="s">
        <v>700</v>
      </c>
    </row>
    <row r="152" spans="1:12" x14ac:dyDescent="0.25">
      <c r="A152" s="4" t="s">
        <v>484</v>
      </c>
      <c r="B152" s="4" t="s">
        <v>274</v>
      </c>
      <c r="C152" s="4" t="s">
        <v>701</v>
      </c>
      <c r="D152" s="4" t="s">
        <v>1644</v>
      </c>
      <c r="E152" s="4">
        <v>19.100000000000001</v>
      </c>
      <c r="F152" s="4" t="s">
        <v>3</v>
      </c>
      <c r="G152" s="4">
        <v>75</v>
      </c>
      <c r="H152" s="4" t="s">
        <v>5</v>
      </c>
      <c r="I152" s="4" t="s">
        <v>702</v>
      </c>
      <c r="J152" s="5">
        <v>26081</v>
      </c>
      <c r="K152" s="4" t="s">
        <v>703</v>
      </c>
      <c r="L152" s="4" t="s">
        <v>704</v>
      </c>
    </row>
    <row r="153" spans="1:12" x14ac:dyDescent="0.25">
      <c r="A153" s="4" t="s">
        <v>484</v>
      </c>
      <c r="B153" s="4" t="s">
        <v>279</v>
      </c>
      <c r="C153" s="4" t="s">
        <v>705</v>
      </c>
      <c r="D153" s="4" t="s">
        <v>1644</v>
      </c>
      <c r="E153" s="4">
        <v>20</v>
      </c>
      <c r="F153" s="4" t="s">
        <v>3</v>
      </c>
      <c r="G153" s="4">
        <v>75</v>
      </c>
      <c r="H153" s="4" t="s">
        <v>5</v>
      </c>
      <c r="I153" s="4" t="s">
        <v>706</v>
      </c>
      <c r="J153" s="5">
        <v>34528</v>
      </c>
      <c r="K153" s="4" t="s">
        <v>707</v>
      </c>
      <c r="L153" s="4" t="s">
        <v>708</v>
      </c>
    </row>
    <row r="154" spans="1:12" x14ac:dyDescent="0.25">
      <c r="A154" s="4" t="s">
        <v>484</v>
      </c>
      <c r="B154" s="4" t="s">
        <v>284</v>
      </c>
      <c r="C154" s="4" t="s">
        <v>709</v>
      </c>
      <c r="D154" s="4" t="s">
        <v>1644</v>
      </c>
      <c r="E154" s="4">
        <v>20</v>
      </c>
      <c r="F154" s="4" t="s">
        <v>3</v>
      </c>
      <c r="G154" s="4">
        <v>75</v>
      </c>
      <c r="H154" s="4" t="s">
        <v>5</v>
      </c>
      <c r="I154" s="4" t="s">
        <v>710</v>
      </c>
      <c r="J154" s="5">
        <v>21311</v>
      </c>
      <c r="K154" s="4" t="s">
        <v>711</v>
      </c>
      <c r="L154" s="4" t="s">
        <v>712</v>
      </c>
    </row>
    <row r="155" spans="1:12" x14ac:dyDescent="0.25">
      <c r="A155" s="4" t="s">
        <v>484</v>
      </c>
      <c r="B155" s="4" t="s">
        <v>289</v>
      </c>
      <c r="C155" s="4" t="s">
        <v>713</v>
      </c>
      <c r="D155" s="4" t="s">
        <v>1644</v>
      </c>
      <c r="E155" s="4">
        <v>14.5</v>
      </c>
      <c r="F155" s="4" t="s">
        <v>3</v>
      </c>
      <c r="G155" s="4">
        <v>75</v>
      </c>
      <c r="H155" s="4" t="s">
        <v>5</v>
      </c>
      <c r="I155" s="4" t="s">
        <v>714</v>
      </c>
      <c r="J155" s="5">
        <v>20501</v>
      </c>
      <c r="K155" s="4" t="s">
        <v>715</v>
      </c>
      <c r="L155" s="4" t="s">
        <v>716</v>
      </c>
    </row>
    <row r="156" spans="1:12" x14ac:dyDescent="0.25">
      <c r="A156" s="4" t="s">
        <v>484</v>
      </c>
      <c r="B156" s="4" t="s">
        <v>294</v>
      </c>
      <c r="C156" s="4" t="s">
        <v>717</v>
      </c>
      <c r="D156" s="4" t="s">
        <v>1644</v>
      </c>
      <c r="E156" s="4">
        <v>20</v>
      </c>
      <c r="F156" s="4" t="s">
        <v>3</v>
      </c>
      <c r="G156" s="4">
        <v>75</v>
      </c>
      <c r="H156" s="4" t="s">
        <v>5</v>
      </c>
      <c r="I156" s="4" t="s">
        <v>718</v>
      </c>
      <c r="J156" s="5">
        <v>20921</v>
      </c>
      <c r="K156" s="4" t="s">
        <v>719</v>
      </c>
      <c r="L156" s="4" t="s">
        <v>720</v>
      </c>
    </row>
    <row r="157" spans="1:12" x14ac:dyDescent="0.25">
      <c r="A157" s="4" t="s">
        <v>484</v>
      </c>
      <c r="B157" s="4" t="s">
        <v>299</v>
      </c>
      <c r="C157" s="4" t="s">
        <v>721</v>
      </c>
      <c r="D157" s="4" t="s">
        <v>1644</v>
      </c>
      <c r="E157" s="4">
        <v>20</v>
      </c>
      <c r="F157" s="4" t="s">
        <v>3</v>
      </c>
      <c r="G157" s="4">
        <v>75</v>
      </c>
      <c r="H157" s="4" t="s">
        <v>5</v>
      </c>
      <c r="I157" s="4" t="s">
        <v>722</v>
      </c>
      <c r="J157" s="5">
        <v>32352</v>
      </c>
      <c r="K157" s="4" t="s">
        <v>723</v>
      </c>
      <c r="L157" s="4" t="s">
        <v>724</v>
      </c>
    </row>
    <row r="158" spans="1:12" x14ac:dyDescent="0.25">
      <c r="A158" s="4" t="s">
        <v>484</v>
      </c>
      <c r="B158" s="4" t="s">
        <v>304</v>
      </c>
      <c r="C158" s="4" t="s">
        <v>725</v>
      </c>
      <c r="D158" s="4" t="s">
        <v>1644</v>
      </c>
      <c r="E158" s="4">
        <v>20</v>
      </c>
      <c r="F158" s="4" t="s">
        <v>3</v>
      </c>
      <c r="G158" s="4">
        <v>75</v>
      </c>
      <c r="H158" s="4" t="s">
        <v>5</v>
      </c>
      <c r="I158" s="4" t="s">
        <v>726</v>
      </c>
      <c r="J158" s="5">
        <v>34150</v>
      </c>
      <c r="K158" s="4" t="s">
        <v>727</v>
      </c>
      <c r="L158" s="4" t="s">
        <v>728</v>
      </c>
    </row>
    <row r="159" spans="1:12" x14ac:dyDescent="0.25">
      <c r="A159" s="4" t="s">
        <v>484</v>
      </c>
      <c r="B159" s="4" t="s">
        <v>309</v>
      </c>
      <c r="C159" s="4" t="s">
        <v>729</v>
      </c>
      <c r="D159" s="4" t="s">
        <v>1644</v>
      </c>
      <c r="E159" s="4">
        <v>20</v>
      </c>
      <c r="F159" s="4" t="s">
        <v>3</v>
      </c>
      <c r="G159" s="4">
        <v>75</v>
      </c>
      <c r="H159" s="4" t="s">
        <v>5</v>
      </c>
      <c r="I159" s="4" t="s">
        <v>730</v>
      </c>
      <c r="J159" s="5">
        <v>34928</v>
      </c>
      <c r="K159" s="4" t="s">
        <v>731</v>
      </c>
      <c r="L159" s="4" t="s">
        <v>732</v>
      </c>
    </row>
    <row r="160" spans="1:12" x14ac:dyDescent="0.25">
      <c r="A160" s="4" t="s">
        <v>484</v>
      </c>
      <c r="B160" s="4" t="s">
        <v>314</v>
      </c>
      <c r="C160" s="4" t="s">
        <v>733</v>
      </c>
      <c r="D160" s="4" t="s">
        <v>1644</v>
      </c>
      <c r="E160" s="4">
        <v>20</v>
      </c>
      <c r="F160" s="4" t="s">
        <v>3</v>
      </c>
      <c r="G160" s="4">
        <v>75</v>
      </c>
      <c r="H160" s="4" t="s">
        <v>5</v>
      </c>
      <c r="I160" s="4" t="s">
        <v>734</v>
      </c>
      <c r="J160" s="5">
        <v>32004</v>
      </c>
      <c r="K160" s="4" t="s">
        <v>735</v>
      </c>
      <c r="L160" s="4" t="s">
        <v>736</v>
      </c>
    </row>
    <row r="161" spans="1:12" x14ac:dyDescent="0.25">
      <c r="A161" s="4" t="s">
        <v>484</v>
      </c>
      <c r="B161" s="4" t="s">
        <v>319</v>
      </c>
      <c r="C161" s="4" t="s">
        <v>737</v>
      </c>
      <c r="D161" s="4" t="s">
        <v>1644</v>
      </c>
      <c r="E161" s="4">
        <v>20</v>
      </c>
      <c r="F161" s="4" t="s">
        <v>3</v>
      </c>
      <c r="G161" s="4">
        <v>75</v>
      </c>
      <c r="H161" s="4" t="s">
        <v>5</v>
      </c>
      <c r="I161" s="4" t="s">
        <v>738</v>
      </c>
      <c r="J161" s="5">
        <v>20161</v>
      </c>
      <c r="K161" s="4" t="s">
        <v>739</v>
      </c>
      <c r="L161" s="4" t="s">
        <v>740</v>
      </c>
    </row>
    <row r="162" spans="1:12" x14ac:dyDescent="0.25">
      <c r="A162" s="4" t="s">
        <v>484</v>
      </c>
      <c r="B162" s="4" t="s">
        <v>324</v>
      </c>
      <c r="C162" s="4" t="s">
        <v>741</v>
      </c>
      <c r="D162" s="4" t="s">
        <v>1644</v>
      </c>
      <c r="E162" s="4">
        <v>20</v>
      </c>
      <c r="F162" s="4" t="s">
        <v>3</v>
      </c>
      <c r="G162" s="4">
        <v>75</v>
      </c>
      <c r="H162" s="4" t="s">
        <v>5</v>
      </c>
      <c r="I162" s="4" t="s">
        <v>742</v>
      </c>
      <c r="J162" s="5">
        <v>20089</v>
      </c>
      <c r="K162" s="4" t="s">
        <v>743</v>
      </c>
      <c r="L162" s="4" t="s">
        <v>744</v>
      </c>
    </row>
    <row r="163" spans="1:12" x14ac:dyDescent="0.25">
      <c r="A163" s="4" t="s">
        <v>484</v>
      </c>
      <c r="B163" s="4" t="s">
        <v>329</v>
      </c>
      <c r="C163" s="4" t="s">
        <v>745</v>
      </c>
      <c r="D163" s="4" t="s">
        <v>1644</v>
      </c>
      <c r="E163" s="4">
        <v>20</v>
      </c>
      <c r="F163" s="4" t="s">
        <v>3</v>
      </c>
      <c r="G163" s="4">
        <v>75</v>
      </c>
      <c r="H163" s="4" t="s">
        <v>5</v>
      </c>
      <c r="I163" s="4" t="s">
        <v>746</v>
      </c>
      <c r="J163" s="5">
        <v>32569</v>
      </c>
      <c r="K163" s="4" t="s">
        <v>747</v>
      </c>
      <c r="L163" s="4" t="s">
        <v>748</v>
      </c>
    </row>
    <row r="164" spans="1:12" x14ac:dyDescent="0.25">
      <c r="A164" s="4" t="s">
        <v>484</v>
      </c>
      <c r="B164" s="4" t="s">
        <v>334</v>
      </c>
      <c r="C164" s="4" t="s">
        <v>749</v>
      </c>
      <c r="D164" s="4" t="s">
        <v>1644</v>
      </c>
      <c r="E164" s="4">
        <v>20</v>
      </c>
      <c r="F164" s="4" t="s">
        <v>3</v>
      </c>
      <c r="G164" s="4">
        <v>75</v>
      </c>
      <c r="H164" s="4" t="s">
        <v>5</v>
      </c>
      <c r="I164" s="4" t="s">
        <v>750</v>
      </c>
      <c r="J164" s="5">
        <v>20453</v>
      </c>
      <c r="K164" s="4" t="s">
        <v>751</v>
      </c>
      <c r="L164" s="4" t="s">
        <v>752</v>
      </c>
    </row>
    <row r="165" spans="1:12" x14ac:dyDescent="0.25">
      <c r="A165" s="4" t="s">
        <v>484</v>
      </c>
      <c r="B165" s="4" t="s">
        <v>339</v>
      </c>
      <c r="C165" s="4" t="s">
        <v>753</v>
      </c>
      <c r="D165" s="4" t="s">
        <v>1644</v>
      </c>
      <c r="E165" s="4">
        <v>20</v>
      </c>
      <c r="F165" s="4" t="s">
        <v>3</v>
      </c>
      <c r="G165" s="4">
        <v>75</v>
      </c>
      <c r="H165" s="4" t="s">
        <v>5</v>
      </c>
      <c r="I165" s="4" t="s">
        <v>754</v>
      </c>
      <c r="J165" s="5">
        <v>32550</v>
      </c>
      <c r="K165" s="4" t="s">
        <v>755</v>
      </c>
      <c r="L165" s="4" t="s">
        <v>756</v>
      </c>
    </row>
    <row r="166" spans="1:12" x14ac:dyDescent="0.25">
      <c r="A166" s="4" t="s">
        <v>484</v>
      </c>
      <c r="B166" s="4" t="s">
        <v>344</v>
      </c>
      <c r="C166" s="4" t="s">
        <v>757</v>
      </c>
      <c r="D166" s="4" t="s">
        <v>1644</v>
      </c>
      <c r="E166" s="4">
        <v>10</v>
      </c>
      <c r="F166" s="4" t="s">
        <v>3</v>
      </c>
      <c r="G166" s="4">
        <v>75</v>
      </c>
      <c r="H166" s="4" t="s">
        <v>5</v>
      </c>
      <c r="I166" s="4" t="s">
        <v>758</v>
      </c>
      <c r="J166" s="5">
        <v>34187</v>
      </c>
      <c r="K166" s="4" t="s">
        <v>759</v>
      </c>
      <c r="L166" s="4" t="s">
        <v>760</v>
      </c>
    </row>
    <row r="167" spans="1:12" x14ac:dyDescent="0.25">
      <c r="A167" s="4" t="s">
        <v>484</v>
      </c>
      <c r="B167" s="4" t="s">
        <v>349</v>
      </c>
      <c r="C167" s="4" t="s">
        <v>761</v>
      </c>
      <c r="D167" s="4" t="s">
        <v>1644</v>
      </c>
      <c r="E167" s="4">
        <v>20</v>
      </c>
      <c r="F167" s="4" t="s">
        <v>3</v>
      </c>
      <c r="G167" s="4">
        <v>75</v>
      </c>
      <c r="H167" s="4" t="s">
        <v>5</v>
      </c>
      <c r="I167" s="4" t="s">
        <v>762</v>
      </c>
      <c r="J167" s="5">
        <v>21028</v>
      </c>
      <c r="K167" s="4" t="s">
        <v>763</v>
      </c>
      <c r="L167" s="4" t="s">
        <v>764</v>
      </c>
    </row>
    <row r="168" spans="1:12" x14ac:dyDescent="0.25">
      <c r="A168" s="4" t="s">
        <v>484</v>
      </c>
      <c r="B168" s="4" t="s">
        <v>354</v>
      </c>
      <c r="C168" s="4" t="s">
        <v>765</v>
      </c>
      <c r="D168" s="4" t="s">
        <v>1644</v>
      </c>
      <c r="E168" s="4">
        <v>20</v>
      </c>
      <c r="F168" s="4" t="s">
        <v>3</v>
      </c>
      <c r="G168" s="4">
        <v>75</v>
      </c>
      <c r="H168" s="4" t="s">
        <v>5</v>
      </c>
      <c r="I168" s="4" t="s">
        <v>766</v>
      </c>
      <c r="J168" s="5">
        <v>24126</v>
      </c>
      <c r="K168" s="4" t="s">
        <v>767</v>
      </c>
      <c r="L168" s="4" t="s">
        <v>768</v>
      </c>
    </row>
    <row r="169" spans="1:12" x14ac:dyDescent="0.25">
      <c r="A169" s="4" t="s">
        <v>484</v>
      </c>
      <c r="B169" s="4" t="s">
        <v>359</v>
      </c>
      <c r="C169" s="4" t="s">
        <v>769</v>
      </c>
      <c r="D169" s="4" t="s">
        <v>1644</v>
      </c>
      <c r="E169" s="4">
        <v>20</v>
      </c>
      <c r="F169" s="4" t="s">
        <v>3</v>
      </c>
      <c r="G169" s="4">
        <v>75</v>
      </c>
      <c r="H169" s="4" t="s">
        <v>5</v>
      </c>
      <c r="I169" s="4" t="s">
        <v>770</v>
      </c>
      <c r="J169" s="5">
        <v>20426</v>
      </c>
      <c r="K169" s="4" t="s">
        <v>771</v>
      </c>
      <c r="L169" s="4" t="s">
        <v>772</v>
      </c>
    </row>
    <row r="170" spans="1:12" x14ac:dyDescent="0.25">
      <c r="A170" s="4" t="s">
        <v>484</v>
      </c>
      <c r="B170" s="4" t="s">
        <v>364</v>
      </c>
      <c r="C170" s="4" t="s">
        <v>773</v>
      </c>
      <c r="D170" s="4" t="s">
        <v>1644</v>
      </c>
      <c r="E170" s="4">
        <v>20</v>
      </c>
      <c r="F170" s="4" t="s">
        <v>3</v>
      </c>
      <c r="G170" s="4">
        <v>75</v>
      </c>
      <c r="H170" s="4" t="s">
        <v>5</v>
      </c>
      <c r="I170" s="4" t="s">
        <v>774</v>
      </c>
      <c r="J170" s="5">
        <v>32605</v>
      </c>
      <c r="K170" s="4" t="s">
        <v>775</v>
      </c>
      <c r="L170" s="4" t="s">
        <v>776</v>
      </c>
    </row>
    <row r="171" spans="1:12" x14ac:dyDescent="0.25">
      <c r="A171" s="4" t="s">
        <v>484</v>
      </c>
      <c r="B171" s="4" t="s">
        <v>369</v>
      </c>
      <c r="C171" s="4" t="s">
        <v>777</v>
      </c>
      <c r="D171" s="4" t="s">
        <v>1644</v>
      </c>
      <c r="E171" s="4">
        <v>20</v>
      </c>
      <c r="F171" s="4" t="s">
        <v>3</v>
      </c>
      <c r="G171" s="4">
        <v>75</v>
      </c>
      <c r="H171" s="4" t="s">
        <v>5</v>
      </c>
      <c r="I171" s="4" t="s">
        <v>778</v>
      </c>
      <c r="J171" s="5">
        <v>21464</v>
      </c>
      <c r="K171" s="4" t="s">
        <v>779</v>
      </c>
      <c r="L171" s="4" t="s">
        <v>780</v>
      </c>
    </row>
    <row r="172" spans="1:12" x14ac:dyDescent="0.25">
      <c r="A172" s="4" t="s">
        <v>484</v>
      </c>
      <c r="B172" s="4" t="s">
        <v>374</v>
      </c>
      <c r="C172" s="4" t="s">
        <v>781</v>
      </c>
      <c r="D172" s="4" t="s">
        <v>1644</v>
      </c>
      <c r="E172" s="4">
        <v>20</v>
      </c>
      <c r="F172" s="4" t="s">
        <v>3</v>
      </c>
      <c r="G172" s="4">
        <v>75</v>
      </c>
      <c r="H172" s="4" t="s">
        <v>5</v>
      </c>
      <c r="I172" s="4" t="s">
        <v>782</v>
      </c>
      <c r="J172" s="5">
        <v>20440</v>
      </c>
      <c r="K172" s="4" t="s">
        <v>783</v>
      </c>
      <c r="L172" s="4" t="s">
        <v>784</v>
      </c>
    </row>
    <row r="173" spans="1:12" x14ac:dyDescent="0.25">
      <c r="A173" s="4" t="s">
        <v>484</v>
      </c>
      <c r="B173" s="4" t="s">
        <v>379</v>
      </c>
      <c r="C173" s="4" t="s">
        <v>785</v>
      </c>
      <c r="D173" s="4" t="s">
        <v>1644</v>
      </c>
      <c r="E173" s="4">
        <v>20</v>
      </c>
      <c r="F173" s="4" t="s">
        <v>3</v>
      </c>
      <c r="G173" s="4">
        <v>75</v>
      </c>
      <c r="H173" s="4" t="s">
        <v>5</v>
      </c>
      <c r="I173" s="4" t="s">
        <v>786</v>
      </c>
      <c r="J173" s="5">
        <v>47265</v>
      </c>
      <c r="K173" s="4" t="s">
        <v>787</v>
      </c>
      <c r="L173" s="4" t="s">
        <v>788</v>
      </c>
    </row>
    <row r="174" spans="1:12" x14ac:dyDescent="0.25">
      <c r="A174" s="4" t="s">
        <v>484</v>
      </c>
      <c r="B174" s="4" t="s">
        <v>384</v>
      </c>
      <c r="C174" s="4" t="s">
        <v>789</v>
      </c>
      <c r="D174" s="4" t="s">
        <v>1644</v>
      </c>
      <c r="E174" s="4">
        <v>20</v>
      </c>
      <c r="F174" s="4" t="s">
        <v>3</v>
      </c>
      <c r="G174" s="4">
        <v>75</v>
      </c>
      <c r="H174" s="4" t="s">
        <v>5</v>
      </c>
      <c r="I174" s="4" t="s">
        <v>790</v>
      </c>
      <c r="J174" s="5">
        <v>20699</v>
      </c>
      <c r="K174" s="4" t="s">
        <v>791</v>
      </c>
      <c r="L174" s="4" t="s">
        <v>792</v>
      </c>
    </row>
    <row r="175" spans="1:12" x14ac:dyDescent="0.25">
      <c r="A175" s="4" t="s">
        <v>484</v>
      </c>
      <c r="B175" s="4" t="s">
        <v>389</v>
      </c>
      <c r="C175" s="4" t="s">
        <v>793</v>
      </c>
      <c r="D175" s="4" t="s">
        <v>1644</v>
      </c>
      <c r="E175" s="4">
        <v>20</v>
      </c>
      <c r="F175" s="4" t="s">
        <v>3</v>
      </c>
      <c r="G175" s="4">
        <v>75</v>
      </c>
      <c r="H175" s="4" t="s">
        <v>5</v>
      </c>
      <c r="I175" s="4" t="s">
        <v>794</v>
      </c>
      <c r="J175" s="5">
        <v>26994</v>
      </c>
      <c r="K175" s="4" t="s">
        <v>795</v>
      </c>
      <c r="L175" s="4" t="s">
        <v>796</v>
      </c>
    </row>
    <row r="176" spans="1:12" x14ac:dyDescent="0.25">
      <c r="A176" s="4" t="s">
        <v>484</v>
      </c>
      <c r="B176" s="4" t="s">
        <v>394</v>
      </c>
      <c r="C176" s="4" t="s">
        <v>797</v>
      </c>
      <c r="D176" s="4" t="s">
        <v>1644</v>
      </c>
      <c r="E176" s="4">
        <v>19.899999999999999</v>
      </c>
      <c r="F176" s="4" t="s">
        <v>3</v>
      </c>
      <c r="G176" s="4">
        <v>75</v>
      </c>
      <c r="H176" s="4" t="s">
        <v>5</v>
      </c>
      <c r="I176" s="4" t="s">
        <v>798</v>
      </c>
      <c r="J176" s="5">
        <v>20119</v>
      </c>
      <c r="K176" s="4" t="s">
        <v>799</v>
      </c>
      <c r="L176" s="4" t="s">
        <v>800</v>
      </c>
    </row>
    <row r="177" spans="1:12" x14ac:dyDescent="0.25">
      <c r="A177" s="4" t="s">
        <v>484</v>
      </c>
      <c r="B177" s="4" t="s">
        <v>399</v>
      </c>
      <c r="C177" s="4" t="s">
        <v>801</v>
      </c>
      <c r="D177" s="4" t="s">
        <v>1644</v>
      </c>
      <c r="E177" s="4">
        <v>20</v>
      </c>
      <c r="F177" s="4" t="s">
        <v>3</v>
      </c>
      <c r="G177" s="4">
        <v>75</v>
      </c>
      <c r="H177" s="4" t="s">
        <v>5</v>
      </c>
      <c r="I177" s="4" t="s">
        <v>802</v>
      </c>
      <c r="J177" s="5">
        <v>23581</v>
      </c>
      <c r="K177" s="4" t="s">
        <v>803</v>
      </c>
      <c r="L177" s="4" t="s">
        <v>804</v>
      </c>
    </row>
    <row r="178" spans="1:12" x14ac:dyDescent="0.25">
      <c r="A178" s="4" t="s">
        <v>484</v>
      </c>
      <c r="B178" s="4" t="s">
        <v>404</v>
      </c>
      <c r="C178" s="4" t="s">
        <v>805</v>
      </c>
      <c r="D178" s="4" t="s">
        <v>1644</v>
      </c>
      <c r="E178" s="4">
        <v>20</v>
      </c>
      <c r="F178" s="4" t="s">
        <v>3</v>
      </c>
      <c r="G178" s="4">
        <v>75</v>
      </c>
      <c r="H178" s="4" t="s">
        <v>5</v>
      </c>
      <c r="I178" s="4" t="s">
        <v>806</v>
      </c>
      <c r="J178" s="5">
        <v>21837</v>
      </c>
      <c r="K178" s="4" t="s">
        <v>807</v>
      </c>
      <c r="L178" s="4" t="s">
        <v>808</v>
      </c>
    </row>
    <row r="179" spans="1:12" x14ac:dyDescent="0.25">
      <c r="A179" s="4" t="s">
        <v>484</v>
      </c>
      <c r="B179" s="4" t="s">
        <v>409</v>
      </c>
      <c r="C179" s="4" t="s">
        <v>809</v>
      </c>
      <c r="D179" s="4" t="s">
        <v>1644</v>
      </c>
      <c r="E179" s="4">
        <v>20</v>
      </c>
      <c r="F179" s="4" t="s">
        <v>3</v>
      </c>
      <c r="G179" s="4">
        <v>75</v>
      </c>
      <c r="H179" s="4" t="s">
        <v>5</v>
      </c>
      <c r="I179" s="4" t="s">
        <v>810</v>
      </c>
      <c r="J179" s="5">
        <v>20040</v>
      </c>
      <c r="K179" s="4" t="s">
        <v>811</v>
      </c>
      <c r="L179" s="4" t="s">
        <v>812</v>
      </c>
    </row>
    <row r="180" spans="1:12" x14ac:dyDescent="0.25">
      <c r="A180" s="4" t="s">
        <v>484</v>
      </c>
      <c r="B180" s="4" t="s">
        <v>414</v>
      </c>
      <c r="C180" s="4" t="s">
        <v>813</v>
      </c>
      <c r="D180" s="4" t="s">
        <v>1644</v>
      </c>
      <c r="E180" s="4">
        <v>20</v>
      </c>
      <c r="F180" s="4" t="s">
        <v>3</v>
      </c>
      <c r="G180" s="4">
        <v>75</v>
      </c>
      <c r="H180" s="4" t="s">
        <v>5</v>
      </c>
      <c r="I180" s="4" t="s">
        <v>814</v>
      </c>
      <c r="J180" s="5">
        <v>21150</v>
      </c>
      <c r="K180" s="4" t="s">
        <v>815</v>
      </c>
      <c r="L180" s="4" t="s">
        <v>816</v>
      </c>
    </row>
    <row r="181" spans="1:12" x14ac:dyDescent="0.25">
      <c r="A181" s="4" t="s">
        <v>484</v>
      </c>
      <c r="B181" s="4" t="s">
        <v>419</v>
      </c>
      <c r="C181" s="4" t="s">
        <v>817</v>
      </c>
      <c r="D181" s="4" t="s">
        <v>1644</v>
      </c>
      <c r="E181" s="4">
        <v>20</v>
      </c>
      <c r="F181" s="4" t="s">
        <v>3</v>
      </c>
      <c r="G181" s="4">
        <v>75</v>
      </c>
      <c r="H181" s="4" t="s">
        <v>5</v>
      </c>
      <c r="I181" s="4" t="s">
        <v>818</v>
      </c>
      <c r="J181" s="5">
        <v>25010</v>
      </c>
      <c r="K181" s="4" t="s">
        <v>819</v>
      </c>
      <c r="L181" s="4" t="s">
        <v>820</v>
      </c>
    </row>
    <row r="182" spans="1:12" x14ac:dyDescent="0.25">
      <c r="A182" s="4" t="s">
        <v>484</v>
      </c>
      <c r="B182" s="4" t="s">
        <v>424</v>
      </c>
      <c r="C182" s="4" t="s">
        <v>821</v>
      </c>
      <c r="D182" s="4" t="s">
        <v>1644</v>
      </c>
      <c r="E182" s="4">
        <v>20</v>
      </c>
      <c r="F182" s="4" t="s">
        <v>3</v>
      </c>
      <c r="G182" s="4">
        <v>75</v>
      </c>
      <c r="H182" s="4" t="s">
        <v>5</v>
      </c>
      <c r="I182" s="4" t="s">
        <v>822</v>
      </c>
      <c r="J182" s="5">
        <v>34181</v>
      </c>
      <c r="K182" s="4" t="s">
        <v>823</v>
      </c>
      <c r="L182" s="4" t="s">
        <v>824</v>
      </c>
    </row>
    <row r="183" spans="1:12" x14ac:dyDescent="0.25">
      <c r="A183" s="4" t="s">
        <v>484</v>
      </c>
      <c r="B183" s="4" t="s">
        <v>429</v>
      </c>
      <c r="C183" s="4" t="s">
        <v>825</v>
      </c>
      <c r="D183" s="4" t="s">
        <v>1644</v>
      </c>
      <c r="E183" s="4">
        <v>20</v>
      </c>
      <c r="F183" s="4" t="s">
        <v>3</v>
      </c>
      <c r="G183" s="4">
        <v>75</v>
      </c>
      <c r="H183" s="4" t="s">
        <v>5</v>
      </c>
      <c r="I183" s="4" t="s">
        <v>826</v>
      </c>
      <c r="J183" s="5">
        <v>34401</v>
      </c>
      <c r="K183" s="4" t="s">
        <v>827</v>
      </c>
      <c r="L183" s="4" t="s">
        <v>828</v>
      </c>
    </row>
    <row r="184" spans="1:12" x14ac:dyDescent="0.25">
      <c r="A184" s="4" t="s">
        <v>484</v>
      </c>
      <c r="B184" s="4" t="s">
        <v>434</v>
      </c>
      <c r="C184" s="4" t="s">
        <v>829</v>
      </c>
      <c r="D184" s="4" t="s">
        <v>1644</v>
      </c>
      <c r="E184" s="4">
        <v>20.100000000000001</v>
      </c>
      <c r="F184" s="4" t="s">
        <v>3</v>
      </c>
      <c r="G184" s="4">
        <v>75</v>
      </c>
      <c r="H184" s="4" t="s">
        <v>5</v>
      </c>
      <c r="I184" s="4" t="s">
        <v>830</v>
      </c>
      <c r="J184" s="5">
        <v>34609</v>
      </c>
      <c r="K184" s="4" t="s">
        <v>831</v>
      </c>
      <c r="L184" s="4" t="s">
        <v>832</v>
      </c>
    </row>
    <row r="185" spans="1:12" x14ac:dyDescent="0.25">
      <c r="A185" s="4" t="s">
        <v>484</v>
      </c>
      <c r="B185" s="4" t="s">
        <v>439</v>
      </c>
      <c r="C185" s="4" t="s">
        <v>833</v>
      </c>
      <c r="D185" s="4" t="s">
        <v>1644</v>
      </c>
      <c r="E185" s="4">
        <v>5</v>
      </c>
      <c r="F185" s="4" t="s">
        <v>3</v>
      </c>
      <c r="G185" s="4">
        <v>75</v>
      </c>
      <c r="H185" s="4" t="s">
        <v>5</v>
      </c>
      <c r="I185" s="4" t="s">
        <v>834</v>
      </c>
      <c r="J185" s="5">
        <v>22991</v>
      </c>
      <c r="K185" s="4" t="s">
        <v>835</v>
      </c>
      <c r="L185" s="4" t="s">
        <v>836</v>
      </c>
    </row>
    <row r="186" spans="1:12" x14ac:dyDescent="0.25">
      <c r="A186" s="4" t="s">
        <v>484</v>
      </c>
      <c r="B186" s="4" t="s">
        <v>444</v>
      </c>
      <c r="C186" s="4" t="s">
        <v>837</v>
      </c>
      <c r="D186" s="4" t="s">
        <v>1644</v>
      </c>
      <c r="E186" s="4">
        <v>20</v>
      </c>
      <c r="F186" s="4" t="s">
        <v>3</v>
      </c>
      <c r="G186" s="4">
        <v>75</v>
      </c>
      <c r="H186" s="4" t="s">
        <v>5</v>
      </c>
      <c r="I186" s="4" t="s">
        <v>838</v>
      </c>
      <c r="J186" s="5">
        <v>21653</v>
      </c>
      <c r="K186" s="4" t="s">
        <v>839</v>
      </c>
      <c r="L186" s="4" t="s">
        <v>840</v>
      </c>
    </row>
    <row r="187" spans="1:12" x14ac:dyDescent="0.25">
      <c r="A187" s="4" t="s">
        <v>484</v>
      </c>
      <c r="B187" s="4" t="s">
        <v>449</v>
      </c>
      <c r="C187" s="4" t="s">
        <v>841</v>
      </c>
      <c r="D187" s="4" t="s">
        <v>1644</v>
      </c>
      <c r="E187" s="4">
        <v>20</v>
      </c>
      <c r="F187" s="4" t="s">
        <v>3</v>
      </c>
      <c r="G187" s="4">
        <v>75</v>
      </c>
      <c r="H187" s="4" t="s">
        <v>5</v>
      </c>
      <c r="I187" s="4" t="s">
        <v>842</v>
      </c>
      <c r="J187" s="5">
        <v>24259</v>
      </c>
      <c r="K187" s="4" t="s">
        <v>843</v>
      </c>
      <c r="L187" s="4" t="s">
        <v>844</v>
      </c>
    </row>
    <row r="188" spans="1:12" x14ac:dyDescent="0.25">
      <c r="A188" s="4" t="s">
        <v>484</v>
      </c>
      <c r="B188" s="4" t="s">
        <v>454</v>
      </c>
      <c r="C188" s="4" t="s">
        <v>845</v>
      </c>
      <c r="D188" s="4" t="s">
        <v>1644</v>
      </c>
      <c r="E188" s="4">
        <v>20</v>
      </c>
      <c r="F188" s="4" t="s">
        <v>3</v>
      </c>
      <c r="G188" s="4">
        <v>75</v>
      </c>
      <c r="H188" s="4" t="s">
        <v>5</v>
      </c>
      <c r="I188" s="4" t="s">
        <v>846</v>
      </c>
      <c r="J188" s="5">
        <v>21086</v>
      </c>
      <c r="K188" s="4" t="s">
        <v>847</v>
      </c>
      <c r="L188" s="4" t="s">
        <v>848</v>
      </c>
    </row>
    <row r="189" spans="1:12" x14ac:dyDescent="0.25">
      <c r="A189" s="4" t="s">
        <v>484</v>
      </c>
      <c r="B189" s="4" t="s">
        <v>459</v>
      </c>
      <c r="C189" s="4" t="s">
        <v>849</v>
      </c>
      <c r="D189" s="4" t="s">
        <v>1644</v>
      </c>
      <c r="E189" s="4">
        <v>20</v>
      </c>
      <c r="F189" s="4" t="s">
        <v>3</v>
      </c>
      <c r="G189" s="4">
        <v>75</v>
      </c>
      <c r="H189" s="4" t="s">
        <v>5</v>
      </c>
      <c r="I189" s="4" t="s">
        <v>850</v>
      </c>
      <c r="J189" s="5">
        <v>36690</v>
      </c>
      <c r="K189" s="4" t="s">
        <v>851</v>
      </c>
      <c r="L189" s="4" t="s">
        <v>852</v>
      </c>
    </row>
    <row r="190" spans="1:12" x14ac:dyDescent="0.25">
      <c r="A190" s="4" t="s">
        <v>484</v>
      </c>
      <c r="B190" s="4" t="s">
        <v>464</v>
      </c>
      <c r="C190" s="4" t="s">
        <v>853</v>
      </c>
      <c r="D190" s="4" t="s">
        <v>1644</v>
      </c>
      <c r="E190" s="4">
        <v>20</v>
      </c>
      <c r="F190" s="4" t="s">
        <v>3</v>
      </c>
      <c r="G190" s="4">
        <v>75</v>
      </c>
      <c r="H190" s="4" t="s">
        <v>5</v>
      </c>
      <c r="I190" s="4" t="s">
        <v>854</v>
      </c>
      <c r="J190" s="5">
        <v>20617</v>
      </c>
      <c r="K190" s="4" t="s">
        <v>855</v>
      </c>
      <c r="L190" s="4" t="s">
        <v>856</v>
      </c>
    </row>
    <row r="191" spans="1:12" x14ac:dyDescent="0.25">
      <c r="A191" s="4" t="s">
        <v>484</v>
      </c>
      <c r="B191" s="4" t="s">
        <v>469</v>
      </c>
      <c r="C191" s="4" t="s">
        <v>857</v>
      </c>
      <c r="D191" s="4" t="s">
        <v>1644</v>
      </c>
      <c r="E191" s="4">
        <v>18.100000000000001</v>
      </c>
      <c r="F191" s="4" t="s">
        <v>3</v>
      </c>
      <c r="G191" s="4">
        <v>75</v>
      </c>
      <c r="H191" s="4" t="s">
        <v>5</v>
      </c>
      <c r="I191" s="4" t="s">
        <v>858</v>
      </c>
      <c r="J191" s="5">
        <v>47342</v>
      </c>
      <c r="K191" s="4" t="s">
        <v>859</v>
      </c>
      <c r="L191" s="4" t="s">
        <v>860</v>
      </c>
    </row>
    <row r="192" spans="1:12" x14ac:dyDescent="0.25">
      <c r="A192" s="4" t="s">
        <v>484</v>
      </c>
      <c r="B192" s="4" t="s">
        <v>474</v>
      </c>
      <c r="C192" s="4" t="s">
        <v>861</v>
      </c>
      <c r="D192" s="4" t="s">
        <v>1644</v>
      </c>
      <c r="E192" s="4">
        <v>16.8</v>
      </c>
      <c r="F192" s="4" t="s">
        <v>3</v>
      </c>
      <c r="G192" s="4">
        <v>75</v>
      </c>
      <c r="H192" s="4" t="s">
        <v>5</v>
      </c>
      <c r="I192" s="4" t="s">
        <v>862</v>
      </c>
      <c r="J192" s="5">
        <v>31864</v>
      </c>
      <c r="K192" s="4" t="s">
        <v>863</v>
      </c>
      <c r="L192" s="4" t="s">
        <v>864</v>
      </c>
    </row>
    <row r="193" spans="1:12" x14ac:dyDescent="0.25">
      <c r="A193" s="4" t="s">
        <v>484</v>
      </c>
      <c r="B193" s="4" t="s">
        <v>479</v>
      </c>
      <c r="C193" s="4" t="s">
        <v>865</v>
      </c>
      <c r="D193" s="4" t="s">
        <v>1644</v>
      </c>
      <c r="E193" s="4">
        <v>20</v>
      </c>
      <c r="F193" s="4" t="s">
        <v>3</v>
      </c>
      <c r="G193" s="4">
        <v>75</v>
      </c>
      <c r="H193" s="4" t="s">
        <v>5</v>
      </c>
      <c r="I193" s="4" t="s">
        <v>866</v>
      </c>
      <c r="J193" s="5">
        <v>20740</v>
      </c>
      <c r="K193" s="4" t="s">
        <v>867</v>
      </c>
      <c r="L193" s="4" t="s">
        <v>868</v>
      </c>
    </row>
    <row r="194" spans="1:12" x14ac:dyDescent="0.25">
      <c r="A194" s="4" t="s">
        <v>869</v>
      </c>
      <c r="B194" s="4" t="s">
        <v>2</v>
      </c>
      <c r="C194" s="4" t="s">
        <v>870</v>
      </c>
      <c r="D194" s="4" t="s">
        <v>1644</v>
      </c>
      <c r="E194" s="4">
        <v>20</v>
      </c>
      <c r="F194" s="4" t="s">
        <v>3</v>
      </c>
      <c r="G194" s="4">
        <v>75</v>
      </c>
      <c r="H194" s="4" t="s">
        <v>5</v>
      </c>
      <c r="I194" s="4" t="s">
        <v>871</v>
      </c>
      <c r="J194" s="5">
        <v>44203</v>
      </c>
      <c r="K194" s="4" t="s">
        <v>872</v>
      </c>
      <c r="L194" s="4" t="s">
        <v>873</v>
      </c>
    </row>
    <row r="195" spans="1:12" x14ac:dyDescent="0.25">
      <c r="A195" s="4" t="s">
        <v>869</v>
      </c>
      <c r="B195" s="4" t="s">
        <v>9</v>
      </c>
      <c r="C195" s="4" t="s">
        <v>874</v>
      </c>
      <c r="D195" s="4" t="s">
        <v>1644</v>
      </c>
      <c r="E195" s="4">
        <v>20</v>
      </c>
      <c r="F195" s="4" t="s">
        <v>3</v>
      </c>
      <c r="G195" s="4">
        <v>75</v>
      </c>
      <c r="H195" s="4" t="s">
        <v>5</v>
      </c>
      <c r="I195" s="4" t="s">
        <v>875</v>
      </c>
      <c r="J195" s="5">
        <v>20027</v>
      </c>
      <c r="K195" s="4" t="s">
        <v>876</v>
      </c>
      <c r="L195" s="4" t="s">
        <v>877</v>
      </c>
    </row>
    <row r="196" spans="1:12" x14ac:dyDescent="0.25">
      <c r="A196" s="4" t="s">
        <v>869</v>
      </c>
      <c r="B196" s="4" t="s">
        <v>14</v>
      </c>
      <c r="C196" s="4" t="s">
        <v>878</v>
      </c>
      <c r="D196" s="4" t="s">
        <v>1644</v>
      </c>
      <c r="E196" s="4">
        <v>20</v>
      </c>
      <c r="F196" s="4" t="s">
        <v>3</v>
      </c>
      <c r="G196" s="4">
        <v>75</v>
      </c>
      <c r="H196" s="4" t="s">
        <v>5</v>
      </c>
      <c r="I196" s="4" t="s">
        <v>879</v>
      </c>
      <c r="J196" s="5">
        <v>25219</v>
      </c>
      <c r="K196" s="4" t="s">
        <v>880</v>
      </c>
      <c r="L196" s="4" t="s">
        <v>881</v>
      </c>
    </row>
    <row r="197" spans="1:12" x14ac:dyDescent="0.25">
      <c r="A197" s="4" t="s">
        <v>869</v>
      </c>
      <c r="B197" s="4" t="s">
        <v>19</v>
      </c>
      <c r="C197" s="4" t="s">
        <v>882</v>
      </c>
      <c r="D197" s="4" t="s">
        <v>1644</v>
      </c>
      <c r="E197" s="4">
        <v>5</v>
      </c>
      <c r="F197" s="4" t="s">
        <v>3</v>
      </c>
      <c r="G197" s="4">
        <v>75</v>
      </c>
      <c r="H197" s="4" t="s">
        <v>5</v>
      </c>
      <c r="I197" s="4" t="s">
        <v>883</v>
      </c>
      <c r="J197" s="5">
        <v>47565</v>
      </c>
      <c r="K197" s="4" t="s">
        <v>884</v>
      </c>
      <c r="L197" s="4" t="s">
        <v>885</v>
      </c>
    </row>
    <row r="198" spans="1:12" x14ac:dyDescent="0.25">
      <c r="A198" s="4" t="s">
        <v>869</v>
      </c>
      <c r="B198" s="4" t="s">
        <v>24</v>
      </c>
      <c r="C198" s="4" t="s">
        <v>886</v>
      </c>
      <c r="D198" s="4" t="s">
        <v>1644</v>
      </c>
      <c r="E198" s="4">
        <v>12.9</v>
      </c>
      <c r="F198" s="4" t="s">
        <v>3</v>
      </c>
      <c r="G198" s="4">
        <v>75</v>
      </c>
      <c r="H198" s="4" t="s">
        <v>5</v>
      </c>
      <c r="I198" s="4" t="s">
        <v>887</v>
      </c>
      <c r="J198" s="5">
        <v>20189</v>
      </c>
      <c r="K198" s="4" t="s">
        <v>888</v>
      </c>
      <c r="L198" s="4" t="s">
        <v>889</v>
      </c>
    </row>
    <row r="199" spans="1:12" x14ac:dyDescent="0.25">
      <c r="A199" s="4" t="s">
        <v>869</v>
      </c>
      <c r="B199" s="4" t="s">
        <v>29</v>
      </c>
      <c r="C199" s="4" t="s">
        <v>890</v>
      </c>
      <c r="D199" s="4" t="s">
        <v>1644</v>
      </c>
      <c r="E199" s="4">
        <v>20</v>
      </c>
      <c r="F199" s="4" t="s">
        <v>3</v>
      </c>
      <c r="G199" s="4">
        <v>75</v>
      </c>
      <c r="H199" s="4" t="s">
        <v>5</v>
      </c>
      <c r="I199" s="4" t="s">
        <v>891</v>
      </c>
      <c r="J199" s="5">
        <v>21411</v>
      </c>
      <c r="K199" s="4" t="s">
        <v>892</v>
      </c>
      <c r="L199" s="4" t="s">
        <v>893</v>
      </c>
    </row>
    <row r="200" spans="1:12" x14ac:dyDescent="0.25">
      <c r="A200" s="4" t="s">
        <v>869</v>
      </c>
      <c r="B200" s="4" t="s">
        <v>34</v>
      </c>
      <c r="C200" s="4" t="s">
        <v>894</v>
      </c>
      <c r="D200" s="4" t="s">
        <v>1644</v>
      </c>
      <c r="E200" s="4">
        <v>20</v>
      </c>
      <c r="F200" s="4" t="s">
        <v>3</v>
      </c>
      <c r="G200" s="4">
        <v>75</v>
      </c>
      <c r="H200" s="4" t="s">
        <v>5</v>
      </c>
      <c r="I200" s="4" t="s">
        <v>895</v>
      </c>
      <c r="J200" s="5">
        <v>40722</v>
      </c>
      <c r="K200" s="4" t="s">
        <v>896</v>
      </c>
      <c r="L200" s="4" t="s">
        <v>897</v>
      </c>
    </row>
    <row r="201" spans="1:12" x14ac:dyDescent="0.25">
      <c r="A201" s="4" t="s">
        <v>869</v>
      </c>
      <c r="B201" s="4" t="s">
        <v>39</v>
      </c>
      <c r="C201" s="4" t="s">
        <v>898</v>
      </c>
      <c r="D201" s="4" t="s">
        <v>1644</v>
      </c>
      <c r="E201" s="4">
        <v>20</v>
      </c>
      <c r="F201" s="4" t="s">
        <v>3</v>
      </c>
      <c r="G201" s="4">
        <v>75</v>
      </c>
      <c r="H201" s="4" t="s">
        <v>5</v>
      </c>
      <c r="I201" s="4" t="s">
        <v>899</v>
      </c>
      <c r="J201" s="5">
        <v>26974</v>
      </c>
      <c r="K201" s="4" t="s">
        <v>900</v>
      </c>
      <c r="L201" s="4" t="s">
        <v>901</v>
      </c>
    </row>
    <row r="202" spans="1:12" x14ac:dyDescent="0.25">
      <c r="A202" s="4" t="s">
        <v>869</v>
      </c>
      <c r="B202" s="4" t="s">
        <v>44</v>
      </c>
      <c r="C202" s="4" t="s">
        <v>902</v>
      </c>
      <c r="D202" s="4" t="s">
        <v>1644</v>
      </c>
      <c r="E202" s="4">
        <v>20.7</v>
      </c>
      <c r="F202" s="4" t="s">
        <v>3</v>
      </c>
      <c r="G202" s="4">
        <v>75</v>
      </c>
      <c r="H202" s="4" t="s">
        <v>5</v>
      </c>
      <c r="I202" s="4" t="s">
        <v>903</v>
      </c>
      <c r="J202" s="5">
        <v>24065</v>
      </c>
      <c r="K202" s="4" t="s">
        <v>904</v>
      </c>
      <c r="L202" s="4" t="s">
        <v>905</v>
      </c>
    </row>
    <row r="203" spans="1:12" x14ac:dyDescent="0.25">
      <c r="A203" s="4" t="s">
        <v>869</v>
      </c>
      <c r="B203" s="4" t="s">
        <v>49</v>
      </c>
      <c r="C203" s="4" t="s">
        <v>906</v>
      </c>
      <c r="D203" s="4" t="s">
        <v>1644</v>
      </c>
      <c r="E203" s="4">
        <v>20</v>
      </c>
      <c r="F203" s="4" t="s">
        <v>3</v>
      </c>
      <c r="G203" s="4">
        <v>75</v>
      </c>
      <c r="H203" s="4" t="s">
        <v>5</v>
      </c>
      <c r="I203" s="4" t="s">
        <v>907</v>
      </c>
      <c r="J203" s="5">
        <v>20220</v>
      </c>
      <c r="K203" s="4" t="s">
        <v>908</v>
      </c>
      <c r="L203" s="4" t="s">
        <v>909</v>
      </c>
    </row>
    <row r="204" spans="1:12" x14ac:dyDescent="0.25">
      <c r="A204" s="4" t="s">
        <v>869</v>
      </c>
      <c r="B204" s="4" t="s">
        <v>54</v>
      </c>
      <c r="C204" s="4" t="s">
        <v>910</v>
      </c>
      <c r="D204" s="4" t="s">
        <v>1644</v>
      </c>
      <c r="E204" s="4">
        <v>20</v>
      </c>
      <c r="F204" s="4" t="s">
        <v>3</v>
      </c>
      <c r="G204" s="4">
        <v>75</v>
      </c>
      <c r="H204" s="4" t="s">
        <v>5</v>
      </c>
      <c r="I204" s="4" t="s">
        <v>911</v>
      </c>
      <c r="J204" s="5">
        <v>22588</v>
      </c>
      <c r="K204" s="4" t="s">
        <v>912</v>
      </c>
      <c r="L204" s="4" t="s">
        <v>913</v>
      </c>
    </row>
    <row r="205" spans="1:12" x14ac:dyDescent="0.25">
      <c r="A205" s="4" t="s">
        <v>869</v>
      </c>
      <c r="B205" s="4" t="s">
        <v>59</v>
      </c>
      <c r="C205" s="4" t="s">
        <v>914</v>
      </c>
      <c r="D205" s="4" t="s">
        <v>1644</v>
      </c>
      <c r="E205" s="4">
        <v>20</v>
      </c>
      <c r="F205" s="4" t="s">
        <v>3</v>
      </c>
      <c r="G205" s="4">
        <v>75</v>
      </c>
      <c r="H205" s="4" t="s">
        <v>5</v>
      </c>
      <c r="I205" s="4" t="s">
        <v>915</v>
      </c>
      <c r="J205" s="5">
        <v>24048</v>
      </c>
      <c r="K205" s="4" t="s">
        <v>916</v>
      </c>
      <c r="L205" s="4" t="s">
        <v>917</v>
      </c>
    </row>
    <row r="206" spans="1:12" x14ac:dyDescent="0.25">
      <c r="A206" s="4" t="s">
        <v>869</v>
      </c>
      <c r="B206" s="4" t="s">
        <v>64</v>
      </c>
      <c r="C206" s="4" t="s">
        <v>918</v>
      </c>
      <c r="D206" s="4" t="s">
        <v>1644</v>
      </c>
      <c r="E206" s="4">
        <v>20</v>
      </c>
      <c r="F206" s="4" t="s">
        <v>3</v>
      </c>
      <c r="G206" s="4">
        <v>75</v>
      </c>
      <c r="H206" s="4" t="s">
        <v>5</v>
      </c>
      <c r="I206" s="4" t="s">
        <v>919</v>
      </c>
      <c r="J206" s="5">
        <v>20686</v>
      </c>
      <c r="K206" s="4" t="s">
        <v>920</v>
      </c>
      <c r="L206" s="4" t="s">
        <v>921</v>
      </c>
    </row>
    <row r="207" spans="1:12" x14ac:dyDescent="0.25">
      <c r="A207" s="4" t="s">
        <v>869</v>
      </c>
      <c r="B207" s="4" t="s">
        <v>69</v>
      </c>
      <c r="C207" s="4" t="s">
        <v>923</v>
      </c>
      <c r="D207" s="4" t="s">
        <v>1644</v>
      </c>
      <c r="E207" s="4">
        <v>10</v>
      </c>
      <c r="F207" s="4" t="s">
        <v>922</v>
      </c>
      <c r="G207" s="4">
        <v>75</v>
      </c>
      <c r="H207" s="4" t="s">
        <v>5</v>
      </c>
      <c r="I207" s="4" t="s">
        <v>924</v>
      </c>
      <c r="J207" s="5">
        <v>47526</v>
      </c>
      <c r="K207" s="4" t="s">
        <v>925</v>
      </c>
      <c r="L207" s="4" t="s">
        <v>926</v>
      </c>
    </row>
    <row r="208" spans="1:12" x14ac:dyDescent="0.25">
      <c r="A208" s="4" t="s">
        <v>869</v>
      </c>
      <c r="B208" s="4" t="s">
        <v>74</v>
      </c>
      <c r="C208" s="4" t="s">
        <v>927</v>
      </c>
      <c r="D208" s="4" t="s">
        <v>1644</v>
      </c>
      <c r="E208" s="4">
        <v>20</v>
      </c>
      <c r="F208" s="4" t="s">
        <v>3</v>
      </c>
      <c r="G208" s="4">
        <v>75</v>
      </c>
      <c r="H208" s="4" t="s">
        <v>5</v>
      </c>
      <c r="I208" s="4" t="s">
        <v>928</v>
      </c>
      <c r="J208" s="5">
        <v>20895</v>
      </c>
      <c r="K208" s="4" t="s">
        <v>929</v>
      </c>
      <c r="L208" s="4" t="s">
        <v>930</v>
      </c>
    </row>
    <row r="209" spans="1:12" x14ac:dyDescent="0.25">
      <c r="A209" s="4" t="s">
        <v>869</v>
      </c>
      <c r="B209" s="4" t="s">
        <v>79</v>
      </c>
      <c r="C209" s="4" t="s">
        <v>931</v>
      </c>
      <c r="D209" s="4" t="s">
        <v>1644</v>
      </c>
      <c r="E209" s="4">
        <v>20</v>
      </c>
      <c r="F209" s="4" t="s">
        <v>3</v>
      </c>
      <c r="G209" s="4">
        <v>75</v>
      </c>
      <c r="H209" s="4" t="s">
        <v>5</v>
      </c>
      <c r="I209" s="4" t="s">
        <v>932</v>
      </c>
      <c r="J209" s="5">
        <v>42219</v>
      </c>
      <c r="K209" s="4" t="s">
        <v>933</v>
      </c>
      <c r="L209" s="4" t="s">
        <v>934</v>
      </c>
    </row>
    <row r="210" spans="1:12" x14ac:dyDescent="0.25">
      <c r="A210" s="4" t="s">
        <v>869</v>
      </c>
      <c r="B210" s="4" t="s">
        <v>84</v>
      </c>
      <c r="C210" s="4" t="s">
        <v>935</v>
      </c>
      <c r="D210" s="4" t="s">
        <v>1644</v>
      </c>
      <c r="E210" s="4">
        <v>20</v>
      </c>
      <c r="F210" s="4" t="s">
        <v>3</v>
      </c>
      <c r="G210" s="4">
        <v>75</v>
      </c>
      <c r="H210" s="4" t="s">
        <v>5</v>
      </c>
      <c r="I210" s="4" t="s">
        <v>936</v>
      </c>
      <c r="J210" s="5">
        <v>32578</v>
      </c>
      <c r="K210" s="4" t="s">
        <v>937</v>
      </c>
      <c r="L210" s="4" t="s">
        <v>938</v>
      </c>
    </row>
    <row r="211" spans="1:12" x14ac:dyDescent="0.25">
      <c r="A211" s="4" t="s">
        <v>869</v>
      </c>
      <c r="B211" s="4" t="s">
        <v>89</v>
      </c>
      <c r="C211" s="4" t="s">
        <v>939</v>
      </c>
      <c r="D211" s="4" t="s">
        <v>1644</v>
      </c>
      <c r="E211" s="4">
        <v>20</v>
      </c>
      <c r="F211" s="4" t="s">
        <v>3</v>
      </c>
      <c r="G211" s="4">
        <v>75</v>
      </c>
      <c r="H211" s="4" t="s">
        <v>5</v>
      </c>
      <c r="I211" s="4" t="s">
        <v>940</v>
      </c>
      <c r="J211" s="5">
        <v>23881</v>
      </c>
      <c r="K211" s="4" t="s">
        <v>941</v>
      </c>
      <c r="L211" s="4" t="s">
        <v>942</v>
      </c>
    </row>
    <row r="212" spans="1:12" x14ac:dyDescent="0.25">
      <c r="A212" s="4" t="s">
        <v>869</v>
      </c>
      <c r="B212" s="4" t="s">
        <v>94</v>
      </c>
      <c r="C212" s="4" t="s">
        <v>943</v>
      </c>
      <c r="D212" s="4" t="s">
        <v>1644</v>
      </c>
      <c r="E212" s="4">
        <v>20</v>
      </c>
      <c r="F212" s="4" t="s">
        <v>3</v>
      </c>
      <c r="G212" s="4">
        <v>75</v>
      </c>
      <c r="H212" s="4" t="s">
        <v>5</v>
      </c>
      <c r="I212" s="4" t="s">
        <v>944</v>
      </c>
      <c r="J212" s="5">
        <v>24940</v>
      </c>
      <c r="K212" s="4" t="s">
        <v>945</v>
      </c>
      <c r="L212" s="4" t="s">
        <v>946</v>
      </c>
    </row>
    <row r="213" spans="1:12" x14ac:dyDescent="0.25">
      <c r="A213" s="4" t="s">
        <v>869</v>
      </c>
      <c r="B213" s="4" t="s">
        <v>99</v>
      </c>
      <c r="C213" s="4" t="s">
        <v>947</v>
      </c>
      <c r="D213" s="4" t="s">
        <v>1644</v>
      </c>
      <c r="E213" s="4">
        <v>20</v>
      </c>
      <c r="F213" s="4" t="s">
        <v>3</v>
      </c>
      <c r="G213" s="4">
        <v>75</v>
      </c>
      <c r="H213" s="4" t="s">
        <v>5</v>
      </c>
      <c r="I213" s="4" t="s">
        <v>948</v>
      </c>
      <c r="J213" s="5">
        <v>27200</v>
      </c>
      <c r="K213" s="4" t="s">
        <v>949</v>
      </c>
      <c r="L213" s="4" t="s">
        <v>950</v>
      </c>
    </row>
    <row r="214" spans="1:12" x14ac:dyDescent="0.25">
      <c r="A214" s="4" t="s">
        <v>869</v>
      </c>
      <c r="B214" s="4" t="s">
        <v>104</v>
      </c>
      <c r="C214" s="4" t="s">
        <v>951</v>
      </c>
      <c r="D214" s="4" t="s">
        <v>1644</v>
      </c>
      <c r="E214" s="4">
        <v>20</v>
      </c>
      <c r="F214" s="4" t="s">
        <v>3</v>
      </c>
      <c r="G214" s="4">
        <v>75</v>
      </c>
      <c r="H214" s="4" t="s">
        <v>5</v>
      </c>
      <c r="I214" s="4" t="s">
        <v>952</v>
      </c>
      <c r="J214" s="5">
        <v>20713</v>
      </c>
      <c r="K214" s="4" t="s">
        <v>953</v>
      </c>
      <c r="L214" s="4" t="s">
        <v>954</v>
      </c>
    </row>
    <row r="215" spans="1:12" x14ac:dyDescent="0.25">
      <c r="A215" s="4" t="s">
        <v>869</v>
      </c>
      <c r="B215" s="4" t="s">
        <v>109</v>
      </c>
      <c r="C215" s="4" t="s">
        <v>955</v>
      </c>
      <c r="D215" s="4" t="s">
        <v>1644</v>
      </c>
      <c r="E215" s="4">
        <v>20</v>
      </c>
      <c r="F215" s="4" t="s">
        <v>3</v>
      </c>
      <c r="G215" s="4">
        <v>75</v>
      </c>
      <c r="H215" s="4" t="s">
        <v>5</v>
      </c>
      <c r="I215" s="4" t="s">
        <v>956</v>
      </c>
      <c r="J215" s="5">
        <v>40001</v>
      </c>
      <c r="K215" s="4" t="s">
        <v>957</v>
      </c>
      <c r="L215" s="4" t="s">
        <v>958</v>
      </c>
    </row>
    <row r="216" spans="1:12" x14ac:dyDescent="0.25">
      <c r="A216" s="4" t="s">
        <v>869</v>
      </c>
      <c r="B216" s="4" t="s">
        <v>114</v>
      </c>
      <c r="C216" s="4" t="s">
        <v>959</v>
      </c>
      <c r="D216" s="4" t="s">
        <v>1644</v>
      </c>
      <c r="E216" s="4">
        <v>20</v>
      </c>
      <c r="F216" s="4" t="s">
        <v>3</v>
      </c>
      <c r="G216" s="4">
        <v>75</v>
      </c>
      <c r="H216" s="4" t="s">
        <v>5</v>
      </c>
      <c r="I216" s="4" t="s">
        <v>960</v>
      </c>
      <c r="J216" s="5">
        <v>47371</v>
      </c>
      <c r="K216" s="4" t="s">
        <v>961</v>
      </c>
      <c r="L216" s="4" t="s">
        <v>962</v>
      </c>
    </row>
    <row r="217" spans="1:12" x14ac:dyDescent="0.25">
      <c r="A217" s="4" t="s">
        <v>869</v>
      </c>
      <c r="B217" s="4" t="s">
        <v>119</v>
      </c>
      <c r="C217" s="4" t="s">
        <v>963</v>
      </c>
      <c r="D217" s="4" t="s">
        <v>1644</v>
      </c>
      <c r="E217" s="4">
        <v>20</v>
      </c>
      <c r="F217" s="4" t="s">
        <v>3</v>
      </c>
      <c r="G217" s="4">
        <v>75</v>
      </c>
      <c r="H217" s="4" t="s">
        <v>5</v>
      </c>
      <c r="I217" s="4" t="s">
        <v>964</v>
      </c>
      <c r="J217" s="5">
        <v>20148</v>
      </c>
      <c r="K217" s="4" t="s">
        <v>965</v>
      </c>
      <c r="L217" s="4" t="s">
        <v>966</v>
      </c>
    </row>
    <row r="218" spans="1:12" x14ac:dyDescent="0.25">
      <c r="A218" s="4" t="s">
        <v>869</v>
      </c>
      <c r="B218" s="4" t="s">
        <v>124</v>
      </c>
      <c r="C218" s="4" t="s">
        <v>967</v>
      </c>
      <c r="D218" s="4" t="s">
        <v>1644</v>
      </c>
      <c r="E218" s="4">
        <v>20</v>
      </c>
      <c r="F218" s="4" t="s">
        <v>3</v>
      </c>
      <c r="G218" s="4">
        <v>75</v>
      </c>
      <c r="H218" s="4" t="s">
        <v>5</v>
      </c>
      <c r="I218" s="4" t="s">
        <v>968</v>
      </c>
      <c r="J218" s="5">
        <v>32520</v>
      </c>
      <c r="K218" s="4" t="s">
        <v>969</v>
      </c>
      <c r="L218" s="4" t="s">
        <v>970</v>
      </c>
    </row>
    <row r="219" spans="1:12" x14ac:dyDescent="0.25">
      <c r="A219" s="4" t="s">
        <v>869</v>
      </c>
      <c r="B219" s="4" t="s">
        <v>129</v>
      </c>
      <c r="C219" s="4" t="s">
        <v>971</v>
      </c>
      <c r="D219" s="4" t="s">
        <v>1644</v>
      </c>
      <c r="E219" s="4">
        <v>20</v>
      </c>
      <c r="F219" s="4" t="s">
        <v>3</v>
      </c>
      <c r="G219" s="4">
        <v>75</v>
      </c>
      <c r="H219" s="4" t="s">
        <v>5</v>
      </c>
      <c r="I219" s="4" t="s">
        <v>972</v>
      </c>
      <c r="J219" s="5">
        <v>20121</v>
      </c>
      <c r="K219" s="4" t="s">
        <v>973</v>
      </c>
      <c r="L219" s="4" t="s">
        <v>974</v>
      </c>
    </row>
    <row r="220" spans="1:12" x14ac:dyDescent="0.25">
      <c r="A220" s="4" t="s">
        <v>869</v>
      </c>
      <c r="B220" s="4" t="s">
        <v>134</v>
      </c>
      <c r="C220" s="4" t="s">
        <v>975</v>
      </c>
      <c r="D220" s="4" t="s">
        <v>1644</v>
      </c>
      <c r="E220" s="4">
        <v>20</v>
      </c>
      <c r="F220" s="4" t="s">
        <v>3</v>
      </c>
      <c r="G220" s="4">
        <v>75</v>
      </c>
      <c r="H220" s="4" t="s">
        <v>5</v>
      </c>
      <c r="I220" s="4" t="s">
        <v>976</v>
      </c>
      <c r="J220" s="5">
        <v>34490</v>
      </c>
      <c r="K220" s="4" t="s">
        <v>977</v>
      </c>
      <c r="L220" s="4" t="s">
        <v>978</v>
      </c>
    </row>
    <row r="221" spans="1:12" x14ac:dyDescent="0.25">
      <c r="A221" s="4" t="s">
        <v>869</v>
      </c>
      <c r="B221" s="4" t="s">
        <v>139</v>
      </c>
      <c r="C221" s="4" t="s">
        <v>979</v>
      </c>
      <c r="D221" s="4" t="s">
        <v>1644</v>
      </c>
      <c r="E221" s="4">
        <v>20</v>
      </c>
      <c r="F221" s="4" t="s">
        <v>3</v>
      </c>
      <c r="G221" s="4">
        <v>75</v>
      </c>
      <c r="H221" s="4" t="s">
        <v>5</v>
      </c>
      <c r="I221" s="4" t="s">
        <v>980</v>
      </c>
      <c r="J221" s="5">
        <v>20068</v>
      </c>
      <c r="K221" s="4" t="s">
        <v>981</v>
      </c>
      <c r="L221" s="4" t="s">
        <v>982</v>
      </c>
    </row>
    <row r="222" spans="1:12" x14ac:dyDescent="0.25">
      <c r="A222" s="4" t="s">
        <v>869</v>
      </c>
      <c r="B222" s="4" t="s">
        <v>144</v>
      </c>
      <c r="C222" s="4" t="s">
        <v>983</v>
      </c>
      <c r="D222" s="4" t="s">
        <v>1644</v>
      </c>
      <c r="E222" s="4">
        <v>20</v>
      </c>
      <c r="F222" s="4" t="s">
        <v>3</v>
      </c>
      <c r="G222" s="4">
        <v>75</v>
      </c>
      <c r="H222" s="4" t="s">
        <v>5</v>
      </c>
      <c r="I222" s="4" t="s">
        <v>984</v>
      </c>
      <c r="J222" s="5">
        <v>47328</v>
      </c>
      <c r="K222" s="4" t="s">
        <v>985</v>
      </c>
      <c r="L222" s="4" t="s">
        <v>986</v>
      </c>
    </row>
    <row r="223" spans="1:12" x14ac:dyDescent="0.25">
      <c r="A223" s="4" t="s">
        <v>869</v>
      </c>
      <c r="B223" s="4" t="s">
        <v>149</v>
      </c>
      <c r="C223" s="4" t="s">
        <v>987</v>
      </c>
      <c r="D223" s="4" t="s">
        <v>1644</v>
      </c>
      <c r="E223" s="4">
        <v>20</v>
      </c>
      <c r="F223" s="4" t="s">
        <v>3</v>
      </c>
      <c r="G223" s="4">
        <v>75</v>
      </c>
      <c r="H223" s="4" t="s">
        <v>5</v>
      </c>
      <c r="I223" s="4" t="s">
        <v>988</v>
      </c>
      <c r="J223" s="5">
        <v>20770</v>
      </c>
      <c r="K223" s="4" t="s">
        <v>989</v>
      </c>
      <c r="L223" s="4" t="s">
        <v>990</v>
      </c>
    </row>
    <row r="224" spans="1:12" x14ac:dyDescent="0.25">
      <c r="A224" s="4" t="s">
        <v>869</v>
      </c>
      <c r="B224" s="4" t="s">
        <v>154</v>
      </c>
      <c r="C224" s="4" t="s">
        <v>991</v>
      </c>
      <c r="D224" s="4" t="s">
        <v>1644</v>
      </c>
      <c r="E224" s="4">
        <v>20</v>
      </c>
      <c r="F224" s="4" t="s">
        <v>3</v>
      </c>
      <c r="G224" s="4">
        <v>75</v>
      </c>
      <c r="H224" s="4" t="s">
        <v>5</v>
      </c>
      <c r="I224" s="4" t="s">
        <v>992</v>
      </c>
      <c r="J224" s="5">
        <v>26261</v>
      </c>
      <c r="K224" s="4" t="s">
        <v>993</v>
      </c>
      <c r="L224" s="4" t="s">
        <v>994</v>
      </c>
    </row>
    <row r="225" spans="1:12" x14ac:dyDescent="0.25">
      <c r="A225" s="4" t="s">
        <v>869</v>
      </c>
      <c r="B225" s="4" t="s">
        <v>159</v>
      </c>
      <c r="C225" s="4" t="s">
        <v>995</v>
      </c>
      <c r="D225" s="4" t="s">
        <v>1644</v>
      </c>
      <c r="E225" s="4">
        <v>20</v>
      </c>
      <c r="F225" s="4" t="s">
        <v>3</v>
      </c>
      <c r="G225" s="4">
        <v>75</v>
      </c>
      <c r="H225" s="4" t="s">
        <v>5</v>
      </c>
      <c r="I225" s="4" t="s">
        <v>996</v>
      </c>
      <c r="J225" s="5">
        <v>34287</v>
      </c>
      <c r="K225" s="4" t="s">
        <v>997</v>
      </c>
      <c r="L225" s="4" t="s">
        <v>998</v>
      </c>
    </row>
    <row r="226" spans="1:12" x14ac:dyDescent="0.25">
      <c r="A226" s="4" t="s">
        <v>869</v>
      </c>
      <c r="B226" s="4" t="s">
        <v>164</v>
      </c>
      <c r="C226" s="4" t="s">
        <v>999</v>
      </c>
      <c r="D226" s="4" t="s">
        <v>1644</v>
      </c>
      <c r="E226" s="4">
        <v>20</v>
      </c>
      <c r="F226" s="4" t="s">
        <v>3</v>
      </c>
      <c r="G226" s="4">
        <v>75</v>
      </c>
      <c r="H226" s="4" t="s">
        <v>5</v>
      </c>
      <c r="I226" s="4" t="s">
        <v>1000</v>
      </c>
      <c r="J226" s="5">
        <v>20006</v>
      </c>
      <c r="K226" s="4" t="s">
        <v>1001</v>
      </c>
      <c r="L226" s="4" t="s">
        <v>1002</v>
      </c>
    </row>
    <row r="227" spans="1:12" x14ac:dyDescent="0.25">
      <c r="A227" s="4" t="s">
        <v>869</v>
      </c>
      <c r="B227" s="4" t="s">
        <v>169</v>
      </c>
      <c r="C227" s="4" t="s">
        <v>1003</v>
      </c>
      <c r="D227" s="4" t="s">
        <v>1644</v>
      </c>
      <c r="E227" s="4">
        <v>20</v>
      </c>
      <c r="F227" s="4" t="s">
        <v>3</v>
      </c>
      <c r="G227" s="4">
        <v>75</v>
      </c>
      <c r="H227" s="4" t="s">
        <v>5</v>
      </c>
      <c r="I227" s="4" t="s">
        <v>1004</v>
      </c>
      <c r="J227" s="5">
        <v>21395</v>
      </c>
      <c r="K227" s="4" t="s">
        <v>1005</v>
      </c>
      <c r="L227" s="4" t="s">
        <v>1006</v>
      </c>
    </row>
    <row r="228" spans="1:12" x14ac:dyDescent="0.25">
      <c r="A228" s="4" t="s">
        <v>869</v>
      </c>
      <c r="B228" s="4" t="s">
        <v>174</v>
      </c>
      <c r="C228" s="4" t="s">
        <v>1007</v>
      </c>
      <c r="D228" s="4" t="s">
        <v>1644</v>
      </c>
      <c r="E228" s="4">
        <v>20</v>
      </c>
      <c r="F228" s="4" t="s">
        <v>3</v>
      </c>
      <c r="G228" s="4">
        <v>75</v>
      </c>
      <c r="H228" s="4" t="s">
        <v>5</v>
      </c>
      <c r="I228" s="4" t="s">
        <v>1008</v>
      </c>
      <c r="J228" s="5">
        <v>47258</v>
      </c>
      <c r="K228" s="4" t="s">
        <v>1009</v>
      </c>
      <c r="L228" s="4" t="s">
        <v>1010</v>
      </c>
    </row>
    <row r="229" spans="1:12" x14ac:dyDescent="0.25">
      <c r="A229" s="4" t="s">
        <v>869</v>
      </c>
      <c r="B229" s="4" t="s">
        <v>179</v>
      </c>
      <c r="C229" s="4" t="s">
        <v>1011</v>
      </c>
      <c r="D229" s="4" t="s">
        <v>1644</v>
      </c>
      <c r="E229" s="4">
        <v>20</v>
      </c>
      <c r="F229" s="4" t="s">
        <v>3</v>
      </c>
      <c r="G229" s="4">
        <v>75</v>
      </c>
      <c r="H229" s="4" t="s">
        <v>5</v>
      </c>
      <c r="I229" s="4" t="s">
        <v>1012</v>
      </c>
      <c r="J229" s="5">
        <v>21237</v>
      </c>
      <c r="K229" s="4" t="s">
        <v>1013</v>
      </c>
      <c r="L229" s="4" t="s">
        <v>1014</v>
      </c>
    </row>
    <row r="230" spans="1:12" x14ac:dyDescent="0.25">
      <c r="A230" s="4" t="s">
        <v>869</v>
      </c>
      <c r="B230" s="4" t="s">
        <v>184</v>
      </c>
      <c r="C230" s="4" t="s">
        <v>1015</v>
      </c>
      <c r="D230" s="4" t="s">
        <v>1644</v>
      </c>
      <c r="E230" s="4">
        <v>20</v>
      </c>
      <c r="F230" s="4" t="s">
        <v>3</v>
      </c>
      <c r="G230" s="4">
        <v>75</v>
      </c>
      <c r="H230" s="4" t="s">
        <v>5</v>
      </c>
      <c r="I230" s="4" t="s">
        <v>1016</v>
      </c>
      <c r="J230" s="5">
        <v>47330</v>
      </c>
      <c r="K230" s="4" t="s">
        <v>1017</v>
      </c>
      <c r="L230" s="4" t="s">
        <v>1018</v>
      </c>
    </row>
    <row r="231" spans="1:12" x14ac:dyDescent="0.25">
      <c r="A231" s="4" t="s">
        <v>869</v>
      </c>
      <c r="B231" s="4" t="s">
        <v>189</v>
      </c>
      <c r="C231" s="4" t="s">
        <v>1019</v>
      </c>
      <c r="D231" s="4" t="s">
        <v>1644</v>
      </c>
      <c r="E231" s="4">
        <v>20</v>
      </c>
      <c r="F231" s="4" t="s">
        <v>3</v>
      </c>
      <c r="G231" s="4">
        <v>75</v>
      </c>
      <c r="H231" s="4" t="s">
        <v>5</v>
      </c>
      <c r="I231" s="4" t="s">
        <v>1020</v>
      </c>
      <c r="J231" s="5">
        <v>20515</v>
      </c>
      <c r="K231" s="4" t="s">
        <v>1021</v>
      </c>
      <c r="L231" s="4" t="s">
        <v>1022</v>
      </c>
    </row>
    <row r="232" spans="1:12" x14ac:dyDescent="0.25">
      <c r="A232" s="4" t="s">
        <v>869</v>
      </c>
      <c r="B232" s="4" t="s">
        <v>194</v>
      </c>
      <c r="C232" s="4" t="s">
        <v>1023</v>
      </c>
      <c r="D232" s="4" t="s">
        <v>1644</v>
      </c>
      <c r="E232" s="4">
        <v>20</v>
      </c>
      <c r="F232" s="4" t="s">
        <v>3</v>
      </c>
      <c r="G232" s="4">
        <v>75</v>
      </c>
      <c r="H232" s="4" t="s">
        <v>5</v>
      </c>
      <c r="I232" s="4" t="s">
        <v>1024</v>
      </c>
      <c r="J232" s="5">
        <v>24170</v>
      </c>
      <c r="K232" s="4" t="s">
        <v>1025</v>
      </c>
      <c r="L232" s="4" t="s">
        <v>1026</v>
      </c>
    </row>
    <row r="233" spans="1:12" x14ac:dyDescent="0.25">
      <c r="A233" s="4" t="s">
        <v>869</v>
      </c>
      <c r="B233" s="4" t="s">
        <v>199</v>
      </c>
      <c r="C233" s="4" t="s">
        <v>1027</v>
      </c>
      <c r="D233" s="4" t="s">
        <v>1644</v>
      </c>
      <c r="E233" s="4">
        <v>10</v>
      </c>
      <c r="F233" s="4" t="s">
        <v>3</v>
      </c>
      <c r="G233" s="4">
        <v>75</v>
      </c>
      <c r="H233" s="4" t="s">
        <v>5</v>
      </c>
      <c r="I233" s="4" t="s">
        <v>1028</v>
      </c>
      <c r="J233" s="5">
        <v>40362</v>
      </c>
      <c r="K233" s="4" t="s">
        <v>1029</v>
      </c>
      <c r="L233" s="4" t="s">
        <v>1030</v>
      </c>
    </row>
    <row r="234" spans="1:12" x14ac:dyDescent="0.25">
      <c r="A234" s="4" t="s">
        <v>869</v>
      </c>
      <c r="B234" s="4" t="s">
        <v>204</v>
      </c>
      <c r="C234" s="4" t="s">
        <v>1031</v>
      </c>
      <c r="D234" s="4" t="s">
        <v>1644</v>
      </c>
      <c r="E234" s="4">
        <v>12.5</v>
      </c>
      <c r="F234" s="4" t="s">
        <v>3</v>
      </c>
      <c r="G234" s="4">
        <v>75</v>
      </c>
      <c r="H234" s="4" t="s">
        <v>5</v>
      </c>
      <c r="I234" s="4" t="s">
        <v>1032</v>
      </c>
      <c r="J234" s="5">
        <v>21244</v>
      </c>
      <c r="K234" s="4" t="s">
        <v>1033</v>
      </c>
      <c r="L234" s="4" t="s">
        <v>1034</v>
      </c>
    </row>
    <row r="235" spans="1:12" x14ac:dyDescent="0.25">
      <c r="A235" s="4" t="s">
        <v>869</v>
      </c>
      <c r="B235" s="4" t="s">
        <v>209</v>
      </c>
      <c r="C235" s="4" t="s">
        <v>1035</v>
      </c>
      <c r="D235" s="4" t="s">
        <v>1644</v>
      </c>
      <c r="E235" s="4">
        <v>20</v>
      </c>
      <c r="F235" s="4" t="s">
        <v>3</v>
      </c>
      <c r="G235" s="4">
        <v>75</v>
      </c>
      <c r="H235" s="4" t="s">
        <v>5</v>
      </c>
      <c r="I235" s="4" t="s">
        <v>1036</v>
      </c>
      <c r="J235" s="5">
        <v>20370</v>
      </c>
      <c r="K235" s="4" t="s">
        <v>1037</v>
      </c>
      <c r="L235" s="4" t="s">
        <v>1038</v>
      </c>
    </row>
    <row r="236" spans="1:12" x14ac:dyDescent="0.25">
      <c r="A236" s="4" t="s">
        <v>869</v>
      </c>
      <c r="B236" s="4" t="s">
        <v>214</v>
      </c>
      <c r="C236" s="4" t="s">
        <v>1039</v>
      </c>
      <c r="D236" s="4" t="s">
        <v>1644</v>
      </c>
      <c r="E236" s="4">
        <v>15.1</v>
      </c>
      <c r="F236" s="4" t="s">
        <v>3</v>
      </c>
      <c r="G236" s="4">
        <v>75</v>
      </c>
      <c r="H236" s="4" t="s">
        <v>5</v>
      </c>
      <c r="I236" s="4" t="s">
        <v>1040</v>
      </c>
      <c r="J236" s="5">
        <v>37185</v>
      </c>
      <c r="K236" s="4" t="s">
        <v>1041</v>
      </c>
      <c r="L236" s="4" t="s">
        <v>1042</v>
      </c>
    </row>
    <row r="237" spans="1:12" x14ac:dyDescent="0.25">
      <c r="A237" s="4" t="s">
        <v>869</v>
      </c>
      <c r="B237" s="4" t="s">
        <v>219</v>
      </c>
      <c r="C237" s="4" t="s">
        <v>1043</v>
      </c>
      <c r="D237" s="4" t="s">
        <v>1644</v>
      </c>
      <c r="E237" s="4">
        <v>20</v>
      </c>
      <c r="F237" s="4" t="s">
        <v>3</v>
      </c>
      <c r="G237" s="4">
        <v>75</v>
      </c>
      <c r="H237" s="4" t="s">
        <v>5</v>
      </c>
      <c r="I237" s="4" t="s">
        <v>1044</v>
      </c>
      <c r="J237" s="5">
        <v>41248</v>
      </c>
      <c r="K237" s="4" t="s">
        <v>1045</v>
      </c>
      <c r="L237" s="4" t="s">
        <v>1046</v>
      </c>
    </row>
    <row r="238" spans="1:12" x14ac:dyDescent="0.25">
      <c r="A238" s="4" t="s">
        <v>869</v>
      </c>
      <c r="B238" s="4" t="s">
        <v>224</v>
      </c>
      <c r="C238" s="4" t="s">
        <v>1047</v>
      </c>
      <c r="D238" s="4" t="s">
        <v>1644</v>
      </c>
      <c r="E238" s="4">
        <v>20</v>
      </c>
      <c r="F238" s="4" t="s">
        <v>3</v>
      </c>
      <c r="G238" s="4">
        <v>75</v>
      </c>
      <c r="H238" s="4" t="s">
        <v>5</v>
      </c>
      <c r="I238" s="4" t="s">
        <v>1048</v>
      </c>
      <c r="J238" s="5">
        <v>20402</v>
      </c>
      <c r="K238" s="4" t="s">
        <v>1049</v>
      </c>
      <c r="L238" s="4" t="s">
        <v>1050</v>
      </c>
    </row>
    <row r="239" spans="1:12" x14ac:dyDescent="0.25">
      <c r="A239" s="4" t="s">
        <v>869</v>
      </c>
      <c r="B239" s="4" t="s">
        <v>229</v>
      </c>
      <c r="C239" s="4" t="s">
        <v>1051</v>
      </c>
      <c r="D239" s="4" t="s">
        <v>1644</v>
      </c>
      <c r="E239" s="4">
        <v>20</v>
      </c>
      <c r="F239" s="4" t="s">
        <v>3</v>
      </c>
      <c r="G239" s="4">
        <v>75</v>
      </c>
      <c r="H239" s="4" t="s">
        <v>5</v>
      </c>
      <c r="I239" s="4" t="s">
        <v>1052</v>
      </c>
      <c r="J239" s="5">
        <v>32577</v>
      </c>
      <c r="K239" s="4" t="s">
        <v>1053</v>
      </c>
      <c r="L239" s="4" t="s">
        <v>1054</v>
      </c>
    </row>
    <row r="240" spans="1:12" x14ac:dyDescent="0.25">
      <c r="A240" s="4" t="s">
        <v>869</v>
      </c>
      <c r="B240" s="4" t="s">
        <v>234</v>
      </c>
      <c r="C240" s="4" t="s">
        <v>1055</v>
      </c>
      <c r="D240" s="4" t="s">
        <v>1644</v>
      </c>
      <c r="E240" s="4">
        <v>20</v>
      </c>
      <c r="F240" s="4" t="s">
        <v>3</v>
      </c>
      <c r="G240" s="4">
        <v>75</v>
      </c>
      <c r="H240" s="4" t="s">
        <v>5</v>
      </c>
      <c r="I240" s="4" t="s">
        <v>1056</v>
      </c>
      <c r="J240" s="5">
        <v>22174</v>
      </c>
      <c r="K240" s="4" t="s">
        <v>1057</v>
      </c>
      <c r="L240" s="4" t="s">
        <v>1058</v>
      </c>
    </row>
    <row r="241" spans="1:12" x14ac:dyDescent="0.25">
      <c r="A241" s="4" t="s">
        <v>869</v>
      </c>
      <c r="B241" s="4" t="s">
        <v>239</v>
      </c>
      <c r="C241" s="4" t="s">
        <v>1059</v>
      </c>
      <c r="D241" s="4" t="s">
        <v>1644</v>
      </c>
      <c r="E241" s="4">
        <v>20</v>
      </c>
      <c r="F241" s="4" t="s">
        <v>3</v>
      </c>
      <c r="G241" s="4">
        <v>75</v>
      </c>
      <c r="H241" s="4" t="s">
        <v>5</v>
      </c>
      <c r="I241" s="4" t="s">
        <v>1060</v>
      </c>
      <c r="J241" s="5">
        <v>20887</v>
      </c>
      <c r="K241" s="4" t="s">
        <v>1061</v>
      </c>
      <c r="L241" s="4" t="s">
        <v>1062</v>
      </c>
    </row>
    <row r="242" spans="1:12" x14ac:dyDescent="0.25">
      <c r="A242" s="4" t="s">
        <v>869</v>
      </c>
      <c r="B242" s="4" t="s">
        <v>244</v>
      </c>
      <c r="C242" s="4" t="s">
        <v>1063</v>
      </c>
      <c r="D242" s="4" t="s">
        <v>1644</v>
      </c>
      <c r="E242" s="4">
        <v>18.399999999999999</v>
      </c>
      <c r="F242" s="4" t="s">
        <v>3</v>
      </c>
      <c r="G242" s="4">
        <v>75</v>
      </c>
      <c r="H242" s="4" t="s">
        <v>5</v>
      </c>
      <c r="I242" s="4" t="s">
        <v>1064</v>
      </c>
      <c r="J242" s="5">
        <v>47322</v>
      </c>
      <c r="K242" s="4" t="s">
        <v>1065</v>
      </c>
      <c r="L242" s="4" t="s">
        <v>1066</v>
      </c>
    </row>
    <row r="243" spans="1:12" x14ac:dyDescent="0.25">
      <c r="A243" s="4" t="s">
        <v>869</v>
      </c>
      <c r="B243" s="4" t="s">
        <v>249</v>
      </c>
      <c r="C243" s="4" t="s">
        <v>1067</v>
      </c>
      <c r="D243" s="4" t="s">
        <v>1644</v>
      </c>
      <c r="E243" s="4">
        <v>20</v>
      </c>
      <c r="F243" s="4" t="s">
        <v>3</v>
      </c>
      <c r="G243" s="4">
        <v>75</v>
      </c>
      <c r="H243" s="4" t="s">
        <v>5</v>
      </c>
      <c r="I243" s="4" t="s">
        <v>1068</v>
      </c>
      <c r="J243" s="5">
        <v>20005</v>
      </c>
      <c r="K243" s="4" t="s">
        <v>1069</v>
      </c>
      <c r="L243" s="4" t="s">
        <v>1070</v>
      </c>
    </row>
    <row r="244" spans="1:12" x14ac:dyDescent="0.25">
      <c r="A244" s="4" t="s">
        <v>869</v>
      </c>
      <c r="B244" s="4" t="s">
        <v>254</v>
      </c>
      <c r="C244" s="4" t="s">
        <v>1071</v>
      </c>
      <c r="D244" s="4" t="s">
        <v>1644</v>
      </c>
      <c r="E244" s="4">
        <v>10</v>
      </c>
      <c r="F244" s="4" t="s">
        <v>3</v>
      </c>
      <c r="G244" s="4">
        <v>75</v>
      </c>
      <c r="H244" s="4" t="s">
        <v>5</v>
      </c>
      <c r="I244" s="4" t="s">
        <v>1072</v>
      </c>
      <c r="J244" s="5">
        <v>31248</v>
      </c>
      <c r="K244" s="4" t="s">
        <v>1073</v>
      </c>
      <c r="L244" s="4" t="s">
        <v>1074</v>
      </c>
    </row>
    <row r="245" spans="1:12" x14ac:dyDescent="0.25">
      <c r="A245" s="4" t="s">
        <v>869</v>
      </c>
      <c r="B245" s="4" t="s">
        <v>259</v>
      </c>
      <c r="C245" s="4" t="s">
        <v>1075</v>
      </c>
      <c r="D245" s="4" t="s">
        <v>1644</v>
      </c>
      <c r="E245" s="4">
        <v>20</v>
      </c>
      <c r="F245" s="4" t="s">
        <v>3</v>
      </c>
      <c r="G245" s="4">
        <v>75</v>
      </c>
      <c r="H245" s="4" t="s">
        <v>5</v>
      </c>
      <c r="I245" s="4" t="s">
        <v>1076</v>
      </c>
      <c r="J245" s="5">
        <v>20069</v>
      </c>
      <c r="K245" s="4" t="s">
        <v>1077</v>
      </c>
      <c r="L245" s="4" t="s">
        <v>1078</v>
      </c>
    </row>
    <row r="246" spans="1:12" x14ac:dyDescent="0.25">
      <c r="A246" s="4" t="s">
        <v>869</v>
      </c>
      <c r="B246" s="4" t="s">
        <v>264</v>
      </c>
      <c r="C246" s="4" t="s">
        <v>1079</v>
      </c>
      <c r="D246" s="4" t="s">
        <v>1644</v>
      </c>
      <c r="E246" s="4">
        <v>20</v>
      </c>
      <c r="F246" s="4" t="s">
        <v>3</v>
      </c>
      <c r="G246" s="4">
        <v>75</v>
      </c>
      <c r="H246" s="4" t="s">
        <v>5</v>
      </c>
      <c r="I246" s="4" t="s">
        <v>1080</v>
      </c>
      <c r="J246" s="5">
        <v>20205</v>
      </c>
      <c r="K246" s="4" t="s">
        <v>1081</v>
      </c>
      <c r="L246" s="4" t="s">
        <v>1082</v>
      </c>
    </row>
    <row r="247" spans="1:12" x14ac:dyDescent="0.25">
      <c r="A247" s="4" t="s">
        <v>869</v>
      </c>
      <c r="B247" s="4" t="s">
        <v>269</v>
      </c>
      <c r="C247" s="4" t="s">
        <v>1083</v>
      </c>
      <c r="D247" s="4" t="s">
        <v>1644</v>
      </c>
      <c r="E247" s="4">
        <v>20</v>
      </c>
      <c r="F247" s="4" t="s">
        <v>3</v>
      </c>
      <c r="G247" s="4">
        <v>75</v>
      </c>
      <c r="H247" s="4" t="s">
        <v>5</v>
      </c>
      <c r="I247" s="4" t="s">
        <v>1084</v>
      </c>
      <c r="J247" s="5">
        <v>22364</v>
      </c>
      <c r="K247" s="4" t="s">
        <v>1085</v>
      </c>
      <c r="L247" s="4" t="s">
        <v>1086</v>
      </c>
    </row>
    <row r="248" spans="1:12" x14ac:dyDescent="0.25">
      <c r="A248" s="4" t="s">
        <v>869</v>
      </c>
      <c r="B248" s="4" t="s">
        <v>274</v>
      </c>
      <c r="C248" s="4" t="s">
        <v>1087</v>
      </c>
      <c r="D248" s="4" t="s">
        <v>1644</v>
      </c>
      <c r="E248" s="4">
        <v>20</v>
      </c>
      <c r="F248" s="4" t="s">
        <v>3</v>
      </c>
      <c r="G248" s="4">
        <v>75</v>
      </c>
      <c r="H248" s="4" t="s">
        <v>5</v>
      </c>
      <c r="I248" s="4" t="s">
        <v>1088</v>
      </c>
      <c r="J248" s="5">
        <v>22253</v>
      </c>
      <c r="K248" s="4" t="s">
        <v>1089</v>
      </c>
      <c r="L248" s="4" t="s">
        <v>1090</v>
      </c>
    </row>
    <row r="249" spans="1:12" x14ac:dyDescent="0.25">
      <c r="A249" s="4" t="s">
        <v>869</v>
      </c>
      <c r="B249" s="4" t="s">
        <v>279</v>
      </c>
      <c r="C249" s="4" t="s">
        <v>1091</v>
      </c>
      <c r="D249" s="4" t="s">
        <v>1644</v>
      </c>
      <c r="E249" s="4">
        <v>20</v>
      </c>
      <c r="F249" s="4" t="s">
        <v>3</v>
      </c>
      <c r="G249" s="4">
        <v>75</v>
      </c>
      <c r="H249" s="4" t="s">
        <v>5</v>
      </c>
      <c r="I249" s="4" t="s">
        <v>1092</v>
      </c>
      <c r="J249" s="5">
        <v>20537</v>
      </c>
      <c r="K249" s="4" t="s">
        <v>1093</v>
      </c>
      <c r="L249" s="4" t="s">
        <v>1094</v>
      </c>
    </row>
    <row r="250" spans="1:12" x14ac:dyDescent="0.25">
      <c r="A250" s="4" t="s">
        <v>869</v>
      </c>
      <c r="B250" s="4" t="s">
        <v>284</v>
      </c>
      <c r="C250" s="4" t="s">
        <v>1095</v>
      </c>
      <c r="D250" s="4" t="s">
        <v>1644</v>
      </c>
      <c r="E250" s="4">
        <v>20</v>
      </c>
      <c r="F250" s="4" t="s">
        <v>3</v>
      </c>
      <c r="G250" s="4">
        <v>75</v>
      </c>
      <c r="H250" s="4" t="s">
        <v>5</v>
      </c>
      <c r="I250" s="4" t="s">
        <v>1096</v>
      </c>
      <c r="J250" s="5">
        <v>20122</v>
      </c>
      <c r="K250" s="4" t="s">
        <v>1097</v>
      </c>
      <c r="L250" s="4" t="s">
        <v>1098</v>
      </c>
    </row>
    <row r="251" spans="1:12" x14ac:dyDescent="0.25">
      <c r="A251" s="4" t="s">
        <v>869</v>
      </c>
      <c r="B251" s="4" t="s">
        <v>289</v>
      </c>
      <c r="C251" s="4" t="s">
        <v>1099</v>
      </c>
      <c r="D251" s="4" t="s">
        <v>1644</v>
      </c>
      <c r="E251" s="4">
        <v>20</v>
      </c>
      <c r="F251" s="4" t="s">
        <v>3</v>
      </c>
      <c r="G251" s="4">
        <v>75</v>
      </c>
      <c r="H251" s="4" t="s">
        <v>5</v>
      </c>
      <c r="I251" s="4" t="s">
        <v>1100</v>
      </c>
      <c r="J251" s="5">
        <v>24280</v>
      </c>
      <c r="K251" s="4" t="s">
        <v>1101</v>
      </c>
      <c r="L251" s="4" t="s">
        <v>1102</v>
      </c>
    </row>
    <row r="252" spans="1:12" x14ac:dyDescent="0.25">
      <c r="A252" s="4" t="s">
        <v>869</v>
      </c>
      <c r="B252" s="4" t="s">
        <v>294</v>
      </c>
      <c r="C252" s="4" t="s">
        <v>1103</v>
      </c>
      <c r="D252" s="4" t="s">
        <v>1644</v>
      </c>
      <c r="E252" s="4">
        <v>20</v>
      </c>
      <c r="F252" s="4" t="s">
        <v>3</v>
      </c>
      <c r="G252" s="4">
        <v>75</v>
      </c>
      <c r="H252" s="4" t="s">
        <v>5</v>
      </c>
      <c r="I252" s="4" t="s">
        <v>1104</v>
      </c>
      <c r="J252" s="5">
        <v>33836</v>
      </c>
      <c r="K252" s="4" t="s">
        <v>1105</v>
      </c>
      <c r="L252" s="4" t="s">
        <v>1106</v>
      </c>
    </row>
    <row r="253" spans="1:12" x14ac:dyDescent="0.25">
      <c r="A253" s="4" t="s">
        <v>869</v>
      </c>
      <c r="B253" s="4" t="s">
        <v>299</v>
      </c>
      <c r="C253" s="4" t="s">
        <v>1107</v>
      </c>
      <c r="D253" s="4" t="s">
        <v>1644</v>
      </c>
      <c r="E253" s="4">
        <v>20</v>
      </c>
      <c r="F253" s="4" t="s">
        <v>3</v>
      </c>
      <c r="G253" s="4">
        <v>75</v>
      </c>
      <c r="H253" s="4" t="s">
        <v>5</v>
      </c>
      <c r="I253" s="4" t="s">
        <v>1108</v>
      </c>
      <c r="J253" s="5">
        <v>24159</v>
      </c>
      <c r="K253" s="4" t="s">
        <v>1109</v>
      </c>
      <c r="L253" s="4" t="s">
        <v>1110</v>
      </c>
    </row>
    <row r="254" spans="1:12" x14ac:dyDescent="0.25">
      <c r="A254" s="4" t="s">
        <v>869</v>
      </c>
      <c r="B254" s="4" t="s">
        <v>304</v>
      </c>
      <c r="C254" s="4" t="s">
        <v>1111</v>
      </c>
      <c r="D254" s="4" t="s">
        <v>1644</v>
      </c>
      <c r="E254" s="4">
        <v>20</v>
      </c>
      <c r="F254" s="4" t="s">
        <v>3</v>
      </c>
      <c r="G254" s="4">
        <v>75</v>
      </c>
      <c r="H254" s="4" t="s">
        <v>5</v>
      </c>
      <c r="I254" s="4" t="s">
        <v>1112</v>
      </c>
      <c r="J254" s="5">
        <v>32498</v>
      </c>
      <c r="K254" s="4" t="s">
        <v>1113</v>
      </c>
      <c r="L254" s="4" t="s">
        <v>1114</v>
      </c>
    </row>
    <row r="255" spans="1:12" x14ac:dyDescent="0.25">
      <c r="A255" s="4" t="s">
        <v>869</v>
      </c>
      <c r="B255" s="4" t="s">
        <v>309</v>
      </c>
      <c r="C255" s="4" t="s">
        <v>1115</v>
      </c>
      <c r="D255" s="4" t="s">
        <v>1644</v>
      </c>
      <c r="E255" s="4">
        <v>20</v>
      </c>
      <c r="F255" s="4" t="s">
        <v>3</v>
      </c>
      <c r="G255" s="4">
        <v>75</v>
      </c>
      <c r="H255" s="4" t="s">
        <v>5</v>
      </c>
      <c r="I255" s="4" t="s">
        <v>1116</v>
      </c>
      <c r="J255" s="5">
        <v>20811</v>
      </c>
      <c r="K255" s="4" t="s">
        <v>1117</v>
      </c>
      <c r="L255" s="4" t="s">
        <v>1118</v>
      </c>
    </row>
    <row r="256" spans="1:12" x14ac:dyDescent="0.25">
      <c r="A256" s="4" t="s">
        <v>869</v>
      </c>
      <c r="B256" s="4" t="s">
        <v>314</v>
      </c>
      <c r="C256" s="4" t="s">
        <v>1119</v>
      </c>
      <c r="D256" s="4" t="s">
        <v>1644</v>
      </c>
      <c r="E256" s="4">
        <v>7.6</v>
      </c>
      <c r="F256" s="4" t="s">
        <v>3</v>
      </c>
      <c r="G256" s="4">
        <v>75</v>
      </c>
      <c r="H256" s="4" t="s">
        <v>5</v>
      </c>
      <c r="I256" s="4" t="s">
        <v>1120</v>
      </c>
      <c r="J256" s="5">
        <v>48522</v>
      </c>
      <c r="K256" s="4" t="s">
        <v>1121</v>
      </c>
      <c r="L256" s="4" t="s">
        <v>1122</v>
      </c>
    </row>
    <row r="257" spans="1:12" x14ac:dyDescent="0.25">
      <c r="A257" s="4" t="s">
        <v>869</v>
      </c>
      <c r="B257" s="4" t="s">
        <v>319</v>
      </c>
      <c r="C257" s="4" t="s">
        <v>1123</v>
      </c>
      <c r="D257" s="4" t="s">
        <v>1644</v>
      </c>
      <c r="E257" s="4">
        <v>20</v>
      </c>
      <c r="F257" s="4" t="s">
        <v>3</v>
      </c>
      <c r="G257" s="4">
        <v>75</v>
      </c>
      <c r="H257" s="4" t="s">
        <v>5</v>
      </c>
      <c r="I257" s="4" t="s">
        <v>1124</v>
      </c>
      <c r="J257" s="5">
        <v>47333</v>
      </c>
      <c r="K257" s="4" t="s">
        <v>1125</v>
      </c>
      <c r="L257" s="4" t="s">
        <v>1126</v>
      </c>
    </row>
    <row r="258" spans="1:12" x14ac:dyDescent="0.25">
      <c r="A258" s="4" t="s">
        <v>869</v>
      </c>
      <c r="B258" s="4" t="s">
        <v>324</v>
      </c>
      <c r="C258" s="4" t="s">
        <v>1127</v>
      </c>
      <c r="D258" s="4" t="s">
        <v>1644</v>
      </c>
      <c r="E258" s="4">
        <v>20</v>
      </c>
      <c r="F258" s="4" t="s">
        <v>3</v>
      </c>
      <c r="G258" s="4">
        <v>75</v>
      </c>
      <c r="H258" s="4" t="s">
        <v>5</v>
      </c>
      <c r="I258" s="4" t="s">
        <v>1128</v>
      </c>
      <c r="J258" s="5">
        <v>22381</v>
      </c>
      <c r="K258" s="4" t="s">
        <v>1129</v>
      </c>
      <c r="L258" s="4" t="s">
        <v>1130</v>
      </c>
    </row>
    <row r="259" spans="1:12" x14ac:dyDescent="0.25">
      <c r="A259" s="4" t="s">
        <v>869</v>
      </c>
      <c r="B259" s="4" t="s">
        <v>329</v>
      </c>
      <c r="C259" s="4" t="s">
        <v>1131</v>
      </c>
      <c r="D259" s="4" t="s">
        <v>1644</v>
      </c>
      <c r="E259" s="4">
        <v>20</v>
      </c>
      <c r="F259" s="4" t="s">
        <v>3</v>
      </c>
      <c r="G259" s="4">
        <v>75</v>
      </c>
      <c r="H259" s="4" t="s">
        <v>5</v>
      </c>
      <c r="I259" s="4" t="s">
        <v>1132</v>
      </c>
      <c r="J259" s="5">
        <v>40713</v>
      </c>
      <c r="K259" s="4" t="s">
        <v>1133</v>
      </c>
      <c r="L259" s="4" t="s">
        <v>1134</v>
      </c>
    </row>
    <row r="260" spans="1:12" x14ac:dyDescent="0.25">
      <c r="A260" s="4" t="s">
        <v>869</v>
      </c>
      <c r="B260" s="4" t="s">
        <v>334</v>
      </c>
      <c r="C260" s="4" t="s">
        <v>1135</v>
      </c>
      <c r="D260" s="4" t="s">
        <v>1644</v>
      </c>
      <c r="E260" s="4">
        <v>20</v>
      </c>
      <c r="F260" s="4" t="s">
        <v>3</v>
      </c>
      <c r="G260" s="4">
        <v>75</v>
      </c>
      <c r="H260" s="4" t="s">
        <v>5</v>
      </c>
      <c r="I260" s="4" t="s">
        <v>1136</v>
      </c>
      <c r="J260" s="5">
        <v>32673</v>
      </c>
      <c r="K260" s="4" t="s">
        <v>1137</v>
      </c>
      <c r="L260" s="4" t="s">
        <v>1138</v>
      </c>
    </row>
    <row r="261" spans="1:12" x14ac:dyDescent="0.25">
      <c r="A261" s="4" t="s">
        <v>869</v>
      </c>
      <c r="B261" s="4" t="s">
        <v>339</v>
      </c>
      <c r="C261" s="4" t="s">
        <v>1139</v>
      </c>
      <c r="D261" s="4" t="s">
        <v>1644</v>
      </c>
      <c r="E261" s="4">
        <v>20</v>
      </c>
      <c r="F261" s="4" t="s">
        <v>3</v>
      </c>
      <c r="G261" s="4">
        <v>75</v>
      </c>
      <c r="H261" s="4" t="s">
        <v>5</v>
      </c>
      <c r="I261" s="4" t="s">
        <v>1140</v>
      </c>
      <c r="J261" s="5">
        <v>25881</v>
      </c>
      <c r="K261" s="4" t="s">
        <v>1141</v>
      </c>
      <c r="L261" s="4" t="s">
        <v>1142</v>
      </c>
    </row>
    <row r="262" spans="1:12" x14ac:dyDescent="0.25">
      <c r="A262" s="4" t="s">
        <v>869</v>
      </c>
      <c r="B262" s="4" t="s">
        <v>344</v>
      </c>
      <c r="C262" s="4" t="s">
        <v>1143</v>
      </c>
      <c r="D262" s="4" t="s">
        <v>1644</v>
      </c>
      <c r="E262" s="4">
        <v>20</v>
      </c>
      <c r="F262" s="4" t="s">
        <v>3</v>
      </c>
      <c r="G262" s="4">
        <v>75</v>
      </c>
      <c r="H262" s="4" t="s">
        <v>5</v>
      </c>
      <c r="I262" s="4" t="s">
        <v>1144</v>
      </c>
      <c r="J262" s="5">
        <v>34265</v>
      </c>
      <c r="K262" s="4" t="s">
        <v>1145</v>
      </c>
      <c r="L262" s="4" t="s">
        <v>1146</v>
      </c>
    </row>
    <row r="263" spans="1:12" x14ac:dyDescent="0.25">
      <c r="A263" s="4" t="s">
        <v>869</v>
      </c>
      <c r="B263" s="4" t="s">
        <v>349</v>
      </c>
      <c r="C263" s="4" t="s">
        <v>1147</v>
      </c>
      <c r="D263" s="4" t="s">
        <v>1644</v>
      </c>
      <c r="E263" s="4">
        <v>20</v>
      </c>
      <c r="F263" s="4" t="s">
        <v>3</v>
      </c>
      <c r="G263" s="4">
        <v>75</v>
      </c>
      <c r="H263" s="4" t="s">
        <v>5</v>
      </c>
      <c r="I263" s="4" t="s">
        <v>1148</v>
      </c>
      <c r="J263" s="5">
        <v>22332</v>
      </c>
      <c r="K263" s="4" t="s">
        <v>1149</v>
      </c>
      <c r="L263" s="4" t="s">
        <v>1150</v>
      </c>
    </row>
    <row r="264" spans="1:12" x14ac:dyDescent="0.25">
      <c r="A264" s="4" t="s">
        <v>869</v>
      </c>
      <c r="B264" s="4" t="s">
        <v>354</v>
      </c>
      <c r="C264" s="4" t="s">
        <v>1151</v>
      </c>
      <c r="D264" s="4" t="s">
        <v>1644</v>
      </c>
      <c r="E264" s="4">
        <v>20</v>
      </c>
      <c r="F264" s="4" t="s">
        <v>3</v>
      </c>
      <c r="G264" s="4">
        <v>75</v>
      </c>
      <c r="H264" s="4" t="s">
        <v>5</v>
      </c>
      <c r="I264" s="4" t="s">
        <v>1152</v>
      </c>
      <c r="J264" s="5">
        <v>24002</v>
      </c>
      <c r="K264" s="4" t="s">
        <v>1153</v>
      </c>
      <c r="L264" s="4" t="s">
        <v>1154</v>
      </c>
    </row>
    <row r="265" spans="1:12" x14ac:dyDescent="0.25">
      <c r="A265" s="4" t="s">
        <v>869</v>
      </c>
      <c r="B265" s="4" t="s">
        <v>359</v>
      </c>
      <c r="C265" s="4" t="s">
        <v>1155</v>
      </c>
      <c r="D265" s="4" t="s">
        <v>1644</v>
      </c>
      <c r="E265" s="4">
        <v>20</v>
      </c>
      <c r="F265" s="4" t="s">
        <v>3</v>
      </c>
      <c r="G265" s="4">
        <v>75</v>
      </c>
      <c r="H265" s="4" t="s">
        <v>5</v>
      </c>
      <c r="I265" s="4" t="s">
        <v>1156</v>
      </c>
      <c r="J265" s="5">
        <v>22377</v>
      </c>
      <c r="K265" s="4" t="s">
        <v>1157</v>
      </c>
      <c r="L265" s="4" t="s">
        <v>1158</v>
      </c>
    </row>
    <row r="266" spans="1:12" x14ac:dyDescent="0.25">
      <c r="A266" s="4" t="s">
        <v>869</v>
      </c>
      <c r="B266" s="4" t="s">
        <v>364</v>
      </c>
      <c r="C266" s="4" t="s">
        <v>1159</v>
      </c>
      <c r="D266" s="4" t="s">
        <v>1644</v>
      </c>
      <c r="E266" s="4">
        <v>18</v>
      </c>
      <c r="F266" s="4" t="s">
        <v>3</v>
      </c>
      <c r="G266" s="4">
        <v>75</v>
      </c>
      <c r="H266" s="4" t="s">
        <v>5</v>
      </c>
      <c r="I266" s="4" t="s">
        <v>1160</v>
      </c>
      <c r="J266" s="5">
        <v>27932</v>
      </c>
      <c r="K266" s="4" t="s">
        <v>1161</v>
      </c>
      <c r="L266" s="4" t="s">
        <v>1162</v>
      </c>
    </row>
    <row r="267" spans="1:12" x14ac:dyDescent="0.25">
      <c r="A267" s="4" t="s">
        <v>869</v>
      </c>
      <c r="B267" s="4" t="s">
        <v>369</v>
      </c>
      <c r="C267" s="4" t="s">
        <v>1163</v>
      </c>
      <c r="D267" s="4" t="s">
        <v>1644</v>
      </c>
      <c r="E267" s="4">
        <v>20</v>
      </c>
      <c r="F267" s="4" t="s">
        <v>3</v>
      </c>
      <c r="G267" s="4">
        <v>75</v>
      </c>
      <c r="H267" s="4" t="s">
        <v>5</v>
      </c>
      <c r="I267" s="4" t="s">
        <v>1164</v>
      </c>
      <c r="J267" s="5">
        <v>20194</v>
      </c>
      <c r="K267" s="4" t="s">
        <v>1165</v>
      </c>
      <c r="L267" s="4" t="s">
        <v>1166</v>
      </c>
    </row>
    <row r="268" spans="1:12" x14ac:dyDescent="0.25">
      <c r="A268" s="4" t="s">
        <v>869</v>
      </c>
      <c r="B268" s="4" t="s">
        <v>374</v>
      </c>
      <c r="C268" s="4" t="s">
        <v>1167</v>
      </c>
      <c r="D268" s="4" t="s">
        <v>1644</v>
      </c>
      <c r="E268" s="4">
        <v>20</v>
      </c>
      <c r="F268" s="4" t="s">
        <v>3</v>
      </c>
      <c r="G268" s="4">
        <v>75</v>
      </c>
      <c r="H268" s="4" t="s">
        <v>5</v>
      </c>
      <c r="I268" s="4" t="s">
        <v>1168</v>
      </c>
      <c r="J268" s="5">
        <v>32620</v>
      </c>
      <c r="K268" s="4" t="s">
        <v>1169</v>
      </c>
      <c r="L268" s="4" t="s">
        <v>1170</v>
      </c>
    </row>
    <row r="269" spans="1:12" x14ac:dyDescent="0.25">
      <c r="A269" s="4" t="s">
        <v>869</v>
      </c>
      <c r="B269" s="4" t="s">
        <v>379</v>
      </c>
      <c r="C269" s="4" t="s">
        <v>1171</v>
      </c>
      <c r="D269" s="4" t="s">
        <v>1644</v>
      </c>
      <c r="E269" s="4">
        <v>20</v>
      </c>
      <c r="F269" s="4" t="s">
        <v>3</v>
      </c>
      <c r="G269" s="4">
        <v>75</v>
      </c>
      <c r="H269" s="4" t="s">
        <v>5</v>
      </c>
      <c r="I269" s="4" t="s">
        <v>1172</v>
      </c>
      <c r="J269" s="5">
        <v>47598</v>
      </c>
      <c r="K269" s="4" t="s">
        <v>1173</v>
      </c>
      <c r="L269" s="4" t="s">
        <v>1174</v>
      </c>
    </row>
    <row r="270" spans="1:12" x14ac:dyDescent="0.25">
      <c r="A270" s="4" t="s">
        <v>869</v>
      </c>
      <c r="B270" s="4" t="s">
        <v>384</v>
      </c>
      <c r="C270" s="4" t="s">
        <v>1175</v>
      </c>
      <c r="D270" s="4" t="s">
        <v>1644</v>
      </c>
      <c r="E270" s="4">
        <v>20</v>
      </c>
      <c r="F270" s="4" t="s">
        <v>3</v>
      </c>
      <c r="G270" s="4">
        <v>75</v>
      </c>
      <c r="H270" s="4" t="s">
        <v>5</v>
      </c>
      <c r="I270" s="4" t="s">
        <v>1176</v>
      </c>
      <c r="J270" s="5">
        <v>41306</v>
      </c>
      <c r="K270" s="4" t="s">
        <v>1177</v>
      </c>
      <c r="L270" s="4" t="s">
        <v>1178</v>
      </c>
    </row>
    <row r="271" spans="1:12" x14ac:dyDescent="0.25">
      <c r="A271" s="4" t="s">
        <v>869</v>
      </c>
      <c r="B271" s="4" t="s">
        <v>389</v>
      </c>
      <c r="C271" s="4" t="s">
        <v>1179</v>
      </c>
      <c r="D271" s="4" t="s">
        <v>1644</v>
      </c>
      <c r="E271" s="4">
        <v>20</v>
      </c>
      <c r="F271" s="4" t="s">
        <v>3</v>
      </c>
      <c r="G271" s="4">
        <v>75</v>
      </c>
      <c r="H271" s="4" t="s">
        <v>5</v>
      </c>
      <c r="I271" s="4" t="s">
        <v>1180</v>
      </c>
      <c r="J271" s="5">
        <v>22777</v>
      </c>
      <c r="K271" s="4" t="s">
        <v>1181</v>
      </c>
      <c r="L271" s="4" t="s">
        <v>1182</v>
      </c>
    </row>
    <row r="272" spans="1:12" x14ac:dyDescent="0.25">
      <c r="A272" s="4" t="s">
        <v>869</v>
      </c>
      <c r="B272" s="4" t="s">
        <v>394</v>
      </c>
      <c r="C272" s="4" t="s">
        <v>1183</v>
      </c>
      <c r="D272" s="4" t="s">
        <v>1644</v>
      </c>
      <c r="E272" s="4">
        <v>20</v>
      </c>
      <c r="F272" s="4" t="s">
        <v>3</v>
      </c>
      <c r="G272" s="4">
        <v>75</v>
      </c>
      <c r="H272" s="4" t="s">
        <v>5</v>
      </c>
      <c r="I272" s="4" t="s">
        <v>1184</v>
      </c>
      <c r="J272" s="5">
        <v>26665</v>
      </c>
      <c r="K272" s="4" t="s">
        <v>1185</v>
      </c>
      <c r="L272" s="4" t="s">
        <v>1186</v>
      </c>
    </row>
    <row r="273" spans="1:12" x14ac:dyDescent="0.25">
      <c r="A273" s="4" t="s">
        <v>869</v>
      </c>
      <c r="B273" s="4" t="s">
        <v>399</v>
      </c>
      <c r="C273" s="4" t="s">
        <v>1187</v>
      </c>
      <c r="D273" s="4" t="s">
        <v>1644</v>
      </c>
      <c r="E273" s="4">
        <v>20</v>
      </c>
      <c r="F273" s="4" t="s">
        <v>3</v>
      </c>
      <c r="G273" s="4">
        <v>75</v>
      </c>
      <c r="H273" s="4" t="s">
        <v>5</v>
      </c>
      <c r="I273" s="4" t="s">
        <v>1188</v>
      </c>
      <c r="J273" s="5">
        <v>32442</v>
      </c>
      <c r="K273" s="4" t="s">
        <v>1189</v>
      </c>
      <c r="L273" s="4" t="s">
        <v>1190</v>
      </c>
    </row>
    <row r="274" spans="1:12" x14ac:dyDescent="0.25">
      <c r="A274" s="4" t="s">
        <v>869</v>
      </c>
      <c r="B274" s="4" t="s">
        <v>404</v>
      </c>
      <c r="C274" s="4" t="s">
        <v>1191</v>
      </c>
      <c r="D274" s="4" t="s">
        <v>1644</v>
      </c>
      <c r="E274" s="4">
        <v>20</v>
      </c>
      <c r="F274" s="4" t="s">
        <v>3</v>
      </c>
      <c r="G274" s="4">
        <v>75</v>
      </c>
      <c r="H274" s="4" t="s">
        <v>5</v>
      </c>
      <c r="I274" s="4" t="s">
        <v>1192</v>
      </c>
      <c r="J274" s="5">
        <v>34212</v>
      </c>
      <c r="K274" s="4" t="s">
        <v>1193</v>
      </c>
      <c r="L274" s="4" t="s">
        <v>1194</v>
      </c>
    </row>
    <row r="275" spans="1:12" x14ac:dyDescent="0.25">
      <c r="A275" s="4" t="s">
        <v>869</v>
      </c>
      <c r="B275" s="4" t="s">
        <v>409</v>
      </c>
      <c r="C275" s="4" t="s">
        <v>1195</v>
      </c>
      <c r="D275" s="4" t="s">
        <v>1644</v>
      </c>
      <c r="E275" s="4">
        <v>19.899999999999999</v>
      </c>
      <c r="F275" s="4" t="s">
        <v>3</v>
      </c>
      <c r="G275" s="4">
        <v>75</v>
      </c>
      <c r="H275" s="4" t="s">
        <v>5</v>
      </c>
      <c r="I275" s="4" t="s">
        <v>1196</v>
      </c>
      <c r="J275" s="5">
        <v>20827</v>
      </c>
      <c r="K275" s="4" t="s">
        <v>1197</v>
      </c>
      <c r="L275" s="4" t="s">
        <v>1198</v>
      </c>
    </row>
    <row r="276" spans="1:12" x14ac:dyDescent="0.25">
      <c r="A276" s="4" t="s">
        <v>869</v>
      </c>
      <c r="B276" s="4" t="s">
        <v>414</v>
      </c>
      <c r="C276" s="4" t="s">
        <v>1199</v>
      </c>
      <c r="D276" s="4" t="s">
        <v>1644</v>
      </c>
      <c r="E276" s="4">
        <v>20</v>
      </c>
      <c r="F276" s="4" t="s">
        <v>3</v>
      </c>
      <c r="G276" s="4">
        <v>75</v>
      </c>
      <c r="H276" s="4" t="s">
        <v>5</v>
      </c>
      <c r="I276" s="4" t="s">
        <v>1200</v>
      </c>
      <c r="J276" s="5">
        <v>28038</v>
      </c>
      <c r="K276" s="4" t="s">
        <v>1201</v>
      </c>
      <c r="L276" s="4" t="s">
        <v>1202</v>
      </c>
    </row>
    <row r="277" spans="1:12" x14ac:dyDescent="0.25">
      <c r="A277" s="4" t="s">
        <v>869</v>
      </c>
      <c r="B277" s="4" t="s">
        <v>419</v>
      </c>
      <c r="C277" s="4" t="s">
        <v>1203</v>
      </c>
      <c r="D277" s="4" t="s">
        <v>1644</v>
      </c>
      <c r="E277" s="4">
        <v>20</v>
      </c>
      <c r="F277" s="4" t="s">
        <v>3</v>
      </c>
      <c r="G277" s="4">
        <v>75</v>
      </c>
      <c r="H277" s="4" t="s">
        <v>5</v>
      </c>
      <c r="I277" s="4" t="s">
        <v>1204</v>
      </c>
      <c r="J277" s="5">
        <v>32386</v>
      </c>
      <c r="K277" s="4" t="s">
        <v>1205</v>
      </c>
      <c r="L277" s="4" t="s">
        <v>1206</v>
      </c>
    </row>
    <row r="278" spans="1:12" x14ac:dyDescent="0.25">
      <c r="A278" s="4" t="s">
        <v>869</v>
      </c>
      <c r="B278" s="4" t="s">
        <v>424</v>
      </c>
      <c r="C278" s="4" t="s">
        <v>1207</v>
      </c>
      <c r="D278" s="4" t="s">
        <v>1644</v>
      </c>
      <c r="E278" s="4">
        <v>20</v>
      </c>
      <c r="F278" s="4" t="s">
        <v>3</v>
      </c>
      <c r="G278" s="4">
        <v>75</v>
      </c>
      <c r="H278" s="4" t="s">
        <v>5</v>
      </c>
      <c r="I278" s="4" t="s">
        <v>1208</v>
      </c>
      <c r="J278" s="5">
        <v>47348</v>
      </c>
      <c r="K278" s="4" t="s">
        <v>1209</v>
      </c>
      <c r="L278" s="4" t="s">
        <v>1210</v>
      </c>
    </row>
    <row r="279" spans="1:12" x14ac:dyDescent="0.25">
      <c r="A279" s="4" t="s">
        <v>869</v>
      </c>
      <c r="B279" s="4" t="s">
        <v>429</v>
      </c>
      <c r="C279" s="4" t="s">
        <v>1211</v>
      </c>
      <c r="D279" s="4" t="s">
        <v>1644</v>
      </c>
      <c r="E279" s="4">
        <v>20</v>
      </c>
      <c r="F279" s="4" t="s">
        <v>3</v>
      </c>
      <c r="G279" s="4">
        <v>75</v>
      </c>
      <c r="H279" s="4" t="s">
        <v>5</v>
      </c>
      <c r="I279" s="4" t="s">
        <v>1212</v>
      </c>
      <c r="J279" s="5">
        <v>26525</v>
      </c>
      <c r="K279" s="4" t="s">
        <v>1213</v>
      </c>
      <c r="L279" s="4" t="s">
        <v>1214</v>
      </c>
    </row>
    <row r="280" spans="1:12" x14ac:dyDescent="0.25">
      <c r="A280" s="4" t="s">
        <v>869</v>
      </c>
      <c r="B280" s="4" t="s">
        <v>434</v>
      </c>
      <c r="C280" s="4" t="s">
        <v>1215</v>
      </c>
      <c r="D280" s="4" t="s">
        <v>1644</v>
      </c>
      <c r="E280" s="4">
        <v>20</v>
      </c>
      <c r="F280" s="4" t="s">
        <v>3</v>
      </c>
      <c r="G280" s="4">
        <v>75</v>
      </c>
      <c r="H280" s="4" t="s">
        <v>5</v>
      </c>
      <c r="I280" s="4" t="s">
        <v>1216</v>
      </c>
      <c r="J280" s="5">
        <v>34566</v>
      </c>
      <c r="K280" s="4" t="s">
        <v>1217</v>
      </c>
      <c r="L280" s="4" t="s">
        <v>1218</v>
      </c>
    </row>
    <row r="281" spans="1:12" x14ac:dyDescent="0.25">
      <c r="A281" s="4" t="s">
        <v>869</v>
      </c>
      <c r="B281" s="4" t="s">
        <v>439</v>
      </c>
      <c r="C281" s="4" t="s">
        <v>1219</v>
      </c>
      <c r="D281" s="4" t="s">
        <v>1644</v>
      </c>
      <c r="E281" s="4">
        <v>20</v>
      </c>
      <c r="F281" s="4" t="s">
        <v>3</v>
      </c>
      <c r="G281" s="4">
        <v>75</v>
      </c>
      <c r="H281" s="4" t="s">
        <v>5</v>
      </c>
      <c r="I281" s="4" t="s">
        <v>1220</v>
      </c>
      <c r="J281" s="5">
        <v>29879</v>
      </c>
      <c r="K281" s="4" t="s">
        <v>1221</v>
      </c>
      <c r="L281" s="4" t="s">
        <v>1222</v>
      </c>
    </row>
    <row r="282" spans="1:12" x14ac:dyDescent="0.25">
      <c r="A282" s="4" t="s">
        <v>869</v>
      </c>
      <c r="B282" s="4" t="s">
        <v>444</v>
      </c>
      <c r="C282" s="4" t="s">
        <v>1223</v>
      </c>
      <c r="D282" s="4" t="s">
        <v>1644</v>
      </c>
      <c r="E282" s="4">
        <v>20</v>
      </c>
      <c r="F282" s="4" t="s">
        <v>3</v>
      </c>
      <c r="G282" s="4">
        <v>75</v>
      </c>
      <c r="H282" s="4" t="s">
        <v>5</v>
      </c>
      <c r="I282" s="4" t="s">
        <v>1224</v>
      </c>
      <c r="J282" s="5">
        <v>21125</v>
      </c>
      <c r="K282" s="4" t="s">
        <v>1225</v>
      </c>
      <c r="L282" s="4" t="s">
        <v>1226</v>
      </c>
    </row>
    <row r="283" spans="1:12" x14ac:dyDescent="0.25">
      <c r="A283" s="4" t="s">
        <v>869</v>
      </c>
      <c r="B283" s="4" t="s">
        <v>449</v>
      </c>
      <c r="C283" s="4" t="s">
        <v>1227</v>
      </c>
      <c r="D283" s="4" t="s">
        <v>1644</v>
      </c>
      <c r="E283" s="4">
        <v>20</v>
      </c>
      <c r="F283" s="4" t="s">
        <v>3</v>
      </c>
      <c r="G283" s="4">
        <v>75</v>
      </c>
      <c r="H283" s="4" t="s">
        <v>5</v>
      </c>
      <c r="I283" s="4" t="s">
        <v>1228</v>
      </c>
      <c r="J283" s="5">
        <v>29055</v>
      </c>
      <c r="K283" s="4" t="s">
        <v>1229</v>
      </c>
      <c r="L283" s="4" t="s">
        <v>1230</v>
      </c>
    </row>
    <row r="284" spans="1:12" x14ac:dyDescent="0.25">
      <c r="A284" s="4" t="s">
        <v>869</v>
      </c>
      <c r="B284" s="4" t="s">
        <v>454</v>
      </c>
      <c r="C284" s="4" t="s">
        <v>1231</v>
      </c>
      <c r="D284" s="4" t="s">
        <v>1644</v>
      </c>
      <c r="E284" s="4">
        <v>20</v>
      </c>
      <c r="F284" s="4" t="s">
        <v>3</v>
      </c>
      <c r="G284" s="4">
        <v>75</v>
      </c>
      <c r="H284" s="4" t="s">
        <v>5</v>
      </c>
      <c r="I284" s="4" t="s">
        <v>1232</v>
      </c>
      <c r="J284" s="5">
        <v>24299</v>
      </c>
      <c r="K284" s="4" t="s">
        <v>1233</v>
      </c>
      <c r="L284" s="4" t="s">
        <v>1234</v>
      </c>
    </row>
    <row r="285" spans="1:12" x14ac:dyDescent="0.25">
      <c r="A285" s="4" t="s">
        <v>869</v>
      </c>
      <c r="B285" s="4" t="s">
        <v>459</v>
      </c>
      <c r="C285" s="4" t="s">
        <v>1235</v>
      </c>
      <c r="D285" s="4" t="s">
        <v>1644</v>
      </c>
      <c r="E285" s="4">
        <v>20</v>
      </c>
      <c r="F285" s="4" t="s">
        <v>3</v>
      </c>
      <c r="G285" s="4">
        <v>75</v>
      </c>
      <c r="H285" s="4" t="s">
        <v>5</v>
      </c>
      <c r="I285" s="4" t="s">
        <v>1236</v>
      </c>
      <c r="J285" s="5">
        <v>20127</v>
      </c>
      <c r="K285" s="4" t="s">
        <v>1237</v>
      </c>
      <c r="L285" s="4" t="s">
        <v>1238</v>
      </c>
    </row>
    <row r="286" spans="1:12" x14ac:dyDescent="0.25">
      <c r="A286" s="4" t="s">
        <v>869</v>
      </c>
      <c r="B286" s="4" t="s">
        <v>464</v>
      </c>
      <c r="C286" s="4" t="s">
        <v>1239</v>
      </c>
      <c r="D286" s="4" t="s">
        <v>1644</v>
      </c>
      <c r="E286" s="4">
        <v>20</v>
      </c>
      <c r="F286" s="4" t="s">
        <v>3</v>
      </c>
      <c r="G286" s="4">
        <v>75</v>
      </c>
      <c r="H286" s="4" t="s">
        <v>5</v>
      </c>
      <c r="I286" s="4" t="s">
        <v>1240</v>
      </c>
      <c r="J286" s="5">
        <v>20560</v>
      </c>
      <c r="K286" s="4" t="s">
        <v>1241</v>
      </c>
      <c r="L286" s="4" t="s">
        <v>1242</v>
      </c>
    </row>
    <row r="287" spans="1:12" x14ac:dyDescent="0.25">
      <c r="A287" s="4" t="s">
        <v>869</v>
      </c>
      <c r="B287" s="4" t="s">
        <v>469</v>
      </c>
      <c r="C287" s="4" t="s">
        <v>1243</v>
      </c>
      <c r="D287" s="4" t="s">
        <v>1644</v>
      </c>
      <c r="E287" s="4">
        <v>20</v>
      </c>
      <c r="F287" s="4" t="s">
        <v>3</v>
      </c>
      <c r="G287" s="4">
        <v>75</v>
      </c>
      <c r="H287" s="4" t="s">
        <v>5</v>
      </c>
      <c r="I287" s="4" t="s">
        <v>1244</v>
      </c>
      <c r="J287" s="5">
        <v>34492</v>
      </c>
      <c r="K287" s="4" t="s">
        <v>1245</v>
      </c>
      <c r="L287" s="4" t="s">
        <v>1246</v>
      </c>
    </row>
    <row r="288" spans="1:12" x14ac:dyDescent="0.25">
      <c r="A288" s="4" t="s">
        <v>869</v>
      </c>
      <c r="B288" s="4" t="s">
        <v>474</v>
      </c>
      <c r="C288" s="4" t="s">
        <v>1247</v>
      </c>
      <c r="D288" s="4" t="s">
        <v>1644</v>
      </c>
      <c r="E288" s="4">
        <v>20</v>
      </c>
      <c r="F288" s="4" t="s">
        <v>3</v>
      </c>
      <c r="G288" s="4">
        <v>75</v>
      </c>
      <c r="H288" s="4" t="s">
        <v>5</v>
      </c>
      <c r="I288" s="4" t="s">
        <v>1248</v>
      </c>
      <c r="J288" s="5">
        <v>23998</v>
      </c>
      <c r="K288" s="4" t="s">
        <v>1249</v>
      </c>
      <c r="L288" s="4" t="s">
        <v>1250</v>
      </c>
    </row>
    <row r="289" spans="1:12" x14ac:dyDescent="0.25">
      <c r="A289" s="4" t="s">
        <v>869</v>
      </c>
      <c r="B289" s="4" t="s">
        <v>479</v>
      </c>
      <c r="C289" s="4" t="s">
        <v>1251</v>
      </c>
      <c r="D289" s="4" t="s">
        <v>1644</v>
      </c>
      <c r="E289" s="4">
        <v>20</v>
      </c>
      <c r="F289" s="4" t="s">
        <v>3</v>
      </c>
      <c r="G289" s="4">
        <v>75</v>
      </c>
      <c r="H289" s="4" t="s">
        <v>5</v>
      </c>
      <c r="I289" s="4" t="s">
        <v>1252</v>
      </c>
      <c r="J289" s="5">
        <v>27050</v>
      </c>
      <c r="K289" s="4" t="s">
        <v>1253</v>
      </c>
      <c r="L289" s="4" t="s">
        <v>1254</v>
      </c>
    </row>
    <row r="290" spans="1:12" x14ac:dyDescent="0.25">
      <c r="A290" s="4" t="s">
        <v>1255</v>
      </c>
      <c r="B290" s="4" t="s">
        <v>2</v>
      </c>
      <c r="C290" s="4" t="s">
        <v>1256</v>
      </c>
      <c r="D290" s="4" t="s">
        <v>1644</v>
      </c>
      <c r="E290" s="4">
        <v>20</v>
      </c>
      <c r="F290" s="4" t="s">
        <v>3</v>
      </c>
      <c r="G290" s="4">
        <v>75</v>
      </c>
      <c r="H290" s="4" t="s">
        <v>5</v>
      </c>
      <c r="I290" s="4" t="s">
        <v>1257</v>
      </c>
      <c r="J290" s="5">
        <v>20510</v>
      </c>
      <c r="K290" s="4" t="s">
        <v>1258</v>
      </c>
      <c r="L290" s="4" t="s">
        <v>1259</v>
      </c>
    </row>
    <row r="291" spans="1:12" x14ac:dyDescent="0.25">
      <c r="A291" s="4" t="s">
        <v>1255</v>
      </c>
      <c r="B291" s="4" t="s">
        <v>9</v>
      </c>
      <c r="C291" s="4" t="s">
        <v>1260</v>
      </c>
      <c r="D291" s="4" t="s">
        <v>1644</v>
      </c>
      <c r="E291" s="4">
        <v>20</v>
      </c>
      <c r="F291" s="4" t="s">
        <v>3</v>
      </c>
      <c r="G291" s="4">
        <v>75</v>
      </c>
      <c r="H291" s="4" t="s">
        <v>5</v>
      </c>
      <c r="I291" s="4" t="s">
        <v>1261</v>
      </c>
      <c r="J291" s="5">
        <v>24359</v>
      </c>
      <c r="K291" s="4" t="s">
        <v>1262</v>
      </c>
      <c r="L291" s="4" t="s">
        <v>1263</v>
      </c>
    </row>
    <row r="292" spans="1:12" x14ac:dyDescent="0.25">
      <c r="A292" s="4" t="s">
        <v>1255</v>
      </c>
      <c r="B292" s="4" t="s">
        <v>14</v>
      </c>
      <c r="C292" s="4" t="s">
        <v>1264</v>
      </c>
      <c r="D292" s="4" t="s">
        <v>1644</v>
      </c>
      <c r="E292" s="4">
        <v>20</v>
      </c>
      <c r="F292" s="4" t="s">
        <v>3</v>
      </c>
      <c r="G292" s="4">
        <v>75</v>
      </c>
      <c r="H292" s="4" t="s">
        <v>5</v>
      </c>
      <c r="I292" s="4" t="s">
        <v>1265</v>
      </c>
      <c r="J292" s="5">
        <v>20620</v>
      </c>
      <c r="K292" s="4" t="s">
        <v>1266</v>
      </c>
      <c r="L292" s="4" t="s">
        <v>1267</v>
      </c>
    </row>
    <row r="293" spans="1:12" x14ac:dyDescent="0.25">
      <c r="A293" s="4" t="s">
        <v>1255</v>
      </c>
      <c r="B293" s="4" t="s">
        <v>19</v>
      </c>
      <c r="C293" s="4" t="s">
        <v>1268</v>
      </c>
      <c r="D293" s="4" t="s">
        <v>1644</v>
      </c>
      <c r="E293" s="4">
        <v>20</v>
      </c>
      <c r="F293" s="4" t="s">
        <v>3</v>
      </c>
      <c r="G293" s="4">
        <v>75</v>
      </c>
      <c r="H293" s="4" t="s">
        <v>5</v>
      </c>
      <c r="I293" s="4" t="s">
        <v>1269</v>
      </c>
      <c r="J293" s="5">
        <v>32482</v>
      </c>
      <c r="K293" s="4" t="s">
        <v>1270</v>
      </c>
      <c r="L293" s="4" t="s">
        <v>1271</v>
      </c>
    </row>
    <row r="294" spans="1:12" x14ac:dyDescent="0.25">
      <c r="A294" s="4" t="s">
        <v>1255</v>
      </c>
      <c r="B294" s="4" t="s">
        <v>24</v>
      </c>
      <c r="C294" s="4" t="s">
        <v>1272</v>
      </c>
      <c r="D294" s="4" t="s">
        <v>1644</v>
      </c>
      <c r="E294" s="4">
        <v>20</v>
      </c>
      <c r="F294" s="4" t="s">
        <v>3</v>
      </c>
      <c r="G294" s="4">
        <v>75</v>
      </c>
      <c r="H294" s="4" t="s">
        <v>5</v>
      </c>
      <c r="I294" s="4" t="s">
        <v>1273</v>
      </c>
      <c r="J294" s="5">
        <v>37495</v>
      </c>
      <c r="K294" s="4" t="s">
        <v>1274</v>
      </c>
      <c r="L294" s="4" t="s">
        <v>1275</v>
      </c>
    </row>
    <row r="295" spans="1:12" x14ac:dyDescent="0.25">
      <c r="A295" s="4" t="s">
        <v>1255</v>
      </c>
      <c r="B295" s="4" t="s">
        <v>29</v>
      </c>
      <c r="C295" s="4" t="s">
        <v>1276</v>
      </c>
      <c r="D295" s="4" t="s">
        <v>1644</v>
      </c>
      <c r="E295" s="4">
        <v>20</v>
      </c>
      <c r="F295" s="4" t="s">
        <v>3</v>
      </c>
      <c r="G295" s="4">
        <v>75</v>
      </c>
      <c r="H295" s="4" t="s">
        <v>5</v>
      </c>
      <c r="I295" s="4" t="s">
        <v>1277</v>
      </c>
      <c r="J295" s="5">
        <v>24055</v>
      </c>
      <c r="K295" s="4" t="s">
        <v>1278</v>
      </c>
      <c r="L295" s="4" t="s">
        <v>1279</v>
      </c>
    </row>
    <row r="296" spans="1:12" x14ac:dyDescent="0.25">
      <c r="A296" s="4" t="s">
        <v>1255</v>
      </c>
      <c r="B296" s="4" t="s">
        <v>34</v>
      </c>
      <c r="C296" s="4" t="s">
        <v>1280</v>
      </c>
      <c r="D296" s="4" t="s">
        <v>1644</v>
      </c>
      <c r="E296" s="4">
        <v>20</v>
      </c>
      <c r="F296" s="4" t="s">
        <v>3</v>
      </c>
      <c r="G296" s="4">
        <v>75</v>
      </c>
      <c r="H296" s="4" t="s">
        <v>5</v>
      </c>
      <c r="I296" s="4" t="s">
        <v>1281</v>
      </c>
      <c r="J296" s="5">
        <v>32552</v>
      </c>
      <c r="K296" s="4" t="s">
        <v>1282</v>
      </c>
      <c r="L296" s="4" t="s">
        <v>1283</v>
      </c>
    </row>
    <row r="297" spans="1:12" x14ac:dyDescent="0.25">
      <c r="A297" s="4" t="s">
        <v>1255</v>
      </c>
      <c r="B297" s="4" t="s">
        <v>39</v>
      </c>
      <c r="C297" s="4" t="s">
        <v>1284</v>
      </c>
      <c r="D297" s="4" t="s">
        <v>1644</v>
      </c>
      <c r="E297" s="4">
        <v>20</v>
      </c>
      <c r="F297" s="4" t="s">
        <v>3</v>
      </c>
      <c r="G297" s="4">
        <v>75</v>
      </c>
      <c r="H297" s="4" t="s">
        <v>5</v>
      </c>
      <c r="I297" s="4" t="s">
        <v>1285</v>
      </c>
      <c r="J297" s="5">
        <v>35180</v>
      </c>
      <c r="K297" s="4" t="s">
        <v>1286</v>
      </c>
      <c r="L297" s="4" t="s">
        <v>1287</v>
      </c>
    </row>
    <row r="298" spans="1:12" x14ac:dyDescent="0.25">
      <c r="A298" s="4" t="s">
        <v>1255</v>
      </c>
      <c r="B298" s="4" t="s">
        <v>44</v>
      </c>
      <c r="C298" s="4" t="s">
        <v>1288</v>
      </c>
      <c r="D298" s="4" t="s">
        <v>1644</v>
      </c>
      <c r="E298" s="4">
        <v>20</v>
      </c>
      <c r="F298" s="4" t="s">
        <v>3</v>
      </c>
      <c r="G298" s="4">
        <v>75</v>
      </c>
      <c r="H298" s="4" t="s">
        <v>5</v>
      </c>
      <c r="I298" s="4" t="s">
        <v>1289</v>
      </c>
      <c r="J298" s="5">
        <v>24052</v>
      </c>
      <c r="K298" s="4" t="s">
        <v>1290</v>
      </c>
      <c r="L298" s="4" t="s">
        <v>1291</v>
      </c>
    </row>
    <row r="299" spans="1:12" x14ac:dyDescent="0.25">
      <c r="A299" s="4" t="s">
        <v>1255</v>
      </c>
      <c r="B299" s="4" t="s">
        <v>49</v>
      </c>
      <c r="C299" s="4" t="s">
        <v>1292</v>
      </c>
      <c r="D299" s="4" t="s">
        <v>1644</v>
      </c>
      <c r="E299" s="4">
        <v>20</v>
      </c>
      <c r="F299" s="4" t="s">
        <v>3</v>
      </c>
      <c r="G299" s="4">
        <v>75</v>
      </c>
      <c r="H299" s="4" t="s">
        <v>5</v>
      </c>
      <c r="I299" s="4" t="s">
        <v>1293</v>
      </c>
      <c r="J299" s="5">
        <v>20319</v>
      </c>
      <c r="K299" s="4" t="s">
        <v>1294</v>
      </c>
      <c r="L299" s="4" t="s">
        <v>1295</v>
      </c>
    </row>
    <row r="300" spans="1:12" x14ac:dyDescent="0.25">
      <c r="A300" s="4" t="s">
        <v>1255</v>
      </c>
      <c r="B300" s="4" t="s">
        <v>54</v>
      </c>
      <c r="C300" s="4" t="s">
        <v>1296</v>
      </c>
      <c r="D300" s="4" t="s">
        <v>1644</v>
      </c>
      <c r="E300" s="4">
        <v>20</v>
      </c>
      <c r="F300" s="4" t="s">
        <v>3</v>
      </c>
      <c r="G300" s="4">
        <v>75</v>
      </c>
      <c r="H300" s="4" t="s">
        <v>5</v>
      </c>
      <c r="I300" s="4" t="s">
        <v>1297</v>
      </c>
      <c r="J300" s="5">
        <v>34627</v>
      </c>
      <c r="K300" s="4" t="s">
        <v>1298</v>
      </c>
      <c r="L300" s="4" t="s">
        <v>1299</v>
      </c>
    </row>
    <row r="301" spans="1:12" x14ac:dyDescent="0.25">
      <c r="A301" s="4" t="s">
        <v>1255</v>
      </c>
      <c r="B301" s="4" t="s">
        <v>59</v>
      </c>
      <c r="C301" s="4" t="s">
        <v>1300</v>
      </c>
      <c r="D301" s="4" t="s">
        <v>1644</v>
      </c>
      <c r="E301" s="4">
        <v>19.899999999999999</v>
      </c>
      <c r="F301" s="4" t="s">
        <v>3</v>
      </c>
      <c r="G301" s="4">
        <v>75</v>
      </c>
      <c r="H301" s="4" t="s">
        <v>5</v>
      </c>
      <c r="I301" s="4" t="s">
        <v>1301</v>
      </c>
      <c r="J301" s="5">
        <v>32572</v>
      </c>
      <c r="K301" s="4" t="s">
        <v>1302</v>
      </c>
      <c r="L301" s="4" t="s">
        <v>1303</v>
      </c>
    </row>
    <row r="302" spans="1:12" x14ac:dyDescent="0.25">
      <c r="A302" s="4" t="s">
        <v>1255</v>
      </c>
      <c r="B302" s="4" t="s">
        <v>64</v>
      </c>
      <c r="C302" s="4" t="s">
        <v>1304</v>
      </c>
      <c r="D302" s="4" t="s">
        <v>1644</v>
      </c>
      <c r="E302" s="4">
        <v>20</v>
      </c>
      <c r="F302" s="4" t="s">
        <v>3</v>
      </c>
      <c r="G302" s="4">
        <v>75</v>
      </c>
      <c r="H302" s="4" t="s">
        <v>5</v>
      </c>
      <c r="I302" s="4" t="s">
        <v>1305</v>
      </c>
      <c r="J302" s="5">
        <v>47542</v>
      </c>
      <c r="K302" s="4" t="s">
        <v>1306</v>
      </c>
      <c r="L302" s="4" t="s">
        <v>1307</v>
      </c>
    </row>
    <row r="303" spans="1:12" x14ac:dyDescent="0.25">
      <c r="A303" s="4" t="s">
        <v>1255</v>
      </c>
      <c r="B303" s="4" t="s">
        <v>69</v>
      </c>
      <c r="C303" s="4" t="s">
        <v>1308</v>
      </c>
      <c r="D303" s="4" t="s">
        <v>1644</v>
      </c>
      <c r="E303" s="4">
        <v>20</v>
      </c>
      <c r="F303" s="4" t="s">
        <v>3</v>
      </c>
      <c r="G303" s="4">
        <v>75</v>
      </c>
      <c r="H303" s="4" t="s">
        <v>5</v>
      </c>
      <c r="I303" s="4" t="s">
        <v>1309</v>
      </c>
      <c r="J303" s="5">
        <v>20465</v>
      </c>
      <c r="K303" s="4" t="s">
        <v>1310</v>
      </c>
      <c r="L303" s="4" t="s">
        <v>1311</v>
      </c>
    </row>
    <row r="304" spans="1:12" x14ac:dyDescent="0.25">
      <c r="A304" s="4" t="s">
        <v>1255</v>
      </c>
      <c r="B304" s="4" t="s">
        <v>74</v>
      </c>
      <c r="C304" s="4" t="s">
        <v>1312</v>
      </c>
      <c r="D304" s="4" t="s">
        <v>1644</v>
      </c>
      <c r="E304" s="4">
        <v>20</v>
      </c>
      <c r="F304" s="4" t="s">
        <v>3</v>
      </c>
      <c r="G304" s="4">
        <v>75</v>
      </c>
      <c r="H304" s="4" t="s">
        <v>5</v>
      </c>
      <c r="I304" s="4" t="s">
        <v>1313</v>
      </c>
      <c r="J304" s="5">
        <v>23901</v>
      </c>
      <c r="K304" s="4" t="s">
        <v>1314</v>
      </c>
      <c r="L304" s="4" t="s">
        <v>1315</v>
      </c>
    </row>
    <row r="305" spans="1:12" x14ac:dyDescent="0.25">
      <c r="A305" s="4" t="s">
        <v>1255</v>
      </c>
      <c r="B305" s="4" t="s">
        <v>79</v>
      </c>
      <c r="C305" s="4" t="s">
        <v>1316</v>
      </c>
      <c r="D305" s="4" t="s">
        <v>1644</v>
      </c>
      <c r="E305" s="4">
        <v>20</v>
      </c>
      <c r="F305" s="4" t="s">
        <v>3</v>
      </c>
      <c r="G305" s="4">
        <v>75</v>
      </c>
      <c r="H305" s="4" t="s">
        <v>5</v>
      </c>
      <c r="I305" s="4" t="s">
        <v>1317</v>
      </c>
      <c r="J305" s="5">
        <v>20164</v>
      </c>
      <c r="K305" s="4" t="s">
        <v>1318</v>
      </c>
      <c r="L305" s="4" t="s">
        <v>1319</v>
      </c>
    </row>
    <row r="306" spans="1:12" x14ac:dyDescent="0.25">
      <c r="A306" s="4" t="s">
        <v>1255</v>
      </c>
      <c r="B306" s="4" t="s">
        <v>84</v>
      </c>
      <c r="C306" s="4" t="s">
        <v>1320</v>
      </c>
      <c r="D306" s="4" t="s">
        <v>1644</v>
      </c>
      <c r="E306" s="4">
        <v>20</v>
      </c>
      <c r="F306" s="4" t="s">
        <v>3</v>
      </c>
      <c r="G306" s="4">
        <v>75</v>
      </c>
      <c r="H306" s="4" t="s">
        <v>5</v>
      </c>
      <c r="I306" s="4" t="s">
        <v>1321</v>
      </c>
      <c r="J306" s="5">
        <v>32329</v>
      </c>
      <c r="K306" s="4" t="s">
        <v>1322</v>
      </c>
      <c r="L306" s="4" t="s">
        <v>1323</v>
      </c>
    </row>
    <row r="307" spans="1:12" x14ac:dyDescent="0.25">
      <c r="A307" s="4" t="s">
        <v>1255</v>
      </c>
      <c r="B307" s="4" t="s">
        <v>89</v>
      </c>
      <c r="C307" s="4" t="s">
        <v>1324</v>
      </c>
      <c r="D307" s="4" t="s">
        <v>1644</v>
      </c>
      <c r="E307" s="4">
        <v>20</v>
      </c>
      <c r="F307" s="4" t="s">
        <v>3</v>
      </c>
      <c r="G307" s="4">
        <v>75</v>
      </c>
      <c r="H307" s="4" t="s">
        <v>5</v>
      </c>
      <c r="I307" s="4" t="s">
        <v>1325</v>
      </c>
      <c r="J307" s="5">
        <v>25049</v>
      </c>
      <c r="K307" s="4" t="s">
        <v>1326</v>
      </c>
      <c r="L307" s="4" t="s">
        <v>1327</v>
      </c>
    </row>
    <row r="308" spans="1:12" x14ac:dyDescent="0.25">
      <c r="A308" s="4" t="s">
        <v>1255</v>
      </c>
      <c r="B308" s="4" t="s">
        <v>94</v>
      </c>
      <c r="C308" s="4" t="s">
        <v>1328</v>
      </c>
      <c r="D308" s="4" t="s">
        <v>1644</v>
      </c>
      <c r="E308" s="4">
        <v>19.899999999999999</v>
      </c>
      <c r="F308" s="4" t="s">
        <v>3</v>
      </c>
      <c r="G308" s="4">
        <v>75</v>
      </c>
      <c r="H308" s="4" t="s">
        <v>5</v>
      </c>
      <c r="I308" s="4" t="s">
        <v>1329</v>
      </c>
      <c r="J308" s="5">
        <v>34956</v>
      </c>
      <c r="K308" s="4" t="s">
        <v>1330</v>
      </c>
      <c r="L308" s="4" t="s">
        <v>1331</v>
      </c>
    </row>
    <row r="309" spans="1:12" x14ac:dyDescent="0.25">
      <c r="A309" s="4" t="s">
        <v>1255</v>
      </c>
      <c r="B309" s="4" t="s">
        <v>99</v>
      </c>
      <c r="C309" s="4" t="s">
        <v>1332</v>
      </c>
      <c r="D309" s="4" t="s">
        <v>1644</v>
      </c>
      <c r="E309" s="4">
        <v>20</v>
      </c>
      <c r="F309" s="4" t="s">
        <v>3</v>
      </c>
      <c r="G309" s="4">
        <v>75</v>
      </c>
      <c r="H309" s="4" t="s">
        <v>5</v>
      </c>
      <c r="I309" s="4" t="s">
        <v>1333</v>
      </c>
      <c r="J309" s="5">
        <v>23892</v>
      </c>
      <c r="K309" s="4" t="s">
        <v>1334</v>
      </c>
      <c r="L309" s="4" t="s">
        <v>1335</v>
      </c>
    </row>
    <row r="310" spans="1:12" x14ac:dyDescent="0.25">
      <c r="A310" s="4" t="s">
        <v>1255</v>
      </c>
      <c r="B310" s="4" t="s">
        <v>104</v>
      </c>
      <c r="C310" s="4" t="s">
        <v>1336</v>
      </c>
      <c r="D310" s="4" t="s">
        <v>1644</v>
      </c>
      <c r="E310" s="4">
        <v>20</v>
      </c>
      <c r="F310" s="4" t="s">
        <v>3</v>
      </c>
      <c r="G310" s="4">
        <v>75</v>
      </c>
      <c r="H310" s="4" t="s">
        <v>5</v>
      </c>
      <c r="I310" s="4" t="s">
        <v>1337</v>
      </c>
      <c r="J310" s="5">
        <v>34210</v>
      </c>
      <c r="K310" s="4" t="s">
        <v>1338</v>
      </c>
      <c r="L310" s="4" t="s">
        <v>1339</v>
      </c>
    </row>
    <row r="311" spans="1:12" x14ac:dyDescent="0.25">
      <c r="A311" s="4" t="s">
        <v>1255</v>
      </c>
      <c r="B311" s="4" t="s">
        <v>109</v>
      </c>
      <c r="C311" s="4" t="s">
        <v>1340</v>
      </c>
      <c r="D311" s="4" t="s">
        <v>1644</v>
      </c>
      <c r="E311" s="4">
        <v>20</v>
      </c>
      <c r="F311" s="4" t="s">
        <v>3</v>
      </c>
      <c r="G311" s="4">
        <v>75</v>
      </c>
      <c r="H311" s="4" t="s">
        <v>5</v>
      </c>
      <c r="I311" s="4" t="s">
        <v>1341</v>
      </c>
      <c r="J311" s="5">
        <v>24102</v>
      </c>
      <c r="K311" s="4" t="s">
        <v>1342</v>
      </c>
      <c r="L311" s="4" t="s">
        <v>1343</v>
      </c>
    </row>
    <row r="312" spans="1:12" x14ac:dyDescent="0.25">
      <c r="A312" s="4" t="s">
        <v>1255</v>
      </c>
      <c r="B312" s="4" t="s">
        <v>114</v>
      </c>
      <c r="C312" s="4" t="s">
        <v>1344</v>
      </c>
      <c r="D312" s="4" t="s">
        <v>1644</v>
      </c>
      <c r="E312" s="4">
        <v>20</v>
      </c>
      <c r="F312" s="4" t="s">
        <v>3</v>
      </c>
      <c r="G312" s="4">
        <v>75</v>
      </c>
      <c r="H312" s="4" t="s">
        <v>5</v>
      </c>
      <c r="I312" s="4" t="s">
        <v>1345</v>
      </c>
      <c r="J312" s="5">
        <v>47277</v>
      </c>
      <c r="K312" s="4" t="s">
        <v>1346</v>
      </c>
      <c r="L312" s="4" t="s">
        <v>1347</v>
      </c>
    </row>
    <row r="313" spans="1:12" x14ac:dyDescent="0.25">
      <c r="A313" s="4" t="s">
        <v>1255</v>
      </c>
      <c r="B313" s="4" t="s">
        <v>119</v>
      </c>
      <c r="C313" s="4" t="s">
        <v>1348</v>
      </c>
      <c r="D313" s="4" t="s">
        <v>1644</v>
      </c>
      <c r="E313" s="4">
        <v>20</v>
      </c>
      <c r="F313" s="4" t="s">
        <v>3</v>
      </c>
      <c r="G313" s="4">
        <v>75</v>
      </c>
      <c r="H313" s="4" t="s">
        <v>5</v>
      </c>
      <c r="I313" s="4" t="s">
        <v>1349</v>
      </c>
      <c r="J313" s="5">
        <v>32638</v>
      </c>
      <c r="K313" s="4" t="s">
        <v>1350</v>
      </c>
      <c r="L313" s="4" t="s">
        <v>1351</v>
      </c>
    </row>
    <row r="314" spans="1:12" x14ac:dyDescent="0.25">
      <c r="A314" s="4" t="s">
        <v>1255</v>
      </c>
      <c r="B314" s="4" t="s">
        <v>124</v>
      </c>
      <c r="C314" s="4" t="s">
        <v>1352</v>
      </c>
      <c r="D314" s="4" t="s">
        <v>1644</v>
      </c>
      <c r="E314" s="4">
        <v>20</v>
      </c>
      <c r="F314" s="4" t="s">
        <v>3</v>
      </c>
      <c r="G314" s="4">
        <v>75</v>
      </c>
      <c r="H314" s="4" t="s">
        <v>5</v>
      </c>
      <c r="I314" s="4" t="s">
        <v>1353</v>
      </c>
      <c r="J314" s="5">
        <v>27982</v>
      </c>
      <c r="K314" s="4" t="s">
        <v>1354</v>
      </c>
      <c r="L314" s="4" t="s">
        <v>1355</v>
      </c>
    </row>
    <row r="315" spans="1:12" x14ac:dyDescent="0.25">
      <c r="A315" s="4" t="s">
        <v>1255</v>
      </c>
      <c r="B315" s="4" t="s">
        <v>129</v>
      </c>
      <c r="C315" s="4" t="s">
        <v>1356</v>
      </c>
      <c r="D315" s="4" t="s">
        <v>1644</v>
      </c>
      <c r="E315" s="4">
        <v>20</v>
      </c>
      <c r="F315" s="4" t="s">
        <v>3</v>
      </c>
      <c r="G315" s="4">
        <v>75</v>
      </c>
      <c r="H315" s="4" t="s">
        <v>5</v>
      </c>
      <c r="I315" s="4" t="s">
        <v>1357</v>
      </c>
      <c r="J315" s="5">
        <v>21519</v>
      </c>
      <c r="K315" s="4" t="s">
        <v>1358</v>
      </c>
      <c r="L315" s="4" t="s">
        <v>1359</v>
      </c>
    </row>
    <row r="316" spans="1:12" x14ac:dyDescent="0.25">
      <c r="A316" s="4" t="s">
        <v>1255</v>
      </c>
      <c r="B316" s="4" t="s">
        <v>134</v>
      </c>
      <c r="C316" s="4" t="s">
        <v>1360</v>
      </c>
      <c r="D316" s="4" t="s">
        <v>1644</v>
      </c>
      <c r="E316" s="4">
        <v>20</v>
      </c>
      <c r="F316" s="4" t="s">
        <v>3</v>
      </c>
      <c r="G316" s="4">
        <v>75</v>
      </c>
      <c r="H316" s="4" t="s">
        <v>5</v>
      </c>
      <c r="I316" s="4" t="s">
        <v>1361</v>
      </c>
      <c r="J316" s="5">
        <v>23652</v>
      </c>
      <c r="K316" s="4" t="s">
        <v>1362</v>
      </c>
      <c r="L316" s="4" t="s">
        <v>1363</v>
      </c>
    </row>
    <row r="317" spans="1:12" x14ac:dyDescent="0.25">
      <c r="A317" s="4" t="s">
        <v>1255</v>
      </c>
      <c r="B317" s="4" t="s">
        <v>139</v>
      </c>
      <c r="C317" s="4" t="s">
        <v>1364</v>
      </c>
      <c r="D317" s="4" t="s">
        <v>1644</v>
      </c>
      <c r="E317" s="4">
        <v>17.5</v>
      </c>
      <c r="F317" s="4" t="s">
        <v>3</v>
      </c>
      <c r="G317" s="4">
        <v>75</v>
      </c>
      <c r="H317" s="4" t="s">
        <v>5</v>
      </c>
      <c r="I317" s="4" t="s">
        <v>1365</v>
      </c>
      <c r="J317" s="5">
        <v>23796</v>
      </c>
      <c r="K317" s="4" t="s">
        <v>1366</v>
      </c>
      <c r="L317" s="4" t="s">
        <v>1367</v>
      </c>
    </row>
    <row r="318" spans="1:12" x14ac:dyDescent="0.25">
      <c r="A318" s="4" t="s">
        <v>1255</v>
      </c>
      <c r="B318" s="4" t="s">
        <v>144</v>
      </c>
      <c r="C318" s="4" t="s">
        <v>1368</v>
      </c>
      <c r="D318" s="4" t="s">
        <v>1644</v>
      </c>
      <c r="E318" s="4">
        <v>20</v>
      </c>
      <c r="F318" s="4" t="s">
        <v>3</v>
      </c>
      <c r="G318" s="4">
        <v>75</v>
      </c>
      <c r="H318" s="4" t="s">
        <v>5</v>
      </c>
      <c r="I318" s="4" t="s">
        <v>1369</v>
      </c>
      <c r="J318" s="5">
        <v>47576</v>
      </c>
      <c r="K318" s="4" t="s">
        <v>1370</v>
      </c>
      <c r="L318" s="4" t="s">
        <v>1371</v>
      </c>
    </row>
    <row r="319" spans="1:12" x14ac:dyDescent="0.25">
      <c r="A319" s="4" t="s">
        <v>1255</v>
      </c>
      <c r="B319" s="4" t="s">
        <v>149</v>
      </c>
      <c r="C319" s="4" t="s">
        <v>1372</v>
      </c>
      <c r="D319" s="4" t="s">
        <v>1644</v>
      </c>
      <c r="E319" s="4">
        <v>20</v>
      </c>
      <c r="F319" s="4" t="s">
        <v>3</v>
      </c>
      <c r="G319" s="4">
        <v>75</v>
      </c>
      <c r="H319" s="4" t="s">
        <v>5</v>
      </c>
      <c r="I319" s="4" t="s">
        <v>1373</v>
      </c>
      <c r="J319" s="5">
        <v>22331</v>
      </c>
      <c r="K319" s="4" t="s">
        <v>1374</v>
      </c>
      <c r="L319" s="4" t="s">
        <v>1375</v>
      </c>
    </row>
    <row r="320" spans="1:12" x14ac:dyDescent="0.25">
      <c r="A320" s="4" t="s">
        <v>1255</v>
      </c>
      <c r="B320" s="4" t="s">
        <v>154</v>
      </c>
      <c r="C320" s="4" t="s">
        <v>1376</v>
      </c>
      <c r="D320" s="4" t="s">
        <v>1644</v>
      </c>
      <c r="E320" s="4">
        <v>19.899999999999999</v>
      </c>
      <c r="F320" s="4" t="s">
        <v>3</v>
      </c>
      <c r="G320" s="4">
        <v>75</v>
      </c>
      <c r="H320" s="4" t="s">
        <v>5</v>
      </c>
      <c r="I320" s="4" t="s">
        <v>1377</v>
      </c>
      <c r="J320" s="5">
        <v>32655</v>
      </c>
      <c r="K320" s="4" t="s">
        <v>1378</v>
      </c>
      <c r="L320" s="4" t="s">
        <v>1379</v>
      </c>
    </row>
    <row r="321" spans="1:12" x14ac:dyDescent="0.25">
      <c r="A321" s="4" t="s">
        <v>1255</v>
      </c>
      <c r="B321" s="4" t="s">
        <v>159</v>
      </c>
      <c r="C321" s="4" t="s">
        <v>1380</v>
      </c>
      <c r="D321" s="4" t="s">
        <v>1644</v>
      </c>
      <c r="E321" s="4">
        <v>1.8</v>
      </c>
      <c r="F321" s="4" t="s">
        <v>3</v>
      </c>
      <c r="G321" s="4">
        <v>75</v>
      </c>
      <c r="H321" s="4" t="s">
        <v>5</v>
      </c>
      <c r="I321" s="4" t="s">
        <v>1381</v>
      </c>
      <c r="J321" s="5">
        <v>47381</v>
      </c>
      <c r="K321" s="4" t="s">
        <v>1382</v>
      </c>
      <c r="L321" s="4" t="s">
        <v>1383</v>
      </c>
    </row>
    <row r="322" spans="1:12" x14ac:dyDescent="0.25">
      <c r="A322" s="4" t="s">
        <v>1255</v>
      </c>
      <c r="B322" s="4" t="s">
        <v>164</v>
      </c>
      <c r="C322" s="4" t="s">
        <v>1384</v>
      </c>
      <c r="D322" s="4" t="s">
        <v>1644</v>
      </c>
      <c r="E322" s="4">
        <v>20</v>
      </c>
      <c r="F322" s="4" t="s">
        <v>3</v>
      </c>
      <c r="G322" s="4">
        <v>75</v>
      </c>
      <c r="H322" s="4" t="s">
        <v>5</v>
      </c>
      <c r="I322" s="4" t="s">
        <v>1385</v>
      </c>
      <c r="J322" s="5">
        <v>47290</v>
      </c>
      <c r="K322" s="4" t="s">
        <v>1386</v>
      </c>
      <c r="L322" s="4" t="s">
        <v>1387</v>
      </c>
    </row>
    <row r="323" spans="1:12" x14ac:dyDescent="0.25">
      <c r="A323" s="4" t="s">
        <v>1255</v>
      </c>
      <c r="B323" s="4" t="s">
        <v>169</v>
      </c>
      <c r="C323" s="4" t="s">
        <v>1388</v>
      </c>
      <c r="D323" s="4" t="s">
        <v>1644</v>
      </c>
      <c r="E323" s="4">
        <v>20</v>
      </c>
      <c r="F323" s="4" t="s">
        <v>3</v>
      </c>
      <c r="G323" s="4">
        <v>75</v>
      </c>
      <c r="H323" s="4" t="s">
        <v>5</v>
      </c>
      <c r="I323" s="4" t="s">
        <v>1389</v>
      </c>
      <c r="J323" s="5">
        <v>20790</v>
      </c>
      <c r="K323" s="4" t="s">
        <v>1390</v>
      </c>
      <c r="L323" s="4" t="s">
        <v>1391</v>
      </c>
    </row>
    <row r="324" spans="1:12" x14ac:dyDescent="0.25">
      <c r="A324" s="4" t="s">
        <v>1255</v>
      </c>
      <c r="B324" s="4" t="s">
        <v>174</v>
      </c>
      <c r="C324" s="4" t="s">
        <v>1392</v>
      </c>
      <c r="D324" s="4" t="s">
        <v>1644</v>
      </c>
      <c r="E324" s="4">
        <v>20</v>
      </c>
      <c r="F324" s="4" t="s">
        <v>3</v>
      </c>
      <c r="G324" s="4">
        <v>75</v>
      </c>
      <c r="H324" s="4" t="s">
        <v>5</v>
      </c>
      <c r="I324" s="4" t="s">
        <v>1393</v>
      </c>
      <c r="J324" s="5">
        <v>39336</v>
      </c>
      <c r="K324" s="4" t="s">
        <v>1394</v>
      </c>
      <c r="L324" s="4" t="s">
        <v>1395</v>
      </c>
    </row>
    <row r="325" spans="1:12" x14ac:dyDescent="0.25">
      <c r="A325" s="4" t="s">
        <v>1255</v>
      </c>
      <c r="B325" s="4" t="s">
        <v>179</v>
      </c>
      <c r="C325" s="4" t="s">
        <v>1396</v>
      </c>
      <c r="D325" s="4" t="s">
        <v>1644</v>
      </c>
      <c r="E325" s="4">
        <v>20</v>
      </c>
      <c r="F325" s="4" t="s">
        <v>3</v>
      </c>
      <c r="G325" s="4">
        <v>75</v>
      </c>
      <c r="H325" s="4" t="s">
        <v>5</v>
      </c>
      <c r="I325" s="4" t="s">
        <v>1397</v>
      </c>
      <c r="J325" s="5">
        <v>20450</v>
      </c>
      <c r="K325" s="4" t="s">
        <v>1398</v>
      </c>
      <c r="L325" s="4" t="s">
        <v>1399</v>
      </c>
    </row>
    <row r="326" spans="1:12" x14ac:dyDescent="0.25">
      <c r="A326" s="4" t="s">
        <v>1255</v>
      </c>
      <c r="B326" s="4" t="s">
        <v>184</v>
      </c>
      <c r="C326" s="4" t="s">
        <v>1400</v>
      </c>
      <c r="D326" s="4" t="s">
        <v>1644</v>
      </c>
      <c r="E326" s="4">
        <v>20</v>
      </c>
      <c r="F326" s="4" t="s">
        <v>3</v>
      </c>
      <c r="G326" s="4">
        <v>75</v>
      </c>
      <c r="H326" s="4" t="s">
        <v>5</v>
      </c>
      <c r="I326" s="4" t="s">
        <v>1401</v>
      </c>
      <c r="J326" s="5">
        <v>23322</v>
      </c>
      <c r="K326" s="4" t="s">
        <v>1402</v>
      </c>
      <c r="L326" s="4" t="s">
        <v>1403</v>
      </c>
    </row>
    <row r="327" spans="1:12" x14ac:dyDescent="0.25">
      <c r="A327" s="4" t="s">
        <v>1255</v>
      </c>
      <c r="B327" s="4" t="s">
        <v>189</v>
      </c>
      <c r="C327" s="4" t="s">
        <v>1404</v>
      </c>
      <c r="D327" s="4" t="s">
        <v>1644</v>
      </c>
      <c r="E327" s="4">
        <v>10</v>
      </c>
      <c r="F327" s="4" t="s">
        <v>3</v>
      </c>
      <c r="G327" s="4">
        <v>75</v>
      </c>
      <c r="H327" s="4" t="s">
        <v>5</v>
      </c>
      <c r="I327" s="4" t="s">
        <v>1405</v>
      </c>
      <c r="J327" s="5">
        <v>47246</v>
      </c>
      <c r="K327" s="4" t="s">
        <v>1406</v>
      </c>
      <c r="L327" s="4" t="s">
        <v>1407</v>
      </c>
    </row>
    <row r="328" spans="1:12" x14ac:dyDescent="0.25">
      <c r="A328" s="4" t="s">
        <v>1255</v>
      </c>
      <c r="B328" s="4" t="s">
        <v>194</v>
      </c>
      <c r="C328" s="4" t="s">
        <v>1408</v>
      </c>
      <c r="D328" s="4" t="s">
        <v>1644</v>
      </c>
      <c r="E328" s="4">
        <v>20</v>
      </c>
      <c r="F328" s="4" t="s">
        <v>3</v>
      </c>
      <c r="G328" s="4">
        <v>75</v>
      </c>
      <c r="H328" s="4" t="s">
        <v>5</v>
      </c>
      <c r="I328" s="4" t="s">
        <v>1409</v>
      </c>
      <c r="J328" s="5">
        <v>20242</v>
      </c>
      <c r="K328" s="4" t="s">
        <v>1410</v>
      </c>
      <c r="L328" s="4" t="s">
        <v>1411</v>
      </c>
    </row>
    <row r="329" spans="1:12" x14ac:dyDescent="0.25">
      <c r="A329" s="4" t="s">
        <v>1255</v>
      </c>
      <c r="B329" s="4" t="s">
        <v>199</v>
      </c>
      <c r="C329" s="4" t="s">
        <v>1412</v>
      </c>
      <c r="D329" s="4" t="s">
        <v>1644</v>
      </c>
      <c r="E329" s="4">
        <v>20</v>
      </c>
      <c r="F329" s="4" t="s">
        <v>3</v>
      </c>
      <c r="G329" s="4">
        <v>75</v>
      </c>
      <c r="H329" s="4" t="s">
        <v>5</v>
      </c>
      <c r="I329" s="4" t="s">
        <v>1413</v>
      </c>
      <c r="J329" s="5">
        <v>35204</v>
      </c>
      <c r="K329" s="4" t="s">
        <v>1414</v>
      </c>
      <c r="L329" s="4" t="s">
        <v>1415</v>
      </c>
    </row>
    <row r="330" spans="1:12" x14ac:dyDescent="0.25">
      <c r="A330" s="4" t="s">
        <v>1255</v>
      </c>
      <c r="B330" s="4" t="s">
        <v>204</v>
      </c>
      <c r="C330" s="4" t="s">
        <v>1416</v>
      </c>
      <c r="D330" s="4" t="s">
        <v>1644</v>
      </c>
      <c r="E330" s="4">
        <v>20</v>
      </c>
      <c r="F330" s="4" t="s">
        <v>3</v>
      </c>
      <c r="G330" s="4">
        <v>75</v>
      </c>
      <c r="H330" s="4" t="s">
        <v>5</v>
      </c>
      <c r="I330" s="4" t="s">
        <v>1417</v>
      </c>
      <c r="J330" s="5">
        <v>21097</v>
      </c>
      <c r="K330" s="4" t="s">
        <v>1418</v>
      </c>
      <c r="L330" s="4" t="s">
        <v>1419</v>
      </c>
    </row>
    <row r="331" spans="1:12" x14ac:dyDescent="0.25">
      <c r="A331" s="4" t="s">
        <v>1255</v>
      </c>
      <c r="B331" s="4" t="s">
        <v>209</v>
      </c>
      <c r="C331" s="4" t="s">
        <v>1420</v>
      </c>
      <c r="D331" s="4" t="s">
        <v>1644</v>
      </c>
      <c r="E331" s="4">
        <v>20</v>
      </c>
      <c r="F331" s="4" t="s">
        <v>3</v>
      </c>
      <c r="G331" s="4">
        <v>75</v>
      </c>
      <c r="H331" s="4" t="s">
        <v>5</v>
      </c>
      <c r="I331" s="4" t="s">
        <v>1421</v>
      </c>
      <c r="J331" s="5">
        <v>20087</v>
      </c>
      <c r="K331" s="4" t="s">
        <v>1422</v>
      </c>
      <c r="L331" s="4" t="s">
        <v>1423</v>
      </c>
    </row>
    <row r="332" spans="1:12" x14ac:dyDescent="0.25">
      <c r="A332" s="4" t="s">
        <v>1255</v>
      </c>
      <c r="B332" s="4" t="s">
        <v>214</v>
      </c>
      <c r="C332" s="4" t="s">
        <v>1424</v>
      </c>
      <c r="D332" s="4" t="s">
        <v>1644</v>
      </c>
      <c r="E332" s="4">
        <v>20</v>
      </c>
      <c r="F332" s="4" t="s">
        <v>3</v>
      </c>
      <c r="G332" s="4">
        <v>75</v>
      </c>
      <c r="H332" s="4" t="s">
        <v>5</v>
      </c>
      <c r="I332" s="4" t="s">
        <v>1425</v>
      </c>
      <c r="J332" s="5">
        <v>21515</v>
      </c>
      <c r="K332" s="4" t="s">
        <v>1426</v>
      </c>
      <c r="L332" s="4" t="s">
        <v>1427</v>
      </c>
    </row>
    <row r="333" spans="1:12" x14ac:dyDescent="0.25">
      <c r="A333" s="4" t="s">
        <v>1255</v>
      </c>
      <c r="B333" s="4" t="s">
        <v>219</v>
      </c>
      <c r="C333" s="4" t="s">
        <v>1428</v>
      </c>
      <c r="D333" s="4" t="s">
        <v>1644</v>
      </c>
      <c r="E333" s="4">
        <v>5</v>
      </c>
      <c r="F333" s="4" t="s">
        <v>3</v>
      </c>
      <c r="G333" s="4">
        <v>75</v>
      </c>
      <c r="H333" s="4" t="s">
        <v>5</v>
      </c>
      <c r="I333" s="4" t="s">
        <v>1429</v>
      </c>
      <c r="J333" s="5">
        <v>47341</v>
      </c>
      <c r="K333" s="4" t="s">
        <v>1430</v>
      </c>
      <c r="L333" s="4" t="s">
        <v>1431</v>
      </c>
    </row>
    <row r="334" spans="1:12" x14ac:dyDescent="0.25">
      <c r="A334" s="4" t="s">
        <v>1255</v>
      </c>
      <c r="B334" s="4" t="s">
        <v>224</v>
      </c>
      <c r="C334" s="4" t="s">
        <v>1432</v>
      </c>
      <c r="D334" s="4" t="s">
        <v>1644</v>
      </c>
      <c r="E334" s="4">
        <v>20</v>
      </c>
      <c r="F334" s="4" t="s">
        <v>3</v>
      </c>
      <c r="G334" s="4">
        <v>75</v>
      </c>
      <c r="H334" s="4" t="s">
        <v>5</v>
      </c>
      <c r="I334" s="4" t="s">
        <v>1433</v>
      </c>
      <c r="J334" s="5">
        <v>47324</v>
      </c>
      <c r="K334" s="4" t="s">
        <v>1434</v>
      </c>
      <c r="L334" s="4" t="s">
        <v>1435</v>
      </c>
    </row>
    <row r="335" spans="1:12" x14ac:dyDescent="0.25">
      <c r="A335" s="4" t="s">
        <v>1255</v>
      </c>
      <c r="B335" s="4" t="s">
        <v>229</v>
      </c>
      <c r="C335" s="4" t="s">
        <v>1436</v>
      </c>
      <c r="D335" s="4" t="s">
        <v>1644</v>
      </c>
      <c r="E335" s="4">
        <v>20</v>
      </c>
      <c r="F335" s="4" t="s">
        <v>3</v>
      </c>
      <c r="G335" s="4">
        <v>75</v>
      </c>
      <c r="H335" s="4" t="s">
        <v>5</v>
      </c>
      <c r="I335" s="4" t="s">
        <v>1437</v>
      </c>
      <c r="J335" s="5">
        <v>47288</v>
      </c>
      <c r="K335" s="4" t="s">
        <v>1438</v>
      </c>
      <c r="L335" s="4" t="s">
        <v>1439</v>
      </c>
    </row>
    <row r="336" spans="1:12" x14ac:dyDescent="0.25">
      <c r="A336" s="4" t="s">
        <v>1255</v>
      </c>
      <c r="B336" s="4" t="s">
        <v>234</v>
      </c>
      <c r="C336" s="4" t="s">
        <v>1440</v>
      </c>
      <c r="D336" s="4" t="s">
        <v>1644</v>
      </c>
      <c r="E336" s="4">
        <v>20</v>
      </c>
      <c r="F336" s="4" t="s">
        <v>3</v>
      </c>
      <c r="G336" s="4">
        <v>75</v>
      </c>
      <c r="H336" s="4" t="s">
        <v>5</v>
      </c>
      <c r="I336" s="4" t="s">
        <v>1441</v>
      </c>
      <c r="J336" s="5">
        <v>32580</v>
      </c>
      <c r="K336" s="4" t="s">
        <v>1442</v>
      </c>
      <c r="L336" s="4" t="s">
        <v>1443</v>
      </c>
    </row>
    <row r="337" spans="1:12" x14ac:dyDescent="0.25">
      <c r="A337" s="4" t="s">
        <v>1255</v>
      </c>
      <c r="B337" s="4" t="s">
        <v>239</v>
      </c>
      <c r="C337" s="4" t="s">
        <v>1444</v>
      </c>
      <c r="D337" s="4" t="s">
        <v>1644</v>
      </c>
      <c r="E337" s="4">
        <v>20</v>
      </c>
      <c r="F337" s="4" t="s">
        <v>3</v>
      </c>
      <c r="G337" s="4">
        <v>75</v>
      </c>
      <c r="H337" s="4" t="s">
        <v>5</v>
      </c>
      <c r="I337" s="4" t="s">
        <v>1445</v>
      </c>
      <c r="J337" s="5">
        <v>20347</v>
      </c>
      <c r="K337" s="4" t="s">
        <v>1446</v>
      </c>
      <c r="L337" s="4" t="s">
        <v>1447</v>
      </c>
    </row>
    <row r="338" spans="1:12" x14ac:dyDescent="0.25">
      <c r="A338" s="4" t="s">
        <v>1255</v>
      </c>
      <c r="B338" s="4" t="s">
        <v>244</v>
      </c>
      <c r="C338" s="4" t="s">
        <v>1448</v>
      </c>
      <c r="D338" s="4" t="s">
        <v>1644</v>
      </c>
      <c r="E338" s="4">
        <v>20</v>
      </c>
      <c r="F338" s="4" t="s">
        <v>3</v>
      </c>
      <c r="G338" s="4">
        <v>75</v>
      </c>
      <c r="H338" s="4" t="s">
        <v>5</v>
      </c>
      <c r="I338" s="4" t="s">
        <v>1449</v>
      </c>
      <c r="J338" s="5">
        <v>47363</v>
      </c>
      <c r="K338" s="4" t="s">
        <v>1450</v>
      </c>
      <c r="L338" s="4" t="s">
        <v>1451</v>
      </c>
    </row>
    <row r="339" spans="1:12" x14ac:dyDescent="0.25">
      <c r="A339" s="4" t="s">
        <v>1255</v>
      </c>
      <c r="B339" s="4" t="s">
        <v>249</v>
      </c>
      <c r="C339" s="4" t="s">
        <v>1452</v>
      </c>
      <c r="D339" s="4" t="s">
        <v>1644</v>
      </c>
      <c r="E339" s="4">
        <v>20</v>
      </c>
      <c r="F339" s="4" t="s">
        <v>3</v>
      </c>
      <c r="G339" s="4">
        <v>75</v>
      </c>
      <c r="H339" s="4" t="s">
        <v>5</v>
      </c>
      <c r="I339" s="4" t="s">
        <v>1453</v>
      </c>
      <c r="J339" s="5">
        <v>20561</v>
      </c>
      <c r="K339" s="4" t="s">
        <v>1454</v>
      </c>
      <c r="L339" s="4" t="s">
        <v>1455</v>
      </c>
    </row>
    <row r="340" spans="1:12" x14ac:dyDescent="0.25">
      <c r="A340" s="4" t="s">
        <v>1255</v>
      </c>
      <c r="B340" s="4" t="s">
        <v>254</v>
      </c>
      <c r="C340" s="4" t="s">
        <v>1456</v>
      </c>
      <c r="D340" s="4" t="s">
        <v>1644</v>
      </c>
      <c r="E340" s="4">
        <v>20</v>
      </c>
      <c r="F340" s="4" t="s">
        <v>3</v>
      </c>
      <c r="G340" s="4">
        <v>75</v>
      </c>
      <c r="H340" s="4" t="s">
        <v>5</v>
      </c>
      <c r="I340" s="4" t="s">
        <v>1457</v>
      </c>
      <c r="J340" s="5">
        <v>22360</v>
      </c>
      <c r="K340" s="4" t="s">
        <v>1458</v>
      </c>
      <c r="L340" s="4" t="s">
        <v>1459</v>
      </c>
    </row>
    <row r="341" spans="1:12" x14ac:dyDescent="0.25">
      <c r="A341" s="4" t="s">
        <v>1255</v>
      </c>
      <c r="B341" s="4" t="s">
        <v>259</v>
      </c>
      <c r="C341" s="4" t="s">
        <v>1460</v>
      </c>
      <c r="D341" s="4" t="s">
        <v>1644</v>
      </c>
      <c r="E341" s="4">
        <v>20</v>
      </c>
      <c r="F341" s="4" t="s">
        <v>3</v>
      </c>
      <c r="G341" s="4">
        <v>75</v>
      </c>
      <c r="H341" s="4" t="s">
        <v>5</v>
      </c>
      <c r="I341" s="4" t="s">
        <v>1461</v>
      </c>
      <c r="J341" s="5">
        <v>20137</v>
      </c>
      <c r="K341" s="4" t="s">
        <v>1462</v>
      </c>
      <c r="L341" s="4" t="s">
        <v>1463</v>
      </c>
    </row>
    <row r="342" spans="1:12" x14ac:dyDescent="0.25">
      <c r="A342" s="4" t="s">
        <v>1255</v>
      </c>
      <c r="B342" s="4" t="s">
        <v>264</v>
      </c>
      <c r="C342" s="4" t="s">
        <v>1464</v>
      </c>
      <c r="D342" s="4" t="s">
        <v>1644</v>
      </c>
      <c r="E342" s="4">
        <v>20</v>
      </c>
      <c r="F342" s="4" t="s">
        <v>3</v>
      </c>
      <c r="G342" s="4">
        <v>75</v>
      </c>
      <c r="H342" s="4" t="s">
        <v>5</v>
      </c>
      <c r="I342" s="4" t="s">
        <v>1465</v>
      </c>
      <c r="J342" s="5">
        <v>20268</v>
      </c>
      <c r="K342" s="4" t="s">
        <v>1466</v>
      </c>
      <c r="L342" s="4" t="s">
        <v>1467</v>
      </c>
    </row>
    <row r="343" spans="1:12" x14ac:dyDescent="0.25">
      <c r="A343" s="4" t="s">
        <v>1255</v>
      </c>
      <c r="B343" s="4" t="s">
        <v>269</v>
      </c>
      <c r="C343" s="4" t="s">
        <v>1468</v>
      </c>
      <c r="D343" s="4" t="s">
        <v>1644</v>
      </c>
      <c r="E343" s="4">
        <v>20.2</v>
      </c>
      <c r="F343" s="4" t="s">
        <v>3</v>
      </c>
      <c r="G343" s="4">
        <v>75</v>
      </c>
      <c r="H343" s="4" t="s">
        <v>5</v>
      </c>
      <c r="I343" s="4" t="s">
        <v>1469</v>
      </c>
      <c r="J343" s="5">
        <v>20154</v>
      </c>
      <c r="K343" s="4" t="s">
        <v>1470</v>
      </c>
      <c r="L343" s="4" t="s">
        <v>1471</v>
      </c>
    </row>
    <row r="344" spans="1:12" x14ac:dyDescent="0.25">
      <c r="A344" s="4" t="s">
        <v>1255</v>
      </c>
      <c r="B344" s="4" t="s">
        <v>274</v>
      </c>
      <c r="C344" s="4" t="s">
        <v>1472</v>
      </c>
      <c r="D344" s="4" t="s">
        <v>1644</v>
      </c>
      <c r="E344" s="4">
        <v>20</v>
      </c>
      <c r="F344" s="4" t="s">
        <v>3</v>
      </c>
      <c r="G344" s="4">
        <v>75</v>
      </c>
      <c r="H344" s="4" t="s">
        <v>5</v>
      </c>
      <c r="I344" s="4" t="s">
        <v>1473</v>
      </c>
      <c r="J344" s="5">
        <v>22310</v>
      </c>
      <c r="K344" s="4" t="s">
        <v>1474</v>
      </c>
      <c r="L344" s="4" t="s">
        <v>1475</v>
      </c>
    </row>
    <row r="345" spans="1:12" x14ac:dyDescent="0.25">
      <c r="A345" s="4" t="s">
        <v>1255</v>
      </c>
      <c r="B345" s="4" t="s">
        <v>279</v>
      </c>
      <c r="C345" s="4" t="s">
        <v>1476</v>
      </c>
      <c r="D345" s="4" t="s">
        <v>1644</v>
      </c>
      <c r="E345" s="4">
        <v>20</v>
      </c>
      <c r="F345" s="4" t="s">
        <v>3</v>
      </c>
      <c r="G345" s="4">
        <v>75</v>
      </c>
      <c r="H345" s="4" t="s">
        <v>5</v>
      </c>
      <c r="I345" s="4" t="s">
        <v>1477</v>
      </c>
      <c r="J345" s="5">
        <v>47251</v>
      </c>
      <c r="K345" s="4" t="s">
        <v>1478</v>
      </c>
      <c r="L345" s="4" t="s">
        <v>1479</v>
      </c>
    </row>
    <row r="346" spans="1:12" x14ac:dyDescent="0.25">
      <c r="A346" s="4" t="s">
        <v>1255</v>
      </c>
      <c r="B346" s="4" t="s">
        <v>284</v>
      </c>
      <c r="C346" s="4" t="s">
        <v>1480</v>
      </c>
      <c r="D346" s="4" t="s">
        <v>1644</v>
      </c>
      <c r="E346" s="4">
        <v>20</v>
      </c>
      <c r="F346" s="4" t="s">
        <v>3</v>
      </c>
      <c r="G346" s="4">
        <v>75</v>
      </c>
      <c r="H346" s="4" t="s">
        <v>5</v>
      </c>
      <c r="I346" s="4" t="s">
        <v>1481</v>
      </c>
      <c r="J346" s="5">
        <v>47262</v>
      </c>
      <c r="K346" s="4" t="s">
        <v>1482</v>
      </c>
      <c r="L346" s="4" t="s">
        <v>1483</v>
      </c>
    </row>
    <row r="347" spans="1:12" x14ac:dyDescent="0.25">
      <c r="A347" s="4" t="s">
        <v>1255</v>
      </c>
      <c r="B347" s="4" t="s">
        <v>289</v>
      </c>
      <c r="C347" s="4" t="s">
        <v>1484</v>
      </c>
      <c r="D347" s="4" t="s">
        <v>1644</v>
      </c>
      <c r="E347" s="4">
        <v>20</v>
      </c>
      <c r="F347" s="4" t="s">
        <v>3</v>
      </c>
      <c r="G347" s="4">
        <v>75</v>
      </c>
      <c r="H347" s="4" t="s">
        <v>5</v>
      </c>
      <c r="I347" s="4" t="s">
        <v>1485</v>
      </c>
      <c r="J347" s="5">
        <v>47257</v>
      </c>
      <c r="K347" s="4" t="s">
        <v>1486</v>
      </c>
      <c r="L347" s="4" t="s">
        <v>1487</v>
      </c>
    </row>
    <row r="348" spans="1:12" x14ac:dyDescent="0.25">
      <c r="A348" s="4" t="s">
        <v>1255</v>
      </c>
      <c r="B348" s="4" t="s">
        <v>294</v>
      </c>
      <c r="C348" s="4" t="s">
        <v>1488</v>
      </c>
      <c r="D348" s="4" t="s">
        <v>1644</v>
      </c>
      <c r="E348" s="4">
        <v>5</v>
      </c>
      <c r="F348" s="4" t="s">
        <v>3</v>
      </c>
      <c r="G348" s="4">
        <v>75</v>
      </c>
      <c r="H348" s="4" t="s">
        <v>5</v>
      </c>
      <c r="I348" s="4" t="s">
        <v>1489</v>
      </c>
      <c r="J348" s="5">
        <v>47368</v>
      </c>
      <c r="K348" s="4" t="s">
        <v>1490</v>
      </c>
      <c r="L348" s="4" t="s">
        <v>1491</v>
      </c>
    </row>
    <row r="349" spans="1:12" x14ac:dyDescent="0.25">
      <c r="A349" s="4" t="s">
        <v>1255</v>
      </c>
      <c r="B349" s="4" t="s">
        <v>299</v>
      </c>
      <c r="C349" s="4" t="s">
        <v>1492</v>
      </c>
      <c r="D349" s="4" t="s">
        <v>1644</v>
      </c>
      <c r="E349" s="4">
        <v>20</v>
      </c>
      <c r="F349" s="4" t="s">
        <v>3</v>
      </c>
      <c r="G349" s="4">
        <v>75</v>
      </c>
      <c r="H349" s="4" t="s">
        <v>5</v>
      </c>
      <c r="I349" s="4" t="s">
        <v>1493</v>
      </c>
      <c r="J349" s="5">
        <v>23719</v>
      </c>
      <c r="K349" s="4" t="s">
        <v>1494</v>
      </c>
      <c r="L349" s="4" t="s">
        <v>1495</v>
      </c>
    </row>
    <row r="350" spans="1:12" x14ac:dyDescent="0.25">
      <c r="A350" s="4" t="s">
        <v>1255</v>
      </c>
      <c r="B350" s="4" t="s">
        <v>304</v>
      </c>
      <c r="C350" s="4" t="s">
        <v>1496</v>
      </c>
      <c r="D350" s="4" t="s">
        <v>1644</v>
      </c>
      <c r="E350" s="4">
        <v>20</v>
      </c>
      <c r="F350" s="4" t="s">
        <v>3</v>
      </c>
      <c r="G350" s="4">
        <v>75</v>
      </c>
      <c r="H350" s="4" t="s">
        <v>5</v>
      </c>
      <c r="I350" s="4" t="s">
        <v>1497</v>
      </c>
      <c r="J350" s="5">
        <v>21771</v>
      </c>
      <c r="K350" s="4" t="s">
        <v>1498</v>
      </c>
      <c r="L350" s="4" t="s">
        <v>1499</v>
      </c>
    </row>
    <row r="351" spans="1:12" x14ac:dyDescent="0.25">
      <c r="A351" s="4" t="s">
        <v>1255</v>
      </c>
      <c r="B351" s="4" t="s">
        <v>309</v>
      </c>
      <c r="C351" s="4" t="s">
        <v>1500</v>
      </c>
      <c r="D351" s="4" t="s">
        <v>1644</v>
      </c>
      <c r="E351" s="4">
        <v>20</v>
      </c>
      <c r="F351" s="4" t="s">
        <v>3</v>
      </c>
      <c r="G351" s="4">
        <v>75</v>
      </c>
      <c r="H351" s="4" t="s">
        <v>5</v>
      </c>
      <c r="I351" s="4" t="s">
        <v>1501</v>
      </c>
      <c r="J351" s="5">
        <v>20710</v>
      </c>
      <c r="K351" s="4" t="s">
        <v>1502</v>
      </c>
      <c r="L351" s="4" t="s">
        <v>1503</v>
      </c>
    </row>
    <row r="352" spans="1:12" x14ac:dyDescent="0.25">
      <c r="A352" s="4" t="s">
        <v>1255</v>
      </c>
      <c r="B352" s="4" t="s">
        <v>314</v>
      </c>
      <c r="C352" s="4" t="s">
        <v>1504</v>
      </c>
      <c r="D352" s="4" t="s">
        <v>1644</v>
      </c>
      <c r="E352" s="4">
        <v>20</v>
      </c>
      <c r="F352" s="4" t="s">
        <v>3</v>
      </c>
      <c r="G352" s="4">
        <v>75</v>
      </c>
      <c r="H352" s="4" t="s">
        <v>5</v>
      </c>
      <c r="I352" s="4" t="s">
        <v>1505</v>
      </c>
      <c r="J352" s="5">
        <v>21946</v>
      </c>
      <c r="K352" s="4" t="s">
        <v>1506</v>
      </c>
      <c r="L352" s="4" t="s">
        <v>1507</v>
      </c>
    </row>
    <row r="353" spans="1:12" x14ac:dyDescent="0.25">
      <c r="A353" s="4" t="s">
        <v>1255</v>
      </c>
      <c r="B353" s="4" t="s">
        <v>319</v>
      </c>
      <c r="C353" s="4" t="s">
        <v>1508</v>
      </c>
      <c r="D353" s="4" t="s">
        <v>1644</v>
      </c>
      <c r="E353" s="4">
        <v>10</v>
      </c>
      <c r="F353" s="4" t="s">
        <v>3</v>
      </c>
      <c r="G353" s="4">
        <v>75</v>
      </c>
      <c r="H353" s="4" t="s">
        <v>5</v>
      </c>
      <c r="I353" s="4" t="s">
        <v>1509</v>
      </c>
      <c r="J353" s="5">
        <v>47249</v>
      </c>
      <c r="K353" s="4" t="s">
        <v>1510</v>
      </c>
      <c r="L353" s="4" t="s">
        <v>1511</v>
      </c>
    </row>
    <row r="354" spans="1:12" x14ac:dyDescent="0.25">
      <c r="A354" s="4" t="s">
        <v>1255</v>
      </c>
      <c r="B354" s="4" t="s">
        <v>324</v>
      </c>
      <c r="C354" s="4" t="s">
        <v>1512</v>
      </c>
      <c r="D354" s="4" t="s">
        <v>1644</v>
      </c>
      <c r="E354" s="4">
        <v>20</v>
      </c>
      <c r="F354" s="4" t="s">
        <v>3</v>
      </c>
      <c r="G354" s="4">
        <v>75</v>
      </c>
      <c r="H354" s="4" t="s">
        <v>5</v>
      </c>
      <c r="I354" s="4" t="s">
        <v>1513</v>
      </c>
      <c r="J354" s="5">
        <v>24827</v>
      </c>
      <c r="K354" s="4" t="s">
        <v>1514</v>
      </c>
      <c r="L354" s="4" t="s">
        <v>1515</v>
      </c>
    </row>
    <row r="355" spans="1:12" x14ac:dyDescent="0.25">
      <c r="A355" s="4" t="s">
        <v>1255</v>
      </c>
      <c r="B355" s="4" t="s">
        <v>329</v>
      </c>
      <c r="C355" s="4" t="s">
        <v>1516</v>
      </c>
      <c r="D355" s="4" t="s">
        <v>1644</v>
      </c>
      <c r="E355" s="4">
        <v>20</v>
      </c>
      <c r="F355" s="4" t="s">
        <v>3</v>
      </c>
      <c r="G355" s="4">
        <v>75</v>
      </c>
      <c r="H355" s="4" t="s">
        <v>5</v>
      </c>
      <c r="I355" s="4" t="s">
        <v>1517</v>
      </c>
      <c r="J355" s="5">
        <v>27593</v>
      </c>
      <c r="K355" s="4" t="s">
        <v>1518</v>
      </c>
      <c r="L355" s="4" t="s">
        <v>1519</v>
      </c>
    </row>
    <row r="356" spans="1:12" x14ac:dyDescent="0.25">
      <c r="A356" s="4" t="s">
        <v>1255</v>
      </c>
      <c r="B356" s="4" t="s">
        <v>334</v>
      </c>
      <c r="C356" s="4" t="s">
        <v>1520</v>
      </c>
      <c r="D356" s="4" t="s">
        <v>1644</v>
      </c>
      <c r="E356" s="4">
        <v>20</v>
      </c>
      <c r="F356" s="4" t="s">
        <v>3</v>
      </c>
      <c r="G356" s="4">
        <v>75</v>
      </c>
      <c r="H356" s="4" t="s">
        <v>5</v>
      </c>
      <c r="I356" s="4" t="s">
        <v>1521</v>
      </c>
      <c r="J356" s="5">
        <v>20247</v>
      </c>
      <c r="K356" s="4" t="s">
        <v>1522</v>
      </c>
      <c r="L356" s="4" t="s">
        <v>1523</v>
      </c>
    </row>
    <row r="357" spans="1:12" x14ac:dyDescent="0.25">
      <c r="A357" s="4" t="s">
        <v>1255</v>
      </c>
      <c r="B357" s="4" t="s">
        <v>339</v>
      </c>
      <c r="C357" s="4" t="s">
        <v>1524</v>
      </c>
      <c r="D357" s="4" t="s">
        <v>1644</v>
      </c>
      <c r="E357" s="4">
        <v>20</v>
      </c>
      <c r="F357" s="4" t="s">
        <v>3</v>
      </c>
      <c r="G357" s="4">
        <v>75</v>
      </c>
      <c r="H357" s="4" t="s">
        <v>5</v>
      </c>
      <c r="I357" s="4" t="s">
        <v>1525</v>
      </c>
      <c r="J357" s="5">
        <v>24163</v>
      </c>
      <c r="K357" s="4" t="s">
        <v>1526</v>
      </c>
      <c r="L357" s="4" t="s">
        <v>1527</v>
      </c>
    </row>
    <row r="358" spans="1:12" x14ac:dyDescent="0.25">
      <c r="A358" s="4" t="s">
        <v>1255</v>
      </c>
      <c r="B358" s="4" t="s">
        <v>344</v>
      </c>
      <c r="C358" s="4" t="s">
        <v>1528</v>
      </c>
      <c r="D358" s="4" t="s">
        <v>1644</v>
      </c>
      <c r="E358" s="4">
        <v>20</v>
      </c>
      <c r="F358" s="4" t="s">
        <v>3</v>
      </c>
      <c r="G358" s="4">
        <v>75</v>
      </c>
      <c r="H358" s="4" t="s">
        <v>5</v>
      </c>
      <c r="I358" s="4" t="s">
        <v>1529</v>
      </c>
      <c r="J358" s="5">
        <v>47284</v>
      </c>
      <c r="K358" s="4" t="s">
        <v>1530</v>
      </c>
      <c r="L358" s="4" t="s">
        <v>1531</v>
      </c>
    </row>
    <row r="359" spans="1:12" x14ac:dyDescent="0.25">
      <c r="A359" s="4" t="s">
        <v>1255</v>
      </c>
      <c r="B359" s="4" t="s">
        <v>349</v>
      </c>
      <c r="C359" s="4" t="s">
        <v>1532</v>
      </c>
      <c r="D359" s="4" t="s">
        <v>1644</v>
      </c>
      <c r="E359" s="4">
        <v>20</v>
      </c>
      <c r="F359" s="4" t="s">
        <v>3</v>
      </c>
      <c r="G359" s="4">
        <v>75</v>
      </c>
      <c r="H359" s="4" t="s">
        <v>5</v>
      </c>
      <c r="I359" s="4" t="s">
        <v>1533</v>
      </c>
      <c r="J359" s="5">
        <v>20022</v>
      </c>
      <c r="K359" s="4" t="s">
        <v>1534</v>
      </c>
      <c r="L359" s="4" t="s">
        <v>1535</v>
      </c>
    </row>
    <row r="360" spans="1:12" x14ac:dyDescent="0.25">
      <c r="A360" s="4" t="s">
        <v>1255</v>
      </c>
      <c r="B360" s="4" t="s">
        <v>354</v>
      </c>
      <c r="C360" s="4" t="s">
        <v>1536</v>
      </c>
      <c r="D360" s="4" t="s">
        <v>1644</v>
      </c>
      <c r="E360" s="4">
        <v>20</v>
      </c>
      <c r="F360" s="4" t="s">
        <v>3</v>
      </c>
      <c r="G360" s="4">
        <v>75</v>
      </c>
      <c r="H360" s="4" t="s">
        <v>5</v>
      </c>
      <c r="I360" s="4" t="s">
        <v>1537</v>
      </c>
      <c r="J360" s="5">
        <v>22292</v>
      </c>
      <c r="K360" s="4" t="s">
        <v>1538</v>
      </c>
      <c r="L360" s="4" t="s">
        <v>1539</v>
      </c>
    </row>
    <row r="361" spans="1:12" x14ac:dyDescent="0.25">
      <c r="A361" s="4" t="s">
        <v>1255</v>
      </c>
      <c r="B361" s="4" t="s">
        <v>359</v>
      </c>
      <c r="C361" s="4" t="s">
        <v>1540</v>
      </c>
      <c r="D361" s="4" t="s">
        <v>1644</v>
      </c>
      <c r="E361" s="4">
        <v>18.7</v>
      </c>
      <c r="F361" s="4" t="s">
        <v>3</v>
      </c>
      <c r="G361" s="4">
        <v>75</v>
      </c>
      <c r="H361" s="4" t="s">
        <v>5</v>
      </c>
      <c r="I361" s="4" t="s">
        <v>1541</v>
      </c>
      <c r="J361" s="5">
        <v>47389</v>
      </c>
      <c r="K361" s="4" t="s">
        <v>1542</v>
      </c>
      <c r="L361" s="4" t="s">
        <v>1543</v>
      </c>
    </row>
    <row r="362" spans="1:12" x14ac:dyDescent="0.25">
      <c r="A362" s="4" t="s">
        <v>1255</v>
      </c>
      <c r="B362" s="4" t="s">
        <v>364</v>
      </c>
      <c r="C362" s="4" t="s">
        <v>1544</v>
      </c>
      <c r="D362" s="4" t="s">
        <v>1644</v>
      </c>
      <c r="E362" s="4">
        <v>20</v>
      </c>
      <c r="F362" s="4" t="s">
        <v>3</v>
      </c>
      <c r="G362" s="4">
        <v>75</v>
      </c>
      <c r="H362" s="4" t="s">
        <v>5</v>
      </c>
      <c r="I362" s="4" t="s">
        <v>1545</v>
      </c>
      <c r="J362" s="5">
        <v>47366</v>
      </c>
      <c r="K362" s="4" t="s">
        <v>1546</v>
      </c>
      <c r="L362" s="4" t="s">
        <v>1547</v>
      </c>
    </row>
    <row r="363" spans="1:12" x14ac:dyDescent="0.25">
      <c r="A363" s="4" t="s">
        <v>1255</v>
      </c>
      <c r="B363" s="4" t="s">
        <v>369</v>
      </c>
      <c r="C363" s="4" t="s">
        <v>1548</v>
      </c>
      <c r="D363" s="4" t="s">
        <v>1644</v>
      </c>
      <c r="E363" s="4">
        <v>20</v>
      </c>
      <c r="F363" s="4" t="s">
        <v>3</v>
      </c>
      <c r="G363" s="4">
        <v>75</v>
      </c>
      <c r="H363" s="4" t="s">
        <v>5</v>
      </c>
      <c r="I363" s="4" t="s">
        <v>1549</v>
      </c>
      <c r="J363" s="5">
        <v>24239</v>
      </c>
      <c r="K363" s="4" t="s">
        <v>1550</v>
      </c>
      <c r="L363" s="4" t="s">
        <v>1551</v>
      </c>
    </row>
    <row r="364" spans="1:12" x14ac:dyDescent="0.25">
      <c r="A364" s="4" t="s">
        <v>1255</v>
      </c>
      <c r="B364" s="4" t="s">
        <v>374</v>
      </c>
      <c r="C364" s="4" t="s">
        <v>1552</v>
      </c>
      <c r="D364" s="4" t="s">
        <v>1644</v>
      </c>
      <c r="E364" s="4">
        <v>20</v>
      </c>
      <c r="F364" s="4" t="s">
        <v>3</v>
      </c>
      <c r="G364" s="4">
        <v>75</v>
      </c>
      <c r="H364" s="4" t="s">
        <v>5</v>
      </c>
      <c r="I364" s="4" t="s">
        <v>1553</v>
      </c>
      <c r="J364" s="5">
        <v>21456</v>
      </c>
      <c r="K364" s="4" t="s">
        <v>1554</v>
      </c>
      <c r="L364" s="4" t="s">
        <v>1555</v>
      </c>
    </row>
    <row r="365" spans="1:12" x14ac:dyDescent="0.25">
      <c r="A365" s="4" t="s">
        <v>1255</v>
      </c>
      <c r="B365" s="4" t="s">
        <v>379</v>
      </c>
      <c r="C365" s="4" t="s">
        <v>1556</v>
      </c>
      <c r="D365" s="4" t="s">
        <v>1644</v>
      </c>
      <c r="E365" s="4">
        <v>20</v>
      </c>
      <c r="F365" s="4" t="s">
        <v>3</v>
      </c>
      <c r="G365" s="4">
        <v>75</v>
      </c>
      <c r="H365" s="4" t="s">
        <v>5</v>
      </c>
      <c r="I365" s="4" t="s">
        <v>1557</v>
      </c>
      <c r="J365" s="5">
        <v>40788</v>
      </c>
      <c r="K365" s="4" t="s">
        <v>1558</v>
      </c>
      <c r="L365" s="4" t="s">
        <v>1559</v>
      </c>
    </row>
    <row r="366" spans="1:12" x14ac:dyDescent="0.25">
      <c r="A366" s="4" t="s">
        <v>1255</v>
      </c>
      <c r="B366" s="4" t="s">
        <v>384</v>
      </c>
      <c r="C366" s="4" t="s">
        <v>1560</v>
      </c>
      <c r="D366" s="4" t="s">
        <v>1644</v>
      </c>
      <c r="E366" s="4">
        <v>18.3</v>
      </c>
      <c r="F366" s="4" t="s">
        <v>3</v>
      </c>
      <c r="G366" s="4">
        <v>75</v>
      </c>
      <c r="H366" s="4" t="s">
        <v>5</v>
      </c>
      <c r="I366" s="4" t="s">
        <v>1561</v>
      </c>
      <c r="J366" s="5">
        <v>20939</v>
      </c>
      <c r="K366" s="4" t="s">
        <v>1562</v>
      </c>
      <c r="L366" s="4" t="s">
        <v>1563</v>
      </c>
    </row>
    <row r="367" spans="1:12" x14ac:dyDescent="0.25">
      <c r="A367" s="4" t="s">
        <v>1255</v>
      </c>
      <c r="B367" s="4" t="s">
        <v>389</v>
      </c>
      <c r="C367" s="4" t="s">
        <v>1564</v>
      </c>
      <c r="D367" s="4" t="s">
        <v>1644</v>
      </c>
      <c r="E367" s="4">
        <v>20</v>
      </c>
      <c r="F367" s="4" t="s">
        <v>3</v>
      </c>
      <c r="G367" s="4">
        <v>75</v>
      </c>
      <c r="H367" s="4" t="s">
        <v>5</v>
      </c>
      <c r="I367" s="4" t="s">
        <v>1565</v>
      </c>
      <c r="J367" s="5">
        <v>27403</v>
      </c>
      <c r="K367" s="4" t="s">
        <v>1566</v>
      </c>
      <c r="L367" s="4" t="s">
        <v>1567</v>
      </c>
    </row>
    <row r="368" spans="1:12" x14ac:dyDescent="0.25">
      <c r="A368" s="4" t="s">
        <v>1255</v>
      </c>
      <c r="B368" s="4" t="s">
        <v>394</v>
      </c>
      <c r="C368" s="4" t="s">
        <v>1568</v>
      </c>
      <c r="D368" s="4" t="s">
        <v>1644</v>
      </c>
      <c r="E368" s="4">
        <v>20</v>
      </c>
      <c r="F368" s="4" t="s">
        <v>3</v>
      </c>
      <c r="G368" s="4">
        <v>75</v>
      </c>
      <c r="H368" s="4" t="s">
        <v>5</v>
      </c>
      <c r="I368" s="4" t="s">
        <v>1569</v>
      </c>
      <c r="J368" s="5">
        <v>27635</v>
      </c>
      <c r="K368" s="4" t="s">
        <v>1570</v>
      </c>
      <c r="L368" s="4" t="s">
        <v>1571</v>
      </c>
    </row>
    <row r="369" spans="1:12" x14ac:dyDescent="0.25">
      <c r="A369" s="4" t="s">
        <v>1255</v>
      </c>
      <c r="B369" s="4" t="s">
        <v>399</v>
      </c>
      <c r="C369" s="4" t="s">
        <v>1572</v>
      </c>
      <c r="D369" s="4" t="s">
        <v>1644</v>
      </c>
      <c r="E369" s="4">
        <v>20</v>
      </c>
      <c r="F369" s="4" t="s">
        <v>3</v>
      </c>
      <c r="G369" s="4">
        <v>75</v>
      </c>
      <c r="H369" s="4" t="s">
        <v>5</v>
      </c>
      <c r="I369" s="4" t="s">
        <v>1573</v>
      </c>
      <c r="J369" s="5">
        <v>26029</v>
      </c>
      <c r="K369" s="4" t="s">
        <v>1574</v>
      </c>
      <c r="L369" s="4" t="s">
        <v>1575</v>
      </c>
    </row>
    <row r="370" spans="1:12" x14ac:dyDescent="0.25">
      <c r="A370" s="4" t="s">
        <v>1255</v>
      </c>
      <c r="B370" s="4" t="s">
        <v>404</v>
      </c>
      <c r="C370" s="4" t="s">
        <v>1576</v>
      </c>
      <c r="D370" s="4" t="s">
        <v>1644</v>
      </c>
      <c r="E370" s="4">
        <v>20</v>
      </c>
      <c r="F370" s="4" t="s">
        <v>3</v>
      </c>
      <c r="G370" s="4">
        <v>75</v>
      </c>
      <c r="H370" s="4" t="s">
        <v>5</v>
      </c>
      <c r="I370" s="4" t="s">
        <v>1577</v>
      </c>
      <c r="J370" s="5">
        <v>47359</v>
      </c>
      <c r="K370" s="4" t="s">
        <v>1578</v>
      </c>
      <c r="L370" s="4" t="s">
        <v>1579</v>
      </c>
    </row>
    <row r="371" spans="1:12" x14ac:dyDescent="0.25">
      <c r="A371" s="4" t="s">
        <v>1255</v>
      </c>
      <c r="B371" s="4" t="s">
        <v>409</v>
      </c>
      <c r="C371" s="4" t="s">
        <v>1580</v>
      </c>
      <c r="D371" s="4" t="s">
        <v>1644</v>
      </c>
      <c r="E371" s="4">
        <v>20</v>
      </c>
      <c r="F371" s="4" t="s">
        <v>3</v>
      </c>
      <c r="G371" s="4">
        <v>75</v>
      </c>
      <c r="H371" s="4" t="s">
        <v>5</v>
      </c>
      <c r="I371" s="4" t="s">
        <v>1581</v>
      </c>
      <c r="J371" s="5">
        <v>32647</v>
      </c>
      <c r="K371" s="4" t="s">
        <v>1582</v>
      </c>
      <c r="L371" s="4" t="s">
        <v>1583</v>
      </c>
    </row>
    <row r="372" spans="1:12" x14ac:dyDescent="0.25">
      <c r="A372" s="4" t="s">
        <v>1255</v>
      </c>
      <c r="B372" s="4" t="s">
        <v>414</v>
      </c>
      <c r="C372" s="4" t="s">
        <v>1584</v>
      </c>
      <c r="D372" s="4" t="s">
        <v>1644</v>
      </c>
      <c r="E372" s="4">
        <v>20</v>
      </c>
      <c r="F372" s="4" t="s">
        <v>3</v>
      </c>
      <c r="G372" s="4">
        <v>75</v>
      </c>
      <c r="H372" s="4" t="s">
        <v>5</v>
      </c>
      <c r="I372" s="4" t="s">
        <v>1585</v>
      </c>
      <c r="J372" s="5">
        <v>32500</v>
      </c>
      <c r="K372" s="4" t="s">
        <v>1586</v>
      </c>
      <c r="L372" s="4" t="s">
        <v>1587</v>
      </c>
    </row>
    <row r="373" spans="1:12" x14ac:dyDescent="0.25">
      <c r="A373" s="4" t="s">
        <v>1255</v>
      </c>
      <c r="B373" s="4" t="s">
        <v>419</v>
      </c>
      <c r="C373" s="4" t="s">
        <v>1588</v>
      </c>
      <c r="D373" s="4" t="s">
        <v>1644</v>
      </c>
      <c r="E373" s="4">
        <v>20</v>
      </c>
      <c r="F373" s="4" t="s">
        <v>3</v>
      </c>
      <c r="G373" s="4">
        <v>75</v>
      </c>
      <c r="H373" s="4" t="s">
        <v>5</v>
      </c>
      <c r="I373" s="4" t="s">
        <v>1589</v>
      </c>
      <c r="J373" s="5">
        <v>20716</v>
      </c>
      <c r="K373" s="4" t="s">
        <v>1590</v>
      </c>
      <c r="L373" s="4" t="s">
        <v>1591</v>
      </c>
    </row>
    <row r="374" spans="1:12" x14ac:dyDescent="0.25">
      <c r="A374" s="4" t="s">
        <v>1255</v>
      </c>
      <c r="B374" s="4" t="s">
        <v>424</v>
      </c>
      <c r="C374" s="4" t="s">
        <v>1592</v>
      </c>
      <c r="D374" s="4" t="s">
        <v>1644</v>
      </c>
      <c r="E374" s="4">
        <v>20</v>
      </c>
      <c r="F374" s="4" t="s">
        <v>3</v>
      </c>
      <c r="G374" s="4">
        <v>75</v>
      </c>
      <c r="H374" s="4" t="s">
        <v>5</v>
      </c>
      <c r="I374" s="4" t="s">
        <v>1593</v>
      </c>
      <c r="J374" s="5">
        <v>20105</v>
      </c>
      <c r="K374" s="4" t="s">
        <v>1594</v>
      </c>
      <c r="L374" s="4" t="s">
        <v>1595</v>
      </c>
    </row>
    <row r="375" spans="1:12" x14ac:dyDescent="0.25">
      <c r="A375" s="4" t="s">
        <v>1255</v>
      </c>
      <c r="B375" s="4" t="s">
        <v>429</v>
      </c>
      <c r="C375" s="4" t="s">
        <v>1596</v>
      </c>
      <c r="D375" s="4" t="s">
        <v>1644</v>
      </c>
      <c r="E375" s="4">
        <v>20</v>
      </c>
      <c r="F375" s="4" t="s">
        <v>3</v>
      </c>
      <c r="G375" s="4">
        <v>75</v>
      </c>
      <c r="H375" s="4" t="s">
        <v>5</v>
      </c>
      <c r="I375" s="4" t="s">
        <v>1597</v>
      </c>
      <c r="J375" s="5">
        <v>23871</v>
      </c>
      <c r="K375" s="4" t="s">
        <v>1598</v>
      </c>
      <c r="L375" s="4" t="s">
        <v>1599</v>
      </c>
    </row>
    <row r="376" spans="1:12" x14ac:dyDescent="0.25">
      <c r="A376" s="4" t="s">
        <v>1255</v>
      </c>
      <c r="B376" s="4" t="s">
        <v>434</v>
      </c>
      <c r="C376" s="4" t="s">
        <v>1600</v>
      </c>
      <c r="D376" s="4" t="s">
        <v>1644</v>
      </c>
      <c r="E376" s="4">
        <v>20</v>
      </c>
      <c r="F376" s="4" t="s">
        <v>3</v>
      </c>
      <c r="G376" s="4">
        <v>75</v>
      </c>
      <c r="H376" s="4" t="s">
        <v>5</v>
      </c>
      <c r="I376" s="4" t="s">
        <v>1601</v>
      </c>
      <c r="J376" s="5">
        <v>21123</v>
      </c>
      <c r="K376" s="4" t="s">
        <v>1602</v>
      </c>
      <c r="L376" s="4" t="s">
        <v>1603</v>
      </c>
    </row>
    <row r="377" spans="1:12" x14ac:dyDescent="0.25">
      <c r="A377" s="4" t="s">
        <v>1255</v>
      </c>
      <c r="B377" s="4" t="s">
        <v>439</v>
      </c>
      <c r="C377" s="4" t="s">
        <v>1604</v>
      </c>
      <c r="D377" s="4" t="s">
        <v>1644</v>
      </c>
      <c r="E377" s="4">
        <v>20</v>
      </c>
      <c r="F377" s="4" t="s">
        <v>3</v>
      </c>
      <c r="G377" s="4">
        <v>75</v>
      </c>
      <c r="H377" s="4" t="s">
        <v>5</v>
      </c>
      <c r="I377" s="4" t="s">
        <v>1605</v>
      </c>
      <c r="J377" s="5">
        <v>24836</v>
      </c>
      <c r="K377" s="4" t="s">
        <v>1606</v>
      </c>
      <c r="L377" s="4" t="s">
        <v>1607</v>
      </c>
    </row>
    <row r="378" spans="1:12" x14ac:dyDescent="0.25">
      <c r="A378" s="4" t="s">
        <v>1255</v>
      </c>
      <c r="B378" s="4" t="s">
        <v>444</v>
      </c>
      <c r="C378" s="4" t="s">
        <v>1608</v>
      </c>
      <c r="D378" s="4" t="s">
        <v>1644</v>
      </c>
      <c r="E378" s="4">
        <v>20</v>
      </c>
      <c r="F378" s="4" t="s">
        <v>3</v>
      </c>
      <c r="G378" s="4">
        <v>75</v>
      </c>
      <c r="H378" s="4" t="s">
        <v>5</v>
      </c>
      <c r="I378" s="4" t="s">
        <v>1609</v>
      </c>
      <c r="J378" s="5">
        <v>34816</v>
      </c>
      <c r="K378" s="4" t="s">
        <v>1610</v>
      </c>
      <c r="L378" s="4" t="s">
        <v>1611</v>
      </c>
    </row>
    <row r="379" spans="1:12" x14ac:dyDescent="0.25">
      <c r="A379" s="4" t="s">
        <v>1255</v>
      </c>
      <c r="B379" s="4" t="s">
        <v>449</v>
      </c>
      <c r="C379" s="4" t="s">
        <v>1612</v>
      </c>
      <c r="D379" s="4" t="s">
        <v>1644</v>
      </c>
      <c r="E379" s="4">
        <v>20</v>
      </c>
      <c r="F379" s="4" t="s">
        <v>3</v>
      </c>
      <c r="G379" s="4">
        <v>75</v>
      </c>
      <c r="H379" s="4" t="s">
        <v>5</v>
      </c>
      <c r="I379" s="4" t="s">
        <v>1613</v>
      </c>
      <c r="J379" s="5">
        <v>21336</v>
      </c>
      <c r="K379" s="4" t="s">
        <v>1614</v>
      </c>
      <c r="L379" s="4" t="s">
        <v>1615</v>
      </c>
    </row>
    <row r="380" spans="1:12" x14ac:dyDescent="0.25">
      <c r="A380" s="4" t="s">
        <v>1255</v>
      </c>
      <c r="B380" s="4" t="s">
        <v>454</v>
      </c>
      <c r="C380" s="4" t="s">
        <v>1616</v>
      </c>
      <c r="D380" s="4" t="s">
        <v>1644</v>
      </c>
      <c r="E380" s="4">
        <v>20</v>
      </c>
      <c r="F380" s="4" t="s">
        <v>3</v>
      </c>
      <c r="G380" s="4">
        <v>75</v>
      </c>
      <c r="H380" s="4" t="s">
        <v>5</v>
      </c>
      <c r="I380" s="4" t="s">
        <v>1617</v>
      </c>
      <c r="J380" s="5">
        <v>32573</v>
      </c>
      <c r="K380" s="4" t="s">
        <v>1618</v>
      </c>
      <c r="L380" s="4" t="s">
        <v>1619</v>
      </c>
    </row>
    <row r="381" spans="1:12" x14ac:dyDescent="0.25">
      <c r="A381" s="4" t="s">
        <v>1255</v>
      </c>
      <c r="B381" s="4" t="s">
        <v>459</v>
      </c>
      <c r="C381" s="4" t="s">
        <v>1620</v>
      </c>
      <c r="D381" s="4" t="s">
        <v>1644</v>
      </c>
      <c r="E381" s="4">
        <v>20</v>
      </c>
      <c r="F381" s="4" t="s">
        <v>3</v>
      </c>
      <c r="G381" s="4">
        <v>75</v>
      </c>
      <c r="H381" s="4" t="s">
        <v>5</v>
      </c>
      <c r="I381" s="4" t="s">
        <v>1621</v>
      </c>
      <c r="J381" s="5">
        <v>20108</v>
      </c>
      <c r="K381" s="4" t="s">
        <v>1622</v>
      </c>
      <c r="L381" s="4" t="s">
        <v>1623</v>
      </c>
    </row>
    <row r="382" spans="1:12" x14ac:dyDescent="0.25">
      <c r="A382" s="4" t="s">
        <v>1255</v>
      </c>
      <c r="B382" s="4" t="s">
        <v>464</v>
      </c>
      <c r="C382" s="4" t="s">
        <v>1624</v>
      </c>
      <c r="D382" s="4" t="s">
        <v>1644</v>
      </c>
      <c r="E382" s="4">
        <v>18.600000000000001</v>
      </c>
      <c r="F382" s="4" t="s">
        <v>3</v>
      </c>
      <c r="G382" s="4">
        <v>75</v>
      </c>
      <c r="H382" s="4" t="s">
        <v>5</v>
      </c>
      <c r="I382" s="4" t="s">
        <v>1625</v>
      </c>
      <c r="J382" s="5">
        <v>48511</v>
      </c>
      <c r="K382" s="4" t="s">
        <v>1626</v>
      </c>
      <c r="L382" s="4" t="s">
        <v>1627</v>
      </c>
    </row>
    <row r="383" spans="1:12" x14ac:dyDescent="0.25">
      <c r="A383" s="4" t="s">
        <v>1255</v>
      </c>
      <c r="B383" s="4" t="s">
        <v>469</v>
      </c>
      <c r="C383" s="4" t="s">
        <v>1628</v>
      </c>
      <c r="D383" s="4" t="s">
        <v>1644</v>
      </c>
      <c r="E383" s="4">
        <v>20</v>
      </c>
      <c r="F383" s="4" t="s">
        <v>3</v>
      </c>
      <c r="G383" s="4">
        <v>75</v>
      </c>
      <c r="H383" s="4" t="s">
        <v>5</v>
      </c>
      <c r="I383" s="4" t="s">
        <v>1629</v>
      </c>
      <c r="J383" s="5">
        <v>48509</v>
      </c>
      <c r="K383" s="4" t="s">
        <v>1630</v>
      </c>
      <c r="L383" s="4" t="s">
        <v>1631</v>
      </c>
    </row>
    <row r="384" spans="1:12" x14ac:dyDescent="0.25">
      <c r="A384" s="4" t="s">
        <v>1255</v>
      </c>
      <c r="B384" s="4" t="s">
        <v>474</v>
      </c>
      <c r="C384" s="4" t="s">
        <v>1632</v>
      </c>
      <c r="D384" s="4" t="s">
        <v>1644</v>
      </c>
      <c r="E384" s="4">
        <v>20</v>
      </c>
      <c r="F384" s="4" t="s">
        <v>3</v>
      </c>
      <c r="G384" s="4">
        <v>75</v>
      </c>
      <c r="H384" s="4" t="s">
        <v>5</v>
      </c>
      <c r="I384" s="4" t="s">
        <v>1633</v>
      </c>
      <c r="J384" s="5">
        <v>24235</v>
      </c>
      <c r="K384" s="4" t="s">
        <v>1634</v>
      </c>
      <c r="L384" s="4" t="s">
        <v>1635</v>
      </c>
    </row>
    <row r="385" spans="1:12" x14ac:dyDescent="0.25">
      <c r="A385" s="4" t="s">
        <v>1255</v>
      </c>
      <c r="B385" s="4" t="s">
        <v>479</v>
      </c>
      <c r="C385" s="4" t="s">
        <v>1636</v>
      </c>
      <c r="D385" s="4" t="s">
        <v>1644</v>
      </c>
      <c r="E385" s="4">
        <v>20</v>
      </c>
      <c r="F385" s="4" t="s">
        <v>3</v>
      </c>
      <c r="G385" s="4">
        <v>75</v>
      </c>
      <c r="H385" s="4" t="s">
        <v>5</v>
      </c>
      <c r="I385" s="4" t="s">
        <v>1637</v>
      </c>
      <c r="J385" s="5">
        <v>32372</v>
      </c>
      <c r="K385" s="4" t="s">
        <v>1638</v>
      </c>
      <c r="L385" s="4" t="s">
        <v>1639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85"/>
  <sheetViews>
    <sheetView workbookViewId="0">
      <selection activeCell="H128" sqref="H128"/>
    </sheetView>
  </sheetViews>
  <sheetFormatPr defaultRowHeight="15" x14ac:dyDescent="0.25"/>
  <cols>
    <col min="1" max="1" width="11.7109375" style="4" customWidth="1"/>
    <col min="2" max="2" width="8.85546875" style="4" customWidth="1"/>
    <col min="3" max="3" width="9.140625" style="4" customWidth="1"/>
    <col min="4" max="4" width="8.5703125" style="4" customWidth="1"/>
    <col min="5" max="5" width="6.5703125" style="5" customWidth="1"/>
    <col min="6" max="6" width="11" style="4" customWidth="1"/>
    <col min="7" max="7" width="33.140625" style="4" customWidth="1"/>
  </cols>
  <sheetData>
    <row r="1" spans="1:7" ht="24.75" customHeight="1" x14ac:dyDescent="0.25">
      <c r="A1" s="2" t="s">
        <v>1653</v>
      </c>
      <c r="B1" s="2" t="s">
        <v>1654</v>
      </c>
      <c r="C1" s="2" t="s">
        <v>1655</v>
      </c>
      <c r="D1" s="2" t="s">
        <v>1656</v>
      </c>
      <c r="E1" s="3" t="s">
        <v>1657</v>
      </c>
      <c r="F1" s="2" t="s">
        <v>1645</v>
      </c>
      <c r="G1" s="2" t="s">
        <v>1646</v>
      </c>
    </row>
    <row r="2" spans="1:7" x14ac:dyDescent="0.25">
      <c r="A2" s="4" t="s">
        <v>1</v>
      </c>
      <c r="B2" s="4" t="s">
        <v>2</v>
      </c>
      <c r="C2" s="4">
        <v>20</v>
      </c>
      <c r="D2" s="4" t="s">
        <v>6</v>
      </c>
      <c r="E2" s="5">
        <v>20764</v>
      </c>
      <c r="F2" s="4" t="s">
        <v>7</v>
      </c>
      <c r="G2" s="4" t="s">
        <v>8</v>
      </c>
    </row>
    <row r="3" spans="1:7" x14ac:dyDescent="0.25">
      <c r="A3" s="4" t="s">
        <v>1</v>
      </c>
      <c r="B3" s="4" t="s">
        <v>9</v>
      </c>
      <c r="C3" s="4">
        <v>20</v>
      </c>
      <c r="D3" s="4" t="s">
        <v>11</v>
      </c>
      <c r="E3" s="5">
        <v>20653</v>
      </c>
      <c r="F3" s="4" t="s">
        <v>12</v>
      </c>
      <c r="G3" s="4" t="s">
        <v>13</v>
      </c>
    </row>
    <row r="4" spans="1:7" x14ac:dyDescent="0.25">
      <c r="A4" s="4" t="s">
        <v>1</v>
      </c>
      <c r="B4" s="4" t="s">
        <v>14</v>
      </c>
      <c r="C4" s="4">
        <v>20</v>
      </c>
      <c r="D4" s="4" t="s">
        <v>16</v>
      </c>
      <c r="E4" s="5">
        <v>47339</v>
      </c>
      <c r="F4" s="4" t="s">
        <v>17</v>
      </c>
      <c r="G4" s="4" t="s">
        <v>18</v>
      </c>
    </row>
    <row r="5" spans="1:7" x14ac:dyDescent="0.25">
      <c r="A5" s="4" t="s">
        <v>1</v>
      </c>
      <c r="B5" s="4" t="s">
        <v>19</v>
      </c>
      <c r="C5" s="4">
        <v>20</v>
      </c>
      <c r="D5" s="4" t="s">
        <v>21</v>
      </c>
      <c r="E5" s="5">
        <v>32398</v>
      </c>
      <c r="F5" s="4" t="s">
        <v>22</v>
      </c>
      <c r="G5" s="4" t="s">
        <v>23</v>
      </c>
    </row>
    <row r="6" spans="1:7" x14ac:dyDescent="0.25">
      <c r="A6" s="4" t="s">
        <v>1</v>
      </c>
      <c r="B6" s="4" t="s">
        <v>24</v>
      </c>
      <c r="C6" s="4">
        <v>20</v>
      </c>
      <c r="D6" s="4" t="s">
        <v>26</v>
      </c>
      <c r="E6" s="5">
        <v>32548</v>
      </c>
      <c r="F6" s="4" t="s">
        <v>27</v>
      </c>
      <c r="G6" s="4" t="s">
        <v>28</v>
      </c>
    </row>
    <row r="7" spans="1:7" x14ac:dyDescent="0.25">
      <c r="A7" s="4" t="s">
        <v>1</v>
      </c>
      <c r="B7" s="4" t="s">
        <v>29</v>
      </c>
      <c r="C7" s="4">
        <v>20</v>
      </c>
      <c r="D7" s="4" t="s">
        <v>31</v>
      </c>
      <c r="E7" s="5">
        <v>20336</v>
      </c>
      <c r="F7" s="4" t="s">
        <v>32</v>
      </c>
      <c r="G7" s="4" t="s">
        <v>33</v>
      </c>
    </row>
    <row r="8" spans="1:7" x14ac:dyDescent="0.25">
      <c r="A8" s="4" t="s">
        <v>1</v>
      </c>
      <c r="B8" s="4" t="s">
        <v>34</v>
      </c>
      <c r="C8" s="4">
        <v>20</v>
      </c>
      <c r="D8" s="4" t="s">
        <v>36</v>
      </c>
      <c r="E8" s="5">
        <v>21575</v>
      </c>
      <c r="F8" s="4" t="s">
        <v>37</v>
      </c>
      <c r="G8" s="4" t="s">
        <v>38</v>
      </c>
    </row>
    <row r="9" spans="1:7" x14ac:dyDescent="0.25">
      <c r="A9" s="4" t="s">
        <v>1</v>
      </c>
      <c r="B9" s="4" t="s">
        <v>39</v>
      </c>
      <c r="C9" s="4">
        <v>20</v>
      </c>
      <c r="D9" s="4" t="s">
        <v>41</v>
      </c>
      <c r="E9" s="5">
        <v>47358</v>
      </c>
      <c r="F9" s="4" t="s">
        <v>42</v>
      </c>
      <c r="G9" s="4" t="s">
        <v>43</v>
      </c>
    </row>
    <row r="10" spans="1:7" x14ac:dyDescent="0.25">
      <c r="A10" s="4" t="s">
        <v>1</v>
      </c>
      <c r="B10" s="4" t="s">
        <v>44</v>
      </c>
      <c r="C10" s="4">
        <v>20</v>
      </c>
      <c r="D10" s="4" t="s">
        <v>46</v>
      </c>
      <c r="E10" s="5">
        <v>24151</v>
      </c>
      <c r="F10" s="4" t="s">
        <v>47</v>
      </c>
      <c r="G10" s="4" t="s">
        <v>48</v>
      </c>
    </row>
    <row r="11" spans="1:7" x14ac:dyDescent="0.25">
      <c r="A11" s="4" t="s">
        <v>1</v>
      </c>
      <c r="B11" s="4" t="s">
        <v>49</v>
      </c>
      <c r="C11" s="4">
        <v>20</v>
      </c>
      <c r="D11" s="4" t="s">
        <v>51</v>
      </c>
      <c r="E11" s="5">
        <v>20209</v>
      </c>
      <c r="F11" s="4" t="s">
        <v>52</v>
      </c>
      <c r="G11" s="4" t="s">
        <v>53</v>
      </c>
    </row>
    <row r="12" spans="1:7" x14ac:dyDescent="0.25">
      <c r="A12" s="4" t="s">
        <v>1</v>
      </c>
      <c r="B12" s="4" t="s">
        <v>54</v>
      </c>
      <c r="C12" s="4">
        <v>20</v>
      </c>
      <c r="D12" s="4" t="s">
        <v>56</v>
      </c>
      <c r="E12" s="5">
        <v>20147</v>
      </c>
      <c r="F12" s="4" t="s">
        <v>57</v>
      </c>
      <c r="G12" s="4" t="s">
        <v>58</v>
      </c>
    </row>
    <row r="13" spans="1:7" x14ac:dyDescent="0.25">
      <c r="A13" s="4" t="s">
        <v>1</v>
      </c>
      <c r="B13" s="4" t="s">
        <v>59</v>
      </c>
      <c r="C13" s="4">
        <v>20</v>
      </c>
      <c r="D13" s="4" t="s">
        <v>61</v>
      </c>
      <c r="E13" s="5">
        <v>34961</v>
      </c>
      <c r="F13" s="4" t="s">
        <v>62</v>
      </c>
      <c r="G13" s="4" t="s">
        <v>63</v>
      </c>
    </row>
    <row r="14" spans="1:7" x14ac:dyDescent="0.25">
      <c r="A14" s="4" t="s">
        <v>1</v>
      </c>
      <c r="B14" s="4" t="s">
        <v>64</v>
      </c>
      <c r="C14" s="4">
        <v>18.3</v>
      </c>
      <c r="D14" s="4" t="s">
        <v>66</v>
      </c>
      <c r="E14" s="5">
        <v>21301</v>
      </c>
      <c r="F14" s="4" t="s">
        <v>67</v>
      </c>
      <c r="G14" s="4" t="s">
        <v>68</v>
      </c>
    </row>
    <row r="15" spans="1:7" x14ac:dyDescent="0.25">
      <c r="A15" s="4" t="s">
        <v>1</v>
      </c>
      <c r="B15" s="4" t="s">
        <v>69</v>
      </c>
      <c r="C15" s="4">
        <v>20</v>
      </c>
      <c r="D15" s="4" t="s">
        <v>71</v>
      </c>
      <c r="E15" s="5">
        <v>24845</v>
      </c>
      <c r="F15" s="4" t="s">
        <v>72</v>
      </c>
      <c r="G15" s="4" t="s">
        <v>73</v>
      </c>
    </row>
    <row r="16" spans="1:7" x14ac:dyDescent="0.25">
      <c r="A16" s="4" t="s">
        <v>1</v>
      </c>
      <c r="B16" s="4" t="s">
        <v>74</v>
      </c>
      <c r="C16" s="4">
        <v>20</v>
      </c>
      <c r="D16" s="4" t="s">
        <v>76</v>
      </c>
      <c r="E16" s="5">
        <v>24320</v>
      </c>
      <c r="F16" s="4" t="s">
        <v>77</v>
      </c>
      <c r="G16" s="4" t="s">
        <v>78</v>
      </c>
    </row>
    <row r="17" spans="1:7" x14ac:dyDescent="0.25">
      <c r="A17" s="4" t="s">
        <v>1</v>
      </c>
      <c r="B17" s="4" t="s">
        <v>79</v>
      </c>
      <c r="C17" s="4">
        <v>20</v>
      </c>
      <c r="D17" s="4" t="s">
        <v>81</v>
      </c>
      <c r="E17" s="5">
        <v>22442</v>
      </c>
      <c r="F17" s="4" t="s">
        <v>82</v>
      </c>
      <c r="G17" s="4" t="s">
        <v>83</v>
      </c>
    </row>
    <row r="18" spans="1:7" x14ac:dyDescent="0.25">
      <c r="A18" s="4" t="s">
        <v>1</v>
      </c>
      <c r="B18" s="4" t="s">
        <v>84</v>
      </c>
      <c r="C18" s="4">
        <v>20</v>
      </c>
      <c r="D18" s="4" t="s">
        <v>86</v>
      </c>
      <c r="E18" s="5">
        <v>29241</v>
      </c>
      <c r="F18" s="4" t="s">
        <v>87</v>
      </c>
      <c r="G18" s="4" t="s">
        <v>88</v>
      </c>
    </row>
    <row r="19" spans="1:7" x14ac:dyDescent="0.25">
      <c r="A19" s="4" t="s">
        <v>1</v>
      </c>
      <c r="B19" s="4" t="s">
        <v>89</v>
      </c>
      <c r="C19" s="4">
        <v>20.9</v>
      </c>
      <c r="D19" s="4" t="s">
        <v>91</v>
      </c>
      <c r="E19" s="5">
        <v>21885</v>
      </c>
      <c r="F19" s="4" t="s">
        <v>92</v>
      </c>
      <c r="G19" s="4" t="s">
        <v>93</v>
      </c>
    </row>
    <row r="20" spans="1:7" x14ac:dyDescent="0.25">
      <c r="A20" s="4" t="s">
        <v>1</v>
      </c>
      <c r="B20" s="4" t="s">
        <v>94</v>
      </c>
      <c r="C20" s="4">
        <v>20</v>
      </c>
      <c r="D20" s="4" t="s">
        <v>96</v>
      </c>
      <c r="E20" s="5">
        <v>47292</v>
      </c>
      <c r="F20" s="4" t="s">
        <v>97</v>
      </c>
      <c r="G20" s="4" t="s">
        <v>98</v>
      </c>
    </row>
    <row r="21" spans="1:7" x14ac:dyDescent="0.25">
      <c r="A21" s="4" t="s">
        <v>1</v>
      </c>
      <c r="B21" s="4" t="s">
        <v>99</v>
      </c>
      <c r="C21" s="4">
        <v>20</v>
      </c>
      <c r="D21" s="4" t="s">
        <v>101</v>
      </c>
      <c r="E21" s="5">
        <v>24175</v>
      </c>
      <c r="F21" s="4" t="s">
        <v>102</v>
      </c>
      <c r="G21" s="4" t="s">
        <v>103</v>
      </c>
    </row>
    <row r="22" spans="1:7" x14ac:dyDescent="0.25">
      <c r="A22" s="4" t="s">
        <v>1</v>
      </c>
      <c r="B22" s="4" t="s">
        <v>104</v>
      </c>
      <c r="C22" s="4">
        <v>20</v>
      </c>
      <c r="D22" s="4" t="s">
        <v>106</v>
      </c>
      <c r="E22" s="5">
        <v>24066</v>
      </c>
      <c r="F22" s="4" t="s">
        <v>107</v>
      </c>
      <c r="G22" s="4" t="s">
        <v>108</v>
      </c>
    </row>
    <row r="23" spans="1:7" x14ac:dyDescent="0.25">
      <c r="A23" s="4" t="s">
        <v>1</v>
      </c>
      <c r="B23" s="4" t="s">
        <v>109</v>
      </c>
      <c r="C23" s="4">
        <v>20</v>
      </c>
      <c r="D23" s="4" t="s">
        <v>111</v>
      </c>
      <c r="E23" s="5">
        <v>31131</v>
      </c>
      <c r="F23" s="4" t="s">
        <v>112</v>
      </c>
      <c r="G23" s="4" t="s">
        <v>113</v>
      </c>
    </row>
    <row r="24" spans="1:7" x14ac:dyDescent="0.25">
      <c r="A24" s="4" t="s">
        <v>1</v>
      </c>
      <c r="B24" s="4" t="s">
        <v>114</v>
      </c>
      <c r="C24" s="4">
        <v>20</v>
      </c>
      <c r="D24" s="4" t="s">
        <v>116</v>
      </c>
      <c r="E24" s="5">
        <v>20160</v>
      </c>
      <c r="F24" s="4" t="s">
        <v>117</v>
      </c>
      <c r="G24" s="4" t="s">
        <v>118</v>
      </c>
    </row>
    <row r="25" spans="1:7" x14ac:dyDescent="0.25">
      <c r="A25" s="4" t="s">
        <v>1</v>
      </c>
      <c r="B25" s="4" t="s">
        <v>119</v>
      </c>
      <c r="C25" s="4">
        <v>20</v>
      </c>
      <c r="D25" s="4" t="s">
        <v>121</v>
      </c>
      <c r="E25" s="5">
        <v>20112</v>
      </c>
      <c r="F25" s="4" t="s">
        <v>122</v>
      </c>
      <c r="G25" s="4" t="s">
        <v>123</v>
      </c>
    </row>
    <row r="26" spans="1:7" x14ac:dyDescent="0.25">
      <c r="A26" s="4" t="s">
        <v>1</v>
      </c>
      <c r="B26" s="4" t="s">
        <v>124</v>
      </c>
      <c r="C26" s="4">
        <v>20</v>
      </c>
      <c r="D26" s="4" t="s">
        <v>126</v>
      </c>
      <c r="E26" s="5">
        <v>32640</v>
      </c>
      <c r="F26" s="4" t="s">
        <v>127</v>
      </c>
      <c r="G26" s="4" t="s">
        <v>128</v>
      </c>
    </row>
    <row r="27" spans="1:7" x14ac:dyDescent="0.25">
      <c r="A27" s="4" t="s">
        <v>1</v>
      </c>
      <c r="B27" s="4" t="s">
        <v>129</v>
      </c>
      <c r="C27" s="4">
        <v>20</v>
      </c>
      <c r="D27" s="4" t="s">
        <v>131</v>
      </c>
      <c r="E27" s="5">
        <v>20152</v>
      </c>
      <c r="F27" s="4" t="s">
        <v>132</v>
      </c>
      <c r="G27" s="4" t="s">
        <v>133</v>
      </c>
    </row>
    <row r="28" spans="1:7" x14ac:dyDescent="0.25">
      <c r="A28" s="4" t="s">
        <v>1</v>
      </c>
      <c r="B28" s="4" t="s">
        <v>134</v>
      </c>
      <c r="C28" s="4">
        <v>20</v>
      </c>
      <c r="D28" s="4" t="s">
        <v>136</v>
      </c>
      <c r="E28" s="5">
        <v>24238</v>
      </c>
      <c r="F28" s="4" t="s">
        <v>137</v>
      </c>
      <c r="G28" s="4" t="s">
        <v>138</v>
      </c>
    </row>
    <row r="29" spans="1:7" x14ac:dyDescent="0.25">
      <c r="A29" s="4" t="s">
        <v>1</v>
      </c>
      <c r="B29" s="4" t="s">
        <v>139</v>
      </c>
      <c r="C29" s="4">
        <v>20</v>
      </c>
      <c r="D29" s="4" t="s">
        <v>141</v>
      </c>
      <c r="E29" s="5">
        <v>22325</v>
      </c>
      <c r="F29" s="4" t="s">
        <v>142</v>
      </c>
      <c r="G29" s="4" t="s">
        <v>143</v>
      </c>
    </row>
    <row r="30" spans="1:7" x14ac:dyDescent="0.25">
      <c r="A30" s="4" t="s">
        <v>1</v>
      </c>
      <c r="B30" s="4" t="s">
        <v>144</v>
      </c>
      <c r="C30" s="4">
        <v>20</v>
      </c>
      <c r="D30" s="4" t="s">
        <v>146</v>
      </c>
      <c r="E30" s="5">
        <v>47387</v>
      </c>
      <c r="F30" s="4" t="s">
        <v>147</v>
      </c>
      <c r="G30" s="4" t="s">
        <v>148</v>
      </c>
    </row>
    <row r="31" spans="1:7" x14ac:dyDescent="0.25">
      <c r="A31" s="4" t="s">
        <v>1</v>
      </c>
      <c r="B31" s="4" t="s">
        <v>149</v>
      </c>
      <c r="C31" s="4">
        <v>20</v>
      </c>
      <c r="D31" s="4" t="s">
        <v>151</v>
      </c>
      <c r="E31" s="5">
        <v>20679</v>
      </c>
      <c r="F31" s="4" t="s">
        <v>152</v>
      </c>
      <c r="G31" s="4" t="s">
        <v>153</v>
      </c>
    </row>
    <row r="32" spans="1:7" x14ac:dyDescent="0.25">
      <c r="A32" s="4" t="s">
        <v>1</v>
      </c>
      <c r="B32" s="4" t="s">
        <v>154</v>
      </c>
      <c r="C32" s="4">
        <v>20</v>
      </c>
      <c r="D32" s="4" t="s">
        <v>156</v>
      </c>
      <c r="E32" s="5">
        <v>20867</v>
      </c>
      <c r="F32" s="4" t="s">
        <v>157</v>
      </c>
      <c r="G32" s="4" t="s">
        <v>158</v>
      </c>
    </row>
    <row r="33" spans="1:7" x14ac:dyDescent="0.25">
      <c r="A33" s="4" t="s">
        <v>1</v>
      </c>
      <c r="B33" s="4" t="s">
        <v>159</v>
      </c>
      <c r="C33" s="4">
        <v>20</v>
      </c>
      <c r="D33" s="4" t="s">
        <v>161</v>
      </c>
      <c r="E33" s="5">
        <v>22439</v>
      </c>
      <c r="F33" s="4" t="s">
        <v>162</v>
      </c>
      <c r="G33" s="4" t="s">
        <v>163</v>
      </c>
    </row>
    <row r="34" spans="1:7" x14ac:dyDescent="0.25">
      <c r="A34" s="4" t="s">
        <v>1</v>
      </c>
      <c r="B34" s="4" t="s">
        <v>164</v>
      </c>
      <c r="C34" s="4">
        <v>20</v>
      </c>
      <c r="D34" s="4" t="s">
        <v>166</v>
      </c>
      <c r="E34" s="5">
        <v>27397</v>
      </c>
      <c r="F34" s="4" t="s">
        <v>167</v>
      </c>
      <c r="G34" s="4" t="s">
        <v>168</v>
      </c>
    </row>
    <row r="35" spans="1:7" x14ac:dyDescent="0.25">
      <c r="A35" s="4" t="s">
        <v>1</v>
      </c>
      <c r="B35" s="4" t="s">
        <v>169</v>
      </c>
      <c r="C35" s="4">
        <v>20</v>
      </c>
      <c r="D35" s="4" t="s">
        <v>171</v>
      </c>
      <c r="E35" s="5">
        <v>20930</v>
      </c>
      <c r="F35" s="4" t="s">
        <v>172</v>
      </c>
      <c r="G35" s="4" t="s">
        <v>173</v>
      </c>
    </row>
    <row r="36" spans="1:7" x14ac:dyDescent="0.25">
      <c r="A36" s="4" t="s">
        <v>1</v>
      </c>
      <c r="B36" s="4" t="s">
        <v>174</v>
      </c>
      <c r="C36" s="4">
        <v>20</v>
      </c>
      <c r="D36" s="4" t="s">
        <v>176</v>
      </c>
      <c r="E36" s="5">
        <v>22312</v>
      </c>
      <c r="F36" s="4" t="s">
        <v>177</v>
      </c>
      <c r="G36" s="4" t="s">
        <v>178</v>
      </c>
    </row>
    <row r="37" spans="1:7" x14ac:dyDescent="0.25">
      <c r="A37" s="4" t="s">
        <v>1</v>
      </c>
      <c r="B37" s="4" t="s">
        <v>179</v>
      </c>
      <c r="C37" s="4">
        <v>20</v>
      </c>
      <c r="D37" s="4" t="s">
        <v>181</v>
      </c>
      <c r="E37" s="5">
        <v>24930</v>
      </c>
      <c r="F37" s="4" t="s">
        <v>182</v>
      </c>
      <c r="G37" s="4" t="s">
        <v>183</v>
      </c>
    </row>
    <row r="38" spans="1:7" x14ac:dyDescent="0.25">
      <c r="A38" s="4" t="s">
        <v>1</v>
      </c>
      <c r="B38" s="4" t="s">
        <v>184</v>
      </c>
      <c r="C38" s="4">
        <v>19.899999999999999</v>
      </c>
      <c r="D38" s="4" t="s">
        <v>186</v>
      </c>
      <c r="E38" s="5">
        <v>38666</v>
      </c>
      <c r="F38" s="4" t="s">
        <v>187</v>
      </c>
      <c r="G38" s="4" t="s">
        <v>188</v>
      </c>
    </row>
    <row r="39" spans="1:7" x14ac:dyDescent="0.25">
      <c r="A39" s="4" t="s">
        <v>1</v>
      </c>
      <c r="B39" s="4" t="s">
        <v>189</v>
      </c>
      <c r="C39" s="4">
        <v>20</v>
      </c>
      <c r="D39" s="4" t="s">
        <v>191</v>
      </c>
      <c r="E39" s="5">
        <v>42390</v>
      </c>
      <c r="F39" s="4" t="s">
        <v>192</v>
      </c>
      <c r="G39" s="4" t="s">
        <v>193</v>
      </c>
    </row>
    <row r="40" spans="1:7" x14ac:dyDescent="0.25">
      <c r="A40" s="4" t="s">
        <v>1</v>
      </c>
      <c r="B40" s="4" t="s">
        <v>194</v>
      </c>
      <c r="C40" s="4">
        <v>20</v>
      </c>
      <c r="D40" s="4" t="s">
        <v>196</v>
      </c>
      <c r="E40" s="5">
        <v>24869</v>
      </c>
      <c r="F40" s="4" t="s">
        <v>197</v>
      </c>
      <c r="G40" s="4" t="s">
        <v>198</v>
      </c>
    </row>
    <row r="41" spans="1:7" x14ac:dyDescent="0.25">
      <c r="A41" s="4" t="s">
        <v>1</v>
      </c>
      <c r="B41" s="4" t="s">
        <v>199</v>
      </c>
      <c r="C41" s="4">
        <v>20</v>
      </c>
      <c r="D41" s="4" t="s">
        <v>201</v>
      </c>
      <c r="E41" s="5">
        <v>47279</v>
      </c>
      <c r="F41" s="4" t="s">
        <v>202</v>
      </c>
      <c r="G41" s="4" t="s">
        <v>203</v>
      </c>
    </row>
    <row r="42" spans="1:7" x14ac:dyDescent="0.25">
      <c r="A42" s="4" t="s">
        <v>1</v>
      </c>
      <c r="B42" s="4" t="s">
        <v>204</v>
      </c>
      <c r="C42" s="4">
        <v>20</v>
      </c>
      <c r="D42" s="4" t="s">
        <v>206</v>
      </c>
      <c r="E42" s="5">
        <v>42121</v>
      </c>
      <c r="F42" s="4" t="s">
        <v>207</v>
      </c>
      <c r="G42" s="4" t="s">
        <v>208</v>
      </c>
    </row>
    <row r="43" spans="1:7" x14ac:dyDescent="0.25">
      <c r="A43" s="4" t="s">
        <v>1</v>
      </c>
      <c r="B43" s="4" t="s">
        <v>209</v>
      </c>
      <c r="C43" s="4">
        <v>20</v>
      </c>
      <c r="D43" s="4" t="s">
        <v>211</v>
      </c>
      <c r="E43" s="5">
        <v>20182</v>
      </c>
      <c r="F43" s="4" t="s">
        <v>212</v>
      </c>
      <c r="G43" s="4" t="s">
        <v>213</v>
      </c>
    </row>
    <row r="44" spans="1:7" x14ac:dyDescent="0.25">
      <c r="A44" s="4" t="s">
        <v>1</v>
      </c>
      <c r="B44" s="4" t="s">
        <v>214</v>
      </c>
      <c r="C44" s="4">
        <v>20.5</v>
      </c>
      <c r="D44" s="4" t="s">
        <v>216</v>
      </c>
      <c r="E44" s="5">
        <v>20143</v>
      </c>
      <c r="F44" s="4" t="s">
        <v>217</v>
      </c>
      <c r="G44" s="4" t="s">
        <v>218</v>
      </c>
    </row>
    <row r="45" spans="1:7" x14ac:dyDescent="0.25">
      <c r="A45" s="4" t="s">
        <v>1</v>
      </c>
      <c r="B45" s="4" t="s">
        <v>219</v>
      </c>
      <c r="C45" s="4">
        <v>20</v>
      </c>
      <c r="D45" s="4" t="s">
        <v>221</v>
      </c>
      <c r="E45" s="5">
        <v>25017</v>
      </c>
      <c r="F45" s="4" t="s">
        <v>222</v>
      </c>
      <c r="G45" s="4" t="s">
        <v>223</v>
      </c>
    </row>
    <row r="46" spans="1:7" x14ac:dyDescent="0.25">
      <c r="A46" s="4" t="s">
        <v>1</v>
      </c>
      <c r="B46" s="4" t="s">
        <v>224</v>
      </c>
      <c r="C46" s="4">
        <v>20</v>
      </c>
      <c r="D46" s="4" t="s">
        <v>226</v>
      </c>
      <c r="E46" s="5">
        <v>20392</v>
      </c>
      <c r="F46" s="4" t="s">
        <v>227</v>
      </c>
      <c r="G46" s="4" t="s">
        <v>228</v>
      </c>
    </row>
    <row r="47" spans="1:7" x14ac:dyDescent="0.25">
      <c r="A47" s="4" t="s">
        <v>1</v>
      </c>
      <c r="B47" s="4" t="s">
        <v>229</v>
      </c>
      <c r="C47" s="4">
        <v>20.8</v>
      </c>
      <c r="D47" s="4" t="s">
        <v>231</v>
      </c>
      <c r="E47" s="5">
        <v>25805</v>
      </c>
      <c r="F47" s="4" t="s">
        <v>232</v>
      </c>
      <c r="G47" s="4" t="s">
        <v>233</v>
      </c>
    </row>
    <row r="48" spans="1:7" x14ac:dyDescent="0.25">
      <c r="A48" s="4" t="s">
        <v>1</v>
      </c>
      <c r="B48" s="4" t="s">
        <v>234</v>
      </c>
      <c r="C48" s="4">
        <v>20.100000000000001</v>
      </c>
      <c r="D48" s="4" t="s">
        <v>236</v>
      </c>
      <c r="E48" s="5">
        <v>24304</v>
      </c>
      <c r="F48" s="4" t="s">
        <v>237</v>
      </c>
      <c r="G48" s="4" t="s">
        <v>238</v>
      </c>
    </row>
    <row r="49" spans="1:7" x14ac:dyDescent="0.25">
      <c r="A49" s="4" t="s">
        <v>1</v>
      </c>
      <c r="B49" s="4" t="s">
        <v>239</v>
      </c>
      <c r="C49" s="4">
        <v>20</v>
      </c>
      <c r="D49" s="4" t="s">
        <v>241</v>
      </c>
      <c r="E49" s="5">
        <v>24051</v>
      </c>
      <c r="F49" s="4" t="s">
        <v>242</v>
      </c>
      <c r="G49" s="4" t="s">
        <v>243</v>
      </c>
    </row>
    <row r="50" spans="1:7" x14ac:dyDescent="0.25">
      <c r="A50" s="4" t="s">
        <v>1</v>
      </c>
      <c r="B50" s="4" t="s">
        <v>244</v>
      </c>
      <c r="C50" s="4">
        <v>20</v>
      </c>
      <c r="D50" s="4" t="s">
        <v>246</v>
      </c>
      <c r="E50" s="5">
        <v>29871</v>
      </c>
      <c r="F50" s="4" t="s">
        <v>247</v>
      </c>
      <c r="G50" s="4" t="s">
        <v>248</v>
      </c>
    </row>
    <row r="51" spans="1:7" x14ac:dyDescent="0.25">
      <c r="A51" s="4" t="s">
        <v>1</v>
      </c>
      <c r="B51" s="4" t="s">
        <v>249</v>
      </c>
      <c r="C51" s="4">
        <v>20</v>
      </c>
      <c r="D51" s="4" t="s">
        <v>251</v>
      </c>
      <c r="E51" s="5">
        <v>34586</v>
      </c>
      <c r="F51" s="4" t="s">
        <v>252</v>
      </c>
      <c r="G51" s="4" t="s">
        <v>253</v>
      </c>
    </row>
    <row r="52" spans="1:7" x14ac:dyDescent="0.25">
      <c r="A52" s="4" t="s">
        <v>1</v>
      </c>
      <c r="B52" s="4" t="s">
        <v>254</v>
      </c>
      <c r="C52" s="4">
        <v>20</v>
      </c>
      <c r="D52" s="4" t="s">
        <v>256</v>
      </c>
      <c r="E52" s="5">
        <v>29904</v>
      </c>
      <c r="F52" s="4" t="s">
        <v>257</v>
      </c>
      <c r="G52" s="4" t="s">
        <v>258</v>
      </c>
    </row>
    <row r="53" spans="1:7" x14ac:dyDescent="0.25">
      <c r="A53" s="4" t="s">
        <v>1</v>
      </c>
      <c r="B53" s="4" t="s">
        <v>259</v>
      </c>
      <c r="C53" s="4">
        <v>20</v>
      </c>
      <c r="D53" s="4" t="s">
        <v>261</v>
      </c>
      <c r="E53" s="5">
        <v>20856</v>
      </c>
      <c r="F53" s="4" t="s">
        <v>262</v>
      </c>
      <c r="G53" s="4" t="s">
        <v>263</v>
      </c>
    </row>
    <row r="54" spans="1:7" x14ac:dyDescent="0.25">
      <c r="A54" s="4" t="s">
        <v>1</v>
      </c>
      <c r="B54" s="4" t="s">
        <v>264</v>
      </c>
      <c r="C54" s="4">
        <v>20</v>
      </c>
      <c r="D54" s="4" t="s">
        <v>266</v>
      </c>
      <c r="E54" s="5">
        <v>20267</v>
      </c>
      <c r="F54" s="4" t="s">
        <v>267</v>
      </c>
      <c r="G54" s="4" t="s">
        <v>268</v>
      </c>
    </row>
    <row r="55" spans="1:7" x14ac:dyDescent="0.25">
      <c r="A55" s="4" t="s">
        <v>1</v>
      </c>
      <c r="B55" s="4" t="s">
        <v>269</v>
      </c>
      <c r="C55" s="4">
        <v>20</v>
      </c>
      <c r="D55" s="4" t="s">
        <v>271</v>
      </c>
      <c r="E55" s="5">
        <v>22448</v>
      </c>
      <c r="F55" s="4" t="s">
        <v>272</v>
      </c>
      <c r="G55" s="4" t="s">
        <v>273</v>
      </c>
    </row>
    <row r="56" spans="1:7" x14ac:dyDescent="0.25">
      <c r="A56" s="4" t="s">
        <v>1</v>
      </c>
      <c r="B56" s="4" t="s">
        <v>274</v>
      </c>
      <c r="C56" s="4">
        <v>10</v>
      </c>
      <c r="D56" s="4" t="s">
        <v>276</v>
      </c>
      <c r="E56" s="5">
        <v>21642</v>
      </c>
      <c r="F56" s="4" t="s">
        <v>277</v>
      </c>
      <c r="G56" s="4" t="s">
        <v>278</v>
      </c>
    </row>
    <row r="57" spans="1:7" x14ac:dyDescent="0.25">
      <c r="A57" s="4" t="s">
        <v>1</v>
      </c>
      <c r="B57" s="4" t="s">
        <v>279</v>
      </c>
      <c r="C57" s="4">
        <v>20</v>
      </c>
      <c r="D57" s="4" t="s">
        <v>281</v>
      </c>
      <c r="E57" s="5">
        <v>21126</v>
      </c>
      <c r="F57" s="4" t="s">
        <v>282</v>
      </c>
      <c r="G57" s="4" t="s">
        <v>283</v>
      </c>
    </row>
    <row r="58" spans="1:7" x14ac:dyDescent="0.25">
      <c r="A58" s="4" t="s">
        <v>1</v>
      </c>
      <c r="B58" s="4" t="s">
        <v>284</v>
      </c>
      <c r="C58" s="4">
        <v>20</v>
      </c>
      <c r="D58" s="4" t="s">
        <v>286</v>
      </c>
      <c r="E58" s="5">
        <v>39223</v>
      </c>
      <c r="F58" s="4" t="s">
        <v>287</v>
      </c>
      <c r="G58" s="4" t="s">
        <v>288</v>
      </c>
    </row>
    <row r="59" spans="1:7" x14ac:dyDescent="0.25">
      <c r="A59" s="4" t="s">
        <v>1</v>
      </c>
      <c r="B59" s="4" t="s">
        <v>289</v>
      </c>
      <c r="C59" s="4">
        <v>20</v>
      </c>
      <c r="D59" s="4" t="s">
        <v>291</v>
      </c>
      <c r="E59" s="5">
        <v>47375</v>
      </c>
      <c r="F59" s="4" t="s">
        <v>292</v>
      </c>
      <c r="G59" s="4" t="s">
        <v>293</v>
      </c>
    </row>
    <row r="60" spans="1:7" x14ac:dyDescent="0.25">
      <c r="A60" s="4" t="s">
        <v>1</v>
      </c>
      <c r="B60" s="4" t="s">
        <v>294</v>
      </c>
      <c r="C60" s="4">
        <v>20</v>
      </c>
      <c r="D60" s="4" t="s">
        <v>296</v>
      </c>
      <c r="E60" s="5">
        <v>47553</v>
      </c>
      <c r="F60" s="4" t="s">
        <v>297</v>
      </c>
      <c r="G60" s="4" t="s">
        <v>298</v>
      </c>
    </row>
    <row r="61" spans="1:7" x14ac:dyDescent="0.25">
      <c r="A61" s="4" t="s">
        <v>1</v>
      </c>
      <c r="B61" s="4" t="s">
        <v>299</v>
      </c>
      <c r="C61" s="4">
        <v>20</v>
      </c>
      <c r="D61" s="4" t="s">
        <v>301</v>
      </c>
      <c r="E61" s="5">
        <v>35957</v>
      </c>
      <c r="F61" s="4" t="s">
        <v>302</v>
      </c>
      <c r="G61" s="4" t="s">
        <v>303</v>
      </c>
    </row>
    <row r="62" spans="1:7" x14ac:dyDescent="0.25">
      <c r="A62" s="4" t="s">
        <v>1</v>
      </c>
      <c r="B62" s="4" t="s">
        <v>304</v>
      </c>
      <c r="C62" s="4">
        <v>12.3</v>
      </c>
      <c r="D62" s="4" t="s">
        <v>306</v>
      </c>
      <c r="E62" s="5">
        <v>47353</v>
      </c>
      <c r="F62" s="4" t="s">
        <v>307</v>
      </c>
      <c r="G62" s="4" t="s">
        <v>308</v>
      </c>
    </row>
    <row r="63" spans="1:7" x14ac:dyDescent="0.25">
      <c r="A63" s="4" t="s">
        <v>1</v>
      </c>
      <c r="B63" s="4" t="s">
        <v>309</v>
      </c>
      <c r="C63" s="4">
        <v>20</v>
      </c>
      <c r="D63" s="4" t="s">
        <v>311</v>
      </c>
      <c r="E63" s="5">
        <v>26193</v>
      </c>
      <c r="F63" s="4" t="s">
        <v>312</v>
      </c>
      <c r="G63" s="4" t="s">
        <v>313</v>
      </c>
    </row>
    <row r="64" spans="1:7" x14ac:dyDescent="0.25">
      <c r="A64" s="4" t="s">
        <v>1</v>
      </c>
      <c r="B64" s="4" t="s">
        <v>314</v>
      </c>
      <c r="C64" s="4">
        <v>20</v>
      </c>
      <c r="D64" s="4" t="s">
        <v>316</v>
      </c>
      <c r="E64" s="5">
        <v>27047</v>
      </c>
      <c r="F64" s="4" t="s">
        <v>317</v>
      </c>
      <c r="G64" s="4" t="s">
        <v>318</v>
      </c>
    </row>
    <row r="65" spans="1:7" x14ac:dyDescent="0.25">
      <c r="A65" s="4" t="s">
        <v>1</v>
      </c>
      <c r="B65" s="4" t="s">
        <v>319</v>
      </c>
      <c r="C65" s="4">
        <v>20</v>
      </c>
      <c r="D65" s="4" t="s">
        <v>321</v>
      </c>
      <c r="E65" s="5">
        <v>20232</v>
      </c>
      <c r="F65" s="4" t="s">
        <v>322</v>
      </c>
      <c r="G65" s="4" t="s">
        <v>323</v>
      </c>
    </row>
    <row r="66" spans="1:7" x14ac:dyDescent="0.25">
      <c r="A66" s="4" t="s">
        <v>1</v>
      </c>
      <c r="B66" s="4" t="s">
        <v>324</v>
      </c>
      <c r="C66" s="4">
        <v>20</v>
      </c>
      <c r="D66" s="4" t="s">
        <v>326</v>
      </c>
      <c r="E66" s="5">
        <v>32113</v>
      </c>
      <c r="F66" s="4" t="s">
        <v>327</v>
      </c>
      <c r="G66" s="4" t="s">
        <v>328</v>
      </c>
    </row>
    <row r="67" spans="1:7" x14ac:dyDescent="0.25">
      <c r="A67" s="4" t="s">
        <v>1</v>
      </c>
      <c r="B67" s="4" t="s">
        <v>329</v>
      </c>
      <c r="C67" s="4">
        <v>20</v>
      </c>
      <c r="D67" s="4" t="s">
        <v>331</v>
      </c>
      <c r="E67" s="5">
        <v>24287</v>
      </c>
      <c r="F67" s="4" t="s">
        <v>332</v>
      </c>
      <c r="G67" s="4" t="s">
        <v>333</v>
      </c>
    </row>
    <row r="68" spans="1:7" x14ac:dyDescent="0.25">
      <c r="A68" s="4" t="s">
        <v>1</v>
      </c>
      <c r="B68" s="4" t="s">
        <v>334</v>
      </c>
      <c r="C68" s="4">
        <v>20</v>
      </c>
      <c r="D68" s="4" t="s">
        <v>336</v>
      </c>
      <c r="E68" s="5">
        <v>47592</v>
      </c>
      <c r="F68" s="4" t="s">
        <v>337</v>
      </c>
      <c r="G68" s="4" t="s">
        <v>338</v>
      </c>
    </row>
    <row r="69" spans="1:7" x14ac:dyDescent="0.25">
      <c r="A69" s="4" t="s">
        <v>1</v>
      </c>
      <c r="B69" s="4" t="s">
        <v>339</v>
      </c>
      <c r="C69" s="4">
        <v>20</v>
      </c>
      <c r="D69" s="4" t="s">
        <v>341</v>
      </c>
      <c r="E69" s="5">
        <v>24242</v>
      </c>
      <c r="F69" s="4" t="s">
        <v>342</v>
      </c>
      <c r="G69" s="4" t="s">
        <v>343</v>
      </c>
    </row>
    <row r="70" spans="1:7" x14ac:dyDescent="0.25">
      <c r="A70" s="4" t="s">
        <v>1</v>
      </c>
      <c r="B70" s="4" t="s">
        <v>344</v>
      </c>
      <c r="C70" s="4">
        <v>20</v>
      </c>
      <c r="D70" s="4" t="s">
        <v>346</v>
      </c>
      <c r="E70" s="5">
        <v>34590</v>
      </c>
      <c r="F70" s="4" t="s">
        <v>347</v>
      </c>
      <c r="G70" s="4" t="s">
        <v>348</v>
      </c>
    </row>
    <row r="71" spans="1:7" x14ac:dyDescent="0.25">
      <c r="A71" s="4" t="s">
        <v>1</v>
      </c>
      <c r="B71" s="4" t="s">
        <v>349</v>
      </c>
      <c r="C71" s="4">
        <v>20</v>
      </c>
      <c r="D71" s="4" t="s">
        <v>351</v>
      </c>
      <c r="E71" s="5">
        <v>34625</v>
      </c>
      <c r="F71" s="4" t="s">
        <v>352</v>
      </c>
      <c r="G71" s="4" t="s">
        <v>353</v>
      </c>
    </row>
    <row r="72" spans="1:7" x14ac:dyDescent="0.25">
      <c r="A72" s="4" t="s">
        <v>1</v>
      </c>
      <c r="B72" s="4" t="s">
        <v>354</v>
      </c>
      <c r="C72" s="4">
        <v>20</v>
      </c>
      <c r="D72" s="4" t="s">
        <v>356</v>
      </c>
      <c r="E72" s="5">
        <v>25599</v>
      </c>
      <c r="F72" s="4" t="s">
        <v>357</v>
      </c>
      <c r="G72" s="4" t="s">
        <v>358</v>
      </c>
    </row>
    <row r="73" spans="1:7" x14ac:dyDescent="0.25">
      <c r="A73" s="4" t="s">
        <v>1</v>
      </c>
      <c r="B73" s="4" t="s">
        <v>359</v>
      </c>
      <c r="C73" s="4">
        <v>20</v>
      </c>
      <c r="D73" s="4" t="s">
        <v>361</v>
      </c>
      <c r="E73" s="5">
        <v>23846</v>
      </c>
      <c r="F73" s="4" t="s">
        <v>362</v>
      </c>
      <c r="G73" s="4" t="s">
        <v>363</v>
      </c>
    </row>
    <row r="74" spans="1:7" x14ac:dyDescent="0.25">
      <c r="A74" s="4" t="s">
        <v>1</v>
      </c>
      <c r="B74" s="4" t="s">
        <v>364</v>
      </c>
      <c r="C74" s="4">
        <v>20</v>
      </c>
      <c r="D74" s="4" t="s">
        <v>366</v>
      </c>
      <c r="E74" s="5">
        <v>25486</v>
      </c>
      <c r="F74" s="4" t="s">
        <v>367</v>
      </c>
      <c r="G74" s="4" t="s">
        <v>368</v>
      </c>
    </row>
    <row r="75" spans="1:7" x14ac:dyDescent="0.25">
      <c r="A75" s="4" t="s">
        <v>1</v>
      </c>
      <c r="B75" s="4" t="s">
        <v>369</v>
      </c>
      <c r="C75" s="4">
        <v>20</v>
      </c>
      <c r="D75" s="4" t="s">
        <v>371</v>
      </c>
      <c r="E75" s="5">
        <v>34300</v>
      </c>
      <c r="F75" s="4" t="s">
        <v>372</v>
      </c>
      <c r="G75" s="4" t="s">
        <v>373</v>
      </c>
    </row>
    <row r="76" spans="1:7" x14ac:dyDescent="0.25">
      <c r="A76" s="4" t="s">
        <v>1</v>
      </c>
      <c r="B76" s="4" t="s">
        <v>374</v>
      </c>
      <c r="C76" s="4">
        <v>20</v>
      </c>
      <c r="D76" s="4" t="s">
        <v>376</v>
      </c>
      <c r="E76" s="5">
        <v>21032</v>
      </c>
      <c r="F76" s="4" t="s">
        <v>377</v>
      </c>
      <c r="G76" s="4" t="s">
        <v>378</v>
      </c>
    </row>
    <row r="77" spans="1:7" x14ac:dyDescent="0.25">
      <c r="A77" s="4" t="s">
        <v>1</v>
      </c>
      <c r="B77" s="4" t="s">
        <v>379</v>
      </c>
      <c r="C77" s="4">
        <v>20</v>
      </c>
      <c r="D77" s="4" t="s">
        <v>381</v>
      </c>
      <c r="E77" s="5">
        <v>47287</v>
      </c>
      <c r="F77" s="4" t="s">
        <v>382</v>
      </c>
      <c r="G77" s="4" t="s">
        <v>383</v>
      </c>
    </row>
    <row r="78" spans="1:7" x14ac:dyDescent="0.25">
      <c r="A78" s="4" t="s">
        <v>1</v>
      </c>
      <c r="B78" s="4" t="s">
        <v>384</v>
      </c>
      <c r="C78" s="4">
        <v>20</v>
      </c>
      <c r="D78" s="4" t="s">
        <v>386</v>
      </c>
      <c r="E78" s="5">
        <v>47338</v>
      </c>
      <c r="F78" s="4" t="s">
        <v>387</v>
      </c>
      <c r="G78" s="4" t="s">
        <v>388</v>
      </c>
    </row>
    <row r="79" spans="1:7" x14ac:dyDescent="0.25">
      <c r="A79" s="4" t="s">
        <v>1</v>
      </c>
      <c r="B79" s="4" t="s">
        <v>389</v>
      </c>
      <c r="C79" s="4">
        <v>20</v>
      </c>
      <c r="D79" s="4" t="s">
        <v>391</v>
      </c>
      <c r="E79" s="5">
        <v>24652</v>
      </c>
      <c r="F79" s="4" t="s">
        <v>392</v>
      </c>
      <c r="G79" s="4" t="s">
        <v>393</v>
      </c>
    </row>
    <row r="80" spans="1:7" x14ac:dyDescent="0.25">
      <c r="A80" s="4" t="s">
        <v>1</v>
      </c>
      <c r="B80" s="4" t="s">
        <v>394</v>
      </c>
      <c r="C80" s="4">
        <v>20</v>
      </c>
      <c r="D80" s="4" t="s">
        <v>396</v>
      </c>
      <c r="E80" s="5">
        <v>24086</v>
      </c>
      <c r="F80" s="4" t="s">
        <v>397</v>
      </c>
      <c r="G80" s="4" t="s">
        <v>398</v>
      </c>
    </row>
    <row r="81" spans="1:7" x14ac:dyDescent="0.25">
      <c r="A81" s="4" t="s">
        <v>1</v>
      </c>
      <c r="B81" s="4" t="s">
        <v>399</v>
      </c>
      <c r="C81" s="4">
        <v>20</v>
      </c>
      <c r="D81" s="4" t="s">
        <v>401</v>
      </c>
      <c r="E81" s="5">
        <v>20123</v>
      </c>
      <c r="F81" s="4" t="s">
        <v>402</v>
      </c>
      <c r="G81" s="4" t="s">
        <v>403</v>
      </c>
    </row>
    <row r="82" spans="1:7" x14ac:dyDescent="0.25">
      <c r="A82" s="4" t="s">
        <v>1</v>
      </c>
      <c r="B82" s="4" t="s">
        <v>404</v>
      </c>
      <c r="C82" s="4">
        <v>20</v>
      </c>
      <c r="D82" s="4" t="s">
        <v>406</v>
      </c>
      <c r="E82" s="5">
        <v>47268</v>
      </c>
      <c r="F82" s="4" t="s">
        <v>407</v>
      </c>
      <c r="G82" s="4" t="s">
        <v>408</v>
      </c>
    </row>
    <row r="83" spans="1:7" x14ac:dyDescent="0.25">
      <c r="A83" s="4" t="s">
        <v>1</v>
      </c>
      <c r="B83" s="4" t="s">
        <v>409</v>
      </c>
      <c r="C83" s="4">
        <v>20</v>
      </c>
      <c r="D83" s="4" t="s">
        <v>411</v>
      </c>
      <c r="E83" s="5">
        <v>21378</v>
      </c>
      <c r="F83" s="4" t="s">
        <v>412</v>
      </c>
      <c r="G83" s="4" t="s">
        <v>413</v>
      </c>
    </row>
    <row r="84" spans="1:7" x14ac:dyDescent="0.25">
      <c r="A84" s="4" t="s">
        <v>1</v>
      </c>
      <c r="B84" s="4" t="s">
        <v>414</v>
      </c>
      <c r="C84" s="4">
        <v>20</v>
      </c>
      <c r="D84" s="4" t="s">
        <v>416</v>
      </c>
      <c r="E84" s="5">
        <v>42206</v>
      </c>
      <c r="F84" s="4" t="s">
        <v>417</v>
      </c>
      <c r="G84" s="4" t="s">
        <v>418</v>
      </c>
    </row>
    <row r="85" spans="1:7" x14ac:dyDescent="0.25">
      <c r="A85" s="4" t="s">
        <v>1</v>
      </c>
      <c r="B85" s="4" t="s">
        <v>419</v>
      </c>
      <c r="C85" s="4">
        <v>20</v>
      </c>
      <c r="D85" s="4" t="s">
        <v>421</v>
      </c>
      <c r="E85" s="5">
        <v>20140</v>
      </c>
      <c r="F85" s="4" t="s">
        <v>422</v>
      </c>
      <c r="G85" s="4" t="s">
        <v>423</v>
      </c>
    </row>
    <row r="86" spans="1:7" x14ac:dyDescent="0.25">
      <c r="A86" s="4" t="s">
        <v>1</v>
      </c>
      <c r="B86" s="4" t="s">
        <v>424</v>
      </c>
      <c r="C86" s="4">
        <v>20</v>
      </c>
      <c r="D86" s="4" t="s">
        <v>426</v>
      </c>
      <c r="E86" s="5">
        <v>34653</v>
      </c>
      <c r="F86" s="4" t="s">
        <v>427</v>
      </c>
      <c r="G86" s="4" t="s">
        <v>428</v>
      </c>
    </row>
    <row r="87" spans="1:7" x14ac:dyDescent="0.25">
      <c r="A87" s="4" t="s">
        <v>1</v>
      </c>
      <c r="B87" s="4" t="s">
        <v>429</v>
      </c>
      <c r="C87" s="4">
        <v>20</v>
      </c>
      <c r="D87" s="4" t="s">
        <v>431</v>
      </c>
      <c r="E87" s="5">
        <v>26564</v>
      </c>
      <c r="F87" s="4" t="s">
        <v>432</v>
      </c>
      <c r="G87" s="4" t="s">
        <v>433</v>
      </c>
    </row>
    <row r="88" spans="1:7" x14ac:dyDescent="0.25">
      <c r="A88" s="4" t="s">
        <v>1</v>
      </c>
      <c r="B88" s="4" t="s">
        <v>434</v>
      </c>
      <c r="C88" s="4">
        <v>20</v>
      </c>
      <c r="D88" s="4" t="s">
        <v>436</v>
      </c>
      <c r="E88" s="5">
        <v>34962</v>
      </c>
      <c r="F88" s="4" t="s">
        <v>437</v>
      </c>
      <c r="G88" s="4" t="s">
        <v>438</v>
      </c>
    </row>
    <row r="89" spans="1:7" x14ac:dyDescent="0.25">
      <c r="A89" s="4" t="s">
        <v>1</v>
      </c>
      <c r="B89" s="4" t="s">
        <v>439</v>
      </c>
      <c r="C89" s="4">
        <v>20</v>
      </c>
      <c r="D89" s="4" t="s">
        <v>441</v>
      </c>
      <c r="E89" s="5">
        <v>20374</v>
      </c>
      <c r="F89" s="4" t="s">
        <v>442</v>
      </c>
      <c r="G89" s="4" t="s">
        <v>443</v>
      </c>
    </row>
    <row r="90" spans="1:7" x14ac:dyDescent="0.25">
      <c r="A90" s="4" t="s">
        <v>1</v>
      </c>
      <c r="B90" s="4" t="s">
        <v>444</v>
      </c>
      <c r="C90" s="4">
        <v>20</v>
      </c>
      <c r="D90" s="4" t="s">
        <v>446</v>
      </c>
      <c r="E90" s="5">
        <v>48182</v>
      </c>
      <c r="F90" s="4" t="s">
        <v>447</v>
      </c>
      <c r="G90" s="4" t="s">
        <v>448</v>
      </c>
    </row>
    <row r="91" spans="1:7" x14ac:dyDescent="0.25">
      <c r="A91" s="4" t="s">
        <v>1</v>
      </c>
      <c r="B91" s="4" t="s">
        <v>449</v>
      </c>
      <c r="C91" s="4">
        <v>12.9</v>
      </c>
      <c r="D91" s="4" t="s">
        <v>451</v>
      </c>
      <c r="E91" s="5">
        <v>37094</v>
      </c>
      <c r="F91" s="4" t="s">
        <v>452</v>
      </c>
      <c r="G91" s="4" t="s">
        <v>453</v>
      </c>
    </row>
    <row r="92" spans="1:7" x14ac:dyDescent="0.25">
      <c r="A92" s="4" t="s">
        <v>1</v>
      </c>
      <c r="B92" s="4" t="s">
        <v>454</v>
      </c>
      <c r="C92" s="4">
        <v>20</v>
      </c>
      <c r="D92" s="4" t="s">
        <v>456</v>
      </c>
      <c r="E92" s="5">
        <v>20337</v>
      </c>
      <c r="F92" s="4" t="s">
        <v>457</v>
      </c>
      <c r="G92" s="4" t="s">
        <v>458</v>
      </c>
    </row>
    <row r="93" spans="1:7" x14ac:dyDescent="0.25">
      <c r="A93" s="4" t="s">
        <v>1</v>
      </c>
      <c r="B93" s="4" t="s">
        <v>459</v>
      </c>
      <c r="C93" s="4">
        <v>20</v>
      </c>
      <c r="D93" s="4" t="s">
        <v>461</v>
      </c>
      <c r="E93" s="5">
        <v>47295</v>
      </c>
      <c r="F93" s="4" t="s">
        <v>462</v>
      </c>
      <c r="G93" s="4" t="s">
        <v>463</v>
      </c>
    </row>
    <row r="94" spans="1:7" x14ac:dyDescent="0.25">
      <c r="A94" s="4" t="s">
        <v>1</v>
      </c>
      <c r="B94" s="4" t="s">
        <v>464</v>
      </c>
      <c r="C94" s="4">
        <v>20</v>
      </c>
      <c r="D94" s="4" t="s">
        <v>466</v>
      </c>
      <c r="E94" s="5">
        <v>32537</v>
      </c>
      <c r="F94" s="4" t="s">
        <v>467</v>
      </c>
      <c r="G94" s="4" t="s">
        <v>468</v>
      </c>
    </row>
    <row r="95" spans="1:7" x14ac:dyDescent="0.25">
      <c r="A95" s="4" t="s">
        <v>1</v>
      </c>
      <c r="B95" s="4" t="s">
        <v>469</v>
      </c>
      <c r="C95" s="4">
        <v>20</v>
      </c>
      <c r="D95" s="4" t="s">
        <v>471</v>
      </c>
      <c r="E95" s="5">
        <v>34972</v>
      </c>
      <c r="F95" s="4" t="s">
        <v>472</v>
      </c>
      <c r="G95" s="4" t="s">
        <v>473</v>
      </c>
    </row>
    <row r="96" spans="1:7" x14ac:dyDescent="0.25">
      <c r="A96" s="4" t="s">
        <v>1</v>
      </c>
      <c r="B96" s="4" t="s">
        <v>474</v>
      </c>
      <c r="C96" s="4">
        <v>20</v>
      </c>
      <c r="D96" s="4" t="s">
        <v>476</v>
      </c>
      <c r="E96" s="5">
        <v>21605</v>
      </c>
      <c r="F96" s="4" t="s">
        <v>477</v>
      </c>
      <c r="G96" s="4" t="s">
        <v>478</v>
      </c>
    </row>
    <row r="97" spans="1:7" x14ac:dyDescent="0.25">
      <c r="A97" s="4" t="s">
        <v>1</v>
      </c>
      <c r="B97" s="4" t="s">
        <v>479</v>
      </c>
      <c r="C97" s="4">
        <v>20</v>
      </c>
      <c r="D97" s="4" t="s">
        <v>481</v>
      </c>
      <c r="E97" s="5">
        <v>37712</v>
      </c>
      <c r="F97" s="4" t="s">
        <v>482</v>
      </c>
      <c r="G97" s="4" t="s">
        <v>483</v>
      </c>
    </row>
    <row r="98" spans="1:7" x14ac:dyDescent="0.25">
      <c r="A98" s="4" t="s">
        <v>484</v>
      </c>
      <c r="B98" s="4" t="s">
        <v>2</v>
      </c>
      <c r="C98" s="4">
        <v>20</v>
      </c>
      <c r="D98" s="4" t="s">
        <v>486</v>
      </c>
      <c r="E98" s="5">
        <v>37717</v>
      </c>
      <c r="F98" s="4" t="s">
        <v>487</v>
      </c>
      <c r="G98" s="4" t="s">
        <v>488</v>
      </c>
    </row>
    <row r="99" spans="1:7" x14ac:dyDescent="0.25">
      <c r="A99" s="4" t="s">
        <v>484</v>
      </c>
      <c r="B99" s="4" t="s">
        <v>9</v>
      </c>
      <c r="C99" s="4">
        <v>20</v>
      </c>
      <c r="D99" s="4" t="s">
        <v>490</v>
      </c>
      <c r="E99" s="5">
        <v>21986</v>
      </c>
      <c r="F99" s="4" t="s">
        <v>491</v>
      </c>
      <c r="G99" s="4" t="s">
        <v>492</v>
      </c>
    </row>
    <row r="100" spans="1:7" x14ac:dyDescent="0.25">
      <c r="A100" s="4" t="s">
        <v>484</v>
      </c>
      <c r="B100" s="4" t="s">
        <v>14</v>
      </c>
      <c r="C100" s="4">
        <v>20</v>
      </c>
      <c r="D100" s="4" t="s">
        <v>494</v>
      </c>
      <c r="E100" s="5">
        <v>26918</v>
      </c>
      <c r="F100" s="4" t="s">
        <v>495</v>
      </c>
      <c r="G100" s="4" t="s">
        <v>496</v>
      </c>
    </row>
    <row r="101" spans="1:7" x14ac:dyDescent="0.25">
      <c r="A101" s="4" t="s">
        <v>484</v>
      </c>
      <c r="B101" s="4" t="s">
        <v>19</v>
      </c>
      <c r="C101" s="4">
        <v>18.5</v>
      </c>
      <c r="D101" s="4" t="s">
        <v>498</v>
      </c>
      <c r="E101" s="5">
        <v>32551</v>
      </c>
      <c r="F101" s="4" t="s">
        <v>499</v>
      </c>
      <c r="G101" s="4" t="s">
        <v>500</v>
      </c>
    </row>
    <row r="102" spans="1:7" x14ac:dyDescent="0.25">
      <c r="A102" s="4" t="s">
        <v>484</v>
      </c>
      <c r="B102" s="4" t="s">
        <v>24</v>
      </c>
      <c r="C102" s="4">
        <v>20</v>
      </c>
      <c r="D102" s="4" t="s">
        <v>502</v>
      </c>
      <c r="E102" s="5">
        <v>32562</v>
      </c>
      <c r="F102" s="4" t="s">
        <v>503</v>
      </c>
      <c r="G102" s="4" t="s">
        <v>504</v>
      </c>
    </row>
    <row r="103" spans="1:7" x14ac:dyDescent="0.25">
      <c r="A103" s="4" t="s">
        <v>484</v>
      </c>
      <c r="B103" s="4" t="s">
        <v>29</v>
      </c>
      <c r="C103" s="4">
        <v>20</v>
      </c>
      <c r="D103" s="4" t="s">
        <v>506</v>
      </c>
      <c r="E103" s="5">
        <v>34881</v>
      </c>
      <c r="F103" s="4" t="s">
        <v>507</v>
      </c>
      <c r="G103" s="4" t="s">
        <v>508</v>
      </c>
    </row>
    <row r="104" spans="1:7" x14ac:dyDescent="0.25">
      <c r="A104" s="4" t="s">
        <v>484</v>
      </c>
      <c r="B104" s="4" t="s">
        <v>34</v>
      </c>
      <c r="C104" s="4">
        <v>20</v>
      </c>
      <c r="D104" s="4" t="s">
        <v>510</v>
      </c>
      <c r="E104" s="5">
        <v>20647</v>
      </c>
      <c r="F104" s="4" t="s">
        <v>511</v>
      </c>
      <c r="G104" s="4" t="s">
        <v>512</v>
      </c>
    </row>
    <row r="105" spans="1:7" x14ac:dyDescent="0.25">
      <c r="A105" s="4" t="s">
        <v>484</v>
      </c>
      <c r="B105" s="4" t="s">
        <v>39</v>
      </c>
      <c r="C105" s="4">
        <v>20</v>
      </c>
      <c r="D105" s="4" t="s">
        <v>514</v>
      </c>
      <c r="E105" s="5">
        <v>21164</v>
      </c>
      <c r="F105" s="4" t="s">
        <v>515</v>
      </c>
      <c r="G105" s="4" t="s">
        <v>516</v>
      </c>
    </row>
    <row r="106" spans="1:7" x14ac:dyDescent="0.25">
      <c r="A106" s="4" t="s">
        <v>484</v>
      </c>
      <c r="B106" s="4" t="s">
        <v>44</v>
      </c>
      <c r="C106" s="4">
        <v>20</v>
      </c>
      <c r="D106" s="4" t="s">
        <v>518</v>
      </c>
      <c r="E106" s="5">
        <v>31862</v>
      </c>
      <c r="F106" s="4" t="s">
        <v>519</v>
      </c>
      <c r="G106" s="4" t="s">
        <v>520</v>
      </c>
    </row>
    <row r="107" spans="1:7" x14ac:dyDescent="0.25">
      <c r="A107" s="4" t="s">
        <v>484</v>
      </c>
      <c r="B107" s="4" t="s">
        <v>49</v>
      </c>
      <c r="C107" s="4">
        <v>18.5</v>
      </c>
      <c r="D107" s="4" t="s">
        <v>522</v>
      </c>
      <c r="E107" s="5">
        <v>47364</v>
      </c>
      <c r="F107" s="4" t="s">
        <v>523</v>
      </c>
      <c r="G107" s="4" t="s">
        <v>524</v>
      </c>
    </row>
    <row r="108" spans="1:7" x14ac:dyDescent="0.25">
      <c r="A108" s="4" t="s">
        <v>484</v>
      </c>
      <c r="B108" s="4" t="s">
        <v>54</v>
      </c>
      <c r="C108" s="4">
        <v>20</v>
      </c>
      <c r="D108" s="4" t="s">
        <v>526</v>
      </c>
      <c r="E108" s="5">
        <v>47283</v>
      </c>
      <c r="F108" s="4" t="s">
        <v>527</v>
      </c>
      <c r="G108" s="4" t="s">
        <v>528</v>
      </c>
    </row>
    <row r="109" spans="1:7" x14ac:dyDescent="0.25">
      <c r="A109" s="4" t="s">
        <v>484</v>
      </c>
      <c r="B109" s="4" t="s">
        <v>59</v>
      </c>
      <c r="C109" s="4">
        <v>20</v>
      </c>
      <c r="D109" s="4" t="s">
        <v>530</v>
      </c>
      <c r="E109" s="5">
        <v>32649</v>
      </c>
      <c r="F109" s="4" t="s">
        <v>531</v>
      </c>
      <c r="G109" s="4" t="s">
        <v>532</v>
      </c>
    </row>
    <row r="110" spans="1:7" x14ac:dyDescent="0.25">
      <c r="A110" s="4" t="s">
        <v>484</v>
      </c>
      <c r="B110" s="4" t="s">
        <v>64</v>
      </c>
      <c r="C110" s="4">
        <v>20.3</v>
      </c>
      <c r="D110" s="4" t="s">
        <v>534</v>
      </c>
      <c r="E110" s="5">
        <v>24035</v>
      </c>
      <c r="F110" s="4" t="s">
        <v>535</v>
      </c>
      <c r="G110" s="4" t="s">
        <v>536</v>
      </c>
    </row>
    <row r="111" spans="1:7" x14ac:dyDescent="0.25">
      <c r="A111" s="4" t="s">
        <v>484</v>
      </c>
      <c r="B111" s="4" t="s">
        <v>69</v>
      </c>
      <c r="C111" s="4">
        <v>20</v>
      </c>
      <c r="D111" s="4" t="s">
        <v>538</v>
      </c>
      <c r="E111" s="5">
        <v>20373</v>
      </c>
      <c r="F111" s="4" t="s">
        <v>539</v>
      </c>
      <c r="G111" s="4" t="s">
        <v>540</v>
      </c>
    </row>
    <row r="112" spans="1:7" x14ac:dyDescent="0.25">
      <c r="A112" s="4" t="s">
        <v>484</v>
      </c>
      <c r="B112" s="4" t="s">
        <v>74</v>
      </c>
      <c r="C112" s="4">
        <v>20</v>
      </c>
      <c r="D112" s="4" t="s">
        <v>542</v>
      </c>
      <c r="E112" s="5">
        <v>24344</v>
      </c>
      <c r="F112" s="4" t="s">
        <v>543</v>
      </c>
      <c r="G112" s="4" t="s">
        <v>544</v>
      </c>
    </row>
    <row r="113" spans="1:7" x14ac:dyDescent="0.25">
      <c r="A113" s="4" t="s">
        <v>484</v>
      </c>
      <c r="B113" s="4" t="s">
        <v>79</v>
      </c>
      <c r="C113" s="4">
        <v>20</v>
      </c>
      <c r="D113" s="4" t="s">
        <v>546</v>
      </c>
      <c r="E113" s="5">
        <v>32337</v>
      </c>
      <c r="F113" s="4" t="s">
        <v>547</v>
      </c>
      <c r="G113" s="4" t="s">
        <v>548</v>
      </c>
    </row>
    <row r="114" spans="1:7" x14ac:dyDescent="0.25">
      <c r="A114" s="4" t="s">
        <v>484</v>
      </c>
      <c r="B114" s="4" t="s">
        <v>84</v>
      </c>
      <c r="C114" s="4">
        <v>10</v>
      </c>
      <c r="D114" s="4" t="s">
        <v>550</v>
      </c>
      <c r="E114" s="5">
        <v>47525</v>
      </c>
      <c r="F114" s="4" t="s">
        <v>551</v>
      </c>
      <c r="G114" s="4" t="s">
        <v>552</v>
      </c>
    </row>
    <row r="115" spans="1:7" x14ac:dyDescent="0.25">
      <c r="A115" s="4" t="s">
        <v>484</v>
      </c>
      <c r="B115" s="4" t="s">
        <v>89</v>
      </c>
      <c r="C115" s="4">
        <v>20</v>
      </c>
      <c r="D115" s="4" t="s">
        <v>554</v>
      </c>
      <c r="E115" s="5">
        <v>32356</v>
      </c>
      <c r="F115" s="4" t="s">
        <v>555</v>
      </c>
      <c r="G115" s="4" t="s">
        <v>556</v>
      </c>
    </row>
    <row r="116" spans="1:7" x14ac:dyDescent="0.25">
      <c r="A116" s="4" t="s">
        <v>484</v>
      </c>
      <c r="B116" s="4" t="s">
        <v>94</v>
      </c>
      <c r="C116" s="4">
        <v>20</v>
      </c>
      <c r="D116" s="4" t="s">
        <v>558</v>
      </c>
      <c r="E116" s="5">
        <v>25055</v>
      </c>
      <c r="F116" s="4" t="s">
        <v>559</v>
      </c>
      <c r="G116" s="4" t="s">
        <v>560</v>
      </c>
    </row>
    <row r="117" spans="1:7" x14ac:dyDescent="0.25">
      <c r="A117" s="4" t="s">
        <v>484</v>
      </c>
      <c r="B117" s="4" t="s">
        <v>99</v>
      </c>
      <c r="C117" s="4">
        <v>20</v>
      </c>
      <c r="D117" s="4" t="s">
        <v>562</v>
      </c>
      <c r="E117" s="5">
        <v>21209</v>
      </c>
      <c r="F117" s="4" t="s">
        <v>563</v>
      </c>
      <c r="G117" s="4" t="s">
        <v>564</v>
      </c>
    </row>
    <row r="118" spans="1:7" x14ac:dyDescent="0.25">
      <c r="A118" s="4" t="s">
        <v>484</v>
      </c>
      <c r="B118" s="4" t="s">
        <v>104</v>
      </c>
      <c r="C118" s="4">
        <v>20</v>
      </c>
      <c r="D118" s="4" t="s">
        <v>566</v>
      </c>
      <c r="E118" s="5">
        <v>32354</v>
      </c>
      <c r="F118" s="4" t="s">
        <v>567</v>
      </c>
      <c r="G118" s="4" t="s">
        <v>568</v>
      </c>
    </row>
    <row r="119" spans="1:7" x14ac:dyDescent="0.25">
      <c r="A119" s="4" t="s">
        <v>484</v>
      </c>
      <c r="B119" s="4" t="s">
        <v>109</v>
      </c>
      <c r="C119" s="4">
        <v>20</v>
      </c>
      <c r="D119" s="4" t="s">
        <v>570</v>
      </c>
      <c r="E119" s="5">
        <v>21248</v>
      </c>
      <c r="F119" s="4" t="s">
        <v>571</v>
      </c>
      <c r="G119" s="4" t="s">
        <v>572</v>
      </c>
    </row>
    <row r="120" spans="1:7" x14ac:dyDescent="0.25">
      <c r="A120" s="4" t="s">
        <v>484</v>
      </c>
      <c r="B120" s="4" t="s">
        <v>114</v>
      </c>
      <c r="C120" s="4">
        <v>20</v>
      </c>
      <c r="D120" s="4" t="s">
        <v>574</v>
      </c>
      <c r="E120" s="5">
        <v>22522</v>
      </c>
      <c r="F120" s="4" t="s">
        <v>575</v>
      </c>
      <c r="G120" s="4" t="s">
        <v>576</v>
      </c>
    </row>
    <row r="121" spans="1:7" x14ac:dyDescent="0.25">
      <c r="A121" s="4" t="s">
        <v>484</v>
      </c>
      <c r="B121" s="4" t="s">
        <v>119</v>
      </c>
      <c r="C121" s="4">
        <v>20</v>
      </c>
      <c r="D121" s="4" t="s">
        <v>578</v>
      </c>
      <c r="E121" s="5">
        <v>20141</v>
      </c>
      <c r="F121" s="4" t="s">
        <v>579</v>
      </c>
      <c r="G121" s="4" t="s">
        <v>580</v>
      </c>
    </row>
    <row r="122" spans="1:7" x14ac:dyDescent="0.25">
      <c r="A122" s="4" t="s">
        <v>484</v>
      </c>
      <c r="B122" s="4" t="s">
        <v>124</v>
      </c>
      <c r="C122" s="4">
        <v>20</v>
      </c>
      <c r="D122" s="4" t="s">
        <v>582</v>
      </c>
      <c r="E122" s="5">
        <v>32390</v>
      </c>
      <c r="F122" s="4" t="s">
        <v>583</v>
      </c>
      <c r="G122" s="4" t="s">
        <v>584</v>
      </c>
    </row>
    <row r="123" spans="1:7" x14ac:dyDescent="0.25">
      <c r="A123" s="4" t="s">
        <v>484</v>
      </c>
      <c r="B123" s="4" t="s">
        <v>129</v>
      </c>
      <c r="C123" s="4">
        <v>20</v>
      </c>
      <c r="D123" s="4" t="s">
        <v>586</v>
      </c>
      <c r="E123" s="5">
        <v>32637</v>
      </c>
      <c r="F123" s="4" t="s">
        <v>587</v>
      </c>
      <c r="G123" s="4" t="s">
        <v>588</v>
      </c>
    </row>
    <row r="124" spans="1:7" x14ac:dyDescent="0.25">
      <c r="A124" s="4" t="s">
        <v>484</v>
      </c>
      <c r="B124" s="4" t="s">
        <v>134</v>
      </c>
      <c r="C124" s="4">
        <v>20</v>
      </c>
      <c r="D124" s="4" t="s">
        <v>590</v>
      </c>
      <c r="E124" s="5">
        <v>24276</v>
      </c>
      <c r="F124" s="4" t="s">
        <v>591</v>
      </c>
      <c r="G124" s="4" t="s">
        <v>592</v>
      </c>
    </row>
    <row r="125" spans="1:7" x14ac:dyDescent="0.25">
      <c r="A125" s="4" t="s">
        <v>484</v>
      </c>
      <c r="B125" s="4" t="s">
        <v>139</v>
      </c>
      <c r="C125" s="4">
        <v>17.2</v>
      </c>
      <c r="D125" s="4" t="s">
        <v>594</v>
      </c>
      <c r="E125" s="5">
        <v>47320</v>
      </c>
      <c r="F125" s="4" t="s">
        <v>595</v>
      </c>
      <c r="G125" s="4" t="s">
        <v>596</v>
      </c>
    </row>
    <row r="126" spans="1:7" x14ac:dyDescent="0.25">
      <c r="A126" s="4" t="s">
        <v>484</v>
      </c>
      <c r="B126" s="4" t="s">
        <v>144</v>
      </c>
      <c r="C126" s="4">
        <v>20</v>
      </c>
      <c r="D126" s="4" t="s">
        <v>598</v>
      </c>
      <c r="E126" s="5">
        <v>34465</v>
      </c>
      <c r="F126" s="4" t="s">
        <v>599</v>
      </c>
      <c r="G126" s="4" t="s">
        <v>600</v>
      </c>
    </row>
    <row r="127" spans="1:7" x14ac:dyDescent="0.25">
      <c r="A127" s="4" t="s">
        <v>484</v>
      </c>
      <c r="B127" s="4" t="s">
        <v>149</v>
      </c>
      <c r="C127" s="4">
        <v>20</v>
      </c>
      <c r="D127" s="4" t="s">
        <v>602</v>
      </c>
      <c r="E127" s="5">
        <v>32519</v>
      </c>
      <c r="F127" s="4" t="s">
        <v>603</v>
      </c>
      <c r="G127" s="4" t="s">
        <v>604</v>
      </c>
    </row>
    <row r="128" spans="1:7" x14ac:dyDescent="0.25">
      <c r="A128" s="4" t="s">
        <v>484</v>
      </c>
      <c r="B128" s="4" t="s">
        <v>154</v>
      </c>
      <c r="C128" s="4">
        <v>20</v>
      </c>
      <c r="D128" s="4" t="s">
        <v>606</v>
      </c>
      <c r="E128" s="5">
        <v>32615</v>
      </c>
      <c r="F128" s="4" t="s">
        <v>607</v>
      </c>
      <c r="G128" s="4" t="s">
        <v>608</v>
      </c>
    </row>
    <row r="129" spans="1:7" x14ac:dyDescent="0.25">
      <c r="A129" s="4" t="s">
        <v>484</v>
      </c>
      <c r="B129" s="4" t="s">
        <v>159</v>
      </c>
      <c r="C129" s="4">
        <v>20</v>
      </c>
      <c r="D129" s="4" t="s">
        <v>610</v>
      </c>
      <c r="E129" s="5">
        <v>20375</v>
      </c>
      <c r="F129" s="4" t="s">
        <v>611</v>
      </c>
      <c r="G129" s="4" t="s">
        <v>612</v>
      </c>
    </row>
    <row r="130" spans="1:7" x14ac:dyDescent="0.25">
      <c r="A130" s="4" t="s">
        <v>484</v>
      </c>
      <c r="B130" s="4" t="s">
        <v>164</v>
      </c>
      <c r="C130" s="4">
        <v>20</v>
      </c>
      <c r="D130" s="4" t="s">
        <v>614</v>
      </c>
      <c r="E130" s="5">
        <v>20970</v>
      </c>
      <c r="F130" s="4" t="s">
        <v>615</v>
      </c>
      <c r="G130" s="4" t="s">
        <v>616</v>
      </c>
    </row>
    <row r="131" spans="1:7" x14ac:dyDescent="0.25">
      <c r="A131" s="4" t="s">
        <v>484</v>
      </c>
      <c r="B131" s="4" t="s">
        <v>169</v>
      </c>
      <c r="C131" s="4">
        <v>20</v>
      </c>
      <c r="D131" s="4" t="s">
        <v>618</v>
      </c>
      <c r="E131" s="5">
        <v>26529</v>
      </c>
      <c r="F131" s="4" t="s">
        <v>619</v>
      </c>
      <c r="G131" s="4" t="s">
        <v>620</v>
      </c>
    </row>
    <row r="132" spans="1:7" x14ac:dyDescent="0.25">
      <c r="A132" s="4" t="s">
        <v>484</v>
      </c>
      <c r="B132" s="4" t="s">
        <v>174</v>
      </c>
      <c r="C132" s="4">
        <v>20</v>
      </c>
      <c r="D132" s="4" t="s">
        <v>622</v>
      </c>
      <c r="E132" s="5">
        <v>20207</v>
      </c>
      <c r="F132" s="4" t="s">
        <v>623</v>
      </c>
      <c r="G132" s="4" t="s">
        <v>624</v>
      </c>
    </row>
    <row r="133" spans="1:7" x14ac:dyDescent="0.25">
      <c r="A133" s="4" t="s">
        <v>484</v>
      </c>
      <c r="B133" s="4" t="s">
        <v>179</v>
      </c>
      <c r="C133" s="4">
        <v>20</v>
      </c>
      <c r="D133" s="4" t="s">
        <v>626</v>
      </c>
      <c r="E133" s="5">
        <v>47280</v>
      </c>
      <c r="F133" s="4" t="s">
        <v>627</v>
      </c>
      <c r="G133" s="4" t="s">
        <v>628</v>
      </c>
    </row>
    <row r="134" spans="1:7" x14ac:dyDescent="0.25">
      <c r="A134" s="4" t="s">
        <v>484</v>
      </c>
      <c r="B134" s="4" t="s">
        <v>184</v>
      </c>
      <c r="C134" s="4">
        <v>20</v>
      </c>
      <c r="D134" s="4" t="s">
        <v>630</v>
      </c>
      <c r="E134" s="5">
        <v>44581</v>
      </c>
      <c r="F134" s="4" t="s">
        <v>631</v>
      </c>
      <c r="G134" s="4" t="s">
        <v>632</v>
      </c>
    </row>
    <row r="135" spans="1:7" x14ac:dyDescent="0.25">
      <c r="A135" s="4" t="s">
        <v>484</v>
      </c>
      <c r="B135" s="4" t="s">
        <v>189</v>
      </c>
      <c r="C135" s="4">
        <v>20</v>
      </c>
      <c r="D135" s="4" t="s">
        <v>634</v>
      </c>
      <c r="E135" s="5">
        <v>24160</v>
      </c>
      <c r="F135" s="4" t="s">
        <v>635</v>
      </c>
      <c r="G135" s="4" t="s">
        <v>636</v>
      </c>
    </row>
    <row r="136" spans="1:7" x14ac:dyDescent="0.25">
      <c r="A136" s="4" t="s">
        <v>484</v>
      </c>
      <c r="B136" s="4" t="s">
        <v>194</v>
      </c>
      <c r="C136" s="4">
        <v>20</v>
      </c>
      <c r="D136" s="4" t="s">
        <v>638</v>
      </c>
      <c r="E136" s="5">
        <v>24270</v>
      </c>
      <c r="F136" s="4" t="s">
        <v>639</v>
      </c>
      <c r="G136" s="4" t="s">
        <v>640</v>
      </c>
    </row>
    <row r="137" spans="1:7" x14ac:dyDescent="0.25">
      <c r="A137" s="4" t="s">
        <v>484</v>
      </c>
      <c r="B137" s="4" t="s">
        <v>199</v>
      </c>
      <c r="C137" s="4">
        <v>20</v>
      </c>
      <c r="D137" s="4" t="s">
        <v>642</v>
      </c>
      <c r="E137" s="5">
        <v>32667</v>
      </c>
      <c r="F137" s="4" t="s">
        <v>643</v>
      </c>
      <c r="G137" s="4" t="s">
        <v>644</v>
      </c>
    </row>
    <row r="138" spans="1:7" x14ac:dyDescent="0.25">
      <c r="A138" s="4" t="s">
        <v>484</v>
      </c>
      <c r="B138" s="4" t="s">
        <v>204</v>
      </c>
      <c r="C138" s="4">
        <v>20</v>
      </c>
      <c r="D138" s="4" t="s">
        <v>646</v>
      </c>
      <c r="E138" s="5">
        <v>20479</v>
      </c>
      <c r="F138" s="4" t="s">
        <v>647</v>
      </c>
      <c r="G138" s="4" t="s">
        <v>648</v>
      </c>
    </row>
    <row r="139" spans="1:7" x14ac:dyDescent="0.25">
      <c r="A139" s="4" t="s">
        <v>484</v>
      </c>
      <c r="B139" s="4" t="s">
        <v>209</v>
      </c>
      <c r="C139" s="4">
        <v>10</v>
      </c>
      <c r="D139" s="4" t="s">
        <v>650</v>
      </c>
      <c r="E139" s="5">
        <v>47303</v>
      </c>
      <c r="F139" s="4" t="s">
        <v>651</v>
      </c>
      <c r="G139" s="4" t="s">
        <v>652</v>
      </c>
    </row>
    <row r="140" spans="1:7" x14ac:dyDescent="0.25">
      <c r="A140" s="4" t="s">
        <v>484</v>
      </c>
      <c r="B140" s="4" t="s">
        <v>214</v>
      </c>
      <c r="C140" s="4">
        <v>20</v>
      </c>
      <c r="D140" s="4" t="s">
        <v>654</v>
      </c>
      <c r="E140" s="5">
        <v>21414</v>
      </c>
      <c r="F140" s="4" t="s">
        <v>655</v>
      </c>
      <c r="G140" s="4" t="s">
        <v>656</v>
      </c>
    </row>
    <row r="141" spans="1:7" x14ac:dyDescent="0.25">
      <c r="A141" s="4" t="s">
        <v>484</v>
      </c>
      <c r="B141" s="4" t="s">
        <v>219</v>
      </c>
      <c r="C141" s="4">
        <v>20</v>
      </c>
      <c r="D141" s="4" t="s">
        <v>658</v>
      </c>
      <c r="E141" s="5">
        <v>22187</v>
      </c>
      <c r="F141" s="4" t="s">
        <v>659</v>
      </c>
      <c r="G141" s="4" t="s">
        <v>660</v>
      </c>
    </row>
    <row r="142" spans="1:7" x14ac:dyDescent="0.25">
      <c r="A142" s="4" t="s">
        <v>484</v>
      </c>
      <c r="B142" s="4" t="s">
        <v>224</v>
      </c>
      <c r="C142" s="4">
        <v>17.8</v>
      </c>
      <c r="D142" s="4" t="s">
        <v>662</v>
      </c>
      <c r="E142" s="5">
        <v>48168</v>
      </c>
      <c r="F142" s="4" t="s">
        <v>663</v>
      </c>
      <c r="G142" s="4" t="s">
        <v>664</v>
      </c>
    </row>
    <row r="143" spans="1:7" x14ac:dyDescent="0.25">
      <c r="A143" s="4" t="s">
        <v>484</v>
      </c>
      <c r="B143" s="4" t="s">
        <v>229</v>
      </c>
      <c r="C143" s="4">
        <v>20</v>
      </c>
      <c r="D143" s="4" t="s">
        <v>666</v>
      </c>
      <c r="E143" s="5">
        <v>24729</v>
      </c>
      <c r="F143" s="4" t="s">
        <v>667</v>
      </c>
      <c r="G143" s="4" t="s">
        <v>668</v>
      </c>
    </row>
    <row r="144" spans="1:7" x14ac:dyDescent="0.25">
      <c r="A144" s="4" t="s">
        <v>484</v>
      </c>
      <c r="B144" s="4" t="s">
        <v>234</v>
      </c>
      <c r="C144" s="4">
        <v>20</v>
      </c>
      <c r="D144" s="4" t="s">
        <v>670</v>
      </c>
      <c r="E144" s="5">
        <v>47271</v>
      </c>
      <c r="F144" s="4" t="s">
        <v>671</v>
      </c>
      <c r="G144" s="4" t="s">
        <v>672</v>
      </c>
    </row>
    <row r="145" spans="1:7" x14ac:dyDescent="0.25">
      <c r="A145" s="4" t="s">
        <v>484</v>
      </c>
      <c r="B145" s="4" t="s">
        <v>239</v>
      </c>
      <c r="C145" s="4">
        <v>20</v>
      </c>
      <c r="D145" s="4" t="s">
        <v>674</v>
      </c>
      <c r="E145" s="5">
        <v>25178</v>
      </c>
      <c r="F145" s="4" t="s">
        <v>675</v>
      </c>
      <c r="G145" s="4" t="s">
        <v>676</v>
      </c>
    </row>
    <row r="146" spans="1:7" x14ac:dyDescent="0.25">
      <c r="A146" s="4" t="s">
        <v>484</v>
      </c>
      <c r="B146" s="4" t="s">
        <v>244</v>
      </c>
      <c r="C146" s="4">
        <v>20</v>
      </c>
      <c r="D146" s="4" t="s">
        <v>678</v>
      </c>
      <c r="E146" s="5">
        <v>20505</v>
      </c>
      <c r="F146" s="4" t="s">
        <v>679</v>
      </c>
      <c r="G146" s="4" t="s">
        <v>680</v>
      </c>
    </row>
    <row r="147" spans="1:7" x14ac:dyDescent="0.25">
      <c r="A147" s="4" t="s">
        <v>484</v>
      </c>
      <c r="B147" s="4" t="s">
        <v>249</v>
      </c>
      <c r="C147" s="4">
        <v>20</v>
      </c>
      <c r="D147" s="4" t="s">
        <v>682</v>
      </c>
      <c r="E147" s="5">
        <v>20168</v>
      </c>
      <c r="F147" s="4" t="s">
        <v>683</v>
      </c>
      <c r="G147" s="4" t="s">
        <v>684</v>
      </c>
    </row>
    <row r="148" spans="1:7" x14ac:dyDescent="0.25">
      <c r="A148" s="4" t="s">
        <v>484</v>
      </c>
      <c r="B148" s="4" t="s">
        <v>254</v>
      </c>
      <c r="C148" s="4">
        <v>20</v>
      </c>
      <c r="D148" s="4" t="s">
        <v>686</v>
      </c>
      <c r="E148" s="5">
        <v>21385</v>
      </c>
      <c r="F148" s="4" t="s">
        <v>687</v>
      </c>
      <c r="G148" s="4" t="s">
        <v>688</v>
      </c>
    </row>
    <row r="149" spans="1:7" x14ac:dyDescent="0.25">
      <c r="A149" s="4" t="s">
        <v>484</v>
      </c>
      <c r="B149" s="4" t="s">
        <v>259</v>
      </c>
      <c r="C149" s="4">
        <v>20</v>
      </c>
      <c r="D149" s="4" t="s">
        <v>690</v>
      </c>
      <c r="E149" s="5">
        <v>44643</v>
      </c>
      <c r="F149" s="4" t="s">
        <v>691</v>
      </c>
      <c r="G149" s="4" t="s">
        <v>692</v>
      </c>
    </row>
    <row r="150" spans="1:7" x14ac:dyDescent="0.25">
      <c r="A150" s="4" t="s">
        <v>484</v>
      </c>
      <c r="B150" s="4" t="s">
        <v>264</v>
      </c>
      <c r="C150" s="4">
        <v>20</v>
      </c>
      <c r="D150" s="4" t="s">
        <v>694</v>
      </c>
      <c r="E150" s="5">
        <v>32523</v>
      </c>
      <c r="F150" s="4" t="s">
        <v>695</v>
      </c>
      <c r="G150" s="4" t="s">
        <v>696</v>
      </c>
    </row>
    <row r="151" spans="1:7" x14ac:dyDescent="0.25">
      <c r="A151" s="4" t="s">
        <v>484</v>
      </c>
      <c r="B151" s="4" t="s">
        <v>269</v>
      </c>
      <c r="C151" s="4">
        <v>20</v>
      </c>
      <c r="D151" s="4" t="s">
        <v>698</v>
      </c>
      <c r="E151" s="5">
        <v>34665</v>
      </c>
      <c r="F151" s="4" t="s">
        <v>699</v>
      </c>
      <c r="G151" s="4" t="s">
        <v>700</v>
      </c>
    </row>
    <row r="152" spans="1:7" x14ac:dyDescent="0.25">
      <c r="A152" s="4" t="s">
        <v>484</v>
      </c>
      <c r="B152" s="4" t="s">
        <v>274</v>
      </c>
      <c r="C152" s="4">
        <v>19.100000000000001</v>
      </c>
      <c r="D152" s="4" t="s">
        <v>702</v>
      </c>
      <c r="E152" s="5">
        <v>26081</v>
      </c>
      <c r="F152" s="4" t="s">
        <v>703</v>
      </c>
      <c r="G152" s="4" t="s">
        <v>704</v>
      </c>
    </row>
    <row r="153" spans="1:7" x14ac:dyDescent="0.25">
      <c r="A153" s="4" t="s">
        <v>484</v>
      </c>
      <c r="B153" s="4" t="s">
        <v>279</v>
      </c>
      <c r="C153" s="4">
        <v>20</v>
      </c>
      <c r="D153" s="4" t="s">
        <v>706</v>
      </c>
      <c r="E153" s="5">
        <v>34528</v>
      </c>
      <c r="F153" s="4" t="s">
        <v>707</v>
      </c>
      <c r="G153" s="4" t="s">
        <v>708</v>
      </c>
    </row>
    <row r="154" spans="1:7" x14ac:dyDescent="0.25">
      <c r="A154" s="4" t="s">
        <v>484</v>
      </c>
      <c r="B154" s="4" t="s">
        <v>284</v>
      </c>
      <c r="C154" s="4">
        <v>20</v>
      </c>
      <c r="D154" s="4" t="s">
        <v>710</v>
      </c>
      <c r="E154" s="5">
        <v>21311</v>
      </c>
      <c r="F154" s="4" t="s">
        <v>711</v>
      </c>
      <c r="G154" s="4" t="s">
        <v>712</v>
      </c>
    </row>
    <row r="155" spans="1:7" x14ac:dyDescent="0.25">
      <c r="A155" s="4" t="s">
        <v>484</v>
      </c>
      <c r="B155" s="4" t="s">
        <v>289</v>
      </c>
      <c r="C155" s="4">
        <v>14.5</v>
      </c>
      <c r="D155" s="4" t="s">
        <v>714</v>
      </c>
      <c r="E155" s="5">
        <v>20501</v>
      </c>
      <c r="F155" s="4" t="s">
        <v>715</v>
      </c>
      <c r="G155" s="4" t="s">
        <v>716</v>
      </c>
    </row>
    <row r="156" spans="1:7" x14ac:dyDescent="0.25">
      <c r="A156" s="4" t="s">
        <v>484</v>
      </c>
      <c r="B156" s="4" t="s">
        <v>294</v>
      </c>
      <c r="C156" s="4">
        <v>20</v>
      </c>
      <c r="D156" s="4" t="s">
        <v>718</v>
      </c>
      <c r="E156" s="5">
        <v>20921</v>
      </c>
      <c r="F156" s="4" t="s">
        <v>719</v>
      </c>
      <c r="G156" s="4" t="s">
        <v>720</v>
      </c>
    </row>
    <row r="157" spans="1:7" x14ac:dyDescent="0.25">
      <c r="A157" s="4" t="s">
        <v>484</v>
      </c>
      <c r="B157" s="4" t="s">
        <v>299</v>
      </c>
      <c r="C157" s="4">
        <v>20</v>
      </c>
      <c r="D157" s="4" t="s">
        <v>722</v>
      </c>
      <c r="E157" s="5">
        <v>32352</v>
      </c>
      <c r="F157" s="4" t="s">
        <v>723</v>
      </c>
      <c r="G157" s="4" t="s">
        <v>724</v>
      </c>
    </row>
    <row r="158" spans="1:7" x14ac:dyDescent="0.25">
      <c r="A158" s="4" t="s">
        <v>484</v>
      </c>
      <c r="B158" s="4" t="s">
        <v>304</v>
      </c>
      <c r="C158" s="4">
        <v>20</v>
      </c>
      <c r="D158" s="4" t="s">
        <v>726</v>
      </c>
      <c r="E158" s="5">
        <v>34150</v>
      </c>
      <c r="F158" s="4" t="s">
        <v>727</v>
      </c>
      <c r="G158" s="4" t="s">
        <v>728</v>
      </c>
    </row>
    <row r="159" spans="1:7" x14ac:dyDescent="0.25">
      <c r="A159" s="4" t="s">
        <v>484</v>
      </c>
      <c r="B159" s="4" t="s">
        <v>309</v>
      </c>
      <c r="C159" s="4">
        <v>20</v>
      </c>
      <c r="D159" s="4" t="s">
        <v>730</v>
      </c>
      <c r="E159" s="5">
        <v>34928</v>
      </c>
      <c r="F159" s="4" t="s">
        <v>731</v>
      </c>
      <c r="G159" s="4" t="s">
        <v>732</v>
      </c>
    </row>
    <row r="160" spans="1:7" x14ac:dyDescent="0.25">
      <c r="A160" s="4" t="s">
        <v>484</v>
      </c>
      <c r="B160" s="4" t="s">
        <v>314</v>
      </c>
      <c r="C160" s="4">
        <v>20</v>
      </c>
      <c r="D160" s="4" t="s">
        <v>734</v>
      </c>
      <c r="E160" s="5">
        <v>32004</v>
      </c>
      <c r="F160" s="4" t="s">
        <v>735</v>
      </c>
      <c r="G160" s="4" t="s">
        <v>736</v>
      </c>
    </row>
    <row r="161" spans="1:7" x14ac:dyDescent="0.25">
      <c r="A161" s="4" t="s">
        <v>484</v>
      </c>
      <c r="B161" s="4" t="s">
        <v>319</v>
      </c>
      <c r="C161" s="4">
        <v>20</v>
      </c>
      <c r="D161" s="4" t="s">
        <v>738</v>
      </c>
      <c r="E161" s="5">
        <v>20161</v>
      </c>
      <c r="F161" s="4" t="s">
        <v>739</v>
      </c>
      <c r="G161" s="4" t="s">
        <v>740</v>
      </c>
    </row>
    <row r="162" spans="1:7" x14ac:dyDescent="0.25">
      <c r="A162" s="4" t="s">
        <v>484</v>
      </c>
      <c r="B162" s="4" t="s">
        <v>324</v>
      </c>
      <c r="C162" s="4">
        <v>20</v>
      </c>
      <c r="D162" s="4" t="s">
        <v>742</v>
      </c>
      <c r="E162" s="5">
        <v>20089</v>
      </c>
      <c r="F162" s="4" t="s">
        <v>743</v>
      </c>
      <c r="G162" s="4" t="s">
        <v>744</v>
      </c>
    </row>
    <row r="163" spans="1:7" x14ac:dyDescent="0.25">
      <c r="A163" s="4" t="s">
        <v>484</v>
      </c>
      <c r="B163" s="4" t="s">
        <v>329</v>
      </c>
      <c r="C163" s="4">
        <v>20</v>
      </c>
      <c r="D163" s="4" t="s">
        <v>746</v>
      </c>
      <c r="E163" s="5">
        <v>32569</v>
      </c>
      <c r="F163" s="4" t="s">
        <v>747</v>
      </c>
      <c r="G163" s="4" t="s">
        <v>748</v>
      </c>
    </row>
    <row r="164" spans="1:7" x14ac:dyDescent="0.25">
      <c r="A164" s="4" t="s">
        <v>484</v>
      </c>
      <c r="B164" s="4" t="s">
        <v>334</v>
      </c>
      <c r="C164" s="4">
        <v>20</v>
      </c>
      <c r="D164" s="4" t="s">
        <v>750</v>
      </c>
      <c r="E164" s="5">
        <v>20453</v>
      </c>
      <c r="F164" s="4" t="s">
        <v>751</v>
      </c>
      <c r="G164" s="4" t="s">
        <v>752</v>
      </c>
    </row>
    <row r="165" spans="1:7" x14ac:dyDescent="0.25">
      <c r="A165" s="4" t="s">
        <v>484</v>
      </c>
      <c r="B165" s="4" t="s">
        <v>339</v>
      </c>
      <c r="C165" s="4">
        <v>20</v>
      </c>
      <c r="D165" s="4" t="s">
        <v>754</v>
      </c>
      <c r="E165" s="5">
        <v>32550</v>
      </c>
      <c r="F165" s="4" t="s">
        <v>755</v>
      </c>
      <c r="G165" s="4" t="s">
        <v>756</v>
      </c>
    </row>
    <row r="166" spans="1:7" x14ac:dyDescent="0.25">
      <c r="A166" s="4" t="s">
        <v>484</v>
      </c>
      <c r="B166" s="4" t="s">
        <v>344</v>
      </c>
      <c r="C166" s="4">
        <v>10</v>
      </c>
      <c r="D166" s="4" t="s">
        <v>758</v>
      </c>
      <c r="E166" s="5">
        <v>34187</v>
      </c>
      <c r="F166" s="4" t="s">
        <v>759</v>
      </c>
      <c r="G166" s="4" t="s">
        <v>760</v>
      </c>
    </row>
    <row r="167" spans="1:7" x14ac:dyDescent="0.25">
      <c r="A167" s="4" t="s">
        <v>484</v>
      </c>
      <c r="B167" s="4" t="s">
        <v>349</v>
      </c>
      <c r="C167" s="4">
        <v>20</v>
      </c>
      <c r="D167" s="4" t="s">
        <v>762</v>
      </c>
      <c r="E167" s="5">
        <v>21028</v>
      </c>
      <c r="F167" s="4" t="s">
        <v>763</v>
      </c>
      <c r="G167" s="4" t="s">
        <v>764</v>
      </c>
    </row>
    <row r="168" spans="1:7" x14ac:dyDescent="0.25">
      <c r="A168" s="4" t="s">
        <v>484</v>
      </c>
      <c r="B168" s="4" t="s">
        <v>354</v>
      </c>
      <c r="C168" s="4">
        <v>20</v>
      </c>
      <c r="D168" s="4" t="s">
        <v>766</v>
      </c>
      <c r="E168" s="5">
        <v>24126</v>
      </c>
      <c r="F168" s="4" t="s">
        <v>767</v>
      </c>
      <c r="G168" s="4" t="s">
        <v>768</v>
      </c>
    </row>
    <row r="169" spans="1:7" x14ac:dyDescent="0.25">
      <c r="A169" s="4" t="s">
        <v>484</v>
      </c>
      <c r="B169" s="4" t="s">
        <v>359</v>
      </c>
      <c r="C169" s="4">
        <v>20</v>
      </c>
      <c r="D169" s="4" t="s">
        <v>770</v>
      </c>
      <c r="E169" s="5">
        <v>20426</v>
      </c>
      <c r="F169" s="4" t="s">
        <v>771</v>
      </c>
      <c r="G169" s="4" t="s">
        <v>772</v>
      </c>
    </row>
    <row r="170" spans="1:7" x14ac:dyDescent="0.25">
      <c r="A170" s="4" t="s">
        <v>484</v>
      </c>
      <c r="B170" s="4" t="s">
        <v>364</v>
      </c>
      <c r="C170" s="4">
        <v>20</v>
      </c>
      <c r="D170" s="4" t="s">
        <v>774</v>
      </c>
      <c r="E170" s="5">
        <v>32605</v>
      </c>
      <c r="F170" s="4" t="s">
        <v>775</v>
      </c>
      <c r="G170" s="4" t="s">
        <v>776</v>
      </c>
    </row>
    <row r="171" spans="1:7" x14ac:dyDescent="0.25">
      <c r="A171" s="4" t="s">
        <v>484</v>
      </c>
      <c r="B171" s="4" t="s">
        <v>369</v>
      </c>
      <c r="C171" s="4">
        <v>20</v>
      </c>
      <c r="D171" s="4" t="s">
        <v>778</v>
      </c>
      <c r="E171" s="5">
        <v>21464</v>
      </c>
      <c r="F171" s="4" t="s">
        <v>779</v>
      </c>
      <c r="G171" s="4" t="s">
        <v>780</v>
      </c>
    </row>
    <row r="172" spans="1:7" x14ac:dyDescent="0.25">
      <c r="A172" s="4" t="s">
        <v>484</v>
      </c>
      <c r="B172" s="4" t="s">
        <v>374</v>
      </c>
      <c r="C172" s="4">
        <v>20</v>
      </c>
      <c r="D172" s="4" t="s">
        <v>782</v>
      </c>
      <c r="E172" s="5">
        <v>20440</v>
      </c>
      <c r="F172" s="4" t="s">
        <v>783</v>
      </c>
      <c r="G172" s="4" t="s">
        <v>784</v>
      </c>
    </row>
    <row r="173" spans="1:7" x14ac:dyDescent="0.25">
      <c r="A173" s="4" t="s">
        <v>484</v>
      </c>
      <c r="B173" s="4" t="s">
        <v>379</v>
      </c>
      <c r="C173" s="4">
        <v>20</v>
      </c>
      <c r="D173" s="4" t="s">
        <v>786</v>
      </c>
      <c r="E173" s="5">
        <v>47265</v>
      </c>
      <c r="F173" s="4" t="s">
        <v>787</v>
      </c>
      <c r="G173" s="4" t="s">
        <v>788</v>
      </c>
    </row>
    <row r="174" spans="1:7" x14ac:dyDescent="0.25">
      <c r="A174" s="4" t="s">
        <v>484</v>
      </c>
      <c r="B174" s="4" t="s">
        <v>384</v>
      </c>
      <c r="C174" s="4">
        <v>20</v>
      </c>
      <c r="D174" s="4" t="s">
        <v>790</v>
      </c>
      <c r="E174" s="5">
        <v>20699</v>
      </c>
      <c r="F174" s="4" t="s">
        <v>791</v>
      </c>
      <c r="G174" s="4" t="s">
        <v>792</v>
      </c>
    </row>
    <row r="175" spans="1:7" x14ac:dyDescent="0.25">
      <c r="A175" s="4" t="s">
        <v>484</v>
      </c>
      <c r="B175" s="4" t="s">
        <v>389</v>
      </c>
      <c r="C175" s="4">
        <v>20</v>
      </c>
      <c r="D175" s="4" t="s">
        <v>794</v>
      </c>
      <c r="E175" s="5">
        <v>26994</v>
      </c>
      <c r="F175" s="4" t="s">
        <v>795</v>
      </c>
      <c r="G175" s="4" t="s">
        <v>796</v>
      </c>
    </row>
    <row r="176" spans="1:7" x14ac:dyDescent="0.25">
      <c r="A176" s="4" t="s">
        <v>484</v>
      </c>
      <c r="B176" s="4" t="s">
        <v>394</v>
      </c>
      <c r="C176" s="4">
        <v>19.899999999999999</v>
      </c>
      <c r="D176" s="4" t="s">
        <v>798</v>
      </c>
      <c r="E176" s="5">
        <v>20119</v>
      </c>
      <c r="F176" s="4" t="s">
        <v>799</v>
      </c>
      <c r="G176" s="4" t="s">
        <v>800</v>
      </c>
    </row>
    <row r="177" spans="1:7" x14ac:dyDescent="0.25">
      <c r="A177" s="4" t="s">
        <v>484</v>
      </c>
      <c r="B177" s="4" t="s">
        <v>399</v>
      </c>
      <c r="C177" s="4">
        <v>20</v>
      </c>
      <c r="D177" s="4" t="s">
        <v>802</v>
      </c>
      <c r="E177" s="5">
        <v>23581</v>
      </c>
      <c r="F177" s="4" t="s">
        <v>803</v>
      </c>
      <c r="G177" s="4" t="s">
        <v>804</v>
      </c>
    </row>
    <row r="178" spans="1:7" x14ac:dyDescent="0.25">
      <c r="A178" s="4" t="s">
        <v>484</v>
      </c>
      <c r="B178" s="4" t="s">
        <v>404</v>
      </c>
      <c r="C178" s="4">
        <v>20</v>
      </c>
      <c r="D178" s="4" t="s">
        <v>806</v>
      </c>
      <c r="E178" s="5">
        <v>21837</v>
      </c>
      <c r="F178" s="4" t="s">
        <v>807</v>
      </c>
      <c r="G178" s="4" t="s">
        <v>808</v>
      </c>
    </row>
    <row r="179" spans="1:7" x14ac:dyDescent="0.25">
      <c r="A179" s="4" t="s">
        <v>484</v>
      </c>
      <c r="B179" s="4" t="s">
        <v>409</v>
      </c>
      <c r="C179" s="4">
        <v>20</v>
      </c>
      <c r="D179" s="4" t="s">
        <v>810</v>
      </c>
      <c r="E179" s="5">
        <v>20040</v>
      </c>
      <c r="F179" s="4" t="s">
        <v>811</v>
      </c>
      <c r="G179" s="4" t="s">
        <v>812</v>
      </c>
    </row>
    <row r="180" spans="1:7" x14ac:dyDescent="0.25">
      <c r="A180" s="4" t="s">
        <v>484</v>
      </c>
      <c r="B180" s="4" t="s">
        <v>414</v>
      </c>
      <c r="C180" s="4">
        <v>20</v>
      </c>
      <c r="D180" s="4" t="s">
        <v>814</v>
      </c>
      <c r="E180" s="5">
        <v>21150</v>
      </c>
      <c r="F180" s="4" t="s">
        <v>815</v>
      </c>
      <c r="G180" s="4" t="s">
        <v>816</v>
      </c>
    </row>
    <row r="181" spans="1:7" x14ac:dyDescent="0.25">
      <c r="A181" s="4" t="s">
        <v>484</v>
      </c>
      <c r="B181" s="4" t="s">
        <v>419</v>
      </c>
      <c r="C181" s="4">
        <v>20</v>
      </c>
      <c r="D181" s="4" t="s">
        <v>818</v>
      </c>
      <c r="E181" s="5">
        <v>25010</v>
      </c>
      <c r="F181" s="4" t="s">
        <v>819</v>
      </c>
      <c r="G181" s="4" t="s">
        <v>820</v>
      </c>
    </row>
    <row r="182" spans="1:7" x14ac:dyDescent="0.25">
      <c r="A182" s="4" t="s">
        <v>484</v>
      </c>
      <c r="B182" s="4" t="s">
        <v>424</v>
      </c>
      <c r="C182" s="4">
        <v>20</v>
      </c>
      <c r="D182" s="4" t="s">
        <v>822</v>
      </c>
      <c r="E182" s="5">
        <v>34181</v>
      </c>
      <c r="F182" s="4" t="s">
        <v>823</v>
      </c>
      <c r="G182" s="4" t="s">
        <v>824</v>
      </c>
    </row>
    <row r="183" spans="1:7" x14ac:dyDescent="0.25">
      <c r="A183" s="4" t="s">
        <v>484</v>
      </c>
      <c r="B183" s="4" t="s">
        <v>429</v>
      </c>
      <c r="C183" s="4">
        <v>20</v>
      </c>
      <c r="D183" s="4" t="s">
        <v>826</v>
      </c>
      <c r="E183" s="5">
        <v>34401</v>
      </c>
      <c r="F183" s="4" t="s">
        <v>827</v>
      </c>
      <c r="G183" s="4" t="s">
        <v>828</v>
      </c>
    </row>
    <row r="184" spans="1:7" x14ac:dyDescent="0.25">
      <c r="A184" s="4" t="s">
        <v>484</v>
      </c>
      <c r="B184" s="4" t="s">
        <v>434</v>
      </c>
      <c r="C184" s="4">
        <v>20.100000000000001</v>
      </c>
      <c r="D184" s="4" t="s">
        <v>830</v>
      </c>
      <c r="E184" s="5">
        <v>34609</v>
      </c>
      <c r="F184" s="4" t="s">
        <v>831</v>
      </c>
      <c r="G184" s="4" t="s">
        <v>832</v>
      </c>
    </row>
    <row r="185" spans="1:7" x14ac:dyDescent="0.25">
      <c r="A185" s="4" t="s">
        <v>484</v>
      </c>
      <c r="B185" s="4" t="s">
        <v>439</v>
      </c>
      <c r="C185" s="4">
        <v>5</v>
      </c>
      <c r="D185" s="4" t="s">
        <v>834</v>
      </c>
      <c r="E185" s="5">
        <v>22991</v>
      </c>
      <c r="F185" s="4" t="s">
        <v>835</v>
      </c>
      <c r="G185" s="4" t="s">
        <v>836</v>
      </c>
    </row>
    <row r="186" spans="1:7" x14ac:dyDescent="0.25">
      <c r="A186" s="4" t="s">
        <v>484</v>
      </c>
      <c r="B186" s="4" t="s">
        <v>444</v>
      </c>
      <c r="C186" s="4">
        <v>20</v>
      </c>
      <c r="D186" s="4" t="s">
        <v>838</v>
      </c>
      <c r="E186" s="5">
        <v>21653</v>
      </c>
      <c r="F186" s="4" t="s">
        <v>839</v>
      </c>
      <c r="G186" s="4" t="s">
        <v>840</v>
      </c>
    </row>
    <row r="187" spans="1:7" x14ac:dyDescent="0.25">
      <c r="A187" s="4" t="s">
        <v>484</v>
      </c>
      <c r="B187" s="4" t="s">
        <v>449</v>
      </c>
      <c r="C187" s="4">
        <v>20</v>
      </c>
      <c r="D187" s="4" t="s">
        <v>842</v>
      </c>
      <c r="E187" s="5">
        <v>24259</v>
      </c>
      <c r="F187" s="4" t="s">
        <v>843</v>
      </c>
      <c r="G187" s="4" t="s">
        <v>844</v>
      </c>
    </row>
    <row r="188" spans="1:7" x14ac:dyDescent="0.25">
      <c r="A188" s="4" t="s">
        <v>484</v>
      </c>
      <c r="B188" s="4" t="s">
        <v>454</v>
      </c>
      <c r="C188" s="4">
        <v>20</v>
      </c>
      <c r="D188" s="4" t="s">
        <v>846</v>
      </c>
      <c r="E188" s="5">
        <v>21086</v>
      </c>
      <c r="F188" s="4" t="s">
        <v>847</v>
      </c>
      <c r="G188" s="4" t="s">
        <v>848</v>
      </c>
    </row>
    <row r="189" spans="1:7" x14ac:dyDescent="0.25">
      <c r="A189" s="4" t="s">
        <v>484</v>
      </c>
      <c r="B189" s="4" t="s">
        <v>459</v>
      </c>
      <c r="C189" s="4">
        <v>20</v>
      </c>
      <c r="D189" s="4" t="s">
        <v>850</v>
      </c>
      <c r="E189" s="5">
        <v>36690</v>
      </c>
      <c r="F189" s="4" t="s">
        <v>851</v>
      </c>
      <c r="G189" s="4" t="s">
        <v>852</v>
      </c>
    </row>
    <row r="190" spans="1:7" x14ac:dyDescent="0.25">
      <c r="A190" s="4" t="s">
        <v>484</v>
      </c>
      <c r="B190" s="4" t="s">
        <v>464</v>
      </c>
      <c r="C190" s="4">
        <v>20</v>
      </c>
      <c r="D190" s="4" t="s">
        <v>854</v>
      </c>
      <c r="E190" s="5">
        <v>20617</v>
      </c>
      <c r="F190" s="4" t="s">
        <v>855</v>
      </c>
      <c r="G190" s="4" t="s">
        <v>856</v>
      </c>
    </row>
    <row r="191" spans="1:7" x14ac:dyDescent="0.25">
      <c r="A191" s="4" t="s">
        <v>484</v>
      </c>
      <c r="B191" s="4" t="s">
        <v>469</v>
      </c>
      <c r="C191" s="4">
        <v>18.100000000000001</v>
      </c>
      <c r="D191" s="4" t="s">
        <v>858</v>
      </c>
      <c r="E191" s="5">
        <v>47342</v>
      </c>
      <c r="F191" s="4" t="s">
        <v>859</v>
      </c>
      <c r="G191" s="4" t="s">
        <v>860</v>
      </c>
    </row>
    <row r="192" spans="1:7" x14ac:dyDescent="0.25">
      <c r="A192" s="4" t="s">
        <v>484</v>
      </c>
      <c r="B192" s="4" t="s">
        <v>474</v>
      </c>
      <c r="C192" s="4">
        <v>16.8</v>
      </c>
      <c r="D192" s="4" t="s">
        <v>862</v>
      </c>
      <c r="E192" s="5">
        <v>31864</v>
      </c>
      <c r="F192" s="4" t="s">
        <v>863</v>
      </c>
      <c r="G192" s="4" t="s">
        <v>864</v>
      </c>
    </row>
    <row r="193" spans="1:7" x14ac:dyDescent="0.25">
      <c r="A193" s="4" t="s">
        <v>484</v>
      </c>
      <c r="B193" s="4" t="s">
        <v>479</v>
      </c>
      <c r="C193" s="4">
        <v>20</v>
      </c>
      <c r="D193" s="4" t="s">
        <v>866</v>
      </c>
      <c r="E193" s="5">
        <v>20740</v>
      </c>
      <c r="F193" s="4" t="s">
        <v>867</v>
      </c>
      <c r="G193" s="4" t="s">
        <v>868</v>
      </c>
    </row>
    <row r="194" spans="1:7" x14ac:dyDescent="0.25">
      <c r="A194" s="4" t="s">
        <v>869</v>
      </c>
      <c r="B194" s="4" t="s">
        <v>2</v>
      </c>
      <c r="C194" s="4">
        <v>20</v>
      </c>
      <c r="D194" s="4" t="s">
        <v>871</v>
      </c>
      <c r="E194" s="5">
        <v>44203</v>
      </c>
      <c r="F194" s="4" t="s">
        <v>872</v>
      </c>
      <c r="G194" s="4" t="s">
        <v>873</v>
      </c>
    </row>
    <row r="195" spans="1:7" x14ac:dyDescent="0.25">
      <c r="A195" s="4" t="s">
        <v>869</v>
      </c>
      <c r="B195" s="4" t="s">
        <v>9</v>
      </c>
      <c r="C195" s="4">
        <v>20</v>
      </c>
      <c r="D195" s="4" t="s">
        <v>875</v>
      </c>
      <c r="E195" s="5">
        <v>20027</v>
      </c>
      <c r="F195" s="4" t="s">
        <v>876</v>
      </c>
      <c r="G195" s="4" t="s">
        <v>877</v>
      </c>
    </row>
    <row r="196" spans="1:7" x14ac:dyDescent="0.25">
      <c r="A196" s="4" t="s">
        <v>869</v>
      </c>
      <c r="B196" s="4" t="s">
        <v>14</v>
      </c>
      <c r="C196" s="4">
        <v>20</v>
      </c>
      <c r="D196" s="4" t="s">
        <v>879</v>
      </c>
      <c r="E196" s="5">
        <v>25219</v>
      </c>
      <c r="F196" s="4" t="s">
        <v>880</v>
      </c>
      <c r="G196" s="4" t="s">
        <v>881</v>
      </c>
    </row>
    <row r="197" spans="1:7" x14ac:dyDescent="0.25">
      <c r="A197" s="4" t="s">
        <v>869</v>
      </c>
      <c r="B197" s="4" t="s">
        <v>19</v>
      </c>
      <c r="C197" s="4">
        <v>5</v>
      </c>
      <c r="D197" s="4" t="s">
        <v>883</v>
      </c>
      <c r="E197" s="5">
        <v>47565</v>
      </c>
      <c r="F197" s="4" t="s">
        <v>884</v>
      </c>
      <c r="G197" s="4" t="s">
        <v>885</v>
      </c>
    </row>
    <row r="198" spans="1:7" x14ac:dyDescent="0.25">
      <c r="A198" s="4" t="s">
        <v>869</v>
      </c>
      <c r="B198" s="4" t="s">
        <v>24</v>
      </c>
      <c r="C198" s="4">
        <v>12.9</v>
      </c>
      <c r="D198" s="4" t="s">
        <v>887</v>
      </c>
      <c r="E198" s="5">
        <v>20189</v>
      </c>
      <c r="F198" s="4" t="s">
        <v>888</v>
      </c>
      <c r="G198" s="4" t="s">
        <v>889</v>
      </c>
    </row>
    <row r="199" spans="1:7" x14ac:dyDescent="0.25">
      <c r="A199" s="4" t="s">
        <v>869</v>
      </c>
      <c r="B199" s="4" t="s">
        <v>29</v>
      </c>
      <c r="C199" s="4">
        <v>20</v>
      </c>
      <c r="D199" s="4" t="s">
        <v>891</v>
      </c>
      <c r="E199" s="5">
        <v>21411</v>
      </c>
      <c r="F199" s="4" t="s">
        <v>892</v>
      </c>
      <c r="G199" s="4" t="s">
        <v>893</v>
      </c>
    </row>
    <row r="200" spans="1:7" x14ac:dyDescent="0.25">
      <c r="A200" s="4" t="s">
        <v>869</v>
      </c>
      <c r="B200" s="4" t="s">
        <v>34</v>
      </c>
      <c r="C200" s="4">
        <v>20</v>
      </c>
      <c r="D200" s="4" t="s">
        <v>895</v>
      </c>
      <c r="E200" s="5">
        <v>40722</v>
      </c>
      <c r="F200" s="4" t="s">
        <v>896</v>
      </c>
      <c r="G200" s="4" t="s">
        <v>897</v>
      </c>
    </row>
    <row r="201" spans="1:7" x14ac:dyDescent="0.25">
      <c r="A201" s="4" t="s">
        <v>869</v>
      </c>
      <c r="B201" s="4" t="s">
        <v>39</v>
      </c>
      <c r="C201" s="4">
        <v>20</v>
      </c>
      <c r="D201" s="4" t="s">
        <v>899</v>
      </c>
      <c r="E201" s="5">
        <v>26974</v>
      </c>
      <c r="F201" s="4" t="s">
        <v>900</v>
      </c>
      <c r="G201" s="4" t="s">
        <v>901</v>
      </c>
    </row>
    <row r="202" spans="1:7" x14ac:dyDescent="0.25">
      <c r="A202" s="4" t="s">
        <v>869</v>
      </c>
      <c r="B202" s="4" t="s">
        <v>44</v>
      </c>
      <c r="C202" s="4">
        <v>20.7</v>
      </c>
      <c r="D202" s="4" t="s">
        <v>903</v>
      </c>
      <c r="E202" s="5">
        <v>24065</v>
      </c>
      <c r="F202" s="4" t="s">
        <v>904</v>
      </c>
      <c r="G202" s="4" t="s">
        <v>905</v>
      </c>
    </row>
    <row r="203" spans="1:7" x14ac:dyDescent="0.25">
      <c r="A203" s="4" t="s">
        <v>869</v>
      </c>
      <c r="B203" s="4" t="s">
        <v>49</v>
      </c>
      <c r="C203" s="4">
        <v>20</v>
      </c>
      <c r="D203" s="4" t="s">
        <v>907</v>
      </c>
      <c r="E203" s="5">
        <v>20220</v>
      </c>
      <c r="F203" s="4" t="s">
        <v>908</v>
      </c>
      <c r="G203" s="4" t="s">
        <v>909</v>
      </c>
    </row>
    <row r="204" spans="1:7" x14ac:dyDescent="0.25">
      <c r="A204" s="4" t="s">
        <v>869</v>
      </c>
      <c r="B204" s="4" t="s">
        <v>54</v>
      </c>
      <c r="C204" s="4">
        <v>20</v>
      </c>
      <c r="D204" s="4" t="s">
        <v>911</v>
      </c>
      <c r="E204" s="5">
        <v>22588</v>
      </c>
      <c r="F204" s="4" t="s">
        <v>912</v>
      </c>
      <c r="G204" s="4" t="s">
        <v>913</v>
      </c>
    </row>
    <row r="205" spans="1:7" x14ac:dyDescent="0.25">
      <c r="A205" s="4" t="s">
        <v>869</v>
      </c>
      <c r="B205" s="4" t="s">
        <v>59</v>
      </c>
      <c r="C205" s="4">
        <v>20</v>
      </c>
      <c r="D205" s="4" t="s">
        <v>915</v>
      </c>
      <c r="E205" s="5">
        <v>24048</v>
      </c>
      <c r="F205" s="4" t="s">
        <v>916</v>
      </c>
      <c r="G205" s="4" t="s">
        <v>917</v>
      </c>
    </row>
    <row r="206" spans="1:7" x14ac:dyDescent="0.25">
      <c r="A206" s="4" t="s">
        <v>869</v>
      </c>
      <c r="B206" s="4" t="s">
        <v>64</v>
      </c>
      <c r="C206" s="4">
        <v>20</v>
      </c>
      <c r="D206" s="4" t="s">
        <v>919</v>
      </c>
      <c r="E206" s="5">
        <v>20686</v>
      </c>
      <c r="F206" s="4" t="s">
        <v>920</v>
      </c>
      <c r="G206" s="4" t="s">
        <v>921</v>
      </c>
    </row>
    <row r="207" spans="1:7" x14ac:dyDescent="0.25">
      <c r="A207" s="4" t="s">
        <v>869</v>
      </c>
      <c r="B207" s="4" t="s">
        <v>69</v>
      </c>
      <c r="C207" s="4" t="s">
        <v>1652</v>
      </c>
      <c r="D207" s="4" t="s">
        <v>924</v>
      </c>
      <c r="E207" s="5">
        <v>47526</v>
      </c>
      <c r="F207" s="4" t="s">
        <v>925</v>
      </c>
      <c r="G207" s="4" t="s">
        <v>926</v>
      </c>
    </row>
    <row r="208" spans="1:7" x14ac:dyDescent="0.25">
      <c r="A208" s="4" t="s">
        <v>869</v>
      </c>
      <c r="B208" s="4" t="s">
        <v>74</v>
      </c>
      <c r="C208" s="4">
        <v>20</v>
      </c>
      <c r="D208" s="4" t="s">
        <v>928</v>
      </c>
      <c r="E208" s="5">
        <v>20895</v>
      </c>
      <c r="F208" s="4" t="s">
        <v>929</v>
      </c>
      <c r="G208" s="4" t="s">
        <v>930</v>
      </c>
    </row>
    <row r="209" spans="1:7" x14ac:dyDescent="0.25">
      <c r="A209" s="4" t="s">
        <v>869</v>
      </c>
      <c r="B209" s="4" t="s">
        <v>79</v>
      </c>
      <c r="C209" s="4">
        <v>20</v>
      </c>
      <c r="D209" s="4" t="s">
        <v>932</v>
      </c>
      <c r="E209" s="5">
        <v>42219</v>
      </c>
      <c r="F209" s="4" t="s">
        <v>933</v>
      </c>
      <c r="G209" s="4" t="s">
        <v>934</v>
      </c>
    </row>
    <row r="210" spans="1:7" x14ac:dyDescent="0.25">
      <c r="A210" s="4" t="s">
        <v>869</v>
      </c>
      <c r="B210" s="4" t="s">
        <v>84</v>
      </c>
      <c r="C210" s="4">
        <v>20</v>
      </c>
      <c r="D210" s="4" t="s">
        <v>936</v>
      </c>
      <c r="E210" s="5">
        <v>32578</v>
      </c>
      <c r="F210" s="4" t="s">
        <v>937</v>
      </c>
      <c r="G210" s="4" t="s">
        <v>938</v>
      </c>
    </row>
    <row r="211" spans="1:7" x14ac:dyDescent="0.25">
      <c r="A211" s="4" t="s">
        <v>869</v>
      </c>
      <c r="B211" s="4" t="s">
        <v>89</v>
      </c>
      <c r="C211" s="4">
        <v>20</v>
      </c>
      <c r="D211" s="4" t="s">
        <v>940</v>
      </c>
      <c r="E211" s="5">
        <v>23881</v>
      </c>
      <c r="F211" s="4" t="s">
        <v>941</v>
      </c>
      <c r="G211" s="4" t="s">
        <v>942</v>
      </c>
    </row>
    <row r="212" spans="1:7" x14ac:dyDescent="0.25">
      <c r="A212" s="4" t="s">
        <v>869</v>
      </c>
      <c r="B212" s="4" t="s">
        <v>94</v>
      </c>
      <c r="C212" s="4">
        <v>20</v>
      </c>
      <c r="D212" s="4" t="s">
        <v>944</v>
      </c>
      <c r="E212" s="5">
        <v>24940</v>
      </c>
      <c r="F212" s="4" t="s">
        <v>945</v>
      </c>
      <c r="G212" s="4" t="s">
        <v>946</v>
      </c>
    </row>
    <row r="213" spans="1:7" x14ac:dyDescent="0.25">
      <c r="A213" s="4" t="s">
        <v>869</v>
      </c>
      <c r="B213" s="4" t="s">
        <v>99</v>
      </c>
      <c r="C213" s="4">
        <v>20</v>
      </c>
      <c r="D213" s="4" t="s">
        <v>948</v>
      </c>
      <c r="E213" s="5">
        <v>27200</v>
      </c>
      <c r="F213" s="4" t="s">
        <v>949</v>
      </c>
      <c r="G213" s="4" t="s">
        <v>950</v>
      </c>
    </row>
    <row r="214" spans="1:7" x14ac:dyDescent="0.25">
      <c r="A214" s="4" t="s">
        <v>869</v>
      </c>
      <c r="B214" s="4" t="s">
        <v>104</v>
      </c>
      <c r="C214" s="4">
        <v>20</v>
      </c>
      <c r="D214" s="4" t="s">
        <v>952</v>
      </c>
      <c r="E214" s="5">
        <v>20713</v>
      </c>
      <c r="F214" s="4" t="s">
        <v>953</v>
      </c>
      <c r="G214" s="4" t="s">
        <v>954</v>
      </c>
    </row>
    <row r="215" spans="1:7" x14ac:dyDescent="0.25">
      <c r="A215" s="4" t="s">
        <v>869</v>
      </c>
      <c r="B215" s="4" t="s">
        <v>109</v>
      </c>
      <c r="C215" s="4">
        <v>20</v>
      </c>
      <c r="D215" s="4" t="s">
        <v>956</v>
      </c>
      <c r="E215" s="5">
        <v>40001</v>
      </c>
      <c r="F215" s="4" t="s">
        <v>957</v>
      </c>
      <c r="G215" s="4" t="s">
        <v>958</v>
      </c>
    </row>
    <row r="216" spans="1:7" x14ac:dyDescent="0.25">
      <c r="A216" s="4" t="s">
        <v>869</v>
      </c>
      <c r="B216" s="4" t="s">
        <v>114</v>
      </c>
      <c r="C216" s="4">
        <v>20</v>
      </c>
      <c r="D216" s="4" t="s">
        <v>960</v>
      </c>
      <c r="E216" s="5">
        <v>47371</v>
      </c>
      <c r="F216" s="4" t="s">
        <v>961</v>
      </c>
      <c r="G216" s="4" t="s">
        <v>962</v>
      </c>
    </row>
    <row r="217" spans="1:7" x14ac:dyDescent="0.25">
      <c r="A217" s="4" t="s">
        <v>869</v>
      </c>
      <c r="B217" s="4" t="s">
        <v>119</v>
      </c>
      <c r="C217" s="4">
        <v>20</v>
      </c>
      <c r="D217" s="4" t="s">
        <v>964</v>
      </c>
      <c r="E217" s="5">
        <v>20148</v>
      </c>
      <c r="F217" s="4" t="s">
        <v>965</v>
      </c>
      <c r="G217" s="4" t="s">
        <v>966</v>
      </c>
    </row>
    <row r="218" spans="1:7" x14ac:dyDescent="0.25">
      <c r="A218" s="4" t="s">
        <v>869</v>
      </c>
      <c r="B218" s="4" t="s">
        <v>124</v>
      </c>
      <c r="C218" s="4">
        <v>20</v>
      </c>
      <c r="D218" s="4" t="s">
        <v>968</v>
      </c>
      <c r="E218" s="5">
        <v>32520</v>
      </c>
      <c r="F218" s="4" t="s">
        <v>969</v>
      </c>
      <c r="G218" s="4" t="s">
        <v>970</v>
      </c>
    </row>
    <row r="219" spans="1:7" x14ac:dyDescent="0.25">
      <c r="A219" s="4" t="s">
        <v>869</v>
      </c>
      <c r="B219" s="4" t="s">
        <v>129</v>
      </c>
      <c r="C219" s="4">
        <v>20</v>
      </c>
      <c r="D219" s="4" t="s">
        <v>972</v>
      </c>
      <c r="E219" s="5">
        <v>20121</v>
      </c>
      <c r="F219" s="4" t="s">
        <v>973</v>
      </c>
      <c r="G219" s="4" t="s">
        <v>974</v>
      </c>
    </row>
    <row r="220" spans="1:7" x14ac:dyDescent="0.25">
      <c r="A220" s="4" t="s">
        <v>869</v>
      </c>
      <c r="B220" s="4" t="s">
        <v>134</v>
      </c>
      <c r="C220" s="4">
        <v>20</v>
      </c>
      <c r="D220" s="4" t="s">
        <v>976</v>
      </c>
      <c r="E220" s="5">
        <v>34490</v>
      </c>
      <c r="F220" s="4" t="s">
        <v>977</v>
      </c>
      <c r="G220" s="4" t="s">
        <v>978</v>
      </c>
    </row>
    <row r="221" spans="1:7" x14ac:dyDescent="0.25">
      <c r="A221" s="4" t="s">
        <v>869</v>
      </c>
      <c r="B221" s="4" t="s">
        <v>139</v>
      </c>
      <c r="C221" s="4">
        <v>20</v>
      </c>
      <c r="D221" s="4" t="s">
        <v>980</v>
      </c>
      <c r="E221" s="5">
        <v>20068</v>
      </c>
      <c r="F221" s="4" t="s">
        <v>981</v>
      </c>
      <c r="G221" s="4" t="s">
        <v>982</v>
      </c>
    </row>
    <row r="222" spans="1:7" x14ac:dyDescent="0.25">
      <c r="A222" s="4" t="s">
        <v>869</v>
      </c>
      <c r="B222" s="4" t="s">
        <v>144</v>
      </c>
      <c r="C222" s="4">
        <v>20</v>
      </c>
      <c r="D222" s="4" t="s">
        <v>984</v>
      </c>
      <c r="E222" s="5">
        <v>47328</v>
      </c>
      <c r="F222" s="4" t="s">
        <v>985</v>
      </c>
      <c r="G222" s="4" t="s">
        <v>986</v>
      </c>
    </row>
    <row r="223" spans="1:7" x14ac:dyDescent="0.25">
      <c r="A223" s="4" t="s">
        <v>869</v>
      </c>
      <c r="B223" s="4" t="s">
        <v>149</v>
      </c>
      <c r="C223" s="4">
        <v>20</v>
      </c>
      <c r="D223" s="4" t="s">
        <v>988</v>
      </c>
      <c r="E223" s="5">
        <v>20770</v>
      </c>
      <c r="F223" s="4" t="s">
        <v>989</v>
      </c>
      <c r="G223" s="4" t="s">
        <v>990</v>
      </c>
    </row>
    <row r="224" spans="1:7" x14ac:dyDescent="0.25">
      <c r="A224" s="4" t="s">
        <v>869</v>
      </c>
      <c r="B224" s="4" t="s">
        <v>154</v>
      </c>
      <c r="C224" s="4">
        <v>20</v>
      </c>
      <c r="D224" s="4" t="s">
        <v>992</v>
      </c>
      <c r="E224" s="5">
        <v>26261</v>
      </c>
      <c r="F224" s="4" t="s">
        <v>993</v>
      </c>
      <c r="G224" s="4" t="s">
        <v>994</v>
      </c>
    </row>
    <row r="225" spans="1:7" x14ac:dyDescent="0.25">
      <c r="A225" s="4" t="s">
        <v>869</v>
      </c>
      <c r="B225" s="4" t="s">
        <v>159</v>
      </c>
      <c r="C225" s="4">
        <v>20</v>
      </c>
      <c r="D225" s="4" t="s">
        <v>996</v>
      </c>
      <c r="E225" s="5">
        <v>34287</v>
      </c>
      <c r="F225" s="4" t="s">
        <v>997</v>
      </c>
      <c r="G225" s="4" t="s">
        <v>998</v>
      </c>
    </row>
    <row r="226" spans="1:7" x14ac:dyDescent="0.25">
      <c r="A226" s="4" t="s">
        <v>869</v>
      </c>
      <c r="B226" s="4" t="s">
        <v>164</v>
      </c>
      <c r="C226" s="4">
        <v>20</v>
      </c>
      <c r="D226" s="4" t="s">
        <v>1000</v>
      </c>
      <c r="E226" s="5">
        <v>20006</v>
      </c>
      <c r="F226" s="4" t="s">
        <v>1001</v>
      </c>
      <c r="G226" s="4" t="s">
        <v>1002</v>
      </c>
    </row>
    <row r="227" spans="1:7" x14ac:dyDescent="0.25">
      <c r="A227" s="4" t="s">
        <v>869</v>
      </c>
      <c r="B227" s="4" t="s">
        <v>169</v>
      </c>
      <c r="C227" s="4">
        <v>20</v>
      </c>
      <c r="D227" s="4" t="s">
        <v>1004</v>
      </c>
      <c r="E227" s="5">
        <v>21395</v>
      </c>
      <c r="F227" s="4" t="s">
        <v>1005</v>
      </c>
      <c r="G227" s="4" t="s">
        <v>1006</v>
      </c>
    </row>
    <row r="228" spans="1:7" x14ac:dyDescent="0.25">
      <c r="A228" s="4" t="s">
        <v>869</v>
      </c>
      <c r="B228" s="4" t="s">
        <v>174</v>
      </c>
      <c r="C228" s="4">
        <v>20</v>
      </c>
      <c r="D228" s="4" t="s">
        <v>1008</v>
      </c>
      <c r="E228" s="5">
        <v>47258</v>
      </c>
      <c r="F228" s="4" t="s">
        <v>1009</v>
      </c>
      <c r="G228" s="4" t="s">
        <v>1010</v>
      </c>
    </row>
    <row r="229" spans="1:7" x14ac:dyDescent="0.25">
      <c r="A229" s="4" t="s">
        <v>869</v>
      </c>
      <c r="B229" s="4" t="s">
        <v>179</v>
      </c>
      <c r="C229" s="4">
        <v>20</v>
      </c>
      <c r="D229" s="4" t="s">
        <v>1012</v>
      </c>
      <c r="E229" s="5">
        <v>21237</v>
      </c>
      <c r="F229" s="4" t="s">
        <v>1013</v>
      </c>
      <c r="G229" s="4" t="s">
        <v>1014</v>
      </c>
    </row>
    <row r="230" spans="1:7" x14ac:dyDescent="0.25">
      <c r="A230" s="4" t="s">
        <v>869</v>
      </c>
      <c r="B230" s="4" t="s">
        <v>184</v>
      </c>
      <c r="C230" s="4">
        <v>20</v>
      </c>
      <c r="D230" s="4" t="s">
        <v>1016</v>
      </c>
      <c r="E230" s="5">
        <v>47330</v>
      </c>
      <c r="F230" s="4" t="s">
        <v>1017</v>
      </c>
      <c r="G230" s="4" t="s">
        <v>1018</v>
      </c>
    </row>
    <row r="231" spans="1:7" x14ac:dyDescent="0.25">
      <c r="A231" s="4" t="s">
        <v>869</v>
      </c>
      <c r="B231" s="4" t="s">
        <v>189</v>
      </c>
      <c r="C231" s="4">
        <v>20</v>
      </c>
      <c r="D231" s="4" t="s">
        <v>1020</v>
      </c>
      <c r="E231" s="5">
        <v>20515</v>
      </c>
      <c r="F231" s="4" t="s">
        <v>1021</v>
      </c>
      <c r="G231" s="4" t="s">
        <v>1022</v>
      </c>
    </row>
    <row r="232" spans="1:7" x14ac:dyDescent="0.25">
      <c r="A232" s="4" t="s">
        <v>869</v>
      </c>
      <c r="B232" s="4" t="s">
        <v>194</v>
      </c>
      <c r="C232" s="4">
        <v>20</v>
      </c>
      <c r="D232" s="4" t="s">
        <v>1024</v>
      </c>
      <c r="E232" s="5">
        <v>24170</v>
      </c>
      <c r="F232" s="4" t="s">
        <v>1025</v>
      </c>
      <c r="G232" s="4" t="s">
        <v>1026</v>
      </c>
    </row>
    <row r="233" spans="1:7" x14ac:dyDescent="0.25">
      <c r="A233" s="4" t="s">
        <v>869</v>
      </c>
      <c r="B233" s="4" t="s">
        <v>199</v>
      </c>
      <c r="C233" s="4">
        <v>10</v>
      </c>
      <c r="D233" s="4" t="s">
        <v>1028</v>
      </c>
      <c r="E233" s="5">
        <v>40362</v>
      </c>
      <c r="F233" s="4" t="s">
        <v>1029</v>
      </c>
      <c r="G233" s="4" t="s">
        <v>1030</v>
      </c>
    </row>
    <row r="234" spans="1:7" x14ac:dyDescent="0.25">
      <c r="A234" s="4" t="s">
        <v>869</v>
      </c>
      <c r="B234" s="4" t="s">
        <v>204</v>
      </c>
      <c r="C234" s="4">
        <v>12.5</v>
      </c>
      <c r="D234" s="4" t="s">
        <v>1032</v>
      </c>
      <c r="E234" s="5">
        <v>21244</v>
      </c>
      <c r="F234" s="4" t="s">
        <v>1033</v>
      </c>
      <c r="G234" s="4" t="s">
        <v>1034</v>
      </c>
    </row>
    <row r="235" spans="1:7" x14ac:dyDescent="0.25">
      <c r="A235" s="4" t="s">
        <v>869</v>
      </c>
      <c r="B235" s="4" t="s">
        <v>209</v>
      </c>
      <c r="C235" s="4">
        <v>20</v>
      </c>
      <c r="D235" s="4" t="s">
        <v>1036</v>
      </c>
      <c r="E235" s="5">
        <v>20370</v>
      </c>
      <c r="F235" s="4" t="s">
        <v>1037</v>
      </c>
      <c r="G235" s="4" t="s">
        <v>1038</v>
      </c>
    </row>
    <row r="236" spans="1:7" x14ac:dyDescent="0.25">
      <c r="A236" s="4" t="s">
        <v>869</v>
      </c>
      <c r="B236" s="4" t="s">
        <v>214</v>
      </c>
      <c r="C236" s="4">
        <v>15.1</v>
      </c>
      <c r="D236" s="4" t="s">
        <v>1040</v>
      </c>
      <c r="E236" s="5">
        <v>37185</v>
      </c>
      <c r="F236" s="4" t="s">
        <v>1041</v>
      </c>
      <c r="G236" s="4" t="s">
        <v>1042</v>
      </c>
    </row>
    <row r="237" spans="1:7" x14ac:dyDescent="0.25">
      <c r="A237" s="4" t="s">
        <v>869</v>
      </c>
      <c r="B237" s="4" t="s">
        <v>219</v>
      </c>
      <c r="C237" s="4">
        <v>20</v>
      </c>
      <c r="D237" s="4" t="s">
        <v>1044</v>
      </c>
      <c r="E237" s="5">
        <v>41248</v>
      </c>
      <c r="F237" s="4" t="s">
        <v>1045</v>
      </c>
      <c r="G237" s="4" t="s">
        <v>1046</v>
      </c>
    </row>
    <row r="238" spans="1:7" x14ac:dyDescent="0.25">
      <c r="A238" s="4" t="s">
        <v>869</v>
      </c>
      <c r="B238" s="4" t="s">
        <v>224</v>
      </c>
      <c r="C238" s="4">
        <v>20</v>
      </c>
      <c r="D238" s="4" t="s">
        <v>1048</v>
      </c>
      <c r="E238" s="5">
        <v>20402</v>
      </c>
      <c r="F238" s="4" t="s">
        <v>1049</v>
      </c>
      <c r="G238" s="4" t="s">
        <v>1050</v>
      </c>
    </row>
    <row r="239" spans="1:7" x14ac:dyDescent="0.25">
      <c r="A239" s="4" t="s">
        <v>869</v>
      </c>
      <c r="B239" s="4" t="s">
        <v>229</v>
      </c>
      <c r="C239" s="4">
        <v>20</v>
      </c>
      <c r="D239" s="4" t="s">
        <v>1052</v>
      </c>
      <c r="E239" s="5">
        <v>32577</v>
      </c>
      <c r="F239" s="4" t="s">
        <v>1053</v>
      </c>
      <c r="G239" s="4" t="s">
        <v>1054</v>
      </c>
    </row>
    <row r="240" spans="1:7" x14ac:dyDescent="0.25">
      <c r="A240" s="4" t="s">
        <v>869</v>
      </c>
      <c r="B240" s="4" t="s">
        <v>234</v>
      </c>
      <c r="C240" s="4">
        <v>20</v>
      </c>
      <c r="D240" s="4" t="s">
        <v>1056</v>
      </c>
      <c r="E240" s="5">
        <v>22174</v>
      </c>
      <c r="F240" s="4" t="s">
        <v>1057</v>
      </c>
      <c r="G240" s="4" t="s">
        <v>1058</v>
      </c>
    </row>
    <row r="241" spans="1:7" x14ac:dyDescent="0.25">
      <c r="A241" s="4" t="s">
        <v>869</v>
      </c>
      <c r="B241" s="4" t="s">
        <v>239</v>
      </c>
      <c r="C241" s="4">
        <v>20</v>
      </c>
      <c r="D241" s="4" t="s">
        <v>1060</v>
      </c>
      <c r="E241" s="5">
        <v>20887</v>
      </c>
      <c r="F241" s="4" t="s">
        <v>1061</v>
      </c>
      <c r="G241" s="4" t="s">
        <v>1062</v>
      </c>
    </row>
    <row r="242" spans="1:7" x14ac:dyDescent="0.25">
      <c r="A242" s="4" t="s">
        <v>869</v>
      </c>
      <c r="B242" s="4" t="s">
        <v>244</v>
      </c>
      <c r="C242" s="4">
        <v>18.399999999999999</v>
      </c>
      <c r="D242" s="4" t="s">
        <v>1064</v>
      </c>
      <c r="E242" s="5">
        <v>47322</v>
      </c>
      <c r="F242" s="4" t="s">
        <v>1065</v>
      </c>
      <c r="G242" s="4" t="s">
        <v>1066</v>
      </c>
    </row>
    <row r="243" spans="1:7" x14ac:dyDescent="0.25">
      <c r="A243" s="4" t="s">
        <v>869</v>
      </c>
      <c r="B243" s="4" t="s">
        <v>249</v>
      </c>
      <c r="C243" s="4">
        <v>20</v>
      </c>
      <c r="D243" s="4" t="s">
        <v>1068</v>
      </c>
      <c r="E243" s="5">
        <v>20005</v>
      </c>
      <c r="F243" s="4" t="s">
        <v>1069</v>
      </c>
      <c r="G243" s="4" t="s">
        <v>1070</v>
      </c>
    </row>
    <row r="244" spans="1:7" x14ac:dyDescent="0.25">
      <c r="A244" s="4" t="s">
        <v>869</v>
      </c>
      <c r="B244" s="4" t="s">
        <v>254</v>
      </c>
      <c r="C244" s="4">
        <v>10</v>
      </c>
      <c r="D244" s="4" t="s">
        <v>1072</v>
      </c>
      <c r="E244" s="5">
        <v>31248</v>
      </c>
      <c r="F244" s="4" t="s">
        <v>1073</v>
      </c>
      <c r="G244" s="4" t="s">
        <v>1074</v>
      </c>
    </row>
    <row r="245" spans="1:7" x14ac:dyDescent="0.25">
      <c r="A245" s="4" t="s">
        <v>869</v>
      </c>
      <c r="B245" s="4" t="s">
        <v>259</v>
      </c>
      <c r="C245" s="4">
        <v>20</v>
      </c>
      <c r="D245" s="4" t="s">
        <v>1076</v>
      </c>
      <c r="E245" s="5">
        <v>20069</v>
      </c>
      <c r="F245" s="4" t="s">
        <v>1077</v>
      </c>
      <c r="G245" s="4" t="s">
        <v>1078</v>
      </c>
    </row>
    <row r="246" spans="1:7" x14ac:dyDescent="0.25">
      <c r="A246" s="4" t="s">
        <v>869</v>
      </c>
      <c r="B246" s="4" t="s">
        <v>264</v>
      </c>
      <c r="C246" s="4">
        <v>20</v>
      </c>
      <c r="D246" s="4" t="s">
        <v>1080</v>
      </c>
      <c r="E246" s="5">
        <v>20205</v>
      </c>
      <c r="F246" s="4" t="s">
        <v>1081</v>
      </c>
      <c r="G246" s="4" t="s">
        <v>1082</v>
      </c>
    </row>
    <row r="247" spans="1:7" x14ac:dyDescent="0.25">
      <c r="A247" s="4" t="s">
        <v>869</v>
      </c>
      <c r="B247" s="4" t="s">
        <v>269</v>
      </c>
      <c r="C247" s="4">
        <v>20</v>
      </c>
      <c r="D247" s="4" t="s">
        <v>1084</v>
      </c>
      <c r="E247" s="5">
        <v>22364</v>
      </c>
      <c r="F247" s="4" t="s">
        <v>1085</v>
      </c>
      <c r="G247" s="4" t="s">
        <v>1086</v>
      </c>
    </row>
    <row r="248" spans="1:7" x14ac:dyDescent="0.25">
      <c r="A248" s="4" t="s">
        <v>869</v>
      </c>
      <c r="B248" s="4" t="s">
        <v>274</v>
      </c>
      <c r="C248" s="4">
        <v>20</v>
      </c>
      <c r="D248" s="4" t="s">
        <v>1088</v>
      </c>
      <c r="E248" s="5">
        <v>22253</v>
      </c>
      <c r="F248" s="4" t="s">
        <v>1089</v>
      </c>
      <c r="G248" s="4" t="s">
        <v>1090</v>
      </c>
    </row>
    <row r="249" spans="1:7" x14ac:dyDescent="0.25">
      <c r="A249" s="4" t="s">
        <v>869</v>
      </c>
      <c r="B249" s="4" t="s">
        <v>279</v>
      </c>
      <c r="C249" s="4">
        <v>20</v>
      </c>
      <c r="D249" s="4" t="s">
        <v>1092</v>
      </c>
      <c r="E249" s="5">
        <v>20537</v>
      </c>
      <c r="F249" s="4" t="s">
        <v>1093</v>
      </c>
      <c r="G249" s="4" t="s">
        <v>1094</v>
      </c>
    </row>
    <row r="250" spans="1:7" x14ac:dyDescent="0.25">
      <c r="A250" s="4" t="s">
        <v>869</v>
      </c>
      <c r="B250" s="4" t="s">
        <v>284</v>
      </c>
      <c r="C250" s="4">
        <v>20</v>
      </c>
      <c r="D250" s="4" t="s">
        <v>1096</v>
      </c>
      <c r="E250" s="5">
        <v>20122</v>
      </c>
      <c r="F250" s="4" t="s">
        <v>1097</v>
      </c>
      <c r="G250" s="4" t="s">
        <v>1098</v>
      </c>
    </row>
    <row r="251" spans="1:7" x14ac:dyDescent="0.25">
      <c r="A251" s="4" t="s">
        <v>869</v>
      </c>
      <c r="B251" s="4" t="s">
        <v>289</v>
      </c>
      <c r="C251" s="4">
        <v>20</v>
      </c>
      <c r="D251" s="4" t="s">
        <v>1100</v>
      </c>
      <c r="E251" s="5">
        <v>24280</v>
      </c>
      <c r="F251" s="4" t="s">
        <v>1101</v>
      </c>
      <c r="G251" s="4" t="s">
        <v>1102</v>
      </c>
    </row>
    <row r="252" spans="1:7" x14ac:dyDescent="0.25">
      <c r="A252" s="4" t="s">
        <v>869</v>
      </c>
      <c r="B252" s="4" t="s">
        <v>294</v>
      </c>
      <c r="C252" s="4">
        <v>20</v>
      </c>
      <c r="D252" s="4" t="s">
        <v>1104</v>
      </c>
      <c r="E252" s="5">
        <v>33836</v>
      </c>
      <c r="F252" s="4" t="s">
        <v>1105</v>
      </c>
      <c r="G252" s="4" t="s">
        <v>1106</v>
      </c>
    </row>
    <row r="253" spans="1:7" x14ac:dyDescent="0.25">
      <c r="A253" s="4" t="s">
        <v>869</v>
      </c>
      <c r="B253" s="4" t="s">
        <v>299</v>
      </c>
      <c r="C253" s="4">
        <v>20</v>
      </c>
      <c r="D253" s="4" t="s">
        <v>1108</v>
      </c>
      <c r="E253" s="5">
        <v>24159</v>
      </c>
      <c r="F253" s="4" t="s">
        <v>1109</v>
      </c>
      <c r="G253" s="4" t="s">
        <v>1110</v>
      </c>
    </row>
    <row r="254" spans="1:7" x14ac:dyDescent="0.25">
      <c r="A254" s="4" t="s">
        <v>869</v>
      </c>
      <c r="B254" s="4" t="s">
        <v>304</v>
      </c>
      <c r="C254" s="4">
        <v>20</v>
      </c>
      <c r="D254" s="4" t="s">
        <v>1112</v>
      </c>
      <c r="E254" s="5">
        <v>32498</v>
      </c>
      <c r="F254" s="4" t="s">
        <v>1113</v>
      </c>
      <c r="G254" s="4" t="s">
        <v>1114</v>
      </c>
    </row>
    <row r="255" spans="1:7" x14ac:dyDescent="0.25">
      <c r="A255" s="4" t="s">
        <v>869</v>
      </c>
      <c r="B255" s="4" t="s">
        <v>309</v>
      </c>
      <c r="C255" s="4">
        <v>20</v>
      </c>
      <c r="D255" s="4" t="s">
        <v>1116</v>
      </c>
      <c r="E255" s="5">
        <v>20811</v>
      </c>
      <c r="F255" s="4" t="s">
        <v>1117</v>
      </c>
      <c r="G255" s="4" t="s">
        <v>1118</v>
      </c>
    </row>
    <row r="256" spans="1:7" x14ac:dyDescent="0.25">
      <c r="A256" s="4" t="s">
        <v>869</v>
      </c>
      <c r="B256" s="4" t="s">
        <v>314</v>
      </c>
      <c r="C256" s="4">
        <v>7.6</v>
      </c>
      <c r="D256" s="4" t="s">
        <v>1120</v>
      </c>
      <c r="E256" s="5">
        <v>48522</v>
      </c>
      <c r="F256" s="4" t="s">
        <v>1121</v>
      </c>
      <c r="G256" s="4" t="s">
        <v>1122</v>
      </c>
    </row>
    <row r="257" spans="1:7" x14ac:dyDescent="0.25">
      <c r="A257" s="4" t="s">
        <v>869</v>
      </c>
      <c r="B257" s="4" t="s">
        <v>319</v>
      </c>
      <c r="C257" s="4">
        <v>20</v>
      </c>
      <c r="D257" s="4" t="s">
        <v>1124</v>
      </c>
      <c r="E257" s="5">
        <v>47333</v>
      </c>
      <c r="F257" s="4" t="s">
        <v>1125</v>
      </c>
      <c r="G257" s="4" t="s">
        <v>1126</v>
      </c>
    </row>
    <row r="258" spans="1:7" x14ac:dyDescent="0.25">
      <c r="A258" s="4" t="s">
        <v>869</v>
      </c>
      <c r="B258" s="4" t="s">
        <v>324</v>
      </c>
      <c r="C258" s="4">
        <v>20</v>
      </c>
      <c r="D258" s="4" t="s">
        <v>1128</v>
      </c>
      <c r="E258" s="5">
        <v>22381</v>
      </c>
      <c r="F258" s="4" t="s">
        <v>1129</v>
      </c>
      <c r="G258" s="4" t="s">
        <v>1130</v>
      </c>
    </row>
    <row r="259" spans="1:7" x14ac:dyDescent="0.25">
      <c r="A259" s="4" t="s">
        <v>869</v>
      </c>
      <c r="B259" s="4" t="s">
        <v>329</v>
      </c>
      <c r="C259" s="4">
        <v>20</v>
      </c>
      <c r="D259" s="4" t="s">
        <v>1132</v>
      </c>
      <c r="E259" s="5">
        <v>40713</v>
      </c>
      <c r="F259" s="4" t="s">
        <v>1133</v>
      </c>
      <c r="G259" s="4" t="s">
        <v>1134</v>
      </c>
    </row>
    <row r="260" spans="1:7" x14ac:dyDescent="0.25">
      <c r="A260" s="4" t="s">
        <v>869</v>
      </c>
      <c r="B260" s="4" t="s">
        <v>334</v>
      </c>
      <c r="C260" s="4">
        <v>20</v>
      </c>
      <c r="D260" s="4" t="s">
        <v>1136</v>
      </c>
      <c r="E260" s="5">
        <v>32673</v>
      </c>
      <c r="F260" s="4" t="s">
        <v>1137</v>
      </c>
      <c r="G260" s="4" t="s">
        <v>1138</v>
      </c>
    </row>
    <row r="261" spans="1:7" x14ac:dyDescent="0.25">
      <c r="A261" s="4" t="s">
        <v>869</v>
      </c>
      <c r="B261" s="4" t="s">
        <v>339</v>
      </c>
      <c r="C261" s="4">
        <v>20</v>
      </c>
      <c r="D261" s="4" t="s">
        <v>1140</v>
      </c>
      <c r="E261" s="5">
        <v>25881</v>
      </c>
      <c r="F261" s="4" t="s">
        <v>1141</v>
      </c>
      <c r="G261" s="4" t="s">
        <v>1142</v>
      </c>
    </row>
    <row r="262" spans="1:7" x14ac:dyDescent="0.25">
      <c r="A262" s="4" t="s">
        <v>869</v>
      </c>
      <c r="B262" s="4" t="s">
        <v>344</v>
      </c>
      <c r="C262" s="4">
        <v>20</v>
      </c>
      <c r="D262" s="4" t="s">
        <v>1144</v>
      </c>
      <c r="E262" s="5">
        <v>34265</v>
      </c>
      <c r="F262" s="4" t="s">
        <v>1145</v>
      </c>
      <c r="G262" s="4" t="s">
        <v>1146</v>
      </c>
    </row>
    <row r="263" spans="1:7" x14ac:dyDescent="0.25">
      <c r="A263" s="4" t="s">
        <v>869</v>
      </c>
      <c r="B263" s="4" t="s">
        <v>349</v>
      </c>
      <c r="C263" s="4">
        <v>20</v>
      </c>
      <c r="D263" s="4" t="s">
        <v>1148</v>
      </c>
      <c r="E263" s="5">
        <v>22332</v>
      </c>
      <c r="F263" s="4" t="s">
        <v>1149</v>
      </c>
      <c r="G263" s="4" t="s">
        <v>1150</v>
      </c>
    </row>
    <row r="264" spans="1:7" x14ac:dyDescent="0.25">
      <c r="A264" s="4" t="s">
        <v>869</v>
      </c>
      <c r="B264" s="4" t="s">
        <v>354</v>
      </c>
      <c r="C264" s="4">
        <v>20</v>
      </c>
      <c r="D264" s="4" t="s">
        <v>1152</v>
      </c>
      <c r="E264" s="5">
        <v>24002</v>
      </c>
      <c r="F264" s="4" t="s">
        <v>1153</v>
      </c>
      <c r="G264" s="4" t="s">
        <v>1154</v>
      </c>
    </row>
    <row r="265" spans="1:7" x14ac:dyDescent="0.25">
      <c r="A265" s="4" t="s">
        <v>869</v>
      </c>
      <c r="B265" s="4" t="s">
        <v>359</v>
      </c>
      <c r="C265" s="4">
        <v>20</v>
      </c>
      <c r="D265" s="4" t="s">
        <v>1156</v>
      </c>
      <c r="E265" s="5">
        <v>22377</v>
      </c>
      <c r="F265" s="4" t="s">
        <v>1157</v>
      </c>
      <c r="G265" s="4" t="s">
        <v>1158</v>
      </c>
    </row>
    <row r="266" spans="1:7" x14ac:dyDescent="0.25">
      <c r="A266" s="4" t="s">
        <v>869</v>
      </c>
      <c r="B266" s="4" t="s">
        <v>364</v>
      </c>
      <c r="C266" s="4">
        <v>18</v>
      </c>
      <c r="D266" s="4" t="s">
        <v>1160</v>
      </c>
      <c r="E266" s="5">
        <v>27932</v>
      </c>
      <c r="F266" s="4" t="s">
        <v>1161</v>
      </c>
      <c r="G266" s="4" t="s">
        <v>1162</v>
      </c>
    </row>
    <row r="267" spans="1:7" x14ac:dyDescent="0.25">
      <c r="A267" s="4" t="s">
        <v>869</v>
      </c>
      <c r="B267" s="4" t="s">
        <v>369</v>
      </c>
      <c r="C267" s="4">
        <v>20</v>
      </c>
      <c r="D267" s="4" t="s">
        <v>1164</v>
      </c>
      <c r="E267" s="5">
        <v>20194</v>
      </c>
      <c r="F267" s="4" t="s">
        <v>1165</v>
      </c>
      <c r="G267" s="4" t="s">
        <v>1166</v>
      </c>
    </row>
    <row r="268" spans="1:7" x14ac:dyDescent="0.25">
      <c r="A268" s="4" t="s">
        <v>869</v>
      </c>
      <c r="B268" s="4" t="s">
        <v>374</v>
      </c>
      <c r="C268" s="4">
        <v>20</v>
      </c>
      <c r="D268" s="4" t="s">
        <v>1168</v>
      </c>
      <c r="E268" s="5">
        <v>32620</v>
      </c>
      <c r="F268" s="4" t="s">
        <v>1169</v>
      </c>
      <c r="G268" s="4" t="s">
        <v>1170</v>
      </c>
    </row>
    <row r="269" spans="1:7" x14ac:dyDescent="0.25">
      <c r="A269" s="4" t="s">
        <v>869</v>
      </c>
      <c r="B269" s="4" t="s">
        <v>379</v>
      </c>
      <c r="C269" s="4">
        <v>20</v>
      </c>
      <c r="D269" s="4" t="s">
        <v>1172</v>
      </c>
      <c r="E269" s="5">
        <v>47598</v>
      </c>
      <c r="F269" s="4" t="s">
        <v>1173</v>
      </c>
      <c r="G269" s="4" t="s">
        <v>1174</v>
      </c>
    </row>
    <row r="270" spans="1:7" x14ac:dyDescent="0.25">
      <c r="A270" s="4" t="s">
        <v>869</v>
      </c>
      <c r="B270" s="4" t="s">
        <v>384</v>
      </c>
      <c r="C270" s="4">
        <v>20</v>
      </c>
      <c r="D270" s="4" t="s">
        <v>1176</v>
      </c>
      <c r="E270" s="5">
        <v>41306</v>
      </c>
      <c r="F270" s="4" t="s">
        <v>1177</v>
      </c>
      <c r="G270" s="4" t="s">
        <v>1178</v>
      </c>
    </row>
    <row r="271" spans="1:7" x14ac:dyDescent="0.25">
      <c r="A271" s="4" t="s">
        <v>869</v>
      </c>
      <c r="B271" s="4" t="s">
        <v>389</v>
      </c>
      <c r="C271" s="4">
        <v>20</v>
      </c>
      <c r="D271" s="4" t="s">
        <v>1180</v>
      </c>
      <c r="E271" s="5">
        <v>22777</v>
      </c>
      <c r="F271" s="4" t="s">
        <v>1181</v>
      </c>
      <c r="G271" s="4" t="s">
        <v>1182</v>
      </c>
    </row>
    <row r="272" spans="1:7" x14ac:dyDescent="0.25">
      <c r="A272" s="4" t="s">
        <v>869</v>
      </c>
      <c r="B272" s="4" t="s">
        <v>394</v>
      </c>
      <c r="C272" s="4">
        <v>20</v>
      </c>
      <c r="D272" s="4" t="s">
        <v>1184</v>
      </c>
      <c r="E272" s="5">
        <v>26665</v>
      </c>
      <c r="F272" s="4" t="s">
        <v>1185</v>
      </c>
      <c r="G272" s="4" t="s">
        <v>1186</v>
      </c>
    </row>
    <row r="273" spans="1:7" x14ac:dyDescent="0.25">
      <c r="A273" s="4" t="s">
        <v>869</v>
      </c>
      <c r="B273" s="4" t="s">
        <v>399</v>
      </c>
      <c r="C273" s="4">
        <v>20</v>
      </c>
      <c r="D273" s="4" t="s">
        <v>1188</v>
      </c>
      <c r="E273" s="5">
        <v>32442</v>
      </c>
      <c r="F273" s="4" t="s">
        <v>1189</v>
      </c>
      <c r="G273" s="4" t="s">
        <v>1190</v>
      </c>
    </row>
    <row r="274" spans="1:7" x14ac:dyDescent="0.25">
      <c r="A274" s="4" t="s">
        <v>869</v>
      </c>
      <c r="B274" s="4" t="s">
        <v>404</v>
      </c>
      <c r="C274" s="4">
        <v>20</v>
      </c>
      <c r="D274" s="4" t="s">
        <v>1192</v>
      </c>
      <c r="E274" s="5">
        <v>34212</v>
      </c>
      <c r="F274" s="4" t="s">
        <v>1193</v>
      </c>
      <c r="G274" s="4" t="s">
        <v>1194</v>
      </c>
    </row>
    <row r="275" spans="1:7" x14ac:dyDescent="0.25">
      <c r="A275" s="4" t="s">
        <v>869</v>
      </c>
      <c r="B275" s="4" t="s">
        <v>409</v>
      </c>
      <c r="C275" s="4">
        <v>19.899999999999999</v>
      </c>
      <c r="D275" s="4" t="s">
        <v>1196</v>
      </c>
      <c r="E275" s="5">
        <v>20827</v>
      </c>
      <c r="F275" s="4" t="s">
        <v>1197</v>
      </c>
      <c r="G275" s="4" t="s">
        <v>1198</v>
      </c>
    </row>
    <row r="276" spans="1:7" x14ac:dyDescent="0.25">
      <c r="A276" s="4" t="s">
        <v>869</v>
      </c>
      <c r="B276" s="4" t="s">
        <v>414</v>
      </c>
      <c r="C276" s="4">
        <v>20</v>
      </c>
      <c r="D276" s="4" t="s">
        <v>1200</v>
      </c>
      <c r="E276" s="5">
        <v>28038</v>
      </c>
      <c r="F276" s="4" t="s">
        <v>1201</v>
      </c>
      <c r="G276" s="4" t="s">
        <v>1202</v>
      </c>
    </row>
    <row r="277" spans="1:7" x14ac:dyDescent="0.25">
      <c r="A277" s="4" t="s">
        <v>869</v>
      </c>
      <c r="B277" s="4" t="s">
        <v>419</v>
      </c>
      <c r="C277" s="4">
        <v>20</v>
      </c>
      <c r="D277" s="4" t="s">
        <v>1204</v>
      </c>
      <c r="E277" s="5">
        <v>32386</v>
      </c>
      <c r="F277" s="4" t="s">
        <v>1205</v>
      </c>
      <c r="G277" s="4" t="s">
        <v>1206</v>
      </c>
    </row>
    <row r="278" spans="1:7" x14ac:dyDescent="0.25">
      <c r="A278" s="4" t="s">
        <v>869</v>
      </c>
      <c r="B278" s="4" t="s">
        <v>424</v>
      </c>
      <c r="C278" s="4">
        <v>20</v>
      </c>
      <c r="D278" s="4" t="s">
        <v>1208</v>
      </c>
      <c r="E278" s="5">
        <v>47348</v>
      </c>
      <c r="F278" s="4" t="s">
        <v>1209</v>
      </c>
      <c r="G278" s="4" t="s">
        <v>1210</v>
      </c>
    </row>
    <row r="279" spans="1:7" x14ac:dyDescent="0.25">
      <c r="A279" s="4" t="s">
        <v>869</v>
      </c>
      <c r="B279" s="4" t="s">
        <v>429</v>
      </c>
      <c r="C279" s="4">
        <v>20</v>
      </c>
      <c r="D279" s="4" t="s">
        <v>1212</v>
      </c>
      <c r="E279" s="5">
        <v>26525</v>
      </c>
      <c r="F279" s="4" t="s">
        <v>1213</v>
      </c>
      <c r="G279" s="4" t="s">
        <v>1214</v>
      </c>
    </row>
    <row r="280" spans="1:7" x14ac:dyDescent="0.25">
      <c r="A280" s="4" t="s">
        <v>869</v>
      </c>
      <c r="B280" s="4" t="s">
        <v>434</v>
      </c>
      <c r="C280" s="4">
        <v>20</v>
      </c>
      <c r="D280" s="4" t="s">
        <v>1216</v>
      </c>
      <c r="E280" s="5">
        <v>34566</v>
      </c>
      <c r="F280" s="4" t="s">
        <v>1217</v>
      </c>
      <c r="G280" s="4" t="s">
        <v>1218</v>
      </c>
    </row>
    <row r="281" spans="1:7" x14ac:dyDescent="0.25">
      <c r="A281" s="4" t="s">
        <v>869</v>
      </c>
      <c r="B281" s="4" t="s">
        <v>439</v>
      </c>
      <c r="C281" s="4">
        <v>20</v>
      </c>
      <c r="D281" s="4" t="s">
        <v>1220</v>
      </c>
      <c r="E281" s="5">
        <v>29879</v>
      </c>
      <c r="F281" s="4" t="s">
        <v>1221</v>
      </c>
      <c r="G281" s="4" t="s">
        <v>1222</v>
      </c>
    </row>
    <row r="282" spans="1:7" x14ac:dyDescent="0.25">
      <c r="A282" s="4" t="s">
        <v>869</v>
      </c>
      <c r="B282" s="4" t="s">
        <v>444</v>
      </c>
      <c r="C282" s="4">
        <v>20</v>
      </c>
      <c r="D282" s="4" t="s">
        <v>1224</v>
      </c>
      <c r="E282" s="5">
        <v>21125</v>
      </c>
      <c r="F282" s="4" t="s">
        <v>1225</v>
      </c>
      <c r="G282" s="4" t="s">
        <v>1226</v>
      </c>
    </row>
    <row r="283" spans="1:7" x14ac:dyDescent="0.25">
      <c r="A283" s="4" t="s">
        <v>869</v>
      </c>
      <c r="B283" s="4" t="s">
        <v>449</v>
      </c>
      <c r="C283" s="4">
        <v>20</v>
      </c>
      <c r="D283" s="4" t="s">
        <v>1228</v>
      </c>
      <c r="E283" s="5">
        <v>29055</v>
      </c>
      <c r="F283" s="4" t="s">
        <v>1229</v>
      </c>
      <c r="G283" s="4" t="s">
        <v>1230</v>
      </c>
    </row>
    <row r="284" spans="1:7" x14ac:dyDescent="0.25">
      <c r="A284" s="4" t="s">
        <v>869</v>
      </c>
      <c r="B284" s="4" t="s">
        <v>454</v>
      </c>
      <c r="C284" s="4">
        <v>20</v>
      </c>
      <c r="D284" s="4" t="s">
        <v>1232</v>
      </c>
      <c r="E284" s="5">
        <v>24299</v>
      </c>
      <c r="F284" s="4" t="s">
        <v>1233</v>
      </c>
      <c r="G284" s="4" t="s">
        <v>1234</v>
      </c>
    </row>
    <row r="285" spans="1:7" x14ac:dyDescent="0.25">
      <c r="A285" s="4" t="s">
        <v>869</v>
      </c>
      <c r="B285" s="4" t="s">
        <v>459</v>
      </c>
      <c r="C285" s="4">
        <v>20</v>
      </c>
      <c r="D285" s="4" t="s">
        <v>1236</v>
      </c>
      <c r="E285" s="5">
        <v>20127</v>
      </c>
      <c r="F285" s="4" t="s">
        <v>1237</v>
      </c>
      <c r="G285" s="4" t="s">
        <v>1238</v>
      </c>
    </row>
    <row r="286" spans="1:7" x14ac:dyDescent="0.25">
      <c r="A286" s="4" t="s">
        <v>869</v>
      </c>
      <c r="B286" s="4" t="s">
        <v>464</v>
      </c>
      <c r="C286" s="4">
        <v>20</v>
      </c>
      <c r="D286" s="4" t="s">
        <v>1240</v>
      </c>
      <c r="E286" s="5">
        <v>20560</v>
      </c>
      <c r="F286" s="4" t="s">
        <v>1241</v>
      </c>
      <c r="G286" s="4" t="s">
        <v>1242</v>
      </c>
    </row>
    <row r="287" spans="1:7" x14ac:dyDescent="0.25">
      <c r="A287" s="4" t="s">
        <v>869</v>
      </c>
      <c r="B287" s="4" t="s">
        <v>469</v>
      </c>
      <c r="C287" s="4">
        <v>20</v>
      </c>
      <c r="D287" s="4" t="s">
        <v>1244</v>
      </c>
      <c r="E287" s="5">
        <v>34492</v>
      </c>
      <c r="F287" s="4" t="s">
        <v>1245</v>
      </c>
      <c r="G287" s="4" t="s">
        <v>1246</v>
      </c>
    </row>
    <row r="288" spans="1:7" x14ac:dyDescent="0.25">
      <c r="A288" s="4" t="s">
        <v>869</v>
      </c>
      <c r="B288" s="4" t="s">
        <v>474</v>
      </c>
      <c r="C288" s="4">
        <v>20</v>
      </c>
      <c r="D288" s="4" t="s">
        <v>1248</v>
      </c>
      <c r="E288" s="5">
        <v>23998</v>
      </c>
      <c r="F288" s="4" t="s">
        <v>1249</v>
      </c>
      <c r="G288" s="4" t="s">
        <v>1250</v>
      </c>
    </row>
    <row r="289" spans="1:7" x14ac:dyDescent="0.25">
      <c r="A289" s="4" t="s">
        <v>869</v>
      </c>
      <c r="B289" s="4" t="s">
        <v>479</v>
      </c>
      <c r="C289" s="4">
        <v>20</v>
      </c>
      <c r="D289" s="4" t="s">
        <v>1252</v>
      </c>
      <c r="E289" s="5">
        <v>27050</v>
      </c>
      <c r="F289" s="4" t="s">
        <v>1253</v>
      </c>
      <c r="G289" s="4" t="s">
        <v>1254</v>
      </c>
    </row>
    <row r="290" spans="1:7" x14ac:dyDescent="0.25">
      <c r="A290" s="4" t="s">
        <v>1255</v>
      </c>
      <c r="B290" s="4" t="s">
        <v>2</v>
      </c>
      <c r="C290" s="4">
        <v>20</v>
      </c>
      <c r="D290" s="4" t="s">
        <v>1257</v>
      </c>
      <c r="E290" s="5">
        <v>20510</v>
      </c>
      <c r="F290" s="4" t="s">
        <v>1258</v>
      </c>
      <c r="G290" s="4" t="s">
        <v>1259</v>
      </c>
    </row>
    <row r="291" spans="1:7" x14ac:dyDescent="0.25">
      <c r="A291" s="4" t="s">
        <v>1255</v>
      </c>
      <c r="B291" s="4" t="s">
        <v>9</v>
      </c>
      <c r="C291" s="4">
        <v>20</v>
      </c>
      <c r="D291" s="4" t="s">
        <v>1261</v>
      </c>
      <c r="E291" s="5">
        <v>24359</v>
      </c>
      <c r="F291" s="4" t="s">
        <v>1262</v>
      </c>
      <c r="G291" s="4" t="s">
        <v>1263</v>
      </c>
    </row>
    <row r="292" spans="1:7" x14ac:dyDescent="0.25">
      <c r="A292" s="4" t="s">
        <v>1255</v>
      </c>
      <c r="B292" s="4" t="s">
        <v>14</v>
      </c>
      <c r="C292" s="4">
        <v>20</v>
      </c>
      <c r="D292" s="4" t="s">
        <v>1265</v>
      </c>
      <c r="E292" s="5">
        <v>20620</v>
      </c>
      <c r="F292" s="4" t="s">
        <v>1266</v>
      </c>
      <c r="G292" s="4" t="s">
        <v>1267</v>
      </c>
    </row>
    <row r="293" spans="1:7" x14ac:dyDescent="0.25">
      <c r="A293" s="4" t="s">
        <v>1255</v>
      </c>
      <c r="B293" s="4" t="s">
        <v>19</v>
      </c>
      <c r="C293" s="4">
        <v>20</v>
      </c>
      <c r="D293" s="4" t="s">
        <v>1269</v>
      </c>
      <c r="E293" s="5">
        <v>32482</v>
      </c>
      <c r="F293" s="4" t="s">
        <v>1270</v>
      </c>
      <c r="G293" s="4" t="s">
        <v>1271</v>
      </c>
    </row>
    <row r="294" spans="1:7" x14ac:dyDescent="0.25">
      <c r="A294" s="4" t="s">
        <v>1255</v>
      </c>
      <c r="B294" s="4" t="s">
        <v>24</v>
      </c>
      <c r="C294" s="4">
        <v>20</v>
      </c>
      <c r="D294" s="4" t="s">
        <v>1273</v>
      </c>
      <c r="E294" s="5">
        <v>37495</v>
      </c>
      <c r="F294" s="4" t="s">
        <v>1274</v>
      </c>
      <c r="G294" s="4" t="s">
        <v>1275</v>
      </c>
    </row>
    <row r="295" spans="1:7" x14ac:dyDescent="0.25">
      <c r="A295" s="4" t="s">
        <v>1255</v>
      </c>
      <c r="B295" s="4" t="s">
        <v>29</v>
      </c>
      <c r="C295" s="4">
        <v>20</v>
      </c>
      <c r="D295" s="4" t="s">
        <v>1277</v>
      </c>
      <c r="E295" s="5">
        <v>24055</v>
      </c>
      <c r="F295" s="4" t="s">
        <v>1278</v>
      </c>
      <c r="G295" s="4" t="s">
        <v>1279</v>
      </c>
    </row>
    <row r="296" spans="1:7" x14ac:dyDescent="0.25">
      <c r="A296" s="4" t="s">
        <v>1255</v>
      </c>
      <c r="B296" s="4" t="s">
        <v>34</v>
      </c>
      <c r="C296" s="4">
        <v>20</v>
      </c>
      <c r="D296" s="4" t="s">
        <v>1281</v>
      </c>
      <c r="E296" s="5">
        <v>32552</v>
      </c>
      <c r="F296" s="4" t="s">
        <v>1282</v>
      </c>
      <c r="G296" s="4" t="s">
        <v>1283</v>
      </c>
    </row>
    <row r="297" spans="1:7" x14ac:dyDescent="0.25">
      <c r="A297" s="4" t="s">
        <v>1255</v>
      </c>
      <c r="B297" s="4" t="s">
        <v>39</v>
      </c>
      <c r="C297" s="4">
        <v>20</v>
      </c>
      <c r="D297" s="4" t="s">
        <v>1285</v>
      </c>
      <c r="E297" s="5">
        <v>35180</v>
      </c>
      <c r="F297" s="4" t="s">
        <v>1286</v>
      </c>
      <c r="G297" s="4" t="s">
        <v>1287</v>
      </c>
    </row>
    <row r="298" spans="1:7" x14ac:dyDescent="0.25">
      <c r="A298" s="4" t="s">
        <v>1255</v>
      </c>
      <c r="B298" s="4" t="s">
        <v>44</v>
      </c>
      <c r="C298" s="4">
        <v>20</v>
      </c>
      <c r="D298" s="4" t="s">
        <v>1289</v>
      </c>
      <c r="E298" s="5">
        <v>24052</v>
      </c>
      <c r="F298" s="4" t="s">
        <v>1290</v>
      </c>
      <c r="G298" s="4" t="s">
        <v>1291</v>
      </c>
    </row>
    <row r="299" spans="1:7" x14ac:dyDescent="0.25">
      <c r="A299" s="4" t="s">
        <v>1255</v>
      </c>
      <c r="B299" s="4" t="s">
        <v>49</v>
      </c>
      <c r="C299" s="4">
        <v>20</v>
      </c>
      <c r="D299" s="4" t="s">
        <v>1293</v>
      </c>
      <c r="E299" s="5">
        <v>20319</v>
      </c>
      <c r="F299" s="4" t="s">
        <v>1294</v>
      </c>
      <c r="G299" s="4" t="s">
        <v>1295</v>
      </c>
    </row>
    <row r="300" spans="1:7" x14ac:dyDescent="0.25">
      <c r="A300" s="4" t="s">
        <v>1255</v>
      </c>
      <c r="B300" s="4" t="s">
        <v>54</v>
      </c>
      <c r="C300" s="4">
        <v>20</v>
      </c>
      <c r="D300" s="4" t="s">
        <v>1297</v>
      </c>
      <c r="E300" s="5">
        <v>34627</v>
      </c>
      <c r="F300" s="4" t="s">
        <v>1298</v>
      </c>
      <c r="G300" s="4" t="s">
        <v>1299</v>
      </c>
    </row>
    <row r="301" spans="1:7" x14ac:dyDescent="0.25">
      <c r="A301" s="4" t="s">
        <v>1255</v>
      </c>
      <c r="B301" s="4" t="s">
        <v>59</v>
      </c>
      <c r="C301" s="4">
        <v>19.899999999999999</v>
      </c>
      <c r="D301" s="4" t="s">
        <v>1301</v>
      </c>
      <c r="E301" s="5">
        <v>32572</v>
      </c>
      <c r="F301" s="4" t="s">
        <v>1302</v>
      </c>
      <c r="G301" s="4" t="s">
        <v>1303</v>
      </c>
    </row>
    <row r="302" spans="1:7" x14ac:dyDescent="0.25">
      <c r="A302" s="4" t="s">
        <v>1255</v>
      </c>
      <c r="B302" s="4" t="s">
        <v>64</v>
      </c>
      <c r="C302" s="4">
        <v>20</v>
      </c>
      <c r="D302" s="4" t="s">
        <v>1305</v>
      </c>
      <c r="E302" s="5">
        <v>47542</v>
      </c>
      <c r="F302" s="4" t="s">
        <v>1306</v>
      </c>
      <c r="G302" s="4" t="s">
        <v>1307</v>
      </c>
    </row>
    <row r="303" spans="1:7" x14ac:dyDescent="0.25">
      <c r="A303" s="4" t="s">
        <v>1255</v>
      </c>
      <c r="B303" s="4" t="s">
        <v>69</v>
      </c>
      <c r="C303" s="4">
        <v>20</v>
      </c>
      <c r="D303" s="4" t="s">
        <v>1309</v>
      </c>
      <c r="E303" s="5">
        <v>20465</v>
      </c>
      <c r="F303" s="4" t="s">
        <v>1310</v>
      </c>
      <c r="G303" s="4" t="s">
        <v>1311</v>
      </c>
    </row>
    <row r="304" spans="1:7" x14ac:dyDescent="0.25">
      <c r="A304" s="4" t="s">
        <v>1255</v>
      </c>
      <c r="B304" s="4" t="s">
        <v>74</v>
      </c>
      <c r="C304" s="4">
        <v>20</v>
      </c>
      <c r="D304" s="4" t="s">
        <v>1313</v>
      </c>
      <c r="E304" s="5">
        <v>23901</v>
      </c>
      <c r="F304" s="4" t="s">
        <v>1314</v>
      </c>
      <c r="G304" s="4" t="s">
        <v>1315</v>
      </c>
    </row>
    <row r="305" spans="1:7" x14ac:dyDescent="0.25">
      <c r="A305" s="4" t="s">
        <v>1255</v>
      </c>
      <c r="B305" s="4" t="s">
        <v>79</v>
      </c>
      <c r="C305" s="4">
        <v>20</v>
      </c>
      <c r="D305" s="4" t="s">
        <v>1317</v>
      </c>
      <c r="E305" s="5">
        <v>20164</v>
      </c>
      <c r="F305" s="4" t="s">
        <v>1318</v>
      </c>
      <c r="G305" s="4" t="s">
        <v>1319</v>
      </c>
    </row>
    <row r="306" spans="1:7" x14ac:dyDescent="0.25">
      <c r="A306" s="4" t="s">
        <v>1255</v>
      </c>
      <c r="B306" s="4" t="s">
        <v>84</v>
      </c>
      <c r="C306" s="4">
        <v>20</v>
      </c>
      <c r="D306" s="4" t="s">
        <v>1321</v>
      </c>
      <c r="E306" s="5">
        <v>32329</v>
      </c>
      <c r="F306" s="4" t="s">
        <v>1322</v>
      </c>
      <c r="G306" s="4" t="s">
        <v>1323</v>
      </c>
    </row>
    <row r="307" spans="1:7" x14ac:dyDescent="0.25">
      <c r="A307" s="4" t="s">
        <v>1255</v>
      </c>
      <c r="B307" s="4" t="s">
        <v>89</v>
      </c>
      <c r="C307" s="4">
        <v>20</v>
      </c>
      <c r="D307" s="4" t="s">
        <v>1325</v>
      </c>
      <c r="E307" s="5">
        <v>25049</v>
      </c>
      <c r="F307" s="4" t="s">
        <v>1326</v>
      </c>
      <c r="G307" s="4" t="s">
        <v>1327</v>
      </c>
    </row>
    <row r="308" spans="1:7" x14ac:dyDescent="0.25">
      <c r="A308" s="4" t="s">
        <v>1255</v>
      </c>
      <c r="B308" s="4" t="s">
        <v>94</v>
      </c>
      <c r="C308" s="4">
        <v>19.899999999999999</v>
      </c>
      <c r="D308" s="4" t="s">
        <v>1329</v>
      </c>
      <c r="E308" s="5">
        <v>34956</v>
      </c>
      <c r="F308" s="4" t="s">
        <v>1330</v>
      </c>
      <c r="G308" s="4" t="s">
        <v>1331</v>
      </c>
    </row>
    <row r="309" spans="1:7" x14ac:dyDescent="0.25">
      <c r="A309" s="4" t="s">
        <v>1255</v>
      </c>
      <c r="B309" s="4" t="s">
        <v>99</v>
      </c>
      <c r="C309" s="4">
        <v>20</v>
      </c>
      <c r="D309" s="4" t="s">
        <v>1333</v>
      </c>
      <c r="E309" s="5">
        <v>23892</v>
      </c>
      <c r="F309" s="4" t="s">
        <v>1334</v>
      </c>
      <c r="G309" s="4" t="s">
        <v>1335</v>
      </c>
    </row>
    <row r="310" spans="1:7" x14ac:dyDescent="0.25">
      <c r="A310" s="4" t="s">
        <v>1255</v>
      </c>
      <c r="B310" s="4" t="s">
        <v>104</v>
      </c>
      <c r="C310" s="4">
        <v>20</v>
      </c>
      <c r="D310" s="4" t="s">
        <v>1337</v>
      </c>
      <c r="E310" s="5">
        <v>34210</v>
      </c>
      <c r="F310" s="4" t="s">
        <v>1338</v>
      </c>
      <c r="G310" s="4" t="s">
        <v>1339</v>
      </c>
    </row>
    <row r="311" spans="1:7" x14ac:dyDescent="0.25">
      <c r="A311" s="4" t="s">
        <v>1255</v>
      </c>
      <c r="B311" s="4" t="s">
        <v>109</v>
      </c>
      <c r="C311" s="4">
        <v>20</v>
      </c>
      <c r="D311" s="4" t="s">
        <v>1341</v>
      </c>
      <c r="E311" s="5">
        <v>24102</v>
      </c>
      <c r="F311" s="4" t="s">
        <v>1342</v>
      </c>
      <c r="G311" s="4" t="s">
        <v>1343</v>
      </c>
    </row>
    <row r="312" spans="1:7" x14ac:dyDescent="0.25">
      <c r="A312" s="4" t="s">
        <v>1255</v>
      </c>
      <c r="B312" s="4" t="s">
        <v>114</v>
      </c>
      <c r="C312" s="4">
        <v>20</v>
      </c>
      <c r="D312" s="4" t="s">
        <v>1345</v>
      </c>
      <c r="E312" s="5">
        <v>47277</v>
      </c>
      <c r="F312" s="4" t="s">
        <v>1346</v>
      </c>
      <c r="G312" s="4" t="s">
        <v>1347</v>
      </c>
    </row>
    <row r="313" spans="1:7" x14ac:dyDescent="0.25">
      <c r="A313" s="4" t="s">
        <v>1255</v>
      </c>
      <c r="B313" s="4" t="s">
        <v>119</v>
      </c>
      <c r="C313" s="4">
        <v>20</v>
      </c>
      <c r="D313" s="4" t="s">
        <v>1349</v>
      </c>
      <c r="E313" s="5">
        <v>32638</v>
      </c>
      <c r="F313" s="4" t="s">
        <v>1350</v>
      </c>
      <c r="G313" s="4" t="s">
        <v>1351</v>
      </c>
    </row>
    <row r="314" spans="1:7" x14ac:dyDescent="0.25">
      <c r="A314" s="4" t="s">
        <v>1255</v>
      </c>
      <c r="B314" s="4" t="s">
        <v>124</v>
      </c>
      <c r="C314" s="4">
        <v>20</v>
      </c>
      <c r="D314" s="4" t="s">
        <v>1353</v>
      </c>
      <c r="E314" s="5">
        <v>27982</v>
      </c>
      <c r="F314" s="4" t="s">
        <v>1354</v>
      </c>
      <c r="G314" s="4" t="s">
        <v>1355</v>
      </c>
    </row>
    <row r="315" spans="1:7" x14ac:dyDescent="0.25">
      <c r="A315" s="4" t="s">
        <v>1255</v>
      </c>
      <c r="B315" s="4" t="s">
        <v>129</v>
      </c>
      <c r="C315" s="4">
        <v>20</v>
      </c>
      <c r="D315" s="4" t="s">
        <v>1357</v>
      </c>
      <c r="E315" s="5">
        <v>21519</v>
      </c>
      <c r="F315" s="4" t="s">
        <v>1358</v>
      </c>
      <c r="G315" s="4" t="s">
        <v>1359</v>
      </c>
    </row>
    <row r="316" spans="1:7" x14ac:dyDescent="0.25">
      <c r="A316" s="4" t="s">
        <v>1255</v>
      </c>
      <c r="B316" s="4" t="s">
        <v>134</v>
      </c>
      <c r="C316" s="4">
        <v>20</v>
      </c>
      <c r="D316" s="4" t="s">
        <v>1361</v>
      </c>
      <c r="E316" s="5">
        <v>23652</v>
      </c>
      <c r="F316" s="4" t="s">
        <v>1362</v>
      </c>
      <c r="G316" s="4" t="s">
        <v>1363</v>
      </c>
    </row>
    <row r="317" spans="1:7" x14ac:dyDescent="0.25">
      <c r="A317" s="4" t="s">
        <v>1255</v>
      </c>
      <c r="B317" s="4" t="s">
        <v>139</v>
      </c>
      <c r="C317" s="4">
        <v>17.5</v>
      </c>
      <c r="D317" s="4" t="s">
        <v>1365</v>
      </c>
      <c r="E317" s="5">
        <v>23796</v>
      </c>
      <c r="F317" s="4" t="s">
        <v>1366</v>
      </c>
      <c r="G317" s="4" t="s">
        <v>1367</v>
      </c>
    </row>
    <row r="318" spans="1:7" x14ac:dyDescent="0.25">
      <c r="A318" s="4" t="s">
        <v>1255</v>
      </c>
      <c r="B318" s="4" t="s">
        <v>144</v>
      </c>
      <c r="C318" s="4">
        <v>20</v>
      </c>
      <c r="D318" s="4" t="s">
        <v>1369</v>
      </c>
      <c r="E318" s="5">
        <v>47576</v>
      </c>
      <c r="F318" s="4" t="s">
        <v>1370</v>
      </c>
      <c r="G318" s="4" t="s">
        <v>1371</v>
      </c>
    </row>
    <row r="319" spans="1:7" x14ac:dyDescent="0.25">
      <c r="A319" s="4" t="s">
        <v>1255</v>
      </c>
      <c r="B319" s="4" t="s">
        <v>149</v>
      </c>
      <c r="C319" s="4">
        <v>20</v>
      </c>
      <c r="D319" s="4" t="s">
        <v>1373</v>
      </c>
      <c r="E319" s="5">
        <v>22331</v>
      </c>
      <c r="F319" s="4" t="s">
        <v>1374</v>
      </c>
      <c r="G319" s="4" t="s">
        <v>1375</v>
      </c>
    </row>
    <row r="320" spans="1:7" x14ac:dyDescent="0.25">
      <c r="A320" s="4" t="s">
        <v>1255</v>
      </c>
      <c r="B320" s="4" t="s">
        <v>154</v>
      </c>
      <c r="C320" s="4">
        <v>19.899999999999999</v>
      </c>
      <c r="D320" s="4" t="s">
        <v>1377</v>
      </c>
      <c r="E320" s="5">
        <v>32655</v>
      </c>
      <c r="F320" s="4" t="s">
        <v>1378</v>
      </c>
      <c r="G320" s="4" t="s">
        <v>1379</v>
      </c>
    </row>
    <row r="321" spans="1:7" x14ac:dyDescent="0.25">
      <c r="A321" s="4" t="s">
        <v>1255</v>
      </c>
      <c r="B321" s="4" t="s">
        <v>159</v>
      </c>
      <c r="C321" s="4">
        <v>1.8</v>
      </c>
      <c r="D321" s="4" t="s">
        <v>1381</v>
      </c>
      <c r="E321" s="5">
        <v>47381</v>
      </c>
      <c r="F321" s="4" t="s">
        <v>1382</v>
      </c>
      <c r="G321" s="4" t="s">
        <v>1383</v>
      </c>
    </row>
    <row r="322" spans="1:7" x14ac:dyDescent="0.25">
      <c r="A322" s="4" t="s">
        <v>1255</v>
      </c>
      <c r="B322" s="4" t="s">
        <v>164</v>
      </c>
      <c r="C322" s="4">
        <v>20</v>
      </c>
      <c r="D322" s="4" t="s">
        <v>1385</v>
      </c>
      <c r="E322" s="5">
        <v>47290</v>
      </c>
      <c r="F322" s="4" t="s">
        <v>1386</v>
      </c>
      <c r="G322" s="4" t="s">
        <v>1387</v>
      </c>
    </row>
    <row r="323" spans="1:7" x14ac:dyDescent="0.25">
      <c r="A323" s="4" t="s">
        <v>1255</v>
      </c>
      <c r="B323" s="4" t="s">
        <v>169</v>
      </c>
      <c r="C323" s="4">
        <v>20</v>
      </c>
      <c r="D323" s="4" t="s">
        <v>1389</v>
      </c>
      <c r="E323" s="5">
        <v>20790</v>
      </c>
      <c r="F323" s="4" t="s">
        <v>1390</v>
      </c>
      <c r="G323" s="4" t="s">
        <v>1391</v>
      </c>
    </row>
    <row r="324" spans="1:7" x14ac:dyDescent="0.25">
      <c r="A324" s="4" t="s">
        <v>1255</v>
      </c>
      <c r="B324" s="4" t="s">
        <v>174</v>
      </c>
      <c r="C324" s="4">
        <v>20</v>
      </c>
      <c r="D324" s="4" t="s">
        <v>1393</v>
      </c>
      <c r="E324" s="5">
        <v>39336</v>
      </c>
      <c r="F324" s="4" t="s">
        <v>1394</v>
      </c>
      <c r="G324" s="4" t="s">
        <v>1395</v>
      </c>
    </row>
    <row r="325" spans="1:7" x14ac:dyDescent="0.25">
      <c r="A325" s="4" t="s">
        <v>1255</v>
      </c>
      <c r="B325" s="4" t="s">
        <v>179</v>
      </c>
      <c r="C325" s="4">
        <v>20</v>
      </c>
      <c r="D325" s="4" t="s">
        <v>1397</v>
      </c>
      <c r="E325" s="5">
        <v>20450</v>
      </c>
      <c r="F325" s="4" t="s">
        <v>1398</v>
      </c>
      <c r="G325" s="4" t="s">
        <v>1399</v>
      </c>
    </row>
    <row r="326" spans="1:7" x14ac:dyDescent="0.25">
      <c r="A326" s="4" t="s">
        <v>1255</v>
      </c>
      <c r="B326" s="4" t="s">
        <v>184</v>
      </c>
      <c r="C326" s="4">
        <v>20</v>
      </c>
      <c r="D326" s="4" t="s">
        <v>1401</v>
      </c>
      <c r="E326" s="5">
        <v>23322</v>
      </c>
      <c r="F326" s="4" t="s">
        <v>1402</v>
      </c>
      <c r="G326" s="4" t="s">
        <v>1403</v>
      </c>
    </row>
    <row r="327" spans="1:7" x14ac:dyDescent="0.25">
      <c r="A327" s="4" t="s">
        <v>1255</v>
      </c>
      <c r="B327" s="4" t="s">
        <v>189</v>
      </c>
      <c r="C327" s="4">
        <v>10</v>
      </c>
      <c r="D327" s="4" t="s">
        <v>1405</v>
      </c>
      <c r="E327" s="5">
        <v>47246</v>
      </c>
      <c r="F327" s="4" t="s">
        <v>1406</v>
      </c>
      <c r="G327" s="4" t="s">
        <v>1407</v>
      </c>
    </row>
    <row r="328" spans="1:7" x14ac:dyDescent="0.25">
      <c r="A328" s="4" t="s">
        <v>1255</v>
      </c>
      <c r="B328" s="4" t="s">
        <v>194</v>
      </c>
      <c r="C328" s="4">
        <v>20</v>
      </c>
      <c r="D328" s="4" t="s">
        <v>1409</v>
      </c>
      <c r="E328" s="5">
        <v>20242</v>
      </c>
      <c r="F328" s="4" t="s">
        <v>1410</v>
      </c>
      <c r="G328" s="4" t="s">
        <v>1411</v>
      </c>
    </row>
    <row r="329" spans="1:7" x14ac:dyDescent="0.25">
      <c r="A329" s="4" t="s">
        <v>1255</v>
      </c>
      <c r="B329" s="4" t="s">
        <v>199</v>
      </c>
      <c r="C329" s="4">
        <v>20</v>
      </c>
      <c r="D329" s="4" t="s">
        <v>1413</v>
      </c>
      <c r="E329" s="5">
        <v>35204</v>
      </c>
      <c r="F329" s="4" t="s">
        <v>1414</v>
      </c>
      <c r="G329" s="4" t="s">
        <v>1415</v>
      </c>
    </row>
    <row r="330" spans="1:7" x14ac:dyDescent="0.25">
      <c r="A330" s="4" t="s">
        <v>1255</v>
      </c>
      <c r="B330" s="4" t="s">
        <v>204</v>
      </c>
      <c r="C330" s="4">
        <v>20</v>
      </c>
      <c r="D330" s="4" t="s">
        <v>1417</v>
      </c>
      <c r="E330" s="5">
        <v>21097</v>
      </c>
      <c r="F330" s="4" t="s">
        <v>1418</v>
      </c>
      <c r="G330" s="4" t="s">
        <v>1419</v>
      </c>
    </row>
    <row r="331" spans="1:7" x14ac:dyDescent="0.25">
      <c r="A331" s="4" t="s">
        <v>1255</v>
      </c>
      <c r="B331" s="4" t="s">
        <v>209</v>
      </c>
      <c r="C331" s="4">
        <v>20</v>
      </c>
      <c r="D331" s="4" t="s">
        <v>1421</v>
      </c>
      <c r="E331" s="5">
        <v>20087</v>
      </c>
      <c r="F331" s="4" t="s">
        <v>1422</v>
      </c>
      <c r="G331" s="4" t="s">
        <v>1423</v>
      </c>
    </row>
    <row r="332" spans="1:7" x14ac:dyDescent="0.25">
      <c r="A332" s="4" t="s">
        <v>1255</v>
      </c>
      <c r="B332" s="4" t="s">
        <v>214</v>
      </c>
      <c r="C332" s="4">
        <v>20</v>
      </c>
      <c r="D332" s="4" t="s">
        <v>1425</v>
      </c>
      <c r="E332" s="5">
        <v>21515</v>
      </c>
      <c r="F332" s="4" t="s">
        <v>1426</v>
      </c>
      <c r="G332" s="4" t="s">
        <v>1427</v>
      </c>
    </row>
    <row r="333" spans="1:7" x14ac:dyDescent="0.25">
      <c r="A333" s="4" t="s">
        <v>1255</v>
      </c>
      <c r="B333" s="4" t="s">
        <v>219</v>
      </c>
      <c r="C333" s="4">
        <v>5</v>
      </c>
      <c r="D333" s="4" t="s">
        <v>1429</v>
      </c>
      <c r="E333" s="5">
        <v>47341</v>
      </c>
      <c r="F333" s="4" t="s">
        <v>1430</v>
      </c>
      <c r="G333" s="4" t="s">
        <v>1431</v>
      </c>
    </row>
    <row r="334" spans="1:7" x14ac:dyDescent="0.25">
      <c r="A334" s="4" t="s">
        <v>1255</v>
      </c>
      <c r="B334" s="4" t="s">
        <v>224</v>
      </c>
      <c r="C334" s="4">
        <v>20</v>
      </c>
      <c r="D334" s="4" t="s">
        <v>1433</v>
      </c>
      <c r="E334" s="5">
        <v>47324</v>
      </c>
      <c r="F334" s="4" t="s">
        <v>1434</v>
      </c>
      <c r="G334" s="4" t="s">
        <v>1435</v>
      </c>
    </row>
    <row r="335" spans="1:7" x14ac:dyDescent="0.25">
      <c r="A335" s="4" t="s">
        <v>1255</v>
      </c>
      <c r="B335" s="4" t="s">
        <v>229</v>
      </c>
      <c r="C335" s="4">
        <v>20</v>
      </c>
      <c r="D335" s="4" t="s">
        <v>1437</v>
      </c>
      <c r="E335" s="5">
        <v>47288</v>
      </c>
      <c r="F335" s="4" t="s">
        <v>1438</v>
      </c>
      <c r="G335" s="4" t="s">
        <v>1439</v>
      </c>
    </row>
    <row r="336" spans="1:7" x14ac:dyDescent="0.25">
      <c r="A336" s="4" t="s">
        <v>1255</v>
      </c>
      <c r="B336" s="4" t="s">
        <v>234</v>
      </c>
      <c r="C336" s="4">
        <v>20</v>
      </c>
      <c r="D336" s="4" t="s">
        <v>1441</v>
      </c>
      <c r="E336" s="5">
        <v>32580</v>
      </c>
      <c r="F336" s="4" t="s">
        <v>1442</v>
      </c>
      <c r="G336" s="4" t="s">
        <v>1443</v>
      </c>
    </row>
    <row r="337" spans="1:7" x14ac:dyDescent="0.25">
      <c r="A337" s="4" t="s">
        <v>1255</v>
      </c>
      <c r="B337" s="4" t="s">
        <v>239</v>
      </c>
      <c r="C337" s="4">
        <v>20</v>
      </c>
      <c r="D337" s="4" t="s">
        <v>1445</v>
      </c>
      <c r="E337" s="5">
        <v>20347</v>
      </c>
      <c r="F337" s="4" t="s">
        <v>1446</v>
      </c>
      <c r="G337" s="4" t="s">
        <v>1447</v>
      </c>
    </row>
    <row r="338" spans="1:7" x14ac:dyDescent="0.25">
      <c r="A338" s="4" t="s">
        <v>1255</v>
      </c>
      <c r="B338" s="4" t="s">
        <v>244</v>
      </c>
      <c r="C338" s="4">
        <v>20</v>
      </c>
      <c r="D338" s="4" t="s">
        <v>1449</v>
      </c>
      <c r="E338" s="5">
        <v>47363</v>
      </c>
      <c r="F338" s="4" t="s">
        <v>1450</v>
      </c>
      <c r="G338" s="4" t="s">
        <v>1451</v>
      </c>
    </row>
    <row r="339" spans="1:7" x14ac:dyDescent="0.25">
      <c r="A339" s="4" t="s">
        <v>1255</v>
      </c>
      <c r="B339" s="4" t="s">
        <v>249</v>
      </c>
      <c r="C339" s="4">
        <v>20</v>
      </c>
      <c r="D339" s="4" t="s">
        <v>1453</v>
      </c>
      <c r="E339" s="5">
        <v>20561</v>
      </c>
      <c r="F339" s="4" t="s">
        <v>1454</v>
      </c>
      <c r="G339" s="4" t="s">
        <v>1455</v>
      </c>
    </row>
    <row r="340" spans="1:7" x14ac:dyDescent="0.25">
      <c r="A340" s="4" t="s">
        <v>1255</v>
      </c>
      <c r="B340" s="4" t="s">
        <v>254</v>
      </c>
      <c r="C340" s="4">
        <v>20</v>
      </c>
      <c r="D340" s="4" t="s">
        <v>1457</v>
      </c>
      <c r="E340" s="5">
        <v>22360</v>
      </c>
      <c r="F340" s="4" t="s">
        <v>1458</v>
      </c>
      <c r="G340" s="4" t="s">
        <v>1459</v>
      </c>
    </row>
    <row r="341" spans="1:7" x14ac:dyDescent="0.25">
      <c r="A341" s="4" t="s">
        <v>1255</v>
      </c>
      <c r="B341" s="4" t="s">
        <v>259</v>
      </c>
      <c r="C341" s="4">
        <v>20</v>
      </c>
      <c r="D341" s="4" t="s">
        <v>1461</v>
      </c>
      <c r="E341" s="5">
        <v>20137</v>
      </c>
      <c r="F341" s="4" t="s">
        <v>1462</v>
      </c>
      <c r="G341" s="4" t="s">
        <v>1463</v>
      </c>
    </row>
    <row r="342" spans="1:7" x14ac:dyDescent="0.25">
      <c r="A342" s="4" t="s">
        <v>1255</v>
      </c>
      <c r="B342" s="4" t="s">
        <v>264</v>
      </c>
      <c r="C342" s="4">
        <v>20</v>
      </c>
      <c r="D342" s="4" t="s">
        <v>1465</v>
      </c>
      <c r="E342" s="5">
        <v>20268</v>
      </c>
      <c r="F342" s="4" t="s">
        <v>1466</v>
      </c>
      <c r="G342" s="4" t="s">
        <v>1467</v>
      </c>
    </row>
    <row r="343" spans="1:7" x14ac:dyDescent="0.25">
      <c r="A343" s="4" t="s">
        <v>1255</v>
      </c>
      <c r="B343" s="4" t="s">
        <v>269</v>
      </c>
      <c r="C343" s="4">
        <v>20.2</v>
      </c>
      <c r="D343" s="4" t="s">
        <v>1469</v>
      </c>
      <c r="E343" s="5">
        <v>20154</v>
      </c>
      <c r="F343" s="4" t="s">
        <v>1470</v>
      </c>
      <c r="G343" s="4" t="s">
        <v>1471</v>
      </c>
    </row>
    <row r="344" spans="1:7" x14ac:dyDescent="0.25">
      <c r="A344" s="4" t="s">
        <v>1255</v>
      </c>
      <c r="B344" s="4" t="s">
        <v>274</v>
      </c>
      <c r="C344" s="4">
        <v>20</v>
      </c>
      <c r="D344" s="4" t="s">
        <v>1473</v>
      </c>
      <c r="E344" s="5">
        <v>22310</v>
      </c>
      <c r="F344" s="4" t="s">
        <v>1474</v>
      </c>
      <c r="G344" s="4" t="s">
        <v>1475</v>
      </c>
    </row>
    <row r="345" spans="1:7" x14ac:dyDescent="0.25">
      <c r="A345" s="4" t="s">
        <v>1255</v>
      </c>
      <c r="B345" s="4" t="s">
        <v>279</v>
      </c>
      <c r="C345" s="4">
        <v>20</v>
      </c>
      <c r="D345" s="4" t="s">
        <v>1477</v>
      </c>
      <c r="E345" s="5">
        <v>47251</v>
      </c>
      <c r="F345" s="4" t="s">
        <v>1478</v>
      </c>
      <c r="G345" s="4" t="s">
        <v>1479</v>
      </c>
    </row>
    <row r="346" spans="1:7" x14ac:dyDescent="0.25">
      <c r="A346" s="4" t="s">
        <v>1255</v>
      </c>
      <c r="B346" s="4" t="s">
        <v>284</v>
      </c>
      <c r="C346" s="4">
        <v>20</v>
      </c>
      <c r="D346" s="4" t="s">
        <v>1481</v>
      </c>
      <c r="E346" s="5">
        <v>47262</v>
      </c>
      <c r="F346" s="4" t="s">
        <v>1482</v>
      </c>
      <c r="G346" s="4" t="s">
        <v>1483</v>
      </c>
    </row>
    <row r="347" spans="1:7" x14ac:dyDescent="0.25">
      <c r="A347" s="4" t="s">
        <v>1255</v>
      </c>
      <c r="B347" s="4" t="s">
        <v>289</v>
      </c>
      <c r="C347" s="4">
        <v>20</v>
      </c>
      <c r="D347" s="4" t="s">
        <v>1485</v>
      </c>
      <c r="E347" s="5">
        <v>47257</v>
      </c>
      <c r="F347" s="4" t="s">
        <v>1486</v>
      </c>
      <c r="G347" s="4" t="s">
        <v>1487</v>
      </c>
    </row>
    <row r="348" spans="1:7" x14ac:dyDescent="0.25">
      <c r="A348" s="4" t="s">
        <v>1255</v>
      </c>
      <c r="B348" s="4" t="s">
        <v>294</v>
      </c>
      <c r="C348" s="4">
        <v>5</v>
      </c>
      <c r="D348" s="4" t="s">
        <v>1489</v>
      </c>
      <c r="E348" s="5">
        <v>47368</v>
      </c>
      <c r="F348" s="4" t="s">
        <v>1490</v>
      </c>
      <c r="G348" s="4" t="s">
        <v>1491</v>
      </c>
    </row>
    <row r="349" spans="1:7" x14ac:dyDescent="0.25">
      <c r="A349" s="4" t="s">
        <v>1255</v>
      </c>
      <c r="B349" s="4" t="s">
        <v>299</v>
      </c>
      <c r="C349" s="4">
        <v>20</v>
      </c>
      <c r="D349" s="4" t="s">
        <v>1493</v>
      </c>
      <c r="E349" s="5">
        <v>23719</v>
      </c>
      <c r="F349" s="4" t="s">
        <v>1494</v>
      </c>
      <c r="G349" s="4" t="s">
        <v>1495</v>
      </c>
    </row>
    <row r="350" spans="1:7" x14ac:dyDescent="0.25">
      <c r="A350" s="4" t="s">
        <v>1255</v>
      </c>
      <c r="B350" s="4" t="s">
        <v>304</v>
      </c>
      <c r="C350" s="4">
        <v>20</v>
      </c>
      <c r="D350" s="4" t="s">
        <v>1497</v>
      </c>
      <c r="E350" s="5">
        <v>21771</v>
      </c>
      <c r="F350" s="4" t="s">
        <v>1498</v>
      </c>
      <c r="G350" s="4" t="s">
        <v>1499</v>
      </c>
    </row>
    <row r="351" spans="1:7" x14ac:dyDescent="0.25">
      <c r="A351" s="4" t="s">
        <v>1255</v>
      </c>
      <c r="B351" s="4" t="s">
        <v>309</v>
      </c>
      <c r="C351" s="4">
        <v>20</v>
      </c>
      <c r="D351" s="4" t="s">
        <v>1501</v>
      </c>
      <c r="E351" s="5">
        <v>20710</v>
      </c>
      <c r="F351" s="4" t="s">
        <v>1502</v>
      </c>
      <c r="G351" s="4" t="s">
        <v>1503</v>
      </c>
    </row>
    <row r="352" spans="1:7" x14ac:dyDescent="0.25">
      <c r="A352" s="4" t="s">
        <v>1255</v>
      </c>
      <c r="B352" s="4" t="s">
        <v>314</v>
      </c>
      <c r="C352" s="4">
        <v>20</v>
      </c>
      <c r="D352" s="4" t="s">
        <v>1505</v>
      </c>
      <c r="E352" s="5">
        <v>21946</v>
      </c>
      <c r="F352" s="4" t="s">
        <v>1506</v>
      </c>
      <c r="G352" s="4" t="s">
        <v>1507</v>
      </c>
    </row>
    <row r="353" spans="1:7" x14ac:dyDescent="0.25">
      <c r="A353" s="4" t="s">
        <v>1255</v>
      </c>
      <c r="B353" s="4" t="s">
        <v>319</v>
      </c>
      <c r="C353" s="4">
        <v>10</v>
      </c>
      <c r="D353" s="4" t="s">
        <v>1509</v>
      </c>
      <c r="E353" s="5">
        <v>47249</v>
      </c>
      <c r="F353" s="4" t="s">
        <v>1510</v>
      </c>
      <c r="G353" s="4" t="s">
        <v>1511</v>
      </c>
    </row>
    <row r="354" spans="1:7" x14ac:dyDescent="0.25">
      <c r="A354" s="4" t="s">
        <v>1255</v>
      </c>
      <c r="B354" s="4" t="s">
        <v>324</v>
      </c>
      <c r="C354" s="4">
        <v>20</v>
      </c>
      <c r="D354" s="4" t="s">
        <v>1513</v>
      </c>
      <c r="E354" s="5">
        <v>24827</v>
      </c>
      <c r="F354" s="4" t="s">
        <v>1514</v>
      </c>
      <c r="G354" s="4" t="s">
        <v>1515</v>
      </c>
    </row>
    <row r="355" spans="1:7" x14ac:dyDescent="0.25">
      <c r="A355" s="4" t="s">
        <v>1255</v>
      </c>
      <c r="B355" s="4" t="s">
        <v>329</v>
      </c>
      <c r="C355" s="4">
        <v>20</v>
      </c>
      <c r="D355" s="4" t="s">
        <v>1517</v>
      </c>
      <c r="E355" s="5">
        <v>27593</v>
      </c>
      <c r="F355" s="4" t="s">
        <v>1518</v>
      </c>
      <c r="G355" s="4" t="s">
        <v>1519</v>
      </c>
    </row>
    <row r="356" spans="1:7" x14ac:dyDescent="0.25">
      <c r="A356" s="4" t="s">
        <v>1255</v>
      </c>
      <c r="B356" s="4" t="s">
        <v>334</v>
      </c>
      <c r="C356" s="4">
        <v>20</v>
      </c>
      <c r="D356" s="4" t="s">
        <v>1521</v>
      </c>
      <c r="E356" s="5">
        <v>20247</v>
      </c>
      <c r="F356" s="4" t="s">
        <v>1522</v>
      </c>
      <c r="G356" s="4" t="s">
        <v>1523</v>
      </c>
    </row>
    <row r="357" spans="1:7" x14ac:dyDescent="0.25">
      <c r="A357" s="4" t="s">
        <v>1255</v>
      </c>
      <c r="B357" s="4" t="s">
        <v>339</v>
      </c>
      <c r="C357" s="4">
        <v>20</v>
      </c>
      <c r="D357" s="4" t="s">
        <v>1525</v>
      </c>
      <c r="E357" s="5">
        <v>24163</v>
      </c>
      <c r="F357" s="4" t="s">
        <v>1526</v>
      </c>
      <c r="G357" s="4" t="s">
        <v>1527</v>
      </c>
    </row>
    <row r="358" spans="1:7" x14ac:dyDescent="0.25">
      <c r="A358" s="4" t="s">
        <v>1255</v>
      </c>
      <c r="B358" s="4" t="s">
        <v>344</v>
      </c>
      <c r="C358" s="4">
        <v>20</v>
      </c>
      <c r="D358" s="4" t="s">
        <v>1529</v>
      </c>
      <c r="E358" s="5">
        <v>47284</v>
      </c>
      <c r="F358" s="4" t="s">
        <v>1530</v>
      </c>
      <c r="G358" s="4" t="s">
        <v>1531</v>
      </c>
    </row>
    <row r="359" spans="1:7" x14ac:dyDescent="0.25">
      <c r="A359" s="4" t="s">
        <v>1255</v>
      </c>
      <c r="B359" s="4" t="s">
        <v>349</v>
      </c>
      <c r="C359" s="4">
        <v>20</v>
      </c>
      <c r="D359" s="4" t="s">
        <v>1533</v>
      </c>
      <c r="E359" s="5">
        <v>20022</v>
      </c>
      <c r="F359" s="4" t="s">
        <v>1534</v>
      </c>
      <c r="G359" s="4" t="s">
        <v>1535</v>
      </c>
    </row>
    <row r="360" spans="1:7" x14ac:dyDescent="0.25">
      <c r="A360" s="4" t="s">
        <v>1255</v>
      </c>
      <c r="B360" s="4" t="s">
        <v>354</v>
      </c>
      <c r="C360" s="4">
        <v>20</v>
      </c>
      <c r="D360" s="4" t="s">
        <v>1537</v>
      </c>
      <c r="E360" s="5">
        <v>22292</v>
      </c>
      <c r="F360" s="4" t="s">
        <v>1538</v>
      </c>
      <c r="G360" s="4" t="s">
        <v>1539</v>
      </c>
    </row>
    <row r="361" spans="1:7" x14ac:dyDescent="0.25">
      <c r="A361" s="4" t="s">
        <v>1255</v>
      </c>
      <c r="B361" s="4" t="s">
        <v>359</v>
      </c>
      <c r="C361" s="4">
        <v>18.7</v>
      </c>
      <c r="D361" s="4" t="s">
        <v>1541</v>
      </c>
      <c r="E361" s="5">
        <v>47389</v>
      </c>
      <c r="F361" s="4" t="s">
        <v>1542</v>
      </c>
      <c r="G361" s="4" t="s">
        <v>1543</v>
      </c>
    </row>
    <row r="362" spans="1:7" x14ac:dyDescent="0.25">
      <c r="A362" s="4" t="s">
        <v>1255</v>
      </c>
      <c r="B362" s="4" t="s">
        <v>364</v>
      </c>
      <c r="C362" s="4">
        <v>20</v>
      </c>
      <c r="D362" s="4" t="s">
        <v>1545</v>
      </c>
      <c r="E362" s="5">
        <v>47366</v>
      </c>
      <c r="F362" s="4" t="s">
        <v>1546</v>
      </c>
      <c r="G362" s="4" t="s">
        <v>1547</v>
      </c>
    </row>
    <row r="363" spans="1:7" x14ac:dyDescent="0.25">
      <c r="A363" s="4" t="s">
        <v>1255</v>
      </c>
      <c r="B363" s="4" t="s">
        <v>369</v>
      </c>
      <c r="C363" s="4">
        <v>20</v>
      </c>
      <c r="D363" s="4" t="s">
        <v>1549</v>
      </c>
      <c r="E363" s="5">
        <v>24239</v>
      </c>
      <c r="F363" s="4" t="s">
        <v>1550</v>
      </c>
      <c r="G363" s="4" t="s">
        <v>1551</v>
      </c>
    </row>
    <row r="364" spans="1:7" x14ac:dyDescent="0.25">
      <c r="A364" s="4" t="s">
        <v>1255</v>
      </c>
      <c r="B364" s="4" t="s">
        <v>374</v>
      </c>
      <c r="C364" s="4">
        <v>20</v>
      </c>
      <c r="D364" s="4" t="s">
        <v>1553</v>
      </c>
      <c r="E364" s="5">
        <v>21456</v>
      </c>
      <c r="F364" s="4" t="s">
        <v>1554</v>
      </c>
      <c r="G364" s="4" t="s">
        <v>1555</v>
      </c>
    </row>
    <row r="365" spans="1:7" x14ac:dyDescent="0.25">
      <c r="A365" s="4" t="s">
        <v>1255</v>
      </c>
      <c r="B365" s="4" t="s">
        <v>379</v>
      </c>
      <c r="C365" s="4">
        <v>20</v>
      </c>
      <c r="D365" s="4" t="s">
        <v>1557</v>
      </c>
      <c r="E365" s="5">
        <v>40788</v>
      </c>
      <c r="F365" s="4" t="s">
        <v>1558</v>
      </c>
      <c r="G365" s="4" t="s">
        <v>1559</v>
      </c>
    </row>
    <row r="366" spans="1:7" x14ac:dyDescent="0.25">
      <c r="A366" s="4" t="s">
        <v>1255</v>
      </c>
      <c r="B366" s="4" t="s">
        <v>384</v>
      </c>
      <c r="C366" s="4">
        <v>18.3</v>
      </c>
      <c r="D366" s="4" t="s">
        <v>1561</v>
      </c>
      <c r="E366" s="5">
        <v>20939</v>
      </c>
      <c r="F366" s="4" t="s">
        <v>1562</v>
      </c>
      <c r="G366" s="4" t="s">
        <v>1563</v>
      </c>
    </row>
    <row r="367" spans="1:7" x14ac:dyDescent="0.25">
      <c r="A367" s="4" t="s">
        <v>1255</v>
      </c>
      <c r="B367" s="4" t="s">
        <v>389</v>
      </c>
      <c r="C367" s="4">
        <v>20</v>
      </c>
      <c r="D367" s="4" t="s">
        <v>1565</v>
      </c>
      <c r="E367" s="5">
        <v>27403</v>
      </c>
      <c r="F367" s="4" t="s">
        <v>1566</v>
      </c>
      <c r="G367" s="4" t="s">
        <v>1567</v>
      </c>
    </row>
    <row r="368" spans="1:7" x14ac:dyDescent="0.25">
      <c r="A368" s="4" t="s">
        <v>1255</v>
      </c>
      <c r="B368" s="4" t="s">
        <v>394</v>
      </c>
      <c r="C368" s="4">
        <v>20</v>
      </c>
      <c r="D368" s="4" t="s">
        <v>1569</v>
      </c>
      <c r="E368" s="5">
        <v>27635</v>
      </c>
      <c r="F368" s="4" t="s">
        <v>1570</v>
      </c>
      <c r="G368" s="4" t="s">
        <v>1571</v>
      </c>
    </row>
    <row r="369" spans="1:7" x14ac:dyDescent="0.25">
      <c r="A369" s="4" t="s">
        <v>1255</v>
      </c>
      <c r="B369" s="4" t="s">
        <v>399</v>
      </c>
      <c r="C369" s="4">
        <v>20</v>
      </c>
      <c r="D369" s="4" t="s">
        <v>1573</v>
      </c>
      <c r="E369" s="5">
        <v>26029</v>
      </c>
      <c r="F369" s="4" t="s">
        <v>1574</v>
      </c>
      <c r="G369" s="4" t="s">
        <v>1575</v>
      </c>
    </row>
    <row r="370" spans="1:7" x14ac:dyDescent="0.25">
      <c r="A370" s="4" t="s">
        <v>1255</v>
      </c>
      <c r="B370" s="4" t="s">
        <v>404</v>
      </c>
      <c r="C370" s="4">
        <v>20</v>
      </c>
      <c r="D370" s="4" t="s">
        <v>1577</v>
      </c>
      <c r="E370" s="5">
        <v>47359</v>
      </c>
      <c r="F370" s="4" t="s">
        <v>1578</v>
      </c>
      <c r="G370" s="4" t="s">
        <v>1579</v>
      </c>
    </row>
    <row r="371" spans="1:7" x14ac:dyDescent="0.25">
      <c r="A371" s="4" t="s">
        <v>1255</v>
      </c>
      <c r="B371" s="4" t="s">
        <v>409</v>
      </c>
      <c r="C371" s="4">
        <v>20</v>
      </c>
      <c r="D371" s="4" t="s">
        <v>1581</v>
      </c>
      <c r="E371" s="5">
        <v>32647</v>
      </c>
      <c r="F371" s="4" t="s">
        <v>1582</v>
      </c>
      <c r="G371" s="4" t="s">
        <v>1583</v>
      </c>
    </row>
    <row r="372" spans="1:7" x14ac:dyDescent="0.25">
      <c r="A372" s="4" t="s">
        <v>1255</v>
      </c>
      <c r="B372" s="4" t="s">
        <v>414</v>
      </c>
      <c r="C372" s="4">
        <v>20</v>
      </c>
      <c r="D372" s="4" t="s">
        <v>1585</v>
      </c>
      <c r="E372" s="5">
        <v>32500</v>
      </c>
      <c r="F372" s="4" t="s">
        <v>1586</v>
      </c>
      <c r="G372" s="4" t="s">
        <v>1587</v>
      </c>
    </row>
    <row r="373" spans="1:7" x14ac:dyDescent="0.25">
      <c r="A373" s="4" t="s">
        <v>1255</v>
      </c>
      <c r="B373" s="4" t="s">
        <v>419</v>
      </c>
      <c r="C373" s="4">
        <v>20</v>
      </c>
      <c r="D373" s="4" t="s">
        <v>1589</v>
      </c>
      <c r="E373" s="5">
        <v>20716</v>
      </c>
      <c r="F373" s="4" t="s">
        <v>1590</v>
      </c>
      <c r="G373" s="4" t="s">
        <v>1591</v>
      </c>
    </row>
    <row r="374" spans="1:7" x14ac:dyDescent="0.25">
      <c r="A374" s="4" t="s">
        <v>1255</v>
      </c>
      <c r="B374" s="4" t="s">
        <v>424</v>
      </c>
      <c r="C374" s="4">
        <v>20</v>
      </c>
      <c r="D374" s="4" t="s">
        <v>1593</v>
      </c>
      <c r="E374" s="5">
        <v>20105</v>
      </c>
      <c r="F374" s="4" t="s">
        <v>1594</v>
      </c>
      <c r="G374" s="4" t="s">
        <v>1595</v>
      </c>
    </row>
    <row r="375" spans="1:7" x14ac:dyDescent="0.25">
      <c r="A375" s="4" t="s">
        <v>1255</v>
      </c>
      <c r="B375" s="4" t="s">
        <v>429</v>
      </c>
      <c r="C375" s="4">
        <v>20</v>
      </c>
      <c r="D375" s="4" t="s">
        <v>1597</v>
      </c>
      <c r="E375" s="5">
        <v>23871</v>
      </c>
      <c r="F375" s="4" t="s">
        <v>1598</v>
      </c>
      <c r="G375" s="4" t="s">
        <v>1599</v>
      </c>
    </row>
    <row r="376" spans="1:7" x14ac:dyDescent="0.25">
      <c r="A376" s="4" t="s">
        <v>1255</v>
      </c>
      <c r="B376" s="4" t="s">
        <v>434</v>
      </c>
      <c r="C376" s="4">
        <v>20</v>
      </c>
      <c r="D376" s="4" t="s">
        <v>1601</v>
      </c>
      <c r="E376" s="5">
        <v>21123</v>
      </c>
      <c r="F376" s="4" t="s">
        <v>1602</v>
      </c>
      <c r="G376" s="4" t="s">
        <v>1603</v>
      </c>
    </row>
    <row r="377" spans="1:7" x14ac:dyDescent="0.25">
      <c r="A377" s="4" t="s">
        <v>1255</v>
      </c>
      <c r="B377" s="4" t="s">
        <v>439</v>
      </c>
      <c r="C377" s="4">
        <v>20</v>
      </c>
      <c r="D377" s="4" t="s">
        <v>1605</v>
      </c>
      <c r="E377" s="5">
        <v>24836</v>
      </c>
      <c r="F377" s="4" t="s">
        <v>1606</v>
      </c>
      <c r="G377" s="4" t="s">
        <v>1607</v>
      </c>
    </row>
    <row r="378" spans="1:7" x14ac:dyDescent="0.25">
      <c r="A378" s="4" t="s">
        <v>1255</v>
      </c>
      <c r="B378" s="4" t="s">
        <v>444</v>
      </c>
      <c r="C378" s="4">
        <v>20</v>
      </c>
      <c r="D378" s="4" t="s">
        <v>1609</v>
      </c>
      <c r="E378" s="5">
        <v>34816</v>
      </c>
      <c r="F378" s="4" t="s">
        <v>1610</v>
      </c>
      <c r="G378" s="4" t="s">
        <v>1611</v>
      </c>
    </row>
    <row r="379" spans="1:7" x14ac:dyDescent="0.25">
      <c r="A379" s="4" t="s">
        <v>1255</v>
      </c>
      <c r="B379" s="4" t="s">
        <v>449</v>
      </c>
      <c r="C379" s="4">
        <v>20</v>
      </c>
      <c r="D379" s="4" t="s">
        <v>1613</v>
      </c>
      <c r="E379" s="5">
        <v>21336</v>
      </c>
      <c r="F379" s="4" t="s">
        <v>1614</v>
      </c>
      <c r="G379" s="4" t="s">
        <v>1615</v>
      </c>
    </row>
    <row r="380" spans="1:7" x14ac:dyDescent="0.25">
      <c r="A380" s="4" t="s">
        <v>1255</v>
      </c>
      <c r="B380" s="4" t="s">
        <v>454</v>
      </c>
      <c r="C380" s="4">
        <v>20</v>
      </c>
      <c r="D380" s="4" t="s">
        <v>1617</v>
      </c>
      <c r="E380" s="5">
        <v>32573</v>
      </c>
      <c r="F380" s="4" t="s">
        <v>1618</v>
      </c>
      <c r="G380" s="4" t="s">
        <v>1619</v>
      </c>
    </row>
    <row r="381" spans="1:7" x14ac:dyDescent="0.25">
      <c r="A381" s="4" t="s">
        <v>1255</v>
      </c>
      <c r="B381" s="4" t="s">
        <v>459</v>
      </c>
      <c r="C381" s="4">
        <v>20</v>
      </c>
      <c r="D381" s="4" t="s">
        <v>1621</v>
      </c>
      <c r="E381" s="5">
        <v>20108</v>
      </c>
      <c r="F381" s="4" t="s">
        <v>1622</v>
      </c>
      <c r="G381" s="4" t="s">
        <v>1623</v>
      </c>
    </row>
    <row r="382" spans="1:7" x14ac:dyDescent="0.25">
      <c r="A382" s="4" t="s">
        <v>1255</v>
      </c>
      <c r="B382" s="4" t="s">
        <v>464</v>
      </c>
      <c r="C382" s="4">
        <v>18.600000000000001</v>
      </c>
      <c r="D382" s="4" t="s">
        <v>1625</v>
      </c>
      <c r="E382" s="5">
        <v>48511</v>
      </c>
      <c r="F382" s="4" t="s">
        <v>1626</v>
      </c>
      <c r="G382" s="4" t="s">
        <v>1627</v>
      </c>
    </row>
    <row r="383" spans="1:7" x14ac:dyDescent="0.25">
      <c r="A383" s="4" t="s">
        <v>1255</v>
      </c>
      <c r="B383" s="4" t="s">
        <v>469</v>
      </c>
      <c r="C383" s="4">
        <v>20</v>
      </c>
      <c r="D383" s="4" t="s">
        <v>1629</v>
      </c>
      <c r="E383" s="5">
        <v>48509</v>
      </c>
      <c r="F383" s="4" t="s">
        <v>1630</v>
      </c>
      <c r="G383" s="4" t="s">
        <v>1631</v>
      </c>
    </row>
    <row r="384" spans="1:7" x14ac:dyDescent="0.25">
      <c r="A384" s="4" t="s">
        <v>1255</v>
      </c>
      <c r="B384" s="4" t="s">
        <v>474</v>
      </c>
      <c r="C384" s="4">
        <v>20</v>
      </c>
      <c r="D384" s="4" t="s">
        <v>1633</v>
      </c>
      <c r="E384" s="5">
        <v>24235</v>
      </c>
      <c r="F384" s="4" t="s">
        <v>1634</v>
      </c>
      <c r="G384" s="4" t="s">
        <v>1635</v>
      </c>
    </row>
    <row r="385" spans="1:7" x14ac:dyDescent="0.25">
      <c r="A385" s="4" t="s">
        <v>1255</v>
      </c>
      <c r="B385" s="4" t="s">
        <v>479</v>
      </c>
      <c r="C385" s="4">
        <v>20</v>
      </c>
      <c r="D385" s="4" t="s">
        <v>1637</v>
      </c>
      <c r="E385" s="5">
        <v>32372</v>
      </c>
      <c r="F385" s="4" t="s">
        <v>1638</v>
      </c>
      <c r="G385" s="4" t="s">
        <v>1639</v>
      </c>
    </row>
  </sheetData>
  <printOptions horizontalCentered="1"/>
  <pageMargins left="0.5" right="0.5" top="1" bottom="1.25" header="0.3" footer="0.3"/>
  <pageSetup fitToHeight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184"/>
  <sheetViews>
    <sheetView topLeftCell="A19" workbookViewId="0">
      <selection activeCell="A182" sqref="A182:G184"/>
    </sheetView>
  </sheetViews>
  <sheetFormatPr defaultRowHeight="15" x14ac:dyDescent="0.25"/>
  <cols>
    <col min="7" max="7" width="25" customWidth="1"/>
  </cols>
  <sheetData>
    <row r="3" spans="1:7" x14ac:dyDescent="0.25">
      <c r="A3" s="70" t="s">
        <v>869</v>
      </c>
      <c r="B3" s="70" t="s">
        <v>54</v>
      </c>
      <c r="C3" s="70">
        <v>20</v>
      </c>
      <c r="D3" s="70" t="s">
        <v>911</v>
      </c>
      <c r="E3" s="71">
        <v>22588</v>
      </c>
      <c r="F3" s="70" t="s">
        <v>912</v>
      </c>
      <c r="G3" s="72" t="s">
        <v>913</v>
      </c>
    </row>
    <row r="4" spans="1:7" x14ac:dyDescent="0.25">
      <c r="A4" s="68" t="s">
        <v>869</v>
      </c>
      <c r="B4" s="68" t="s">
        <v>59</v>
      </c>
      <c r="C4" s="68">
        <v>20</v>
      </c>
      <c r="D4" s="68" t="s">
        <v>915</v>
      </c>
      <c r="E4" s="69">
        <v>24048</v>
      </c>
      <c r="F4" s="68" t="s">
        <v>916</v>
      </c>
      <c r="G4" s="73" t="s">
        <v>917</v>
      </c>
    </row>
    <row r="5" spans="1:7" x14ac:dyDescent="0.25">
      <c r="A5" s="70" t="s">
        <v>869</v>
      </c>
      <c r="B5" s="70" t="s">
        <v>64</v>
      </c>
      <c r="C5" s="70">
        <v>20</v>
      </c>
      <c r="D5" s="70" t="s">
        <v>919</v>
      </c>
      <c r="E5" s="71">
        <v>20686</v>
      </c>
      <c r="F5" s="70" t="s">
        <v>920</v>
      </c>
      <c r="G5" s="72" t="s">
        <v>921</v>
      </c>
    </row>
    <row r="6" spans="1:7" x14ac:dyDescent="0.25">
      <c r="A6" s="68" t="s">
        <v>869</v>
      </c>
      <c r="B6" s="68" t="s">
        <v>69</v>
      </c>
      <c r="C6" s="68" t="s">
        <v>1652</v>
      </c>
      <c r="D6" s="68" t="s">
        <v>924</v>
      </c>
      <c r="E6" s="69">
        <v>47526</v>
      </c>
      <c r="F6" s="68" t="s">
        <v>925</v>
      </c>
      <c r="G6" s="73" t="s">
        <v>926</v>
      </c>
    </row>
    <row r="7" spans="1:7" x14ac:dyDescent="0.25">
      <c r="A7" s="70" t="s">
        <v>869</v>
      </c>
      <c r="B7" s="70" t="s">
        <v>74</v>
      </c>
      <c r="C7" s="70">
        <v>20</v>
      </c>
      <c r="D7" s="70" t="s">
        <v>928</v>
      </c>
      <c r="E7" s="71">
        <v>20895</v>
      </c>
      <c r="F7" s="70" t="s">
        <v>929</v>
      </c>
      <c r="G7" s="72" t="s">
        <v>930</v>
      </c>
    </row>
    <row r="8" spans="1:7" x14ac:dyDescent="0.25">
      <c r="A8" s="68" t="s">
        <v>869</v>
      </c>
      <c r="B8" s="68" t="s">
        <v>79</v>
      </c>
      <c r="C8" s="68">
        <v>20</v>
      </c>
      <c r="D8" s="68" t="s">
        <v>932</v>
      </c>
      <c r="E8" s="69">
        <v>42219</v>
      </c>
      <c r="F8" s="68" t="s">
        <v>933</v>
      </c>
      <c r="G8" s="73" t="s">
        <v>934</v>
      </c>
    </row>
    <row r="9" spans="1:7" x14ac:dyDescent="0.25">
      <c r="A9" s="70" t="s">
        <v>869</v>
      </c>
      <c r="B9" s="70" t="s">
        <v>84</v>
      </c>
      <c r="C9" s="70">
        <v>20</v>
      </c>
      <c r="D9" s="70" t="s">
        <v>936</v>
      </c>
      <c r="E9" s="71">
        <v>32578</v>
      </c>
      <c r="F9" s="70" t="s">
        <v>937</v>
      </c>
      <c r="G9" s="72" t="s">
        <v>938</v>
      </c>
    </row>
    <row r="10" spans="1:7" x14ac:dyDescent="0.25">
      <c r="A10" s="68" t="s">
        <v>869</v>
      </c>
      <c r="B10" s="68" t="s">
        <v>89</v>
      </c>
      <c r="C10" s="68">
        <v>20</v>
      </c>
      <c r="D10" s="68" t="s">
        <v>940</v>
      </c>
      <c r="E10" s="69">
        <v>23881</v>
      </c>
      <c r="F10" s="68" t="s">
        <v>941</v>
      </c>
      <c r="G10" s="73" t="s">
        <v>942</v>
      </c>
    </row>
    <row r="11" spans="1:7" x14ac:dyDescent="0.25">
      <c r="A11" s="70" t="s">
        <v>869</v>
      </c>
      <c r="B11" s="70" t="s">
        <v>94</v>
      </c>
      <c r="C11" s="70">
        <v>20</v>
      </c>
      <c r="D11" s="70" t="s">
        <v>944</v>
      </c>
      <c r="E11" s="71">
        <v>24940</v>
      </c>
      <c r="F11" s="70" t="s">
        <v>945</v>
      </c>
      <c r="G11" s="72" t="s">
        <v>946</v>
      </c>
    </row>
    <row r="12" spans="1:7" x14ac:dyDescent="0.25">
      <c r="A12" s="68" t="s">
        <v>869</v>
      </c>
      <c r="B12" s="68" t="s">
        <v>99</v>
      </c>
      <c r="C12" s="68">
        <v>20</v>
      </c>
      <c r="D12" s="68" t="s">
        <v>948</v>
      </c>
      <c r="E12" s="69">
        <v>27200</v>
      </c>
      <c r="F12" s="68" t="s">
        <v>949</v>
      </c>
      <c r="G12" s="73" t="s">
        <v>950</v>
      </c>
    </row>
    <row r="13" spans="1:7" x14ac:dyDescent="0.25">
      <c r="A13" s="78" t="s">
        <v>869</v>
      </c>
      <c r="B13" s="78" t="s">
        <v>104</v>
      </c>
      <c r="C13" s="78">
        <v>20</v>
      </c>
      <c r="D13" s="78" t="s">
        <v>952</v>
      </c>
      <c r="E13" s="79">
        <v>20713</v>
      </c>
      <c r="F13" s="78" t="s">
        <v>953</v>
      </c>
      <c r="G13" s="78" t="s">
        <v>954</v>
      </c>
    </row>
    <row r="14" spans="1:7" x14ac:dyDescent="0.25">
      <c r="A14" s="68" t="s">
        <v>869</v>
      </c>
      <c r="B14" s="68" t="s">
        <v>109</v>
      </c>
      <c r="C14" s="68">
        <v>20</v>
      </c>
      <c r="D14" s="68" t="s">
        <v>956</v>
      </c>
      <c r="E14" s="69">
        <v>40001</v>
      </c>
      <c r="F14" s="68" t="s">
        <v>957</v>
      </c>
      <c r="G14" s="73" t="s">
        <v>958</v>
      </c>
    </row>
    <row r="15" spans="1:7" x14ac:dyDescent="0.25">
      <c r="A15" s="70" t="s">
        <v>869</v>
      </c>
      <c r="B15" s="70" t="s">
        <v>114</v>
      </c>
      <c r="C15" s="70">
        <v>20</v>
      </c>
      <c r="D15" s="70" t="s">
        <v>960</v>
      </c>
      <c r="E15" s="71">
        <v>47371</v>
      </c>
      <c r="F15" s="70" t="s">
        <v>961</v>
      </c>
      <c r="G15" s="72" t="s">
        <v>962</v>
      </c>
    </row>
    <row r="16" spans="1:7" x14ac:dyDescent="0.25">
      <c r="A16" s="76" t="s">
        <v>869</v>
      </c>
      <c r="B16" s="76" t="s">
        <v>119</v>
      </c>
      <c r="C16" s="76">
        <v>20</v>
      </c>
      <c r="D16" s="76" t="s">
        <v>964</v>
      </c>
      <c r="E16" s="77">
        <v>20148</v>
      </c>
      <c r="F16" s="76" t="s">
        <v>965</v>
      </c>
      <c r="G16" s="76" t="s">
        <v>966</v>
      </c>
    </row>
    <row r="17" spans="1:7" x14ac:dyDescent="0.25">
      <c r="A17" s="70" t="s">
        <v>869</v>
      </c>
      <c r="B17" s="70" t="s">
        <v>124</v>
      </c>
      <c r="C17" s="70">
        <v>20</v>
      </c>
      <c r="D17" s="70" t="s">
        <v>968</v>
      </c>
      <c r="E17" s="71">
        <v>32520</v>
      </c>
      <c r="F17" s="70" t="s">
        <v>969</v>
      </c>
      <c r="G17" s="72" t="s">
        <v>970</v>
      </c>
    </row>
    <row r="18" spans="1:7" x14ac:dyDescent="0.25">
      <c r="A18" s="76" t="s">
        <v>869</v>
      </c>
      <c r="B18" s="76" t="s">
        <v>129</v>
      </c>
      <c r="C18" s="76">
        <v>20</v>
      </c>
      <c r="D18" s="76" t="s">
        <v>972</v>
      </c>
      <c r="E18" s="77">
        <v>20121</v>
      </c>
      <c r="F18" s="76" t="s">
        <v>973</v>
      </c>
      <c r="G18" s="76" t="s">
        <v>974</v>
      </c>
    </row>
    <row r="19" spans="1:7" x14ac:dyDescent="0.25">
      <c r="A19" s="70" t="s">
        <v>869</v>
      </c>
      <c r="B19" s="70" t="s">
        <v>134</v>
      </c>
      <c r="C19" s="70">
        <v>20</v>
      </c>
      <c r="D19" s="70" t="s">
        <v>976</v>
      </c>
      <c r="E19" s="71">
        <v>34490</v>
      </c>
      <c r="F19" s="70" t="s">
        <v>977</v>
      </c>
      <c r="G19" s="72" t="s">
        <v>978</v>
      </c>
    </row>
    <row r="20" spans="1:7" x14ac:dyDescent="0.25">
      <c r="A20" s="68" t="s">
        <v>869</v>
      </c>
      <c r="B20" s="68" t="s">
        <v>139</v>
      </c>
      <c r="C20" s="68">
        <v>20</v>
      </c>
      <c r="D20" s="68" t="s">
        <v>980</v>
      </c>
      <c r="E20" s="69">
        <v>20068</v>
      </c>
      <c r="F20" s="68" t="s">
        <v>981</v>
      </c>
      <c r="G20" s="73" t="s">
        <v>982</v>
      </c>
    </row>
    <row r="21" spans="1:7" x14ac:dyDescent="0.25">
      <c r="A21" s="70" t="s">
        <v>869</v>
      </c>
      <c r="B21" s="70" t="s">
        <v>144</v>
      </c>
      <c r="C21" s="70">
        <v>20</v>
      </c>
      <c r="D21" s="70" t="s">
        <v>984</v>
      </c>
      <c r="E21" s="71">
        <v>47328</v>
      </c>
      <c r="F21" s="70" t="s">
        <v>985</v>
      </c>
      <c r="G21" s="72" t="s">
        <v>986</v>
      </c>
    </row>
    <row r="22" spans="1:7" x14ac:dyDescent="0.25">
      <c r="A22" s="68" t="s">
        <v>869</v>
      </c>
      <c r="B22" s="68" t="s">
        <v>149</v>
      </c>
      <c r="C22" s="68">
        <v>20</v>
      </c>
      <c r="D22" s="68" t="s">
        <v>988</v>
      </c>
      <c r="E22" s="69">
        <v>20770</v>
      </c>
      <c r="F22" s="68" t="s">
        <v>989</v>
      </c>
      <c r="G22" s="73" t="s">
        <v>990</v>
      </c>
    </row>
    <row r="23" spans="1:7" x14ac:dyDescent="0.25">
      <c r="A23" s="70" t="s">
        <v>869</v>
      </c>
      <c r="B23" s="70" t="s">
        <v>154</v>
      </c>
      <c r="C23" s="70">
        <v>20</v>
      </c>
      <c r="D23" s="70" t="s">
        <v>992</v>
      </c>
      <c r="E23" s="71">
        <v>26261</v>
      </c>
      <c r="F23" s="70" t="s">
        <v>993</v>
      </c>
      <c r="G23" s="72" t="s">
        <v>994</v>
      </c>
    </row>
    <row r="24" spans="1:7" x14ac:dyDescent="0.25">
      <c r="A24" s="68" t="s">
        <v>869</v>
      </c>
      <c r="B24" s="68" t="s">
        <v>159</v>
      </c>
      <c r="C24" s="68">
        <v>20</v>
      </c>
      <c r="D24" s="68" t="s">
        <v>996</v>
      </c>
      <c r="E24" s="69">
        <v>34287</v>
      </c>
      <c r="F24" s="68" t="s">
        <v>997</v>
      </c>
      <c r="G24" s="73" t="s">
        <v>998</v>
      </c>
    </row>
    <row r="25" spans="1:7" x14ac:dyDescent="0.25">
      <c r="A25" s="70" t="s">
        <v>869</v>
      </c>
      <c r="B25" s="70" t="s">
        <v>164</v>
      </c>
      <c r="C25" s="70">
        <v>20</v>
      </c>
      <c r="D25" s="70" t="s">
        <v>1000</v>
      </c>
      <c r="E25" s="71">
        <v>20006</v>
      </c>
      <c r="F25" s="70" t="s">
        <v>1001</v>
      </c>
      <c r="G25" s="72" t="s">
        <v>1002</v>
      </c>
    </row>
    <row r="26" spans="1:7" x14ac:dyDescent="0.25">
      <c r="A26" s="68" t="s">
        <v>869</v>
      </c>
      <c r="B26" s="68" t="s">
        <v>169</v>
      </c>
      <c r="C26" s="68">
        <v>20</v>
      </c>
      <c r="D26" s="68" t="s">
        <v>1004</v>
      </c>
      <c r="E26" s="69">
        <v>21395</v>
      </c>
      <c r="F26" s="68" t="s">
        <v>1005</v>
      </c>
      <c r="G26" s="73" t="s">
        <v>1006</v>
      </c>
    </row>
    <row r="27" spans="1:7" x14ac:dyDescent="0.25">
      <c r="A27" s="70" t="s">
        <v>869</v>
      </c>
      <c r="B27" s="70" t="s">
        <v>174</v>
      </c>
      <c r="C27" s="70">
        <v>20</v>
      </c>
      <c r="D27" s="70" t="s">
        <v>1008</v>
      </c>
      <c r="E27" s="71">
        <v>47258</v>
      </c>
      <c r="F27" s="70" t="s">
        <v>1009</v>
      </c>
      <c r="G27" s="72" t="s">
        <v>1010</v>
      </c>
    </row>
    <row r="28" spans="1:7" x14ac:dyDescent="0.25">
      <c r="A28" s="68" t="s">
        <v>869</v>
      </c>
      <c r="B28" s="68" t="s">
        <v>179</v>
      </c>
      <c r="C28" s="68">
        <v>20</v>
      </c>
      <c r="D28" s="68" t="s">
        <v>1012</v>
      </c>
      <c r="E28" s="69">
        <v>21237</v>
      </c>
      <c r="F28" s="68" t="s">
        <v>1013</v>
      </c>
      <c r="G28" s="73" t="s">
        <v>1014</v>
      </c>
    </row>
    <row r="29" spans="1:7" x14ac:dyDescent="0.25">
      <c r="A29" s="70" t="s">
        <v>869</v>
      </c>
      <c r="B29" s="70" t="s">
        <v>184</v>
      </c>
      <c r="C29" s="70">
        <v>20</v>
      </c>
      <c r="D29" s="70" t="s">
        <v>1016</v>
      </c>
      <c r="E29" s="71">
        <v>47330</v>
      </c>
      <c r="F29" s="70" t="s">
        <v>1017</v>
      </c>
      <c r="G29" s="72" t="s">
        <v>1018</v>
      </c>
    </row>
    <row r="30" spans="1:7" x14ac:dyDescent="0.25">
      <c r="A30" s="76" t="s">
        <v>869</v>
      </c>
      <c r="B30" s="76" t="s">
        <v>189</v>
      </c>
      <c r="C30" s="76">
        <v>20</v>
      </c>
      <c r="D30" s="76" t="s">
        <v>1020</v>
      </c>
      <c r="E30" s="77">
        <v>20515</v>
      </c>
      <c r="F30" s="76" t="s">
        <v>1021</v>
      </c>
      <c r="G30" s="76" t="s">
        <v>1022</v>
      </c>
    </row>
    <row r="31" spans="1:7" x14ac:dyDescent="0.25">
      <c r="A31" s="70" t="s">
        <v>869</v>
      </c>
      <c r="B31" s="70" t="s">
        <v>194</v>
      </c>
      <c r="C31" s="70">
        <v>20</v>
      </c>
      <c r="D31" s="70" t="s">
        <v>1024</v>
      </c>
      <c r="E31" s="71">
        <v>24170</v>
      </c>
      <c r="F31" s="70" t="s">
        <v>1025</v>
      </c>
      <c r="G31" s="72" t="s">
        <v>1026</v>
      </c>
    </row>
    <row r="32" spans="1:7" x14ac:dyDescent="0.25">
      <c r="A32" s="68" t="s">
        <v>869</v>
      </c>
      <c r="B32" s="68" t="s">
        <v>199</v>
      </c>
      <c r="C32" s="68">
        <v>10</v>
      </c>
      <c r="D32" s="68" t="s">
        <v>1028</v>
      </c>
      <c r="E32" s="69">
        <v>40362</v>
      </c>
      <c r="F32" s="68" t="s">
        <v>1029</v>
      </c>
      <c r="G32" s="73" t="s">
        <v>1030</v>
      </c>
    </row>
    <row r="33" spans="1:7" x14ac:dyDescent="0.25">
      <c r="A33" s="70" t="s">
        <v>869</v>
      </c>
      <c r="B33" s="70" t="s">
        <v>204</v>
      </c>
      <c r="C33" s="70">
        <v>12.5</v>
      </c>
      <c r="D33" s="70" t="s">
        <v>1032</v>
      </c>
      <c r="E33" s="71">
        <v>21244</v>
      </c>
      <c r="F33" s="70" t="s">
        <v>1033</v>
      </c>
      <c r="G33" s="72" t="s">
        <v>1034</v>
      </c>
    </row>
    <row r="34" spans="1:7" x14ac:dyDescent="0.25">
      <c r="A34" s="68" t="s">
        <v>869</v>
      </c>
      <c r="B34" s="68" t="s">
        <v>209</v>
      </c>
      <c r="C34" s="68">
        <v>20</v>
      </c>
      <c r="D34" s="68" t="s">
        <v>1036</v>
      </c>
      <c r="E34" s="69">
        <v>20370</v>
      </c>
      <c r="F34" s="68" t="s">
        <v>1037</v>
      </c>
      <c r="G34" s="73" t="s">
        <v>1038</v>
      </c>
    </row>
    <row r="35" spans="1:7" x14ac:dyDescent="0.25">
      <c r="A35" s="70" t="s">
        <v>869</v>
      </c>
      <c r="B35" s="70" t="s">
        <v>214</v>
      </c>
      <c r="C35" s="70">
        <v>15.1</v>
      </c>
      <c r="D35" s="70" t="s">
        <v>1040</v>
      </c>
      <c r="E35" s="71">
        <v>37185</v>
      </c>
      <c r="F35" s="70" t="s">
        <v>1041</v>
      </c>
      <c r="G35" s="72" t="s">
        <v>1042</v>
      </c>
    </row>
    <row r="36" spans="1:7" x14ac:dyDescent="0.25">
      <c r="A36" s="68" t="s">
        <v>869</v>
      </c>
      <c r="B36" s="68" t="s">
        <v>219</v>
      </c>
      <c r="C36" s="68">
        <v>20</v>
      </c>
      <c r="D36" s="68" t="s">
        <v>1044</v>
      </c>
      <c r="E36" s="69">
        <v>41248</v>
      </c>
      <c r="F36" s="68" t="s">
        <v>1045</v>
      </c>
      <c r="G36" s="73" t="s">
        <v>1046</v>
      </c>
    </row>
    <row r="37" spans="1:7" x14ac:dyDescent="0.25">
      <c r="A37" s="78" t="s">
        <v>869</v>
      </c>
      <c r="B37" s="78" t="s">
        <v>224</v>
      </c>
      <c r="C37" s="78">
        <v>20</v>
      </c>
      <c r="D37" s="78" t="s">
        <v>1048</v>
      </c>
      <c r="E37" s="79">
        <v>20402</v>
      </c>
      <c r="F37" s="78" t="s">
        <v>1049</v>
      </c>
      <c r="G37" s="78" t="s">
        <v>1050</v>
      </c>
    </row>
    <row r="38" spans="1:7" x14ac:dyDescent="0.25">
      <c r="A38" s="68" t="s">
        <v>869</v>
      </c>
      <c r="B38" s="68" t="s">
        <v>229</v>
      </c>
      <c r="C38" s="68">
        <v>20</v>
      </c>
      <c r="D38" s="68" t="s">
        <v>1052</v>
      </c>
      <c r="E38" s="69">
        <v>32577</v>
      </c>
      <c r="F38" s="68" t="s">
        <v>1053</v>
      </c>
      <c r="G38" s="74" t="s">
        <v>1054</v>
      </c>
    </row>
    <row r="39" spans="1:7" x14ac:dyDescent="0.25">
      <c r="A39" s="70" t="s">
        <v>869</v>
      </c>
      <c r="B39" s="70" t="s">
        <v>234</v>
      </c>
      <c r="C39" s="70">
        <v>20</v>
      </c>
      <c r="D39" s="70" t="s">
        <v>1056</v>
      </c>
      <c r="E39" s="71">
        <v>22174</v>
      </c>
      <c r="F39" s="70" t="s">
        <v>1057</v>
      </c>
      <c r="G39" s="72" t="s">
        <v>1058</v>
      </c>
    </row>
    <row r="40" spans="1:7" x14ac:dyDescent="0.25">
      <c r="A40" s="76" t="s">
        <v>869</v>
      </c>
      <c r="B40" s="76" t="s">
        <v>239</v>
      </c>
      <c r="C40" s="76">
        <v>20</v>
      </c>
      <c r="D40" s="76" t="s">
        <v>1060</v>
      </c>
      <c r="E40" s="77">
        <v>20887</v>
      </c>
      <c r="F40" s="76" t="s">
        <v>1061</v>
      </c>
      <c r="G40" s="76" t="s">
        <v>1062</v>
      </c>
    </row>
    <row r="41" spans="1:7" x14ac:dyDescent="0.25">
      <c r="A41" s="70" t="s">
        <v>869</v>
      </c>
      <c r="B41" s="70" t="s">
        <v>244</v>
      </c>
      <c r="C41" s="70">
        <v>18.399999999999999</v>
      </c>
      <c r="D41" s="70" t="s">
        <v>1064</v>
      </c>
      <c r="E41" s="71">
        <v>47322</v>
      </c>
      <c r="F41" s="70" t="s">
        <v>1065</v>
      </c>
      <c r="G41" s="72" t="s">
        <v>1066</v>
      </c>
    </row>
    <row r="42" spans="1:7" x14ac:dyDescent="0.25">
      <c r="A42" s="76" t="s">
        <v>869</v>
      </c>
      <c r="B42" s="76" t="s">
        <v>249</v>
      </c>
      <c r="C42" s="76">
        <v>20</v>
      </c>
      <c r="D42" s="76" t="s">
        <v>1068</v>
      </c>
      <c r="E42" s="77">
        <v>20005</v>
      </c>
      <c r="F42" s="76" t="s">
        <v>1069</v>
      </c>
      <c r="G42" s="76" t="s">
        <v>1070</v>
      </c>
    </row>
    <row r="43" spans="1:7" x14ac:dyDescent="0.25">
      <c r="A43" s="70" t="s">
        <v>869</v>
      </c>
      <c r="B43" s="70" t="s">
        <v>254</v>
      </c>
      <c r="C43" s="70">
        <v>10</v>
      </c>
      <c r="D43" s="70" t="s">
        <v>1072</v>
      </c>
      <c r="E43" s="71">
        <v>31248</v>
      </c>
      <c r="F43" s="70" t="s">
        <v>1073</v>
      </c>
      <c r="G43" s="72" t="s">
        <v>1074</v>
      </c>
    </row>
    <row r="44" spans="1:7" x14ac:dyDescent="0.25">
      <c r="A44" s="68" t="s">
        <v>869</v>
      </c>
      <c r="B44" s="68" t="s">
        <v>259</v>
      </c>
      <c r="C44" s="68">
        <v>20</v>
      </c>
      <c r="D44" s="68" t="s">
        <v>1076</v>
      </c>
      <c r="E44" s="69">
        <v>20069</v>
      </c>
      <c r="F44" s="68" t="s">
        <v>1077</v>
      </c>
      <c r="G44" s="73" t="s">
        <v>1078</v>
      </c>
    </row>
    <row r="45" spans="1:7" x14ac:dyDescent="0.25">
      <c r="A45" s="70" t="s">
        <v>869</v>
      </c>
      <c r="B45" s="70" t="s">
        <v>264</v>
      </c>
      <c r="C45" s="70">
        <v>20</v>
      </c>
      <c r="D45" s="70" t="s">
        <v>1080</v>
      </c>
      <c r="E45" s="71">
        <v>20205</v>
      </c>
      <c r="F45" s="70" t="s">
        <v>1081</v>
      </c>
      <c r="G45" s="72" t="s">
        <v>1082</v>
      </c>
    </row>
    <row r="46" spans="1:7" x14ac:dyDescent="0.25">
      <c r="A46" s="68" t="s">
        <v>869</v>
      </c>
      <c r="B46" s="68" t="s">
        <v>269</v>
      </c>
      <c r="C46" s="68">
        <v>20</v>
      </c>
      <c r="D46" s="68" t="s">
        <v>1084</v>
      </c>
      <c r="E46" s="69">
        <v>22364</v>
      </c>
      <c r="F46" s="68" t="s">
        <v>1085</v>
      </c>
      <c r="G46" s="73" t="s">
        <v>1086</v>
      </c>
    </row>
    <row r="47" spans="1:7" x14ac:dyDescent="0.25">
      <c r="A47" s="70" t="s">
        <v>869</v>
      </c>
      <c r="B47" s="70" t="s">
        <v>274</v>
      </c>
      <c r="C47" s="70">
        <v>20</v>
      </c>
      <c r="D47" s="70" t="s">
        <v>1088</v>
      </c>
      <c r="E47" s="71">
        <v>22253</v>
      </c>
      <c r="F47" s="70" t="s">
        <v>1089</v>
      </c>
      <c r="G47" s="75" t="s">
        <v>1090</v>
      </c>
    </row>
    <row r="48" spans="1:7" x14ac:dyDescent="0.25">
      <c r="A48" s="68" t="s">
        <v>869</v>
      </c>
      <c r="B48" s="68" t="s">
        <v>279</v>
      </c>
      <c r="C48" s="68">
        <v>20</v>
      </c>
      <c r="D48" s="68" t="s">
        <v>1092</v>
      </c>
      <c r="E48" s="69">
        <v>20537</v>
      </c>
      <c r="F48" s="68" t="s">
        <v>1093</v>
      </c>
      <c r="G48" s="73" t="s">
        <v>1094</v>
      </c>
    </row>
    <row r="49" spans="1:7" x14ac:dyDescent="0.25">
      <c r="A49" s="78" t="s">
        <v>869</v>
      </c>
      <c r="B49" s="78" t="s">
        <v>284</v>
      </c>
      <c r="C49" s="78">
        <v>20</v>
      </c>
      <c r="D49" s="78" t="s">
        <v>1096</v>
      </c>
      <c r="E49" s="79">
        <v>20122</v>
      </c>
      <c r="F49" s="78" t="s">
        <v>1097</v>
      </c>
      <c r="G49" s="78" t="s">
        <v>1098</v>
      </c>
    </row>
    <row r="50" spans="1:7" x14ac:dyDescent="0.25">
      <c r="A50" s="68" t="s">
        <v>869</v>
      </c>
      <c r="B50" s="68" t="s">
        <v>289</v>
      </c>
      <c r="C50" s="68">
        <v>20</v>
      </c>
      <c r="D50" s="68" t="s">
        <v>1100</v>
      </c>
      <c r="E50" s="69">
        <v>24280</v>
      </c>
      <c r="F50" s="68" t="s">
        <v>1101</v>
      </c>
      <c r="G50" s="73" t="s">
        <v>1102</v>
      </c>
    </row>
    <row r="51" spans="1:7" x14ac:dyDescent="0.25">
      <c r="A51" s="70" t="s">
        <v>869</v>
      </c>
      <c r="B51" s="70" t="s">
        <v>294</v>
      </c>
      <c r="C51" s="70">
        <v>20</v>
      </c>
      <c r="D51" s="70" t="s">
        <v>1104</v>
      </c>
      <c r="E51" s="71">
        <v>33836</v>
      </c>
      <c r="F51" s="70" t="s">
        <v>1105</v>
      </c>
      <c r="G51" s="72" t="s">
        <v>1106</v>
      </c>
    </row>
    <row r="52" spans="1:7" x14ac:dyDescent="0.25">
      <c r="A52" s="68" t="s">
        <v>869</v>
      </c>
      <c r="B52" s="68" t="s">
        <v>299</v>
      </c>
      <c r="C52" s="68">
        <v>20</v>
      </c>
      <c r="D52" s="68" t="s">
        <v>1108</v>
      </c>
      <c r="E52" s="69">
        <v>24159</v>
      </c>
      <c r="F52" s="68" t="s">
        <v>1109</v>
      </c>
      <c r="G52" s="73" t="s">
        <v>1110</v>
      </c>
    </row>
    <row r="53" spans="1:7" x14ac:dyDescent="0.25">
      <c r="A53" s="70" t="s">
        <v>869</v>
      </c>
      <c r="B53" s="70" t="s">
        <v>304</v>
      </c>
      <c r="C53" s="70">
        <v>20</v>
      </c>
      <c r="D53" s="70" t="s">
        <v>1112</v>
      </c>
      <c r="E53" s="71">
        <v>32498</v>
      </c>
      <c r="F53" s="70" t="s">
        <v>1113</v>
      </c>
      <c r="G53" s="72" t="s">
        <v>1114</v>
      </c>
    </row>
    <row r="54" spans="1:7" x14ac:dyDescent="0.25">
      <c r="A54" s="68" t="s">
        <v>869</v>
      </c>
      <c r="B54" s="68" t="s">
        <v>309</v>
      </c>
      <c r="C54" s="68">
        <v>20</v>
      </c>
      <c r="D54" s="68" t="s">
        <v>1116</v>
      </c>
      <c r="E54" s="69">
        <v>20811</v>
      </c>
      <c r="F54" s="68" t="s">
        <v>1117</v>
      </c>
      <c r="G54" s="73" t="s">
        <v>1118</v>
      </c>
    </row>
    <row r="55" spans="1:7" x14ac:dyDescent="0.25">
      <c r="A55" s="70" t="s">
        <v>869</v>
      </c>
      <c r="B55" s="70" t="s">
        <v>314</v>
      </c>
      <c r="C55" s="70">
        <v>7.6</v>
      </c>
      <c r="D55" s="70" t="s">
        <v>1120</v>
      </c>
      <c r="E55" s="71">
        <v>48522</v>
      </c>
      <c r="F55" s="70" t="s">
        <v>1121</v>
      </c>
      <c r="G55" s="72" t="s">
        <v>1122</v>
      </c>
    </row>
    <row r="56" spans="1:7" x14ac:dyDescent="0.25">
      <c r="A56" s="68" t="s">
        <v>869</v>
      </c>
      <c r="B56" s="68" t="s">
        <v>319</v>
      </c>
      <c r="C56" s="68">
        <v>20</v>
      </c>
      <c r="D56" s="68" t="s">
        <v>1124</v>
      </c>
      <c r="E56" s="69">
        <v>47333</v>
      </c>
      <c r="F56" s="68" t="s">
        <v>1125</v>
      </c>
      <c r="G56" s="73" t="s">
        <v>1126</v>
      </c>
    </row>
    <row r="57" spans="1:7" x14ac:dyDescent="0.25">
      <c r="A57" s="70" t="s">
        <v>869</v>
      </c>
      <c r="B57" s="70" t="s">
        <v>324</v>
      </c>
      <c r="C57" s="70">
        <v>20</v>
      </c>
      <c r="D57" s="70" t="s">
        <v>1128</v>
      </c>
      <c r="E57" s="71">
        <v>22381</v>
      </c>
      <c r="F57" s="70" t="s">
        <v>1129</v>
      </c>
      <c r="G57" s="72" t="s">
        <v>1130</v>
      </c>
    </row>
    <row r="58" spans="1:7" x14ac:dyDescent="0.25">
      <c r="A58" s="68" t="s">
        <v>869</v>
      </c>
      <c r="B58" s="68" t="s">
        <v>329</v>
      </c>
      <c r="C58" s="68">
        <v>20</v>
      </c>
      <c r="D58" s="68" t="s">
        <v>1132</v>
      </c>
      <c r="E58" s="69">
        <v>40713</v>
      </c>
      <c r="F58" s="68" t="s">
        <v>1133</v>
      </c>
      <c r="G58" s="73" t="s">
        <v>1134</v>
      </c>
    </row>
    <row r="59" spans="1:7" x14ac:dyDescent="0.25">
      <c r="A59" s="70" t="s">
        <v>869</v>
      </c>
      <c r="B59" s="70" t="s">
        <v>334</v>
      </c>
      <c r="C59" s="70">
        <v>20</v>
      </c>
      <c r="D59" s="70" t="s">
        <v>1136</v>
      </c>
      <c r="E59" s="71">
        <v>32673</v>
      </c>
      <c r="F59" s="70" t="s">
        <v>1137</v>
      </c>
      <c r="G59" s="72" t="s">
        <v>1138</v>
      </c>
    </row>
    <row r="60" spans="1:7" x14ac:dyDescent="0.25">
      <c r="A60" s="76" t="s">
        <v>869</v>
      </c>
      <c r="B60" s="76" t="s">
        <v>339</v>
      </c>
      <c r="C60" s="76">
        <v>20</v>
      </c>
      <c r="D60" s="76" t="s">
        <v>1140</v>
      </c>
      <c r="E60" s="77">
        <v>25881</v>
      </c>
      <c r="F60" s="76" t="s">
        <v>1141</v>
      </c>
      <c r="G60" s="76" t="s">
        <v>1142</v>
      </c>
    </row>
    <row r="61" spans="1:7" x14ac:dyDescent="0.25">
      <c r="A61" s="70" t="s">
        <v>869</v>
      </c>
      <c r="B61" s="70" t="s">
        <v>344</v>
      </c>
      <c r="C61" s="70">
        <v>20</v>
      </c>
      <c r="D61" s="70" t="s">
        <v>1144</v>
      </c>
      <c r="E61" s="71">
        <v>34265</v>
      </c>
      <c r="F61" s="70" t="s">
        <v>1145</v>
      </c>
      <c r="G61" s="72" t="s">
        <v>1146</v>
      </c>
    </row>
    <row r="62" spans="1:7" x14ac:dyDescent="0.25">
      <c r="A62" s="68" t="s">
        <v>869</v>
      </c>
      <c r="B62" s="68" t="s">
        <v>349</v>
      </c>
      <c r="C62" s="68">
        <v>20</v>
      </c>
      <c r="D62" s="68" t="s">
        <v>1148</v>
      </c>
      <c r="E62" s="69">
        <v>22332</v>
      </c>
      <c r="F62" s="68" t="s">
        <v>1149</v>
      </c>
      <c r="G62" s="73" t="s">
        <v>1150</v>
      </c>
    </row>
    <row r="63" spans="1:7" x14ac:dyDescent="0.25">
      <c r="A63" s="70" t="s">
        <v>869</v>
      </c>
      <c r="B63" s="70" t="s">
        <v>354</v>
      </c>
      <c r="C63" s="70">
        <v>20</v>
      </c>
      <c r="D63" s="70" t="s">
        <v>1152</v>
      </c>
      <c r="E63" s="71">
        <v>24002</v>
      </c>
      <c r="F63" s="70" t="s">
        <v>1153</v>
      </c>
      <c r="G63" s="75" t="s">
        <v>1154</v>
      </c>
    </row>
    <row r="64" spans="1:7" x14ac:dyDescent="0.25">
      <c r="A64" s="68" t="s">
        <v>869</v>
      </c>
      <c r="B64" s="68" t="s">
        <v>359</v>
      </c>
      <c r="C64" s="68">
        <v>20</v>
      </c>
      <c r="D64" s="68" t="s">
        <v>1156</v>
      </c>
      <c r="E64" s="69">
        <v>22377</v>
      </c>
      <c r="F64" s="68" t="s">
        <v>1157</v>
      </c>
      <c r="G64" s="73" t="s">
        <v>1158</v>
      </c>
    </row>
    <row r="65" spans="1:7" x14ac:dyDescent="0.25">
      <c r="A65" s="70" t="s">
        <v>869</v>
      </c>
      <c r="B65" s="70" t="s">
        <v>364</v>
      </c>
      <c r="C65" s="70">
        <v>18</v>
      </c>
      <c r="D65" s="70" t="s">
        <v>1160</v>
      </c>
      <c r="E65" s="71">
        <v>27932</v>
      </c>
      <c r="F65" s="70" t="s">
        <v>1161</v>
      </c>
      <c r="G65" s="72" t="s">
        <v>1162</v>
      </c>
    </row>
    <row r="66" spans="1:7" x14ac:dyDescent="0.25">
      <c r="A66" s="68" t="s">
        <v>869</v>
      </c>
      <c r="B66" s="68" t="s">
        <v>369</v>
      </c>
      <c r="C66" s="68">
        <v>20</v>
      </c>
      <c r="D66" s="68" t="s">
        <v>1164</v>
      </c>
      <c r="E66" s="69">
        <v>20194</v>
      </c>
      <c r="F66" s="68" t="s">
        <v>1165</v>
      </c>
      <c r="G66" s="73" t="s">
        <v>1166</v>
      </c>
    </row>
    <row r="67" spans="1:7" x14ac:dyDescent="0.25">
      <c r="A67" s="70" t="s">
        <v>869</v>
      </c>
      <c r="B67" s="70" t="s">
        <v>374</v>
      </c>
      <c r="C67" s="70">
        <v>20</v>
      </c>
      <c r="D67" s="70" t="s">
        <v>1168</v>
      </c>
      <c r="E67" s="71">
        <v>32620</v>
      </c>
      <c r="F67" s="70" t="s">
        <v>1169</v>
      </c>
      <c r="G67" s="72" t="s">
        <v>1170</v>
      </c>
    </row>
    <row r="68" spans="1:7" x14ac:dyDescent="0.25">
      <c r="A68" s="68" t="s">
        <v>869</v>
      </c>
      <c r="B68" s="68" t="s">
        <v>379</v>
      </c>
      <c r="C68" s="68">
        <v>20</v>
      </c>
      <c r="D68" s="68" t="s">
        <v>1172</v>
      </c>
      <c r="E68" s="69">
        <v>47598</v>
      </c>
      <c r="F68" s="68" t="s">
        <v>1173</v>
      </c>
      <c r="G68" s="73" t="s">
        <v>1174</v>
      </c>
    </row>
    <row r="69" spans="1:7" x14ac:dyDescent="0.25">
      <c r="A69" s="70" t="s">
        <v>869</v>
      </c>
      <c r="B69" s="70" t="s">
        <v>384</v>
      </c>
      <c r="C69" s="70">
        <v>20</v>
      </c>
      <c r="D69" s="70" t="s">
        <v>1176</v>
      </c>
      <c r="E69" s="71">
        <v>41306</v>
      </c>
      <c r="F69" s="70" t="s">
        <v>1177</v>
      </c>
      <c r="G69" s="72" t="s">
        <v>1178</v>
      </c>
    </row>
    <row r="70" spans="1:7" x14ac:dyDescent="0.25">
      <c r="A70" s="68" t="s">
        <v>869</v>
      </c>
      <c r="B70" s="68" t="s">
        <v>389</v>
      </c>
      <c r="C70" s="68">
        <v>20</v>
      </c>
      <c r="D70" s="68" t="s">
        <v>1180</v>
      </c>
      <c r="E70" s="69">
        <v>22777</v>
      </c>
      <c r="F70" s="68" t="s">
        <v>1181</v>
      </c>
      <c r="G70" s="73" t="s">
        <v>1182</v>
      </c>
    </row>
    <row r="71" spans="1:7" x14ac:dyDescent="0.25">
      <c r="A71" s="70" t="s">
        <v>869</v>
      </c>
      <c r="B71" s="70" t="s">
        <v>394</v>
      </c>
      <c r="C71" s="70">
        <v>20</v>
      </c>
      <c r="D71" s="70" t="s">
        <v>1184</v>
      </c>
      <c r="E71" s="71">
        <v>26665</v>
      </c>
      <c r="F71" s="70" t="s">
        <v>1185</v>
      </c>
      <c r="G71" s="72" t="s">
        <v>1186</v>
      </c>
    </row>
    <row r="72" spans="1:7" x14ac:dyDescent="0.25">
      <c r="A72" s="68" t="s">
        <v>869</v>
      </c>
      <c r="B72" s="68" t="s">
        <v>399</v>
      </c>
      <c r="C72" s="68">
        <v>20</v>
      </c>
      <c r="D72" s="68" t="s">
        <v>1188</v>
      </c>
      <c r="E72" s="69">
        <v>32442</v>
      </c>
      <c r="F72" s="68" t="s">
        <v>1189</v>
      </c>
      <c r="G72" s="73" t="s">
        <v>1190</v>
      </c>
    </row>
    <row r="73" spans="1:7" x14ac:dyDescent="0.25">
      <c r="A73" s="70" t="s">
        <v>869</v>
      </c>
      <c r="B73" s="70" t="s">
        <v>404</v>
      </c>
      <c r="C73" s="70">
        <v>20</v>
      </c>
      <c r="D73" s="70" t="s">
        <v>1192</v>
      </c>
      <c r="E73" s="71">
        <v>34212</v>
      </c>
      <c r="F73" s="70" t="s">
        <v>1193</v>
      </c>
      <c r="G73" s="72" t="s">
        <v>1194</v>
      </c>
    </row>
    <row r="74" spans="1:7" x14ac:dyDescent="0.25">
      <c r="A74" s="68" t="s">
        <v>869</v>
      </c>
      <c r="B74" s="68" t="s">
        <v>409</v>
      </c>
      <c r="C74" s="68">
        <v>19.899999999999999</v>
      </c>
      <c r="D74" s="68" t="s">
        <v>1196</v>
      </c>
      <c r="E74" s="69">
        <v>20827</v>
      </c>
      <c r="F74" s="68" t="s">
        <v>1197</v>
      </c>
      <c r="G74" s="73" t="s">
        <v>1198</v>
      </c>
    </row>
    <row r="75" spans="1:7" x14ac:dyDescent="0.25">
      <c r="A75" s="70" t="s">
        <v>869</v>
      </c>
      <c r="B75" s="70" t="s">
        <v>414</v>
      </c>
      <c r="C75" s="70">
        <v>20</v>
      </c>
      <c r="D75" s="70" t="s">
        <v>1200</v>
      </c>
      <c r="E75" s="71">
        <v>28038</v>
      </c>
      <c r="F75" s="70" t="s">
        <v>1201</v>
      </c>
      <c r="G75" s="72" t="s">
        <v>1202</v>
      </c>
    </row>
    <row r="76" spans="1:7" x14ac:dyDescent="0.25">
      <c r="A76" s="68" t="s">
        <v>869</v>
      </c>
      <c r="B76" s="68" t="s">
        <v>419</v>
      </c>
      <c r="C76" s="68">
        <v>20</v>
      </c>
      <c r="D76" s="68" t="s">
        <v>1204</v>
      </c>
      <c r="E76" s="69">
        <v>32386</v>
      </c>
      <c r="F76" s="68" t="s">
        <v>1205</v>
      </c>
      <c r="G76" s="73" t="s">
        <v>1206</v>
      </c>
    </row>
    <row r="77" spans="1:7" x14ac:dyDescent="0.25">
      <c r="A77" s="70" t="s">
        <v>869</v>
      </c>
      <c r="B77" s="70" t="s">
        <v>424</v>
      </c>
      <c r="C77" s="70">
        <v>20</v>
      </c>
      <c r="D77" s="70" t="s">
        <v>1208</v>
      </c>
      <c r="E77" s="71">
        <v>47348</v>
      </c>
      <c r="F77" s="70" t="s">
        <v>1209</v>
      </c>
      <c r="G77" s="72" t="s">
        <v>1210</v>
      </c>
    </row>
    <row r="78" spans="1:7" x14ac:dyDescent="0.25">
      <c r="A78" s="68" t="s">
        <v>869</v>
      </c>
      <c r="B78" s="68" t="s">
        <v>429</v>
      </c>
      <c r="C78" s="68">
        <v>20</v>
      </c>
      <c r="D78" s="68" t="s">
        <v>1212</v>
      </c>
      <c r="E78" s="69">
        <v>26525</v>
      </c>
      <c r="F78" s="68" t="s">
        <v>1213</v>
      </c>
      <c r="G78" s="73" t="s">
        <v>1214</v>
      </c>
    </row>
    <row r="79" spans="1:7" x14ac:dyDescent="0.25">
      <c r="A79" s="70" t="s">
        <v>869</v>
      </c>
      <c r="B79" s="70" t="s">
        <v>434</v>
      </c>
      <c r="C79" s="70">
        <v>20</v>
      </c>
      <c r="D79" s="70" t="s">
        <v>1216</v>
      </c>
      <c r="E79" s="71">
        <v>34566</v>
      </c>
      <c r="F79" s="70" t="s">
        <v>1217</v>
      </c>
      <c r="G79" s="72" t="s">
        <v>1218</v>
      </c>
    </row>
    <row r="80" spans="1:7" x14ac:dyDescent="0.25">
      <c r="A80" s="68" t="s">
        <v>869</v>
      </c>
      <c r="B80" s="68" t="s">
        <v>439</v>
      </c>
      <c r="C80" s="68">
        <v>20</v>
      </c>
      <c r="D80" s="68" t="s">
        <v>1220</v>
      </c>
      <c r="E80" s="69">
        <v>29879</v>
      </c>
      <c r="F80" s="68" t="s">
        <v>1221</v>
      </c>
      <c r="G80" s="73" t="s">
        <v>1222</v>
      </c>
    </row>
    <row r="81" spans="1:7" x14ac:dyDescent="0.25">
      <c r="A81" s="70" t="s">
        <v>869</v>
      </c>
      <c r="B81" s="70" t="s">
        <v>444</v>
      </c>
      <c r="C81" s="70">
        <v>20</v>
      </c>
      <c r="D81" s="70" t="s">
        <v>1224</v>
      </c>
      <c r="E81" s="71">
        <v>21125</v>
      </c>
      <c r="F81" s="70" t="s">
        <v>1225</v>
      </c>
      <c r="G81" s="72" t="s">
        <v>1226</v>
      </c>
    </row>
    <row r="82" spans="1:7" x14ac:dyDescent="0.25">
      <c r="A82" s="76" t="s">
        <v>869</v>
      </c>
      <c r="B82" s="76" t="s">
        <v>449</v>
      </c>
      <c r="C82" s="76">
        <v>20</v>
      </c>
      <c r="D82" s="76" t="s">
        <v>1228</v>
      </c>
      <c r="E82" s="77">
        <v>29055</v>
      </c>
      <c r="F82" s="76" t="s">
        <v>1229</v>
      </c>
      <c r="G82" s="76" t="s">
        <v>1230</v>
      </c>
    </row>
    <row r="83" spans="1:7" x14ac:dyDescent="0.25">
      <c r="A83" s="70" t="s">
        <v>869</v>
      </c>
      <c r="B83" s="70" t="s">
        <v>454</v>
      </c>
      <c r="C83" s="70">
        <v>20</v>
      </c>
      <c r="D83" s="70" t="s">
        <v>1232</v>
      </c>
      <c r="E83" s="71">
        <v>24299</v>
      </c>
      <c r="F83" s="70" t="s">
        <v>1233</v>
      </c>
      <c r="G83" s="72" t="s">
        <v>1234</v>
      </c>
    </row>
    <row r="84" spans="1:7" x14ac:dyDescent="0.25">
      <c r="A84" s="68" t="s">
        <v>869</v>
      </c>
      <c r="B84" s="68" t="s">
        <v>459</v>
      </c>
      <c r="C84" s="68">
        <v>20</v>
      </c>
      <c r="D84" s="68" t="s">
        <v>1236</v>
      </c>
      <c r="E84" s="69">
        <v>20127</v>
      </c>
      <c r="F84" s="68" t="s">
        <v>1237</v>
      </c>
      <c r="G84" s="73" t="s">
        <v>1238</v>
      </c>
    </row>
    <row r="85" spans="1:7" x14ac:dyDescent="0.25">
      <c r="A85" s="70" t="s">
        <v>869</v>
      </c>
      <c r="B85" s="70" t="s">
        <v>464</v>
      </c>
      <c r="C85" s="70">
        <v>20</v>
      </c>
      <c r="D85" s="70" t="s">
        <v>1240</v>
      </c>
      <c r="E85" s="71">
        <v>20560</v>
      </c>
      <c r="F85" s="70" t="s">
        <v>1241</v>
      </c>
      <c r="G85" s="72" t="s">
        <v>1242</v>
      </c>
    </row>
    <row r="86" spans="1:7" x14ac:dyDescent="0.25">
      <c r="A86" s="68" t="s">
        <v>869</v>
      </c>
      <c r="B86" s="68" t="s">
        <v>469</v>
      </c>
      <c r="C86" s="68">
        <v>20</v>
      </c>
      <c r="D86" s="68" t="s">
        <v>1244</v>
      </c>
      <c r="E86" s="69">
        <v>34492</v>
      </c>
      <c r="F86" s="68" t="s">
        <v>1245</v>
      </c>
      <c r="G86" s="73" t="s">
        <v>1246</v>
      </c>
    </row>
    <row r="87" spans="1:7" x14ac:dyDescent="0.25">
      <c r="A87" s="70" t="s">
        <v>869</v>
      </c>
      <c r="B87" s="70" t="s">
        <v>474</v>
      </c>
      <c r="C87" s="70">
        <v>20</v>
      </c>
      <c r="D87" s="70" t="s">
        <v>1248</v>
      </c>
      <c r="E87" s="71">
        <v>23998</v>
      </c>
      <c r="F87" s="70" t="s">
        <v>1249</v>
      </c>
      <c r="G87" s="75" t="s">
        <v>1250</v>
      </c>
    </row>
    <row r="88" spans="1:7" x14ac:dyDescent="0.25">
      <c r="A88" s="83" t="s">
        <v>869</v>
      </c>
      <c r="B88" s="83" t="s">
        <v>479</v>
      </c>
      <c r="C88" s="83">
        <v>20</v>
      </c>
      <c r="D88" s="83" t="s">
        <v>1252</v>
      </c>
      <c r="E88" s="84">
        <v>27050</v>
      </c>
      <c r="F88" s="83" t="s">
        <v>1253</v>
      </c>
      <c r="G88" s="85" t="s">
        <v>1254</v>
      </c>
    </row>
    <row r="89" spans="1:7" x14ac:dyDescent="0.25">
      <c r="A89" s="80" t="s">
        <v>1255</v>
      </c>
      <c r="B89" s="80" t="s">
        <v>2</v>
      </c>
      <c r="C89" s="80">
        <v>20</v>
      </c>
      <c r="D89" s="80" t="s">
        <v>1257</v>
      </c>
      <c r="E89" s="81">
        <v>20510</v>
      </c>
      <c r="F89" s="80" t="s">
        <v>1258</v>
      </c>
      <c r="G89" s="82" t="s">
        <v>1259</v>
      </c>
    </row>
    <row r="90" spans="1:7" x14ac:dyDescent="0.25">
      <c r="A90" s="68" t="s">
        <v>1255</v>
      </c>
      <c r="B90" s="68" t="s">
        <v>9</v>
      </c>
      <c r="C90" s="68">
        <v>20</v>
      </c>
      <c r="D90" s="68" t="s">
        <v>1261</v>
      </c>
      <c r="E90" s="69">
        <v>24359</v>
      </c>
      <c r="F90" s="68" t="s">
        <v>1262</v>
      </c>
      <c r="G90" s="73" t="s">
        <v>1263</v>
      </c>
    </row>
    <row r="91" spans="1:7" x14ac:dyDescent="0.25">
      <c r="A91" s="78" t="s">
        <v>1255</v>
      </c>
      <c r="B91" s="78" t="s">
        <v>14</v>
      </c>
      <c r="C91" s="78">
        <v>20</v>
      </c>
      <c r="D91" s="78" t="s">
        <v>1265</v>
      </c>
      <c r="E91" s="79">
        <v>20620</v>
      </c>
      <c r="F91" s="78" t="s">
        <v>1266</v>
      </c>
      <c r="G91" s="78" t="s">
        <v>1267</v>
      </c>
    </row>
    <row r="92" spans="1:7" x14ac:dyDescent="0.25">
      <c r="A92" s="68" t="s">
        <v>1255</v>
      </c>
      <c r="B92" s="68" t="s">
        <v>19</v>
      </c>
      <c r="C92" s="68">
        <v>20</v>
      </c>
      <c r="D92" s="68" t="s">
        <v>1269</v>
      </c>
      <c r="E92" s="69">
        <v>32482</v>
      </c>
      <c r="F92" s="68" t="s">
        <v>1270</v>
      </c>
      <c r="G92" s="73" t="s">
        <v>1271</v>
      </c>
    </row>
    <row r="93" spans="1:7" x14ac:dyDescent="0.25">
      <c r="A93" s="70" t="s">
        <v>1255</v>
      </c>
      <c r="B93" s="70" t="s">
        <v>24</v>
      </c>
      <c r="C93" s="70">
        <v>20</v>
      </c>
      <c r="D93" s="70" t="s">
        <v>1273</v>
      </c>
      <c r="E93" s="71">
        <v>37495</v>
      </c>
      <c r="F93" s="70" t="s">
        <v>1274</v>
      </c>
      <c r="G93" s="72" t="s">
        <v>1275</v>
      </c>
    </row>
    <row r="94" spans="1:7" x14ac:dyDescent="0.25">
      <c r="A94" s="68" t="s">
        <v>1255</v>
      </c>
      <c r="B94" s="68" t="s">
        <v>29</v>
      </c>
      <c r="C94" s="68">
        <v>20</v>
      </c>
      <c r="D94" s="68" t="s">
        <v>1277</v>
      </c>
      <c r="E94" s="69">
        <v>24055</v>
      </c>
      <c r="F94" s="68" t="s">
        <v>1278</v>
      </c>
      <c r="G94" s="73" t="s">
        <v>1279</v>
      </c>
    </row>
    <row r="95" spans="1:7" x14ac:dyDescent="0.25">
      <c r="A95" s="70" t="s">
        <v>1255</v>
      </c>
      <c r="B95" s="70" t="s">
        <v>34</v>
      </c>
      <c r="C95" s="70">
        <v>20</v>
      </c>
      <c r="D95" s="70" t="s">
        <v>1281</v>
      </c>
      <c r="E95" s="71">
        <v>32552</v>
      </c>
      <c r="F95" s="70" t="s">
        <v>1282</v>
      </c>
      <c r="G95" s="72" t="s">
        <v>1283</v>
      </c>
    </row>
    <row r="96" spans="1:7" x14ac:dyDescent="0.25">
      <c r="A96" s="68" t="s">
        <v>1255</v>
      </c>
      <c r="B96" s="68" t="s">
        <v>39</v>
      </c>
      <c r="C96" s="68">
        <v>20</v>
      </c>
      <c r="D96" s="68" t="s">
        <v>1285</v>
      </c>
      <c r="E96" s="69">
        <v>35180</v>
      </c>
      <c r="F96" s="68" t="s">
        <v>1286</v>
      </c>
      <c r="G96" s="74" t="s">
        <v>1287</v>
      </c>
    </row>
    <row r="97" spans="1:7" x14ac:dyDescent="0.25">
      <c r="A97" s="78" t="s">
        <v>1255</v>
      </c>
      <c r="B97" s="78" t="s">
        <v>44</v>
      </c>
      <c r="C97" s="78">
        <v>20</v>
      </c>
      <c r="D97" s="78" t="s">
        <v>1289</v>
      </c>
      <c r="E97" s="79">
        <v>24052</v>
      </c>
      <c r="F97" s="78" t="s">
        <v>1290</v>
      </c>
      <c r="G97" s="78" t="s">
        <v>1291</v>
      </c>
    </row>
    <row r="98" spans="1:7" x14ac:dyDescent="0.25">
      <c r="A98" s="68" t="s">
        <v>1255</v>
      </c>
      <c r="B98" s="68" t="s">
        <v>49</v>
      </c>
      <c r="C98" s="68">
        <v>20</v>
      </c>
      <c r="D98" s="68" t="s">
        <v>1293</v>
      </c>
      <c r="E98" s="69">
        <v>20319</v>
      </c>
      <c r="F98" s="68" t="s">
        <v>1294</v>
      </c>
      <c r="G98" s="73" t="s">
        <v>1295</v>
      </c>
    </row>
    <row r="99" spans="1:7" x14ac:dyDescent="0.25">
      <c r="A99" s="70" t="s">
        <v>1255</v>
      </c>
      <c r="B99" s="70" t="s">
        <v>54</v>
      </c>
      <c r="C99" s="70">
        <v>20</v>
      </c>
      <c r="D99" s="70" t="s">
        <v>1297</v>
      </c>
      <c r="E99" s="71">
        <v>34627</v>
      </c>
      <c r="F99" s="70" t="s">
        <v>1298</v>
      </c>
      <c r="G99" s="72" t="s">
        <v>1299</v>
      </c>
    </row>
    <row r="100" spans="1:7" x14ac:dyDescent="0.25">
      <c r="A100" s="68" t="s">
        <v>1255</v>
      </c>
      <c r="B100" s="68" t="s">
        <v>59</v>
      </c>
      <c r="C100" s="68">
        <v>19.899999999999999</v>
      </c>
      <c r="D100" s="68" t="s">
        <v>1301</v>
      </c>
      <c r="E100" s="69">
        <v>32572</v>
      </c>
      <c r="F100" s="68" t="s">
        <v>1302</v>
      </c>
      <c r="G100" s="74" t="s">
        <v>1303</v>
      </c>
    </row>
    <row r="101" spans="1:7" x14ac:dyDescent="0.25">
      <c r="A101" s="70" t="s">
        <v>1255</v>
      </c>
      <c r="B101" s="70" t="s">
        <v>64</v>
      </c>
      <c r="C101" s="70">
        <v>20</v>
      </c>
      <c r="D101" s="70" t="s">
        <v>1305</v>
      </c>
      <c r="E101" s="71">
        <v>47542</v>
      </c>
      <c r="F101" s="70" t="s">
        <v>1306</v>
      </c>
      <c r="G101" s="72" t="s">
        <v>1307</v>
      </c>
    </row>
    <row r="102" spans="1:7" x14ac:dyDescent="0.25">
      <c r="A102" s="68" t="s">
        <v>1255</v>
      </c>
      <c r="B102" s="68" t="s">
        <v>69</v>
      </c>
      <c r="C102" s="68">
        <v>20</v>
      </c>
      <c r="D102" s="68" t="s">
        <v>1309</v>
      </c>
      <c r="E102" s="69">
        <v>20465</v>
      </c>
      <c r="F102" s="68" t="s">
        <v>1310</v>
      </c>
      <c r="G102" s="73" t="s">
        <v>1311</v>
      </c>
    </row>
    <row r="103" spans="1:7" x14ac:dyDescent="0.25">
      <c r="A103" s="70" t="s">
        <v>1255</v>
      </c>
      <c r="B103" s="70" t="s">
        <v>74</v>
      </c>
      <c r="C103" s="70">
        <v>20</v>
      </c>
      <c r="D103" s="70" t="s">
        <v>1313</v>
      </c>
      <c r="E103" s="71">
        <v>23901</v>
      </c>
      <c r="F103" s="70" t="s">
        <v>1314</v>
      </c>
      <c r="G103" s="72" t="s">
        <v>1315</v>
      </c>
    </row>
    <row r="104" spans="1:7" x14ac:dyDescent="0.25">
      <c r="A104" s="76" t="s">
        <v>1255</v>
      </c>
      <c r="B104" s="76" t="s">
        <v>79</v>
      </c>
      <c r="C104" s="76">
        <v>20</v>
      </c>
      <c r="D104" s="76" t="s">
        <v>1317</v>
      </c>
      <c r="E104" s="77">
        <v>20164</v>
      </c>
      <c r="F104" s="76" t="s">
        <v>1318</v>
      </c>
      <c r="G104" s="76" t="s">
        <v>1319</v>
      </c>
    </row>
    <row r="105" spans="1:7" x14ac:dyDescent="0.25">
      <c r="A105" s="70" t="s">
        <v>1255</v>
      </c>
      <c r="B105" s="70" t="s">
        <v>84</v>
      </c>
      <c r="C105" s="70">
        <v>20</v>
      </c>
      <c r="D105" s="70" t="s">
        <v>1321</v>
      </c>
      <c r="E105" s="71">
        <v>32329</v>
      </c>
      <c r="F105" s="70" t="s">
        <v>1322</v>
      </c>
      <c r="G105" s="72" t="s">
        <v>1323</v>
      </c>
    </row>
    <row r="106" spans="1:7" x14ac:dyDescent="0.25">
      <c r="A106" s="68" t="s">
        <v>1255</v>
      </c>
      <c r="B106" s="68" t="s">
        <v>89</v>
      </c>
      <c r="C106" s="68">
        <v>20</v>
      </c>
      <c r="D106" s="68" t="s">
        <v>1325</v>
      </c>
      <c r="E106" s="69">
        <v>25049</v>
      </c>
      <c r="F106" s="68" t="s">
        <v>1326</v>
      </c>
      <c r="G106" s="73" t="s">
        <v>1327</v>
      </c>
    </row>
    <row r="107" spans="1:7" x14ac:dyDescent="0.25">
      <c r="A107" s="70" t="s">
        <v>1255</v>
      </c>
      <c r="B107" s="70" t="s">
        <v>94</v>
      </c>
      <c r="C107" s="70">
        <v>19.899999999999999</v>
      </c>
      <c r="D107" s="70" t="s">
        <v>1329</v>
      </c>
      <c r="E107" s="71">
        <v>34956</v>
      </c>
      <c r="F107" s="70" t="s">
        <v>1330</v>
      </c>
      <c r="G107" s="72" t="s">
        <v>1331</v>
      </c>
    </row>
    <row r="108" spans="1:7" x14ac:dyDescent="0.25">
      <c r="A108" s="68" t="s">
        <v>1255</v>
      </c>
      <c r="B108" s="68" t="s">
        <v>99</v>
      </c>
      <c r="C108" s="68">
        <v>20</v>
      </c>
      <c r="D108" s="68" t="s">
        <v>1333</v>
      </c>
      <c r="E108" s="69">
        <v>23892</v>
      </c>
      <c r="F108" s="68" t="s">
        <v>1334</v>
      </c>
      <c r="G108" s="73" t="s">
        <v>1335</v>
      </c>
    </row>
    <row r="109" spans="1:7" x14ac:dyDescent="0.25">
      <c r="A109" s="70" t="s">
        <v>1255</v>
      </c>
      <c r="B109" s="70" t="s">
        <v>104</v>
      </c>
      <c r="C109" s="70">
        <v>20</v>
      </c>
      <c r="D109" s="70" t="s">
        <v>1337</v>
      </c>
      <c r="E109" s="71">
        <v>34210</v>
      </c>
      <c r="F109" s="70" t="s">
        <v>1338</v>
      </c>
      <c r="G109" s="72" t="s">
        <v>1339</v>
      </c>
    </row>
    <row r="110" spans="1:7" x14ac:dyDescent="0.25">
      <c r="A110" s="76" t="s">
        <v>1255</v>
      </c>
      <c r="B110" s="76" t="s">
        <v>109</v>
      </c>
      <c r="C110" s="76">
        <v>20</v>
      </c>
      <c r="D110" s="76" t="s">
        <v>1341</v>
      </c>
      <c r="E110" s="77">
        <v>24102</v>
      </c>
      <c r="F110" s="76" t="s">
        <v>1342</v>
      </c>
      <c r="G110" s="76" t="s">
        <v>1343</v>
      </c>
    </row>
    <row r="111" spans="1:7" x14ac:dyDescent="0.25">
      <c r="A111" s="70" t="s">
        <v>1255</v>
      </c>
      <c r="B111" s="70" t="s">
        <v>114</v>
      </c>
      <c r="C111" s="70">
        <v>20</v>
      </c>
      <c r="D111" s="70" t="s">
        <v>1345</v>
      </c>
      <c r="E111" s="71">
        <v>47277</v>
      </c>
      <c r="F111" s="70" t="s">
        <v>1346</v>
      </c>
      <c r="G111" s="72" t="s">
        <v>1347</v>
      </c>
    </row>
    <row r="112" spans="1:7" x14ac:dyDescent="0.25">
      <c r="A112" s="68" t="s">
        <v>1255</v>
      </c>
      <c r="B112" s="68" t="s">
        <v>119</v>
      </c>
      <c r="C112" s="68">
        <v>20</v>
      </c>
      <c r="D112" s="68" t="s">
        <v>1349</v>
      </c>
      <c r="E112" s="69">
        <v>32638</v>
      </c>
      <c r="F112" s="68" t="s">
        <v>1350</v>
      </c>
      <c r="G112" s="73" t="s">
        <v>1351</v>
      </c>
    </row>
    <row r="113" spans="1:7" x14ac:dyDescent="0.25">
      <c r="A113" s="70" t="s">
        <v>1255</v>
      </c>
      <c r="B113" s="70" t="s">
        <v>124</v>
      </c>
      <c r="C113" s="70">
        <v>20</v>
      </c>
      <c r="D113" s="70" t="s">
        <v>1353</v>
      </c>
      <c r="E113" s="71">
        <v>27982</v>
      </c>
      <c r="F113" s="70" t="s">
        <v>1354</v>
      </c>
      <c r="G113" s="72" t="s">
        <v>1355</v>
      </c>
    </row>
    <row r="114" spans="1:7" x14ac:dyDescent="0.25">
      <c r="A114" s="68" t="s">
        <v>1255</v>
      </c>
      <c r="B114" s="68" t="s">
        <v>129</v>
      </c>
      <c r="C114" s="68">
        <v>20</v>
      </c>
      <c r="D114" s="68" t="s">
        <v>1357</v>
      </c>
      <c r="E114" s="69">
        <v>21519</v>
      </c>
      <c r="F114" s="68" t="s">
        <v>1358</v>
      </c>
      <c r="G114" s="73" t="s">
        <v>1359</v>
      </c>
    </row>
    <row r="115" spans="1:7" x14ac:dyDescent="0.25">
      <c r="A115" s="70" t="s">
        <v>1255</v>
      </c>
      <c r="B115" s="70" t="s">
        <v>134</v>
      </c>
      <c r="C115" s="70">
        <v>20</v>
      </c>
      <c r="D115" s="70" t="s">
        <v>1361</v>
      </c>
      <c r="E115" s="71">
        <v>23652</v>
      </c>
      <c r="F115" s="70" t="s">
        <v>1362</v>
      </c>
      <c r="G115" s="72" t="s">
        <v>1363</v>
      </c>
    </row>
    <row r="116" spans="1:7" x14ac:dyDescent="0.25">
      <c r="A116" s="68" t="s">
        <v>1255</v>
      </c>
      <c r="B116" s="68" t="s">
        <v>139</v>
      </c>
      <c r="C116" s="68">
        <v>17.5</v>
      </c>
      <c r="D116" s="68" t="s">
        <v>1365</v>
      </c>
      <c r="E116" s="69">
        <v>23796</v>
      </c>
      <c r="F116" s="68" t="s">
        <v>1366</v>
      </c>
      <c r="G116" s="73" t="s">
        <v>1367</v>
      </c>
    </row>
    <row r="117" spans="1:7" x14ac:dyDescent="0.25">
      <c r="A117" s="70" t="s">
        <v>1255</v>
      </c>
      <c r="B117" s="70" t="s">
        <v>144</v>
      </c>
      <c r="C117" s="70">
        <v>20</v>
      </c>
      <c r="D117" s="70" t="s">
        <v>1369</v>
      </c>
      <c r="E117" s="71">
        <v>47576</v>
      </c>
      <c r="F117" s="70" t="s">
        <v>1370</v>
      </c>
      <c r="G117" s="72" t="s">
        <v>1371</v>
      </c>
    </row>
    <row r="118" spans="1:7" x14ac:dyDescent="0.25">
      <c r="A118" s="68" t="s">
        <v>1255</v>
      </c>
      <c r="B118" s="68" t="s">
        <v>149</v>
      </c>
      <c r="C118" s="68">
        <v>20</v>
      </c>
      <c r="D118" s="68" t="s">
        <v>1373</v>
      </c>
      <c r="E118" s="69">
        <v>22331</v>
      </c>
      <c r="F118" s="68" t="s">
        <v>1374</v>
      </c>
      <c r="G118" s="73" t="s">
        <v>1375</v>
      </c>
    </row>
    <row r="119" spans="1:7" x14ac:dyDescent="0.25">
      <c r="A119" s="78" t="s">
        <v>1255</v>
      </c>
      <c r="B119" s="78" t="s">
        <v>154</v>
      </c>
      <c r="C119" s="78">
        <v>19.899999999999999</v>
      </c>
      <c r="D119" s="78" t="s">
        <v>1377</v>
      </c>
      <c r="E119" s="79">
        <v>32655</v>
      </c>
      <c r="F119" s="78" t="s">
        <v>1378</v>
      </c>
      <c r="G119" s="78" t="s">
        <v>1379</v>
      </c>
    </row>
    <row r="120" spans="1:7" x14ac:dyDescent="0.25">
      <c r="A120" s="68" t="s">
        <v>1255</v>
      </c>
      <c r="B120" s="68" t="s">
        <v>159</v>
      </c>
      <c r="C120" s="68">
        <v>1.8</v>
      </c>
      <c r="D120" s="68" t="s">
        <v>1381</v>
      </c>
      <c r="E120" s="69">
        <v>47381</v>
      </c>
      <c r="F120" s="68" t="s">
        <v>1382</v>
      </c>
      <c r="G120" s="73" t="s">
        <v>1383</v>
      </c>
    </row>
    <row r="121" spans="1:7" x14ac:dyDescent="0.25">
      <c r="A121" s="70" t="s">
        <v>1255</v>
      </c>
      <c r="B121" s="70" t="s">
        <v>164</v>
      </c>
      <c r="C121" s="70">
        <v>20</v>
      </c>
      <c r="D121" s="70" t="s">
        <v>1385</v>
      </c>
      <c r="E121" s="71">
        <v>47290</v>
      </c>
      <c r="F121" s="70" t="s">
        <v>1386</v>
      </c>
      <c r="G121" s="72" t="s">
        <v>1387</v>
      </c>
    </row>
    <row r="122" spans="1:7" x14ac:dyDescent="0.25">
      <c r="A122" s="76" t="s">
        <v>1255</v>
      </c>
      <c r="B122" s="76" t="s">
        <v>169</v>
      </c>
      <c r="C122" s="76">
        <v>20</v>
      </c>
      <c r="D122" s="76" t="s">
        <v>1389</v>
      </c>
      <c r="E122" s="77">
        <v>20790</v>
      </c>
      <c r="F122" s="76" t="s">
        <v>1390</v>
      </c>
      <c r="G122" s="76" t="s">
        <v>1391</v>
      </c>
    </row>
    <row r="123" spans="1:7" x14ac:dyDescent="0.25">
      <c r="A123" s="70" t="s">
        <v>1255</v>
      </c>
      <c r="B123" s="70" t="s">
        <v>174</v>
      </c>
      <c r="C123" s="70">
        <v>20</v>
      </c>
      <c r="D123" s="70" t="s">
        <v>1393</v>
      </c>
      <c r="E123" s="71">
        <v>39336</v>
      </c>
      <c r="F123" s="70" t="s">
        <v>1394</v>
      </c>
      <c r="G123" s="75" t="s">
        <v>1395</v>
      </c>
    </row>
    <row r="124" spans="1:7" x14ac:dyDescent="0.25">
      <c r="A124" s="68" t="s">
        <v>1255</v>
      </c>
      <c r="B124" s="68" t="s">
        <v>179</v>
      </c>
      <c r="C124" s="68">
        <v>20</v>
      </c>
      <c r="D124" s="68" t="s">
        <v>1397</v>
      </c>
      <c r="E124" s="69">
        <v>20450</v>
      </c>
      <c r="F124" s="68" t="s">
        <v>1398</v>
      </c>
      <c r="G124" s="73" t="s">
        <v>1399</v>
      </c>
    </row>
    <row r="125" spans="1:7" x14ac:dyDescent="0.25">
      <c r="A125" s="70" t="s">
        <v>1255</v>
      </c>
      <c r="B125" s="70" t="s">
        <v>184</v>
      </c>
      <c r="C125" s="70">
        <v>20</v>
      </c>
      <c r="D125" s="70" t="s">
        <v>1401</v>
      </c>
      <c r="E125" s="71">
        <v>23322</v>
      </c>
      <c r="F125" s="70" t="s">
        <v>1402</v>
      </c>
      <c r="G125" s="72" t="s">
        <v>1403</v>
      </c>
    </row>
    <row r="126" spans="1:7" x14ac:dyDescent="0.25">
      <c r="A126" s="68" t="s">
        <v>1255</v>
      </c>
      <c r="B126" s="68" t="s">
        <v>189</v>
      </c>
      <c r="C126" s="68">
        <v>10</v>
      </c>
      <c r="D126" s="68" t="s">
        <v>1405</v>
      </c>
      <c r="E126" s="69">
        <v>47246</v>
      </c>
      <c r="F126" s="68" t="s">
        <v>1406</v>
      </c>
      <c r="G126" s="73" t="s">
        <v>1407</v>
      </c>
    </row>
    <row r="127" spans="1:7" x14ac:dyDescent="0.25">
      <c r="A127" s="78" t="s">
        <v>1255</v>
      </c>
      <c r="B127" s="78" t="s">
        <v>194</v>
      </c>
      <c r="C127" s="78">
        <v>20</v>
      </c>
      <c r="D127" s="78" t="s">
        <v>1409</v>
      </c>
      <c r="E127" s="79">
        <v>20242</v>
      </c>
      <c r="F127" s="78" t="s">
        <v>1410</v>
      </c>
      <c r="G127" s="78" t="s">
        <v>1411</v>
      </c>
    </row>
    <row r="128" spans="1:7" x14ac:dyDescent="0.25">
      <c r="A128" s="68" t="s">
        <v>1255</v>
      </c>
      <c r="B128" s="68" t="s">
        <v>199</v>
      </c>
      <c r="C128" s="68">
        <v>20</v>
      </c>
      <c r="D128" s="68" t="s">
        <v>1413</v>
      </c>
      <c r="E128" s="69">
        <v>35204</v>
      </c>
      <c r="F128" s="68" t="s">
        <v>1414</v>
      </c>
      <c r="G128" s="73" t="s">
        <v>1415</v>
      </c>
    </row>
    <row r="129" spans="1:7" x14ac:dyDescent="0.25">
      <c r="A129" s="70" t="s">
        <v>1255</v>
      </c>
      <c r="B129" s="70" t="s">
        <v>204</v>
      </c>
      <c r="C129" s="70">
        <v>20</v>
      </c>
      <c r="D129" s="70" t="s">
        <v>1417</v>
      </c>
      <c r="E129" s="71">
        <v>21097</v>
      </c>
      <c r="F129" s="70" t="s">
        <v>1418</v>
      </c>
      <c r="G129" s="72" t="s">
        <v>1419</v>
      </c>
    </row>
    <row r="130" spans="1:7" x14ac:dyDescent="0.25">
      <c r="A130" s="76" t="s">
        <v>1255</v>
      </c>
      <c r="B130" s="76" t="s">
        <v>209</v>
      </c>
      <c r="C130" s="76">
        <v>20</v>
      </c>
      <c r="D130" s="76" t="s">
        <v>1421</v>
      </c>
      <c r="E130" s="77">
        <v>20087</v>
      </c>
      <c r="F130" s="76" t="s">
        <v>1422</v>
      </c>
      <c r="G130" s="76" t="s">
        <v>1423</v>
      </c>
    </row>
    <row r="131" spans="1:7" x14ac:dyDescent="0.25">
      <c r="A131" s="70" t="s">
        <v>1255</v>
      </c>
      <c r="B131" s="70" t="s">
        <v>214</v>
      </c>
      <c r="C131" s="70">
        <v>20</v>
      </c>
      <c r="D131" s="70" t="s">
        <v>1425</v>
      </c>
      <c r="E131" s="71">
        <v>21515</v>
      </c>
      <c r="F131" s="70" t="s">
        <v>1426</v>
      </c>
      <c r="G131" s="72" t="s">
        <v>1427</v>
      </c>
    </row>
    <row r="132" spans="1:7" x14ac:dyDescent="0.25">
      <c r="A132" s="68" t="s">
        <v>1255</v>
      </c>
      <c r="B132" s="68" t="s">
        <v>219</v>
      </c>
      <c r="C132" s="68">
        <v>5</v>
      </c>
      <c r="D132" s="68" t="s">
        <v>1429</v>
      </c>
      <c r="E132" s="69">
        <v>47341</v>
      </c>
      <c r="F132" s="68" t="s">
        <v>1430</v>
      </c>
      <c r="G132" s="73" t="s">
        <v>1431</v>
      </c>
    </row>
    <row r="133" spans="1:7" x14ac:dyDescent="0.25">
      <c r="A133" s="70" t="s">
        <v>1255</v>
      </c>
      <c r="B133" s="70" t="s">
        <v>224</v>
      </c>
      <c r="C133" s="70">
        <v>20</v>
      </c>
      <c r="D133" s="70" t="s">
        <v>1433</v>
      </c>
      <c r="E133" s="71">
        <v>47324</v>
      </c>
      <c r="F133" s="70" t="s">
        <v>1434</v>
      </c>
      <c r="G133" s="72" t="s">
        <v>1435</v>
      </c>
    </row>
    <row r="134" spans="1:7" x14ac:dyDescent="0.25">
      <c r="A134" s="68" t="s">
        <v>1255</v>
      </c>
      <c r="B134" s="68" t="s">
        <v>229</v>
      </c>
      <c r="C134" s="68">
        <v>20</v>
      </c>
      <c r="D134" s="68" t="s">
        <v>1437</v>
      </c>
      <c r="E134" s="69">
        <v>47288</v>
      </c>
      <c r="F134" s="68" t="s">
        <v>1438</v>
      </c>
      <c r="G134" s="73" t="s">
        <v>1439</v>
      </c>
    </row>
    <row r="135" spans="1:7" x14ac:dyDescent="0.25">
      <c r="A135" s="70" t="s">
        <v>1255</v>
      </c>
      <c r="B135" s="70" t="s">
        <v>234</v>
      </c>
      <c r="C135" s="70">
        <v>20</v>
      </c>
      <c r="D135" s="70" t="s">
        <v>1441</v>
      </c>
      <c r="E135" s="71">
        <v>32580</v>
      </c>
      <c r="F135" s="70" t="s">
        <v>1442</v>
      </c>
      <c r="G135" s="72" t="s">
        <v>1443</v>
      </c>
    </row>
    <row r="136" spans="1:7" x14ac:dyDescent="0.25">
      <c r="A136" s="68" t="s">
        <v>1255</v>
      </c>
      <c r="B136" s="68" t="s">
        <v>239</v>
      </c>
      <c r="C136" s="68">
        <v>20</v>
      </c>
      <c r="D136" s="68" t="s">
        <v>1445</v>
      </c>
      <c r="E136" s="69">
        <v>20347</v>
      </c>
      <c r="F136" s="68" t="s">
        <v>1446</v>
      </c>
      <c r="G136" s="73" t="s">
        <v>1447</v>
      </c>
    </row>
    <row r="137" spans="1:7" x14ac:dyDescent="0.25">
      <c r="A137" s="70" t="s">
        <v>1255</v>
      </c>
      <c r="B137" s="70" t="s">
        <v>244</v>
      </c>
      <c r="C137" s="70">
        <v>20</v>
      </c>
      <c r="D137" s="70" t="s">
        <v>1449</v>
      </c>
      <c r="E137" s="71">
        <v>47363</v>
      </c>
      <c r="F137" s="70" t="s">
        <v>1450</v>
      </c>
      <c r="G137" s="70" t="s">
        <v>1451</v>
      </c>
    </row>
    <row r="138" spans="1:7" x14ac:dyDescent="0.25">
      <c r="A138" s="68" t="s">
        <v>1255</v>
      </c>
      <c r="B138" s="68" t="s">
        <v>249</v>
      </c>
      <c r="C138" s="68">
        <v>20</v>
      </c>
      <c r="D138" s="68" t="s">
        <v>1453</v>
      </c>
      <c r="E138" s="69">
        <v>20561</v>
      </c>
      <c r="F138" s="68" t="s">
        <v>1454</v>
      </c>
      <c r="G138" s="68" t="s">
        <v>1455</v>
      </c>
    </row>
    <row r="139" spans="1:7" x14ac:dyDescent="0.25">
      <c r="A139" s="70" t="s">
        <v>1255</v>
      </c>
      <c r="B139" s="70" t="s">
        <v>254</v>
      </c>
      <c r="C139" s="70">
        <v>20</v>
      </c>
      <c r="D139" s="70" t="s">
        <v>1457</v>
      </c>
      <c r="E139" s="71">
        <v>22360</v>
      </c>
      <c r="F139" s="70" t="s">
        <v>1458</v>
      </c>
      <c r="G139" s="70" t="s">
        <v>1459</v>
      </c>
    </row>
    <row r="140" spans="1:7" x14ac:dyDescent="0.25">
      <c r="A140" s="68" t="s">
        <v>1255</v>
      </c>
      <c r="B140" s="68" t="s">
        <v>259</v>
      </c>
      <c r="C140" s="68">
        <v>20</v>
      </c>
      <c r="D140" s="68" t="s">
        <v>1461</v>
      </c>
      <c r="E140" s="69">
        <v>20137</v>
      </c>
      <c r="F140" s="68" t="s">
        <v>1462</v>
      </c>
      <c r="G140" s="68" t="s">
        <v>1463</v>
      </c>
    </row>
    <row r="141" spans="1:7" x14ac:dyDescent="0.25">
      <c r="A141" s="70" t="s">
        <v>1255</v>
      </c>
      <c r="B141" s="70" t="s">
        <v>264</v>
      </c>
      <c r="C141" s="70">
        <v>20</v>
      </c>
      <c r="D141" s="70" t="s">
        <v>1465</v>
      </c>
      <c r="E141" s="71">
        <v>20268</v>
      </c>
      <c r="F141" s="70" t="s">
        <v>1466</v>
      </c>
      <c r="G141" s="70" t="s">
        <v>1467</v>
      </c>
    </row>
    <row r="142" spans="1:7" x14ac:dyDescent="0.25">
      <c r="A142" s="68" t="s">
        <v>1255</v>
      </c>
      <c r="B142" s="68" t="s">
        <v>269</v>
      </c>
      <c r="C142" s="68">
        <v>20.2</v>
      </c>
      <c r="D142" s="68" t="s">
        <v>1469</v>
      </c>
      <c r="E142" s="69">
        <v>20154</v>
      </c>
      <c r="F142" s="68" t="s">
        <v>1470</v>
      </c>
      <c r="G142" s="68" t="s">
        <v>1471</v>
      </c>
    </row>
    <row r="143" spans="1:7" x14ac:dyDescent="0.25">
      <c r="A143" s="70" t="s">
        <v>1255</v>
      </c>
      <c r="B143" s="70" t="s">
        <v>274</v>
      </c>
      <c r="C143" s="70">
        <v>20</v>
      </c>
      <c r="D143" s="70" t="s">
        <v>1473</v>
      </c>
      <c r="E143" s="71">
        <v>22310</v>
      </c>
      <c r="F143" s="70" t="s">
        <v>1474</v>
      </c>
      <c r="G143" s="70" t="s">
        <v>1475</v>
      </c>
    </row>
    <row r="144" spans="1:7" x14ac:dyDescent="0.25">
      <c r="A144" s="68" t="s">
        <v>1255</v>
      </c>
      <c r="B144" s="68" t="s">
        <v>279</v>
      </c>
      <c r="C144" s="68">
        <v>20</v>
      </c>
      <c r="D144" s="68" t="s">
        <v>1477</v>
      </c>
      <c r="E144" s="69">
        <v>47251</v>
      </c>
      <c r="F144" s="68" t="s">
        <v>1478</v>
      </c>
      <c r="G144" s="68" t="s">
        <v>1479</v>
      </c>
    </row>
    <row r="145" spans="1:7" x14ac:dyDescent="0.25">
      <c r="A145" s="70" t="s">
        <v>1255</v>
      </c>
      <c r="B145" s="70" t="s">
        <v>284</v>
      </c>
      <c r="C145" s="70">
        <v>20</v>
      </c>
      <c r="D145" s="70" t="s">
        <v>1481</v>
      </c>
      <c r="E145" s="71">
        <v>47262</v>
      </c>
      <c r="F145" s="70" t="s">
        <v>1482</v>
      </c>
      <c r="G145" s="70" t="s">
        <v>1483</v>
      </c>
    </row>
    <row r="146" spans="1:7" x14ac:dyDescent="0.25">
      <c r="A146" s="68" t="s">
        <v>1255</v>
      </c>
      <c r="B146" s="68" t="s">
        <v>289</v>
      </c>
      <c r="C146" s="68">
        <v>20</v>
      </c>
      <c r="D146" s="68" t="s">
        <v>1485</v>
      </c>
      <c r="E146" s="69">
        <v>47257</v>
      </c>
      <c r="F146" s="68" t="s">
        <v>1486</v>
      </c>
      <c r="G146" s="68" t="s">
        <v>1487</v>
      </c>
    </row>
    <row r="147" spans="1:7" x14ac:dyDescent="0.25">
      <c r="A147" s="70" t="s">
        <v>1255</v>
      </c>
      <c r="B147" s="70" t="s">
        <v>294</v>
      </c>
      <c r="C147" s="70">
        <v>5</v>
      </c>
      <c r="D147" s="70" t="s">
        <v>1489</v>
      </c>
      <c r="E147" s="71">
        <v>47368</v>
      </c>
      <c r="F147" s="70" t="s">
        <v>1490</v>
      </c>
      <c r="G147" s="70" t="s">
        <v>1491</v>
      </c>
    </row>
    <row r="148" spans="1:7" x14ac:dyDescent="0.25">
      <c r="A148" s="68" t="s">
        <v>1255</v>
      </c>
      <c r="B148" s="68" t="s">
        <v>299</v>
      </c>
      <c r="C148" s="68">
        <v>20</v>
      </c>
      <c r="D148" s="68" t="s">
        <v>1493</v>
      </c>
      <c r="E148" s="69">
        <v>23719</v>
      </c>
      <c r="F148" s="68" t="s">
        <v>1494</v>
      </c>
      <c r="G148" s="68" t="s">
        <v>1495</v>
      </c>
    </row>
    <row r="149" spans="1:7" x14ac:dyDescent="0.25">
      <c r="A149" s="70" t="s">
        <v>1255</v>
      </c>
      <c r="B149" s="70" t="s">
        <v>304</v>
      </c>
      <c r="C149" s="70">
        <v>20</v>
      </c>
      <c r="D149" s="70" t="s">
        <v>1497</v>
      </c>
      <c r="E149" s="71">
        <v>21771</v>
      </c>
      <c r="F149" s="70" t="s">
        <v>1498</v>
      </c>
      <c r="G149" s="70" t="s">
        <v>1499</v>
      </c>
    </row>
    <row r="150" spans="1:7" x14ac:dyDescent="0.25">
      <c r="A150" s="68" t="s">
        <v>1255</v>
      </c>
      <c r="B150" s="68" t="s">
        <v>309</v>
      </c>
      <c r="C150" s="68">
        <v>20</v>
      </c>
      <c r="D150" s="68" t="s">
        <v>1501</v>
      </c>
      <c r="E150" s="69">
        <v>20710</v>
      </c>
      <c r="F150" s="68" t="s">
        <v>1502</v>
      </c>
      <c r="G150" s="68" t="s">
        <v>1503</v>
      </c>
    </row>
    <row r="151" spans="1:7" x14ac:dyDescent="0.25">
      <c r="A151" s="70" t="s">
        <v>1255</v>
      </c>
      <c r="B151" s="70" t="s">
        <v>314</v>
      </c>
      <c r="C151" s="70">
        <v>20</v>
      </c>
      <c r="D151" s="70" t="s">
        <v>1505</v>
      </c>
      <c r="E151" s="71">
        <v>21946</v>
      </c>
      <c r="F151" s="70" t="s">
        <v>1506</v>
      </c>
      <c r="G151" s="70" t="s">
        <v>1507</v>
      </c>
    </row>
    <row r="152" spans="1:7" x14ac:dyDescent="0.25">
      <c r="A152" s="68" t="s">
        <v>1255</v>
      </c>
      <c r="B152" s="68" t="s">
        <v>319</v>
      </c>
      <c r="C152" s="68">
        <v>10</v>
      </c>
      <c r="D152" s="68" t="s">
        <v>1509</v>
      </c>
      <c r="E152" s="69">
        <v>47249</v>
      </c>
      <c r="F152" s="68" t="s">
        <v>1510</v>
      </c>
      <c r="G152" s="68" t="s">
        <v>1511</v>
      </c>
    </row>
    <row r="153" spans="1:7" x14ac:dyDescent="0.25">
      <c r="A153" s="70" t="s">
        <v>1255</v>
      </c>
      <c r="B153" s="70" t="s">
        <v>324</v>
      </c>
      <c r="C153" s="70">
        <v>20</v>
      </c>
      <c r="D153" s="70" t="s">
        <v>1513</v>
      </c>
      <c r="E153" s="71">
        <v>24827</v>
      </c>
      <c r="F153" s="70" t="s">
        <v>1514</v>
      </c>
      <c r="G153" s="70" t="s">
        <v>1515</v>
      </c>
    </row>
    <row r="154" spans="1:7" x14ac:dyDescent="0.25">
      <c r="A154" s="68" t="s">
        <v>1255</v>
      </c>
      <c r="B154" s="68" t="s">
        <v>329</v>
      </c>
      <c r="C154" s="68">
        <v>20</v>
      </c>
      <c r="D154" s="68" t="s">
        <v>1517</v>
      </c>
      <c r="E154" s="69">
        <v>27593</v>
      </c>
      <c r="F154" s="68" t="s">
        <v>1518</v>
      </c>
      <c r="G154" s="68" t="s">
        <v>1519</v>
      </c>
    </row>
    <row r="155" spans="1:7" x14ac:dyDescent="0.25">
      <c r="A155" s="70" t="s">
        <v>1255</v>
      </c>
      <c r="B155" s="70" t="s">
        <v>334</v>
      </c>
      <c r="C155" s="70">
        <v>20</v>
      </c>
      <c r="D155" s="70" t="s">
        <v>1521</v>
      </c>
      <c r="E155" s="71">
        <v>20247</v>
      </c>
      <c r="F155" s="70" t="s">
        <v>1522</v>
      </c>
      <c r="G155" s="70" t="s">
        <v>1523</v>
      </c>
    </row>
    <row r="156" spans="1:7" x14ac:dyDescent="0.25">
      <c r="A156" s="68" t="s">
        <v>1255</v>
      </c>
      <c r="B156" s="68" t="s">
        <v>339</v>
      </c>
      <c r="C156" s="68">
        <v>20</v>
      </c>
      <c r="D156" s="68" t="s">
        <v>1525</v>
      </c>
      <c r="E156" s="69">
        <v>24163</v>
      </c>
      <c r="F156" s="68" t="s">
        <v>1526</v>
      </c>
      <c r="G156" s="68" t="s">
        <v>1527</v>
      </c>
    </row>
    <row r="157" spans="1:7" x14ac:dyDescent="0.25">
      <c r="A157" s="70" t="s">
        <v>1255</v>
      </c>
      <c r="B157" s="70" t="s">
        <v>344</v>
      </c>
      <c r="C157" s="70">
        <v>20</v>
      </c>
      <c r="D157" s="70" t="s">
        <v>1529</v>
      </c>
      <c r="E157" s="71">
        <v>47284</v>
      </c>
      <c r="F157" s="70" t="s">
        <v>1530</v>
      </c>
      <c r="G157" s="70" t="s">
        <v>1531</v>
      </c>
    </row>
    <row r="158" spans="1:7" x14ac:dyDescent="0.25">
      <c r="A158" s="68" t="s">
        <v>1255</v>
      </c>
      <c r="B158" s="68" t="s">
        <v>349</v>
      </c>
      <c r="C158" s="68">
        <v>20</v>
      </c>
      <c r="D158" s="68" t="s">
        <v>1533</v>
      </c>
      <c r="E158" s="69">
        <v>20022</v>
      </c>
      <c r="F158" s="68" t="s">
        <v>1534</v>
      </c>
      <c r="G158" s="68" t="s">
        <v>1535</v>
      </c>
    </row>
    <row r="159" spans="1:7" x14ac:dyDescent="0.25">
      <c r="A159" s="70" t="s">
        <v>1255</v>
      </c>
      <c r="B159" s="70" t="s">
        <v>354</v>
      </c>
      <c r="C159" s="70">
        <v>20</v>
      </c>
      <c r="D159" s="70" t="s">
        <v>1537</v>
      </c>
      <c r="E159" s="71">
        <v>22292</v>
      </c>
      <c r="F159" s="70" t="s">
        <v>1538</v>
      </c>
      <c r="G159" s="75" t="s">
        <v>1539</v>
      </c>
    </row>
    <row r="160" spans="1:7" x14ac:dyDescent="0.25">
      <c r="A160" s="68" t="s">
        <v>1255</v>
      </c>
      <c r="B160" s="68" t="s">
        <v>359</v>
      </c>
      <c r="C160" s="68">
        <v>18.7</v>
      </c>
      <c r="D160" s="68" t="s">
        <v>1541</v>
      </c>
      <c r="E160" s="69">
        <v>47389</v>
      </c>
      <c r="F160" s="68" t="s">
        <v>1542</v>
      </c>
      <c r="G160" s="68" t="s">
        <v>1543</v>
      </c>
    </row>
    <row r="161" spans="1:7" x14ac:dyDescent="0.25">
      <c r="A161" s="70" t="s">
        <v>1255</v>
      </c>
      <c r="B161" s="70" t="s">
        <v>364</v>
      </c>
      <c r="C161" s="70">
        <v>20</v>
      </c>
      <c r="D161" s="70" t="s">
        <v>1545</v>
      </c>
      <c r="E161" s="71">
        <v>47366</v>
      </c>
      <c r="F161" s="70" t="s">
        <v>1546</v>
      </c>
      <c r="G161" s="70" t="s">
        <v>1547</v>
      </c>
    </row>
    <row r="162" spans="1:7" x14ac:dyDescent="0.25">
      <c r="A162" s="68" t="s">
        <v>1255</v>
      </c>
      <c r="B162" s="68" t="s">
        <v>369</v>
      </c>
      <c r="C162" s="68">
        <v>20</v>
      </c>
      <c r="D162" s="68" t="s">
        <v>1549</v>
      </c>
      <c r="E162" s="69">
        <v>24239</v>
      </c>
      <c r="F162" s="68" t="s">
        <v>1550</v>
      </c>
      <c r="G162" s="68" t="s">
        <v>1551</v>
      </c>
    </row>
    <row r="163" spans="1:7" x14ac:dyDescent="0.25">
      <c r="A163" s="70" t="s">
        <v>1255</v>
      </c>
      <c r="B163" s="70" t="s">
        <v>374</v>
      </c>
      <c r="C163" s="70">
        <v>20</v>
      </c>
      <c r="D163" s="70" t="s">
        <v>1553</v>
      </c>
      <c r="E163" s="71">
        <v>21456</v>
      </c>
      <c r="F163" s="70" t="s">
        <v>1554</v>
      </c>
      <c r="G163" s="70" t="s">
        <v>1555</v>
      </c>
    </row>
    <row r="164" spans="1:7" x14ac:dyDescent="0.25">
      <c r="A164" s="68" t="s">
        <v>1255</v>
      </c>
      <c r="B164" s="68" t="s">
        <v>379</v>
      </c>
      <c r="C164" s="68">
        <v>20</v>
      </c>
      <c r="D164" s="68" t="s">
        <v>1557</v>
      </c>
      <c r="E164" s="69">
        <v>40788</v>
      </c>
      <c r="F164" s="68" t="s">
        <v>1558</v>
      </c>
      <c r="G164" s="68" t="s">
        <v>1559</v>
      </c>
    </row>
    <row r="165" spans="1:7" x14ac:dyDescent="0.25">
      <c r="A165" s="70" t="s">
        <v>1255</v>
      </c>
      <c r="B165" s="70" t="s">
        <v>384</v>
      </c>
      <c r="C165" s="70">
        <v>18.3</v>
      </c>
      <c r="D165" s="70" t="s">
        <v>1561</v>
      </c>
      <c r="E165" s="71">
        <v>20939</v>
      </c>
      <c r="F165" s="70" t="s">
        <v>1562</v>
      </c>
      <c r="G165" s="70" t="s">
        <v>1563</v>
      </c>
    </row>
    <row r="166" spans="1:7" x14ac:dyDescent="0.25">
      <c r="A166" s="68" t="s">
        <v>1255</v>
      </c>
      <c r="B166" s="68" t="s">
        <v>389</v>
      </c>
      <c r="C166" s="68">
        <v>20</v>
      </c>
      <c r="D166" s="68" t="s">
        <v>1565</v>
      </c>
      <c r="E166" s="69">
        <v>27403</v>
      </c>
      <c r="F166" s="68" t="s">
        <v>1566</v>
      </c>
      <c r="G166" s="68" t="s">
        <v>1567</v>
      </c>
    </row>
    <row r="167" spans="1:7" x14ac:dyDescent="0.25">
      <c r="A167" s="70" t="s">
        <v>1255</v>
      </c>
      <c r="B167" s="70" t="s">
        <v>394</v>
      </c>
      <c r="C167" s="70">
        <v>20</v>
      </c>
      <c r="D167" s="70" t="s">
        <v>1569</v>
      </c>
      <c r="E167" s="71">
        <v>27635</v>
      </c>
      <c r="F167" s="70" t="s">
        <v>1570</v>
      </c>
      <c r="G167" s="70" t="s">
        <v>1571</v>
      </c>
    </row>
    <row r="168" spans="1:7" x14ac:dyDescent="0.25">
      <c r="A168" s="68" t="s">
        <v>1255</v>
      </c>
      <c r="B168" s="68" t="s">
        <v>399</v>
      </c>
      <c r="C168" s="68">
        <v>20</v>
      </c>
      <c r="D168" s="68" t="s">
        <v>1573</v>
      </c>
      <c r="E168" s="69">
        <v>26029</v>
      </c>
      <c r="F168" s="68" t="s">
        <v>1574</v>
      </c>
      <c r="G168" s="68" t="s">
        <v>1575</v>
      </c>
    </row>
    <row r="169" spans="1:7" x14ac:dyDescent="0.25">
      <c r="A169" s="70" t="s">
        <v>1255</v>
      </c>
      <c r="B169" s="70" t="s">
        <v>404</v>
      </c>
      <c r="C169" s="70">
        <v>20</v>
      </c>
      <c r="D169" s="70" t="s">
        <v>1577</v>
      </c>
      <c r="E169" s="71">
        <v>47359</v>
      </c>
      <c r="F169" s="70" t="s">
        <v>1578</v>
      </c>
      <c r="G169" s="70" t="s">
        <v>1579</v>
      </c>
    </row>
    <row r="170" spans="1:7" x14ac:dyDescent="0.25">
      <c r="A170" s="68" t="s">
        <v>1255</v>
      </c>
      <c r="B170" s="68" t="s">
        <v>409</v>
      </c>
      <c r="C170" s="68">
        <v>20</v>
      </c>
      <c r="D170" s="68" t="s">
        <v>1581</v>
      </c>
      <c r="E170" s="69">
        <v>32647</v>
      </c>
      <c r="F170" s="68" t="s">
        <v>1582</v>
      </c>
      <c r="G170" s="68" t="s">
        <v>1583</v>
      </c>
    </row>
    <row r="171" spans="1:7" x14ac:dyDescent="0.25">
      <c r="A171" s="70" t="s">
        <v>1255</v>
      </c>
      <c r="B171" s="70" t="s">
        <v>414</v>
      </c>
      <c r="C171" s="70">
        <v>20</v>
      </c>
      <c r="D171" s="70" t="s">
        <v>1585</v>
      </c>
      <c r="E171" s="71">
        <v>32500</v>
      </c>
      <c r="F171" s="70" t="s">
        <v>1586</v>
      </c>
      <c r="G171" s="70" t="s">
        <v>1587</v>
      </c>
    </row>
    <row r="172" spans="1:7" x14ac:dyDescent="0.25">
      <c r="A172" s="68" t="s">
        <v>1255</v>
      </c>
      <c r="B172" s="68" t="s">
        <v>419</v>
      </c>
      <c r="C172" s="68">
        <v>20</v>
      </c>
      <c r="D172" s="68" t="s">
        <v>1589</v>
      </c>
      <c r="E172" s="69">
        <v>20716</v>
      </c>
      <c r="F172" s="68" t="s">
        <v>1590</v>
      </c>
      <c r="G172" s="68" t="s">
        <v>1591</v>
      </c>
    </row>
    <row r="173" spans="1:7" x14ac:dyDescent="0.25">
      <c r="A173" s="70" t="s">
        <v>1255</v>
      </c>
      <c r="B173" s="70" t="s">
        <v>424</v>
      </c>
      <c r="C173" s="70">
        <v>20</v>
      </c>
      <c r="D173" s="70" t="s">
        <v>1593</v>
      </c>
      <c r="E173" s="71">
        <v>20105</v>
      </c>
      <c r="F173" s="70" t="s">
        <v>1594</v>
      </c>
      <c r="G173" s="70" t="s">
        <v>1595</v>
      </c>
    </row>
    <row r="174" spans="1:7" x14ac:dyDescent="0.25">
      <c r="A174" s="68" t="s">
        <v>1255</v>
      </c>
      <c r="B174" s="68" t="s">
        <v>429</v>
      </c>
      <c r="C174" s="68">
        <v>20</v>
      </c>
      <c r="D174" s="68" t="s">
        <v>1597</v>
      </c>
      <c r="E174" s="69">
        <v>23871</v>
      </c>
      <c r="F174" s="68" t="s">
        <v>1598</v>
      </c>
      <c r="G174" s="68" t="s">
        <v>1599</v>
      </c>
    </row>
    <row r="175" spans="1:7" x14ac:dyDescent="0.25">
      <c r="A175" s="70" t="s">
        <v>1255</v>
      </c>
      <c r="B175" s="70" t="s">
        <v>434</v>
      </c>
      <c r="C175" s="70">
        <v>20</v>
      </c>
      <c r="D175" s="70" t="s">
        <v>1601</v>
      </c>
      <c r="E175" s="71">
        <v>21123</v>
      </c>
      <c r="F175" s="70" t="s">
        <v>1602</v>
      </c>
      <c r="G175" s="70" t="s">
        <v>1603</v>
      </c>
    </row>
    <row r="176" spans="1:7" x14ac:dyDescent="0.25">
      <c r="A176" s="68" t="s">
        <v>1255</v>
      </c>
      <c r="B176" s="68" t="s">
        <v>439</v>
      </c>
      <c r="C176" s="68">
        <v>20</v>
      </c>
      <c r="D176" s="68" t="s">
        <v>1605</v>
      </c>
      <c r="E176" s="69">
        <v>24836</v>
      </c>
      <c r="F176" s="68" t="s">
        <v>1606</v>
      </c>
      <c r="G176" s="68" t="s">
        <v>1607</v>
      </c>
    </row>
    <row r="177" spans="1:7" x14ac:dyDescent="0.25">
      <c r="A177" s="70" t="s">
        <v>1255</v>
      </c>
      <c r="B177" s="70" t="s">
        <v>444</v>
      </c>
      <c r="C177" s="70">
        <v>20</v>
      </c>
      <c r="D177" s="70" t="s">
        <v>1609</v>
      </c>
      <c r="E177" s="71">
        <v>34816</v>
      </c>
      <c r="F177" s="70" t="s">
        <v>1610</v>
      </c>
      <c r="G177" s="70" t="s">
        <v>1611</v>
      </c>
    </row>
    <row r="178" spans="1:7" x14ac:dyDescent="0.25">
      <c r="A178" s="68" t="s">
        <v>1255</v>
      </c>
      <c r="B178" s="68" t="s">
        <v>449</v>
      </c>
      <c r="C178" s="68">
        <v>20</v>
      </c>
      <c r="D178" s="68" t="s">
        <v>1613</v>
      </c>
      <c r="E178" s="69">
        <v>21336</v>
      </c>
      <c r="F178" s="68" t="s">
        <v>1614</v>
      </c>
      <c r="G178" s="68" t="s">
        <v>1615</v>
      </c>
    </row>
    <row r="179" spans="1:7" x14ac:dyDescent="0.25">
      <c r="A179" s="70" t="s">
        <v>1255</v>
      </c>
      <c r="B179" s="70" t="s">
        <v>454</v>
      </c>
      <c r="C179" s="70">
        <v>20</v>
      </c>
      <c r="D179" s="70" t="s">
        <v>1617</v>
      </c>
      <c r="E179" s="71">
        <v>32573</v>
      </c>
      <c r="F179" s="70" t="s">
        <v>1618</v>
      </c>
      <c r="G179" s="70" t="s">
        <v>1619</v>
      </c>
    </row>
    <row r="180" spans="1:7" x14ac:dyDescent="0.25">
      <c r="A180" s="68" t="s">
        <v>1255</v>
      </c>
      <c r="B180" s="68" t="s">
        <v>459</v>
      </c>
      <c r="C180" s="68">
        <v>20</v>
      </c>
      <c r="D180" s="68" t="s">
        <v>1621</v>
      </c>
      <c r="E180" s="69">
        <v>20108</v>
      </c>
      <c r="F180" s="68" t="s">
        <v>1622</v>
      </c>
      <c r="G180" s="68" t="s">
        <v>1623</v>
      </c>
    </row>
    <row r="181" spans="1:7" x14ac:dyDescent="0.25">
      <c r="A181" s="70" t="s">
        <v>1255</v>
      </c>
      <c r="B181" s="70" t="s">
        <v>464</v>
      </c>
      <c r="C181" s="70">
        <v>18.600000000000001</v>
      </c>
      <c r="D181" s="70" t="s">
        <v>1625</v>
      </c>
      <c r="E181" s="71">
        <v>48511</v>
      </c>
      <c r="F181" s="70" t="s">
        <v>1626</v>
      </c>
      <c r="G181" s="70" t="s">
        <v>1627</v>
      </c>
    </row>
    <row r="182" spans="1:7" x14ac:dyDescent="0.25">
      <c r="A182" s="68" t="s">
        <v>1255</v>
      </c>
      <c r="B182" s="68" t="s">
        <v>469</v>
      </c>
      <c r="C182" s="68">
        <v>20</v>
      </c>
      <c r="D182" s="68" t="s">
        <v>1629</v>
      </c>
      <c r="E182" s="69">
        <v>48509</v>
      </c>
      <c r="F182" s="68" t="s">
        <v>1630</v>
      </c>
      <c r="G182" s="68" t="s">
        <v>1631</v>
      </c>
    </row>
    <row r="183" spans="1:7" x14ac:dyDescent="0.25">
      <c r="A183" s="70" t="s">
        <v>1255</v>
      </c>
      <c r="B183" s="70" t="s">
        <v>474</v>
      </c>
      <c r="C183" s="70">
        <v>20</v>
      </c>
      <c r="D183" s="70" t="s">
        <v>1633</v>
      </c>
      <c r="E183" s="71">
        <v>24235</v>
      </c>
      <c r="F183" s="70" t="s">
        <v>1634</v>
      </c>
      <c r="G183" s="70" t="s">
        <v>1635</v>
      </c>
    </row>
    <row r="184" spans="1:7" x14ac:dyDescent="0.25">
      <c r="A184" s="68" t="s">
        <v>1255</v>
      </c>
      <c r="B184" s="68" t="s">
        <v>479</v>
      </c>
      <c r="C184" s="68">
        <v>20</v>
      </c>
      <c r="D184" s="68" t="s">
        <v>1637</v>
      </c>
      <c r="E184" s="69">
        <v>32372</v>
      </c>
      <c r="F184" s="68" t="s">
        <v>1638</v>
      </c>
      <c r="G184" s="68" t="s">
        <v>1639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70"/>
  <sheetViews>
    <sheetView topLeftCell="A22" workbookViewId="0">
      <selection activeCell="I45" sqref="I45"/>
    </sheetView>
  </sheetViews>
  <sheetFormatPr defaultRowHeight="15" x14ac:dyDescent="0.25"/>
  <cols>
    <col min="7" max="7" width="14.42578125" customWidth="1"/>
    <col min="9" max="9" width="9.7109375" bestFit="1" customWidth="1"/>
  </cols>
  <sheetData>
    <row r="2" spans="1:12" ht="15.75" thickBot="1" x14ac:dyDescent="0.3"/>
    <row r="3" spans="1:12" x14ac:dyDescent="0.25">
      <c r="A3" s="91" t="s">
        <v>869</v>
      </c>
      <c r="B3" s="91" t="s">
        <v>159</v>
      </c>
      <c r="C3" s="91">
        <v>20</v>
      </c>
      <c r="D3" s="91" t="s">
        <v>996</v>
      </c>
      <c r="E3" s="92">
        <v>34287</v>
      </c>
      <c r="F3" s="91" t="s">
        <v>997</v>
      </c>
      <c r="G3" s="93" t="s">
        <v>998</v>
      </c>
      <c r="I3" s="201">
        <v>42514</v>
      </c>
    </row>
    <row r="4" spans="1:12" x14ac:dyDescent="0.25">
      <c r="A4" s="70" t="s">
        <v>869</v>
      </c>
      <c r="B4" s="70" t="s">
        <v>164</v>
      </c>
      <c r="C4" s="70">
        <v>20</v>
      </c>
      <c r="D4" s="70" t="s">
        <v>1000</v>
      </c>
      <c r="E4" s="71">
        <v>20006</v>
      </c>
      <c r="F4" s="70" t="s">
        <v>1001</v>
      </c>
      <c r="G4" s="72" t="s">
        <v>1002</v>
      </c>
      <c r="I4" s="202"/>
      <c r="K4" s="40" t="s">
        <v>2479</v>
      </c>
      <c r="L4" t="s">
        <v>2480</v>
      </c>
    </row>
    <row r="5" spans="1:12" x14ac:dyDescent="0.25">
      <c r="A5" s="68" t="s">
        <v>869</v>
      </c>
      <c r="B5" s="68" t="s">
        <v>169</v>
      </c>
      <c r="C5" s="68">
        <v>20</v>
      </c>
      <c r="D5" s="68" t="s">
        <v>1004</v>
      </c>
      <c r="E5" s="69">
        <v>21395</v>
      </c>
      <c r="F5" s="68" t="s">
        <v>1005</v>
      </c>
      <c r="G5" s="73" t="s">
        <v>1006</v>
      </c>
      <c r="I5" s="202"/>
      <c r="K5" s="101"/>
      <c r="L5" t="s">
        <v>2481</v>
      </c>
    </row>
    <row r="6" spans="1:12" x14ac:dyDescent="0.25">
      <c r="A6" s="70" t="s">
        <v>869</v>
      </c>
      <c r="B6" s="70" t="s">
        <v>174</v>
      </c>
      <c r="C6" s="70">
        <v>20</v>
      </c>
      <c r="D6" s="70" t="s">
        <v>1008</v>
      </c>
      <c r="E6" s="71">
        <v>47258</v>
      </c>
      <c r="F6" s="70" t="s">
        <v>1009</v>
      </c>
      <c r="G6" s="72" t="s">
        <v>1010</v>
      </c>
      <c r="I6" s="202"/>
    </row>
    <row r="7" spans="1:12" x14ac:dyDescent="0.25">
      <c r="A7" s="68" t="s">
        <v>869</v>
      </c>
      <c r="B7" s="68" t="s">
        <v>179</v>
      </c>
      <c r="C7" s="68">
        <v>20</v>
      </c>
      <c r="D7" s="68" t="s">
        <v>1012</v>
      </c>
      <c r="E7" s="69">
        <v>21237</v>
      </c>
      <c r="F7" s="68" t="s">
        <v>1013</v>
      </c>
      <c r="G7" s="73" t="s">
        <v>1014</v>
      </c>
      <c r="I7" s="202"/>
    </row>
    <row r="8" spans="1:12" ht="15.75" thickBot="1" x14ac:dyDescent="0.3">
      <c r="A8" s="70" t="s">
        <v>869</v>
      </c>
      <c r="B8" s="70" t="s">
        <v>184</v>
      </c>
      <c r="C8" s="70">
        <v>20</v>
      </c>
      <c r="D8" s="70" t="s">
        <v>1016</v>
      </c>
      <c r="E8" s="71">
        <v>47330</v>
      </c>
      <c r="F8" s="70" t="s">
        <v>1017</v>
      </c>
      <c r="G8" s="72" t="s">
        <v>1018</v>
      </c>
      <c r="I8" s="203"/>
    </row>
    <row r="9" spans="1:12" x14ac:dyDescent="0.25">
      <c r="A9" s="76" t="s">
        <v>869</v>
      </c>
      <c r="B9" s="76" t="s">
        <v>189</v>
      </c>
      <c r="C9" s="76">
        <v>20</v>
      </c>
      <c r="D9" s="76" t="s">
        <v>1020</v>
      </c>
      <c r="E9" s="77">
        <v>20515</v>
      </c>
      <c r="F9" s="76" t="s">
        <v>1021</v>
      </c>
      <c r="G9" s="76" t="s">
        <v>1022</v>
      </c>
      <c r="I9" s="201">
        <v>42521</v>
      </c>
    </row>
    <row r="10" spans="1:12" x14ac:dyDescent="0.25">
      <c r="A10" s="70" t="s">
        <v>869</v>
      </c>
      <c r="B10" s="70" t="s">
        <v>194</v>
      </c>
      <c r="C10" s="70">
        <v>20</v>
      </c>
      <c r="D10" s="70" t="s">
        <v>1024</v>
      </c>
      <c r="E10" s="71">
        <v>24170</v>
      </c>
      <c r="F10" s="70" t="s">
        <v>1025</v>
      </c>
      <c r="G10" s="72" t="s">
        <v>1026</v>
      </c>
      <c r="I10" s="202"/>
    </row>
    <row r="11" spans="1:12" x14ac:dyDescent="0.25">
      <c r="A11" s="68" t="s">
        <v>869</v>
      </c>
      <c r="B11" s="68" t="s">
        <v>199</v>
      </c>
      <c r="C11" s="68">
        <v>10</v>
      </c>
      <c r="D11" s="68" t="s">
        <v>1028</v>
      </c>
      <c r="E11" s="69">
        <v>40362</v>
      </c>
      <c r="F11" s="68" t="s">
        <v>1029</v>
      </c>
      <c r="G11" s="73" t="s">
        <v>1030</v>
      </c>
      <c r="I11" s="202"/>
    </row>
    <row r="12" spans="1:12" x14ac:dyDescent="0.25">
      <c r="A12" s="70" t="s">
        <v>869</v>
      </c>
      <c r="B12" s="70" t="s">
        <v>204</v>
      </c>
      <c r="C12" s="70">
        <v>12.5</v>
      </c>
      <c r="D12" s="70" t="s">
        <v>1032</v>
      </c>
      <c r="E12" s="71">
        <v>21244</v>
      </c>
      <c r="F12" s="70" t="s">
        <v>1033</v>
      </c>
      <c r="G12" s="72" t="s">
        <v>1034</v>
      </c>
      <c r="I12" s="202"/>
    </row>
    <row r="13" spans="1:12" x14ac:dyDescent="0.25">
      <c r="A13" s="68" t="s">
        <v>869</v>
      </c>
      <c r="B13" s="68" t="s">
        <v>209</v>
      </c>
      <c r="C13" s="68">
        <v>20</v>
      </c>
      <c r="D13" s="68" t="s">
        <v>1036</v>
      </c>
      <c r="E13" s="69">
        <v>20370</v>
      </c>
      <c r="F13" s="68" t="s">
        <v>1037</v>
      </c>
      <c r="G13" s="73" t="s">
        <v>1038</v>
      </c>
      <c r="I13" s="202"/>
    </row>
    <row r="14" spans="1:12" ht="15.75" thickBot="1" x14ac:dyDescent="0.3">
      <c r="A14" s="70" t="s">
        <v>869</v>
      </c>
      <c r="B14" s="70" t="s">
        <v>214</v>
      </c>
      <c r="C14" s="70">
        <v>15.1</v>
      </c>
      <c r="D14" s="70" t="s">
        <v>1040</v>
      </c>
      <c r="E14" s="71">
        <v>37185</v>
      </c>
      <c r="F14" s="70" t="s">
        <v>1041</v>
      </c>
      <c r="G14" s="72" t="s">
        <v>1042</v>
      </c>
      <c r="I14" s="203"/>
    </row>
    <row r="15" spans="1:12" x14ac:dyDescent="0.25">
      <c r="A15" s="68" t="s">
        <v>869</v>
      </c>
      <c r="B15" s="68" t="s">
        <v>219</v>
      </c>
      <c r="C15" s="68">
        <v>20</v>
      </c>
      <c r="D15" s="68" t="s">
        <v>1044</v>
      </c>
      <c r="E15" s="69">
        <v>41248</v>
      </c>
      <c r="F15" s="68" t="s">
        <v>1045</v>
      </c>
      <c r="G15" s="73" t="s">
        <v>1046</v>
      </c>
      <c r="I15" s="201">
        <v>42523</v>
      </c>
    </row>
    <row r="16" spans="1:12" x14ac:dyDescent="0.25">
      <c r="A16" s="78" t="s">
        <v>869</v>
      </c>
      <c r="B16" s="78" t="s">
        <v>224</v>
      </c>
      <c r="C16" s="78">
        <v>20</v>
      </c>
      <c r="D16" s="78" t="s">
        <v>1048</v>
      </c>
      <c r="E16" s="79">
        <v>20402</v>
      </c>
      <c r="F16" s="78" t="s">
        <v>1049</v>
      </c>
      <c r="G16" s="78" t="s">
        <v>1050</v>
      </c>
      <c r="I16" s="204"/>
    </row>
    <row r="17" spans="1:9" x14ac:dyDescent="0.25">
      <c r="A17" s="70" t="s">
        <v>869</v>
      </c>
      <c r="B17" s="70" t="s">
        <v>234</v>
      </c>
      <c r="C17" s="70">
        <v>20</v>
      </c>
      <c r="D17" s="70" t="s">
        <v>1056</v>
      </c>
      <c r="E17" s="71">
        <v>22174</v>
      </c>
      <c r="F17" s="70" t="s">
        <v>1057</v>
      </c>
      <c r="G17" s="72" t="s">
        <v>1058</v>
      </c>
      <c r="I17" s="204"/>
    </row>
    <row r="18" spans="1:9" x14ac:dyDescent="0.25">
      <c r="A18" s="76" t="s">
        <v>869</v>
      </c>
      <c r="B18" s="76" t="s">
        <v>239</v>
      </c>
      <c r="C18" s="76">
        <v>20</v>
      </c>
      <c r="D18" s="76" t="s">
        <v>1060</v>
      </c>
      <c r="E18" s="77">
        <v>20887</v>
      </c>
      <c r="F18" s="76" t="s">
        <v>1061</v>
      </c>
      <c r="G18" s="76" t="s">
        <v>1062</v>
      </c>
      <c r="I18" s="204"/>
    </row>
    <row r="19" spans="1:9" x14ac:dyDescent="0.25">
      <c r="A19" s="76" t="s">
        <v>869</v>
      </c>
      <c r="B19" s="76" t="s">
        <v>249</v>
      </c>
      <c r="C19" s="76">
        <v>20</v>
      </c>
      <c r="D19" s="76" t="s">
        <v>1068</v>
      </c>
      <c r="E19" s="77">
        <v>20005</v>
      </c>
      <c r="F19" s="76" t="s">
        <v>1069</v>
      </c>
      <c r="G19" s="76" t="s">
        <v>1070</v>
      </c>
      <c r="I19" s="204"/>
    </row>
    <row r="20" spans="1:9" ht="15.75" thickBot="1" x14ac:dyDescent="0.3">
      <c r="A20" s="130" t="s">
        <v>869</v>
      </c>
      <c r="B20" s="130" t="s">
        <v>254</v>
      </c>
      <c r="C20" s="130">
        <v>10</v>
      </c>
      <c r="D20" s="130" t="s">
        <v>1072</v>
      </c>
      <c r="E20" s="131">
        <v>31248</v>
      </c>
      <c r="F20" s="130" t="s">
        <v>1073</v>
      </c>
      <c r="G20" s="132" t="s">
        <v>1074</v>
      </c>
      <c r="I20" s="205"/>
    </row>
    <row r="21" spans="1:9" x14ac:dyDescent="0.25">
      <c r="A21" s="133" t="s">
        <v>869</v>
      </c>
      <c r="B21" s="134" t="s">
        <v>259</v>
      </c>
      <c r="C21" s="134">
        <v>20</v>
      </c>
      <c r="D21" s="134" t="s">
        <v>1076</v>
      </c>
      <c r="E21" s="135">
        <v>20069</v>
      </c>
      <c r="F21" s="134" t="s">
        <v>1077</v>
      </c>
      <c r="G21" s="136" t="s">
        <v>1078</v>
      </c>
      <c r="H21" s="137"/>
      <c r="I21" s="201">
        <v>42528</v>
      </c>
    </row>
    <row r="22" spans="1:9" x14ac:dyDescent="0.25">
      <c r="A22" s="138" t="s">
        <v>869</v>
      </c>
      <c r="B22" s="70" t="s">
        <v>264</v>
      </c>
      <c r="C22" s="70">
        <v>20</v>
      </c>
      <c r="D22" s="70" t="s">
        <v>1080</v>
      </c>
      <c r="E22" s="71">
        <v>20205</v>
      </c>
      <c r="F22" s="70" t="s">
        <v>1081</v>
      </c>
      <c r="G22" s="72" t="s">
        <v>1082</v>
      </c>
      <c r="H22" s="139"/>
      <c r="I22" s="204"/>
    </row>
    <row r="23" spans="1:9" x14ac:dyDescent="0.25">
      <c r="A23" s="140" t="s">
        <v>869</v>
      </c>
      <c r="B23" s="68" t="s">
        <v>269</v>
      </c>
      <c r="C23" s="68">
        <v>20</v>
      </c>
      <c r="D23" s="68" t="s">
        <v>1084</v>
      </c>
      <c r="E23" s="69">
        <v>22364</v>
      </c>
      <c r="F23" s="68" t="s">
        <v>1085</v>
      </c>
      <c r="G23" s="73" t="s">
        <v>1086</v>
      </c>
      <c r="H23" s="139"/>
      <c r="I23" s="204"/>
    </row>
    <row r="24" spans="1:9" x14ac:dyDescent="0.25">
      <c r="A24" s="140" t="s">
        <v>869</v>
      </c>
      <c r="B24" s="68" t="s">
        <v>279</v>
      </c>
      <c r="C24" s="68">
        <v>20</v>
      </c>
      <c r="D24" s="68" t="s">
        <v>1092</v>
      </c>
      <c r="E24" s="69">
        <v>20537</v>
      </c>
      <c r="F24" s="68" t="s">
        <v>1093</v>
      </c>
      <c r="G24" s="73" t="s">
        <v>1094</v>
      </c>
      <c r="H24" s="139"/>
      <c r="I24" s="204"/>
    </row>
    <row r="25" spans="1:9" x14ac:dyDescent="0.25">
      <c r="A25" s="141" t="s">
        <v>869</v>
      </c>
      <c r="B25" s="78" t="s">
        <v>284</v>
      </c>
      <c r="C25" s="78">
        <v>20</v>
      </c>
      <c r="D25" s="78" t="s">
        <v>1096</v>
      </c>
      <c r="E25" s="79">
        <v>20122</v>
      </c>
      <c r="F25" s="78" t="s">
        <v>1097</v>
      </c>
      <c r="G25" s="78" t="s">
        <v>1098</v>
      </c>
      <c r="H25" s="139"/>
      <c r="I25" s="204"/>
    </row>
    <row r="26" spans="1:9" ht="15.75" thickBot="1" x14ac:dyDescent="0.3">
      <c r="A26" s="142" t="s">
        <v>869</v>
      </c>
      <c r="B26" s="143" t="s">
        <v>289</v>
      </c>
      <c r="C26" s="143">
        <v>20</v>
      </c>
      <c r="D26" s="143" t="s">
        <v>1100</v>
      </c>
      <c r="E26" s="144">
        <v>24280</v>
      </c>
      <c r="F26" s="143" t="s">
        <v>1101</v>
      </c>
      <c r="G26" s="145" t="s">
        <v>1102</v>
      </c>
      <c r="H26" s="146"/>
      <c r="I26" s="205"/>
    </row>
    <row r="27" spans="1:9" x14ac:dyDescent="0.25">
      <c r="A27" s="147" t="s">
        <v>869</v>
      </c>
      <c r="B27" s="148" t="s">
        <v>294</v>
      </c>
      <c r="C27" s="148">
        <v>20</v>
      </c>
      <c r="D27" s="148" t="s">
        <v>1104</v>
      </c>
      <c r="E27" s="149">
        <v>33836</v>
      </c>
      <c r="F27" s="148" t="s">
        <v>1105</v>
      </c>
      <c r="G27" s="150" t="s">
        <v>1106</v>
      </c>
      <c r="H27" s="137"/>
      <c r="I27" s="201">
        <v>42530</v>
      </c>
    </row>
    <row r="28" spans="1:9" x14ac:dyDescent="0.25">
      <c r="A28" s="140" t="s">
        <v>869</v>
      </c>
      <c r="B28" s="68" t="s">
        <v>299</v>
      </c>
      <c r="C28" s="68">
        <v>20</v>
      </c>
      <c r="D28" s="68" t="s">
        <v>1108</v>
      </c>
      <c r="E28" s="69">
        <v>24159</v>
      </c>
      <c r="F28" s="68" t="s">
        <v>1109</v>
      </c>
      <c r="G28" s="73" t="s">
        <v>1110</v>
      </c>
      <c r="H28" s="139"/>
      <c r="I28" s="204"/>
    </row>
    <row r="29" spans="1:9" x14ac:dyDescent="0.25">
      <c r="A29" s="138" t="s">
        <v>869</v>
      </c>
      <c r="B29" s="70" t="s">
        <v>304</v>
      </c>
      <c r="C29" s="70">
        <v>20</v>
      </c>
      <c r="D29" s="70" t="s">
        <v>1112</v>
      </c>
      <c r="E29" s="71">
        <v>32498</v>
      </c>
      <c r="F29" s="70" t="s">
        <v>1113</v>
      </c>
      <c r="G29" s="72" t="s">
        <v>1114</v>
      </c>
      <c r="H29" s="139"/>
      <c r="I29" s="204"/>
    </row>
    <row r="30" spans="1:9" x14ac:dyDescent="0.25">
      <c r="A30" s="140" t="s">
        <v>869</v>
      </c>
      <c r="B30" s="68" t="s">
        <v>309</v>
      </c>
      <c r="C30" s="68">
        <v>20</v>
      </c>
      <c r="D30" s="68" t="s">
        <v>1116</v>
      </c>
      <c r="E30" s="69">
        <v>20811</v>
      </c>
      <c r="F30" s="68" t="s">
        <v>1117</v>
      </c>
      <c r="G30" s="73" t="s">
        <v>1118</v>
      </c>
      <c r="H30" s="139"/>
      <c r="I30" s="204"/>
    </row>
    <row r="31" spans="1:9" x14ac:dyDescent="0.25">
      <c r="A31" s="138" t="s">
        <v>869</v>
      </c>
      <c r="B31" s="70" t="s">
        <v>314</v>
      </c>
      <c r="C31" s="70">
        <v>7.6</v>
      </c>
      <c r="D31" s="70" t="s">
        <v>1120</v>
      </c>
      <c r="E31" s="71">
        <v>48522</v>
      </c>
      <c r="F31" s="70" t="s">
        <v>1121</v>
      </c>
      <c r="G31" s="72" t="s">
        <v>1122</v>
      </c>
      <c r="H31" s="139"/>
      <c r="I31" s="204"/>
    </row>
    <row r="32" spans="1:9" ht="15.75" thickBot="1" x14ac:dyDescent="0.3">
      <c r="A32" s="142" t="s">
        <v>869</v>
      </c>
      <c r="B32" s="143" t="s">
        <v>319</v>
      </c>
      <c r="C32" s="143">
        <v>20</v>
      </c>
      <c r="D32" s="143" t="s">
        <v>1124</v>
      </c>
      <c r="E32" s="144">
        <v>47333</v>
      </c>
      <c r="F32" s="143" t="s">
        <v>1125</v>
      </c>
      <c r="G32" s="145" t="s">
        <v>1126</v>
      </c>
      <c r="H32" s="146"/>
      <c r="I32" s="205"/>
    </row>
    <row r="33" spans="1:9" x14ac:dyDescent="0.25">
      <c r="A33" s="147" t="s">
        <v>869</v>
      </c>
      <c r="B33" s="148" t="s">
        <v>324</v>
      </c>
      <c r="C33" s="148">
        <v>20</v>
      </c>
      <c r="D33" s="148" t="s">
        <v>1128</v>
      </c>
      <c r="E33" s="149">
        <v>22381</v>
      </c>
      <c r="F33" s="148" t="s">
        <v>1129</v>
      </c>
      <c r="G33" s="150" t="s">
        <v>1130</v>
      </c>
      <c r="H33" s="137"/>
      <c r="I33" s="201">
        <v>42535</v>
      </c>
    </row>
    <row r="34" spans="1:9" x14ac:dyDescent="0.25">
      <c r="A34" s="140" t="s">
        <v>869</v>
      </c>
      <c r="B34" s="68" t="s">
        <v>329</v>
      </c>
      <c r="C34" s="68">
        <v>20</v>
      </c>
      <c r="D34" s="68" t="s">
        <v>1132</v>
      </c>
      <c r="E34" s="69">
        <v>40713</v>
      </c>
      <c r="F34" s="68" t="s">
        <v>1133</v>
      </c>
      <c r="G34" s="73" t="s">
        <v>1134</v>
      </c>
      <c r="H34" s="139"/>
      <c r="I34" s="204"/>
    </row>
    <row r="35" spans="1:9" x14ac:dyDescent="0.25">
      <c r="A35" s="138" t="s">
        <v>869</v>
      </c>
      <c r="B35" s="70" t="s">
        <v>334</v>
      </c>
      <c r="C35" s="70">
        <v>20</v>
      </c>
      <c r="D35" s="70" t="s">
        <v>1136</v>
      </c>
      <c r="E35" s="71">
        <v>32673</v>
      </c>
      <c r="F35" s="70" t="s">
        <v>1137</v>
      </c>
      <c r="G35" s="72" t="s">
        <v>1138</v>
      </c>
      <c r="H35" s="139"/>
      <c r="I35" s="204"/>
    </row>
    <row r="36" spans="1:9" x14ac:dyDescent="0.25">
      <c r="A36" s="151" t="s">
        <v>869</v>
      </c>
      <c r="B36" s="76" t="s">
        <v>339</v>
      </c>
      <c r="C36" s="76">
        <v>20</v>
      </c>
      <c r="D36" s="76" t="s">
        <v>1140</v>
      </c>
      <c r="E36" s="77">
        <v>25881</v>
      </c>
      <c r="F36" s="76" t="s">
        <v>1141</v>
      </c>
      <c r="G36" s="76" t="s">
        <v>1142</v>
      </c>
      <c r="H36" s="139"/>
      <c r="I36" s="204"/>
    </row>
    <row r="37" spans="1:9" x14ac:dyDescent="0.25">
      <c r="A37" s="138" t="s">
        <v>869</v>
      </c>
      <c r="B37" s="70" t="s">
        <v>344</v>
      </c>
      <c r="C37" s="70">
        <v>20</v>
      </c>
      <c r="D37" s="70" t="s">
        <v>1144</v>
      </c>
      <c r="E37" s="71">
        <v>34265</v>
      </c>
      <c r="F37" s="70" t="s">
        <v>1145</v>
      </c>
      <c r="G37" s="72" t="s">
        <v>1146</v>
      </c>
      <c r="H37" s="139"/>
      <c r="I37" s="204"/>
    </row>
    <row r="38" spans="1:9" ht="15.75" thickBot="1" x14ac:dyDescent="0.3">
      <c r="A38" s="142" t="s">
        <v>869</v>
      </c>
      <c r="B38" s="143" t="s">
        <v>349</v>
      </c>
      <c r="C38" s="143">
        <v>20</v>
      </c>
      <c r="D38" s="143" t="s">
        <v>1148</v>
      </c>
      <c r="E38" s="144">
        <v>22332</v>
      </c>
      <c r="F38" s="143" t="s">
        <v>1149</v>
      </c>
      <c r="G38" s="145" t="s">
        <v>1150</v>
      </c>
      <c r="H38" s="146"/>
      <c r="I38" s="205"/>
    </row>
    <row r="39" spans="1:9" x14ac:dyDescent="0.25">
      <c r="A39" s="133" t="s">
        <v>869</v>
      </c>
      <c r="B39" s="134" t="s">
        <v>359</v>
      </c>
      <c r="C39" s="134">
        <v>20</v>
      </c>
      <c r="D39" s="134" t="s">
        <v>1156</v>
      </c>
      <c r="E39" s="135">
        <v>22377</v>
      </c>
      <c r="F39" s="134" t="s">
        <v>1157</v>
      </c>
      <c r="G39" s="136" t="s">
        <v>1158</v>
      </c>
      <c r="H39" s="137"/>
      <c r="I39" s="127">
        <v>42542</v>
      </c>
    </row>
    <row r="40" spans="1:9" x14ac:dyDescent="0.25">
      <c r="A40" s="138" t="s">
        <v>869</v>
      </c>
      <c r="B40" s="70" t="s">
        <v>364</v>
      </c>
      <c r="C40" s="70">
        <v>18</v>
      </c>
      <c r="D40" s="70" t="s">
        <v>1160</v>
      </c>
      <c r="E40" s="71">
        <v>27932</v>
      </c>
      <c r="F40" s="70" t="s">
        <v>1161</v>
      </c>
      <c r="G40" s="72" t="s">
        <v>1162</v>
      </c>
      <c r="H40" s="139"/>
      <c r="I40" s="128"/>
    </row>
    <row r="41" spans="1:9" x14ac:dyDescent="0.25">
      <c r="A41" s="140" t="s">
        <v>869</v>
      </c>
      <c r="B41" s="68" t="s">
        <v>369</v>
      </c>
      <c r="C41" s="68">
        <v>20</v>
      </c>
      <c r="D41" s="68" t="s">
        <v>1164</v>
      </c>
      <c r="E41" s="69">
        <v>20194</v>
      </c>
      <c r="F41" s="68" t="s">
        <v>1165</v>
      </c>
      <c r="G41" s="73" t="s">
        <v>1166</v>
      </c>
      <c r="H41" s="139"/>
      <c r="I41" s="128"/>
    </row>
    <row r="42" spans="1:9" x14ac:dyDescent="0.25">
      <c r="A42" s="138" t="s">
        <v>869</v>
      </c>
      <c r="B42" s="70" t="s">
        <v>374</v>
      </c>
      <c r="C42" s="70">
        <v>20</v>
      </c>
      <c r="D42" s="70" t="s">
        <v>1168</v>
      </c>
      <c r="E42" s="71">
        <v>32620</v>
      </c>
      <c r="F42" s="70" t="s">
        <v>1169</v>
      </c>
      <c r="G42" s="72" t="s">
        <v>1170</v>
      </c>
      <c r="H42" s="139"/>
      <c r="I42" s="128"/>
    </row>
    <row r="43" spans="1:9" x14ac:dyDescent="0.25">
      <c r="A43" s="140" t="s">
        <v>869</v>
      </c>
      <c r="B43" s="68" t="s">
        <v>379</v>
      </c>
      <c r="C43" s="68">
        <v>20</v>
      </c>
      <c r="D43" s="68" t="s">
        <v>1172</v>
      </c>
      <c r="E43" s="69">
        <v>47598</v>
      </c>
      <c r="F43" s="68" t="s">
        <v>1173</v>
      </c>
      <c r="G43" s="73" t="s">
        <v>1174</v>
      </c>
      <c r="H43" s="139"/>
      <c r="I43" s="128"/>
    </row>
    <row r="44" spans="1:9" ht="15.75" thickBot="1" x14ac:dyDescent="0.3">
      <c r="A44" s="152" t="s">
        <v>869</v>
      </c>
      <c r="B44" s="153" t="s">
        <v>384</v>
      </c>
      <c r="C44" s="153">
        <v>20</v>
      </c>
      <c r="D44" s="153" t="s">
        <v>1176</v>
      </c>
      <c r="E44" s="154">
        <v>41306</v>
      </c>
      <c r="F44" s="153" t="s">
        <v>1177</v>
      </c>
      <c r="G44" s="155" t="s">
        <v>1178</v>
      </c>
      <c r="H44" s="146"/>
      <c r="I44" s="129"/>
    </row>
    <row r="45" spans="1:9" x14ac:dyDescent="0.25">
      <c r="A45" s="133" t="s">
        <v>869</v>
      </c>
      <c r="B45" s="134" t="s">
        <v>389</v>
      </c>
      <c r="C45" s="134">
        <v>20</v>
      </c>
      <c r="D45" s="134" t="s">
        <v>1180</v>
      </c>
      <c r="E45" s="135">
        <v>22777</v>
      </c>
      <c r="F45" s="134" t="s">
        <v>1181</v>
      </c>
      <c r="G45" s="136" t="s">
        <v>1182</v>
      </c>
      <c r="H45" s="156"/>
      <c r="I45" s="127">
        <v>42544</v>
      </c>
    </row>
    <row r="46" spans="1:9" x14ac:dyDescent="0.25">
      <c r="A46" s="138" t="s">
        <v>869</v>
      </c>
      <c r="B46" s="70" t="s">
        <v>394</v>
      </c>
      <c r="C46" s="70">
        <v>20</v>
      </c>
      <c r="D46" s="70" t="s">
        <v>1184</v>
      </c>
      <c r="E46" s="71">
        <v>26665</v>
      </c>
      <c r="F46" s="70" t="s">
        <v>1185</v>
      </c>
      <c r="G46" s="72" t="s">
        <v>1186</v>
      </c>
      <c r="H46" s="157"/>
      <c r="I46" s="128"/>
    </row>
    <row r="47" spans="1:9" x14ac:dyDescent="0.25">
      <c r="A47" s="140" t="s">
        <v>869</v>
      </c>
      <c r="B47" s="68" t="s">
        <v>399</v>
      </c>
      <c r="C47" s="68">
        <v>20</v>
      </c>
      <c r="D47" s="68" t="s">
        <v>1188</v>
      </c>
      <c r="E47" s="69">
        <v>32442</v>
      </c>
      <c r="F47" s="68" t="s">
        <v>1189</v>
      </c>
      <c r="G47" s="73" t="s">
        <v>1190</v>
      </c>
      <c r="H47" s="157"/>
      <c r="I47" s="128"/>
    </row>
    <row r="48" spans="1:9" x14ac:dyDescent="0.25">
      <c r="A48" s="138" t="s">
        <v>869</v>
      </c>
      <c r="B48" s="70" t="s">
        <v>404</v>
      </c>
      <c r="C48" s="70">
        <v>20</v>
      </c>
      <c r="D48" s="70" t="s">
        <v>1192</v>
      </c>
      <c r="E48" s="71">
        <v>34212</v>
      </c>
      <c r="F48" s="70" t="s">
        <v>1193</v>
      </c>
      <c r="G48" s="72" t="s">
        <v>1194</v>
      </c>
      <c r="H48" s="157"/>
      <c r="I48" s="128"/>
    </row>
    <row r="49" spans="1:9" x14ac:dyDescent="0.25">
      <c r="A49" s="140" t="s">
        <v>869</v>
      </c>
      <c r="B49" s="68" t="s">
        <v>409</v>
      </c>
      <c r="C49" s="68">
        <v>19.899999999999999</v>
      </c>
      <c r="D49" s="68" t="s">
        <v>1196</v>
      </c>
      <c r="E49" s="69">
        <v>20827</v>
      </c>
      <c r="F49" s="68" t="s">
        <v>1197</v>
      </c>
      <c r="G49" s="73" t="s">
        <v>1198</v>
      </c>
      <c r="H49" s="157"/>
      <c r="I49" s="128"/>
    </row>
    <row r="50" spans="1:9" ht="15.75" thickBot="1" x14ac:dyDescent="0.3">
      <c r="A50" s="152" t="s">
        <v>869</v>
      </c>
      <c r="B50" s="153" t="s">
        <v>414</v>
      </c>
      <c r="C50" s="153">
        <v>20</v>
      </c>
      <c r="D50" s="153" t="s">
        <v>1200</v>
      </c>
      <c r="E50" s="154">
        <v>28038</v>
      </c>
      <c r="F50" s="153" t="s">
        <v>1201</v>
      </c>
      <c r="G50" s="155" t="s">
        <v>1202</v>
      </c>
      <c r="H50" s="158"/>
      <c r="I50" s="129"/>
    </row>
    <row r="51" spans="1:9" x14ac:dyDescent="0.25">
      <c r="A51" s="133" t="s">
        <v>869</v>
      </c>
      <c r="B51" s="134" t="s">
        <v>419</v>
      </c>
      <c r="C51" s="134">
        <v>20</v>
      </c>
      <c r="D51" s="134" t="s">
        <v>1204</v>
      </c>
      <c r="E51" s="135">
        <v>32386</v>
      </c>
      <c r="F51" s="134" t="s">
        <v>1205</v>
      </c>
      <c r="G51" s="136" t="s">
        <v>1206</v>
      </c>
      <c r="H51" s="156"/>
      <c r="I51" s="201">
        <v>42549</v>
      </c>
    </row>
    <row r="52" spans="1:9" x14ac:dyDescent="0.25">
      <c r="A52" s="138" t="s">
        <v>869</v>
      </c>
      <c r="B52" s="70" t="s">
        <v>424</v>
      </c>
      <c r="C52" s="70">
        <v>20</v>
      </c>
      <c r="D52" s="70" t="s">
        <v>1208</v>
      </c>
      <c r="E52" s="71">
        <v>47348</v>
      </c>
      <c r="F52" s="70" t="s">
        <v>1209</v>
      </c>
      <c r="G52" s="72" t="s">
        <v>1210</v>
      </c>
      <c r="H52" s="157"/>
      <c r="I52" s="204"/>
    </row>
    <row r="53" spans="1:9" x14ac:dyDescent="0.25">
      <c r="A53" s="140" t="s">
        <v>869</v>
      </c>
      <c r="B53" s="68" t="s">
        <v>429</v>
      </c>
      <c r="C53" s="68">
        <v>20</v>
      </c>
      <c r="D53" s="68" t="s">
        <v>1212</v>
      </c>
      <c r="E53" s="69">
        <v>26525</v>
      </c>
      <c r="F53" s="68" t="s">
        <v>1213</v>
      </c>
      <c r="G53" s="73" t="s">
        <v>1214</v>
      </c>
      <c r="H53" s="157"/>
      <c r="I53" s="204"/>
    </row>
    <row r="54" spans="1:9" x14ac:dyDescent="0.25">
      <c r="A54" s="138" t="s">
        <v>869</v>
      </c>
      <c r="B54" s="70" t="s">
        <v>444</v>
      </c>
      <c r="C54" s="70">
        <v>20</v>
      </c>
      <c r="D54" s="70" t="s">
        <v>1224</v>
      </c>
      <c r="E54" s="71">
        <v>21125</v>
      </c>
      <c r="F54" s="70" t="s">
        <v>1225</v>
      </c>
      <c r="G54" s="72" t="s">
        <v>1226</v>
      </c>
      <c r="H54" s="157"/>
      <c r="I54" s="204"/>
    </row>
    <row r="55" spans="1:9" x14ac:dyDescent="0.25">
      <c r="A55" s="151" t="s">
        <v>869</v>
      </c>
      <c r="B55" s="76" t="s">
        <v>449</v>
      </c>
      <c r="C55" s="76">
        <v>20</v>
      </c>
      <c r="D55" s="76" t="s">
        <v>1228</v>
      </c>
      <c r="E55" s="77">
        <v>29055</v>
      </c>
      <c r="F55" s="76" t="s">
        <v>1229</v>
      </c>
      <c r="G55" s="76" t="s">
        <v>1230</v>
      </c>
      <c r="H55" s="157"/>
      <c r="I55" s="204"/>
    </row>
    <row r="56" spans="1:9" ht="15.75" thickBot="1" x14ac:dyDescent="0.3">
      <c r="A56" s="152" t="s">
        <v>869</v>
      </c>
      <c r="B56" s="153" t="s">
        <v>454</v>
      </c>
      <c r="C56" s="153">
        <v>20</v>
      </c>
      <c r="D56" s="153" t="s">
        <v>1232</v>
      </c>
      <c r="E56" s="154">
        <v>24299</v>
      </c>
      <c r="F56" s="153" t="s">
        <v>1233</v>
      </c>
      <c r="G56" s="155" t="s">
        <v>1234</v>
      </c>
      <c r="H56" s="158"/>
      <c r="I56" s="205"/>
    </row>
    <row r="57" spans="1:9" x14ac:dyDescent="0.25">
      <c r="A57" s="133" t="s">
        <v>869</v>
      </c>
      <c r="B57" s="134" t="s">
        <v>459</v>
      </c>
      <c r="C57" s="134">
        <v>20</v>
      </c>
      <c r="D57" s="134" t="s">
        <v>1236</v>
      </c>
      <c r="E57" s="135">
        <v>20127</v>
      </c>
      <c r="F57" s="134" t="s">
        <v>1237</v>
      </c>
      <c r="G57" s="136" t="s">
        <v>1238</v>
      </c>
      <c r="H57" s="156"/>
      <c r="I57" s="206">
        <v>42551</v>
      </c>
    </row>
    <row r="58" spans="1:9" x14ac:dyDescent="0.25">
      <c r="A58" s="138" t="s">
        <v>869</v>
      </c>
      <c r="B58" s="70" t="s">
        <v>464</v>
      </c>
      <c r="C58" s="70">
        <v>20</v>
      </c>
      <c r="D58" s="70" t="s">
        <v>1240</v>
      </c>
      <c r="E58" s="71">
        <v>20560</v>
      </c>
      <c r="F58" s="70" t="s">
        <v>1241</v>
      </c>
      <c r="G58" s="72" t="s">
        <v>1242</v>
      </c>
      <c r="H58" s="157"/>
      <c r="I58" s="207"/>
    </row>
    <row r="59" spans="1:9" x14ac:dyDescent="0.25">
      <c r="A59" s="159" t="s">
        <v>869</v>
      </c>
      <c r="B59" s="95" t="s">
        <v>469</v>
      </c>
      <c r="C59" s="95">
        <v>20</v>
      </c>
      <c r="D59" s="95" t="s">
        <v>1244</v>
      </c>
      <c r="E59" s="96">
        <v>34492</v>
      </c>
      <c r="F59" s="95" t="s">
        <v>1245</v>
      </c>
      <c r="G59" s="97" t="s">
        <v>1246</v>
      </c>
      <c r="H59" s="157"/>
      <c r="I59" s="207"/>
    </row>
    <row r="60" spans="1:9" x14ac:dyDescent="0.25">
      <c r="A60" s="160" t="s">
        <v>869</v>
      </c>
      <c r="B60" s="98" t="s">
        <v>479</v>
      </c>
      <c r="C60" s="98">
        <v>20</v>
      </c>
      <c r="D60" s="98" t="s">
        <v>1252</v>
      </c>
      <c r="E60" s="99">
        <v>27050</v>
      </c>
      <c r="F60" s="98" t="s">
        <v>1253</v>
      </c>
      <c r="G60" s="100" t="s">
        <v>1254</v>
      </c>
      <c r="H60" s="157"/>
      <c r="I60" s="207"/>
    </row>
    <row r="61" spans="1:9" ht="15.75" thickBot="1" x14ac:dyDescent="0.3">
      <c r="A61" s="152" t="s">
        <v>869</v>
      </c>
      <c r="B61" s="153" t="s">
        <v>244</v>
      </c>
      <c r="C61" s="153">
        <v>18.399999999999999</v>
      </c>
      <c r="D61" s="153" t="s">
        <v>1064</v>
      </c>
      <c r="E61" s="154">
        <v>47322</v>
      </c>
      <c r="F61" s="153" t="s">
        <v>1065</v>
      </c>
      <c r="G61" s="155" t="s">
        <v>1066</v>
      </c>
      <c r="H61" s="158"/>
      <c r="I61" s="208"/>
    </row>
    <row r="62" spans="1:9" ht="15.75" thickBot="1" x14ac:dyDescent="0.3">
      <c r="A62" s="142" t="s">
        <v>869</v>
      </c>
      <c r="B62" s="143" t="s">
        <v>309</v>
      </c>
      <c r="C62" s="143">
        <v>20</v>
      </c>
      <c r="D62" s="143" t="s">
        <v>1116</v>
      </c>
      <c r="E62" s="144">
        <v>20811</v>
      </c>
      <c r="F62" s="143" t="s">
        <v>1117</v>
      </c>
      <c r="G62" s="145" t="s">
        <v>1118</v>
      </c>
      <c r="H62" s="212" t="s">
        <v>2537</v>
      </c>
      <c r="I62" s="213"/>
    </row>
    <row r="63" spans="1:9" x14ac:dyDescent="0.25">
      <c r="A63" s="133" t="s">
        <v>869</v>
      </c>
      <c r="B63" s="134" t="s">
        <v>259</v>
      </c>
      <c r="C63" s="134">
        <v>20</v>
      </c>
      <c r="D63" s="134" t="s">
        <v>1076</v>
      </c>
      <c r="E63" s="135">
        <v>20069</v>
      </c>
      <c r="F63" s="134" t="s">
        <v>1077</v>
      </c>
      <c r="G63" s="136" t="s">
        <v>1078</v>
      </c>
      <c r="H63" s="137"/>
      <c r="I63" s="209" t="s">
        <v>2536</v>
      </c>
    </row>
    <row r="64" spans="1:9" x14ac:dyDescent="0.25">
      <c r="A64" s="138" t="s">
        <v>869</v>
      </c>
      <c r="B64" s="70" t="s">
        <v>264</v>
      </c>
      <c r="C64" s="70">
        <v>20</v>
      </c>
      <c r="D64" s="70" t="s">
        <v>1080</v>
      </c>
      <c r="E64" s="71">
        <v>20205</v>
      </c>
      <c r="F64" s="70" t="s">
        <v>1081</v>
      </c>
      <c r="G64" s="72" t="s">
        <v>1082</v>
      </c>
      <c r="H64" s="139"/>
      <c r="I64" s="210"/>
    </row>
    <row r="65" spans="1:9" x14ac:dyDescent="0.25">
      <c r="A65" s="140" t="s">
        <v>869</v>
      </c>
      <c r="B65" s="68" t="s">
        <v>269</v>
      </c>
      <c r="C65" s="68">
        <v>20</v>
      </c>
      <c r="D65" s="68" t="s">
        <v>1084</v>
      </c>
      <c r="E65" s="69">
        <v>22364</v>
      </c>
      <c r="F65" s="68" t="s">
        <v>1085</v>
      </c>
      <c r="G65" s="73" t="s">
        <v>1086</v>
      </c>
      <c r="H65" s="139"/>
      <c r="I65" s="210"/>
    </row>
    <row r="66" spans="1:9" x14ac:dyDescent="0.25">
      <c r="A66" s="140" t="s">
        <v>869</v>
      </c>
      <c r="B66" s="68" t="s">
        <v>279</v>
      </c>
      <c r="C66" s="68">
        <v>20</v>
      </c>
      <c r="D66" s="68" t="s">
        <v>1092</v>
      </c>
      <c r="E66" s="69">
        <v>20537</v>
      </c>
      <c r="F66" s="68" t="s">
        <v>1093</v>
      </c>
      <c r="G66" s="73" t="s">
        <v>1094</v>
      </c>
      <c r="H66" s="139"/>
      <c r="I66" s="210"/>
    </row>
    <row r="67" spans="1:9" x14ac:dyDescent="0.25">
      <c r="A67" s="141" t="s">
        <v>869</v>
      </c>
      <c r="B67" s="78" t="s">
        <v>284</v>
      </c>
      <c r="C67" s="78">
        <v>20</v>
      </c>
      <c r="D67" s="78" t="s">
        <v>1096</v>
      </c>
      <c r="E67" s="79">
        <v>20122</v>
      </c>
      <c r="F67" s="78" t="s">
        <v>1097</v>
      </c>
      <c r="G67" s="78" t="s">
        <v>1098</v>
      </c>
      <c r="H67" s="139"/>
      <c r="I67" s="210"/>
    </row>
    <row r="68" spans="1:9" ht="15.75" thickBot="1" x14ac:dyDescent="0.3">
      <c r="A68" s="142" t="s">
        <v>869</v>
      </c>
      <c r="B68" s="143" t="s">
        <v>289</v>
      </c>
      <c r="C68" s="143">
        <v>20</v>
      </c>
      <c r="D68" s="143" t="s">
        <v>1100</v>
      </c>
      <c r="E68" s="144">
        <v>24280</v>
      </c>
      <c r="F68" s="143" t="s">
        <v>1101</v>
      </c>
      <c r="G68" s="145" t="s">
        <v>1102</v>
      </c>
      <c r="H68" s="146"/>
      <c r="I68" s="211"/>
    </row>
    <row r="69" spans="1:9" x14ac:dyDescent="0.25">
      <c r="A69" s="133" t="s">
        <v>869</v>
      </c>
      <c r="B69" s="134" t="s">
        <v>419</v>
      </c>
      <c r="C69" s="134">
        <v>20</v>
      </c>
      <c r="D69" s="134" t="s">
        <v>1204</v>
      </c>
      <c r="E69" s="135">
        <v>32386</v>
      </c>
      <c r="F69" s="134" t="s">
        <v>1205</v>
      </c>
      <c r="G69" s="136" t="s">
        <v>1206</v>
      </c>
      <c r="H69" s="156"/>
    </row>
    <row r="70" spans="1:9" x14ac:dyDescent="0.25">
      <c r="A70" s="138" t="s">
        <v>869</v>
      </c>
      <c r="B70" s="70" t="s">
        <v>424</v>
      </c>
      <c r="C70" s="70">
        <v>20</v>
      </c>
      <c r="D70" s="70" t="s">
        <v>1208</v>
      </c>
      <c r="E70" s="71">
        <v>47348</v>
      </c>
      <c r="F70" s="70" t="s">
        <v>1209</v>
      </c>
      <c r="G70" s="72" t="s">
        <v>1210</v>
      </c>
      <c r="H70" s="157"/>
    </row>
  </sheetData>
  <mergeCells count="10">
    <mergeCell ref="I33:I38"/>
    <mergeCell ref="I51:I56"/>
    <mergeCell ref="I57:I61"/>
    <mergeCell ref="I63:I68"/>
    <mergeCell ref="H62:I62"/>
    <mergeCell ref="I3:I8"/>
    <mergeCell ref="I9:I14"/>
    <mergeCell ref="I15:I20"/>
    <mergeCell ref="I21:I26"/>
    <mergeCell ref="I27:I3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64"/>
  <sheetViews>
    <sheetView workbookViewId="0">
      <selection activeCell="B55" sqref="B55:M62"/>
    </sheetView>
  </sheetViews>
  <sheetFormatPr defaultRowHeight="15" x14ac:dyDescent="0.25"/>
  <cols>
    <col min="1" max="1" width="4.7109375" customWidth="1"/>
    <col min="2" max="13" width="7" customWidth="1"/>
    <col min="14" max="15" width="5" customWidth="1"/>
    <col min="16" max="16" width="11" customWidth="1"/>
  </cols>
  <sheetData>
    <row r="1" spans="1:27" x14ac:dyDescent="0.25">
      <c r="A1" s="7" t="s">
        <v>1671</v>
      </c>
    </row>
    <row r="4" spans="1:27" x14ac:dyDescent="0.25">
      <c r="A4" s="7" t="s">
        <v>1673</v>
      </c>
    </row>
    <row r="5" spans="1:27" x14ac:dyDescent="0.25">
      <c r="A5" s="217" t="s">
        <v>1668</v>
      </c>
      <c r="B5" s="217"/>
      <c r="C5" s="217"/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</row>
    <row r="6" spans="1:27" x14ac:dyDescent="0.25">
      <c r="B6" s="216" t="s">
        <v>1666</v>
      </c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P6" s="216" t="s">
        <v>1667</v>
      </c>
      <c r="Q6" s="216"/>
      <c r="R6" s="216"/>
      <c r="S6" s="216"/>
      <c r="T6" s="216"/>
      <c r="U6" s="216"/>
      <c r="V6" s="216"/>
      <c r="W6" s="216"/>
      <c r="X6" s="216"/>
      <c r="Y6" s="216"/>
      <c r="Z6" s="216"/>
      <c r="AA6" s="216"/>
    </row>
    <row r="7" spans="1:27" x14ac:dyDescent="0.25">
      <c r="A7" s="188"/>
      <c r="B7" s="188">
        <v>1</v>
      </c>
      <c r="C7" s="188">
        <v>2</v>
      </c>
      <c r="D7" s="188">
        <v>3</v>
      </c>
      <c r="E7" s="188">
        <v>4</v>
      </c>
      <c r="F7" s="188">
        <v>5</v>
      </c>
      <c r="G7" s="188">
        <v>6</v>
      </c>
      <c r="H7" s="188">
        <v>7</v>
      </c>
      <c r="I7" s="188">
        <v>8</v>
      </c>
      <c r="J7" s="188">
        <v>9</v>
      </c>
      <c r="K7" s="188">
        <v>10</v>
      </c>
      <c r="L7" s="188">
        <v>11</v>
      </c>
      <c r="M7" s="188">
        <v>12</v>
      </c>
      <c r="O7" s="15"/>
      <c r="P7" s="16">
        <v>1</v>
      </c>
      <c r="Q7" s="16">
        <v>2</v>
      </c>
      <c r="R7" s="16">
        <v>3</v>
      </c>
      <c r="S7" s="16">
        <v>4</v>
      </c>
      <c r="T7" s="16">
        <v>5</v>
      </c>
      <c r="U7" s="16">
        <v>6</v>
      </c>
      <c r="V7" s="16">
        <v>7</v>
      </c>
      <c r="W7" s="16">
        <v>8</v>
      </c>
      <c r="X7" s="16">
        <v>9</v>
      </c>
      <c r="Y7" s="16">
        <v>10</v>
      </c>
      <c r="Z7" s="16">
        <v>11</v>
      </c>
      <c r="AA7" s="16">
        <v>12</v>
      </c>
    </row>
    <row r="8" spans="1:27" x14ac:dyDescent="0.25">
      <c r="A8" s="189" t="s">
        <v>1658</v>
      </c>
      <c r="B8" s="190" t="s">
        <v>6</v>
      </c>
      <c r="C8" s="190" t="s">
        <v>11</v>
      </c>
      <c r="D8" s="190" t="s">
        <v>16</v>
      </c>
      <c r="E8" s="190" t="s">
        <v>21</v>
      </c>
      <c r="F8" s="190" t="s">
        <v>26</v>
      </c>
      <c r="G8" s="190" t="s">
        <v>31</v>
      </c>
      <c r="H8" s="190" t="s">
        <v>36</v>
      </c>
      <c r="I8" s="190" t="s">
        <v>41</v>
      </c>
      <c r="J8" s="190" t="s">
        <v>46</v>
      </c>
      <c r="K8" s="190" t="s">
        <v>51</v>
      </c>
      <c r="L8" s="190" t="s">
        <v>56</v>
      </c>
      <c r="M8" s="190" t="s">
        <v>61</v>
      </c>
      <c r="N8" s="9"/>
      <c r="O8" s="13" t="s">
        <v>1658</v>
      </c>
      <c r="P8" s="14" t="s">
        <v>8</v>
      </c>
      <c r="Q8" s="14" t="s">
        <v>13</v>
      </c>
      <c r="R8" s="14" t="s">
        <v>18</v>
      </c>
      <c r="S8" s="14" t="s">
        <v>23</v>
      </c>
      <c r="T8" s="14" t="s">
        <v>28</v>
      </c>
      <c r="U8" s="14" t="s">
        <v>33</v>
      </c>
      <c r="V8" s="14" t="s">
        <v>38</v>
      </c>
      <c r="W8" s="14" t="s">
        <v>43</v>
      </c>
      <c r="X8" s="14" t="s">
        <v>48</v>
      </c>
      <c r="Y8" s="14" t="s">
        <v>53</v>
      </c>
      <c r="Z8" s="14" t="s">
        <v>58</v>
      </c>
      <c r="AA8" s="14" t="s">
        <v>63</v>
      </c>
    </row>
    <row r="9" spans="1:27" x14ac:dyDescent="0.25">
      <c r="A9" s="189" t="s">
        <v>1659</v>
      </c>
      <c r="B9" s="191" t="s">
        <v>66</v>
      </c>
      <c r="C9" s="191" t="s">
        <v>71</v>
      </c>
      <c r="D9" s="191" t="s">
        <v>76</v>
      </c>
      <c r="E9" s="191" t="s">
        <v>81</v>
      </c>
      <c r="F9" s="191" t="s">
        <v>86</v>
      </c>
      <c r="G9" s="191" t="s">
        <v>91</v>
      </c>
      <c r="H9" s="191" t="s">
        <v>96</v>
      </c>
      <c r="I9" s="191" t="s">
        <v>101</v>
      </c>
      <c r="J9" s="191" t="s">
        <v>106</v>
      </c>
      <c r="K9" s="191" t="s">
        <v>111</v>
      </c>
      <c r="L9" s="191" t="s">
        <v>116</v>
      </c>
      <c r="M9" s="191" t="s">
        <v>121</v>
      </c>
      <c r="N9" s="9"/>
      <c r="O9" s="13" t="s">
        <v>1659</v>
      </c>
      <c r="P9" s="14" t="s">
        <v>68</v>
      </c>
      <c r="Q9" s="14" t="s">
        <v>73</v>
      </c>
      <c r="R9" s="14" t="s">
        <v>78</v>
      </c>
      <c r="S9" s="14" t="s">
        <v>83</v>
      </c>
      <c r="T9" s="14" t="s">
        <v>88</v>
      </c>
      <c r="U9" s="14" t="s">
        <v>93</v>
      </c>
      <c r="V9" s="14" t="s">
        <v>98</v>
      </c>
      <c r="W9" s="14" t="s">
        <v>103</v>
      </c>
      <c r="X9" s="14" t="s">
        <v>108</v>
      </c>
      <c r="Y9" s="14" t="s">
        <v>113</v>
      </c>
      <c r="Z9" s="14" t="s">
        <v>118</v>
      </c>
      <c r="AA9" s="14" t="s">
        <v>123</v>
      </c>
    </row>
    <row r="10" spans="1:27" x14ac:dyDescent="0.25">
      <c r="A10" s="189" t="s">
        <v>1660</v>
      </c>
      <c r="B10" s="192" t="s">
        <v>126</v>
      </c>
      <c r="C10" s="192" t="s">
        <v>131</v>
      </c>
      <c r="D10" s="192" t="s">
        <v>136</v>
      </c>
      <c r="E10" s="192" t="s">
        <v>141</v>
      </c>
      <c r="F10" s="192" t="s">
        <v>146</v>
      </c>
      <c r="G10" s="192" t="s">
        <v>151</v>
      </c>
      <c r="H10" s="192" t="s">
        <v>156</v>
      </c>
      <c r="I10" s="192" t="s">
        <v>161</v>
      </c>
      <c r="J10" s="192" t="s">
        <v>166</v>
      </c>
      <c r="K10" s="192" t="s">
        <v>171</v>
      </c>
      <c r="L10" s="192" t="s">
        <v>176</v>
      </c>
      <c r="M10" s="192" t="s">
        <v>181</v>
      </c>
      <c r="N10" s="9"/>
      <c r="O10" s="13" t="s">
        <v>1660</v>
      </c>
      <c r="P10" s="14" t="s">
        <v>128</v>
      </c>
      <c r="Q10" s="14" t="s">
        <v>133</v>
      </c>
      <c r="R10" s="14" t="s">
        <v>138</v>
      </c>
      <c r="S10" s="14" t="s">
        <v>143</v>
      </c>
      <c r="T10" s="14" t="s">
        <v>148</v>
      </c>
      <c r="U10" s="14" t="s">
        <v>153</v>
      </c>
      <c r="V10" s="14" t="s">
        <v>158</v>
      </c>
      <c r="W10" s="14" t="s">
        <v>163</v>
      </c>
      <c r="X10" s="14" t="s">
        <v>168</v>
      </c>
      <c r="Y10" s="14" t="s">
        <v>173</v>
      </c>
      <c r="Z10" s="14" t="s">
        <v>178</v>
      </c>
      <c r="AA10" s="14" t="s">
        <v>183</v>
      </c>
    </row>
    <row r="11" spans="1:27" x14ac:dyDescent="0.25">
      <c r="A11" s="189" t="s">
        <v>1661</v>
      </c>
      <c r="B11" s="193" t="s">
        <v>186</v>
      </c>
      <c r="C11" s="193" t="s">
        <v>191</v>
      </c>
      <c r="D11" s="193" t="s">
        <v>196</v>
      </c>
      <c r="E11" s="193" t="s">
        <v>201</v>
      </c>
      <c r="F11" s="193" t="s">
        <v>206</v>
      </c>
      <c r="G11" s="193" t="s">
        <v>211</v>
      </c>
      <c r="H11" s="193" t="s">
        <v>216</v>
      </c>
      <c r="I11" s="193" t="s">
        <v>221</v>
      </c>
      <c r="J11" s="193" t="s">
        <v>226</v>
      </c>
      <c r="K11" s="193" t="s">
        <v>231</v>
      </c>
      <c r="L11" s="193" t="s">
        <v>236</v>
      </c>
      <c r="M11" s="193" t="s">
        <v>241</v>
      </c>
      <c r="N11" s="9"/>
      <c r="O11" s="13" t="s">
        <v>1661</v>
      </c>
      <c r="P11" s="14" t="s">
        <v>188</v>
      </c>
      <c r="Q11" s="14" t="s">
        <v>193</v>
      </c>
      <c r="R11" s="14" t="s">
        <v>198</v>
      </c>
      <c r="S11" s="14" t="s">
        <v>203</v>
      </c>
      <c r="T11" s="14" t="s">
        <v>208</v>
      </c>
      <c r="U11" s="14" t="s">
        <v>213</v>
      </c>
      <c r="V11" s="14" t="s">
        <v>218</v>
      </c>
      <c r="W11" s="14" t="s">
        <v>223</v>
      </c>
      <c r="X11" s="14" t="s">
        <v>228</v>
      </c>
      <c r="Y11" s="14" t="s">
        <v>233</v>
      </c>
      <c r="Z11" s="14" t="s">
        <v>238</v>
      </c>
      <c r="AA11" s="14" t="s">
        <v>243</v>
      </c>
    </row>
    <row r="12" spans="1:27" x14ac:dyDescent="0.25">
      <c r="A12" s="189" t="s">
        <v>1662</v>
      </c>
      <c r="B12" s="194" t="s">
        <v>246</v>
      </c>
      <c r="C12" s="194" t="s">
        <v>251</v>
      </c>
      <c r="D12" s="194" t="s">
        <v>256</v>
      </c>
      <c r="E12" s="194" t="s">
        <v>261</v>
      </c>
      <c r="F12" s="194" t="s">
        <v>266</v>
      </c>
      <c r="G12" s="194" t="s">
        <v>271</v>
      </c>
      <c r="H12" s="194" t="s">
        <v>276</v>
      </c>
      <c r="I12" s="194" t="s">
        <v>281</v>
      </c>
      <c r="J12" s="194" t="s">
        <v>286</v>
      </c>
      <c r="K12" s="194" t="s">
        <v>291</v>
      </c>
      <c r="L12" s="194" t="s">
        <v>296</v>
      </c>
      <c r="M12" s="194" t="s">
        <v>301</v>
      </c>
      <c r="N12" s="9"/>
      <c r="O12" s="13" t="s">
        <v>1662</v>
      </c>
      <c r="P12" s="14" t="s">
        <v>248</v>
      </c>
      <c r="Q12" s="14" t="s">
        <v>253</v>
      </c>
      <c r="R12" s="14" t="s">
        <v>258</v>
      </c>
      <c r="S12" s="14" t="s">
        <v>263</v>
      </c>
      <c r="T12" s="14" t="s">
        <v>268</v>
      </c>
      <c r="U12" s="14" t="s">
        <v>273</v>
      </c>
      <c r="V12" s="14" t="s">
        <v>278</v>
      </c>
      <c r="W12" s="14" t="s">
        <v>283</v>
      </c>
      <c r="X12" s="14" t="s">
        <v>288</v>
      </c>
      <c r="Y12" s="14" t="s">
        <v>293</v>
      </c>
      <c r="Z12" s="14" t="s">
        <v>298</v>
      </c>
      <c r="AA12" s="14" t="s">
        <v>303</v>
      </c>
    </row>
    <row r="13" spans="1:27" x14ac:dyDescent="0.25">
      <c r="A13" s="189" t="s">
        <v>1663</v>
      </c>
      <c r="B13" s="195" t="s">
        <v>306</v>
      </c>
      <c r="C13" s="195" t="s">
        <v>311</v>
      </c>
      <c r="D13" s="195" t="s">
        <v>316</v>
      </c>
      <c r="E13" s="195" t="s">
        <v>321</v>
      </c>
      <c r="F13" s="195" t="s">
        <v>326</v>
      </c>
      <c r="G13" s="195" t="s">
        <v>331</v>
      </c>
      <c r="H13" s="195" t="s">
        <v>336</v>
      </c>
      <c r="I13" s="195" t="s">
        <v>341</v>
      </c>
      <c r="J13" s="195" t="s">
        <v>346</v>
      </c>
      <c r="K13" s="195" t="s">
        <v>351</v>
      </c>
      <c r="L13" s="195" t="s">
        <v>356</v>
      </c>
      <c r="M13" s="195" t="s">
        <v>361</v>
      </c>
      <c r="N13" s="9"/>
      <c r="O13" s="13" t="s">
        <v>1663</v>
      </c>
      <c r="P13" s="14" t="s">
        <v>308</v>
      </c>
      <c r="Q13" s="14" t="s">
        <v>313</v>
      </c>
      <c r="R13" s="14" t="s">
        <v>318</v>
      </c>
      <c r="S13" s="14" t="s">
        <v>323</v>
      </c>
      <c r="T13" s="14" t="s">
        <v>328</v>
      </c>
      <c r="U13" s="14" t="s">
        <v>333</v>
      </c>
      <c r="V13" s="14" t="s">
        <v>338</v>
      </c>
      <c r="W13" s="14" t="s">
        <v>343</v>
      </c>
      <c r="X13" s="14" t="s">
        <v>348</v>
      </c>
      <c r="Y13" s="14" t="s">
        <v>353</v>
      </c>
      <c r="Z13" s="14" t="s">
        <v>358</v>
      </c>
      <c r="AA13" s="14" t="s">
        <v>363</v>
      </c>
    </row>
    <row r="14" spans="1:27" x14ac:dyDescent="0.25">
      <c r="A14" s="189" t="s">
        <v>1664</v>
      </c>
      <c r="B14" s="196" t="s">
        <v>366</v>
      </c>
      <c r="C14" s="196" t="s">
        <v>371</v>
      </c>
      <c r="D14" s="196" t="s">
        <v>376</v>
      </c>
      <c r="E14" s="196" t="s">
        <v>381</v>
      </c>
      <c r="F14" s="196" t="s">
        <v>386</v>
      </c>
      <c r="G14" s="196" t="s">
        <v>391</v>
      </c>
      <c r="H14" s="196" t="s">
        <v>396</v>
      </c>
      <c r="I14" s="196" t="s">
        <v>401</v>
      </c>
      <c r="J14" s="196" t="s">
        <v>406</v>
      </c>
      <c r="K14" s="196" t="s">
        <v>411</v>
      </c>
      <c r="L14" s="196" t="s">
        <v>416</v>
      </c>
      <c r="M14" s="196" t="s">
        <v>421</v>
      </c>
      <c r="N14" s="9"/>
      <c r="O14" s="13" t="s">
        <v>1664</v>
      </c>
      <c r="P14" s="14" t="s">
        <v>368</v>
      </c>
      <c r="Q14" s="14" t="s">
        <v>373</v>
      </c>
      <c r="R14" s="14" t="s">
        <v>378</v>
      </c>
      <c r="S14" s="14" t="s">
        <v>383</v>
      </c>
      <c r="T14" s="14" t="s">
        <v>388</v>
      </c>
      <c r="U14" s="14" t="s">
        <v>393</v>
      </c>
      <c r="V14" s="14" t="s">
        <v>398</v>
      </c>
      <c r="W14" s="14" t="s">
        <v>403</v>
      </c>
      <c r="X14" s="14" t="s">
        <v>408</v>
      </c>
      <c r="Y14" s="14" t="s">
        <v>413</v>
      </c>
      <c r="Z14" s="14" t="s">
        <v>418</v>
      </c>
      <c r="AA14" s="14" t="s">
        <v>423</v>
      </c>
    </row>
    <row r="15" spans="1:27" x14ac:dyDescent="0.25">
      <c r="A15" s="189" t="s">
        <v>1665</v>
      </c>
      <c r="B15" s="197" t="s">
        <v>426</v>
      </c>
      <c r="C15" s="197" t="s">
        <v>431</v>
      </c>
      <c r="D15" s="197" t="s">
        <v>436</v>
      </c>
      <c r="E15" s="197" t="s">
        <v>441</v>
      </c>
      <c r="F15" s="197" t="s">
        <v>446</v>
      </c>
      <c r="G15" s="197" t="s">
        <v>451</v>
      </c>
      <c r="H15" s="197" t="s">
        <v>456</v>
      </c>
      <c r="I15" s="197" t="s">
        <v>461</v>
      </c>
      <c r="J15" s="197" t="s">
        <v>466</v>
      </c>
      <c r="K15" s="197" t="s">
        <v>471</v>
      </c>
      <c r="L15" s="197" t="s">
        <v>476</v>
      </c>
      <c r="M15" s="197" t="s">
        <v>481</v>
      </c>
      <c r="N15" s="9"/>
      <c r="O15" s="13" t="s">
        <v>1665</v>
      </c>
      <c r="P15" s="14" t="s">
        <v>428</v>
      </c>
      <c r="Q15" s="14" t="s">
        <v>433</v>
      </c>
      <c r="R15" s="14" t="s">
        <v>438</v>
      </c>
      <c r="S15" s="14" t="s">
        <v>443</v>
      </c>
      <c r="T15" s="14" t="s">
        <v>448</v>
      </c>
      <c r="U15" s="14" t="s">
        <v>453</v>
      </c>
      <c r="V15" s="14" t="s">
        <v>458</v>
      </c>
      <c r="W15" s="14" t="s">
        <v>463</v>
      </c>
      <c r="X15" s="14" t="s">
        <v>468</v>
      </c>
      <c r="Y15" s="14" t="s">
        <v>473</v>
      </c>
      <c r="Z15" s="14" t="s">
        <v>478</v>
      </c>
      <c r="AA15" s="14" t="s">
        <v>483</v>
      </c>
    </row>
    <row r="16" spans="1:27" x14ac:dyDescent="0.2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x14ac:dyDescent="0.2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x14ac:dyDescent="0.25">
      <c r="A20" s="214" t="s">
        <v>1669</v>
      </c>
      <c r="B20" s="214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</row>
    <row r="21" spans="1:27" x14ac:dyDescent="0.25">
      <c r="A21" s="10" t="s">
        <v>1674</v>
      </c>
      <c r="B21" s="215" t="s">
        <v>1666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9"/>
      <c r="O21" s="9"/>
      <c r="P21" s="215" t="s">
        <v>1667</v>
      </c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</row>
    <row r="22" spans="1:27" x14ac:dyDescent="0.25">
      <c r="A22" s="188"/>
      <c r="B22" s="188">
        <v>1</v>
      </c>
      <c r="C22" s="188">
        <v>2</v>
      </c>
      <c r="D22" s="188">
        <v>3</v>
      </c>
      <c r="E22" s="188">
        <v>4</v>
      </c>
      <c r="F22" s="188">
        <v>5</v>
      </c>
      <c r="G22" s="188">
        <v>6</v>
      </c>
      <c r="H22" s="188">
        <v>7</v>
      </c>
      <c r="I22" s="188">
        <v>8</v>
      </c>
      <c r="J22" s="188">
        <v>9</v>
      </c>
      <c r="K22" s="188">
        <v>10</v>
      </c>
      <c r="L22" s="188">
        <v>11</v>
      </c>
      <c r="M22" s="188">
        <v>12</v>
      </c>
      <c r="N22" s="9"/>
      <c r="O22" s="12"/>
      <c r="P22" s="13">
        <v>1</v>
      </c>
      <c r="Q22" s="13">
        <v>2</v>
      </c>
      <c r="R22" s="13">
        <v>3</v>
      </c>
      <c r="S22" s="13">
        <v>4</v>
      </c>
      <c r="T22" s="13">
        <v>5</v>
      </c>
      <c r="U22" s="13">
        <v>6</v>
      </c>
      <c r="V22" s="13">
        <v>7</v>
      </c>
      <c r="W22" s="13">
        <v>8</v>
      </c>
      <c r="X22" s="13">
        <v>9</v>
      </c>
      <c r="Y22" s="13">
        <v>10</v>
      </c>
      <c r="Z22" s="13">
        <v>11</v>
      </c>
      <c r="AA22" s="13">
        <v>12</v>
      </c>
    </row>
    <row r="23" spans="1:27" x14ac:dyDescent="0.25">
      <c r="A23" s="189" t="s">
        <v>1658</v>
      </c>
      <c r="B23" s="190" t="s">
        <v>486</v>
      </c>
      <c r="C23" s="190" t="s">
        <v>490</v>
      </c>
      <c r="D23" s="190" t="s">
        <v>494</v>
      </c>
      <c r="E23" s="190" t="s">
        <v>498</v>
      </c>
      <c r="F23" s="190" t="s">
        <v>502</v>
      </c>
      <c r="G23" s="190" t="s">
        <v>506</v>
      </c>
      <c r="H23" s="190" t="s">
        <v>510</v>
      </c>
      <c r="I23" s="190" t="s">
        <v>514</v>
      </c>
      <c r="J23" s="190" t="s">
        <v>518</v>
      </c>
      <c r="K23" s="190" t="s">
        <v>522</v>
      </c>
      <c r="L23" s="190" t="s">
        <v>526</v>
      </c>
      <c r="M23" s="190" t="s">
        <v>530</v>
      </c>
      <c r="N23" s="9"/>
      <c r="O23" s="13" t="s">
        <v>1658</v>
      </c>
      <c r="P23" s="14" t="s">
        <v>488</v>
      </c>
      <c r="Q23" s="14" t="s">
        <v>492</v>
      </c>
      <c r="R23" s="14" t="s">
        <v>496</v>
      </c>
      <c r="S23" s="14" t="s">
        <v>500</v>
      </c>
      <c r="T23" s="14" t="s">
        <v>504</v>
      </c>
      <c r="U23" s="14" t="s">
        <v>508</v>
      </c>
      <c r="V23" s="14" t="s">
        <v>512</v>
      </c>
      <c r="W23" s="14" t="s">
        <v>516</v>
      </c>
      <c r="X23" s="14" t="s">
        <v>520</v>
      </c>
      <c r="Y23" s="14" t="s">
        <v>524</v>
      </c>
      <c r="Z23" s="14" t="s">
        <v>528</v>
      </c>
      <c r="AA23" s="14" t="s">
        <v>532</v>
      </c>
    </row>
    <row r="24" spans="1:27" x14ac:dyDescent="0.25">
      <c r="A24" s="189" t="s">
        <v>1659</v>
      </c>
      <c r="B24" s="191" t="s">
        <v>534</v>
      </c>
      <c r="C24" s="191" t="s">
        <v>538</v>
      </c>
      <c r="D24" s="191" t="s">
        <v>542</v>
      </c>
      <c r="E24" s="191" t="s">
        <v>546</v>
      </c>
      <c r="F24" s="191" t="s">
        <v>550</v>
      </c>
      <c r="G24" s="191" t="s">
        <v>554</v>
      </c>
      <c r="H24" s="191" t="s">
        <v>558</v>
      </c>
      <c r="I24" s="191" t="s">
        <v>562</v>
      </c>
      <c r="J24" s="191" t="s">
        <v>566</v>
      </c>
      <c r="K24" s="191" t="s">
        <v>570</v>
      </c>
      <c r="L24" s="191" t="s">
        <v>574</v>
      </c>
      <c r="M24" s="191" t="s">
        <v>578</v>
      </c>
      <c r="N24" s="9"/>
      <c r="O24" s="13" t="s">
        <v>1659</v>
      </c>
      <c r="P24" s="14" t="s">
        <v>536</v>
      </c>
      <c r="Q24" s="14" t="s">
        <v>540</v>
      </c>
      <c r="R24" s="14" t="s">
        <v>544</v>
      </c>
      <c r="S24" s="14" t="s">
        <v>548</v>
      </c>
      <c r="T24" s="14" t="s">
        <v>552</v>
      </c>
      <c r="U24" s="14" t="s">
        <v>556</v>
      </c>
      <c r="V24" s="14" t="s">
        <v>560</v>
      </c>
      <c r="W24" s="14" t="s">
        <v>564</v>
      </c>
      <c r="X24" s="14" t="s">
        <v>568</v>
      </c>
      <c r="Y24" s="14" t="s">
        <v>572</v>
      </c>
      <c r="Z24" s="14" t="s">
        <v>576</v>
      </c>
      <c r="AA24" s="14" t="s">
        <v>580</v>
      </c>
    </row>
    <row r="25" spans="1:27" x14ac:dyDescent="0.25">
      <c r="A25" s="189" t="s">
        <v>1660</v>
      </c>
      <c r="B25" s="192" t="s">
        <v>582</v>
      </c>
      <c r="C25" s="192" t="s">
        <v>586</v>
      </c>
      <c r="D25" s="192" t="s">
        <v>590</v>
      </c>
      <c r="E25" s="192" t="s">
        <v>594</v>
      </c>
      <c r="F25" s="192" t="s">
        <v>598</v>
      </c>
      <c r="G25" s="192" t="s">
        <v>602</v>
      </c>
      <c r="H25" s="192" t="s">
        <v>606</v>
      </c>
      <c r="I25" s="192" t="s">
        <v>610</v>
      </c>
      <c r="J25" s="192" t="s">
        <v>614</v>
      </c>
      <c r="K25" s="192" t="s">
        <v>618</v>
      </c>
      <c r="L25" s="192" t="s">
        <v>622</v>
      </c>
      <c r="M25" s="192" t="s">
        <v>626</v>
      </c>
      <c r="N25" s="9"/>
      <c r="O25" s="13" t="s">
        <v>1660</v>
      </c>
      <c r="P25" s="14" t="s">
        <v>584</v>
      </c>
      <c r="Q25" s="14" t="s">
        <v>588</v>
      </c>
      <c r="R25" s="14" t="s">
        <v>592</v>
      </c>
      <c r="S25" s="14" t="s">
        <v>596</v>
      </c>
      <c r="T25" s="14" t="s">
        <v>600</v>
      </c>
      <c r="U25" s="14" t="s">
        <v>604</v>
      </c>
      <c r="V25" s="14" t="s">
        <v>608</v>
      </c>
      <c r="W25" s="14" t="s">
        <v>612</v>
      </c>
      <c r="X25" s="14" t="s">
        <v>616</v>
      </c>
      <c r="Y25" s="14" t="s">
        <v>620</v>
      </c>
      <c r="Z25" s="14" t="s">
        <v>624</v>
      </c>
      <c r="AA25" s="14" t="s">
        <v>628</v>
      </c>
    </row>
    <row r="26" spans="1:27" x14ac:dyDescent="0.25">
      <c r="A26" s="189" t="s">
        <v>1661</v>
      </c>
      <c r="B26" s="193" t="s">
        <v>630</v>
      </c>
      <c r="C26" s="193" t="s">
        <v>634</v>
      </c>
      <c r="D26" s="193" t="s">
        <v>638</v>
      </c>
      <c r="E26" s="193" t="s">
        <v>642</v>
      </c>
      <c r="F26" s="193" t="s">
        <v>646</v>
      </c>
      <c r="G26" s="193" t="s">
        <v>650</v>
      </c>
      <c r="H26" s="193" t="s">
        <v>654</v>
      </c>
      <c r="I26" s="193" t="s">
        <v>658</v>
      </c>
      <c r="J26" s="193" t="s">
        <v>662</v>
      </c>
      <c r="K26" s="193" t="s">
        <v>666</v>
      </c>
      <c r="L26" s="193" t="s">
        <v>670</v>
      </c>
      <c r="M26" s="193" t="s">
        <v>674</v>
      </c>
      <c r="N26" s="9"/>
      <c r="O26" s="13" t="s">
        <v>1661</v>
      </c>
      <c r="P26" s="14" t="s">
        <v>632</v>
      </c>
      <c r="Q26" s="14" t="s">
        <v>636</v>
      </c>
      <c r="R26" s="14" t="s">
        <v>640</v>
      </c>
      <c r="S26" s="14" t="s">
        <v>644</v>
      </c>
      <c r="T26" s="14" t="s">
        <v>648</v>
      </c>
      <c r="U26" s="14" t="s">
        <v>652</v>
      </c>
      <c r="V26" s="14" t="s">
        <v>656</v>
      </c>
      <c r="W26" s="14" t="s">
        <v>660</v>
      </c>
      <c r="X26" s="14" t="s">
        <v>664</v>
      </c>
      <c r="Y26" s="14" t="s">
        <v>668</v>
      </c>
      <c r="Z26" s="14" t="s">
        <v>672</v>
      </c>
      <c r="AA26" s="14" t="s">
        <v>676</v>
      </c>
    </row>
    <row r="27" spans="1:27" x14ac:dyDescent="0.25">
      <c r="A27" s="189" t="s">
        <v>1662</v>
      </c>
      <c r="B27" s="194" t="s">
        <v>678</v>
      </c>
      <c r="C27" s="194" t="s">
        <v>682</v>
      </c>
      <c r="D27" s="194" t="s">
        <v>686</v>
      </c>
      <c r="E27" s="194" t="s">
        <v>690</v>
      </c>
      <c r="F27" s="194" t="s">
        <v>694</v>
      </c>
      <c r="G27" s="194" t="s">
        <v>698</v>
      </c>
      <c r="H27" s="194" t="s">
        <v>702</v>
      </c>
      <c r="I27" s="194" t="s">
        <v>706</v>
      </c>
      <c r="J27" s="194" t="s">
        <v>710</v>
      </c>
      <c r="K27" s="194" t="s">
        <v>714</v>
      </c>
      <c r="L27" s="194" t="s">
        <v>718</v>
      </c>
      <c r="M27" s="194" t="s">
        <v>722</v>
      </c>
      <c r="N27" s="9"/>
      <c r="O27" s="13" t="s">
        <v>1662</v>
      </c>
      <c r="P27" s="14" t="s">
        <v>680</v>
      </c>
      <c r="Q27" s="14" t="s">
        <v>684</v>
      </c>
      <c r="R27" s="14" t="s">
        <v>688</v>
      </c>
      <c r="S27" s="14" t="s">
        <v>692</v>
      </c>
      <c r="T27" s="14" t="s">
        <v>696</v>
      </c>
      <c r="U27" s="14" t="s">
        <v>700</v>
      </c>
      <c r="V27" s="14" t="s">
        <v>704</v>
      </c>
      <c r="W27" s="14" t="s">
        <v>708</v>
      </c>
      <c r="X27" s="14" t="s">
        <v>712</v>
      </c>
      <c r="Y27" s="14" t="s">
        <v>716</v>
      </c>
      <c r="Z27" s="14" t="s">
        <v>720</v>
      </c>
      <c r="AA27" s="14" t="s">
        <v>724</v>
      </c>
    </row>
    <row r="28" spans="1:27" x14ac:dyDescent="0.25">
      <c r="A28" s="189" t="s">
        <v>1663</v>
      </c>
      <c r="B28" s="195" t="s">
        <v>726</v>
      </c>
      <c r="C28" s="195" t="s">
        <v>730</v>
      </c>
      <c r="D28" s="195" t="s">
        <v>734</v>
      </c>
      <c r="E28" s="195" t="s">
        <v>738</v>
      </c>
      <c r="F28" s="195" t="s">
        <v>742</v>
      </c>
      <c r="G28" s="195" t="s">
        <v>746</v>
      </c>
      <c r="H28" s="195" t="s">
        <v>750</v>
      </c>
      <c r="I28" s="195" t="s">
        <v>754</v>
      </c>
      <c r="J28" s="195" t="s">
        <v>758</v>
      </c>
      <c r="K28" s="195" t="s">
        <v>762</v>
      </c>
      <c r="L28" s="195" t="s">
        <v>766</v>
      </c>
      <c r="M28" s="195" t="s">
        <v>770</v>
      </c>
      <c r="N28" s="9"/>
      <c r="O28" s="13" t="s">
        <v>1663</v>
      </c>
      <c r="P28" s="14" t="s">
        <v>728</v>
      </c>
      <c r="Q28" s="14" t="s">
        <v>732</v>
      </c>
      <c r="R28" s="14" t="s">
        <v>736</v>
      </c>
      <c r="S28" s="14" t="s">
        <v>740</v>
      </c>
      <c r="T28" s="14" t="s">
        <v>744</v>
      </c>
      <c r="U28" s="14" t="s">
        <v>748</v>
      </c>
      <c r="V28" s="14" t="s">
        <v>752</v>
      </c>
      <c r="W28" s="14" t="s">
        <v>756</v>
      </c>
      <c r="X28" s="14" t="s">
        <v>760</v>
      </c>
      <c r="Y28" s="14" t="s">
        <v>764</v>
      </c>
      <c r="Z28" s="14" t="s">
        <v>768</v>
      </c>
      <c r="AA28" s="14" t="s">
        <v>772</v>
      </c>
    </row>
    <row r="29" spans="1:27" x14ac:dyDescent="0.25">
      <c r="A29" s="189" t="s">
        <v>1664</v>
      </c>
      <c r="B29" s="196" t="s">
        <v>774</v>
      </c>
      <c r="C29" s="196" t="s">
        <v>778</v>
      </c>
      <c r="D29" s="196" t="s">
        <v>782</v>
      </c>
      <c r="E29" s="196" t="s">
        <v>786</v>
      </c>
      <c r="F29" s="196" t="s">
        <v>790</v>
      </c>
      <c r="G29" s="196" t="s">
        <v>794</v>
      </c>
      <c r="H29" s="196" t="s">
        <v>798</v>
      </c>
      <c r="I29" s="196" t="s">
        <v>802</v>
      </c>
      <c r="J29" s="196" t="s">
        <v>806</v>
      </c>
      <c r="K29" s="196" t="s">
        <v>810</v>
      </c>
      <c r="L29" s="196" t="s">
        <v>814</v>
      </c>
      <c r="M29" s="196" t="s">
        <v>818</v>
      </c>
      <c r="N29" s="9"/>
      <c r="O29" s="13" t="s">
        <v>1664</v>
      </c>
      <c r="P29" s="14" t="s">
        <v>776</v>
      </c>
      <c r="Q29" s="14" t="s">
        <v>780</v>
      </c>
      <c r="R29" s="14" t="s">
        <v>784</v>
      </c>
      <c r="S29" s="14" t="s">
        <v>788</v>
      </c>
      <c r="T29" s="14" t="s">
        <v>792</v>
      </c>
      <c r="U29" s="14" t="s">
        <v>796</v>
      </c>
      <c r="V29" s="14" t="s">
        <v>800</v>
      </c>
      <c r="W29" s="14" t="s">
        <v>804</v>
      </c>
      <c r="X29" s="14" t="s">
        <v>808</v>
      </c>
      <c r="Y29" s="14" t="s">
        <v>812</v>
      </c>
      <c r="Z29" s="14" t="s">
        <v>816</v>
      </c>
      <c r="AA29" s="14" t="s">
        <v>820</v>
      </c>
    </row>
    <row r="30" spans="1:27" x14ac:dyDescent="0.25">
      <c r="A30" s="189" t="s">
        <v>1665</v>
      </c>
      <c r="B30" s="197" t="s">
        <v>822</v>
      </c>
      <c r="C30" s="197" t="s">
        <v>826</v>
      </c>
      <c r="D30" s="197" t="s">
        <v>830</v>
      </c>
      <c r="E30" s="197" t="s">
        <v>834</v>
      </c>
      <c r="F30" s="197" t="s">
        <v>838</v>
      </c>
      <c r="G30" s="197" t="s">
        <v>842</v>
      </c>
      <c r="H30" s="197" t="s">
        <v>846</v>
      </c>
      <c r="I30" s="197" t="s">
        <v>850</v>
      </c>
      <c r="J30" s="197" t="s">
        <v>854</v>
      </c>
      <c r="K30" s="197" t="s">
        <v>858</v>
      </c>
      <c r="L30" s="197" t="s">
        <v>862</v>
      </c>
      <c r="M30" s="197" t="s">
        <v>866</v>
      </c>
      <c r="N30" s="9"/>
      <c r="O30" s="13" t="s">
        <v>1665</v>
      </c>
      <c r="P30" s="14" t="s">
        <v>824</v>
      </c>
      <c r="Q30" s="14" t="s">
        <v>828</v>
      </c>
      <c r="R30" s="14" t="s">
        <v>832</v>
      </c>
      <c r="S30" s="14" t="s">
        <v>836</v>
      </c>
      <c r="T30" s="14" t="s">
        <v>840</v>
      </c>
      <c r="U30" s="14" t="s">
        <v>844</v>
      </c>
      <c r="V30" s="14" t="s">
        <v>848</v>
      </c>
      <c r="W30" s="14" t="s">
        <v>852</v>
      </c>
      <c r="X30" s="14" t="s">
        <v>856</v>
      </c>
      <c r="Y30" s="14" t="s">
        <v>860</v>
      </c>
      <c r="Z30" s="14" t="s">
        <v>864</v>
      </c>
      <c r="AA30" s="14" t="s">
        <v>868</v>
      </c>
    </row>
    <row r="31" spans="1:27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x14ac:dyDescent="0.25">
      <c r="A35" s="10" t="s">
        <v>1675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x14ac:dyDescent="0.25">
      <c r="A36" s="214" t="s">
        <v>1670</v>
      </c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</row>
    <row r="37" spans="1:27" x14ac:dyDescent="0.25">
      <c r="A37" s="9"/>
      <c r="B37" s="215" t="s">
        <v>1666</v>
      </c>
      <c r="C37" s="215"/>
      <c r="D37" s="215"/>
      <c r="E37" s="215"/>
      <c r="F37" s="215"/>
      <c r="G37" s="215"/>
      <c r="H37" s="215"/>
      <c r="I37" s="215"/>
      <c r="J37" s="215"/>
      <c r="K37" s="215"/>
      <c r="L37" s="215"/>
      <c r="M37" s="215"/>
      <c r="N37" s="9"/>
      <c r="O37" s="9"/>
      <c r="P37" s="215" t="s">
        <v>1667</v>
      </c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</row>
    <row r="38" spans="1:27" x14ac:dyDescent="0.25">
      <c r="A38" s="188"/>
      <c r="B38" s="188">
        <v>1</v>
      </c>
      <c r="C38" s="188">
        <v>2</v>
      </c>
      <c r="D38" s="188">
        <v>3</v>
      </c>
      <c r="E38" s="188">
        <v>4</v>
      </c>
      <c r="F38" s="188">
        <v>5</v>
      </c>
      <c r="G38" s="188">
        <v>6</v>
      </c>
      <c r="H38" s="188">
        <v>7</v>
      </c>
      <c r="I38" s="188">
        <v>8</v>
      </c>
      <c r="J38" s="188">
        <v>9</v>
      </c>
      <c r="K38" s="188">
        <v>10</v>
      </c>
      <c r="L38" s="188">
        <v>11</v>
      </c>
      <c r="M38" s="188">
        <v>12</v>
      </c>
      <c r="N38" s="9"/>
      <c r="O38" s="12"/>
      <c r="P38" s="13">
        <v>1</v>
      </c>
      <c r="Q38" s="13">
        <v>2</v>
      </c>
      <c r="R38" s="13">
        <v>3</v>
      </c>
      <c r="S38" s="13">
        <v>4</v>
      </c>
      <c r="T38" s="13">
        <v>5</v>
      </c>
      <c r="U38" s="13">
        <v>6</v>
      </c>
      <c r="V38" s="13">
        <v>7</v>
      </c>
      <c r="W38" s="13">
        <v>8</v>
      </c>
      <c r="X38" s="13">
        <v>9</v>
      </c>
      <c r="Y38" s="13">
        <v>10</v>
      </c>
      <c r="Z38" s="13">
        <v>11</v>
      </c>
      <c r="AA38" s="13">
        <v>12</v>
      </c>
    </row>
    <row r="39" spans="1:27" x14ac:dyDescent="0.25">
      <c r="A39" s="189" t="s">
        <v>1658</v>
      </c>
      <c r="B39" s="190" t="s">
        <v>871</v>
      </c>
      <c r="C39" s="190" t="s">
        <v>875</v>
      </c>
      <c r="D39" s="190" t="s">
        <v>879</v>
      </c>
      <c r="E39" s="190" t="s">
        <v>883</v>
      </c>
      <c r="F39" s="190" t="s">
        <v>887</v>
      </c>
      <c r="G39" s="190" t="s">
        <v>891</v>
      </c>
      <c r="H39" s="190" t="s">
        <v>895</v>
      </c>
      <c r="I39" s="190" t="s">
        <v>899</v>
      </c>
      <c r="J39" s="190" t="s">
        <v>903</v>
      </c>
      <c r="K39" s="190" t="s">
        <v>907</v>
      </c>
      <c r="L39" s="190" t="s">
        <v>911</v>
      </c>
      <c r="M39" s="190" t="s">
        <v>915</v>
      </c>
      <c r="N39" s="9"/>
      <c r="O39" s="13" t="s">
        <v>1658</v>
      </c>
      <c r="P39" s="14" t="s">
        <v>873</v>
      </c>
      <c r="Q39" s="14" t="s">
        <v>877</v>
      </c>
      <c r="R39" s="14" t="s">
        <v>881</v>
      </c>
      <c r="S39" s="14" t="s">
        <v>885</v>
      </c>
      <c r="T39" s="14" t="s">
        <v>889</v>
      </c>
      <c r="U39" s="14" t="s">
        <v>893</v>
      </c>
      <c r="V39" s="14" t="s">
        <v>897</v>
      </c>
      <c r="W39" s="14" t="s">
        <v>901</v>
      </c>
      <c r="X39" s="14" t="s">
        <v>905</v>
      </c>
      <c r="Y39" s="14" t="s">
        <v>909</v>
      </c>
      <c r="Z39" s="14" t="s">
        <v>913</v>
      </c>
      <c r="AA39" s="14" t="s">
        <v>917</v>
      </c>
    </row>
    <row r="40" spans="1:27" x14ac:dyDescent="0.25">
      <c r="A40" s="189" t="s">
        <v>1659</v>
      </c>
      <c r="B40" s="191" t="s">
        <v>919</v>
      </c>
      <c r="C40" s="191" t="s">
        <v>924</v>
      </c>
      <c r="D40" s="191" t="s">
        <v>928</v>
      </c>
      <c r="E40" s="191" t="s">
        <v>932</v>
      </c>
      <c r="F40" s="191" t="s">
        <v>936</v>
      </c>
      <c r="G40" s="191" t="s">
        <v>940</v>
      </c>
      <c r="H40" s="191" t="s">
        <v>944</v>
      </c>
      <c r="I40" s="191" t="s">
        <v>948</v>
      </c>
      <c r="J40" s="191" t="s">
        <v>952</v>
      </c>
      <c r="K40" s="191" t="s">
        <v>956</v>
      </c>
      <c r="L40" s="191" t="s">
        <v>960</v>
      </c>
      <c r="M40" s="191" t="s">
        <v>964</v>
      </c>
      <c r="N40" s="9"/>
      <c r="O40" s="13" t="s">
        <v>1659</v>
      </c>
      <c r="P40" s="14" t="s">
        <v>921</v>
      </c>
      <c r="Q40" s="14" t="s">
        <v>926</v>
      </c>
      <c r="R40" s="14" t="s">
        <v>930</v>
      </c>
      <c r="S40" s="14" t="s">
        <v>934</v>
      </c>
      <c r="T40" s="14" t="s">
        <v>938</v>
      </c>
      <c r="U40" s="14" t="s">
        <v>942</v>
      </c>
      <c r="V40" s="14" t="s">
        <v>946</v>
      </c>
      <c r="W40" s="14" t="s">
        <v>950</v>
      </c>
      <c r="X40" s="14" t="s">
        <v>954</v>
      </c>
      <c r="Y40" s="14" t="s">
        <v>958</v>
      </c>
      <c r="Z40" s="14" t="s">
        <v>962</v>
      </c>
      <c r="AA40" s="14" t="s">
        <v>966</v>
      </c>
    </row>
    <row r="41" spans="1:27" x14ac:dyDescent="0.25">
      <c r="A41" s="189" t="s">
        <v>1660</v>
      </c>
      <c r="B41" s="192" t="s">
        <v>968</v>
      </c>
      <c r="C41" s="192" t="s">
        <v>972</v>
      </c>
      <c r="D41" s="192" t="s">
        <v>976</v>
      </c>
      <c r="E41" s="192" t="s">
        <v>980</v>
      </c>
      <c r="F41" s="192" t="s">
        <v>984</v>
      </c>
      <c r="G41" s="192" t="s">
        <v>988</v>
      </c>
      <c r="H41" s="192" t="s">
        <v>992</v>
      </c>
      <c r="I41" s="192" t="s">
        <v>996</v>
      </c>
      <c r="J41" s="192" t="s">
        <v>1000</v>
      </c>
      <c r="K41" s="192" t="s">
        <v>1004</v>
      </c>
      <c r="L41" s="192" t="s">
        <v>1008</v>
      </c>
      <c r="M41" s="192" t="s">
        <v>1012</v>
      </c>
      <c r="N41" s="9"/>
      <c r="O41" s="13" t="s">
        <v>1660</v>
      </c>
      <c r="P41" s="14" t="s">
        <v>970</v>
      </c>
      <c r="Q41" s="14" t="s">
        <v>974</v>
      </c>
      <c r="R41" s="14" t="s">
        <v>978</v>
      </c>
      <c r="S41" s="14" t="s">
        <v>982</v>
      </c>
      <c r="T41" s="14" t="s">
        <v>986</v>
      </c>
      <c r="U41" s="14" t="s">
        <v>990</v>
      </c>
      <c r="V41" s="14" t="s">
        <v>994</v>
      </c>
      <c r="W41" s="14" t="s">
        <v>998</v>
      </c>
      <c r="X41" s="14" t="s">
        <v>1002</v>
      </c>
      <c r="Y41" s="14" t="s">
        <v>1006</v>
      </c>
      <c r="Z41" s="14" t="s">
        <v>1010</v>
      </c>
      <c r="AA41" s="14" t="s">
        <v>1014</v>
      </c>
    </row>
    <row r="42" spans="1:27" x14ac:dyDescent="0.25">
      <c r="A42" s="189" t="s">
        <v>1661</v>
      </c>
      <c r="B42" s="193" t="s">
        <v>1016</v>
      </c>
      <c r="C42" s="193" t="s">
        <v>1020</v>
      </c>
      <c r="D42" s="193" t="s">
        <v>1024</v>
      </c>
      <c r="E42" s="193" t="s">
        <v>1028</v>
      </c>
      <c r="F42" s="193" t="s">
        <v>1032</v>
      </c>
      <c r="G42" s="193" t="s">
        <v>1036</v>
      </c>
      <c r="H42" s="193" t="s">
        <v>1040</v>
      </c>
      <c r="I42" s="193" t="s">
        <v>1044</v>
      </c>
      <c r="J42" s="193" t="s">
        <v>1048</v>
      </c>
      <c r="K42" s="193" t="s">
        <v>1052</v>
      </c>
      <c r="L42" s="193" t="s">
        <v>1056</v>
      </c>
      <c r="M42" s="193" t="s">
        <v>1060</v>
      </c>
      <c r="N42" s="9"/>
      <c r="O42" s="13" t="s">
        <v>1661</v>
      </c>
      <c r="P42" s="14" t="s">
        <v>1018</v>
      </c>
      <c r="Q42" s="14" t="s">
        <v>1022</v>
      </c>
      <c r="R42" s="14" t="s">
        <v>1026</v>
      </c>
      <c r="S42" s="14" t="s">
        <v>1030</v>
      </c>
      <c r="T42" s="14" t="s">
        <v>1034</v>
      </c>
      <c r="U42" s="14" t="s">
        <v>1038</v>
      </c>
      <c r="V42" s="14" t="s">
        <v>1042</v>
      </c>
      <c r="W42" s="14" t="s">
        <v>1046</v>
      </c>
      <c r="X42" s="14" t="s">
        <v>1050</v>
      </c>
      <c r="Y42" s="14" t="s">
        <v>1054</v>
      </c>
      <c r="Z42" s="14" t="s">
        <v>1058</v>
      </c>
      <c r="AA42" s="14" t="s">
        <v>1062</v>
      </c>
    </row>
    <row r="43" spans="1:27" x14ac:dyDescent="0.25">
      <c r="A43" s="189" t="s">
        <v>1662</v>
      </c>
      <c r="B43" s="194" t="s">
        <v>1064</v>
      </c>
      <c r="C43" s="194" t="s">
        <v>1068</v>
      </c>
      <c r="D43" s="194" t="s">
        <v>1072</v>
      </c>
      <c r="E43" s="194" t="s">
        <v>1076</v>
      </c>
      <c r="F43" s="194" t="s">
        <v>1080</v>
      </c>
      <c r="G43" s="194" t="s">
        <v>1084</v>
      </c>
      <c r="H43" s="194" t="s">
        <v>1088</v>
      </c>
      <c r="I43" s="194" t="s">
        <v>1092</v>
      </c>
      <c r="J43" s="194" t="s">
        <v>1096</v>
      </c>
      <c r="K43" s="194" t="s">
        <v>1100</v>
      </c>
      <c r="L43" s="194" t="s">
        <v>1104</v>
      </c>
      <c r="M43" s="194" t="s">
        <v>1108</v>
      </c>
      <c r="N43" s="9"/>
      <c r="O43" s="13" t="s">
        <v>1662</v>
      </c>
      <c r="P43" s="14" t="s">
        <v>1066</v>
      </c>
      <c r="Q43" s="14" t="s">
        <v>1070</v>
      </c>
      <c r="R43" s="14" t="s">
        <v>1074</v>
      </c>
      <c r="S43" s="14" t="s">
        <v>1078</v>
      </c>
      <c r="T43" s="14" t="s">
        <v>1082</v>
      </c>
      <c r="U43" s="14" t="s">
        <v>1086</v>
      </c>
      <c r="V43" s="14" t="s">
        <v>1090</v>
      </c>
      <c r="W43" s="14" t="s">
        <v>1094</v>
      </c>
      <c r="X43" s="14" t="s">
        <v>1098</v>
      </c>
      <c r="Y43" s="14" t="s">
        <v>1102</v>
      </c>
      <c r="Z43" s="14" t="s">
        <v>1106</v>
      </c>
      <c r="AA43" s="14" t="s">
        <v>1110</v>
      </c>
    </row>
    <row r="44" spans="1:27" x14ac:dyDescent="0.25">
      <c r="A44" s="189" t="s">
        <v>1663</v>
      </c>
      <c r="B44" s="195" t="s">
        <v>1112</v>
      </c>
      <c r="C44" s="195" t="s">
        <v>1116</v>
      </c>
      <c r="D44" s="195" t="s">
        <v>1120</v>
      </c>
      <c r="E44" s="195" t="s">
        <v>1124</v>
      </c>
      <c r="F44" s="195" t="s">
        <v>1128</v>
      </c>
      <c r="G44" s="195" t="s">
        <v>1132</v>
      </c>
      <c r="H44" s="195" t="s">
        <v>1136</v>
      </c>
      <c r="I44" s="195" t="s">
        <v>1140</v>
      </c>
      <c r="J44" s="195" t="s">
        <v>1144</v>
      </c>
      <c r="K44" s="195" t="s">
        <v>1148</v>
      </c>
      <c r="L44" s="195" t="s">
        <v>1152</v>
      </c>
      <c r="M44" s="195" t="s">
        <v>1156</v>
      </c>
      <c r="N44" s="9"/>
      <c r="O44" s="13" t="s">
        <v>1663</v>
      </c>
      <c r="P44" s="14" t="s">
        <v>1114</v>
      </c>
      <c r="Q44" s="14" t="s">
        <v>1118</v>
      </c>
      <c r="R44" s="14" t="s">
        <v>1122</v>
      </c>
      <c r="S44" s="14" t="s">
        <v>1126</v>
      </c>
      <c r="T44" s="14" t="s">
        <v>1130</v>
      </c>
      <c r="U44" s="14" t="s">
        <v>1134</v>
      </c>
      <c r="V44" s="14" t="s">
        <v>1138</v>
      </c>
      <c r="W44" s="14" t="s">
        <v>1142</v>
      </c>
      <c r="X44" s="14" t="s">
        <v>1146</v>
      </c>
      <c r="Y44" s="14" t="s">
        <v>1150</v>
      </c>
      <c r="Z44" s="14" t="s">
        <v>1154</v>
      </c>
      <c r="AA44" s="14" t="s">
        <v>1158</v>
      </c>
    </row>
    <row r="45" spans="1:27" x14ac:dyDescent="0.25">
      <c r="A45" s="189" t="s">
        <v>1664</v>
      </c>
      <c r="B45" s="196" t="s">
        <v>1160</v>
      </c>
      <c r="C45" s="196" t="s">
        <v>1164</v>
      </c>
      <c r="D45" s="196" t="s">
        <v>1168</v>
      </c>
      <c r="E45" s="196" t="s">
        <v>1172</v>
      </c>
      <c r="F45" s="196" t="s">
        <v>1176</v>
      </c>
      <c r="G45" s="196" t="s">
        <v>1180</v>
      </c>
      <c r="H45" s="196" t="s">
        <v>1184</v>
      </c>
      <c r="I45" s="196" t="s">
        <v>1188</v>
      </c>
      <c r="J45" s="196" t="s">
        <v>1192</v>
      </c>
      <c r="K45" s="196" t="s">
        <v>1196</v>
      </c>
      <c r="L45" s="196" t="s">
        <v>1200</v>
      </c>
      <c r="M45" s="196" t="s">
        <v>1204</v>
      </c>
      <c r="N45" s="9"/>
      <c r="O45" s="13" t="s">
        <v>1664</v>
      </c>
      <c r="P45" s="14" t="s">
        <v>1162</v>
      </c>
      <c r="Q45" s="14" t="s">
        <v>1166</v>
      </c>
      <c r="R45" s="14" t="s">
        <v>1170</v>
      </c>
      <c r="S45" s="14" t="s">
        <v>1174</v>
      </c>
      <c r="T45" s="14" t="s">
        <v>1178</v>
      </c>
      <c r="U45" s="14" t="s">
        <v>1182</v>
      </c>
      <c r="V45" s="14" t="s">
        <v>1186</v>
      </c>
      <c r="W45" s="14" t="s">
        <v>1190</v>
      </c>
      <c r="X45" s="14" t="s">
        <v>1194</v>
      </c>
      <c r="Y45" s="14" t="s">
        <v>1198</v>
      </c>
      <c r="Z45" s="14" t="s">
        <v>1202</v>
      </c>
      <c r="AA45" s="14" t="s">
        <v>1206</v>
      </c>
    </row>
    <row r="46" spans="1:27" x14ac:dyDescent="0.25">
      <c r="A46" s="189" t="s">
        <v>1665</v>
      </c>
      <c r="B46" s="197" t="s">
        <v>1208</v>
      </c>
      <c r="C46" s="197" t="s">
        <v>1212</v>
      </c>
      <c r="D46" s="197" t="s">
        <v>1216</v>
      </c>
      <c r="E46" s="197" t="s">
        <v>1220</v>
      </c>
      <c r="F46" s="197" t="s">
        <v>1224</v>
      </c>
      <c r="G46" s="197" t="s">
        <v>1228</v>
      </c>
      <c r="H46" s="197" t="s">
        <v>1232</v>
      </c>
      <c r="I46" s="197" t="s">
        <v>1236</v>
      </c>
      <c r="J46" s="197" t="s">
        <v>1240</v>
      </c>
      <c r="K46" s="197" t="s">
        <v>1244</v>
      </c>
      <c r="L46" s="197" t="s">
        <v>1248</v>
      </c>
      <c r="M46" s="197" t="s">
        <v>1252</v>
      </c>
      <c r="N46" s="9"/>
      <c r="O46" s="13" t="s">
        <v>1665</v>
      </c>
      <c r="P46" s="14" t="s">
        <v>1210</v>
      </c>
      <c r="Q46" s="14" t="s">
        <v>1214</v>
      </c>
      <c r="R46" s="14" t="s">
        <v>1218</v>
      </c>
      <c r="S46" s="14" t="s">
        <v>1222</v>
      </c>
      <c r="T46" s="14" t="s">
        <v>1226</v>
      </c>
      <c r="U46" s="14" t="s">
        <v>1230</v>
      </c>
      <c r="V46" s="14" t="s">
        <v>1234</v>
      </c>
      <c r="W46" s="14" t="s">
        <v>1238</v>
      </c>
      <c r="X46" s="14" t="s">
        <v>1242</v>
      </c>
      <c r="Y46" s="14" t="s">
        <v>1246</v>
      </c>
      <c r="Z46" s="14" t="s">
        <v>1250</v>
      </c>
      <c r="AA46" s="14" t="s">
        <v>1254</v>
      </c>
    </row>
    <row r="47" spans="1:27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x14ac:dyDescent="0.25">
      <c r="A51" s="32" t="s">
        <v>1676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x14ac:dyDescent="0.25">
      <c r="A52" s="214" t="s">
        <v>1672</v>
      </c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</row>
    <row r="53" spans="1:27" x14ac:dyDescent="0.25">
      <c r="A53" s="9"/>
      <c r="B53" s="215" t="s">
        <v>1666</v>
      </c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  <c r="N53" s="9"/>
      <c r="O53" s="9"/>
      <c r="P53" s="215" t="s">
        <v>1667</v>
      </c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</row>
    <row r="54" spans="1:27" x14ac:dyDescent="0.25">
      <c r="A54" s="188"/>
      <c r="B54" s="188">
        <v>1</v>
      </c>
      <c r="C54" s="188">
        <v>2</v>
      </c>
      <c r="D54" s="188">
        <v>3</v>
      </c>
      <c r="E54" s="188">
        <v>4</v>
      </c>
      <c r="F54" s="188">
        <v>5</v>
      </c>
      <c r="G54" s="188">
        <v>6</v>
      </c>
      <c r="H54" s="188">
        <v>7</v>
      </c>
      <c r="I54" s="188">
        <v>8</v>
      </c>
      <c r="J54" s="188">
        <v>9</v>
      </c>
      <c r="K54" s="188">
        <v>10</v>
      </c>
      <c r="L54" s="188">
        <v>11</v>
      </c>
      <c r="M54" s="188">
        <v>12</v>
      </c>
      <c r="N54" s="9"/>
      <c r="O54" s="12"/>
      <c r="P54" s="13">
        <v>1</v>
      </c>
      <c r="Q54" s="13">
        <v>2</v>
      </c>
      <c r="R54" s="13">
        <v>3</v>
      </c>
      <c r="S54" s="13">
        <v>4</v>
      </c>
      <c r="T54" s="13">
        <v>5</v>
      </c>
      <c r="U54" s="13">
        <v>6</v>
      </c>
      <c r="V54" s="13">
        <v>7</v>
      </c>
      <c r="W54" s="13">
        <v>8</v>
      </c>
      <c r="X54" s="13">
        <v>9</v>
      </c>
      <c r="Y54" s="13">
        <v>10</v>
      </c>
      <c r="Z54" s="13">
        <v>11</v>
      </c>
      <c r="AA54" s="13">
        <v>12</v>
      </c>
    </row>
    <row r="55" spans="1:27" x14ac:dyDescent="0.25">
      <c r="A55" s="189" t="s">
        <v>1658</v>
      </c>
      <c r="B55" s="190" t="s">
        <v>6</v>
      </c>
      <c r="C55" s="190" t="s">
        <v>11</v>
      </c>
      <c r="D55" s="190" t="s">
        <v>16</v>
      </c>
      <c r="E55" s="190" t="s">
        <v>21</v>
      </c>
      <c r="F55" s="190" t="s">
        <v>26</v>
      </c>
      <c r="G55" s="190" t="s">
        <v>31</v>
      </c>
      <c r="H55" s="190" t="s">
        <v>36</v>
      </c>
      <c r="I55" s="190" t="s">
        <v>41</v>
      </c>
      <c r="J55" s="190" t="s">
        <v>46</v>
      </c>
      <c r="K55" s="190" t="s">
        <v>51</v>
      </c>
      <c r="L55" s="190" t="s">
        <v>56</v>
      </c>
      <c r="M55" s="190" t="s">
        <v>61</v>
      </c>
      <c r="N55" s="9"/>
      <c r="O55" s="13" t="s">
        <v>1658</v>
      </c>
      <c r="P55" s="14" t="s">
        <v>1259</v>
      </c>
      <c r="Q55" s="14" t="s">
        <v>1263</v>
      </c>
      <c r="R55" s="14" t="s">
        <v>1267</v>
      </c>
      <c r="S55" s="14" t="s">
        <v>1271</v>
      </c>
      <c r="T55" s="14" t="s">
        <v>1275</v>
      </c>
      <c r="U55" s="14" t="s">
        <v>1279</v>
      </c>
      <c r="V55" s="14" t="s">
        <v>1283</v>
      </c>
      <c r="W55" s="14" t="s">
        <v>1287</v>
      </c>
      <c r="X55" s="14" t="s">
        <v>1291</v>
      </c>
      <c r="Y55" s="14" t="s">
        <v>1295</v>
      </c>
      <c r="Z55" s="14" t="s">
        <v>1299</v>
      </c>
      <c r="AA55" s="14" t="s">
        <v>1303</v>
      </c>
    </row>
    <row r="56" spans="1:27" x14ac:dyDescent="0.25">
      <c r="A56" s="189" t="s">
        <v>1659</v>
      </c>
      <c r="B56" s="191" t="s">
        <v>66</v>
      </c>
      <c r="C56" s="191" t="s">
        <v>71</v>
      </c>
      <c r="D56" s="191" t="s">
        <v>76</v>
      </c>
      <c r="E56" s="191" t="s">
        <v>81</v>
      </c>
      <c r="F56" s="191" t="s">
        <v>86</v>
      </c>
      <c r="G56" s="191" t="s">
        <v>91</v>
      </c>
      <c r="H56" s="191" t="s">
        <v>96</v>
      </c>
      <c r="I56" s="191" t="s">
        <v>101</v>
      </c>
      <c r="J56" s="191" t="s">
        <v>106</v>
      </c>
      <c r="K56" s="191" t="s">
        <v>111</v>
      </c>
      <c r="L56" s="191" t="s">
        <v>116</v>
      </c>
      <c r="M56" s="191" t="s">
        <v>121</v>
      </c>
      <c r="N56" s="9"/>
      <c r="O56" s="13" t="s">
        <v>1659</v>
      </c>
      <c r="P56" s="14" t="s">
        <v>1307</v>
      </c>
      <c r="Q56" s="14" t="s">
        <v>1311</v>
      </c>
      <c r="R56" s="14" t="s">
        <v>1315</v>
      </c>
      <c r="S56" s="14" t="s">
        <v>1319</v>
      </c>
      <c r="T56" s="14" t="s">
        <v>1323</v>
      </c>
      <c r="U56" s="14" t="s">
        <v>1327</v>
      </c>
      <c r="V56" s="14" t="s">
        <v>1331</v>
      </c>
      <c r="W56" s="14" t="s">
        <v>1335</v>
      </c>
      <c r="X56" s="14" t="s">
        <v>1339</v>
      </c>
      <c r="Y56" s="14" t="s">
        <v>1343</v>
      </c>
      <c r="Z56" s="14" t="s">
        <v>1347</v>
      </c>
      <c r="AA56" s="14" t="s">
        <v>1351</v>
      </c>
    </row>
    <row r="57" spans="1:27" x14ac:dyDescent="0.25">
      <c r="A57" s="189" t="s">
        <v>1660</v>
      </c>
      <c r="B57" s="192" t="s">
        <v>126</v>
      </c>
      <c r="C57" s="192" t="s">
        <v>131</v>
      </c>
      <c r="D57" s="192" t="s">
        <v>136</v>
      </c>
      <c r="E57" s="192" t="s">
        <v>141</v>
      </c>
      <c r="F57" s="192" t="s">
        <v>146</v>
      </c>
      <c r="G57" s="192" t="s">
        <v>151</v>
      </c>
      <c r="H57" s="192" t="s">
        <v>156</v>
      </c>
      <c r="I57" s="192" t="s">
        <v>161</v>
      </c>
      <c r="J57" s="192" t="s">
        <v>166</v>
      </c>
      <c r="K57" s="192" t="s">
        <v>171</v>
      </c>
      <c r="L57" s="192" t="s">
        <v>176</v>
      </c>
      <c r="M57" s="192" t="s">
        <v>181</v>
      </c>
      <c r="N57" s="9"/>
      <c r="O57" s="13" t="s">
        <v>1660</v>
      </c>
      <c r="P57" s="14" t="s">
        <v>1355</v>
      </c>
      <c r="Q57" s="14" t="s">
        <v>1359</v>
      </c>
      <c r="R57" s="14" t="s">
        <v>1363</v>
      </c>
      <c r="S57" s="14" t="s">
        <v>1367</v>
      </c>
      <c r="T57" s="14" t="s">
        <v>1371</v>
      </c>
      <c r="U57" s="14" t="s">
        <v>1375</v>
      </c>
      <c r="V57" s="14" t="s">
        <v>1379</v>
      </c>
      <c r="W57" s="14" t="s">
        <v>1383</v>
      </c>
      <c r="X57" s="14" t="s">
        <v>1387</v>
      </c>
      <c r="Y57" s="14" t="s">
        <v>1391</v>
      </c>
      <c r="Z57" s="14" t="s">
        <v>1395</v>
      </c>
      <c r="AA57" s="14" t="s">
        <v>1399</v>
      </c>
    </row>
    <row r="58" spans="1:27" x14ac:dyDescent="0.25">
      <c r="A58" s="189" t="s">
        <v>1661</v>
      </c>
      <c r="B58" s="193" t="s">
        <v>186</v>
      </c>
      <c r="C58" s="193" t="s">
        <v>191</v>
      </c>
      <c r="D58" s="193" t="s">
        <v>196</v>
      </c>
      <c r="E58" s="193" t="s">
        <v>201</v>
      </c>
      <c r="F58" s="193" t="s">
        <v>206</v>
      </c>
      <c r="G58" s="193" t="s">
        <v>211</v>
      </c>
      <c r="H58" s="193" t="s">
        <v>216</v>
      </c>
      <c r="I58" s="193" t="s">
        <v>221</v>
      </c>
      <c r="J58" s="193" t="s">
        <v>226</v>
      </c>
      <c r="K58" s="193" t="s">
        <v>231</v>
      </c>
      <c r="L58" s="193" t="s">
        <v>236</v>
      </c>
      <c r="M58" s="193" t="s">
        <v>241</v>
      </c>
      <c r="N58" s="9"/>
      <c r="O58" s="13" t="s">
        <v>1661</v>
      </c>
      <c r="P58" s="14" t="s">
        <v>1403</v>
      </c>
      <c r="Q58" s="14" t="s">
        <v>1407</v>
      </c>
      <c r="R58" s="14" t="s">
        <v>1411</v>
      </c>
      <c r="S58" s="14" t="s">
        <v>1415</v>
      </c>
      <c r="T58" s="14" t="s">
        <v>1419</v>
      </c>
      <c r="U58" s="14" t="s">
        <v>1423</v>
      </c>
      <c r="V58" s="14" t="s">
        <v>1427</v>
      </c>
      <c r="W58" s="14" t="s">
        <v>1431</v>
      </c>
      <c r="X58" s="14" t="s">
        <v>1435</v>
      </c>
      <c r="Y58" s="14" t="s">
        <v>1439</v>
      </c>
      <c r="Z58" s="14" t="s">
        <v>1443</v>
      </c>
      <c r="AA58" s="14" t="s">
        <v>1447</v>
      </c>
    </row>
    <row r="59" spans="1:27" x14ac:dyDescent="0.25">
      <c r="A59" s="189" t="s">
        <v>1662</v>
      </c>
      <c r="B59" s="194" t="s">
        <v>246</v>
      </c>
      <c r="C59" s="194" t="s">
        <v>251</v>
      </c>
      <c r="D59" s="194" t="s">
        <v>256</v>
      </c>
      <c r="E59" s="194" t="s">
        <v>261</v>
      </c>
      <c r="F59" s="194" t="s">
        <v>266</v>
      </c>
      <c r="G59" s="194" t="s">
        <v>271</v>
      </c>
      <c r="H59" s="194" t="s">
        <v>276</v>
      </c>
      <c r="I59" s="194" t="s">
        <v>281</v>
      </c>
      <c r="J59" s="194" t="s">
        <v>286</v>
      </c>
      <c r="K59" s="194" t="s">
        <v>291</v>
      </c>
      <c r="L59" s="194" t="s">
        <v>296</v>
      </c>
      <c r="M59" s="194" t="s">
        <v>301</v>
      </c>
      <c r="N59" s="9"/>
      <c r="O59" s="13" t="s">
        <v>1662</v>
      </c>
      <c r="P59" s="14" t="s">
        <v>1451</v>
      </c>
      <c r="Q59" s="14" t="s">
        <v>1455</v>
      </c>
      <c r="R59" s="14" t="s">
        <v>1459</v>
      </c>
      <c r="S59" s="14" t="s">
        <v>1463</v>
      </c>
      <c r="T59" s="14" t="s">
        <v>1467</v>
      </c>
      <c r="U59" s="14" t="s">
        <v>1471</v>
      </c>
      <c r="V59" s="14" t="s">
        <v>1475</v>
      </c>
      <c r="W59" s="14" t="s">
        <v>1479</v>
      </c>
      <c r="X59" s="14" t="s">
        <v>1483</v>
      </c>
      <c r="Y59" s="14" t="s">
        <v>1487</v>
      </c>
      <c r="Z59" s="14" t="s">
        <v>1491</v>
      </c>
      <c r="AA59" s="14" t="s">
        <v>1495</v>
      </c>
    </row>
    <row r="60" spans="1:27" x14ac:dyDescent="0.25">
      <c r="A60" s="189" t="s">
        <v>1663</v>
      </c>
      <c r="B60" s="195" t="s">
        <v>306</v>
      </c>
      <c r="C60" s="195" t="s">
        <v>311</v>
      </c>
      <c r="D60" s="195" t="s">
        <v>316</v>
      </c>
      <c r="E60" s="195" t="s">
        <v>321</v>
      </c>
      <c r="F60" s="195" t="s">
        <v>326</v>
      </c>
      <c r="G60" s="195" t="s">
        <v>331</v>
      </c>
      <c r="H60" s="195" t="s">
        <v>336</v>
      </c>
      <c r="I60" s="195" t="s">
        <v>341</v>
      </c>
      <c r="J60" s="195" t="s">
        <v>346</v>
      </c>
      <c r="K60" s="195" t="s">
        <v>351</v>
      </c>
      <c r="L60" s="195" t="s">
        <v>356</v>
      </c>
      <c r="M60" s="195" t="s">
        <v>361</v>
      </c>
      <c r="N60" s="9"/>
      <c r="O60" s="13" t="s">
        <v>1663</v>
      </c>
      <c r="P60" s="14" t="s">
        <v>1499</v>
      </c>
      <c r="Q60" s="14" t="s">
        <v>1503</v>
      </c>
      <c r="R60" s="14" t="s">
        <v>1507</v>
      </c>
      <c r="S60" s="14" t="s">
        <v>1511</v>
      </c>
      <c r="T60" s="14" t="s">
        <v>1515</v>
      </c>
      <c r="U60" s="14" t="s">
        <v>1519</v>
      </c>
      <c r="V60" s="14" t="s">
        <v>1523</v>
      </c>
      <c r="W60" s="14" t="s">
        <v>1527</v>
      </c>
      <c r="X60" s="14" t="s">
        <v>1531</v>
      </c>
      <c r="Y60" s="14" t="s">
        <v>1535</v>
      </c>
      <c r="Z60" s="14" t="s">
        <v>1539</v>
      </c>
      <c r="AA60" s="14" t="s">
        <v>1543</v>
      </c>
    </row>
    <row r="61" spans="1:27" x14ac:dyDescent="0.25">
      <c r="A61" s="189" t="s">
        <v>1664</v>
      </c>
      <c r="B61" s="196" t="s">
        <v>366</v>
      </c>
      <c r="C61" s="196" t="s">
        <v>371</v>
      </c>
      <c r="D61" s="196" t="s">
        <v>376</v>
      </c>
      <c r="E61" s="196" t="s">
        <v>381</v>
      </c>
      <c r="F61" s="196" t="s">
        <v>386</v>
      </c>
      <c r="G61" s="196" t="s">
        <v>391</v>
      </c>
      <c r="H61" s="196" t="s">
        <v>396</v>
      </c>
      <c r="I61" s="196" t="s">
        <v>401</v>
      </c>
      <c r="J61" s="196" t="s">
        <v>406</v>
      </c>
      <c r="K61" s="196" t="s">
        <v>411</v>
      </c>
      <c r="L61" s="196" t="s">
        <v>416</v>
      </c>
      <c r="M61" s="196" t="s">
        <v>421</v>
      </c>
      <c r="N61" s="9"/>
      <c r="O61" s="13" t="s">
        <v>1664</v>
      </c>
      <c r="P61" s="14" t="s">
        <v>1547</v>
      </c>
      <c r="Q61" s="14" t="s">
        <v>1551</v>
      </c>
      <c r="R61" s="14" t="s">
        <v>1555</v>
      </c>
      <c r="S61" s="14" t="s">
        <v>1559</v>
      </c>
      <c r="T61" s="14" t="s">
        <v>1563</v>
      </c>
      <c r="U61" s="14" t="s">
        <v>1567</v>
      </c>
      <c r="V61" s="14" t="s">
        <v>1571</v>
      </c>
      <c r="W61" s="14" t="s">
        <v>1575</v>
      </c>
      <c r="X61" s="14" t="s">
        <v>1579</v>
      </c>
      <c r="Y61" s="14" t="s">
        <v>1583</v>
      </c>
      <c r="Z61" s="14" t="s">
        <v>1587</v>
      </c>
      <c r="AA61" s="14" t="s">
        <v>1591</v>
      </c>
    </row>
    <row r="62" spans="1:27" x14ac:dyDescent="0.25">
      <c r="A62" s="189" t="s">
        <v>1665</v>
      </c>
      <c r="B62" s="197" t="s">
        <v>426</v>
      </c>
      <c r="C62" s="197" t="s">
        <v>431</v>
      </c>
      <c r="D62" s="197" t="s">
        <v>436</v>
      </c>
      <c r="E62" s="197" t="s">
        <v>441</v>
      </c>
      <c r="F62" s="197" t="s">
        <v>446</v>
      </c>
      <c r="G62" s="197" t="s">
        <v>451</v>
      </c>
      <c r="H62" s="197" t="s">
        <v>456</v>
      </c>
      <c r="I62" s="197" t="s">
        <v>461</v>
      </c>
      <c r="J62" s="197" t="s">
        <v>466</v>
      </c>
      <c r="K62" s="197" t="s">
        <v>471</v>
      </c>
      <c r="L62" s="197" t="s">
        <v>476</v>
      </c>
      <c r="M62" s="197" t="s">
        <v>481</v>
      </c>
      <c r="N62" s="9"/>
      <c r="O62" s="13" t="s">
        <v>1665</v>
      </c>
      <c r="P62" s="14" t="s">
        <v>1595</v>
      </c>
      <c r="Q62" s="14" t="s">
        <v>1599</v>
      </c>
      <c r="R62" s="14" t="s">
        <v>1603</v>
      </c>
      <c r="S62" s="14" t="s">
        <v>1607</v>
      </c>
      <c r="T62" s="14" t="s">
        <v>1611</v>
      </c>
      <c r="U62" s="14" t="s">
        <v>1615</v>
      </c>
      <c r="V62" s="14" t="s">
        <v>1619</v>
      </c>
      <c r="W62" s="14" t="s">
        <v>1623</v>
      </c>
      <c r="X62" s="14" t="s">
        <v>1627</v>
      </c>
      <c r="Y62" s="14" t="s">
        <v>1631</v>
      </c>
      <c r="Z62" s="14" t="s">
        <v>1635</v>
      </c>
      <c r="AA62" s="14" t="s">
        <v>1639</v>
      </c>
    </row>
    <row r="63" spans="1:27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</sheetData>
  <mergeCells count="12">
    <mergeCell ref="B6:M6"/>
    <mergeCell ref="B21:M21"/>
    <mergeCell ref="P6:AA6"/>
    <mergeCell ref="P21:AA21"/>
    <mergeCell ref="A5:AA5"/>
    <mergeCell ref="A20:AA20"/>
    <mergeCell ref="A36:AA36"/>
    <mergeCell ref="B37:M37"/>
    <mergeCell ref="P37:AA37"/>
    <mergeCell ref="A52:AA52"/>
    <mergeCell ref="B53:M53"/>
    <mergeCell ref="P53:AA53"/>
  </mergeCells>
  <pageMargins left="0.7" right="0.7" top="0.75" bottom="0.75" header="0.3" footer="0.3"/>
  <pageSetup orientation="portrait" verticalDpi="597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62"/>
  <sheetViews>
    <sheetView topLeftCell="A4" workbookViewId="0">
      <selection activeCell="AA35" sqref="AA35"/>
    </sheetView>
  </sheetViews>
  <sheetFormatPr defaultRowHeight="15" x14ac:dyDescent="0.25"/>
  <sheetData>
    <row r="1" spans="1:28" x14ac:dyDescent="0.25">
      <c r="A1" s="7" t="s">
        <v>1692</v>
      </c>
      <c r="C1" s="28">
        <v>1</v>
      </c>
      <c r="D1" s="29">
        <v>2</v>
      </c>
      <c r="E1" s="30">
        <v>3</v>
      </c>
      <c r="P1" s="7" t="s">
        <v>1693</v>
      </c>
      <c r="S1" s="34"/>
      <c r="T1" t="s">
        <v>1694</v>
      </c>
      <c r="V1" s="35"/>
      <c r="W1" t="s">
        <v>1696</v>
      </c>
    </row>
    <row r="2" spans="1:28" x14ac:dyDescent="0.25">
      <c r="E2" s="28"/>
      <c r="S2" s="36"/>
      <c r="T2" t="s">
        <v>1695</v>
      </c>
    </row>
    <row r="3" spans="1:28" x14ac:dyDescent="0.25">
      <c r="E3" s="29"/>
    </row>
    <row r="4" spans="1:28" x14ac:dyDescent="0.25">
      <c r="A4" s="7" t="s">
        <v>1673</v>
      </c>
      <c r="B4" t="s">
        <v>1688</v>
      </c>
      <c r="C4" s="7" t="s">
        <v>1689</v>
      </c>
      <c r="D4" t="s">
        <v>1690</v>
      </c>
      <c r="P4" s="7" t="s">
        <v>1673</v>
      </c>
      <c r="Q4" t="s">
        <v>1688</v>
      </c>
      <c r="R4" s="7" t="s">
        <v>1689</v>
      </c>
      <c r="S4" t="s">
        <v>1690</v>
      </c>
    </row>
    <row r="5" spans="1:28" x14ac:dyDescent="0.25">
      <c r="A5" s="25" t="s">
        <v>1668</v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P5" s="25" t="s">
        <v>1668</v>
      </c>
      <c r="Q5" s="25"/>
      <c r="R5" s="25"/>
      <c r="S5" s="25"/>
    </row>
    <row r="6" spans="1:28" x14ac:dyDescent="0.25">
      <c r="B6" s="216" t="s">
        <v>1667</v>
      </c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</row>
    <row r="7" spans="1:28" x14ac:dyDescent="0.25">
      <c r="B7" s="16">
        <v>1</v>
      </c>
      <c r="C7" s="16">
        <v>2</v>
      </c>
      <c r="D7" s="16">
        <v>3</v>
      </c>
      <c r="E7" s="16">
        <v>4</v>
      </c>
      <c r="F7" s="16">
        <v>5</v>
      </c>
      <c r="G7" s="16">
        <v>6</v>
      </c>
      <c r="H7" s="16">
        <v>7</v>
      </c>
      <c r="I7" s="16">
        <v>8</v>
      </c>
      <c r="J7" s="16">
        <v>9</v>
      </c>
      <c r="K7" s="16">
        <v>10</v>
      </c>
      <c r="L7" s="16">
        <v>11</v>
      </c>
      <c r="M7" s="16">
        <v>12</v>
      </c>
      <c r="Q7" s="16">
        <v>1</v>
      </c>
      <c r="R7" s="16">
        <v>2</v>
      </c>
      <c r="S7" s="16">
        <v>3</v>
      </c>
      <c r="T7" s="16">
        <v>4</v>
      </c>
      <c r="U7" s="16">
        <v>5</v>
      </c>
      <c r="V7" s="16">
        <v>6</v>
      </c>
      <c r="W7" s="16">
        <v>7</v>
      </c>
      <c r="X7" s="16">
        <v>8</v>
      </c>
      <c r="Y7" s="16">
        <v>9</v>
      </c>
      <c r="Z7" s="16">
        <v>10</v>
      </c>
      <c r="AA7" s="16">
        <v>11</v>
      </c>
      <c r="AB7" s="16">
        <v>12</v>
      </c>
    </row>
    <row r="8" spans="1:28" x14ac:dyDescent="0.25">
      <c r="A8" s="8" t="s">
        <v>1658</v>
      </c>
      <c r="B8" s="44" t="s">
        <v>8</v>
      </c>
      <c r="C8" s="44" t="s">
        <v>13</v>
      </c>
      <c r="D8" s="44" t="s">
        <v>18</v>
      </c>
      <c r="E8" s="44" t="s">
        <v>23</v>
      </c>
      <c r="F8" s="45" t="s">
        <v>28</v>
      </c>
      <c r="G8" s="45" t="s">
        <v>33</v>
      </c>
      <c r="H8" s="45" t="s">
        <v>38</v>
      </c>
      <c r="I8" s="45" t="s">
        <v>43</v>
      </c>
      <c r="J8" s="45" t="s">
        <v>48</v>
      </c>
      <c r="K8" s="45" t="s">
        <v>53</v>
      </c>
      <c r="L8" s="51" t="s">
        <v>58</v>
      </c>
      <c r="M8" s="51" t="s">
        <v>63</v>
      </c>
      <c r="P8" s="8" t="s">
        <v>1658</v>
      </c>
      <c r="Q8" s="31" t="s">
        <v>1810</v>
      </c>
      <c r="R8" s="31" t="s">
        <v>1810</v>
      </c>
      <c r="S8" s="31" t="s">
        <v>1810</v>
      </c>
      <c r="T8" s="31" t="s">
        <v>1810</v>
      </c>
      <c r="U8" s="46">
        <v>42173</v>
      </c>
      <c r="V8" s="46">
        <v>42173</v>
      </c>
      <c r="W8" s="46">
        <v>42173</v>
      </c>
      <c r="X8" s="46">
        <v>42173</v>
      </c>
      <c r="Y8" s="46">
        <v>42173</v>
      </c>
      <c r="Z8" s="46">
        <v>42173</v>
      </c>
      <c r="AA8" s="52">
        <v>42178</v>
      </c>
      <c r="AB8" s="52">
        <v>42178</v>
      </c>
    </row>
    <row r="9" spans="1:28" x14ac:dyDescent="0.25">
      <c r="A9" s="8" t="s">
        <v>1659</v>
      </c>
      <c r="B9" s="51" t="s">
        <v>68</v>
      </c>
      <c r="C9" s="51" t="s">
        <v>73</v>
      </c>
      <c r="D9" s="51" t="s">
        <v>78</v>
      </c>
      <c r="E9" s="51" t="s">
        <v>83</v>
      </c>
      <c r="F9" s="45" t="s">
        <v>88</v>
      </c>
      <c r="G9" s="45" t="s">
        <v>93</v>
      </c>
      <c r="H9" s="45" t="s">
        <v>98</v>
      </c>
      <c r="I9" s="45" t="s">
        <v>103</v>
      </c>
      <c r="J9" s="45" t="s">
        <v>108</v>
      </c>
      <c r="K9" s="45" t="s">
        <v>113</v>
      </c>
      <c r="L9" s="44" t="s">
        <v>118</v>
      </c>
      <c r="M9" s="45" t="s">
        <v>123</v>
      </c>
      <c r="P9" s="8" t="s">
        <v>1659</v>
      </c>
      <c r="Q9" s="52">
        <v>42178</v>
      </c>
      <c r="R9" s="52">
        <v>42178</v>
      </c>
      <c r="S9" s="52">
        <v>42178</v>
      </c>
      <c r="T9" s="52">
        <v>42178</v>
      </c>
      <c r="U9" s="46">
        <v>42194</v>
      </c>
      <c r="V9" s="46">
        <v>42194</v>
      </c>
      <c r="W9" s="46">
        <v>42194</v>
      </c>
      <c r="X9" s="46">
        <v>42201</v>
      </c>
      <c r="Y9" s="46">
        <v>42201</v>
      </c>
      <c r="Z9" s="46">
        <v>42201</v>
      </c>
      <c r="AA9" s="31" t="s">
        <v>1810</v>
      </c>
      <c r="AB9" s="46">
        <v>42194</v>
      </c>
    </row>
    <row r="10" spans="1:28" x14ac:dyDescent="0.25">
      <c r="A10" s="8" t="s">
        <v>1660</v>
      </c>
      <c r="B10" s="45" t="s">
        <v>128</v>
      </c>
      <c r="C10" s="14" t="s">
        <v>133</v>
      </c>
      <c r="D10" s="14" t="s">
        <v>138</v>
      </c>
      <c r="E10" s="14" t="s">
        <v>143</v>
      </c>
      <c r="F10" s="14" t="s">
        <v>148</v>
      </c>
      <c r="G10" s="14" t="s">
        <v>153</v>
      </c>
      <c r="H10" s="14" t="s">
        <v>158</v>
      </c>
      <c r="I10" s="14" t="s">
        <v>163</v>
      </c>
      <c r="J10" s="14" t="s">
        <v>168</v>
      </c>
      <c r="K10" s="14" t="s">
        <v>173</v>
      </c>
      <c r="L10" s="14" t="s">
        <v>178</v>
      </c>
      <c r="M10" s="14" t="s">
        <v>183</v>
      </c>
      <c r="P10" s="8" t="s">
        <v>1660</v>
      </c>
      <c r="Q10" s="46">
        <v>42201</v>
      </c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x14ac:dyDescent="0.25">
      <c r="A11" s="8" t="s">
        <v>1661</v>
      </c>
      <c r="B11" s="14" t="s">
        <v>188</v>
      </c>
      <c r="C11" s="14" t="s">
        <v>193</v>
      </c>
      <c r="D11" s="14" t="s">
        <v>198</v>
      </c>
      <c r="E11" s="14" t="s">
        <v>203</v>
      </c>
      <c r="F11" s="14" t="s">
        <v>208</v>
      </c>
      <c r="G11" s="14" t="s">
        <v>213</v>
      </c>
      <c r="H11" s="14" t="s">
        <v>218</v>
      </c>
      <c r="I11" s="14" t="s">
        <v>223</v>
      </c>
      <c r="J11" s="14" t="s">
        <v>228</v>
      </c>
      <c r="K11" s="14" t="s">
        <v>233</v>
      </c>
      <c r="L11" s="14" t="s">
        <v>238</v>
      </c>
      <c r="M11" s="14" t="s">
        <v>243</v>
      </c>
      <c r="P11" s="8" t="s">
        <v>1661</v>
      </c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x14ac:dyDescent="0.25">
      <c r="A12" s="8" t="s">
        <v>1662</v>
      </c>
      <c r="B12" s="14" t="s">
        <v>248</v>
      </c>
      <c r="C12" s="14" t="s">
        <v>253</v>
      </c>
      <c r="D12" s="14" t="s">
        <v>258</v>
      </c>
      <c r="E12" s="14" t="s">
        <v>263</v>
      </c>
      <c r="F12" s="14" t="s">
        <v>268</v>
      </c>
      <c r="G12" s="14" t="s">
        <v>273</v>
      </c>
      <c r="H12" s="14" t="s">
        <v>278</v>
      </c>
      <c r="I12" s="14" t="s">
        <v>283</v>
      </c>
      <c r="J12" s="14" t="s">
        <v>288</v>
      </c>
      <c r="K12" s="14" t="s">
        <v>293</v>
      </c>
      <c r="L12" s="14" t="s">
        <v>298</v>
      </c>
      <c r="M12" s="14" t="s">
        <v>303</v>
      </c>
      <c r="P12" s="8" t="s">
        <v>1662</v>
      </c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x14ac:dyDescent="0.25">
      <c r="A13" s="8" t="s">
        <v>1663</v>
      </c>
      <c r="B13" s="14" t="s">
        <v>308</v>
      </c>
      <c r="C13" s="14" t="s">
        <v>313</v>
      </c>
      <c r="D13" s="14" t="s">
        <v>318</v>
      </c>
      <c r="E13" s="14" t="s">
        <v>323</v>
      </c>
      <c r="F13" s="14" t="s">
        <v>328</v>
      </c>
      <c r="G13" s="14" t="s">
        <v>333</v>
      </c>
      <c r="H13" s="14" t="s">
        <v>338</v>
      </c>
      <c r="I13" s="14" t="s">
        <v>343</v>
      </c>
      <c r="J13" s="14" t="s">
        <v>348</v>
      </c>
      <c r="K13" s="14" t="s">
        <v>353</v>
      </c>
      <c r="L13" s="14" t="s">
        <v>358</v>
      </c>
      <c r="M13" s="14" t="s">
        <v>363</v>
      </c>
      <c r="P13" s="8" t="s">
        <v>1663</v>
      </c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x14ac:dyDescent="0.25">
      <c r="A14" s="8" t="s">
        <v>1664</v>
      </c>
      <c r="B14" s="14" t="s">
        <v>368</v>
      </c>
      <c r="C14" s="14" t="s">
        <v>373</v>
      </c>
      <c r="D14" s="14" t="s">
        <v>378</v>
      </c>
      <c r="E14" s="14" t="s">
        <v>383</v>
      </c>
      <c r="F14" s="14" t="s">
        <v>388</v>
      </c>
      <c r="G14" s="14" t="s">
        <v>393</v>
      </c>
      <c r="H14" s="14" t="s">
        <v>398</v>
      </c>
      <c r="I14" s="14" t="s">
        <v>403</v>
      </c>
      <c r="J14" s="14" t="s">
        <v>408</v>
      </c>
      <c r="K14" s="14" t="s">
        <v>413</v>
      </c>
      <c r="L14" s="14" t="s">
        <v>418</v>
      </c>
      <c r="M14" s="14" t="s">
        <v>423</v>
      </c>
      <c r="P14" s="8" t="s">
        <v>1664</v>
      </c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x14ac:dyDescent="0.25">
      <c r="A15" s="8" t="s">
        <v>1665</v>
      </c>
      <c r="B15" s="14" t="s">
        <v>428</v>
      </c>
      <c r="C15" s="14" t="s">
        <v>433</v>
      </c>
      <c r="D15" s="14" t="s">
        <v>438</v>
      </c>
      <c r="E15" s="14" t="s">
        <v>443</v>
      </c>
      <c r="F15" s="14" t="s">
        <v>448</v>
      </c>
      <c r="G15" s="14" t="s">
        <v>453</v>
      </c>
      <c r="H15" s="14" t="s">
        <v>458</v>
      </c>
      <c r="I15" s="14" t="s">
        <v>463</v>
      </c>
      <c r="J15" s="14" t="s">
        <v>468</v>
      </c>
      <c r="K15" s="14" t="s">
        <v>473</v>
      </c>
      <c r="L15" s="14" t="s">
        <v>478</v>
      </c>
      <c r="M15" s="14" t="s">
        <v>483</v>
      </c>
      <c r="P15" s="8" t="s">
        <v>1665</v>
      </c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x14ac:dyDescent="0.25">
      <c r="A16" s="11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</row>
    <row r="17" spans="1:28" x14ac:dyDescent="0.25">
      <c r="A17" s="11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</row>
    <row r="18" spans="1:28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</row>
    <row r="19" spans="1:28" x14ac:dyDescent="0.25">
      <c r="A19" s="10" t="s">
        <v>1674</v>
      </c>
      <c r="B19" s="9" t="s">
        <v>1688</v>
      </c>
      <c r="C19" s="10" t="s">
        <v>1674</v>
      </c>
      <c r="D19" s="9" t="s">
        <v>1690</v>
      </c>
      <c r="E19" s="9"/>
      <c r="F19" s="9"/>
      <c r="G19" s="9"/>
      <c r="H19" s="9"/>
      <c r="I19" s="9"/>
      <c r="J19" s="9"/>
      <c r="K19" s="9"/>
      <c r="L19" s="9"/>
      <c r="M19" s="9"/>
      <c r="P19" s="10" t="s">
        <v>1674</v>
      </c>
      <c r="Q19" s="9" t="s">
        <v>1688</v>
      </c>
      <c r="R19" s="10" t="s">
        <v>1674</v>
      </c>
      <c r="S19" s="9" t="s">
        <v>1690</v>
      </c>
    </row>
    <row r="20" spans="1:28" x14ac:dyDescent="0.25">
      <c r="A20" s="26" t="s">
        <v>1669</v>
      </c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P20" s="26" t="s">
        <v>1669</v>
      </c>
      <c r="Q20" s="26"/>
      <c r="R20" s="26"/>
      <c r="S20" s="26"/>
    </row>
    <row r="21" spans="1:28" x14ac:dyDescent="0.25">
      <c r="B21" s="215" t="s">
        <v>1667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</row>
    <row r="22" spans="1:28" x14ac:dyDescent="0.25">
      <c r="A22" s="9"/>
      <c r="B22" s="13">
        <v>1</v>
      </c>
      <c r="C22" s="13">
        <v>2</v>
      </c>
      <c r="D22" s="13">
        <v>3</v>
      </c>
      <c r="E22" s="13">
        <v>4</v>
      </c>
      <c r="F22" s="13">
        <v>5</v>
      </c>
      <c r="G22" s="13">
        <v>6</v>
      </c>
      <c r="H22" s="13">
        <v>7</v>
      </c>
      <c r="I22" s="13">
        <v>8</v>
      </c>
      <c r="J22" s="13">
        <v>9</v>
      </c>
      <c r="K22" s="13">
        <v>10</v>
      </c>
      <c r="L22" s="13">
        <v>11</v>
      </c>
      <c r="M22" s="13">
        <v>12</v>
      </c>
      <c r="P22" s="9"/>
      <c r="Q22" s="13">
        <v>1</v>
      </c>
      <c r="R22" s="13">
        <v>2</v>
      </c>
      <c r="S22" s="13">
        <v>3</v>
      </c>
      <c r="T22" s="13">
        <v>4</v>
      </c>
      <c r="U22" s="13">
        <v>5</v>
      </c>
      <c r="V22" s="13">
        <v>6</v>
      </c>
      <c r="W22" s="13">
        <v>7</v>
      </c>
      <c r="X22" s="13">
        <v>8</v>
      </c>
      <c r="Y22" s="13">
        <v>9</v>
      </c>
      <c r="Z22" s="13">
        <v>10</v>
      </c>
      <c r="AA22" s="13">
        <v>11</v>
      </c>
      <c r="AB22" s="13">
        <v>12</v>
      </c>
    </row>
    <row r="23" spans="1:28" x14ac:dyDescent="0.25">
      <c r="A23" s="8" t="s">
        <v>1658</v>
      </c>
      <c r="B23" s="14" t="s">
        <v>488</v>
      </c>
      <c r="C23" s="14" t="s">
        <v>492</v>
      </c>
      <c r="D23" s="14" t="s">
        <v>496</v>
      </c>
      <c r="E23" s="14" t="s">
        <v>500</v>
      </c>
      <c r="F23" s="14" t="s">
        <v>504</v>
      </c>
      <c r="G23" s="14" t="s">
        <v>508</v>
      </c>
      <c r="H23" s="14" t="s">
        <v>512</v>
      </c>
      <c r="I23" s="14" t="s">
        <v>516</v>
      </c>
      <c r="J23" s="14" t="s">
        <v>520</v>
      </c>
      <c r="K23" s="14" t="s">
        <v>524</v>
      </c>
      <c r="L23" s="14" t="s">
        <v>528</v>
      </c>
      <c r="M23" s="44" t="s">
        <v>532</v>
      </c>
      <c r="P23" s="8" t="s">
        <v>1658</v>
      </c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31" t="s">
        <v>1810</v>
      </c>
    </row>
    <row r="24" spans="1:28" x14ac:dyDescent="0.25">
      <c r="A24" s="8" t="s">
        <v>1659</v>
      </c>
      <c r="B24" s="14" t="s">
        <v>536</v>
      </c>
      <c r="C24" s="14" t="s">
        <v>540</v>
      </c>
      <c r="D24" s="14" t="s">
        <v>544</v>
      </c>
      <c r="E24" s="14" t="s">
        <v>548</v>
      </c>
      <c r="F24" s="14" t="s">
        <v>552</v>
      </c>
      <c r="G24" s="14" t="s">
        <v>556</v>
      </c>
      <c r="H24" s="14" t="s">
        <v>560</v>
      </c>
      <c r="I24" s="14" t="s">
        <v>564</v>
      </c>
      <c r="J24" s="14" t="s">
        <v>568</v>
      </c>
      <c r="K24" s="14" t="s">
        <v>572</v>
      </c>
      <c r="L24" s="14" t="s">
        <v>576</v>
      </c>
      <c r="M24" s="14" t="s">
        <v>580</v>
      </c>
      <c r="P24" s="8" t="s">
        <v>1659</v>
      </c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x14ac:dyDescent="0.25">
      <c r="A25" s="8" t="s">
        <v>1660</v>
      </c>
      <c r="B25" s="14" t="s">
        <v>584</v>
      </c>
      <c r="C25" s="14" t="s">
        <v>588</v>
      </c>
      <c r="D25" s="14" t="s">
        <v>592</v>
      </c>
      <c r="E25" s="14" t="s">
        <v>596</v>
      </c>
      <c r="F25" s="14" t="s">
        <v>600</v>
      </c>
      <c r="G25" s="14" t="s">
        <v>604</v>
      </c>
      <c r="H25" s="14" t="s">
        <v>608</v>
      </c>
      <c r="I25" s="14" t="s">
        <v>612</v>
      </c>
      <c r="J25" s="14" t="s">
        <v>616</v>
      </c>
      <c r="K25" s="14" t="s">
        <v>620</v>
      </c>
      <c r="L25" s="14" t="s">
        <v>624</v>
      </c>
      <c r="M25" s="14" t="s">
        <v>628</v>
      </c>
      <c r="P25" s="8" t="s">
        <v>1660</v>
      </c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x14ac:dyDescent="0.25">
      <c r="A26" s="8" t="s">
        <v>1661</v>
      </c>
      <c r="B26" s="14" t="s">
        <v>632</v>
      </c>
      <c r="C26" s="14" t="s">
        <v>636</v>
      </c>
      <c r="D26" s="14" t="s">
        <v>640</v>
      </c>
      <c r="E26" s="14" t="s">
        <v>644</v>
      </c>
      <c r="F26" s="14" t="s">
        <v>648</v>
      </c>
      <c r="G26" s="14" t="s">
        <v>652</v>
      </c>
      <c r="H26" s="14" t="s">
        <v>656</v>
      </c>
      <c r="I26" s="14" t="s">
        <v>660</v>
      </c>
      <c r="J26" s="14" t="s">
        <v>664</v>
      </c>
      <c r="K26" s="14" t="s">
        <v>668</v>
      </c>
      <c r="L26" s="14" t="s">
        <v>672</v>
      </c>
      <c r="M26" s="14" t="s">
        <v>676</v>
      </c>
      <c r="P26" s="8" t="s">
        <v>1661</v>
      </c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x14ac:dyDescent="0.25">
      <c r="A27" s="8" t="s">
        <v>1662</v>
      </c>
      <c r="B27" s="14" t="s">
        <v>680</v>
      </c>
      <c r="C27" s="14" t="s">
        <v>684</v>
      </c>
      <c r="D27" s="14" t="s">
        <v>688</v>
      </c>
      <c r="E27" s="14" t="s">
        <v>692</v>
      </c>
      <c r="F27" s="14" t="s">
        <v>696</v>
      </c>
      <c r="G27" s="14" t="s">
        <v>700</v>
      </c>
      <c r="H27" s="14" t="s">
        <v>704</v>
      </c>
      <c r="I27" s="14" t="s">
        <v>708</v>
      </c>
      <c r="J27" s="14" t="s">
        <v>712</v>
      </c>
      <c r="K27" s="14" t="s">
        <v>716</v>
      </c>
      <c r="L27" s="14" t="s">
        <v>720</v>
      </c>
      <c r="M27" s="14" t="s">
        <v>724</v>
      </c>
      <c r="P27" s="8" t="s">
        <v>1662</v>
      </c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x14ac:dyDescent="0.25">
      <c r="A28" s="8" t="s">
        <v>1663</v>
      </c>
      <c r="B28" s="14" t="s">
        <v>728</v>
      </c>
      <c r="C28" s="14" t="s">
        <v>732</v>
      </c>
      <c r="D28" s="14" t="s">
        <v>736</v>
      </c>
      <c r="E28" s="14" t="s">
        <v>740</v>
      </c>
      <c r="F28" s="14" t="s">
        <v>744</v>
      </c>
      <c r="G28" s="14" t="s">
        <v>748</v>
      </c>
      <c r="H28" s="14" t="s">
        <v>752</v>
      </c>
      <c r="I28" s="14" t="s">
        <v>756</v>
      </c>
      <c r="J28" s="14" t="s">
        <v>760</v>
      </c>
      <c r="K28" s="14" t="s">
        <v>764</v>
      </c>
      <c r="L28" s="14" t="s">
        <v>768</v>
      </c>
      <c r="M28" s="14" t="s">
        <v>772</v>
      </c>
      <c r="P28" s="8" t="s">
        <v>1663</v>
      </c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x14ac:dyDescent="0.25">
      <c r="A29" s="8" t="s">
        <v>1664</v>
      </c>
      <c r="B29" s="14" t="s">
        <v>776</v>
      </c>
      <c r="C29" s="14" t="s">
        <v>780</v>
      </c>
      <c r="D29" s="14" t="s">
        <v>784</v>
      </c>
      <c r="E29" s="14" t="s">
        <v>788</v>
      </c>
      <c r="F29" s="14" t="s">
        <v>792</v>
      </c>
      <c r="G29" s="14" t="s">
        <v>796</v>
      </c>
      <c r="H29" s="14" t="s">
        <v>800</v>
      </c>
      <c r="I29" s="14" t="s">
        <v>804</v>
      </c>
      <c r="J29" s="14" t="s">
        <v>808</v>
      </c>
      <c r="K29" s="14" t="s">
        <v>812</v>
      </c>
      <c r="L29" s="14" t="s">
        <v>816</v>
      </c>
      <c r="M29" s="14" t="s">
        <v>820</v>
      </c>
      <c r="P29" s="8" t="s">
        <v>1664</v>
      </c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x14ac:dyDescent="0.25">
      <c r="A30" s="8" t="s">
        <v>1665</v>
      </c>
      <c r="B30" s="14" t="s">
        <v>824</v>
      </c>
      <c r="C30" s="14" t="s">
        <v>828</v>
      </c>
      <c r="D30" s="14" t="s">
        <v>832</v>
      </c>
      <c r="E30" s="14" t="s">
        <v>836</v>
      </c>
      <c r="F30" s="14" t="s">
        <v>840</v>
      </c>
      <c r="G30" s="14" t="s">
        <v>844</v>
      </c>
      <c r="H30" s="14" t="s">
        <v>848</v>
      </c>
      <c r="I30" s="14" t="s">
        <v>852</v>
      </c>
      <c r="J30" s="14" t="s">
        <v>856</v>
      </c>
      <c r="K30" s="14" t="s">
        <v>860</v>
      </c>
      <c r="L30" s="14" t="s">
        <v>864</v>
      </c>
      <c r="M30" s="14" t="s">
        <v>868</v>
      </c>
      <c r="P30" s="8" t="s">
        <v>1665</v>
      </c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x14ac:dyDescent="0.25">
      <c r="A31" s="11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spans="1:28" x14ac:dyDescent="0.25">
      <c r="A32" s="11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spans="1:28" x14ac:dyDescent="0.25">
      <c r="A33" s="11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spans="1:28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spans="1:28" x14ac:dyDescent="0.25">
      <c r="A35" s="10" t="s">
        <v>1675</v>
      </c>
      <c r="B35" s="9" t="s">
        <v>1688</v>
      </c>
      <c r="C35" s="10" t="s">
        <v>1691</v>
      </c>
      <c r="D35" s="9" t="s">
        <v>1690</v>
      </c>
      <c r="E35" s="9"/>
      <c r="F35" s="9"/>
      <c r="G35" s="9"/>
      <c r="H35" s="9"/>
      <c r="I35" s="9"/>
      <c r="J35" s="9"/>
      <c r="K35" s="9"/>
      <c r="L35" s="9"/>
      <c r="M35" s="9"/>
      <c r="P35" s="10" t="s">
        <v>1675</v>
      </c>
      <c r="Q35" s="9" t="s">
        <v>1688</v>
      </c>
      <c r="R35" s="10" t="s">
        <v>1691</v>
      </c>
      <c r="S35" s="9" t="s">
        <v>1690</v>
      </c>
    </row>
    <row r="36" spans="1:28" x14ac:dyDescent="0.25">
      <c r="A36" s="26" t="s">
        <v>1670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P36" s="26" t="s">
        <v>1670</v>
      </c>
      <c r="Q36" s="26"/>
      <c r="R36" s="26"/>
      <c r="S36" s="26"/>
    </row>
    <row r="37" spans="1:28" x14ac:dyDescent="0.25">
      <c r="A37" s="9"/>
      <c r="B37" s="215" t="s">
        <v>1667</v>
      </c>
      <c r="C37" s="215"/>
      <c r="D37" s="215"/>
      <c r="E37" s="215"/>
      <c r="F37" s="215"/>
      <c r="G37" s="215"/>
      <c r="H37" s="215"/>
      <c r="I37" s="215"/>
      <c r="J37" s="215"/>
      <c r="K37" s="215"/>
      <c r="L37" s="215"/>
      <c r="M37" s="215"/>
    </row>
    <row r="38" spans="1:28" x14ac:dyDescent="0.25">
      <c r="A38" s="9"/>
      <c r="B38" s="13">
        <v>1</v>
      </c>
      <c r="C38" s="13">
        <v>2</v>
      </c>
      <c r="D38" s="13">
        <v>3</v>
      </c>
      <c r="E38" s="13">
        <v>4</v>
      </c>
      <c r="F38" s="13">
        <v>5</v>
      </c>
      <c r="G38" s="13">
        <v>6</v>
      </c>
      <c r="H38" s="13">
        <v>7</v>
      </c>
      <c r="I38" s="13">
        <v>8</v>
      </c>
      <c r="J38" s="13">
        <v>9</v>
      </c>
      <c r="K38" s="13">
        <v>10</v>
      </c>
      <c r="L38" s="13">
        <v>11</v>
      </c>
      <c r="M38" s="13">
        <v>12</v>
      </c>
      <c r="P38" s="9"/>
      <c r="Q38" s="13">
        <v>1</v>
      </c>
      <c r="R38" s="13">
        <v>2</v>
      </c>
      <c r="S38" s="13">
        <v>3</v>
      </c>
      <c r="T38" s="13">
        <v>4</v>
      </c>
      <c r="U38" s="13">
        <v>5</v>
      </c>
      <c r="V38" s="13">
        <v>6</v>
      </c>
      <c r="W38" s="13">
        <v>7</v>
      </c>
      <c r="X38" s="13">
        <v>8</v>
      </c>
      <c r="Y38" s="13">
        <v>9</v>
      </c>
      <c r="Z38" s="13">
        <v>10</v>
      </c>
      <c r="AA38" s="13">
        <v>11</v>
      </c>
      <c r="AB38" s="13">
        <v>12</v>
      </c>
    </row>
    <row r="39" spans="1:28" x14ac:dyDescent="0.25">
      <c r="A39" s="8" t="s">
        <v>1658</v>
      </c>
      <c r="B39" s="14" t="s">
        <v>873</v>
      </c>
      <c r="C39" s="14" t="s">
        <v>877</v>
      </c>
      <c r="D39" s="14" t="s">
        <v>881</v>
      </c>
      <c r="E39" s="14" t="s">
        <v>885</v>
      </c>
      <c r="F39" s="14" t="s">
        <v>889</v>
      </c>
      <c r="G39" s="14" t="s">
        <v>893</v>
      </c>
      <c r="H39" s="14" t="s">
        <v>897</v>
      </c>
      <c r="I39" s="14" t="s">
        <v>901</v>
      </c>
      <c r="J39" s="14" t="s">
        <v>905</v>
      </c>
      <c r="K39" s="14" t="s">
        <v>909</v>
      </c>
      <c r="L39" s="14" t="s">
        <v>913</v>
      </c>
      <c r="M39" s="14" t="s">
        <v>917</v>
      </c>
      <c r="P39" s="8" t="s">
        <v>1658</v>
      </c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27"/>
    </row>
    <row r="40" spans="1:28" x14ac:dyDescent="0.25">
      <c r="A40" s="8" t="s">
        <v>1659</v>
      </c>
      <c r="B40" s="14" t="s">
        <v>921</v>
      </c>
      <c r="C40" s="14" t="s">
        <v>926</v>
      </c>
      <c r="D40" s="14" t="s">
        <v>930</v>
      </c>
      <c r="E40" s="14" t="s">
        <v>934</v>
      </c>
      <c r="F40" s="14" t="s">
        <v>938</v>
      </c>
      <c r="G40" s="14" t="s">
        <v>942</v>
      </c>
      <c r="H40" s="14" t="s">
        <v>946</v>
      </c>
      <c r="I40" s="14" t="s">
        <v>950</v>
      </c>
      <c r="J40" s="14" t="s">
        <v>954</v>
      </c>
      <c r="K40" s="14" t="s">
        <v>958</v>
      </c>
      <c r="L40" s="14" t="s">
        <v>962</v>
      </c>
      <c r="M40" s="14" t="s">
        <v>966</v>
      </c>
      <c r="P40" s="8" t="s">
        <v>1659</v>
      </c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x14ac:dyDescent="0.25">
      <c r="A41" s="8" t="s">
        <v>1660</v>
      </c>
      <c r="B41" s="14" t="s">
        <v>970</v>
      </c>
      <c r="C41" s="14" t="s">
        <v>974</v>
      </c>
      <c r="D41" s="14" t="s">
        <v>978</v>
      </c>
      <c r="E41" s="14" t="s">
        <v>982</v>
      </c>
      <c r="F41" s="14" t="s">
        <v>986</v>
      </c>
      <c r="G41" s="14" t="s">
        <v>990</v>
      </c>
      <c r="H41" s="14" t="s">
        <v>994</v>
      </c>
      <c r="I41" s="14" t="s">
        <v>998</v>
      </c>
      <c r="J41" s="14" t="s">
        <v>1002</v>
      </c>
      <c r="K41" s="14" t="s">
        <v>1006</v>
      </c>
      <c r="L41" s="14" t="s">
        <v>1010</v>
      </c>
      <c r="M41" s="14" t="s">
        <v>1014</v>
      </c>
      <c r="P41" s="8" t="s">
        <v>1660</v>
      </c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x14ac:dyDescent="0.25">
      <c r="A42" s="8" t="s">
        <v>1661</v>
      </c>
      <c r="B42" s="14" t="s">
        <v>1018</v>
      </c>
      <c r="C42" s="14" t="s">
        <v>1022</v>
      </c>
      <c r="D42" s="14" t="s">
        <v>1026</v>
      </c>
      <c r="E42" s="14" t="s">
        <v>1030</v>
      </c>
      <c r="F42" s="14" t="s">
        <v>1034</v>
      </c>
      <c r="G42" s="14" t="s">
        <v>1038</v>
      </c>
      <c r="H42" s="14" t="s">
        <v>1042</v>
      </c>
      <c r="I42" s="14" t="s">
        <v>1046</v>
      </c>
      <c r="J42" s="14" t="s">
        <v>1050</v>
      </c>
      <c r="K42" s="45" t="s">
        <v>1054</v>
      </c>
      <c r="L42" s="14" t="s">
        <v>1058</v>
      </c>
      <c r="M42" s="14" t="s">
        <v>1062</v>
      </c>
      <c r="P42" s="8" t="s">
        <v>1661</v>
      </c>
      <c r="Q42" s="14"/>
      <c r="R42" s="14"/>
      <c r="S42" s="14"/>
      <c r="T42" s="14"/>
      <c r="U42" s="14"/>
      <c r="V42" s="14"/>
      <c r="W42" s="14"/>
      <c r="X42" s="14"/>
      <c r="Y42" s="14"/>
      <c r="Z42" s="46">
        <v>42194</v>
      </c>
      <c r="AA42" s="14"/>
      <c r="AB42" s="14"/>
    </row>
    <row r="43" spans="1:28" x14ac:dyDescent="0.25">
      <c r="A43" s="8" t="s">
        <v>1662</v>
      </c>
      <c r="B43" s="14" t="s">
        <v>1066</v>
      </c>
      <c r="C43" s="14" t="s">
        <v>1070</v>
      </c>
      <c r="D43" s="14" t="s">
        <v>1074</v>
      </c>
      <c r="E43" s="14" t="s">
        <v>1078</v>
      </c>
      <c r="F43" s="14" t="s">
        <v>1082</v>
      </c>
      <c r="G43" s="14" t="s">
        <v>1086</v>
      </c>
      <c r="H43" s="45" t="s">
        <v>1090</v>
      </c>
      <c r="I43" s="14" t="s">
        <v>1094</v>
      </c>
      <c r="J43" s="14" t="s">
        <v>1098</v>
      </c>
      <c r="K43" s="14" t="s">
        <v>1102</v>
      </c>
      <c r="L43" s="14" t="s">
        <v>1106</v>
      </c>
      <c r="M43" s="14" t="s">
        <v>1110</v>
      </c>
      <c r="P43" s="8" t="s">
        <v>1662</v>
      </c>
      <c r="Q43" s="14"/>
      <c r="R43" s="14"/>
      <c r="S43" s="14"/>
      <c r="T43" s="14"/>
      <c r="U43" s="14"/>
      <c r="V43" s="14"/>
      <c r="W43" s="46">
        <v>42194</v>
      </c>
      <c r="X43" s="14"/>
      <c r="Y43" s="14"/>
      <c r="Z43" s="14"/>
      <c r="AA43" s="14"/>
      <c r="AB43" s="14"/>
    </row>
    <row r="44" spans="1:28" x14ac:dyDescent="0.25">
      <c r="A44" s="8" t="s">
        <v>1663</v>
      </c>
      <c r="B44" s="14" t="s">
        <v>1114</v>
      </c>
      <c r="C44" s="14" t="s">
        <v>1118</v>
      </c>
      <c r="D44" s="14" t="s">
        <v>1122</v>
      </c>
      <c r="E44" s="14" t="s">
        <v>1126</v>
      </c>
      <c r="F44" s="14" t="s">
        <v>1130</v>
      </c>
      <c r="G44" s="14" t="s">
        <v>1134</v>
      </c>
      <c r="H44" s="14" t="s">
        <v>1138</v>
      </c>
      <c r="I44" s="14" t="s">
        <v>1142</v>
      </c>
      <c r="J44" s="14" t="s">
        <v>1146</v>
      </c>
      <c r="K44" s="14" t="s">
        <v>1150</v>
      </c>
      <c r="L44" s="45" t="s">
        <v>1154</v>
      </c>
      <c r="M44" s="14" t="s">
        <v>1158</v>
      </c>
      <c r="P44" s="8" t="s">
        <v>1663</v>
      </c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46">
        <v>42201</v>
      </c>
      <c r="AB44" s="14"/>
    </row>
    <row r="45" spans="1:28" x14ac:dyDescent="0.25">
      <c r="A45" s="8" t="s">
        <v>1664</v>
      </c>
      <c r="B45" s="14" t="s">
        <v>1162</v>
      </c>
      <c r="C45" s="14" t="s">
        <v>1166</v>
      </c>
      <c r="D45" s="14" t="s">
        <v>1170</v>
      </c>
      <c r="E45" s="14" t="s">
        <v>1174</v>
      </c>
      <c r="F45" s="14" t="s">
        <v>1178</v>
      </c>
      <c r="G45" s="14" t="s">
        <v>1182</v>
      </c>
      <c r="H45" s="14" t="s">
        <v>1186</v>
      </c>
      <c r="I45" s="14" t="s">
        <v>1190</v>
      </c>
      <c r="J45" s="14" t="s">
        <v>1194</v>
      </c>
      <c r="K45" s="14" t="s">
        <v>1198</v>
      </c>
      <c r="L45" s="14" t="s">
        <v>1202</v>
      </c>
      <c r="M45" s="14" t="s">
        <v>1206</v>
      </c>
      <c r="P45" s="8" t="s">
        <v>1664</v>
      </c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x14ac:dyDescent="0.25">
      <c r="A46" s="8" t="s">
        <v>1665</v>
      </c>
      <c r="B46" s="14" t="s">
        <v>1210</v>
      </c>
      <c r="C46" s="14" t="s">
        <v>1214</v>
      </c>
      <c r="D46" s="14" t="s">
        <v>1218</v>
      </c>
      <c r="E46" s="14" t="s">
        <v>1222</v>
      </c>
      <c r="F46" s="14" t="s">
        <v>1226</v>
      </c>
      <c r="G46" s="14" t="s">
        <v>1230</v>
      </c>
      <c r="H46" s="14" t="s">
        <v>1234</v>
      </c>
      <c r="I46" s="14" t="s">
        <v>1238</v>
      </c>
      <c r="J46" s="14" t="s">
        <v>1242</v>
      </c>
      <c r="K46" s="14" t="s">
        <v>1246</v>
      </c>
      <c r="L46" s="45" t="s">
        <v>1250</v>
      </c>
      <c r="M46" s="14" t="s">
        <v>1254</v>
      </c>
      <c r="P46" s="8" t="s">
        <v>1665</v>
      </c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46">
        <v>42201</v>
      </c>
      <c r="AB46" s="14"/>
    </row>
    <row r="47" spans="1:28" x14ac:dyDescent="0.25">
      <c r="A47" s="11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28" x14ac:dyDescent="0.25">
      <c r="A48" s="11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28" x14ac:dyDescent="0.25">
      <c r="A49" s="1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28" x14ac:dyDescent="0.25">
      <c r="A50" s="33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28" x14ac:dyDescent="0.25">
      <c r="A51" s="32" t="s">
        <v>1676</v>
      </c>
      <c r="B51" s="9" t="s">
        <v>1688</v>
      </c>
      <c r="C51" s="10" t="s">
        <v>1691</v>
      </c>
      <c r="D51" s="9" t="s">
        <v>1690</v>
      </c>
      <c r="E51" s="9"/>
      <c r="F51" s="9"/>
      <c r="G51" s="9"/>
      <c r="H51" s="9"/>
      <c r="I51" s="9"/>
      <c r="J51" s="9"/>
      <c r="K51" s="9"/>
      <c r="L51" s="9"/>
      <c r="M51" s="9"/>
      <c r="P51" s="32" t="s">
        <v>1676</v>
      </c>
      <c r="Q51" s="9" t="s">
        <v>1688</v>
      </c>
      <c r="R51" s="10" t="s">
        <v>1691</v>
      </c>
      <c r="S51" s="9" t="s">
        <v>1690</v>
      </c>
    </row>
    <row r="52" spans="1:28" x14ac:dyDescent="0.25">
      <c r="A52" s="26" t="s">
        <v>1672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P52" s="26" t="s">
        <v>1672</v>
      </c>
      <c r="Q52" s="26"/>
      <c r="R52" s="26"/>
      <c r="S52" s="26"/>
    </row>
    <row r="53" spans="1:28" x14ac:dyDescent="0.25">
      <c r="A53" s="9"/>
      <c r="B53" s="215" t="s">
        <v>1667</v>
      </c>
      <c r="C53" s="215"/>
      <c r="D53" s="215"/>
      <c r="E53" s="215"/>
      <c r="F53" s="215"/>
      <c r="G53" s="215"/>
      <c r="H53" s="215"/>
      <c r="I53" s="215"/>
      <c r="J53" s="215"/>
      <c r="K53" s="215"/>
      <c r="L53" s="215"/>
      <c r="M53" s="215"/>
    </row>
    <row r="54" spans="1:28" x14ac:dyDescent="0.25">
      <c r="A54" s="9"/>
      <c r="B54" s="13">
        <v>1</v>
      </c>
      <c r="C54" s="13">
        <v>2</v>
      </c>
      <c r="D54" s="13">
        <v>3</v>
      </c>
      <c r="E54" s="13">
        <v>4</v>
      </c>
      <c r="F54" s="13">
        <v>5</v>
      </c>
      <c r="G54" s="13">
        <v>6</v>
      </c>
      <c r="H54" s="13">
        <v>7</v>
      </c>
      <c r="I54" s="13">
        <v>8</v>
      </c>
      <c r="J54" s="13">
        <v>9</v>
      </c>
      <c r="K54" s="13">
        <v>10</v>
      </c>
      <c r="L54" s="13">
        <v>11</v>
      </c>
      <c r="M54" s="13">
        <v>12</v>
      </c>
      <c r="P54" s="9"/>
      <c r="Q54" s="13">
        <v>1</v>
      </c>
      <c r="R54" s="13">
        <v>2</v>
      </c>
      <c r="S54" s="13">
        <v>3</v>
      </c>
      <c r="T54" s="13">
        <v>4</v>
      </c>
      <c r="U54" s="13">
        <v>5</v>
      </c>
      <c r="V54" s="13">
        <v>6</v>
      </c>
      <c r="W54" s="13">
        <v>7</v>
      </c>
      <c r="X54" s="13">
        <v>8</v>
      </c>
      <c r="Y54" s="13">
        <v>9</v>
      </c>
      <c r="Z54" s="13">
        <v>10</v>
      </c>
      <c r="AA54" s="13">
        <v>11</v>
      </c>
      <c r="AB54" s="13">
        <v>12</v>
      </c>
    </row>
    <row r="55" spans="1:28" x14ac:dyDescent="0.25">
      <c r="A55" s="8" t="s">
        <v>1658</v>
      </c>
      <c r="B55" s="14" t="s">
        <v>1259</v>
      </c>
      <c r="C55" s="14" t="s">
        <v>1263</v>
      </c>
      <c r="D55" s="14" t="s">
        <v>1267</v>
      </c>
      <c r="E55" s="14" t="s">
        <v>1271</v>
      </c>
      <c r="F55" s="14" t="s">
        <v>1275</v>
      </c>
      <c r="G55" s="14" t="s">
        <v>1279</v>
      </c>
      <c r="H55" s="14" t="s">
        <v>1283</v>
      </c>
      <c r="I55" s="14" t="s">
        <v>1287</v>
      </c>
      <c r="J55" s="14" t="s">
        <v>1291</v>
      </c>
      <c r="K55" s="14" t="s">
        <v>1295</v>
      </c>
      <c r="L55" s="14" t="s">
        <v>1299</v>
      </c>
      <c r="M55" s="14" t="s">
        <v>1303</v>
      </c>
      <c r="P55" s="8" t="s">
        <v>1658</v>
      </c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27"/>
    </row>
    <row r="56" spans="1:28" x14ac:dyDescent="0.25">
      <c r="A56" s="8" t="s">
        <v>1659</v>
      </c>
      <c r="B56" s="14" t="s">
        <v>1307</v>
      </c>
      <c r="C56" s="14" t="s">
        <v>1311</v>
      </c>
      <c r="D56" s="14" t="s">
        <v>1315</v>
      </c>
      <c r="E56" s="14" t="s">
        <v>1319</v>
      </c>
      <c r="F56" s="14" t="s">
        <v>1323</v>
      </c>
      <c r="G56" s="14" t="s">
        <v>1327</v>
      </c>
      <c r="H56" s="14" t="s">
        <v>1331</v>
      </c>
      <c r="I56" s="14" t="s">
        <v>1335</v>
      </c>
      <c r="J56" s="14" t="s">
        <v>1339</v>
      </c>
      <c r="K56" s="14" t="s">
        <v>1343</v>
      </c>
      <c r="L56" s="14" t="s">
        <v>1347</v>
      </c>
      <c r="M56" s="14" t="s">
        <v>1351</v>
      </c>
      <c r="P56" s="8" t="s">
        <v>1659</v>
      </c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x14ac:dyDescent="0.25">
      <c r="A57" s="8" t="s">
        <v>1660</v>
      </c>
      <c r="B57" s="14" t="s">
        <v>1355</v>
      </c>
      <c r="C57" s="14" t="s">
        <v>1359</v>
      </c>
      <c r="D57" s="14" t="s">
        <v>1363</v>
      </c>
      <c r="E57" s="14" t="s">
        <v>1367</v>
      </c>
      <c r="F57" s="14" t="s">
        <v>1371</v>
      </c>
      <c r="G57" s="14" t="s">
        <v>1375</v>
      </c>
      <c r="H57" s="14" t="s">
        <v>1379</v>
      </c>
      <c r="I57" s="14" t="s">
        <v>1383</v>
      </c>
      <c r="J57" s="14" t="s">
        <v>1387</v>
      </c>
      <c r="K57" s="14" t="s">
        <v>1391</v>
      </c>
      <c r="L57" s="14" t="s">
        <v>1395</v>
      </c>
      <c r="M57" s="14" t="s">
        <v>1399</v>
      </c>
      <c r="P57" s="8" t="s">
        <v>1660</v>
      </c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x14ac:dyDescent="0.25">
      <c r="A58" s="8" t="s">
        <v>1661</v>
      </c>
      <c r="B58" s="14" t="s">
        <v>1403</v>
      </c>
      <c r="C58" s="14" t="s">
        <v>1407</v>
      </c>
      <c r="D58" s="14" t="s">
        <v>1411</v>
      </c>
      <c r="E58" s="14" t="s">
        <v>1415</v>
      </c>
      <c r="F58" s="14" t="s">
        <v>1419</v>
      </c>
      <c r="G58" s="14" t="s">
        <v>1423</v>
      </c>
      <c r="H58" s="14" t="s">
        <v>1427</v>
      </c>
      <c r="I58" s="14" t="s">
        <v>1431</v>
      </c>
      <c r="J58" s="14" t="s">
        <v>1435</v>
      </c>
      <c r="K58" s="14" t="s">
        <v>1439</v>
      </c>
      <c r="L58" s="14" t="s">
        <v>1443</v>
      </c>
      <c r="M58" s="14" t="s">
        <v>1447</v>
      </c>
      <c r="P58" s="8" t="s">
        <v>1661</v>
      </c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x14ac:dyDescent="0.25">
      <c r="A59" s="8" t="s">
        <v>1662</v>
      </c>
      <c r="B59" s="14" t="s">
        <v>1451</v>
      </c>
      <c r="C59" s="14" t="s">
        <v>1455</v>
      </c>
      <c r="D59" s="14" t="s">
        <v>1459</v>
      </c>
      <c r="E59" s="14" t="s">
        <v>1463</v>
      </c>
      <c r="F59" s="14" t="s">
        <v>1467</v>
      </c>
      <c r="G59" s="14" t="s">
        <v>1471</v>
      </c>
      <c r="H59" s="14" t="s">
        <v>1475</v>
      </c>
      <c r="I59" s="14" t="s">
        <v>1479</v>
      </c>
      <c r="J59" s="14" t="s">
        <v>1483</v>
      </c>
      <c r="K59" s="14" t="s">
        <v>1487</v>
      </c>
      <c r="L59" s="14" t="s">
        <v>1491</v>
      </c>
      <c r="M59" s="14" t="s">
        <v>1495</v>
      </c>
      <c r="P59" s="8" t="s">
        <v>1662</v>
      </c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x14ac:dyDescent="0.25">
      <c r="A60" s="8" t="s">
        <v>1663</v>
      </c>
      <c r="B60" s="14" t="s">
        <v>1499</v>
      </c>
      <c r="C60" s="14" t="s">
        <v>1503</v>
      </c>
      <c r="D60" s="14" t="s">
        <v>1507</v>
      </c>
      <c r="E60" s="14" t="s">
        <v>1511</v>
      </c>
      <c r="F60" s="14" t="s">
        <v>1515</v>
      </c>
      <c r="G60" s="14" t="s">
        <v>1519</v>
      </c>
      <c r="H60" s="14" t="s">
        <v>1523</v>
      </c>
      <c r="I60" s="14" t="s">
        <v>1527</v>
      </c>
      <c r="J60" s="14" t="s">
        <v>1531</v>
      </c>
      <c r="K60" s="14" t="s">
        <v>1535</v>
      </c>
      <c r="L60" s="14" t="s">
        <v>1539</v>
      </c>
      <c r="M60" s="14" t="s">
        <v>1543</v>
      </c>
      <c r="P60" s="8" t="s">
        <v>1663</v>
      </c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x14ac:dyDescent="0.25">
      <c r="A61" s="8" t="s">
        <v>1664</v>
      </c>
      <c r="B61" s="14" t="s">
        <v>1547</v>
      </c>
      <c r="C61" s="14" t="s">
        <v>1551</v>
      </c>
      <c r="D61" s="14" t="s">
        <v>1555</v>
      </c>
      <c r="E61" s="14" t="s">
        <v>1559</v>
      </c>
      <c r="F61" s="14" t="s">
        <v>1563</v>
      </c>
      <c r="G61" s="14" t="s">
        <v>1567</v>
      </c>
      <c r="H61" s="14" t="s">
        <v>1571</v>
      </c>
      <c r="I61" s="14" t="s">
        <v>1575</v>
      </c>
      <c r="J61" s="14" t="s">
        <v>1579</v>
      </c>
      <c r="K61" s="14" t="s">
        <v>1583</v>
      </c>
      <c r="L61" s="14" t="s">
        <v>1587</v>
      </c>
      <c r="M61" s="14" t="s">
        <v>1591</v>
      </c>
      <c r="P61" s="8" t="s">
        <v>1664</v>
      </c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x14ac:dyDescent="0.25">
      <c r="A62" s="8" t="s">
        <v>1665</v>
      </c>
      <c r="B62" s="14" t="s">
        <v>1595</v>
      </c>
      <c r="C62" s="14" t="s">
        <v>1599</v>
      </c>
      <c r="D62" s="14" t="s">
        <v>1603</v>
      </c>
      <c r="E62" s="14" t="s">
        <v>1607</v>
      </c>
      <c r="F62" s="14" t="s">
        <v>1611</v>
      </c>
      <c r="G62" s="14" t="s">
        <v>1615</v>
      </c>
      <c r="H62" s="14" t="s">
        <v>1619</v>
      </c>
      <c r="I62" s="14" t="s">
        <v>1623</v>
      </c>
      <c r="J62" s="14" t="s">
        <v>1627</v>
      </c>
      <c r="K62" s="14" t="s">
        <v>1631</v>
      </c>
      <c r="L62" s="14" t="s">
        <v>1635</v>
      </c>
      <c r="M62" s="14" t="s">
        <v>1639</v>
      </c>
      <c r="P62" s="8" t="s">
        <v>1665</v>
      </c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</sheetData>
  <mergeCells count="4">
    <mergeCell ref="B37:M37"/>
    <mergeCell ref="B53:M53"/>
    <mergeCell ref="B6:M6"/>
    <mergeCell ref="B21:M2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332"/>
  <sheetViews>
    <sheetView topLeftCell="A94" workbookViewId="0">
      <selection activeCell="A107" sqref="A107:B109"/>
    </sheetView>
  </sheetViews>
  <sheetFormatPr defaultRowHeight="15" x14ac:dyDescent="0.25"/>
  <cols>
    <col min="3" max="3" width="9.7109375" bestFit="1" customWidth="1"/>
    <col min="10" max="10" width="12.42578125" customWidth="1"/>
  </cols>
  <sheetData>
    <row r="1" spans="1:12" x14ac:dyDescent="0.25">
      <c r="A1" s="7" t="s">
        <v>1677</v>
      </c>
      <c r="B1" s="17"/>
      <c r="I1" s="7" t="s">
        <v>1678</v>
      </c>
      <c r="J1" t="s">
        <v>1697</v>
      </c>
      <c r="K1" s="7" t="s">
        <v>1679</v>
      </c>
      <c r="L1" t="s">
        <v>1700</v>
      </c>
    </row>
    <row r="2" spans="1:12" x14ac:dyDescent="0.25">
      <c r="A2" s="7" t="s">
        <v>1680</v>
      </c>
      <c r="B2" s="17"/>
      <c r="J2" t="s">
        <v>1698</v>
      </c>
      <c r="L2" t="s">
        <v>1701</v>
      </c>
    </row>
    <row r="3" spans="1:12" x14ac:dyDescent="0.25">
      <c r="A3" s="20" t="s">
        <v>1681</v>
      </c>
      <c r="B3" s="17"/>
      <c r="C3" s="17">
        <v>42157</v>
      </c>
      <c r="J3" t="s">
        <v>1699</v>
      </c>
      <c r="L3" t="s">
        <v>1702</v>
      </c>
    </row>
    <row r="4" spans="1:12" x14ac:dyDescent="0.25">
      <c r="A4" s="7" t="s">
        <v>1682</v>
      </c>
      <c r="B4" s="17"/>
      <c r="C4" s="17">
        <v>42144</v>
      </c>
      <c r="I4" s="7" t="s">
        <v>1683</v>
      </c>
      <c r="J4" t="s">
        <v>1703</v>
      </c>
    </row>
    <row r="5" spans="1:12" x14ac:dyDescent="0.25">
      <c r="J5" s="7" t="s">
        <v>1684</v>
      </c>
      <c r="K5" s="18"/>
    </row>
    <row r="6" spans="1:12" x14ac:dyDescent="0.25">
      <c r="K6" s="18"/>
    </row>
    <row r="7" spans="1:12" x14ac:dyDescent="0.25">
      <c r="K7" s="18"/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6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11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16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21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116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530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s="23" t="s">
        <v>1</v>
      </c>
      <c r="B23" s="23" t="s">
        <v>2</v>
      </c>
      <c r="C23" s="23">
        <v>20</v>
      </c>
      <c r="D23" s="23" t="s">
        <v>6</v>
      </c>
      <c r="E23" s="24">
        <v>20764</v>
      </c>
      <c r="F23" s="23" t="s">
        <v>7</v>
      </c>
      <c r="G23" s="23" t="s">
        <v>8</v>
      </c>
      <c r="H23">
        <v>213.66</v>
      </c>
      <c r="I23">
        <v>42.7</v>
      </c>
    </row>
    <row r="24" spans="1:9" x14ac:dyDescent="0.25">
      <c r="A24" s="23" t="s">
        <v>1</v>
      </c>
      <c r="B24" s="23" t="s">
        <v>9</v>
      </c>
      <c r="C24" s="23">
        <v>20</v>
      </c>
      <c r="D24" s="23" t="s">
        <v>11</v>
      </c>
      <c r="E24" s="24">
        <v>20653</v>
      </c>
      <c r="F24" s="23" t="s">
        <v>12</v>
      </c>
      <c r="G24" s="23" t="s">
        <v>13</v>
      </c>
      <c r="H24">
        <v>407.97899999999998</v>
      </c>
      <c r="I24">
        <v>81.5</v>
      </c>
    </row>
    <row r="25" spans="1:9" x14ac:dyDescent="0.25">
      <c r="A25" s="23" t="s">
        <v>1</v>
      </c>
      <c r="B25" s="23" t="s">
        <v>14</v>
      </c>
      <c r="C25" s="23">
        <v>20</v>
      </c>
      <c r="D25" s="23" t="s">
        <v>16</v>
      </c>
      <c r="E25" s="24">
        <v>47339</v>
      </c>
      <c r="F25" s="23" t="s">
        <v>17</v>
      </c>
      <c r="G25" s="23" t="s">
        <v>18</v>
      </c>
      <c r="H25">
        <v>576.67600000000004</v>
      </c>
      <c r="I25">
        <v>115</v>
      </c>
    </row>
    <row r="26" spans="1:9" x14ac:dyDescent="0.25">
      <c r="A26" s="23" t="s">
        <v>1</v>
      </c>
      <c r="B26" s="23" t="s">
        <v>19</v>
      </c>
      <c r="C26" s="23">
        <v>20</v>
      </c>
      <c r="D26" s="23" t="s">
        <v>21</v>
      </c>
      <c r="E26" s="24">
        <v>32398</v>
      </c>
      <c r="F26" s="23" t="s">
        <v>22</v>
      </c>
      <c r="G26" s="23" t="s">
        <v>23</v>
      </c>
      <c r="H26">
        <v>248.19</v>
      </c>
      <c r="I26">
        <v>49.63</v>
      </c>
    </row>
    <row r="27" spans="1:9" x14ac:dyDescent="0.25">
      <c r="A27" s="23" t="s">
        <v>1</v>
      </c>
      <c r="B27" s="23" t="s">
        <v>114</v>
      </c>
      <c r="C27" s="23">
        <v>20</v>
      </c>
      <c r="D27" s="23" t="s">
        <v>116</v>
      </c>
      <c r="E27" s="24">
        <v>20160</v>
      </c>
      <c r="F27" s="23" t="s">
        <v>117</v>
      </c>
      <c r="G27" s="23" t="s">
        <v>118</v>
      </c>
      <c r="H27">
        <v>422.87</v>
      </c>
      <c r="I27">
        <v>84.5</v>
      </c>
    </row>
    <row r="28" spans="1:9" x14ac:dyDescent="0.25">
      <c r="A28" s="23" t="s">
        <v>484</v>
      </c>
      <c r="B28" s="23" t="s">
        <v>59</v>
      </c>
      <c r="C28" s="23">
        <v>20</v>
      </c>
      <c r="D28" s="23" t="s">
        <v>530</v>
      </c>
      <c r="E28" s="24">
        <v>32649</v>
      </c>
      <c r="F28" s="23" t="s">
        <v>531</v>
      </c>
      <c r="G28" s="23" t="s">
        <v>532</v>
      </c>
      <c r="H28">
        <v>331.40600000000001</v>
      </c>
      <c r="I28">
        <v>66.2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1697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1708</v>
      </c>
    </row>
    <row r="36" spans="1:49" x14ac:dyDescent="0.25">
      <c r="A36" t="s">
        <v>1709</v>
      </c>
      <c r="B36" s="38">
        <v>42158.380046296297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14</v>
      </c>
      <c r="C40">
        <v>16</v>
      </c>
      <c r="D40">
        <v>11</v>
      </c>
      <c r="E40">
        <v>10</v>
      </c>
      <c r="F40">
        <v>12</v>
      </c>
      <c r="G40" s="40">
        <v>7</v>
      </c>
      <c r="H40" s="40">
        <v>9</v>
      </c>
      <c r="I40">
        <v>12</v>
      </c>
      <c r="J40">
        <v>14</v>
      </c>
      <c r="K40">
        <v>16</v>
      </c>
      <c r="L40">
        <v>16</v>
      </c>
      <c r="M40">
        <v>13</v>
      </c>
      <c r="N40">
        <v>16</v>
      </c>
      <c r="O40" s="40">
        <v>8</v>
      </c>
      <c r="P40" s="40">
        <v>7</v>
      </c>
      <c r="Q40" s="40">
        <v>5</v>
      </c>
      <c r="R40">
        <v>13</v>
      </c>
      <c r="S40">
        <v>14</v>
      </c>
      <c r="T40">
        <v>13</v>
      </c>
      <c r="U40">
        <v>14</v>
      </c>
      <c r="V40">
        <v>10</v>
      </c>
      <c r="W40">
        <v>10</v>
      </c>
      <c r="X40" s="40">
        <v>6</v>
      </c>
      <c r="Y40">
        <v>11</v>
      </c>
      <c r="Z40">
        <v>14</v>
      </c>
      <c r="AA40">
        <v>14</v>
      </c>
      <c r="AB40">
        <v>13</v>
      </c>
      <c r="AC40">
        <v>15</v>
      </c>
      <c r="AD40">
        <v>13</v>
      </c>
      <c r="AE40">
        <v>10</v>
      </c>
      <c r="AF40" s="40">
        <v>9</v>
      </c>
      <c r="AG40" s="40">
        <v>8</v>
      </c>
      <c r="AH40">
        <v>13</v>
      </c>
      <c r="AI40">
        <v>13</v>
      </c>
      <c r="AJ40">
        <v>13</v>
      </c>
      <c r="AK40">
        <v>15</v>
      </c>
      <c r="AL40">
        <v>10</v>
      </c>
      <c r="AM40" s="40">
        <v>9</v>
      </c>
      <c r="AN40" s="40">
        <v>6</v>
      </c>
      <c r="AO40">
        <v>13</v>
      </c>
      <c r="AP40">
        <v>13</v>
      </c>
      <c r="AQ40">
        <v>13</v>
      </c>
      <c r="AR40">
        <v>12</v>
      </c>
      <c r="AS40" s="40">
        <v>6</v>
      </c>
      <c r="AT40" s="40">
        <v>7</v>
      </c>
      <c r="AU40" s="40">
        <v>7</v>
      </c>
      <c r="AV40" s="40">
        <v>7</v>
      </c>
      <c r="AW40">
        <v>10</v>
      </c>
    </row>
    <row r="41" spans="1:49" x14ac:dyDescent="0.25">
      <c r="A41" t="s">
        <v>1764</v>
      </c>
      <c r="B41">
        <v>65.331999999999994</v>
      </c>
      <c r="C41">
        <v>118.572</v>
      </c>
      <c r="D41">
        <v>48.075000000000003</v>
      </c>
      <c r="E41">
        <v>77.02</v>
      </c>
      <c r="F41">
        <v>61.953000000000003</v>
      </c>
      <c r="G41">
        <v>25.542999999999999</v>
      </c>
      <c r="H41">
        <v>22.690999999999999</v>
      </c>
      <c r="I41">
        <v>108.288</v>
      </c>
      <c r="J41">
        <v>91.66</v>
      </c>
      <c r="K41">
        <v>93.046999999999997</v>
      </c>
      <c r="L41">
        <v>134.24299999999999</v>
      </c>
      <c r="M41">
        <v>122.962</v>
      </c>
      <c r="N41">
        <v>158.91</v>
      </c>
      <c r="O41">
        <v>62.968000000000004</v>
      </c>
      <c r="P41">
        <v>57.997</v>
      </c>
      <c r="Q41">
        <v>65.567999999999998</v>
      </c>
      <c r="R41">
        <v>76.156999999999996</v>
      </c>
      <c r="S41">
        <v>98.909000000000006</v>
      </c>
      <c r="T41">
        <v>121.276</v>
      </c>
      <c r="U41">
        <v>62.817</v>
      </c>
      <c r="V41">
        <v>55.226999999999997</v>
      </c>
      <c r="W41">
        <v>35.375</v>
      </c>
      <c r="X41">
        <v>39.558999999999997</v>
      </c>
      <c r="Y41">
        <v>65.513999999999996</v>
      </c>
      <c r="Z41">
        <v>84.135999999999996</v>
      </c>
      <c r="AA41">
        <v>116.375</v>
      </c>
      <c r="AB41">
        <v>57.253</v>
      </c>
      <c r="AC41">
        <v>99.522000000000006</v>
      </c>
      <c r="AD41">
        <v>84.03</v>
      </c>
      <c r="AE41">
        <v>79.251999999999995</v>
      </c>
      <c r="AF41">
        <v>44.801000000000002</v>
      </c>
      <c r="AG41">
        <v>46.973999999999997</v>
      </c>
      <c r="AH41">
        <v>52.551000000000002</v>
      </c>
      <c r="AI41">
        <v>86.896000000000001</v>
      </c>
      <c r="AJ41">
        <v>54.3</v>
      </c>
      <c r="AK41">
        <v>116.595</v>
      </c>
      <c r="AL41">
        <v>16.651</v>
      </c>
      <c r="AM41">
        <v>30.562000000000001</v>
      </c>
      <c r="AN41">
        <v>57.113999999999997</v>
      </c>
      <c r="AO41">
        <v>82.603999999999999</v>
      </c>
      <c r="AP41">
        <v>112.33199999999999</v>
      </c>
      <c r="AQ41">
        <v>123.277</v>
      </c>
      <c r="AR41">
        <v>57.636000000000003</v>
      </c>
      <c r="AS41">
        <v>61.165999999999997</v>
      </c>
      <c r="AT41">
        <v>29.890999999999998</v>
      </c>
      <c r="AU41">
        <v>40.387</v>
      </c>
      <c r="AV41">
        <v>21.972999999999999</v>
      </c>
      <c r="AW41">
        <v>55.899000000000001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1766</v>
      </c>
    </row>
    <row r="44" spans="1:49" x14ac:dyDescent="0.25">
      <c r="A44" t="s">
        <v>1709</v>
      </c>
      <c r="B44" s="38">
        <v>42158.380046296297</v>
      </c>
    </row>
    <row r="45" spans="1:49" x14ac:dyDescent="0.25">
      <c r="A45" t="s">
        <v>1710</v>
      </c>
      <c r="B45">
        <v>2401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12</v>
      </c>
      <c r="C48">
        <v>7</v>
      </c>
      <c r="D48">
        <v>6</v>
      </c>
      <c r="E48">
        <v>9</v>
      </c>
      <c r="F48">
        <v>10</v>
      </c>
      <c r="G48">
        <v>4</v>
      </c>
      <c r="H48">
        <v>7</v>
      </c>
      <c r="I48">
        <v>12</v>
      </c>
      <c r="J48">
        <v>14</v>
      </c>
      <c r="K48">
        <v>0</v>
      </c>
      <c r="L48">
        <v>0</v>
      </c>
      <c r="M48">
        <v>0</v>
      </c>
      <c r="N48">
        <v>5</v>
      </c>
      <c r="O48">
        <v>6</v>
      </c>
      <c r="P48">
        <v>4</v>
      </c>
      <c r="Q48">
        <v>3</v>
      </c>
      <c r="R48">
        <v>13</v>
      </c>
      <c r="S48">
        <v>0</v>
      </c>
      <c r="T48">
        <v>2</v>
      </c>
      <c r="U48">
        <v>14</v>
      </c>
      <c r="V48">
        <v>10</v>
      </c>
      <c r="W48">
        <v>7</v>
      </c>
      <c r="X48">
        <v>5</v>
      </c>
      <c r="Y48">
        <v>10</v>
      </c>
      <c r="Z48">
        <v>14</v>
      </c>
      <c r="AA48">
        <v>0</v>
      </c>
      <c r="AB48">
        <v>0</v>
      </c>
      <c r="AC48">
        <v>14</v>
      </c>
      <c r="AD48">
        <v>8</v>
      </c>
      <c r="AE48">
        <v>10</v>
      </c>
      <c r="AF48">
        <v>7</v>
      </c>
      <c r="AG48">
        <v>7</v>
      </c>
      <c r="AH48">
        <v>13</v>
      </c>
      <c r="AI48">
        <v>9</v>
      </c>
      <c r="AJ48">
        <v>11</v>
      </c>
      <c r="AK48">
        <v>15</v>
      </c>
      <c r="AL48">
        <v>6</v>
      </c>
      <c r="AM48">
        <v>7</v>
      </c>
      <c r="AN48">
        <v>5</v>
      </c>
      <c r="AO48">
        <v>11</v>
      </c>
      <c r="AP48">
        <v>0</v>
      </c>
      <c r="AQ48">
        <v>0</v>
      </c>
      <c r="AR48">
        <v>7</v>
      </c>
      <c r="AS48">
        <v>4</v>
      </c>
      <c r="AT48">
        <v>6</v>
      </c>
      <c r="AU48">
        <v>6</v>
      </c>
      <c r="AV48">
        <v>5</v>
      </c>
      <c r="AW48">
        <v>9</v>
      </c>
    </row>
    <row r="49" spans="1:49" x14ac:dyDescent="0.25">
      <c r="A49" t="s">
        <v>1764</v>
      </c>
      <c r="B49">
        <v>49.113</v>
      </c>
      <c r="C49">
        <v>18.503</v>
      </c>
      <c r="D49">
        <v>38.908999999999999</v>
      </c>
      <c r="E49">
        <v>78.47</v>
      </c>
      <c r="F49">
        <v>53.05</v>
      </c>
      <c r="G49">
        <v>24.846</v>
      </c>
      <c r="H49">
        <v>16.850000000000001</v>
      </c>
      <c r="I49">
        <v>68.278000000000006</v>
      </c>
      <c r="J49">
        <v>44.426000000000002</v>
      </c>
      <c r="K49">
        <v>0</v>
      </c>
      <c r="L49">
        <v>0</v>
      </c>
      <c r="M49">
        <v>0</v>
      </c>
      <c r="N49">
        <v>14.419</v>
      </c>
      <c r="O49">
        <v>22.123999999999999</v>
      </c>
      <c r="P49">
        <v>29.905999999999999</v>
      </c>
      <c r="Q49">
        <v>27.847000000000001</v>
      </c>
      <c r="R49">
        <v>50.273000000000003</v>
      </c>
      <c r="S49">
        <v>0</v>
      </c>
      <c r="T49">
        <v>13.07</v>
      </c>
      <c r="U49">
        <v>24.149000000000001</v>
      </c>
      <c r="V49">
        <v>25.562000000000001</v>
      </c>
      <c r="W49">
        <v>19.106000000000002</v>
      </c>
      <c r="X49">
        <v>27.248999999999999</v>
      </c>
      <c r="Y49">
        <v>37.228999999999999</v>
      </c>
      <c r="Z49">
        <v>70.510000000000005</v>
      </c>
      <c r="AA49">
        <v>0</v>
      </c>
      <c r="AB49">
        <v>0</v>
      </c>
      <c r="AC49">
        <v>74.664000000000001</v>
      </c>
      <c r="AD49">
        <v>29.666</v>
      </c>
      <c r="AE49">
        <v>61.853999999999999</v>
      </c>
      <c r="AF49">
        <v>20.32</v>
      </c>
      <c r="AG49">
        <v>25.079000000000001</v>
      </c>
      <c r="AH49">
        <v>52.936</v>
      </c>
      <c r="AI49">
        <v>49.253999999999998</v>
      </c>
      <c r="AJ49">
        <v>75.021000000000001</v>
      </c>
      <c r="AK49">
        <v>92.555999999999997</v>
      </c>
      <c r="AL49">
        <v>34.451999999999998</v>
      </c>
      <c r="AM49">
        <v>30.736999999999998</v>
      </c>
      <c r="AN49">
        <v>23.68</v>
      </c>
      <c r="AO49">
        <v>34.072000000000003</v>
      </c>
      <c r="AP49">
        <v>0</v>
      </c>
      <c r="AQ49">
        <v>0</v>
      </c>
      <c r="AR49">
        <v>19.402999999999999</v>
      </c>
      <c r="AS49">
        <v>55.677</v>
      </c>
      <c r="AT49">
        <v>17.43</v>
      </c>
      <c r="AU49">
        <v>28.263000000000002</v>
      </c>
      <c r="AV49">
        <v>16.417999999999999</v>
      </c>
      <c r="AW49">
        <v>45.017000000000003</v>
      </c>
    </row>
    <row r="51" spans="1:49" x14ac:dyDescent="0.25">
      <c r="A51" s="7" t="s">
        <v>1698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1767</v>
      </c>
    </row>
    <row r="54" spans="1:49" x14ac:dyDescent="0.25">
      <c r="A54" t="s">
        <v>1709</v>
      </c>
      <c r="B54" s="38">
        <v>42158.380046296297</v>
      </c>
    </row>
    <row r="55" spans="1:49" x14ac:dyDescent="0.25">
      <c r="A55" t="s">
        <v>1710</v>
      </c>
      <c r="B55">
        <v>2402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 s="40">
        <v>9</v>
      </c>
      <c r="C58">
        <v>13</v>
      </c>
      <c r="D58">
        <v>15</v>
      </c>
      <c r="E58">
        <v>11</v>
      </c>
      <c r="F58">
        <v>14</v>
      </c>
      <c r="G58" s="40">
        <v>8</v>
      </c>
      <c r="H58">
        <v>12</v>
      </c>
      <c r="I58">
        <v>10</v>
      </c>
      <c r="J58" s="40">
        <v>7</v>
      </c>
      <c r="K58">
        <v>13</v>
      </c>
      <c r="L58">
        <v>13</v>
      </c>
      <c r="M58">
        <v>11</v>
      </c>
      <c r="N58">
        <v>15</v>
      </c>
      <c r="O58">
        <v>14</v>
      </c>
      <c r="P58" s="40">
        <v>9</v>
      </c>
      <c r="Q58" s="40">
        <v>4</v>
      </c>
      <c r="R58">
        <v>10</v>
      </c>
      <c r="S58">
        <v>13</v>
      </c>
      <c r="T58">
        <v>13</v>
      </c>
      <c r="U58" s="40">
        <v>3</v>
      </c>
      <c r="V58">
        <v>15</v>
      </c>
      <c r="W58">
        <v>13</v>
      </c>
      <c r="X58">
        <v>14</v>
      </c>
      <c r="Y58">
        <v>10</v>
      </c>
      <c r="Z58">
        <v>13</v>
      </c>
      <c r="AA58">
        <v>13</v>
      </c>
      <c r="AB58">
        <v>12</v>
      </c>
      <c r="AC58">
        <v>14</v>
      </c>
      <c r="AD58">
        <v>10</v>
      </c>
      <c r="AE58">
        <v>13</v>
      </c>
      <c r="AF58">
        <v>13</v>
      </c>
      <c r="AG58" s="40">
        <v>6</v>
      </c>
      <c r="AH58">
        <v>11</v>
      </c>
      <c r="AI58">
        <v>15</v>
      </c>
      <c r="AJ58">
        <v>13</v>
      </c>
      <c r="AK58">
        <v>13</v>
      </c>
      <c r="AL58">
        <v>11</v>
      </c>
      <c r="AM58" s="40">
        <v>9</v>
      </c>
      <c r="AN58" s="40">
        <v>9</v>
      </c>
      <c r="AO58">
        <v>10</v>
      </c>
      <c r="AP58">
        <v>16</v>
      </c>
      <c r="AQ58">
        <v>14</v>
      </c>
      <c r="AR58">
        <v>13</v>
      </c>
      <c r="AS58">
        <v>14</v>
      </c>
      <c r="AT58">
        <v>15</v>
      </c>
      <c r="AU58">
        <v>10</v>
      </c>
      <c r="AV58" s="40">
        <v>9</v>
      </c>
      <c r="AW58" s="40">
        <v>9</v>
      </c>
    </row>
    <row r="59" spans="1:49" x14ac:dyDescent="0.25">
      <c r="A59" t="s">
        <v>1764</v>
      </c>
      <c r="B59">
        <v>128.59299999999999</v>
      </c>
      <c r="C59">
        <v>69.507000000000005</v>
      </c>
      <c r="D59">
        <v>83.322000000000003</v>
      </c>
      <c r="E59">
        <v>85.24</v>
      </c>
      <c r="F59">
        <v>115.398</v>
      </c>
      <c r="G59">
        <v>31.891999999999999</v>
      </c>
      <c r="H59">
        <v>89.933000000000007</v>
      </c>
      <c r="I59">
        <v>29.4</v>
      </c>
      <c r="J59">
        <v>70.344999999999999</v>
      </c>
      <c r="K59">
        <v>79.600999999999999</v>
      </c>
      <c r="L59">
        <v>72.322000000000003</v>
      </c>
      <c r="M59">
        <v>167.93299999999999</v>
      </c>
      <c r="N59">
        <v>96.603999999999999</v>
      </c>
      <c r="O59">
        <v>62.970999999999997</v>
      </c>
      <c r="P59">
        <v>65.218000000000004</v>
      </c>
      <c r="Q59">
        <v>16.373999999999999</v>
      </c>
      <c r="R59">
        <v>107.438</v>
      </c>
      <c r="S59">
        <v>70.569999999999993</v>
      </c>
      <c r="T59">
        <v>46.454000000000001</v>
      </c>
      <c r="U59">
        <v>76.561000000000007</v>
      </c>
      <c r="V59">
        <v>73.632000000000005</v>
      </c>
      <c r="W59">
        <v>64.652000000000001</v>
      </c>
      <c r="X59">
        <v>43.015999999999998</v>
      </c>
      <c r="Y59">
        <v>117.47499999999999</v>
      </c>
      <c r="Z59">
        <v>32.753</v>
      </c>
      <c r="AA59">
        <v>65.867999999999995</v>
      </c>
      <c r="AB59">
        <v>64.432000000000002</v>
      </c>
      <c r="AC59">
        <v>177.62899999999999</v>
      </c>
      <c r="AD59">
        <v>92.95</v>
      </c>
      <c r="AE59">
        <v>116.349</v>
      </c>
      <c r="AF59">
        <v>53.404000000000003</v>
      </c>
      <c r="AG59">
        <v>51.087000000000003</v>
      </c>
      <c r="AH59">
        <v>87.927000000000007</v>
      </c>
      <c r="AI59">
        <v>115.167</v>
      </c>
      <c r="AJ59">
        <v>51.774000000000001</v>
      </c>
      <c r="AK59">
        <v>77.582999999999998</v>
      </c>
      <c r="AL59">
        <v>61.932000000000002</v>
      </c>
      <c r="AM59">
        <v>25.736999999999998</v>
      </c>
      <c r="AN59">
        <v>52.930999999999997</v>
      </c>
      <c r="AO59">
        <v>25.471</v>
      </c>
      <c r="AP59">
        <v>92.082999999999998</v>
      </c>
      <c r="AQ59">
        <v>120.46899999999999</v>
      </c>
      <c r="AR59">
        <v>96.421999999999997</v>
      </c>
      <c r="AS59">
        <v>68.436000000000007</v>
      </c>
      <c r="AT59">
        <v>97.063999999999993</v>
      </c>
      <c r="AU59">
        <v>96.105000000000004</v>
      </c>
      <c r="AV59">
        <v>65.759</v>
      </c>
      <c r="AW59">
        <v>29.856000000000002</v>
      </c>
    </row>
    <row r="60" spans="1:49" x14ac:dyDescent="0.25">
      <c r="A60" s="37" t="s">
        <v>1765</v>
      </c>
    </row>
    <row r="61" spans="1:49" x14ac:dyDescent="0.25">
      <c r="A61" t="s">
        <v>1709</v>
      </c>
      <c r="B61" s="38">
        <v>42158.380057870374</v>
      </c>
    </row>
    <row r="62" spans="1:49" x14ac:dyDescent="0.25">
      <c r="A62" t="s">
        <v>1710</v>
      </c>
      <c r="B62">
        <v>2400</v>
      </c>
      <c r="C62" t="s">
        <v>1711</v>
      </c>
    </row>
    <row r="63" spans="1:49" x14ac:dyDescent="0.25">
      <c r="A63" t="s">
        <v>1712</v>
      </c>
      <c r="B63">
        <v>5</v>
      </c>
      <c r="C63" t="s">
        <v>1713</v>
      </c>
    </row>
    <row r="64" spans="1:49" x14ac:dyDescent="0.25">
      <c r="A64" t="s">
        <v>1714</v>
      </c>
      <c r="B64" t="s">
        <v>1715</v>
      </c>
      <c r="C64" t="s">
        <v>1716</v>
      </c>
      <c r="D64" t="s">
        <v>1717</v>
      </c>
      <c r="E64" t="s">
        <v>1718</v>
      </c>
      <c r="F64" t="s">
        <v>1719</v>
      </c>
      <c r="G64" t="s">
        <v>1720</v>
      </c>
      <c r="H64" t="s">
        <v>1721</v>
      </c>
      <c r="I64" t="s">
        <v>1722</v>
      </c>
      <c r="J64" t="s">
        <v>1723</v>
      </c>
      <c r="K64" t="s">
        <v>1724</v>
      </c>
      <c r="L64" t="s">
        <v>1725</v>
      </c>
      <c r="M64" t="s">
        <v>1726</v>
      </c>
      <c r="N64" t="s">
        <v>1727</v>
      </c>
      <c r="O64" t="s">
        <v>1728</v>
      </c>
      <c r="P64" t="s">
        <v>1729</v>
      </c>
      <c r="Q64" t="s">
        <v>1730</v>
      </c>
      <c r="R64" t="s">
        <v>1731</v>
      </c>
      <c r="S64" t="s">
        <v>1732</v>
      </c>
      <c r="T64" t="s">
        <v>1733</v>
      </c>
      <c r="U64" t="s">
        <v>1734</v>
      </c>
      <c r="V64" t="s">
        <v>1735</v>
      </c>
      <c r="W64" t="s">
        <v>1736</v>
      </c>
      <c r="X64" t="s">
        <v>1737</v>
      </c>
      <c r="Y64" t="s">
        <v>1738</v>
      </c>
      <c r="Z64" t="s">
        <v>1739</v>
      </c>
      <c r="AA64" t="s">
        <v>1740</v>
      </c>
      <c r="AB64" t="s">
        <v>1741</v>
      </c>
      <c r="AC64" t="s">
        <v>1742</v>
      </c>
      <c r="AD64" t="s">
        <v>1743</v>
      </c>
      <c r="AE64" t="s">
        <v>1744</v>
      </c>
      <c r="AF64" t="s">
        <v>1745</v>
      </c>
      <c r="AG64" t="s">
        <v>1746</v>
      </c>
      <c r="AH64" t="s">
        <v>1747</v>
      </c>
      <c r="AI64" t="s">
        <v>1748</v>
      </c>
      <c r="AJ64" t="s">
        <v>1749</v>
      </c>
      <c r="AK64" t="s">
        <v>1750</v>
      </c>
      <c r="AL64" t="s">
        <v>1751</v>
      </c>
      <c r="AM64" t="s">
        <v>1752</v>
      </c>
      <c r="AN64" t="s">
        <v>1753</v>
      </c>
      <c r="AO64" t="s">
        <v>1754</v>
      </c>
      <c r="AP64" t="s">
        <v>1755</v>
      </c>
      <c r="AQ64" t="s">
        <v>1756</v>
      </c>
      <c r="AR64" t="s">
        <v>1757</v>
      </c>
      <c r="AS64" t="s">
        <v>1758</v>
      </c>
      <c r="AT64" t="s">
        <v>1759</v>
      </c>
      <c r="AU64" t="s">
        <v>1760</v>
      </c>
      <c r="AV64" t="s">
        <v>1761</v>
      </c>
      <c r="AW64" t="s">
        <v>1762</v>
      </c>
    </row>
    <row r="65" spans="1:49" x14ac:dyDescent="0.25">
      <c r="A65" t="s">
        <v>1763</v>
      </c>
      <c r="B65">
        <v>9</v>
      </c>
      <c r="C65">
        <v>1</v>
      </c>
      <c r="D65">
        <v>13</v>
      </c>
      <c r="E65">
        <v>11</v>
      </c>
      <c r="F65">
        <v>13</v>
      </c>
      <c r="G65">
        <v>8</v>
      </c>
      <c r="H65">
        <v>12</v>
      </c>
      <c r="I65">
        <v>6</v>
      </c>
      <c r="J65">
        <v>5</v>
      </c>
      <c r="K65">
        <v>0</v>
      </c>
      <c r="L65">
        <v>0</v>
      </c>
      <c r="M65">
        <v>0</v>
      </c>
      <c r="N65">
        <v>5</v>
      </c>
      <c r="O65">
        <v>9</v>
      </c>
      <c r="P65">
        <v>9</v>
      </c>
      <c r="Q65">
        <v>2</v>
      </c>
      <c r="R65">
        <v>10</v>
      </c>
      <c r="S65">
        <v>0</v>
      </c>
      <c r="T65">
        <v>10</v>
      </c>
      <c r="U65">
        <v>3</v>
      </c>
      <c r="V65">
        <v>13</v>
      </c>
      <c r="W65">
        <v>13</v>
      </c>
      <c r="X65">
        <v>13</v>
      </c>
      <c r="Y65">
        <v>8</v>
      </c>
      <c r="Z65">
        <v>13</v>
      </c>
      <c r="AA65">
        <v>0</v>
      </c>
      <c r="AB65">
        <v>9</v>
      </c>
      <c r="AC65">
        <v>13</v>
      </c>
      <c r="AD65">
        <v>10</v>
      </c>
      <c r="AE65">
        <v>12</v>
      </c>
      <c r="AF65">
        <v>12</v>
      </c>
      <c r="AG65">
        <v>6</v>
      </c>
      <c r="AH65">
        <v>11</v>
      </c>
      <c r="AI65">
        <v>13</v>
      </c>
      <c r="AJ65">
        <v>9</v>
      </c>
      <c r="AK65">
        <v>12</v>
      </c>
      <c r="AL65">
        <v>10</v>
      </c>
      <c r="AM65">
        <v>7</v>
      </c>
      <c r="AN65">
        <v>7</v>
      </c>
      <c r="AO65">
        <v>9</v>
      </c>
      <c r="AP65">
        <v>0</v>
      </c>
      <c r="AQ65">
        <v>0</v>
      </c>
      <c r="AR65">
        <v>12</v>
      </c>
      <c r="AS65">
        <v>14</v>
      </c>
      <c r="AT65">
        <v>15</v>
      </c>
      <c r="AU65">
        <v>10</v>
      </c>
      <c r="AV65">
        <v>8</v>
      </c>
      <c r="AW65">
        <v>10</v>
      </c>
    </row>
    <row r="66" spans="1:49" x14ac:dyDescent="0.25">
      <c r="A66" t="s">
        <v>1764</v>
      </c>
      <c r="B66">
        <v>81.718999999999994</v>
      </c>
      <c r="C66">
        <v>6.5</v>
      </c>
      <c r="D66">
        <v>36.357999999999997</v>
      </c>
      <c r="E66">
        <v>48.009</v>
      </c>
      <c r="F66">
        <v>92.46</v>
      </c>
      <c r="G66">
        <v>25.291</v>
      </c>
      <c r="H66">
        <v>71.625</v>
      </c>
      <c r="I66">
        <v>26.413</v>
      </c>
      <c r="J66">
        <v>52.07</v>
      </c>
      <c r="K66">
        <v>0</v>
      </c>
      <c r="L66">
        <v>0</v>
      </c>
      <c r="M66">
        <v>0</v>
      </c>
      <c r="N66">
        <v>9.4600000000000009</v>
      </c>
      <c r="O66">
        <v>25.206</v>
      </c>
      <c r="P66">
        <v>45.667000000000002</v>
      </c>
      <c r="Q66">
        <v>13.375</v>
      </c>
      <c r="R66">
        <v>52.003</v>
      </c>
      <c r="S66">
        <v>0</v>
      </c>
      <c r="T66">
        <v>18.465</v>
      </c>
      <c r="U66">
        <v>35.15</v>
      </c>
      <c r="V66">
        <v>48.34</v>
      </c>
      <c r="W66">
        <v>36.944000000000003</v>
      </c>
      <c r="X66">
        <v>42.280999999999999</v>
      </c>
      <c r="Y66">
        <v>81.921999999999997</v>
      </c>
      <c r="Z66">
        <v>28.337</v>
      </c>
      <c r="AA66">
        <v>0</v>
      </c>
      <c r="AB66">
        <v>12.894</v>
      </c>
      <c r="AC66">
        <v>124.8</v>
      </c>
      <c r="AD66">
        <v>52.518000000000001</v>
      </c>
      <c r="AE66">
        <v>50.398000000000003</v>
      </c>
      <c r="AF66">
        <v>38.581000000000003</v>
      </c>
      <c r="AG66">
        <v>24.858000000000001</v>
      </c>
      <c r="AH66">
        <v>104.13</v>
      </c>
      <c r="AI66">
        <v>77.278999999999996</v>
      </c>
      <c r="AJ66">
        <v>55.219000000000001</v>
      </c>
      <c r="AK66">
        <v>104.129</v>
      </c>
      <c r="AL66">
        <v>77.775000000000006</v>
      </c>
      <c r="AM66">
        <v>17.603999999999999</v>
      </c>
      <c r="AN66">
        <v>33.475000000000001</v>
      </c>
      <c r="AO66">
        <v>13.461</v>
      </c>
      <c r="AP66">
        <v>0</v>
      </c>
      <c r="AQ66">
        <v>0</v>
      </c>
      <c r="AR66">
        <v>70.215000000000003</v>
      </c>
      <c r="AS66">
        <v>58.954999999999998</v>
      </c>
      <c r="AT66">
        <v>69.75</v>
      </c>
      <c r="AU66">
        <v>81.097999999999999</v>
      </c>
      <c r="AV66">
        <v>50.277999999999999</v>
      </c>
      <c r="AW66">
        <v>22.398</v>
      </c>
    </row>
    <row r="68" spans="1:49" x14ac:dyDescent="0.25">
      <c r="A68" s="7" t="s">
        <v>1699</v>
      </c>
    </row>
    <row r="69" spans="1:49" x14ac:dyDescent="0.25">
      <c r="A69" s="37" t="s">
        <v>1706</v>
      </c>
    </row>
    <row r="70" spans="1:49" x14ac:dyDescent="0.25">
      <c r="A70" t="s">
        <v>1707</v>
      </c>
      <c r="B70" t="s">
        <v>1768</v>
      </c>
    </row>
    <row r="71" spans="1:49" x14ac:dyDescent="0.25">
      <c r="A71" t="s">
        <v>1709</v>
      </c>
      <c r="B71">
        <v>42158.38003472222</v>
      </c>
    </row>
    <row r="72" spans="1:49" x14ac:dyDescent="0.25">
      <c r="A72" t="s">
        <v>1710</v>
      </c>
      <c r="B72">
        <v>2404</v>
      </c>
      <c r="C72" t="s">
        <v>1711</v>
      </c>
    </row>
    <row r="73" spans="1:49" x14ac:dyDescent="0.25">
      <c r="A73" t="s">
        <v>1712</v>
      </c>
      <c r="B73">
        <v>5</v>
      </c>
      <c r="C73" t="s">
        <v>1713</v>
      </c>
    </row>
    <row r="74" spans="1:49" x14ac:dyDescent="0.25">
      <c r="A74" t="s">
        <v>1714</v>
      </c>
      <c r="B74" t="s">
        <v>1715</v>
      </c>
      <c r="C74" t="s">
        <v>1716</v>
      </c>
      <c r="D74" t="s">
        <v>1717</v>
      </c>
      <c r="E74" t="s">
        <v>1718</v>
      </c>
      <c r="F74" t="s">
        <v>1719</v>
      </c>
      <c r="G74" t="s">
        <v>1720</v>
      </c>
      <c r="H74" t="s">
        <v>1721</v>
      </c>
      <c r="I74" t="s">
        <v>1722</v>
      </c>
      <c r="J74" t="s">
        <v>1723</v>
      </c>
      <c r="K74" t="s">
        <v>1724</v>
      </c>
      <c r="L74" t="s">
        <v>1725</v>
      </c>
      <c r="M74" t="s">
        <v>1726</v>
      </c>
      <c r="N74" t="s">
        <v>1727</v>
      </c>
      <c r="O74" t="s">
        <v>1728</v>
      </c>
      <c r="P74" t="s">
        <v>1729</v>
      </c>
      <c r="Q74" t="s">
        <v>1730</v>
      </c>
      <c r="R74" t="s">
        <v>1731</v>
      </c>
      <c r="S74" t="s">
        <v>1732</v>
      </c>
      <c r="T74" t="s">
        <v>1733</v>
      </c>
      <c r="U74" t="s">
        <v>1734</v>
      </c>
      <c r="V74" t="s">
        <v>1735</v>
      </c>
      <c r="W74" t="s">
        <v>1736</v>
      </c>
      <c r="X74" t="s">
        <v>1737</v>
      </c>
      <c r="Y74" t="s">
        <v>1738</v>
      </c>
      <c r="Z74" t="s">
        <v>1739</v>
      </c>
      <c r="AA74" t="s">
        <v>1740</v>
      </c>
      <c r="AB74" t="s">
        <v>1741</v>
      </c>
      <c r="AC74" t="s">
        <v>1742</v>
      </c>
      <c r="AD74" t="s">
        <v>1743</v>
      </c>
      <c r="AE74" t="s">
        <v>1744</v>
      </c>
      <c r="AF74" t="s">
        <v>1745</v>
      </c>
      <c r="AG74" t="s">
        <v>1746</v>
      </c>
      <c r="AH74" t="s">
        <v>1747</v>
      </c>
      <c r="AI74" t="s">
        <v>1748</v>
      </c>
      <c r="AJ74" t="s">
        <v>1749</v>
      </c>
      <c r="AK74" t="s">
        <v>1750</v>
      </c>
      <c r="AL74" t="s">
        <v>1751</v>
      </c>
      <c r="AM74" t="s">
        <v>1752</v>
      </c>
      <c r="AN74" t="s">
        <v>1753</v>
      </c>
      <c r="AO74" t="s">
        <v>1754</v>
      </c>
      <c r="AP74" t="s">
        <v>1755</v>
      </c>
      <c r="AQ74" t="s">
        <v>1756</v>
      </c>
      <c r="AR74" t="s">
        <v>1757</v>
      </c>
      <c r="AS74" t="s">
        <v>1758</v>
      </c>
      <c r="AT74" t="s">
        <v>1759</v>
      </c>
      <c r="AU74" t="s">
        <v>1760</v>
      </c>
      <c r="AV74" t="s">
        <v>1761</v>
      </c>
      <c r="AW74" t="s">
        <v>1762</v>
      </c>
    </row>
    <row r="75" spans="1:49" x14ac:dyDescent="0.25">
      <c r="A75" t="s">
        <v>1763</v>
      </c>
      <c r="B75">
        <v>15</v>
      </c>
      <c r="C75">
        <v>16</v>
      </c>
      <c r="D75">
        <v>16</v>
      </c>
      <c r="E75">
        <v>15</v>
      </c>
      <c r="F75">
        <v>13</v>
      </c>
      <c r="G75" s="40">
        <v>3</v>
      </c>
      <c r="H75">
        <v>14</v>
      </c>
      <c r="I75">
        <v>13</v>
      </c>
      <c r="J75">
        <v>16</v>
      </c>
      <c r="K75">
        <v>15</v>
      </c>
      <c r="L75">
        <v>15</v>
      </c>
      <c r="M75">
        <v>14</v>
      </c>
      <c r="N75">
        <v>12</v>
      </c>
      <c r="O75">
        <v>13</v>
      </c>
      <c r="P75">
        <v>14</v>
      </c>
      <c r="Q75">
        <v>12</v>
      </c>
      <c r="R75">
        <v>13</v>
      </c>
      <c r="S75">
        <v>15</v>
      </c>
      <c r="T75">
        <v>13</v>
      </c>
      <c r="U75">
        <v>16</v>
      </c>
      <c r="V75">
        <v>12</v>
      </c>
      <c r="W75">
        <v>14</v>
      </c>
      <c r="X75">
        <v>12</v>
      </c>
      <c r="Y75">
        <v>10</v>
      </c>
      <c r="Z75">
        <v>14</v>
      </c>
      <c r="AA75">
        <v>16</v>
      </c>
      <c r="AB75">
        <v>14</v>
      </c>
      <c r="AC75">
        <v>15</v>
      </c>
      <c r="AD75">
        <v>15</v>
      </c>
      <c r="AE75">
        <v>14</v>
      </c>
      <c r="AF75">
        <v>15</v>
      </c>
      <c r="AG75">
        <v>16</v>
      </c>
      <c r="AH75">
        <v>16</v>
      </c>
      <c r="AI75">
        <v>16</v>
      </c>
      <c r="AJ75">
        <v>15</v>
      </c>
      <c r="AK75">
        <v>15</v>
      </c>
      <c r="AL75">
        <v>14</v>
      </c>
      <c r="AM75">
        <v>14</v>
      </c>
      <c r="AN75">
        <v>16</v>
      </c>
      <c r="AO75">
        <v>13</v>
      </c>
      <c r="AP75">
        <v>13</v>
      </c>
      <c r="AQ75">
        <v>14</v>
      </c>
      <c r="AR75">
        <v>14</v>
      </c>
      <c r="AS75">
        <v>13</v>
      </c>
      <c r="AT75">
        <v>15</v>
      </c>
      <c r="AU75" s="40">
        <v>8</v>
      </c>
      <c r="AV75">
        <v>15</v>
      </c>
      <c r="AW75">
        <v>11</v>
      </c>
    </row>
    <row r="76" spans="1:49" x14ac:dyDescent="0.25">
      <c r="A76" t="s">
        <v>1764</v>
      </c>
      <c r="B76">
        <v>95.867000000000004</v>
      </c>
      <c r="C76">
        <v>70.528999999999996</v>
      </c>
      <c r="D76">
        <v>77.507999999999996</v>
      </c>
      <c r="E76">
        <v>50.368000000000002</v>
      </c>
      <c r="F76">
        <v>107.127</v>
      </c>
      <c r="G76">
        <v>15.691000000000001</v>
      </c>
      <c r="H76">
        <v>52.792000000000002</v>
      </c>
      <c r="I76">
        <v>31.353999999999999</v>
      </c>
      <c r="J76">
        <v>60.097999999999999</v>
      </c>
      <c r="K76">
        <v>100.53700000000001</v>
      </c>
      <c r="L76">
        <v>90.450999999999993</v>
      </c>
      <c r="M76">
        <v>117.624</v>
      </c>
      <c r="N76">
        <v>114.688</v>
      </c>
      <c r="O76">
        <v>41.865000000000002</v>
      </c>
      <c r="P76">
        <v>92.706000000000003</v>
      </c>
      <c r="Q76">
        <v>59.072000000000003</v>
      </c>
      <c r="R76">
        <v>105.426</v>
      </c>
      <c r="S76">
        <v>84.105999999999995</v>
      </c>
      <c r="T76">
        <v>86.185000000000002</v>
      </c>
      <c r="U76">
        <v>77.741</v>
      </c>
      <c r="V76">
        <v>80.694999999999993</v>
      </c>
      <c r="W76">
        <v>95.765000000000001</v>
      </c>
      <c r="X76">
        <v>59.33</v>
      </c>
      <c r="Y76">
        <v>108.19199999999999</v>
      </c>
      <c r="Z76">
        <v>78.844999999999999</v>
      </c>
      <c r="AA76">
        <v>104.998</v>
      </c>
      <c r="AB76">
        <v>103.084</v>
      </c>
      <c r="AC76">
        <v>94.462999999999994</v>
      </c>
      <c r="AD76">
        <v>78.536000000000001</v>
      </c>
      <c r="AE76">
        <v>98.055999999999997</v>
      </c>
      <c r="AF76">
        <v>132.79</v>
      </c>
      <c r="AG76">
        <v>82.591999999999999</v>
      </c>
      <c r="AH76">
        <v>130.61500000000001</v>
      </c>
      <c r="AI76">
        <v>110.265</v>
      </c>
      <c r="AJ76">
        <v>117.509</v>
      </c>
      <c r="AK76">
        <v>97.436000000000007</v>
      </c>
      <c r="AL76">
        <v>119.959</v>
      </c>
      <c r="AM76">
        <v>74.347999999999999</v>
      </c>
      <c r="AN76">
        <v>124.825</v>
      </c>
      <c r="AO76">
        <v>59.47</v>
      </c>
      <c r="AP76">
        <v>103.52</v>
      </c>
      <c r="AQ76">
        <v>102.545</v>
      </c>
      <c r="AR76">
        <v>91.828999999999994</v>
      </c>
      <c r="AS76">
        <v>90.409000000000006</v>
      </c>
      <c r="AT76">
        <v>53.779000000000003</v>
      </c>
      <c r="AU76">
        <v>103.49299999999999</v>
      </c>
      <c r="AV76">
        <v>135.96</v>
      </c>
      <c r="AW76">
        <v>61.779000000000003</v>
      </c>
    </row>
    <row r="77" spans="1:49" x14ac:dyDescent="0.25">
      <c r="A77" s="37" t="s">
        <v>1765</v>
      </c>
    </row>
    <row r="78" spans="1:49" x14ac:dyDescent="0.25">
      <c r="A78" t="s">
        <v>1709</v>
      </c>
      <c r="B78">
        <v>42158.38003472222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14</v>
      </c>
      <c r="C82">
        <v>5</v>
      </c>
      <c r="D82">
        <v>14</v>
      </c>
      <c r="E82">
        <v>13</v>
      </c>
      <c r="F82">
        <v>12</v>
      </c>
      <c r="G82">
        <v>2</v>
      </c>
      <c r="H82">
        <v>13</v>
      </c>
      <c r="I82">
        <v>12</v>
      </c>
      <c r="J82">
        <v>15</v>
      </c>
      <c r="K82">
        <v>0</v>
      </c>
      <c r="L82">
        <v>0</v>
      </c>
      <c r="M82">
        <v>0</v>
      </c>
      <c r="N82">
        <v>10</v>
      </c>
      <c r="O82">
        <v>9</v>
      </c>
      <c r="P82">
        <v>14</v>
      </c>
      <c r="Q82">
        <v>8</v>
      </c>
      <c r="R82">
        <v>12</v>
      </c>
      <c r="S82">
        <v>0</v>
      </c>
      <c r="T82">
        <v>13</v>
      </c>
      <c r="U82">
        <v>13</v>
      </c>
      <c r="V82">
        <v>11</v>
      </c>
      <c r="W82">
        <v>14</v>
      </c>
      <c r="X82">
        <v>12</v>
      </c>
      <c r="Y82">
        <v>7</v>
      </c>
      <c r="Z82">
        <v>14</v>
      </c>
      <c r="AA82">
        <v>0</v>
      </c>
      <c r="AB82">
        <v>12</v>
      </c>
      <c r="AC82">
        <v>14</v>
      </c>
      <c r="AD82">
        <v>14</v>
      </c>
      <c r="AE82">
        <v>13</v>
      </c>
      <c r="AF82">
        <v>15</v>
      </c>
      <c r="AG82">
        <v>15</v>
      </c>
      <c r="AH82">
        <v>16</v>
      </c>
      <c r="AI82">
        <v>14</v>
      </c>
      <c r="AJ82">
        <v>16</v>
      </c>
      <c r="AK82">
        <v>15</v>
      </c>
      <c r="AL82">
        <v>14</v>
      </c>
      <c r="AM82">
        <v>9</v>
      </c>
      <c r="AN82">
        <v>15</v>
      </c>
      <c r="AO82">
        <v>11</v>
      </c>
      <c r="AP82">
        <v>0</v>
      </c>
      <c r="AQ82">
        <v>0</v>
      </c>
      <c r="AR82">
        <v>13</v>
      </c>
      <c r="AS82">
        <v>13</v>
      </c>
      <c r="AT82">
        <v>14</v>
      </c>
      <c r="AU82">
        <v>8</v>
      </c>
      <c r="AV82">
        <v>15</v>
      </c>
      <c r="AW82">
        <v>11</v>
      </c>
    </row>
    <row r="83" spans="1:49" x14ac:dyDescent="0.25">
      <c r="A83" t="s">
        <v>1764</v>
      </c>
      <c r="B83">
        <v>65.361999999999995</v>
      </c>
      <c r="C83">
        <v>27.274000000000001</v>
      </c>
      <c r="D83">
        <v>23.712</v>
      </c>
      <c r="E83">
        <v>34.018999999999998</v>
      </c>
      <c r="F83">
        <v>78.09</v>
      </c>
      <c r="G83">
        <v>20.303999999999998</v>
      </c>
      <c r="H83">
        <v>46.496000000000002</v>
      </c>
      <c r="I83">
        <v>20.434999999999999</v>
      </c>
      <c r="J83">
        <v>30.891999999999999</v>
      </c>
      <c r="K83">
        <v>0</v>
      </c>
      <c r="L83">
        <v>0</v>
      </c>
      <c r="M83">
        <v>0</v>
      </c>
      <c r="N83">
        <v>39.311</v>
      </c>
      <c r="O83">
        <v>29.588000000000001</v>
      </c>
      <c r="P83">
        <v>43.052</v>
      </c>
      <c r="Q83">
        <v>29.506</v>
      </c>
      <c r="R83">
        <v>62.052999999999997</v>
      </c>
      <c r="S83">
        <v>0</v>
      </c>
      <c r="T83">
        <v>29.244</v>
      </c>
      <c r="U83">
        <v>32.674999999999997</v>
      </c>
      <c r="V83">
        <v>46.048999999999999</v>
      </c>
      <c r="W83">
        <v>77.02</v>
      </c>
      <c r="X83">
        <v>54.411000000000001</v>
      </c>
      <c r="Y83">
        <v>69.117999999999995</v>
      </c>
      <c r="Z83">
        <v>90.281999999999996</v>
      </c>
      <c r="AA83">
        <v>0</v>
      </c>
      <c r="AB83">
        <v>18.911000000000001</v>
      </c>
      <c r="AC83">
        <v>27.355</v>
      </c>
      <c r="AD83">
        <v>33.869999999999997</v>
      </c>
      <c r="AE83">
        <v>41.908999999999999</v>
      </c>
      <c r="AF83">
        <v>118.259</v>
      </c>
      <c r="AG83">
        <v>49.026000000000003</v>
      </c>
      <c r="AH83">
        <v>78.135000000000005</v>
      </c>
      <c r="AI83">
        <v>108.733</v>
      </c>
      <c r="AJ83">
        <v>99.087999999999994</v>
      </c>
      <c r="AK83">
        <v>102.372</v>
      </c>
      <c r="AL83">
        <v>72.483999999999995</v>
      </c>
      <c r="AM83">
        <v>41.673999999999999</v>
      </c>
      <c r="AN83">
        <v>79.144999999999996</v>
      </c>
      <c r="AO83">
        <v>25.571000000000002</v>
      </c>
      <c r="AP83">
        <v>0</v>
      </c>
      <c r="AQ83">
        <v>0</v>
      </c>
      <c r="AR83">
        <v>37.744</v>
      </c>
      <c r="AS83">
        <v>61.470999999999997</v>
      </c>
      <c r="AT83">
        <v>43.302999999999997</v>
      </c>
      <c r="AU83">
        <v>79.926000000000002</v>
      </c>
      <c r="AV83">
        <v>88.891000000000005</v>
      </c>
      <c r="AW83">
        <v>43.389000000000003</v>
      </c>
    </row>
    <row r="86" spans="1:49" x14ac:dyDescent="0.25">
      <c r="A86" s="39" t="s">
        <v>1769</v>
      </c>
      <c r="B86" s="7" t="s">
        <v>1715</v>
      </c>
      <c r="C86" s="7" t="s">
        <v>1716</v>
      </c>
      <c r="D86" s="7" t="s">
        <v>1717</v>
      </c>
      <c r="E86" s="7" t="s">
        <v>1718</v>
      </c>
      <c r="F86" s="7" t="s">
        <v>1719</v>
      </c>
      <c r="G86" s="7" t="s">
        <v>1720</v>
      </c>
      <c r="H86" s="7" t="s">
        <v>1721</v>
      </c>
      <c r="I86" s="7" t="s">
        <v>1722</v>
      </c>
      <c r="J86" s="7" t="s">
        <v>1723</v>
      </c>
      <c r="K86" s="7" t="s">
        <v>1724</v>
      </c>
      <c r="L86" s="7" t="s">
        <v>1725</v>
      </c>
      <c r="M86" s="7" t="s">
        <v>1726</v>
      </c>
      <c r="N86" s="7" t="s">
        <v>1727</v>
      </c>
      <c r="O86" s="7" t="s">
        <v>1728</v>
      </c>
      <c r="P86" s="7" t="s">
        <v>1729</v>
      </c>
      <c r="Q86" s="7" t="s">
        <v>1730</v>
      </c>
      <c r="R86" s="7" t="s">
        <v>1731</v>
      </c>
      <c r="S86" s="7" t="s">
        <v>1732</v>
      </c>
      <c r="T86" s="7" t="s">
        <v>1733</v>
      </c>
      <c r="U86" s="7" t="s">
        <v>1734</v>
      </c>
      <c r="V86" s="7" t="s">
        <v>1735</v>
      </c>
      <c r="W86" s="7" t="s">
        <v>1736</v>
      </c>
      <c r="X86" s="7" t="s">
        <v>1737</v>
      </c>
      <c r="Y86" s="7" t="s">
        <v>1738</v>
      </c>
      <c r="Z86" s="7" t="s">
        <v>1739</v>
      </c>
      <c r="AA86" s="7" t="s">
        <v>1740</v>
      </c>
      <c r="AB86" s="7" t="s">
        <v>1741</v>
      </c>
      <c r="AC86" s="7" t="s">
        <v>1742</v>
      </c>
      <c r="AD86" s="7" t="s">
        <v>1743</v>
      </c>
      <c r="AE86" s="7" t="s">
        <v>1744</v>
      </c>
      <c r="AF86" s="7" t="s">
        <v>1745</v>
      </c>
      <c r="AG86" s="7" t="s">
        <v>1746</v>
      </c>
      <c r="AH86" s="7" t="s">
        <v>1747</v>
      </c>
      <c r="AI86" s="7" t="s">
        <v>1748</v>
      </c>
      <c r="AJ86" s="7" t="s">
        <v>1749</v>
      </c>
      <c r="AK86" s="7" t="s">
        <v>1750</v>
      </c>
      <c r="AL86" s="7" t="s">
        <v>1751</v>
      </c>
      <c r="AM86" s="7" t="s">
        <v>1752</v>
      </c>
      <c r="AN86" s="7" t="s">
        <v>1753</v>
      </c>
      <c r="AO86" s="7" t="s">
        <v>1754</v>
      </c>
      <c r="AP86" s="7" t="s">
        <v>1755</v>
      </c>
      <c r="AQ86" s="7" t="s">
        <v>1756</v>
      </c>
      <c r="AR86" s="7" t="s">
        <v>1757</v>
      </c>
      <c r="AS86" s="7" t="s">
        <v>1758</v>
      </c>
      <c r="AT86" s="7" t="s">
        <v>1759</v>
      </c>
      <c r="AU86" s="7" t="s">
        <v>1760</v>
      </c>
      <c r="AV86" s="7" t="s">
        <v>1761</v>
      </c>
      <c r="AW86" s="7" t="s">
        <v>1762</v>
      </c>
    </row>
    <row r="87" spans="1:49" x14ac:dyDescent="0.25">
      <c r="A87" t="s">
        <v>1770</v>
      </c>
      <c r="B87">
        <f>B48/B40*100</f>
        <v>85.714285714285708</v>
      </c>
      <c r="C87">
        <f t="shared" ref="C87:AW87" si="0">C48/C40*100</f>
        <v>43.75</v>
      </c>
      <c r="D87">
        <f t="shared" si="0"/>
        <v>54.54545454545454</v>
      </c>
      <c r="E87">
        <f t="shared" si="0"/>
        <v>90</v>
      </c>
      <c r="F87">
        <f t="shared" si="0"/>
        <v>83.333333333333343</v>
      </c>
      <c r="G87">
        <f t="shared" si="0"/>
        <v>57.142857142857139</v>
      </c>
      <c r="H87">
        <f t="shared" si="0"/>
        <v>77.777777777777786</v>
      </c>
      <c r="I87">
        <f t="shared" si="0"/>
        <v>100</v>
      </c>
      <c r="J87">
        <f t="shared" si="0"/>
        <v>100</v>
      </c>
      <c r="K87">
        <f t="shared" si="0"/>
        <v>0</v>
      </c>
      <c r="L87">
        <f t="shared" si="0"/>
        <v>0</v>
      </c>
      <c r="M87">
        <f t="shared" si="0"/>
        <v>0</v>
      </c>
      <c r="N87">
        <f t="shared" si="0"/>
        <v>31.25</v>
      </c>
      <c r="O87">
        <f t="shared" si="0"/>
        <v>75</v>
      </c>
      <c r="P87">
        <f t="shared" si="0"/>
        <v>57.142857142857139</v>
      </c>
      <c r="Q87">
        <f t="shared" si="0"/>
        <v>60</v>
      </c>
      <c r="R87">
        <f t="shared" si="0"/>
        <v>100</v>
      </c>
      <c r="S87">
        <f t="shared" si="0"/>
        <v>0</v>
      </c>
      <c r="T87">
        <f t="shared" si="0"/>
        <v>15.384615384615385</v>
      </c>
      <c r="U87">
        <f t="shared" si="0"/>
        <v>100</v>
      </c>
      <c r="V87">
        <f t="shared" si="0"/>
        <v>100</v>
      </c>
      <c r="W87">
        <f t="shared" si="0"/>
        <v>70</v>
      </c>
      <c r="X87">
        <f t="shared" si="0"/>
        <v>83.333333333333343</v>
      </c>
      <c r="Y87">
        <f t="shared" si="0"/>
        <v>90.909090909090907</v>
      </c>
      <c r="Z87">
        <f t="shared" si="0"/>
        <v>100</v>
      </c>
      <c r="AA87">
        <f t="shared" si="0"/>
        <v>0</v>
      </c>
      <c r="AB87">
        <f t="shared" si="0"/>
        <v>0</v>
      </c>
      <c r="AC87">
        <f t="shared" si="0"/>
        <v>93.333333333333329</v>
      </c>
      <c r="AD87">
        <f t="shared" si="0"/>
        <v>61.53846153846154</v>
      </c>
      <c r="AE87">
        <f t="shared" si="0"/>
        <v>100</v>
      </c>
      <c r="AF87">
        <f t="shared" si="0"/>
        <v>77.777777777777786</v>
      </c>
      <c r="AG87">
        <f t="shared" si="0"/>
        <v>87.5</v>
      </c>
      <c r="AH87">
        <f t="shared" si="0"/>
        <v>100</v>
      </c>
      <c r="AI87">
        <f t="shared" si="0"/>
        <v>69.230769230769226</v>
      </c>
      <c r="AJ87">
        <f t="shared" si="0"/>
        <v>84.615384615384613</v>
      </c>
      <c r="AK87">
        <f t="shared" si="0"/>
        <v>100</v>
      </c>
      <c r="AL87">
        <f t="shared" si="0"/>
        <v>60</v>
      </c>
      <c r="AM87">
        <f t="shared" si="0"/>
        <v>77.777777777777786</v>
      </c>
      <c r="AN87">
        <f t="shared" si="0"/>
        <v>83.333333333333343</v>
      </c>
      <c r="AO87">
        <f t="shared" si="0"/>
        <v>84.615384615384613</v>
      </c>
      <c r="AP87">
        <f t="shared" si="0"/>
        <v>0</v>
      </c>
      <c r="AQ87">
        <f t="shared" si="0"/>
        <v>0</v>
      </c>
      <c r="AR87">
        <f t="shared" si="0"/>
        <v>58.333333333333336</v>
      </c>
      <c r="AS87">
        <f t="shared" si="0"/>
        <v>66.666666666666657</v>
      </c>
      <c r="AT87">
        <f t="shared" si="0"/>
        <v>85.714285714285708</v>
      </c>
      <c r="AU87">
        <f t="shared" si="0"/>
        <v>85.714285714285708</v>
      </c>
      <c r="AV87">
        <f t="shared" si="0"/>
        <v>71.428571428571431</v>
      </c>
      <c r="AW87">
        <f t="shared" si="0"/>
        <v>90</v>
      </c>
    </row>
    <row r="88" spans="1:49" x14ac:dyDescent="0.25">
      <c r="A88" t="s">
        <v>1771</v>
      </c>
      <c r="B88">
        <f>B65/B58*100</f>
        <v>100</v>
      </c>
      <c r="C88">
        <f t="shared" ref="C88:AV88" si="1">C65/C58*100</f>
        <v>7.6923076923076925</v>
      </c>
      <c r="D88">
        <f t="shared" si="1"/>
        <v>86.666666666666671</v>
      </c>
      <c r="E88">
        <f t="shared" si="1"/>
        <v>100</v>
      </c>
      <c r="F88">
        <f t="shared" si="1"/>
        <v>92.857142857142861</v>
      </c>
      <c r="G88">
        <f t="shared" si="1"/>
        <v>100</v>
      </c>
      <c r="H88">
        <f t="shared" si="1"/>
        <v>100</v>
      </c>
      <c r="I88">
        <f t="shared" si="1"/>
        <v>60</v>
      </c>
      <c r="J88">
        <f t="shared" si="1"/>
        <v>71.428571428571431</v>
      </c>
      <c r="K88">
        <f t="shared" si="1"/>
        <v>0</v>
      </c>
      <c r="L88">
        <f t="shared" si="1"/>
        <v>0</v>
      </c>
      <c r="M88">
        <f t="shared" si="1"/>
        <v>0</v>
      </c>
      <c r="N88">
        <f t="shared" si="1"/>
        <v>33.333333333333329</v>
      </c>
      <c r="O88">
        <f t="shared" si="1"/>
        <v>64.285714285714292</v>
      </c>
      <c r="P88">
        <f t="shared" si="1"/>
        <v>100</v>
      </c>
      <c r="Q88">
        <f t="shared" si="1"/>
        <v>50</v>
      </c>
      <c r="R88">
        <f t="shared" si="1"/>
        <v>100</v>
      </c>
      <c r="S88">
        <f t="shared" si="1"/>
        <v>0</v>
      </c>
      <c r="T88">
        <f t="shared" si="1"/>
        <v>76.923076923076934</v>
      </c>
      <c r="U88">
        <f t="shared" si="1"/>
        <v>100</v>
      </c>
      <c r="V88">
        <f t="shared" si="1"/>
        <v>86.666666666666671</v>
      </c>
      <c r="W88">
        <f t="shared" si="1"/>
        <v>100</v>
      </c>
      <c r="X88">
        <f t="shared" si="1"/>
        <v>92.857142857142861</v>
      </c>
      <c r="Y88">
        <f t="shared" si="1"/>
        <v>80</v>
      </c>
      <c r="Z88">
        <f t="shared" si="1"/>
        <v>100</v>
      </c>
      <c r="AA88">
        <f t="shared" si="1"/>
        <v>0</v>
      </c>
      <c r="AB88">
        <f t="shared" si="1"/>
        <v>75</v>
      </c>
      <c r="AC88">
        <f t="shared" si="1"/>
        <v>92.857142857142861</v>
      </c>
      <c r="AD88">
        <f t="shared" si="1"/>
        <v>100</v>
      </c>
      <c r="AE88">
        <f t="shared" si="1"/>
        <v>92.307692307692307</v>
      </c>
      <c r="AF88">
        <f t="shared" si="1"/>
        <v>92.307692307692307</v>
      </c>
      <c r="AG88">
        <f t="shared" si="1"/>
        <v>100</v>
      </c>
      <c r="AH88">
        <f t="shared" si="1"/>
        <v>100</v>
      </c>
      <c r="AI88">
        <f t="shared" si="1"/>
        <v>86.666666666666671</v>
      </c>
      <c r="AJ88">
        <f t="shared" si="1"/>
        <v>69.230769230769226</v>
      </c>
      <c r="AK88">
        <f t="shared" si="1"/>
        <v>92.307692307692307</v>
      </c>
      <c r="AL88">
        <f t="shared" si="1"/>
        <v>90.909090909090907</v>
      </c>
      <c r="AM88">
        <f t="shared" si="1"/>
        <v>77.777777777777786</v>
      </c>
      <c r="AN88">
        <f t="shared" si="1"/>
        <v>77.777777777777786</v>
      </c>
      <c r="AO88">
        <f t="shared" si="1"/>
        <v>90</v>
      </c>
      <c r="AP88">
        <f t="shared" si="1"/>
        <v>0</v>
      </c>
      <c r="AQ88">
        <f t="shared" si="1"/>
        <v>0</v>
      </c>
      <c r="AR88">
        <f t="shared" si="1"/>
        <v>92.307692307692307</v>
      </c>
      <c r="AS88">
        <f t="shared" si="1"/>
        <v>100</v>
      </c>
      <c r="AT88">
        <f t="shared" si="1"/>
        <v>100</v>
      </c>
      <c r="AU88">
        <f t="shared" si="1"/>
        <v>100</v>
      </c>
      <c r="AV88">
        <f t="shared" si="1"/>
        <v>88.888888888888886</v>
      </c>
      <c r="AW88">
        <f>AW65/AW58*100</f>
        <v>111.11111111111111</v>
      </c>
    </row>
    <row r="89" spans="1:49" x14ac:dyDescent="0.25">
      <c r="A89" t="s">
        <v>1772</v>
      </c>
      <c r="B89">
        <f>B82/B75*100</f>
        <v>93.333333333333329</v>
      </c>
      <c r="C89">
        <f t="shared" ref="C89:AW89" si="2">C82/C75*100</f>
        <v>31.25</v>
      </c>
      <c r="D89">
        <f t="shared" si="2"/>
        <v>87.5</v>
      </c>
      <c r="E89">
        <f t="shared" si="2"/>
        <v>86.666666666666671</v>
      </c>
      <c r="F89">
        <f t="shared" si="2"/>
        <v>92.307692307692307</v>
      </c>
      <c r="G89">
        <f t="shared" si="2"/>
        <v>66.666666666666657</v>
      </c>
      <c r="H89">
        <f t="shared" si="2"/>
        <v>92.857142857142861</v>
      </c>
      <c r="I89">
        <f t="shared" si="2"/>
        <v>92.307692307692307</v>
      </c>
      <c r="J89">
        <f t="shared" si="2"/>
        <v>93.75</v>
      </c>
      <c r="K89">
        <f t="shared" si="2"/>
        <v>0</v>
      </c>
      <c r="L89">
        <f t="shared" si="2"/>
        <v>0</v>
      </c>
      <c r="M89">
        <f t="shared" si="2"/>
        <v>0</v>
      </c>
      <c r="N89">
        <f t="shared" si="2"/>
        <v>83.333333333333343</v>
      </c>
      <c r="O89">
        <f t="shared" si="2"/>
        <v>69.230769230769226</v>
      </c>
      <c r="P89">
        <f t="shared" si="2"/>
        <v>100</v>
      </c>
      <c r="Q89">
        <f t="shared" si="2"/>
        <v>66.666666666666657</v>
      </c>
      <c r="R89">
        <f t="shared" si="2"/>
        <v>92.307692307692307</v>
      </c>
      <c r="S89">
        <f t="shared" si="2"/>
        <v>0</v>
      </c>
      <c r="T89">
        <f t="shared" si="2"/>
        <v>100</v>
      </c>
      <c r="U89">
        <f t="shared" si="2"/>
        <v>81.25</v>
      </c>
      <c r="V89">
        <f t="shared" si="2"/>
        <v>91.666666666666657</v>
      </c>
      <c r="W89">
        <f t="shared" si="2"/>
        <v>100</v>
      </c>
      <c r="X89">
        <f t="shared" si="2"/>
        <v>100</v>
      </c>
      <c r="Y89">
        <f t="shared" si="2"/>
        <v>70</v>
      </c>
      <c r="Z89">
        <f t="shared" si="2"/>
        <v>100</v>
      </c>
      <c r="AA89">
        <f t="shared" si="2"/>
        <v>0</v>
      </c>
      <c r="AB89">
        <f t="shared" si="2"/>
        <v>85.714285714285708</v>
      </c>
      <c r="AC89">
        <f t="shared" si="2"/>
        <v>93.333333333333329</v>
      </c>
      <c r="AD89">
        <f t="shared" si="2"/>
        <v>93.333333333333329</v>
      </c>
      <c r="AE89">
        <f t="shared" si="2"/>
        <v>92.857142857142861</v>
      </c>
      <c r="AF89">
        <f t="shared" si="2"/>
        <v>100</v>
      </c>
      <c r="AG89">
        <f t="shared" si="2"/>
        <v>93.75</v>
      </c>
      <c r="AH89">
        <f t="shared" si="2"/>
        <v>100</v>
      </c>
      <c r="AI89">
        <f t="shared" si="2"/>
        <v>87.5</v>
      </c>
      <c r="AJ89">
        <f t="shared" si="2"/>
        <v>106.66666666666667</v>
      </c>
      <c r="AK89">
        <f t="shared" si="2"/>
        <v>100</v>
      </c>
      <c r="AL89">
        <f t="shared" si="2"/>
        <v>100</v>
      </c>
      <c r="AM89">
        <f t="shared" si="2"/>
        <v>64.285714285714292</v>
      </c>
      <c r="AN89">
        <f t="shared" si="2"/>
        <v>93.75</v>
      </c>
      <c r="AO89">
        <f t="shared" si="2"/>
        <v>84.615384615384613</v>
      </c>
      <c r="AP89">
        <f t="shared" si="2"/>
        <v>0</v>
      </c>
      <c r="AQ89">
        <f t="shared" si="2"/>
        <v>0</v>
      </c>
      <c r="AR89">
        <f t="shared" si="2"/>
        <v>92.857142857142861</v>
      </c>
      <c r="AS89">
        <f t="shared" si="2"/>
        <v>100</v>
      </c>
      <c r="AT89">
        <f t="shared" si="2"/>
        <v>93.333333333333329</v>
      </c>
      <c r="AU89">
        <f t="shared" si="2"/>
        <v>100</v>
      </c>
      <c r="AV89">
        <f t="shared" si="2"/>
        <v>100</v>
      </c>
      <c r="AW89">
        <f t="shared" si="2"/>
        <v>100</v>
      </c>
    </row>
    <row r="90" spans="1:49" x14ac:dyDescent="0.25">
      <c r="A90" s="7" t="s">
        <v>1777</v>
      </c>
      <c r="B90" s="7" t="s">
        <v>1644</v>
      </c>
      <c r="C90" s="7" t="s">
        <v>8</v>
      </c>
      <c r="D90" s="7" t="s">
        <v>8</v>
      </c>
      <c r="E90" s="7" t="s">
        <v>8</v>
      </c>
      <c r="F90" s="7" t="s">
        <v>8</v>
      </c>
      <c r="G90" s="7" t="s">
        <v>8</v>
      </c>
      <c r="H90" s="7" t="s">
        <v>8</v>
      </c>
      <c r="I90" s="7" t="s">
        <v>8</v>
      </c>
      <c r="J90" s="7" t="s">
        <v>1644</v>
      </c>
      <c r="K90" s="7" t="s">
        <v>13</v>
      </c>
      <c r="L90" s="7" t="s">
        <v>13</v>
      </c>
      <c r="M90" s="7" t="s">
        <v>13</v>
      </c>
      <c r="N90" s="7" t="s">
        <v>13</v>
      </c>
      <c r="O90" s="7" t="s">
        <v>13</v>
      </c>
      <c r="P90" s="7" t="s">
        <v>13</v>
      </c>
      <c r="Q90" s="7" t="s">
        <v>13</v>
      </c>
      <c r="R90" s="7" t="s">
        <v>1644</v>
      </c>
      <c r="S90" s="7" t="s">
        <v>18</v>
      </c>
      <c r="T90" s="7" t="s">
        <v>18</v>
      </c>
      <c r="U90" s="7" t="s">
        <v>18</v>
      </c>
      <c r="V90" s="7" t="s">
        <v>18</v>
      </c>
      <c r="W90" s="7" t="s">
        <v>18</v>
      </c>
      <c r="X90" s="7" t="s">
        <v>18</v>
      </c>
      <c r="Y90" s="7" t="s">
        <v>18</v>
      </c>
      <c r="Z90" s="7" t="s">
        <v>1686</v>
      </c>
      <c r="AA90" s="7" t="s">
        <v>23</v>
      </c>
      <c r="AB90" s="7" t="s">
        <v>23</v>
      </c>
      <c r="AC90" s="7" t="s">
        <v>23</v>
      </c>
      <c r="AD90" s="7" t="s">
        <v>23</v>
      </c>
      <c r="AE90" s="7" t="s">
        <v>23</v>
      </c>
      <c r="AF90" s="7" t="s">
        <v>23</v>
      </c>
      <c r="AG90" s="7" t="s">
        <v>23</v>
      </c>
      <c r="AH90" s="7" t="s">
        <v>1686</v>
      </c>
      <c r="AI90" s="7" t="s">
        <v>118</v>
      </c>
      <c r="AJ90" s="7" t="s">
        <v>118</v>
      </c>
      <c r="AK90" s="7" t="s">
        <v>118</v>
      </c>
      <c r="AL90" s="7" t="s">
        <v>118</v>
      </c>
      <c r="AM90" s="7" t="s">
        <v>118</v>
      </c>
      <c r="AN90" s="7" t="s">
        <v>118</v>
      </c>
      <c r="AO90" s="7" t="s">
        <v>118</v>
      </c>
      <c r="AP90" s="7" t="s">
        <v>1794</v>
      </c>
      <c r="AQ90" s="7" t="s">
        <v>532</v>
      </c>
      <c r="AR90" s="7" t="s">
        <v>532</v>
      </c>
      <c r="AS90" s="7" t="s">
        <v>532</v>
      </c>
      <c r="AT90" s="7" t="s">
        <v>532</v>
      </c>
      <c r="AU90" s="7" t="s">
        <v>532</v>
      </c>
      <c r="AV90" s="7" t="s">
        <v>532</v>
      </c>
      <c r="AW90" s="7" t="s">
        <v>532</v>
      </c>
    </row>
    <row r="91" spans="1:49" x14ac:dyDescent="0.25">
      <c r="A91" s="7" t="s">
        <v>1778</v>
      </c>
      <c r="B91" s="7" t="s">
        <v>1786</v>
      </c>
      <c r="C91" s="7" t="s">
        <v>1785</v>
      </c>
      <c r="D91" s="7" t="s">
        <v>1779</v>
      </c>
      <c r="E91" s="7" t="s">
        <v>1780</v>
      </c>
      <c r="F91" s="7" t="s">
        <v>1781</v>
      </c>
      <c r="G91" s="7" t="s">
        <v>1782</v>
      </c>
      <c r="H91" s="7" t="s">
        <v>1783</v>
      </c>
      <c r="I91" s="7" t="s">
        <v>1784</v>
      </c>
      <c r="J91" s="7" t="s">
        <v>1786</v>
      </c>
      <c r="K91" s="7" t="s">
        <v>1785</v>
      </c>
      <c r="L91" s="7" t="s">
        <v>1779</v>
      </c>
      <c r="M91" s="7" t="s">
        <v>1780</v>
      </c>
      <c r="N91" s="7" t="s">
        <v>1781</v>
      </c>
      <c r="O91" s="7" t="s">
        <v>1782</v>
      </c>
      <c r="P91" s="7" t="s">
        <v>1783</v>
      </c>
      <c r="Q91" s="7" t="s">
        <v>1784</v>
      </c>
      <c r="R91" s="7" t="s">
        <v>1786</v>
      </c>
      <c r="S91" s="7" t="s">
        <v>1785</v>
      </c>
      <c r="T91" s="7" t="s">
        <v>1779</v>
      </c>
      <c r="U91" s="7" t="s">
        <v>1780</v>
      </c>
      <c r="V91" s="7" t="s">
        <v>1781</v>
      </c>
      <c r="W91" s="7" t="s">
        <v>1782</v>
      </c>
      <c r="X91" s="7" t="s">
        <v>1783</v>
      </c>
      <c r="Y91" s="7" t="s">
        <v>1784</v>
      </c>
      <c r="Z91" s="7" t="s">
        <v>1793</v>
      </c>
      <c r="AA91" s="7" t="s">
        <v>1785</v>
      </c>
      <c r="AB91" s="7" t="s">
        <v>1779</v>
      </c>
      <c r="AC91" s="7" t="s">
        <v>1780</v>
      </c>
      <c r="AD91" s="7" t="s">
        <v>1781</v>
      </c>
      <c r="AE91" s="7" t="s">
        <v>1782</v>
      </c>
      <c r="AF91" s="7" t="s">
        <v>1783</v>
      </c>
      <c r="AG91" s="7" t="s">
        <v>1784</v>
      </c>
      <c r="AH91" s="7" t="s">
        <v>1793</v>
      </c>
      <c r="AI91" s="7" t="s">
        <v>1785</v>
      </c>
      <c r="AJ91" s="7" t="s">
        <v>1779</v>
      </c>
      <c r="AK91" s="7" t="s">
        <v>1780</v>
      </c>
      <c r="AL91" s="7" t="s">
        <v>1781</v>
      </c>
      <c r="AM91" s="7" t="s">
        <v>1782</v>
      </c>
      <c r="AN91" s="7" t="s">
        <v>1783</v>
      </c>
      <c r="AO91" s="7" t="s">
        <v>1784</v>
      </c>
      <c r="AP91" s="7" t="s">
        <v>1786</v>
      </c>
      <c r="AQ91" s="7" t="s">
        <v>1785</v>
      </c>
      <c r="AR91" s="7" t="s">
        <v>1779</v>
      </c>
      <c r="AS91" s="7" t="s">
        <v>1780</v>
      </c>
      <c r="AT91" s="7" t="s">
        <v>1781</v>
      </c>
      <c r="AU91" s="7" t="s">
        <v>1782</v>
      </c>
      <c r="AV91" s="7" t="s">
        <v>1783</v>
      </c>
      <c r="AW91" s="7" t="s">
        <v>1784</v>
      </c>
    </row>
    <row r="92" spans="1:49" x14ac:dyDescent="0.25">
      <c r="A92" t="s">
        <v>1773</v>
      </c>
      <c r="B92">
        <f>AVERAGE(B87:B89)</f>
        <v>93.015873015873012</v>
      </c>
      <c r="C92">
        <f t="shared" ref="C92:AW92" si="3">AVERAGE(C87:C89)</f>
        <v>27.564102564102566</v>
      </c>
      <c r="D92">
        <f t="shared" si="3"/>
        <v>76.237373737373744</v>
      </c>
      <c r="E92">
        <f t="shared" si="3"/>
        <v>92.222222222222229</v>
      </c>
      <c r="F92">
        <f t="shared" si="3"/>
        <v>89.499389499389508</v>
      </c>
      <c r="G92">
        <f t="shared" si="3"/>
        <v>74.603174603174594</v>
      </c>
      <c r="H92">
        <f t="shared" si="3"/>
        <v>90.211640211640201</v>
      </c>
      <c r="I92">
        <f t="shared" si="3"/>
        <v>84.102564102564102</v>
      </c>
      <c r="J92">
        <f t="shared" si="3"/>
        <v>88.392857142857153</v>
      </c>
      <c r="K92">
        <f t="shared" si="3"/>
        <v>0</v>
      </c>
      <c r="L92">
        <f t="shared" si="3"/>
        <v>0</v>
      </c>
      <c r="M92">
        <f t="shared" si="3"/>
        <v>0</v>
      </c>
      <c r="N92">
        <f t="shared" si="3"/>
        <v>49.305555555555564</v>
      </c>
      <c r="O92">
        <f t="shared" si="3"/>
        <v>69.505494505494497</v>
      </c>
      <c r="P92">
        <f t="shared" si="3"/>
        <v>85.714285714285708</v>
      </c>
      <c r="Q92">
        <f t="shared" si="3"/>
        <v>58.888888888888886</v>
      </c>
      <c r="R92">
        <f t="shared" si="3"/>
        <v>97.435897435897445</v>
      </c>
      <c r="S92">
        <f t="shared" si="3"/>
        <v>0</v>
      </c>
      <c r="T92">
        <f t="shared" si="3"/>
        <v>64.102564102564102</v>
      </c>
      <c r="U92">
        <f t="shared" si="3"/>
        <v>93.75</v>
      </c>
      <c r="V92">
        <f t="shared" si="3"/>
        <v>92.777777777777786</v>
      </c>
      <c r="W92">
        <f t="shared" si="3"/>
        <v>90</v>
      </c>
      <c r="X92">
        <f t="shared" si="3"/>
        <v>92.063492063492063</v>
      </c>
      <c r="Y92">
        <f t="shared" si="3"/>
        <v>80.303030303030297</v>
      </c>
      <c r="Z92">
        <f t="shared" si="3"/>
        <v>100</v>
      </c>
      <c r="AA92">
        <f t="shared" si="3"/>
        <v>0</v>
      </c>
      <c r="AB92">
        <f t="shared" si="3"/>
        <v>53.571428571428577</v>
      </c>
      <c r="AC92">
        <f t="shared" si="3"/>
        <v>93.174603174603178</v>
      </c>
      <c r="AD92">
        <f t="shared" si="3"/>
        <v>84.957264957264954</v>
      </c>
      <c r="AE92">
        <f t="shared" si="3"/>
        <v>95.054945054945051</v>
      </c>
      <c r="AF92">
        <f t="shared" si="3"/>
        <v>90.028490028490026</v>
      </c>
      <c r="AG92">
        <f t="shared" si="3"/>
        <v>93.75</v>
      </c>
      <c r="AH92">
        <f t="shared" si="3"/>
        <v>100</v>
      </c>
      <c r="AI92">
        <f t="shared" si="3"/>
        <v>81.132478632478637</v>
      </c>
      <c r="AJ92">
        <f t="shared" si="3"/>
        <v>86.837606837606828</v>
      </c>
      <c r="AK92">
        <f t="shared" si="3"/>
        <v>97.435897435897445</v>
      </c>
      <c r="AL92">
        <f t="shared" si="3"/>
        <v>83.63636363636364</v>
      </c>
      <c r="AM92">
        <f t="shared" si="3"/>
        <v>73.280423280423292</v>
      </c>
      <c r="AN92">
        <f t="shared" si="3"/>
        <v>84.953703703703709</v>
      </c>
      <c r="AO92">
        <f t="shared" si="3"/>
        <v>86.410256410256409</v>
      </c>
      <c r="AP92">
        <f t="shared" si="3"/>
        <v>0</v>
      </c>
      <c r="AQ92">
        <f t="shared" si="3"/>
        <v>0</v>
      </c>
      <c r="AR92">
        <f t="shared" si="3"/>
        <v>81.166056166056165</v>
      </c>
      <c r="AS92">
        <f t="shared" si="3"/>
        <v>88.888888888888872</v>
      </c>
      <c r="AT92">
        <f t="shared" si="3"/>
        <v>93.015873015873012</v>
      </c>
      <c r="AU92">
        <f t="shared" si="3"/>
        <v>95.238095238095241</v>
      </c>
      <c r="AV92">
        <f t="shared" si="3"/>
        <v>86.772486772486772</v>
      </c>
      <c r="AW92">
        <f t="shared" si="3"/>
        <v>100.37037037037037</v>
      </c>
    </row>
    <row r="93" spans="1:49" x14ac:dyDescent="0.25">
      <c r="A93" t="s">
        <v>1774</v>
      </c>
      <c r="B93">
        <f>STDEV(B87:B89)</f>
        <v>7.1481461899667984</v>
      </c>
      <c r="C93">
        <f t="shared" ref="C93:AW93" si="4">STDEV(C87:C89)</f>
        <v>18.309251037932157</v>
      </c>
      <c r="D93">
        <f t="shared" si="4"/>
        <v>18.790373327389641</v>
      </c>
      <c r="E93">
        <f t="shared" si="4"/>
        <v>6.9388866648871073</v>
      </c>
      <c r="F93">
        <f t="shared" si="4"/>
        <v>5.3470235139554303</v>
      </c>
      <c r="G93">
        <f t="shared" si="4"/>
        <v>22.503883934536272</v>
      </c>
      <c r="H93">
        <f t="shared" si="4"/>
        <v>11.344858011847631</v>
      </c>
      <c r="I93">
        <f t="shared" si="4"/>
        <v>21.224822652897288</v>
      </c>
      <c r="J93">
        <f t="shared" si="4"/>
        <v>15.020182001125555</v>
      </c>
      <c r="K93">
        <f t="shared" si="4"/>
        <v>0</v>
      </c>
      <c r="L93">
        <f t="shared" si="4"/>
        <v>0</v>
      </c>
      <c r="M93">
        <f t="shared" si="4"/>
        <v>0</v>
      </c>
      <c r="N93">
        <f t="shared" si="4"/>
        <v>29.487324646614084</v>
      </c>
      <c r="O93">
        <f t="shared" si="4"/>
        <v>5.3624234329514078</v>
      </c>
      <c r="P93">
        <f t="shared" si="4"/>
        <v>24.743582965269731</v>
      </c>
      <c r="Q93">
        <f t="shared" si="4"/>
        <v>8.3887049280786155</v>
      </c>
      <c r="R93">
        <f t="shared" si="4"/>
        <v>4.4411559168432753</v>
      </c>
      <c r="S93">
        <f t="shared" si="4"/>
        <v>0</v>
      </c>
      <c r="T93">
        <f t="shared" si="4"/>
        <v>43.740313100594832</v>
      </c>
      <c r="U93">
        <f t="shared" si="4"/>
        <v>10.825317547305483</v>
      </c>
      <c r="V93">
        <f t="shared" si="4"/>
        <v>6.7357531405456328</v>
      </c>
      <c r="W93">
        <f t="shared" si="4"/>
        <v>17.320508075688775</v>
      </c>
      <c r="X93">
        <f t="shared" si="4"/>
        <v>8.3616299625815333</v>
      </c>
      <c r="Y93">
        <f t="shared" si="4"/>
        <v>10.45783874347727</v>
      </c>
      <c r="Z93">
        <f t="shared" si="4"/>
        <v>0</v>
      </c>
      <c r="AA93">
        <f t="shared" si="4"/>
        <v>0</v>
      </c>
      <c r="AB93">
        <f t="shared" si="4"/>
        <v>46.702488680792925</v>
      </c>
      <c r="AC93">
        <f t="shared" si="4"/>
        <v>0.27492869961410243</v>
      </c>
      <c r="AD93">
        <f t="shared" si="4"/>
        <v>20.553378707344734</v>
      </c>
      <c r="AE93">
        <f t="shared" si="4"/>
        <v>4.2913459757728862</v>
      </c>
      <c r="AF93">
        <f t="shared" si="4"/>
        <v>11.285072547201414</v>
      </c>
      <c r="AG93">
        <f t="shared" si="4"/>
        <v>6.25</v>
      </c>
      <c r="AH93">
        <f t="shared" si="4"/>
        <v>0</v>
      </c>
      <c r="AI93">
        <f t="shared" si="4"/>
        <v>10.315601103336776</v>
      </c>
      <c r="AJ93">
        <f t="shared" si="4"/>
        <v>18.816623180354746</v>
      </c>
      <c r="AK93">
        <f t="shared" si="4"/>
        <v>4.4411559168432753</v>
      </c>
      <c r="AL93">
        <f t="shared" si="4"/>
        <v>20.968295626674198</v>
      </c>
      <c r="AM93">
        <f t="shared" si="4"/>
        <v>7.7896464890663806</v>
      </c>
      <c r="AN93">
        <f t="shared" si="4"/>
        <v>8.1084629111745308</v>
      </c>
      <c r="AO93">
        <f t="shared" si="4"/>
        <v>3.1088091417902937</v>
      </c>
      <c r="AP93">
        <f t="shared" si="4"/>
        <v>0</v>
      </c>
      <c r="AQ93">
        <f t="shared" si="4"/>
        <v>0</v>
      </c>
      <c r="AR93">
        <f t="shared" si="4"/>
        <v>19.775626360333831</v>
      </c>
      <c r="AS93">
        <f t="shared" si="4"/>
        <v>19.245008972987623</v>
      </c>
      <c r="AT93">
        <f t="shared" si="4"/>
        <v>7.1481461899667984</v>
      </c>
      <c r="AU93">
        <f t="shared" si="4"/>
        <v>8.2478609884232288</v>
      </c>
      <c r="AV93">
        <f t="shared" si="4"/>
        <v>14.402812263297621</v>
      </c>
      <c r="AW93">
        <f t="shared" si="4"/>
        <v>10.560427725469077</v>
      </c>
    </row>
    <row r="94" spans="1:49" x14ac:dyDescent="0.25">
      <c r="A94" t="s">
        <v>1775</v>
      </c>
      <c r="B94">
        <f>STDEV(B87:B89)/SQRT(3)</f>
        <v>4.1269841269841292</v>
      </c>
      <c r="C94">
        <f t="shared" ref="C94:AW94" si="5">STDEV(C87:C89)/SQRT(3)</f>
        <v>10.570851015410566</v>
      </c>
      <c r="D94">
        <f t="shared" si="5"/>
        <v>10.848627098741973</v>
      </c>
      <c r="E94">
        <f t="shared" si="5"/>
        <v>4.006168083848876</v>
      </c>
      <c r="F94">
        <f t="shared" si="5"/>
        <v>3.0871054651454264</v>
      </c>
      <c r="G94">
        <f t="shared" si="5"/>
        <v>12.992623447416612</v>
      </c>
      <c r="H94">
        <f t="shared" si="5"/>
        <v>6.5499568270583124</v>
      </c>
      <c r="I94">
        <f t="shared" si="5"/>
        <v>12.254157072152317</v>
      </c>
      <c r="J94">
        <f t="shared" si="5"/>
        <v>8.6719061216270106</v>
      </c>
      <c r="K94">
        <f t="shared" si="5"/>
        <v>0</v>
      </c>
      <c r="L94">
        <f t="shared" si="5"/>
        <v>0</v>
      </c>
      <c r="M94">
        <f t="shared" si="5"/>
        <v>0</v>
      </c>
      <c r="N94">
        <f t="shared" si="5"/>
        <v>17.02451482240453</v>
      </c>
      <c r="O94">
        <f t="shared" si="5"/>
        <v>3.0959966125232525</v>
      </c>
      <c r="P94">
        <f t="shared" si="5"/>
        <v>14.285714285714318</v>
      </c>
      <c r="Q94">
        <f t="shared" si="5"/>
        <v>4.8432210483785294</v>
      </c>
      <c r="R94">
        <f t="shared" si="5"/>
        <v>2.5641025641025643</v>
      </c>
      <c r="S94">
        <f t="shared" si="5"/>
        <v>0</v>
      </c>
      <c r="T94">
        <f t="shared" si="5"/>
        <v>25.253481543066943</v>
      </c>
      <c r="U94">
        <f t="shared" si="5"/>
        <v>6.25</v>
      </c>
      <c r="V94">
        <f t="shared" si="5"/>
        <v>3.8888888888888884</v>
      </c>
      <c r="W94">
        <f t="shared" si="5"/>
        <v>10.000000000000002</v>
      </c>
      <c r="X94">
        <f t="shared" si="5"/>
        <v>4.8275893097604889</v>
      </c>
      <c r="Y94">
        <f t="shared" si="5"/>
        <v>6.0378360136882998</v>
      </c>
      <c r="Z94">
        <f t="shared" si="5"/>
        <v>0</v>
      </c>
      <c r="AA94">
        <f t="shared" si="5"/>
        <v>0</v>
      </c>
      <c r="AB94">
        <f t="shared" si="5"/>
        <v>26.963694411681246</v>
      </c>
      <c r="AC94">
        <f t="shared" si="5"/>
        <v>0.15873015873015581</v>
      </c>
      <c r="AD94">
        <f t="shared" si="5"/>
        <v>11.866498729441805</v>
      </c>
      <c r="AE94">
        <f t="shared" si="5"/>
        <v>2.4776097542982933</v>
      </c>
      <c r="AF94">
        <f t="shared" si="5"/>
        <v>6.5154396729511923</v>
      </c>
      <c r="AG94">
        <f t="shared" si="5"/>
        <v>3.6084391824351614</v>
      </c>
      <c r="AH94">
        <f t="shared" si="5"/>
        <v>0</v>
      </c>
      <c r="AI94">
        <f t="shared" si="5"/>
        <v>5.9557150738642886</v>
      </c>
      <c r="AJ94">
        <f t="shared" si="5"/>
        <v>10.863782458417566</v>
      </c>
      <c r="AK94">
        <f t="shared" si="5"/>
        <v>2.5641025641025643</v>
      </c>
      <c r="AL94">
        <f t="shared" si="5"/>
        <v>12.106051124508001</v>
      </c>
      <c r="AM94">
        <f t="shared" si="5"/>
        <v>4.4973544973544985</v>
      </c>
      <c r="AN94">
        <f t="shared" si="5"/>
        <v>4.6814232444807118</v>
      </c>
      <c r="AO94">
        <f t="shared" si="5"/>
        <v>1.7948717948717956</v>
      </c>
      <c r="AP94">
        <f t="shared" si="5"/>
        <v>0</v>
      </c>
      <c r="AQ94">
        <f t="shared" si="5"/>
        <v>0</v>
      </c>
      <c r="AR94">
        <f t="shared" si="5"/>
        <v>11.417463202532197</v>
      </c>
      <c r="AS94">
        <f t="shared" si="5"/>
        <v>11.111111111111168</v>
      </c>
      <c r="AT94">
        <f t="shared" si="5"/>
        <v>4.1269841269841292</v>
      </c>
      <c r="AU94">
        <f t="shared" si="5"/>
        <v>4.7619047619047645</v>
      </c>
      <c r="AV94">
        <f t="shared" si="5"/>
        <v>8.3154675373025242</v>
      </c>
      <c r="AW94">
        <f t="shared" si="5"/>
        <v>6.0970657900571599</v>
      </c>
    </row>
    <row r="97" spans="1:49" x14ac:dyDescent="0.25">
      <c r="A97" s="39" t="s">
        <v>1776</v>
      </c>
      <c r="B97" s="7" t="s">
        <v>1715</v>
      </c>
      <c r="C97" s="7" t="s">
        <v>1716</v>
      </c>
      <c r="D97" s="7" t="s">
        <v>1717</v>
      </c>
      <c r="E97" s="7" t="s">
        <v>1718</v>
      </c>
      <c r="F97" s="7" t="s">
        <v>1719</v>
      </c>
      <c r="G97" s="7" t="s">
        <v>1720</v>
      </c>
      <c r="H97" s="7" t="s">
        <v>1721</v>
      </c>
      <c r="I97" s="7" t="s">
        <v>1722</v>
      </c>
      <c r="J97" s="7" t="s">
        <v>1723</v>
      </c>
      <c r="K97" s="7" t="s">
        <v>1724</v>
      </c>
      <c r="L97" s="7" t="s">
        <v>1725</v>
      </c>
      <c r="M97" s="7" t="s">
        <v>1726</v>
      </c>
      <c r="N97" s="7" t="s">
        <v>1727</v>
      </c>
      <c r="O97" s="7" t="s">
        <v>1728</v>
      </c>
      <c r="P97" s="7" t="s">
        <v>1729</v>
      </c>
      <c r="Q97" s="7" t="s">
        <v>1730</v>
      </c>
      <c r="R97" s="7" t="s">
        <v>1731</v>
      </c>
      <c r="S97" s="7" t="s">
        <v>1732</v>
      </c>
      <c r="T97" s="7" t="s">
        <v>1733</v>
      </c>
      <c r="U97" s="7" t="s">
        <v>1734</v>
      </c>
      <c r="V97" s="7" t="s">
        <v>1735</v>
      </c>
      <c r="W97" s="7" t="s">
        <v>1736</v>
      </c>
      <c r="X97" s="7" t="s">
        <v>1737</v>
      </c>
      <c r="Y97" s="7" t="s">
        <v>1738</v>
      </c>
      <c r="Z97" s="7" t="s">
        <v>1739</v>
      </c>
      <c r="AA97" s="7" t="s">
        <v>1740</v>
      </c>
      <c r="AB97" s="7" t="s">
        <v>1741</v>
      </c>
      <c r="AC97" s="7" t="s">
        <v>1742</v>
      </c>
      <c r="AD97" s="7" t="s">
        <v>1743</v>
      </c>
      <c r="AE97" s="7" t="s">
        <v>1744</v>
      </c>
      <c r="AF97" s="7" t="s">
        <v>1745</v>
      </c>
      <c r="AG97" s="7" t="s">
        <v>1746</v>
      </c>
      <c r="AH97" s="7" t="s">
        <v>1747</v>
      </c>
      <c r="AI97" s="7" t="s">
        <v>1748</v>
      </c>
      <c r="AJ97" s="7" t="s">
        <v>1749</v>
      </c>
      <c r="AK97" s="7" t="s">
        <v>1750</v>
      </c>
      <c r="AL97" s="7" t="s">
        <v>1751</v>
      </c>
      <c r="AM97" s="7" t="s">
        <v>1752</v>
      </c>
      <c r="AN97" s="7" t="s">
        <v>1753</v>
      </c>
      <c r="AO97" s="7" t="s">
        <v>1754</v>
      </c>
      <c r="AP97" s="7" t="s">
        <v>1755</v>
      </c>
      <c r="AQ97" s="7" t="s">
        <v>1756</v>
      </c>
      <c r="AR97" s="7" t="s">
        <v>1757</v>
      </c>
      <c r="AS97" s="7" t="s">
        <v>1758</v>
      </c>
      <c r="AT97" s="7" t="s">
        <v>1759</v>
      </c>
      <c r="AU97" s="7" t="s">
        <v>1760</v>
      </c>
      <c r="AV97" s="7" t="s">
        <v>1761</v>
      </c>
      <c r="AW97" s="7" t="s">
        <v>1762</v>
      </c>
    </row>
    <row r="98" spans="1:49" x14ac:dyDescent="0.25">
      <c r="A98" t="s">
        <v>1770</v>
      </c>
      <c r="B98">
        <f>B49/B41*100</f>
        <v>75.174493357007293</v>
      </c>
      <c r="C98">
        <f t="shared" ref="C98:AW98" si="6">C49/C41*100</f>
        <v>15.604864554869616</v>
      </c>
      <c r="D98">
        <f t="shared" si="6"/>
        <v>80.933957358294322</v>
      </c>
      <c r="E98">
        <f t="shared" si="6"/>
        <v>101.88262788886004</v>
      </c>
      <c r="F98">
        <f t="shared" si="6"/>
        <v>85.629428760511999</v>
      </c>
      <c r="G98" s="40">
        <f t="shared" si="6"/>
        <v>97.271268057784908</v>
      </c>
      <c r="H98" s="40">
        <f t="shared" si="6"/>
        <v>74.258516592481598</v>
      </c>
      <c r="I98">
        <f t="shared" si="6"/>
        <v>63.052231087470453</v>
      </c>
      <c r="J98">
        <f t="shared" si="6"/>
        <v>48.468252236526297</v>
      </c>
      <c r="K98">
        <f t="shared" si="6"/>
        <v>0</v>
      </c>
      <c r="L98">
        <f t="shared" si="6"/>
        <v>0</v>
      </c>
      <c r="M98">
        <f t="shared" si="6"/>
        <v>0</v>
      </c>
      <c r="N98">
        <f t="shared" si="6"/>
        <v>9.0736895097854138</v>
      </c>
      <c r="O98" s="40">
        <f t="shared" si="6"/>
        <v>35.135306822513016</v>
      </c>
      <c r="P98" s="40">
        <f t="shared" si="6"/>
        <v>51.564736107040019</v>
      </c>
      <c r="Q98" s="40">
        <f t="shared" si="6"/>
        <v>42.470412396290882</v>
      </c>
      <c r="R98">
        <f t="shared" si="6"/>
        <v>66.012316661633207</v>
      </c>
      <c r="S98">
        <f t="shared" si="6"/>
        <v>0</v>
      </c>
      <c r="T98">
        <f t="shared" si="6"/>
        <v>10.777070483855008</v>
      </c>
      <c r="U98">
        <f t="shared" si="6"/>
        <v>38.443414999124442</v>
      </c>
      <c r="V98">
        <f t="shared" si="6"/>
        <v>46.285331450196466</v>
      </c>
      <c r="W98" s="40">
        <f t="shared" si="6"/>
        <v>54.009893992932867</v>
      </c>
      <c r="X98">
        <f t="shared" si="6"/>
        <v>68.88192320331656</v>
      </c>
      <c r="Y98">
        <f t="shared" si="6"/>
        <v>56.826021918979151</v>
      </c>
      <c r="Z98">
        <f t="shared" si="6"/>
        <v>83.804792241133413</v>
      </c>
      <c r="AA98">
        <f t="shared" si="6"/>
        <v>0</v>
      </c>
      <c r="AB98">
        <f t="shared" si="6"/>
        <v>0</v>
      </c>
      <c r="AC98">
        <f t="shared" si="6"/>
        <v>75.022608066558149</v>
      </c>
      <c r="AD98">
        <f t="shared" si="6"/>
        <v>35.304058074497199</v>
      </c>
      <c r="AE98">
        <f t="shared" si="6"/>
        <v>78.047241709988384</v>
      </c>
      <c r="AF98" s="40">
        <f t="shared" si="6"/>
        <v>45.356130443516882</v>
      </c>
      <c r="AG98" s="40">
        <f t="shared" si="6"/>
        <v>53.389108868735903</v>
      </c>
      <c r="AH98">
        <f t="shared" si="6"/>
        <v>100.73262164373655</v>
      </c>
      <c r="AI98">
        <f t="shared" si="6"/>
        <v>56.681550359049893</v>
      </c>
      <c r="AJ98">
        <f t="shared" si="6"/>
        <v>138.16022099447514</v>
      </c>
      <c r="AK98">
        <f t="shared" si="6"/>
        <v>79.382477807796221</v>
      </c>
      <c r="AL98">
        <f t="shared" si="6"/>
        <v>206.90649210257641</v>
      </c>
      <c r="AM98" s="40">
        <f t="shared" si="6"/>
        <v>100.57260650480988</v>
      </c>
      <c r="AN98" s="40">
        <f t="shared" si="6"/>
        <v>41.460937773575658</v>
      </c>
      <c r="AO98">
        <f t="shared" si="6"/>
        <v>41.247397220473587</v>
      </c>
      <c r="AP98">
        <f t="shared" si="6"/>
        <v>0</v>
      </c>
      <c r="AQ98">
        <f t="shared" si="6"/>
        <v>0</v>
      </c>
      <c r="AR98">
        <f t="shared" si="6"/>
        <v>33.664723436740921</v>
      </c>
      <c r="AS98" s="40">
        <f t="shared" si="6"/>
        <v>91.026060229539283</v>
      </c>
      <c r="AT98" s="40">
        <f t="shared" si="6"/>
        <v>58.311866448094754</v>
      </c>
      <c r="AU98" s="40">
        <f t="shared" si="6"/>
        <v>69.980439250253795</v>
      </c>
      <c r="AV98" s="40">
        <f t="shared" si="6"/>
        <v>74.71897328539572</v>
      </c>
      <c r="AW98">
        <f t="shared" si="6"/>
        <v>80.532746560761382</v>
      </c>
    </row>
    <row r="99" spans="1:49" x14ac:dyDescent="0.25">
      <c r="A99" t="s">
        <v>1771</v>
      </c>
      <c r="B99" s="40">
        <f>B66/B59*100</f>
        <v>63.548560186013233</v>
      </c>
      <c r="C99">
        <f t="shared" ref="C99:AW99" si="7">C66/C59*100</f>
        <v>9.3515761002488951</v>
      </c>
      <c r="D99">
        <f t="shared" si="7"/>
        <v>43.635534432682839</v>
      </c>
      <c r="E99">
        <f t="shared" si="7"/>
        <v>56.322149225715634</v>
      </c>
      <c r="F99">
        <f t="shared" si="7"/>
        <v>80.122705766131133</v>
      </c>
      <c r="G99" s="40">
        <f t="shared" si="7"/>
        <v>79.302019315188772</v>
      </c>
      <c r="H99">
        <f t="shared" si="7"/>
        <v>79.642622841448627</v>
      </c>
      <c r="I99">
        <f t="shared" si="7"/>
        <v>89.840136054421777</v>
      </c>
      <c r="J99" s="40">
        <f t="shared" si="7"/>
        <v>74.020897007605384</v>
      </c>
      <c r="K99">
        <f t="shared" si="7"/>
        <v>0</v>
      </c>
      <c r="L99">
        <f t="shared" si="7"/>
        <v>0</v>
      </c>
      <c r="M99">
        <f t="shared" si="7"/>
        <v>0</v>
      </c>
      <c r="N99">
        <f t="shared" si="7"/>
        <v>9.7925551736988119</v>
      </c>
      <c r="O99">
        <f t="shared" si="7"/>
        <v>40.027949373521146</v>
      </c>
      <c r="P99">
        <f t="shared" si="7"/>
        <v>70.022079793921918</v>
      </c>
      <c r="Q99">
        <f t="shared" si="7"/>
        <v>81.684377671918909</v>
      </c>
      <c r="R99">
        <f t="shared" si="7"/>
        <v>48.402799754276884</v>
      </c>
      <c r="S99">
        <f t="shared" si="7"/>
        <v>0</v>
      </c>
      <c r="T99">
        <f t="shared" si="7"/>
        <v>39.748999009773108</v>
      </c>
      <c r="U99">
        <f t="shared" si="7"/>
        <v>45.91110356447799</v>
      </c>
      <c r="V99">
        <f t="shared" si="7"/>
        <v>65.650803998261637</v>
      </c>
      <c r="W99">
        <f t="shared" si="7"/>
        <v>57.142857142857153</v>
      </c>
      <c r="X99">
        <f t="shared" si="7"/>
        <v>98.291333457318203</v>
      </c>
      <c r="Y99">
        <f t="shared" si="7"/>
        <v>69.735688444349861</v>
      </c>
      <c r="Z99">
        <f t="shared" si="7"/>
        <v>86.517265593991382</v>
      </c>
      <c r="AA99">
        <f t="shared" si="7"/>
        <v>0</v>
      </c>
      <c r="AB99">
        <f t="shared" si="7"/>
        <v>20.011795381177055</v>
      </c>
      <c r="AC99">
        <f t="shared" si="7"/>
        <v>70.258797831435189</v>
      </c>
      <c r="AD99">
        <f t="shared" si="7"/>
        <v>56.501344809037114</v>
      </c>
      <c r="AE99">
        <f t="shared" si="7"/>
        <v>43.316229619506828</v>
      </c>
      <c r="AF99">
        <f t="shared" si="7"/>
        <v>72.243652160886825</v>
      </c>
      <c r="AG99">
        <f t="shared" si="7"/>
        <v>48.658171354747779</v>
      </c>
      <c r="AH99">
        <f t="shared" si="7"/>
        <v>118.42778668668326</v>
      </c>
      <c r="AI99">
        <f t="shared" si="7"/>
        <v>67.10168711523265</v>
      </c>
      <c r="AJ99">
        <f t="shared" si="7"/>
        <v>106.65391895546028</v>
      </c>
      <c r="AK99">
        <f t="shared" si="7"/>
        <v>134.2162587164714</v>
      </c>
      <c r="AL99">
        <f t="shared" si="7"/>
        <v>125.58128269715172</v>
      </c>
      <c r="AM99">
        <f t="shared" si="7"/>
        <v>68.399580370672581</v>
      </c>
      <c r="AN99">
        <f t="shared" si="7"/>
        <v>63.242712210235972</v>
      </c>
      <c r="AO99">
        <f t="shared" si="7"/>
        <v>52.848337324800752</v>
      </c>
      <c r="AP99">
        <f t="shared" si="7"/>
        <v>0</v>
      </c>
      <c r="AQ99">
        <f t="shared" si="7"/>
        <v>0</v>
      </c>
      <c r="AR99">
        <f t="shared" si="7"/>
        <v>72.820518139013927</v>
      </c>
      <c r="AS99">
        <f t="shared" si="7"/>
        <v>86.146180372903132</v>
      </c>
      <c r="AT99">
        <f t="shared" si="7"/>
        <v>71.859803840764854</v>
      </c>
      <c r="AU99">
        <f t="shared" si="7"/>
        <v>84.384787472035796</v>
      </c>
      <c r="AV99">
        <f t="shared" si="7"/>
        <v>76.45797533417479</v>
      </c>
      <c r="AW99">
        <f t="shared" si="7"/>
        <v>75.020096463022497</v>
      </c>
    </row>
    <row r="100" spans="1:49" x14ac:dyDescent="0.25">
      <c r="A100" t="s">
        <v>1772</v>
      </c>
      <c r="B100">
        <f>B83/B76*100</f>
        <v>68.17987420071556</v>
      </c>
      <c r="C100">
        <f t="shared" ref="C100:AW100" si="8">C83/C76*100</f>
        <v>38.670617760070328</v>
      </c>
      <c r="D100">
        <f t="shared" si="8"/>
        <v>30.59297104814987</v>
      </c>
      <c r="E100">
        <f t="shared" si="8"/>
        <v>67.540898983481569</v>
      </c>
      <c r="F100">
        <f t="shared" si="8"/>
        <v>72.894788428687448</v>
      </c>
      <c r="G100">
        <f t="shared" si="8"/>
        <v>129.39901854566313</v>
      </c>
      <c r="H100">
        <f t="shared" si="8"/>
        <v>88.07395059857555</v>
      </c>
      <c r="I100">
        <f t="shared" si="8"/>
        <v>65.175097276264594</v>
      </c>
      <c r="J100">
        <f t="shared" si="8"/>
        <v>51.402708908782323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34.276471819196431</v>
      </c>
      <c r="O100">
        <f t="shared" si="8"/>
        <v>70.674788009076792</v>
      </c>
      <c r="P100">
        <f t="shared" si="8"/>
        <v>46.439281168424912</v>
      </c>
      <c r="Q100">
        <f t="shared" si="8"/>
        <v>49.949214517876491</v>
      </c>
      <c r="R100">
        <f t="shared" si="8"/>
        <v>58.859294671143736</v>
      </c>
      <c r="S100">
        <f t="shared" si="8"/>
        <v>0</v>
      </c>
      <c r="T100">
        <f t="shared" si="8"/>
        <v>33.931658641294888</v>
      </c>
      <c r="U100">
        <f t="shared" si="8"/>
        <v>42.030588749823124</v>
      </c>
      <c r="V100">
        <f t="shared" si="8"/>
        <v>57.065493525001557</v>
      </c>
      <c r="W100">
        <f t="shared" si="8"/>
        <v>80.426042917558604</v>
      </c>
      <c r="X100">
        <f t="shared" si="8"/>
        <v>91.709084780043824</v>
      </c>
      <c r="Y100">
        <f t="shared" si="8"/>
        <v>63.884575569358184</v>
      </c>
      <c r="Z100">
        <f t="shared" si="8"/>
        <v>114.50567569281502</v>
      </c>
      <c r="AA100">
        <f t="shared" si="8"/>
        <v>0</v>
      </c>
      <c r="AB100">
        <f t="shared" si="8"/>
        <v>18.345233013852781</v>
      </c>
      <c r="AC100">
        <f t="shared" si="8"/>
        <v>28.95842816764236</v>
      </c>
      <c r="AD100">
        <f t="shared" si="8"/>
        <v>43.126718956911475</v>
      </c>
      <c r="AE100">
        <f t="shared" si="8"/>
        <v>42.739862935465453</v>
      </c>
      <c r="AF100">
        <f t="shared" si="8"/>
        <v>89.057157918517973</v>
      </c>
      <c r="AG100">
        <f t="shared" si="8"/>
        <v>59.359259976753201</v>
      </c>
      <c r="AH100">
        <f t="shared" si="8"/>
        <v>59.820847528997433</v>
      </c>
      <c r="AI100">
        <f t="shared" si="8"/>
        <v>98.610619870312433</v>
      </c>
      <c r="AJ100">
        <f t="shared" si="8"/>
        <v>84.323753925231244</v>
      </c>
      <c r="AK100">
        <f t="shared" si="8"/>
        <v>105.06588940432692</v>
      </c>
      <c r="AL100">
        <f t="shared" si="8"/>
        <v>60.423978192549107</v>
      </c>
      <c r="AM100">
        <f t="shared" si="8"/>
        <v>56.052617420777963</v>
      </c>
      <c r="AN100">
        <f t="shared" si="8"/>
        <v>63.404766673342671</v>
      </c>
      <c r="AO100">
        <f t="shared" si="8"/>
        <v>42.998150327896425</v>
      </c>
      <c r="AP100">
        <f t="shared" si="8"/>
        <v>0</v>
      </c>
      <c r="AQ100">
        <f t="shared" si="8"/>
        <v>0</v>
      </c>
      <c r="AR100">
        <f t="shared" si="8"/>
        <v>41.102483964760587</v>
      </c>
      <c r="AS100">
        <f t="shared" si="8"/>
        <v>67.992124677852857</v>
      </c>
      <c r="AT100">
        <f t="shared" si="8"/>
        <v>80.52027743171125</v>
      </c>
      <c r="AU100">
        <f t="shared" si="8"/>
        <v>77.228411583392116</v>
      </c>
      <c r="AV100">
        <f t="shared" si="8"/>
        <v>65.380258899676377</v>
      </c>
      <c r="AW100">
        <f t="shared" si="8"/>
        <v>70.232603311804979</v>
      </c>
    </row>
    <row r="101" spans="1:49" x14ac:dyDescent="0.25">
      <c r="A101" s="7" t="s">
        <v>1777</v>
      </c>
      <c r="B101" s="7" t="s">
        <v>1644</v>
      </c>
      <c r="C101" s="7" t="s">
        <v>8</v>
      </c>
      <c r="D101" s="7" t="s">
        <v>8</v>
      </c>
      <c r="E101" s="7" t="s">
        <v>8</v>
      </c>
      <c r="F101" s="7" t="s">
        <v>8</v>
      </c>
      <c r="G101" s="7" t="s">
        <v>8</v>
      </c>
      <c r="H101" s="7" t="s">
        <v>8</v>
      </c>
      <c r="I101" s="7" t="s">
        <v>8</v>
      </c>
      <c r="J101" s="7" t="s">
        <v>1644</v>
      </c>
      <c r="K101" s="7" t="s">
        <v>13</v>
      </c>
      <c r="L101" s="7" t="s">
        <v>13</v>
      </c>
      <c r="M101" s="7" t="s">
        <v>13</v>
      </c>
      <c r="N101" s="7" t="s">
        <v>13</v>
      </c>
      <c r="O101" s="7" t="s">
        <v>13</v>
      </c>
      <c r="P101" s="7" t="s">
        <v>13</v>
      </c>
      <c r="Q101" s="7" t="s">
        <v>13</v>
      </c>
      <c r="R101" s="7" t="s">
        <v>1644</v>
      </c>
      <c r="S101" s="7" t="s">
        <v>18</v>
      </c>
      <c r="T101" s="7" t="s">
        <v>18</v>
      </c>
      <c r="U101" s="7" t="s">
        <v>18</v>
      </c>
      <c r="V101" s="7" t="s">
        <v>18</v>
      </c>
      <c r="W101" s="7" t="s">
        <v>18</v>
      </c>
      <c r="X101" s="7" t="s">
        <v>18</v>
      </c>
      <c r="Y101" s="7" t="s">
        <v>18</v>
      </c>
      <c r="Z101" s="7" t="s">
        <v>1686</v>
      </c>
      <c r="AA101" s="7" t="s">
        <v>23</v>
      </c>
      <c r="AB101" s="7" t="s">
        <v>23</v>
      </c>
      <c r="AC101" s="7" t="s">
        <v>23</v>
      </c>
      <c r="AD101" s="7" t="s">
        <v>23</v>
      </c>
      <c r="AE101" s="7" t="s">
        <v>23</v>
      </c>
      <c r="AF101" s="7" t="s">
        <v>23</v>
      </c>
      <c r="AG101" s="7" t="s">
        <v>23</v>
      </c>
      <c r="AH101" s="7" t="s">
        <v>1686</v>
      </c>
      <c r="AI101" s="7" t="s">
        <v>118</v>
      </c>
      <c r="AJ101" s="7" t="s">
        <v>118</v>
      </c>
      <c r="AK101" s="7" t="s">
        <v>118</v>
      </c>
      <c r="AL101" s="7" t="s">
        <v>118</v>
      </c>
      <c r="AM101" s="7" t="s">
        <v>118</v>
      </c>
      <c r="AN101" s="7" t="s">
        <v>118</v>
      </c>
      <c r="AO101" s="7" t="s">
        <v>118</v>
      </c>
      <c r="AP101" s="7" t="s">
        <v>1794</v>
      </c>
      <c r="AQ101" s="7" t="s">
        <v>532</v>
      </c>
      <c r="AR101" s="7" t="s">
        <v>532</v>
      </c>
      <c r="AS101" s="7" t="s">
        <v>532</v>
      </c>
      <c r="AT101" s="7" t="s">
        <v>532</v>
      </c>
      <c r="AU101" s="7" t="s">
        <v>532</v>
      </c>
      <c r="AV101" s="7" t="s">
        <v>532</v>
      </c>
      <c r="AW101" s="7" t="s">
        <v>532</v>
      </c>
    </row>
    <row r="102" spans="1:49" x14ac:dyDescent="0.25">
      <c r="A102" s="7" t="s">
        <v>1778</v>
      </c>
      <c r="B102" s="7" t="s">
        <v>1786</v>
      </c>
      <c r="C102" s="7" t="s">
        <v>1785</v>
      </c>
      <c r="D102" s="7" t="s">
        <v>1779</v>
      </c>
      <c r="E102" s="7" t="s">
        <v>1780</v>
      </c>
      <c r="F102" s="7" t="s">
        <v>1781</v>
      </c>
      <c r="G102" s="7" t="s">
        <v>1782</v>
      </c>
      <c r="H102" s="7" t="s">
        <v>1783</v>
      </c>
      <c r="I102" s="7" t="s">
        <v>1784</v>
      </c>
      <c r="J102" s="7" t="s">
        <v>1786</v>
      </c>
      <c r="K102" s="7" t="s">
        <v>1785</v>
      </c>
      <c r="L102" s="7" t="s">
        <v>1779</v>
      </c>
      <c r="M102" s="7" t="s">
        <v>1780</v>
      </c>
      <c r="N102" s="7" t="s">
        <v>1781</v>
      </c>
      <c r="O102" s="7" t="s">
        <v>1782</v>
      </c>
      <c r="P102" s="7" t="s">
        <v>1783</v>
      </c>
      <c r="Q102" s="7" t="s">
        <v>1784</v>
      </c>
      <c r="R102" s="7" t="s">
        <v>1786</v>
      </c>
      <c r="S102" s="7" t="s">
        <v>1785</v>
      </c>
      <c r="T102" s="7" t="s">
        <v>1779</v>
      </c>
      <c r="U102" s="7" t="s">
        <v>1780</v>
      </c>
      <c r="V102" s="7" t="s">
        <v>1781</v>
      </c>
      <c r="W102" s="7" t="s">
        <v>1782</v>
      </c>
      <c r="X102" s="7" t="s">
        <v>1783</v>
      </c>
      <c r="Y102" s="7" t="s">
        <v>1784</v>
      </c>
      <c r="Z102" s="7" t="s">
        <v>1793</v>
      </c>
      <c r="AA102" s="7" t="s">
        <v>1785</v>
      </c>
      <c r="AB102" s="7" t="s">
        <v>1779</v>
      </c>
      <c r="AC102" s="7" t="s">
        <v>1780</v>
      </c>
      <c r="AD102" s="7" t="s">
        <v>1781</v>
      </c>
      <c r="AE102" s="7" t="s">
        <v>1782</v>
      </c>
      <c r="AF102" s="7" t="s">
        <v>1783</v>
      </c>
      <c r="AG102" s="7" t="s">
        <v>1784</v>
      </c>
      <c r="AH102" s="7" t="s">
        <v>1793</v>
      </c>
      <c r="AI102" s="7" t="s">
        <v>1785</v>
      </c>
      <c r="AJ102" s="7" t="s">
        <v>1779</v>
      </c>
      <c r="AK102" s="7" t="s">
        <v>1780</v>
      </c>
      <c r="AL102" s="7" t="s">
        <v>1781</v>
      </c>
      <c r="AM102" s="7" t="s">
        <v>1782</v>
      </c>
      <c r="AN102" s="7" t="s">
        <v>1783</v>
      </c>
      <c r="AO102" s="7" t="s">
        <v>1784</v>
      </c>
      <c r="AP102" s="7" t="s">
        <v>1786</v>
      </c>
      <c r="AQ102" s="7" t="s">
        <v>1785</v>
      </c>
      <c r="AR102" s="7" t="s">
        <v>1779</v>
      </c>
      <c r="AS102" s="7" t="s">
        <v>1780</v>
      </c>
      <c r="AT102" s="7" t="s">
        <v>1781</v>
      </c>
      <c r="AU102" s="7" t="s">
        <v>1782</v>
      </c>
      <c r="AV102" s="7" t="s">
        <v>1783</v>
      </c>
      <c r="AW102" s="7" t="s">
        <v>1784</v>
      </c>
    </row>
    <row r="103" spans="1:49" x14ac:dyDescent="0.25">
      <c r="A103" t="s">
        <v>1773</v>
      </c>
      <c r="B103">
        <f>AVERAGE(B98:B100)</f>
        <v>68.967642581245357</v>
      </c>
      <c r="C103">
        <f t="shared" ref="C103:AW103" si="9">AVERAGE(C98:C100)</f>
        <v>21.209019471729615</v>
      </c>
      <c r="D103">
        <f t="shared" si="9"/>
        <v>51.720820946375682</v>
      </c>
      <c r="E103">
        <f t="shared" si="9"/>
        <v>75.248558699352415</v>
      </c>
      <c r="F103">
        <f t="shared" si="9"/>
        <v>79.548974318443527</v>
      </c>
      <c r="G103">
        <f t="shared" si="9"/>
        <v>101.99076863954561</v>
      </c>
      <c r="H103">
        <f t="shared" si="9"/>
        <v>80.658363344168592</v>
      </c>
      <c r="I103">
        <f t="shared" si="9"/>
        <v>72.689154806052272</v>
      </c>
      <c r="J103">
        <f t="shared" si="9"/>
        <v>57.963952717638001</v>
      </c>
      <c r="K103">
        <f t="shared" si="9"/>
        <v>0</v>
      </c>
      <c r="L103">
        <f t="shared" si="9"/>
        <v>0</v>
      </c>
      <c r="M103">
        <f t="shared" si="9"/>
        <v>0</v>
      </c>
      <c r="N103">
        <f t="shared" si="9"/>
        <v>17.714238834226887</v>
      </c>
      <c r="O103">
        <f t="shared" si="9"/>
        <v>48.612681401703647</v>
      </c>
      <c r="P103">
        <f t="shared" si="9"/>
        <v>56.008699023128948</v>
      </c>
      <c r="Q103">
        <f t="shared" si="9"/>
        <v>58.034668195362094</v>
      </c>
      <c r="R103">
        <f t="shared" si="9"/>
        <v>57.758137029017945</v>
      </c>
      <c r="S103">
        <f t="shared" si="9"/>
        <v>0</v>
      </c>
      <c r="T103">
        <f t="shared" si="9"/>
        <v>28.152576044974335</v>
      </c>
      <c r="U103">
        <f t="shared" si="9"/>
        <v>42.128369104475183</v>
      </c>
      <c r="V103">
        <f t="shared" si="9"/>
        <v>56.33387632448656</v>
      </c>
      <c r="W103">
        <f t="shared" si="9"/>
        <v>63.859598017782879</v>
      </c>
      <c r="X103">
        <f t="shared" si="9"/>
        <v>86.294113813559534</v>
      </c>
      <c r="Y103">
        <f t="shared" si="9"/>
        <v>63.482095310895737</v>
      </c>
      <c r="Z103">
        <f t="shared" si="9"/>
        <v>94.9425778426466</v>
      </c>
      <c r="AA103">
        <f t="shared" si="9"/>
        <v>0</v>
      </c>
      <c r="AB103">
        <f t="shared" si="9"/>
        <v>12.785676131676611</v>
      </c>
      <c r="AC103">
        <f t="shared" si="9"/>
        <v>58.079944688545233</v>
      </c>
      <c r="AD103">
        <f t="shared" si="9"/>
        <v>44.97737394681527</v>
      </c>
      <c r="AE103">
        <f t="shared" si="9"/>
        <v>54.701111421653557</v>
      </c>
      <c r="AF103">
        <f t="shared" si="9"/>
        <v>68.885646840973891</v>
      </c>
      <c r="AG103">
        <f t="shared" si="9"/>
        <v>53.802180066745628</v>
      </c>
      <c r="AH103">
        <f t="shared" si="9"/>
        <v>92.993751953139096</v>
      </c>
      <c r="AI103">
        <f t="shared" si="9"/>
        <v>74.131285781531659</v>
      </c>
      <c r="AJ103">
        <f t="shared" si="9"/>
        <v>109.71263129172223</v>
      </c>
      <c r="AK103">
        <f t="shared" si="9"/>
        <v>106.22154197619818</v>
      </c>
      <c r="AL103">
        <f t="shared" si="9"/>
        <v>130.97058433075907</v>
      </c>
      <c r="AM103">
        <f t="shared" si="9"/>
        <v>75.008268098753476</v>
      </c>
      <c r="AN103">
        <f t="shared" si="9"/>
        <v>56.036138885718096</v>
      </c>
      <c r="AO103">
        <f t="shared" si="9"/>
        <v>45.697961624390253</v>
      </c>
      <c r="AP103">
        <f t="shared" si="9"/>
        <v>0</v>
      </c>
      <c r="AQ103">
        <f t="shared" si="9"/>
        <v>0</v>
      </c>
      <c r="AR103">
        <f t="shared" si="9"/>
        <v>49.195908513505145</v>
      </c>
      <c r="AS103">
        <f t="shared" si="9"/>
        <v>81.721455093431757</v>
      </c>
      <c r="AT103">
        <f t="shared" si="9"/>
        <v>70.230649240190289</v>
      </c>
      <c r="AU103">
        <f t="shared" si="9"/>
        <v>77.19787943522725</v>
      </c>
      <c r="AV103">
        <f t="shared" si="9"/>
        <v>72.185735839748972</v>
      </c>
      <c r="AW103">
        <f t="shared" si="9"/>
        <v>75.261815445196291</v>
      </c>
    </row>
    <row r="104" spans="1:49" x14ac:dyDescent="0.25">
      <c r="A104" t="s">
        <v>1774</v>
      </c>
      <c r="B104">
        <f>STDEV(B98:B100)</f>
        <v>5.8528638110011508</v>
      </c>
      <c r="C104">
        <f t="shared" ref="C104:AW104" si="10">STDEV(C98:C100)</f>
        <v>15.442035656341124</v>
      </c>
      <c r="D104">
        <f t="shared" si="10"/>
        <v>26.126282153722439</v>
      </c>
      <c r="E104">
        <f t="shared" si="10"/>
        <v>23.738056317345229</v>
      </c>
      <c r="F104">
        <f t="shared" si="10"/>
        <v>6.3866769078905516</v>
      </c>
      <c r="G104">
        <f t="shared" si="10"/>
        <v>25.379767478849452</v>
      </c>
      <c r="H104">
        <f t="shared" si="10"/>
        <v>6.9635013298507848</v>
      </c>
      <c r="I104">
        <f t="shared" si="10"/>
        <v>14.891063042990718</v>
      </c>
      <c r="J104">
        <f t="shared" si="10"/>
        <v>13.982912927522442</v>
      </c>
      <c r="K104">
        <f t="shared" si="10"/>
        <v>0</v>
      </c>
      <c r="L104">
        <f t="shared" si="10"/>
        <v>0</v>
      </c>
      <c r="M104">
        <f t="shared" si="10"/>
        <v>0</v>
      </c>
      <c r="N104">
        <f t="shared" si="10"/>
        <v>14.347817361780095</v>
      </c>
      <c r="O104">
        <f t="shared" si="10"/>
        <v>19.262318104249747</v>
      </c>
      <c r="P104">
        <f t="shared" si="10"/>
        <v>12.403576200127381</v>
      </c>
      <c r="Q104">
        <f t="shared" si="10"/>
        <v>20.819814817562943</v>
      </c>
      <c r="R104">
        <f t="shared" si="10"/>
        <v>8.8562510433154475</v>
      </c>
      <c r="S104">
        <f t="shared" si="10"/>
        <v>0</v>
      </c>
      <c r="T104">
        <f t="shared" si="10"/>
        <v>15.326170668795523</v>
      </c>
      <c r="U104">
        <f t="shared" si="10"/>
        <v>3.7348043958947765</v>
      </c>
      <c r="V104">
        <f t="shared" si="10"/>
        <v>9.7034442106157428</v>
      </c>
      <c r="W104">
        <f t="shared" si="10"/>
        <v>14.432227374444771</v>
      </c>
      <c r="X104">
        <f t="shared" si="10"/>
        <v>15.434370275393308</v>
      </c>
      <c r="Y104">
        <f t="shared" si="10"/>
        <v>6.4642374042038613</v>
      </c>
      <c r="Z104">
        <f t="shared" si="10"/>
        <v>16.996337136099022</v>
      </c>
      <c r="AA104">
        <f t="shared" si="10"/>
        <v>0</v>
      </c>
      <c r="AB104">
        <f t="shared" si="10"/>
        <v>11.104030490733495</v>
      </c>
      <c r="AC104">
        <f t="shared" si="10"/>
        <v>25.332203128566977</v>
      </c>
      <c r="AD104">
        <f t="shared" si="10"/>
        <v>10.719138684862529</v>
      </c>
      <c r="AE104">
        <f t="shared" si="10"/>
        <v>20.220395624679234</v>
      </c>
      <c r="AF104">
        <f t="shared" si="10"/>
        <v>22.043187164952418</v>
      </c>
      <c r="AG104">
        <f t="shared" si="10"/>
        <v>5.3624896536004956</v>
      </c>
      <c r="AH104">
        <f t="shared" si="10"/>
        <v>30.06012154706309</v>
      </c>
      <c r="AI104">
        <f t="shared" si="10"/>
        <v>21.830555663495971</v>
      </c>
      <c r="AJ104">
        <f t="shared" si="10"/>
        <v>27.048254795669241</v>
      </c>
      <c r="AK104">
        <f t="shared" si="10"/>
        <v>27.435151390785233</v>
      </c>
      <c r="AL104">
        <f t="shared" si="10"/>
        <v>73.389816387723968</v>
      </c>
      <c r="AM104">
        <f t="shared" si="10"/>
        <v>22.98398185967886</v>
      </c>
      <c r="AN104">
        <f t="shared" si="10"/>
        <v>12.622754493643736</v>
      </c>
      <c r="AO104">
        <f t="shared" si="10"/>
        <v>6.2539738249814798</v>
      </c>
      <c r="AP104">
        <f t="shared" si="10"/>
        <v>0</v>
      </c>
      <c r="AQ104">
        <f t="shared" si="10"/>
        <v>0</v>
      </c>
      <c r="AR104">
        <f t="shared" si="10"/>
        <v>20.794751871236741</v>
      </c>
      <c r="AS104">
        <f t="shared" si="10"/>
        <v>12.137717746714477</v>
      </c>
      <c r="AT104">
        <f t="shared" si="10"/>
        <v>11.193479715384965</v>
      </c>
      <c r="AU104">
        <f t="shared" si="10"/>
        <v>7.2022226487829606</v>
      </c>
      <c r="AV104">
        <f t="shared" si="10"/>
        <v>5.9575094895274177</v>
      </c>
      <c r="AW104">
        <f t="shared" si="10"/>
        <v>5.1543242803507123</v>
      </c>
    </row>
    <row r="105" spans="1:49" x14ac:dyDescent="0.25">
      <c r="A105" t="s">
        <v>1775</v>
      </c>
      <c r="B105">
        <f>STDEV(B98:B100)/SQRT(3)</f>
        <v>3.3791524968117335</v>
      </c>
      <c r="C105">
        <f t="shared" ref="C105:AW105" si="11">STDEV(C98:C100)/SQRT(3)</f>
        <v>8.9154634430243487</v>
      </c>
      <c r="D105">
        <f t="shared" si="11"/>
        <v>15.084016034375766</v>
      </c>
      <c r="E105">
        <f t="shared" si="11"/>
        <v>13.705173204857765</v>
      </c>
      <c r="F105">
        <f t="shared" si="11"/>
        <v>3.687349631997777</v>
      </c>
      <c r="G105">
        <f t="shared" si="11"/>
        <v>14.653015585883841</v>
      </c>
      <c r="H105">
        <f t="shared" si="11"/>
        <v>4.0203793672916674</v>
      </c>
      <c r="I105">
        <f t="shared" si="11"/>
        <v>8.5973592563903782</v>
      </c>
      <c r="J105">
        <f t="shared" si="11"/>
        <v>8.0730385427601803</v>
      </c>
      <c r="K105">
        <f t="shared" si="11"/>
        <v>0</v>
      </c>
      <c r="L105">
        <f t="shared" si="11"/>
        <v>0</v>
      </c>
      <c r="M105">
        <f t="shared" si="11"/>
        <v>0</v>
      </c>
      <c r="N105">
        <f t="shared" si="11"/>
        <v>8.2837162161073241</v>
      </c>
      <c r="O105">
        <f t="shared" si="11"/>
        <v>11.121104542704794</v>
      </c>
      <c r="P105">
        <f t="shared" si="11"/>
        <v>7.1612080580575794</v>
      </c>
      <c r="Q105">
        <f t="shared" si="11"/>
        <v>12.020325689398124</v>
      </c>
      <c r="R105">
        <f t="shared" si="11"/>
        <v>5.1131589238690776</v>
      </c>
      <c r="S105">
        <f t="shared" si="11"/>
        <v>0</v>
      </c>
      <c r="T105">
        <f t="shared" si="11"/>
        <v>8.8485687612752422</v>
      </c>
      <c r="U105">
        <f t="shared" si="11"/>
        <v>2.1562903233404471</v>
      </c>
      <c r="V105">
        <f t="shared" si="11"/>
        <v>5.6022861270655149</v>
      </c>
      <c r="W105">
        <f t="shared" si="11"/>
        <v>8.3324503596415749</v>
      </c>
      <c r="X105">
        <f t="shared" si="11"/>
        <v>8.9110378332706848</v>
      </c>
      <c r="Y105">
        <f t="shared" si="11"/>
        <v>3.7321292054227473</v>
      </c>
      <c r="Z105">
        <f t="shared" si="11"/>
        <v>9.8128398207644043</v>
      </c>
      <c r="AA105">
        <f t="shared" si="11"/>
        <v>0</v>
      </c>
      <c r="AB105">
        <f t="shared" si="11"/>
        <v>6.4109149929147957</v>
      </c>
      <c r="AC105">
        <f t="shared" si="11"/>
        <v>14.625554295444426</v>
      </c>
      <c r="AD105">
        <f t="shared" si="11"/>
        <v>6.1886976051863121</v>
      </c>
      <c r="AE105">
        <f t="shared" si="11"/>
        <v>11.674250857029287</v>
      </c>
      <c r="AF105">
        <f t="shared" si="11"/>
        <v>12.726640043482583</v>
      </c>
      <c r="AG105">
        <f t="shared" si="11"/>
        <v>3.0960348450328294</v>
      </c>
      <c r="AH105">
        <f t="shared" si="11"/>
        <v>17.355219267069746</v>
      </c>
      <c r="AI105">
        <f t="shared" si="11"/>
        <v>12.60387718887851</v>
      </c>
      <c r="AJ105">
        <f t="shared" si="11"/>
        <v>15.616317187389223</v>
      </c>
      <c r="AK105">
        <f t="shared" si="11"/>
        <v>15.839692040727991</v>
      </c>
      <c r="AL105">
        <f t="shared" si="11"/>
        <v>42.371630247229646</v>
      </c>
      <c r="AM105">
        <f t="shared" si="11"/>
        <v>13.269808113735065</v>
      </c>
      <c r="AN105">
        <f t="shared" si="11"/>
        <v>7.2877507048197696</v>
      </c>
      <c r="AO105">
        <f t="shared" si="11"/>
        <v>3.6107334713579311</v>
      </c>
      <c r="AP105">
        <f t="shared" si="11"/>
        <v>0</v>
      </c>
      <c r="AQ105">
        <f t="shared" si="11"/>
        <v>0</v>
      </c>
      <c r="AR105">
        <f t="shared" si="11"/>
        <v>12.005855590590008</v>
      </c>
      <c r="AS105">
        <f t="shared" si="11"/>
        <v>7.007714608413302</v>
      </c>
      <c r="AT105">
        <f t="shared" si="11"/>
        <v>6.4625585268461254</v>
      </c>
      <c r="AU105">
        <f t="shared" si="11"/>
        <v>4.1582051850384616</v>
      </c>
      <c r="AV105">
        <f t="shared" si="11"/>
        <v>3.4395697074784048</v>
      </c>
      <c r="AW105">
        <f t="shared" si="11"/>
        <v>2.975850510751108</v>
      </c>
    </row>
    <row r="107" spans="1:49" x14ac:dyDescent="0.25">
      <c r="A107" t="s">
        <v>1773</v>
      </c>
      <c r="B107" s="165">
        <f>AVERAGE(B98:B100,J98:J100,R98:R100,)</f>
        <v>55.406919698370395</v>
      </c>
    </row>
    <row r="108" spans="1:49" x14ac:dyDescent="0.25">
      <c r="A108" t="s">
        <v>1774</v>
      </c>
      <c r="B108" s="165">
        <f>STDEV(B98:B100,J98:J100,R98:R100)</f>
        <v>10.387484464366256</v>
      </c>
    </row>
    <row r="109" spans="1:49" x14ac:dyDescent="0.25">
      <c r="A109" t="s">
        <v>1775</v>
      </c>
      <c r="B109" s="165">
        <f>STDEV(B98:B100,J98:J100,R98:R100)/SQRT(3)</f>
        <v>5.9972169517049139</v>
      </c>
    </row>
    <row r="110" spans="1:49" x14ac:dyDescent="0.25">
      <c r="A110" s="7" t="s">
        <v>1787</v>
      </c>
    </row>
    <row r="111" spans="1:49" x14ac:dyDescent="0.25">
      <c r="B111" s="6">
        <v>1</v>
      </c>
      <c r="C111" s="6">
        <v>2</v>
      </c>
      <c r="D111" s="6">
        <v>3</v>
      </c>
      <c r="E111" s="6">
        <v>4</v>
      </c>
      <c r="F111" s="6">
        <v>5</v>
      </c>
      <c r="G111" s="6">
        <v>6</v>
      </c>
      <c r="H111" s="6">
        <v>7</v>
      </c>
      <c r="I111" s="6">
        <v>8</v>
      </c>
      <c r="J111" s="6">
        <v>9</v>
      </c>
      <c r="K111" s="6">
        <v>10</v>
      </c>
      <c r="L111" s="6">
        <v>11</v>
      </c>
      <c r="M111" s="6">
        <v>12</v>
      </c>
    </row>
    <row r="112" spans="1:49" x14ac:dyDescent="0.25">
      <c r="A112" t="s">
        <v>1704</v>
      </c>
      <c r="C112" s="6">
        <v>40</v>
      </c>
      <c r="D112" s="6">
        <v>10</v>
      </c>
      <c r="E112" s="6">
        <v>3</v>
      </c>
      <c r="F112" s="6">
        <v>1</v>
      </c>
      <c r="G112" s="6">
        <v>0.3</v>
      </c>
      <c r="H112" s="6">
        <v>0.1</v>
      </c>
      <c r="I112" s="6">
        <v>0.03</v>
      </c>
    </row>
    <row r="113" spans="1:29" x14ac:dyDescent="0.25">
      <c r="A113" s="6" t="s">
        <v>1658</v>
      </c>
      <c r="B113" s="19" t="s">
        <v>1644</v>
      </c>
      <c r="C113" s="218" t="s">
        <v>6</v>
      </c>
      <c r="D113" s="219"/>
      <c r="E113" s="219"/>
      <c r="F113" s="219"/>
      <c r="G113" s="219"/>
      <c r="H113" s="219"/>
      <c r="I113" s="219"/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1659</v>
      </c>
      <c r="B114" s="19" t="s">
        <v>1644</v>
      </c>
      <c r="C114" s="218" t="s">
        <v>11</v>
      </c>
      <c r="D114" s="219"/>
      <c r="E114" s="219"/>
      <c r="F114" s="219"/>
      <c r="G114" s="219"/>
      <c r="H114" s="219"/>
      <c r="I114" s="219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1660</v>
      </c>
      <c r="B115" s="19" t="s">
        <v>1644</v>
      </c>
      <c r="C115" s="218" t="s">
        <v>16</v>
      </c>
      <c r="D115" s="219"/>
      <c r="E115" s="219"/>
      <c r="F115" s="219"/>
      <c r="G115" s="219"/>
      <c r="H115" s="219"/>
      <c r="I115" s="219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1661</v>
      </c>
      <c r="B116" s="19" t="s">
        <v>1686</v>
      </c>
      <c r="C116" s="218" t="s">
        <v>21</v>
      </c>
      <c r="D116" s="219"/>
      <c r="E116" s="219"/>
      <c r="F116" s="219"/>
      <c r="G116" s="219"/>
      <c r="H116" s="219"/>
      <c r="I116" s="219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1662</v>
      </c>
      <c r="B117" s="19" t="s">
        <v>1686</v>
      </c>
      <c r="C117" s="218" t="s">
        <v>116</v>
      </c>
      <c r="D117" s="219"/>
      <c r="E117" s="219"/>
      <c r="F117" s="219"/>
      <c r="G117" s="219"/>
      <c r="H117" s="219"/>
      <c r="I117" s="219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1663</v>
      </c>
      <c r="B118" s="43" t="s">
        <v>1687</v>
      </c>
      <c r="C118" s="221" t="s">
        <v>530</v>
      </c>
      <c r="D118" s="222"/>
      <c r="E118" s="222"/>
      <c r="F118" s="222"/>
      <c r="G118" s="222"/>
      <c r="H118" s="222"/>
      <c r="I118" s="222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1664</v>
      </c>
      <c r="B119" s="218" t="s">
        <v>1808</v>
      </c>
      <c r="C119" s="219"/>
      <c r="D119" s="220"/>
      <c r="E119" s="19" t="s">
        <v>1809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1665</v>
      </c>
      <c r="B120" s="19" t="s">
        <v>1807</v>
      </c>
      <c r="C120" s="19" t="s">
        <v>1807</v>
      </c>
      <c r="D120" s="19" t="s">
        <v>1807</v>
      </c>
      <c r="E120" s="19" t="s">
        <v>1807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7"/>
    </row>
    <row r="122" spans="1:29" x14ac:dyDescent="0.25">
      <c r="A122" s="7"/>
    </row>
    <row r="123" spans="1:29" x14ac:dyDescent="0.25">
      <c r="A123" s="7" t="s">
        <v>1697</v>
      </c>
      <c r="K123" t="s">
        <v>1788</v>
      </c>
      <c r="U123" t="s">
        <v>1791</v>
      </c>
    </row>
    <row r="124" spans="1:29" x14ac:dyDescent="0.25">
      <c r="A124" s="41" t="s">
        <v>1789</v>
      </c>
    </row>
    <row r="126" spans="1:29" x14ac:dyDescent="0.25">
      <c r="B126">
        <v>1</v>
      </c>
      <c r="C126">
        <v>2</v>
      </c>
      <c r="D126">
        <v>3</v>
      </c>
      <c r="E126">
        <v>4</v>
      </c>
      <c r="F126">
        <v>5</v>
      </c>
      <c r="G126">
        <v>6</v>
      </c>
      <c r="H126">
        <v>7</v>
      </c>
      <c r="I126">
        <v>8</v>
      </c>
      <c r="L126">
        <v>1</v>
      </c>
      <c r="M126">
        <v>2</v>
      </c>
      <c r="N126">
        <v>3</v>
      </c>
      <c r="O126">
        <v>4</v>
      </c>
      <c r="P126">
        <v>5</v>
      </c>
      <c r="Q126">
        <v>6</v>
      </c>
      <c r="R126">
        <v>7</v>
      </c>
      <c r="S126">
        <v>8</v>
      </c>
      <c r="V126">
        <v>1</v>
      </c>
      <c r="W126">
        <v>2</v>
      </c>
      <c r="X126">
        <v>3</v>
      </c>
      <c r="Y126">
        <v>4</v>
      </c>
      <c r="Z126">
        <v>5</v>
      </c>
      <c r="AA126">
        <v>6</v>
      </c>
      <c r="AB126">
        <v>7</v>
      </c>
      <c r="AC126">
        <v>8</v>
      </c>
    </row>
    <row r="127" spans="1:29" x14ac:dyDescent="0.25">
      <c r="A127" t="s">
        <v>1658</v>
      </c>
      <c r="B127" s="172">
        <v>0.11020000000000001</v>
      </c>
      <c r="C127" s="172">
        <v>0.11020000000000001</v>
      </c>
      <c r="D127" s="172">
        <v>0.1095</v>
      </c>
      <c r="E127" s="172">
        <v>0.1124</v>
      </c>
      <c r="F127" s="172">
        <v>0.1132</v>
      </c>
      <c r="G127" s="172">
        <v>0.107</v>
      </c>
      <c r="H127" s="172">
        <v>0.1116</v>
      </c>
      <c r="I127" s="172">
        <v>0.11749999999999999</v>
      </c>
      <c r="K127" t="s">
        <v>1658</v>
      </c>
      <c r="L127" s="172">
        <f>B127-$G$133</f>
        <v>2.3133333333333339E-2</v>
      </c>
      <c r="M127" s="172">
        <f t="shared" ref="M127:S127" si="12">C127-$G$133</f>
        <v>2.3133333333333339E-2</v>
      </c>
      <c r="N127" s="172">
        <f t="shared" si="12"/>
        <v>2.2433333333333333E-2</v>
      </c>
      <c r="O127" s="172">
        <f t="shared" si="12"/>
        <v>2.5333333333333333E-2</v>
      </c>
      <c r="P127" s="172">
        <f t="shared" si="12"/>
        <v>2.6133333333333328E-2</v>
      </c>
      <c r="Q127" s="172">
        <f t="shared" si="12"/>
        <v>1.9933333333333331E-2</v>
      </c>
      <c r="R127" s="172">
        <f t="shared" si="12"/>
        <v>2.4533333333333338E-2</v>
      </c>
      <c r="S127" s="172">
        <f t="shared" si="12"/>
        <v>3.0433333333333326E-2</v>
      </c>
      <c r="U127" t="s">
        <v>1658</v>
      </c>
      <c r="V127" s="165">
        <f>L127/$L$132*100</f>
        <v>4.3901821862348189</v>
      </c>
      <c r="W127" s="165">
        <f t="shared" ref="W127:AC127" si="13">M127/$L$132*100</f>
        <v>4.3901821862348189</v>
      </c>
      <c r="X127" s="165">
        <f t="shared" si="13"/>
        <v>4.2573380566801617</v>
      </c>
      <c r="Y127" s="165">
        <f t="shared" si="13"/>
        <v>4.8076923076923075</v>
      </c>
      <c r="Z127" s="165">
        <f t="shared" si="13"/>
        <v>4.9595141700404843</v>
      </c>
      <c r="AA127" s="165">
        <f t="shared" si="13"/>
        <v>3.7828947368421044</v>
      </c>
      <c r="AB127" s="165">
        <f t="shared" si="13"/>
        <v>4.6558704453441297</v>
      </c>
      <c r="AC127" s="165">
        <f t="shared" si="13"/>
        <v>5.7755566801619418</v>
      </c>
    </row>
    <row r="128" spans="1:29" x14ac:dyDescent="0.25">
      <c r="A128" t="s">
        <v>1659</v>
      </c>
      <c r="B128" s="172">
        <v>0.22750000000000001</v>
      </c>
      <c r="C128" s="172">
        <v>0.2757</v>
      </c>
      <c r="D128" s="172">
        <v>0.16450000000000001</v>
      </c>
      <c r="E128" s="172">
        <v>0.14499999999999999</v>
      </c>
      <c r="F128" s="172">
        <v>0.1341</v>
      </c>
      <c r="G128" s="172">
        <v>0.13070000000000001</v>
      </c>
      <c r="H128" s="172">
        <v>0.1222</v>
      </c>
      <c r="I128" s="172">
        <v>0.1245</v>
      </c>
      <c r="K128" t="s">
        <v>1659</v>
      </c>
      <c r="L128" s="172">
        <f t="shared" ref="L128:L132" si="14">B128-$G$133</f>
        <v>0.14043333333333335</v>
      </c>
      <c r="M128" s="172">
        <f t="shared" ref="M128:M132" si="15">C128-$G$133</f>
        <v>0.18863333333333332</v>
      </c>
      <c r="N128" s="172">
        <f t="shared" ref="N128:N132" si="16">D128-$G$133</f>
        <v>7.743333333333334E-2</v>
      </c>
      <c r="O128" s="172">
        <f t="shared" ref="O128:O132" si="17">E128-$G$133</f>
        <v>5.7933333333333323E-2</v>
      </c>
      <c r="P128" s="172">
        <f t="shared" ref="P128:P132" si="18">F128-$G$133</f>
        <v>4.703333333333333E-2</v>
      </c>
      <c r="Q128" s="172">
        <f t="shared" ref="Q128:Q132" si="19">G128-$G$133</f>
        <v>4.3633333333333343E-2</v>
      </c>
      <c r="R128" s="172">
        <f t="shared" ref="R128:R132" si="20">H128-$G$133</f>
        <v>3.5133333333333336E-2</v>
      </c>
      <c r="S128" s="172">
        <f t="shared" ref="S128:S132" si="21">I128-$G$133</f>
        <v>3.7433333333333332E-2</v>
      </c>
      <c r="U128" t="s">
        <v>1659</v>
      </c>
      <c r="V128" s="165">
        <f t="shared" ref="V128:V132" si="22">L128/$L$132*100</f>
        <v>26.651062753036442</v>
      </c>
      <c r="W128" s="165">
        <f t="shared" ref="W128:W132" si="23">M128/$L$132*100</f>
        <v>35.798329959514163</v>
      </c>
      <c r="X128" s="165">
        <f t="shared" ref="X128:X132" si="24">N128/$L$132*100</f>
        <v>14.69509109311741</v>
      </c>
      <c r="Y128" s="165">
        <f t="shared" ref="Y128:Y132" si="25">O128/$L$132*100</f>
        <v>10.994433198380564</v>
      </c>
      <c r="Z128" s="165">
        <f t="shared" ref="Z128:Z132" si="26">P128/$L$132*100</f>
        <v>8.9258603238866385</v>
      </c>
      <c r="AA128" s="165">
        <f t="shared" ref="AA128:AA132" si="27">Q128/$L$132*100</f>
        <v>8.2806174089068847</v>
      </c>
      <c r="AB128" s="165">
        <f t="shared" ref="AB128:AB132" si="28">R128/$L$132*100</f>
        <v>6.6675101214574903</v>
      </c>
      <c r="AC128" s="165">
        <f t="shared" ref="AC128:AC132" si="29">S128/$L$132*100</f>
        <v>7.1039979757085012</v>
      </c>
    </row>
    <row r="129" spans="1:29" x14ac:dyDescent="0.25">
      <c r="A129" t="s">
        <v>1660</v>
      </c>
      <c r="B129" s="172">
        <v>0.1273</v>
      </c>
      <c r="C129" s="172">
        <v>0.10539999999999999</v>
      </c>
      <c r="D129" s="172">
        <v>0.1056</v>
      </c>
      <c r="E129" s="172">
        <v>0.10589999999999999</v>
      </c>
      <c r="F129" s="172">
        <v>0.1066</v>
      </c>
      <c r="G129" s="172">
        <v>0.1056</v>
      </c>
      <c r="H129" s="172">
        <v>0.107</v>
      </c>
      <c r="I129" s="172">
        <v>0.1149</v>
      </c>
      <c r="K129" t="s">
        <v>1660</v>
      </c>
      <c r="L129" s="172">
        <f t="shared" si="14"/>
        <v>4.0233333333333329E-2</v>
      </c>
      <c r="M129" s="172">
        <f t="shared" si="15"/>
        <v>1.8333333333333326E-2</v>
      </c>
      <c r="N129" s="172">
        <f t="shared" si="16"/>
        <v>1.8533333333333332E-2</v>
      </c>
      <c r="O129" s="172">
        <f t="shared" si="17"/>
        <v>1.8833333333333327E-2</v>
      </c>
      <c r="P129" s="172">
        <f t="shared" si="18"/>
        <v>1.9533333333333333E-2</v>
      </c>
      <c r="Q129" s="172">
        <f t="shared" si="19"/>
        <v>1.8533333333333332E-2</v>
      </c>
      <c r="R129" s="172">
        <f t="shared" si="20"/>
        <v>1.9933333333333331E-2</v>
      </c>
      <c r="S129" s="172">
        <f t="shared" si="21"/>
        <v>2.7833333333333335E-2</v>
      </c>
      <c r="U129" t="s">
        <v>1660</v>
      </c>
      <c r="V129" s="165">
        <f t="shared" si="22"/>
        <v>7.6353744939271246</v>
      </c>
      <c r="W129" s="165">
        <f t="shared" si="23"/>
        <v>3.4792510121457476</v>
      </c>
      <c r="X129" s="165">
        <f t="shared" si="24"/>
        <v>3.5172064777327936</v>
      </c>
      <c r="Y129" s="165">
        <f t="shared" si="25"/>
        <v>3.5741396761133588</v>
      </c>
      <c r="Z129" s="165">
        <f t="shared" si="26"/>
        <v>3.706983805668016</v>
      </c>
      <c r="AA129" s="165">
        <f t="shared" si="27"/>
        <v>3.5172064777327936</v>
      </c>
      <c r="AB129" s="165">
        <f t="shared" si="28"/>
        <v>3.7828947368421044</v>
      </c>
      <c r="AC129" s="165">
        <f t="shared" si="29"/>
        <v>5.2821356275303639</v>
      </c>
    </row>
    <row r="130" spans="1:29" x14ac:dyDescent="0.25">
      <c r="A130" t="s">
        <v>1661</v>
      </c>
      <c r="B130" s="172">
        <v>0.11459999999999999</v>
      </c>
      <c r="C130" s="172">
        <v>0.1079</v>
      </c>
      <c r="D130" s="172">
        <v>0.1066</v>
      </c>
      <c r="E130" s="172">
        <v>0.1086</v>
      </c>
      <c r="F130" s="172">
        <v>0.11119999999999999</v>
      </c>
      <c r="G130" s="172">
        <v>0.10929999999999999</v>
      </c>
      <c r="H130" s="172">
        <v>0.1084</v>
      </c>
      <c r="I130" s="172">
        <v>0.1101</v>
      </c>
      <c r="K130" t="s">
        <v>1661</v>
      </c>
      <c r="L130" s="172">
        <f t="shared" si="14"/>
        <v>2.7533333333333326E-2</v>
      </c>
      <c r="M130" s="172">
        <f t="shared" si="15"/>
        <v>2.0833333333333329E-2</v>
      </c>
      <c r="N130" s="172">
        <f t="shared" si="16"/>
        <v>1.9533333333333333E-2</v>
      </c>
      <c r="O130" s="172">
        <f t="shared" si="17"/>
        <v>2.1533333333333335E-2</v>
      </c>
      <c r="P130" s="172">
        <f t="shared" si="18"/>
        <v>2.4133333333333326E-2</v>
      </c>
      <c r="Q130" s="172">
        <f t="shared" si="19"/>
        <v>2.2233333333333327E-2</v>
      </c>
      <c r="R130" s="172">
        <f t="shared" si="20"/>
        <v>2.1333333333333329E-2</v>
      </c>
      <c r="S130" s="172">
        <f t="shared" si="21"/>
        <v>2.3033333333333336E-2</v>
      </c>
      <c r="U130" t="s">
        <v>1661</v>
      </c>
      <c r="V130" s="165">
        <f t="shared" si="22"/>
        <v>5.225202429149796</v>
      </c>
      <c r="W130" s="165">
        <f t="shared" si="23"/>
        <v>3.9536943319838045</v>
      </c>
      <c r="X130" s="165">
        <f t="shared" si="24"/>
        <v>3.706983805668016</v>
      </c>
      <c r="Y130" s="165">
        <f t="shared" si="25"/>
        <v>4.0865384615384617</v>
      </c>
      <c r="Z130" s="165">
        <f t="shared" si="26"/>
        <v>4.5799595141700387</v>
      </c>
      <c r="AA130" s="165">
        <f t="shared" si="27"/>
        <v>4.2193825910931162</v>
      </c>
      <c r="AB130" s="165">
        <f t="shared" si="28"/>
        <v>4.0485829959514152</v>
      </c>
      <c r="AC130" s="165">
        <f t="shared" si="29"/>
        <v>4.3712044534412957</v>
      </c>
    </row>
    <row r="131" spans="1:29" x14ac:dyDescent="0.25">
      <c r="A131" t="s">
        <v>1662</v>
      </c>
      <c r="B131" s="172">
        <v>0.1154</v>
      </c>
      <c r="C131" s="172">
        <v>0.1082</v>
      </c>
      <c r="D131" s="172">
        <v>0.10639999999999999</v>
      </c>
      <c r="E131" s="172">
        <v>0.11</v>
      </c>
      <c r="F131" s="172">
        <v>0.109</v>
      </c>
      <c r="G131" s="172">
        <v>0.1103</v>
      </c>
      <c r="H131" s="172">
        <v>0.10829999999999999</v>
      </c>
      <c r="I131" s="172">
        <v>0.1179</v>
      </c>
      <c r="K131" t="s">
        <v>1662</v>
      </c>
      <c r="L131" s="172">
        <f t="shared" si="14"/>
        <v>2.8333333333333335E-2</v>
      </c>
      <c r="M131" s="172">
        <f t="shared" si="15"/>
        <v>2.1133333333333337E-2</v>
      </c>
      <c r="N131" s="172">
        <f t="shared" si="16"/>
        <v>1.9333333333333327E-2</v>
      </c>
      <c r="O131" s="172">
        <f t="shared" si="17"/>
        <v>2.2933333333333333E-2</v>
      </c>
      <c r="P131" s="172">
        <f t="shared" si="18"/>
        <v>2.1933333333333332E-2</v>
      </c>
      <c r="Q131" s="172">
        <f t="shared" si="19"/>
        <v>2.3233333333333328E-2</v>
      </c>
      <c r="R131" s="172">
        <f t="shared" si="20"/>
        <v>2.1233333333333326E-2</v>
      </c>
      <c r="S131" s="172">
        <f t="shared" si="21"/>
        <v>3.0833333333333338E-2</v>
      </c>
      <c r="U131" t="s">
        <v>1662</v>
      </c>
      <c r="V131" s="165">
        <f t="shared" si="22"/>
        <v>5.3770242914979756</v>
      </c>
      <c r="W131" s="165">
        <f t="shared" si="23"/>
        <v>4.0106275303643732</v>
      </c>
      <c r="X131" s="165">
        <f t="shared" si="24"/>
        <v>3.66902834008097</v>
      </c>
      <c r="Y131" s="165">
        <f t="shared" si="25"/>
        <v>4.3522267206477725</v>
      </c>
      <c r="Z131" s="165">
        <f t="shared" si="26"/>
        <v>4.1624493927125501</v>
      </c>
      <c r="AA131" s="165">
        <f t="shared" si="27"/>
        <v>4.4091599190283386</v>
      </c>
      <c r="AB131" s="165">
        <f t="shared" si="28"/>
        <v>4.0296052631578938</v>
      </c>
      <c r="AC131" s="165">
        <f t="shared" si="29"/>
        <v>5.8514676113360329</v>
      </c>
    </row>
    <row r="132" spans="1:29" x14ac:dyDescent="0.25">
      <c r="A132" t="s">
        <v>1663</v>
      </c>
      <c r="B132" s="172">
        <v>0.61399999999999999</v>
      </c>
      <c r="C132" s="172">
        <v>0.1079</v>
      </c>
      <c r="D132" s="172">
        <v>0.10879999999999999</v>
      </c>
      <c r="E132" s="172">
        <v>0.11169999999999999</v>
      </c>
      <c r="F132" s="172">
        <v>0.11409999999999999</v>
      </c>
      <c r="G132" s="172">
        <v>0.1145</v>
      </c>
      <c r="H132" s="172">
        <v>0.1135</v>
      </c>
      <c r="I132" s="172">
        <v>0.12590000000000001</v>
      </c>
      <c r="K132" t="s">
        <v>1663</v>
      </c>
      <c r="L132" s="172">
        <f t="shared" si="14"/>
        <v>0.52693333333333336</v>
      </c>
      <c r="M132" s="172">
        <f t="shared" si="15"/>
        <v>2.0833333333333329E-2</v>
      </c>
      <c r="N132" s="172">
        <f t="shared" si="16"/>
        <v>2.1733333333333327E-2</v>
      </c>
      <c r="O132" s="172">
        <f t="shared" si="17"/>
        <v>2.4633333333333327E-2</v>
      </c>
      <c r="P132" s="172">
        <f t="shared" si="18"/>
        <v>2.7033333333333326E-2</v>
      </c>
      <c r="Q132" s="172">
        <f t="shared" si="19"/>
        <v>2.7433333333333337E-2</v>
      </c>
      <c r="R132" s="172">
        <f t="shared" si="20"/>
        <v>2.6433333333333336E-2</v>
      </c>
      <c r="S132" s="172">
        <f t="shared" si="21"/>
        <v>3.8833333333333345E-2</v>
      </c>
      <c r="U132" t="s">
        <v>1663</v>
      </c>
      <c r="V132">
        <f t="shared" si="22"/>
        <v>100</v>
      </c>
      <c r="W132" s="165">
        <f t="shared" si="23"/>
        <v>3.9536943319838045</v>
      </c>
      <c r="X132" s="165">
        <f t="shared" si="24"/>
        <v>4.1244939271255046</v>
      </c>
      <c r="Y132" s="165">
        <f t="shared" si="25"/>
        <v>4.6748481781376503</v>
      </c>
      <c r="Z132" s="165">
        <f t="shared" si="26"/>
        <v>5.1303137651821844</v>
      </c>
      <c r="AA132" s="165">
        <f t="shared" si="27"/>
        <v>5.2062246963562755</v>
      </c>
      <c r="AB132" s="165">
        <f t="shared" si="28"/>
        <v>5.0164473684210531</v>
      </c>
      <c r="AC132" s="165">
        <f t="shared" si="29"/>
        <v>7.3696862348178156</v>
      </c>
    </row>
    <row r="133" spans="1:29" x14ac:dyDescent="0.25">
      <c r="A133" t="s">
        <v>1664</v>
      </c>
      <c r="B133" s="172">
        <v>8.8599999999999998E-2</v>
      </c>
      <c r="C133" s="172">
        <v>8.6599999999999996E-2</v>
      </c>
      <c r="D133" s="172">
        <v>8.5999999999999993E-2</v>
      </c>
      <c r="E133">
        <v>3.7490000000000001</v>
      </c>
      <c r="F133" t="s">
        <v>1790</v>
      </c>
      <c r="G133" s="172">
        <f>AVERAGE(B133:D133)</f>
        <v>8.7066666666666667E-2</v>
      </c>
    </row>
    <row r="134" spans="1:29" x14ac:dyDescent="0.25">
      <c r="A134" t="s">
        <v>1665</v>
      </c>
    </row>
    <row r="137" spans="1:29" x14ac:dyDescent="0.25">
      <c r="A137" s="7" t="s">
        <v>1698</v>
      </c>
      <c r="K137" t="s">
        <v>1788</v>
      </c>
      <c r="U137" t="s">
        <v>1791</v>
      </c>
    </row>
    <row r="138" spans="1:29" x14ac:dyDescent="0.25">
      <c r="A138" t="s">
        <v>1789</v>
      </c>
    </row>
    <row r="139" spans="1:29" x14ac:dyDescent="0.25">
      <c r="B139">
        <v>1</v>
      </c>
      <c r="C139">
        <v>2</v>
      </c>
      <c r="D139">
        <v>3</v>
      </c>
      <c r="E139">
        <v>4</v>
      </c>
      <c r="F139">
        <v>5</v>
      </c>
      <c r="G139">
        <v>6</v>
      </c>
      <c r="H139">
        <v>7</v>
      </c>
      <c r="I139">
        <v>8</v>
      </c>
      <c r="L139">
        <v>1</v>
      </c>
      <c r="M139">
        <v>2</v>
      </c>
      <c r="N139">
        <v>3</v>
      </c>
      <c r="O139">
        <v>4</v>
      </c>
      <c r="P139">
        <v>5</v>
      </c>
      <c r="Q139">
        <v>6</v>
      </c>
      <c r="R139">
        <v>7</v>
      </c>
      <c r="S139">
        <v>8</v>
      </c>
      <c r="V139">
        <v>1</v>
      </c>
      <c r="W139">
        <v>2</v>
      </c>
      <c r="X139">
        <v>3</v>
      </c>
      <c r="Y139">
        <v>4</v>
      </c>
      <c r="Z139">
        <v>5</v>
      </c>
      <c r="AA139">
        <v>6</v>
      </c>
      <c r="AB139">
        <v>7</v>
      </c>
      <c r="AC139">
        <v>8</v>
      </c>
    </row>
    <row r="140" spans="1:29" x14ac:dyDescent="0.25">
      <c r="A140" t="s">
        <v>1658</v>
      </c>
      <c r="B140" s="172">
        <v>0.1145</v>
      </c>
      <c r="C140" s="172">
        <v>0.1192</v>
      </c>
      <c r="D140" s="172">
        <v>0.1074</v>
      </c>
      <c r="E140" s="172">
        <v>0.1178</v>
      </c>
      <c r="F140" s="172">
        <v>0.1086</v>
      </c>
      <c r="G140" s="172">
        <v>0.1069</v>
      </c>
      <c r="H140" s="172">
        <v>0.1091</v>
      </c>
      <c r="I140" s="172">
        <v>0.1129</v>
      </c>
      <c r="K140" t="s">
        <v>1658</v>
      </c>
      <c r="L140">
        <f>B140-$G$146</f>
        <v>2.7599999999999986E-2</v>
      </c>
      <c r="M140">
        <f t="shared" ref="M140:S140" si="30">C140-$G$146</f>
        <v>3.2299999999999982E-2</v>
      </c>
      <c r="N140">
        <f t="shared" si="30"/>
        <v>2.0499999999999977E-2</v>
      </c>
      <c r="O140">
        <f t="shared" si="30"/>
        <v>3.0899999999999983E-2</v>
      </c>
      <c r="P140">
        <f t="shared" si="30"/>
        <v>2.1699999999999983E-2</v>
      </c>
      <c r="Q140">
        <f t="shared" si="30"/>
        <v>1.9999999999999976E-2</v>
      </c>
      <c r="R140">
        <f t="shared" si="30"/>
        <v>2.2199999999999984E-2</v>
      </c>
      <c r="S140">
        <f t="shared" si="30"/>
        <v>2.5999999999999981E-2</v>
      </c>
      <c r="U140" t="s">
        <v>1658</v>
      </c>
      <c r="V140" s="165">
        <f>L140/$L$145*100</f>
        <v>4.5559590623968287</v>
      </c>
      <c r="W140" s="165">
        <f t="shared" ref="W140:AC140" si="31">M140/$L$145*100</f>
        <v>5.3317926708484622</v>
      </c>
      <c r="X140" s="165">
        <f t="shared" si="31"/>
        <v>3.3839551006932944</v>
      </c>
      <c r="Y140" s="165">
        <f t="shared" si="31"/>
        <v>5.1006932981181876</v>
      </c>
      <c r="Z140" s="165">
        <f t="shared" si="31"/>
        <v>3.5820402773192441</v>
      </c>
      <c r="AA140" s="165">
        <f t="shared" si="31"/>
        <v>3.3014196104324824</v>
      </c>
      <c r="AB140" s="165">
        <f t="shared" si="31"/>
        <v>3.664575767580057</v>
      </c>
      <c r="AC140" s="165">
        <f t="shared" si="31"/>
        <v>4.2918454935622288</v>
      </c>
    </row>
    <row r="141" spans="1:29" x14ac:dyDescent="0.25">
      <c r="A141" t="s">
        <v>1659</v>
      </c>
      <c r="B141" s="172">
        <v>0.18759999999999999</v>
      </c>
      <c r="C141" s="172">
        <v>0.22600000000000001</v>
      </c>
      <c r="D141" s="172">
        <v>0.1515</v>
      </c>
      <c r="E141" s="172">
        <v>0.1384</v>
      </c>
      <c r="F141" s="172">
        <v>0.11799999999999999</v>
      </c>
      <c r="G141" s="172">
        <v>0.1145</v>
      </c>
      <c r="H141" s="172">
        <v>0.1205</v>
      </c>
      <c r="I141" s="172">
        <v>0.1217</v>
      </c>
      <c r="K141" t="s">
        <v>1659</v>
      </c>
      <c r="L141">
        <f t="shared" ref="L141:L145" si="32">B141-$G$146</f>
        <v>0.10069999999999997</v>
      </c>
      <c r="M141">
        <f t="shared" ref="M141:M145" si="33">C141-$G$146</f>
        <v>0.1391</v>
      </c>
      <c r="N141">
        <f t="shared" ref="N141:N145" si="34">D141-$G$146</f>
        <v>6.4599999999999977E-2</v>
      </c>
      <c r="O141">
        <f t="shared" ref="O141:O145" si="35">E141-$G$146</f>
        <v>5.1499999999999976E-2</v>
      </c>
      <c r="P141">
        <f t="shared" ref="P141:P145" si="36">F141-$G$146</f>
        <v>3.1099999999999975E-2</v>
      </c>
      <c r="Q141">
        <f t="shared" ref="Q141:Q145" si="37">G141-$G$146</f>
        <v>2.7599999999999986E-2</v>
      </c>
      <c r="R141">
        <f t="shared" ref="R141:R145" si="38">H141-$G$146</f>
        <v>3.3599999999999977E-2</v>
      </c>
      <c r="S141">
        <f t="shared" ref="S141:S145" si="39">I141-$G$146</f>
        <v>3.4799999999999984E-2</v>
      </c>
      <c r="U141" t="s">
        <v>1659</v>
      </c>
      <c r="V141" s="165">
        <f t="shared" ref="V141:V145" si="40">L141/$L$145*100</f>
        <v>16.622647738527562</v>
      </c>
      <c r="W141" s="165">
        <f t="shared" ref="W141:W145" si="41">M141/$L$145*100</f>
        <v>22.961373390557942</v>
      </c>
      <c r="X141" s="165">
        <f t="shared" ref="X141:X145" si="42">N141/$L$145*100</f>
        <v>10.663585341696926</v>
      </c>
      <c r="Y141" s="165">
        <f t="shared" ref="Y141:Y145" si="43">O141/$L$145*100</f>
        <v>8.5011554968636478</v>
      </c>
      <c r="Z141" s="165">
        <f t="shared" ref="Z141:Z145" si="44">P141/$L$145*100</f>
        <v>5.1337074942225112</v>
      </c>
      <c r="AA141" s="165">
        <f t="shared" ref="AA141:AA145" si="45">Q141/$L$145*100</f>
        <v>4.5559590623968287</v>
      </c>
      <c r="AB141" s="165">
        <f t="shared" ref="AB141:AB145" si="46">R141/$L$145*100</f>
        <v>5.5463849455265724</v>
      </c>
      <c r="AC141" s="165">
        <f t="shared" ref="AC141:AC145" si="47">S141/$L$145*100</f>
        <v>5.7444701221525225</v>
      </c>
    </row>
    <row r="142" spans="1:29" x14ac:dyDescent="0.25">
      <c r="A142" t="s">
        <v>1660</v>
      </c>
      <c r="B142" s="172">
        <v>0.1105</v>
      </c>
      <c r="C142" s="172">
        <v>0.107</v>
      </c>
      <c r="D142" s="172">
        <v>0.106</v>
      </c>
      <c r="E142" s="172">
        <v>0.1042</v>
      </c>
      <c r="F142" s="172">
        <v>0.1052</v>
      </c>
      <c r="G142" s="172">
        <v>0.10340000000000001</v>
      </c>
      <c r="H142" s="172">
        <v>0.1055</v>
      </c>
      <c r="I142" s="172">
        <v>0.1079</v>
      </c>
      <c r="K142" t="s">
        <v>1660</v>
      </c>
      <c r="L142">
        <f t="shared" si="32"/>
        <v>2.3599999999999982E-2</v>
      </c>
      <c r="M142">
        <f t="shared" si="33"/>
        <v>2.0099999999999979E-2</v>
      </c>
      <c r="N142">
        <f t="shared" si="34"/>
        <v>1.9099999999999978E-2</v>
      </c>
      <c r="O142">
        <f t="shared" si="35"/>
        <v>1.7299999999999982E-2</v>
      </c>
      <c r="P142">
        <f t="shared" si="36"/>
        <v>1.8299999999999983E-2</v>
      </c>
      <c r="Q142">
        <f t="shared" si="37"/>
        <v>1.6499999999999987E-2</v>
      </c>
      <c r="R142">
        <f t="shared" si="38"/>
        <v>1.8599999999999978E-2</v>
      </c>
      <c r="S142">
        <f t="shared" si="39"/>
        <v>2.0999999999999977E-2</v>
      </c>
      <c r="U142" t="s">
        <v>1660</v>
      </c>
      <c r="V142" s="165">
        <f t="shared" si="40"/>
        <v>3.8956751403103307</v>
      </c>
      <c r="W142" s="165">
        <f t="shared" si="41"/>
        <v>3.3179267084846447</v>
      </c>
      <c r="X142" s="165">
        <f t="shared" si="42"/>
        <v>3.1528557279630207</v>
      </c>
      <c r="Y142" s="165">
        <f t="shared" si="43"/>
        <v>2.8557279630240977</v>
      </c>
      <c r="Z142" s="165">
        <f t="shared" si="44"/>
        <v>3.0207989435457216</v>
      </c>
      <c r="AA142" s="165">
        <f t="shared" si="45"/>
        <v>2.7236711786067991</v>
      </c>
      <c r="AB142" s="165">
        <f t="shared" si="46"/>
        <v>3.0703202377022083</v>
      </c>
      <c r="AC142" s="165">
        <f t="shared" si="47"/>
        <v>3.4664905909541064</v>
      </c>
    </row>
    <row r="143" spans="1:29" x14ac:dyDescent="0.25">
      <c r="A143" t="s">
        <v>1661</v>
      </c>
      <c r="B143" s="172">
        <v>0.1075</v>
      </c>
      <c r="C143" s="172">
        <v>0.1065</v>
      </c>
      <c r="D143" s="172">
        <v>0.1074</v>
      </c>
      <c r="E143" s="172">
        <v>0.1129</v>
      </c>
      <c r="F143" s="172">
        <v>0.107</v>
      </c>
      <c r="G143" s="172">
        <v>0.1048</v>
      </c>
      <c r="H143" s="172">
        <v>0.106</v>
      </c>
      <c r="I143" s="172">
        <v>0.1118</v>
      </c>
      <c r="K143" t="s">
        <v>1661</v>
      </c>
      <c r="L143">
        <f t="shared" si="32"/>
        <v>2.0599999999999979E-2</v>
      </c>
      <c r="M143">
        <f t="shared" si="33"/>
        <v>1.9599999999999979E-2</v>
      </c>
      <c r="N143">
        <f t="shared" si="34"/>
        <v>2.0499999999999977E-2</v>
      </c>
      <c r="O143">
        <f t="shared" si="35"/>
        <v>2.5999999999999981E-2</v>
      </c>
      <c r="P143">
        <f t="shared" si="36"/>
        <v>2.0099999999999979E-2</v>
      </c>
      <c r="Q143">
        <f t="shared" si="37"/>
        <v>1.7899999999999985E-2</v>
      </c>
      <c r="R143">
        <f t="shared" si="38"/>
        <v>1.9099999999999978E-2</v>
      </c>
      <c r="S143">
        <f t="shared" si="39"/>
        <v>2.4899999999999978E-2</v>
      </c>
      <c r="U143" t="s">
        <v>1661</v>
      </c>
      <c r="V143" s="165">
        <f t="shared" si="40"/>
        <v>3.4004621987454566</v>
      </c>
      <c r="W143" s="165">
        <f t="shared" si="41"/>
        <v>3.2353912182238327</v>
      </c>
      <c r="X143" s="165">
        <f t="shared" si="42"/>
        <v>3.3839551006932944</v>
      </c>
      <c r="Y143" s="165">
        <f t="shared" si="43"/>
        <v>4.2918454935622288</v>
      </c>
      <c r="Z143" s="165">
        <f t="shared" si="44"/>
        <v>3.3179267084846447</v>
      </c>
      <c r="AA143" s="165">
        <f t="shared" si="45"/>
        <v>2.9547705513370723</v>
      </c>
      <c r="AB143" s="165">
        <f t="shared" si="46"/>
        <v>3.1528557279630207</v>
      </c>
      <c r="AC143" s="165">
        <f t="shared" si="47"/>
        <v>4.1102674149884413</v>
      </c>
    </row>
    <row r="144" spans="1:29" x14ac:dyDescent="0.25">
      <c r="A144" t="s">
        <v>1662</v>
      </c>
      <c r="B144" s="172">
        <v>0.1217</v>
      </c>
      <c r="C144" s="172">
        <v>0.1114</v>
      </c>
      <c r="D144" s="172">
        <v>0.1106</v>
      </c>
      <c r="E144" s="172">
        <v>0.10589999999999999</v>
      </c>
      <c r="F144" s="172">
        <v>0.1076</v>
      </c>
      <c r="G144" s="172">
        <v>0.1062</v>
      </c>
      <c r="H144" s="172">
        <v>0.1105</v>
      </c>
      <c r="I144" s="172">
        <v>0.1139</v>
      </c>
      <c r="K144" t="s">
        <v>1662</v>
      </c>
      <c r="L144">
        <f t="shared" si="32"/>
        <v>3.4799999999999984E-2</v>
      </c>
      <c r="M144">
        <f t="shared" si="33"/>
        <v>2.449999999999998E-2</v>
      </c>
      <c r="N144">
        <f t="shared" si="34"/>
        <v>2.3699999999999985E-2</v>
      </c>
      <c r="O144">
        <f t="shared" si="35"/>
        <v>1.8999999999999975E-2</v>
      </c>
      <c r="P144">
        <f t="shared" si="36"/>
        <v>2.0699999999999982E-2</v>
      </c>
      <c r="Q144">
        <f t="shared" si="37"/>
        <v>1.9299999999999984E-2</v>
      </c>
      <c r="R144">
        <f t="shared" si="38"/>
        <v>2.3599999999999982E-2</v>
      </c>
      <c r="S144">
        <f t="shared" si="39"/>
        <v>2.6999999999999982E-2</v>
      </c>
      <c r="U144" t="s">
        <v>1662</v>
      </c>
      <c r="V144" s="165">
        <f t="shared" si="40"/>
        <v>5.7444701221525225</v>
      </c>
      <c r="W144" s="165">
        <f t="shared" si="41"/>
        <v>4.0442390227797924</v>
      </c>
      <c r="X144" s="165">
        <f t="shared" si="42"/>
        <v>3.9121822383624929</v>
      </c>
      <c r="Y144" s="165">
        <f t="shared" si="43"/>
        <v>3.1363486299108576</v>
      </c>
      <c r="Z144" s="165">
        <f t="shared" si="44"/>
        <v>3.4169692967976202</v>
      </c>
      <c r="AA144" s="165">
        <f t="shared" si="45"/>
        <v>3.1858699240673465</v>
      </c>
      <c r="AB144" s="165">
        <f t="shared" si="46"/>
        <v>3.8956751403103307</v>
      </c>
      <c r="AC144" s="165">
        <f t="shared" si="47"/>
        <v>4.4569164740838527</v>
      </c>
    </row>
    <row r="145" spans="1:29" x14ac:dyDescent="0.25">
      <c r="A145" t="s">
        <v>1663</v>
      </c>
      <c r="B145" s="172">
        <v>0.69269999999999998</v>
      </c>
      <c r="C145" s="172">
        <v>0.11119999999999999</v>
      </c>
      <c r="D145" s="172">
        <v>0.1085</v>
      </c>
      <c r="E145" s="172">
        <v>0.1099</v>
      </c>
      <c r="F145" s="172">
        <v>0.1096</v>
      </c>
      <c r="G145" s="172">
        <v>0.1086</v>
      </c>
      <c r="H145" s="172">
        <v>0.1113</v>
      </c>
      <c r="I145" s="172">
        <v>0.114</v>
      </c>
      <c r="K145" t="s">
        <v>1663</v>
      </c>
      <c r="L145">
        <f t="shared" si="32"/>
        <v>0.60580000000000001</v>
      </c>
      <c r="M145">
        <f t="shared" si="33"/>
        <v>2.4299999999999974E-2</v>
      </c>
      <c r="N145">
        <f t="shared" si="34"/>
        <v>2.159999999999998E-2</v>
      </c>
      <c r="O145">
        <f t="shared" si="35"/>
        <v>2.2999999999999979E-2</v>
      </c>
      <c r="P145">
        <f t="shared" si="36"/>
        <v>2.2699999999999984E-2</v>
      </c>
      <c r="Q145">
        <f t="shared" si="37"/>
        <v>2.1699999999999983E-2</v>
      </c>
      <c r="R145">
        <f t="shared" si="38"/>
        <v>2.4399999999999977E-2</v>
      </c>
      <c r="S145">
        <f t="shared" si="39"/>
        <v>2.7099999999999985E-2</v>
      </c>
      <c r="U145" t="s">
        <v>1663</v>
      </c>
      <c r="V145">
        <f t="shared" si="40"/>
        <v>100</v>
      </c>
      <c r="W145" s="165">
        <f t="shared" si="41"/>
        <v>4.0112248266754662</v>
      </c>
      <c r="X145" s="165">
        <f t="shared" si="42"/>
        <v>3.5655331792670815</v>
      </c>
      <c r="Y145" s="165">
        <f t="shared" si="43"/>
        <v>3.7966325519973552</v>
      </c>
      <c r="Z145" s="165">
        <f t="shared" si="44"/>
        <v>3.747111257840869</v>
      </c>
      <c r="AA145" s="165">
        <f t="shared" si="45"/>
        <v>3.5820402773192441</v>
      </c>
      <c r="AB145" s="165">
        <f t="shared" si="46"/>
        <v>4.0277319247276289</v>
      </c>
      <c r="AC145" s="165">
        <f t="shared" si="47"/>
        <v>4.4734235721360163</v>
      </c>
    </row>
    <row r="146" spans="1:29" x14ac:dyDescent="0.25">
      <c r="A146" t="s">
        <v>1664</v>
      </c>
      <c r="B146" s="172">
        <v>8.8700000000000001E-2</v>
      </c>
      <c r="C146" s="172">
        <v>8.5599999999999996E-2</v>
      </c>
      <c r="D146" s="172">
        <v>8.6400000000000005E-2</v>
      </c>
      <c r="E146" s="172">
        <v>3.1574</v>
      </c>
      <c r="F146" t="s">
        <v>1790</v>
      </c>
      <c r="G146" s="172">
        <f>AVERAGE(B146:D146)</f>
        <v>8.6900000000000019E-2</v>
      </c>
    </row>
    <row r="147" spans="1:29" x14ac:dyDescent="0.25">
      <c r="A147" t="s">
        <v>1665</v>
      </c>
    </row>
    <row r="150" spans="1:29" x14ac:dyDescent="0.25">
      <c r="A150" s="7" t="s">
        <v>1699</v>
      </c>
      <c r="K150" t="s">
        <v>1788</v>
      </c>
      <c r="U150" t="s">
        <v>1791</v>
      </c>
    </row>
    <row r="151" spans="1:29" x14ac:dyDescent="0.25">
      <c r="A151" t="s">
        <v>1789</v>
      </c>
    </row>
    <row r="152" spans="1:29" x14ac:dyDescent="0.25">
      <c r="B152">
        <v>1</v>
      </c>
      <c r="C152">
        <v>2</v>
      </c>
      <c r="D152">
        <v>3</v>
      </c>
      <c r="E152">
        <v>4</v>
      </c>
      <c r="F152">
        <v>5</v>
      </c>
      <c r="G152">
        <v>6</v>
      </c>
      <c r="H152">
        <v>7</v>
      </c>
      <c r="I152">
        <v>8</v>
      </c>
      <c r="L152">
        <v>1</v>
      </c>
      <c r="M152">
        <v>2</v>
      </c>
      <c r="N152">
        <v>3</v>
      </c>
      <c r="O152">
        <v>4</v>
      </c>
      <c r="P152">
        <v>5</v>
      </c>
      <c r="Q152">
        <v>6</v>
      </c>
      <c r="R152">
        <v>7</v>
      </c>
      <c r="S152">
        <v>8</v>
      </c>
      <c r="V152">
        <v>1</v>
      </c>
      <c r="W152">
        <v>2</v>
      </c>
      <c r="X152">
        <v>3</v>
      </c>
      <c r="Y152">
        <v>4</v>
      </c>
      <c r="Z152">
        <v>5</v>
      </c>
      <c r="AA152">
        <v>6</v>
      </c>
      <c r="AB152">
        <v>7</v>
      </c>
      <c r="AC152">
        <v>8</v>
      </c>
    </row>
    <row r="153" spans="1:29" x14ac:dyDescent="0.25">
      <c r="A153" t="s">
        <v>1658</v>
      </c>
      <c r="B153" s="172">
        <v>0.1036</v>
      </c>
      <c r="C153" s="172">
        <v>0.10630000000000001</v>
      </c>
      <c r="D153" s="172">
        <v>0.105</v>
      </c>
      <c r="E153" s="172">
        <v>0.1087</v>
      </c>
      <c r="F153" s="172">
        <v>0.1091</v>
      </c>
      <c r="G153" s="172">
        <v>0.13819999999999999</v>
      </c>
      <c r="H153" s="172">
        <v>0.1179</v>
      </c>
      <c r="I153" s="172">
        <v>0.11269999999999999</v>
      </c>
      <c r="K153" t="s">
        <v>1658</v>
      </c>
      <c r="L153" s="172">
        <f>B153-$G$159</f>
        <v>2.4099999999999996E-2</v>
      </c>
      <c r="M153" s="172">
        <f t="shared" ref="M153:S153" si="48">C153-$G$159</f>
        <v>2.6800000000000004E-2</v>
      </c>
      <c r="N153" s="172">
        <f t="shared" si="48"/>
        <v>2.5499999999999995E-2</v>
      </c>
      <c r="O153" s="172">
        <f t="shared" si="48"/>
        <v>2.9200000000000004E-2</v>
      </c>
      <c r="P153" s="172">
        <f t="shared" si="48"/>
        <v>2.9600000000000001E-2</v>
      </c>
      <c r="Q153" s="172">
        <f t="shared" si="48"/>
        <v>5.8699999999999988E-2</v>
      </c>
      <c r="R153" s="172">
        <f t="shared" si="48"/>
        <v>3.8400000000000004E-2</v>
      </c>
      <c r="S153" s="172">
        <f t="shared" si="48"/>
        <v>3.3199999999999993E-2</v>
      </c>
      <c r="U153" t="s">
        <v>1658</v>
      </c>
      <c r="V153" s="165">
        <f>L153/$L$158*100</f>
        <v>5.4747841890049962</v>
      </c>
      <c r="W153" s="165">
        <f t="shared" ref="W153:AC153" si="49">M153/$L$158*100</f>
        <v>6.0881417537482969</v>
      </c>
      <c r="X153" s="165">
        <f t="shared" si="49"/>
        <v>5.7928214447978172</v>
      </c>
      <c r="Y153" s="165">
        <f t="shared" si="49"/>
        <v>6.633348477964562</v>
      </c>
      <c r="Z153" s="165">
        <f t="shared" si="49"/>
        <v>6.724216265333939</v>
      </c>
      <c r="AA153" s="165">
        <f t="shared" si="49"/>
        <v>13.334847796456154</v>
      </c>
      <c r="AB153" s="165">
        <f t="shared" si="49"/>
        <v>8.7233075874602459</v>
      </c>
      <c r="AC153" s="165">
        <f t="shared" si="49"/>
        <v>7.5420263516583343</v>
      </c>
    </row>
    <row r="154" spans="1:29" x14ac:dyDescent="0.25">
      <c r="A154" t="s">
        <v>1659</v>
      </c>
      <c r="B154" s="172">
        <v>0.11310000000000001</v>
      </c>
      <c r="C154" s="172">
        <v>0.2132</v>
      </c>
      <c r="D154" s="172">
        <v>0.14560000000000001</v>
      </c>
      <c r="E154" s="172">
        <v>0.1386</v>
      </c>
      <c r="F154" s="172">
        <v>0.12790000000000001</v>
      </c>
      <c r="G154" s="172">
        <v>0.1215</v>
      </c>
      <c r="H154" s="172">
        <v>0.1192</v>
      </c>
      <c r="I154" s="172">
        <v>0.1183</v>
      </c>
      <c r="K154" t="s">
        <v>1659</v>
      </c>
      <c r="L154" s="172">
        <f t="shared" ref="L154:L158" si="50">B154-$G$159</f>
        <v>3.3600000000000005E-2</v>
      </c>
      <c r="M154" s="172">
        <f t="shared" ref="M154:M158" si="51">C154-$G$159</f>
        <v>0.13369999999999999</v>
      </c>
      <c r="N154" s="172">
        <f t="shared" ref="N154:N158" si="52">D154-$G$159</f>
        <v>6.6100000000000006E-2</v>
      </c>
      <c r="O154" s="172">
        <f t="shared" ref="O154:O158" si="53">E154-$G$159</f>
        <v>5.91E-2</v>
      </c>
      <c r="P154" s="172">
        <f t="shared" ref="P154:P158" si="54">F154-$G$159</f>
        <v>4.8400000000000012E-2</v>
      </c>
      <c r="Q154" s="172">
        <f t="shared" ref="Q154:Q158" si="55">G154-$G$159</f>
        <v>4.1999999999999996E-2</v>
      </c>
      <c r="R154" s="172">
        <f t="shared" ref="R154:R158" si="56">H154-$G$159</f>
        <v>3.9699999999999999E-2</v>
      </c>
      <c r="S154" s="172">
        <f t="shared" ref="S154:S158" si="57">I154-$G$159</f>
        <v>3.8800000000000001E-2</v>
      </c>
      <c r="U154" t="s">
        <v>1659</v>
      </c>
      <c r="V154" s="165">
        <f t="shared" ref="V154:V158" si="58">L154/$L$158*100</f>
        <v>7.6328941390277159</v>
      </c>
      <c r="W154" s="165">
        <f t="shared" ref="W154:W158" si="59">M154/$L$158*100</f>
        <v>30.372557928214444</v>
      </c>
      <c r="X154" s="165">
        <f t="shared" ref="X154:X158" si="60">N154/$L$158*100</f>
        <v>15.01590186278964</v>
      </c>
      <c r="Y154" s="165">
        <f t="shared" ref="Y154:Y158" si="61">O154/$L$158*100</f>
        <v>13.425715583825532</v>
      </c>
      <c r="Z154" s="165">
        <f t="shared" ref="Z154:Z158" si="62">P154/$L$158*100</f>
        <v>10.995002271694686</v>
      </c>
      <c r="AA154" s="165">
        <f t="shared" ref="AA154:AA158" si="63">Q154/$L$158*100</f>
        <v>9.5411176737846404</v>
      </c>
      <c r="AB154" s="165">
        <f t="shared" ref="AB154:AB158" si="64">R154/$L$158*100</f>
        <v>9.018627896410722</v>
      </c>
      <c r="AC154" s="165">
        <f t="shared" ref="AC154:AC158" si="65">S154/$L$158*100</f>
        <v>8.8141753748296221</v>
      </c>
    </row>
    <row r="155" spans="1:29" x14ac:dyDescent="0.25">
      <c r="A155" t="s">
        <v>1660</v>
      </c>
      <c r="B155" s="172">
        <v>0.1207</v>
      </c>
      <c r="C155" s="172">
        <v>9.74E-2</v>
      </c>
      <c r="D155" s="172">
        <v>9.6299999999999997E-2</v>
      </c>
      <c r="E155" s="172">
        <v>9.8699999999999996E-2</v>
      </c>
      <c r="F155" s="172">
        <v>9.8699999999999996E-2</v>
      </c>
      <c r="G155" s="172">
        <v>0.1021</v>
      </c>
      <c r="H155" s="172">
        <v>0.1027</v>
      </c>
      <c r="I155" s="172">
        <v>0.1011</v>
      </c>
      <c r="K155" t="s">
        <v>1660</v>
      </c>
      <c r="L155" s="172">
        <f t="shared" si="50"/>
        <v>4.1200000000000001E-2</v>
      </c>
      <c r="M155" s="172">
        <f t="shared" si="51"/>
        <v>1.7899999999999999E-2</v>
      </c>
      <c r="N155" s="172">
        <f t="shared" si="52"/>
        <v>1.6799999999999995E-2</v>
      </c>
      <c r="O155" s="172">
        <f t="shared" si="53"/>
        <v>1.9199999999999995E-2</v>
      </c>
      <c r="P155" s="172">
        <f t="shared" si="54"/>
        <v>1.9199999999999995E-2</v>
      </c>
      <c r="Q155" s="172">
        <f t="shared" si="55"/>
        <v>2.2599999999999995E-2</v>
      </c>
      <c r="R155" s="172">
        <f t="shared" si="56"/>
        <v>2.3199999999999998E-2</v>
      </c>
      <c r="S155" s="172">
        <f t="shared" si="57"/>
        <v>2.1599999999999994E-2</v>
      </c>
      <c r="U155" t="s">
        <v>1660</v>
      </c>
      <c r="V155" s="165">
        <f t="shared" si="58"/>
        <v>9.359382099045888</v>
      </c>
      <c r="W155" s="165">
        <f t="shared" si="59"/>
        <v>4.0663334847796451</v>
      </c>
      <c r="X155" s="165">
        <f t="shared" si="60"/>
        <v>3.8164470695138557</v>
      </c>
      <c r="Y155" s="165">
        <f t="shared" si="61"/>
        <v>4.3616537937301212</v>
      </c>
      <c r="Z155" s="165">
        <f t="shared" si="62"/>
        <v>4.3616537937301212</v>
      </c>
      <c r="AA155" s="165">
        <f t="shared" si="63"/>
        <v>5.1340299863698302</v>
      </c>
      <c r="AB155" s="165">
        <f t="shared" si="64"/>
        <v>5.270331667423898</v>
      </c>
      <c r="AC155" s="165">
        <f t="shared" si="65"/>
        <v>4.9068605179463862</v>
      </c>
    </row>
    <row r="156" spans="1:29" x14ac:dyDescent="0.25">
      <c r="A156" t="s">
        <v>1661</v>
      </c>
      <c r="B156" s="172">
        <v>0.10589999999999999</v>
      </c>
      <c r="C156" s="172">
        <v>0.1032</v>
      </c>
      <c r="D156" s="172">
        <v>0.1052</v>
      </c>
      <c r="E156" s="172">
        <v>0.1018</v>
      </c>
      <c r="F156" s="172">
        <v>0.10639999999999999</v>
      </c>
      <c r="G156" s="172">
        <v>0.10440000000000001</v>
      </c>
      <c r="H156" s="172">
        <v>0.10780000000000001</v>
      </c>
      <c r="I156" s="172">
        <v>0.10349999999999999</v>
      </c>
      <c r="K156" t="s">
        <v>1661</v>
      </c>
      <c r="L156" s="172">
        <f t="shared" si="50"/>
        <v>2.6399999999999993E-2</v>
      </c>
      <c r="M156" s="172">
        <f t="shared" si="51"/>
        <v>2.3699999999999999E-2</v>
      </c>
      <c r="N156" s="172">
        <f t="shared" si="52"/>
        <v>2.5700000000000001E-2</v>
      </c>
      <c r="O156" s="172">
        <f t="shared" si="53"/>
        <v>2.23E-2</v>
      </c>
      <c r="P156" s="172">
        <f t="shared" si="54"/>
        <v>2.6899999999999993E-2</v>
      </c>
      <c r="Q156" s="172">
        <f t="shared" si="55"/>
        <v>2.4900000000000005E-2</v>
      </c>
      <c r="R156" s="172">
        <f t="shared" si="56"/>
        <v>2.8300000000000006E-2</v>
      </c>
      <c r="S156" s="172">
        <f t="shared" si="57"/>
        <v>2.3999999999999994E-2</v>
      </c>
      <c r="U156" t="s">
        <v>1661</v>
      </c>
      <c r="V156" s="165">
        <f t="shared" si="58"/>
        <v>5.9972739663789163</v>
      </c>
      <c r="W156" s="165">
        <f t="shared" si="59"/>
        <v>5.38391640163562</v>
      </c>
      <c r="X156" s="165">
        <f t="shared" si="60"/>
        <v>5.838255338482508</v>
      </c>
      <c r="Y156" s="165">
        <f t="shared" si="61"/>
        <v>5.0658791458427981</v>
      </c>
      <c r="Z156" s="165">
        <f t="shared" si="62"/>
        <v>6.1108587005906383</v>
      </c>
      <c r="AA156" s="165">
        <f t="shared" si="63"/>
        <v>5.6565197637437539</v>
      </c>
      <c r="AB156" s="165">
        <f t="shared" si="64"/>
        <v>6.428895956383462</v>
      </c>
      <c r="AC156" s="165">
        <f t="shared" si="65"/>
        <v>5.4520672421626521</v>
      </c>
    </row>
    <row r="157" spans="1:29" x14ac:dyDescent="0.25">
      <c r="A157" t="s">
        <v>1662</v>
      </c>
      <c r="B157" s="172">
        <v>0.1055</v>
      </c>
      <c r="C157" s="172">
        <v>0.1028</v>
      </c>
      <c r="D157" s="172">
        <v>0.1031</v>
      </c>
      <c r="E157" s="172">
        <v>0.10580000000000001</v>
      </c>
      <c r="F157" s="172">
        <v>0.10580000000000001</v>
      </c>
      <c r="G157" s="172">
        <v>0.1003</v>
      </c>
      <c r="H157" s="172">
        <v>0.10349999999999999</v>
      </c>
      <c r="I157" s="172">
        <v>0.1052</v>
      </c>
      <c r="K157" t="s">
        <v>1662</v>
      </c>
      <c r="L157" s="172">
        <f t="shared" si="50"/>
        <v>2.5999999999999995E-2</v>
      </c>
      <c r="M157" s="172">
        <f t="shared" si="51"/>
        <v>2.3300000000000001E-2</v>
      </c>
      <c r="N157" s="172">
        <f t="shared" si="52"/>
        <v>2.3599999999999996E-2</v>
      </c>
      <c r="O157" s="172">
        <f t="shared" si="53"/>
        <v>2.6300000000000004E-2</v>
      </c>
      <c r="P157" s="172">
        <f t="shared" si="54"/>
        <v>2.6300000000000004E-2</v>
      </c>
      <c r="Q157" s="172">
        <f t="shared" si="55"/>
        <v>2.0799999999999999E-2</v>
      </c>
      <c r="R157" s="172">
        <f t="shared" si="56"/>
        <v>2.3999999999999994E-2</v>
      </c>
      <c r="S157" s="172">
        <f t="shared" si="57"/>
        <v>2.5700000000000001E-2</v>
      </c>
      <c r="U157" t="s">
        <v>1662</v>
      </c>
      <c r="V157" s="165">
        <f t="shared" si="58"/>
        <v>5.9064061790095392</v>
      </c>
      <c r="W157" s="165">
        <f t="shared" si="59"/>
        <v>5.2930486142662421</v>
      </c>
      <c r="X157" s="165">
        <f t="shared" si="60"/>
        <v>5.3611994547932742</v>
      </c>
      <c r="Y157" s="165">
        <f t="shared" si="61"/>
        <v>5.9745570195365749</v>
      </c>
      <c r="Z157" s="165">
        <f t="shared" si="62"/>
        <v>5.9745570195365749</v>
      </c>
      <c r="AA157" s="165">
        <f t="shared" si="63"/>
        <v>4.7251249432076321</v>
      </c>
      <c r="AB157" s="165">
        <f t="shared" si="64"/>
        <v>5.4520672421626521</v>
      </c>
      <c r="AC157" s="165">
        <f t="shared" si="65"/>
        <v>5.838255338482508</v>
      </c>
    </row>
    <row r="158" spans="1:29" x14ac:dyDescent="0.25">
      <c r="A158" t="s">
        <v>1663</v>
      </c>
      <c r="B158" s="172">
        <v>0.51970000000000005</v>
      </c>
      <c r="C158" s="172">
        <v>0.109</v>
      </c>
      <c r="D158" s="172">
        <v>0.1057</v>
      </c>
      <c r="E158" s="172">
        <v>0.108</v>
      </c>
      <c r="F158" s="172">
        <v>0.1104</v>
      </c>
      <c r="G158" s="172">
        <v>0.1075</v>
      </c>
      <c r="H158" s="172">
        <v>0.1082</v>
      </c>
      <c r="I158" s="172">
        <v>0.111</v>
      </c>
      <c r="K158" t="s">
        <v>1663</v>
      </c>
      <c r="L158" s="172">
        <f t="shared" si="50"/>
        <v>0.44020000000000004</v>
      </c>
      <c r="M158" s="172">
        <f t="shared" si="51"/>
        <v>2.9499999999999998E-2</v>
      </c>
      <c r="N158" s="172">
        <f t="shared" si="52"/>
        <v>2.6200000000000001E-2</v>
      </c>
      <c r="O158" s="172">
        <f t="shared" si="53"/>
        <v>2.8499999999999998E-2</v>
      </c>
      <c r="P158" s="172">
        <f t="shared" si="54"/>
        <v>3.0899999999999997E-2</v>
      </c>
      <c r="Q158" s="172">
        <f t="shared" si="55"/>
        <v>2.7999999999999997E-2</v>
      </c>
      <c r="R158" s="172">
        <f t="shared" si="56"/>
        <v>2.8700000000000003E-2</v>
      </c>
      <c r="S158" s="172">
        <f t="shared" si="57"/>
        <v>3.15E-2</v>
      </c>
      <c r="U158" t="s">
        <v>1663</v>
      </c>
      <c r="V158">
        <f t="shared" si="58"/>
        <v>100</v>
      </c>
      <c r="W158" s="165">
        <f t="shared" si="59"/>
        <v>6.7014993184915941</v>
      </c>
      <c r="X158" s="165">
        <f t="shared" si="60"/>
        <v>5.95184007269423</v>
      </c>
      <c r="Y158" s="165">
        <f t="shared" si="61"/>
        <v>6.4743298500681501</v>
      </c>
      <c r="Z158" s="165">
        <f t="shared" si="62"/>
        <v>7.0195365742844142</v>
      </c>
      <c r="AA158" s="165">
        <f t="shared" si="63"/>
        <v>6.3607451158564281</v>
      </c>
      <c r="AB158" s="165">
        <f t="shared" si="64"/>
        <v>6.5197637437528408</v>
      </c>
      <c r="AC158" s="165">
        <f t="shared" si="65"/>
        <v>7.1558382553384812</v>
      </c>
    </row>
    <row r="159" spans="1:29" x14ac:dyDescent="0.25">
      <c r="A159" t="s">
        <v>1664</v>
      </c>
      <c r="B159" s="172">
        <v>7.85E-2</v>
      </c>
      <c r="C159" s="172">
        <v>7.9500000000000001E-2</v>
      </c>
      <c r="D159" s="172">
        <v>8.0500000000000002E-2</v>
      </c>
      <c r="E159">
        <v>3.4533999999999998</v>
      </c>
      <c r="F159" t="s">
        <v>1790</v>
      </c>
      <c r="G159" s="172">
        <f>AVERAGE(B159:D159)</f>
        <v>7.9500000000000001E-2</v>
      </c>
    </row>
    <row r="160" spans="1:29" x14ac:dyDescent="0.25">
      <c r="A160" t="s">
        <v>1665</v>
      </c>
    </row>
    <row r="163" spans="1:19" x14ac:dyDescent="0.25">
      <c r="A163" s="37" t="s">
        <v>1792</v>
      </c>
      <c r="K163" s="37" t="s">
        <v>1775</v>
      </c>
    </row>
    <row r="164" spans="1:19" x14ac:dyDescent="0.25">
      <c r="B164">
        <v>1</v>
      </c>
      <c r="C164">
        <v>2</v>
      </c>
      <c r="D164">
        <v>3</v>
      </c>
      <c r="E164">
        <v>4</v>
      </c>
      <c r="F164">
        <v>5</v>
      </c>
      <c r="G164">
        <v>6</v>
      </c>
      <c r="H164">
        <v>7</v>
      </c>
      <c r="I164">
        <v>8</v>
      </c>
      <c r="L164">
        <v>1</v>
      </c>
      <c r="M164">
        <v>2</v>
      </c>
      <c r="N164">
        <v>3</v>
      </c>
      <c r="O164">
        <v>4</v>
      </c>
      <c r="P164">
        <v>5</v>
      </c>
      <c r="Q164">
        <v>6</v>
      </c>
      <c r="R164">
        <v>7</v>
      </c>
      <c r="S164">
        <v>8</v>
      </c>
    </row>
    <row r="165" spans="1:19" x14ac:dyDescent="0.25">
      <c r="A165" t="s">
        <v>1658</v>
      </c>
      <c r="B165" s="165">
        <f>AVERAGE(V127,V140,V153)</f>
        <v>4.806975145878881</v>
      </c>
      <c r="C165" s="165">
        <f t="shared" ref="C165:I165" si="66">AVERAGE(W127,W140,W153)</f>
        <v>5.270038870277193</v>
      </c>
      <c r="D165" s="165">
        <f t="shared" si="66"/>
        <v>4.4780382007237582</v>
      </c>
      <c r="E165" s="165">
        <f t="shared" si="66"/>
        <v>5.5139113612583515</v>
      </c>
      <c r="F165" s="165">
        <f t="shared" si="66"/>
        <v>5.0885902375645564</v>
      </c>
      <c r="G165" s="165">
        <f t="shared" si="66"/>
        <v>6.8063873812435807</v>
      </c>
      <c r="H165" s="165">
        <f t="shared" si="66"/>
        <v>5.6812512667948107</v>
      </c>
      <c r="I165" s="165">
        <f t="shared" si="66"/>
        <v>5.8698095084608353</v>
      </c>
      <c r="K165" t="s">
        <v>1658</v>
      </c>
      <c r="L165" s="172">
        <f>STDEV(V153,V140,V127)/SQRT(3)</f>
        <v>0.33731645958865369</v>
      </c>
      <c r="M165" s="172">
        <f t="shared" ref="M165:S165" si="67">STDEV(W153,W140,W127)/SQRT(3)</f>
        <v>0.49113026857830155</v>
      </c>
      <c r="N165" s="172">
        <f t="shared" si="67"/>
        <v>0.70408112248649357</v>
      </c>
      <c r="O165" s="172">
        <f t="shared" si="67"/>
        <v>0.5660733135063778</v>
      </c>
      <c r="P165" s="172">
        <f t="shared" si="67"/>
        <v>0.90936112341204178</v>
      </c>
      <c r="Q165" s="172">
        <f t="shared" si="67"/>
        <v>3.2671879406754862</v>
      </c>
      <c r="R165" s="172">
        <f t="shared" si="67"/>
        <v>1.5477129662953475</v>
      </c>
      <c r="S165" s="172">
        <f t="shared" si="67"/>
        <v>0.93942918826901445</v>
      </c>
    </row>
    <row r="166" spans="1:19" x14ac:dyDescent="0.25">
      <c r="A166" t="s">
        <v>1659</v>
      </c>
      <c r="B166" s="165">
        <f t="shared" ref="B166:B170" si="68">AVERAGE(V128,V141,V154)</f>
        <v>16.96886821019724</v>
      </c>
      <c r="C166" s="165">
        <f t="shared" ref="C166:C170" si="69">AVERAGE(W128,W141,W154)</f>
        <v>29.710753759428851</v>
      </c>
      <c r="D166" s="165">
        <f t="shared" ref="D166:D170" si="70">AVERAGE(X128,X141,X154)</f>
        <v>13.458192765867992</v>
      </c>
      <c r="E166" s="165">
        <f t="shared" ref="E166:E170" si="71">AVERAGE(Y128,Y141,Y154)</f>
        <v>10.973768093023248</v>
      </c>
      <c r="F166" s="165">
        <f t="shared" ref="F166:F170" si="72">AVERAGE(Z128,Z141,Z154)</f>
        <v>8.3515233632679458</v>
      </c>
      <c r="G166" s="165">
        <f t="shared" ref="G166:G170" si="73">AVERAGE(AA128,AA141,AA154)</f>
        <v>7.4592313816961182</v>
      </c>
      <c r="H166" s="165">
        <f t="shared" ref="H166:H170" si="74">AVERAGE(AB128,AB141,AB154)</f>
        <v>7.0775076544649282</v>
      </c>
      <c r="I166" s="165">
        <f t="shared" ref="I166:I170" si="75">AVERAGE(AC128,AC141,AC154)</f>
        <v>7.2208811575635492</v>
      </c>
      <c r="K166" t="s">
        <v>1659</v>
      </c>
      <c r="L166" s="172">
        <f t="shared" ref="L166:L170" si="76">STDEV(V154,V141,V128)/SQRT(3)</f>
        <v>5.4928009193540221</v>
      </c>
      <c r="M166" s="172">
        <f t="shared" ref="M166:M170" si="77">STDEV(W154,W141,W128)/SQRT(3)</f>
        <v>3.7204548134461417</v>
      </c>
      <c r="N166" s="172">
        <f t="shared" ref="N166:N170" si="78">STDEV(X154,X141,X128)/SQRT(3)</f>
        <v>1.400369341627232</v>
      </c>
      <c r="O166" s="172">
        <f t="shared" ref="O166:O170" si="79">STDEV(Y154,Y141,Y128)/SQRT(3)</f>
        <v>1.4216355952984936</v>
      </c>
      <c r="P166" s="172">
        <f t="shared" ref="P166:P170" si="80">STDEV(Z154,Z141,Z128)/SQRT(3)</f>
        <v>1.7162062157906302</v>
      </c>
      <c r="Q166" s="172">
        <f t="shared" ref="Q166:Q170" si="81">STDEV(AA154,AA141,AA128)/SQRT(3)</f>
        <v>1.496546897521793</v>
      </c>
      <c r="R166" s="172">
        <f t="shared" ref="R166:R170" si="82">STDEV(AB154,AB141,AB128)/SQRT(3)</f>
        <v>1.0230984410595259</v>
      </c>
      <c r="S166" s="172">
        <f t="shared" ref="S166:S170" si="83">STDEV(AC154,AC141,AC128)/SQRT(3)</f>
        <v>0.88807260274310884</v>
      </c>
    </row>
    <row r="167" spans="1:19" x14ac:dyDescent="0.25">
      <c r="A167" t="s">
        <v>1660</v>
      </c>
      <c r="B167" s="165">
        <f t="shared" si="68"/>
        <v>6.9634772444277813</v>
      </c>
      <c r="C167" s="165">
        <f t="shared" si="69"/>
        <v>3.6211704018033459</v>
      </c>
      <c r="D167" s="165">
        <f t="shared" si="70"/>
        <v>3.4955030917365568</v>
      </c>
      <c r="E167" s="165">
        <f t="shared" si="71"/>
        <v>3.5971738109558591</v>
      </c>
      <c r="F167" s="165">
        <f t="shared" si="72"/>
        <v>3.6964788476479526</v>
      </c>
      <c r="G167" s="165">
        <f t="shared" si="73"/>
        <v>3.7916358809031414</v>
      </c>
      <c r="H167" s="165">
        <f t="shared" si="74"/>
        <v>4.041182213989404</v>
      </c>
      <c r="I167" s="165">
        <f t="shared" si="75"/>
        <v>4.5518289121436188</v>
      </c>
      <c r="K167" t="s">
        <v>1660</v>
      </c>
      <c r="L167" s="172">
        <f t="shared" si="76"/>
        <v>1.6126177340117351</v>
      </c>
      <c r="M167" s="172">
        <f t="shared" si="77"/>
        <v>0.22740126837205457</v>
      </c>
      <c r="N167" s="172">
        <f t="shared" si="78"/>
        <v>0.19186943900135622</v>
      </c>
      <c r="O167" s="172">
        <f t="shared" si="79"/>
        <v>0.43487587517315923</v>
      </c>
      <c r="P167" s="172">
        <f t="shared" si="80"/>
        <v>0.38710709023172291</v>
      </c>
      <c r="Q167" s="172">
        <f t="shared" si="81"/>
        <v>0.70921106837892467</v>
      </c>
      <c r="R167" s="172">
        <f t="shared" si="82"/>
        <v>0.64808612811489053</v>
      </c>
      <c r="S167" s="172">
        <f t="shared" si="83"/>
        <v>0.55337669675974055</v>
      </c>
    </row>
    <row r="168" spans="1:19" x14ac:dyDescent="0.25">
      <c r="A168" t="s">
        <v>1661</v>
      </c>
      <c r="B168" s="165">
        <f t="shared" si="68"/>
        <v>4.874312864758056</v>
      </c>
      <c r="C168" s="165">
        <f t="shared" si="69"/>
        <v>4.1910006506144191</v>
      </c>
      <c r="D168" s="165">
        <f t="shared" si="70"/>
        <v>4.3097314149479393</v>
      </c>
      <c r="E168" s="165">
        <f t="shared" si="71"/>
        <v>4.4814210336478295</v>
      </c>
      <c r="F168" s="165">
        <f t="shared" si="72"/>
        <v>4.6695816410817743</v>
      </c>
      <c r="G168" s="165">
        <f t="shared" si="73"/>
        <v>4.2768909687246479</v>
      </c>
      <c r="H168" s="165">
        <f t="shared" si="74"/>
        <v>4.5434448934326328</v>
      </c>
      <c r="I168" s="165">
        <f t="shared" si="75"/>
        <v>4.6445130368641294</v>
      </c>
      <c r="K168" t="s">
        <v>1661</v>
      </c>
      <c r="L168" s="172">
        <f t="shared" si="76"/>
        <v>0.76989186555194733</v>
      </c>
      <c r="M168" s="172">
        <f t="shared" si="77"/>
        <v>0.63147336512455265</v>
      </c>
      <c r="N168" s="172">
        <f t="shared" si="78"/>
        <v>0.76992985062981678</v>
      </c>
      <c r="O168" s="172">
        <f t="shared" si="79"/>
        <v>0.2981784745374722</v>
      </c>
      <c r="P168" s="172">
        <f t="shared" si="80"/>
        <v>0.80749434927979946</v>
      </c>
      <c r="Q168" s="172">
        <f t="shared" si="81"/>
        <v>0.78045768875457389</v>
      </c>
      <c r="R168" s="172">
        <f t="shared" si="82"/>
        <v>0.97754388098289469</v>
      </c>
      <c r="S168" s="172">
        <f t="shared" si="83"/>
        <v>0.41074318025607626</v>
      </c>
    </row>
    <row r="169" spans="1:19" x14ac:dyDescent="0.25">
      <c r="A169" t="s">
        <v>1662</v>
      </c>
      <c r="B169" s="165">
        <f t="shared" si="68"/>
        <v>5.6759668642200127</v>
      </c>
      <c r="C169" s="165">
        <f t="shared" si="69"/>
        <v>4.4493050558034692</v>
      </c>
      <c r="D169" s="165">
        <f t="shared" si="70"/>
        <v>4.3141366777455792</v>
      </c>
      <c r="E169" s="165">
        <f t="shared" si="71"/>
        <v>4.487710790031735</v>
      </c>
      <c r="F169" s="165">
        <f t="shared" si="72"/>
        <v>4.5179919030155817</v>
      </c>
      <c r="G169" s="165">
        <f t="shared" si="73"/>
        <v>4.1067182621011051</v>
      </c>
      <c r="H169" s="165">
        <f t="shared" si="74"/>
        <v>4.4591158818769587</v>
      </c>
      <c r="I169" s="165">
        <f t="shared" si="75"/>
        <v>5.3822131413007979</v>
      </c>
      <c r="K169" t="s">
        <v>1662</v>
      </c>
      <c r="L169" s="172">
        <f t="shared" si="76"/>
        <v>0.15661078929078978</v>
      </c>
      <c r="M169" s="172">
        <f t="shared" si="77"/>
        <v>0.42198334384236708</v>
      </c>
      <c r="N169" s="172">
        <f t="shared" si="78"/>
        <v>0.52821595926650533</v>
      </c>
      <c r="O169" s="172">
        <f t="shared" si="79"/>
        <v>0.82211590130347578</v>
      </c>
      <c r="P169" s="172">
        <f t="shared" si="80"/>
        <v>0.75941240384714304</v>
      </c>
      <c r="Q169" s="172">
        <f t="shared" si="81"/>
        <v>0.46937182147021889</v>
      </c>
      <c r="R169" s="172">
        <f t="shared" si="82"/>
        <v>0.4979787888292026</v>
      </c>
      <c r="S169" s="172">
        <f t="shared" si="83"/>
        <v>0.46266405479951433</v>
      </c>
    </row>
    <row r="170" spans="1:19" x14ac:dyDescent="0.25">
      <c r="A170" t="s">
        <v>1663</v>
      </c>
      <c r="B170">
        <f t="shared" si="68"/>
        <v>100</v>
      </c>
      <c r="C170" s="165">
        <f t="shared" si="69"/>
        <v>4.8888061590502883</v>
      </c>
      <c r="D170" s="165">
        <f t="shared" si="70"/>
        <v>4.547289059695605</v>
      </c>
      <c r="E170" s="165">
        <f t="shared" si="71"/>
        <v>4.9819368600677185</v>
      </c>
      <c r="F170" s="165">
        <f t="shared" si="72"/>
        <v>5.2989871991024895</v>
      </c>
      <c r="G170" s="165">
        <f t="shared" si="73"/>
        <v>5.0496700298439832</v>
      </c>
      <c r="H170" s="165">
        <f t="shared" si="74"/>
        <v>5.1879810123005079</v>
      </c>
      <c r="I170" s="165">
        <f t="shared" si="75"/>
        <v>6.3329826874307713</v>
      </c>
      <c r="K170" t="s">
        <v>1663</v>
      </c>
      <c r="L170">
        <f t="shared" si="76"/>
        <v>0</v>
      </c>
      <c r="M170" s="172">
        <f t="shared" si="77"/>
        <v>0.90649872350872507</v>
      </c>
      <c r="N170" s="172">
        <f t="shared" si="78"/>
        <v>0.720574294226073</v>
      </c>
      <c r="O170" s="172">
        <f t="shared" si="79"/>
        <v>0.78808698736266192</v>
      </c>
      <c r="P170" s="172">
        <f t="shared" si="80"/>
        <v>0.9484249941188484</v>
      </c>
      <c r="Q170" s="172">
        <f t="shared" si="81"/>
        <v>0.80595330047353697</v>
      </c>
      <c r="R170" s="172">
        <f t="shared" si="82"/>
        <v>0.72448222660404238</v>
      </c>
      <c r="S170" s="172">
        <f t="shared" si="83"/>
        <v>0.93182666790176161</v>
      </c>
    </row>
    <row r="173" spans="1:19" x14ac:dyDescent="0.25">
      <c r="A173" s="7" t="s">
        <v>1795</v>
      </c>
    </row>
    <row r="174" spans="1:19" x14ac:dyDescent="0.25">
      <c r="B174" s="6">
        <v>1</v>
      </c>
      <c r="C174" s="6">
        <v>2</v>
      </c>
      <c r="D174" s="6">
        <v>3</v>
      </c>
      <c r="E174" s="6">
        <v>4</v>
      </c>
      <c r="F174" s="6">
        <v>5</v>
      </c>
      <c r="G174" s="6">
        <v>6</v>
      </c>
      <c r="H174" s="6">
        <v>7</v>
      </c>
      <c r="I174" s="6">
        <v>8</v>
      </c>
      <c r="J174" s="6">
        <v>9</v>
      </c>
      <c r="K174" s="6">
        <v>10</v>
      </c>
      <c r="L174" s="6">
        <v>11</v>
      </c>
      <c r="M174" s="6">
        <v>12</v>
      </c>
    </row>
    <row r="175" spans="1:19" x14ac:dyDescent="0.25">
      <c r="A175" t="s">
        <v>1704</v>
      </c>
      <c r="C175" s="6">
        <v>40</v>
      </c>
      <c r="D175" s="6">
        <v>10</v>
      </c>
      <c r="E175" s="6">
        <v>3</v>
      </c>
      <c r="F175" s="6">
        <v>1</v>
      </c>
      <c r="G175" s="6">
        <v>0.3</v>
      </c>
      <c r="H175" s="6">
        <v>0.1</v>
      </c>
      <c r="I175" s="6">
        <v>0.03</v>
      </c>
    </row>
    <row r="176" spans="1:19" x14ac:dyDescent="0.25">
      <c r="A176" s="6" t="s">
        <v>1658</v>
      </c>
      <c r="B176" s="19" t="s">
        <v>1644</v>
      </c>
      <c r="C176" s="218" t="s">
        <v>6</v>
      </c>
      <c r="D176" s="219"/>
      <c r="E176" s="219"/>
      <c r="F176" s="219"/>
      <c r="G176" s="219"/>
      <c r="H176" s="219"/>
      <c r="I176" s="219"/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1659</v>
      </c>
      <c r="B177" s="19" t="s">
        <v>1644</v>
      </c>
      <c r="C177" s="218" t="s">
        <v>11</v>
      </c>
      <c r="D177" s="219"/>
      <c r="E177" s="219"/>
      <c r="F177" s="219"/>
      <c r="G177" s="219"/>
      <c r="H177" s="219"/>
      <c r="I177" s="219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1660</v>
      </c>
      <c r="B178" s="19" t="s">
        <v>1644</v>
      </c>
      <c r="C178" s="218" t="s">
        <v>16</v>
      </c>
      <c r="D178" s="219"/>
      <c r="E178" s="219"/>
      <c r="F178" s="219"/>
      <c r="G178" s="219"/>
      <c r="H178" s="219"/>
      <c r="I178" s="219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1661</v>
      </c>
      <c r="B179" s="19" t="s">
        <v>1686</v>
      </c>
      <c r="C179" s="218" t="s">
        <v>21</v>
      </c>
      <c r="D179" s="219"/>
      <c r="E179" s="219"/>
      <c r="F179" s="219"/>
      <c r="G179" s="219"/>
      <c r="H179" s="219"/>
      <c r="I179" s="219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1662</v>
      </c>
      <c r="B180" s="19" t="s">
        <v>1686</v>
      </c>
      <c r="C180" s="218" t="s">
        <v>116</v>
      </c>
      <c r="D180" s="219"/>
      <c r="E180" s="219"/>
      <c r="F180" s="219"/>
      <c r="G180" s="219"/>
      <c r="H180" s="219"/>
      <c r="I180" s="219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1663</v>
      </c>
      <c r="B181" s="43" t="s">
        <v>1687</v>
      </c>
      <c r="C181" s="221" t="s">
        <v>530</v>
      </c>
      <c r="D181" s="222"/>
      <c r="E181" s="222"/>
      <c r="F181" s="222"/>
      <c r="G181" s="222"/>
      <c r="H181" s="222"/>
      <c r="I181" s="222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1664</v>
      </c>
      <c r="B182" s="218" t="s">
        <v>1808</v>
      </c>
      <c r="C182" s="219"/>
      <c r="D182" s="220"/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1665</v>
      </c>
      <c r="B183" s="19" t="s">
        <v>1807</v>
      </c>
      <c r="C183" s="19" t="s">
        <v>1807</v>
      </c>
      <c r="D183" s="19" t="s">
        <v>1807</v>
      </c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7"/>
    </row>
    <row r="185" spans="1:29" x14ac:dyDescent="0.25">
      <c r="A185" s="7"/>
    </row>
    <row r="186" spans="1:29" x14ac:dyDescent="0.25">
      <c r="U186" t="s">
        <v>1798</v>
      </c>
    </row>
    <row r="187" spans="1:29" x14ac:dyDescent="0.25">
      <c r="A187" s="7" t="s">
        <v>1697</v>
      </c>
      <c r="K187" t="s">
        <v>1788</v>
      </c>
    </row>
    <row r="188" spans="1:29" x14ac:dyDescent="0.25">
      <c r="A188" s="41" t="s">
        <v>1796</v>
      </c>
    </row>
    <row r="190" spans="1:29" x14ac:dyDescent="0.25">
      <c r="B190">
        <v>1</v>
      </c>
      <c r="C190">
        <v>2</v>
      </c>
      <c r="D190">
        <v>3</v>
      </c>
      <c r="E190">
        <v>4</v>
      </c>
      <c r="F190">
        <v>5</v>
      </c>
      <c r="G190">
        <v>6</v>
      </c>
      <c r="H190">
        <v>7</v>
      </c>
      <c r="I190">
        <v>8</v>
      </c>
      <c r="L190">
        <v>1</v>
      </c>
      <c r="M190">
        <v>2</v>
      </c>
      <c r="N190">
        <v>3</v>
      </c>
      <c r="O190">
        <v>4</v>
      </c>
      <c r="P190">
        <v>5</v>
      </c>
      <c r="Q190">
        <v>6</v>
      </c>
      <c r="R190">
        <v>7</v>
      </c>
      <c r="S190">
        <v>8</v>
      </c>
      <c r="V190">
        <v>1</v>
      </c>
      <c r="W190">
        <v>2</v>
      </c>
      <c r="X190">
        <v>3</v>
      </c>
      <c r="Y190">
        <v>4</v>
      </c>
      <c r="Z190">
        <v>5</v>
      </c>
      <c r="AA190">
        <v>6</v>
      </c>
      <c r="AB190">
        <v>7</v>
      </c>
      <c r="AC190">
        <v>8</v>
      </c>
    </row>
    <row r="191" spans="1:29" x14ac:dyDescent="0.25">
      <c r="A191" t="s">
        <v>1658</v>
      </c>
      <c r="B191" s="42">
        <v>25723</v>
      </c>
      <c r="C191" s="42">
        <v>29401</v>
      </c>
      <c r="D191" s="42">
        <v>30826</v>
      </c>
      <c r="E191" s="42">
        <v>32881</v>
      </c>
      <c r="F191" s="42">
        <v>30764</v>
      </c>
      <c r="G191" s="42">
        <v>32870</v>
      </c>
      <c r="H191" s="42">
        <v>30526</v>
      </c>
      <c r="I191" s="42">
        <v>30487</v>
      </c>
      <c r="K191" t="s">
        <v>1658</v>
      </c>
      <c r="L191" s="199">
        <f>B191-$F$197</f>
        <v>19173.333333333332</v>
      </c>
      <c r="M191" s="199">
        <f t="shared" ref="M191:S191" si="84">C191-$F$197</f>
        <v>22851.333333333332</v>
      </c>
      <c r="N191" s="199">
        <f t="shared" si="84"/>
        <v>24276.333333333332</v>
      </c>
      <c r="O191" s="199">
        <f t="shared" si="84"/>
        <v>26331.333333333332</v>
      </c>
      <c r="P191" s="199">
        <f t="shared" si="84"/>
        <v>24214.333333333332</v>
      </c>
      <c r="Q191" s="199">
        <f t="shared" si="84"/>
        <v>26320.333333333332</v>
      </c>
      <c r="R191" s="199">
        <f t="shared" si="84"/>
        <v>23976.333333333332</v>
      </c>
      <c r="S191" s="199">
        <f t="shared" si="84"/>
        <v>23937.333333333332</v>
      </c>
      <c r="U191" t="s">
        <v>1658</v>
      </c>
      <c r="V191">
        <f>L191/$P$197*100</f>
        <v>75.010106542519196</v>
      </c>
      <c r="W191">
        <f t="shared" ref="W191:AC191" si="85">M191/$P$197*100</f>
        <v>89.399214949858504</v>
      </c>
      <c r="X191">
        <f t="shared" si="85"/>
        <v>94.974114210450807</v>
      </c>
      <c r="Y191">
        <f t="shared" si="85"/>
        <v>103.01370577572604</v>
      </c>
      <c r="Z191">
        <f t="shared" si="85"/>
        <v>94.731557189989957</v>
      </c>
      <c r="AA191">
        <f t="shared" si="85"/>
        <v>102.97067146564427</v>
      </c>
      <c r="AB191">
        <f t="shared" si="85"/>
        <v>93.800451208220849</v>
      </c>
      <c r="AC191">
        <f t="shared" si="85"/>
        <v>93.647875017930957</v>
      </c>
    </row>
    <row r="192" spans="1:29" x14ac:dyDescent="0.25">
      <c r="A192" t="s">
        <v>1659</v>
      </c>
      <c r="B192" s="42">
        <v>29769</v>
      </c>
      <c r="C192" s="42">
        <v>6163</v>
      </c>
      <c r="D192" s="42">
        <v>14099</v>
      </c>
      <c r="E192" s="42">
        <v>24564</v>
      </c>
      <c r="F192" s="42">
        <v>28408</v>
      </c>
      <c r="G192" s="42">
        <v>32229</v>
      </c>
      <c r="H192" s="42">
        <v>32351</v>
      </c>
      <c r="I192" s="42">
        <v>31359</v>
      </c>
      <c r="K192" t="s">
        <v>1659</v>
      </c>
      <c r="L192" s="199">
        <f t="shared" ref="L192:L196" si="86">B192-$F$197</f>
        <v>23219.333333333332</v>
      </c>
      <c r="M192" s="199">
        <v>0</v>
      </c>
      <c r="N192" s="199">
        <f t="shared" ref="N192:N196" si="87">D192-$F$197</f>
        <v>7549.333333333333</v>
      </c>
      <c r="O192" s="199">
        <f t="shared" ref="O192:O196" si="88">E192-$F$197</f>
        <v>18014.333333333332</v>
      </c>
      <c r="P192" s="199">
        <f t="shared" ref="P192:P196" si="89">F192-$F$197</f>
        <v>21858.333333333332</v>
      </c>
      <c r="Q192" s="199">
        <f t="shared" ref="Q192:Q196" si="90">G192-$F$197</f>
        <v>25679.333333333332</v>
      </c>
      <c r="R192" s="199">
        <f t="shared" ref="R192:R196" si="91">H192-$F$197</f>
        <v>25801.333333333332</v>
      </c>
      <c r="S192" s="199">
        <f t="shared" ref="S192:S196" si="92">I192-$F$197</f>
        <v>24809.333333333332</v>
      </c>
      <c r="U192" t="s">
        <v>1659</v>
      </c>
      <c r="V192">
        <f t="shared" ref="V192:V196" si="93">L192/$P$197*100</f>
        <v>90.838908232593923</v>
      </c>
      <c r="W192">
        <f t="shared" ref="W192:W196" si="94">M192/$P$197*100</f>
        <v>0</v>
      </c>
      <c r="X192">
        <f t="shared" ref="X192:X196" si="95">N192/$P$197*100</f>
        <v>29.534577416115699</v>
      </c>
      <c r="Y192">
        <f t="shared" ref="Y192:Y196" si="96">O192/$P$197*100</f>
        <v>70.475855143904127</v>
      </c>
      <c r="Z192">
        <f t="shared" ref="Z192:Z196" si="97">P192/$P$197*100</f>
        <v>85.51439041247734</v>
      </c>
      <c r="AA192">
        <f t="shared" ref="AA192:AA196" si="98">Q192/$P$197*100</f>
        <v>100.46294485087958</v>
      </c>
      <c r="AB192">
        <f t="shared" ref="AB192:AB196" si="99">R192/$P$197*100</f>
        <v>100.94023447178644</v>
      </c>
      <c r="AC192">
        <f t="shared" ref="AC192:AC196" si="100">S192/$P$197*100</f>
        <v>97.059322144412704</v>
      </c>
    </row>
    <row r="193" spans="1:29" x14ac:dyDescent="0.25">
      <c r="A193" t="s">
        <v>1660</v>
      </c>
      <c r="B193" s="42">
        <v>40840</v>
      </c>
      <c r="C193" s="42">
        <v>29053</v>
      </c>
      <c r="D193" s="42">
        <v>27648</v>
      </c>
      <c r="E193" s="42">
        <v>31378</v>
      </c>
      <c r="F193" s="42">
        <v>33788</v>
      </c>
      <c r="G193" s="42">
        <v>31420</v>
      </c>
      <c r="H193" s="42">
        <v>31104</v>
      </c>
      <c r="I193" s="42">
        <v>30408</v>
      </c>
      <c r="K193" t="s">
        <v>1660</v>
      </c>
      <c r="L193" s="199">
        <f t="shared" si="86"/>
        <v>34290.333333333336</v>
      </c>
      <c r="M193" s="199">
        <f t="shared" ref="M193:M196" si="101">C193-$F$197</f>
        <v>22503.333333333332</v>
      </c>
      <c r="N193" s="199">
        <f t="shared" si="87"/>
        <v>21098.333333333332</v>
      </c>
      <c r="O193" s="199">
        <f t="shared" si="88"/>
        <v>24828.333333333332</v>
      </c>
      <c r="P193" s="199">
        <f t="shared" si="89"/>
        <v>27238.333333333332</v>
      </c>
      <c r="Q193" s="199">
        <f t="shared" si="90"/>
        <v>24870.333333333332</v>
      </c>
      <c r="R193" s="199">
        <f t="shared" si="91"/>
        <v>24554.333333333332</v>
      </c>
      <c r="S193" s="199">
        <f t="shared" si="92"/>
        <v>23858.333333333332</v>
      </c>
      <c r="U193" t="s">
        <v>1660</v>
      </c>
      <c r="V193">
        <f t="shared" si="93"/>
        <v>134.15098522488688</v>
      </c>
      <c r="W193">
        <f t="shared" si="94"/>
        <v>88.037765867271759</v>
      </c>
      <c r="X193">
        <f t="shared" si="95"/>
        <v>82.541110806828115</v>
      </c>
      <c r="Y193">
        <f t="shared" si="96"/>
        <v>97.133654134553936</v>
      </c>
      <c r="Z193">
        <f t="shared" si="97"/>
        <v>106.56208025246794</v>
      </c>
      <c r="AA193">
        <f t="shared" si="98"/>
        <v>97.297966954866126</v>
      </c>
      <c r="AB193">
        <f t="shared" si="99"/>
        <v>96.061708592517235</v>
      </c>
      <c r="AC193">
        <f t="shared" si="100"/>
        <v>93.338810427343731</v>
      </c>
    </row>
    <row r="194" spans="1:29" x14ac:dyDescent="0.25">
      <c r="A194" t="s">
        <v>1661</v>
      </c>
      <c r="B194" s="42">
        <v>27467</v>
      </c>
      <c r="C194" s="42">
        <v>30294</v>
      </c>
      <c r="D194" s="42">
        <v>30453</v>
      </c>
      <c r="E194" s="42">
        <v>30041</v>
      </c>
      <c r="F194" s="42">
        <v>32250</v>
      </c>
      <c r="G194" s="42">
        <v>29645</v>
      </c>
      <c r="H194" s="42">
        <v>29935</v>
      </c>
      <c r="I194" s="42">
        <v>30107</v>
      </c>
      <c r="K194" t="s">
        <v>1661</v>
      </c>
      <c r="L194" s="199">
        <f t="shared" si="86"/>
        <v>20917.333333333332</v>
      </c>
      <c r="M194" s="199">
        <f t="shared" si="101"/>
        <v>23744.333333333332</v>
      </c>
      <c r="N194" s="199">
        <f t="shared" si="87"/>
        <v>23903.333333333332</v>
      </c>
      <c r="O194" s="199">
        <f t="shared" si="88"/>
        <v>23491.333333333332</v>
      </c>
      <c r="P194" s="199">
        <f t="shared" si="89"/>
        <v>25700.333333333332</v>
      </c>
      <c r="Q194" s="199">
        <f t="shared" si="90"/>
        <v>23095.333333333332</v>
      </c>
      <c r="R194" s="199">
        <f t="shared" si="91"/>
        <v>23385.333333333332</v>
      </c>
      <c r="S194" s="199">
        <f t="shared" si="92"/>
        <v>23557.333333333332</v>
      </c>
      <c r="U194" t="s">
        <v>1661</v>
      </c>
      <c r="V194">
        <f t="shared" si="93"/>
        <v>81.833000795482704</v>
      </c>
      <c r="W194">
        <f t="shared" si="94"/>
        <v>92.892818486496353</v>
      </c>
      <c r="X194">
        <f t="shared" si="95"/>
        <v>93.514859877678219</v>
      </c>
      <c r="Y194">
        <f t="shared" si="96"/>
        <v>91.903029354615754</v>
      </c>
      <c r="Z194">
        <f t="shared" si="97"/>
        <v>100.54510126103568</v>
      </c>
      <c r="AA194">
        <f t="shared" si="98"/>
        <v>90.353794191672193</v>
      </c>
      <c r="AB194">
        <f t="shared" si="99"/>
        <v>91.488335093827828</v>
      </c>
      <c r="AC194">
        <f t="shared" si="100"/>
        <v>92.161235215106345</v>
      </c>
    </row>
    <row r="195" spans="1:29" x14ac:dyDescent="0.25">
      <c r="A195" t="s">
        <v>1662</v>
      </c>
      <c r="B195" s="42">
        <v>30159</v>
      </c>
      <c r="C195" s="42">
        <v>33045</v>
      </c>
      <c r="D195" s="42">
        <v>35274</v>
      </c>
      <c r="E195" s="42">
        <v>32966</v>
      </c>
      <c r="F195" s="42">
        <v>31786</v>
      </c>
      <c r="G195" s="42">
        <v>30198</v>
      </c>
      <c r="H195" s="42">
        <v>31171</v>
      </c>
      <c r="I195" s="42">
        <v>30789</v>
      </c>
      <c r="K195" t="s">
        <v>1662</v>
      </c>
      <c r="L195" s="199">
        <f t="shared" si="86"/>
        <v>23609.333333333332</v>
      </c>
      <c r="M195" s="199">
        <f t="shared" si="101"/>
        <v>26495.333333333332</v>
      </c>
      <c r="N195" s="199">
        <f t="shared" si="87"/>
        <v>28724.333333333332</v>
      </c>
      <c r="O195" s="199">
        <f t="shared" si="88"/>
        <v>26416.333333333332</v>
      </c>
      <c r="P195" s="199">
        <f t="shared" si="89"/>
        <v>25236.333333333332</v>
      </c>
      <c r="Q195" s="199">
        <f t="shared" si="90"/>
        <v>23648.333333333332</v>
      </c>
      <c r="R195" s="199">
        <f t="shared" si="91"/>
        <v>24621.333333333332</v>
      </c>
      <c r="S195" s="199">
        <f t="shared" si="92"/>
        <v>24239.333333333332</v>
      </c>
      <c r="U195" t="s">
        <v>1662</v>
      </c>
      <c r="V195">
        <f t="shared" si="93"/>
        <v>92.364670135492872</v>
      </c>
      <c r="W195">
        <f t="shared" si="94"/>
        <v>103.65530821694509</v>
      </c>
      <c r="X195">
        <f t="shared" si="95"/>
        <v>112.37562432351369</v>
      </c>
      <c r="Y195">
        <f t="shared" si="96"/>
        <v>103.34624362635785</v>
      </c>
      <c r="Z195">
        <f t="shared" si="97"/>
        <v>98.729835817586689</v>
      </c>
      <c r="AA195">
        <f t="shared" si="98"/>
        <v>92.517246325782764</v>
      </c>
      <c r="AB195">
        <f t="shared" si="99"/>
        <v>96.323826663015268</v>
      </c>
      <c r="AC195">
        <f t="shared" si="100"/>
        <v>94.829362440175785</v>
      </c>
    </row>
    <row r="196" spans="1:29" x14ac:dyDescent="0.25">
      <c r="A196" t="s">
        <v>1663</v>
      </c>
      <c r="B196" s="42">
        <v>7831</v>
      </c>
      <c r="C196" s="42">
        <v>31633</v>
      </c>
      <c r="D196" s="42">
        <v>32243</v>
      </c>
      <c r="E196" s="42">
        <v>30214</v>
      </c>
      <c r="F196" s="42">
        <v>31991</v>
      </c>
      <c r="G196" s="42">
        <v>29123</v>
      </c>
      <c r="H196" s="42">
        <v>30243</v>
      </c>
      <c r="I196" s="42">
        <v>30053</v>
      </c>
      <c r="K196" t="s">
        <v>1663</v>
      </c>
      <c r="L196" s="199">
        <f t="shared" si="86"/>
        <v>1281.333333333333</v>
      </c>
      <c r="M196" s="199">
        <f t="shared" si="101"/>
        <v>25083.333333333332</v>
      </c>
      <c r="N196" s="199">
        <f t="shared" si="87"/>
        <v>25693.333333333332</v>
      </c>
      <c r="O196" s="199">
        <f t="shared" si="88"/>
        <v>23664.333333333332</v>
      </c>
      <c r="P196" s="199">
        <f t="shared" si="89"/>
        <v>25441.333333333332</v>
      </c>
      <c r="Q196" s="199">
        <f t="shared" si="90"/>
        <v>22573.333333333332</v>
      </c>
      <c r="R196" s="199">
        <f t="shared" si="91"/>
        <v>23693.333333333332</v>
      </c>
      <c r="S196" s="199">
        <f t="shared" si="92"/>
        <v>23503.333333333332</v>
      </c>
      <c r="U196" t="s">
        <v>1663</v>
      </c>
      <c r="V196">
        <f t="shared" si="93"/>
        <v>5.0128450895244043</v>
      </c>
      <c r="W196">
        <f t="shared" si="94"/>
        <v>98.131267686449405</v>
      </c>
      <c r="X196">
        <f t="shared" si="95"/>
        <v>100.51771579098366</v>
      </c>
      <c r="Y196">
        <f t="shared" si="96"/>
        <v>92.579841685901698</v>
      </c>
      <c r="Z196">
        <f t="shared" si="97"/>
        <v>99.531838869110487</v>
      </c>
      <c r="AA196">
        <f t="shared" si="98"/>
        <v>88.311620567792076</v>
      </c>
      <c r="AB196">
        <f t="shared" si="99"/>
        <v>92.693295776117253</v>
      </c>
      <c r="AC196">
        <f t="shared" si="100"/>
        <v>91.949975874704947</v>
      </c>
    </row>
    <row r="197" spans="1:29" x14ac:dyDescent="0.25">
      <c r="A197" t="s">
        <v>1664</v>
      </c>
      <c r="B197" s="42">
        <v>6562</v>
      </c>
      <c r="C197" s="42">
        <v>6637</v>
      </c>
      <c r="D197" s="42">
        <v>6450</v>
      </c>
      <c r="E197" s="42" t="s">
        <v>1790</v>
      </c>
      <c r="F197" s="42">
        <f>AVERAGE(B197:D197)</f>
        <v>6549.666666666667</v>
      </c>
      <c r="G197" s="42"/>
      <c r="H197" s="42"/>
      <c r="I197" s="42"/>
      <c r="O197" t="s">
        <v>1799</v>
      </c>
      <c r="P197">
        <f>AVERAGE(L191:L193)</f>
        <v>25561</v>
      </c>
    </row>
    <row r="198" spans="1:29" x14ac:dyDescent="0.25">
      <c r="A198" t="s">
        <v>1665</v>
      </c>
    </row>
    <row r="201" spans="1:29" x14ac:dyDescent="0.25">
      <c r="A201" s="7" t="s">
        <v>1698</v>
      </c>
      <c r="K201" t="s">
        <v>1788</v>
      </c>
      <c r="U201" t="s">
        <v>1798</v>
      </c>
    </row>
    <row r="202" spans="1:29" x14ac:dyDescent="0.25">
      <c r="A202" t="s">
        <v>1796</v>
      </c>
    </row>
    <row r="203" spans="1:29" x14ac:dyDescent="0.25">
      <c r="B203">
        <v>1</v>
      </c>
      <c r="C203">
        <v>2</v>
      </c>
      <c r="D203">
        <v>3</v>
      </c>
      <c r="E203">
        <v>4</v>
      </c>
      <c r="F203">
        <v>5</v>
      </c>
      <c r="G203">
        <v>6</v>
      </c>
      <c r="H203">
        <v>7</v>
      </c>
      <c r="I203">
        <v>8</v>
      </c>
      <c r="L203">
        <v>1</v>
      </c>
      <c r="M203">
        <v>2</v>
      </c>
      <c r="N203">
        <v>3</v>
      </c>
      <c r="O203">
        <v>4</v>
      </c>
      <c r="P203">
        <v>5</v>
      </c>
      <c r="Q203">
        <v>6</v>
      </c>
      <c r="R203">
        <v>7</v>
      </c>
      <c r="S203">
        <v>8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1658</v>
      </c>
      <c r="B204">
        <v>28046</v>
      </c>
      <c r="C204">
        <v>27452</v>
      </c>
      <c r="D204">
        <v>25829</v>
      </c>
      <c r="E204">
        <v>25386</v>
      </c>
      <c r="F204">
        <v>29444</v>
      </c>
      <c r="G204">
        <v>27077</v>
      </c>
      <c r="H204">
        <v>28280</v>
      </c>
      <c r="I204">
        <v>33233</v>
      </c>
      <c r="K204" t="s">
        <v>1658</v>
      </c>
      <c r="L204">
        <f>B204-$F$210</f>
        <v>21971</v>
      </c>
      <c r="M204">
        <f t="shared" ref="M204:S204" si="102">C204-$F$210</f>
        <v>21377</v>
      </c>
      <c r="N204">
        <f t="shared" si="102"/>
        <v>19754</v>
      </c>
      <c r="O204">
        <f t="shared" si="102"/>
        <v>19311</v>
      </c>
      <c r="P204">
        <f t="shared" si="102"/>
        <v>23369</v>
      </c>
      <c r="Q204">
        <f t="shared" si="102"/>
        <v>21002</v>
      </c>
      <c r="R204">
        <f t="shared" si="102"/>
        <v>22205</v>
      </c>
      <c r="S204">
        <f t="shared" si="102"/>
        <v>27158</v>
      </c>
      <c r="U204" t="s">
        <v>1658</v>
      </c>
      <c r="V204">
        <f>L204/$P$210*100</f>
        <v>96.657965743782256</v>
      </c>
      <c r="W204">
        <f t="shared" ref="W204:AC204" si="103">M204/$P$210*100</f>
        <v>94.044755983106526</v>
      </c>
      <c r="X204">
        <f t="shared" si="103"/>
        <v>86.904622243078364</v>
      </c>
      <c r="Y204">
        <f t="shared" si="103"/>
        <v>84.955713280150164</v>
      </c>
      <c r="Z204">
        <f t="shared" si="103"/>
        <v>102.80824730173627</v>
      </c>
      <c r="AA204">
        <f t="shared" si="103"/>
        <v>92.395002346316275</v>
      </c>
      <c r="AB204">
        <f t="shared" si="103"/>
        <v>97.687412013139365</v>
      </c>
      <c r="AC204">
        <f t="shared" si="103"/>
        <v>119.47735804786485</v>
      </c>
    </row>
    <row r="205" spans="1:29" x14ac:dyDescent="0.25">
      <c r="A205" t="s">
        <v>1659</v>
      </c>
      <c r="B205">
        <v>30109</v>
      </c>
      <c r="C205">
        <v>5533</v>
      </c>
      <c r="D205">
        <v>16410</v>
      </c>
      <c r="E205">
        <v>25929</v>
      </c>
      <c r="F205">
        <v>30189</v>
      </c>
      <c r="G205">
        <v>26787</v>
      </c>
      <c r="H205">
        <v>24981</v>
      </c>
      <c r="I205">
        <v>31933</v>
      </c>
      <c r="K205" t="s">
        <v>1659</v>
      </c>
      <c r="L205">
        <f t="shared" ref="L205:L209" si="104">B205-$F$210</f>
        <v>24034</v>
      </c>
      <c r="M205">
        <v>0</v>
      </c>
      <c r="N205">
        <f t="shared" ref="N205:N209" si="105">D205-$F$210</f>
        <v>10335</v>
      </c>
      <c r="O205">
        <f t="shared" ref="O205:O209" si="106">E205-$F$210</f>
        <v>19854</v>
      </c>
      <c r="P205">
        <f t="shared" ref="P205:P209" si="107">F205-$F$210</f>
        <v>24114</v>
      </c>
      <c r="Q205">
        <f t="shared" ref="Q205:Q209" si="108">G205-$F$210</f>
        <v>20712</v>
      </c>
      <c r="R205">
        <f t="shared" ref="R205:R209" si="109">H205-$F$210</f>
        <v>18906</v>
      </c>
      <c r="S205">
        <f t="shared" ref="S205:S209" si="110">I205-$F$210</f>
        <v>25858</v>
      </c>
      <c r="U205" t="s">
        <v>1659</v>
      </c>
      <c r="V205">
        <f t="shared" ref="V205:V209" si="111">L205/$P$210*100</f>
        <v>105.73381041764429</v>
      </c>
      <c r="W205">
        <f t="shared" ref="W205:W209" si="112">M205/$P$210*100</f>
        <v>0</v>
      </c>
      <c r="X205">
        <f t="shared" ref="X205:X209" si="113">N205/$P$210*100</f>
        <v>45.467210229938992</v>
      </c>
      <c r="Y205">
        <f t="shared" ref="Y205:Y209" si="114">O205/$P$210*100</f>
        <v>87.344556546222435</v>
      </c>
      <c r="Z205">
        <f t="shared" ref="Z205:Z209" si="115">P205/$P$210*100</f>
        <v>106.08575786015955</v>
      </c>
      <c r="AA205">
        <f t="shared" ref="AA205:AA209" si="116">Q205/$P$210*100</f>
        <v>91.119192867198493</v>
      </c>
      <c r="AB205">
        <f t="shared" ref="AB205:AB209" si="117">R205/$P$210*100</f>
        <v>83.173979352416708</v>
      </c>
      <c r="AC205">
        <f t="shared" ref="AC205:AC209" si="118">S205/$P$210*100</f>
        <v>113.75821210699202</v>
      </c>
    </row>
    <row r="206" spans="1:29" x14ac:dyDescent="0.25">
      <c r="A206" t="s">
        <v>1660</v>
      </c>
      <c r="B206">
        <v>28262</v>
      </c>
      <c r="C206">
        <v>26524</v>
      </c>
      <c r="D206">
        <v>27876</v>
      </c>
      <c r="E206">
        <v>22824</v>
      </c>
      <c r="F206">
        <v>28991</v>
      </c>
      <c r="G206">
        <v>30174</v>
      </c>
      <c r="H206">
        <v>30398</v>
      </c>
      <c r="I206">
        <v>30768</v>
      </c>
      <c r="K206" t="s">
        <v>1660</v>
      </c>
      <c r="L206">
        <f t="shared" si="104"/>
        <v>22187</v>
      </c>
      <c r="M206">
        <f t="shared" ref="M206:M209" si="119">C206-$F$210</f>
        <v>20449</v>
      </c>
      <c r="N206">
        <f t="shared" si="105"/>
        <v>21801</v>
      </c>
      <c r="O206">
        <f t="shared" si="106"/>
        <v>16749</v>
      </c>
      <c r="P206">
        <f t="shared" si="107"/>
        <v>22916</v>
      </c>
      <c r="Q206">
        <f t="shared" si="108"/>
        <v>24099</v>
      </c>
      <c r="R206">
        <f t="shared" si="109"/>
        <v>24323</v>
      </c>
      <c r="S206">
        <f t="shared" si="110"/>
        <v>24693</v>
      </c>
      <c r="U206" t="s">
        <v>1660</v>
      </c>
      <c r="V206">
        <f t="shared" si="111"/>
        <v>97.608223838573437</v>
      </c>
      <c r="W206">
        <f t="shared" si="112"/>
        <v>89.962165649929602</v>
      </c>
      <c r="X206">
        <f t="shared" si="113"/>
        <v>95.910077428437347</v>
      </c>
      <c r="Y206">
        <f t="shared" si="114"/>
        <v>73.684596433599253</v>
      </c>
      <c r="Z206">
        <f t="shared" si="115"/>
        <v>100.81534490849367</v>
      </c>
      <c r="AA206">
        <f t="shared" si="116"/>
        <v>106.01976771468793</v>
      </c>
      <c r="AB206">
        <f t="shared" si="117"/>
        <v>107.00522055373062</v>
      </c>
      <c r="AC206">
        <f t="shared" si="118"/>
        <v>108.63297747536367</v>
      </c>
    </row>
    <row r="207" spans="1:29" x14ac:dyDescent="0.25">
      <c r="A207" t="s">
        <v>1661</v>
      </c>
      <c r="B207">
        <v>31372</v>
      </c>
      <c r="C207">
        <v>29169</v>
      </c>
      <c r="D207">
        <v>26367</v>
      </c>
      <c r="E207">
        <v>25822</v>
      </c>
      <c r="F207">
        <v>28875</v>
      </c>
      <c r="G207">
        <v>29157</v>
      </c>
      <c r="H207">
        <v>32108</v>
      </c>
      <c r="I207">
        <v>31428</v>
      </c>
      <c r="K207" t="s">
        <v>1661</v>
      </c>
      <c r="L207">
        <f t="shared" si="104"/>
        <v>25297</v>
      </c>
      <c r="M207">
        <f t="shared" si="119"/>
        <v>23094</v>
      </c>
      <c r="N207">
        <f t="shared" si="105"/>
        <v>20292</v>
      </c>
      <c r="O207">
        <f t="shared" si="106"/>
        <v>19747</v>
      </c>
      <c r="P207">
        <f t="shared" si="107"/>
        <v>22800</v>
      </c>
      <c r="Q207">
        <f t="shared" si="108"/>
        <v>23082</v>
      </c>
      <c r="R207">
        <f t="shared" si="109"/>
        <v>26033</v>
      </c>
      <c r="S207">
        <f t="shared" si="110"/>
        <v>25353</v>
      </c>
      <c r="U207" t="s">
        <v>1661</v>
      </c>
      <c r="V207">
        <f t="shared" si="111"/>
        <v>111.29018066635381</v>
      </c>
      <c r="W207">
        <f t="shared" si="112"/>
        <v>101.59842796809009</v>
      </c>
      <c r="X207">
        <f t="shared" si="113"/>
        <v>89.271468793993421</v>
      </c>
      <c r="Y207">
        <f t="shared" si="114"/>
        <v>86.873826841858275</v>
      </c>
      <c r="Z207">
        <f t="shared" si="115"/>
        <v>100.30502111684653</v>
      </c>
      <c r="AA207">
        <f t="shared" si="116"/>
        <v>101.54563585171282</v>
      </c>
      <c r="AB207">
        <f t="shared" si="117"/>
        <v>114.52809713749413</v>
      </c>
      <c r="AC207">
        <f t="shared" si="118"/>
        <v>111.53654387611449</v>
      </c>
    </row>
    <row r="208" spans="1:29" x14ac:dyDescent="0.25">
      <c r="A208" t="s">
        <v>1662</v>
      </c>
      <c r="B208">
        <v>27963</v>
      </c>
      <c r="C208">
        <v>30287</v>
      </c>
      <c r="D208">
        <v>30705</v>
      </c>
      <c r="E208">
        <v>25961</v>
      </c>
      <c r="F208">
        <v>29390</v>
      </c>
      <c r="G208">
        <v>28778</v>
      </c>
      <c r="H208">
        <v>32474</v>
      </c>
      <c r="I208">
        <v>29491</v>
      </c>
      <c r="K208" t="s">
        <v>1662</v>
      </c>
      <c r="L208">
        <f t="shared" si="104"/>
        <v>21888</v>
      </c>
      <c r="M208">
        <f t="shared" si="119"/>
        <v>24212</v>
      </c>
      <c r="N208">
        <f t="shared" si="105"/>
        <v>24630</v>
      </c>
      <c r="O208">
        <f t="shared" si="106"/>
        <v>19886</v>
      </c>
      <c r="P208">
        <f t="shared" si="107"/>
        <v>23315</v>
      </c>
      <c r="Q208">
        <f t="shared" si="108"/>
        <v>22703</v>
      </c>
      <c r="R208">
        <f t="shared" si="109"/>
        <v>26399</v>
      </c>
      <c r="S208">
        <f t="shared" si="110"/>
        <v>23416</v>
      </c>
      <c r="U208" t="s">
        <v>1662</v>
      </c>
      <c r="V208">
        <f t="shared" si="111"/>
        <v>96.29282027217269</v>
      </c>
      <c r="W208">
        <f t="shared" si="112"/>
        <v>106.51689347724074</v>
      </c>
      <c r="X208">
        <f t="shared" si="113"/>
        <v>108.3558188643829</v>
      </c>
      <c r="Y208">
        <f t="shared" si="114"/>
        <v>87.485335523228528</v>
      </c>
      <c r="Z208">
        <f t="shared" si="115"/>
        <v>102.57068277803847</v>
      </c>
      <c r="AA208">
        <f t="shared" si="116"/>
        <v>99.878284842796802</v>
      </c>
      <c r="AB208">
        <f t="shared" si="117"/>
        <v>116.1382566870014</v>
      </c>
      <c r="AC208">
        <f t="shared" si="118"/>
        <v>103.01501642421398</v>
      </c>
    </row>
    <row r="209" spans="1:29" x14ac:dyDescent="0.25">
      <c r="A209" t="s">
        <v>1663</v>
      </c>
      <c r="B209">
        <v>7802</v>
      </c>
      <c r="C209">
        <v>29802</v>
      </c>
      <c r="D209">
        <v>28831</v>
      </c>
      <c r="E209">
        <v>27342</v>
      </c>
      <c r="F209">
        <v>28157</v>
      </c>
      <c r="G209">
        <v>28736</v>
      </c>
      <c r="H209">
        <v>31100</v>
      </c>
      <c r="I209">
        <v>29668</v>
      </c>
      <c r="K209" t="s">
        <v>1663</v>
      </c>
      <c r="L209">
        <f t="shared" si="104"/>
        <v>1727</v>
      </c>
      <c r="M209">
        <f t="shared" si="119"/>
        <v>23727</v>
      </c>
      <c r="N209">
        <f t="shared" si="105"/>
        <v>22756</v>
      </c>
      <c r="O209">
        <f t="shared" si="106"/>
        <v>21267</v>
      </c>
      <c r="P209">
        <f t="shared" si="107"/>
        <v>22082</v>
      </c>
      <c r="Q209">
        <f t="shared" si="108"/>
        <v>22661</v>
      </c>
      <c r="R209">
        <f t="shared" si="109"/>
        <v>25025</v>
      </c>
      <c r="S209">
        <f t="shared" si="110"/>
        <v>23593</v>
      </c>
      <c r="U209" t="s">
        <v>1663</v>
      </c>
      <c r="V209">
        <f t="shared" si="111"/>
        <v>7.597665415297981</v>
      </c>
      <c r="W209">
        <f t="shared" si="112"/>
        <v>104.38321210699202</v>
      </c>
      <c r="X209">
        <f t="shared" si="113"/>
        <v>100.11145002346315</v>
      </c>
      <c r="Y209">
        <f t="shared" si="114"/>
        <v>93.56082824964804</v>
      </c>
      <c r="Z209">
        <f t="shared" si="115"/>
        <v>97.146292820272166</v>
      </c>
      <c r="AA209">
        <f t="shared" si="116"/>
        <v>99.693512435476293</v>
      </c>
      <c r="AB209">
        <f t="shared" si="117"/>
        <v>110.09355936180197</v>
      </c>
      <c r="AC209">
        <f t="shared" si="118"/>
        <v>103.79370014077898</v>
      </c>
    </row>
    <row r="210" spans="1:29" x14ac:dyDescent="0.25">
      <c r="A210" t="s">
        <v>1664</v>
      </c>
      <c r="B210">
        <v>6011</v>
      </c>
      <c r="C210">
        <v>6164</v>
      </c>
      <c r="D210">
        <v>6050</v>
      </c>
      <c r="E210" t="s">
        <v>1790</v>
      </c>
      <c r="F210">
        <f>AVERAGE(B210:D210)</f>
        <v>6075</v>
      </c>
      <c r="O210" t="s">
        <v>1799</v>
      </c>
      <c r="P210">
        <f>AVERAGE(L204:L206)</f>
        <v>22730.666666666668</v>
      </c>
    </row>
    <row r="211" spans="1:29" x14ac:dyDescent="0.25">
      <c r="A211" t="s">
        <v>1665</v>
      </c>
    </row>
    <row r="214" spans="1:29" x14ac:dyDescent="0.25">
      <c r="A214" s="7" t="s">
        <v>1699</v>
      </c>
      <c r="K214" t="s">
        <v>1788</v>
      </c>
      <c r="U214" t="s">
        <v>1798</v>
      </c>
    </row>
    <row r="215" spans="1:29" x14ac:dyDescent="0.25">
      <c r="A215" t="s">
        <v>1796</v>
      </c>
    </row>
    <row r="216" spans="1:29" x14ac:dyDescent="0.25">
      <c r="B216">
        <v>1</v>
      </c>
      <c r="C216">
        <v>2</v>
      </c>
      <c r="D216">
        <v>3</v>
      </c>
      <c r="E216">
        <v>4</v>
      </c>
      <c r="F216">
        <v>5</v>
      </c>
      <c r="G216">
        <v>6</v>
      </c>
      <c r="H216">
        <v>7</v>
      </c>
      <c r="I216">
        <v>8</v>
      </c>
      <c r="L216">
        <v>1</v>
      </c>
      <c r="M216">
        <v>2</v>
      </c>
      <c r="N216">
        <v>3</v>
      </c>
      <c r="O216">
        <v>4</v>
      </c>
      <c r="P216">
        <v>5</v>
      </c>
      <c r="Q216">
        <v>6</v>
      </c>
      <c r="R216">
        <v>7</v>
      </c>
      <c r="S216">
        <v>8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1658</v>
      </c>
      <c r="B217">
        <v>25913</v>
      </c>
      <c r="C217">
        <v>26326</v>
      </c>
      <c r="D217">
        <v>18599</v>
      </c>
      <c r="E217">
        <v>23885</v>
      </c>
      <c r="F217">
        <v>24890</v>
      </c>
      <c r="G217">
        <v>20229</v>
      </c>
      <c r="H217">
        <v>25245</v>
      </c>
      <c r="I217">
        <v>22059</v>
      </c>
      <c r="K217" t="s">
        <v>1658</v>
      </c>
      <c r="L217">
        <f>B217-$F$223</f>
        <v>19701</v>
      </c>
      <c r="M217">
        <f t="shared" ref="M217:S217" si="120">C217-$F$223</f>
        <v>20114</v>
      </c>
      <c r="N217">
        <f t="shared" si="120"/>
        <v>12387</v>
      </c>
      <c r="O217">
        <f t="shared" si="120"/>
        <v>17673</v>
      </c>
      <c r="P217">
        <f t="shared" si="120"/>
        <v>18678</v>
      </c>
      <c r="Q217">
        <f t="shared" si="120"/>
        <v>14017</v>
      </c>
      <c r="R217">
        <f t="shared" si="120"/>
        <v>19033</v>
      </c>
      <c r="S217">
        <f t="shared" si="120"/>
        <v>15847</v>
      </c>
      <c r="U217" t="s">
        <v>1658</v>
      </c>
      <c r="V217">
        <f>L217/$P$223*100</f>
        <v>104.16277471317036</v>
      </c>
      <c r="W217">
        <f t="shared" ref="W217:AC217" si="121">M217/$P$223*100</f>
        <v>106.34638092384694</v>
      </c>
      <c r="X217">
        <f t="shared" si="121"/>
        <v>65.492324773972967</v>
      </c>
      <c r="Y217">
        <f t="shared" si="121"/>
        <v>93.440369397789951</v>
      </c>
      <c r="Z217">
        <f t="shared" si="121"/>
        <v>98.753987416506575</v>
      </c>
      <c r="AA217">
        <f t="shared" si="121"/>
        <v>74.110431610299415</v>
      </c>
      <c r="AB217">
        <f t="shared" si="121"/>
        <v>100.63093706490898</v>
      </c>
      <c r="AC217">
        <f t="shared" si="121"/>
        <v>83.785974868261036</v>
      </c>
    </row>
    <row r="218" spans="1:29" x14ac:dyDescent="0.25">
      <c r="A218" t="s">
        <v>1659</v>
      </c>
      <c r="B218">
        <v>21326</v>
      </c>
      <c r="C218">
        <v>5856</v>
      </c>
      <c r="D218">
        <v>12753</v>
      </c>
      <c r="E218">
        <v>20813</v>
      </c>
      <c r="F218">
        <v>23492</v>
      </c>
      <c r="G218">
        <v>27267</v>
      </c>
      <c r="H218">
        <v>23710</v>
      </c>
      <c r="I218">
        <v>20951</v>
      </c>
      <c r="K218" t="s">
        <v>1659</v>
      </c>
      <c r="L218">
        <f t="shared" ref="L218:L222" si="122">B218-$F$223</f>
        <v>15114</v>
      </c>
      <c r="M218">
        <v>0</v>
      </c>
      <c r="N218">
        <f t="shared" ref="N218:N222" si="123">D218-$F$223</f>
        <v>6541</v>
      </c>
      <c r="O218">
        <f t="shared" ref="O218:O222" si="124">E218-$F$223</f>
        <v>14601</v>
      </c>
      <c r="P218">
        <f t="shared" ref="P218:P222" si="125">F218-$F$223</f>
        <v>17280</v>
      </c>
      <c r="Q218">
        <f t="shared" ref="Q218:Q222" si="126">G218-$F$223</f>
        <v>21055</v>
      </c>
      <c r="R218">
        <f t="shared" ref="R218:R222" si="127">H218-$F$223</f>
        <v>17498</v>
      </c>
      <c r="S218">
        <f t="shared" ref="S218:S222" si="128">I218-$F$223</f>
        <v>14739</v>
      </c>
      <c r="U218" t="s">
        <v>1659</v>
      </c>
      <c r="V218">
        <f t="shared" ref="V218:V222" si="129">L218/$P$223*100</f>
        <v>79.910470382968228</v>
      </c>
      <c r="W218">
        <f t="shared" ref="W218:W222" si="130">M218/$P$223*100</f>
        <v>0</v>
      </c>
      <c r="X218">
        <f t="shared" ref="X218:X222" si="131">N218/$P$223*100</f>
        <v>34.583458169577554</v>
      </c>
      <c r="Y218">
        <f t="shared" ref="Y218:Y222" si="132">O218/$P$223*100</f>
        <v>77.198145961474069</v>
      </c>
      <c r="Z218">
        <f t="shared" ref="Z218:Z222" si="133">P218/$P$223*100</f>
        <v>91.362506829276882</v>
      </c>
      <c r="AA218">
        <f t="shared" ref="AA218:AA222" si="134">Q218/$P$223*100</f>
        <v>111.32161928764033</v>
      </c>
      <c r="AB218">
        <f t="shared" ref="AB218:AB222" si="135">R218/$P$223*100</f>
        <v>92.515112528859206</v>
      </c>
      <c r="AC218">
        <f t="shared" ref="AC218:AC222" si="136">S218/$P$223*100</f>
        <v>77.927777092402323</v>
      </c>
    </row>
    <row r="219" spans="1:29" x14ac:dyDescent="0.25">
      <c r="A219" t="s">
        <v>1660</v>
      </c>
      <c r="B219">
        <v>28138</v>
      </c>
      <c r="C219">
        <v>17890</v>
      </c>
      <c r="D219">
        <v>28262</v>
      </c>
      <c r="E219">
        <v>22471</v>
      </c>
      <c r="F219">
        <v>18159</v>
      </c>
      <c r="G219">
        <v>22327</v>
      </c>
      <c r="H219">
        <v>26246</v>
      </c>
      <c r="I219">
        <v>21075</v>
      </c>
      <c r="K219" t="s">
        <v>1660</v>
      </c>
      <c r="L219">
        <f t="shared" si="122"/>
        <v>21926</v>
      </c>
      <c r="M219">
        <f t="shared" ref="M219:M222" si="137">C219-$F$223</f>
        <v>11678</v>
      </c>
      <c r="N219">
        <f t="shared" si="123"/>
        <v>22050</v>
      </c>
      <c r="O219">
        <f t="shared" si="124"/>
        <v>16259</v>
      </c>
      <c r="P219">
        <f t="shared" si="125"/>
        <v>11947</v>
      </c>
      <c r="Q219">
        <f t="shared" si="126"/>
        <v>16115</v>
      </c>
      <c r="R219">
        <f t="shared" si="127"/>
        <v>20034</v>
      </c>
      <c r="S219">
        <f t="shared" si="128"/>
        <v>14863</v>
      </c>
      <c r="U219" t="s">
        <v>1660</v>
      </c>
      <c r="V219">
        <f t="shared" si="129"/>
        <v>115.92675490386139</v>
      </c>
      <c r="W219">
        <f t="shared" si="130"/>
        <v>61.743712659276362</v>
      </c>
      <c r="X219">
        <f t="shared" si="131"/>
        <v>116.58236548527519</v>
      </c>
      <c r="Y219">
        <f t="shared" si="132"/>
        <v>85.964293896829446</v>
      </c>
      <c r="Z219">
        <f t="shared" si="133"/>
        <v>63.165964646375627</v>
      </c>
      <c r="AA219">
        <f t="shared" si="134"/>
        <v>85.202939673252146</v>
      </c>
      <c r="AB219">
        <f t="shared" si="135"/>
        <v>105.92340635519288</v>
      </c>
      <c r="AC219">
        <f t="shared" si="136"/>
        <v>78.583387673816105</v>
      </c>
    </row>
    <row r="220" spans="1:29" x14ac:dyDescent="0.25">
      <c r="A220" t="s">
        <v>1661</v>
      </c>
      <c r="B220">
        <v>27019</v>
      </c>
      <c r="C220">
        <v>26904</v>
      </c>
      <c r="D220">
        <v>26627</v>
      </c>
      <c r="E220">
        <v>26863</v>
      </c>
      <c r="F220">
        <v>24749</v>
      </c>
      <c r="G220">
        <v>20155</v>
      </c>
      <c r="H220">
        <v>27559</v>
      </c>
      <c r="I220">
        <v>23872</v>
      </c>
      <c r="K220" t="s">
        <v>1661</v>
      </c>
      <c r="L220">
        <f t="shared" si="122"/>
        <v>20807</v>
      </c>
      <c r="M220">
        <f t="shared" si="137"/>
        <v>20692</v>
      </c>
      <c r="N220">
        <f t="shared" si="123"/>
        <v>20415</v>
      </c>
      <c r="O220">
        <f t="shared" si="124"/>
        <v>20651</v>
      </c>
      <c r="P220">
        <f t="shared" si="125"/>
        <v>18537</v>
      </c>
      <c r="Q220">
        <f t="shared" si="126"/>
        <v>13943</v>
      </c>
      <c r="R220">
        <f t="shared" si="127"/>
        <v>21347</v>
      </c>
      <c r="S220">
        <f t="shared" si="128"/>
        <v>17660</v>
      </c>
      <c r="U220" t="s">
        <v>1661</v>
      </c>
      <c r="V220">
        <f t="shared" si="129"/>
        <v>110.01039812481275</v>
      </c>
      <c r="W220">
        <f t="shared" si="130"/>
        <v>109.40237218237252</v>
      </c>
      <c r="X220">
        <f t="shared" si="131"/>
        <v>107.93782273840785</v>
      </c>
      <c r="Y220">
        <f t="shared" si="132"/>
        <v>109.18559771593732</v>
      </c>
      <c r="Z220">
        <f t="shared" si="133"/>
        <v>98.008494739253791</v>
      </c>
      <c r="AA220">
        <f t="shared" si="134"/>
        <v>73.719180134294419</v>
      </c>
      <c r="AB220">
        <f t="shared" si="135"/>
        <v>112.86547646322764</v>
      </c>
      <c r="AC220">
        <f t="shared" si="136"/>
        <v>93.371636030383669</v>
      </c>
    </row>
    <row r="221" spans="1:29" x14ac:dyDescent="0.25">
      <c r="A221" t="s">
        <v>1662</v>
      </c>
      <c r="B221">
        <v>26113</v>
      </c>
      <c r="C221">
        <v>27588</v>
      </c>
      <c r="D221">
        <v>29162</v>
      </c>
      <c r="E221">
        <v>27475</v>
      </c>
      <c r="F221">
        <v>24514</v>
      </c>
      <c r="G221">
        <v>25377</v>
      </c>
      <c r="H221">
        <v>26514</v>
      </c>
      <c r="I221">
        <v>20192</v>
      </c>
      <c r="K221" t="s">
        <v>1662</v>
      </c>
      <c r="L221">
        <f t="shared" si="122"/>
        <v>19901</v>
      </c>
      <c r="M221">
        <f t="shared" si="137"/>
        <v>21376</v>
      </c>
      <c r="N221">
        <f t="shared" si="123"/>
        <v>22950</v>
      </c>
      <c r="O221">
        <f t="shared" si="124"/>
        <v>21263</v>
      </c>
      <c r="P221">
        <f t="shared" si="125"/>
        <v>18302</v>
      </c>
      <c r="Q221">
        <f t="shared" si="126"/>
        <v>19165</v>
      </c>
      <c r="R221">
        <f t="shared" si="127"/>
        <v>20302</v>
      </c>
      <c r="S221">
        <f t="shared" si="128"/>
        <v>13980</v>
      </c>
      <c r="U221" t="s">
        <v>1662</v>
      </c>
      <c r="V221">
        <f t="shared" si="129"/>
        <v>105.22021113480551</v>
      </c>
      <c r="W221">
        <f t="shared" si="130"/>
        <v>113.01880474436474</v>
      </c>
      <c r="X221">
        <f t="shared" si="131"/>
        <v>121.34082938263336</v>
      </c>
      <c r="Y221">
        <f t="shared" si="132"/>
        <v>112.42135316614088</v>
      </c>
      <c r="Z221">
        <f t="shared" si="133"/>
        <v>96.766006943832494</v>
      </c>
      <c r="AA221">
        <f t="shared" si="134"/>
        <v>101.32884510318816</v>
      </c>
      <c r="AB221">
        <f t="shared" si="135"/>
        <v>107.34037116018398</v>
      </c>
      <c r="AC221">
        <f t="shared" si="136"/>
        <v>73.914805872296924</v>
      </c>
    </row>
    <row r="222" spans="1:29" x14ac:dyDescent="0.25">
      <c r="A222" t="s">
        <v>1663</v>
      </c>
      <c r="B222">
        <v>7637</v>
      </c>
      <c r="C222">
        <v>21648</v>
      </c>
      <c r="D222">
        <v>27187</v>
      </c>
      <c r="E222">
        <v>25500</v>
      </c>
      <c r="F222">
        <v>21011</v>
      </c>
      <c r="G222">
        <v>21487</v>
      </c>
      <c r="H222">
        <v>24015</v>
      </c>
      <c r="I222">
        <v>17922</v>
      </c>
      <c r="K222" t="s">
        <v>1663</v>
      </c>
      <c r="L222">
        <f t="shared" si="122"/>
        <v>1425</v>
      </c>
      <c r="M222">
        <f t="shared" si="137"/>
        <v>15436</v>
      </c>
      <c r="N222">
        <f t="shared" si="123"/>
        <v>20975</v>
      </c>
      <c r="O222">
        <f t="shared" si="124"/>
        <v>19288</v>
      </c>
      <c r="P222">
        <f t="shared" si="125"/>
        <v>14799</v>
      </c>
      <c r="Q222">
        <f t="shared" si="126"/>
        <v>15275</v>
      </c>
      <c r="R222">
        <f t="shared" si="127"/>
        <v>17803</v>
      </c>
      <c r="S222">
        <f t="shared" si="128"/>
        <v>11710</v>
      </c>
      <c r="U222" t="s">
        <v>1663</v>
      </c>
      <c r="V222">
        <f t="shared" si="129"/>
        <v>7.5342345041504375</v>
      </c>
      <c r="W222">
        <f t="shared" si="130"/>
        <v>81.612943021800817</v>
      </c>
      <c r="X222">
        <f t="shared" si="131"/>
        <v>110.89864471898628</v>
      </c>
      <c r="Y222">
        <f t="shared" si="132"/>
        <v>101.97916850249378</v>
      </c>
      <c r="Z222">
        <f t="shared" si="133"/>
        <v>78.245008018892861</v>
      </c>
      <c r="AA222">
        <f t="shared" si="134"/>
        <v>80.761706702384515</v>
      </c>
      <c r="AB222">
        <f t="shared" si="135"/>
        <v>94.127703071852793</v>
      </c>
      <c r="AC222">
        <f t="shared" si="136"/>
        <v>61.912902486737984</v>
      </c>
    </row>
    <row r="223" spans="1:29" x14ac:dyDescent="0.25">
      <c r="A223" t="s">
        <v>1664</v>
      </c>
      <c r="B223">
        <v>6094</v>
      </c>
      <c r="C223">
        <v>6299</v>
      </c>
      <c r="D223">
        <v>6243</v>
      </c>
      <c r="E223" t="s">
        <v>1790</v>
      </c>
      <c r="F223">
        <f>AVERAGE(B223:D223)</f>
        <v>6212</v>
      </c>
      <c r="O223" t="s">
        <v>1799</v>
      </c>
      <c r="P223">
        <f>AVERAGE(L217:L219)</f>
        <v>18913.666666666668</v>
      </c>
    </row>
    <row r="224" spans="1:29" x14ac:dyDescent="0.25">
      <c r="A224" t="s">
        <v>1665</v>
      </c>
    </row>
    <row r="227" spans="1:20" x14ac:dyDescent="0.25">
      <c r="A227" s="37" t="s">
        <v>1797</v>
      </c>
      <c r="L227" s="37" t="s">
        <v>1775</v>
      </c>
    </row>
    <row r="228" spans="1:20" x14ac:dyDescent="0.25">
      <c r="B228">
        <v>1</v>
      </c>
      <c r="C228">
        <v>2</v>
      </c>
      <c r="D228">
        <v>3</v>
      </c>
      <c r="E228">
        <v>4</v>
      </c>
      <c r="F228">
        <v>5</v>
      </c>
      <c r="G228">
        <v>6</v>
      </c>
      <c r="H228">
        <v>7</v>
      </c>
      <c r="I228">
        <v>8</v>
      </c>
      <c r="M228">
        <v>1</v>
      </c>
      <c r="N228">
        <v>2</v>
      </c>
      <c r="O228">
        <v>3</v>
      </c>
      <c r="P228">
        <v>4</v>
      </c>
      <c r="Q228">
        <v>5</v>
      </c>
      <c r="R228">
        <v>6</v>
      </c>
      <c r="S228">
        <v>7</v>
      </c>
      <c r="T228">
        <v>8</v>
      </c>
    </row>
    <row r="229" spans="1:20" x14ac:dyDescent="0.25">
      <c r="A229" t="s">
        <v>1658</v>
      </c>
      <c r="B229">
        <f>AVERAGE(V217,V204,V191)</f>
        <v>91.943615666490601</v>
      </c>
      <c r="C229">
        <f t="shared" ref="C229:I229" si="138">AVERAGE(W217,W204,W191)</f>
        <v>96.596783952270656</v>
      </c>
      <c r="D229">
        <f t="shared" si="138"/>
        <v>82.457020409167384</v>
      </c>
      <c r="E229">
        <f t="shared" si="138"/>
        <v>93.803262817888708</v>
      </c>
      <c r="F229">
        <f t="shared" si="138"/>
        <v>98.764597302744278</v>
      </c>
      <c r="G229">
        <f t="shared" si="138"/>
        <v>89.825368474086645</v>
      </c>
      <c r="H229">
        <f t="shared" si="138"/>
        <v>97.372933428756411</v>
      </c>
      <c r="I229">
        <f t="shared" si="138"/>
        <v>98.97040264468562</v>
      </c>
      <c r="L229" t="s">
        <v>1658</v>
      </c>
      <c r="M229">
        <f>STDEV(V217,V204,V191)/SQRT(3)</f>
        <v>8.7395335088220296</v>
      </c>
      <c r="N229">
        <f t="shared" ref="N229:T229" si="139">STDEV(W217,W204,W191)/SQRT(3)</f>
        <v>5.0558956906442347</v>
      </c>
      <c r="O229">
        <f t="shared" si="139"/>
        <v>8.7963979114362409</v>
      </c>
      <c r="P229">
        <f t="shared" si="139"/>
        <v>5.2160502927129286</v>
      </c>
      <c r="Q229">
        <f t="shared" si="139"/>
        <v>2.3315456402395145</v>
      </c>
      <c r="R229">
        <f t="shared" si="139"/>
        <v>8.4297217195071639</v>
      </c>
      <c r="S229">
        <f t="shared" si="139"/>
        <v>1.9780509636702803</v>
      </c>
      <c r="T229">
        <f t="shared" si="139"/>
        <v>10.6413608711715</v>
      </c>
    </row>
    <row r="230" spans="1:20" x14ac:dyDescent="0.25">
      <c r="A230" t="s">
        <v>1659</v>
      </c>
      <c r="B230">
        <f t="shared" ref="B230:B234" si="140">AVERAGE(V218,V205,V192)</f>
        <v>92.161063011068833</v>
      </c>
      <c r="C230">
        <f t="shared" ref="C230:C234" si="141">AVERAGE(W218,W205,W192)</f>
        <v>0</v>
      </c>
      <c r="D230">
        <f t="shared" ref="D230:D234" si="142">AVERAGE(X218,X205,X192)</f>
        <v>36.528415271877414</v>
      </c>
      <c r="E230">
        <f t="shared" ref="E230:E234" si="143">AVERAGE(Y218,Y205,Y192)</f>
        <v>78.33951921720022</v>
      </c>
      <c r="F230">
        <f t="shared" ref="F230:F234" si="144">AVERAGE(Z218,Z205,Z192)</f>
        <v>94.320885033971251</v>
      </c>
      <c r="G230">
        <f t="shared" ref="G230:G234" si="145">AVERAGE(AA218,AA205,AA192)</f>
        <v>100.96791900190613</v>
      </c>
      <c r="H230">
        <f t="shared" ref="H230:H234" si="146">AVERAGE(AB218,AB205,AB192)</f>
        <v>92.209775451020789</v>
      </c>
      <c r="I230">
        <f t="shared" ref="I230:I234" si="147">AVERAGE(AC218,AC205,AC192)</f>
        <v>96.248437114602339</v>
      </c>
      <c r="L230" t="s">
        <v>1659</v>
      </c>
      <c r="M230">
        <f t="shared" ref="M230:M234" si="148">STDEV(V218,V205,V192)/SQRT(3)</f>
        <v>7.483811252303302</v>
      </c>
      <c r="N230">
        <f t="shared" ref="N230:N234" si="149">STDEV(W218,W205,W192)/SQRT(3)</f>
        <v>0</v>
      </c>
      <c r="O230">
        <f t="shared" ref="O230:O234" si="150">STDEV(X218,X205,X192)/SQRT(3)</f>
        <v>4.7010403349460663</v>
      </c>
      <c r="P230">
        <f t="shared" ref="P230:P234" si="151">STDEV(Y218,Y205,Y192)/SQRT(3)</f>
        <v>4.9029012306255666</v>
      </c>
      <c r="Q230">
        <f t="shared" ref="Q230:Q234" si="152">STDEV(Z218,Z205,Z192)/SQRT(3)</f>
        <v>6.1198935412417601</v>
      </c>
      <c r="R230">
        <f t="shared" ref="R230:R234" si="153">STDEV(AA218,AA205,AA192)/SQRT(3)</f>
        <v>5.8374011765580915</v>
      </c>
      <c r="S230">
        <f t="shared" ref="S230:S234" si="154">STDEV(AB218,AB205,AB192)/SQRT(3)</f>
        <v>5.1309478750668802</v>
      </c>
      <c r="T230">
        <f t="shared" ref="T230:T234" si="155">STDEV(AC218,AC205,AC192)/SQRT(3)</f>
        <v>10.351298939945723</v>
      </c>
    </row>
    <row r="231" spans="1:20" x14ac:dyDescent="0.25">
      <c r="A231" t="s">
        <v>1660</v>
      </c>
      <c r="B231">
        <f t="shared" si="140"/>
        <v>115.89532132244057</v>
      </c>
      <c r="C231">
        <f t="shared" si="141"/>
        <v>79.914548058825901</v>
      </c>
      <c r="D231">
        <f t="shared" si="142"/>
        <v>98.344517906846875</v>
      </c>
      <c r="E231">
        <f t="shared" si="143"/>
        <v>85.594181488327536</v>
      </c>
      <c r="F231">
        <f t="shared" si="144"/>
        <v>90.181129935779083</v>
      </c>
      <c r="G231">
        <f t="shared" si="145"/>
        <v>96.173558114268744</v>
      </c>
      <c r="H231">
        <f t="shared" si="146"/>
        <v>102.99677850048023</v>
      </c>
      <c r="I231">
        <f t="shared" si="147"/>
        <v>93.518391858841184</v>
      </c>
      <c r="L231" t="s">
        <v>1660</v>
      </c>
      <c r="M231">
        <f t="shared" si="148"/>
        <v>10.548998269769353</v>
      </c>
      <c r="N231">
        <f t="shared" si="149"/>
        <v>9.1023856391060924</v>
      </c>
      <c r="O231">
        <f t="shared" si="150"/>
        <v>9.9019632792848373</v>
      </c>
      <c r="P231">
        <f t="shared" si="151"/>
        <v>6.7716889612039326</v>
      </c>
      <c r="Q231">
        <f t="shared" si="152"/>
        <v>13.60907305793655</v>
      </c>
      <c r="R231">
        <f t="shared" si="153"/>
        <v>6.0355420595360769</v>
      </c>
      <c r="S231">
        <f t="shared" si="154"/>
        <v>3.4815694000115349</v>
      </c>
      <c r="T231">
        <f t="shared" si="155"/>
        <v>8.6750340811668778</v>
      </c>
    </row>
    <row r="232" spans="1:20" x14ac:dyDescent="0.25">
      <c r="A232" t="s">
        <v>1661</v>
      </c>
      <c r="B232">
        <f t="shared" si="140"/>
        <v>101.04452652888308</v>
      </c>
      <c r="C232">
        <f t="shared" si="141"/>
        <v>101.29787287898633</v>
      </c>
      <c r="D232">
        <f t="shared" si="142"/>
        <v>96.908050470026481</v>
      </c>
      <c r="E232">
        <f t="shared" si="143"/>
        <v>95.987484637470445</v>
      </c>
      <c r="F232">
        <f t="shared" si="144"/>
        <v>99.619539039045321</v>
      </c>
      <c r="G232">
        <f t="shared" si="145"/>
        <v>88.539536725893143</v>
      </c>
      <c r="H232">
        <f t="shared" si="146"/>
        <v>106.29396956484986</v>
      </c>
      <c r="I232">
        <f t="shared" si="147"/>
        <v>99.023138373868164</v>
      </c>
      <c r="L232" t="s">
        <v>1661</v>
      </c>
      <c r="M232">
        <f t="shared" si="148"/>
        <v>9.6128646717517316</v>
      </c>
      <c r="N232">
        <f t="shared" si="149"/>
        <v>4.7682663107410512</v>
      </c>
      <c r="O232">
        <f t="shared" si="150"/>
        <v>5.649291967186084</v>
      </c>
      <c r="P232">
        <f t="shared" si="151"/>
        <v>6.7568696179661041</v>
      </c>
      <c r="Q232">
        <f t="shared" si="152"/>
        <v>0.80849807685332831</v>
      </c>
      <c r="R232">
        <f t="shared" si="153"/>
        <v>8.0838637021014517</v>
      </c>
      <c r="S232">
        <f t="shared" si="154"/>
        <v>7.4183597904964049</v>
      </c>
      <c r="T232">
        <f t="shared" si="155"/>
        <v>6.2664518264895452</v>
      </c>
    </row>
    <row r="233" spans="1:20" x14ac:dyDescent="0.25">
      <c r="A233" t="s">
        <v>1662</v>
      </c>
      <c r="B233">
        <f t="shared" si="140"/>
        <v>97.959233847490353</v>
      </c>
      <c r="C233">
        <f t="shared" si="141"/>
        <v>107.73033547951685</v>
      </c>
      <c r="D233">
        <f t="shared" si="142"/>
        <v>114.02409085684332</v>
      </c>
      <c r="E233">
        <f t="shared" si="143"/>
        <v>101.08431077190907</v>
      </c>
      <c r="F233">
        <f t="shared" si="144"/>
        <v>99.355508513152543</v>
      </c>
      <c r="G233">
        <f t="shared" si="145"/>
        <v>97.90812542392257</v>
      </c>
      <c r="H233">
        <f t="shared" si="146"/>
        <v>106.60081817006687</v>
      </c>
      <c r="I233">
        <f t="shared" si="147"/>
        <v>90.586394912228897</v>
      </c>
      <c r="L233" t="s">
        <v>1662</v>
      </c>
      <c r="M233">
        <f t="shared" si="148"/>
        <v>3.8034604528531779</v>
      </c>
      <c r="N233">
        <f t="shared" si="149"/>
        <v>2.770264603752735</v>
      </c>
      <c r="O233">
        <f t="shared" si="150"/>
        <v>3.8379988697844278</v>
      </c>
      <c r="P233">
        <f t="shared" si="151"/>
        <v>7.2867116303227295</v>
      </c>
      <c r="Q233">
        <f t="shared" si="152"/>
        <v>1.7046177603337953</v>
      </c>
      <c r="R233">
        <f t="shared" si="153"/>
        <v>2.7277716397166376</v>
      </c>
      <c r="S233">
        <f t="shared" si="154"/>
        <v>5.7318732616470784</v>
      </c>
      <c r="T233">
        <f t="shared" si="155"/>
        <v>8.6642492197128806</v>
      </c>
    </row>
    <row r="234" spans="1:20" x14ac:dyDescent="0.25">
      <c r="A234" t="s">
        <v>1663</v>
      </c>
      <c r="B234">
        <f t="shared" si="140"/>
        <v>6.7149150029909412</v>
      </c>
      <c r="C234">
        <f t="shared" si="141"/>
        <v>94.70914093841408</v>
      </c>
      <c r="D234">
        <f t="shared" si="142"/>
        <v>103.84260351114438</v>
      </c>
      <c r="E234">
        <f t="shared" si="143"/>
        <v>96.039946146014515</v>
      </c>
      <c r="F234">
        <f t="shared" si="144"/>
        <v>91.641046569425157</v>
      </c>
      <c r="G234">
        <f t="shared" si="145"/>
        <v>89.588946568550966</v>
      </c>
      <c r="H234">
        <f t="shared" si="146"/>
        <v>98.971519403257346</v>
      </c>
      <c r="I234">
        <f t="shared" si="147"/>
        <v>85.885526167407306</v>
      </c>
      <c r="L234" t="s">
        <v>1663</v>
      </c>
      <c r="M234">
        <f t="shared" si="148"/>
        <v>0.85123192352187227</v>
      </c>
      <c r="N234">
        <f t="shared" si="149"/>
        <v>6.7922628080956233</v>
      </c>
      <c r="O234">
        <f t="shared" si="150"/>
        <v>3.5299693631124311</v>
      </c>
      <c r="P234">
        <f t="shared" si="151"/>
        <v>2.9830831539052634</v>
      </c>
      <c r="Q234">
        <f t="shared" si="152"/>
        <v>6.7333274122902145</v>
      </c>
      <c r="R234">
        <f t="shared" si="153"/>
        <v>5.5023324861081324</v>
      </c>
      <c r="S234">
        <f t="shared" si="154"/>
        <v>5.5764149385936825</v>
      </c>
      <c r="T234">
        <f t="shared" si="155"/>
        <v>12.464395502442649</v>
      </c>
    </row>
    <row r="239" spans="1:20" x14ac:dyDescent="0.25">
      <c r="A239" s="7" t="s">
        <v>8</v>
      </c>
    </row>
    <row r="240" spans="1:20" x14ac:dyDescent="0.25">
      <c r="A240" s="37" t="s">
        <v>1806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1801</v>
      </c>
      <c r="B241">
        <f>$I$103</f>
        <v>72.689154806052272</v>
      </c>
      <c r="C241">
        <f>$I$165</f>
        <v>5.8698095084608353</v>
      </c>
      <c r="D241">
        <f>$I$229</f>
        <v>98.97040264468562</v>
      </c>
    </row>
    <row r="242" spans="1:4" x14ac:dyDescent="0.25">
      <c r="A242" t="s">
        <v>1802</v>
      </c>
      <c r="B242">
        <f>$H$103</f>
        <v>80.658363344168592</v>
      </c>
      <c r="C242">
        <f>$H$165</f>
        <v>5.6812512667948107</v>
      </c>
      <c r="D242">
        <f>$H$229</f>
        <v>97.372933428756411</v>
      </c>
    </row>
    <row r="243" spans="1:4" x14ac:dyDescent="0.25">
      <c r="A243" t="s">
        <v>1805</v>
      </c>
      <c r="B243">
        <f>$G$103</f>
        <v>101.99076863954561</v>
      </c>
      <c r="C243">
        <f>$G$165</f>
        <v>6.8063873812435807</v>
      </c>
      <c r="D243">
        <f>$G$229</f>
        <v>89.825368474086645</v>
      </c>
    </row>
    <row r="244" spans="1:4" x14ac:dyDescent="0.25">
      <c r="A244" t="s">
        <v>1804</v>
      </c>
      <c r="B244">
        <f>$F$103</f>
        <v>79.548974318443527</v>
      </c>
      <c r="C244">
        <f>$F$165</f>
        <v>5.0885902375645564</v>
      </c>
      <c r="D244">
        <f>$F$229</f>
        <v>98.764597302744278</v>
      </c>
    </row>
    <row r="245" spans="1:4" x14ac:dyDescent="0.25">
      <c r="A245" t="s">
        <v>1803</v>
      </c>
      <c r="B245">
        <f>$E$103</f>
        <v>75.248558699352415</v>
      </c>
      <c r="C245">
        <f>$E$165</f>
        <v>5.5139113612583515</v>
      </c>
      <c r="D245">
        <f>$E$229</f>
        <v>93.803262817888708</v>
      </c>
    </row>
    <row r="246" spans="1:4" x14ac:dyDescent="0.25">
      <c r="A246" t="s">
        <v>1779</v>
      </c>
      <c r="B246">
        <f>$D$103</f>
        <v>51.720820946375682</v>
      </c>
      <c r="C246">
        <f>$D$165</f>
        <v>4.4780382007237582</v>
      </c>
      <c r="D246">
        <f>$D$229</f>
        <v>82.457020409167384</v>
      </c>
    </row>
    <row r="247" spans="1:4" x14ac:dyDescent="0.25">
      <c r="A247" t="s">
        <v>1785</v>
      </c>
      <c r="B247">
        <f>$C$103</f>
        <v>21.209019471729615</v>
      </c>
      <c r="C247">
        <f>$C$165</f>
        <v>5.270038870277193</v>
      </c>
      <c r="D247">
        <f>$C$229</f>
        <v>96.596783952270656</v>
      </c>
    </row>
    <row r="255" spans="1:4" x14ac:dyDescent="0.25">
      <c r="A255" s="7" t="s">
        <v>13</v>
      </c>
    </row>
    <row r="256" spans="1:4" x14ac:dyDescent="0.25">
      <c r="A256" s="37" t="s">
        <v>1806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1801</v>
      </c>
      <c r="B257">
        <f>$Q$103</f>
        <v>58.034668195362094</v>
      </c>
      <c r="C257">
        <f>$I$166</f>
        <v>7.2208811575635492</v>
      </c>
      <c r="D257">
        <f>$I$230</f>
        <v>96.248437114602339</v>
      </c>
    </row>
    <row r="258" spans="1:4" x14ac:dyDescent="0.25">
      <c r="A258" t="s">
        <v>1802</v>
      </c>
      <c r="B258">
        <f>$P$103</f>
        <v>56.008699023128948</v>
      </c>
      <c r="C258">
        <f>$H$166</f>
        <v>7.0775076544649282</v>
      </c>
      <c r="D258">
        <f>$H$230</f>
        <v>92.209775451020789</v>
      </c>
    </row>
    <row r="259" spans="1:4" x14ac:dyDescent="0.25">
      <c r="A259" t="s">
        <v>1805</v>
      </c>
      <c r="B259">
        <f>$O$103</f>
        <v>48.612681401703647</v>
      </c>
      <c r="C259">
        <f>$G$166</f>
        <v>7.4592313816961182</v>
      </c>
      <c r="D259">
        <f>$G$230</f>
        <v>100.96791900190613</v>
      </c>
    </row>
    <row r="260" spans="1:4" x14ac:dyDescent="0.25">
      <c r="A260" t="s">
        <v>1804</v>
      </c>
      <c r="B260">
        <f>$N$103</f>
        <v>17.714238834226887</v>
      </c>
      <c r="C260">
        <f>$F$166</f>
        <v>8.3515233632679458</v>
      </c>
      <c r="D260">
        <f>$F$230</f>
        <v>94.320885033971251</v>
      </c>
    </row>
    <row r="261" spans="1:4" x14ac:dyDescent="0.25">
      <c r="A261" t="s">
        <v>1803</v>
      </c>
      <c r="B261">
        <f>$M$103</f>
        <v>0</v>
      </c>
      <c r="C261">
        <f>$E$166</f>
        <v>10.973768093023248</v>
      </c>
      <c r="D261">
        <f>$E$230</f>
        <v>78.33951921720022</v>
      </c>
    </row>
    <row r="262" spans="1:4" x14ac:dyDescent="0.25">
      <c r="A262" t="s">
        <v>1779</v>
      </c>
      <c r="B262">
        <f>L103</f>
        <v>0</v>
      </c>
      <c r="C262">
        <f>$D$166</f>
        <v>13.458192765867992</v>
      </c>
      <c r="D262">
        <f>$D$230</f>
        <v>36.528415271877414</v>
      </c>
    </row>
    <row r="263" spans="1:4" x14ac:dyDescent="0.25">
      <c r="A263" t="s">
        <v>1785</v>
      </c>
      <c r="B263">
        <f>K103</f>
        <v>0</v>
      </c>
      <c r="C263">
        <v>29.710753759428851</v>
      </c>
      <c r="D263">
        <f>$C$230</f>
        <v>0</v>
      </c>
    </row>
    <row r="272" spans="1:4" x14ac:dyDescent="0.25">
      <c r="A272" s="7" t="s">
        <v>18</v>
      </c>
    </row>
    <row r="273" spans="1:4" x14ac:dyDescent="0.25">
      <c r="A273" s="37" t="s">
        <v>1806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1801</v>
      </c>
      <c r="B274">
        <f>$Y$103</f>
        <v>63.482095310895737</v>
      </c>
      <c r="C274">
        <f>I167</f>
        <v>4.5518289121436188</v>
      </c>
      <c r="D274">
        <f>I231</f>
        <v>93.518391858841184</v>
      </c>
    </row>
    <row r="275" spans="1:4" x14ac:dyDescent="0.25">
      <c r="A275" t="s">
        <v>1802</v>
      </c>
      <c r="B275">
        <f>X103</f>
        <v>86.294113813559534</v>
      </c>
      <c r="C275">
        <f>H167</f>
        <v>4.041182213989404</v>
      </c>
      <c r="D275">
        <f>H231</f>
        <v>102.99677850048023</v>
      </c>
    </row>
    <row r="276" spans="1:4" x14ac:dyDescent="0.25">
      <c r="A276" t="s">
        <v>1805</v>
      </c>
      <c r="B276">
        <f>W103</f>
        <v>63.859598017782879</v>
      </c>
      <c r="C276">
        <f>G167</f>
        <v>3.7916358809031414</v>
      </c>
      <c r="D276">
        <f>G231</f>
        <v>96.173558114268744</v>
      </c>
    </row>
    <row r="277" spans="1:4" x14ac:dyDescent="0.25">
      <c r="A277" t="s">
        <v>1804</v>
      </c>
      <c r="B277">
        <f>V103</f>
        <v>56.33387632448656</v>
      </c>
      <c r="C277">
        <f>F167</f>
        <v>3.6964788476479526</v>
      </c>
      <c r="D277">
        <f>F231</f>
        <v>90.181129935779083</v>
      </c>
    </row>
    <row r="278" spans="1:4" x14ac:dyDescent="0.25">
      <c r="A278" t="s">
        <v>1803</v>
      </c>
      <c r="B278">
        <f>U103</f>
        <v>42.128369104475183</v>
      </c>
      <c r="C278">
        <f>E167</f>
        <v>3.5971738109558591</v>
      </c>
      <c r="D278">
        <f>E231</f>
        <v>85.594181488327536</v>
      </c>
    </row>
    <row r="279" spans="1:4" x14ac:dyDescent="0.25">
      <c r="A279" t="s">
        <v>1779</v>
      </c>
      <c r="B279">
        <f>T103</f>
        <v>28.152576044974335</v>
      </c>
      <c r="C279">
        <f>D167</f>
        <v>3.4955030917365568</v>
      </c>
      <c r="D279">
        <f>D231</f>
        <v>98.344517906846875</v>
      </c>
    </row>
    <row r="280" spans="1:4" x14ac:dyDescent="0.25">
      <c r="A280" t="s">
        <v>1785</v>
      </c>
      <c r="B280">
        <f>S103</f>
        <v>0</v>
      </c>
      <c r="C280">
        <f>C167</f>
        <v>3.6211704018033459</v>
      </c>
      <c r="D280">
        <f>C231</f>
        <v>79.914548058825901</v>
      </c>
    </row>
    <row r="288" spans="1:4" x14ac:dyDescent="0.25">
      <c r="A288" s="7" t="s">
        <v>23</v>
      </c>
    </row>
    <row r="289" spans="1:4" x14ac:dyDescent="0.25">
      <c r="A289" s="37" t="s">
        <v>1806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1801</v>
      </c>
      <c r="B290">
        <f>$AG$103</f>
        <v>53.802180066745628</v>
      </c>
      <c r="C290">
        <f>I168</f>
        <v>4.6445130368641294</v>
      </c>
      <c r="D290">
        <f>I232</f>
        <v>99.023138373868164</v>
      </c>
    </row>
    <row r="291" spans="1:4" x14ac:dyDescent="0.25">
      <c r="A291" t="s">
        <v>1802</v>
      </c>
      <c r="B291">
        <f>$AF$103</f>
        <v>68.885646840973891</v>
      </c>
      <c r="C291">
        <f>H168</f>
        <v>4.5434448934326328</v>
      </c>
      <c r="D291">
        <f>H232</f>
        <v>106.29396956484986</v>
      </c>
    </row>
    <row r="292" spans="1:4" x14ac:dyDescent="0.25">
      <c r="A292" t="s">
        <v>1805</v>
      </c>
      <c r="B292">
        <f>AE103</f>
        <v>54.701111421653557</v>
      </c>
      <c r="C292">
        <f>G168</f>
        <v>4.2768909687246479</v>
      </c>
      <c r="D292">
        <f>G232</f>
        <v>88.539536725893143</v>
      </c>
    </row>
    <row r="293" spans="1:4" x14ac:dyDescent="0.25">
      <c r="A293" t="s">
        <v>1804</v>
      </c>
      <c r="B293">
        <f>AD103</f>
        <v>44.97737394681527</v>
      </c>
      <c r="C293">
        <f>F168</f>
        <v>4.6695816410817743</v>
      </c>
      <c r="D293">
        <f>F232</f>
        <v>99.619539039045321</v>
      </c>
    </row>
    <row r="294" spans="1:4" x14ac:dyDescent="0.25">
      <c r="A294" t="s">
        <v>1803</v>
      </c>
      <c r="B294">
        <f>AC103</f>
        <v>58.079944688545233</v>
      </c>
      <c r="C294">
        <f>E168</f>
        <v>4.4814210336478295</v>
      </c>
      <c r="D294">
        <f>E232</f>
        <v>95.987484637470445</v>
      </c>
    </row>
    <row r="295" spans="1:4" x14ac:dyDescent="0.25">
      <c r="A295" t="s">
        <v>1779</v>
      </c>
      <c r="B295">
        <f>AB103</f>
        <v>12.785676131676611</v>
      </c>
      <c r="C295">
        <f>D168</f>
        <v>4.3097314149479393</v>
      </c>
      <c r="D295">
        <f>D232</f>
        <v>96.908050470026481</v>
      </c>
    </row>
    <row r="296" spans="1:4" x14ac:dyDescent="0.25">
      <c r="A296" t="s">
        <v>1785</v>
      </c>
      <c r="B296">
        <f>AA103</f>
        <v>0</v>
      </c>
      <c r="C296">
        <f>C168</f>
        <v>4.1910006506144191</v>
      </c>
      <c r="D296">
        <f>C232</f>
        <v>101.29787287898633</v>
      </c>
    </row>
    <row r="306" spans="1:4" x14ac:dyDescent="0.25">
      <c r="A306" s="7" t="s">
        <v>118</v>
      </c>
    </row>
    <row r="307" spans="1:4" x14ac:dyDescent="0.25">
      <c r="A307" s="37" t="s">
        <v>1806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1801</v>
      </c>
      <c r="B308">
        <f>AO103</f>
        <v>45.697961624390253</v>
      </c>
      <c r="C308">
        <f>I169</f>
        <v>5.3822131413007979</v>
      </c>
      <c r="D308">
        <f>I233</f>
        <v>90.586394912228897</v>
      </c>
    </row>
    <row r="309" spans="1:4" x14ac:dyDescent="0.25">
      <c r="A309" t="s">
        <v>1802</v>
      </c>
      <c r="B309">
        <f>AN103</f>
        <v>56.036138885718096</v>
      </c>
      <c r="C309">
        <f>H169</f>
        <v>4.4591158818769587</v>
      </c>
      <c r="D309">
        <f>H233</f>
        <v>106.60081817006687</v>
      </c>
    </row>
    <row r="310" spans="1:4" x14ac:dyDescent="0.25">
      <c r="A310" t="s">
        <v>1805</v>
      </c>
      <c r="B310">
        <f>AM103</f>
        <v>75.008268098753476</v>
      </c>
      <c r="C310">
        <f>G169</f>
        <v>4.1067182621011051</v>
      </c>
      <c r="D310">
        <f>G233</f>
        <v>97.90812542392257</v>
      </c>
    </row>
    <row r="311" spans="1:4" x14ac:dyDescent="0.25">
      <c r="A311" t="s">
        <v>1804</v>
      </c>
      <c r="B311">
        <f>AL103</f>
        <v>130.97058433075907</v>
      </c>
      <c r="C311">
        <f>F169</f>
        <v>4.5179919030155817</v>
      </c>
      <c r="D311">
        <f>F233</f>
        <v>99.355508513152543</v>
      </c>
    </row>
    <row r="312" spans="1:4" x14ac:dyDescent="0.25">
      <c r="A312" t="s">
        <v>1803</v>
      </c>
      <c r="B312">
        <f>AK103</f>
        <v>106.22154197619818</v>
      </c>
      <c r="C312">
        <f>E169</f>
        <v>4.487710790031735</v>
      </c>
      <c r="D312">
        <f>E233</f>
        <v>101.08431077190907</v>
      </c>
    </row>
    <row r="313" spans="1:4" x14ac:dyDescent="0.25">
      <c r="A313" t="s">
        <v>1779</v>
      </c>
      <c r="B313">
        <f>$AJ$103</f>
        <v>109.71263129172223</v>
      </c>
      <c r="C313">
        <f>D169</f>
        <v>4.3141366777455792</v>
      </c>
      <c r="D313">
        <f>D233</f>
        <v>114.02409085684332</v>
      </c>
    </row>
    <row r="314" spans="1:4" x14ac:dyDescent="0.25">
      <c r="A314" t="s">
        <v>1785</v>
      </c>
      <c r="B314">
        <f>$AI$103</f>
        <v>74.131285781531659</v>
      </c>
      <c r="C314">
        <f>C169</f>
        <v>4.4493050558034692</v>
      </c>
      <c r="D314">
        <f>C233</f>
        <v>107.73033547951685</v>
      </c>
    </row>
    <row r="324" spans="1:4" x14ac:dyDescent="0.25">
      <c r="A324" s="7" t="s">
        <v>532</v>
      </c>
    </row>
    <row r="325" spans="1:4" x14ac:dyDescent="0.25">
      <c r="A325" s="37" t="s">
        <v>1806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1801</v>
      </c>
      <c r="B326">
        <f>AW103</f>
        <v>75.261815445196291</v>
      </c>
      <c r="C326">
        <f>I170</f>
        <v>6.3329826874307713</v>
      </c>
      <c r="D326">
        <f>I234</f>
        <v>85.885526167407306</v>
      </c>
    </row>
    <row r="327" spans="1:4" x14ac:dyDescent="0.25">
      <c r="A327" t="s">
        <v>1802</v>
      </c>
      <c r="B327">
        <f>AV103</f>
        <v>72.185735839748972</v>
      </c>
      <c r="C327">
        <f>H170</f>
        <v>5.1879810123005079</v>
      </c>
      <c r="D327">
        <f>H234</f>
        <v>98.971519403257346</v>
      </c>
    </row>
    <row r="328" spans="1:4" x14ac:dyDescent="0.25">
      <c r="A328" t="s">
        <v>1805</v>
      </c>
      <c r="B328">
        <f>AU103</f>
        <v>77.19787943522725</v>
      </c>
      <c r="C328">
        <f>G170</f>
        <v>5.0496700298439832</v>
      </c>
      <c r="D328">
        <f>G234</f>
        <v>89.588946568550966</v>
      </c>
    </row>
    <row r="329" spans="1:4" x14ac:dyDescent="0.25">
      <c r="A329" t="s">
        <v>1804</v>
      </c>
      <c r="B329">
        <f>AT103</f>
        <v>70.230649240190289</v>
      </c>
      <c r="C329">
        <f>F170</f>
        <v>5.2989871991024895</v>
      </c>
      <c r="D329">
        <f>F234</f>
        <v>91.641046569425157</v>
      </c>
    </row>
    <row r="330" spans="1:4" x14ac:dyDescent="0.25">
      <c r="A330" t="s">
        <v>1803</v>
      </c>
      <c r="B330">
        <f>AS103</f>
        <v>81.721455093431757</v>
      </c>
      <c r="C330">
        <f>E170</f>
        <v>4.9819368600677185</v>
      </c>
      <c r="D330">
        <f>E234</f>
        <v>96.039946146014515</v>
      </c>
    </row>
    <row r="331" spans="1:4" x14ac:dyDescent="0.25">
      <c r="A331" t="s">
        <v>1779</v>
      </c>
      <c r="B331">
        <f>AR103</f>
        <v>49.195908513505145</v>
      </c>
      <c r="C331">
        <f>D170</f>
        <v>4.547289059695605</v>
      </c>
      <c r="D331">
        <f>D234</f>
        <v>103.84260351114438</v>
      </c>
    </row>
    <row r="332" spans="1:4" x14ac:dyDescent="0.25">
      <c r="A332" t="s">
        <v>1785</v>
      </c>
      <c r="B332">
        <f>$AQ$103</f>
        <v>0</v>
      </c>
      <c r="C332">
        <f>C170</f>
        <v>4.8888061590502883</v>
      </c>
      <c r="D332">
        <f>C234</f>
        <v>94.70914093841408</v>
      </c>
    </row>
  </sheetData>
  <mergeCells count="20">
    <mergeCell ref="C179:I179"/>
    <mergeCell ref="C180:I180"/>
    <mergeCell ref="C181:I181"/>
    <mergeCell ref="B182:D182"/>
    <mergeCell ref="C118:I118"/>
    <mergeCell ref="B119:D119"/>
    <mergeCell ref="C176:I176"/>
    <mergeCell ref="C177:I177"/>
    <mergeCell ref="C178:I178"/>
    <mergeCell ref="C113:I113"/>
    <mergeCell ref="C114:I114"/>
    <mergeCell ref="C115:I115"/>
    <mergeCell ref="C116:I116"/>
    <mergeCell ref="C117:I117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332"/>
  <sheetViews>
    <sheetView topLeftCell="A82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4.85546875" customWidth="1"/>
  </cols>
  <sheetData>
    <row r="1" spans="1:12" x14ac:dyDescent="0.25">
      <c r="A1" s="7" t="s">
        <v>1677</v>
      </c>
      <c r="B1" s="17"/>
      <c r="I1" s="7" t="s">
        <v>1678</v>
      </c>
      <c r="J1" t="s">
        <v>1812</v>
      </c>
      <c r="K1" s="7" t="s">
        <v>1679</v>
      </c>
      <c r="L1" t="s">
        <v>1815</v>
      </c>
    </row>
    <row r="2" spans="1:12" x14ac:dyDescent="0.25">
      <c r="A2" s="7" t="s">
        <v>1680</v>
      </c>
      <c r="B2" s="17"/>
      <c r="J2" t="s">
        <v>1813</v>
      </c>
      <c r="L2" t="s">
        <v>1816</v>
      </c>
    </row>
    <row r="3" spans="1:12" x14ac:dyDescent="0.25">
      <c r="A3" s="20" t="s">
        <v>1681</v>
      </c>
      <c r="B3" s="17">
        <v>42171</v>
      </c>
      <c r="C3" s="17"/>
      <c r="J3" t="s">
        <v>1814</v>
      </c>
      <c r="L3" t="s">
        <v>1817</v>
      </c>
    </row>
    <row r="4" spans="1:12" x14ac:dyDescent="0.25">
      <c r="A4" s="7" t="s">
        <v>1682</v>
      </c>
      <c r="B4" s="17">
        <v>42158</v>
      </c>
      <c r="C4" s="17"/>
      <c r="I4" s="7" t="s">
        <v>1683</v>
      </c>
      <c r="J4" t="s">
        <v>1825</v>
      </c>
    </row>
    <row r="5" spans="1:12" x14ac:dyDescent="0.25">
      <c r="J5" s="7" t="s">
        <v>1684</v>
      </c>
      <c r="K5" s="40" t="s">
        <v>1873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6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11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16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21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116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530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s="23" t="s">
        <v>1</v>
      </c>
      <c r="B23" s="23" t="s">
        <v>2</v>
      </c>
      <c r="C23" s="23">
        <v>20</v>
      </c>
      <c r="D23" s="23" t="s">
        <v>6</v>
      </c>
      <c r="E23" s="24">
        <v>20764</v>
      </c>
      <c r="F23" s="23" t="s">
        <v>7</v>
      </c>
      <c r="G23" s="23" t="s">
        <v>8</v>
      </c>
      <c r="H23">
        <v>213.66</v>
      </c>
    </row>
    <row r="24" spans="1:9" x14ac:dyDescent="0.25">
      <c r="A24" s="23" t="s">
        <v>1</v>
      </c>
      <c r="B24" s="23" t="s">
        <v>9</v>
      </c>
      <c r="C24" s="23">
        <v>20</v>
      </c>
      <c r="D24" s="23" t="s">
        <v>11</v>
      </c>
      <c r="E24" s="24">
        <v>20653</v>
      </c>
      <c r="F24" s="23" t="s">
        <v>12</v>
      </c>
      <c r="G24" s="23" t="s">
        <v>13</v>
      </c>
      <c r="H24">
        <v>407.97899999999998</v>
      </c>
    </row>
    <row r="25" spans="1:9" x14ac:dyDescent="0.25">
      <c r="A25" s="23" t="s">
        <v>1</v>
      </c>
      <c r="B25" s="23" t="s">
        <v>14</v>
      </c>
      <c r="C25" s="23">
        <v>20</v>
      </c>
      <c r="D25" s="23" t="s">
        <v>16</v>
      </c>
      <c r="E25" s="24">
        <v>47339</v>
      </c>
      <c r="F25" s="23" t="s">
        <v>17</v>
      </c>
      <c r="G25" s="23" t="s">
        <v>18</v>
      </c>
      <c r="H25">
        <v>576.67600000000004</v>
      </c>
    </row>
    <row r="26" spans="1:9" x14ac:dyDescent="0.25">
      <c r="A26" s="23" t="s">
        <v>1</v>
      </c>
      <c r="B26" s="23" t="s">
        <v>19</v>
      </c>
      <c r="C26" s="23">
        <v>20</v>
      </c>
      <c r="D26" s="23" t="s">
        <v>21</v>
      </c>
      <c r="E26" s="24">
        <v>32398</v>
      </c>
      <c r="F26" s="23" t="s">
        <v>22</v>
      </c>
      <c r="G26" s="23" t="s">
        <v>23</v>
      </c>
      <c r="H26">
        <v>248.19</v>
      </c>
    </row>
    <row r="27" spans="1:9" x14ac:dyDescent="0.25">
      <c r="A27" s="23" t="s">
        <v>1</v>
      </c>
      <c r="B27" s="23" t="s">
        <v>114</v>
      </c>
      <c r="C27" s="23">
        <v>20</v>
      </c>
      <c r="D27" s="23" t="s">
        <v>116</v>
      </c>
      <c r="E27" s="24">
        <v>20160</v>
      </c>
      <c r="F27" s="23" t="s">
        <v>117</v>
      </c>
      <c r="G27" s="23" t="s">
        <v>118</v>
      </c>
      <c r="H27">
        <v>422.87</v>
      </c>
    </row>
    <row r="28" spans="1:9" x14ac:dyDescent="0.25">
      <c r="A28" s="23" t="s">
        <v>484</v>
      </c>
      <c r="B28" s="23" t="s">
        <v>59</v>
      </c>
      <c r="C28" s="23">
        <v>20</v>
      </c>
      <c r="D28" s="23" t="s">
        <v>530</v>
      </c>
      <c r="E28" s="24">
        <v>32649</v>
      </c>
      <c r="F28" s="23" t="s">
        <v>531</v>
      </c>
      <c r="G28" s="23" t="s">
        <v>532</v>
      </c>
      <c r="H28">
        <v>331.40600000000001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1812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1820</v>
      </c>
    </row>
    <row r="36" spans="1:49" x14ac:dyDescent="0.25">
      <c r="A36" t="s">
        <v>1709</v>
      </c>
      <c r="B36" s="38">
        <v>42171.127384259256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14</v>
      </c>
      <c r="C40">
        <v>12</v>
      </c>
      <c r="D40" s="40">
        <v>6</v>
      </c>
      <c r="E40" s="40">
        <v>7</v>
      </c>
      <c r="F40" s="40">
        <v>9</v>
      </c>
      <c r="G40">
        <v>12</v>
      </c>
      <c r="H40">
        <v>11</v>
      </c>
      <c r="I40">
        <v>13</v>
      </c>
      <c r="J40" s="40">
        <v>9</v>
      </c>
      <c r="K40">
        <v>12</v>
      </c>
      <c r="L40">
        <v>12</v>
      </c>
      <c r="M40" s="40">
        <v>7</v>
      </c>
      <c r="N40">
        <v>10</v>
      </c>
      <c r="O40">
        <v>10</v>
      </c>
      <c r="P40" s="40">
        <v>6</v>
      </c>
      <c r="Q40" s="40">
        <v>9</v>
      </c>
      <c r="R40">
        <v>15</v>
      </c>
      <c r="S40">
        <v>12</v>
      </c>
      <c r="T40" s="40">
        <v>8</v>
      </c>
      <c r="U40" s="40">
        <v>9</v>
      </c>
      <c r="V40" s="40">
        <v>7</v>
      </c>
      <c r="W40" s="40">
        <v>5</v>
      </c>
      <c r="X40" s="40">
        <v>6</v>
      </c>
      <c r="Y40" s="40">
        <v>3</v>
      </c>
      <c r="Z40">
        <v>15</v>
      </c>
      <c r="AA40">
        <v>14</v>
      </c>
      <c r="AB40" s="40">
        <v>9</v>
      </c>
      <c r="AC40">
        <v>11</v>
      </c>
      <c r="AD40">
        <v>12</v>
      </c>
      <c r="AE40" s="40">
        <v>5</v>
      </c>
      <c r="AF40" s="40">
        <v>5</v>
      </c>
      <c r="AG40" s="40">
        <v>6</v>
      </c>
      <c r="AH40" s="40">
        <v>8</v>
      </c>
      <c r="AI40" s="40">
        <v>8</v>
      </c>
      <c r="AJ40">
        <v>11</v>
      </c>
      <c r="AK40" s="40">
        <v>8</v>
      </c>
      <c r="AL40">
        <v>11</v>
      </c>
      <c r="AM40" s="40">
        <v>5</v>
      </c>
      <c r="AN40" s="40">
        <v>4</v>
      </c>
      <c r="AO40">
        <v>12</v>
      </c>
      <c r="AP40">
        <v>10</v>
      </c>
      <c r="AQ40">
        <v>10</v>
      </c>
      <c r="AR40">
        <v>11</v>
      </c>
      <c r="AS40">
        <v>13</v>
      </c>
      <c r="AT40">
        <v>12</v>
      </c>
      <c r="AU40">
        <v>10</v>
      </c>
      <c r="AV40" s="40">
        <v>9</v>
      </c>
      <c r="AW40" s="40">
        <v>9</v>
      </c>
    </row>
    <row r="41" spans="1:49" x14ac:dyDescent="0.25">
      <c r="A41" t="s">
        <v>1764</v>
      </c>
      <c r="B41">
        <v>64.320999999999998</v>
      </c>
      <c r="C41">
        <v>68.271000000000001</v>
      </c>
      <c r="D41">
        <v>34.603999999999999</v>
      </c>
      <c r="E41">
        <v>40.335999999999999</v>
      </c>
      <c r="F41">
        <v>38.456000000000003</v>
      </c>
      <c r="G41">
        <v>68.424999999999997</v>
      </c>
      <c r="H41">
        <v>25.486000000000001</v>
      </c>
      <c r="I41">
        <v>50.1</v>
      </c>
      <c r="J41">
        <v>69.680999999999997</v>
      </c>
      <c r="K41">
        <v>79.995999999999995</v>
      </c>
      <c r="L41">
        <v>62.027000000000001</v>
      </c>
      <c r="M41">
        <v>21.861000000000001</v>
      </c>
      <c r="N41">
        <v>57.92</v>
      </c>
      <c r="O41">
        <v>64.44</v>
      </c>
      <c r="P41">
        <v>47.741999999999997</v>
      </c>
      <c r="Q41">
        <v>55.793999999999997</v>
      </c>
      <c r="R41">
        <v>66.584999999999994</v>
      </c>
      <c r="S41">
        <v>23.734999999999999</v>
      </c>
      <c r="T41">
        <v>20.259</v>
      </c>
      <c r="U41">
        <v>44.5</v>
      </c>
      <c r="V41">
        <v>59.886000000000003</v>
      </c>
      <c r="W41">
        <v>72.430000000000007</v>
      </c>
      <c r="X41">
        <v>96.525000000000006</v>
      </c>
      <c r="Y41">
        <v>35.799999999999997</v>
      </c>
      <c r="Z41">
        <v>51.243000000000002</v>
      </c>
      <c r="AA41">
        <v>69.587999999999994</v>
      </c>
      <c r="AB41">
        <v>35.869</v>
      </c>
      <c r="AC41">
        <v>43.110999999999997</v>
      </c>
      <c r="AD41">
        <v>68.328999999999994</v>
      </c>
      <c r="AE41">
        <v>39.774999999999999</v>
      </c>
      <c r="AF41">
        <v>50.13</v>
      </c>
      <c r="AG41">
        <v>49.496000000000002</v>
      </c>
      <c r="AH41">
        <v>105.71599999999999</v>
      </c>
      <c r="AI41">
        <v>60.944000000000003</v>
      </c>
      <c r="AJ41">
        <v>45.459000000000003</v>
      </c>
      <c r="AK41">
        <v>26.571999999999999</v>
      </c>
      <c r="AL41">
        <v>36.35</v>
      </c>
      <c r="AM41">
        <v>46.005000000000003</v>
      </c>
      <c r="AN41">
        <v>97.363</v>
      </c>
      <c r="AO41">
        <v>34.56</v>
      </c>
      <c r="AP41">
        <v>60.698</v>
      </c>
      <c r="AQ41">
        <v>56.015000000000001</v>
      </c>
      <c r="AR41">
        <v>50.838999999999999</v>
      </c>
      <c r="AS41">
        <v>46.536999999999999</v>
      </c>
      <c r="AT41">
        <v>74.853999999999999</v>
      </c>
      <c r="AU41">
        <v>64.875</v>
      </c>
      <c r="AV41">
        <v>39.947000000000003</v>
      </c>
      <c r="AW41">
        <v>72.933000000000007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1819</v>
      </c>
    </row>
    <row r="44" spans="1:49" x14ac:dyDescent="0.25">
      <c r="A44" t="s">
        <v>1709</v>
      </c>
      <c r="B44" s="38">
        <v>42171.127395833333</v>
      </c>
    </row>
    <row r="45" spans="1:49" x14ac:dyDescent="0.25">
      <c r="A45" t="s">
        <v>1710</v>
      </c>
      <c r="B45">
        <v>2401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13</v>
      </c>
      <c r="C48">
        <v>3</v>
      </c>
      <c r="D48">
        <v>5</v>
      </c>
      <c r="E48">
        <v>7</v>
      </c>
      <c r="F48">
        <v>9</v>
      </c>
      <c r="G48">
        <v>12</v>
      </c>
      <c r="H48">
        <v>11</v>
      </c>
      <c r="I48">
        <v>13</v>
      </c>
      <c r="J48">
        <v>9</v>
      </c>
      <c r="K48">
        <v>0</v>
      </c>
      <c r="L48">
        <v>0</v>
      </c>
      <c r="M48">
        <v>0</v>
      </c>
      <c r="N48">
        <v>4</v>
      </c>
      <c r="O48">
        <v>10</v>
      </c>
      <c r="P48">
        <v>5</v>
      </c>
      <c r="Q48">
        <v>9</v>
      </c>
      <c r="R48">
        <v>14</v>
      </c>
      <c r="S48">
        <v>0</v>
      </c>
      <c r="T48">
        <v>0</v>
      </c>
      <c r="U48">
        <v>5</v>
      </c>
      <c r="V48">
        <v>6</v>
      </c>
      <c r="W48">
        <v>4</v>
      </c>
      <c r="X48">
        <v>6</v>
      </c>
      <c r="Y48">
        <v>3</v>
      </c>
      <c r="Z48">
        <v>15</v>
      </c>
      <c r="AA48">
        <v>0</v>
      </c>
      <c r="AB48">
        <v>0</v>
      </c>
      <c r="AC48">
        <v>3</v>
      </c>
      <c r="AD48">
        <v>11</v>
      </c>
      <c r="AE48">
        <v>4</v>
      </c>
      <c r="AF48">
        <v>4</v>
      </c>
      <c r="AG48">
        <v>6</v>
      </c>
      <c r="AH48">
        <v>8</v>
      </c>
      <c r="AI48">
        <v>7</v>
      </c>
      <c r="AJ48">
        <v>11</v>
      </c>
      <c r="AK48">
        <v>9</v>
      </c>
      <c r="AL48">
        <v>11</v>
      </c>
      <c r="AM48">
        <v>3</v>
      </c>
      <c r="AN48">
        <v>4</v>
      </c>
      <c r="AO48">
        <v>10</v>
      </c>
      <c r="AP48">
        <v>0</v>
      </c>
      <c r="AQ48">
        <v>0</v>
      </c>
      <c r="AR48">
        <v>8</v>
      </c>
      <c r="AS48">
        <v>9</v>
      </c>
      <c r="AT48">
        <v>11</v>
      </c>
      <c r="AU48">
        <v>10</v>
      </c>
      <c r="AV48">
        <v>8</v>
      </c>
      <c r="AW48">
        <v>9</v>
      </c>
    </row>
    <row r="49" spans="1:49" ht="14.25" customHeight="1" x14ac:dyDescent="0.25">
      <c r="A49" t="s">
        <v>1764</v>
      </c>
      <c r="B49">
        <v>54.546999999999997</v>
      </c>
      <c r="C49">
        <v>14.102</v>
      </c>
      <c r="D49">
        <v>10.096</v>
      </c>
      <c r="E49">
        <v>23.853999999999999</v>
      </c>
      <c r="F49">
        <v>36.656999999999996</v>
      </c>
      <c r="G49">
        <v>58.835999999999999</v>
      </c>
      <c r="H49">
        <v>25.074000000000002</v>
      </c>
      <c r="I49">
        <v>46.9</v>
      </c>
      <c r="J49">
        <v>35.902000000000001</v>
      </c>
      <c r="K49">
        <v>0</v>
      </c>
      <c r="L49">
        <v>0</v>
      </c>
      <c r="M49">
        <v>0</v>
      </c>
      <c r="N49">
        <v>21.678000000000001</v>
      </c>
      <c r="O49">
        <v>56.122</v>
      </c>
      <c r="P49">
        <v>29.027999999999999</v>
      </c>
      <c r="Q49">
        <v>36.720999999999997</v>
      </c>
      <c r="R49">
        <v>49.021000000000001</v>
      </c>
      <c r="S49">
        <v>0</v>
      </c>
      <c r="T49">
        <v>0</v>
      </c>
      <c r="U49">
        <v>20.312000000000001</v>
      </c>
      <c r="V49">
        <v>40.825000000000003</v>
      </c>
      <c r="W49">
        <v>43.125999999999998</v>
      </c>
      <c r="X49">
        <v>75.369</v>
      </c>
      <c r="Y49">
        <v>33.195</v>
      </c>
      <c r="Z49">
        <v>47.857999999999997</v>
      </c>
      <c r="AA49">
        <v>0</v>
      </c>
      <c r="AB49">
        <v>0</v>
      </c>
      <c r="AC49">
        <v>7.1139999999999999</v>
      </c>
      <c r="AD49">
        <v>24.158000000000001</v>
      </c>
      <c r="AE49">
        <v>33.091999999999999</v>
      </c>
      <c r="AF49">
        <v>50.898000000000003</v>
      </c>
      <c r="AG49">
        <v>31.312000000000001</v>
      </c>
      <c r="AH49">
        <v>189.69</v>
      </c>
      <c r="AI49">
        <v>51.075000000000003</v>
      </c>
      <c r="AJ49">
        <v>28.931000000000001</v>
      </c>
      <c r="AK49">
        <v>25.966999999999999</v>
      </c>
      <c r="AL49">
        <v>18.288</v>
      </c>
      <c r="AM49">
        <v>79.325000000000003</v>
      </c>
      <c r="AN49">
        <v>54.084000000000003</v>
      </c>
      <c r="AO49">
        <v>33.835999999999999</v>
      </c>
      <c r="AP49">
        <v>0</v>
      </c>
      <c r="AQ49">
        <v>0</v>
      </c>
      <c r="AR49">
        <v>17.036999999999999</v>
      </c>
      <c r="AS49">
        <v>33.704999999999998</v>
      </c>
      <c r="AT49">
        <v>54.726999999999997</v>
      </c>
      <c r="AU49">
        <v>50.411000000000001</v>
      </c>
      <c r="AV49">
        <v>27.279</v>
      </c>
      <c r="AW49">
        <v>60.819000000000003</v>
      </c>
    </row>
    <row r="51" spans="1:49" x14ac:dyDescent="0.25">
      <c r="A51" s="7" t="s">
        <v>1813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1822</v>
      </c>
    </row>
    <row r="54" spans="1:49" x14ac:dyDescent="0.25">
      <c r="A54" t="s">
        <v>1709</v>
      </c>
      <c r="B54">
        <v>42171.127372685187</v>
      </c>
    </row>
    <row r="55" spans="1:49" x14ac:dyDescent="0.25">
      <c r="A55" t="s">
        <v>1710</v>
      </c>
      <c r="B55">
        <v>2403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 s="40">
        <v>7</v>
      </c>
      <c r="C58" s="40">
        <v>7</v>
      </c>
      <c r="D58">
        <v>14</v>
      </c>
      <c r="E58">
        <v>14</v>
      </c>
      <c r="F58">
        <v>15</v>
      </c>
      <c r="G58">
        <v>16</v>
      </c>
      <c r="H58">
        <v>16</v>
      </c>
      <c r="I58">
        <v>14</v>
      </c>
      <c r="J58" s="40">
        <v>5</v>
      </c>
      <c r="K58">
        <v>12</v>
      </c>
      <c r="L58">
        <v>13</v>
      </c>
      <c r="M58">
        <v>14</v>
      </c>
      <c r="N58">
        <v>15</v>
      </c>
      <c r="O58">
        <v>16</v>
      </c>
      <c r="P58">
        <v>15</v>
      </c>
      <c r="Q58">
        <v>14</v>
      </c>
      <c r="R58">
        <v>14</v>
      </c>
      <c r="S58">
        <v>10</v>
      </c>
      <c r="T58">
        <v>12</v>
      </c>
      <c r="U58" s="40">
        <v>9</v>
      </c>
      <c r="V58">
        <v>11</v>
      </c>
      <c r="W58" s="40">
        <v>6</v>
      </c>
      <c r="X58" s="40">
        <v>6</v>
      </c>
      <c r="Y58" s="40">
        <v>7</v>
      </c>
      <c r="Z58">
        <v>10</v>
      </c>
      <c r="AA58">
        <v>11</v>
      </c>
      <c r="AB58" s="40">
        <v>9</v>
      </c>
      <c r="AC58" s="40">
        <v>8</v>
      </c>
      <c r="AD58" s="40">
        <v>9</v>
      </c>
      <c r="AE58" s="40">
        <v>7</v>
      </c>
      <c r="AF58" s="40">
        <v>6</v>
      </c>
      <c r="AG58" s="40">
        <v>6</v>
      </c>
      <c r="AH58" s="40">
        <v>6</v>
      </c>
      <c r="AI58" s="40">
        <v>5</v>
      </c>
      <c r="AJ58">
        <v>13</v>
      </c>
      <c r="AK58" s="40">
        <v>8</v>
      </c>
      <c r="AL58" s="40">
        <v>4</v>
      </c>
      <c r="AM58" s="40">
        <v>6</v>
      </c>
      <c r="AN58" s="40">
        <v>7</v>
      </c>
      <c r="AO58" s="40">
        <v>8</v>
      </c>
      <c r="AP58">
        <v>15</v>
      </c>
      <c r="AQ58">
        <v>14</v>
      </c>
      <c r="AR58">
        <v>15</v>
      </c>
      <c r="AS58">
        <v>12</v>
      </c>
      <c r="AT58">
        <v>10</v>
      </c>
      <c r="AU58">
        <v>13</v>
      </c>
      <c r="AV58">
        <v>10</v>
      </c>
      <c r="AW58">
        <v>12</v>
      </c>
    </row>
    <row r="59" spans="1:49" x14ac:dyDescent="0.25">
      <c r="A59" t="s">
        <v>1764</v>
      </c>
      <c r="B59">
        <v>69.677000000000007</v>
      </c>
      <c r="C59">
        <v>20.780999999999999</v>
      </c>
      <c r="D59">
        <v>97.596000000000004</v>
      </c>
      <c r="E59">
        <v>98.644999999999996</v>
      </c>
      <c r="F59">
        <v>99.311000000000007</v>
      </c>
      <c r="G59">
        <v>124.708</v>
      </c>
      <c r="H59">
        <v>93.628</v>
      </c>
      <c r="I59">
        <v>52.284999999999997</v>
      </c>
      <c r="J59">
        <v>155.46600000000001</v>
      </c>
      <c r="K59">
        <v>72.391000000000005</v>
      </c>
      <c r="L59">
        <v>98.646000000000001</v>
      </c>
      <c r="M59">
        <v>102.946</v>
      </c>
      <c r="N59">
        <v>101.81399999999999</v>
      </c>
      <c r="O59">
        <v>104.624</v>
      </c>
      <c r="P59">
        <v>53.31</v>
      </c>
      <c r="Q59">
        <v>90.234999999999999</v>
      </c>
      <c r="R59">
        <v>68.162999999999997</v>
      </c>
      <c r="S59">
        <v>43.168999999999997</v>
      </c>
      <c r="T59">
        <v>83.414000000000001</v>
      </c>
      <c r="U59">
        <v>63.722999999999999</v>
      </c>
      <c r="V59">
        <v>106.994</v>
      </c>
      <c r="W59">
        <v>107.72799999999999</v>
      </c>
      <c r="X59">
        <v>33.744999999999997</v>
      </c>
      <c r="Y59">
        <v>71.753</v>
      </c>
      <c r="Z59">
        <v>59.527999999999999</v>
      </c>
      <c r="AA59">
        <v>77.533000000000001</v>
      </c>
      <c r="AB59">
        <v>113.577</v>
      </c>
      <c r="AC59">
        <v>27.169</v>
      </c>
      <c r="AD59">
        <v>79.037000000000006</v>
      </c>
      <c r="AE59">
        <v>58.395000000000003</v>
      </c>
      <c r="AF59">
        <v>55.951000000000001</v>
      </c>
      <c r="AG59">
        <v>131.00700000000001</v>
      </c>
      <c r="AH59">
        <v>13.387</v>
      </c>
      <c r="AI59">
        <v>42.762</v>
      </c>
      <c r="AJ59">
        <v>78.438000000000002</v>
      </c>
      <c r="AK59">
        <v>32.834000000000003</v>
      </c>
      <c r="AL59">
        <v>72.078999999999994</v>
      </c>
      <c r="AM59">
        <v>26.259</v>
      </c>
      <c r="AN59">
        <v>15.173999999999999</v>
      </c>
      <c r="AO59">
        <v>33.255000000000003</v>
      </c>
      <c r="AP59">
        <v>76.926000000000002</v>
      </c>
      <c r="AQ59">
        <v>85.972999999999999</v>
      </c>
      <c r="AR59">
        <v>68.271000000000001</v>
      </c>
      <c r="AS59">
        <v>69.572999999999993</v>
      </c>
      <c r="AT59">
        <v>59.326000000000001</v>
      </c>
      <c r="AU59">
        <v>50.805999999999997</v>
      </c>
      <c r="AV59">
        <v>35.65</v>
      </c>
      <c r="AW59">
        <v>38.183999999999997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1821</v>
      </c>
    </row>
    <row r="62" spans="1:49" x14ac:dyDescent="0.25">
      <c r="A62" t="s">
        <v>1709</v>
      </c>
      <c r="B62">
        <v>42171.127384259256</v>
      </c>
    </row>
    <row r="63" spans="1:49" x14ac:dyDescent="0.25">
      <c r="A63" t="s">
        <v>1710</v>
      </c>
      <c r="B63">
        <v>2403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6</v>
      </c>
      <c r="C66">
        <v>0</v>
      </c>
      <c r="D66">
        <v>13</v>
      </c>
      <c r="E66">
        <v>13</v>
      </c>
      <c r="F66">
        <v>15</v>
      </c>
      <c r="G66">
        <v>16</v>
      </c>
      <c r="H66">
        <v>16</v>
      </c>
      <c r="I66">
        <v>14</v>
      </c>
      <c r="J66">
        <v>5</v>
      </c>
      <c r="K66">
        <v>0</v>
      </c>
      <c r="L66">
        <v>0</v>
      </c>
      <c r="M66">
        <v>0</v>
      </c>
      <c r="N66">
        <v>14</v>
      </c>
      <c r="O66">
        <v>13</v>
      </c>
      <c r="P66">
        <v>15</v>
      </c>
      <c r="Q66">
        <v>14</v>
      </c>
      <c r="R66">
        <v>14</v>
      </c>
      <c r="S66">
        <v>0</v>
      </c>
      <c r="T66">
        <v>4</v>
      </c>
      <c r="U66">
        <v>8</v>
      </c>
      <c r="V66">
        <v>10</v>
      </c>
      <c r="W66">
        <v>6</v>
      </c>
      <c r="X66">
        <v>5</v>
      </c>
      <c r="Y66">
        <v>6</v>
      </c>
      <c r="Z66">
        <v>9</v>
      </c>
      <c r="AA66">
        <v>0</v>
      </c>
      <c r="AB66">
        <v>3</v>
      </c>
      <c r="AC66">
        <v>5</v>
      </c>
      <c r="AD66">
        <v>8</v>
      </c>
      <c r="AE66">
        <v>7</v>
      </c>
      <c r="AF66">
        <v>5</v>
      </c>
      <c r="AG66">
        <v>6</v>
      </c>
      <c r="AH66">
        <v>4</v>
      </c>
      <c r="AI66">
        <v>4</v>
      </c>
      <c r="AJ66">
        <v>10</v>
      </c>
      <c r="AK66">
        <v>6</v>
      </c>
      <c r="AL66">
        <v>3</v>
      </c>
      <c r="AM66">
        <v>5</v>
      </c>
      <c r="AN66">
        <v>3</v>
      </c>
      <c r="AO66">
        <v>8</v>
      </c>
      <c r="AP66">
        <v>0</v>
      </c>
      <c r="AQ66">
        <v>2</v>
      </c>
      <c r="AR66">
        <v>11</v>
      </c>
      <c r="AS66">
        <v>11</v>
      </c>
      <c r="AT66">
        <v>10</v>
      </c>
      <c r="AU66">
        <v>12</v>
      </c>
      <c r="AV66">
        <v>7</v>
      </c>
      <c r="AW66">
        <v>12</v>
      </c>
    </row>
    <row r="67" spans="1:49" x14ac:dyDescent="0.25">
      <c r="A67" t="s">
        <v>1764</v>
      </c>
      <c r="B67">
        <v>56.295999999999999</v>
      </c>
      <c r="C67">
        <v>0</v>
      </c>
      <c r="D67">
        <v>58.075000000000003</v>
      </c>
      <c r="E67">
        <v>87.626999999999995</v>
      </c>
      <c r="F67">
        <v>81.194999999999993</v>
      </c>
      <c r="G67">
        <v>96.954999999999998</v>
      </c>
      <c r="H67">
        <v>88.614000000000004</v>
      </c>
      <c r="I67">
        <v>44.354999999999997</v>
      </c>
      <c r="J67">
        <v>81.863</v>
      </c>
      <c r="K67">
        <v>0</v>
      </c>
      <c r="L67">
        <v>0</v>
      </c>
      <c r="M67">
        <v>0</v>
      </c>
      <c r="N67">
        <v>55.718000000000004</v>
      </c>
      <c r="O67">
        <v>53.534999999999997</v>
      </c>
      <c r="P67">
        <v>45.362000000000002</v>
      </c>
      <c r="Q67">
        <v>43.823999999999998</v>
      </c>
      <c r="R67">
        <v>41.527999999999999</v>
      </c>
      <c r="S67">
        <v>0</v>
      </c>
      <c r="T67">
        <v>15.499000000000001</v>
      </c>
      <c r="U67">
        <v>35.058999999999997</v>
      </c>
      <c r="V67">
        <v>68.034999999999997</v>
      </c>
      <c r="W67">
        <v>91.680999999999997</v>
      </c>
      <c r="X67">
        <v>36.768999999999998</v>
      </c>
      <c r="Y67">
        <v>52.192999999999998</v>
      </c>
      <c r="Z67">
        <v>67.122</v>
      </c>
      <c r="AA67">
        <v>0</v>
      </c>
      <c r="AB67">
        <v>14.282</v>
      </c>
      <c r="AC67">
        <v>21.593</v>
      </c>
      <c r="AD67">
        <v>37.11</v>
      </c>
      <c r="AE67">
        <v>49.552</v>
      </c>
      <c r="AF67">
        <v>61.593000000000004</v>
      </c>
      <c r="AG67">
        <v>114.661</v>
      </c>
      <c r="AH67">
        <v>14.856</v>
      </c>
      <c r="AI67">
        <v>15.523999999999999</v>
      </c>
      <c r="AJ67">
        <v>87.873000000000005</v>
      </c>
      <c r="AK67">
        <v>20.074999999999999</v>
      </c>
      <c r="AL67">
        <v>48.863999999999997</v>
      </c>
      <c r="AM67">
        <v>13.372999999999999</v>
      </c>
      <c r="AN67">
        <v>11.494</v>
      </c>
      <c r="AO67">
        <v>25.431000000000001</v>
      </c>
      <c r="AP67">
        <v>0</v>
      </c>
      <c r="AQ67">
        <v>14.145</v>
      </c>
      <c r="AR67">
        <v>53.399000000000001</v>
      </c>
      <c r="AS67">
        <v>48.393999999999998</v>
      </c>
      <c r="AT67">
        <v>43.884999999999998</v>
      </c>
      <c r="AU67">
        <v>43.639000000000003</v>
      </c>
      <c r="AV67">
        <v>32.716000000000001</v>
      </c>
      <c r="AW67">
        <v>38.789000000000001</v>
      </c>
    </row>
    <row r="69" spans="1:49" x14ac:dyDescent="0.25">
      <c r="A69" s="7" t="s">
        <v>1814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1818</v>
      </c>
    </row>
    <row r="72" spans="1:49" x14ac:dyDescent="0.25">
      <c r="A72" t="s">
        <v>1709</v>
      </c>
      <c r="B72" s="38">
        <v>42171.127395833333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14</v>
      </c>
      <c r="C76">
        <v>14</v>
      </c>
      <c r="D76" s="40">
        <v>8</v>
      </c>
      <c r="E76">
        <v>10</v>
      </c>
      <c r="F76">
        <v>15</v>
      </c>
      <c r="G76">
        <v>16</v>
      </c>
      <c r="H76">
        <v>11</v>
      </c>
      <c r="I76">
        <v>11</v>
      </c>
      <c r="J76">
        <v>14</v>
      </c>
      <c r="K76">
        <v>14</v>
      </c>
      <c r="L76">
        <v>12</v>
      </c>
      <c r="M76">
        <v>13</v>
      </c>
      <c r="N76" s="40">
        <v>9</v>
      </c>
      <c r="O76">
        <v>15</v>
      </c>
      <c r="P76">
        <v>14</v>
      </c>
      <c r="Q76">
        <v>16</v>
      </c>
      <c r="R76">
        <v>15</v>
      </c>
      <c r="S76" s="40">
        <v>9</v>
      </c>
      <c r="T76">
        <v>13</v>
      </c>
      <c r="U76">
        <v>12</v>
      </c>
      <c r="V76">
        <v>16</v>
      </c>
      <c r="W76">
        <v>14</v>
      </c>
      <c r="X76">
        <v>15</v>
      </c>
      <c r="Y76">
        <v>15</v>
      </c>
      <c r="Z76">
        <v>15</v>
      </c>
      <c r="AA76">
        <v>12</v>
      </c>
      <c r="AB76" s="40">
        <v>9</v>
      </c>
      <c r="AC76">
        <v>10</v>
      </c>
      <c r="AD76" s="40">
        <v>4</v>
      </c>
      <c r="AE76">
        <v>14</v>
      </c>
      <c r="AF76">
        <v>12</v>
      </c>
      <c r="AG76">
        <v>15</v>
      </c>
      <c r="AH76">
        <v>14</v>
      </c>
      <c r="AI76" s="40">
        <v>6</v>
      </c>
      <c r="AJ76">
        <v>12</v>
      </c>
      <c r="AK76" s="40">
        <v>9</v>
      </c>
      <c r="AL76">
        <v>12</v>
      </c>
      <c r="AM76">
        <v>16</v>
      </c>
      <c r="AN76">
        <v>14</v>
      </c>
      <c r="AO76">
        <v>12</v>
      </c>
      <c r="AP76" s="40">
        <v>4</v>
      </c>
      <c r="AQ76">
        <v>15</v>
      </c>
      <c r="AR76">
        <v>13</v>
      </c>
      <c r="AS76">
        <v>16</v>
      </c>
      <c r="AT76">
        <v>13</v>
      </c>
      <c r="AU76" s="40">
        <v>4</v>
      </c>
      <c r="AV76">
        <v>10</v>
      </c>
      <c r="AW76" s="40">
        <v>9</v>
      </c>
    </row>
    <row r="77" spans="1:49" x14ac:dyDescent="0.25">
      <c r="A77" t="s">
        <v>1764</v>
      </c>
      <c r="B77">
        <v>98.367999999999995</v>
      </c>
      <c r="C77">
        <v>110.816</v>
      </c>
      <c r="D77">
        <v>70.628</v>
      </c>
      <c r="E77">
        <v>92.888000000000005</v>
      </c>
      <c r="F77">
        <v>84.841999999999999</v>
      </c>
      <c r="G77">
        <v>94.965999999999994</v>
      </c>
      <c r="H77">
        <v>36.85</v>
      </c>
      <c r="I77">
        <v>50.808999999999997</v>
      </c>
      <c r="J77">
        <v>138.57499999999999</v>
      </c>
      <c r="K77">
        <v>146.75</v>
      </c>
      <c r="L77">
        <v>63.298000000000002</v>
      </c>
      <c r="M77">
        <v>81.611999999999995</v>
      </c>
      <c r="N77">
        <v>35.597000000000001</v>
      </c>
      <c r="O77">
        <v>107.663</v>
      </c>
      <c r="P77">
        <v>50.488999999999997</v>
      </c>
      <c r="Q77">
        <v>116.316</v>
      </c>
      <c r="R77">
        <v>150.202</v>
      </c>
      <c r="S77">
        <v>68.042000000000002</v>
      </c>
      <c r="T77">
        <v>94.256</v>
      </c>
      <c r="U77">
        <v>46.292000000000002</v>
      </c>
      <c r="V77">
        <v>99.427999999999997</v>
      </c>
      <c r="W77">
        <v>103.746</v>
      </c>
      <c r="X77">
        <v>61.162999999999997</v>
      </c>
      <c r="Y77">
        <v>82.518000000000001</v>
      </c>
      <c r="Z77">
        <v>131.59200000000001</v>
      </c>
      <c r="AA77">
        <v>99.123000000000005</v>
      </c>
      <c r="AB77">
        <v>27.521999999999998</v>
      </c>
      <c r="AC77">
        <v>45.853000000000002</v>
      </c>
      <c r="AD77">
        <v>59.094000000000001</v>
      </c>
      <c r="AE77">
        <v>87.388000000000005</v>
      </c>
      <c r="AF77">
        <v>92.385000000000005</v>
      </c>
      <c r="AG77">
        <v>115.298</v>
      </c>
      <c r="AH77">
        <v>89.728999999999999</v>
      </c>
      <c r="AI77">
        <v>117.27500000000001</v>
      </c>
      <c r="AJ77">
        <v>38.125</v>
      </c>
      <c r="AK77">
        <v>73.694000000000003</v>
      </c>
      <c r="AL77">
        <v>97.965000000000003</v>
      </c>
      <c r="AM77">
        <v>78.713999999999999</v>
      </c>
      <c r="AN77">
        <v>65.058999999999997</v>
      </c>
      <c r="AO77">
        <v>44.631</v>
      </c>
      <c r="AP77">
        <v>100.01900000000001</v>
      </c>
      <c r="AQ77">
        <v>119.398</v>
      </c>
      <c r="AR77">
        <v>100.456</v>
      </c>
      <c r="AS77">
        <v>73.147000000000006</v>
      </c>
      <c r="AT77">
        <v>100.69799999999999</v>
      </c>
      <c r="AU77">
        <v>45.637999999999998</v>
      </c>
      <c r="AV77">
        <v>80.253</v>
      </c>
      <c r="AW77">
        <v>66.528000000000006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1823</v>
      </c>
    </row>
    <row r="80" spans="1:49" x14ac:dyDescent="0.25">
      <c r="A80" t="s">
        <v>1709</v>
      </c>
      <c r="B80" s="38">
        <v>42171.127372685187</v>
      </c>
    </row>
    <row r="81" spans="1:49" x14ac:dyDescent="0.25">
      <c r="A81" t="s">
        <v>1710</v>
      </c>
      <c r="B81">
        <v>2434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14</v>
      </c>
      <c r="C84">
        <v>7</v>
      </c>
      <c r="D84">
        <v>6</v>
      </c>
      <c r="E84">
        <v>10</v>
      </c>
      <c r="F84">
        <v>15</v>
      </c>
      <c r="G84">
        <v>16</v>
      </c>
      <c r="H84">
        <v>11</v>
      </c>
      <c r="I84">
        <v>10</v>
      </c>
      <c r="J84">
        <v>14</v>
      </c>
      <c r="K84">
        <v>0</v>
      </c>
      <c r="L84">
        <v>0</v>
      </c>
      <c r="M84">
        <v>1</v>
      </c>
      <c r="N84">
        <v>2</v>
      </c>
      <c r="O84">
        <v>15</v>
      </c>
      <c r="P84">
        <v>13</v>
      </c>
      <c r="Q84">
        <v>16</v>
      </c>
      <c r="R84">
        <v>15</v>
      </c>
      <c r="S84">
        <v>0</v>
      </c>
      <c r="T84">
        <v>6</v>
      </c>
      <c r="U84">
        <v>11</v>
      </c>
      <c r="V84">
        <v>15</v>
      </c>
      <c r="W84">
        <v>14</v>
      </c>
      <c r="X84">
        <v>13</v>
      </c>
      <c r="Y84">
        <v>13</v>
      </c>
      <c r="Z84">
        <v>15</v>
      </c>
      <c r="AA84">
        <v>0</v>
      </c>
      <c r="AB84">
        <v>1</v>
      </c>
      <c r="AC84">
        <v>8</v>
      </c>
      <c r="AD84">
        <v>2</v>
      </c>
      <c r="AE84">
        <v>14</v>
      </c>
      <c r="AF84">
        <v>12</v>
      </c>
      <c r="AG84">
        <v>15</v>
      </c>
      <c r="AH84">
        <v>13</v>
      </c>
      <c r="AI84">
        <v>6</v>
      </c>
      <c r="AJ84">
        <v>11</v>
      </c>
      <c r="AK84">
        <v>7</v>
      </c>
      <c r="AL84">
        <v>12</v>
      </c>
      <c r="AM84">
        <v>16</v>
      </c>
      <c r="AN84">
        <v>14</v>
      </c>
      <c r="AO84">
        <v>11</v>
      </c>
      <c r="AP84">
        <v>0</v>
      </c>
      <c r="AQ84">
        <v>15</v>
      </c>
      <c r="AR84">
        <v>12</v>
      </c>
      <c r="AS84">
        <v>16</v>
      </c>
      <c r="AT84">
        <v>13</v>
      </c>
      <c r="AU84">
        <v>4</v>
      </c>
      <c r="AV84">
        <v>10</v>
      </c>
      <c r="AW84">
        <v>9</v>
      </c>
    </row>
    <row r="85" spans="1:49" x14ac:dyDescent="0.25">
      <c r="A85" t="s">
        <v>1764</v>
      </c>
      <c r="B85">
        <v>83.891999999999996</v>
      </c>
      <c r="C85">
        <v>22.228000000000002</v>
      </c>
      <c r="D85">
        <v>59.359000000000002</v>
      </c>
      <c r="E85">
        <v>77.394000000000005</v>
      </c>
      <c r="F85">
        <v>79.872</v>
      </c>
      <c r="G85">
        <v>99.483999999999995</v>
      </c>
      <c r="H85">
        <v>35.329000000000001</v>
      </c>
      <c r="I85">
        <v>47.061</v>
      </c>
      <c r="J85">
        <v>100.38200000000001</v>
      </c>
      <c r="K85">
        <v>0</v>
      </c>
      <c r="L85">
        <v>0</v>
      </c>
      <c r="M85">
        <v>19.966999999999999</v>
      </c>
      <c r="N85">
        <v>12.35</v>
      </c>
      <c r="O85">
        <v>57.884999999999998</v>
      </c>
      <c r="P85">
        <v>46.354999999999997</v>
      </c>
      <c r="Q85">
        <v>115.574</v>
      </c>
      <c r="R85">
        <v>115.85899999999999</v>
      </c>
      <c r="S85">
        <v>0</v>
      </c>
      <c r="T85">
        <v>8.3360000000000003</v>
      </c>
      <c r="U85">
        <v>21.632000000000001</v>
      </c>
      <c r="V85">
        <v>62.423999999999999</v>
      </c>
      <c r="W85">
        <v>72.132999999999996</v>
      </c>
      <c r="X85">
        <v>67.811999999999998</v>
      </c>
      <c r="Y85">
        <v>65.013999999999996</v>
      </c>
      <c r="Z85">
        <v>149.566</v>
      </c>
      <c r="AA85">
        <v>0</v>
      </c>
      <c r="AB85">
        <v>7.2229999999999999</v>
      </c>
      <c r="AC85">
        <v>22.001000000000001</v>
      </c>
      <c r="AD85">
        <v>50.805</v>
      </c>
      <c r="AE85">
        <v>62.542999999999999</v>
      </c>
      <c r="AF85">
        <v>88.230999999999995</v>
      </c>
      <c r="AG85">
        <v>74.334000000000003</v>
      </c>
      <c r="AH85">
        <v>79.471999999999994</v>
      </c>
      <c r="AI85">
        <v>72.153000000000006</v>
      </c>
      <c r="AJ85">
        <v>42.253999999999998</v>
      </c>
      <c r="AK85">
        <v>132.47999999999999</v>
      </c>
      <c r="AL85">
        <v>92.331999999999994</v>
      </c>
      <c r="AM85">
        <v>54.213000000000001</v>
      </c>
      <c r="AN85">
        <v>53.866999999999997</v>
      </c>
      <c r="AO85">
        <v>45.564</v>
      </c>
      <c r="AP85">
        <v>0</v>
      </c>
      <c r="AQ85">
        <v>122.191</v>
      </c>
      <c r="AR85">
        <v>70.858999999999995</v>
      </c>
      <c r="AS85">
        <v>75.881</v>
      </c>
      <c r="AT85">
        <v>90.456999999999994</v>
      </c>
      <c r="AU85">
        <v>49.283000000000001</v>
      </c>
      <c r="AV85">
        <v>99.402000000000001</v>
      </c>
      <c r="AW85">
        <v>63.9</v>
      </c>
    </row>
    <row r="87" spans="1:49" x14ac:dyDescent="0.25">
      <c r="A87" s="39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92.857142857142861</v>
      </c>
      <c r="C88">
        <f t="shared" ref="C88:AW88" si="0">C48/C40*100</f>
        <v>25</v>
      </c>
      <c r="D88">
        <f t="shared" si="0"/>
        <v>83.333333333333343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0</v>
      </c>
      <c r="M88">
        <f t="shared" si="0"/>
        <v>0</v>
      </c>
      <c r="N88">
        <f t="shared" si="0"/>
        <v>40</v>
      </c>
      <c r="O88">
        <f t="shared" si="0"/>
        <v>100</v>
      </c>
      <c r="P88">
        <f t="shared" si="0"/>
        <v>83.333333333333343</v>
      </c>
      <c r="Q88">
        <f t="shared" si="0"/>
        <v>100</v>
      </c>
      <c r="R88">
        <f t="shared" si="0"/>
        <v>93.333333333333329</v>
      </c>
      <c r="S88">
        <f t="shared" si="0"/>
        <v>0</v>
      </c>
      <c r="T88">
        <f t="shared" si="0"/>
        <v>0</v>
      </c>
      <c r="U88">
        <f t="shared" si="0"/>
        <v>55.555555555555557</v>
      </c>
      <c r="V88">
        <f t="shared" si="0"/>
        <v>85.714285714285708</v>
      </c>
      <c r="W88">
        <f t="shared" si="0"/>
        <v>80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0</v>
      </c>
      <c r="AC88">
        <f t="shared" si="0"/>
        <v>27.27272727272727</v>
      </c>
      <c r="AD88">
        <f t="shared" si="0"/>
        <v>91.666666666666657</v>
      </c>
      <c r="AE88">
        <f t="shared" si="0"/>
        <v>80</v>
      </c>
      <c r="AF88">
        <f t="shared" si="0"/>
        <v>80</v>
      </c>
      <c r="AG88">
        <f t="shared" si="0"/>
        <v>100</v>
      </c>
      <c r="AH88">
        <f t="shared" si="0"/>
        <v>100</v>
      </c>
      <c r="AI88">
        <f t="shared" si="0"/>
        <v>87.5</v>
      </c>
      <c r="AJ88">
        <f t="shared" si="0"/>
        <v>100</v>
      </c>
      <c r="AK88">
        <f t="shared" si="0"/>
        <v>112.5</v>
      </c>
      <c r="AL88">
        <f t="shared" si="0"/>
        <v>100</v>
      </c>
      <c r="AM88">
        <f t="shared" si="0"/>
        <v>60</v>
      </c>
      <c r="AN88">
        <f t="shared" si="0"/>
        <v>100</v>
      </c>
      <c r="AO88">
        <f t="shared" si="0"/>
        <v>83.333333333333343</v>
      </c>
      <c r="AP88">
        <f t="shared" si="0"/>
        <v>0</v>
      </c>
      <c r="AQ88">
        <f t="shared" si="0"/>
        <v>0</v>
      </c>
      <c r="AR88">
        <f t="shared" si="0"/>
        <v>72.727272727272734</v>
      </c>
      <c r="AS88">
        <f t="shared" si="0"/>
        <v>69.230769230769226</v>
      </c>
      <c r="AT88">
        <f t="shared" si="0"/>
        <v>91.666666666666657</v>
      </c>
      <c r="AU88">
        <f t="shared" si="0"/>
        <v>100</v>
      </c>
      <c r="AV88">
        <f t="shared" si="0"/>
        <v>88.888888888888886</v>
      </c>
      <c r="AW88">
        <f t="shared" si="0"/>
        <v>100</v>
      </c>
    </row>
    <row r="89" spans="1:49" x14ac:dyDescent="0.25">
      <c r="A89" t="s">
        <v>1771</v>
      </c>
      <c r="B89">
        <f>B66/B58*100</f>
        <v>85.714285714285708</v>
      </c>
      <c r="C89">
        <f t="shared" ref="C89:AW89" si="1">C66/C58*100</f>
        <v>0</v>
      </c>
      <c r="D89">
        <f t="shared" si="1"/>
        <v>92.857142857142861</v>
      </c>
      <c r="E89">
        <f t="shared" si="1"/>
        <v>92.857142857142861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0</v>
      </c>
      <c r="L89">
        <f t="shared" si="1"/>
        <v>0</v>
      </c>
      <c r="M89">
        <f t="shared" si="1"/>
        <v>0</v>
      </c>
      <c r="N89">
        <f t="shared" si="1"/>
        <v>93.333333333333329</v>
      </c>
      <c r="O89">
        <f t="shared" si="1"/>
        <v>81.25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0</v>
      </c>
      <c r="T89">
        <f t="shared" si="1"/>
        <v>33.333333333333329</v>
      </c>
      <c r="U89">
        <f t="shared" si="1"/>
        <v>88.888888888888886</v>
      </c>
      <c r="V89">
        <f t="shared" si="1"/>
        <v>90.909090909090907</v>
      </c>
      <c r="W89">
        <f t="shared" si="1"/>
        <v>100</v>
      </c>
      <c r="X89">
        <f t="shared" si="1"/>
        <v>83.333333333333343</v>
      </c>
      <c r="Y89">
        <f t="shared" si="1"/>
        <v>85.714285714285708</v>
      </c>
      <c r="Z89">
        <f t="shared" si="1"/>
        <v>90</v>
      </c>
      <c r="AA89">
        <f t="shared" si="1"/>
        <v>0</v>
      </c>
      <c r="AB89">
        <f t="shared" si="1"/>
        <v>33.333333333333329</v>
      </c>
      <c r="AC89">
        <f t="shared" si="1"/>
        <v>62.5</v>
      </c>
      <c r="AD89">
        <f t="shared" si="1"/>
        <v>88.888888888888886</v>
      </c>
      <c r="AE89">
        <f t="shared" si="1"/>
        <v>100</v>
      </c>
      <c r="AF89">
        <f t="shared" si="1"/>
        <v>83.333333333333343</v>
      </c>
      <c r="AG89">
        <f t="shared" si="1"/>
        <v>100</v>
      </c>
      <c r="AH89">
        <f t="shared" si="1"/>
        <v>66.666666666666657</v>
      </c>
      <c r="AI89">
        <f t="shared" si="1"/>
        <v>80</v>
      </c>
      <c r="AJ89">
        <f t="shared" si="1"/>
        <v>76.923076923076934</v>
      </c>
      <c r="AK89">
        <f t="shared" si="1"/>
        <v>75</v>
      </c>
      <c r="AL89">
        <f t="shared" si="1"/>
        <v>75</v>
      </c>
      <c r="AM89">
        <f t="shared" si="1"/>
        <v>83.333333333333343</v>
      </c>
      <c r="AN89">
        <f t="shared" si="1"/>
        <v>42.857142857142854</v>
      </c>
      <c r="AO89">
        <f t="shared" si="1"/>
        <v>100</v>
      </c>
      <c r="AP89">
        <f t="shared" si="1"/>
        <v>0</v>
      </c>
      <c r="AQ89">
        <f t="shared" si="1"/>
        <v>14.285714285714285</v>
      </c>
      <c r="AR89">
        <f t="shared" si="1"/>
        <v>73.333333333333329</v>
      </c>
      <c r="AS89">
        <f t="shared" si="1"/>
        <v>91.666666666666657</v>
      </c>
      <c r="AT89">
        <f t="shared" si="1"/>
        <v>100</v>
      </c>
      <c r="AU89">
        <f t="shared" si="1"/>
        <v>92.307692307692307</v>
      </c>
      <c r="AV89">
        <f t="shared" si="1"/>
        <v>70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50</v>
      </c>
      <c r="D90">
        <f t="shared" si="2"/>
        <v>75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90.909090909090907</v>
      </c>
      <c r="J90">
        <f t="shared" si="2"/>
        <v>100</v>
      </c>
      <c r="K90">
        <f t="shared" si="2"/>
        <v>0</v>
      </c>
      <c r="L90">
        <f t="shared" si="2"/>
        <v>0</v>
      </c>
      <c r="M90">
        <f t="shared" si="2"/>
        <v>7.6923076923076925</v>
      </c>
      <c r="N90">
        <f t="shared" si="2"/>
        <v>22.222222222222221</v>
      </c>
      <c r="O90">
        <f t="shared" si="2"/>
        <v>100</v>
      </c>
      <c r="P90">
        <f t="shared" si="2"/>
        <v>92.857142857142861</v>
      </c>
      <c r="Q90">
        <f t="shared" si="2"/>
        <v>100</v>
      </c>
      <c r="R90">
        <f t="shared" si="2"/>
        <v>100</v>
      </c>
      <c r="S90">
        <f t="shared" si="2"/>
        <v>0</v>
      </c>
      <c r="T90">
        <f t="shared" si="2"/>
        <v>46.153846153846153</v>
      </c>
      <c r="U90">
        <f t="shared" si="2"/>
        <v>91.666666666666657</v>
      </c>
      <c r="V90">
        <f t="shared" si="2"/>
        <v>93.75</v>
      </c>
      <c r="W90">
        <f t="shared" si="2"/>
        <v>100</v>
      </c>
      <c r="X90">
        <f t="shared" si="2"/>
        <v>86.666666666666671</v>
      </c>
      <c r="Y90">
        <f t="shared" si="2"/>
        <v>86.666666666666671</v>
      </c>
      <c r="Z90">
        <f t="shared" si="2"/>
        <v>100</v>
      </c>
      <c r="AA90">
        <f t="shared" si="2"/>
        <v>0</v>
      </c>
      <c r="AB90">
        <f t="shared" si="2"/>
        <v>11.111111111111111</v>
      </c>
      <c r="AC90">
        <f t="shared" si="2"/>
        <v>80</v>
      </c>
      <c r="AD90">
        <f t="shared" si="2"/>
        <v>50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92.857142857142861</v>
      </c>
      <c r="AI90">
        <f t="shared" si="2"/>
        <v>100</v>
      </c>
      <c r="AJ90">
        <f t="shared" si="2"/>
        <v>91.666666666666657</v>
      </c>
      <c r="AK90">
        <f t="shared" si="2"/>
        <v>77.777777777777786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91.666666666666657</v>
      </c>
      <c r="AP90">
        <f t="shared" si="2"/>
        <v>0</v>
      </c>
      <c r="AQ90">
        <f t="shared" si="2"/>
        <v>100</v>
      </c>
      <c r="AR90">
        <f t="shared" si="2"/>
        <v>92.307692307692307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x14ac:dyDescent="0.25">
      <c r="A91" s="7" t="s">
        <v>1777</v>
      </c>
      <c r="B91" s="7" t="s">
        <v>1644</v>
      </c>
      <c r="C91" s="7" t="s">
        <v>8</v>
      </c>
      <c r="D91" s="7" t="s">
        <v>8</v>
      </c>
      <c r="E91" s="7" t="s">
        <v>8</v>
      </c>
      <c r="F91" s="7" t="s">
        <v>8</v>
      </c>
      <c r="G91" s="7" t="s">
        <v>8</v>
      </c>
      <c r="H91" s="7" t="s">
        <v>8</v>
      </c>
      <c r="I91" s="7" t="s">
        <v>8</v>
      </c>
      <c r="J91" s="7" t="s">
        <v>1644</v>
      </c>
      <c r="K91" s="7" t="s">
        <v>13</v>
      </c>
      <c r="L91" s="7" t="s">
        <v>13</v>
      </c>
      <c r="M91" s="7" t="s">
        <v>13</v>
      </c>
      <c r="N91" s="7" t="s">
        <v>13</v>
      </c>
      <c r="O91" s="7" t="s">
        <v>13</v>
      </c>
      <c r="P91" s="7" t="s">
        <v>13</v>
      </c>
      <c r="Q91" s="7" t="s">
        <v>13</v>
      </c>
      <c r="R91" s="7" t="s">
        <v>1644</v>
      </c>
      <c r="S91" s="7" t="s">
        <v>18</v>
      </c>
      <c r="T91" s="7" t="s">
        <v>18</v>
      </c>
      <c r="U91" s="7" t="s">
        <v>18</v>
      </c>
      <c r="V91" s="7" t="s">
        <v>18</v>
      </c>
      <c r="W91" s="7" t="s">
        <v>18</v>
      </c>
      <c r="X91" s="7" t="s">
        <v>18</v>
      </c>
      <c r="Y91" s="7" t="s">
        <v>18</v>
      </c>
      <c r="Z91" s="7" t="s">
        <v>1686</v>
      </c>
      <c r="AA91" s="7" t="s">
        <v>23</v>
      </c>
      <c r="AB91" s="7" t="s">
        <v>23</v>
      </c>
      <c r="AC91" s="7" t="s">
        <v>23</v>
      </c>
      <c r="AD91" s="7" t="s">
        <v>23</v>
      </c>
      <c r="AE91" s="7" t="s">
        <v>23</v>
      </c>
      <c r="AF91" s="7" t="s">
        <v>23</v>
      </c>
      <c r="AG91" s="7" t="s">
        <v>23</v>
      </c>
      <c r="AH91" s="7" t="s">
        <v>1686</v>
      </c>
      <c r="AI91" s="7" t="s">
        <v>118</v>
      </c>
      <c r="AJ91" s="7" t="s">
        <v>118</v>
      </c>
      <c r="AK91" s="7" t="s">
        <v>118</v>
      </c>
      <c r="AL91" s="7" t="s">
        <v>118</v>
      </c>
      <c r="AM91" s="7" t="s">
        <v>118</v>
      </c>
      <c r="AN91" s="7" t="s">
        <v>118</v>
      </c>
      <c r="AO91" s="7" t="s">
        <v>118</v>
      </c>
      <c r="AP91" s="7" t="s">
        <v>1794</v>
      </c>
      <c r="AQ91" s="7" t="s">
        <v>532</v>
      </c>
      <c r="AR91" s="7" t="s">
        <v>532</v>
      </c>
      <c r="AS91" s="7" t="s">
        <v>532</v>
      </c>
      <c r="AT91" s="7" t="s">
        <v>532</v>
      </c>
      <c r="AU91" s="7" t="s">
        <v>532</v>
      </c>
      <c r="AV91" s="7" t="s">
        <v>532</v>
      </c>
      <c r="AW91" s="7" t="s">
        <v>532</v>
      </c>
    </row>
    <row r="92" spans="1:49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92.857142857142847</v>
      </c>
      <c r="C93">
        <f t="shared" ref="C93:AW93" si="3">AVERAGE(C88:C90)</f>
        <v>25</v>
      </c>
      <c r="D93">
        <f t="shared" si="3"/>
        <v>83.730158730158735</v>
      </c>
      <c r="E93">
        <f t="shared" si="3"/>
        <v>97.619047619047635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96.969696969696955</v>
      </c>
      <c r="J93">
        <f t="shared" si="3"/>
        <v>100</v>
      </c>
      <c r="K93">
        <f t="shared" si="3"/>
        <v>0</v>
      </c>
      <c r="L93">
        <f t="shared" si="3"/>
        <v>0</v>
      </c>
      <c r="M93">
        <f t="shared" si="3"/>
        <v>2.5641025641025643</v>
      </c>
      <c r="N93">
        <f t="shared" si="3"/>
        <v>51.851851851851848</v>
      </c>
      <c r="O93">
        <f t="shared" si="3"/>
        <v>93.75</v>
      </c>
      <c r="P93">
        <f t="shared" si="3"/>
        <v>92.063492063492063</v>
      </c>
      <c r="Q93">
        <f t="shared" si="3"/>
        <v>100</v>
      </c>
      <c r="R93">
        <f t="shared" si="3"/>
        <v>97.777777777777771</v>
      </c>
      <c r="S93">
        <f t="shared" si="3"/>
        <v>0</v>
      </c>
      <c r="T93">
        <f t="shared" si="3"/>
        <v>26.49572649572649</v>
      </c>
      <c r="U93">
        <f t="shared" si="3"/>
        <v>78.703703703703709</v>
      </c>
      <c r="V93">
        <f t="shared" si="3"/>
        <v>90.124458874458867</v>
      </c>
      <c r="W93">
        <f t="shared" si="3"/>
        <v>93.333333333333329</v>
      </c>
      <c r="X93">
        <f t="shared" si="3"/>
        <v>90</v>
      </c>
      <c r="Y93">
        <f t="shared" si="3"/>
        <v>90.793650793650798</v>
      </c>
      <c r="Z93">
        <f t="shared" si="3"/>
        <v>96.666666666666671</v>
      </c>
      <c r="AA93">
        <f t="shared" si="3"/>
        <v>0</v>
      </c>
      <c r="AB93">
        <f t="shared" si="3"/>
        <v>14.814814814814815</v>
      </c>
      <c r="AC93">
        <f t="shared" si="3"/>
        <v>56.590909090909086</v>
      </c>
      <c r="AD93">
        <f t="shared" si="3"/>
        <v>76.851851851851848</v>
      </c>
      <c r="AE93">
        <f t="shared" si="3"/>
        <v>93.333333333333329</v>
      </c>
      <c r="AF93">
        <f t="shared" si="3"/>
        <v>87.777777777777786</v>
      </c>
      <c r="AG93">
        <f t="shared" si="3"/>
        <v>100</v>
      </c>
      <c r="AH93">
        <f t="shared" si="3"/>
        <v>86.507936507936506</v>
      </c>
      <c r="AI93">
        <f t="shared" si="3"/>
        <v>89.166666666666671</v>
      </c>
      <c r="AJ93">
        <f t="shared" si="3"/>
        <v>89.529914529914535</v>
      </c>
      <c r="AK93">
        <f t="shared" si="3"/>
        <v>88.425925925925924</v>
      </c>
      <c r="AL93">
        <f t="shared" si="3"/>
        <v>91.666666666666671</v>
      </c>
      <c r="AM93">
        <f t="shared" si="3"/>
        <v>81.111111111111114</v>
      </c>
      <c r="AN93">
        <f t="shared" si="3"/>
        <v>80.952380952380949</v>
      </c>
      <c r="AO93">
        <f t="shared" si="3"/>
        <v>91.666666666666671</v>
      </c>
      <c r="AP93">
        <f t="shared" si="3"/>
        <v>0</v>
      </c>
      <c r="AQ93">
        <f t="shared" si="3"/>
        <v>38.095238095238095</v>
      </c>
      <c r="AR93">
        <f t="shared" si="3"/>
        <v>79.456099456099466</v>
      </c>
      <c r="AS93">
        <f t="shared" si="3"/>
        <v>86.965811965811966</v>
      </c>
      <c r="AT93">
        <f t="shared" si="3"/>
        <v>97.222222222222214</v>
      </c>
      <c r="AU93">
        <f t="shared" si="3"/>
        <v>97.435897435897445</v>
      </c>
      <c r="AV93">
        <f t="shared" si="3"/>
        <v>86.296296296296305</v>
      </c>
      <c r="AW93">
        <f t="shared" si="3"/>
        <v>100</v>
      </c>
    </row>
    <row r="94" spans="1:49" x14ac:dyDescent="0.25">
      <c r="A94" t="s">
        <v>1774</v>
      </c>
      <c r="B94">
        <f>STDEV(B88:B90)</f>
        <v>7.1428571428571459</v>
      </c>
      <c r="C94">
        <f t="shared" ref="C94:AW94" si="4">STDEV(C88:C90)</f>
        <v>25</v>
      </c>
      <c r="D94">
        <f t="shared" si="4"/>
        <v>8.9351827374584953</v>
      </c>
      <c r="E94">
        <f t="shared" si="4"/>
        <v>4.12393049421161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5.2486388108147812</v>
      </c>
      <c r="J94">
        <f t="shared" si="4"/>
        <v>0</v>
      </c>
      <c r="K94">
        <f t="shared" si="4"/>
        <v>0</v>
      </c>
      <c r="L94">
        <f t="shared" si="4"/>
        <v>0</v>
      </c>
      <c r="M94">
        <f t="shared" si="4"/>
        <v>4.4411559168432753</v>
      </c>
      <c r="N94">
        <f t="shared" si="4"/>
        <v>37.007395546064579</v>
      </c>
      <c r="O94">
        <f t="shared" si="4"/>
        <v>10.825317547305483</v>
      </c>
      <c r="P94">
        <f t="shared" si="4"/>
        <v>8.3616299625815333</v>
      </c>
      <c r="Q94">
        <f t="shared" si="4"/>
        <v>0</v>
      </c>
      <c r="R94">
        <f t="shared" si="4"/>
        <v>3.8490017945975077</v>
      </c>
      <c r="S94">
        <f t="shared" si="4"/>
        <v>0</v>
      </c>
      <c r="T94">
        <f t="shared" si="4"/>
        <v>23.824546777378384</v>
      </c>
      <c r="U94">
        <f t="shared" si="4"/>
        <v>20.094939272417296</v>
      </c>
      <c r="V94">
        <f t="shared" si="4"/>
        <v>4.0749124644262356</v>
      </c>
      <c r="W94">
        <f t="shared" si="4"/>
        <v>11.547005383792541</v>
      </c>
      <c r="X94">
        <f t="shared" si="4"/>
        <v>8.8191710368819649</v>
      </c>
      <c r="Y94">
        <f t="shared" si="4"/>
        <v>7.987140079624842</v>
      </c>
      <c r="Z94">
        <f t="shared" si="4"/>
        <v>5.7735026918962573</v>
      </c>
      <c r="AA94">
        <f t="shared" si="4"/>
        <v>0</v>
      </c>
      <c r="AB94">
        <f t="shared" si="4"/>
        <v>16.972502573910518</v>
      </c>
      <c r="AC94">
        <f t="shared" si="4"/>
        <v>26.855713337071801</v>
      </c>
      <c r="AD94">
        <f t="shared" si="4"/>
        <v>23.295825232239132</v>
      </c>
      <c r="AE94">
        <f t="shared" si="4"/>
        <v>11.547005383792541</v>
      </c>
      <c r="AF94">
        <f t="shared" si="4"/>
        <v>10.715167512214393</v>
      </c>
      <c r="AG94">
        <f t="shared" si="4"/>
        <v>0</v>
      </c>
      <c r="AH94">
        <f t="shared" si="4"/>
        <v>17.550273323409527</v>
      </c>
      <c r="AI94">
        <f t="shared" si="4"/>
        <v>10.103629710818451</v>
      </c>
      <c r="AJ94">
        <f t="shared" si="4"/>
        <v>11.685905054594262</v>
      </c>
      <c r="AK94">
        <f t="shared" si="4"/>
        <v>20.894970548882903</v>
      </c>
      <c r="AL94">
        <f t="shared" si="4"/>
        <v>14.433756729740665</v>
      </c>
      <c r="AM94">
        <f t="shared" si="4"/>
        <v>20.092379244472333</v>
      </c>
      <c r="AN94">
        <f t="shared" si="4"/>
        <v>32.991443953692901</v>
      </c>
      <c r="AO94">
        <f t="shared" si="4"/>
        <v>8.3333333333333286</v>
      </c>
      <c r="AP94">
        <f t="shared" si="4"/>
        <v>0</v>
      </c>
      <c r="AQ94">
        <f t="shared" si="4"/>
        <v>54.084841388574041</v>
      </c>
      <c r="AR94">
        <f t="shared" si="4"/>
        <v>11.133930414812536</v>
      </c>
      <c r="AS94">
        <f t="shared" si="4"/>
        <v>15.914142035355029</v>
      </c>
      <c r="AT94">
        <f t="shared" si="4"/>
        <v>4.8112522432468872</v>
      </c>
      <c r="AU94">
        <f t="shared" si="4"/>
        <v>4.4411559168432753</v>
      </c>
      <c r="AV94">
        <f t="shared" si="4"/>
        <v>15.167107577365339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4.1239304942116144</v>
      </c>
      <c r="C95">
        <f t="shared" ref="C95:AW95" si="5">STDEV(C88:C90)/SQRT(3)</f>
        <v>14.433756729740645</v>
      </c>
      <c r="D95">
        <f t="shared" si="5"/>
        <v>5.1587301587301599</v>
      </c>
      <c r="E95">
        <f t="shared" si="5"/>
        <v>2.3809523809523796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3.0303030303030312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2.5641025641025643</v>
      </c>
      <c r="N95">
        <f t="shared" si="5"/>
        <v>21.366229780527345</v>
      </c>
      <c r="O95">
        <f t="shared" si="5"/>
        <v>6.25</v>
      </c>
      <c r="P95">
        <f t="shared" si="5"/>
        <v>4.8275893097604889</v>
      </c>
      <c r="Q95">
        <f t="shared" si="5"/>
        <v>0</v>
      </c>
      <c r="R95">
        <f t="shared" si="5"/>
        <v>2.2222222222222237</v>
      </c>
      <c r="S95">
        <f t="shared" si="5"/>
        <v>0</v>
      </c>
      <c r="T95">
        <f t="shared" si="5"/>
        <v>13.755108495240242</v>
      </c>
      <c r="U95">
        <f t="shared" si="5"/>
        <v>11.601818598279309</v>
      </c>
      <c r="V95">
        <f t="shared" si="5"/>
        <v>2.3526518082606485</v>
      </c>
      <c r="W95">
        <f t="shared" si="5"/>
        <v>6.6666666666666821</v>
      </c>
      <c r="X95">
        <f t="shared" si="5"/>
        <v>5.0917507721731541</v>
      </c>
      <c r="Y95">
        <f t="shared" si="5"/>
        <v>4.6113774750266519</v>
      </c>
      <c r="Z95">
        <f t="shared" si="5"/>
        <v>3.3333333333333335</v>
      </c>
      <c r="AA95">
        <f t="shared" si="5"/>
        <v>0</v>
      </c>
      <c r="AB95">
        <f t="shared" si="5"/>
        <v>9.7990789298688536</v>
      </c>
      <c r="AC95">
        <f t="shared" si="5"/>
        <v>15.505153324437828</v>
      </c>
      <c r="AD95">
        <f t="shared" si="5"/>
        <v>13.449850968827739</v>
      </c>
      <c r="AE95">
        <f t="shared" si="5"/>
        <v>6.6666666666666821</v>
      </c>
      <c r="AF95">
        <f t="shared" si="5"/>
        <v>6.1864048475889124</v>
      </c>
      <c r="AG95">
        <f t="shared" si="5"/>
        <v>0</v>
      </c>
      <c r="AH95">
        <f t="shared" si="5"/>
        <v>10.132655027621999</v>
      </c>
      <c r="AI95">
        <f t="shared" si="5"/>
        <v>5.8333333333333339</v>
      </c>
      <c r="AJ95">
        <f t="shared" si="5"/>
        <v>6.7468604289944061</v>
      </c>
      <c r="AK95">
        <f t="shared" si="5"/>
        <v>12.063716871106847</v>
      </c>
      <c r="AL95">
        <f t="shared" si="5"/>
        <v>8.3333333333333464</v>
      </c>
      <c r="AM95">
        <f t="shared" si="5"/>
        <v>11.600340565456152</v>
      </c>
      <c r="AN95">
        <f t="shared" si="5"/>
        <v>19.047619047619047</v>
      </c>
      <c r="AO95">
        <f t="shared" si="5"/>
        <v>4.8112522432468792</v>
      </c>
      <c r="AP95">
        <f t="shared" si="5"/>
        <v>0</v>
      </c>
      <c r="AQ95">
        <f t="shared" si="5"/>
        <v>31.225897734771436</v>
      </c>
      <c r="AR95">
        <f t="shared" si="5"/>
        <v>6.4281777221305791</v>
      </c>
      <c r="AS95">
        <f t="shared" si="5"/>
        <v>9.188034188034166</v>
      </c>
      <c r="AT95">
        <f t="shared" si="5"/>
        <v>2.7777777777777812</v>
      </c>
      <c r="AU95">
        <f t="shared" si="5"/>
        <v>2.5641025641025643</v>
      </c>
      <c r="AV95">
        <f t="shared" si="5"/>
        <v>8.7567336426198921</v>
      </c>
      <c r="AW95">
        <f t="shared" si="5"/>
        <v>0</v>
      </c>
    </row>
    <row r="98" spans="1:49" s="7" customFormat="1" x14ac:dyDescent="0.25">
      <c r="A98" s="39" t="s">
        <v>1776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84.804340728533447</v>
      </c>
      <c r="C99">
        <f t="shared" ref="C99:AW99" si="6">C49/C41*100</f>
        <v>20.655915395995372</v>
      </c>
      <c r="D99">
        <f t="shared" si="6"/>
        <v>29.175817824528956</v>
      </c>
      <c r="E99">
        <f t="shared" si="6"/>
        <v>59.138238794129315</v>
      </c>
      <c r="F99">
        <f t="shared" si="6"/>
        <v>95.321926357395455</v>
      </c>
      <c r="G99">
        <f t="shared" si="6"/>
        <v>85.986116185604672</v>
      </c>
      <c r="H99">
        <f t="shared" si="6"/>
        <v>98.383426194773605</v>
      </c>
      <c r="I99">
        <f t="shared" si="6"/>
        <v>93.612774451097806</v>
      </c>
      <c r="J99">
        <f t="shared" si="6"/>
        <v>51.523370789741833</v>
      </c>
      <c r="K99">
        <f t="shared" si="6"/>
        <v>0</v>
      </c>
      <c r="L99">
        <f t="shared" si="6"/>
        <v>0</v>
      </c>
      <c r="M99">
        <f t="shared" si="6"/>
        <v>0</v>
      </c>
      <c r="N99">
        <f t="shared" si="6"/>
        <v>37.427486187845304</v>
      </c>
      <c r="O99">
        <f t="shared" si="6"/>
        <v>87.091868404717559</v>
      </c>
      <c r="P99">
        <f t="shared" si="6"/>
        <v>60.801809727284152</v>
      </c>
      <c r="Q99">
        <f t="shared" si="6"/>
        <v>65.815320643796824</v>
      </c>
      <c r="R99">
        <f t="shared" si="6"/>
        <v>73.621686566043408</v>
      </c>
      <c r="S99">
        <f t="shared" si="6"/>
        <v>0</v>
      </c>
      <c r="T99">
        <f t="shared" si="6"/>
        <v>0</v>
      </c>
      <c r="U99">
        <f t="shared" si="6"/>
        <v>45.644943820224718</v>
      </c>
      <c r="V99">
        <f t="shared" si="6"/>
        <v>68.17119193133621</v>
      </c>
      <c r="W99">
        <f t="shared" si="6"/>
        <v>59.541626397901418</v>
      </c>
      <c r="X99">
        <f t="shared" si="6"/>
        <v>78.082362082362081</v>
      </c>
      <c r="Y99">
        <f t="shared" si="6"/>
        <v>92.72346368715084</v>
      </c>
      <c r="Z99">
        <f t="shared" si="6"/>
        <v>93.394219698300248</v>
      </c>
      <c r="AA99">
        <f t="shared" si="6"/>
        <v>0</v>
      </c>
      <c r="AB99">
        <f t="shared" si="6"/>
        <v>0</v>
      </c>
      <c r="AC99">
        <f t="shared" si="6"/>
        <v>16.501588921620932</v>
      </c>
      <c r="AD99">
        <f t="shared" si="6"/>
        <v>35.355412782274001</v>
      </c>
      <c r="AE99">
        <f t="shared" si="6"/>
        <v>83.197988686360773</v>
      </c>
      <c r="AF99">
        <f t="shared" si="6"/>
        <v>101.53201675643328</v>
      </c>
      <c r="AG99">
        <f t="shared" si="6"/>
        <v>63.261677711330208</v>
      </c>
      <c r="AH99">
        <f t="shared" si="6"/>
        <v>179.43357675280942</v>
      </c>
      <c r="AI99">
        <f t="shared" si="6"/>
        <v>83.806445261223416</v>
      </c>
      <c r="AJ99">
        <f t="shared" si="6"/>
        <v>63.641963087617412</v>
      </c>
      <c r="AK99">
        <f t="shared" si="6"/>
        <v>97.723167243715196</v>
      </c>
      <c r="AL99">
        <f t="shared" si="6"/>
        <v>50.310866574965608</v>
      </c>
      <c r="AM99">
        <f t="shared" si="6"/>
        <v>172.42691011846537</v>
      </c>
      <c r="AN99">
        <f t="shared" si="6"/>
        <v>55.548822447952503</v>
      </c>
      <c r="AO99">
        <f t="shared" si="6"/>
        <v>97.905092592592581</v>
      </c>
      <c r="AP99">
        <f t="shared" si="6"/>
        <v>0</v>
      </c>
      <c r="AQ99">
        <f t="shared" si="6"/>
        <v>0</v>
      </c>
      <c r="AR99">
        <f t="shared" si="6"/>
        <v>33.511674108460035</v>
      </c>
      <c r="AS99">
        <f t="shared" si="6"/>
        <v>72.426241485269784</v>
      </c>
      <c r="AT99">
        <f t="shared" si="6"/>
        <v>73.111657359660128</v>
      </c>
      <c r="AU99">
        <f t="shared" si="6"/>
        <v>77.704816955684009</v>
      </c>
      <c r="AV99">
        <f t="shared" si="6"/>
        <v>68.287981575587651</v>
      </c>
      <c r="AW99">
        <f t="shared" si="6"/>
        <v>83.390234873102713</v>
      </c>
    </row>
    <row r="100" spans="1:49" x14ac:dyDescent="0.25">
      <c r="A100" t="s">
        <v>1771</v>
      </c>
      <c r="B100">
        <f>B67/B59*100</f>
        <v>80.795671455430053</v>
      </c>
      <c r="C100">
        <f t="shared" ref="C100:AW100" si="7">C67/C59*100</f>
        <v>0</v>
      </c>
      <c r="D100">
        <f t="shared" si="7"/>
        <v>59.505512521004952</v>
      </c>
      <c r="E100">
        <f t="shared" si="7"/>
        <v>88.83065538040448</v>
      </c>
      <c r="F100">
        <f t="shared" si="7"/>
        <v>81.758314788895476</v>
      </c>
      <c r="G100">
        <f t="shared" si="7"/>
        <v>77.745613753728719</v>
      </c>
      <c r="H100">
        <f t="shared" si="7"/>
        <v>94.644764386721931</v>
      </c>
      <c r="I100">
        <f t="shared" si="7"/>
        <v>84.833126135602939</v>
      </c>
      <c r="J100">
        <f t="shared" si="7"/>
        <v>52.656529401927109</v>
      </c>
      <c r="K100">
        <f t="shared" si="7"/>
        <v>0</v>
      </c>
      <c r="L100">
        <f t="shared" si="7"/>
        <v>0</v>
      </c>
      <c r="M100">
        <f t="shared" si="7"/>
        <v>0</v>
      </c>
      <c r="N100">
        <f t="shared" si="7"/>
        <v>54.725283359852284</v>
      </c>
      <c r="O100">
        <f t="shared" si="7"/>
        <v>51.168947851353423</v>
      </c>
      <c r="P100">
        <f t="shared" si="7"/>
        <v>85.090977302569868</v>
      </c>
      <c r="Q100">
        <f t="shared" si="7"/>
        <v>48.566520751371414</v>
      </c>
      <c r="R100">
        <f t="shared" si="7"/>
        <v>60.924548508721742</v>
      </c>
      <c r="S100">
        <f t="shared" si="7"/>
        <v>0</v>
      </c>
      <c r="T100">
        <f t="shared" si="7"/>
        <v>18.580813772268446</v>
      </c>
      <c r="U100">
        <f t="shared" si="7"/>
        <v>55.017811465248023</v>
      </c>
      <c r="V100">
        <f t="shared" si="7"/>
        <v>63.587677813709178</v>
      </c>
      <c r="W100">
        <f t="shared" si="7"/>
        <v>85.104151195603748</v>
      </c>
      <c r="X100">
        <f t="shared" si="7"/>
        <v>108.96132760408949</v>
      </c>
      <c r="Y100">
        <f t="shared" si="7"/>
        <v>72.739815756832456</v>
      </c>
      <c r="Z100">
        <f t="shared" si="7"/>
        <v>112.75702190565784</v>
      </c>
      <c r="AA100">
        <f t="shared" si="7"/>
        <v>0</v>
      </c>
      <c r="AB100">
        <f t="shared" si="7"/>
        <v>12.574729038449686</v>
      </c>
      <c r="AC100">
        <f t="shared" si="7"/>
        <v>79.476609370974273</v>
      </c>
      <c r="AD100">
        <f t="shared" si="7"/>
        <v>46.952693042499078</v>
      </c>
      <c r="AE100">
        <f t="shared" si="7"/>
        <v>84.856580186659812</v>
      </c>
      <c r="AF100">
        <f t="shared" si="7"/>
        <v>110.08382334542726</v>
      </c>
      <c r="AG100">
        <f t="shared" si="7"/>
        <v>87.522804124970421</v>
      </c>
      <c r="AH100">
        <f t="shared" si="7"/>
        <v>110.97333233734219</v>
      </c>
      <c r="AI100">
        <f t="shared" si="7"/>
        <v>36.303259903652773</v>
      </c>
      <c r="AJ100">
        <f t="shared" si="7"/>
        <v>112.02860858257478</v>
      </c>
      <c r="AK100">
        <f t="shared" si="7"/>
        <v>61.14089054029359</v>
      </c>
      <c r="AL100">
        <f t="shared" si="7"/>
        <v>67.792283466751755</v>
      </c>
      <c r="AM100">
        <f t="shared" si="7"/>
        <v>50.927301115807907</v>
      </c>
      <c r="AN100">
        <f t="shared" si="7"/>
        <v>75.74798998286542</v>
      </c>
      <c r="AO100">
        <f t="shared" si="7"/>
        <v>76.472710870545782</v>
      </c>
      <c r="AP100">
        <f t="shared" si="7"/>
        <v>0</v>
      </c>
      <c r="AQ100">
        <f t="shared" si="7"/>
        <v>16.452839845067636</v>
      </c>
      <c r="AR100">
        <f t="shared" si="7"/>
        <v>78.216226509059481</v>
      </c>
      <c r="AS100">
        <f t="shared" si="7"/>
        <v>69.558593132393327</v>
      </c>
      <c r="AT100">
        <f t="shared" si="7"/>
        <v>73.972625830158776</v>
      </c>
      <c r="AU100">
        <f t="shared" si="7"/>
        <v>85.893398417509744</v>
      </c>
      <c r="AV100">
        <f t="shared" si="7"/>
        <v>91.769985974754562</v>
      </c>
      <c r="AW100">
        <f t="shared" si="7"/>
        <v>101.58443327047979</v>
      </c>
    </row>
    <row r="101" spans="1:49" x14ac:dyDescent="0.25">
      <c r="A101" t="s">
        <v>1772</v>
      </c>
      <c r="B101">
        <f>B85/B77*100</f>
        <v>85.283832140533505</v>
      </c>
      <c r="C101">
        <f t="shared" ref="C101:AW101" si="8">C85/C77*100</f>
        <v>20.058475310424491</v>
      </c>
      <c r="D101">
        <f t="shared" si="8"/>
        <v>84.044571558022312</v>
      </c>
      <c r="E101">
        <f t="shared" si="8"/>
        <v>83.319696839204198</v>
      </c>
      <c r="F101">
        <f t="shared" si="8"/>
        <v>94.142052285424668</v>
      </c>
      <c r="G101">
        <f t="shared" si="8"/>
        <v>104.75749215508709</v>
      </c>
      <c r="H101">
        <f t="shared" si="8"/>
        <v>95.87245590230664</v>
      </c>
      <c r="I101">
        <f t="shared" si="8"/>
        <v>92.623354130173794</v>
      </c>
      <c r="J101">
        <f t="shared" si="8"/>
        <v>72.438751578567576</v>
      </c>
      <c r="K101">
        <f t="shared" si="8"/>
        <v>0</v>
      </c>
      <c r="L101">
        <f t="shared" si="8"/>
        <v>0</v>
      </c>
      <c r="M101">
        <f t="shared" si="8"/>
        <v>24.465764838504143</v>
      </c>
      <c r="N101">
        <f t="shared" si="8"/>
        <v>34.693934882152988</v>
      </c>
      <c r="O101">
        <f t="shared" si="8"/>
        <v>53.76498890055079</v>
      </c>
      <c r="P101">
        <f t="shared" si="8"/>
        <v>91.81207787834974</v>
      </c>
      <c r="Q101">
        <f t="shared" si="8"/>
        <v>99.362082602565422</v>
      </c>
      <c r="R101">
        <f t="shared" si="8"/>
        <v>77.135457583787158</v>
      </c>
      <c r="S101">
        <f t="shared" si="8"/>
        <v>0</v>
      </c>
      <c r="T101">
        <f t="shared" si="8"/>
        <v>8.8439993209981331</v>
      </c>
      <c r="U101">
        <f t="shared" si="8"/>
        <v>46.729456493562601</v>
      </c>
      <c r="V101">
        <f t="shared" si="8"/>
        <v>62.783119443215199</v>
      </c>
      <c r="W101">
        <f t="shared" si="8"/>
        <v>69.528463747999922</v>
      </c>
      <c r="X101">
        <f t="shared" si="8"/>
        <v>110.87095139218155</v>
      </c>
      <c r="Y101">
        <f t="shared" si="8"/>
        <v>78.787658450277505</v>
      </c>
      <c r="Z101">
        <f t="shared" si="8"/>
        <v>113.65888503860415</v>
      </c>
      <c r="AA101">
        <f t="shared" si="8"/>
        <v>0</v>
      </c>
      <c r="AB101">
        <f t="shared" si="8"/>
        <v>26.244458978271929</v>
      </c>
      <c r="AC101">
        <f t="shared" si="8"/>
        <v>47.981593352670494</v>
      </c>
      <c r="AD101">
        <f t="shared" si="8"/>
        <v>85.973195248248544</v>
      </c>
      <c r="AE101">
        <f t="shared" si="8"/>
        <v>71.569323019178839</v>
      </c>
      <c r="AF101">
        <f t="shared" si="8"/>
        <v>95.503599069112937</v>
      </c>
      <c r="AG101">
        <f t="shared" si="8"/>
        <v>64.471196378081146</v>
      </c>
      <c r="AH101">
        <f t="shared" si="8"/>
        <v>88.568913060437538</v>
      </c>
      <c r="AI101">
        <f t="shared" si="8"/>
        <v>61.524621615860163</v>
      </c>
      <c r="AJ101">
        <f t="shared" si="8"/>
        <v>110.83016393442622</v>
      </c>
      <c r="AK101">
        <f t="shared" si="8"/>
        <v>179.77040193231468</v>
      </c>
      <c r="AL101">
        <f t="shared" si="8"/>
        <v>94.249987240340928</v>
      </c>
      <c r="AM101">
        <f t="shared" si="8"/>
        <v>68.873389740071659</v>
      </c>
      <c r="AN101">
        <f t="shared" si="8"/>
        <v>82.797153353110247</v>
      </c>
      <c r="AO101">
        <f t="shared" si="8"/>
        <v>102.09047523022114</v>
      </c>
      <c r="AP101">
        <f t="shared" si="8"/>
        <v>0</v>
      </c>
      <c r="AQ101">
        <f t="shared" si="8"/>
        <v>102.33923516306807</v>
      </c>
      <c r="AR101">
        <f t="shared" si="8"/>
        <v>70.537349685434407</v>
      </c>
      <c r="AS101">
        <f t="shared" si="8"/>
        <v>103.73767892052987</v>
      </c>
      <c r="AT101">
        <f t="shared" si="8"/>
        <v>89.829986692883665</v>
      </c>
      <c r="AU101">
        <f t="shared" si="8"/>
        <v>107.98676541478594</v>
      </c>
      <c r="AV101">
        <f t="shared" si="8"/>
        <v>123.86079025083174</v>
      </c>
      <c r="AW101">
        <f t="shared" si="8"/>
        <v>96.049783549783541</v>
      </c>
    </row>
    <row r="102" spans="1:49" x14ac:dyDescent="0.25">
      <c r="A102" s="7" t="s">
        <v>1777</v>
      </c>
      <c r="B102" s="7" t="s">
        <v>1644</v>
      </c>
      <c r="C102" s="7" t="s">
        <v>8</v>
      </c>
      <c r="D102" s="7" t="s">
        <v>8</v>
      </c>
      <c r="E102" s="7" t="s">
        <v>8</v>
      </c>
      <c r="F102" s="7" t="s">
        <v>8</v>
      </c>
      <c r="G102" s="7" t="s">
        <v>8</v>
      </c>
      <c r="H102" s="7" t="s">
        <v>8</v>
      </c>
      <c r="I102" s="7" t="s">
        <v>8</v>
      </c>
      <c r="J102" s="7" t="s">
        <v>1644</v>
      </c>
      <c r="K102" s="7" t="s">
        <v>13</v>
      </c>
      <c r="L102" s="7" t="s">
        <v>13</v>
      </c>
      <c r="M102" s="7" t="s">
        <v>13</v>
      </c>
      <c r="N102" s="7" t="s">
        <v>13</v>
      </c>
      <c r="O102" s="7" t="s">
        <v>13</v>
      </c>
      <c r="P102" s="7" t="s">
        <v>13</v>
      </c>
      <c r="Q102" s="7" t="s">
        <v>13</v>
      </c>
      <c r="R102" s="7" t="s">
        <v>1644</v>
      </c>
      <c r="S102" s="7" t="s">
        <v>18</v>
      </c>
      <c r="T102" s="7" t="s">
        <v>18</v>
      </c>
      <c r="U102" s="7" t="s">
        <v>18</v>
      </c>
      <c r="V102" s="7" t="s">
        <v>18</v>
      </c>
      <c r="W102" s="7" t="s">
        <v>18</v>
      </c>
      <c r="X102" s="7" t="s">
        <v>18</v>
      </c>
      <c r="Y102" s="7" t="s">
        <v>18</v>
      </c>
      <c r="Z102" s="7" t="s">
        <v>1686</v>
      </c>
      <c r="AA102" s="7" t="s">
        <v>23</v>
      </c>
      <c r="AB102" s="7" t="s">
        <v>23</v>
      </c>
      <c r="AC102" s="7" t="s">
        <v>23</v>
      </c>
      <c r="AD102" s="7" t="s">
        <v>23</v>
      </c>
      <c r="AE102" s="7" t="s">
        <v>23</v>
      </c>
      <c r="AF102" s="7" t="s">
        <v>23</v>
      </c>
      <c r="AG102" s="7" t="s">
        <v>23</v>
      </c>
      <c r="AH102" s="7" t="s">
        <v>1686</v>
      </c>
      <c r="AI102" s="7" t="s">
        <v>118</v>
      </c>
      <c r="AJ102" s="7" t="s">
        <v>118</v>
      </c>
      <c r="AK102" s="7" t="s">
        <v>118</v>
      </c>
      <c r="AL102" s="7" t="s">
        <v>118</v>
      </c>
      <c r="AM102" s="7" t="s">
        <v>118</v>
      </c>
      <c r="AN102" s="7" t="s">
        <v>118</v>
      </c>
      <c r="AO102" s="7" t="s">
        <v>118</v>
      </c>
      <c r="AP102" s="7" t="s">
        <v>1794</v>
      </c>
      <c r="AQ102" s="7" t="s">
        <v>532</v>
      </c>
      <c r="AR102" s="7" t="s">
        <v>532</v>
      </c>
      <c r="AS102" s="7" t="s">
        <v>532</v>
      </c>
      <c r="AT102" s="7" t="s">
        <v>532</v>
      </c>
      <c r="AU102" s="7" t="s">
        <v>532</v>
      </c>
      <c r="AV102" s="7" t="s">
        <v>532</v>
      </c>
      <c r="AW102" s="7" t="s">
        <v>532</v>
      </c>
    </row>
    <row r="103" spans="1:49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83.627948108165654</v>
      </c>
      <c r="C104">
        <f t="shared" ref="C104:AW104" si="9">AVERAGE(C99:C101)</f>
        <v>13.571463568806621</v>
      </c>
      <c r="D104">
        <f t="shared" si="9"/>
        <v>57.575300634518747</v>
      </c>
      <c r="E104">
        <f t="shared" si="9"/>
        <v>77.096197004579338</v>
      </c>
      <c r="F104">
        <f t="shared" si="9"/>
        <v>90.407431143905185</v>
      </c>
      <c r="G104">
        <f t="shared" si="9"/>
        <v>89.496407364806828</v>
      </c>
      <c r="H104">
        <f t="shared" si="9"/>
        <v>96.300215494600721</v>
      </c>
      <c r="I104">
        <f t="shared" si="9"/>
        <v>90.35641823895817</v>
      </c>
      <c r="J104">
        <f t="shared" si="9"/>
        <v>58.872883923412168</v>
      </c>
      <c r="K104">
        <f t="shared" si="9"/>
        <v>0</v>
      </c>
      <c r="L104">
        <f t="shared" si="9"/>
        <v>0</v>
      </c>
      <c r="M104">
        <f t="shared" si="9"/>
        <v>8.1552549461680481</v>
      </c>
      <c r="N104">
        <f t="shared" si="9"/>
        <v>42.282234809950189</v>
      </c>
      <c r="O104">
        <f t="shared" si="9"/>
        <v>64.008601718873933</v>
      </c>
      <c r="P104">
        <f t="shared" si="9"/>
        <v>79.234954969401258</v>
      </c>
      <c r="Q104">
        <f t="shared" si="9"/>
        <v>71.247974665911215</v>
      </c>
      <c r="R104">
        <f t="shared" si="9"/>
        <v>70.560564219517445</v>
      </c>
      <c r="S104">
        <f t="shared" si="9"/>
        <v>0</v>
      </c>
      <c r="T104">
        <f t="shared" si="9"/>
        <v>9.1416043644221929</v>
      </c>
      <c r="U104">
        <f t="shared" si="9"/>
        <v>49.130737259678448</v>
      </c>
      <c r="V104">
        <f t="shared" si="9"/>
        <v>64.847329729420196</v>
      </c>
      <c r="W104">
        <f t="shared" si="9"/>
        <v>71.391413780501694</v>
      </c>
      <c r="X104">
        <f t="shared" si="9"/>
        <v>99.30488035954437</v>
      </c>
      <c r="Y104">
        <f t="shared" si="9"/>
        <v>81.416979298086929</v>
      </c>
      <c r="Z104">
        <f t="shared" si="9"/>
        <v>106.60337554752074</v>
      </c>
      <c r="AA104">
        <f t="shared" si="9"/>
        <v>0</v>
      </c>
      <c r="AB104">
        <f t="shared" si="9"/>
        <v>12.939729338907204</v>
      </c>
      <c r="AC104">
        <f t="shared" si="9"/>
        <v>47.986597215088572</v>
      </c>
      <c r="AD104">
        <f t="shared" si="9"/>
        <v>56.093767024340536</v>
      </c>
      <c r="AE104">
        <f t="shared" si="9"/>
        <v>79.874630630733137</v>
      </c>
      <c r="AF104">
        <f t="shared" si="9"/>
        <v>102.37314639032449</v>
      </c>
      <c r="AG104">
        <f t="shared" si="9"/>
        <v>71.751892738127268</v>
      </c>
      <c r="AH104">
        <f t="shared" si="9"/>
        <v>126.32527405019637</v>
      </c>
      <c r="AI104">
        <f t="shared" si="9"/>
        <v>60.544775593578784</v>
      </c>
      <c r="AJ104">
        <f t="shared" si="9"/>
        <v>95.500245201539471</v>
      </c>
      <c r="AK104">
        <f t="shared" si="9"/>
        <v>112.87815323877449</v>
      </c>
      <c r="AL104">
        <f t="shared" si="9"/>
        <v>70.784379094019428</v>
      </c>
      <c r="AM104">
        <f t="shared" si="9"/>
        <v>97.409200324781651</v>
      </c>
      <c r="AN104">
        <f t="shared" si="9"/>
        <v>71.36465526130938</v>
      </c>
      <c r="AO104">
        <f t="shared" si="9"/>
        <v>92.156092897786507</v>
      </c>
      <c r="AP104">
        <f t="shared" si="9"/>
        <v>0</v>
      </c>
      <c r="AQ104">
        <f t="shared" si="9"/>
        <v>39.597358336045232</v>
      </c>
      <c r="AR104">
        <f t="shared" si="9"/>
        <v>60.755083434317974</v>
      </c>
      <c r="AS104">
        <f t="shared" si="9"/>
        <v>81.907504512730995</v>
      </c>
      <c r="AT104">
        <f t="shared" si="9"/>
        <v>78.971423294234185</v>
      </c>
      <c r="AU104">
        <f t="shared" si="9"/>
        <v>90.528326929326568</v>
      </c>
      <c r="AV104">
        <f t="shared" si="9"/>
        <v>94.639585933724632</v>
      </c>
      <c r="AW104">
        <f t="shared" si="9"/>
        <v>93.674817231122006</v>
      </c>
    </row>
    <row r="105" spans="1:49" x14ac:dyDescent="0.25">
      <c r="A105" t="s">
        <v>1774</v>
      </c>
      <c r="B105">
        <f>STDEV(B99:B101)</f>
        <v>2.4645123821496413</v>
      </c>
      <c r="C105">
        <f t="shared" ref="C105:AW105" si="10">STDEV(C99:C101)</f>
        <v>11.757027737210867</v>
      </c>
      <c r="D105">
        <f t="shared" si="10"/>
        <v>27.485256457085018</v>
      </c>
      <c r="E105">
        <f t="shared" si="10"/>
        <v>15.794266786619398</v>
      </c>
      <c r="F105">
        <f t="shared" si="10"/>
        <v>7.5135501594319418</v>
      </c>
      <c r="G105">
        <f t="shared" si="10"/>
        <v>13.843843462511815</v>
      </c>
      <c r="H105">
        <f t="shared" si="10"/>
        <v>1.9056840583753003</v>
      </c>
      <c r="I105">
        <f t="shared" si="10"/>
        <v>4.8088257285021374</v>
      </c>
      <c r="J105">
        <f t="shared" si="10"/>
        <v>11.762040045756788</v>
      </c>
      <c r="K105">
        <f t="shared" si="10"/>
        <v>0</v>
      </c>
      <c r="L105">
        <f t="shared" si="10"/>
        <v>0</v>
      </c>
      <c r="M105">
        <f t="shared" si="10"/>
        <v>14.125315915440449</v>
      </c>
      <c r="N105">
        <f t="shared" si="10"/>
        <v>10.862327954753914</v>
      </c>
      <c r="O105">
        <f t="shared" si="10"/>
        <v>20.0327920657509</v>
      </c>
      <c r="P105">
        <f t="shared" si="10"/>
        <v>16.313458581035928</v>
      </c>
      <c r="Q105">
        <f t="shared" si="10"/>
        <v>25.829877530441706</v>
      </c>
      <c r="R105">
        <f t="shared" si="10"/>
        <v>8.5279684436159862</v>
      </c>
      <c r="S105">
        <f t="shared" si="10"/>
        <v>0</v>
      </c>
      <c r="T105">
        <f t="shared" si="10"/>
        <v>9.2939812072832275</v>
      </c>
      <c r="U105">
        <f t="shared" si="10"/>
        <v>5.1271116587284897</v>
      </c>
      <c r="V105">
        <f t="shared" si="10"/>
        <v>2.9065225779060215</v>
      </c>
      <c r="W105">
        <f t="shared" si="10"/>
        <v>12.882686273676974</v>
      </c>
      <c r="X105">
        <f t="shared" si="10"/>
        <v>18.404024757427795</v>
      </c>
      <c r="Y105">
        <f t="shared" si="10"/>
        <v>10.248001865791926</v>
      </c>
      <c r="Z105">
        <f t="shared" si="10"/>
        <v>11.448348700331808</v>
      </c>
      <c r="AA105">
        <f t="shared" si="10"/>
        <v>0</v>
      </c>
      <c r="AB105">
        <f t="shared" si="10"/>
        <v>13.126036175481543</v>
      </c>
      <c r="AC105">
        <f t="shared" si="10"/>
        <v>31.487510522873947</v>
      </c>
      <c r="AD105">
        <f t="shared" si="10"/>
        <v>26.518095719702515</v>
      </c>
      <c r="AE105">
        <f t="shared" si="10"/>
        <v>7.2402577532241512</v>
      </c>
      <c r="AF105">
        <f t="shared" si="10"/>
        <v>7.3264151726928413</v>
      </c>
      <c r="AG105">
        <f t="shared" si="10"/>
        <v>13.671392333264658</v>
      </c>
      <c r="AH105">
        <f t="shared" si="10"/>
        <v>47.33770550785195</v>
      </c>
      <c r="AI105">
        <f t="shared" si="10"/>
        <v>23.766746273932075</v>
      </c>
      <c r="AJ105">
        <f t="shared" si="10"/>
        <v>27.596588046919031</v>
      </c>
      <c r="AK105">
        <f t="shared" si="10"/>
        <v>60.749448093462128</v>
      </c>
      <c r="AL105">
        <f t="shared" si="10"/>
        <v>22.121845727552643</v>
      </c>
      <c r="AM105">
        <f t="shared" si="10"/>
        <v>65.583977549737639</v>
      </c>
      <c r="AN105">
        <f t="shared" si="10"/>
        <v>14.143129135383864</v>
      </c>
      <c r="AO105">
        <f t="shared" si="10"/>
        <v>13.742478335988741</v>
      </c>
      <c r="AP105">
        <f t="shared" si="10"/>
        <v>0</v>
      </c>
      <c r="AQ105">
        <f t="shared" si="10"/>
        <v>54.955266495349115</v>
      </c>
      <c r="AR105">
        <f t="shared" si="10"/>
        <v>23.903844901820392</v>
      </c>
      <c r="AS105">
        <f t="shared" si="10"/>
        <v>18.959779475909684</v>
      </c>
      <c r="AT105">
        <f t="shared" si="10"/>
        <v>9.413639890534677</v>
      </c>
      <c r="AU105">
        <f t="shared" si="10"/>
        <v>15.664004033201874</v>
      </c>
      <c r="AV105">
        <f t="shared" si="10"/>
        <v>27.8973156227838</v>
      </c>
      <c r="AW105">
        <f t="shared" si="10"/>
        <v>9.3267123142006572</v>
      </c>
    </row>
    <row r="106" spans="1:49" x14ac:dyDescent="0.25">
      <c r="A106" t="s">
        <v>1775</v>
      </c>
      <c r="B106">
        <f>STDEV(B99:B101)/SQRT(3)</f>
        <v>1.4228868872552614</v>
      </c>
      <c r="C106">
        <f t="shared" ref="C106:AW106" si="11">STDEV(C99:C101)/SQRT(3)</f>
        <v>6.7879231289485915</v>
      </c>
      <c r="D106">
        <f t="shared" si="11"/>
        <v>15.868620214243936</v>
      </c>
      <c r="E106">
        <f t="shared" si="11"/>
        <v>9.1188241809074757</v>
      </c>
      <c r="F106">
        <f t="shared" si="11"/>
        <v>4.3379502071177871</v>
      </c>
      <c r="G106">
        <f t="shared" si="11"/>
        <v>7.9927467497002374</v>
      </c>
      <c r="H106">
        <f t="shared" si="11"/>
        <v>1.1002472040933582</v>
      </c>
      <c r="I106">
        <f t="shared" si="11"/>
        <v>2.7763768288367072</v>
      </c>
      <c r="J106">
        <f t="shared" si="11"/>
        <v>6.7908169866368402</v>
      </c>
      <c r="K106">
        <f t="shared" si="11"/>
        <v>0</v>
      </c>
      <c r="L106">
        <f t="shared" si="11"/>
        <v>0</v>
      </c>
      <c r="M106">
        <f t="shared" si="11"/>
        <v>8.1552549461680481</v>
      </c>
      <c r="N106">
        <f t="shared" si="11"/>
        <v>6.2713679687031698</v>
      </c>
      <c r="O106">
        <f t="shared" si="11"/>
        <v>11.565937891781083</v>
      </c>
      <c r="P106">
        <f t="shared" si="11"/>
        <v>9.4185797031749043</v>
      </c>
      <c r="Q106">
        <f t="shared" si="11"/>
        <v>14.912886745335586</v>
      </c>
      <c r="R106">
        <f t="shared" si="11"/>
        <v>4.9236248765623234</v>
      </c>
      <c r="S106">
        <f t="shared" si="11"/>
        <v>0</v>
      </c>
      <c r="T106">
        <f t="shared" si="11"/>
        <v>5.3658825518682951</v>
      </c>
      <c r="U106">
        <f t="shared" si="11"/>
        <v>2.9601392963321622</v>
      </c>
      <c r="V106">
        <f t="shared" si="11"/>
        <v>1.6780815927597668</v>
      </c>
      <c r="W106">
        <f t="shared" si="11"/>
        <v>7.437822387992898</v>
      </c>
      <c r="X106">
        <f t="shared" si="11"/>
        <v>10.625568647873475</v>
      </c>
      <c r="Y106">
        <f t="shared" si="11"/>
        <v>5.9166866358707555</v>
      </c>
      <c r="Z106">
        <f t="shared" si="11"/>
        <v>6.6097072039132723</v>
      </c>
      <c r="AA106">
        <f t="shared" si="11"/>
        <v>0</v>
      </c>
      <c r="AB106">
        <f t="shared" si="11"/>
        <v>7.5783205193070353</v>
      </c>
      <c r="AC106">
        <f t="shared" si="11"/>
        <v>18.179322676492447</v>
      </c>
      <c r="AD106">
        <f t="shared" si="11"/>
        <v>15.310229702166511</v>
      </c>
      <c r="AE106">
        <f t="shared" si="11"/>
        <v>4.1801647628262391</v>
      </c>
      <c r="AF106">
        <f t="shared" si="11"/>
        <v>4.2299077721491702</v>
      </c>
      <c r="AG106">
        <f t="shared" si="11"/>
        <v>7.8931820438073368</v>
      </c>
      <c r="AH106">
        <f t="shared" si="11"/>
        <v>27.330437017777555</v>
      </c>
      <c r="AI106">
        <f t="shared" si="11"/>
        <v>13.721737359016219</v>
      </c>
      <c r="AJ106">
        <f t="shared" si="11"/>
        <v>15.932897537603912</v>
      </c>
      <c r="AK106">
        <f t="shared" si="11"/>
        <v>35.073710209881561</v>
      </c>
      <c r="AL106">
        <f t="shared" si="11"/>
        <v>12.772053585773891</v>
      </c>
      <c r="AM106">
        <f t="shared" si="11"/>
        <v>37.864927092867404</v>
      </c>
      <c r="AN106">
        <f t="shared" si="11"/>
        <v>8.1655394134975143</v>
      </c>
      <c r="AO106">
        <f t="shared" si="11"/>
        <v>7.9342235666157004</v>
      </c>
      <c r="AP106">
        <f t="shared" si="11"/>
        <v>0</v>
      </c>
      <c r="AQ106">
        <f t="shared" si="11"/>
        <v>31.728437904477435</v>
      </c>
      <c r="AR106">
        <f t="shared" si="11"/>
        <v>13.800891288733068</v>
      </c>
      <c r="AS106">
        <f t="shared" si="11"/>
        <v>10.946433784192399</v>
      </c>
      <c r="AT106">
        <f t="shared" si="11"/>
        <v>5.4349675248543949</v>
      </c>
      <c r="AU106">
        <f t="shared" si="11"/>
        <v>9.0436169451564865</v>
      </c>
      <c r="AV106">
        <f t="shared" si="11"/>
        <v>16.106522684482179</v>
      </c>
      <c r="AW106">
        <f t="shared" si="11"/>
        <v>5.3847798652579471</v>
      </c>
    </row>
    <row r="108" spans="1:49" x14ac:dyDescent="0.25">
      <c r="A108" t="s">
        <v>1773</v>
      </c>
      <c r="B108" s="165">
        <f>AVERAGE(B99:B101,J99:J101,R99:R101,)</f>
        <v>63.918418875328577</v>
      </c>
    </row>
    <row r="109" spans="1:49" x14ac:dyDescent="0.25">
      <c r="A109" t="s">
        <v>1774</v>
      </c>
      <c r="B109" s="165">
        <f>STDEV(B99:B101,J99:J101,R99:R101)</f>
        <v>13.011835484370966</v>
      </c>
    </row>
    <row r="110" spans="1:49" x14ac:dyDescent="0.25">
      <c r="A110" t="s">
        <v>1775</v>
      </c>
      <c r="B110" s="165">
        <f>STDEV(B99:B101,J99:J101,R99:R101)/SQRT(3)</f>
        <v>7.5123867195527021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6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11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16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21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116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530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1812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0.24990000000000001</v>
      </c>
      <c r="C128">
        <v>0.23350000000000001</v>
      </c>
      <c r="D128">
        <v>0.2283</v>
      </c>
      <c r="E128">
        <v>0.23319999999999999</v>
      </c>
      <c r="F128">
        <v>0.41799999999999998</v>
      </c>
      <c r="G128">
        <v>0.2039</v>
      </c>
      <c r="H128">
        <v>0.28849999999999998</v>
      </c>
      <c r="I128">
        <v>0.19650000000000001</v>
      </c>
      <c r="K128" t="s">
        <v>1658</v>
      </c>
      <c r="L128">
        <f>B128-$F$134</f>
        <v>0.16613333333333336</v>
      </c>
      <c r="M128">
        <f t="shared" ref="M128:S128" si="12">C128-$F$134</f>
        <v>0.14973333333333336</v>
      </c>
      <c r="N128">
        <f t="shared" si="12"/>
        <v>0.14453333333333335</v>
      </c>
      <c r="O128">
        <f t="shared" si="12"/>
        <v>0.14943333333333333</v>
      </c>
      <c r="P128">
        <f t="shared" si="12"/>
        <v>0.33423333333333333</v>
      </c>
      <c r="Q128">
        <f t="shared" si="12"/>
        <v>0.12013333333333334</v>
      </c>
      <c r="R128">
        <f t="shared" si="12"/>
        <v>0.20473333333333332</v>
      </c>
      <c r="S128">
        <f t="shared" si="12"/>
        <v>0.11273333333333335</v>
      </c>
      <c r="U128" t="s">
        <v>1658</v>
      </c>
      <c r="V128">
        <f>L128/$L$133*100</f>
        <v>8.2056010141754072</v>
      </c>
      <c r="W128">
        <f t="shared" ref="W128:AC128" si="13">M128/$L$133*100</f>
        <v>7.3955778000954915</v>
      </c>
      <c r="X128">
        <f t="shared" si="13"/>
        <v>7.1387411712408841</v>
      </c>
      <c r="Y128">
        <f t="shared" si="13"/>
        <v>7.380760302276955</v>
      </c>
      <c r="Z128">
        <f t="shared" si="13"/>
        <v>16.508338958494541</v>
      </c>
      <c r="AA128">
        <f t="shared" si="13"/>
        <v>5.9335846820000331</v>
      </c>
      <c r="AB128">
        <f t="shared" si="13"/>
        <v>10.112119066826914</v>
      </c>
      <c r="AC128">
        <f t="shared" si="13"/>
        <v>5.5680864024761689</v>
      </c>
    </row>
    <row r="129" spans="1:29" x14ac:dyDescent="0.25">
      <c r="A129" t="s">
        <v>1659</v>
      </c>
      <c r="B129">
        <v>0.27429999999999999</v>
      </c>
      <c r="C129">
        <v>0.314</v>
      </c>
      <c r="D129">
        <v>0.27900000000000003</v>
      </c>
      <c r="E129">
        <v>0.27860000000000001</v>
      </c>
      <c r="F129">
        <v>0.23200000000000001</v>
      </c>
      <c r="G129">
        <v>0.21460000000000001</v>
      </c>
      <c r="H129">
        <v>0.2059</v>
      </c>
      <c r="I129">
        <v>0.3231</v>
      </c>
      <c r="K129" t="s">
        <v>1659</v>
      </c>
      <c r="L129">
        <f t="shared" ref="L129:L133" si="14">B129-$F$134</f>
        <v>0.19053333333333333</v>
      </c>
      <c r="M129">
        <f t="shared" ref="M129:M133" si="15">C129-$F$134</f>
        <v>0.23023333333333335</v>
      </c>
      <c r="N129">
        <f t="shared" ref="N129:N133" si="16">D129-$F$134</f>
        <v>0.19523333333333337</v>
      </c>
      <c r="O129">
        <f t="shared" ref="O129:O133" si="17">E129-$F$134</f>
        <v>0.19483333333333336</v>
      </c>
      <c r="P129">
        <f t="shared" ref="P129:P133" si="18">F129-$F$134</f>
        <v>0.14823333333333336</v>
      </c>
      <c r="Q129">
        <f t="shared" ref="Q129:Q133" si="19">G129-$F$134</f>
        <v>0.13083333333333336</v>
      </c>
      <c r="R129">
        <f t="shared" ref="R129:R133" si="20">H129-$F$134</f>
        <v>0.12213333333333334</v>
      </c>
      <c r="S129">
        <f t="shared" ref="S129:S133" si="21">I129-$F$134</f>
        <v>0.23933333333333334</v>
      </c>
      <c r="U129" t="s">
        <v>1659</v>
      </c>
      <c r="V129">
        <f t="shared" ref="V129:V133" si="22">L129/$L$133*100</f>
        <v>9.4107575034162565</v>
      </c>
      <c r="W129">
        <f t="shared" ref="W129:W133" si="23">M129/$L$133*100</f>
        <v>11.371606381402394</v>
      </c>
      <c r="X129">
        <f t="shared" ref="X129:X133" si="24">N129/$L$133*100</f>
        <v>9.6428983025733057</v>
      </c>
      <c r="Y129">
        <f t="shared" ref="Y129:Y133" si="25">O129/$L$133*100</f>
        <v>9.6231416388152589</v>
      </c>
      <c r="Z129">
        <f t="shared" ref="Z129:Z133" si="26">P129/$L$133*100</f>
        <v>7.3214903110028162</v>
      </c>
      <c r="AA129">
        <f t="shared" ref="AA129:AA133" si="27">Q129/$L$133*100</f>
        <v>6.4620754375277842</v>
      </c>
      <c r="AB129">
        <f t="shared" ref="AB129:AB133" si="28">R129/$L$133*100</f>
        <v>6.0323680007902665</v>
      </c>
      <c r="AC129">
        <f t="shared" ref="AC129:AC133" si="29">S129/$L$133*100</f>
        <v>11.821070481897957</v>
      </c>
    </row>
    <row r="130" spans="1:29" x14ac:dyDescent="0.25">
      <c r="A130" t="s">
        <v>1660</v>
      </c>
      <c r="B130">
        <v>0.21629999999999999</v>
      </c>
      <c r="C130">
        <v>0.23230000000000001</v>
      </c>
      <c r="D130">
        <v>0.31490000000000001</v>
      </c>
      <c r="E130">
        <v>0.22059999999999999</v>
      </c>
      <c r="F130">
        <v>0.3271</v>
      </c>
      <c r="G130">
        <v>0.20449999999999999</v>
      </c>
      <c r="H130">
        <v>0.1774</v>
      </c>
      <c r="I130">
        <v>0.16619999999999999</v>
      </c>
      <c r="K130" t="s">
        <v>1660</v>
      </c>
      <c r="L130">
        <f t="shared" si="14"/>
        <v>0.13253333333333334</v>
      </c>
      <c r="M130">
        <f t="shared" si="15"/>
        <v>0.14853333333333335</v>
      </c>
      <c r="N130">
        <f t="shared" si="16"/>
        <v>0.23113333333333336</v>
      </c>
      <c r="O130">
        <f t="shared" si="17"/>
        <v>0.13683333333333333</v>
      </c>
      <c r="P130">
        <f t="shared" si="18"/>
        <v>0.24333333333333335</v>
      </c>
      <c r="Q130">
        <f t="shared" si="19"/>
        <v>0.12073333333333333</v>
      </c>
      <c r="R130">
        <f t="shared" si="20"/>
        <v>9.3633333333333346E-2</v>
      </c>
      <c r="S130">
        <f t="shared" si="21"/>
        <v>8.2433333333333331E-2</v>
      </c>
      <c r="U130" t="s">
        <v>1660</v>
      </c>
      <c r="V130">
        <f t="shared" si="22"/>
        <v>6.5460412584994812</v>
      </c>
      <c r="W130">
        <f t="shared" si="23"/>
        <v>7.33630780882135</v>
      </c>
      <c r="X130">
        <f t="shared" si="24"/>
        <v>11.416058874857999</v>
      </c>
      <c r="Y130">
        <f t="shared" si="25"/>
        <v>6.7584253938984835</v>
      </c>
      <c r="Z130">
        <f t="shared" si="26"/>
        <v>12.018637119478424</v>
      </c>
      <c r="AA130">
        <f t="shared" si="27"/>
        <v>5.9632196776371025</v>
      </c>
      <c r="AB130">
        <f t="shared" si="28"/>
        <v>4.6247057080294374</v>
      </c>
      <c r="AC130">
        <f t="shared" si="29"/>
        <v>4.0715191228041281</v>
      </c>
    </row>
    <row r="131" spans="1:29" x14ac:dyDescent="0.25">
      <c r="A131" t="s">
        <v>1661</v>
      </c>
      <c r="B131">
        <v>0.20100000000000001</v>
      </c>
      <c r="C131">
        <v>0.2238</v>
      </c>
      <c r="D131">
        <v>0.19489999999999999</v>
      </c>
      <c r="E131">
        <v>0.2288</v>
      </c>
      <c r="F131">
        <v>0.20710000000000001</v>
      </c>
      <c r="G131">
        <v>0.2271</v>
      </c>
      <c r="H131">
        <v>0.19650000000000001</v>
      </c>
      <c r="I131">
        <v>0.19400000000000001</v>
      </c>
      <c r="K131" t="s">
        <v>1661</v>
      </c>
      <c r="L131">
        <f t="shared" si="14"/>
        <v>0.11723333333333336</v>
      </c>
      <c r="M131">
        <f t="shared" si="15"/>
        <v>0.14003333333333334</v>
      </c>
      <c r="N131">
        <f t="shared" si="16"/>
        <v>0.11113333333333333</v>
      </c>
      <c r="O131">
        <f t="shared" si="17"/>
        <v>0.14503333333333335</v>
      </c>
      <c r="P131">
        <f t="shared" si="18"/>
        <v>0.12333333333333335</v>
      </c>
      <c r="Q131">
        <f t="shared" si="19"/>
        <v>0.14333333333333334</v>
      </c>
      <c r="R131">
        <f t="shared" si="20"/>
        <v>0.11273333333333335</v>
      </c>
      <c r="S131">
        <f t="shared" si="21"/>
        <v>0.11023333333333335</v>
      </c>
      <c r="U131" t="s">
        <v>1661</v>
      </c>
      <c r="V131">
        <f t="shared" si="22"/>
        <v>5.7903488697541947</v>
      </c>
      <c r="W131">
        <f t="shared" si="23"/>
        <v>6.9164787039628566</v>
      </c>
      <c r="X131">
        <f t="shared" si="24"/>
        <v>5.4890597474439815</v>
      </c>
      <c r="Y131">
        <f t="shared" si="25"/>
        <v>7.1634370009384414</v>
      </c>
      <c r="Z131">
        <f t="shared" si="26"/>
        <v>6.091637992064407</v>
      </c>
      <c r="AA131">
        <f t="shared" si="27"/>
        <v>7.0794711799667427</v>
      </c>
      <c r="AB131">
        <f t="shared" si="28"/>
        <v>5.5680864024761689</v>
      </c>
      <c r="AC131">
        <f t="shared" si="29"/>
        <v>5.4446072539883765</v>
      </c>
    </row>
    <row r="132" spans="1:29" x14ac:dyDescent="0.25">
      <c r="A132" t="s">
        <v>1662</v>
      </c>
      <c r="B132">
        <v>0.24440000000000001</v>
      </c>
      <c r="C132">
        <v>0.2356</v>
      </c>
      <c r="D132">
        <v>0.26719999999999999</v>
      </c>
      <c r="E132">
        <v>0.2016</v>
      </c>
      <c r="F132">
        <v>0.20069999999999999</v>
      </c>
      <c r="G132">
        <v>0.20280000000000001</v>
      </c>
      <c r="H132">
        <v>0.23</v>
      </c>
      <c r="I132">
        <v>0.2334</v>
      </c>
      <c r="K132" t="s">
        <v>1662</v>
      </c>
      <c r="L132">
        <f t="shared" si="14"/>
        <v>0.16063333333333335</v>
      </c>
      <c r="M132">
        <f t="shared" si="15"/>
        <v>0.15183333333333335</v>
      </c>
      <c r="N132">
        <f t="shared" si="16"/>
        <v>0.18343333333333334</v>
      </c>
      <c r="O132">
        <f t="shared" si="17"/>
        <v>0.11783333333333335</v>
      </c>
      <c r="P132">
        <f t="shared" si="18"/>
        <v>0.11693333333333333</v>
      </c>
      <c r="Q132">
        <f t="shared" si="19"/>
        <v>0.11903333333333335</v>
      </c>
      <c r="R132">
        <f t="shared" si="20"/>
        <v>0.14623333333333335</v>
      </c>
      <c r="S132">
        <f t="shared" si="21"/>
        <v>0.14963333333333334</v>
      </c>
      <c r="U132" t="s">
        <v>1662</v>
      </c>
      <c r="V132">
        <f t="shared" si="22"/>
        <v>7.9339468875022634</v>
      </c>
      <c r="W132">
        <f t="shared" si="23"/>
        <v>7.4993002848252361</v>
      </c>
      <c r="X132">
        <f t="shared" si="24"/>
        <v>9.0600767217109262</v>
      </c>
      <c r="Y132">
        <f t="shared" si="25"/>
        <v>5.8199838653912641</v>
      </c>
      <c r="Z132">
        <f t="shared" si="26"/>
        <v>5.7755313719356582</v>
      </c>
      <c r="AA132">
        <f t="shared" si="27"/>
        <v>5.8792538566654047</v>
      </c>
      <c r="AB132">
        <f t="shared" si="28"/>
        <v>7.2227069922125828</v>
      </c>
      <c r="AC132">
        <f t="shared" si="29"/>
        <v>7.3906386341559784</v>
      </c>
    </row>
    <row r="133" spans="1:29" x14ac:dyDescent="0.25">
      <c r="A133" t="s">
        <v>1663</v>
      </c>
      <c r="B133">
        <v>2.1084000000000001</v>
      </c>
      <c r="C133">
        <v>0.22850000000000001</v>
      </c>
      <c r="D133">
        <v>0.21779999999999999</v>
      </c>
      <c r="E133">
        <v>0.2306</v>
      </c>
      <c r="F133">
        <v>0.189</v>
      </c>
      <c r="G133">
        <v>0.19750000000000001</v>
      </c>
      <c r="H133">
        <v>0.20039999999999999</v>
      </c>
      <c r="I133">
        <v>0.20449999999999999</v>
      </c>
      <c r="K133" t="s">
        <v>1663</v>
      </c>
      <c r="L133">
        <f t="shared" si="14"/>
        <v>2.0246333333333335</v>
      </c>
      <c r="M133">
        <f t="shared" si="15"/>
        <v>0.14473333333333335</v>
      </c>
      <c r="N133">
        <f t="shared" si="16"/>
        <v>0.13403333333333334</v>
      </c>
      <c r="O133">
        <f t="shared" si="17"/>
        <v>0.14683333333333334</v>
      </c>
      <c r="P133">
        <f t="shared" si="18"/>
        <v>0.10523333333333335</v>
      </c>
      <c r="Q133">
        <f t="shared" si="19"/>
        <v>0.11373333333333335</v>
      </c>
      <c r="R133">
        <f t="shared" si="20"/>
        <v>0.11663333333333334</v>
      </c>
      <c r="S133">
        <f t="shared" si="21"/>
        <v>0.12073333333333333</v>
      </c>
      <c r="U133" t="s">
        <v>1663</v>
      </c>
      <c r="V133">
        <f t="shared" si="22"/>
        <v>100</v>
      </c>
      <c r="W133">
        <f t="shared" si="23"/>
        <v>7.1486195031199076</v>
      </c>
      <c r="X133">
        <f t="shared" si="24"/>
        <v>6.6201287475921564</v>
      </c>
      <c r="Y133">
        <f t="shared" si="25"/>
        <v>7.2523419878496513</v>
      </c>
      <c r="Z133">
        <f t="shared" si="26"/>
        <v>5.1976489570127926</v>
      </c>
      <c r="AA133">
        <f t="shared" si="27"/>
        <v>5.6174780618712861</v>
      </c>
      <c r="AB133">
        <f t="shared" si="28"/>
        <v>5.7607138741171235</v>
      </c>
      <c r="AC133">
        <f t="shared" si="29"/>
        <v>5.9632196776371025</v>
      </c>
    </row>
    <row r="134" spans="1:29" x14ac:dyDescent="0.25">
      <c r="A134" t="s">
        <v>1664</v>
      </c>
      <c r="B134">
        <v>8.3199999999999996E-2</v>
      </c>
      <c r="C134">
        <v>8.4199999999999997E-2</v>
      </c>
      <c r="D134">
        <v>8.3900000000000002E-2</v>
      </c>
      <c r="E134">
        <v>4</v>
      </c>
      <c r="F134">
        <f>AVERAGE(B134:D134)</f>
        <v>8.3766666666666656E-2</v>
      </c>
      <c r="G134" t="s">
        <v>1808</v>
      </c>
    </row>
    <row r="135" spans="1:29" x14ac:dyDescent="0.25">
      <c r="A135" t="s">
        <v>1665</v>
      </c>
    </row>
    <row r="138" spans="1:29" x14ac:dyDescent="0.25">
      <c r="A138" s="7" t="s">
        <v>1813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0.24399999999999999</v>
      </c>
      <c r="C141">
        <v>0.22140000000000001</v>
      </c>
      <c r="D141">
        <v>0.21990000000000001</v>
      </c>
      <c r="E141">
        <v>0.2208</v>
      </c>
      <c r="F141">
        <v>0.2266</v>
      </c>
      <c r="G141">
        <v>0.2273</v>
      </c>
      <c r="H141">
        <v>0.23150000000000001</v>
      </c>
      <c r="I141">
        <v>0.2316</v>
      </c>
      <c r="K141" t="s">
        <v>1658</v>
      </c>
      <c r="L141">
        <f>B141-$F$147</f>
        <v>0.16846666666666665</v>
      </c>
      <c r="M141">
        <f t="shared" ref="M141:S141" si="30">C141-$F$147</f>
        <v>0.1458666666666667</v>
      </c>
      <c r="N141">
        <f t="shared" si="30"/>
        <v>0.1443666666666667</v>
      </c>
      <c r="O141">
        <f t="shared" si="30"/>
        <v>0.14526666666666666</v>
      </c>
      <c r="P141">
        <f t="shared" si="30"/>
        <v>0.15106666666666668</v>
      </c>
      <c r="Q141">
        <f t="shared" si="30"/>
        <v>0.15176666666666666</v>
      </c>
      <c r="R141">
        <f t="shared" si="30"/>
        <v>0.1559666666666667</v>
      </c>
      <c r="S141">
        <f t="shared" si="30"/>
        <v>0.15606666666666669</v>
      </c>
      <c r="U141" t="s">
        <v>1658</v>
      </c>
      <c r="V141">
        <f>L141/$L$146*100</f>
        <v>7.3301618611127219</v>
      </c>
      <c r="W141">
        <f t="shared" ref="W141:AC141" si="31">M141/$L$146*100</f>
        <v>6.3468120902709302</v>
      </c>
      <c r="X141">
        <f t="shared" si="31"/>
        <v>6.2815455125601911</v>
      </c>
      <c r="Y141">
        <f t="shared" si="31"/>
        <v>6.320705459186633</v>
      </c>
      <c r="Z141">
        <f t="shared" si="31"/>
        <v>6.5730695596681556</v>
      </c>
      <c r="AA141">
        <f t="shared" si="31"/>
        <v>6.6035272959331666</v>
      </c>
      <c r="AB141">
        <f t="shared" si="31"/>
        <v>6.7862737135232356</v>
      </c>
      <c r="AC141">
        <f t="shared" si="31"/>
        <v>6.7906248187039511</v>
      </c>
    </row>
    <row r="142" spans="1:29" x14ac:dyDescent="0.25">
      <c r="A142" t="s">
        <v>1659</v>
      </c>
      <c r="B142">
        <v>0.2346</v>
      </c>
      <c r="C142">
        <v>0.45319999999999999</v>
      </c>
      <c r="D142">
        <v>0.27160000000000001</v>
      </c>
      <c r="E142">
        <v>0.25069999999999998</v>
      </c>
      <c r="F142">
        <v>0.25530000000000003</v>
      </c>
      <c r="G142">
        <v>0.24179999999999999</v>
      </c>
      <c r="H142">
        <v>0.2631</v>
      </c>
      <c r="I142">
        <v>0.22559999999999999</v>
      </c>
      <c r="K142" t="s">
        <v>1659</v>
      </c>
      <c r="L142">
        <f t="shared" ref="L142:L146" si="32">B142-$F$147</f>
        <v>0.15906666666666669</v>
      </c>
      <c r="M142">
        <f t="shared" ref="M142:M146" si="33">C142-$F$147</f>
        <v>0.37766666666666665</v>
      </c>
      <c r="N142">
        <f t="shared" ref="N142:N146" si="34">D142-$F$147</f>
        <v>0.19606666666666667</v>
      </c>
      <c r="O142">
        <f t="shared" ref="O142:O146" si="35">E142-$F$147</f>
        <v>0.17516666666666664</v>
      </c>
      <c r="P142">
        <f t="shared" ref="P142:P146" si="36">F142-$F$147</f>
        <v>0.17976666666666669</v>
      </c>
      <c r="Q142">
        <f t="shared" ref="Q142:Q146" si="37">G142-$F$147</f>
        <v>0.16626666666666667</v>
      </c>
      <c r="R142">
        <f t="shared" ref="R142:R146" si="38">H142-$F$147</f>
        <v>0.18756666666666666</v>
      </c>
      <c r="S142">
        <f t="shared" ref="S142:S146" si="39">I142-$F$147</f>
        <v>0.15006666666666668</v>
      </c>
      <c r="U142" t="s">
        <v>1659</v>
      </c>
      <c r="V142">
        <f t="shared" ref="V142:V146" si="40">L142/$L$146*100</f>
        <v>6.9211579741254292</v>
      </c>
      <c r="W142">
        <f t="shared" ref="W142:W146" si="41">M142/$L$146*100</f>
        <v>16.432673899170389</v>
      </c>
      <c r="X142">
        <f t="shared" ref="X142:X146" si="42">N142/$L$146*100</f>
        <v>8.5310668909903118</v>
      </c>
      <c r="Y142">
        <f t="shared" ref="Y142:Y146" si="43">O142/$L$146*100</f>
        <v>7.6216859082206865</v>
      </c>
      <c r="Z142">
        <f t="shared" ref="Z142:Z146" si="44">P142/$L$146*100</f>
        <v>7.82183674653362</v>
      </c>
      <c r="AA142">
        <f t="shared" ref="AA142:AA146" si="45">Q142/$L$146*100</f>
        <v>7.2344375471369737</v>
      </c>
      <c r="AB142">
        <f t="shared" ref="AB142:AB146" si="46">R142/$L$146*100</f>
        <v>8.16122295062946</v>
      </c>
      <c r="AC142">
        <f t="shared" ref="AC142:AC146" si="47">S142/$L$146*100</f>
        <v>6.5295585078609966</v>
      </c>
    </row>
    <row r="143" spans="1:29" x14ac:dyDescent="0.25">
      <c r="A143" t="s">
        <v>1660</v>
      </c>
      <c r="B143">
        <v>0.22639999999999999</v>
      </c>
      <c r="C143">
        <v>0.3322</v>
      </c>
      <c r="D143">
        <v>0.23019999999999999</v>
      </c>
      <c r="E143">
        <v>0.22500000000000001</v>
      </c>
      <c r="F143">
        <v>0.22670000000000001</v>
      </c>
      <c r="G143">
        <v>0.2384</v>
      </c>
      <c r="H143">
        <v>0.2351</v>
      </c>
      <c r="I143">
        <v>0.21859999999999999</v>
      </c>
      <c r="K143" t="s">
        <v>1660</v>
      </c>
      <c r="L143">
        <f t="shared" si="32"/>
        <v>0.15086666666666665</v>
      </c>
      <c r="M143">
        <f t="shared" si="33"/>
        <v>0.25666666666666665</v>
      </c>
      <c r="N143">
        <f t="shared" si="34"/>
        <v>0.15466666666666667</v>
      </c>
      <c r="O143">
        <f t="shared" si="35"/>
        <v>0.14946666666666669</v>
      </c>
      <c r="P143">
        <f t="shared" si="36"/>
        <v>0.15116666666666667</v>
      </c>
      <c r="Q143">
        <f t="shared" si="37"/>
        <v>0.16286666666666666</v>
      </c>
      <c r="R143">
        <f t="shared" si="38"/>
        <v>0.15956666666666669</v>
      </c>
      <c r="S143">
        <f t="shared" si="39"/>
        <v>0.14306666666666668</v>
      </c>
      <c r="U143" t="s">
        <v>1660</v>
      </c>
      <c r="V143">
        <f t="shared" si="40"/>
        <v>6.5643673493067229</v>
      </c>
      <c r="W143">
        <f t="shared" si="41"/>
        <v>11.167836630504148</v>
      </c>
      <c r="X143">
        <f t="shared" si="42"/>
        <v>6.7297093461739284</v>
      </c>
      <c r="Y143">
        <f t="shared" si="43"/>
        <v>6.5034518767767029</v>
      </c>
      <c r="Z143">
        <f t="shared" si="44"/>
        <v>6.577420664848872</v>
      </c>
      <c r="AA143">
        <f t="shared" si="45"/>
        <v>7.086499970992632</v>
      </c>
      <c r="AB143">
        <f t="shared" si="46"/>
        <v>6.9429135000290092</v>
      </c>
      <c r="AC143">
        <f t="shared" si="47"/>
        <v>6.2249811452108839</v>
      </c>
    </row>
    <row r="144" spans="1:29" x14ac:dyDescent="0.25">
      <c r="A144" t="s">
        <v>1661</v>
      </c>
      <c r="B144">
        <v>0.2276</v>
      </c>
      <c r="C144">
        <v>0.2301</v>
      </c>
      <c r="D144">
        <v>0.2417</v>
      </c>
      <c r="E144">
        <v>0.21970000000000001</v>
      </c>
      <c r="F144">
        <v>0.24049999999999999</v>
      </c>
      <c r="G144">
        <v>0.23899999999999999</v>
      </c>
      <c r="H144">
        <v>0.23519999999999999</v>
      </c>
      <c r="I144">
        <v>0.21690000000000001</v>
      </c>
      <c r="K144" t="s">
        <v>1661</v>
      </c>
      <c r="L144">
        <f t="shared" si="32"/>
        <v>0.15206666666666668</v>
      </c>
      <c r="M144">
        <f t="shared" si="33"/>
        <v>0.15456666666666669</v>
      </c>
      <c r="N144">
        <f t="shared" si="34"/>
        <v>0.16616666666666668</v>
      </c>
      <c r="O144">
        <f t="shared" si="35"/>
        <v>0.14416666666666667</v>
      </c>
      <c r="P144">
        <f t="shared" si="36"/>
        <v>0.16496666666666665</v>
      </c>
      <c r="Q144">
        <f t="shared" si="37"/>
        <v>0.16346666666666665</v>
      </c>
      <c r="R144">
        <f t="shared" si="38"/>
        <v>0.15966666666666668</v>
      </c>
      <c r="S144">
        <f t="shared" si="39"/>
        <v>0.1413666666666667</v>
      </c>
      <c r="U144" t="s">
        <v>1661</v>
      </c>
      <c r="V144">
        <f t="shared" si="40"/>
        <v>6.6165806114753156</v>
      </c>
      <c r="W144">
        <f t="shared" si="41"/>
        <v>6.7253582409932138</v>
      </c>
      <c r="X144">
        <f t="shared" si="42"/>
        <v>7.2300864419562574</v>
      </c>
      <c r="Y144">
        <f t="shared" si="43"/>
        <v>6.2728433021987575</v>
      </c>
      <c r="Z144">
        <f t="shared" si="44"/>
        <v>7.1778731797876656</v>
      </c>
      <c r="AA144">
        <f t="shared" si="45"/>
        <v>7.1126066020769265</v>
      </c>
      <c r="AB144">
        <f t="shared" si="46"/>
        <v>6.9472646052097247</v>
      </c>
      <c r="AC144">
        <f t="shared" si="47"/>
        <v>6.1510123571387147</v>
      </c>
    </row>
    <row r="145" spans="1:29" x14ac:dyDescent="0.25">
      <c r="A145" t="s">
        <v>1662</v>
      </c>
      <c r="B145">
        <v>0.23150000000000001</v>
      </c>
      <c r="C145">
        <v>0.21970000000000001</v>
      </c>
      <c r="D145">
        <v>0.2215</v>
      </c>
      <c r="E145">
        <v>0.2276</v>
      </c>
      <c r="F145">
        <v>0.2205</v>
      </c>
      <c r="G145">
        <v>0.2162</v>
      </c>
      <c r="H145">
        <v>0.23369999999999999</v>
      </c>
      <c r="I145">
        <v>0.22320000000000001</v>
      </c>
      <c r="K145" t="s">
        <v>1662</v>
      </c>
      <c r="L145">
        <f t="shared" si="32"/>
        <v>0.1559666666666667</v>
      </c>
      <c r="M145">
        <f t="shared" si="33"/>
        <v>0.14416666666666667</v>
      </c>
      <c r="N145">
        <f t="shared" si="34"/>
        <v>0.14596666666666669</v>
      </c>
      <c r="O145">
        <f t="shared" si="35"/>
        <v>0.15206666666666668</v>
      </c>
      <c r="P145">
        <f t="shared" si="36"/>
        <v>0.14496666666666669</v>
      </c>
      <c r="Q145">
        <f t="shared" si="37"/>
        <v>0.14066666666666666</v>
      </c>
      <c r="R145">
        <f t="shared" si="38"/>
        <v>0.15816666666666668</v>
      </c>
      <c r="S145">
        <f t="shared" si="39"/>
        <v>0.14766666666666667</v>
      </c>
      <c r="U145" t="s">
        <v>1662</v>
      </c>
      <c r="V145">
        <f t="shared" si="40"/>
        <v>6.7862737135232356</v>
      </c>
      <c r="W145">
        <f t="shared" si="41"/>
        <v>6.2728433021987575</v>
      </c>
      <c r="X145">
        <f t="shared" si="42"/>
        <v>6.3511631954516448</v>
      </c>
      <c r="Y145">
        <f t="shared" si="43"/>
        <v>6.6165806114753156</v>
      </c>
      <c r="Z145">
        <f t="shared" si="44"/>
        <v>6.3076521436444866</v>
      </c>
      <c r="AA145">
        <f t="shared" si="45"/>
        <v>6.1205546208737021</v>
      </c>
      <c r="AB145">
        <f t="shared" si="46"/>
        <v>6.8819980274989856</v>
      </c>
      <c r="AC145">
        <f t="shared" si="47"/>
        <v>6.4251319835238156</v>
      </c>
    </row>
    <row r="146" spans="1:29" x14ac:dyDescent="0.25">
      <c r="A146" t="s">
        <v>1663</v>
      </c>
      <c r="B146">
        <v>2.3738000000000001</v>
      </c>
      <c r="C146">
        <v>0.2087</v>
      </c>
      <c r="D146">
        <v>0.24579999999999999</v>
      </c>
      <c r="E146">
        <v>0.2172</v>
      </c>
      <c r="F146">
        <v>0.23530000000000001</v>
      </c>
      <c r="G146">
        <v>0.22209999999999999</v>
      </c>
      <c r="H146">
        <v>0.25290000000000001</v>
      </c>
      <c r="I146">
        <v>0.22259999999999999</v>
      </c>
      <c r="K146" t="s">
        <v>1663</v>
      </c>
      <c r="L146">
        <f t="shared" si="32"/>
        <v>2.2982666666666667</v>
      </c>
      <c r="M146">
        <f t="shared" si="33"/>
        <v>0.13316666666666666</v>
      </c>
      <c r="N146">
        <f t="shared" si="34"/>
        <v>0.17026666666666668</v>
      </c>
      <c r="O146">
        <f t="shared" si="35"/>
        <v>0.14166666666666666</v>
      </c>
      <c r="P146">
        <f t="shared" si="36"/>
        <v>0.15976666666666667</v>
      </c>
      <c r="Q146">
        <f t="shared" si="37"/>
        <v>0.14656666666666668</v>
      </c>
      <c r="R146">
        <f t="shared" si="38"/>
        <v>0.17736666666666667</v>
      </c>
      <c r="S146">
        <f t="shared" si="39"/>
        <v>0.14706666666666668</v>
      </c>
      <c r="U146" t="s">
        <v>1663</v>
      </c>
      <c r="V146">
        <f t="shared" si="40"/>
        <v>100</v>
      </c>
      <c r="W146">
        <f t="shared" si="41"/>
        <v>5.7942217323200085</v>
      </c>
      <c r="X146">
        <f t="shared" si="42"/>
        <v>7.4084817543656092</v>
      </c>
      <c r="Y146">
        <f t="shared" si="43"/>
        <v>6.1640656726808611</v>
      </c>
      <c r="Z146">
        <f t="shared" si="44"/>
        <v>6.9516157103904392</v>
      </c>
      <c r="AA146">
        <f t="shared" si="45"/>
        <v>6.3772698265359402</v>
      </c>
      <c r="AB146">
        <f t="shared" si="46"/>
        <v>7.7174102221964382</v>
      </c>
      <c r="AC146">
        <f t="shared" si="47"/>
        <v>6.3990253524395202</v>
      </c>
    </row>
    <row r="147" spans="1:29" x14ac:dyDescent="0.25">
      <c r="A147" t="s">
        <v>1664</v>
      </c>
      <c r="B147">
        <v>7.1199999999999999E-2</v>
      </c>
      <c r="C147">
        <v>7.7799999999999994E-2</v>
      </c>
      <c r="D147">
        <v>7.7600000000000002E-2</v>
      </c>
      <c r="E147">
        <v>4</v>
      </c>
      <c r="F147">
        <f>AVERAGE(B147:D147)</f>
        <v>7.5533333333333327E-2</v>
      </c>
      <c r="G147" t="s">
        <v>1808</v>
      </c>
    </row>
    <row r="148" spans="1:29" x14ac:dyDescent="0.25">
      <c r="A148" t="s">
        <v>1665</v>
      </c>
    </row>
    <row r="151" spans="1:29" x14ac:dyDescent="0.25">
      <c r="A151" s="7" t="s">
        <v>1814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0.17730000000000001</v>
      </c>
      <c r="C154">
        <v>0.19209999999999999</v>
      </c>
      <c r="D154">
        <v>0.1865</v>
      </c>
      <c r="E154">
        <v>0.19570000000000001</v>
      </c>
      <c r="F154">
        <v>0.1953</v>
      </c>
      <c r="G154">
        <v>0.18640000000000001</v>
      </c>
      <c r="H154">
        <v>0.34060000000000001</v>
      </c>
      <c r="I154">
        <v>0.19539999999999999</v>
      </c>
      <c r="K154" t="s">
        <v>1658</v>
      </c>
      <c r="L154">
        <f>B154-$F$160</f>
        <v>9.7166666666666679E-2</v>
      </c>
      <c r="M154">
        <f t="shared" ref="M154:S154" si="48">C154-$F$160</f>
        <v>0.11196666666666666</v>
      </c>
      <c r="N154">
        <f t="shared" si="48"/>
        <v>0.10636666666666666</v>
      </c>
      <c r="O154">
        <f t="shared" si="48"/>
        <v>0.11556666666666668</v>
      </c>
      <c r="P154">
        <f t="shared" si="48"/>
        <v>0.11516666666666667</v>
      </c>
      <c r="Q154">
        <f t="shared" si="48"/>
        <v>0.10626666666666668</v>
      </c>
      <c r="R154">
        <f t="shared" si="48"/>
        <v>0.26046666666666668</v>
      </c>
      <c r="S154">
        <f t="shared" si="48"/>
        <v>0.11526666666666666</v>
      </c>
      <c r="U154" t="s">
        <v>1658</v>
      </c>
      <c r="V154">
        <f>L154/$L$159*100</f>
        <v>4.5951101092422411</v>
      </c>
      <c r="W154">
        <f t="shared" ref="W154:AC154" si="49">M154/$L$159*100</f>
        <v>5.2950171035830822</v>
      </c>
      <c r="X154">
        <f t="shared" si="49"/>
        <v>5.0301874300487093</v>
      </c>
      <c r="Y154">
        <f t="shared" si="49"/>
        <v>5.4652647508551793</v>
      </c>
      <c r="Z154">
        <f t="shared" si="49"/>
        <v>5.4463483456027237</v>
      </c>
      <c r="AA154">
        <f t="shared" si="49"/>
        <v>5.0254583287355965</v>
      </c>
      <c r="AB154">
        <f t="shared" si="49"/>
        <v>12.317732553557073</v>
      </c>
      <c r="AC154">
        <f t="shared" si="49"/>
        <v>5.4510774469158374</v>
      </c>
    </row>
    <row r="155" spans="1:29" x14ac:dyDescent="0.25">
      <c r="A155" t="s">
        <v>1659</v>
      </c>
      <c r="B155">
        <v>0.25929999999999997</v>
      </c>
      <c r="C155">
        <v>0.36359999999999998</v>
      </c>
      <c r="D155">
        <v>0.26100000000000001</v>
      </c>
      <c r="E155">
        <v>0.26190000000000002</v>
      </c>
      <c r="F155">
        <v>0.2366</v>
      </c>
      <c r="G155">
        <v>0.22689999999999999</v>
      </c>
      <c r="H155">
        <v>0.26340000000000002</v>
      </c>
      <c r="I155">
        <v>0.185</v>
      </c>
      <c r="K155" t="s">
        <v>1659</v>
      </c>
      <c r="L155">
        <f t="shared" ref="L155:L159" si="50">B155-$F$160</f>
        <v>0.17916666666666664</v>
      </c>
      <c r="M155">
        <f t="shared" ref="M155:M159" si="51">C155-$F$160</f>
        <v>0.28346666666666664</v>
      </c>
      <c r="N155">
        <f t="shared" ref="N155:N159" si="52">D155-$F$160</f>
        <v>0.18086666666666668</v>
      </c>
      <c r="O155">
        <f t="shared" ref="O155:O159" si="53">E155-$F$160</f>
        <v>0.18176666666666669</v>
      </c>
      <c r="P155">
        <f t="shared" ref="P155:P159" si="54">F155-$F$160</f>
        <v>0.15646666666666667</v>
      </c>
      <c r="Q155">
        <f t="shared" ref="Q155:Q159" si="55">G155-$F$160</f>
        <v>0.14676666666666666</v>
      </c>
      <c r="R155">
        <f t="shared" ref="R155:R159" si="56">H155-$F$160</f>
        <v>0.18326666666666669</v>
      </c>
      <c r="S155">
        <f t="shared" ref="S155:S159" si="57">I155-$F$160</f>
        <v>0.10486666666666666</v>
      </c>
      <c r="U155" t="s">
        <v>1659</v>
      </c>
      <c r="V155">
        <f t="shared" ref="V155:V159" si="58">L155/$L$159*100</f>
        <v>8.4729731859955528</v>
      </c>
      <c r="W155">
        <f t="shared" ref="W155:W159" si="59">M155/$L$159*100</f>
        <v>13.405425855573244</v>
      </c>
      <c r="X155">
        <f t="shared" ref="X155:X159" si="60">N155/$L$159*100</f>
        <v>8.5533679083184886</v>
      </c>
      <c r="Y155">
        <f t="shared" ref="Y155:Y159" si="61">O155/$L$159*100</f>
        <v>8.5959298201365133</v>
      </c>
      <c r="Z155">
        <f t="shared" ref="Z155:Z159" si="62">P155/$L$159*100</f>
        <v>7.3994671879187219</v>
      </c>
      <c r="AA155">
        <f t="shared" ref="AA155:AA159" si="63">Q155/$L$159*100</f>
        <v>6.9407443605466828</v>
      </c>
      <c r="AB155">
        <f t="shared" ref="AB155:AB159" si="64">R155/$L$159*100</f>
        <v>8.66686633983322</v>
      </c>
      <c r="AC155">
        <f t="shared" ref="AC155:AC159" si="65">S155/$L$159*100</f>
        <v>4.9592509103520026</v>
      </c>
    </row>
    <row r="156" spans="1:29" x14ac:dyDescent="0.25">
      <c r="A156" t="s">
        <v>1660</v>
      </c>
      <c r="B156">
        <v>0.17899999999999999</v>
      </c>
      <c r="C156">
        <v>0.20519999999999999</v>
      </c>
      <c r="D156">
        <v>0.20200000000000001</v>
      </c>
      <c r="E156">
        <v>0.2883</v>
      </c>
      <c r="F156">
        <v>0.21729999999999999</v>
      </c>
      <c r="G156">
        <v>0.20669999999999999</v>
      </c>
      <c r="H156">
        <v>0.21390000000000001</v>
      </c>
      <c r="I156">
        <v>0.18060000000000001</v>
      </c>
      <c r="K156" t="s">
        <v>1660</v>
      </c>
      <c r="L156">
        <f t="shared" si="50"/>
        <v>9.8866666666666658E-2</v>
      </c>
      <c r="M156">
        <f t="shared" si="51"/>
        <v>0.12506666666666666</v>
      </c>
      <c r="N156">
        <f t="shared" si="52"/>
        <v>0.12186666666666668</v>
      </c>
      <c r="O156">
        <f t="shared" si="53"/>
        <v>0.20816666666666667</v>
      </c>
      <c r="P156">
        <f t="shared" si="54"/>
        <v>0.13716666666666666</v>
      </c>
      <c r="Q156">
        <f t="shared" si="55"/>
        <v>0.12656666666666666</v>
      </c>
      <c r="R156">
        <f t="shared" si="56"/>
        <v>0.13376666666666667</v>
      </c>
      <c r="S156">
        <f t="shared" si="57"/>
        <v>0.10046666666666668</v>
      </c>
      <c r="U156" t="s">
        <v>1660</v>
      </c>
      <c r="V156">
        <f t="shared" si="58"/>
        <v>4.6755048315651742</v>
      </c>
      <c r="W156">
        <f t="shared" si="59"/>
        <v>5.9145293756009893</v>
      </c>
      <c r="X156">
        <f t="shared" si="60"/>
        <v>5.7631981335813487</v>
      </c>
      <c r="Y156">
        <f t="shared" si="61"/>
        <v>9.8444125667985567</v>
      </c>
      <c r="Z156">
        <f t="shared" si="62"/>
        <v>6.486750634487759</v>
      </c>
      <c r="AA156">
        <f t="shared" si="63"/>
        <v>5.9854658952976969</v>
      </c>
      <c r="AB156">
        <f t="shared" si="64"/>
        <v>6.3259611898418902</v>
      </c>
      <c r="AC156">
        <f t="shared" si="65"/>
        <v>4.7511704525749963</v>
      </c>
    </row>
    <row r="157" spans="1:29" x14ac:dyDescent="0.25">
      <c r="A157" t="s">
        <v>1661</v>
      </c>
      <c r="B157">
        <v>0.1767</v>
      </c>
      <c r="C157">
        <v>0.20530000000000001</v>
      </c>
      <c r="D157">
        <v>0.21360000000000001</v>
      </c>
      <c r="E157">
        <v>0.24349999999999999</v>
      </c>
      <c r="F157">
        <v>0.42309999999999998</v>
      </c>
      <c r="G157">
        <v>0.21299999999999999</v>
      </c>
      <c r="H157">
        <v>0.2099</v>
      </c>
      <c r="I157">
        <v>0.17699999999999999</v>
      </c>
      <c r="K157" t="s">
        <v>1661</v>
      </c>
      <c r="L157">
        <f t="shared" si="50"/>
        <v>9.6566666666666662E-2</v>
      </c>
      <c r="M157">
        <f t="shared" si="51"/>
        <v>0.12516666666666668</v>
      </c>
      <c r="N157">
        <f t="shared" si="52"/>
        <v>0.13346666666666668</v>
      </c>
      <c r="O157">
        <f t="shared" si="53"/>
        <v>0.16336666666666666</v>
      </c>
      <c r="P157">
        <f t="shared" si="54"/>
        <v>0.34296666666666664</v>
      </c>
      <c r="Q157">
        <f t="shared" si="55"/>
        <v>0.13286666666666666</v>
      </c>
      <c r="R157">
        <f t="shared" si="56"/>
        <v>0.12976666666666667</v>
      </c>
      <c r="S157">
        <f t="shared" si="57"/>
        <v>9.6866666666666656E-2</v>
      </c>
      <c r="U157" t="s">
        <v>1661</v>
      </c>
      <c r="V157">
        <f t="shared" si="58"/>
        <v>4.5667355013635573</v>
      </c>
      <c r="W157">
        <f t="shared" si="59"/>
        <v>5.9192584769141039</v>
      </c>
      <c r="X157">
        <f t="shared" si="60"/>
        <v>6.3117738859025501</v>
      </c>
      <c r="Y157">
        <f t="shared" si="61"/>
        <v>7.7257751785235733</v>
      </c>
      <c r="Z157">
        <f t="shared" si="62"/>
        <v>16.219241136875954</v>
      </c>
      <c r="AA157">
        <f t="shared" si="63"/>
        <v>6.2833992780238654</v>
      </c>
      <c r="AB157">
        <f t="shared" si="64"/>
        <v>6.1367971373173384</v>
      </c>
      <c r="AC157">
        <f t="shared" si="65"/>
        <v>4.5809228053028983</v>
      </c>
    </row>
    <row r="158" spans="1:29" x14ac:dyDescent="0.25">
      <c r="A158" t="s">
        <v>1662</v>
      </c>
      <c r="B158">
        <v>0.1857</v>
      </c>
      <c r="C158">
        <v>0.19600000000000001</v>
      </c>
      <c r="D158">
        <v>0.2266</v>
      </c>
      <c r="E158">
        <v>0.2389</v>
      </c>
      <c r="F158">
        <v>0.22309999999999999</v>
      </c>
      <c r="G158">
        <v>0.23150000000000001</v>
      </c>
      <c r="H158">
        <v>0.2041</v>
      </c>
      <c r="I158">
        <v>0.19370000000000001</v>
      </c>
      <c r="K158" t="s">
        <v>1662</v>
      </c>
      <c r="L158">
        <f t="shared" si="50"/>
        <v>0.10556666666666667</v>
      </c>
      <c r="M158">
        <f t="shared" si="51"/>
        <v>0.11586666666666667</v>
      </c>
      <c r="N158">
        <f t="shared" si="52"/>
        <v>0.14646666666666666</v>
      </c>
      <c r="O158">
        <f t="shared" si="53"/>
        <v>0.15876666666666667</v>
      </c>
      <c r="P158">
        <f t="shared" si="54"/>
        <v>0.14296666666666666</v>
      </c>
      <c r="Q158">
        <f t="shared" si="55"/>
        <v>0.15136666666666668</v>
      </c>
      <c r="R158">
        <f t="shared" si="56"/>
        <v>0.12396666666666667</v>
      </c>
      <c r="S158">
        <f t="shared" si="57"/>
        <v>0.11356666666666668</v>
      </c>
      <c r="U158" t="s">
        <v>1662</v>
      </c>
      <c r="V158">
        <f t="shared" si="58"/>
        <v>4.9923546195437991</v>
      </c>
      <c r="W158">
        <f t="shared" si="59"/>
        <v>5.4794520547945211</v>
      </c>
      <c r="X158">
        <f t="shared" si="60"/>
        <v>6.9265570566073427</v>
      </c>
      <c r="Y158">
        <f t="shared" si="61"/>
        <v>7.5082365181203397</v>
      </c>
      <c r="Z158">
        <f t="shared" si="62"/>
        <v>6.7610385106483593</v>
      </c>
      <c r="AA158">
        <f t="shared" si="63"/>
        <v>7.15828302094992</v>
      </c>
      <c r="AB158">
        <f t="shared" si="64"/>
        <v>5.8625092611567382</v>
      </c>
      <c r="AC158">
        <f t="shared" si="65"/>
        <v>5.3706827245929034</v>
      </c>
    </row>
    <row r="159" spans="1:29" x14ac:dyDescent="0.25">
      <c r="A159" t="s">
        <v>1663</v>
      </c>
      <c r="B159">
        <v>2.1947000000000001</v>
      </c>
      <c r="C159">
        <v>0.17829999999999999</v>
      </c>
      <c r="D159">
        <v>0.1767</v>
      </c>
      <c r="E159">
        <v>0.19040000000000001</v>
      </c>
      <c r="F159">
        <v>0.1923</v>
      </c>
      <c r="G159">
        <v>0.20749999999999999</v>
      </c>
      <c r="H159">
        <v>0.2041</v>
      </c>
      <c r="I159">
        <v>0.19450000000000001</v>
      </c>
      <c r="K159" t="s">
        <v>1663</v>
      </c>
      <c r="L159">
        <f t="shared" si="50"/>
        <v>2.1145666666666667</v>
      </c>
      <c r="M159">
        <f t="shared" si="51"/>
        <v>9.8166666666666652E-2</v>
      </c>
      <c r="N159">
        <f t="shared" si="52"/>
        <v>9.6566666666666662E-2</v>
      </c>
      <c r="O159">
        <f t="shared" si="53"/>
        <v>0.11026666666666668</v>
      </c>
      <c r="P159">
        <f t="shared" si="54"/>
        <v>0.11216666666666666</v>
      </c>
      <c r="Q159">
        <f t="shared" si="55"/>
        <v>0.12736666666666666</v>
      </c>
      <c r="R159">
        <f t="shared" si="56"/>
        <v>0.12396666666666667</v>
      </c>
      <c r="S159">
        <f t="shared" si="57"/>
        <v>0.11436666666666667</v>
      </c>
      <c r="U159" t="s">
        <v>1663</v>
      </c>
      <c r="V159">
        <f t="shared" si="58"/>
        <v>100</v>
      </c>
      <c r="W159">
        <f t="shared" si="59"/>
        <v>4.6424011223733777</v>
      </c>
      <c r="X159">
        <f t="shared" si="60"/>
        <v>4.5667355013635573</v>
      </c>
      <c r="Y159">
        <f t="shared" si="61"/>
        <v>5.2146223812601482</v>
      </c>
      <c r="Z159">
        <f t="shared" si="62"/>
        <v>5.3044753062093104</v>
      </c>
      <c r="AA159">
        <f t="shared" si="63"/>
        <v>6.0232987058026062</v>
      </c>
      <c r="AB159">
        <f t="shared" si="64"/>
        <v>5.8625092611567382</v>
      </c>
      <c r="AC159">
        <f t="shared" si="65"/>
        <v>5.4085155350978136</v>
      </c>
    </row>
    <row r="160" spans="1:29" x14ac:dyDescent="0.25">
      <c r="A160" t="s">
        <v>1664</v>
      </c>
      <c r="B160">
        <v>7.9299999999999995E-2</v>
      </c>
      <c r="C160">
        <v>8.1100000000000005E-2</v>
      </c>
      <c r="D160">
        <v>0.08</v>
      </c>
      <c r="E160">
        <v>3.9762</v>
      </c>
      <c r="F160">
        <f>AVERAGE(B160:D160)</f>
        <v>8.0133333333333334E-2</v>
      </c>
      <c r="G160" t="s">
        <v>1808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s="37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6.710290994843457</v>
      </c>
      <c r="C166">
        <f t="shared" ref="C166:I166" si="66">AVERAGE(W154,W141,W128)</f>
        <v>6.3458023313165013</v>
      </c>
      <c r="D166">
        <f t="shared" si="66"/>
        <v>6.1501580379499288</v>
      </c>
      <c r="E166">
        <f t="shared" si="66"/>
        <v>6.388910170772923</v>
      </c>
      <c r="F166">
        <f t="shared" si="66"/>
        <v>9.5092522879218055</v>
      </c>
      <c r="G166">
        <f t="shared" si="66"/>
        <v>5.8541901022229323</v>
      </c>
      <c r="H166">
        <f t="shared" si="66"/>
        <v>9.7387084446357406</v>
      </c>
      <c r="I166">
        <f t="shared" si="66"/>
        <v>5.9365962226986531</v>
      </c>
      <c r="K166" t="s">
        <v>1658</v>
      </c>
      <c r="L166">
        <f>STDEV(V154,V141,V128)/SQRT(3)</f>
        <v>1.0873654800768593</v>
      </c>
      <c r="M166">
        <f t="shared" ref="M166:S166" si="67">STDEV(W154,W141,W128)/SQRT(3)</f>
        <v>0.60637985197482414</v>
      </c>
      <c r="N166">
        <f t="shared" si="67"/>
        <v>0.61222183377084827</v>
      </c>
      <c r="O166">
        <f t="shared" si="67"/>
        <v>0.55400653241969267</v>
      </c>
      <c r="P166">
        <f t="shared" si="67"/>
        <v>3.5146259089789331</v>
      </c>
      <c r="Q166">
        <f t="shared" si="67"/>
        <v>0.4572756429046167</v>
      </c>
      <c r="R166">
        <f t="shared" si="67"/>
        <v>1.6076728361538617</v>
      </c>
      <c r="S166">
        <f t="shared" si="67"/>
        <v>0.42834814735073173</v>
      </c>
    </row>
    <row r="167" spans="1:19" x14ac:dyDescent="0.25">
      <c r="A167" t="s">
        <v>1659</v>
      </c>
      <c r="B167">
        <f t="shared" ref="B167:B171" si="68">AVERAGE(V155,V142,V129)</f>
        <v>8.2682962211790798</v>
      </c>
      <c r="C167">
        <f t="shared" ref="C167:C171" si="69">AVERAGE(W155,W142,W129)</f>
        <v>13.736568712048674</v>
      </c>
      <c r="D167">
        <f t="shared" ref="D167:D171" si="70">AVERAGE(X155,X142,X129)</f>
        <v>8.9091110339607038</v>
      </c>
      <c r="E167">
        <f t="shared" ref="E167:E171" si="71">AVERAGE(Y155,Y142,Y129)</f>
        <v>8.6135857890574865</v>
      </c>
      <c r="F167">
        <f t="shared" ref="F167:F171" si="72">AVERAGE(Z155,Z142,Z129)</f>
        <v>7.5142647484850533</v>
      </c>
      <c r="G167">
        <f t="shared" ref="G167:G171" si="73">AVERAGE(AA155,AA142,AA129)</f>
        <v>6.8790857817371469</v>
      </c>
      <c r="H167">
        <f t="shared" ref="H167:H171" si="74">AVERAGE(AB155,AB142,AB129)</f>
        <v>7.6201524304176482</v>
      </c>
      <c r="I167">
        <f t="shared" ref="I167:I171" si="75">AVERAGE(AC155,AC142,AC129)</f>
        <v>7.7699599667036523</v>
      </c>
      <c r="K167" t="s">
        <v>1659</v>
      </c>
      <c r="L167">
        <f t="shared" ref="L167:L171" si="76">STDEV(V155,V142,V129)/SQRT(3)</f>
        <v>0.72593524711371471</v>
      </c>
      <c r="M167">
        <f t="shared" ref="M167:M171" si="77">STDEV(W155,W142,W129)/SQRT(3)</f>
        <v>1.4703562831728507</v>
      </c>
      <c r="N167">
        <f t="shared" ref="N167:N171" si="78">STDEV(X155,X142,X129)/SQRT(3)</f>
        <v>0.36695011038147357</v>
      </c>
      <c r="O167">
        <f t="shared" ref="O167:O171" si="79">STDEV(Y155,Y142,Y129)/SQRT(3)</f>
        <v>0.57783794161551538</v>
      </c>
      <c r="P167">
        <f t="shared" ref="P167:P171" si="80">STDEV(Z155,Z142,Z129)/SQRT(3)</f>
        <v>0.15542468574959437</v>
      </c>
      <c r="Q167">
        <f t="shared" ref="Q167:Q171" si="81">STDEV(AA155,AA142,AA129)/SQRT(3)</f>
        <v>0.22508305307567267</v>
      </c>
      <c r="R167">
        <f t="shared" ref="R167:R171" si="82">STDEV(AB155,AB142,AB129)/SQRT(3)</f>
        <v>0.80719955308187996</v>
      </c>
      <c r="S167">
        <f t="shared" ref="S167:S171" si="83">STDEV(AC155,AC142,AC129)/SQRT(3)</f>
        <v>2.0756596375158276</v>
      </c>
    </row>
    <row r="168" spans="1:19" x14ac:dyDescent="0.25">
      <c r="A168" t="s">
        <v>1660</v>
      </c>
      <c r="B168">
        <f t="shared" si="68"/>
        <v>5.9286378131237925</v>
      </c>
      <c r="C168">
        <f t="shared" si="69"/>
        <v>8.1395579383088279</v>
      </c>
      <c r="D168">
        <f t="shared" si="70"/>
        <v>7.9696554515377587</v>
      </c>
      <c r="E168">
        <f t="shared" si="71"/>
        <v>7.7020966124912489</v>
      </c>
      <c r="F168">
        <f t="shared" si="72"/>
        <v>8.3609361396050179</v>
      </c>
      <c r="G168">
        <f t="shared" si="73"/>
        <v>6.3450618479758107</v>
      </c>
      <c r="H168">
        <f t="shared" si="74"/>
        <v>5.9645267993001125</v>
      </c>
      <c r="I168">
        <f t="shared" si="75"/>
        <v>5.0158902401966694</v>
      </c>
      <c r="K168" t="s">
        <v>1660</v>
      </c>
      <c r="L168">
        <f t="shared" si="76"/>
        <v>0.62658882411130579</v>
      </c>
      <c r="M168">
        <f t="shared" si="77"/>
        <v>1.5687805621454087</v>
      </c>
      <c r="N168">
        <f t="shared" si="78"/>
        <v>1.7456429950233141</v>
      </c>
      <c r="O168">
        <f t="shared" si="79"/>
        <v>1.0736838624828184</v>
      </c>
      <c r="P168">
        <f t="shared" si="80"/>
        <v>1.8290377804760773</v>
      </c>
      <c r="Q168">
        <f t="shared" si="81"/>
        <v>0.37077468056628016</v>
      </c>
      <c r="R168">
        <f t="shared" si="82"/>
        <v>0.69318058150374817</v>
      </c>
      <c r="S168">
        <f t="shared" si="83"/>
        <v>0.6355855816898035</v>
      </c>
    </row>
    <row r="169" spans="1:19" x14ac:dyDescent="0.25">
      <c r="A169" t="s">
        <v>1661</v>
      </c>
      <c r="B169">
        <f t="shared" si="68"/>
        <v>5.6578883275310226</v>
      </c>
      <c r="C169">
        <f t="shared" si="69"/>
        <v>6.5203651406233911</v>
      </c>
      <c r="D169">
        <f t="shared" si="70"/>
        <v>6.3436400251009291</v>
      </c>
      <c r="E169">
        <f t="shared" si="71"/>
        <v>7.0540184938869244</v>
      </c>
      <c r="F169">
        <f t="shared" si="72"/>
        <v>9.829584102909342</v>
      </c>
      <c r="G169">
        <f t="shared" si="73"/>
        <v>6.825159020022511</v>
      </c>
      <c r="H169">
        <f t="shared" si="74"/>
        <v>6.2173827150010768</v>
      </c>
      <c r="I169">
        <f t="shared" si="75"/>
        <v>5.3921808054766629</v>
      </c>
      <c r="K169" t="s">
        <v>1661</v>
      </c>
      <c r="L169">
        <f t="shared" si="76"/>
        <v>0.59543418060459652</v>
      </c>
      <c r="M169">
        <f t="shared" si="77"/>
        <v>0.30557523553031124</v>
      </c>
      <c r="N169">
        <f t="shared" si="78"/>
        <v>0.50284360586291477</v>
      </c>
      <c r="O169">
        <f t="shared" si="79"/>
        <v>0.42297835507041598</v>
      </c>
      <c r="P169">
        <f t="shared" si="80"/>
        <v>3.2101798744801058</v>
      </c>
      <c r="Q169">
        <f t="shared" si="81"/>
        <v>0.27104870570153672</v>
      </c>
      <c r="R169">
        <f t="shared" si="82"/>
        <v>0.40016815433090402</v>
      </c>
      <c r="S169">
        <f t="shared" si="83"/>
        <v>0.45400319366485625</v>
      </c>
    </row>
    <row r="170" spans="1:19" x14ac:dyDescent="0.25">
      <c r="A170" t="s">
        <v>1662</v>
      </c>
      <c r="B170">
        <f t="shared" si="68"/>
        <v>6.5708584068564333</v>
      </c>
      <c r="C170">
        <f t="shared" si="69"/>
        <v>6.4171985472728386</v>
      </c>
      <c r="D170">
        <f t="shared" si="70"/>
        <v>7.4459323245899709</v>
      </c>
      <c r="E170">
        <f t="shared" si="71"/>
        <v>6.6482669983289737</v>
      </c>
      <c r="F170">
        <f t="shared" si="72"/>
        <v>6.281407342076168</v>
      </c>
      <c r="G170">
        <f t="shared" si="73"/>
        <v>6.3860304994963419</v>
      </c>
      <c r="H170">
        <f t="shared" si="74"/>
        <v>6.6557380936227686</v>
      </c>
      <c r="I170">
        <f t="shared" si="75"/>
        <v>6.3954844474242334</v>
      </c>
      <c r="K170" t="s">
        <v>1662</v>
      </c>
      <c r="L170">
        <f t="shared" si="76"/>
        <v>0.85596808419629256</v>
      </c>
      <c r="M170">
        <f t="shared" si="77"/>
        <v>0.58753029586420635</v>
      </c>
      <c r="N170">
        <f t="shared" si="78"/>
        <v>0.82398748472123107</v>
      </c>
      <c r="O170">
        <f t="shared" si="79"/>
        <v>0.48761401237576352</v>
      </c>
      <c r="P170">
        <f t="shared" si="80"/>
        <v>0.2847938858896869</v>
      </c>
      <c r="Q170">
        <f t="shared" si="81"/>
        <v>0.39235909673428565</v>
      </c>
      <c r="R170">
        <f t="shared" si="82"/>
        <v>0.40862763618018599</v>
      </c>
      <c r="S170">
        <f t="shared" si="83"/>
        <v>0.58329943752252444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5.8617474526044306</v>
      </c>
      <c r="D171">
        <f t="shared" si="70"/>
        <v>6.1984486677737749</v>
      </c>
      <c r="E171">
        <f t="shared" si="71"/>
        <v>6.210343347263553</v>
      </c>
      <c r="F171">
        <f t="shared" si="72"/>
        <v>5.8179133245375141</v>
      </c>
      <c r="G171">
        <f t="shared" si="73"/>
        <v>6.0060155314032775</v>
      </c>
      <c r="H171">
        <f t="shared" si="74"/>
        <v>6.4468777858234327</v>
      </c>
      <c r="I171">
        <f t="shared" si="75"/>
        <v>5.9235868550581445</v>
      </c>
      <c r="K171" t="s">
        <v>1663</v>
      </c>
      <c r="L171">
        <f t="shared" si="76"/>
        <v>0</v>
      </c>
      <c r="M171">
        <f t="shared" si="77"/>
        <v>0.72427030754474619</v>
      </c>
      <c r="N171">
        <f t="shared" si="78"/>
        <v>0.8470027565676348</v>
      </c>
      <c r="O171">
        <f t="shared" si="79"/>
        <v>0.58869389786300386</v>
      </c>
      <c r="P171">
        <f t="shared" si="80"/>
        <v>0.56768940803550738</v>
      </c>
      <c r="Q171">
        <f t="shared" si="81"/>
        <v>0.21950316057029454</v>
      </c>
      <c r="R171">
        <f t="shared" si="82"/>
        <v>0.63594551106013086</v>
      </c>
      <c r="S171">
        <f t="shared" si="83"/>
        <v>0.2866214082675127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6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11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16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21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116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530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7" spans="1:29" x14ac:dyDescent="0.25">
      <c r="U187" t="s">
        <v>1798</v>
      </c>
    </row>
    <row r="188" spans="1:29" x14ac:dyDescent="0.25">
      <c r="A188" s="7" t="s">
        <v>1812</v>
      </c>
      <c r="K188" t="s">
        <v>1788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40504</v>
      </c>
      <c r="C192">
        <v>46237</v>
      </c>
      <c r="D192">
        <v>44626</v>
      </c>
      <c r="E192">
        <v>44376</v>
      </c>
      <c r="F192">
        <v>37715</v>
      </c>
      <c r="G192">
        <v>46089</v>
      </c>
      <c r="H192">
        <v>44446</v>
      </c>
      <c r="I192">
        <v>47260</v>
      </c>
      <c r="K192" t="s">
        <v>1658</v>
      </c>
      <c r="L192">
        <f>B192-$E$198</f>
        <v>33586</v>
      </c>
      <c r="M192">
        <f t="shared" ref="M192:S192" si="84">C192-$E$198</f>
        <v>39319</v>
      </c>
      <c r="N192">
        <f t="shared" si="84"/>
        <v>37708</v>
      </c>
      <c r="O192">
        <f t="shared" si="84"/>
        <v>37458</v>
      </c>
      <c r="P192">
        <f t="shared" si="84"/>
        <v>30797</v>
      </c>
      <c r="Q192">
        <f t="shared" si="84"/>
        <v>39171</v>
      </c>
      <c r="R192">
        <f t="shared" si="84"/>
        <v>37528</v>
      </c>
      <c r="S192">
        <f t="shared" si="84"/>
        <v>40342</v>
      </c>
      <c r="U192" t="s">
        <v>1658</v>
      </c>
      <c r="V192">
        <f>L192/$P$198*100</f>
        <v>97.123633629581079</v>
      </c>
      <c r="W192">
        <f t="shared" ref="W192:AC192" si="85">M192/$P$198*100</f>
        <v>113.70226137919069</v>
      </c>
      <c r="X192">
        <f t="shared" si="85"/>
        <v>109.04358890324073</v>
      </c>
      <c r="Y192">
        <f t="shared" si="85"/>
        <v>108.32064159164081</v>
      </c>
      <c r="Z192">
        <f t="shared" si="85"/>
        <v>89.058433421372257</v>
      </c>
      <c r="AA192">
        <f t="shared" si="85"/>
        <v>113.27427657072353</v>
      </c>
      <c r="AB192">
        <f t="shared" si="85"/>
        <v>108.52306683888879</v>
      </c>
      <c r="AC192">
        <f t="shared" si="85"/>
        <v>116.66056177825762</v>
      </c>
    </row>
    <row r="193" spans="1:29" x14ac:dyDescent="0.25">
      <c r="A193" t="s">
        <v>1659</v>
      </c>
      <c r="B193">
        <v>42176</v>
      </c>
      <c r="C193">
        <v>8730</v>
      </c>
      <c r="D193">
        <v>27943</v>
      </c>
      <c r="E193">
        <v>40889</v>
      </c>
      <c r="F193">
        <v>43420</v>
      </c>
      <c r="G193">
        <v>46445</v>
      </c>
      <c r="H193">
        <v>47587</v>
      </c>
      <c r="I193">
        <v>51910</v>
      </c>
      <c r="K193" t="s">
        <v>1659</v>
      </c>
      <c r="L193">
        <f t="shared" ref="L193:L197" si="86">B193-$E$198</f>
        <v>35258</v>
      </c>
      <c r="M193">
        <f t="shared" ref="M193:M197" si="87">C193-$E$198</f>
        <v>1812</v>
      </c>
      <c r="N193">
        <f t="shared" ref="N193:N197" si="88">D193-$E$198</f>
        <v>21025</v>
      </c>
      <c r="O193">
        <f t="shared" ref="O193:O197" si="89">E193-$E$198</f>
        <v>33971</v>
      </c>
      <c r="P193">
        <f t="shared" ref="P193:P197" si="90">F193-$E$198</f>
        <v>36502</v>
      </c>
      <c r="Q193">
        <f t="shared" ref="Q193:Q197" si="91">G193-$E$198</f>
        <v>39527</v>
      </c>
      <c r="R193">
        <f t="shared" ref="R193:R197" si="92">H193-$E$198</f>
        <v>40669</v>
      </c>
      <c r="S193">
        <f t="shared" ref="S193:S197" si="93">I193-$E$198</f>
        <v>44992</v>
      </c>
      <c r="U193" t="s">
        <v>1659</v>
      </c>
      <c r="V193">
        <f t="shared" ref="V193:V197" si="94">L193/$P$198*100</f>
        <v>101.9587052495614</v>
      </c>
      <c r="W193">
        <f t="shared" ref="W193:W197" si="95">M193/$P$198*100</f>
        <v>5.2399221144762977</v>
      </c>
      <c r="X193">
        <f t="shared" ref="X193:X197" si="96">N193/$P$198*100</f>
        <v>60.799868905554163</v>
      </c>
      <c r="Y193">
        <f t="shared" ref="Y193:Y197" si="97">O193/$P$198*100</f>
        <v>98.23697248944498</v>
      </c>
      <c r="Z193">
        <f t="shared" ref="Z193:Z197" si="98">P193/$P$198*100</f>
        <v>105.55609107208268</v>
      </c>
      <c r="AA193">
        <f t="shared" ref="AA193:AA197" si="99">Q193/$P$198*100</f>
        <v>114.30375354244184</v>
      </c>
      <c r="AB193">
        <f t="shared" ref="AB193:AB197" si="100">R193/$P$198*100</f>
        <v>117.60617686183032</v>
      </c>
      <c r="AC193">
        <f t="shared" ref="AC193:AC197" si="101">S193/$P$198*100</f>
        <v>130.10738177401632</v>
      </c>
    </row>
    <row r="194" spans="1:29" x14ac:dyDescent="0.25">
      <c r="A194" t="s">
        <v>1660</v>
      </c>
      <c r="B194">
        <v>41816</v>
      </c>
      <c r="C194">
        <v>39996</v>
      </c>
      <c r="D194">
        <v>46137</v>
      </c>
      <c r="E194">
        <v>41307</v>
      </c>
      <c r="F194">
        <v>44593</v>
      </c>
      <c r="G194">
        <v>43217</v>
      </c>
      <c r="H194">
        <v>45495</v>
      </c>
      <c r="I194">
        <v>46693</v>
      </c>
      <c r="K194" t="s">
        <v>1660</v>
      </c>
      <c r="L194">
        <f t="shared" si="86"/>
        <v>34898</v>
      </c>
      <c r="M194">
        <f t="shared" si="87"/>
        <v>33078</v>
      </c>
      <c r="N194">
        <f t="shared" si="88"/>
        <v>39219</v>
      </c>
      <c r="O194">
        <f t="shared" si="89"/>
        <v>34389</v>
      </c>
      <c r="P194">
        <f t="shared" si="90"/>
        <v>37675</v>
      </c>
      <c r="Q194">
        <f t="shared" si="91"/>
        <v>36299</v>
      </c>
      <c r="R194">
        <f t="shared" si="92"/>
        <v>38577</v>
      </c>
      <c r="S194">
        <f t="shared" si="93"/>
        <v>39775</v>
      </c>
      <c r="U194" t="s">
        <v>1660</v>
      </c>
      <c r="V194">
        <f t="shared" si="94"/>
        <v>100.91766112085752</v>
      </c>
      <c r="W194">
        <f t="shared" si="95"/>
        <v>95.654604692410032</v>
      </c>
      <c r="X194">
        <f t="shared" si="96"/>
        <v>113.41308245455073</v>
      </c>
      <c r="Y194">
        <f t="shared" si="97"/>
        <v>99.445740394440065</v>
      </c>
      <c r="Z194">
        <f t="shared" si="98"/>
        <v>108.94815985810955</v>
      </c>
      <c r="AA194">
        <f t="shared" si="99"/>
        <v>104.96905785506354</v>
      </c>
      <c r="AB194">
        <f t="shared" si="100"/>
        <v>111.55655375836211</v>
      </c>
      <c r="AC194">
        <f t="shared" si="101"/>
        <v>115.02091727554897</v>
      </c>
    </row>
    <row r="195" spans="1:29" x14ac:dyDescent="0.25">
      <c r="A195" t="s">
        <v>1661</v>
      </c>
      <c r="B195">
        <v>41141</v>
      </c>
      <c r="C195">
        <v>39739</v>
      </c>
      <c r="D195">
        <v>41727</v>
      </c>
      <c r="E195">
        <v>41517</v>
      </c>
      <c r="F195">
        <v>42332</v>
      </c>
      <c r="G195">
        <v>42883</v>
      </c>
      <c r="H195">
        <v>44778</v>
      </c>
      <c r="I195">
        <v>49375</v>
      </c>
      <c r="K195" t="s">
        <v>1661</v>
      </c>
      <c r="L195">
        <f t="shared" si="86"/>
        <v>34223</v>
      </c>
      <c r="M195">
        <f t="shared" si="87"/>
        <v>32821</v>
      </c>
      <c r="N195">
        <f t="shared" si="88"/>
        <v>34809</v>
      </c>
      <c r="O195">
        <f t="shared" si="89"/>
        <v>34599</v>
      </c>
      <c r="P195">
        <f t="shared" si="90"/>
        <v>35414</v>
      </c>
      <c r="Q195">
        <f t="shared" si="91"/>
        <v>35965</v>
      </c>
      <c r="R195">
        <f t="shared" si="92"/>
        <v>37860</v>
      </c>
      <c r="S195">
        <f t="shared" si="93"/>
        <v>42457</v>
      </c>
      <c r="U195" t="s">
        <v>1661</v>
      </c>
      <c r="V195">
        <f t="shared" si="94"/>
        <v>98.9657033795377</v>
      </c>
      <c r="W195">
        <f t="shared" si="95"/>
        <v>94.911414856085301</v>
      </c>
      <c r="X195">
        <f t="shared" si="96"/>
        <v>100.66029187792796</v>
      </c>
      <c r="Y195">
        <f t="shared" si="97"/>
        <v>100.053016136184</v>
      </c>
      <c r="Z195">
        <f t="shared" si="98"/>
        <v>102.40982437199978</v>
      </c>
      <c r="AA195">
        <f t="shared" si="99"/>
        <v>104.00320024676601</v>
      </c>
      <c r="AB195">
        <f t="shared" si="100"/>
        <v>109.48314086869351</v>
      </c>
      <c r="AC195">
        <f t="shared" si="101"/>
        <v>122.77669603439303</v>
      </c>
    </row>
    <row r="196" spans="1:29" x14ac:dyDescent="0.25">
      <c r="A196" t="s">
        <v>1662</v>
      </c>
      <c r="B196">
        <v>42069</v>
      </c>
      <c r="C196">
        <v>46359</v>
      </c>
      <c r="D196">
        <v>46722</v>
      </c>
      <c r="E196">
        <v>45918</v>
      </c>
      <c r="F196">
        <v>45509</v>
      </c>
      <c r="G196">
        <v>45896</v>
      </c>
      <c r="H196">
        <v>49301</v>
      </c>
      <c r="I196">
        <v>49168</v>
      </c>
      <c r="K196" t="s">
        <v>1662</v>
      </c>
      <c r="L196">
        <f t="shared" si="86"/>
        <v>35151</v>
      </c>
      <c r="M196">
        <f t="shared" si="87"/>
        <v>39441</v>
      </c>
      <c r="N196">
        <f t="shared" si="88"/>
        <v>39804</v>
      </c>
      <c r="O196">
        <f t="shared" si="89"/>
        <v>39000</v>
      </c>
      <c r="P196">
        <f t="shared" si="90"/>
        <v>38591</v>
      </c>
      <c r="Q196">
        <f t="shared" si="91"/>
        <v>38978</v>
      </c>
      <c r="R196">
        <f t="shared" si="92"/>
        <v>42383</v>
      </c>
      <c r="S196">
        <f t="shared" si="93"/>
        <v>42250</v>
      </c>
      <c r="U196" t="s">
        <v>1662</v>
      </c>
      <c r="V196">
        <f t="shared" si="94"/>
        <v>101.64928380019664</v>
      </c>
      <c r="W196">
        <f t="shared" si="95"/>
        <v>114.05505966725147</v>
      </c>
      <c r="X196">
        <f t="shared" si="96"/>
        <v>115.10477916369454</v>
      </c>
      <c r="Y196">
        <f t="shared" si="97"/>
        <v>112.77978060958918</v>
      </c>
      <c r="Z196">
        <f t="shared" si="98"/>
        <v>111.59703880781169</v>
      </c>
      <c r="AA196">
        <f t="shared" si="99"/>
        <v>112.71616124616838</v>
      </c>
      <c r="AB196">
        <f t="shared" si="100"/>
        <v>122.56270363015945</v>
      </c>
      <c r="AC196">
        <f t="shared" si="101"/>
        <v>122.17809566038828</v>
      </c>
    </row>
    <row r="197" spans="1:29" x14ac:dyDescent="0.25">
      <c r="A197" t="s">
        <v>1663</v>
      </c>
      <c r="B197">
        <v>6787</v>
      </c>
      <c r="C197">
        <v>44661</v>
      </c>
      <c r="D197">
        <v>45130</v>
      </c>
      <c r="E197">
        <v>45281</v>
      </c>
      <c r="F197">
        <v>45010</v>
      </c>
      <c r="G197">
        <v>46392</v>
      </c>
      <c r="H197">
        <v>45701</v>
      </c>
      <c r="I197">
        <v>47804</v>
      </c>
      <c r="K197" t="s">
        <v>1663</v>
      </c>
      <c r="L197">
        <f t="shared" si="86"/>
        <v>-131</v>
      </c>
      <c r="M197">
        <f t="shared" si="87"/>
        <v>37743</v>
      </c>
      <c r="N197">
        <f t="shared" si="88"/>
        <v>38212</v>
      </c>
      <c r="O197">
        <f t="shared" si="89"/>
        <v>38363</v>
      </c>
      <c r="P197">
        <f t="shared" si="90"/>
        <v>38092</v>
      </c>
      <c r="Q197">
        <f t="shared" si="91"/>
        <v>39474</v>
      </c>
      <c r="R197">
        <f t="shared" si="92"/>
        <v>38783</v>
      </c>
      <c r="S197">
        <f t="shared" si="93"/>
        <v>40886</v>
      </c>
      <c r="U197" t="s">
        <v>1663</v>
      </c>
      <c r="V197">
        <f t="shared" si="94"/>
        <v>-0.37882439127836365</v>
      </c>
      <c r="W197">
        <f t="shared" si="95"/>
        <v>109.14480152686473</v>
      </c>
      <c r="X197">
        <f t="shared" si="96"/>
        <v>110.5010506834262</v>
      </c>
      <c r="Y197">
        <f t="shared" si="97"/>
        <v>110.93771085963256</v>
      </c>
      <c r="Z197">
        <f t="shared" si="98"/>
        <v>110.15403597385823</v>
      </c>
      <c r="AA197">
        <f t="shared" si="99"/>
        <v>114.15048871238265</v>
      </c>
      <c r="AB197">
        <f t="shared" si="100"/>
        <v>112.15226234312044</v>
      </c>
      <c r="AC197">
        <f t="shared" si="101"/>
        <v>118.23369512829906</v>
      </c>
    </row>
    <row r="198" spans="1:29" x14ac:dyDescent="0.25">
      <c r="A198" t="s">
        <v>1664</v>
      </c>
      <c r="B198">
        <v>6845</v>
      </c>
      <c r="C198">
        <v>6974</v>
      </c>
      <c r="D198">
        <v>6935</v>
      </c>
      <c r="E198">
        <f>AVERAGE(B198:D198)</f>
        <v>6918</v>
      </c>
      <c r="F198" t="s">
        <v>1808</v>
      </c>
      <c r="O198" t="s">
        <v>1839</v>
      </c>
      <c r="P198">
        <f>AVERAGE(L192:L194)</f>
        <v>34580.666666666664</v>
      </c>
    </row>
    <row r="199" spans="1:29" x14ac:dyDescent="0.25">
      <c r="A199" t="s">
        <v>1665</v>
      </c>
    </row>
    <row r="202" spans="1:29" x14ac:dyDescent="0.25">
      <c r="A202" s="7" t="s">
        <v>1813</v>
      </c>
      <c r="K202" t="s">
        <v>1788</v>
      </c>
      <c r="U202" t="s">
        <v>1798</v>
      </c>
    </row>
    <row r="203" spans="1:29" x14ac:dyDescent="0.25">
      <c r="A203" t="s">
        <v>1796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  <c r="V204">
        <v>1</v>
      </c>
      <c r="W204">
        <v>2</v>
      </c>
      <c r="X204">
        <v>3</v>
      </c>
      <c r="Y204">
        <v>4</v>
      </c>
      <c r="Z204">
        <v>5</v>
      </c>
      <c r="AA204">
        <v>6</v>
      </c>
      <c r="AB204">
        <v>7</v>
      </c>
      <c r="AC204">
        <v>8</v>
      </c>
    </row>
    <row r="205" spans="1:29" x14ac:dyDescent="0.25">
      <c r="A205" t="s">
        <v>1658</v>
      </c>
      <c r="B205">
        <v>40976</v>
      </c>
      <c r="C205">
        <v>38581</v>
      </c>
      <c r="D205">
        <v>41909</v>
      </c>
      <c r="E205">
        <v>39847</v>
      </c>
      <c r="F205">
        <v>41918</v>
      </c>
      <c r="G205">
        <v>39969</v>
      </c>
      <c r="H205">
        <v>39638</v>
      </c>
      <c r="I205">
        <v>40179</v>
      </c>
      <c r="K205" t="s">
        <v>1658</v>
      </c>
      <c r="L205">
        <f>B205-$E$211</f>
        <v>34293.333333333336</v>
      </c>
      <c r="M205">
        <f t="shared" ref="M205:S205" si="102">C205-$E$211</f>
        <v>31898.333333333332</v>
      </c>
      <c r="N205">
        <f t="shared" si="102"/>
        <v>35226.333333333336</v>
      </c>
      <c r="O205">
        <f t="shared" si="102"/>
        <v>33164.333333333336</v>
      </c>
      <c r="P205">
        <f t="shared" si="102"/>
        <v>35235.333333333336</v>
      </c>
      <c r="Q205">
        <f t="shared" si="102"/>
        <v>33286.333333333336</v>
      </c>
      <c r="R205">
        <f t="shared" si="102"/>
        <v>32955.333333333336</v>
      </c>
      <c r="S205">
        <f t="shared" si="102"/>
        <v>33496.333333333336</v>
      </c>
      <c r="U205" t="s">
        <v>1658</v>
      </c>
      <c r="V205">
        <f>L205/$P$211*100</f>
        <v>103.22891372840202</v>
      </c>
      <c r="W205">
        <f t="shared" ref="W205:AC205" si="103">M205/$P$211*100</f>
        <v>96.019546065702073</v>
      </c>
      <c r="X205">
        <f t="shared" si="103"/>
        <v>106.03740643374609</v>
      </c>
      <c r="Y205">
        <f t="shared" si="103"/>
        <v>99.830426842728443</v>
      </c>
      <c r="Z205">
        <f t="shared" si="103"/>
        <v>106.06449800325099</v>
      </c>
      <c r="AA205">
        <f t="shared" si="103"/>
        <v>100.19766811823968</v>
      </c>
      <c r="AB205">
        <f t="shared" si="103"/>
        <v>99.201300395336261</v>
      </c>
      <c r="AC205">
        <f t="shared" si="103"/>
        <v>100.82980474002127</v>
      </c>
    </row>
    <row r="206" spans="1:29" x14ac:dyDescent="0.25">
      <c r="A206" t="s">
        <v>1659</v>
      </c>
      <c r="B206">
        <v>36755</v>
      </c>
      <c r="C206">
        <v>8468</v>
      </c>
      <c r="D206">
        <v>30551</v>
      </c>
      <c r="E206">
        <v>36322</v>
      </c>
      <c r="F206">
        <v>41758</v>
      </c>
      <c r="G206">
        <v>40733</v>
      </c>
      <c r="H206">
        <v>39918</v>
      </c>
      <c r="I206">
        <v>42079</v>
      </c>
      <c r="K206" t="s">
        <v>1659</v>
      </c>
      <c r="L206">
        <f t="shared" ref="L206:L210" si="104">B206-$E$211</f>
        <v>30072.333333333332</v>
      </c>
      <c r="M206">
        <f t="shared" ref="M206:M210" si="105">C206-$E$211</f>
        <v>1785.333333333333</v>
      </c>
      <c r="N206">
        <f t="shared" ref="N206:N210" si="106">D206-$E$211</f>
        <v>23868.333333333332</v>
      </c>
      <c r="O206">
        <f t="shared" ref="O206:O210" si="107">E206-$E$211</f>
        <v>29639.333333333332</v>
      </c>
      <c r="P206">
        <f t="shared" ref="P206:P210" si="108">F206-$E$211</f>
        <v>35075.333333333336</v>
      </c>
      <c r="Q206">
        <f t="shared" ref="Q206:Q210" si="109">G206-$E$211</f>
        <v>34050.333333333336</v>
      </c>
      <c r="R206">
        <f t="shared" ref="R206:R210" si="110">H206-$E$211</f>
        <v>33235.333333333336</v>
      </c>
      <c r="S206">
        <f t="shared" ref="S206:S210" si="111">I206-$E$211</f>
        <v>35396.333333333336</v>
      </c>
      <c r="U206" t="s">
        <v>1659</v>
      </c>
      <c r="V206">
        <f t="shared" ref="V206:V210" si="112">L206/$P$211*100</f>
        <v>90.522967630591396</v>
      </c>
      <c r="W206">
        <f t="shared" ref="W206:W210" si="113">M206/$P$211*100</f>
        <v>5.3741646766069309</v>
      </c>
      <c r="X206">
        <f t="shared" ref="X206:X210" si="114">N206/$P$211*100</f>
        <v>71.847845718528617</v>
      </c>
      <c r="Y206">
        <f t="shared" ref="Y206:Y210" si="115">O206/$P$211*100</f>
        <v>89.219562119965488</v>
      </c>
      <c r="Z206">
        <f t="shared" ref="Z206:Z210" si="116">P206/$P$211*100</f>
        <v>105.58287010094121</v>
      </c>
      <c r="AA206">
        <f t="shared" ref="AA206:AA210" si="117">Q206/$P$211*100</f>
        <v>102.497441351769</v>
      </c>
      <c r="AB206">
        <f t="shared" ref="AB206:AB210" si="118">R206/$P$211*100</f>
        <v>100.04414922437842</v>
      </c>
      <c r="AC206">
        <f t="shared" ref="AC206:AC210" si="119">S206/$P$211*100</f>
        <v>106.54913607995024</v>
      </c>
    </row>
    <row r="207" spans="1:29" x14ac:dyDescent="0.25">
      <c r="A207" t="s">
        <v>1660</v>
      </c>
      <c r="B207">
        <v>41979</v>
      </c>
      <c r="C207">
        <v>39966</v>
      </c>
      <c r="D207">
        <v>38280</v>
      </c>
      <c r="E207">
        <v>39663</v>
      </c>
      <c r="F207">
        <v>40360</v>
      </c>
      <c r="G207">
        <v>40394</v>
      </c>
      <c r="H207">
        <v>36223</v>
      </c>
      <c r="I207">
        <v>40279</v>
      </c>
      <c r="K207" t="s">
        <v>1660</v>
      </c>
      <c r="L207">
        <f t="shared" si="104"/>
        <v>35296.333333333336</v>
      </c>
      <c r="M207">
        <f t="shared" si="105"/>
        <v>33283.333333333336</v>
      </c>
      <c r="N207">
        <f t="shared" si="106"/>
        <v>31597.333333333332</v>
      </c>
      <c r="O207">
        <f t="shared" si="107"/>
        <v>32980.333333333336</v>
      </c>
      <c r="P207">
        <f t="shared" si="108"/>
        <v>33677.333333333336</v>
      </c>
      <c r="Q207">
        <f t="shared" si="109"/>
        <v>33711.333333333336</v>
      </c>
      <c r="R207">
        <f t="shared" si="110"/>
        <v>29540.333333333332</v>
      </c>
      <c r="S207">
        <f t="shared" si="111"/>
        <v>33596.333333333336</v>
      </c>
      <c r="U207" t="s">
        <v>1660</v>
      </c>
      <c r="V207">
        <f t="shared" si="112"/>
        <v>106.24811864100663</v>
      </c>
      <c r="W207">
        <f t="shared" si="113"/>
        <v>100.18863759507136</v>
      </c>
      <c r="X207">
        <f t="shared" si="114"/>
        <v>95.113483574481748</v>
      </c>
      <c r="Y207">
        <f t="shared" si="115"/>
        <v>99.276554755072155</v>
      </c>
      <c r="Z207">
        <f t="shared" si="116"/>
        <v>101.37464630450926</v>
      </c>
      <c r="AA207">
        <f t="shared" si="117"/>
        <v>101.47699223375008</v>
      </c>
      <c r="AB207">
        <f t="shared" si="118"/>
        <v>88.921554855411287</v>
      </c>
      <c r="AC207">
        <f t="shared" si="119"/>
        <v>101.13082217896492</v>
      </c>
    </row>
    <row r="208" spans="1:29" x14ac:dyDescent="0.25">
      <c r="A208" t="s">
        <v>1661</v>
      </c>
      <c r="B208">
        <v>41543</v>
      </c>
      <c r="C208">
        <v>37333</v>
      </c>
      <c r="D208">
        <v>38623</v>
      </c>
      <c r="E208">
        <v>40310</v>
      </c>
      <c r="F208">
        <v>42110</v>
      </c>
      <c r="G208">
        <v>39993</v>
      </c>
      <c r="H208">
        <v>40028</v>
      </c>
      <c r="I208">
        <v>42623</v>
      </c>
      <c r="K208" t="s">
        <v>1661</v>
      </c>
      <c r="L208">
        <f t="shared" si="104"/>
        <v>34860.333333333336</v>
      </c>
      <c r="M208">
        <f t="shared" si="105"/>
        <v>30650.333333333332</v>
      </c>
      <c r="N208">
        <f t="shared" si="106"/>
        <v>31940.333333333332</v>
      </c>
      <c r="O208">
        <f t="shared" si="107"/>
        <v>33627.333333333336</v>
      </c>
      <c r="P208">
        <f t="shared" si="108"/>
        <v>35427.333333333336</v>
      </c>
      <c r="Q208">
        <f t="shared" si="109"/>
        <v>33310.333333333336</v>
      </c>
      <c r="R208">
        <f t="shared" si="110"/>
        <v>33345.333333333336</v>
      </c>
      <c r="S208">
        <f t="shared" si="111"/>
        <v>35940.333333333336</v>
      </c>
      <c r="U208" t="s">
        <v>1661</v>
      </c>
      <c r="V208">
        <f t="shared" si="112"/>
        <v>104.9356826072124</v>
      </c>
      <c r="W208">
        <f t="shared" si="113"/>
        <v>92.262848427685583</v>
      </c>
      <c r="X208">
        <f t="shared" si="114"/>
        <v>96.145973390058401</v>
      </c>
      <c r="Y208">
        <f t="shared" si="115"/>
        <v>101.22413758503743</v>
      </c>
      <c r="Z208">
        <f t="shared" si="116"/>
        <v>106.64245148602278</v>
      </c>
      <c r="AA208">
        <f t="shared" si="117"/>
        <v>100.26991230358612</v>
      </c>
      <c r="AB208">
        <f t="shared" si="118"/>
        <v>100.3752684072164</v>
      </c>
      <c r="AC208">
        <f t="shared" si="119"/>
        <v>108.18667094780359</v>
      </c>
    </row>
    <row r="209" spans="1:29" x14ac:dyDescent="0.25">
      <c r="A209" t="s">
        <v>1662</v>
      </c>
      <c r="B209">
        <v>42098</v>
      </c>
      <c r="C209">
        <v>39686</v>
      </c>
      <c r="D209">
        <v>41587</v>
      </c>
      <c r="E209">
        <v>41989</v>
      </c>
      <c r="F209">
        <v>42935</v>
      </c>
      <c r="G209">
        <v>42574</v>
      </c>
      <c r="H209">
        <v>41987</v>
      </c>
      <c r="I209">
        <v>45248</v>
      </c>
      <c r="K209" t="s">
        <v>1662</v>
      </c>
      <c r="L209">
        <f t="shared" si="104"/>
        <v>35415.333333333336</v>
      </c>
      <c r="M209">
        <f t="shared" si="105"/>
        <v>33003.333333333336</v>
      </c>
      <c r="N209">
        <f t="shared" si="106"/>
        <v>34904.333333333336</v>
      </c>
      <c r="O209">
        <f t="shared" si="107"/>
        <v>35306.333333333336</v>
      </c>
      <c r="P209">
        <f t="shared" si="108"/>
        <v>36252.333333333336</v>
      </c>
      <c r="Q209">
        <f t="shared" si="109"/>
        <v>35891.333333333336</v>
      </c>
      <c r="R209">
        <f t="shared" si="110"/>
        <v>35304.333333333336</v>
      </c>
      <c r="S209">
        <f t="shared" si="111"/>
        <v>38565.333333333336</v>
      </c>
      <c r="U209" t="s">
        <v>1662</v>
      </c>
      <c r="V209">
        <f t="shared" si="112"/>
        <v>106.60632939334953</v>
      </c>
      <c r="W209">
        <f t="shared" si="113"/>
        <v>99.345788766029202</v>
      </c>
      <c r="X209">
        <f t="shared" si="114"/>
        <v>105.06813028034759</v>
      </c>
      <c r="Y209">
        <f t="shared" si="115"/>
        <v>106.27822038490098</v>
      </c>
      <c r="Z209">
        <f t="shared" si="116"/>
        <v>109.12584535730771</v>
      </c>
      <c r="AA209">
        <f t="shared" si="117"/>
        <v>108.03917240272121</v>
      </c>
      <c r="AB209">
        <f t="shared" si="118"/>
        <v>106.2722000361221</v>
      </c>
      <c r="AC209">
        <f t="shared" si="119"/>
        <v>116.08837872007388</v>
      </c>
    </row>
    <row r="210" spans="1:29" x14ac:dyDescent="0.25">
      <c r="A210" t="s">
        <v>1663</v>
      </c>
      <c r="B210">
        <v>6870</v>
      </c>
      <c r="C210">
        <v>39806</v>
      </c>
      <c r="D210">
        <v>39478</v>
      </c>
      <c r="E210">
        <v>37930</v>
      </c>
      <c r="F210">
        <v>41939</v>
      </c>
      <c r="G210">
        <v>43422</v>
      </c>
      <c r="H210">
        <v>41894</v>
      </c>
      <c r="I210">
        <v>45259</v>
      </c>
      <c r="K210" t="s">
        <v>1663</v>
      </c>
      <c r="L210">
        <f t="shared" si="104"/>
        <v>187.33333333333303</v>
      </c>
      <c r="M210">
        <f t="shared" si="105"/>
        <v>33123.333333333336</v>
      </c>
      <c r="N210">
        <f t="shared" si="106"/>
        <v>32795.333333333336</v>
      </c>
      <c r="O210">
        <f t="shared" si="107"/>
        <v>31247.333333333332</v>
      </c>
      <c r="P210">
        <f t="shared" si="108"/>
        <v>35256.333333333336</v>
      </c>
      <c r="Q210">
        <f t="shared" si="109"/>
        <v>36739.333333333336</v>
      </c>
      <c r="R210">
        <f t="shared" si="110"/>
        <v>35211.333333333336</v>
      </c>
      <c r="S210">
        <f t="shared" si="111"/>
        <v>38576.333333333336</v>
      </c>
      <c r="U210" t="s">
        <v>1663</v>
      </c>
      <c r="V210">
        <f t="shared" si="112"/>
        <v>0.56390600228773169</v>
      </c>
      <c r="W210">
        <f t="shared" si="113"/>
        <v>99.707009692761545</v>
      </c>
      <c r="X210">
        <f t="shared" si="114"/>
        <v>98.719672493026451</v>
      </c>
      <c r="Y210">
        <f t="shared" si="115"/>
        <v>94.059922538179052</v>
      </c>
      <c r="Z210">
        <f t="shared" si="116"/>
        <v>106.12771166542916</v>
      </c>
      <c r="AA210">
        <f t="shared" si="117"/>
        <v>110.59180028496318</v>
      </c>
      <c r="AB210">
        <f t="shared" si="118"/>
        <v>105.99225381790454</v>
      </c>
      <c r="AC210">
        <f t="shared" si="119"/>
        <v>116.12149063835766</v>
      </c>
    </row>
    <row r="211" spans="1:29" x14ac:dyDescent="0.25">
      <c r="A211" t="s">
        <v>1664</v>
      </c>
      <c r="B211">
        <v>6668</v>
      </c>
      <c r="C211">
        <v>6706</v>
      </c>
      <c r="D211">
        <v>6674</v>
      </c>
      <c r="E211">
        <f>AVERAGE(B211:D211)</f>
        <v>6682.666666666667</v>
      </c>
      <c r="F211" t="s">
        <v>1808</v>
      </c>
      <c r="O211" t="s">
        <v>1644</v>
      </c>
      <c r="P211">
        <f>AVERAGE(L205:L207)</f>
        <v>33220.666666666664</v>
      </c>
    </row>
    <row r="212" spans="1:29" x14ac:dyDescent="0.25">
      <c r="A212" t="s">
        <v>1665</v>
      </c>
    </row>
    <row r="215" spans="1:29" x14ac:dyDescent="0.25">
      <c r="A215" s="7" t="s">
        <v>1814</v>
      </c>
      <c r="K215" t="s">
        <v>1788</v>
      </c>
      <c r="U215" t="s">
        <v>1798</v>
      </c>
    </row>
    <row r="216" spans="1:29" x14ac:dyDescent="0.25">
      <c r="A216" t="s">
        <v>1796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  <c r="V217">
        <v>1</v>
      </c>
      <c r="W217">
        <v>2</v>
      </c>
      <c r="X217">
        <v>3</v>
      </c>
      <c r="Y217">
        <v>4</v>
      </c>
      <c r="Z217">
        <v>5</v>
      </c>
      <c r="AA217">
        <v>6</v>
      </c>
      <c r="AB217">
        <v>7</v>
      </c>
      <c r="AC217">
        <v>8</v>
      </c>
    </row>
    <row r="218" spans="1:29" x14ac:dyDescent="0.25">
      <c r="A218" t="s">
        <v>1658</v>
      </c>
      <c r="B218">
        <v>41617</v>
      </c>
      <c r="C218">
        <v>30693</v>
      </c>
      <c r="D218">
        <v>31087</v>
      </c>
      <c r="E218">
        <v>39381</v>
      </c>
      <c r="F218">
        <v>41841</v>
      </c>
      <c r="G218">
        <v>37579</v>
      </c>
      <c r="H218">
        <v>43912</v>
      </c>
      <c r="I218">
        <v>44290</v>
      </c>
      <c r="K218" t="s">
        <v>1658</v>
      </c>
      <c r="L218">
        <f>B218-$E$224</f>
        <v>34821.666666666664</v>
      </c>
      <c r="M218">
        <f t="shared" ref="M218:S218" si="120">C218-$E$224</f>
        <v>23897.666666666668</v>
      </c>
      <c r="N218">
        <f t="shared" si="120"/>
        <v>24291.666666666668</v>
      </c>
      <c r="O218">
        <f t="shared" si="120"/>
        <v>32585.666666666668</v>
      </c>
      <c r="P218">
        <f t="shared" si="120"/>
        <v>35045.666666666664</v>
      </c>
      <c r="Q218">
        <f t="shared" si="120"/>
        <v>30783.666666666668</v>
      </c>
      <c r="R218">
        <f t="shared" si="120"/>
        <v>37116.666666666664</v>
      </c>
      <c r="S218">
        <f t="shared" si="120"/>
        <v>37494.666666666664</v>
      </c>
      <c r="U218" t="s">
        <v>1658</v>
      </c>
      <c r="V218">
        <f>L218/$P$224*100</f>
        <v>92.472271154033393</v>
      </c>
      <c r="W218">
        <f t="shared" ref="W218:AC218" si="121">M218/$P$224*100</f>
        <v>63.462542821481996</v>
      </c>
      <c r="X218">
        <f t="shared" si="121"/>
        <v>64.508847559950084</v>
      </c>
      <c r="Y218">
        <f t="shared" si="121"/>
        <v>86.534358983437926</v>
      </c>
      <c r="Z218">
        <f t="shared" si="121"/>
        <v>93.067124609406108</v>
      </c>
      <c r="AA218">
        <f t="shared" si="121"/>
        <v>81.748975382627094</v>
      </c>
      <c r="AB218">
        <f t="shared" si="121"/>
        <v>98.566863475820782</v>
      </c>
      <c r="AC218">
        <f t="shared" si="121"/>
        <v>99.570678681762232</v>
      </c>
    </row>
    <row r="219" spans="1:29" x14ac:dyDescent="0.25">
      <c r="A219" t="s">
        <v>1659</v>
      </c>
      <c r="B219">
        <v>46652</v>
      </c>
      <c r="C219">
        <v>12635</v>
      </c>
      <c r="D219">
        <v>25577</v>
      </c>
      <c r="E219">
        <v>38888</v>
      </c>
      <c r="F219">
        <v>40040</v>
      </c>
      <c r="G219">
        <v>40974</v>
      </c>
      <c r="H219">
        <v>42580</v>
      </c>
      <c r="I219">
        <v>43583</v>
      </c>
      <c r="K219" t="s">
        <v>1659</v>
      </c>
      <c r="L219">
        <f t="shared" ref="L219:L223" si="122">B219-$E$224</f>
        <v>39856.666666666664</v>
      </c>
      <c r="M219">
        <f t="shared" ref="M219:M223" si="123">C219-$E$224</f>
        <v>5839.666666666667</v>
      </c>
      <c r="N219">
        <f t="shared" ref="N219:N223" si="124">D219-$E$224</f>
        <v>18781.666666666668</v>
      </c>
      <c r="O219">
        <f t="shared" ref="O219:O223" si="125">E219-$E$224</f>
        <v>32092.666666666668</v>
      </c>
      <c r="P219">
        <f t="shared" ref="P219:P223" si="126">F219-$E$224</f>
        <v>33244.666666666664</v>
      </c>
      <c r="Q219">
        <f t="shared" ref="Q219:Q223" si="127">G219-$E$224</f>
        <v>34178.666666666664</v>
      </c>
      <c r="R219">
        <f t="shared" ref="R219:R223" si="128">H219-$E$224</f>
        <v>35784.666666666664</v>
      </c>
      <c r="S219">
        <f t="shared" ref="S219:S223" si="129">I219-$E$224</f>
        <v>36787.666666666664</v>
      </c>
      <c r="U219" t="s">
        <v>1659</v>
      </c>
      <c r="V219">
        <f t="shared" ref="V219:V223" si="130">L219/$P$224*100</f>
        <v>105.84319592100486</v>
      </c>
      <c r="W219">
        <f t="shared" ref="W219:W223" si="131">M219/$P$224*100</f>
        <v>15.507794173622852</v>
      </c>
      <c r="X219">
        <f t="shared" ref="X219:X223" si="132">N219/$P$224*100</f>
        <v>49.876514796094504</v>
      </c>
      <c r="Y219">
        <f t="shared" ref="Y219:Y223" si="133">O219/$P$224*100</f>
        <v>85.225150262461383</v>
      </c>
      <c r="Z219">
        <f t="shared" ref="Z219:Z223" si="134">P219/$P$224*100</f>
        <v>88.284396604378173</v>
      </c>
      <c r="AA219">
        <f t="shared" ref="AA219:AA223" si="135">Q219/$P$224*100</f>
        <v>90.764723065619762</v>
      </c>
      <c r="AB219">
        <f t="shared" ref="AB219:AB223" si="136">R219/$P$224*100</f>
        <v>95.029609892979465</v>
      </c>
      <c r="AC219">
        <f t="shared" ref="AC219:AC223" si="137">S219/$P$224*100</f>
        <v>97.693172463242121</v>
      </c>
    </row>
    <row r="220" spans="1:29" x14ac:dyDescent="0.25">
      <c r="A220" t="s">
        <v>1660</v>
      </c>
      <c r="B220">
        <v>45086</v>
      </c>
      <c r="C220">
        <v>35603</v>
      </c>
      <c r="D220">
        <v>42165</v>
      </c>
      <c r="E220">
        <v>40094</v>
      </c>
      <c r="F220">
        <v>43373</v>
      </c>
      <c r="G220">
        <v>40008</v>
      </c>
      <c r="H220">
        <v>38145</v>
      </c>
      <c r="I220">
        <v>40681</v>
      </c>
      <c r="K220" t="s">
        <v>1660</v>
      </c>
      <c r="L220">
        <f t="shared" si="122"/>
        <v>38290.666666666664</v>
      </c>
      <c r="M220">
        <f t="shared" si="123"/>
        <v>28807.666666666668</v>
      </c>
      <c r="N220">
        <f t="shared" si="124"/>
        <v>35369.666666666664</v>
      </c>
      <c r="O220">
        <f t="shared" si="125"/>
        <v>33298.666666666664</v>
      </c>
      <c r="P220">
        <f t="shared" si="126"/>
        <v>36577.666666666664</v>
      </c>
      <c r="Q220">
        <f t="shared" si="127"/>
        <v>33212.666666666664</v>
      </c>
      <c r="R220">
        <f t="shared" si="128"/>
        <v>31349.666666666668</v>
      </c>
      <c r="S220">
        <f t="shared" si="129"/>
        <v>33885.666666666664</v>
      </c>
      <c r="U220" t="s">
        <v>1660</v>
      </c>
      <c r="V220">
        <f t="shared" si="130"/>
        <v>101.68453292496172</v>
      </c>
      <c r="W220">
        <f t="shared" si="131"/>
        <v>76.501518115589235</v>
      </c>
      <c r="X220">
        <f t="shared" si="132"/>
        <v>93.92753764307021</v>
      </c>
      <c r="Y220">
        <f t="shared" si="133"/>
        <v>88.427798776655536</v>
      </c>
      <c r="Z220">
        <f t="shared" si="134"/>
        <v>97.135497348830199</v>
      </c>
      <c r="AA220">
        <f t="shared" si="135"/>
        <v>88.199417539324926</v>
      </c>
      <c r="AB220">
        <f t="shared" si="136"/>
        <v>83.252042595756365</v>
      </c>
      <c r="AC220">
        <f t="shared" si="137"/>
        <v>89.986633501225981</v>
      </c>
    </row>
    <row r="221" spans="1:29" x14ac:dyDescent="0.25">
      <c r="A221" t="s">
        <v>1661</v>
      </c>
      <c r="B221">
        <v>44482</v>
      </c>
      <c r="C221">
        <v>37298</v>
      </c>
      <c r="D221">
        <v>38582</v>
      </c>
      <c r="E221">
        <v>35984</v>
      </c>
      <c r="F221">
        <v>40305</v>
      </c>
      <c r="G221">
        <v>39486</v>
      </c>
      <c r="H221">
        <v>39944</v>
      </c>
      <c r="I221">
        <v>41358</v>
      </c>
      <c r="K221" t="s">
        <v>1661</v>
      </c>
      <c r="L221">
        <f t="shared" si="122"/>
        <v>37686.666666666664</v>
      </c>
      <c r="M221">
        <f t="shared" si="123"/>
        <v>30502.666666666668</v>
      </c>
      <c r="N221">
        <f t="shared" si="124"/>
        <v>31786.666666666668</v>
      </c>
      <c r="O221">
        <f t="shared" si="125"/>
        <v>29188.666666666668</v>
      </c>
      <c r="P221">
        <f t="shared" si="126"/>
        <v>33509.666666666664</v>
      </c>
      <c r="Q221">
        <f t="shared" si="127"/>
        <v>32690.666666666668</v>
      </c>
      <c r="R221">
        <f t="shared" si="128"/>
        <v>33148.666666666664</v>
      </c>
      <c r="S221">
        <f t="shared" si="129"/>
        <v>34562.666666666664</v>
      </c>
      <c r="U221" t="s">
        <v>1661</v>
      </c>
      <c r="V221">
        <f t="shared" si="130"/>
        <v>100.0805530720817</v>
      </c>
      <c r="W221">
        <f t="shared" si="131"/>
        <v>81.002752967628282</v>
      </c>
      <c r="X221">
        <f t="shared" si="132"/>
        <v>84.412537952889735</v>
      </c>
      <c r="Y221">
        <f t="shared" si="133"/>
        <v>77.51330010887942</v>
      </c>
      <c r="Z221">
        <f t="shared" si="134"/>
        <v>88.988129486850369</v>
      </c>
      <c r="AA221">
        <f t="shared" si="135"/>
        <v>86.813196540643887</v>
      </c>
      <c r="AB221">
        <f t="shared" si="136"/>
        <v>88.029459409218447</v>
      </c>
      <c r="AC221">
        <f t="shared" si="137"/>
        <v>91.784471846258697</v>
      </c>
    </row>
    <row r="222" spans="1:29" x14ac:dyDescent="0.25">
      <c r="A222" t="s">
        <v>1662</v>
      </c>
      <c r="B222">
        <v>33694</v>
      </c>
      <c r="C222">
        <v>38234</v>
      </c>
      <c r="D222">
        <v>43044</v>
      </c>
      <c r="E222">
        <v>40828</v>
      </c>
      <c r="F222">
        <v>43433</v>
      </c>
      <c r="G222">
        <v>41427</v>
      </c>
      <c r="H222">
        <v>43837</v>
      </c>
      <c r="I222">
        <v>39967</v>
      </c>
      <c r="K222" t="s">
        <v>1662</v>
      </c>
      <c r="L222">
        <f t="shared" si="122"/>
        <v>26898.666666666668</v>
      </c>
      <c r="M222">
        <f t="shared" si="123"/>
        <v>31438.666666666668</v>
      </c>
      <c r="N222">
        <f t="shared" si="124"/>
        <v>36248.666666666664</v>
      </c>
      <c r="O222">
        <f t="shared" si="125"/>
        <v>34032.666666666664</v>
      </c>
      <c r="P222">
        <f t="shared" si="126"/>
        <v>36637.666666666664</v>
      </c>
      <c r="Q222">
        <f t="shared" si="127"/>
        <v>34631.666666666664</v>
      </c>
      <c r="R222">
        <f t="shared" si="128"/>
        <v>37041.666666666664</v>
      </c>
      <c r="S222">
        <f t="shared" si="129"/>
        <v>33171.666666666664</v>
      </c>
      <c r="U222" t="s">
        <v>1662</v>
      </c>
      <c r="V222">
        <f t="shared" si="130"/>
        <v>71.431985766006605</v>
      </c>
      <c r="W222">
        <f t="shared" si="131"/>
        <v>83.488390620435695</v>
      </c>
      <c r="X222">
        <f t="shared" si="132"/>
        <v>96.261806336251524</v>
      </c>
      <c r="Y222">
        <f t="shared" si="133"/>
        <v>90.37700608131432</v>
      </c>
      <c r="Z222">
        <f t="shared" si="134"/>
        <v>97.294833095805032</v>
      </c>
      <c r="AA222">
        <f t="shared" si="135"/>
        <v>91.967707955279749</v>
      </c>
      <c r="AB222">
        <f t="shared" si="136"/>
        <v>98.367693792102244</v>
      </c>
      <c r="AC222">
        <f t="shared" si="137"/>
        <v>88.090538112225474</v>
      </c>
    </row>
    <row r="223" spans="1:29" x14ac:dyDescent="0.25">
      <c r="A223" t="s">
        <v>1663</v>
      </c>
      <c r="B223">
        <v>7538</v>
      </c>
      <c r="C223">
        <v>39809</v>
      </c>
      <c r="D223">
        <v>39628</v>
      </c>
      <c r="E223">
        <v>39335</v>
      </c>
      <c r="F223">
        <v>32512</v>
      </c>
      <c r="G223">
        <v>36154</v>
      </c>
      <c r="H223">
        <v>40229</v>
      </c>
      <c r="I223">
        <v>40166</v>
      </c>
      <c r="K223" t="s">
        <v>1663</v>
      </c>
      <c r="L223">
        <f t="shared" si="122"/>
        <v>742.66666666666697</v>
      </c>
      <c r="M223">
        <f t="shared" si="123"/>
        <v>33013.666666666664</v>
      </c>
      <c r="N223">
        <f t="shared" si="124"/>
        <v>32832.666666666664</v>
      </c>
      <c r="O223">
        <f t="shared" si="125"/>
        <v>32539.666666666668</v>
      </c>
      <c r="P223">
        <f t="shared" si="126"/>
        <v>25716.666666666668</v>
      </c>
      <c r="Q223">
        <f t="shared" si="127"/>
        <v>29358.666666666668</v>
      </c>
      <c r="R223">
        <f t="shared" si="128"/>
        <v>33433.666666666664</v>
      </c>
      <c r="S223">
        <f t="shared" si="129"/>
        <v>33370.666666666664</v>
      </c>
      <c r="U223" t="s">
        <v>1663</v>
      </c>
      <c r="V223">
        <f t="shared" si="130"/>
        <v>1.9722224681107212</v>
      </c>
      <c r="W223">
        <f t="shared" si="131"/>
        <v>87.670953978525063</v>
      </c>
      <c r="X223">
        <f t="shared" si="132"/>
        <v>87.190291141817653</v>
      </c>
      <c r="Y223">
        <f t="shared" si="133"/>
        <v>86.4122015774239</v>
      </c>
      <c r="Z223">
        <f t="shared" si="134"/>
        <v>68.293071550602377</v>
      </c>
      <c r="AA223">
        <f t="shared" si="135"/>
        <v>77.964751391974787</v>
      </c>
      <c r="AB223">
        <f t="shared" si="136"/>
        <v>88.786304207348905</v>
      </c>
      <c r="AC223">
        <f t="shared" si="137"/>
        <v>88.619001673025338</v>
      </c>
    </row>
    <row r="224" spans="1:29" x14ac:dyDescent="0.25">
      <c r="A224" t="s">
        <v>1664</v>
      </c>
      <c r="B224">
        <v>6716</v>
      </c>
      <c r="C224">
        <v>6689</v>
      </c>
      <c r="D224">
        <v>6981</v>
      </c>
      <c r="E224">
        <f>AVERAGE(B224:D224)</f>
        <v>6795.333333333333</v>
      </c>
      <c r="F224" t="s">
        <v>1808</v>
      </c>
      <c r="O224" t="s">
        <v>1644</v>
      </c>
      <c r="P224">
        <f>AVERAGE(L218:L220)</f>
        <v>37656.333333333336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s="37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AVERAGE(V218,V205,V192)</f>
        <v>97.608272837338845</v>
      </c>
      <c r="C230">
        <f t="shared" ref="C230:I230" si="138">AVERAGE(W218,W205,W192)</f>
        <v>91.061450088791574</v>
      </c>
      <c r="D230">
        <f t="shared" si="138"/>
        <v>93.196614298978957</v>
      </c>
      <c r="E230">
        <f t="shared" si="138"/>
        <v>98.22847580593573</v>
      </c>
      <c r="F230">
        <f t="shared" si="138"/>
        <v>96.063352011343113</v>
      </c>
      <c r="G230">
        <f t="shared" si="138"/>
        <v>98.406973357196762</v>
      </c>
      <c r="H230">
        <f t="shared" si="138"/>
        <v>102.09707690334862</v>
      </c>
      <c r="I230">
        <f t="shared" si="138"/>
        <v>105.68701506668037</v>
      </c>
      <c r="K230" t="s">
        <v>1658</v>
      </c>
      <c r="L230">
        <f>STDEV(V218,V205,V192)/SQRT(3)</f>
        <v>3.1146158799789947</v>
      </c>
      <c r="M230">
        <f t="shared" ref="M230:S230" si="139">STDEV(W218,W205,W192)/SQRT(3)</f>
        <v>14.713308793703733</v>
      </c>
      <c r="N230">
        <f t="shared" si="139"/>
        <v>14.370110804660658</v>
      </c>
      <c r="O230">
        <f t="shared" si="139"/>
        <v>6.3399582757389341</v>
      </c>
      <c r="P230">
        <f t="shared" si="139"/>
        <v>5.1327248164383485</v>
      </c>
      <c r="Q230">
        <f t="shared" si="139"/>
        <v>9.1445082708233567</v>
      </c>
      <c r="R230">
        <f t="shared" si="139"/>
        <v>3.2182105555706402</v>
      </c>
      <c r="S230">
        <f t="shared" si="139"/>
        <v>5.4987997230008459</v>
      </c>
    </row>
    <row r="231" spans="1:19" x14ac:dyDescent="0.25">
      <c r="A231" t="s">
        <v>1659</v>
      </c>
      <c r="B231">
        <f t="shared" ref="B231:B235" si="140">AVERAGE(V219,V206,V193)</f>
        <v>99.441622933719216</v>
      </c>
      <c r="C231">
        <f t="shared" ref="C231:C235" si="141">AVERAGE(W219,W206,W193)</f>
        <v>8.7072936549020259</v>
      </c>
      <c r="D231">
        <f t="shared" ref="D231:D235" si="142">AVERAGE(X219,X206,X193)</f>
        <v>60.841409806725757</v>
      </c>
      <c r="E231">
        <f t="shared" ref="E231:E235" si="143">AVERAGE(Y219,Y206,Y193)</f>
        <v>90.893894957290627</v>
      </c>
      <c r="F231">
        <f t="shared" ref="F231:F235" si="144">AVERAGE(Z219,Z206,Z193)</f>
        <v>99.807785925800673</v>
      </c>
      <c r="G231">
        <f t="shared" ref="G231:G235" si="145">AVERAGE(AA219,AA206,AA193)</f>
        <v>102.52197265327686</v>
      </c>
      <c r="H231">
        <f t="shared" ref="H231:H235" si="146">AVERAGE(AB219,AB206,AB193)</f>
        <v>104.22664532639607</v>
      </c>
      <c r="I231">
        <f t="shared" ref="I231:I235" si="147">AVERAGE(AC219,AC206,AC193)</f>
        <v>111.44989677240289</v>
      </c>
      <c r="K231" t="s">
        <v>1659</v>
      </c>
      <c r="L231">
        <f t="shared" ref="L231:L235" si="148">STDEV(V219,V206,V193)/SQRT(3)</f>
        <v>4.5981563789610425</v>
      </c>
      <c r="M231">
        <f t="shared" ref="M231:M235" si="149">STDEV(W219,W206,W193)/SQRT(3)</f>
        <v>3.400471082326364</v>
      </c>
      <c r="N231">
        <f t="shared" ref="N231:N235" si="150">STDEV(X219,X206,X193)/SQRT(3)</f>
        <v>6.3426109203447822</v>
      </c>
      <c r="O231">
        <f t="shared" ref="O231:O235" si="151">STDEV(Y219,Y206,Y193)/SQRT(3)</f>
        <v>3.8483512597069849</v>
      </c>
      <c r="P231">
        <f t="shared" ref="P231:P235" si="152">STDEV(Z219,Z206,Z193)/SQRT(3)</f>
        <v>5.7616998466570166</v>
      </c>
      <c r="Q231">
        <f t="shared" ref="Q231:Q235" si="153">STDEV(AA219,AA206,AA193)/SQRT(3)</f>
        <v>6.7951438612623676</v>
      </c>
      <c r="R231">
        <f t="shared" ref="R231:R235" si="154">STDEV(AB219,AB206,AB193)/SQRT(3)</f>
        <v>6.8445915207385095</v>
      </c>
      <c r="S231">
        <f t="shared" ref="S231:S235" si="155">STDEV(AC219,AC206,AC193)/SQRT(3)</f>
        <v>9.6726992584660518</v>
      </c>
    </row>
    <row r="232" spans="1:19" x14ac:dyDescent="0.25">
      <c r="A232" t="s">
        <v>1660</v>
      </c>
      <c r="B232">
        <f t="shared" si="140"/>
        <v>102.95010422894195</v>
      </c>
      <c r="C232">
        <f t="shared" si="141"/>
        <v>90.781586801023536</v>
      </c>
      <c r="D232">
        <f t="shared" si="142"/>
        <v>100.81803455736757</v>
      </c>
      <c r="E232">
        <f t="shared" si="143"/>
        <v>95.716697975389252</v>
      </c>
      <c r="F232">
        <f t="shared" si="144"/>
        <v>102.486101170483</v>
      </c>
      <c r="G232">
        <f t="shared" si="145"/>
        <v>98.215155876046197</v>
      </c>
      <c r="H232">
        <f t="shared" si="146"/>
        <v>94.576717069843255</v>
      </c>
      <c r="I232">
        <f t="shared" si="147"/>
        <v>102.04612431857997</v>
      </c>
      <c r="K232" t="s">
        <v>1660</v>
      </c>
      <c r="L232">
        <f t="shared" si="148"/>
        <v>1.6638006078075411</v>
      </c>
      <c r="M232">
        <f t="shared" si="149"/>
        <v>7.2590089965538072</v>
      </c>
      <c r="N232">
        <f t="shared" si="150"/>
        <v>6.3068227760976328</v>
      </c>
      <c r="O232">
        <f t="shared" si="151"/>
        <v>3.6447768378012686</v>
      </c>
      <c r="P232">
        <f t="shared" si="152"/>
        <v>3.4550083371272304</v>
      </c>
      <c r="Q232">
        <f t="shared" si="153"/>
        <v>5.1083229928598133</v>
      </c>
      <c r="R232">
        <f t="shared" si="154"/>
        <v>8.6462319884092427</v>
      </c>
      <c r="S232">
        <f t="shared" si="155"/>
        <v>7.2412516074782891</v>
      </c>
    </row>
    <row r="233" spans="1:19" x14ac:dyDescent="0.25">
      <c r="A233" t="s">
        <v>1661</v>
      </c>
      <c r="B233">
        <f t="shared" si="140"/>
        <v>101.3273130196106</v>
      </c>
      <c r="C233">
        <f t="shared" si="141"/>
        <v>89.392338750466379</v>
      </c>
      <c r="D233">
        <f t="shared" si="142"/>
        <v>93.739601073625366</v>
      </c>
      <c r="E233">
        <f t="shared" si="143"/>
        <v>92.930151276700272</v>
      </c>
      <c r="F233">
        <f t="shared" si="144"/>
        <v>99.346801781624308</v>
      </c>
      <c r="G233">
        <f t="shared" si="145"/>
        <v>97.02876969699868</v>
      </c>
      <c r="H233">
        <f t="shared" si="146"/>
        <v>99.295956228376113</v>
      </c>
      <c r="I233">
        <f t="shared" si="147"/>
        <v>107.58261294281844</v>
      </c>
      <c r="K233" t="s">
        <v>1661</v>
      </c>
      <c r="L233">
        <f t="shared" si="148"/>
        <v>1.8326638871497551</v>
      </c>
      <c r="M233">
        <f t="shared" si="149"/>
        <v>4.263902290825115</v>
      </c>
      <c r="N233">
        <f t="shared" si="150"/>
        <v>4.8421877870827572</v>
      </c>
      <c r="O233">
        <f t="shared" si="151"/>
        <v>7.71583558469308</v>
      </c>
      <c r="P233">
        <f t="shared" si="152"/>
        <v>5.3215083029306198</v>
      </c>
      <c r="Q233">
        <f t="shared" si="153"/>
        <v>5.2202429988555288</v>
      </c>
      <c r="R233">
        <f t="shared" si="154"/>
        <v>6.2166121032199078</v>
      </c>
      <c r="S233">
        <f t="shared" si="155"/>
        <v>8.9517810999996534</v>
      </c>
    </row>
    <row r="234" spans="1:19" x14ac:dyDescent="0.25">
      <c r="A234" t="s">
        <v>1662</v>
      </c>
      <c r="B234">
        <f t="shared" si="140"/>
        <v>93.229199653184253</v>
      </c>
      <c r="C234">
        <f t="shared" si="141"/>
        <v>98.963079684572108</v>
      </c>
      <c r="D234">
        <f t="shared" si="142"/>
        <v>105.47823859343123</v>
      </c>
      <c r="E234">
        <f t="shared" si="143"/>
        <v>103.1450023586015</v>
      </c>
      <c r="F234">
        <f t="shared" si="144"/>
        <v>106.00590575364147</v>
      </c>
      <c r="G234">
        <f t="shared" si="145"/>
        <v>104.24101386805644</v>
      </c>
      <c r="H234">
        <f t="shared" si="146"/>
        <v>109.06753248612792</v>
      </c>
      <c r="I234">
        <f t="shared" si="147"/>
        <v>108.78567083089588</v>
      </c>
      <c r="K234" t="s">
        <v>1662</v>
      </c>
      <c r="L234">
        <f t="shared" si="148"/>
        <v>10.992148336967308</v>
      </c>
      <c r="M234">
        <f t="shared" si="149"/>
        <v>8.8259119233306098</v>
      </c>
      <c r="N234">
        <f t="shared" si="150"/>
        <v>5.4433613348519687</v>
      </c>
      <c r="O234">
        <f t="shared" si="151"/>
        <v>6.654168318716378</v>
      </c>
      <c r="P234">
        <f t="shared" si="152"/>
        <v>4.4135695834940947</v>
      </c>
      <c r="Q234">
        <f t="shared" si="153"/>
        <v>6.283419575408546</v>
      </c>
      <c r="R234">
        <f t="shared" si="154"/>
        <v>7.1229684330683121</v>
      </c>
      <c r="S234">
        <f t="shared" si="155"/>
        <v>10.495833328609026</v>
      </c>
    </row>
    <row r="235" spans="1:19" x14ac:dyDescent="0.25">
      <c r="A235" t="s">
        <v>1663</v>
      </c>
      <c r="B235">
        <f t="shared" si="140"/>
        <v>0.71910135970669631</v>
      </c>
      <c r="C235">
        <f t="shared" si="141"/>
        <v>98.840921732717106</v>
      </c>
      <c r="D235">
        <f t="shared" si="142"/>
        <v>98.803671439423439</v>
      </c>
      <c r="E235">
        <f t="shared" si="143"/>
        <v>97.136611658411837</v>
      </c>
      <c r="F235">
        <f t="shared" si="144"/>
        <v>94.858273063296579</v>
      </c>
      <c r="G235">
        <f t="shared" si="145"/>
        <v>100.90234679644021</v>
      </c>
      <c r="H235">
        <f t="shared" si="146"/>
        <v>102.31027345612465</v>
      </c>
      <c r="I235">
        <f t="shared" si="147"/>
        <v>107.65806247989401</v>
      </c>
      <c r="K235" t="s">
        <v>1663</v>
      </c>
      <c r="L235">
        <f t="shared" si="148"/>
        <v>0.68311041884020485</v>
      </c>
      <c r="M235">
        <f t="shared" si="149"/>
        <v>6.2140730979026904</v>
      </c>
      <c r="N235">
        <f t="shared" si="150"/>
        <v>6.7293677134611576</v>
      </c>
      <c r="O235">
        <f t="shared" si="151"/>
        <v>7.2451055512173888</v>
      </c>
      <c r="P235">
        <f t="shared" si="152"/>
        <v>13.333357546853444</v>
      </c>
      <c r="Q235">
        <f t="shared" si="153"/>
        <v>11.514715628780934</v>
      </c>
      <c r="R235">
        <f t="shared" si="154"/>
        <v>6.9918937453562773</v>
      </c>
      <c r="S235">
        <f t="shared" si="155"/>
        <v>9.5390378490629075</v>
      </c>
    </row>
    <row r="239" spans="1:19" x14ac:dyDescent="0.25">
      <c r="A239" s="56" t="s">
        <v>8</v>
      </c>
    </row>
    <row r="240" spans="1:19" x14ac:dyDescent="0.25">
      <c r="A240" s="37" t="s">
        <v>1806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1801</v>
      </c>
      <c r="B241">
        <f>$I$104</f>
        <v>90.35641823895817</v>
      </c>
      <c r="C241">
        <f>$I$166</f>
        <v>5.9365962226986531</v>
      </c>
      <c r="D241">
        <f>$I$230</f>
        <v>105.68701506668037</v>
      </c>
    </row>
    <row r="242" spans="1:4" x14ac:dyDescent="0.25">
      <c r="A242" t="s">
        <v>1802</v>
      </c>
      <c r="B242">
        <f>$H$104</f>
        <v>96.300215494600721</v>
      </c>
      <c r="C242">
        <f>$H$166</f>
        <v>9.7387084446357406</v>
      </c>
      <c r="D242">
        <f>$H$230</f>
        <v>102.09707690334862</v>
      </c>
    </row>
    <row r="243" spans="1:4" x14ac:dyDescent="0.25">
      <c r="A243" t="s">
        <v>1805</v>
      </c>
      <c r="B243">
        <f>$G$104</f>
        <v>89.496407364806828</v>
      </c>
      <c r="C243">
        <f>$G$166</f>
        <v>5.8541901022229323</v>
      </c>
      <c r="D243">
        <f>$G$230</f>
        <v>98.406973357196762</v>
      </c>
    </row>
    <row r="244" spans="1:4" x14ac:dyDescent="0.25">
      <c r="A244" t="s">
        <v>1804</v>
      </c>
      <c r="B244">
        <f>$F$104</f>
        <v>90.407431143905185</v>
      </c>
      <c r="C244">
        <f>$F$166</f>
        <v>9.5092522879218055</v>
      </c>
      <c r="D244">
        <f>$F$230</f>
        <v>96.063352011343113</v>
      </c>
    </row>
    <row r="245" spans="1:4" x14ac:dyDescent="0.25">
      <c r="A245" t="s">
        <v>1803</v>
      </c>
      <c r="B245">
        <f>$E$104</f>
        <v>77.096197004579338</v>
      </c>
      <c r="C245">
        <f>$E$166</f>
        <v>6.388910170772923</v>
      </c>
      <c r="D245">
        <f>$E$230</f>
        <v>98.22847580593573</v>
      </c>
    </row>
    <row r="246" spans="1:4" x14ac:dyDescent="0.25">
      <c r="A246" t="s">
        <v>1779</v>
      </c>
      <c r="B246">
        <f>$D$104</f>
        <v>57.575300634518747</v>
      </c>
      <c r="C246">
        <f>$D$166</f>
        <v>6.1501580379499288</v>
      </c>
      <c r="D246">
        <f>$D$230</f>
        <v>93.196614298978957</v>
      </c>
    </row>
    <row r="247" spans="1:4" x14ac:dyDescent="0.25">
      <c r="A247" t="s">
        <v>1785</v>
      </c>
      <c r="B247">
        <f>$C$104</f>
        <v>13.571463568806621</v>
      </c>
      <c r="C247">
        <f>$C$166</f>
        <v>6.3458023313165013</v>
      </c>
      <c r="D247">
        <f>$C$230</f>
        <v>91.061450088791574</v>
      </c>
    </row>
    <row r="255" spans="1:4" x14ac:dyDescent="0.25">
      <c r="A255" s="56" t="s">
        <v>13</v>
      </c>
    </row>
    <row r="256" spans="1:4" x14ac:dyDescent="0.25">
      <c r="A256" s="37" t="s">
        <v>1806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1801</v>
      </c>
      <c r="B257">
        <f>$Q$104</f>
        <v>71.247974665911215</v>
      </c>
      <c r="C257">
        <f>$I$167</f>
        <v>7.7699599667036523</v>
      </c>
      <c r="D257">
        <f>$I$231</f>
        <v>111.44989677240289</v>
      </c>
    </row>
    <row r="258" spans="1:4" x14ac:dyDescent="0.25">
      <c r="A258" t="s">
        <v>1802</v>
      </c>
      <c r="B258">
        <f>$P$104</f>
        <v>79.234954969401258</v>
      </c>
      <c r="C258">
        <f>$H$167</f>
        <v>7.6201524304176482</v>
      </c>
      <c r="D258">
        <f>$H$231</f>
        <v>104.22664532639607</v>
      </c>
    </row>
    <row r="259" spans="1:4" x14ac:dyDescent="0.25">
      <c r="A259" t="s">
        <v>1805</v>
      </c>
      <c r="B259">
        <f>$O$104</f>
        <v>64.008601718873933</v>
      </c>
      <c r="C259">
        <f>$G$167</f>
        <v>6.8790857817371469</v>
      </c>
      <c r="D259">
        <f>$G$231</f>
        <v>102.52197265327686</v>
      </c>
    </row>
    <row r="260" spans="1:4" x14ac:dyDescent="0.25">
      <c r="A260" t="s">
        <v>1804</v>
      </c>
      <c r="B260">
        <f>$N$104</f>
        <v>42.282234809950189</v>
      </c>
      <c r="C260">
        <f>$F$167</f>
        <v>7.5142647484850533</v>
      </c>
      <c r="D260">
        <f>$F$231</f>
        <v>99.807785925800673</v>
      </c>
    </row>
    <row r="261" spans="1:4" x14ac:dyDescent="0.25">
      <c r="A261" t="s">
        <v>1803</v>
      </c>
      <c r="B261">
        <f>$M$104</f>
        <v>8.1552549461680481</v>
      </c>
      <c r="C261">
        <f>$E$167</f>
        <v>8.6135857890574865</v>
      </c>
      <c r="D261">
        <f>$E$231</f>
        <v>90.893894957290627</v>
      </c>
    </row>
    <row r="262" spans="1:4" x14ac:dyDescent="0.25">
      <c r="A262" t="s">
        <v>1779</v>
      </c>
      <c r="B262">
        <f>$L$104</f>
        <v>0</v>
      </c>
      <c r="C262">
        <f>$D$167</f>
        <v>8.9091110339607038</v>
      </c>
      <c r="D262">
        <f>$D$231</f>
        <v>60.841409806725757</v>
      </c>
    </row>
    <row r="263" spans="1:4" x14ac:dyDescent="0.25">
      <c r="A263" t="s">
        <v>1785</v>
      </c>
      <c r="B263">
        <f>$K$104</f>
        <v>0</v>
      </c>
      <c r="C263">
        <f>$C$167</f>
        <v>13.736568712048674</v>
      </c>
      <c r="D263">
        <f>$C$231</f>
        <v>8.7072936549020259</v>
      </c>
    </row>
    <row r="272" spans="1:4" x14ac:dyDescent="0.25">
      <c r="A272" s="56" t="s">
        <v>18</v>
      </c>
    </row>
    <row r="273" spans="1:4" x14ac:dyDescent="0.25">
      <c r="A273" s="37" t="s">
        <v>1806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1801</v>
      </c>
      <c r="B274">
        <f>$Y$104</f>
        <v>81.416979298086929</v>
      </c>
      <c r="C274">
        <f>I168</f>
        <v>5.0158902401966694</v>
      </c>
      <c r="D274">
        <f>I232</f>
        <v>102.04612431857997</v>
      </c>
    </row>
    <row r="275" spans="1:4" x14ac:dyDescent="0.25">
      <c r="A275" t="s">
        <v>1802</v>
      </c>
      <c r="B275">
        <f>$X$104</f>
        <v>99.30488035954437</v>
      </c>
      <c r="C275">
        <f>H168</f>
        <v>5.9645267993001125</v>
      </c>
      <c r="D275">
        <f>H232</f>
        <v>94.576717069843255</v>
      </c>
    </row>
    <row r="276" spans="1:4" x14ac:dyDescent="0.25">
      <c r="A276" t="s">
        <v>1805</v>
      </c>
      <c r="B276">
        <f>$W$104</f>
        <v>71.391413780501694</v>
      </c>
      <c r="C276">
        <f>G168</f>
        <v>6.3450618479758107</v>
      </c>
      <c r="D276">
        <f>G232</f>
        <v>98.215155876046197</v>
      </c>
    </row>
    <row r="277" spans="1:4" x14ac:dyDescent="0.25">
      <c r="A277" t="s">
        <v>1804</v>
      </c>
      <c r="B277">
        <f>$V$104</f>
        <v>64.847329729420196</v>
      </c>
      <c r="C277">
        <f>F168</f>
        <v>8.3609361396050179</v>
      </c>
      <c r="D277">
        <f>F232</f>
        <v>102.486101170483</v>
      </c>
    </row>
    <row r="278" spans="1:4" x14ac:dyDescent="0.25">
      <c r="A278" t="s">
        <v>1803</v>
      </c>
      <c r="B278">
        <f>$U$104</f>
        <v>49.130737259678448</v>
      </c>
      <c r="C278">
        <f>E168</f>
        <v>7.7020966124912489</v>
      </c>
      <c r="D278">
        <f>E232</f>
        <v>95.716697975389252</v>
      </c>
    </row>
    <row r="279" spans="1:4" x14ac:dyDescent="0.25">
      <c r="A279" t="s">
        <v>1779</v>
      </c>
      <c r="B279">
        <f>$T$104</f>
        <v>9.1416043644221929</v>
      </c>
      <c r="C279">
        <f>D168</f>
        <v>7.9696554515377587</v>
      </c>
      <c r="D279">
        <f>D232</f>
        <v>100.81803455736757</v>
      </c>
    </row>
    <row r="280" spans="1:4" x14ac:dyDescent="0.25">
      <c r="A280" t="s">
        <v>1785</v>
      </c>
      <c r="B280">
        <f>$S$104</f>
        <v>0</v>
      </c>
      <c r="C280">
        <f>C168</f>
        <v>8.1395579383088279</v>
      </c>
      <c r="D280">
        <f>C232</f>
        <v>90.781586801023536</v>
      </c>
    </row>
    <row r="288" spans="1:4" x14ac:dyDescent="0.25">
      <c r="A288" s="56" t="s">
        <v>23</v>
      </c>
    </row>
    <row r="289" spans="1:4" x14ac:dyDescent="0.25">
      <c r="A289" s="37" t="s">
        <v>1806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1801</v>
      </c>
      <c r="B290">
        <f>$AG$104</f>
        <v>71.751892738127268</v>
      </c>
      <c r="C290">
        <f>I169</f>
        <v>5.3921808054766629</v>
      </c>
      <c r="D290">
        <f>I233</f>
        <v>107.58261294281844</v>
      </c>
    </row>
    <row r="291" spans="1:4" x14ac:dyDescent="0.25">
      <c r="A291" t="s">
        <v>1802</v>
      </c>
      <c r="B291">
        <f>$AF$104</f>
        <v>102.37314639032449</v>
      </c>
      <c r="C291">
        <f>H169</f>
        <v>6.2173827150010768</v>
      </c>
      <c r="D291">
        <f>H233</f>
        <v>99.295956228376113</v>
      </c>
    </row>
    <row r="292" spans="1:4" x14ac:dyDescent="0.25">
      <c r="A292" t="s">
        <v>1805</v>
      </c>
      <c r="B292">
        <f>$AE$104</f>
        <v>79.874630630733137</v>
      </c>
      <c r="C292">
        <f>G169</f>
        <v>6.825159020022511</v>
      </c>
      <c r="D292">
        <f>G233</f>
        <v>97.02876969699868</v>
      </c>
    </row>
    <row r="293" spans="1:4" x14ac:dyDescent="0.25">
      <c r="A293" t="s">
        <v>1804</v>
      </c>
      <c r="B293">
        <f>$AD$104</f>
        <v>56.093767024340536</v>
      </c>
      <c r="C293">
        <f>F169</f>
        <v>9.829584102909342</v>
      </c>
      <c r="D293">
        <f>F233</f>
        <v>99.346801781624308</v>
      </c>
    </row>
    <row r="294" spans="1:4" x14ac:dyDescent="0.25">
      <c r="A294" t="s">
        <v>1803</v>
      </c>
      <c r="B294">
        <f>$AC$104</f>
        <v>47.986597215088572</v>
      </c>
      <c r="C294">
        <f>E169</f>
        <v>7.0540184938869244</v>
      </c>
      <c r="D294">
        <f>E233</f>
        <v>92.930151276700272</v>
      </c>
    </row>
    <row r="295" spans="1:4" x14ac:dyDescent="0.25">
      <c r="A295" t="s">
        <v>1779</v>
      </c>
      <c r="B295">
        <f>$AB$104</f>
        <v>12.939729338907204</v>
      </c>
      <c r="C295">
        <f>D169</f>
        <v>6.3436400251009291</v>
      </c>
      <c r="D295">
        <f>D233</f>
        <v>93.739601073625366</v>
      </c>
    </row>
    <row r="296" spans="1:4" x14ac:dyDescent="0.25">
      <c r="A296" t="s">
        <v>1785</v>
      </c>
      <c r="B296">
        <f>$AA$104</f>
        <v>0</v>
      </c>
      <c r="C296">
        <f>C169</f>
        <v>6.5203651406233911</v>
      </c>
      <c r="D296">
        <f>C233</f>
        <v>89.392338750466379</v>
      </c>
    </row>
    <row r="306" spans="1:4" x14ac:dyDescent="0.25">
      <c r="A306" s="56" t="s">
        <v>118</v>
      </c>
    </row>
    <row r="307" spans="1:4" x14ac:dyDescent="0.25">
      <c r="A307" s="37" t="s">
        <v>1806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1801</v>
      </c>
      <c r="B308">
        <f>AO104</f>
        <v>92.156092897786507</v>
      </c>
      <c r="C308">
        <f>I170</f>
        <v>6.3954844474242334</v>
      </c>
      <c r="D308">
        <f>I234</f>
        <v>108.78567083089588</v>
      </c>
    </row>
    <row r="309" spans="1:4" x14ac:dyDescent="0.25">
      <c r="A309" t="s">
        <v>1802</v>
      </c>
      <c r="B309">
        <f>AN104</f>
        <v>71.36465526130938</v>
      </c>
      <c r="C309">
        <f>H170</f>
        <v>6.6557380936227686</v>
      </c>
      <c r="D309">
        <f>H234</f>
        <v>109.06753248612792</v>
      </c>
    </row>
    <row r="310" spans="1:4" x14ac:dyDescent="0.25">
      <c r="A310" t="s">
        <v>1805</v>
      </c>
      <c r="B310">
        <f>AM104</f>
        <v>97.409200324781651</v>
      </c>
      <c r="C310">
        <f>G170</f>
        <v>6.3860304994963419</v>
      </c>
      <c r="D310">
        <f>G234</f>
        <v>104.24101386805644</v>
      </c>
    </row>
    <row r="311" spans="1:4" x14ac:dyDescent="0.25">
      <c r="A311" t="s">
        <v>1804</v>
      </c>
      <c r="B311">
        <f>$AL$104</f>
        <v>70.784379094019428</v>
      </c>
      <c r="C311">
        <f>F170</f>
        <v>6.281407342076168</v>
      </c>
      <c r="D311">
        <f>F234</f>
        <v>106.00590575364147</v>
      </c>
    </row>
    <row r="312" spans="1:4" x14ac:dyDescent="0.25">
      <c r="A312" t="s">
        <v>1803</v>
      </c>
      <c r="B312">
        <f>$AK$104</f>
        <v>112.87815323877449</v>
      </c>
      <c r="C312">
        <f>E170</f>
        <v>6.6482669983289737</v>
      </c>
      <c r="D312">
        <f>E234</f>
        <v>103.1450023586015</v>
      </c>
    </row>
    <row r="313" spans="1:4" x14ac:dyDescent="0.25">
      <c r="A313" t="s">
        <v>1779</v>
      </c>
      <c r="B313">
        <f>$AJ$104</f>
        <v>95.500245201539471</v>
      </c>
      <c r="C313">
        <f>D170</f>
        <v>7.4459323245899709</v>
      </c>
      <c r="D313">
        <f>D234</f>
        <v>105.47823859343123</v>
      </c>
    </row>
    <row r="314" spans="1:4" x14ac:dyDescent="0.25">
      <c r="A314" t="s">
        <v>1785</v>
      </c>
      <c r="B314">
        <f>$AI$104</f>
        <v>60.544775593578784</v>
      </c>
      <c r="C314">
        <f>C170</f>
        <v>6.4171985472728386</v>
      </c>
      <c r="D314">
        <f>C234</f>
        <v>98.963079684572108</v>
      </c>
    </row>
    <row r="324" spans="1:4" x14ac:dyDescent="0.25">
      <c r="A324" s="56" t="s">
        <v>532</v>
      </c>
    </row>
    <row r="325" spans="1:4" x14ac:dyDescent="0.25">
      <c r="A325" s="37" t="s">
        <v>1806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1801</v>
      </c>
      <c r="B326">
        <f>AW104</f>
        <v>93.674817231122006</v>
      </c>
      <c r="C326">
        <f>I171</f>
        <v>5.9235868550581445</v>
      </c>
      <c r="D326">
        <f>I235</f>
        <v>107.65806247989401</v>
      </c>
    </row>
    <row r="327" spans="1:4" x14ac:dyDescent="0.25">
      <c r="A327" t="s">
        <v>1802</v>
      </c>
      <c r="B327">
        <f>AV104</f>
        <v>94.639585933724632</v>
      </c>
      <c r="C327">
        <f>H171</f>
        <v>6.4468777858234327</v>
      </c>
      <c r="D327">
        <f>H235</f>
        <v>102.31027345612465</v>
      </c>
    </row>
    <row r="328" spans="1:4" x14ac:dyDescent="0.25">
      <c r="A328" t="s">
        <v>1805</v>
      </c>
      <c r="B328">
        <f>AU104</f>
        <v>90.528326929326568</v>
      </c>
      <c r="C328">
        <f>G171</f>
        <v>6.0060155314032775</v>
      </c>
      <c r="D328">
        <f>G235</f>
        <v>100.90234679644021</v>
      </c>
    </row>
    <row r="329" spans="1:4" x14ac:dyDescent="0.25">
      <c r="A329" t="s">
        <v>1804</v>
      </c>
      <c r="B329">
        <f>AT104</f>
        <v>78.971423294234185</v>
      </c>
      <c r="C329">
        <f>F171</f>
        <v>5.8179133245375141</v>
      </c>
      <c r="D329">
        <f>F235</f>
        <v>94.858273063296579</v>
      </c>
    </row>
    <row r="330" spans="1:4" x14ac:dyDescent="0.25">
      <c r="A330" t="s">
        <v>1803</v>
      </c>
      <c r="B330">
        <f>AS104</f>
        <v>81.907504512730995</v>
      </c>
      <c r="C330">
        <f>E171</f>
        <v>6.210343347263553</v>
      </c>
      <c r="D330">
        <f>E235</f>
        <v>97.136611658411837</v>
      </c>
    </row>
    <row r="331" spans="1:4" x14ac:dyDescent="0.25">
      <c r="A331" t="s">
        <v>1779</v>
      </c>
      <c r="B331">
        <f>AR104</f>
        <v>60.755083434317974</v>
      </c>
      <c r="C331">
        <f>D171</f>
        <v>6.1984486677737749</v>
      </c>
      <c r="D331">
        <f>D235</f>
        <v>98.803671439423439</v>
      </c>
    </row>
    <row r="332" spans="1:4" x14ac:dyDescent="0.25">
      <c r="A332" t="s">
        <v>1785</v>
      </c>
      <c r="B332">
        <f>$AQ$104</f>
        <v>39.597358336045232</v>
      </c>
      <c r="C332">
        <f>C171</f>
        <v>5.8617474526044306</v>
      </c>
      <c r="D332">
        <f>C235</f>
        <v>98.840921732717106</v>
      </c>
    </row>
  </sheetData>
  <mergeCells count="20">
    <mergeCell ref="C180:I180"/>
    <mergeCell ref="C181:I181"/>
    <mergeCell ref="C182:I182"/>
    <mergeCell ref="B120:D120"/>
    <mergeCell ref="B183:D183"/>
    <mergeCell ref="C118:I118"/>
    <mergeCell ref="C119:I119"/>
    <mergeCell ref="C177:I177"/>
    <mergeCell ref="C178:I178"/>
    <mergeCell ref="C179:I179"/>
    <mergeCell ref="C17:I17"/>
    <mergeCell ref="C114:I114"/>
    <mergeCell ref="C115:I115"/>
    <mergeCell ref="C116:I116"/>
    <mergeCell ref="C117:I1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332"/>
  <sheetViews>
    <sheetView topLeftCell="A79" workbookViewId="0">
      <selection activeCell="A108" sqref="A108:B110"/>
    </sheetView>
  </sheetViews>
  <sheetFormatPr defaultRowHeight="15" x14ac:dyDescent="0.25"/>
  <cols>
    <col min="2" max="2" width="9.7109375" bestFit="1" customWidth="1"/>
    <col min="7" max="7" width="13.140625" customWidth="1"/>
    <col min="10" max="10" width="13" customWidth="1"/>
  </cols>
  <sheetData>
    <row r="1" spans="1:12" x14ac:dyDescent="0.25">
      <c r="A1" s="7" t="s">
        <v>1677</v>
      </c>
      <c r="B1" s="17"/>
      <c r="I1" s="7" t="s">
        <v>1678</v>
      </c>
      <c r="J1" t="s">
        <v>1833</v>
      </c>
      <c r="K1" s="7" t="s">
        <v>1679</v>
      </c>
      <c r="L1" t="s">
        <v>1847</v>
      </c>
    </row>
    <row r="2" spans="1:12" x14ac:dyDescent="0.25">
      <c r="A2" s="7" t="s">
        <v>1680</v>
      </c>
      <c r="B2" s="17"/>
      <c r="J2" t="s">
        <v>1835</v>
      </c>
      <c r="L2" t="s">
        <v>1846</v>
      </c>
    </row>
    <row r="3" spans="1:12" x14ac:dyDescent="0.25">
      <c r="A3" s="48" t="s">
        <v>1681</v>
      </c>
      <c r="B3" s="17">
        <v>42173</v>
      </c>
      <c r="C3" s="17"/>
      <c r="J3" t="s">
        <v>1834</v>
      </c>
      <c r="L3" t="s">
        <v>1848</v>
      </c>
    </row>
    <row r="4" spans="1:12" x14ac:dyDescent="0.25">
      <c r="A4" s="7" t="s">
        <v>1682</v>
      </c>
      <c r="B4" s="17">
        <v>42158</v>
      </c>
      <c r="C4" s="17"/>
      <c r="I4" s="7" t="s">
        <v>1683</v>
      </c>
      <c r="J4" t="s">
        <v>1875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26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31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36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41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46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51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s="23" t="s">
        <v>1</v>
      </c>
      <c r="B23" s="23" t="s">
        <v>24</v>
      </c>
      <c r="C23" s="23">
        <v>20</v>
      </c>
      <c r="D23" s="23" t="s">
        <v>26</v>
      </c>
      <c r="E23" s="24">
        <v>32548</v>
      </c>
      <c r="F23" s="23" t="s">
        <v>27</v>
      </c>
      <c r="G23" s="23" t="s">
        <v>28</v>
      </c>
      <c r="H23" s="41">
        <v>336.8</v>
      </c>
      <c r="I23" s="41">
        <v>67</v>
      </c>
    </row>
    <row r="24" spans="1:9" x14ac:dyDescent="0.25">
      <c r="A24" s="23" t="s">
        <v>1</v>
      </c>
      <c r="B24" s="23" t="s">
        <v>29</v>
      </c>
      <c r="C24" s="23">
        <v>20</v>
      </c>
      <c r="D24" s="23" t="s">
        <v>31</v>
      </c>
      <c r="E24" s="24">
        <v>20336</v>
      </c>
      <c r="F24" s="23" t="s">
        <v>32</v>
      </c>
      <c r="G24" s="23" t="s">
        <v>33</v>
      </c>
      <c r="H24" s="41">
        <v>242.69800000000001</v>
      </c>
      <c r="I24" s="41">
        <v>48.5</v>
      </c>
    </row>
    <row r="25" spans="1:9" x14ac:dyDescent="0.25">
      <c r="A25" s="23" t="s">
        <v>1</v>
      </c>
      <c r="B25" s="23" t="s">
        <v>34</v>
      </c>
      <c r="C25" s="23">
        <v>20</v>
      </c>
      <c r="D25" s="23" t="s">
        <v>36</v>
      </c>
      <c r="E25" s="24">
        <v>21575</v>
      </c>
      <c r="F25" s="23" t="s">
        <v>37</v>
      </c>
      <c r="G25" s="23" t="s">
        <v>38</v>
      </c>
      <c r="H25" s="41">
        <v>142.97</v>
      </c>
      <c r="I25" s="41">
        <v>28.5</v>
      </c>
    </row>
    <row r="26" spans="1:9" x14ac:dyDescent="0.25">
      <c r="A26" s="23" t="s">
        <v>1</v>
      </c>
      <c r="B26" s="23" t="s">
        <v>39</v>
      </c>
      <c r="C26" s="23">
        <v>20</v>
      </c>
      <c r="D26" s="23" t="s">
        <v>41</v>
      </c>
      <c r="E26" s="24">
        <v>47358</v>
      </c>
      <c r="F26" s="23" t="s">
        <v>42</v>
      </c>
      <c r="G26" s="23" t="s">
        <v>43</v>
      </c>
      <c r="H26" s="41">
        <v>630.11</v>
      </c>
      <c r="I26" s="41">
        <v>126</v>
      </c>
    </row>
    <row r="27" spans="1:9" x14ac:dyDescent="0.25">
      <c r="A27" s="23" t="s">
        <v>1</v>
      </c>
      <c r="B27" s="23" t="s">
        <v>44</v>
      </c>
      <c r="C27" s="23">
        <v>20</v>
      </c>
      <c r="D27" s="23" t="s">
        <v>46</v>
      </c>
      <c r="E27" s="24">
        <v>24151</v>
      </c>
      <c r="F27" s="23" t="s">
        <v>47</v>
      </c>
      <c r="G27" s="23" t="s">
        <v>48</v>
      </c>
      <c r="H27" s="41">
        <v>297.18</v>
      </c>
      <c r="I27" s="41">
        <v>59.4</v>
      </c>
    </row>
    <row r="28" spans="1:9" x14ac:dyDescent="0.25">
      <c r="A28" s="23" t="s">
        <v>1</v>
      </c>
      <c r="B28" s="23" t="s">
        <v>49</v>
      </c>
      <c r="C28" s="23">
        <v>20</v>
      </c>
      <c r="D28" s="23" t="s">
        <v>51</v>
      </c>
      <c r="E28" s="24">
        <v>20209</v>
      </c>
      <c r="F28" s="23" t="s">
        <v>52</v>
      </c>
      <c r="G28" s="23" t="s">
        <v>53</v>
      </c>
      <c r="H28" s="41">
        <v>194.23</v>
      </c>
      <c r="I28" s="41">
        <v>38.844999999999999</v>
      </c>
    </row>
    <row r="29" spans="1:9" x14ac:dyDescent="0.25">
      <c r="A29" s="41"/>
      <c r="B29" s="41"/>
      <c r="C29" s="41"/>
      <c r="D29" s="41"/>
      <c r="E29" s="41"/>
      <c r="F29" s="41"/>
      <c r="G29" s="41"/>
      <c r="H29" s="41"/>
      <c r="I29" s="41"/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1833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1849</v>
      </c>
    </row>
    <row r="36" spans="1:49" x14ac:dyDescent="0.25">
      <c r="A36" t="s">
        <v>1709</v>
      </c>
      <c r="B36" s="38">
        <v>42178.454745370371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8</v>
      </c>
      <c r="C40">
        <v>13</v>
      </c>
      <c r="D40">
        <v>10</v>
      </c>
      <c r="E40">
        <v>5</v>
      </c>
      <c r="F40">
        <v>16</v>
      </c>
      <c r="G40">
        <v>15</v>
      </c>
      <c r="H40">
        <v>16</v>
      </c>
      <c r="I40">
        <v>15</v>
      </c>
      <c r="J40">
        <v>5</v>
      </c>
      <c r="K40">
        <v>9</v>
      </c>
      <c r="L40">
        <v>9</v>
      </c>
      <c r="M40">
        <v>10</v>
      </c>
      <c r="N40">
        <v>6</v>
      </c>
      <c r="O40">
        <v>6</v>
      </c>
      <c r="P40">
        <v>15</v>
      </c>
      <c r="Q40">
        <v>15</v>
      </c>
      <c r="R40">
        <v>4</v>
      </c>
      <c r="S40">
        <v>11</v>
      </c>
      <c r="T40">
        <v>9</v>
      </c>
      <c r="U40">
        <v>9</v>
      </c>
      <c r="V40">
        <v>7</v>
      </c>
      <c r="W40">
        <v>9</v>
      </c>
      <c r="X40">
        <v>7</v>
      </c>
      <c r="Y40">
        <v>11</v>
      </c>
      <c r="Z40">
        <v>11</v>
      </c>
      <c r="AA40">
        <v>12</v>
      </c>
      <c r="AB40">
        <v>8</v>
      </c>
      <c r="AC40">
        <v>12</v>
      </c>
      <c r="AD40">
        <v>7</v>
      </c>
      <c r="AE40">
        <v>10</v>
      </c>
      <c r="AF40">
        <v>3</v>
      </c>
      <c r="AG40">
        <v>11</v>
      </c>
      <c r="AH40">
        <v>12</v>
      </c>
      <c r="AI40">
        <v>3</v>
      </c>
      <c r="AJ40">
        <v>9</v>
      </c>
      <c r="AK40">
        <v>6</v>
      </c>
      <c r="AL40">
        <v>8</v>
      </c>
      <c r="AM40">
        <v>11</v>
      </c>
      <c r="AN40">
        <v>12</v>
      </c>
      <c r="AO40">
        <v>11</v>
      </c>
      <c r="AP40">
        <v>16</v>
      </c>
      <c r="AQ40">
        <v>12</v>
      </c>
      <c r="AR40">
        <v>10</v>
      </c>
      <c r="AS40">
        <v>9</v>
      </c>
      <c r="AT40">
        <v>4</v>
      </c>
      <c r="AU40">
        <v>12</v>
      </c>
      <c r="AV40">
        <v>12</v>
      </c>
      <c r="AW40">
        <v>13</v>
      </c>
    </row>
    <row r="41" spans="1:49" x14ac:dyDescent="0.25">
      <c r="A41" t="s">
        <v>1764</v>
      </c>
      <c r="B41">
        <v>16.103000000000002</v>
      </c>
      <c r="C41">
        <v>24.994</v>
      </c>
      <c r="D41">
        <v>18.934999999999999</v>
      </c>
      <c r="E41">
        <v>33.935000000000002</v>
      </c>
      <c r="F41">
        <v>67.197000000000003</v>
      </c>
      <c r="G41">
        <v>92.798000000000002</v>
      </c>
      <c r="H41">
        <v>68.111000000000004</v>
      </c>
      <c r="I41">
        <v>55.945</v>
      </c>
      <c r="J41">
        <v>22.225000000000001</v>
      </c>
      <c r="K41">
        <v>52.405999999999999</v>
      </c>
      <c r="L41">
        <v>22.335999999999999</v>
      </c>
      <c r="M41">
        <v>22.603000000000002</v>
      </c>
      <c r="N41">
        <v>52.283000000000001</v>
      </c>
      <c r="O41">
        <v>67.591999999999999</v>
      </c>
      <c r="P41">
        <v>64.805000000000007</v>
      </c>
      <c r="Q41">
        <v>75.147999999999996</v>
      </c>
      <c r="R41">
        <v>81.531000000000006</v>
      </c>
      <c r="S41">
        <v>17.309000000000001</v>
      </c>
      <c r="T41">
        <v>24.085999999999999</v>
      </c>
      <c r="U41">
        <v>54.981000000000002</v>
      </c>
      <c r="V41">
        <v>34.588999999999999</v>
      </c>
      <c r="W41">
        <v>126.842</v>
      </c>
      <c r="X41">
        <v>24.361000000000001</v>
      </c>
      <c r="Y41">
        <v>65.135999999999996</v>
      </c>
      <c r="Z41">
        <v>48.625</v>
      </c>
      <c r="AA41">
        <v>21.698</v>
      </c>
      <c r="AB41">
        <v>19.902999999999999</v>
      </c>
      <c r="AC41">
        <v>28.547999999999998</v>
      </c>
      <c r="AD41">
        <v>29.963999999999999</v>
      </c>
      <c r="AE41">
        <v>60.902999999999999</v>
      </c>
      <c r="AF41">
        <v>14</v>
      </c>
      <c r="AG41">
        <v>58.052</v>
      </c>
      <c r="AH41">
        <v>34.012999999999998</v>
      </c>
      <c r="AI41">
        <v>18.442</v>
      </c>
      <c r="AJ41">
        <v>32.689</v>
      </c>
      <c r="AK41">
        <v>15.375</v>
      </c>
      <c r="AL41">
        <v>56.765999999999998</v>
      </c>
      <c r="AM41">
        <v>45.027000000000001</v>
      </c>
      <c r="AN41">
        <v>50.454000000000001</v>
      </c>
      <c r="AO41">
        <v>68.17</v>
      </c>
      <c r="AP41">
        <v>49.927</v>
      </c>
      <c r="AQ41">
        <v>27.367000000000001</v>
      </c>
      <c r="AR41">
        <v>19.085000000000001</v>
      </c>
      <c r="AS41">
        <v>27.733000000000001</v>
      </c>
      <c r="AT41">
        <v>19.850000000000001</v>
      </c>
      <c r="AU41">
        <v>50.201999999999998</v>
      </c>
      <c r="AV41">
        <v>45.268999999999998</v>
      </c>
      <c r="AW41">
        <v>27.863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1854</v>
      </c>
    </row>
    <row r="44" spans="1:49" x14ac:dyDescent="0.25">
      <c r="A44" t="s">
        <v>1709</v>
      </c>
      <c r="B44" s="38">
        <v>42178.454756944448</v>
      </c>
    </row>
    <row r="45" spans="1:49" x14ac:dyDescent="0.25">
      <c r="A45" t="s">
        <v>1710</v>
      </c>
      <c r="B45">
        <v>2411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7</v>
      </c>
      <c r="C48">
        <v>0</v>
      </c>
      <c r="D48">
        <v>4</v>
      </c>
      <c r="E48">
        <v>5</v>
      </c>
      <c r="F48">
        <v>16</v>
      </c>
      <c r="G48">
        <v>16</v>
      </c>
      <c r="H48">
        <v>16</v>
      </c>
      <c r="I48">
        <v>15</v>
      </c>
      <c r="J48">
        <v>4</v>
      </c>
      <c r="K48">
        <v>3</v>
      </c>
      <c r="L48">
        <v>6</v>
      </c>
      <c r="M48">
        <v>7</v>
      </c>
      <c r="N48">
        <v>6</v>
      </c>
      <c r="O48">
        <v>6</v>
      </c>
      <c r="P48">
        <v>14</v>
      </c>
      <c r="Q48">
        <v>15</v>
      </c>
      <c r="R48">
        <v>2</v>
      </c>
      <c r="S48">
        <v>10</v>
      </c>
      <c r="T48">
        <v>7</v>
      </c>
      <c r="U48">
        <v>7</v>
      </c>
      <c r="V48">
        <v>7</v>
      </c>
      <c r="W48">
        <v>8</v>
      </c>
      <c r="X48">
        <v>4</v>
      </c>
      <c r="Y48">
        <v>11</v>
      </c>
      <c r="Z48">
        <v>11</v>
      </c>
      <c r="AA48">
        <v>0</v>
      </c>
      <c r="AB48">
        <v>4</v>
      </c>
      <c r="AC48">
        <v>9</v>
      </c>
      <c r="AD48">
        <v>6</v>
      </c>
      <c r="AE48">
        <v>8</v>
      </c>
      <c r="AF48">
        <v>3</v>
      </c>
      <c r="AG48">
        <v>11</v>
      </c>
      <c r="AH48">
        <v>12</v>
      </c>
      <c r="AI48">
        <v>0</v>
      </c>
      <c r="AJ48">
        <v>0</v>
      </c>
      <c r="AK48">
        <v>1</v>
      </c>
      <c r="AL48">
        <v>8</v>
      </c>
      <c r="AM48">
        <v>8</v>
      </c>
      <c r="AN48">
        <v>8</v>
      </c>
      <c r="AO48">
        <v>10</v>
      </c>
      <c r="AP48">
        <v>0</v>
      </c>
      <c r="AQ48">
        <v>1</v>
      </c>
      <c r="AR48">
        <v>5</v>
      </c>
      <c r="AS48">
        <v>9</v>
      </c>
      <c r="AT48">
        <v>3</v>
      </c>
      <c r="AU48">
        <v>11</v>
      </c>
      <c r="AV48">
        <v>12</v>
      </c>
      <c r="AW48">
        <v>13</v>
      </c>
    </row>
    <row r="49" spans="1:49" x14ac:dyDescent="0.25">
      <c r="A49" t="s">
        <v>1764</v>
      </c>
      <c r="B49">
        <v>20.687000000000001</v>
      </c>
      <c r="C49">
        <v>0</v>
      </c>
      <c r="D49">
        <v>8.7469999999999999</v>
      </c>
      <c r="E49">
        <v>23.591999999999999</v>
      </c>
      <c r="F49">
        <v>77.241</v>
      </c>
      <c r="G49">
        <v>97.695999999999998</v>
      </c>
      <c r="H49">
        <v>69.442999999999998</v>
      </c>
      <c r="I49">
        <v>49.75</v>
      </c>
      <c r="J49">
        <v>13.961</v>
      </c>
      <c r="K49">
        <v>19.021000000000001</v>
      </c>
      <c r="L49">
        <v>15.317</v>
      </c>
      <c r="M49">
        <v>19.98</v>
      </c>
      <c r="N49">
        <v>50.369</v>
      </c>
      <c r="O49">
        <v>48.116999999999997</v>
      </c>
      <c r="P49">
        <v>44.616999999999997</v>
      </c>
      <c r="Q49">
        <v>51.881</v>
      </c>
      <c r="R49">
        <v>55.656999999999996</v>
      </c>
      <c r="S49">
        <v>16.376999999999999</v>
      </c>
      <c r="T49">
        <v>17.068000000000001</v>
      </c>
      <c r="U49">
        <v>53.088999999999999</v>
      </c>
      <c r="V49">
        <v>23.690999999999999</v>
      </c>
      <c r="W49">
        <v>116.18899999999999</v>
      </c>
      <c r="X49">
        <v>28.526</v>
      </c>
      <c r="Y49">
        <v>44.353999999999999</v>
      </c>
      <c r="Z49">
        <v>54.225999999999999</v>
      </c>
      <c r="AA49">
        <v>0</v>
      </c>
      <c r="AB49">
        <v>9.4629999999999992</v>
      </c>
      <c r="AC49">
        <v>23.204999999999998</v>
      </c>
      <c r="AD49">
        <v>28.855</v>
      </c>
      <c r="AE49">
        <v>59.636000000000003</v>
      </c>
      <c r="AF49">
        <v>15.67</v>
      </c>
      <c r="AG49">
        <v>36.247999999999998</v>
      </c>
      <c r="AH49">
        <v>73.936000000000007</v>
      </c>
      <c r="AI49">
        <v>0</v>
      </c>
      <c r="AJ49">
        <v>0</v>
      </c>
      <c r="AK49">
        <v>8.859</v>
      </c>
      <c r="AL49">
        <v>21.9</v>
      </c>
      <c r="AM49">
        <v>41.264000000000003</v>
      </c>
      <c r="AN49">
        <v>42.042000000000002</v>
      </c>
      <c r="AO49">
        <v>46.884999999999998</v>
      </c>
      <c r="AP49">
        <v>0</v>
      </c>
      <c r="AQ49">
        <v>7.9880000000000004</v>
      </c>
      <c r="AR49">
        <v>7.3259999999999996</v>
      </c>
      <c r="AS49">
        <v>24.344000000000001</v>
      </c>
      <c r="AT49">
        <v>19.643000000000001</v>
      </c>
      <c r="AU49">
        <v>49.180999999999997</v>
      </c>
      <c r="AV49">
        <v>43.447000000000003</v>
      </c>
      <c r="AW49">
        <v>27.12</v>
      </c>
    </row>
    <row r="51" spans="1:49" x14ac:dyDescent="0.25">
      <c r="A51" s="7" t="s">
        <v>1835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1853</v>
      </c>
    </row>
    <row r="54" spans="1:49" x14ac:dyDescent="0.25">
      <c r="A54" t="s">
        <v>1709</v>
      </c>
      <c r="B54" s="38">
        <v>42178.454768518517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15</v>
      </c>
      <c r="C58">
        <v>16</v>
      </c>
      <c r="D58">
        <v>15</v>
      </c>
      <c r="E58">
        <v>15</v>
      </c>
      <c r="F58">
        <v>16</v>
      </c>
      <c r="G58">
        <v>15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15</v>
      </c>
      <c r="R58">
        <v>16</v>
      </c>
      <c r="S58">
        <v>16</v>
      </c>
      <c r="T58">
        <v>16</v>
      </c>
      <c r="U58">
        <v>16</v>
      </c>
      <c r="V58">
        <v>14</v>
      </c>
      <c r="W58">
        <v>16</v>
      </c>
      <c r="X58">
        <v>16</v>
      </c>
      <c r="Y58">
        <v>0</v>
      </c>
      <c r="Z58">
        <v>16</v>
      </c>
      <c r="AA58">
        <v>16</v>
      </c>
      <c r="AB58">
        <v>16</v>
      </c>
      <c r="AC58">
        <v>15</v>
      </c>
      <c r="AD58">
        <v>15</v>
      </c>
      <c r="AE58">
        <v>14</v>
      </c>
      <c r="AF58">
        <v>14</v>
      </c>
      <c r="AG58">
        <v>16</v>
      </c>
      <c r="AH58">
        <v>16</v>
      </c>
      <c r="AI58">
        <v>16</v>
      </c>
      <c r="AJ58">
        <v>15</v>
      </c>
      <c r="AK58">
        <v>13</v>
      </c>
      <c r="AL58">
        <v>14</v>
      </c>
      <c r="AM58">
        <v>11</v>
      </c>
      <c r="AN58">
        <v>16</v>
      </c>
      <c r="AO58">
        <v>15</v>
      </c>
      <c r="AP58">
        <v>16</v>
      </c>
      <c r="AQ58">
        <v>16</v>
      </c>
      <c r="AR58">
        <v>16</v>
      </c>
      <c r="AS58">
        <v>15</v>
      </c>
      <c r="AT58">
        <v>15</v>
      </c>
      <c r="AU58">
        <v>14</v>
      </c>
      <c r="AV58">
        <v>15</v>
      </c>
      <c r="AW58">
        <v>16</v>
      </c>
    </row>
    <row r="59" spans="1:49" x14ac:dyDescent="0.25">
      <c r="A59" t="s">
        <v>1764</v>
      </c>
      <c r="B59">
        <v>119.72199999999999</v>
      </c>
      <c r="C59">
        <v>132.15600000000001</v>
      </c>
      <c r="D59">
        <v>133.14500000000001</v>
      </c>
      <c r="E59">
        <v>115.014</v>
      </c>
      <c r="F59">
        <v>45.290999999999997</v>
      </c>
      <c r="G59">
        <v>105.70099999999999</v>
      </c>
      <c r="H59">
        <v>83.278000000000006</v>
      </c>
      <c r="I59">
        <v>47.098999999999997</v>
      </c>
      <c r="J59">
        <v>149.85300000000001</v>
      </c>
      <c r="K59">
        <v>80.701999999999998</v>
      </c>
      <c r="L59">
        <v>67.191999999999993</v>
      </c>
      <c r="M59">
        <v>69.201999999999998</v>
      </c>
      <c r="N59">
        <v>129.12299999999999</v>
      </c>
      <c r="O59">
        <v>74.218000000000004</v>
      </c>
      <c r="P59">
        <v>69.724000000000004</v>
      </c>
      <c r="Q59">
        <v>140.703</v>
      </c>
      <c r="R59">
        <v>76.472999999999999</v>
      </c>
      <c r="S59">
        <v>96.6</v>
      </c>
      <c r="T59">
        <v>134.613</v>
      </c>
      <c r="U59">
        <v>68.606999999999999</v>
      </c>
      <c r="V59">
        <v>8.907</v>
      </c>
      <c r="W59">
        <v>29.963999999999999</v>
      </c>
      <c r="X59">
        <v>57.941000000000003</v>
      </c>
      <c r="Y59">
        <v>0</v>
      </c>
      <c r="Z59">
        <v>145.81100000000001</v>
      </c>
      <c r="AA59">
        <v>87.442999999999998</v>
      </c>
      <c r="AB59">
        <v>95.344999999999999</v>
      </c>
      <c r="AC59">
        <v>78.281999999999996</v>
      </c>
      <c r="AD59">
        <v>61.908999999999999</v>
      </c>
      <c r="AE59">
        <v>80.113</v>
      </c>
      <c r="AF59">
        <v>101.238</v>
      </c>
      <c r="AG59">
        <v>133.624</v>
      </c>
      <c r="AH59">
        <v>117.468</v>
      </c>
      <c r="AI59">
        <v>115.892</v>
      </c>
      <c r="AJ59">
        <v>150.696</v>
      </c>
      <c r="AK59">
        <v>65.454999999999998</v>
      </c>
      <c r="AL59">
        <v>43.15</v>
      </c>
      <c r="AM59">
        <v>48.816000000000003</v>
      </c>
      <c r="AN59">
        <v>113.904</v>
      </c>
      <c r="AO59">
        <v>101.15</v>
      </c>
      <c r="AP59">
        <v>84.515000000000001</v>
      </c>
      <c r="AQ59">
        <v>140.09899999999999</v>
      </c>
      <c r="AR59">
        <v>83.512</v>
      </c>
      <c r="AS59">
        <v>125.874</v>
      </c>
      <c r="AT59">
        <v>91.817999999999998</v>
      </c>
      <c r="AU59">
        <v>110.38800000000001</v>
      </c>
      <c r="AV59">
        <v>75.591999999999999</v>
      </c>
      <c r="AW59">
        <v>53.375999999999998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1852</v>
      </c>
    </row>
    <row r="62" spans="1:49" x14ac:dyDescent="0.25">
      <c r="A62" t="s">
        <v>1709</v>
      </c>
      <c r="B62">
        <v>42178.454768518517</v>
      </c>
    </row>
    <row r="63" spans="1:49" x14ac:dyDescent="0.25">
      <c r="A63" t="s">
        <v>1710</v>
      </c>
      <c r="B63">
        <v>2401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15</v>
      </c>
      <c r="C66">
        <v>16</v>
      </c>
      <c r="D66">
        <v>14</v>
      </c>
      <c r="E66">
        <v>15</v>
      </c>
      <c r="F66">
        <v>16</v>
      </c>
      <c r="G66">
        <v>15</v>
      </c>
      <c r="H66">
        <v>16</v>
      </c>
      <c r="I66">
        <v>15</v>
      </c>
      <c r="J66">
        <v>16</v>
      </c>
      <c r="K66">
        <v>15</v>
      </c>
      <c r="L66">
        <v>16</v>
      </c>
      <c r="M66">
        <v>14</v>
      </c>
      <c r="N66">
        <v>16</v>
      </c>
      <c r="O66">
        <v>13</v>
      </c>
      <c r="P66">
        <v>16</v>
      </c>
      <c r="Q66">
        <v>15</v>
      </c>
      <c r="R66">
        <v>16</v>
      </c>
      <c r="S66">
        <v>16</v>
      </c>
      <c r="T66">
        <v>16</v>
      </c>
      <c r="U66">
        <v>16</v>
      </c>
      <c r="V66">
        <v>15</v>
      </c>
      <c r="W66">
        <v>16</v>
      </c>
      <c r="X66">
        <v>16</v>
      </c>
      <c r="Y66">
        <v>0</v>
      </c>
      <c r="Z66">
        <v>16</v>
      </c>
      <c r="AA66">
        <v>4</v>
      </c>
      <c r="AB66">
        <v>16</v>
      </c>
      <c r="AC66">
        <v>15</v>
      </c>
      <c r="AD66">
        <v>15</v>
      </c>
      <c r="AE66">
        <v>13</v>
      </c>
      <c r="AF66">
        <v>14</v>
      </c>
      <c r="AG66">
        <v>16</v>
      </c>
      <c r="AH66">
        <v>16</v>
      </c>
      <c r="AI66">
        <v>0</v>
      </c>
      <c r="AJ66">
        <v>15</v>
      </c>
      <c r="AK66">
        <v>13</v>
      </c>
      <c r="AL66">
        <v>13</v>
      </c>
      <c r="AM66">
        <v>11</v>
      </c>
      <c r="AN66">
        <v>14</v>
      </c>
      <c r="AO66">
        <v>16</v>
      </c>
      <c r="AP66">
        <v>0</v>
      </c>
      <c r="AQ66">
        <v>13</v>
      </c>
      <c r="AR66">
        <v>16</v>
      </c>
      <c r="AS66">
        <v>15</v>
      </c>
      <c r="AT66">
        <v>16</v>
      </c>
      <c r="AU66">
        <v>14</v>
      </c>
      <c r="AV66">
        <v>15</v>
      </c>
      <c r="AW66">
        <v>15</v>
      </c>
    </row>
    <row r="67" spans="1:49" x14ac:dyDescent="0.25">
      <c r="A67" t="s">
        <v>1764</v>
      </c>
      <c r="B67">
        <v>80.924999999999997</v>
      </c>
      <c r="C67">
        <v>61.000999999999998</v>
      </c>
      <c r="D67">
        <v>44.472999999999999</v>
      </c>
      <c r="E67">
        <v>92.825999999999993</v>
      </c>
      <c r="F67">
        <v>51.268999999999998</v>
      </c>
      <c r="G67">
        <v>107.502</v>
      </c>
      <c r="H67">
        <v>81.260000000000005</v>
      </c>
      <c r="I67">
        <v>39.423999999999999</v>
      </c>
      <c r="J67">
        <v>120.337</v>
      </c>
      <c r="K67">
        <v>47.648000000000003</v>
      </c>
      <c r="L67">
        <v>58.146000000000001</v>
      </c>
      <c r="M67">
        <v>49.572000000000003</v>
      </c>
      <c r="N67">
        <v>103.03100000000001</v>
      </c>
      <c r="O67">
        <v>64.478999999999999</v>
      </c>
      <c r="P67">
        <v>68.784999999999997</v>
      </c>
      <c r="Q67">
        <v>118.646</v>
      </c>
      <c r="R67">
        <v>57.311999999999998</v>
      </c>
      <c r="S67">
        <v>67.802999999999997</v>
      </c>
      <c r="T67">
        <v>64.263999999999996</v>
      </c>
      <c r="U67">
        <v>62.027000000000001</v>
      </c>
      <c r="V67">
        <v>11.055</v>
      </c>
      <c r="W67">
        <v>28.454000000000001</v>
      </c>
      <c r="X67">
        <v>56.335999999999999</v>
      </c>
      <c r="Y67">
        <v>0</v>
      </c>
      <c r="Z67">
        <v>302.00900000000001</v>
      </c>
      <c r="AA67">
        <v>10.683</v>
      </c>
      <c r="AB67">
        <v>83.915000000000006</v>
      </c>
      <c r="AC67">
        <v>77.599000000000004</v>
      </c>
      <c r="AD67">
        <v>56.3</v>
      </c>
      <c r="AE67">
        <v>73.867000000000004</v>
      </c>
      <c r="AF67">
        <v>82.926000000000002</v>
      </c>
      <c r="AG67">
        <v>95.759</v>
      </c>
      <c r="AH67">
        <v>387.30399999999997</v>
      </c>
      <c r="AI67">
        <v>0</v>
      </c>
      <c r="AJ67">
        <v>46.463999999999999</v>
      </c>
      <c r="AK67">
        <v>46.01</v>
      </c>
      <c r="AL67">
        <v>35.314</v>
      </c>
      <c r="AM67">
        <v>41.183</v>
      </c>
      <c r="AN67">
        <v>74.637</v>
      </c>
      <c r="AO67">
        <v>74.822000000000003</v>
      </c>
      <c r="AP67">
        <v>0</v>
      </c>
      <c r="AQ67">
        <v>43.344999999999999</v>
      </c>
      <c r="AR67">
        <v>68.167000000000002</v>
      </c>
      <c r="AS67">
        <v>118.592</v>
      </c>
      <c r="AT67">
        <v>88.02</v>
      </c>
      <c r="AU67">
        <v>107.893</v>
      </c>
      <c r="AV67">
        <v>80.152000000000001</v>
      </c>
      <c r="AW67">
        <v>49.558999999999997</v>
      </c>
    </row>
    <row r="69" spans="1:49" x14ac:dyDescent="0.25">
      <c r="A69" s="7" t="s">
        <v>1834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1851</v>
      </c>
    </row>
    <row r="72" spans="1:49" x14ac:dyDescent="0.25">
      <c r="A72" t="s">
        <v>1709</v>
      </c>
      <c r="B72" s="38">
        <v>42178.454768518517</v>
      </c>
    </row>
    <row r="73" spans="1:49" x14ac:dyDescent="0.25">
      <c r="A73" t="s">
        <v>1710</v>
      </c>
      <c r="B73">
        <v>2478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15</v>
      </c>
      <c r="C76">
        <v>11</v>
      </c>
      <c r="D76">
        <v>12</v>
      </c>
      <c r="E76">
        <v>11</v>
      </c>
      <c r="F76">
        <v>15</v>
      </c>
      <c r="G76">
        <v>15</v>
      </c>
      <c r="H76">
        <v>14</v>
      </c>
      <c r="I76">
        <v>14</v>
      </c>
      <c r="J76">
        <v>12</v>
      </c>
      <c r="K76">
        <v>11</v>
      </c>
      <c r="L76">
        <v>13</v>
      </c>
      <c r="M76">
        <v>10</v>
      </c>
      <c r="N76">
        <v>12</v>
      </c>
      <c r="O76">
        <v>9</v>
      </c>
      <c r="P76">
        <v>8</v>
      </c>
      <c r="Q76">
        <v>12</v>
      </c>
      <c r="R76">
        <v>11</v>
      </c>
      <c r="S76">
        <v>12</v>
      </c>
      <c r="T76">
        <v>12</v>
      </c>
      <c r="U76">
        <v>10</v>
      </c>
      <c r="V76">
        <v>14</v>
      </c>
      <c r="W76">
        <v>8</v>
      </c>
      <c r="X76">
        <v>11</v>
      </c>
      <c r="Y76">
        <v>13</v>
      </c>
      <c r="Z76">
        <v>9</v>
      </c>
      <c r="AA76">
        <v>15</v>
      </c>
      <c r="AB76">
        <v>10</v>
      </c>
      <c r="AC76">
        <v>13</v>
      </c>
      <c r="AD76">
        <v>12</v>
      </c>
      <c r="AE76">
        <v>12</v>
      </c>
      <c r="AF76">
        <v>7</v>
      </c>
      <c r="AG76">
        <v>13</v>
      </c>
      <c r="AH76">
        <v>15</v>
      </c>
      <c r="AI76">
        <v>10</v>
      </c>
      <c r="AJ76">
        <v>11</v>
      </c>
      <c r="AK76">
        <v>12</v>
      </c>
      <c r="AL76">
        <v>11</v>
      </c>
      <c r="AM76">
        <v>6</v>
      </c>
      <c r="AN76">
        <v>8</v>
      </c>
      <c r="AO76">
        <v>7</v>
      </c>
      <c r="AP76">
        <v>13</v>
      </c>
      <c r="AQ76">
        <v>10</v>
      </c>
      <c r="AR76">
        <v>14</v>
      </c>
      <c r="AS76">
        <v>11</v>
      </c>
      <c r="AT76">
        <v>13</v>
      </c>
      <c r="AU76">
        <v>14</v>
      </c>
      <c r="AV76">
        <v>15</v>
      </c>
      <c r="AW76">
        <v>12</v>
      </c>
    </row>
    <row r="77" spans="1:49" x14ac:dyDescent="0.25">
      <c r="A77" t="s">
        <v>1764</v>
      </c>
      <c r="B77">
        <v>34.317999999999998</v>
      </c>
      <c r="C77">
        <v>49.101999999999997</v>
      </c>
      <c r="D77">
        <v>33.155999999999999</v>
      </c>
      <c r="E77">
        <v>44.49</v>
      </c>
      <c r="F77">
        <v>43.792000000000002</v>
      </c>
      <c r="G77">
        <v>93.906000000000006</v>
      </c>
      <c r="H77">
        <v>58.223999999999997</v>
      </c>
      <c r="I77">
        <v>48.843000000000004</v>
      </c>
      <c r="J77">
        <v>35.582999999999998</v>
      </c>
      <c r="K77">
        <v>19.803999999999998</v>
      </c>
      <c r="L77">
        <v>45.264000000000003</v>
      </c>
      <c r="M77">
        <v>32.927</v>
      </c>
      <c r="N77">
        <v>49.189</v>
      </c>
      <c r="O77">
        <v>46.715000000000003</v>
      </c>
      <c r="P77">
        <v>24.152999999999999</v>
      </c>
      <c r="Q77">
        <v>44.3</v>
      </c>
      <c r="R77">
        <v>73.540000000000006</v>
      </c>
      <c r="S77">
        <v>42.454000000000001</v>
      </c>
      <c r="T77">
        <v>33.750999999999998</v>
      </c>
      <c r="U77">
        <v>30.579000000000001</v>
      </c>
      <c r="V77">
        <v>56.347000000000001</v>
      </c>
      <c r="W77">
        <v>42.427</v>
      </c>
      <c r="X77">
        <v>49.274000000000001</v>
      </c>
      <c r="Y77">
        <v>56.029000000000003</v>
      </c>
      <c r="Z77">
        <v>32.152000000000001</v>
      </c>
      <c r="AA77">
        <v>50.046999999999997</v>
      </c>
      <c r="AB77">
        <v>97.653999999999996</v>
      </c>
      <c r="AC77">
        <v>43.649000000000001</v>
      </c>
      <c r="AD77">
        <v>41.895000000000003</v>
      </c>
      <c r="AE77">
        <v>41.728999999999999</v>
      </c>
      <c r="AF77">
        <v>52.743000000000002</v>
      </c>
      <c r="AG77">
        <v>82.676000000000002</v>
      </c>
      <c r="AH77">
        <v>54.625</v>
      </c>
      <c r="AI77">
        <v>27.414000000000001</v>
      </c>
      <c r="AJ77">
        <v>57.37</v>
      </c>
      <c r="AK77">
        <v>23.934999999999999</v>
      </c>
      <c r="AL77">
        <v>29.952000000000002</v>
      </c>
      <c r="AM77">
        <v>30.888000000000002</v>
      </c>
      <c r="AN77">
        <v>80.308999999999997</v>
      </c>
      <c r="AO77">
        <v>53.86</v>
      </c>
      <c r="AP77">
        <v>34.718000000000004</v>
      </c>
      <c r="AQ77">
        <v>44.723999999999997</v>
      </c>
      <c r="AR77">
        <v>35.96</v>
      </c>
      <c r="AS77">
        <v>32.640999999999998</v>
      </c>
      <c r="AT77">
        <v>95.414000000000001</v>
      </c>
      <c r="AU77">
        <v>49.063000000000002</v>
      </c>
      <c r="AV77">
        <v>61.212000000000003</v>
      </c>
      <c r="AW77">
        <v>36.981000000000002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1850</v>
      </c>
    </row>
    <row r="80" spans="1:49" x14ac:dyDescent="0.25">
      <c r="A80" t="s">
        <v>1709</v>
      </c>
      <c r="B80" s="38">
        <v>42178.454780092594</v>
      </c>
    </row>
    <row r="81" spans="1:49" x14ac:dyDescent="0.25">
      <c r="A81" t="s">
        <v>1710</v>
      </c>
      <c r="B81">
        <v>2486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15</v>
      </c>
      <c r="C84">
        <v>9</v>
      </c>
      <c r="D84">
        <v>2</v>
      </c>
      <c r="E84">
        <v>12</v>
      </c>
      <c r="F84">
        <v>15</v>
      </c>
      <c r="G84">
        <v>15</v>
      </c>
      <c r="H84">
        <v>14</v>
      </c>
      <c r="I84">
        <v>14</v>
      </c>
      <c r="J84">
        <v>12</v>
      </c>
      <c r="K84">
        <v>11</v>
      </c>
      <c r="L84">
        <v>13</v>
      </c>
      <c r="M84">
        <v>10</v>
      </c>
      <c r="N84">
        <v>11</v>
      </c>
      <c r="O84">
        <v>9</v>
      </c>
      <c r="P84">
        <v>7</v>
      </c>
      <c r="Q84">
        <v>11</v>
      </c>
      <c r="R84">
        <v>11</v>
      </c>
      <c r="S84">
        <v>12</v>
      </c>
      <c r="T84">
        <v>11</v>
      </c>
      <c r="U84">
        <v>11</v>
      </c>
      <c r="V84">
        <v>14</v>
      </c>
      <c r="W84">
        <v>8</v>
      </c>
      <c r="X84">
        <v>11</v>
      </c>
      <c r="Y84">
        <v>12</v>
      </c>
      <c r="Z84">
        <v>9</v>
      </c>
      <c r="AA84">
        <v>1</v>
      </c>
      <c r="AB84">
        <v>9</v>
      </c>
      <c r="AC84">
        <v>12</v>
      </c>
      <c r="AD84">
        <v>12</v>
      </c>
      <c r="AE84">
        <v>12</v>
      </c>
      <c r="AF84">
        <v>8</v>
      </c>
      <c r="AG84">
        <v>12</v>
      </c>
      <c r="AH84">
        <v>14</v>
      </c>
      <c r="AI84">
        <v>0</v>
      </c>
      <c r="AJ84">
        <v>2</v>
      </c>
      <c r="AK84">
        <v>8</v>
      </c>
      <c r="AL84">
        <v>11</v>
      </c>
      <c r="AM84">
        <v>6</v>
      </c>
      <c r="AN84">
        <v>8</v>
      </c>
      <c r="AO84">
        <v>7</v>
      </c>
      <c r="AP84">
        <v>0</v>
      </c>
      <c r="AQ84">
        <v>2</v>
      </c>
      <c r="AR84">
        <v>8</v>
      </c>
      <c r="AS84">
        <v>9</v>
      </c>
      <c r="AT84">
        <v>13</v>
      </c>
      <c r="AU84">
        <v>14</v>
      </c>
      <c r="AV84">
        <v>15</v>
      </c>
      <c r="AW84">
        <v>13</v>
      </c>
    </row>
    <row r="85" spans="1:49" x14ac:dyDescent="0.25">
      <c r="A85" t="s">
        <v>1764</v>
      </c>
      <c r="B85">
        <v>35.92</v>
      </c>
      <c r="C85">
        <v>18.658999999999999</v>
      </c>
      <c r="D85">
        <v>7.5060000000000002</v>
      </c>
      <c r="E85">
        <v>35.131</v>
      </c>
      <c r="F85">
        <v>36.457000000000001</v>
      </c>
      <c r="G85">
        <v>109.35599999999999</v>
      </c>
      <c r="H85">
        <v>49.167999999999999</v>
      </c>
      <c r="I85">
        <v>60.061999999999998</v>
      </c>
      <c r="J85">
        <v>27.355</v>
      </c>
      <c r="K85">
        <v>12.125</v>
      </c>
      <c r="L85">
        <v>37.479999999999997</v>
      </c>
      <c r="M85">
        <v>31.523</v>
      </c>
      <c r="N85">
        <v>48.305</v>
      </c>
      <c r="O85">
        <v>45.741</v>
      </c>
      <c r="P85">
        <v>22.001000000000001</v>
      </c>
      <c r="Q85">
        <v>41.62</v>
      </c>
      <c r="R85">
        <v>62.703000000000003</v>
      </c>
      <c r="S85">
        <v>40.100999999999999</v>
      </c>
      <c r="T85">
        <v>35.070999999999998</v>
      </c>
      <c r="U85">
        <v>25.34</v>
      </c>
      <c r="V85">
        <v>46.191000000000003</v>
      </c>
      <c r="W85">
        <v>39.621000000000002</v>
      </c>
      <c r="X85">
        <v>43.04</v>
      </c>
      <c r="Y85">
        <v>52.933999999999997</v>
      </c>
      <c r="Z85">
        <v>30.131</v>
      </c>
      <c r="AA85">
        <v>9.1470000000000002</v>
      </c>
      <c r="AB85">
        <v>91.29</v>
      </c>
      <c r="AC85">
        <v>49.362000000000002</v>
      </c>
      <c r="AD85">
        <v>48.005000000000003</v>
      </c>
      <c r="AE85">
        <v>37.613</v>
      </c>
      <c r="AF85">
        <v>45.415999999999997</v>
      </c>
      <c r="AG85">
        <v>67.599000000000004</v>
      </c>
      <c r="AH85">
        <v>60.655000000000001</v>
      </c>
      <c r="AI85">
        <v>0</v>
      </c>
      <c r="AJ85">
        <v>8.64</v>
      </c>
      <c r="AK85">
        <v>12.442</v>
      </c>
      <c r="AL85">
        <v>14.603999999999999</v>
      </c>
      <c r="AM85">
        <v>20.097000000000001</v>
      </c>
      <c r="AN85">
        <v>61.149000000000001</v>
      </c>
      <c r="AO85">
        <v>51.573</v>
      </c>
      <c r="AP85">
        <v>0</v>
      </c>
      <c r="AQ85">
        <v>13.986000000000001</v>
      </c>
      <c r="AR85">
        <v>21.684999999999999</v>
      </c>
      <c r="AS85">
        <v>32.963000000000001</v>
      </c>
      <c r="AT85">
        <v>80.558999999999997</v>
      </c>
      <c r="AU85">
        <v>48.97</v>
      </c>
      <c r="AV85">
        <v>54.953000000000003</v>
      </c>
      <c r="AW85">
        <v>33.625999999999998</v>
      </c>
    </row>
    <row r="87" spans="1:49" x14ac:dyDescent="0.25">
      <c r="A87" s="39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87.5</v>
      </c>
      <c r="C88">
        <f t="shared" ref="C88:AW88" si="0">C48/C40*100</f>
        <v>0</v>
      </c>
      <c r="D88">
        <f t="shared" si="0"/>
        <v>40</v>
      </c>
      <c r="E88">
        <f t="shared" si="0"/>
        <v>100</v>
      </c>
      <c r="F88">
        <f t="shared" si="0"/>
        <v>100</v>
      </c>
      <c r="G88">
        <f t="shared" si="0"/>
        <v>106.66666666666667</v>
      </c>
      <c r="H88">
        <f t="shared" si="0"/>
        <v>100</v>
      </c>
      <c r="I88">
        <f t="shared" si="0"/>
        <v>100</v>
      </c>
      <c r="J88">
        <f t="shared" si="0"/>
        <v>80</v>
      </c>
      <c r="K88">
        <f t="shared" si="0"/>
        <v>33.333333333333329</v>
      </c>
      <c r="L88">
        <f t="shared" si="0"/>
        <v>66.666666666666657</v>
      </c>
      <c r="M88">
        <f t="shared" si="0"/>
        <v>70</v>
      </c>
      <c r="N88">
        <f t="shared" si="0"/>
        <v>100</v>
      </c>
      <c r="O88">
        <f t="shared" si="0"/>
        <v>100</v>
      </c>
      <c r="P88">
        <f t="shared" si="0"/>
        <v>93.333333333333329</v>
      </c>
      <c r="Q88">
        <f t="shared" si="0"/>
        <v>100</v>
      </c>
      <c r="R88">
        <f t="shared" si="0"/>
        <v>50</v>
      </c>
      <c r="S88">
        <f t="shared" si="0"/>
        <v>90.909090909090907</v>
      </c>
      <c r="T88">
        <f t="shared" si="0"/>
        <v>77.777777777777786</v>
      </c>
      <c r="U88">
        <f t="shared" si="0"/>
        <v>77.777777777777786</v>
      </c>
      <c r="V88">
        <f t="shared" si="0"/>
        <v>100</v>
      </c>
      <c r="W88">
        <f t="shared" si="0"/>
        <v>88.888888888888886</v>
      </c>
      <c r="X88">
        <f t="shared" si="0"/>
        <v>57.142857142857139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50</v>
      </c>
      <c r="AC88">
        <f t="shared" si="0"/>
        <v>75</v>
      </c>
      <c r="AD88">
        <f t="shared" si="0"/>
        <v>85.714285714285708</v>
      </c>
      <c r="AE88">
        <f t="shared" si="0"/>
        <v>80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0</v>
      </c>
      <c r="AJ88">
        <f t="shared" si="0"/>
        <v>0</v>
      </c>
      <c r="AK88">
        <f t="shared" si="0"/>
        <v>16.666666666666664</v>
      </c>
      <c r="AL88">
        <f t="shared" si="0"/>
        <v>100</v>
      </c>
      <c r="AM88">
        <f t="shared" si="0"/>
        <v>72.727272727272734</v>
      </c>
      <c r="AN88">
        <f t="shared" si="0"/>
        <v>66.666666666666657</v>
      </c>
      <c r="AO88">
        <f t="shared" si="0"/>
        <v>90.909090909090907</v>
      </c>
      <c r="AP88">
        <f t="shared" si="0"/>
        <v>0</v>
      </c>
      <c r="AQ88">
        <f t="shared" si="0"/>
        <v>8.3333333333333321</v>
      </c>
      <c r="AR88">
        <f t="shared" si="0"/>
        <v>50</v>
      </c>
      <c r="AS88">
        <f t="shared" si="0"/>
        <v>100</v>
      </c>
      <c r="AT88">
        <f t="shared" si="0"/>
        <v>75</v>
      </c>
      <c r="AU88">
        <f t="shared" si="0"/>
        <v>91.666666666666657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93.333333333333329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93.75</v>
      </c>
      <c r="J89">
        <f t="shared" si="1"/>
        <v>100</v>
      </c>
      <c r="K89">
        <f t="shared" si="1"/>
        <v>93.75</v>
      </c>
      <c r="L89">
        <f t="shared" si="1"/>
        <v>100</v>
      </c>
      <c r="M89">
        <f t="shared" si="1"/>
        <v>87.5</v>
      </c>
      <c r="N89">
        <f t="shared" si="1"/>
        <v>100</v>
      </c>
      <c r="O89">
        <f t="shared" si="1"/>
        <v>81.25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100</v>
      </c>
      <c r="T89">
        <f t="shared" si="1"/>
        <v>100</v>
      </c>
      <c r="U89">
        <f t="shared" si="1"/>
        <v>100</v>
      </c>
      <c r="V89">
        <f t="shared" si="1"/>
        <v>107.14285714285714</v>
      </c>
      <c r="W89">
        <f t="shared" si="1"/>
        <v>100</v>
      </c>
      <c r="X89">
        <f t="shared" si="1"/>
        <v>100</v>
      </c>
      <c r="Y89" t="e">
        <f t="shared" si="1"/>
        <v>#DIV/0!</v>
      </c>
      <c r="Z89">
        <f t="shared" si="1"/>
        <v>100</v>
      </c>
      <c r="AA89">
        <f t="shared" si="1"/>
        <v>25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92.857142857142861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0</v>
      </c>
      <c r="AJ89">
        <f t="shared" si="1"/>
        <v>100</v>
      </c>
      <c r="AK89">
        <f t="shared" si="1"/>
        <v>100</v>
      </c>
      <c r="AL89">
        <f t="shared" si="1"/>
        <v>92.857142857142861</v>
      </c>
      <c r="AM89">
        <f t="shared" si="1"/>
        <v>100</v>
      </c>
      <c r="AN89">
        <f t="shared" si="1"/>
        <v>87.5</v>
      </c>
      <c r="AO89">
        <f t="shared" si="1"/>
        <v>106.66666666666667</v>
      </c>
      <c r="AP89">
        <f t="shared" si="1"/>
        <v>0</v>
      </c>
      <c r="AQ89">
        <f t="shared" si="1"/>
        <v>81.25</v>
      </c>
      <c r="AR89">
        <f t="shared" si="1"/>
        <v>100</v>
      </c>
      <c r="AS89">
        <f t="shared" si="1"/>
        <v>100</v>
      </c>
      <c r="AT89">
        <f t="shared" si="1"/>
        <v>106.66666666666667</v>
      </c>
      <c r="AU89">
        <f t="shared" si="1"/>
        <v>100</v>
      </c>
      <c r="AV89">
        <f t="shared" si="1"/>
        <v>100</v>
      </c>
      <c r="AW89">
        <f t="shared" si="1"/>
        <v>93.75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81.818181818181827</v>
      </c>
      <c r="D90">
        <f t="shared" si="2"/>
        <v>16.666666666666664</v>
      </c>
      <c r="E90">
        <f t="shared" si="2"/>
        <v>109.09090909090908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100</v>
      </c>
      <c r="L90">
        <f t="shared" si="2"/>
        <v>100</v>
      </c>
      <c r="M90">
        <f t="shared" si="2"/>
        <v>100</v>
      </c>
      <c r="N90">
        <f t="shared" si="2"/>
        <v>91.666666666666657</v>
      </c>
      <c r="O90">
        <f t="shared" si="2"/>
        <v>100</v>
      </c>
      <c r="P90">
        <f t="shared" si="2"/>
        <v>87.5</v>
      </c>
      <c r="Q90">
        <f t="shared" si="2"/>
        <v>91.666666666666657</v>
      </c>
      <c r="R90">
        <f t="shared" si="2"/>
        <v>100</v>
      </c>
      <c r="S90">
        <f t="shared" si="2"/>
        <v>100</v>
      </c>
      <c r="T90">
        <f t="shared" si="2"/>
        <v>91.666666666666657</v>
      </c>
      <c r="U90">
        <f t="shared" si="2"/>
        <v>110.00000000000001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92.307692307692307</v>
      </c>
      <c r="Z90">
        <f t="shared" si="2"/>
        <v>100</v>
      </c>
      <c r="AA90">
        <f t="shared" si="2"/>
        <v>6.666666666666667</v>
      </c>
      <c r="AB90">
        <f t="shared" si="2"/>
        <v>90</v>
      </c>
      <c r="AC90">
        <f t="shared" si="2"/>
        <v>92.307692307692307</v>
      </c>
      <c r="AD90">
        <f t="shared" si="2"/>
        <v>100</v>
      </c>
      <c r="AE90">
        <f t="shared" si="2"/>
        <v>100</v>
      </c>
      <c r="AF90">
        <f t="shared" si="2"/>
        <v>114.28571428571428</v>
      </c>
      <c r="AG90">
        <f t="shared" si="2"/>
        <v>92.307692307692307</v>
      </c>
      <c r="AH90">
        <f t="shared" si="2"/>
        <v>93.333333333333329</v>
      </c>
      <c r="AI90">
        <f t="shared" si="2"/>
        <v>0</v>
      </c>
      <c r="AJ90">
        <f t="shared" si="2"/>
        <v>18.181818181818183</v>
      </c>
      <c r="AK90">
        <f t="shared" si="2"/>
        <v>66.666666666666657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20</v>
      </c>
      <c r="AR90">
        <f t="shared" si="2"/>
        <v>57.142857142857139</v>
      </c>
      <c r="AS90">
        <f t="shared" si="2"/>
        <v>81.818181818181827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108.33333333333333</v>
      </c>
    </row>
    <row r="91" spans="1:49" s="7" customFormat="1" x14ac:dyDescent="0.25">
      <c r="A91" s="7" t="s">
        <v>1777</v>
      </c>
      <c r="B91" s="7" t="s">
        <v>1644</v>
      </c>
      <c r="C91" s="50" t="s">
        <v>28</v>
      </c>
      <c r="D91" s="50" t="s">
        <v>28</v>
      </c>
      <c r="E91" s="50" t="s">
        <v>28</v>
      </c>
      <c r="F91" s="50" t="s">
        <v>28</v>
      </c>
      <c r="G91" s="50" t="s">
        <v>28</v>
      </c>
      <c r="H91" s="50" t="s">
        <v>28</v>
      </c>
      <c r="I91" s="50" t="s">
        <v>28</v>
      </c>
      <c r="J91" s="7" t="s">
        <v>1644</v>
      </c>
      <c r="K91" s="50" t="s">
        <v>33</v>
      </c>
      <c r="L91" s="50" t="s">
        <v>33</v>
      </c>
      <c r="M91" s="50" t="s">
        <v>33</v>
      </c>
      <c r="N91" s="50" t="s">
        <v>33</v>
      </c>
      <c r="O91" s="50" t="s">
        <v>33</v>
      </c>
      <c r="P91" s="50" t="s">
        <v>33</v>
      </c>
      <c r="Q91" s="50" t="s">
        <v>33</v>
      </c>
      <c r="R91" s="7" t="s">
        <v>1644</v>
      </c>
      <c r="S91" s="50" t="s">
        <v>38</v>
      </c>
      <c r="T91" s="50" t="s">
        <v>38</v>
      </c>
      <c r="U91" s="50" t="s">
        <v>38</v>
      </c>
      <c r="V91" s="50" t="s">
        <v>38</v>
      </c>
      <c r="W91" s="50" t="s">
        <v>38</v>
      </c>
      <c r="X91" s="50" t="s">
        <v>38</v>
      </c>
      <c r="Y91" s="50" t="s">
        <v>38</v>
      </c>
      <c r="Z91" s="50" t="s">
        <v>1686</v>
      </c>
      <c r="AA91" s="50" t="s">
        <v>43</v>
      </c>
      <c r="AB91" s="50" t="s">
        <v>43</v>
      </c>
      <c r="AC91" s="50" t="s">
        <v>43</v>
      </c>
      <c r="AD91" s="50" t="s">
        <v>43</v>
      </c>
      <c r="AE91" s="50" t="s">
        <v>43</v>
      </c>
      <c r="AF91" s="50" t="s">
        <v>43</v>
      </c>
      <c r="AG91" s="50" t="s">
        <v>43</v>
      </c>
      <c r="AH91" s="50" t="s">
        <v>1686</v>
      </c>
      <c r="AI91" s="50" t="s">
        <v>48</v>
      </c>
      <c r="AJ91" s="50" t="s">
        <v>48</v>
      </c>
      <c r="AK91" s="50" t="s">
        <v>48</v>
      </c>
      <c r="AL91" s="50" t="s">
        <v>48</v>
      </c>
      <c r="AM91" s="50" t="s">
        <v>48</v>
      </c>
      <c r="AN91" s="50" t="s">
        <v>48</v>
      </c>
      <c r="AO91" s="50" t="s">
        <v>48</v>
      </c>
      <c r="AP91" s="50" t="s">
        <v>1794</v>
      </c>
      <c r="AQ91" s="50" t="s">
        <v>53</v>
      </c>
      <c r="AR91" s="50" t="s">
        <v>53</v>
      </c>
      <c r="AS91" s="50" t="s">
        <v>53</v>
      </c>
      <c r="AT91" s="50" t="s">
        <v>53</v>
      </c>
      <c r="AU91" s="50" t="s">
        <v>53</v>
      </c>
      <c r="AV91" s="50" t="s">
        <v>53</v>
      </c>
      <c r="AW91" s="50" t="s">
        <v>53</v>
      </c>
    </row>
    <row r="92" spans="1:49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</row>
    <row r="94" spans="1:49" x14ac:dyDescent="0.25">
      <c r="A94" t="s">
        <v>1774</v>
      </c>
    </row>
    <row r="95" spans="1:49" x14ac:dyDescent="0.25">
      <c r="A95" t="s">
        <v>1775</v>
      </c>
    </row>
    <row r="98" spans="1:49" x14ac:dyDescent="0.25">
      <c r="A98" s="39" t="s">
        <v>1776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128.46674532695769</v>
      </c>
      <c r="C99">
        <f t="shared" ref="C99:AW99" si="3">C49/C41*100</f>
        <v>0</v>
      </c>
      <c r="D99">
        <f t="shared" si="3"/>
        <v>46.194877211513074</v>
      </c>
      <c r="E99">
        <f t="shared" si="3"/>
        <v>69.521143362310283</v>
      </c>
      <c r="F99">
        <f t="shared" si="3"/>
        <v>114.9470958524934</v>
      </c>
      <c r="G99">
        <f t="shared" si="3"/>
        <v>105.27813099420247</v>
      </c>
      <c r="H99">
        <f t="shared" si="3"/>
        <v>101.95563124899061</v>
      </c>
      <c r="I99">
        <f t="shared" si="3"/>
        <v>88.926624363213875</v>
      </c>
      <c r="J99">
        <f t="shared" si="3"/>
        <v>62.816647919010116</v>
      </c>
      <c r="K99">
        <f t="shared" si="3"/>
        <v>36.295462351639131</v>
      </c>
      <c r="L99">
        <f t="shared" si="3"/>
        <v>68.575393982808038</v>
      </c>
      <c r="M99">
        <f t="shared" si="3"/>
        <v>88.395345750564076</v>
      </c>
      <c r="N99">
        <f t="shared" si="3"/>
        <v>96.339154218388373</v>
      </c>
      <c r="O99">
        <f t="shared" si="3"/>
        <v>71.18741862942359</v>
      </c>
      <c r="P99">
        <f t="shared" si="3"/>
        <v>68.848082709667452</v>
      </c>
      <c r="Q99">
        <f t="shared" si="3"/>
        <v>69.038430829829139</v>
      </c>
      <c r="R99">
        <f t="shared" si="3"/>
        <v>68.264831781776252</v>
      </c>
      <c r="S99">
        <f t="shared" si="3"/>
        <v>94.615517938644615</v>
      </c>
      <c r="T99">
        <f t="shared" si="3"/>
        <v>70.862741841733794</v>
      </c>
      <c r="U99">
        <f t="shared" si="3"/>
        <v>96.558811225696132</v>
      </c>
      <c r="V99">
        <f t="shared" si="3"/>
        <v>68.492873456879352</v>
      </c>
      <c r="W99">
        <f t="shared" si="3"/>
        <v>91.601362324782016</v>
      </c>
      <c r="X99">
        <f t="shared" si="3"/>
        <v>117.09699930216328</v>
      </c>
      <c r="Y99">
        <f t="shared" si="3"/>
        <v>68.094448538442649</v>
      </c>
      <c r="Z99">
        <f t="shared" si="3"/>
        <v>111.51876606683804</v>
      </c>
      <c r="AA99">
        <f t="shared" si="3"/>
        <v>0</v>
      </c>
      <c r="AB99">
        <f t="shared" si="3"/>
        <v>47.545596141285237</v>
      </c>
      <c r="AC99">
        <f t="shared" si="3"/>
        <v>81.284153005464475</v>
      </c>
      <c r="AD99">
        <f t="shared" si="3"/>
        <v>96.298892003737819</v>
      </c>
      <c r="AE99">
        <f t="shared" si="3"/>
        <v>97.919642710539719</v>
      </c>
      <c r="AF99">
        <f t="shared" si="3"/>
        <v>111.92857142857142</v>
      </c>
      <c r="AG99">
        <f t="shared" si="3"/>
        <v>62.440570522979399</v>
      </c>
      <c r="AH99">
        <f t="shared" si="3"/>
        <v>217.37570928762534</v>
      </c>
      <c r="AI99">
        <f t="shared" si="3"/>
        <v>0</v>
      </c>
      <c r="AJ99">
        <f t="shared" si="3"/>
        <v>0</v>
      </c>
      <c r="AK99">
        <f t="shared" si="3"/>
        <v>57.619512195121949</v>
      </c>
      <c r="AL99">
        <f t="shared" si="3"/>
        <v>38.579431349751609</v>
      </c>
      <c r="AM99">
        <f t="shared" si="3"/>
        <v>91.642792102516268</v>
      </c>
      <c r="AN99">
        <f t="shared" si="3"/>
        <v>83.327387323106194</v>
      </c>
      <c r="AO99">
        <f t="shared" si="3"/>
        <v>68.776587941909924</v>
      </c>
      <c r="AP99">
        <f t="shared" si="3"/>
        <v>0</v>
      </c>
      <c r="AQ99">
        <f t="shared" si="3"/>
        <v>29.188438630467349</v>
      </c>
      <c r="AR99">
        <f t="shared" si="3"/>
        <v>38.38616714697406</v>
      </c>
      <c r="AS99">
        <f t="shared" si="3"/>
        <v>87.779901200735594</v>
      </c>
      <c r="AT99">
        <f t="shared" si="3"/>
        <v>98.957178841309826</v>
      </c>
      <c r="AU99">
        <f t="shared" si="3"/>
        <v>97.966216485398988</v>
      </c>
      <c r="AV99">
        <f t="shared" si="3"/>
        <v>95.975170646579343</v>
      </c>
      <c r="AW99">
        <f t="shared" si="3"/>
        <v>97.333381186519759</v>
      </c>
    </row>
    <row r="100" spans="1:49" x14ac:dyDescent="0.25">
      <c r="A100" t="s">
        <v>1771</v>
      </c>
      <c r="B100">
        <f>B67/B59*100</f>
        <v>67.594092982075139</v>
      </c>
      <c r="C100">
        <f t="shared" ref="C100:AW100" si="4">C67/C59*100</f>
        <v>46.158328036562843</v>
      </c>
      <c r="D100">
        <f t="shared" si="4"/>
        <v>33.401930226444847</v>
      </c>
      <c r="E100">
        <f t="shared" si="4"/>
        <v>80.708435494809322</v>
      </c>
      <c r="F100">
        <f t="shared" si="4"/>
        <v>113.19909032699653</v>
      </c>
      <c r="G100">
        <f t="shared" si="4"/>
        <v>101.70386278275514</v>
      </c>
      <c r="H100">
        <f t="shared" si="4"/>
        <v>97.576790989216846</v>
      </c>
      <c r="I100">
        <f t="shared" si="4"/>
        <v>83.704537251321682</v>
      </c>
      <c r="J100">
        <f t="shared" si="4"/>
        <v>80.303363963350748</v>
      </c>
      <c r="K100">
        <f t="shared" si="4"/>
        <v>59.041907263760507</v>
      </c>
      <c r="L100">
        <f t="shared" si="4"/>
        <v>86.537087748541509</v>
      </c>
      <c r="M100">
        <f t="shared" si="4"/>
        <v>71.633767810178909</v>
      </c>
      <c r="N100">
        <f t="shared" si="4"/>
        <v>79.792910635595533</v>
      </c>
      <c r="O100">
        <f t="shared" si="4"/>
        <v>86.877846344552538</v>
      </c>
      <c r="P100">
        <f t="shared" si="4"/>
        <v>98.653261430784227</v>
      </c>
      <c r="Q100">
        <f t="shared" si="4"/>
        <v>84.32371733367448</v>
      </c>
      <c r="R100">
        <f t="shared" si="4"/>
        <v>74.944097916911844</v>
      </c>
      <c r="S100">
        <f t="shared" si="4"/>
        <v>70.189440993788821</v>
      </c>
      <c r="T100">
        <f t="shared" si="4"/>
        <v>47.739817105331575</v>
      </c>
      <c r="U100">
        <f t="shared" si="4"/>
        <v>90.409141924293451</v>
      </c>
      <c r="V100">
        <f t="shared" si="4"/>
        <v>124.11586392724823</v>
      </c>
      <c r="W100">
        <f t="shared" si="4"/>
        <v>94.960619409958625</v>
      </c>
      <c r="X100">
        <f t="shared" si="4"/>
        <v>97.229940801850162</v>
      </c>
      <c r="Y100" t="e">
        <f t="shared" si="4"/>
        <v>#DIV/0!</v>
      </c>
      <c r="Z100">
        <f t="shared" si="4"/>
        <v>207.1236052149701</v>
      </c>
      <c r="AA100">
        <f t="shared" si="4"/>
        <v>12.217101426071842</v>
      </c>
      <c r="AB100">
        <f t="shared" si="4"/>
        <v>88.011956578740367</v>
      </c>
      <c r="AC100">
        <f t="shared" si="4"/>
        <v>99.127513349173512</v>
      </c>
      <c r="AD100">
        <f t="shared" si="4"/>
        <v>90.939927958778199</v>
      </c>
      <c r="AE100">
        <f t="shared" si="4"/>
        <v>92.203512538539329</v>
      </c>
      <c r="AF100">
        <f t="shared" si="4"/>
        <v>81.911930302850706</v>
      </c>
      <c r="AG100">
        <f t="shared" si="4"/>
        <v>71.663024606358135</v>
      </c>
      <c r="AH100">
        <f t="shared" si="4"/>
        <v>329.71021895324679</v>
      </c>
      <c r="AI100">
        <f t="shared" si="4"/>
        <v>0</v>
      </c>
      <c r="AJ100">
        <f t="shared" si="4"/>
        <v>30.832935180761268</v>
      </c>
      <c r="AK100">
        <f t="shared" si="4"/>
        <v>70.292567412726299</v>
      </c>
      <c r="AL100">
        <f t="shared" si="4"/>
        <v>81.840092699884124</v>
      </c>
      <c r="AM100">
        <f t="shared" si="4"/>
        <v>84.363733202228772</v>
      </c>
      <c r="AN100">
        <f t="shared" si="4"/>
        <v>65.52623261694059</v>
      </c>
      <c r="AO100">
        <f t="shared" si="4"/>
        <v>73.971329708353935</v>
      </c>
      <c r="AP100">
        <f t="shared" si="4"/>
        <v>0</v>
      </c>
      <c r="AQ100">
        <f t="shared" si="4"/>
        <v>30.938836108751673</v>
      </c>
      <c r="AR100">
        <f t="shared" si="4"/>
        <v>81.625395152792407</v>
      </c>
      <c r="AS100">
        <f t="shared" si="4"/>
        <v>94.214849770405323</v>
      </c>
      <c r="AT100">
        <f t="shared" si="4"/>
        <v>95.863556165457751</v>
      </c>
      <c r="AU100">
        <f t="shared" si="4"/>
        <v>97.739790556944598</v>
      </c>
      <c r="AV100">
        <f t="shared" si="4"/>
        <v>106.0323843792994</v>
      </c>
      <c r="AW100">
        <f t="shared" si="4"/>
        <v>92.848845923261393</v>
      </c>
    </row>
    <row r="101" spans="1:49" x14ac:dyDescent="0.25">
      <c r="A101" t="s">
        <v>1772</v>
      </c>
      <c r="B101">
        <f>B85/B77*100</f>
        <v>104.66810420187657</v>
      </c>
      <c r="C101">
        <f t="shared" ref="C101:AW101" si="5">C85/C77*100</f>
        <v>38.000488778461161</v>
      </c>
      <c r="D101">
        <f t="shared" si="5"/>
        <v>22.638436482084693</v>
      </c>
      <c r="E101">
        <f t="shared" si="5"/>
        <v>78.963812092605082</v>
      </c>
      <c r="F101">
        <f t="shared" si="5"/>
        <v>83.250365363536716</v>
      </c>
      <c r="G101">
        <f t="shared" si="5"/>
        <v>116.45262283560155</v>
      </c>
      <c r="H101">
        <f t="shared" si="5"/>
        <v>84.446276449574071</v>
      </c>
      <c r="I101">
        <f t="shared" si="5"/>
        <v>122.96951456708227</v>
      </c>
      <c r="J101">
        <f t="shared" si="5"/>
        <v>76.876598375628816</v>
      </c>
      <c r="K101">
        <f t="shared" si="5"/>
        <v>61.225005049484963</v>
      </c>
      <c r="L101">
        <f t="shared" si="5"/>
        <v>82.803110639802043</v>
      </c>
      <c r="M101">
        <f t="shared" si="5"/>
        <v>95.736022109514991</v>
      </c>
      <c r="N101">
        <f t="shared" si="5"/>
        <v>98.202850230742641</v>
      </c>
      <c r="O101">
        <f t="shared" si="5"/>
        <v>97.915016589960388</v>
      </c>
      <c r="P101">
        <f t="shared" si="5"/>
        <v>91.090133730799494</v>
      </c>
      <c r="Q101">
        <f t="shared" si="5"/>
        <v>93.95033860045146</v>
      </c>
      <c r="R101">
        <f t="shared" si="5"/>
        <v>85.263802012510197</v>
      </c>
      <c r="S101">
        <f t="shared" si="5"/>
        <v>94.457530503603891</v>
      </c>
      <c r="T101">
        <f t="shared" si="5"/>
        <v>103.91099522977096</v>
      </c>
      <c r="U101">
        <f t="shared" si="5"/>
        <v>82.867327250727612</v>
      </c>
      <c r="V101">
        <f t="shared" si="5"/>
        <v>81.975970326725474</v>
      </c>
      <c r="W101">
        <f t="shared" si="5"/>
        <v>93.386287034199924</v>
      </c>
      <c r="X101">
        <f t="shared" si="5"/>
        <v>87.348297276454119</v>
      </c>
      <c r="Y101">
        <f t="shared" si="5"/>
        <v>94.476074889789203</v>
      </c>
      <c r="Z101">
        <f t="shared" si="5"/>
        <v>93.714232396118433</v>
      </c>
      <c r="AA101">
        <f t="shared" si="5"/>
        <v>18.276819789397965</v>
      </c>
      <c r="AB101">
        <f t="shared" si="5"/>
        <v>93.483113850943127</v>
      </c>
      <c r="AC101">
        <f t="shared" si="5"/>
        <v>113.08850145478706</v>
      </c>
      <c r="AD101">
        <f t="shared" si="5"/>
        <v>114.58407924573338</v>
      </c>
      <c r="AE101">
        <f t="shared" si="5"/>
        <v>90.136356011406932</v>
      </c>
      <c r="AF101">
        <f t="shared" si="5"/>
        <v>86.10810913296551</v>
      </c>
      <c r="AG101">
        <f t="shared" si="5"/>
        <v>81.763752479558761</v>
      </c>
      <c r="AH101">
        <f t="shared" si="5"/>
        <v>111.03890160183067</v>
      </c>
      <c r="AI101">
        <f t="shared" si="5"/>
        <v>0</v>
      </c>
      <c r="AJ101">
        <f t="shared" si="5"/>
        <v>15.060135959560746</v>
      </c>
      <c r="AK101">
        <f t="shared" si="5"/>
        <v>51.982452475454352</v>
      </c>
      <c r="AL101">
        <f t="shared" si="5"/>
        <v>48.75801282051281</v>
      </c>
      <c r="AM101">
        <f t="shared" si="5"/>
        <v>65.064102564102569</v>
      </c>
      <c r="AN101">
        <f t="shared" si="5"/>
        <v>76.142150941986571</v>
      </c>
      <c r="AO101">
        <f t="shared" si="5"/>
        <v>95.75380616412923</v>
      </c>
      <c r="AP101">
        <f t="shared" si="5"/>
        <v>0</v>
      </c>
      <c r="AQ101">
        <f t="shared" si="5"/>
        <v>31.271800375637245</v>
      </c>
      <c r="AR101">
        <f t="shared" si="5"/>
        <v>60.303114571746377</v>
      </c>
      <c r="AS101">
        <f t="shared" si="5"/>
        <v>100.98648938451642</v>
      </c>
      <c r="AT101">
        <f t="shared" si="5"/>
        <v>84.431005932043519</v>
      </c>
      <c r="AU101">
        <f t="shared" si="5"/>
        <v>99.810447791614848</v>
      </c>
      <c r="AV101">
        <f t="shared" si="5"/>
        <v>89.774880742338098</v>
      </c>
      <c r="AW101">
        <f t="shared" si="5"/>
        <v>90.927773721640833</v>
      </c>
    </row>
    <row r="102" spans="1:49" s="7" customFormat="1" x14ac:dyDescent="0.25">
      <c r="A102" s="7" t="s">
        <v>1777</v>
      </c>
      <c r="B102" s="7" t="s">
        <v>1644</v>
      </c>
      <c r="C102" s="50" t="s">
        <v>28</v>
      </c>
      <c r="D102" s="50" t="s">
        <v>28</v>
      </c>
      <c r="E102" s="50" t="s">
        <v>28</v>
      </c>
      <c r="F102" s="50" t="s">
        <v>28</v>
      </c>
      <c r="G102" s="50" t="s">
        <v>28</v>
      </c>
      <c r="H102" s="50" t="s">
        <v>28</v>
      </c>
      <c r="I102" s="50" t="s">
        <v>28</v>
      </c>
      <c r="J102" s="7" t="s">
        <v>1644</v>
      </c>
      <c r="K102" s="50" t="s">
        <v>33</v>
      </c>
      <c r="L102" s="50" t="s">
        <v>33</v>
      </c>
      <c r="M102" s="50" t="s">
        <v>33</v>
      </c>
      <c r="N102" s="50" t="s">
        <v>33</v>
      </c>
      <c r="O102" s="50" t="s">
        <v>33</v>
      </c>
      <c r="P102" s="50" t="s">
        <v>33</v>
      </c>
      <c r="Q102" s="50" t="s">
        <v>33</v>
      </c>
      <c r="R102" s="7" t="s">
        <v>1644</v>
      </c>
      <c r="S102" s="50" t="s">
        <v>38</v>
      </c>
      <c r="T102" s="50" t="s">
        <v>38</v>
      </c>
      <c r="U102" s="50" t="s">
        <v>38</v>
      </c>
      <c r="V102" s="50" t="s">
        <v>38</v>
      </c>
      <c r="W102" s="50" t="s">
        <v>38</v>
      </c>
      <c r="X102" s="50" t="s">
        <v>38</v>
      </c>
      <c r="Y102" s="50" t="s">
        <v>38</v>
      </c>
      <c r="Z102" s="50" t="s">
        <v>1686</v>
      </c>
      <c r="AA102" s="50" t="s">
        <v>43</v>
      </c>
      <c r="AB102" s="50" t="s">
        <v>43</v>
      </c>
      <c r="AC102" s="50" t="s">
        <v>43</v>
      </c>
      <c r="AD102" s="50" t="s">
        <v>43</v>
      </c>
      <c r="AE102" s="50" t="s">
        <v>43</v>
      </c>
      <c r="AF102" s="50" t="s">
        <v>43</v>
      </c>
      <c r="AG102" s="50" t="s">
        <v>43</v>
      </c>
      <c r="AH102" s="50" t="s">
        <v>1686</v>
      </c>
      <c r="AI102" s="50" t="s">
        <v>48</v>
      </c>
      <c r="AJ102" s="50" t="s">
        <v>48</v>
      </c>
      <c r="AK102" s="50" t="s">
        <v>48</v>
      </c>
      <c r="AL102" s="50" t="s">
        <v>48</v>
      </c>
      <c r="AM102" s="50" t="s">
        <v>48</v>
      </c>
      <c r="AN102" s="50" t="s">
        <v>48</v>
      </c>
      <c r="AO102" s="50" t="s">
        <v>48</v>
      </c>
      <c r="AP102" s="50" t="s">
        <v>1794</v>
      </c>
      <c r="AQ102" s="50" t="s">
        <v>53</v>
      </c>
      <c r="AR102" s="50" t="s">
        <v>53</v>
      </c>
      <c r="AS102" s="50" t="s">
        <v>53</v>
      </c>
      <c r="AT102" s="50" t="s">
        <v>53</v>
      </c>
      <c r="AU102" s="50" t="s">
        <v>53</v>
      </c>
      <c r="AV102" s="50" t="s">
        <v>53</v>
      </c>
      <c r="AW102" s="50" t="s">
        <v>53</v>
      </c>
    </row>
    <row r="103" spans="1:49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100.24298083696981</v>
      </c>
      <c r="C104">
        <f t="shared" ref="C104:AW104" si="6">AVERAGE(C99:C101)</f>
        <v>28.052938938341338</v>
      </c>
      <c r="D104">
        <f t="shared" si="6"/>
        <v>34.078414640014209</v>
      </c>
      <c r="E104">
        <f t="shared" si="6"/>
        <v>76.397796983241562</v>
      </c>
      <c r="F104">
        <f t="shared" si="6"/>
        <v>103.79885051434222</v>
      </c>
      <c r="G104">
        <f t="shared" si="6"/>
        <v>107.81153887085304</v>
      </c>
      <c r="H104">
        <f t="shared" si="6"/>
        <v>94.659566229260506</v>
      </c>
      <c r="I104">
        <f t="shared" si="6"/>
        <v>98.533558727205943</v>
      </c>
      <c r="J104">
        <f t="shared" si="6"/>
        <v>73.3322034193299</v>
      </c>
      <c r="K104">
        <f t="shared" si="6"/>
        <v>52.187458221628198</v>
      </c>
      <c r="L104">
        <f t="shared" si="6"/>
        <v>79.305197457050525</v>
      </c>
      <c r="M104">
        <f t="shared" si="6"/>
        <v>85.255045223419316</v>
      </c>
      <c r="N104">
        <f t="shared" si="6"/>
        <v>91.444971694908858</v>
      </c>
      <c r="O104">
        <f t="shared" si="6"/>
        <v>85.326760521312167</v>
      </c>
      <c r="P104">
        <f t="shared" si="6"/>
        <v>86.197159290417062</v>
      </c>
      <c r="Q104">
        <f t="shared" si="6"/>
        <v>82.437495587985026</v>
      </c>
      <c r="R104">
        <f t="shared" si="6"/>
        <v>76.157577237066107</v>
      </c>
      <c r="S104">
        <f t="shared" si="6"/>
        <v>86.420829812012428</v>
      </c>
      <c r="T104">
        <f t="shared" si="6"/>
        <v>74.171184725612122</v>
      </c>
      <c r="U104">
        <f t="shared" si="6"/>
        <v>89.945093466905732</v>
      </c>
      <c r="V104">
        <f t="shared" si="6"/>
        <v>91.528235903617698</v>
      </c>
      <c r="W104">
        <f t="shared" si="6"/>
        <v>93.316089589646865</v>
      </c>
      <c r="X104">
        <f t="shared" si="6"/>
        <v>100.55841246015585</v>
      </c>
      <c r="Y104">
        <f>AVERAGE(Y99,Y101)</f>
        <v>81.285261714115933</v>
      </c>
      <c r="Z104">
        <f t="shared" si="6"/>
        <v>137.45220122597553</v>
      </c>
      <c r="AA104">
        <f t="shared" si="6"/>
        <v>10.164640405156602</v>
      </c>
      <c r="AB104">
        <f t="shared" si="6"/>
        <v>76.346888856989565</v>
      </c>
      <c r="AC104">
        <f t="shared" si="6"/>
        <v>97.833389269808364</v>
      </c>
      <c r="AD104">
        <f t="shared" si="6"/>
        <v>100.60763306941647</v>
      </c>
      <c r="AE104">
        <f t="shared" si="6"/>
        <v>93.41983708682865</v>
      </c>
      <c r="AF104">
        <f t="shared" si="6"/>
        <v>93.316203621462549</v>
      </c>
      <c r="AG104">
        <f t="shared" si="6"/>
        <v>71.95578253629877</v>
      </c>
      <c r="AH104">
        <f t="shared" si="6"/>
        <v>219.37494328090096</v>
      </c>
      <c r="AI104">
        <f t="shared" si="6"/>
        <v>0</v>
      </c>
      <c r="AJ104">
        <f t="shared" si="6"/>
        <v>15.297690380107339</v>
      </c>
      <c r="AK104">
        <f t="shared" si="6"/>
        <v>59.964844027767533</v>
      </c>
      <c r="AL104">
        <f t="shared" si="6"/>
        <v>56.392512290049517</v>
      </c>
      <c r="AM104">
        <f t="shared" si="6"/>
        <v>80.356875956282536</v>
      </c>
      <c r="AN104">
        <f t="shared" si="6"/>
        <v>74.998590294011123</v>
      </c>
      <c r="AO104">
        <f t="shared" si="6"/>
        <v>79.500574604797691</v>
      </c>
      <c r="AP104">
        <f t="shared" si="6"/>
        <v>0</v>
      </c>
      <c r="AQ104">
        <f t="shared" si="6"/>
        <v>30.466358371618753</v>
      </c>
      <c r="AR104">
        <f t="shared" si="6"/>
        <v>60.104892290504289</v>
      </c>
      <c r="AS104">
        <f t="shared" si="6"/>
        <v>94.327080118552445</v>
      </c>
      <c r="AT104">
        <f t="shared" si="6"/>
        <v>93.083913646270346</v>
      </c>
      <c r="AU104">
        <f t="shared" si="6"/>
        <v>98.505484944652792</v>
      </c>
      <c r="AV104">
        <f t="shared" si="6"/>
        <v>97.260811922738938</v>
      </c>
      <c r="AW104">
        <f t="shared" si="6"/>
        <v>93.70333361047399</v>
      </c>
    </row>
    <row r="105" spans="1:49" x14ac:dyDescent="0.25">
      <c r="A105" t="s">
        <v>1774</v>
      </c>
      <c r="B105">
        <f>STDEV(B99:B101)</f>
        <v>30.676639947543404</v>
      </c>
      <c r="C105">
        <f t="shared" ref="C105:AW105" si="7">STDEV(C99:C101)</f>
        <v>24.634591992744404</v>
      </c>
      <c r="D105">
        <f t="shared" si="7"/>
        <v>11.792781619750258</v>
      </c>
      <c r="E105">
        <f t="shared" si="7"/>
        <v>6.0189036767986348</v>
      </c>
      <c r="F105">
        <f t="shared" si="7"/>
        <v>17.81695996302243</v>
      </c>
      <c r="G105">
        <f t="shared" si="7"/>
        <v>7.6938350239796467</v>
      </c>
      <c r="H105">
        <f t="shared" si="7"/>
        <v>9.1119167356840727</v>
      </c>
      <c r="I105">
        <f t="shared" si="7"/>
        <v>21.322628867176242</v>
      </c>
      <c r="J105">
        <f t="shared" si="7"/>
        <v>9.2665182894400502</v>
      </c>
      <c r="K105">
        <f t="shared" si="7"/>
        <v>13.806090269671579</v>
      </c>
      <c r="L105">
        <f t="shared" si="7"/>
        <v>9.4779828132914066</v>
      </c>
      <c r="M105">
        <f t="shared" si="7"/>
        <v>12.354180714562002</v>
      </c>
      <c r="N105">
        <f t="shared" si="7"/>
        <v>10.133915132074602</v>
      </c>
      <c r="O105">
        <f t="shared" si="7"/>
        <v>13.43114007105571</v>
      </c>
      <c r="P105">
        <f t="shared" si="7"/>
        <v>15.493323362180947</v>
      </c>
      <c r="Q105">
        <f t="shared" si="7"/>
        <v>12.562609663140611</v>
      </c>
      <c r="R105">
        <f t="shared" si="7"/>
        <v>8.5642072763143844</v>
      </c>
      <c r="S105">
        <f t="shared" si="7"/>
        <v>14.057017010506788</v>
      </c>
      <c r="T105">
        <f t="shared" si="7"/>
        <v>28.231359490977166</v>
      </c>
      <c r="U105">
        <f t="shared" si="7"/>
        <v>6.8575279137097134</v>
      </c>
      <c r="V105">
        <f t="shared" si="7"/>
        <v>29.015747456429494</v>
      </c>
      <c r="W105">
        <f t="shared" si="7"/>
        <v>1.6807283546110736</v>
      </c>
      <c r="X105">
        <f t="shared" si="7"/>
        <v>15.151084474014366</v>
      </c>
      <c r="Y105">
        <f>STDEV(Y99,Y101)</f>
        <v>18.654626891766792</v>
      </c>
      <c r="Z105">
        <f t="shared" si="7"/>
        <v>60.990398876841347</v>
      </c>
      <c r="AA105">
        <f t="shared" si="7"/>
        <v>9.3096714542090382</v>
      </c>
      <c r="AB105">
        <f t="shared" si="7"/>
        <v>25.092214670013838</v>
      </c>
      <c r="AC105">
        <f t="shared" si="7"/>
        <v>15.94161889273092</v>
      </c>
      <c r="AD105">
        <f t="shared" si="7"/>
        <v>12.39699196169798</v>
      </c>
      <c r="AE105">
        <f t="shared" si="7"/>
        <v>4.0316835212232087</v>
      </c>
      <c r="AF105">
        <f t="shared" si="7"/>
        <v>16.254757941412073</v>
      </c>
      <c r="AG105">
        <f t="shared" si="7"/>
        <v>9.6649170009848788</v>
      </c>
      <c r="AH105">
        <f t="shared" si="7"/>
        <v>109.34936652981044</v>
      </c>
      <c r="AI105">
        <f t="shared" si="7"/>
        <v>0</v>
      </c>
      <c r="AJ105">
        <f t="shared" si="7"/>
        <v>15.417840219768051</v>
      </c>
      <c r="AK105">
        <f t="shared" si="7"/>
        <v>9.3776603322973173</v>
      </c>
      <c r="AL105">
        <f t="shared" si="7"/>
        <v>22.618253507410316</v>
      </c>
      <c r="AM105">
        <f t="shared" si="7"/>
        <v>13.734914020003613</v>
      </c>
      <c r="AN105">
        <f t="shared" si="7"/>
        <v>8.9555053143253165</v>
      </c>
      <c r="AO105">
        <f t="shared" si="7"/>
        <v>14.313349978113044</v>
      </c>
      <c r="AP105">
        <f t="shared" si="7"/>
        <v>0</v>
      </c>
      <c r="AQ105">
        <f t="shared" si="7"/>
        <v>1.1191628341640101</v>
      </c>
      <c r="AR105">
        <f t="shared" si="7"/>
        <v>21.620295527336616</v>
      </c>
      <c r="AS105">
        <f t="shared" si="7"/>
        <v>6.6040093581307664</v>
      </c>
      <c r="AT105">
        <f t="shared" si="7"/>
        <v>7.6516164467602135</v>
      </c>
      <c r="AU105">
        <f t="shared" si="7"/>
        <v>1.1357874797833247</v>
      </c>
      <c r="AV105">
        <f t="shared" si="7"/>
        <v>8.2046487581539083</v>
      </c>
      <c r="AW105">
        <f t="shared" si="7"/>
        <v>3.287181719075873</v>
      </c>
    </row>
    <row r="106" spans="1:49" x14ac:dyDescent="0.25">
      <c r="A106" t="s">
        <v>1775</v>
      </c>
      <c r="B106">
        <f>STDEV(B99:B101)/SQRT(3)</f>
        <v>17.711166331547414</v>
      </c>
      <c r="C106">
        <f t="shared" ref="C106:AW106" si="8">STDEV(C99:C101)/SQRT(3)</f>
        <v>14.222788318387583</v>
      </c>
      <c r="D106">
        <f t="shared" si="8"/>
        <v>6.8085656426572827</v>
      </c>
      <c r="E106">
        <f t="shared" si="8"/>
        <v>3.4750156580261202</v>
      </c>
      <c r="F106">
        <f t="shared" si="8"/>
        <v>10.286626630791785</v>
      </c>
      <c r="G106">
        <f t="shared" si="8"/>
        <v>4.4420377221952201</v>
      </c>
      <c r="H106">
        <f t="shared" si="8"/>
        <v>5.2607675801806559</v>
      </c>
      <c r="I106">
        <f t="shared" si="8"/>
        <v>12.310625516294689</v>
      </c>
      <c r="J106">
        <f t="shared" si="8"/>
        <v>5.3500268288588035</v>
      </c>
      <c r="K106">
        <f t="shared" si="8"/>
        <v>7.9709499336511591</v>
      </c>
      <c r="L106">
        <f t="shared" si="8"/>
        <v>5.4721159286284404</v>
      </c>
      <c r="M106">
        <f t="shared" si="8"/>
        <v>7.1326895611696557</v>
      </c>
      <c r="N106">
        <f t="shared" si="8"/>
        <v>5.8508186294480939</v>
      </c>
      <c r="O106">
        <f t="shared" si="8"/>
        <v>7.7544723355475842</v>
      </c>
      <c r="P106">
        <f t="shared" si="8"/>
        <v>8.9450744137970872</v>
      </c>
      <c r="Q106">
        <f t="shared" si="8"/>
        <v>7.253026070738426</v>
      </c>
      <c r="R106">
        <f t="shared" si="8"/>
        <v>4.9445473763758621</v>
      </c>
      <c r="S106">
        <f t="shared" si="8"/>
        <v>8.1158225550192427</v>
      </c>
      <c r="T106">
        <f t="shared" si="8"/>
        <v>16.299383001704765</v>
      </c>
      <c r="U106">
        <f t="shared" si="8"/>
        <v>3.9591955869556759</v>
      </c>
      <c r="V106">
        <f t="shared" si="8"/>
        <v>16.752249604707767</v>
      </c>
      <c r="W106">
        <f t="shared" si="8"/>
        <v>0.97036896796934025</v>
      </c>
      <c r="X106">
        <f t="shared" si="8"/>
        <v>8.7474826995869552</v>
      </c>
      <c r="Y106">
        <f>STDEV(Y99,Y101)/SQRT(2)</f>
        <v>13.190813175673226</v>
      </c>
      <c r="Z106">
        <f t="shared" si="8"/>
        <v>35.212823209527002</v>
      </c>
      <c r="AA106">
        <f t="shared" si="8"/>
        <v>5.3749413201545631</v>
      </c>
      <c r="AB106">
        <f t="shared" si="8"/>
        <v>14.486996894296366</v>
      </c>
      <c r="AC106">
        <f t="shared" si="8"/>
        <v>9.2038979590366203</v>
      </c>
      <c r="AD106">
        <f t="shared" si="8"/>
        <v>7.1574066462279555</v>
      </c>
      <c r="AE106">
        <f t="shared" si="8"/>
        <v>2.327693566265598</v>
      </c>
      <c r="AF106">
        <f t="shared" si="8"/>
        <v>9.3846888730864677</v>
      </c>
      <c r="AG106">
        <f t="shared" si="8"/>
        <v>5.580042432214011</v>
      </c>
      <c r="AH106">
        <f t="shared" si="8"/>
        <v>63.132886201701112</v>
      </c>
      <c r="AI106">
        <f t="shared" si="8"/>
        <v>0</v>
      </c>
      <c r="AJ106">
        <f t="shared" si="8"/>
        <v>8.9014942012057237</v>
      </c>
      <c r="AK106">
        <f t="shared" si="8"/>
        <v>5.4141947172207319</v>
      </c>
      <c r="AL106">
        <f t="shared" si="8"/>
        <v>13.058654751102544</v>
      </c>
      <c r="AM106">
        <f t="shared" si="8"/>
        <v>7.9298563067454513</v>
      </c>
      <c r="AN106">
        <f t="shared" si="8"/>
        <v>5.1704634039548463</v>
      </c>
      <c r="AO106">
        <f t="shared" si="8"/>
        <v>8.2638164628688902</v>
      </c>
      <c r="AP106">
        <f t="shared" si="8"/>
        <v>0</v>
      </c>
      <c r="AQ106">
        <f t="shared" si="8"/>
        <v>0.64614896357161578</v>
      </c>
      <c r="AR106">
        <f t="shared" si="8"/>
        <v>12.482483442667057</v>
      </c>
      <c r="AS106">
        <f t="shared" si="8"/>
        <v>3.8128265806476058</v>
      </c>
      <c r="AT106">
        <f t="shared" si="8"/>
        <v>4.4176628152727773</v>
      </c>
      <c r="AU106">
        <f t="shared" si="8"/>
        <v>0.65574720719510915</v>
      </c>
      <c r="AV106">
        <f t="shared" si="8"/>
        <v>4.7369561691264881</v>
      </c>
      <c r="AW106">
        <f t="shared" si="8"/>
        <v>1.8978552503836721</v>
      </c>
    </row>
    <row r="108" spans="1:49" x14ac:dyDescent="0.25">
      <c r="A108" t="s">
        <v>1773</v>
      </c>
      <c r="B108" s="165">
        <f>AVERAGE(B99:B101,J99:J101,R99:R101,)</f>
        <v>74.919828448009724</v>
      </c>
    </row>
    <row r="109" spans="1:49" x14ac:dyDescent="0.25">
      <c r="A109" t="s">
        <v>1774</v>
      </c>
      <c r="B109" s="165">
        <f>STDEV(B99:B101,J99:J101,R99:R101)</f>
        <v>20.954772239590298</v>
      </c>
    </row>
    <row r="110" spans="1:49" x14ac:dyDescent="0.25">
      <c r="A110" t="s">
        <v>1775</v>
      </c>
      <c r="B110" s="165">
        <f>STDEV(B99:B101,J99:J101,R99:R101)/SQRT(3)</f>
        <v>12.098243393334757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26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31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36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41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46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51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1807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1833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0.29599999999999999</v>
      </c>
      <c r="C128">
        <v>0.27479999999999999</v>
      </c>
      <c r="D128">
        <v>0.31209999999999999</v>
      </c>
      <c r="E128">
        <v>0.27760000000000001</v>
      </c>
      <c r="F128">
        <v>0.28220000000000001</v>
      </c>
      <c r="G128">
        <v>0.28949999999999998</v>
      </c>
      <c r="H128">
        <v>0.27689999999999998</v>
      </c>
      <c r="I128">
        <v>0.28920000000000001</v>
      </c>
      <c r="K128" t="s">
        <v>1658</v>
      </c>
      <c r="L128">
        <f>B128-$F$134</f>
        <v>0.21579999999999999</v>
      </c>
      <c r="M128">
        <f t="shared" ref="M128:S128" si="9">C128-$F$134</f>
        <v>0.1946</v>
      </c>
      <c r="N128">
        <f t="shared" si="9"/>
        <v>0.2319</v>
      </c>
      <c r="O128">
        <f t="shared" si="9"/>
        <v>0.19740000000000002</v>
      </c>
      <c r="P128">
        <f t="shared" si="9"/>
        <v>0.20200000000000001</v>
      </c>
      <c r="Q128">
        <f t="shared" si="9"/>
        <v>0.20929999999999999</v>
      </c>
      <c r="R128">
        <f t="shared" si="9"/>
        <v>0.19669999999999999</v>
      </c>
      <c r="S128">
        <f t="shared" si="9"/>
        <v>0.20900000000000002</v>
      </c>
      <c r="U128" t="s">
        <v>1658</v>
      </c>
      <c r="V128">
        <f>L128/$L$133*100</f>
        <v>8.882486108252726</v>
      </c>
      <c r="W128">
        <f t="shared" ref="W128:AC128" si="10">M128/$L$133*100</f>
        <v>8.0098785758386501</v>
      </c>
      <c r="X128">
        <f t="shared" si="10"/>
        <v>9.5451739040954919</v>
      </c>
      <c r="Y128">
        <f t="shared" si="10"/>
        <v>8.1251286272895662</v>
      </c>
      <c r="Z128">
        <f t="shared" si="10"/>
        <v>8.3144679975303557</v>
      </c>
      <c r="AA128">
        <f t="shared" si="10"/>
        <v>8.6149413459559572</v>
      </c>
      <c r="AB128">
        <f t="shared" si="10"/>
        <v>8.0963161144268359</v>
      </c>
      <c r="AC128">
        <f t="shared" si="10"/>
        <v>8.6025931261576467</v>
      </c>
    </row>
    <row r="129" spans="1:29" x14ac:dyDescent="0.25">
      <c r="A129" t="s">
        <v>1659</v>
      </c>
      <c r="B129">
        <v>0.35070000000000001</v>
      </c>
      <c r="C129">
        <v>0.28120000000000001</v>
      </c>
      <c r="D129">
        <v>0.33229999999999998</v>
      </c>
      <c r="E129">
        <v>0.3271</v>
      </c>
      <c r="F129">
        <v>0.34239999999999998</v>
      </c>
      <c r="G129">
        <v>0.308</v>
      </c>
      <c r="H129">
        <v>0.31819999999999998</v>
      </c>
      <c r="I129">
        <v>0.33040000000000003</v>
      </c>
      <c r="K129" t="s">
        <v>1659</v>
      </c>
      <c r="L129">
        <f t="shared" ref="L129:L133" si="11">B129-$F$134</f>
        <v>0.27050000000000002</v>
      </c>
      <c r="M129">
        <f t="shared" ref="M129:M133" si="12">C129-$F$134</f>
        <v>0.20100000000000001</v>
      </c>
      <c r="N129">
        <f t="shared" ref="N129:N133" si="13">D129-$F$134</f>
        <v>0.25209999999999999</v>
      </c>
      <c r="O129">
        <f t="shared" ref="O129:O133" si="14">E129-$F$134</f>
        <v>0.24690000000000001</v>
      </c>
      <c r="P129">
        <f t="shared" ref="P129:P133" si="15">F129-$F$134</f>
        <v>0.26219999999999999</v>
      </c>
      <c r="Q129">
        <f t="shared" ref="Q129:Q133" si="16">G129-$F$134</f>
        <v>0.2278</v>
      </c>
      <c r="R129">
        <f t="shared" ref="R129:R133" si="17">H129-$F$134</f>
        <v>0.23799999999999999</v>
      </c>
      <c r="S129">
        <f t="shared" ref="S129:S133" si="18">I129-$F$134</f>
        <v>0.25020000000000003</v>
      </c>
      <c r="U129" t="s">
        <v>1659</v>
      </c>
      <c r="V129">
        <f t="shared" ref="V129:V133" si="19">L129/$L$133*100</f>
        <v>11.13397818481169</v>
      </c>
      <c r="W129">
        <f t="shared" ref="W129:W133" si="20">M129/$L$133*100</f>
        <v>8.2733072648693149</v>
      </c>
      <c r="X129">
        <f t="shared" ref="X129:X133" si="21">N129/$L$133*100</f>
        <v>10.376620703848529</v>
      </c>
      <c r="Y129">
        <f t="shared" ref="Y129:Y133" si="22">O129/$L$133*100</f>
        <v>10.162584894011113</v>
      </c>
      <c r="Z129">
        <f t="shared" ref="Z129:Z133" si="23">P129/$L$133*100</f>
        <v>10.792344103725046</v>
      </c>
      <c r="AA129">
        <f t="shared" ref="AA129:AA133" si="24">Q129/$L$133*100</f>
        <v>9.3764149001852228</v>
      </c>
      <c r="AB129">
        <f t="shared" ref="AB129:AB133" si="25">R129/$L$133*100</f>
        <v>9.7962543733278444</v>
      </c>
      <c r="AC129">
        <f t="shared" ref="AC129:AC133" si="26">S129/$L$133*100</f>
        <v>10.298415311792551</v>
      </c>
    </row>
    <row r="130" spans="1:29" x14ac:dyDescent="0.25">
      <c r="A130" t="s">
        <v>1660</v>
      </c>
      <c r="B130">
        <v>0.29609999999999997</v>
      </c>
      <c r="C130">
        <v>0.31159999999999999</v>
      </c>
      <c r="D130">
        <v>0.35060000000000002</v>
      </c>
      <c r="E130">
        <v>0.30299999999999999</v>
      </c>
      <c r="F130">
        <v>0.32040000000000002</v>
      </c>
      <c r="G130">
        <v>0.27229999999999999</v>
      </c>
      <c r="H130">
        <v>0.2636</v>
      </c>
      <c r="I130">
        <v>0.26840000000000003</v>
      </c>
      <c r="K130" t="s">
        <v>1660</v>
      </c>
      <c r="L130">
        <f t="shared" si="11"/>
        <v>0.21589999999999998</v>
      </c>
      <c r="M130">
        <f t="shared" si="12"/>
        <v>0.23139999999999999</v>
      </c>
      <c r="N130">
        <f t="shared" si="13"/>
        <v>0.27040000000000003</v>
      </c>
      <c r="O130">
        <f t="shared" si="14"/>
        <v>0.2228</v>
      </c>
      <c r="P130">
        <f t="shared" si="15"/>
        <v>0.24020000000000002</v>
      </c>
      <c r="Q130">
        <f t="shared" si="16"/>
        <v>0.19209999999999999</v>
      </c>
      <c r="R130">
        <f t="shared" si="17"/>
        <v>0.18340000000000001</v>
      </c>
      <c r="S130">
        <f t="shared" si="18"/>
        <v>0.18820000000000003</v>
      </c>
      <c r="U130" t="s">
        <v>1660</v>
      </c>
      <c r="V130">
        <f t="shared" si="19"/>
        <v>8.8866021815188301</v>
      </c>
      <c r="W130">
        <f t="shared" si="20"/>
        <v>9.5245935377649715</v>
      </c>
      <c r="X130">
        <f t="shared" si="21"/>
        <v>11.129862111545586</v>
      </c>
      <c r="Y130">
        <f t="shared" si="22"/>
        <v>9.170611236880017</v>
      </c>
      <c r="Z130">
        <f t="shared" si="23"/>
        <v>9.8868079851821378</v>
      </c>
      <c r="AA130">
        <f t="shared" si="24"/>
        <v>7.9069767441860463</v>
      </c>
      <c r="AB130">
        <f t="shared" si="25"/>
        <v>7.5488783700349869</v>
      </c>
      <c r="AC130">
        <f t="shared" si="26"/>
        <v>7.7464498868079863</v>
      </c>
    </row>
    <row r="131" spans="1:29" x14ac:dyDescent="0.25">
      <c r="A131" t="s">
        <v>1661</v>
      </c>
      <c r="B131">
        <v>0.30499999999999999</v>
      </c>
      <c r="C131">
        <v>0.28939999999999999</v>
      </c>
      <c r="D131">
        <v>0.30399999999999999</v>
      </c>
      <c r="E131">
        <v>0.31319999999999998</v>
      </c>
      <c r="F131">
        <v>0.31009999999999999</v>
      </c>
      <c r="G131">
        <v>0.34870000000000001</v>
      </c>
      <c r="H131">
        <v>0.54279999999999995</v>
      </c>
      <c r="I131">
        <v>0.26529999999999998</v>
      </c>
      <c r="K131" t="s">
        <v>1661</v>
      </c>
      <c r="L131">
        <f t="shared" si="11"/>
        <v>0.2248</v>
      </c>
      <c r="M131">
        <f t="shared" si="12"/>
        <v>0.2092</v>
      </c>
      <c r="N131">
        <f t="shared" si="13"/>
        <v>0.2238</v>
      </c>
      <c r="O131">
        <f t="shared" si="14"/>
        <v>0.23299999999999998</v>
      </c>
      <c r="P131">
        <f t="shared" si="15"/>
        <v>0.22989999999999999</v>
      </c>
      <c r="Q131">
        <f t="shared" si="16"/>
        <v>0.26850000000000002</v>
      </c>
      <c r="R131">
        <f t="shared" si="17"/>
        <v>0.46259999999999996</v>
      </c>
      <c r="S131">
        <f t="shared" si="18"/>
        <v>0.18509999999999999</v>
      </c>
      <c r="U131" t="s">
        <v>1661</v>
      </c>
      <c r="V131">
        <f t="shared" si="19"/>
        <v>9.2529327022020986</v>
      </c>
      <c r="W131">
        <f t="shared" si="20"/>
        <v>8.6108252726898531</v>
      </c>
      <c r="X131">
        <f t="shared" si="21"/>
        <v>9.2117719695410578</v>
      </c>
      <c r="Y131">
        <f t="shared" si="22"/>
        <v>9.5904507100226386</v>
      </c>
      <c r="Z131">
        <f t="shared" si="23"/>
        <v>9.4628524387734103</v>
      </c>
      <c r="AA131">
        <f t="shared" si="24"/>
        <v>11.051656719489609</v>
      </c>
      <c r="AB131">
        <f t="shared" si="25"/>
        <v>19.040954928997735</v>
      </c>
      <c r="AC131">
        <f t="shared" si="26"/>
        <v>7.6188516155587571</v>
      </c>
    </row>
    <row r="132" spans="1:29" x14ac:dyDescent="0.25">
      <c r="A132" t="s">
        <v>1662</v>
      </c>
      <c r="B132">
        <v>0.28899999999999998</v>
      </c>
      <c r="C132">
        <v>0.28120000000000001</v>
      </c>
      <c r="D132">
        <v>0.2994</v>
      </c>
      <c r="E132">
        <v>0.29570000000000002</v>
      </c>
      <c r="F132">
        <v>0.28689999999999999</v>
      </c>
      <c r="G132">
        <v>0.3387</v>
      </c>
      <c r="H132">
        <v>0.28620000000000001</v>
      </c>
      <c r="I132">
        <v>0.27600000000000002</v>
      </c>
      <c r="K132" t="s">
        <v>1662</v>
      </c>
      <c r="L132">
        <f t="shared" si="11"/>
        <v>0.20879999999999999</v>
      </c>
      <c r="M132">
        <f t="shared" si="12"/>
        <v>0.20100000000000001</v>
      </c>
      <c r="N132">
        <f t="shared" si="13"/>
        <v>0.21920000000000001</v>
      </c>
      <c r="O132">
        <f t="shared" si="14"/>
        <v>0.21550000000000002</v>
      </c>
      <c r="P132">
        <f t="shared" si="15"/>
        <v>0.20669999999999999</v>
      </c>
      <c r="Q132">
        <f t="shared" si="16"/>
        <v>0.25850000000000001</v>
      </c>
      <c r="R132">
        <f t="shared" si="17"/>
        <v>0.20600000000000002</v>
      </c>
      <c r="S132">
        <f t="shared" si="18"/>
        <v>0.19580000000000003</v>
      </c>
      <c r="U132" t="s">
        <v>1662</v>
      </c>
      <c r="V132">
        <f t="shared" si="19"/>
        <v>8.5943609796254368</v>
      </c>
      <c r="W132">
        <f t="shared" si="20"/>
        <v>8.2733072648693149</v>
      </c>
      <c r="X132">
        <f t="shared" si="21"/>
        <v>9.0224325993002665</v>
      </c>
      <c r="Y132">
        <f t="shared" si="22"/>
        <v>8.8701378884544155</v>
      </c>
      <c r="Z132">
        <f t="shared" si="23"/>
        <v>8.5079234410372511</v>
      </c>
      <c r="AA132">
        <f t="shared" si="24"/>
        <v>10.640049392879193</v>
      </c>
      <c r="AB132">
        <f t="shared" si="25"/>
        <v>8.4791109281745225</v>
      </c>
      <c r="AC132">
        <f t="shared" si="26"/>
        <v>8.0592714550319009</v>
      </c>
    </row>
    <row r="133" spans="1:29" x14ac:dyDescent="0.25">
      <c r="A133" t="s">
        <v>1663</v>
      </c>
      <c r="B133">
        <v>2.5097</v>
      </c>
      <c r="C133">
        <v>0.2515</v>
      </c>
      <c r="D133">
        <v>0.26900000000000002</v>
      </c>
      <c r="E133">
        <v>0.247</v>
      </c>
      <c r="F133">
        <v>0.27079999999999999</v>
      </c>
      <c r="G133">
        <v>0.248</v>
      </c>
      <c r="H133">
        <v>0.26450000000000001</v>
      </c>
      <c r="I133">
        <v>0.25019999999999998</v>
      </c>
      <c r="K133" t="s">
        <v>1663</v>
      </c>
      <c r="L133">
        <f t="shared" si="11"/>
        <v>2.4295</v>
      </c>
      <c r="M133">
        <f t="shared" si="12"/>
        <v>0.17130000000000001</v>
      </c>
      <c r="N133">
        <f t="shared" si="13"/>
        <v>0.18880000000000002</v>
      </c>
      <c r="O133">
        <f t="shared" si="14"/>
        <v>0.1668</v>
      </c>
      <c r="P133">
        <f t="shared" si="15"/>
        <v>0.19059999999999999</v>
      </c>
      <c r="Q133">
        <f t="shared" si="16"/>
        <v>0.1678</v>
      </c>
      <c r="R133">
        <f t="shared" si="17"/>
        <v>0.18430000000000002</v>
      </c>
      <c r="S133">
        <f t="shared" si="18"/>
        <v>0.16999999999999998</v>
      </c>
      <c r="U133" t="s">
        <v>1663</v>
      </c>
      <c r="V133">
        <f t="shared" si="19"/>
        <v>100</v>
      </c>
      <c r="W133">
        <f t="shared" si="20"/>
        <v>7.0508335048363859</v>
      </c>
      <c r="X133">
        <f t="shared" si="21"/>
        <v>7.7711463264046117</v>
      </c>
      <c r="Y133">
        <f t="shared" si="22"/>
        <v>6.8656102078616996</v>
      </c>
      <c r="Z133">
        <f t="shared" si="23"/>
        <v>7.8452356451944842</v>
      </c>
      <c r="AA133">
        <f t="shared" si="24"/>
        <v>6.9067709405227413</v>
      </c>
      <c r="AB133">
        <f t="shared" si="25"/>
        <v>7.5859230294299254</v>
      </c>
      <c r="AC133">
        <f t="shared" si="26"/>
        <v>6.997324552377032</v>
      </c>
    </row>
    <row r="134" spans="1:29" x14ac:dyDescent="0.25">
      <c r="A134" t="s">
        <v>1664</v>
      </c>
      <c r="B134">
        <v>7.9299999999999995E-2</v>
      </c>
      <c r="C134">
        <v>7.9899999999999999E-2</v>
      </c>
      <c r="D134">
        <v>8.14E-2</v>
      </c>
      <c r="E134">
        <v>3.9076</v>
      </c>
      <c r="F134">
        <f>AVERAGE(B134:D134)</f>
        <v>8.0200000000000007E-2</v>
      </c>
      <c r="G134" t="s">
        <v>1808</v>
      </c>
    </row>
    <row r="135" spans="1:29" x14ac:dyDescent="0.25">
      <c r="A135" t="s">
        <v>1665</v>
      </c>
    </row>
    <row r="138" spans="1:29" x14ac:dyDescent="0.25">
      <c r="A138" s="7" t="s">
        <v>1835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0.26979999999999998</v>
      </c>
      <c r="C141">
        <v>0.3362</v>
      </c>
      <c r="D141">
        <v>0.34370000000000001</v>
      </c>
      <c r="E141">
        <v>0.34639999999999999</v>
      </c>
      <c r="F141">
        <v>0.39100000000000001</v>
      </c>
      <c r="G141">
        <v>0.31359999999999999</v>
      </c>
      <c r="H141">
        <v>0.29160000000000003</v>
      </c>
      <c r="I141">
        <v>0.31730000000000003</v>
      </c>
      <c r="K141" t="s">
        <v>1658</v>
      </c>
      <c r="L141">
        <f>B141-$F$147</f>
        <v>0.18653333333333333</v>
      </c>
      <c r="M141">
        <f t="shared" ref="M141:S141" si="27">C141-$F$147</f>
        <v>0.25293333333333334</v>
      </c>
      <c r="N141">
        <f t="shared" si="27"/>
        <v>0.26043333333333335</v>
      </c>
      <c r="O141">
        <f t="shared" si="27"/>
        <v>0.26313333333333333</v>
      </c>
      <c r="P141">
        <f t="shared" si="27"/>
        <v>0.30773333333333336</v>
      </c>
      <c r="Q141">
        <f t="shared" si="27"/>
        <v>0.23033333333333333</v>
      </c>
      <c r="R141">
        <f t="shared" si="27"/>
        <v>0.20833333333333337</v>
      </c>
      <c r="S141">
        <f t="shared" si="27"/>
        <v>0.23403333333333337</v>
      </c>
      <c r="U141" t="s">
        <v>1658</v>
      </c>
      <c r="V141">
        <f>L141/$L$146*100</f>
        <v>7.319529645664657</v>
      </c>
      <c r="W141">
        <f t="shared" ref="W141:AC141" si="28">M141/$L$146*100</f>
        <v>9.9250519927275604</v>
      </c>
      <c r="X141">
        <f t="shared" si="28"/>
        <v>10.21935045060364</v>
      </c>
      <c r="Y141">
        <f t="shared" si="28"/>
        <v>10.325297895439029</v>
      </c>
      <c r="Z141">
        <f t="shared" si="28"/>
        <v>12.075392724942123</v>
      </c>
      <c r="AA141">
        <f t="shared" si="28"/>
        <v>9.0382326396609685</v>
      </c>
      <c r="AB141">
        <f t="shared" si="28"/>
        <v>8.174957163224466</v>
      </c>
      <c r="AC141">
        <f t="shared" si="28"/>
        <v>9.1834198788798371</v>
      </c>
    </row>
    <row r="142" spans="1:29" x14ac:dyDescent="0.25">
      <c r="A142" t="s">
        <v>1659</v>
      </c>
      <c r="B142">
        <v>0.35680000000000001</v>
      </c>
      <c r="C142">
        <v>0.39639999999999997</v>
      </c>
      <c r="D142">
        <v>0.40250000000000002</v>
      </c>
      <c r="E142">
        <v>0.38890000000000002</v>
      </c>
      <c r="F142">
        <v>0.3881</v>
      </c>
      <c r="G142">
        <v>0.34970000000000001</v>
      </c>
      <c r="H142">
        <v>0.38300000000000001</v>
      </c>
      <c r="I142">
        <v>0.33479999999999999</v>
      </c>
      <c r="K142" t="s">
        <v>1659</v>
      </c>
      <c r="L142">
        <f t="shared" ref="L142:L146" si="29">B142-$F$147</f>
        <v>0.27353333333333335</v>
      </c>
      <c r="M142">
        <f t="shared" ref="M142:M146" si="30">C142-$F$147</f>
        <v>0.31313333333333332</v>
      </c>
      <c r="N142">
        <f t="shared" ref="N142:N146" si="31">D142-$F$147</f>
        <v>0.31923333333333337</v>
      </c>
      <c r="O142">
        <f t="shared" ref="O142:O146" si="32">E142-$F$147</f>
        <v>0.30563333333333337</v>
      </c>
      <c r="P142">
        <f t="shared" ref="P142:P146" si="33">F142-$F$147</f>
        <v>0.30483333333333335</v>
      </c>
      <c r="Q142">
        <f t="shared" ref="Q142:Q146" si="34">G142-$F$147</f>
        <v>0.26643333333333336</v>
      </c>
      <c r="R142">
        <f t="shared" ref="R142:R146" si="35">H142-$F$147</f>
        <v>0.29973333333333335</v>
      </c>
      <c r="S142">
        <f t="shared" ref="S142:S146" si="36">I142-$F$147</f>
        <v>0.25153333333333333</v>
      </c>
      <c r="U142" t="s">
        <v>1659</v>
      </c>
      <c r="V142">
        <f t="shared" ref="V142:V146" si="37">L142/$L$146*100</f>
        <v>10.733391757027194</v>
      </c>
      <c r="W142">
        <f t="shared" ref="W142:W146" si="38">M142/$L$146*100</f>
        <v>12.2872876146129</v>
      </c>
      <c r="X142">
        <f t="shared" ref="X142:X146" si="39">N142/$L$146*100</f>
        <v>12.526650360352114</v>
      </c>
      <c r="Y142">
        <f t="shared" ref="Y142:Y146" si="40">O142/$L$146*100</f>
        <v>11.992989156736821</v>
      </c>
      <c r="Z142">
        <f t="shared" ref="Z142:Z146" si="41">P142/$L$146*100</f>
        <v>11.961597321230039</v>
      </c>
      <c r="AA142">
        <f t="shared" ref="AA142:AA146" si="42">Q142/$L$146*100</f>
        <v>10.454789216904505</v>
      </c>
      <c r="AB142">
        <f t="shared" ref="AB142:AB146" si="43">R142/$L$146*100</f>
        <v>11.761474369874303</v>
      </c>
      <c r="AC142">
        <f t="shared" ref="AC142:AC146" si="44">S142/$L$146*100</f>
        <v>9.8701162805906897</v>
      </c>
    </row>
    <row r="143" spans="1:29" x14ac:dyDescent="0.25">
      <c r="A143" t="s">
        <v>1660</v>
      </c>
      <c r="B143">
        <v>0.38250000000000001</v>
      </c>
      <c r="C143">
        <v>0.34810000000000002</v>
      </c>
      <c r="D143">
        <v>0.39700000000000002</v>
      </c>
      <c r="E143">
        <v>0.33439999999999998</v>
      </c>
      <c r="F143">
        <v>0.41199999999999998</v>
      </c>
      <c r="G143">
        <v>0.29809999999999998</v>
      </c>
      <c r="H143">
        <v>0.27279999999999999</v>
      </c>
      <c r="I143">
        <v>0.1426</v>
      </c>
      <c r="K143" t="s">
        <v>1660</v>
      </c>
      <c r="L143">
        <f t="shared" si="29"/>
        <v>0.29923333333333335</v>
      </c>
      <c r="M143">
        <f t="shared" si="30"/>
        <v>0.26483333333333337</v>
      </c>
      <c r="N143">
        <f t="shared" si="31"/>
        <v>0.31373333333333336</v>
      </c>
      <c r="O143">
        <f t="shared" si="32"/>
        <v>0.25113333333333332</v>
      </c>
      <c r="P143">
        <f t="shared" si="33"/>
        <v>0.32873333333333332</v>
      </c>
      <c r="Q143">
        <f t="shared" si="34"/>
        <v>0.21483333333333332</v>
      </c>
      <c r="R143">
        <f t="shared" si="35"/>
        <v>0.18953333333333333</v>
      </c>
      <c r="S143">
        <f t="shared" si="36"/>
        <v>5.9333333333333335E-2</v>
      </c>
      <c r="U143" t="s">
        <v>1660</v>
      </c>
      <c r="V143">
        <f t="shared" si="37"/>
        <v>11.741854472682565</v>
      </c>
      <c r="W143">
        <f t="shared" si="38"/>
        <v>10.392005545890942</v>
      </c>
      <c r="X143">
        <f t="shared" si="39"/>
        <v>12.310831491242988</v>
      </c>
      <c r="Y143">
        <f t="shared" si="40"/>
        <v>9.8544203628372991</v>
      </c>
      <c r="Z143">
        <f t="shared" si="41"/>
        <v>12.899428406995147</v>
      </c>
      <c r="AA143">
        <f t="shared" si="42"/>
        <v>8.4300158267170691</v>
      </c>
      <c r="AB143">
        <f t="shared" si="43"/>
        <v>7.4372490288150894</v>
      </c>
      <c r="AC143">
        <f t="shared" si="44"/>
        <v>2.3282278000863279</v>
      </c>
    </row>
    <row r="144" spans="1:29" x14ac:dyDescent="0.25">
      <c r="A144" t="s">
        <v>1661</v>
      </c>
      <c r="B144">
        <v>0.3044</v>
      </c>
      <c r="C144">
        <v>0.36649999999999999</v>
      </c>
      <c r="D144">
        <v>0.37490000000000001</v>
      </c>
      <c r="E144">
        <v>0.35489999999999999</v>
      </c>
      <c r="F144">
        <v>0.36780000000000002</v>
      </c>
      <c r="G144">
        <v>0.35389999999999999</v>
      </c>
      <c r="H144">
        <v>0.34820000000000001</v>
      </c>
      <c r="I144">
        <v>0.27989999999999998</v>
      </c>
      <c r="K144" t="s">
        <v>1661</v>
      </c>
      <c r="L144">
        <f t="shared" si="29"/>
        <v>0.22113333333333335</v>
      </c>
      <c r="M144">
        <f t="shared" si="30"/>
        <v>0.28323333333333334</v>
      </c>
      <c r="N144">
        <f t="shared" si="31"/>
        <v>0.29163333333333336</v>
      </c>
      <c r="O144">
        <f t="shared" si="32"/>
        <v>0.27163333333333334</v>
      </c>
      <c r="P144">
        <f t="shared" si="33"/>
        <v>0.28453333333333336</v>
      </c>
      <c r="Q144">
        <f t="shared" si="34"/>
        <v>0.27063333333333334</v>
      </c>
      <c r="R144">
        <f t="shared" si="35"/>
        <v>0.26493333333333335</v>
      </c>
      <c r="S144">
        <f t="shared" si="36"/>
        <v>0.19663333333333333</v>
      </c>
      <c r="U144" t="s">
        <v>1661</v>
      </c>
      <c r="V144">
        <f t="shared" si="37"/>
        <v>8.6772265313329768</v>
      </c>
      <c r="W144">
        <f t="shared" si="38"/>
        <v>11.114017762546926</v>
      </c>
      <c r="X144">
        <f t="shared" si="39"/>
        <v>11.443632035368138</v>
      </c>
      <c r="Y144">
        <f t="shared" si="40"/>
        <v>10.658836147698587</v>
      </c>
      <c r="Z144">
        <f t="shared" si="41"/>
        <v>11.165029495245447</v>
      </c>
      <c r="AA144">
        <f t="shared" si="42"/>
        <v>10.61959635331511</v>
      </c>
      <c r="AB144">
        <f t="shared" si="43"/>
        <v>10.39592952532929</v>
      </c>
      <c r="AC144">
        <f t="shared" si="44"/>
        <v>7.7158515689377785</v>
      </c>
    </row>
    <row r="145" spans="1:29" x14ac:dyDescent="0.25">
      <c r="A145" t="s">
        <v>1662</v>
      </c>
      <c r="B145">
        <v>0.43130000000000002</v>
      </c>
      <c r="C145">
        <v>0.38590000000000002</v>
      </c>
      <c r="D145">
        <v>0.34239999999999998</v>
      </c>
      <c r="E145">
        <v>0.35780000000000001</v>
      </c>
      <c r="F145">
        <v>0.39639999999999997</v>
      </c>
      <c r="G145">
        <v>0.38019999999999998</v>
      </c>
      <c r="H145">
        <v>0.28949999999999998</v>
      </c>
      <c r="I145">
        <v>0.28839999999999999</v>
      </c>
      <c r="K145" t="s">
        <v>1662</v>
      </c>
      <c r="L145">
        <f t="shared" si="29"/>
        <v>0.34803333333333336</v>
      </c>
      <c r="M145">
        <f t="shared" si="30"/>
        <v>0.30263333333333337</v>
      </c>
      <c r="N145">
        <f t="shared" si="31"/>
        <v>0.25913333333333333</v>
      </c>
      <c r="O145">
        <f t="shared" si="32"/>
        <v>0.27453333333333335</v>
      </c>
      <c r="P145">
        <f t="shared" si="33"/>
        <v>0.31313333333333332</v>
      </c>
      <c r="Q145">
        <f t="shared" si="34"/>
        <v>0.29693333333333333</v>
      </c>
      <c r="R145">
        <f t="shared" si="35"/>
        <v>0.20623333333333332</v>
      </c>
      <c r="S145">
        <f t="shared" si="36"/>
        <v>0.20513333333333333</v>
      </c>
      <c r="U145" t="s">
        <v>1662</v>
      </c>
      <c r="V145">
        <f t="shared" si="37"/>
        <v>13.656756438596265</v>
      </c>
      <c r="W145">
        <f t="shared" si="38"/>
        <v>11.875269773586389</v>
      </c>
      <c r="X145">
        <f t="shared" si="39"/>
        <v>10.168338717905119</v>
      </c>
      <c r="Y145">
        <f t="shared" si="40"/>
        <v>10.772631551410672</v>
      </c>
      <c r="Z145">
        <f t="shared" si="41"/>
        <v>12.2872876146129</v>
      </c>
      <c r="AA145">
        <f t="shared" si="42"/>
        <v>11.651602945600565</v>
      </c>
      <c r="AB145">
        <f t="shared" si="43"/>
        <v>8.0925535950191634</v>
      </c>
      <c r="AC145">
        <f t="shared" si="44"/>
        <v>8.0493898211973374</v>
      </c>
    </row>
    <row r="146" spans="1:29" x14ac:dyDescent="0.25">
      <c r="A146" t="s">
        <v>1663</v>
      </c>
      <c r="B146">
        <v>2.6316999999999999</v>
      </c>
      <c r="C146">
        <v>0.27179999999999999</v>
      </c>
      <c r="D146">
        <v>0.31780000000000003</v>
      </c>
      <c r="E146">
        <v>0.28999999999999998</v>
      </c>
      <c r="F146">
        <v>0.2535</v>
      </c>
      <c r="G146">
        <v>0.2913</v>
      </c>
      <c r="H146">
        <v>0.27789999999999998</v>
      </c>
      <c r="I146">
        <v>0.2913</v>
      </c>
      <c r="K146" t="s">
        <v>1663</v>
      </c>
      <c r="L146">
        <f t="shared" si="29"/>
        <v>2.5484333333333331</v>
      </c>
      <c r="M146">
        <f t="shared" si="30"/>
        <v>0.18853333333333333</v>
      </c>
      <c r="N146">
        <f t="shared" si="31"/>
        <v>0.23453333333333337</v>
      </c>
      <c r="O146">
        <f t="shared" si="32"/>
        <v>0.20673333333333332</v>
      </c>
      <c r="P146">
        <f t="shared" si="33"/>
        <v>0.17023333333333335</v>
      </c>
      <c r="Q146">
        <f t="shared" si="34"/>
        <v>0.20803333333333335</v>
      </c>
      <c r="R146">
        <f t="shared" si="35"/>
        <v>0.19463333333333332</v>
      </c>
      <c r="S146">
        <f t="shared" si="36"/>
        <v>0.20803333333333335</v>
      </c>
      <c r="U146" t="s">
        <v>1663</v>
      </c>
      <c r="V146">
        <f t="shared" si="37"/>
        <v>100</v>
      </c>
      <c r="W146">
        <f t="shared" si="38"/>
        <v>7.3980092344316111</v>
      </c>
      <c r="X146">
        <f t="shared" si="39"/>
        <v>9.2030397760715754</v>
      </c>
      <c r="Y146">
        <f t="shared" si="40"/>
        <v>8.1121734922109017</v>
      </c>
      <c r="Z146">
        <f t="shared" si="41"/>
        <v>6.6799209972139755</v>
      </c>
      <c r="AA146">
        <f t="shared" si="42"/>
        <v>8.163185224909423</v>
      </c>
      <c r="AB146">
        <f t="shared" si="43"/>
        <v>7.6373719801708244</v>
      </c>
      <c r="AC146">
        <f t="shared" si="44"/>
        <v>8.163185224909423</v>
      </c>
    </row>
    <row r="147" spans="1:29" x14ac:dyDescent="0.25">
      <c r="A147" t="s">
        <v>1664</v>
      </c>
      <c r="B147">
        <v>8.2900000000000001E-2</v>
      </c>
      <c r="C147">
        <v>8.2600000000000007E-2</v>
      </c>
      <c r="D147">
        <v>8.43E-2</v>
      </c>
      <c r="E147">
        <v>3.6985000000000001</v>
      </c>
      <c r="F147">
        <f>AVERAGE(B147:D147)</f>
        <v>8.3266666666666669E-2</v>
      </c>
      <c r="G147" t="s">
        <v>1808</v>
      </c>
    </row>
    <row r="148" spans="1:29" x14ac:dyDescent="0.25">
      <c r="A148" t="s">
        <v>1665</v>
      </c>
    </row>
    <row r="151" spans="1:29" x14ac:dyDescent="0.25">
      <c r="A151" s="7" t="s">
        <v>1834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0.31480000000000002</v>
      </c>
      <c r="C154">
        <v>0.27750000000000002</v>
      </c>
      <c r="D154">
        <v>0.3009</v>
      </c>
      <c r="E154">
        <v>0.27910000000000001</v>
      </c>
      <c r="F154">
        <v>0.27910000000000001</v>
      </c>
      <c r="G154">
        <v>0.23230000000000001</v>
      </c>
      <c r="H154">
        <v>0.30420000000000003</v>
      </c>
      <c r="I154">
        <v>0.31230000000000002</v>
      </c>
      <c r="K154" t="s">
        <v>1658</v>
      </c>
      <c r="L154">
        <f>B154-$F$160</f>
        <v>0.23550000000000004</v>
      </c>
      <c r="M154">
        <f t="shared" ref="M154:S154" si="45">C154-$F$160</f>
        <v>0.19820000000000004</v>
      </c>
      <c r="N154">
        <f t="shared" si="45"/>
        <v>0.22160000000000002</v>
      </c>
      <c r="O154">
        <f t="shared" si="45"/>
        <v>0.19980000000000003</v>
      </c>
      <c r="P154">
        <f t="shared" si="45"/>
        <v>0.19980000000000003</v>
      </c>
      <c r="Q154">
        <f t="shared" si="45"/>
        <v>0.15300000000000002</v>
      </c>
      <c r="R154">
        <f t="shared" si="45"/>
        <v>0.22490000000000004</v>
      </c>
      <c r="S154">
        <f t="shared" si="45"/>
        <v>0.23300000000000004</v>
      </c>
      <c r="U154" t="s">
        <v>1658</v>
      </c>
      <c r="V154">
        <f>L154/$L$159*100</f>
        <v>9.6877699617425641</v>
      </c>
      <c r="W154">
        <f t="shared" ref="W154:AC154" si="46">M154/$L$159*100</f>
        <v>8.1533588382903464</v>
      </c>
      <c r="X154">
        <f t="shared" si="46"/>
        <v>9.115965280348842</v>
      </c>
      <c r="Y154">
        <f t="shared" si="46"/>
        <v>8.2191780821917817</v>
      </c>
      <c r="Z154">
        <f t="shared" si="46"/>
        <v>8.2191780821917817</v>
      </c>
      <c r="AA154">
        <f t="shared" si="46"/>
        <v>6.2939651980747868</v>
      </c>
      <c r="AB154">
        <f t="shared" si="46"/>
        <v>9.2517174708955547</v>
      </c>
      <c r="AC154">
        <f t="shared" si="46"/>
        <v>9.5849273931465717</v>
      </c>
    </row>
    <row r="155" spans="1:29" x14ac:dyDescent="0.25">
      <c r="A155" t="s">
        <v>1659</v>
      </c>
      <c r="B155">
        <v>0.34799999999999998</v>
      </c>
      <c r="C155">
        <v>0.33850000000000002</v>
      </c>
      <c r="D155">
        <v>0.36249999999999999</v>
      </c>
      <c r="E155">
        <v>0.33579999999999999</v>
      </c>
      <c r="F155">
        <v>0.36599999999999999</v>
      </c>
      <c r="G155">
        <v>0.35520000000000002</v>
      </c>
      <c r="H155">
        <v>0.30890000000000001</v>
      </c>
      <c r="I155">
        <v>0.29120000000000001</v>
      </c>
      <c r="K155" t="s">
        <v>1659</v>
      </c>
      <c r="L155">
        <f t="shared" ref="L155:L159" si="47">B155-$F$160</f>
        <v>0.26869999999999999</v>
      </c>
      <c r="M155">
        <f t="shared" ref="M155:M159" si="48">C155-$F$160</f>
        <v>0.25920000000000004</v>
      </c>
      <c r="N155">
        <f t="shared" ref="N155:N159" si="49">D155-$F$160</f>
        <v>0.28320000000000001</v>
      </c>
      <c r="O155">
        <f t="shared" ref="O155:O159" si="50">E155-$F$160</f>
        <v>0.25650000000000001</v>
      </c>
      <c r="P155">
        <f t="shared" ref="P155:P159" si="51">F155-$F$160</f>
        <v>0.28670000000000001</v>
      </c>
      <c r="Q155">
        <f t="shared" ref="Q155:Q159" si="52">G155-$F$160</f>
        <v>0.27590000000000003</v>
      </c>
      <c r="R155">
        <f t="shared" ref="R155:R159" si="53">H155-$F$160</f>
        <v>0.22960000000000003</v>
      </c>
      <c r="S155">
        <f t="shared" ref="S155:S159" si="54">I155-$F$160</f>
        <v>0.21190000000000003</v>
      </c>
      <c r="U155" t="s">
        <v>1659</v>
      </c>
      <c r="V155">
        <f t="shared" ref="V155:V159" si="55">L155/$L$159*100</f>
        <v>11.053519272697352</v>
      </c>
      <c r="W155">
        <f t="shared" ref="W155:W159" si="56">M155/$L$159*100</f>
        <v>10.662717512032581</v>
      </c>
      <c r="X155">
        <f t="shared" ref="X155:X159" si="57">N155/$L$159*100</f>
        <v>11.650006170554114</v>
      </c>
      <c r="Y155">
        <f t="shared" ref="Y155:Y159" si="58">O155/$L$159*100</f>
        <v>10.551647537948906</v>
      </c>
      <c r="Z155">
        <f t="shared" ref="Z155:Z159" si="59">P155/$L$159*100</f>
        <v>11.793985766588506</v>
      </c>
      <c r="AA155">
        <f t="shared" ref="AA155:AA159" si="60">Q155/$L$159*100</f>
        <v>11.349705870253816</v>
      </c>
      <c r="AB155">
        <f t="shared" ref="AB155:AB159" si="61">R155/$L$159*100</f>
        <v>9.4450614998560205</v>
      </c>
      <c r="AC155">
        <f t="shared" ref="AC155:AC159" si="62">S155/$L$159*100</f>
        <v>8.7169361141963879</v>
      </c>
    </row>
    <row r="156" spans="1:29" x14ac:dyDescent="0.25">
      <c r="A156" t="s">
        <v>1660</v>
      </c>
      <c r="B156">
        <v>0.2737</v>
      </c>
      <c r="C156">
        <v>0.29389999999999999</v>
      </c>
      <c r="D156">
        <v>0.33450000000000002</v>
      </c>
      <c r="E156">
        <v>0.3306</v>
      </c>
      <c r="F156">
        <v>0.32019999999999998</v>
      </c>
      <c r="G156">
        <v>0.34189999999999998</v>
      </c>
      <c r="H156">
        <v>0.33789999999999998</v>
      </c>
      <c r="I156">
        <v>0.2913</v>
      </c>
      <c r="K156" t="s">
        <v>1660</v>
      </c>
      <c r="L156">
        <f t="shared" si="47"/>
        <v>0.19440000000000002</v>
      </c>
      <c r="M156">
        <f t="shared" si="48"/>
        <v>0.21460000000000001</v>
      </c>
      <c r="N156">
        <f t="shared" si="49"/>
        <v>0.25520000000000004</v>
      </c>
      <c r="O156">
        <f t="shared" si="50"/>
        <v>0.25130000000000002</v>
      </c>
      <c r="P156">
        <f t="shared" si="51"/>
        <v>0.2409</v>
      </c>
      <c r="Q156">
        <f t="shared" si="52"/>
        <v>0.2626</v>
      </c>
      <c r="R156">
        <f t="shared" si="53"/>
        <v>0.2586</v>
      </c>
      <c r="S156">
        <f t="shared" si="54"/>
        <v>0.21200000000000002</v>
      </c>
      <c r="U156" t="s">
        <v>1660</v>
      </c>
      <c r="V156">
        <f t="shared" si="55"/>
        <v>7.997038134024435</v>
      </c>
      <c r="W156">
        <f t="shared" si="56"/>
        <v>8.8280060882800608</v>
      </c>
      <c r="X156">
        <f t="shared" si="57"/>
        <v>10.498169402278993</v>
      </c>
      <c r="Y156">
        <f t="shared" si="58"/>
        <v>10.337734995269242</v>
      </c>
      <c r="Z156">
        <f t="shared" si="59"/>
        <v>9.9099099099099082</v>
      </c>
      <c r="AA156">
        <f t="shared" si="60"/>
        <v>10.80258340532313</v>
      </c>
      <c r="AB156">
        <f t="shared" si="61"/>
        <v>10.638035295569541</v>
      </c>
      <c r="AC156">
        <f t="shared" si="62"/>
        <v>8.7210498169402282</v>
      </c>
    </row>
    <row r="157" spans="1:29" x14ac:dyDescent="0.25">
      <c r="A157" t="s">
        <v>1661</v>
      </c>
      <c r="B157">
        <v>0.30480000000000002</v>
      </c>
      <c r="C157">
        <v>0.29449999999999998</v>
      </c>
      <c r="D157">
        <v>0.35520000000000002</v>
      </c>
      <c r="E157">
        <v>0.35310000000000002</v>
      </c>
      <c r="F157">
        <v>0.33679999999999999</v>
      </c>
      <c r="G157">
        <v>0.34549999999999997</v>
      </c>
      <c r="H157">
        <v>0.31830000000000003</v>
      </c>
      <c r="I157">
        <v>0.2923</v>
      </c>
      <c r="K157" t="s">
        <v>1661</v>
      </c>
      <c r="L157">
        <f t="shared" si="47"/>
        <v>0.22550000000000003</v>
      </c>
      <c r="M157">
        <f t="shared" si="48"/>
        <v>0.2152</v>
      </c>
      <c r="N157">
        <f t="shared" si="49"/>
        <v>0.27590000000000003</v>
      </c>
      <c r="O157">
        <f t="shared" si="50"/>
        <v>0.27380000000000004</v>
      </c>
      <c r="P157">
        <f t="shared" si="51"/>
        <v>0.25750000000000001</v>
      </c>
      <c r="Q157">
        <f t="shared" si="52"/>
        <v>0.26619999999999999</v>
      </c>
      <c r="R157">
        <f t="shared" si="53"/>
        <v>0.23900000000000005</v>
      </c>
      <c r="S157">
        <f t="shared" si="54"/>
        <v>0.21300000000000002</v>
      </c>
      <c r="U157" t="s">
        <v>1661</v>
      </c>
      <c r="V157">
        <f t="shared" si="55"/>
        <v>9.276399687358591</v>
      </c>
      <c r="W157">
        <f t="shared" si="56"/>
        <v>8.8526883047430971</v>
      </c>
      <c r="X157">
        <f t="shared" si="57"/>
        <v>11.349705870253816</v>
      </c>
      <c r="Y157">
        <f t="shared" si="58"/>
        <v>11.263318112633183</v>
      </c>
      <c r="Z157">
        <f t="shared" si="59"/>
        <v>10.592784565387305</v>
      </c>
      <c r="AA157">
        <f t="shared" si="60"/>
        <v>10.95067670410136</v>
      </c>
      <c r="AB157">
        <f t="shared" si="61"/>
        <v>9.8317495577769556</v>
      </c>
      <c r="AC157">
        <f t="shared" si="62"/>
        <v>8.7621868443786255</v>
      </c>
    </row>
    <row r="158" spans="1:29" x14ac:dyDescent="0.25">
      <c r="A158" t="s">
        <v>1662</v>
      </c>
      <c r="B158">
        <v>0.29049999999999998</v>
      </c>
      <c r="C158">
        <v>0.27079999999999999</v>
      </c>
      <c r="D158">
        <v>0.29749999999999999</v>
      </c>
      <c r="E158">
        <v>0.32369999999999999</v>
      </c>
      <c r="F158">
        <v>0.32419999999999999</v>
      </c>
      <c r="G158">
        <v>0.31540000000000001</v>
      </c>
      <c r="H158">
        <v>0.22040000000000001</v>
      </c>
      <c r="I158">
        <v>0.2944</v>
      </c>
      <c r="K158" t="s">
        <v>1662</v>
      </c>
      <c r="L158">
        <f t="shared" si="47"/>
        <v>0.2112</v>
      </c>
      <c r="M158">
        <f t="shared" si="48"/>
        <v>0.1915</v>
      </c>
      <c r="N158">
        <f t="shared" si="49"/>
        <v>0.21820000000000001</v>
      </c>
      <c r="O158">
        <f t="shared" si="50"/>
        <v>0.24440000000000001</v>
      </c>
      <c r="P158">
        <f t="shared" si="51"/>
        <v>0.24490000000000001</v>
      </c>
      <c r="Q158">
        <f t="shared" si="52"/>
        <v>0.23610000000000003</v>
      </c>
      <c r="R158">
        <f t="shared" si="53"/>
        <v>0.1411</v>
      </c>
      <c r="S158">
        <f t="shared" si="54"/>
        <v>0.21510000000000001</v>
      </c>
      <c r="U158" t="s">
        <v>1662</v>
      </c>
      <c r="V158">
        <f t="shared" si="55"/>
        <v>8.6881401949895096</v>
      </c>
      <c r="W158">
        <f t="shared" si="56"/>
        <v>7.8777407544530833</v>
      </c>
      <c r="X158">
        <f t="shared" si="57"/>
        <v>8.9760993870582908</v>
      </c>
      <c r="Y158">
        <f t="shared" si="58"/>
        <v>10.0538895059443</v>
      </c>
      <c r="Z158">
        <f t="shared" si="59"/>
        <v>10.074458019663499</v>
      </c>
      <c r="AA158">
        <f t="shared" si="60"/>
        <v>9.7124521782056039</v>
      </c>
      <c r="AB158">
        <f t="shared" si="61"/>
        <v>5.8044345715578585</v>
      </c>
      <c r="AC158">
        <f t="shared" si="62"/>
        <v>8.8485746019992604</v>
      </c>
    </row>
    <row r="159" spans="1:29" x14ac:dyDescent="0.25">
      <c r="A159" t="s">
        <v>1663</v>
      </c>
      <c r="B159">
        <v>2.5102000000000002</v>
      </c>
      <c r="C159">
        <v>0.26500000000000001</v>
      </c>
      <c r="D159">
        <v>0.3</v>
      </c>
      <c r="E159">
        <v>0.29189999999999999</v>
      </c>
      <c r="F159">
        <v>0.27450000000000002</v>
      </c>
      <c r="G159">
        <v>0.28420000000000001</v>
      </c>
      <c r="H159">
        <v>0.29859999999999998</v>
      </c>
      <c r="I159">
        <v>0.39579999999999999</v>
      </c>
      <c r="K159" t="s">
        <v>1663</v>
      </c>
      <c r="L159">
        <f t="shared" si="47"/>
        <v>2.4309000000000003</v>
      </c>
      <c r="M159">
        <f t="shared" si="48"/>
        <v>0.18570000000000003</v>
      </c>
      <c r="N159">
        <f t="shared" si="49"/>
        <v>0.22070000000000001</v>
      </c>
      <c r="O159">
        <f t="shared" si="50"/>
        <v>0.21260000000000001</v>
      </c>
      <c r="P159">
        <f t="shared" si="51"/>
        <v>0.19520000000000004</v>
      </c>
      <c r="Q159">
        <f t="shared" si="52"/>
        <v>0.20490000000000003</v>
      </c>
      <c r="R159">
        <f t="shared" si="53"/>
        <v>0.21929999999999999</v>
      </c>
      <c r="S159">
        <f t="shared" si="54"/>
        <v>0.3165</v>
      </c>
      <c r="U159" t="s">
        <v>1663</v>
      </c>
      <c r="V159">
        <f t="shared" si="55"/>
        <v>100</v>
      </c>
      <c r="W159">
        <f t="shared" si="56"/>
        <v>7.63914599531038</v>
      </c>
      <c r="X159">
        <f t="shared" si="57"/>
        <v>9.0789419556542832</v>
      </c>
      <c r="Y159">
        <f t="shared" si="58"/>
        <v>8.7457320334032662</v>
      </c>
      <c r="Z159">
        <f t="shared" si="59"/>
        <v>8.0299477559751544</v>
      </c>
      <c r="AA159">
        <f t="shared" si="60"/>
        <v>8.4289769221276067</v>
      </c>
      <c r="AB159">
        <f t="shared" si="61"/>
        <v>9.0213501172405266</v>
      </c>
      <c r="AC159">
        <f t="shared" si="62"/>
        <v>13.019869184252745</v>
      </c>
    </row>
    <row r="160" spans="1:29" x14ac:dyDescent="0.25">
      <c r="A160" t="s">
        <v>1664</v>
      </c>
      <c r="B160">
        <v>7.7700000000000005E-2</v>
      </c>
      <c r="C160">
        <v>7.9399999999999998E-2</v>
      </c>
      <c r="D160">
        <v>8.0799999999999997E-2</v>
      </c>
      <c r="E160">
        <v>3.7534999999999998</v>
      </c>
      <c r="F160">
        <f>AVERAGE(B160:D160)</f>
        <v>7.9299999999999995E-2</v>
      </c>
      <c r="G160" t="s">
        <v>1808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s="37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AVERAGE(V154,V128,V141)</f>
        <v>8.6299285718866496</v>
      </c>
      <c r="C166">
        <f t="shared" ref="C166:I166" si="63">AVERAGE(W154,W128,W141)</f>
        <v>8.6960964689521862</v>
      </c>
      <c r="D166">
        <f t="shared" si="63"/>
        <v>9.6268298783493247</v>
      </c>
      <c r="E166">
        <f t="shared" si="63"/>
        <v>8.8898682016401249</v>
      </c>
      <c r="F166">
        <f t="shared" si="63"/>
        <v>9.5363462682214202</v>
      </c>
      <c r="G166">
        <f t="shared" si="63"/>
        <v>7.9823797278972366</v>
      </c>
      <c r="H166">
        <f t="shared" si="63"/>
        <v>8.5076635828489522</v>
      </c>
      <c r="I166">
        <f t="shared" si="63"/>
        <v>9.1236467993946846</v>
      </c>
      <c r="K166" t="s">
        <v>1658</v>
      </c>
      <c r="L166">
        <f>STDEV(V154,V141,V128)/SQRT(3)</f>
        <v>0.6952168799628119</v>
      </c>
      <c r="M166">
        <f t="shared" ref="M166:S166" si="64">STDEV(W154,W141,W128)/SQRT(3)</f>
        <v>0.61587212038209316</v>
      </c>
      <c r="N166">
        <f t="shared" si="64"/>
        <v>0.32112587463644188</v>
      </c>
      <c r="O166">
        <f t="shared" si="64"/>
        <v>0.7182281739047246</v>
      </c>
      <c r="P166">
        <f t="shared" si="64"/>
        <v>1.2698212110412483</v>
      </c>
      <c r="Q166">
        <f t="shared" si="64"/>
        <v>0.85300480620339847</v>
      </c>
      <c r="R166">
        <f t="shared" si="64"/>
        <v>0.37271894902054881</v>
      </c>
      <c r="S166">
        <f t="shared" si="64"/>
        <v>0.28514602621494417</v>
      </c>
    </row>
    <row r="167" spans="1:19" x14ac:dyDescent="0.25">
      <c r="A167" t="s">
        <v>1659</v>
      </c>
      <c r="B167">
        <f t="shared" ref="B167:B171" si="65">AVERAGE(V155,V129,V142)</f>
        <v>10.973629738178746</v>
      </c>
      <c r="C167">
        <f t="shared" ref="C167:C171" si="66">AVERAGE(W155,W129,W142)</f>
        <v>10.407770797171599</v>
      </c>
      <c r="D167">
        <f t="shared" ref="D167:D171" si="67">AVERAGE(X155,X129,X142)</f>
        <v>11.517759078251586</v>
      </c>
      <c r="E167">
        <f t="shared" ref="E167:E171" si="68">AVERAGE(Y155,Y129,Y142)</f>
        <v>10.90240719623228</v>
      </c>
      <c r="F167">
        <f t="shared" ref="F167:F171" si="69">AVERAGE(Z155,Z129,Z142)</f>
        <v>11.515975730514532</v>
      </c>
      <c r="G167">
        <f t="shared" ref="G167:G171" si="70">AVERAGE(AA155,AA129,AA142)</f>
        <v>10.393636662447848</v>
      </c>
      <c r="H167">
        <f t="shared" ref="H167:H171" si="71">AVERAGE(AB155,AB129,AB142)</f>
        <v>10.334263414352723</v>
      </c>
      <c r="I167">
        <f t="shared" ref="I167:I171" si="72">AVERAGE(AC155,AC129,AC142)</f>
        <v>9.6284892355265423</v>
      </c>
      <c r="K167" t="s">
        <v>1659</v>
      </c>
      <c r="L167">
        <f t="shared" ref="L167:L171" si="73">STDEV(V155,V142,V129)/SQRT(3)</f>
        <v>0.12234394798475</v>
      </c>
      <c r="M167">
        <f t="shared" ref="M167:M171" si="74">STDEV(W155,W142,W129)/SQRT(3)</f>
        <v>1.1657269452428545</v>
      </c>
      <c r="N167">
        <f t="shared" ref="N167:N171" si="75">STDEV(X155,X142,X129)/SQRT(3)</f>
        <v>0.62417247910816209</v>
      </c>
      <c r="O167">
        <f t="shared" ref="O167:O171" si="76">STDEV(Y155,Y142,Y129)/SQRT(3)</f>
        <v>0.55673727935188377</v>
      </c>
      <c r="P167">
        <f t="shared" ref="P167:P171" si="77">STDEV(Z155,Z142,Z129)/SQRT(3)</f>
        <v>0.36503673640691492</v>
      </c>
      <c r="Q167">
        <f t="shared" ref="Q167:Q171" si="78">STDEV(AA155,AA142,AA129)/SQRT(3)</f>
        <v>0.57046005975469571</v>
      </c>
      <c r="R167">
        <f t="shared" ref="R167:R171" si="79">STDEV(AB155,AB142,AB129)/SQRT(3)</f>
        <v>0.7207709858813145</v>
      </c>
      <c r="S167">
        <f t="shared" ref="S167:S171" si="80">STDEV(AC155,AC142,AC129)/SQRT(3)</f>
        <v>0.47224881675771113</v>
      </c>
    </row>
    <row r="168" spans="1:19" x14ac:dyDescent="0.25">
      <c r="A168" t="s">
        <v>1660</v>
      </c>
      <c r="B168">
        <f t="shared" si="65"/>
        <v>9.5418315960752764</v>
      </c>
      <c r="C168">
        <f t="shared" si="66"/>
        <v>9.5815350573119922</v>
      </c>
      <c r="D168">
        <f t="shared" si="67"/>
        <v>11.312954335022523</v>
      </c>
      <c r="E168">
        <f t="shared" si="68"/>
        <v>9.7875888649955183</v>
      </c>
      <c r="F168">
        <f t="shared" si="69"/>
        <v>10.898715434029064</v>
      </c>
      <c r="G168">
        <f t="shared" si="70"/>
        <v>9.0465253254087497</v>
      </c>
      <c r="H168">
        <f t="shared" si="71"/>
        <v>8.5413875648065396</v>
      </c>
      <c r="I168">
        <f t="shared" si="72"/>
        <v>6.2652425012781805</v>
      </c>
      <c r="K168" t="s">
        <v>1660</v>
      </c>
      <c r="L168">
        <f t="shared" si="73"/>
        <v>1.1295879103822493</v>
      </c>
      <c r="M168">
        <f t="shared" si="74"/>
        <v>0.45238454451127663</v>
      </c>
      <c r="N168">
        <f t="shared" si="75"/>
        <v>0.53121810772196787</v>
      </c>
      <c r="O168">
        <f t="shared" si="76"/>
        <v>0.33857264295715506</v>
      </c>
      <c r="P168">
        <f t="shared" si="77"/>
        <v>1.0003787157667838</v>
      </c>
      <c r="Q168">
        <f t="shared" si="78"/>
        <v>0.89091665444233392</v>
      </c>
      <c r="R168">
        <f t="shared" si="79"/>
        <v>1.0488190275480522</v>
      </c>
      <c r="S168">
        <f t="shared" si="80"/>
        <v>1.9885107345284005</v>
      </c>
    </row>
    <row r="169" spans="1:19" x14ac:dyDescent="0.25">
      <c r="A169" t="s">
        <v>1661</v>
      </c>
      <c r="B169">
        <f t="shared" si="65"/>
        <v>9.0688529736312216</v>
      </c>
      <c r="C169">
        <f t="shared" si="66"/>
        <v>9.5258437799932913</v>
      </c>
      <c r="D169">
        <f t="shared" si="67"/>
        <v>10.668369958387672</v>
      </c>
      <c r="E169">
        <f t="shared" si="68"/>
        <v>10.504201656784803</v>
      </c>
      <c r="F169">
        <f t="shared" si="69"/>
        <v>10.406888833135389</v>
      </c>
      <c r="G169">
        <f t="shared" si="70"/>
        <v>10.873976592302027</v>
      </c>
      <c r="H169">
        <f t="shared" si="71"/>
        <v>13.089544670701327</v>
      </c>
      <c r="I169">
        <f t="shared" si="72"/>
        <v>8.0322966762917201</v>
      </c>
      <c r="K169" t="s">
        <v>1661</v>
      </c>
      <c r="L169">
        <f t="shared" si="73"/>
        <v>0.19593036822509963</v>
      </c>
      <c r="M169">
        <f t="shared" si="74"/>
        <v>0.79715052545795273</v>
      </c>
      <c r="N169">
        <f t="shared" si="75"/>
        <v>0.7288035416482892</v>
      </c>
      <c r="O169">
        <f t="shared" si="76"/>
        <v>0.48906550550151628</v>
      </c>
      <c r="P169">
        <f t="shared" si="77"/>
        <v>0.50008985870776579</v>
      </c>
      <c r="Q169">
        <f t="shared" si="78"/>
        <v>0.13048782876477175</v>
      </c>
      <c r="R169">
        <f t="shared" si="79"/>
        <v>2.9801587097481685</v>
      </c>
      <c r="S169">
        <f t="shared" si="80"/>
        <v>0.36601775496157335</v>
      </c>
    </row>
    <row r="170" spans="1:19" x14ac:dyDescent="0.25">
      <c r="A170" t="s">
        <v>1662</v>
      </c>
      <c r="B170">
        <f t="shared" si="65"/>
        <v>10.313085871070404</v>
      </c>
      <c r="C170">
        <f t="shared" si="66"/>
        <v>9.3421059309695966</v>
      </c>
      <c r="D170">
        <f t="shared" si="67"/>
        <v>9.388956901421226</v>
      </c>
      <c r="E170">
        <f t="shared" si="68"/>
        <v>9.8988863152697952</v>
      </c>
      <c r="F170">
        <f t="shared" si="69"/>
        <v>10.289889691771217</v>
      </c>
      <c r="G170">
        <f t="shared" si="70"/>
        <v>10.668034838895119</v>
      </c>
      <c r="H170">
        <f t="shared" si="71"/>
        <v>7.4586996982505154</v>
      </c>
      <c r="I170">
        <f t="shared" si="72"/>
        <v>8.3190786260761662</v>
      </c>
      <c r="K170" t="s">
        <v>1662</v>
      </c>
      <c r="L170">
        <f t="shared" si="73"/>
        <v>1.6720544532014707</v>
      </c>
      <c r="M170">
        <f t="shared" si="74"/>
        <v>1.2717189818242784</v>
      </c>
      <c r="N170">
        <f t="shared" si="75"/>
        <v>0.38992037799977619</v>
      </c>
      <c r="O170">
        <f t="shared" si="76"/>
        <v>0.55464403787072791</v>
      </c>
      <c r="P170">
        <f t="shared" si="77"/>
        <v>1.0963129865047847</v>
      </c>
      <c r="Q170">
        <f t="shared" si="78"/>
        <v>0.55995946685560782</v>
      </c>
      <c r="R170">
        <f t="shared" si="79"/>
        <v>0.83462595913731097</v>
      </c>
      <c r="S170">
        <f t="shared" si="80"/>
        <v>0.26476335538292339</v>
      </c>
    </row>
    <row r="171" spans="1:19" x14ac:dyDescent="0.25">
      <c r="A171" t="s">
        <v>1663</v>
      </c>
      <c r="B171">
        <f t="shared" si="65"/>
        <v>100</v>
      </c>
      <c r="C171">
        <f t="shared" si="66"/>
        <v>7.362662911526126</v>
      </c>
      <c r="D171">
        <f t="shared" si="67"/>
        <v>8.6843760193768222</v>
      </c>
      <c r="E171">
        <f t="shared" si="68"/>
        <v>7.9078385778252889</v>
      </c>
      <c r="F171">
        <f t="shared" si="69"/>
        <v>7.5183681327945386</v>
      </c>
      <c r="G171">
        <f t="shared" si="70"/>
        <v>7.8329776958532564</v>
      </c>
      <c r="H171">
        <f t="shared" si="71"/>
        <v>8.0815483756137585</v>
      </c>
      <c r="I171">
        <f t="shared" si="72"/>
        <v>9.393459653846401</v>
      </c>
      <c r="K171" t="s">
        <v>1663</v>
      </c>
      <c r="L171">
        <f t="shared" si="73"/>
        <v>0</v>
      </c>
      <c r="M171">
        <f t="shared" si="74"/>
        <v>0.17074827331399525</v>
      </c>
      <c r="N171">
        <f t="shared" si="75"/>
        <v>0.45801798412750522</v>
      </c>
      <c r="O171">
        <f t="shared" si="76"/>
        <v>0.55227682902905673</v>
      </c>
      <c r="P171">
        <f t="shared" si="77"/>
        <v>0.42260100975573495</v>
      </c>
      <c r="Q171">
        <f t="shared" si="78"/>
        <v>0.46941648948186798</v>
      </c>
      <c r="R171">
        <f t="shared" si="79"/>
        <v>0.4701355243638492</v>
      </c>
      <c r="S171">
        <f t="shared" si="80"/>
        <v>1.8441748234739848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26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31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36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41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46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51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1809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1833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 s="6">
        <v>1</v>
      </c>
      <c r="C191" s="6">
        <v>2</v>
      </c>
      <c r="D191" s="6">
        <v>3</v>
      </c>
      <c r="E191" s="6">
        <v>4</v>
      </c>
      <c r="F191" s="6">
        <v>5</v>
      </c>
      <c r="G191" s="6">
        <v>6</v>
      </c>
      <c r="H191" s="6">
        <v>7</v>
      </c>
      <c r="I191" s="6">
        <v>8</v>
      </c>
      <c r="L191" s="6">
        <v>1</v>
      </c>
      <c r="M191" s="6">
        <v>2</v>
      </c>
      <c r="N191" s="6">
        <v>3</v>
      </c>
      <c r="O191" s="6">
        <v>4</v>
      </c>
      <c r="P191" s="6">
        <v>5</v>
      </c>
      <c r="Q191" s="6">
        <v>6</v>
      </c>
      <c r="R191" s="6">
        <v>7</v>
      </c>
      <c r="S191" s="6">
        <v>8</v>
      </c>
      <c r="V191" s="6">
        <v>1</v>
      </c>
      <c r="W191" s="6">
        <v>2</v>
      </c>
      <c r="X191" s="6">
        <v>3</v>
      </c>
      <c r="Y191" s="6">
        <v>4</v>
      </c>
      <c r="Z191" s="6">
        <v>5</v>
      </c>
      <c r="AA191" s="6">
        <v>6</v>
      </c>
      <c r="AB191" s="6">
        <v>7</v>
      </c>
      <c r="AC191" s="6">
        <v>8</v>
      </c>
    </row>
    <row r="192" spans="1:29" x14ac:dyDescent="0.25">
      <c r="A192" t="s">
        <v>1658</v>
      </c>
      <c r="B192">
        <v>51712</v>
      </c>
      <c r="C192">
        <v>52685</v>
      </c>
      <c r="D192">
        <v>61207</v>
      </c>
      <c r="E192">
        <v>55559</v>
      </c>
      <c r="F192">
        <v>63041</v>
      </c>
      <c r="G192">
        <v>64613</v>
      </c>
      <c r="H192">
        <v>63414</v>
      </c>
      <c r="I192">
        <v>57938</v>
      </c>
      <c r="K192" t="s">
        <v>1658</v>
      </c>
      <c r="L192">
        <f>B192-$E$198</f>
        <v>42397.666666666664</v>
      </c>
      <c r="M192">
        <f t="shared" ref="M192:S192" si="81">C192-$E$198</f>
        <v>43370.666666666664</v>
      </c>
      <c r="N192">
        <f t="shared" si="81"/>
        <v>51892.666666666664</v>
      </c>
      <c r="O192">
        <f t="shared" si="81"/>
        <v>46244.666666666664</v>
      </c>
      <c r="P192">
        <f t="shared" si="81"/>
        <v>53726.666666666664</v>
      </c>
      <c r="Q192">
        <f t="shared" si="81"/>
        <v>55298.666666666664</v>
      </c>
      <c r="R192">
        <f t="shared" si="81"/>
        <v>54099.666666666664</v>
      </c>
      <c r="S192">
        <f t="shared" si="81"/>
        <v>48623.666666666664</v>
      </c>
      <c r="U192" t="s">
        <v>1658</v>
      </c>
      <c r="V192">
        <f>L192/$P$198*100</f>
        <v>84.989108500714963</v>
      </c>
      <c r="W192">
        <f t="shared" ref="W192:AC192" si="82">M192/$P$198*100</f>
        <v>86.939555519918741</v>
      </c>
      <c r="X192">
        <f t="shared" si="82"/>
        <v>104.02250464392147</v>
      </c>
      <c r="Y192">
        <f t="shared" si="82"/>
        <v>92.70069090860494</v>
      </c>
      <c r="Z192">
        <f t="shared" si="82"/>
        <v>107.69888679522643</v>
      </c>
      <c r="AA192">
        <f t="shared" si="82"/>
        <v>110.85007149634501</v>
      </c>
      <c r="AB192">
        <f t="shared" si="82"/>
        <v>108.44659156209491</v>
      </c>
      <c r="AC192">
        <f t="shared" si="82"/>
        <v>97.469563939114508</v>
      </c>
    </row>
    <row r="193" spans="1:29" x14ac:dyDescent="0.25">
      <c r="A193" t="s">
        <v>1659</v>
      </c>
      <c r="B193">
        <v>62393</v>
      </c>
      <c r="C193">
        <v>61348</v>
      </c>
      <c r="D193">
        <v>62135</v>
      </c>
      <c r="E193">
        <v>62531</v>
      </c>
      <c r="F193">
        <v>63215</v>
      </c>
      <c r="G193">
        <v>63909</v>
      </c>
      <c r="H193">
        <v>63423</v>
      </c>
      <c r="I193">
        <v>62915</v>
      </c>
      <c r="K193" t="s">
        <v>1659</v>
      </c>
      <c r="L193">
        <f t="shared" ref="L193:L197" si="83">B193-$E$198</f>
        <v>53078.666666666664</v>
      </c>
      <c r="M193">
        <f t="shared" ref="M193:M197" si="84">C193-$E$198</f>
        <v>52033.666666666664</v>
      </c>
      <c r="N193">
        <f t="shared" ref="N193:N197" si="85">D193-$E$198</f>
        <v>52820.666666666664</v>
      </c>
      <c r="O193">
        <f t="shared" ref="O193:O197" si="86">E193-$E$198</f>
        <v>53216.666666666664</v>
      </c>
      <c r="P193">
        <f t="shared" ref="P193:P197" si="87">F193-$E$198</f>
        <v>53900.666666666664</v>
      </c>
      <c r="Q193">
        <f t="shared" ref="Q193:Q197" si="88">G193-$E$198</f>
        <v>54594.666666666664</v>
      </c>
      <c r="R193">
        <f t="shared" ref="R193:R197" si="89">H193-$E$198</f>
        <v>54108.666666666664</v>
      </c>
      <c r="S193">
        <f t="shared" ref="S193:S197" si="90">I193-$E$198</f>
        <v>53600.666666666664</v>
      </c>
      <c r="U193" t="s">
        <v>1659</v>
      </c>
      <c r="V193">
        <f t="shared" ref="V193:V197" si="91">L193/$P$198*100</f>
        <v>106.39992516270429</v>
      </c>
      <c r="W193">
        <f t="shared" ref="W193:W197" si="92">M193/$P$198*100</f>
        <v>104.30514907322026</v>
      </c>
      <c r="X193">
        <f t="shared" ref="X193:X197" si="93">N193/$P$198*100</f>
        <v>105.88274599420011</v>
      </c>
      <c r="Y193">
        <f t="shared" ref="Y193:Y197" si="94">O193/$P$198*100</f>
        <v>106.6765558807414</v>
      </c>
      <c r="Z193">
        <f t="shared" ref="Z193:Z197" si="95">P193/$P$198*100</f>
        <v>108.04768204840369</v>
      </c>
      <c r="AA193">
        <f t="shared" ref="AA193:AA197" si="96">Q193/$P$198*100</f>
        <v>109.43885392027155</v>
      </c>
      <c r="AB193">
        <f t="shared" ref="AB193:AB197" si="97">R193/$P$198*100</f>
        <v>108.46463269587994</v>
      </c>
      <c r="AC193">
        <f t="shared" ref="AC193:AC197" si="98">S193/$P$198*100</f>
        <v>107.44631092223602</v>
      </c>
    </row>
    <row r="194" spans="1:29" x14ac:dyDescent="0.25">
      <c r="A194" t="s">
        <v>1660</v>
      </c>
      <c r="B194">
        <v>63496</v>
      </c>
      <c r="C194">
        <v>63164</v>
      </c>
      <c r="D194">
        <v>62367</v>
      </c>
      <c r="E194">
        <v>62414</v>
      </c>
      <c r="F194">
        <v>63440</v>
      </c>
      <c r="G194">
        <v>64712</v>
      </c>
      <c r="H194">
        <v>64164</v>
      </c>
      <c r="I194">
        <v>63677</v>
      </c>
      <c r="K194" t="s">
        <v>1660</v>
      </c>
      <c r="L194">
        <f t="shared" si="83"/>
        <v>54181.666666666664</v>
      </c>
      <c r="M194">
        <f t="shared" si="84"/>
        <v>53849.666666666664</v>
      </c>
      <c r="N194">
        <f t="shared" si="85"/>
        <v>53052.666666666664</v>
      </c>
      <c r="O194">
        <f t="shared" si="86"/>
        <v>53099.666666666664</v>
      </c>
      <c r="P194">
        <f t="shared" si="87"/>
        <v>54125.666666666664</v>
      </c>
      <c r="Q194">
        <f t="shared" si="88"/>
        <v>55397.666666666664</v>
      </c>
      <c r="R194">
        <f t="shared" si="89"/>
        <v>54849.666666666664</v>
      </c>
      <c r="S194">
        <f t="shared" si="90"/>
        <v>54362.666666666664</v>
      </c>
      <c r="U194" t="s">
        <v>1660</v>
      </c>
      <c r="V194">
        <f t="shared" si="91"/>
        <v>108.61096633658074</v>
      </c>
      <c r="W194">
        <f t="shared" si="92"/>
        <v>107.94544895695519</v>
      </c>
      <c r="X194">
        <f t="shared" si="93"/>
        <v>106.34780633176976</v>
      </c>
      <c r="Y194">
        <f t="shared" si="94"/>
        <v>106.44202114153603</v>
      </c>
      <c r="Z194">
        <f t="shared" si="95"/>
        <v>108.49871039302943</v>
      </c>
      <c r="AA194">
        <f t="shared" si="96"/>
        <v>111.04852396798033</v>
      </c>
      <c r="AB194">
        <f t="shared" si="97"/>
        <v>109.95001937751405</v>
      </c>
      <c r="AC194">
        <f t="shared" si="98"/>
        <v>108.97379358270189</v>
      </c>
    </row>
    <row r="195" spans="1:29" x14ac:dyDescent="0.25">
      <c r="A195" t="s">
        <v>1661</v>
      </c>
      <c r="B195">
        <v>63391</v>
      </c>
      <c r="C195">
        <v>59704</v>
      </c>
      <c r="D195">
        <v>62505</v>
      </c>
      <c r="E195">
        <v>60709</v>
      </c>
      <c r="F195">
        <v>60697</v>
      </c>
      <c r="G195">
        <v>63707</v>
      </c>
      <c r="H195">
        <v>64129</v>
      </c>
      <c r="I195">
        <v>63128</v>
      </c>
      <c r="K195" t="s">
        <v>1661</v>
      </c>
      <c r="L195">
        <f t="shared" si="83"/>
        <v>54076.666666666664</v>
      </c>
      <c r="M195">
        <f t="shared" si="84"/>
        <v>50389.666666666664</v>
      </c>
      <c r="N195">
        <f t="shared" si="85"/>
        <v>53190.666666666664</v>
      </c>
      <c r="O195">
        <f t="shared" si="86"/>
        <v>51394.666666666664</v>
      </c>
      <c r="P195">
        <f t="shared" si="87"/>
        <v>51382.666666666664</v>
      </c>
      <c r="Q195">
        <f t="shared" si="88"/>
        <v>54392.666666666664</v>
      </c>
      <c r="R195">
        <f t="shared" si="89"/>
        <v>54814.666666666664</v>
      </c>
      <c r="S195">
        <f t="shared" si="90"/>
        <v>53813.666666666664</v>
      </c>
      <c r="U195" t="s">
        <v>1661</v>
      </c>
      <c r="V195">
        <f t="shared" si="91"/>
        <v>108.40048644242206</v>
      </c>
      <c r="W195">
        <f t="shared" si="92"/>
        <v>101.00963530182148</v>
      </c>
      <c r="X195">
        <f t="shared" si="93"/>
        <v>106.62443704980689</v>
      </c>
      <c r="Y195">
        <f t="shared" si="94"/>
        <v>103.02422857448315</v>
      </c>
      <c r="Z195">
        <f t="shared" si="95"/>
        <v>103.00017372943644</v>
      </c>
      <c r="AA195">
        <f t="shared" si="96"/>
        <v>109.03393069531866</v>
      </c>
      <c r="AB195">
        <f t="shared" si="97"/>
        <v>109.8798594127945</v>
      </c>
      <c r="AC195">
        <f t="shared" si="98"/>
        <v>107.87328442181507</v>
      </c>
    </row>
    <row r="196" spans="1:29" x14ac:dyDescent="0.25">
      <c r="A196" t="s">
        <v>1662</v>
      </c>
      <c r="B196">
        <v>63209</v>
      </c>
      <c r="C196">
        <v>63273</v>
      </c>
      <c r="D196">
        <v>62931</v>
      </c>
      <c r="E196">
        <v>63248</v>
      </c>
      <c r="F196">
        <v>63177</v>
      </c>
      <c r="G196">
        <v>63504</v>
      </c>
      <c r="H196">
        <v>64096</v>
      </c>
      <c r="I196">
        <v>63549</v>
      </c>
      <c r="K196" t="s">
        <v>1662</v>
      </c>
      <c r="L196">
        <f t="shared" si="83"/>
        <v>53894.666666666664</v>
      </c>
      <c r="M196">
        <f t="shared" si="84"/>
        <v>53958.666666666664</v>
      </c>
      <c r="N196">
        <f t="shared" si="85"/>
        <v>53616.666666666664</v>
      </c>
      <c r="O196">
        <f t="shared" si="86"/>
        <v>53933.666666666664</v>
      </c>
      <c r="P196">
        <f t="shared" si="87"/>
        <v>53862.666666666664</v>
      </c>
      <c r="Q196">
        <f t="shared" si="88"/>
        <v>54189.666666666664</v>
      </c>
      <c r="R196">
        <f t="shared" si="89"/>
        <v>54781.666666666664</v>
      </c>
      <c r="S196">
        <f t="shared" si="90"/>
        <v>54234.666666666664</v>
      </c>
      <c r="U196" t="s">
        <v>1662</v>
      </c>
      <c r="V196">
        <f t="shared" si="91"/>
        <v>108.03565462588034</v>
      </c>
      <c r="W196">
        <f t="shared" si="92"/>
        <v>108.16394713279611</v>
      </c>
      <c r="X196">
        <f t="shared" si="93"/>
        <v>107.47838404896497</v>
      </c>
      <c r="Y196">
        <f t="shared" si="94"/>
        <v>108.11383287228213</v>
      </c>
      <c r="Z196">
        <f t="shared" si="95"/>
        <v>107.97150837242245</v>
      </c>
      <c r="AA196">
        <f t="shared" si="96"/>
        <v>108.6270028999452</v>
      </c>
      <c r="AB196">
        <f t="shared" si="97"/>
        <v>109.81370858891606</v>
      </c>
      <c r="AC196">
        <f t="shared" si="98"/>
        <v>108.71720856887035</v>
      </c>
    </row>
    <row r="197" spans="1:29" x14ac:dyDescent="0.25">
      <c r="A197" t="s">
        <v>1663</v>
      </c>
      <c r="B197">
        <v>9622</v>
      </c>
      <c r="C197">
        <v>61346</v>
      </c>
      <c r="D197">
        <v>62727</v>
      </c>
      <c r="E197">
        <v>62196</v>
      </c>
      <c r="F197">
        <v>62864</v>
      </c>
      <c r="G197">
        <v>62399</v>
      </c>
      <c r="H197">
        <v>64089</v>
      </c>
      <c r="I197">
        <v>63327</v>
      </c>
      <c r="K197" t="s">
        <v>1663</v>
      </c>
      <c r="L197">
        <f t="shared" si="83"/>
        <v>307.66666666666606</v>
      </c>
      <c r="M197">
        <f t="shared" si="84"/>
        <v>52031.666666666664</v>
      </c>
      <c r="N197">
        <f t="shared" si="85"/>
        <v>53412.666666666664</v>
      </c>
      <c r="O197">
        <f t="shared" si="86"/>
        <v>52881.666666666664</v>
      </c>
      <c r="P197">
        <f t="shared" si="87"/>
        <v>53549.666666666664</v>
      </c>
      <c r="Q197">
        <f t="shared" si="88"/>
        <v>53084.666666666664</v>
      </c>
      <c r="R197">
        <f t="shared" si="89"/>
        <v>54774.666666666664</v>
      </c>
      <c r="S197">
        <f t="shared" si="90"/>
        <v>54012.666666666664</v>
      </c>
      <c r="U197" t="s">
        <v>1663</v>
      </c>
      <c r="V197">
        <f t="shared" si="91"/>
        <v>0.61673949939194572</v>
      </c>
      <c r="W197">
        <f t="shared" si="92"/>
        <v>104.30113993237914</v>
      </c>
      <c r="X197">
        <f t="shared" si="93"/>
        <v>107.06945168317097</v>
      </c>
      <c r="Y197">
        <f t="shared" si="94"/>
        <v>106.00502478985419</v>
      </c>
      <c r="Z197">
        <f t="shared" si="95"/>
        <v>107.34407783078753</v>
      </c>
      <c r="AA197">
        <f t="shared" si="96"/>
        <v>106.41195258522764</v>
      </c>
      <c r="AB197">
        <f t="shared" si="97"/>
        <v>109.79967659597214</v>
      </c>
      <c r="AC197">
        <f t="shared" si="98"/>
        <v>108.27219393550629</v>
      </c>
    </row>
    <row r="198" spans="1:29" x14ac:dyDescent="0.25">
      <c r="A198" t="s">
        <v>1664</v>
      </c>
      <c r="B198">
        <v>9425</v>
      </c>
      <c r="C198">
        <v>9296</v>
      </c>
      <c r="D198">
        <v>9222</v>
      </c>
      <c r="E198">
        <f>AVERAGE(B198:D198)</f>
        <v>9314.3333333333339</v>
      </c>
      <c r="F198" t="s">
        <v>1808</v>
      </c>
      <c r="O198" t="s">
        <v>1644</v>
      </c>
      <c r="P198">
        <f>AVERAGE(L192:L194)</f>
        <v>49886</v>
      </c>
    </row>
    <row r="199" spans="1:29" x14ac:dyDescent="0.25">
      <c r="A199" t="s">
        <v>1665</v>
      </c>
    </row>
    <row r="202" spans="1:29" x14ac:dyDescent="0.25">
      <c r="A202" s="7" t="s">
        <v>1835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 s="6">
        <v>1</v>
      </c>
      <c r="C204" s="6">
        <v>2</v>
      </c>
      <c r="D204" s="6">
        <v>3</v>
      </c>
      <c r="E204" s="6">
        <v>4</v>
      </c>
      <c r="F204" s="6">
        <v>5</v>
      </c>
      <c r="G204" s="6">
        <v>6</v>
      </c>
      <c r="H204" s="6">
        <v>7</v>
      </c>
      <c r="I204" s="6">
        <v>8</v>
      </c>
      <c r="L204" s="6">
        <v>1</v>
      </c>
      <c r="M204" s="6">
        <v>2</v>
      </c>
      <c r="N204" s="6">
        <v>3</v>
      </c>
      <c r="O204" s="6">
        <v>4</v>
      </c>
      <c r="P204" s="6">
        <v>5</v>
      </c>
      <c r="Q204" s="6">
        <v>6</v>
      </c>
      <c r="R204" s="6">
        <v>7</v>
      </c>
      <c r="S204" s="6">
        <v>8</v>
      </c>
    </row>
    <row r="205" spans="1:29" x14ac:dyDescent="0.25">
      <c r="A205" t="s">
        <v>1658</v>
      </c>
      <c r="B205">
        <v>54546</v>
      </c>
      <c r="C205">
        <v>44758</v>
      </c>
      <c r="D205">
        <v>42154</v>
      </c>
      <c r="E205">
        <v>47386</v>
      </c>
      <c r="F205">
        <v>46701</v>
      </c>
      <c r="G205">
        <v>47552</v>
      </c>
      <c r="H205">
        <v>44560</v>
      </c>
      <c r="I205">
        <v>48694</v>
      </c>
      <c r="K205" t="s">
        <v>1658</v>
      </c>
      <c r="L205">
        <f>B205-$E$211</f>
        <v>47316.333333333336</v>
      </c>
      <c r="M205">
        <f t="shared" ref="M205:S205" si="99">C205-$E$211</f>
        <v>37528.333333333336</v>
      </c>
      <c r="N205">
        <f t="shared" si="99"/>
        <v>34924.333333333336</v>
      </c>
      <c r="O205">
        <f t="shared" si="99"/>
        <v>40156.333333333336</v>
      </c>
      <c r="P205">
        <f t="shared" si="99"/>
        <v>39471.333333333336</v>
      </c>
      <c r="Q205">
        <f t="shared" si="99"/>
        <v>40322.333333333336</v>
      </c>
      <c r="R205">
        <f t="shared" si="99"/>
        <v>37330.333333333336</v>
      </c>
      <c r="S205">
        <f t="shared" si="99"/>
        <v>41464.333333333336</v>
      </c>
      <c r="V205" s="6">
        <v>1</v>
      </c>
      <c r="W205" s="6">
        <v>2</v>
      </c>
      <c r="X205" s="6">
        <v>3</v>
      </c>
      <c r="Y205" s="6">
        <v>4</v>
      </c>
      <c r="Z205" s="6">
        <v>5</v>
      </c>
      <c r="AA205" s="6">
        <v>6</v>
      </c>
      <c r="AB205" s="6">
        <v>7</v>
      </c>
      <c r="AC205" s="6">
        <v>8</v>
      </c>
    </row>
    <row r="206" spans="1:29" x14ac:dyDescent="0.25">
      <c r="A206" t="s">
        <v>1659</v>
      </c>
      <c r="B206">
        <v>55644</v>
      </c>
      <c r="C206">
        <v>54675</v>
      </c>
      <c r="D206">
        <v>42778</v>
      </c>
      <c r="E206">
        <v>51789</v>
      </c>
      <c r="F206">
        <v>50421</v>
      </c>
      <c r="G206">
        <v>52062</v>
      </c>
      <c r="H206">
        <v>51042</v>
      </c>
      <c r="I206">
        <v>53530</v>
      </c>
      <c r="K206" t="s">
        <v>1659</v>
      </c>
      <c r="L206">
        <f t="shared" ref="L206:L210" si="100">B206-$E$211</f>
        <v>48414.333333333336</v>
      </c>
      <c r="M206">
        <f t="shared" ref="M206:M210" si="101">C206-$E$211</f>
        <v>47445.333333333336</v>
      </c>
      <c r="N206">
        <f t="shared" ref="N206:N210" si="102">D206-$E$211</f>
        <v>35548.333333333336</v>
      </c>
      <c r="O206">
        <f t="shared" ref="O206:O210" si="103">E206-$E$211</f>
        <v>44559.333333333336</v>
      </c>
      <c r="P206">
        <f t="shared" ref="P206:P210" si="104">F206-$E$211</f>
        <v>43191.333333333336</v>
      </c>
      <c r="Q206">
        <f t="shared" ref="Q206:Q210" si="105">G206-$E$211</f>
        <v>44832.333333333336</v>
      </c>
      <c r="R206">
        <f t="shared" ref="R206:R210" si="106">H206-$E$211</f>
        <v>43812.333333333336</v>
      </c>
      <c r="S206">
        <f t="shared" ref="S206:S210" si="107">I206-$E$211</f>
        <v>46300.333333333336</v>
      </c>
      <c r="U206" t="s">
        <v>1658</v>
      </c>
      <c r="V206">
        <f>L205/$P$211*100</f>
        <v>99.028198294986822</v>
      </c>
      <c r="W206">
        <f t="shared" ref="W206:AC206" si="108">M205/$P$211*100</f>
        <v>78.542925311492809</v>
      </c>
      <c r="X206">
        <f t="shared" si="108"/>
        <v>73.093022282373639</v>
      </c>
      <c r="Y206">
        <f t="shared" si="108"/>
        <v>84.043057861617683</v>
      </c>
      <c r="Z206">
        <f t="shared" si="108"/>
        <v>82.609423616246474</v>
      </c>
      <c r="AA206">
        <f t="shared" si="108"/>
        <v>84.390478715240477</v>
      </c>
      <c r="AB206">
        <f t="shared" si="108"/>
        <v>78.128531763195724</v>
      </c>
      <c r="AC206">
        <f t="shared" si="108"/>
        <v>86.780566756428684</v>
      </c>
    </row>
    <row r="207" spans="1:29" x14ac:dyDescent="0.25">
      <c r="A207" t="s">
        <v>1660</v>
      </c>
      <c r="B207">
        <v>54841</v>
      </c>
      <c r="C207">
        <v>48980</v>
      </c>
      <c r="D207">
        <v>44002</v>
      </c>
      <c r="E207">
        <v>46756</v>
      </c>
      <c r="F207">
        <v>50163</v>
      </c>
      <c r="G207">
        <v>51102</v>
      </c>
      <c r="H207">
        <v>47922</v>
      </c>
      <c r="I207">
        <v>32311</v>
      </c>
      <c r="K207" t="s">
        <v>1660</v>
      </c>
      <c r="L207">
        <f t="shared" si="100"/>
        <v>47611.333333333336</v>
      </c>
      <c r="M207">
        <f t="shared" si="101"/>
        <v>41750.333333333336</v>
      </c>
      <c r="N207">
        <f t="shared" si="102"/>
        <v>36772.333333333336</v>
      </c>
      <c r="O207">
        <f t="shared" si="103"/>
        <v>39526.333333333336</v>
      </c>
      <c r="P207">
        <f t="shared" si="104"/>
        <v>42933.333333333336</v>
      </c>
      <c r="Q207">
        <f t="shared" si="105"/>
        <v>43872.333333333336</v>
      </c>
      <c r="R207">
        <f t="shared" si="106"/>
        <v>40692.333333333336</v>
      </c>
      <c r="S207">
        <f t="shared" si="107"/>
        <v>25081.333333333332</v>
      </c>
      <c r="U207" t="s">
        <v>1659</v>
      </c>
      <c r="V207">
        <f t="shared" ref="V207:V211" si="109">L206/$P$211*100</f>
        <v>101.32619888099789</v>
      </c>
      <c r="W207">
        <f t="shared" ref="W207:W211" si="110">M206/$P$211*100</f>
        <v>99.298181970392491</v>
      </c>
      <c r="X207">
        <f t="shared" ref="X207:X211" si="111">N206/$P$211*100</f>
        <v>74.398989828522005</v>
      </c>
      <c r="Y207">
        <f t="shared" ref="Y207:Y211" si="112">O206/$P$211*100</f>
        <v>93.258082069456265</v>
      </c>
      <c r="Z207">
        <f t="shared" ref="Z207:Z211" si="113">P206/$P$211*100</f>
        <v>90.394999372130997</v>
      </c>
      <c r="AA207">
        <f t="shared" ref="AA207:AA211" si="114">Q206/$P$211*100</f>
        <v>93.829442870896187</v>
      </c>
      <c r="AB207">
        <f t="shared" ref="AB207:AB211" si="115">R206/$P$211*100</f>
        <v>91.694688228153652</v>
      </c>
      <c r="AC207">
        <f t="shared" ref="AC207:AC211" si="116">S206/$P$211*100</f>
        <v>96.901815239078587</v>
      </c>
    </row>
    <row r="208" spans="1:29" x14ac:dyDescent="0.25">
      <c r="A208" t="s">
        <v>1661</v>
      </c>
      <c r="B208">
        <v>51590</v>
      </c>
      <c r="C208">
        <v>51213</v>
      </c>
      <c r="D208">
        <v>44990</v>
      </c>
      <c r="E208">
        <v>51354</v>
      </c>
      <c r="F208">
        <v>52263</v>
      </c>
      <c r="G208">
        <v>54116</v>
      </c>
      <c r="H208">
        <v>51248</v>
      </c>
      <c r="I208">
        <v>52939</v>
      </c>
      <c r="K208" t="s">
        <v>1661</v>
      </c>
      <c r="L208">
        <f t="shared" si="100"/>
        <v>44360.333333333336</v>
      </c>
      <c r="M208">
        <f t="shared" si="101"/>
        <v>43983.333333333336</v>
      </c>
      <c r="N208">
        <f t="shared" si="102"/>
        <v>37760.333333333336</v>
      </c>
      <c r="O208">
        <f t="shared" si="103"/>
        <v>44124.333333333336</v>
      </c>
      <c r="P208">
        <f t="shared" si="104"/>
        <v>45033.333333333336</v>
      </c>
      <c r="Q208">
        <f t="shared" si="105"/>
        <v>46886.333333333336</v>
      </c>
      <c r="R208">
        <f t="shared" si="106"/>
        <v>44018.333333333336</v>
      </c>
      <c r="S208">
        <f t="shared" si="107"/>
        <v>45709.333333333336</v>
      </c>
      <c r="U208" t="s">
        <v>1660</v>
      </c>
      <c r="V208">
        <f t="shared" si="109"/>
        <v>99.645602824015299</v>
      </c>
      <c r="W208">
        <f t="shared" si="110"/>
        <v>87.379135215080026</v>
      </c>
      <c r="X208">
        <f t="shared" si="111"/>
        <v>76.960695399813034</v>
      </c>
      <c r="Y208">
        <f t="shared" si="112"/>
        <v>82.72453293521788</v>
      </c>
      <c r="Z208">
        <f t="shared" si="113"/>
        <v>89.855032021319644</v>
      </c>
      <c r="AA208">
        <f t="shared" si="114"/>
        <v>91.820262030667919</v>
      </c>
      <c r="AB208">
        <f t="shared" si="115"/>
        <v>85.164850497411791</v>
      </c>
      <c r="AC208">
        <f t="shared" si="116"/>
        <v>52.492639979908198</v>
      </c>
    </row>
    <row r="209" spans="1:29" x14ac:dyDescent="0.25">
      <c r="A209" t="s">
        <v>1662</v>
      </c>
      <c r="B209">
        <v>60439</v>
      </c>
      <c r="C209">
        <v>51427</v>
      </c>
      <c r="D209">
        <v>47253</v>
      </c>
      <c r="E209">
        <v>52927</v>
      </c>
      <c r="F209">
        <v>52274</v>
      </c>
      <c r="G209">
        <v>53783</v>
      </c>
      <c r="H209">
        <v>51601</v>
      </c>
      <c r="I209">
        <v>58269</v>
      </c>
      <c r="K209" t="s">
        <v>1662</v>
      </c>
      <c r="L209">
        <f t="shared" si="100"/>
        <v>53209.333333333336</v>
      </c>
      <c r="M209">
        <f t="shared" si="101"/>
        <v>44197.333333333336</v>
      </c>
      <c r="N209">
        <f t="shared" si="102"/>
        <v>40023.333333333336</v>
      </c>
      <c r="O209">
        <f t="shared" si="103"/>
        <v>45697.333333333336</v>
      </c>
      <c r="P209">
        <f t="shared" si="104"/>
        <v>45044.333333333336</v>
      </c>
      <c r="Q209">
        <f t="shared" si="105"/>
        <v>46553.333333333336</v>
      </c>
      <c r="R209">
        <f t="shared" si="106"/>
        <v>44371.333333333336</v>
      </c>
      <c r="S209">
        <f t="shared" si="107"/>
        <v>51039.333333333336</v>
      </c>
      <c r="U209" t="s">
        <v>1661</v>
      </c>
      <c r="V209">
        <f t="shared" si="109"/>
        <v>92.841595624450619</v>
      </c>
      <c r="W209">
        <f t="shared" si="110"/>
        <v>92.052573565319321</v>
      </c>
      <c r="X209">
        <f t="shared" si="111"/>
        <v>79.028477347881292</v>
      </c>
      <c r="Y209">
        <f t="shared" si="112"/>
        <v>92.347672001227849</v>
      </c>
      <c r="Z209">
        <f t="shared" si="113"/>
        <v>94.250115109318983</v>
      </c>
      <c r="AA209">
        <f t="shared" si="114"/>
        <v>98.12825271030124</v>
      </c>
      <c r="AB209">
        <f t="shared" si="115"/>
        <v>92.125824950119309</v>
      </c>
      <c r="AC209">
        <f t="shared" si="116"/>
        <v>95.664913284313045</v>
      </c>
    </row>
    <row r="210" spans="1:29" x14ac:dyDescent="0.25">
      <c r="A210" t="s">
        <v>1663</v>
      </c>
      <c r="B210">
        <v>7476</v>
      </c>
      <c r="C210">
        <v>53855</v>
      </c>
      <c r="D210">
        <v>50829</v>
      </c>
      <c r="E210">
        <v>52700</v>
      </c>
      <c r="F210">
        <v>54041</v>
      </c>
      <c r="G210">
        <v>53749</v>
      </c>
      <c r="H210">
        <v>49674</v>
      </c>
      <c r="I210">
        <v>57051</v>
      </c>
      <c r="K210" t="s">
        <v>1663</v>
      </c>
      <c r="L210">
        <f t="shared" si="100"/>
        <v>246.33333333333303</v>
      </c>
      <c r="M210">
        <f t="shared" si="101"/>
        <v>46625.333333333336</v>
      </c>
      <c r="N210">
        <f t="shared" si="102"/>
        <v>43599.333333333336</v>
      </c>
      <c r="O210">
        <f t="shared" si="103"/>
        <v>45470.333333333336</v>
      </c>
      <c r="P210">
        <f t="shared" si="104"/>
        <v>46811.333333333336</v>
      </c>
      <c r="Q210">
        <f t="shared" si="105"/>
        <v>46519.333333333336</v>
      </c>
      <c r="R210">
        <f t="shared" si="106"/>
        <v>42444.333333333336</v>
      </c>
      <c r="S210">
        <f t="shared" si="107"/>
        <v>49821.333333333336</v>
      </c>
      <c r="U210" t="s">
        <v>1662</v>
      </c>
      <c r="V210">
        <f t="shared" si="109"/>
        <v>111.36163859859639</v>
      </c>
      <c r="W210">
        <f t="shared" si="110"/>
        <v>92.500453460953537</v>
      </c>
      <c r="X210">
        <f t="shared" si="111"/>
        <v>83.764702599377713</v>
      </c>
      <c r="Y210">
        <f t="shared" si="112"/>
        <v>95.6397985238102</v>
      </c>
      <c r="Z210">
        <f t="shared" si="113"/>
        <v>94.273136973113253</v>
      </c>
      <c r="AA210">
        <f t="shared" si="114"/>
        <v>97.431318106347064</v>
      </c>
      <c r="AB210">
        <f t="shared" si="115"/>
        <v>92.864617488244903</v>
      </c>
      <c r="AC210">
        <f t="shared" si="116"/>
        <v>106.82005274099706</v>
      </c>
    </row>
    <row r="211" spans="1:29" x14ac:dyDescent="0.25">
      <c r="A211" t="s">
        <v>1664</v>
      </c>
      <c r="B211">
        <v>7162</v>
      </c>
      <c r="C211">
        <v>7219</v>
      </c>
      <c r="D211">
        <v>7308</v>
      </c>
      <c r="E211">
        <f>AVERAGE(B211:D211)</f>
        <v>7229.666666666667</v>
      </c>
      <c r="F211" t="s">
        <v>1808</v>
      </c>
      <c r="O211" t="s">
        <v>1644</v>
      </c>
      <c r="P211">
        <f>AVERAGE(L205:L207)</f>
        <v>47780.666666666664</v>
      </c>
      <c r="U211" t="s">
        <v>1663</v>
      </c>
      <c r="V211">
        <f t="shared" si="109"/>
        <v>0.51555022254468275</v>
      </c>
      <c r="W211">
        <f t="shared" si="110"/>
        <v>97.582006669364191</v>
      </c>
      <c r="X211">
        <f t="shared" si="111"/>
        <v>91.248901229228011</v>
      </c>
      <c r="Y211">
        <f t="shared" si="112"/>
        <v>95.164710970964563</v>
      </c>
      <c r="Z211">
        <f t="shared" si="113"/>
        <v>97.971285457158416</v>
      </c>
      <c r="AA211">
        <f t="shared" si="114"/>
        <v>97.360159618255651</v>
      </c>
      <c r="AB211">
        <f t="shared" si="115"/>
        <v>88.831605530828384</v>
      </c>
      <c r="AC211">
        <f t="shared" si="116"/>
        <v>104.27090454995745</v>
      </c>
    </row>
    <row r="212" spans="1:29" x14ac:dyDescent="0.25">
      <c r="A212" t="s">
        <v>1665</v>
      </c>
    </row>
    <row r="215" spans="1:29" x14ac:dyDescent="0.25">
      <c r="A215" s="7" t="s">
        <v>1834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 s="6">
        <v>1</v>
      </c>
      <c r="C217" s="6">
        <v>2</v>
      </c>
      <c r="D217" s="6">
        <v>3</v>
      </c>
      <c r="E217" s="6">
        <v>4</v>
      </c>
      <c r="F217" s="6">
        <v>5</v>
      </c>
      <c r="G217" s="6">
        <v>6</v>
      </c>
      <c r="H217" s="6">
        <v>7</v>
      </c>
      <c r="I217" s="6">
        <v>8</v>
      </c>
      <c r="L217" s="6">
        <v>1</v>
      </c>
      <c r="M217" s="6">
        <v>2</v>
      </c>
      <c r="N217" s="6">
        <v>3</v>
      </c>
      <c r="O217" s="6">
        <v>4</v>
      </c>
      <c r="P217" s="6">
        <v>5</v>
      </c>
      <c r="Q217" s="6">
        <v>6</v>
      </c>
      <c r="R217" s="6">
        <v>7</v>
      </c>
      <c r="S217" s="6">
        <v>8</v>
      </c>
    </row>
    <row r="218" spans="1:29" x14ac:dyDescent="0.25">
      <c r="A218" t="s">
        <v>1658</v>
      </c>
      <c r="B218" s="42">
        <v>44806</v>
      </c>
      <c r="C218" s="42">
        <v>49599</v>
      </c>
      <c r="D218" s="42">
        <v>43240</v>
      </c>
      <c r="E218" s="42">
        <v>40649</v>
      </c>
      <c r="F218" s="42">
        <v>46641</v>
      </c>
      <c r="G218" s="42">
        <v>49762</v>
      </c>
      <c r="H218" s="42">
        <v>45591</v>
      </c>
      <c r="I218" s="42">
        <v>44864</v>
      </c>
      <c r="K218" t="s">
        <v>1658</v>
      </c>
      <c r="L218">
        <f>B218-$E$224</f>
        <v>37220.666666666664</v>
      </c>
      <c r="M218">
        <f t="shared" ref="M218:S218" si="117">C218-$E$224</f>
        <v>42013.666666666664</v>
      </c>
      <c r="N218">
        <f t="shared" si="117"/>
        <v>35654.666666666664</v>
      </c>
      <c r="O218">
        <f t="shared" si="117"/>
        <v>33063.666666666664</v>
      </c>
      <c r="P218">
        <f t="shared" si="117"/>
        <v>39055.666666666664</v>
      </c>
      <c r="Q218">
        <f t="shared" si="117"/>
        <v>42176.666666666664</v>
      </c>
      <c r="R218">
        <f t="shared" si="117"/>
        <v>38005.666666666664</v>
      </c>
      <c r="S218">
        <f t="shared" si="117"/>
        <v>37278.666666666664</v>
      </c>
      <c r="V218" s="6">
        <v>1</v>
      </c>
      <c r="W218" s="6">
        <v>2</v>
      </c>
      <c r="X218" s="6">
        <v>3</v>
      </c>
      <c r="Y218" s="6">
        <v>4</v>
      </c>
      <c r="Z218" s="6">
        <v>5</v>
      </c>
      <c r="AA218" s="6">
        <v>6</v>
      </c>
      <c r="AB218" s="6">
        <v>7</v>
      </c>
      <c r="AC218" s="6">
        <v>8</v>
      </c>
    </row>
    <row r="219" spans="1:29" x14ac:dyDescent="0.25">
      <c r="A219" t="s">
        <v>1659</v>
      </c>
      <c r="B219" s="42">
        <v>43903</v>
      </c>
      <c r="C219" s="42">
        <v>44068</v>
      </c>
      <c r="D219" s="42">
        <v>41895</v>
      </c>
      <c r="E219" s="42">
        <v>43096</v>
      </c>
      <c r="F219" s="42">
        <v>46298</v>
      </c>
      <c r="G219" s="42">
        <v>46097</v>
      </c>
      <c r="H219" s="42">
        <v>47407</v>
      </c>
      <c r="I219" s="42">
        <v>51036</v>
      </c>
      <c r="K219" t="s">
        <v>1659</v>
      </c>
      <c r="L219">
        <f t="shared" ref="L219:L223" si="118">B219-$E$224</f>
        <v>36317.666666666664</v>
      </c>
      <c r="M219">
        <f t="shared" ref="M219:M223" si="119">C219-$E$224</f>
        <v>36482.666666666664</v>
      </c>
      <c r="N219">
        <f t="shared" ref="N219:N223" si="120">D219-$E$224</f>
        <v>34309.666666666664</v>
      </c>
      <c r="O219">
        <f t="shared" ref="O219:O223" si="121">E219-$E$224</f>
        <v>35510.666666666664</v>
      </c>
      <c r="P219">
        <f t="shared" ref="P219:P223" si="122">F219-$E$224</f>
        <v>38712.666666666664</v>
      </c>
      <c r="Q219">
        <f t="shared" ref="Q219:Q223" si="123">G219-$E$224</f>
        <v>38511.666666666664</v>
      </c>
      <c r="R219">
        <f t="shared" ref="R219:R223" si="124">H219-$E$224</f>
        <v>39821.666666666664</v>
      </c>
      <c r="S219">
        <f t="shared" ref="S219:S223" si="125">I219-$E$224</f>
        <v>43450.666666666664</v>
      </c>
      <c r="U219" t="s">
        <v>1658</v>
      </c>
      <c r="V219">
        <f>L218/$P$224*100</f>
        <v>98.353753600338237</v>
      </c>
      <c r="W219">
        <f t="shared" ref="W219:AC219" si="126">M218/$P$224*100</f>
        <v>111.019016832407</v>
      </c>
      <c r="X219">
        <f t="shared" si="126"/>
        <v>94.215676775506253</v>
      </c>
      <c r="Y219">
        <f t="shared" si="126"/>
        <v>87.36908861896751</v>
      </c>
      <c r="Z219">
        <f t="shared" si="126"/>
        <v>103.20264949661326</v>
      </c>
      <c r="AA219">
        <f t="shared" si="126"/>
        <v>111.44973619540038</v>
      </c>
      <c r="AB219">
        <f t="shared" si="126"/>
        <v>100.42807691291364</v>
      </c>
      <c r="AC219">
        <f t="shared" si="126"/>
        <v>98.507015704961645</v>
      </c>
    </row>
    <row r="220" spans="1:29" x14ac:dyDescent="0.25">
      <c r="A220" t="s">
        <v>1660</v>
      </c>
      <c r="B220" s="42">
        <v>47578</v>
      </c>
      <c r="C220" s="42">
        <v>42260</v>
      </c>
      <c r="D220" s="42">
        <v>45554</v>
      </c>
      <c r="E220" s="42">
        <v>38699</v>
      </c>
      <c r="F220" s="42">
        <v>43660</v>
      </c>
      <c r="G220" s="42">
        <v>43517</v>
      </c>
      <c r="H220" s="42">
        <v>47775</v>
      </c>
      <c r="I220" s="42">
        <v>43747</v>
      </c>
      <c r="K220" t="s">
        <v>1660</v>
      </c>
      <c r="L220">
        <f t="shared" si="118"/>
        <v>39992.666666666664</v>
      </c>
      <c r="M220">
        <f t="shared" si="119"/>
        <v>34674.666666666664</v>
      </c>
      <c r="N220">
        <f t="shared" si="120"/>
        <v>37968.666666666664</v>
      </c>
      <c r="O220">
        <f t="shared" si="121"/>
        <v>31113.666666666668</v>
      </c>
      <c r="P220">
        <f t="shared" si="122"/>
        <v>36074.666666666664</v>
      </c>
      <c r="Q220">
        <f t="shared" si="123"/>
        <v>35931.666666666664</v>
      </c>
      <c r="R220">
        <f t="shared" si="124"/>
        <v>40189.666666666664</v>
      </c>
      <c r="S220">
        <f t="shared" si="125"/>
        <v>36161.666666666664</v>
      </c>
      <c r="U220" t="s">
        <v>1659</v>
      </c>
      <c r="V220">
        <f t="shared" ref="V220:V224" si="127">L219/$P$224*100</f>
        <v>95.96762117835658</v>
      </c>
      <c r="W220">
        <f t="shared" ref="W220:W224" si="128">M219/$P$224*100</f>
        <v>96.403625441509362</v>
      </c>
      <c r="X220">
        <f t="shared" ref="X220:X224" si="129">N219/$P$224*100</f>
        <v>90.661581418291036</v>
      </c>
      <c r="Y220">
        <f t="shared" ref="Y220:Y224" si="130">O219/$P$224*100</f>
        <v>93.835163964027444</v>
      </c>
      <c r="Z220">
        <f t="shared" ref="Z220:Z224" si="131">P219/$P$224*100</f>
        <v>102.29628911927139</v>
      </c>
      <c r="AA220">
        <f t="shared" ref="AA220:AA224" si="132">Q219/$P$224*100</f>
        <v>101.76515665324889</v>
      </c>
      <c r="AB220">
        <f t="shared" ref="AB220:AB224" si="133">R219/$P$224*100</f>
        <v>105.22676625767411</v>
      </c>
      <c r="AC220">
        <f t="shared" ref="AC220:AC224" si="134">S219/$P$224*100</f>
        <v>114.81621759695591</v>
      </c>
    </row>
    <row r="221" spans="1:29" x14ac:dyDescent="0.25">
      <c r="A221" t="s">
        <v>1661</v>
      </c>
      <c r="B221" s="42">
        <v>53786</v>
      </c>
      <c r="C221" s="42">
        <v>44394</v>
      </c>
      <c r="D221" s="42">
        <v>41828</v>
      </c>
      <c r="E221" s="42">
        <v>34279</v>
      </c>
      <c r="F221" s="42">
        <v>42653</v>
      </c>
      <c r="G221" s="42">
        <v>46006</v>
      </c>
      <c r="H221" s="42">
        <v>55616</v>
      </c>
      <c r="I221" s="42">
        <v>46683</v>
      </c>
      <c r="K221" t="s">
        <v>1661</v>
      </c>
      <c r="L221">
        <f t="shared" si="118"/>
        <v>46200.666666666664</v>
      </c>
      <c r="M221">
        <f t="shared" si="119"/>
        <v>36808.666666666664</v>
      </c>
      <c r="N221">
        <f t="shared" si="120"/>
        <v>34242.666666666664</v>
      </c>
      <c r="O221">
        <f t="shared" si="121"/>
        <v>26693.666666666668</v>
      </c>
      <c r="P221">
        <f t="shared" si="122"/>
        <v>35067.666666666664</v>
      </c>
      <c r="Q221">
        <f t="shared" si="123"/>
        <v>38420.666666666664</v>
      </c>
      <c r="R221">
        <f t="shared" si="124"/>
        <v>48030.666666666664</v>
      </c>
      <c r="S221">
        <f t="shared" si="125"/>
        <v>39097.666666666664</v>
      </c>
      <c r="U221" t="s">
        <v>1660</v>
      </c>
      <c r="V221">
        <f t="shared" si="127"/>
        <v>105.6786252213052</v>
      </c>
      <c r="W221">
        <f t="shared" si="128"/>
        <v>91.626075697386611</v>
      </c>
      <c r="X221">
        <f t="shared" si="129"/>
        <v>100.33030625996425</v>
      </c>
      <c r="Y221">
        <f t="shared" si="130"/>
        <v>82.216310963525387</v>
      </c>
      <c r="Z221">
        <f t="shared" si="131"/>
        <v>95.325505808986094</v>
      </c>
      <c r="AA221">
        <f t="shared" si="132"/>
        <v>94.947635447587004</v>
      </c>
      <c r="AB221">
        <f t="shared" si="133"/>
        <v>106.19918788700883</v>
      </c>
      <c r="AC221">
        <f t="shared" si="134"/>
        <v>95.555398965921199</v>
      </c>
    </row>
    <row r="222" spans="1:29" x14ac:dyDescent="0.25">
      <c r="A222" t="s">
        <v>1662</v>
      </c>
      <c r="B222" s="42">
        <v>55224</v>
      </c>
      <c r="C222" s="42">
        <v>43445</v>
      </c>
      <c r="D222" s="42">
        <v>44714</v>
      </c>
      <c r="E222" s="42">
        <v>38371</v>
      </c>
      <c r="F222" s="42">
        <v>47908</v>
      </c>
      <c r="G222" s="42">
        <v>42678</v>
      </c>
      <c r="H222" s="42">
        <v>50753</v>
      </c>
      <c r="I222" s="42">
        <v>53407</v>
      </c>
      <c r="K222" t="s">
        <v>1662</v>
      </c>
      <c r="L222">
        <f t="shared" si="118"/>
        <v>47638.666666666664</v>
      </c>
      <c r="M222">
        <f t="shared" si="119"/>
        <v>35859.666666666664</v>
      </c>
      <c r="N222">
        <f t="shared" si="120"/>
        <v>37128.666666666664</v>
      </c>
      <c r="O222">
        <f t="shared" si="121"/>
        <v>30785.666666666668</v>
      </c>
      <c r="P222">
        <f t="shared" si="122"/>
        <v>40322.666666666664</v>
      </c>
      <c r="Q222">
        <f t="shared" si="123"/>
        <v>35092.666666666664</v>
      </c>
      <c r="R222">
        <f t="shared" si="124"/>
        <v>43167.666666666664</v>
      </c>
      <c r="S222">
        <f t="shared" si="125"/>
        <v>45821.666666666664</v>
      </c>
      <c r="U222" t="s">
        <v>1661</v>
      </c>
      <c r="V222">
        <f t="shared" si="127"/>
        <v>122.08295531616915</v>
      </c>
      <c r="W222">
        <f t="shared" si="128"/>
        <v>97.265064167496107</v>
      </c>
      <c r="X222">
        <f t="shared" si="129"/>
        <v>90.484537262950198</v>
      </c>
      <c r="Y222">
        <f t="shared" si="130"/>
        <v>70.536681611189906</v>
      </c>
      <c r="Z222">
        <f t="shared" si="131"/>
        <v>92.664558578714178</v>
      </c>
      <c r="AA222">
        <f t="shared" si="132"/>
        <v>101.52469369599493</v>
      </c>
      <c r="AB222">
        <f t="shared" si="133"/>
        <v>126.91863896204561</v>
      </c>
      <c r="AC222">
        <f t="shared" si="134"/>
        <v>103.31363239996125</v>
      </c>
    </row>
    <row r="223" spans="1:29" x14ac:dyDescent="0.25">
      <c r="A223" t="s">
        <v>1663</v>
      </c>
      <c r="B223" s="42">
        <v>7606</v>
      </c>
      <c r="C223" s="42">
        <v>40768</v>
      </c>
      <c r="D223" s="42">
        <v>41612</v>
      </c>
      <c r="E223" s="42">
        <v>48084</v>
      </c>
      <c r="F223" s="42">
        <v>44724</v>
      </c>
      <c r="G223" s="42">
        <v>47007</v>
      </c>
      <c r="H223" s="42">
        <v>40595</v>
      </c>
      <c r="I223" s="42">
        <v>43590</v>
      </c>
      <c r="K223" t="s">
        <v>1663</v>
      </c>
      <c r="L223">
        <f t="shared" si="118"/>
        <v>20.66666666666697</v>
      </c>
      <c r="M223">
        <f t="shared" si="119"/>
        <v>33182.666666666664</v>
      </c>
      <c r="N223">
        <f t="shared" si="120"/>
        <v>34026.666666666664</v>
      </c>
      <c r="O223">
        <f t="shared" si="121"/>
        <v>40498.666666666664</v>
      </c>
      <c r="P223">
        <f t="shared" si="122"/>
        <v>37138.666666666664</v>
      </c>
      <c r="Q223">
        <f t="shared" si="123"/>
        <v>39421.666666666664</v>
      </c>
      <c r="R223">
        <f t="shared" si="124"/>
        <v>33009.666666666664</v>
      </c>
      <c r="S223">
        <f t="shared" si="125"/>
        <v>36004.666666666664</v>
      </c>
      <c r="U223" t="s">
        <v>1662</v>
      </c>
      <c r="V223">
        <f t="shared" si="127"/>
        <v>125.88279853079776</v>
      </c>
      <c r="W223">
        <f t="shared" si="128"/>
        <v>94.757379041847599</v>
      </c>
      <c r="X223">
        <f t="shared" si="129"/>
        <v>98.11064819300455</v>
      </c>
      <c r="Y223">
        <f t="shared" si="130"/>
        <v>81.349587337379219</v>
      </c>
      <c r="Z223">
        <f t="shared" si="131"/>
        <v>106.55063374761077</v>
      </c>
      <c r="AA223">
        <f t="shared" si="132"/>
        <v>92.730619830707028</v>
      </c>
      <c r="AB223">
        <f t="shared" si="133"/>
        <v>114.06840422439686</v>
      </c>
      <c r="AC223">
        <f t="shared" si="134"/>
        <v>121.08146673595759</v>
      </c>
    </row>
    <row r="224" spans="1:29" x14ac:dyDescent="0.25">
      <c r="A224" t="s">
        <v>1664</v>
      </c>
      <c r="B224" s="42">
        <v>7584</v>
      </c>
      <c r="C224" s="42">
        <v>7633</v>
      </c>
      <c r="D224" s="42">
        <v>7539</v>
      </c>
      <c r="E224" s="42">
        <f>AVERAGE(B224:D224)</f>
        <v>7585.333333333333</v>
      </c>
      <c r="F224" s="42" t="s">
        <v>1808</v>
      </c>
      <c r="G224" s="42"/>
      <c r="H224" s="42"/>
      <c r="I224" s="42"/>
      <c r="O224" t="s">
        <v>1644</v>
      </c>
      <c r="P224">
        <f>AVERAGE(L218:L220)</f>
        <v>37843.666666666664</v>
      </c>
      <c r="U224" t="s">
        <v>1663</v>
      </c>
      <c r="V224">
        <f t="shared" si="127"/>
        <v>5.4610634980754955E-2</v>
      </c>
      <c r="W224">
        <f t="shared" si="128"/>
        <v>87.683540178453455</v>
      </c>
      <c r="X224">
        <f t="shared" si="129"/>
        <v>89.913768045731999</v>
      </c>
      <c r="Y224">
        <f t="shared" si="130"/>
        <v>107.01570496164044</v>
      </c>
      <c r="Z224">
        <f t="shared" si="131"/>
        <v>98.137072693801699</v>
      </c>
      <c r="AA224">
        <f t="shared" si="132"/>
        <v>104.16978622578854</v>
      </c>
      <c r="AB224">
        <f t="shared" si="133"/>
        <v>87.226396314662964</v>
      </c>
      <c r="AC224">
        <f t="shared" si="134"/>
        <v>95.140534303406127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s="37" t="s">
        <v>1775</v>
      </c>
    </row>
    <row r="229" spans="1:19" x14ac:dyDescent="0.25">
      <c r="B229" s="6">
        <v>1</v>
      </c>
      <c r="C229" s="6">
        <v>2</v>
      </c>
      <c r="D229" s="6">
        <v>3</v>
      </c>
      <c r="E229" s="6">
        <v>4</v>
      </c>
      <c r="F229" s="6">
        <v>5</v>
      </c>
      <c r="G229" s="6">
        <v>6</v>
      </c>
      <c r="H229" s="6">
        <v>7</v>
      </c>
      <c r="I229" s="6">
        <v>8</v>
      </c>
      <c r="L229" s="6">
        <v>1</v>
      </c>
      <c r="M229" s="6">
        <v>2</v>
      </c>
      <c r="N229" s="6">
        <v>3</v>
      </c>
      <c r="O229" s="6">
        <v>4</v>
      </c>
      <c r="P229" s="6">
        <v>5</v>
      </c>
      <c r="Q229" s="6">
        <v>6</v>
      </c>
      <c r="R229" s="6">
        <v>7</v>
      </c>
      <c r="S229" s="6">
        <v>8</v>
      </c>
    </row>
    <row r="230" spans="1:19" x14ac:dyDescent="0.25">
      <c r="A230" t="s">
        <v>1658</v>
      </c>
      <c r="B230">
        <f>AVERAGE(V192,V206,V219)</f>
        <v>94.123686798680012</v>
      </c>
      <c r="C230">
        <f t="shared" ref="C230:I230" si="135">AVERAGE(W192,W206,W219)</f>
        <v>92.167165887939518</v>
      </c>
      <c r="D230">
        <f t="shared" si="135"/>
        <v>90.443734567267128</v>
      </c>
      <c r="E230">
        <f t="shared" si="135"/>
        <v>88.037612463063383</v>
      </c>
      <c r="F230">
        <f t="shared" si="135"/>
        <v>97.836986636028726</v>
      </c>
      <c r="G230">
        <f t="shared" si="135"/>
        <v>102.23009546899529</v>
      </c>
      <c r="H230">
        <f t="shared" si="135"/>
        <v>95.667733412734762</v>
      </c>
      <c r="I230">
        <f t="shared" si="135"/>
        <v>94.252382133501612</v>
      </c>
      <c r="K230" t="s">
        <v>1658</v>
      </c>
      <c r="L230">
        <f>STDEV(V219,V206,V192)/SQRT(3)</f>
        <v>4.571437025078489</v>
      </c>
      <c r="M230">
        <f t="shared" ref="M230:S230" si="136">STDEV(W219,W206,W192)/SQRT(3)</f>
        <v>9.7325923702882324</v>
      </c>
      <c r="N230">
        <f t="shared" si="136"/>
        <v>9.1255845621900455</v>
      </c>
      <c r="O230">
        <f t="shared" si="136"/>
        <v>2.5214972795057702</v>
      </c>
      <c r="P230">
        <f t="shared" si="136"/>
        <v>7.7236227273311</v>
      </c>
      <c r="Q230">
        <f t="shared" si="136"/>
        <v>8.9214879902114763</v>
      </c>
      <c r="R230">
        <f t="shared" si="136"/>
        <v>9.0699474488036262</v>
      </c>
      <c r="S230">
        <f t="shared" si="136"/>
        <v>3.7478925328515156</v>
      </c>
    </row>
    <row r="231" spans="1:19" x14ac:dyDescent="0.25">
      <c r="A231" t="s">
        <v>1659</v>
      </c>
      <c r="B231">
        <f t="shared" ref="B231:B235" si="137">AVERAGE(V193,V207,V220)</f>
        <v>101.23124840735291</v>
      </c>
      <c r="C231">
        <f t="shared" ref="C231:C235" si="138">AVERAGE(W193,W207,W220)</f>
        <v>100.00231882837403</v>
      </c>
      <c r="D231">
        <f t="shared" ref="D231:D235" si="139">AVERAGE(X193,X207,X220)</f>
        <v>90.314439080337706</v>
      </c>
      <c r="E231">
        <f t="shared" ref="E231:E235" si="140">AVERAGE(Y193,Y207,Y220)</f>
        <v>97.923267304741714</v>
      </c>
      <c r="F231">
        <f t="shared" ref="F231:F235" si="141">AVERAGE(Z193,Z207,Z220)</f>
        <v>100.24632351326869</v>
      </c>
      <c r="G231">
        <f t="shared" ref="G231:G235" si="142">AVERAGE(AA193,AA207,AA220)</f>
        <v>101.67781781480555</v>
      </c>
      <c r="H231">
        <f t="shared" ref="H231:H235" si="143">AVERAGE(AB193,AB207,AB220)</f>
        <v>101.79536239390256</v>
      </c>
      <c r="I231">
        <f t="shared" ref="I231:I235" si="144">AVERAGE(AC193,AC207,AC220)</f>
        <v>106.38811458609018</v>
      </c>
      <c r="K231" t="s">
        <v>1659</v>
      </c>
      <c r="L231">
        <f t="shared" ref="L231:L235" si="145">STDEV(V220,V207,V193)/SQRT(3)</f>
        <v>3.0119209429528162</v>
      </c>
      <c r="M231">
        <f t="shared" ref="M231:M235" si="146">STDEV(W220,W207,W193)/SQRT(3)</f>
        <v>2.3079843631545365</v>
      </c>
      <c r="N231">
        <f t="shared" ref="N231:N235" si="147">STDEV(X220,X207,X193)/SQRT(3)</f>
        <v>9.0902348049444761</v>
      </c>
      <c r="O231">
        <f t="shared" ref="O231:O235" si="148">STDEV(Y220,Y207,Y193)/SQRT(3)</f>
        <v>4.3798136014106657</v>
      </c>
      <c r="P231">
        <f t="shared" ref="P231:P235" si="149">STDEV(Z220,Z207,Z193)/SQRT(3)</f>
        <v>5.1979505787261964</v>
      </c>
      <c r="Q231">
        <f t="shared" ref="Q231:Q235" si="150">STDEV(AA220,AA207,AA193)/SQRT(3)</f>
        <v>4.5062604371258121</v>
      </c>
      <c r="R231">
        <f t="shared" ref="R231:R235" si="151">STDEV(AB220,AB207,AB193)/SQRT(3)</f>
        <v>5.136102890969819</v>
      </c>
      <c r="S231">
        <f t="shared" ref="S231:S235" si="152">STDEV(AC220,AC207,AC193)/SQRT(3)</f>
        <v>5.1984384698469635</v>
      </c>
    </row>
    <row r="232" spans="1:19" x14ac:dyDescent="0.25">
      <c r="A232" t="s">
        <v>1660</v>
      </c>
      <c r="B232">
        <f t="shared" si="137"/>
        <v>104.64506479396708</v>
      </c>
      <c r="C232">
        <f t="shared" si="138"/>
        <v>95.650219956473947</v>
      </c>
      <c r="D232">
        <f t="shared" si="139"/>
        <v>94.546269330515671</v>
      </c>
      <c r="E232">
        <f t="shared" si="140"/>
        <v>90.460955013426428</v>
      </c>
      <c r="F232">
        <f t="shared" si="141"/>
        <v>97.893082741111741</v>
      </c>
      <c r="G232">
        <f t="shared" si="142"/>
        <v>99.272140482078427</v>
      </c>
      <c r="H232">
        <f t="shared" si="143"/>
        <v>100.43801925397823</v>
      </c>
      <c r="I232">
        <f t="shared" si="144"/>
        <v>85.673944176177088</v>
      </c>
      <c r="K232" t="s">
        <v>1660</v>
      </c>
      <c r="L232">
        <f t="shared" si="145"/>
        <v>2.6391678673292382</v>
      </c>
      <c r="M232">
        <f t="shared" si="146"/>
        <v>6.268668598561419</v>
      </c>
      <c r="N232">
        <f t="shared" si="147"/>
        <v>8.962735531683327</v>
      </c>
      <c r="O232">
        <f t="shared" si="148"/>
        <v>7.99187980257435</v>
      </c>
      <c r="P232">
        <f t="shared" si="149"/>
        <v>5.5329625664053168</v>
      </c>
      <c r="Q232">
        <f t="shared" si="150"/>
        <v>5.9569993041094245</v>
      </c>
      <c r="R232">
        <f t="shared" si="151"/>
        <v>7.7129641322787856</v>
      </c>
      <c r="S232">
        <f t="shared" si="152"/>
        <v>17.036847709664602</v>
      </c>
    </row>
    <row r="233" spans="1:19" x14ac:dyDescent="0.25">
      <c r="A233" t="s">
        <v>1661</v>
      </c>
      <c r="B233">
        <f t="shared" si="137"/>
        <v>107.77501246101394</v>
      </c>
      <c r="C233">
        <f t="shared" si="138"/>
        <v>96.775757678212301</v>
      </c>
      <c r="D233">
        <f t="shared" si="139"/>
        <v>92.045817220212783</v>
      </c>
      <c r="E233">
        <f t="shared" si="140"/>
        <v>88.636194062300305</v>
      </c>
      <c r="F233">
        <f t="shared" si="141"/>
        <v>96.638282472489848</v>
      </c>
      <c r="G233">
        <f t="shared" si="142"/>
        <v>102.89562570053828</v>
      </c>
      <c r="H233">
        <f t="shared" si="143"/>
        <v>109.64144110831982</v>
      </c>
      <c r="I233">
        <f t="shared" si="144"/>
        <v>102.28394336869646</v>
      </c>
      <c r="K233" t="s">
        <v>1661</v>
      </c>
      <c r="L233">
        <f t="shared" si="145"/>
        <v>8.4470446988119079</v>
      </c>
      <c r="M233">
        <f t="shared" si="146"/>
        <v>2.5972295732324202</v>
      </c>
      <c r="N233">
        <f t="shared" si="147"/>
        <v>8.0044246992166492</v>
      </c>
      <c r="O233">
        <f t="shared" si="148"/>
        <v>9.560186160868847</v>
      </c>
      <c r="P233">
        <f t="shared" si="149"/>
        <v>3.213707238888126</v>
      </c>
      <c r="Q233">
        <f t="shared" si="150"/>
        <v>3.2219582036930245</v>
      </c>
      <c r="R233">
        <f t="shared" si="151"/>
        <v>10.044527683985457</v>
      </c>
      <c r="S233">
        <f t="shared" si="152"/>
        <v>3.561660478090634</v>
      </c>
    </row>
    <row r="234" spans="1:19" x14ac:dyDescent="0.25">
      <c r="A234" t="s">
        <v>1662</v>
      </c>
      <c r="B234">
        <f t="shared" si="137"/>
        <v>115.09336391842483</v>
      </c>
      <c r="C234">
        <f t="shared" si="138"/>
        <v>98.473926545199063</v>
      </c>
      <c r="D234">
        <f t="shared" si="139"/>
        <v>96.45124494711574</v>
      </c>
      <c r="E234">
        <f t="shared" si="140"/>
        <v>95.034406244490512</v>
      </c>
      <c r="F234">
        <f t="shared" si="141"/>
        <v>102.93175969771549</v>
      </c>
      <c r="G234">
        <f t="shared" si="142"/>
        <v>99.596313612333105</v>
      </c>
      <c r="H234">
        <f t="shared" si="143"/>
        <v>105.58224343385261</v>
      </c>
      <c r="I234">
        <f t="shared" si="144"/>
        <v>112.20624268194166</v>
      </c>
      <c r="K234" t="s">
        <v>1662</v>
      </c>
      <c r="L234">
        <f t="shared" si="145"/>
        <v>5.4794910587174739</v>
      </c>
      <c r="M234">
        <f t="shared" si="146"/>
        <v>4.8886195226077271</v>
      </c>
      <c r="N234">
        <f t="shared" si="147"/>
        <v>6.8956480556573156</v>
      </c>
      <c r="O234">
        <f t="shared" si="148"/>
        <v>7.7320994264610725</v>
      </c>
      <c r="P234">
        <f t="shared" si="149"/>
        <v>4.3486983412705298</v>
      </c>
      <c r="Q234">
        <f t="shared" si="150"/>
        <v>4.7148401466962193</v>
      </c>
      <c r="R234">
        <f t="shared" si="151"/>
        <v>6.4763445452647268</v>
      </c>
      <c r="S234">
        <f t="shared" si="152"/>
        <v>4.4712787718036386</v>
      </c>
    </row>
    <row r="235" spans="1:19" x14ac:dyDescent="0.25">
      <c r="A235" t="s">
        <v>1663</v>
      </c>
      <c r="B235">
        <f t="shared" si="137"/>
        <v>0.39563345230579444</v>
      </c>
      <c r="C235">
        <f t="shared" si="138"/>
        <v>96.522228926732268</v>
      </c>
      <c r="D235">
        <f t="shared" si="139"/>
        <v>96.077373652710321</v>
      </c>
      <c r="E235">
        <f t="shared" si="140"/>
        <v>102.72848024081974</v>
      </c>
      <c r="F235">
        <f t="shared" si="141"/>
        <v>101.15081199391589</v>
      </c>
      <c r="G235">
        <f t="shared" si="142"/>
        <v>102.64729947642394</v>
      </c>
      <c r="H235">
        <f t="shared" si="143"/>
        <v>95.28589281382115</v>
      </c>
      <c r="I235">
        <f t="shared" si="144"/>
        <v>102.5612109296233</v>
      </c>
      <c r="K235" t="s">
        <v>1663</v>
      </c>
      <c r="L235">
        <f t="shared" si="145"/>
        <v>0.17299541312748584</v>
      </c>
      <c r="M235">
        <f t="shared" si="146"/>
        <v>4.8262650170102654</v>
      </c>
      <c r="N235">
        <f t="shared" si="147"/>
        <v>5.5095365723207506</v>
      </c>
      <c r="O235">
        <f t="shared" si="148"/>
        <v>3.7931219673735117</v>
      </c>
      <c r="P235">
        <f t="shared" si="149"/>
        <v>3.0970027255708352</v>
      </c>
      <c r="Q235">
        <f t="shared" si="150"/>
        <v>2.7216547298609828</v>
      </c>
      <c r="R235">
        <f t="shared" si="151"/>
        <v>7.2716713785573495</v>
      </c>
      <c r="S235">
        <f t="shared" si="152"/>
        <v>3.8859752263702854</v>
      </c>
    </row>
    <row r="239" spans="1:19" x14ac:dyDescent="0.25">
      <c r="A239" s="55" t="s">
        <v>28</v>
      </c>
    </row>
    <row r="240" spans="1:19" x14ac:dyDescent="0.25">
      <c r="A240" s="37" t="s">
        <v>1806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1801</v>
      </c>
      <c r="B241">
        <f>$I$104</f>
        <v>98.533558727205943</v>
      </c>
      <c r="C241">
        <f>$I$166</f>
        <v>9.1236467993946846</v>
      </c>
      <c r="D241">
        <f>$I$230</f>
        <v>94.252382133501612</v>
      </c>
    </row>
    <row r="242" spans="1:4" x14ac:dyDescent="0.25">
      <c r="A242" t="s">
        <v>1802</v>
      </c>
      <c r="B242">
        <f>$H$104</f>
        <v>94.659566229260506</v>
      </c>
      <c r="C242">
        <f>$H$166</f>
        <v>8.5076635828489522</v>
      </c>
      <c r="D242">
        <f>$H$230</f>
        <v>95.667733412734762</v>
      </c>
    </row>
    <row r="243" spans="1:4" x14ac:dyDescent="0.25">
      <c r="A243" t="s">
        <v>1805</v>
      </c>
      <c r="B243">
        <f>$G$104</f>
        <v>107.81153887085304</v>
      </c>
      <c r="C243">
        <f>$G$166</f>
        <v>7.9823797278972366</v>
      </c>
      <c r="D243">
        <f>$G$230</f>
        <v>102.23009546899529</v>
      </c>
    </row>
    <row r="244" spans="1:4" x14ac:dyDescent="0.25">
      <c r="A244" t="s">
        <v>1804</v>
      </c>
      <c r="B244">
        <f>$F$104</f>
        <v>103.79885051434222</v>
      </c>
      <c r="C244">
        <f>$F$166</f>
        <v>9.5363462682214202</v>
      </c>
      <c r="D244">
        <f>$F$230</f>
        <v>97.836986636028726</v>
      </c>
    </row>
    <row r="245" spans="1:4" x14ac:dyDescent="0.25">
      <c r="A245" t="s">
        <v>1803</v>
      </c>
      <c r="B245">
        <f>$E$104</f>
        <v>76.397796983241562</v>
      </c>
      <c r="C245">
        <f>$E$166</f>
        <v>8.8898682016401249</v>
      </c>
      <c r="D245">
        <f>$E$230</f>
        <v>88.037612463063383</v>
      </c>
    </row>
    <row r="246" spans="1:4" x14ac:dyDescent="0.25">
      <c r="A246" t="s">
        <v>1779</v>
      </c>
      <c r="B246">
        <f>$D$104</f>
        <v>34.078414640014209</v>
      </c>
      <c r="C246">
        <f>$D$166</f>
        <v>9.6268298783493247</v>
      </c>
      <c r="D246">
        <f>$D$230</f>
        <v>90.443734567267128</v>
      </c>
    </row>
    <row r="247" spans="1:4" x14ac:dyDescent="0.25">
      <c r="A247" t="s">
        <v>1785</v>
      </c>
      <c r="B247">
        <f>$C$104</f>
        <v>28.052938938341338</v>
      </c>
      <c r="C247">
        <f>$C$166</f>
        <v>8.6960964689521862</v>
      </c>
      <c r="D247">
        <f>$C$230</f>
        <v>92.167165887939518</v>
      </c>
    </row>
    <row r="255" spans="1:4" x14ac:dyDescent="0.25">
      <c r="A255" s="55" t="s">
        <v>33</v>
      </c>
    </row>
    <row r="256" spans="1:4" x14ac:dyDescent="0.25">
      <c r="A256" s="37" t="s">
        <v>1806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1801</v>
      </c>
      <c r="B257">
        <f>$Q$104</f>
        <v>82.437495587985026</v>
      </c>
      <c r="C257">
        <f>$I$167</f>
        <v>9.6284892355265423</v>
      </c>
      <c r="D257">
        <f>$I$231</f>
        <v>106.38811458609018</v>
      </c>
    </row>
    <row r="258" spans="1:4" x14ac:dyDescent="0.25">
      <c r="A258" t="s">
        <v>1802</v>
      </c>
      <c r="B258">
        <f>$P$104</f>
        <v>86.197159290417062</v>
      </c>
      <c r="C258">
        <f>$H$167</f>
        <v>10.334263414352723</v>
      </c>
      <c r="D258">
        <f>$H$231</f>
        <v>101.79536239390256</v>
      </c>
    </row>
    <row r="259" spans="1:4" x14ac:dyDescent="0.25">
      <c r="A259" t="s">
        <v>1805</v>
      </c>
      <c r="B259">
        <f>$O$104</f>
        <v>85.326760521312167</v>
      </c>
      <c r="C259">
        <f>$G$167</f>
        <v>10.393636662447848</v>
      </c>
      <c r="D259">
        <f>$G$231</f>
        <v>101.67781781480555</v>
      </c>
    </row>
    <row r="260" spans="1:4" x14ac:dyDescent="0.25">
      <c r="A260" t="s">
        <v>1804</v>
      </c>
      <c r="B260">
        <f>$N$104</f>
        <v>91.444971694908858</v>
      </c>
      <c r="C260">
        <f>$F$167</f>
        <v>11.515975730514532</v>
      </c>
      <c r="D260">
        <f>$F$231</f>
        <v>100.24632351326869</v>
      </c>
    </row>
    <row r="261" spans="1:4" x14ac:dyDescent="0.25">
      <c r="A261" t="s">
        <v>1803</v>
      </c>
      <c r="B261">
        <f>$M$104</f>
        <v>85.255045223419316</v>
      </c>
      <c r="C261">
        <f>$E$167</f>
        <v>10.90240719623228</v>
      </c>
      <c r="D261">
        <f>$E$231</f>
        <v>97.923267304741714</v>
      </c>
    </row>
    <row r="262" spans="1:4" x14ac:dyDescent="0.25">
      <c r="A262" t="s">
        <v>1779</v>
      </c>
      <c r="B262">
        <f>$L$104</f>
        <v>79.305197457050525</v>
      </c>
      <c r="C262">
        <f>$D$167</f>
        <v>11.517759078251586</v>
      </c>
      <c r="D262">
        <f>$D$231</f>
        <v>90.314439080337706</v>
      </c>
    </row>
    <row r="263" spans="1:4" x14ac:dyDescent="0.25">
      <c r="A263" t="s">
        <v>1785</v>
      </c>
      <c r="B263">
        <f>$K$104</f>
        <v>52.187458221628198</v>
      </c>
      <c r="C263">
        <f>$C$167</f>
        <v>10.407770797171599</v>
      </c>
      <c r="D263">
        <f>$C$231</f>
        <v>100.00231882837403</v>
      </c>
    </row>
    <row r="272" spans="1:4" x14ac:dyDescent="0.25">
      <c r="A272" s="55" t="s">
        <v>38</v>
      </c>
    </row>
    <row r="273" spans="1:4" x14ac:dyDescent="0.25">
      <c r="A273" s="37" t="s">
        <v>1806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1801</v>
      </c>
      <c r="B274">
        <f>$Y$104</f>
        <v>81.285261714115933</v>
      </c>
      <c r="C274">
        <f>I168</f>
        <v>6.2652425012781805</v>
      </c>
      <c r="D274">
        <f>I232</f>
        <v>85.673944176177088</v>
      </c>
    </row>
    <row r="275" spans="1:4" x14ac:dyDescent="0.25">
      <c r="A275" t="s">
        <v>1802</v>
      </c>
      <c r="B275">
        <f>$X$104</f>
        <v>100.55841246015585</v>
      </c>
      <c r="C275">
        <f>H168</f>
        <v>8.5413875648065396</v>
      </c>
      <c r="D275">
        <f>H232</f>
        <v>100.43801925397823</v>
      </c>
    </row>
    <row r="276" spans="1:4" x14ac:dyDescent="0.25">
      <c r="A276" t="s">
        <v>1805</v>
      </c>
      <c r="B276">
        <f>$W$104</f>
        <v>93.316089589646865</v>
      </c>
      <c r="C276">
        <f>G168</f>
        <v>9.0465253254087497</v>
      </c>
      <c r="D276">
        <f>G232</f>
        <v>99.272140482078427</v>
      </c>
    </row>
    <row r="277" spans="1:4" x14ac:dyDescent="0.25">
      <c r="A277" t="s">
        <v>1804</v>
      </c>
      <c r="B277">
        <f>$V$104</f>
        <v>91.528235903617698</v>
      </c>
      <c r="C277">
        <f>F168</f>
        <v>10.898715434029064</v>
      </c>
      <c r="D277">
        <f>F232</f>
        <v>97.893082741111741</v>
      </c>
    </row>
    <row r="278" spans="1:4" x14ac:dyDescent="0.25">
      <c r="A278" t="s">
        <v>1803</v>
      </c>
      <c r="B278">
        <f>$U$104</f>
        <v>89.945093466905732</v>
      </c>
      <c r="C278">
        <f>E168</f>
        <v>9.7875888649955183</v>
      </c>
      <c r="D278">
        <f>E232</f>
        <v>90.460955013426428</v>
      </c>
    </row>
    <row r="279" spans="1:4" x14ac:dyDescent="0.25">
      <c r="A279" t="s">
        <v>1779</v>
      </c>
      <c r="B279">
        <f>$T$104</f>
        <v>74.171184725612122</v>
      </c>
      <c r="C279">
        <f>D168</f>
        <v>11.312954335022523</v>
      </c>
      <c r="D279">
        <f>D232</f>
        <v>94.546269330515671</v>
      </c>
    </row>
    <row r="280" spans="1:4" x14ac:dyDescent="0.25">
      <c r="A280" t="s">
        <v>1785</v>
      </c>
      <c r="B280">
        <f>$S$104</f>
        <v>86.420829812012428</v>
      </c>
      <c r="C280">
        <f>C168</f>
        <v>9.5815350573119922</v>
      </c>
      <c r="D280">
        <f>C232</f>
        <v>95.650219956473947</v>
      </c>
    </row>
    <row r="288" spans="1:4" x14ac:dyDescent="0.25">
      <c r="A288" s="50" t="s">
        <v>43</v>
      </c>
    </row>
    <row r="289" spans="1:4" x14ac:dyDescent="0.25">
      <c r="A289" s="37" t="s">
        <v>1806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1801</v>
      </c>
      <c r="B290">
        <f>$AG$104</f>
        <v>71.95578253629877</v>
      </c>
      <c r="C290">
        <f>I169</f>
        <v>8.0322966762917201</v>
      </c>
      <c r="D290">
        <f>I233</f>
        <v>102.28394336869646</v>
      </c>
    </row>
    <row r="291" spans="1:4" x14ac:dyDescent="0.25">
      <c r="A291" t="s">
        <v>1802</v>
      </c>
      <c r="B291">
        <f>$AF$104</f>
        <v>93.316203621462549</v>
      </c>
      <c r="C291">
        <f>H169</f>
        <v>13.089544670701327</v>
      </c>
      <c r="D291">
        <f>H233</f>
        <v>109.64144110831982</v>
      </c>
    </row>
    <row r="292" spans="1:4" x14ac:dyDescent="0.25">
      <c r="A292" t="s">
        <v>1805</v>
      </c>
      <c r="B292">
        <f>$AE$104</f>
        <v>93.41983708682865</v>
      </c>
      <c r="C292">
        <f>G169</f>
        <v>10.873976592302027</v>
      </c>
      <c r="D292">
        <f>G233</f>
        <v>102.89562570053828</v>
      </c>
    </row>
    <row r="293" spans="1:4" x14ac:dyDescent="0.25">
      <c r="A293" t="s">
        <v>1804</v>
      </c>
      <c r="B293">
        <f>$AD$104</f>
        <v>100.60763306941647</v>
      </c>
      <c r="C293">
        <f>F169</f>
        <v>10.406888833135389</v>
      </c>
      <c r="D293">
        <f>F233</f>
        <v>96.638282472489848</v>
      </c>
    </row>
    <row r="294" spans="1:4" x14ac:dyDescent="0.25">
      <c r="A294" t="s">
        <v>1803</v>
      </c>
      <c r="B294">
        <f>$AC$104</f>
        <v>97.833389269808364</v>
      </c>
      <c r="C294">
        <f>E169</f>
        <v>10.504201656784803</v>
      </c>
      <c r="D294">
        <f>E233</f>
        <v>88.636194062300305</v>
      </c>
    </row>
    <row r="295" spans="1:4" x14ac:dyDescent="0.25">
      <c r="A295" t="s">
        <v>1779</v>
      </c>
      <c r="B295">
        <f>$AB$104</f>
        <v>76.346888856989565</v>
      </c>
      <c r="C295">
        <f>D169</f>
        <v>10.668369958387672</v>
      </c>
      <c r="D295">
        <f>D233</f>
        <v>92.045817220212783</v>
      </c>
    </row>
    <row r="296" spans="1:4" x14ac:dyDescent="0.25">
      <c r="A296" t="s">
        <v>1785</v>
      </c>
      <c r="B296">
        <f>$AA$104</f>
        <v>10.164640405156602</v>
      </c>
      <c r="C296">
        <f>C169</f>
        <v>9.5258437799932913</v>
      </c>
      <c r="D296">
        <f>C233</f>
        <v>96.775757678212301</v>
      </c>
    </row>
    <row r="306" spans="1:4" x14ac:dyDescent="0.25">
      <c r="A306" s="54" t="s">
        <v>48</v>
      </c>
      <c r="B306" s="57" t="s">
        <v>1876</v>
      </c>
    </row>
    <row r="307" spans="1:4" x14ac:dyDescent="0.25">
      <c r="A307" s="37" t="s">
        <v>1806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1801</v>
      </c>
      <c r="B308">
        <f>AO104</f>
        <v>79.500574604797691</v>
      </c>
      <c r="C308">
        <f>I170</f>
        <v>8.3190786260761662</v>
      </c>
      <c r="D308">
        <f>I234</f>
        <v>112.20624268194166</v>
      </c>
    </row>
    <row r="309" spans="1:4" x14ac:dyDescent="0.25">
      <c r="A309" t="s">
        <v>1802</v>
      </c>
      <c r="B309">
        <f>AN104</f>
        <v>74.998590294011123</v>
      </c>
      <c r="C309">
        <f>H170</f>
        <v>7.4586996982505154</v>
      </c>
      <c r="D309">
        <f>H234</f>
        <v>105.58224343385261</v>
      </c>
    </row>
    <row r="310" spans="1:4" x14ac:dyDescent="0.25">
      <c r="A310" t="s">
        <v>1805</v>
      </c>
      <c r="B310">
        <f>AM104</f>
        <v>80.356875956282536</v>
      </c>
      <c r="C310">
        <f>G170</f>
        <v>10.668034838895119</v>
      </c>
      <c r="D310">
        <f>G234</f>
        <v>99.596313612333105</v>
      </c>
    </row>
    <row r="311" spans="1:4" x14ac:dyDescent="0.25">
      <c r="A311" t="s">
        <v>1804</v>
      </c>
      <c r="B311">
        <f>$AL$104</f>
        <v>56.392512290049517</v>
      </c>
      <c r="C311">
        <f>F170</f>
        <v>10.289889691771217</v>
      </c>
      <c r="D311">
        <f>F234</f>
        <v>102.93175969771549</v>
      </c>
    </row>
    <row r="312" spans="1:4" x14ac:dyDescent="0.25">
      <c r="A312" t="s">
        <v>1803</v>
      </c>
      <c r="B312">
        <f>$AK$104</f>
        <v>59.964844027767533</v>
      </c>
      <c r="C312">
        <f>E170</f>
        <v>9.8988863152697952</v>
      </c>
      <c r="D312">
        <f>E234</f>
        <v>95.034406244490512</v>
      </c>
    </row>
    <row r="313" spans="1:4" x14ac:dyDescent="0.25">
      <c r="A313" t="s">
        <v>1779</v>
      </c>
      <c r="B313">
        <f>$AJ$104</f>
        <v>15.297690380107339</v>
      </c>
      <c r="C313">
        <f>D170</f>
        <v>9.388956901421226</v>
      </c>
      <c r="D313">
        <f>D234</f>
        <v>96.45124494711574</v>
      </c>
    </row>
    <row r="314" spans="1:4" x14ac:dyDescent="0.25">
      <c r="A314" t="s">
        <v>1785</v>
      </c>
      <c r="B314">
        <f>$AI$104</f>
        <v>0</v>
      </c>
      <c r="C314">
        <f>C170</f>
        <v>9.3421059309695966</v>
      </c>
      <c r="D314">
        <f>C234</f>
        <v>98.473926545199063</v>
      </c>
    </row>
    <row r="324" spans="1:4" x14ac:dyDescent="0.25">
      <c r="A324" s="55" t="s">
        <v>53</v>
      </c>
    </row>
    <row r="325" spans="1:4" x14ac:dyDescent="0.25">
      <c r="A325" s="37" t="s">
        <v>1806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1801</v>
      </c>
      <c r="B326">
        <f>AW104</f>
        <v>93.70333361047399</v>
      </c>
      <c r="C326">
        <f>I171</f>
        <v>9.393459653846401</v>
      </c>
      <c r="D326">
        <f>I235</f>
        <v>102.5612109296233</v>
      </c>
    </row>
    <row r="327" spans="1:4" x14ac:dyDescent="0.25">
      <c r="A327" t="s">
        <v>1802</v>
      </c>
      <c r="B327">
        <f>AV104</f>
        <v>97.260811922738938</v>
      </c>
      <c r="C327">
        <f>H171</f>
        <v>8.0815483756137585</v>
      </c>
      <c r="D327">
        <f>H235</f>
        <v>95.28589281382115</v>
      </c>
    </row>
    <row r="328" spans="1:4" x14ac:dyDescent="0.25">
      <c r="A328" t="s">
        <v>1805</v>
      </c>
      <c r="B328">
        <f>AU104</f>
        <v>98.505484944652792</v>
      </c>
      <c r="C328">
        <f>G171</f>
        <v>7.8329776958532564</v>
      </c>
      <c r="D328">
        <f>G235</f>
        <v>102.64729947642394</v>
      </c>
    </row>
    <row r="329" spans="1:4" x14ac:dyDescent="0.25">
      <c r="A329" t="s">
        <v>1804</v>
      </c>
      <c r="B329">
        <f>AT104</f>
        <v>93.083913646270346</v>
      </c>
      <c r="C329">
        <f>F171</f>
        <v>7.5183681327945386</v>
      </c>
      <c r="D329">
        <f>F235</f>
        <v>101.15081199391589</v>
      </c>
    </row>
    <row r="330" spans="1:4" x14ac:dyDescent="0.25">
      <c r="A330" t="s">
        <v>1803</v>
      </c>
      <c r="B330">
        <f>AS104</f>
        <v>94.327080118552445</v>
      </c>
      <c r="C330">
        <f>E171</f>
        <v>7.9078385778252889</v>
      </c>
      <c r="D330">
        <f>E235</f>
        <v>102.72848024081974</v>
      </c>
    </row>
    <row r="331" spans="1:4" x14ac:dyDescent="0.25">
      <c r="A331" t="s">
        <v>1779</v>
      </c>
      <c r="B331">
        <f>AR104</f>
        <v>60.104892290504289</v>
      </c>
      <c r="C331">
        <f>D171</f>
        <v>8.6843760193768222</v>
      </c>
      <c r="D331">
        <f>D235</f>
        <v>96.077373652710321</v>
      </c>
    </row>
    <row r="332" spans="1:4" x14ac:dyDescent="0.25">
      <c r="A332" t="s">
        <v>1785</v>
      </c>
      <c r="B332">
        <f>$AQ$104</f>
        <v>30.466358371618753</v>
      </c>
      <c r="C332">
        <f>C171</f>
        <v>7.362662911526126</v>
      </c>
      <c r="D332">
        <f>C235</f>
        <v>96.522228926732268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83:D183"/>
    <mergeCell ref="B120:D120"/>
    <mergeCell ref="C119:I119"/>
    <mergeCell ref="C177:I177"/>
    <mergeCell ref="C178:I178"/>
    <mergeCell ref="C179:I179"/>
    <mergeCell ref="C180:I18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W332"/>
  <sheetViews>
    <sheetView topLeftCell="A97" workbookViewId="0">
      <selection activeCell="A108" sqref="A108:B110"/>
    </sheetView>
  </sheetViews>
  <sheetFormatPr defaultRowHeight="15" x14ac:dyDescent="0.25"/>
  <cols>
    <col min="2" max="2" width="9.7109375" bestFit="1" customWidth="1"/>
  </cols>
  <sheetData>
    <row r="1" spans="1:12" x14ac:dyDescent="0.25">
      <c r="A1" s="7" t="s">
        <v>1677</v>
      </c>
      <c r="B1" s="17"/>
      <c r="I1" s="7" t="s">
        <v>1678</v>
      </c>
      <c r="J1" t="s">
        <v>1840</v>
      </c>
      <c r="K1" s="7" t="s">
        <v>1679</v>
      </c>
      <c r="L1" t="s">
        <v>1843</v>
      </c>
    </row>
    <row r="2" spans="1:12" x14ac:dyDescent="0.25">
      <c r="A2" s="7" t="s">
        <v>1680</v>
      </c>
      <c r="B2" s="17"/>
      <c r="J2" t="s">
        <v>1841</v>
      </c>
      <c r="L2" t="s">
        <v>1844</v>
      </c>
    </row>
    <row r="3" spans="1:12" x14ac:dyDescent="0.25">
      <c r="A3" s="49" t="s">
        <v>1681</v>
      </c>
      <c r="B3" s="17">
        <v>42178</v>
      </c>
      <c r="C3" s="17"/>
      <c r="J3" t="s">
        <v>1842</v>
      </c>
      <c r="L3" t="s">
        <v>1845</v>
      </c>
    </row>
    <row r="4" spans="1:12" x14ac:dyDescent="0.25">
      <c r="A4" s="7" t="s">
        <v>1682</v>
      </c>
      <c r="B4" s="17">
        <v>42165</v>
      </c>
      <c r="C4" s="17"/>
      <c r="I4" s="7" t="s">
        <v>1683</v>
      </c>
      <c r="J4" t="s">
        <v>1874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56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61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66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71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76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81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54</v>
      </c>
      <c r="C23">
        <v>20</v>
      </c>
      <c r="D23" t="s">
        <v>56</v>
      </c>
      <c r="E23">
        <v>20147</v>
      </c>
      <c r="F23" t="s">
        <v>57</v>
      </c>
      <c r="G23" t="s">
        <v>58</v>
      </c>
      <c r="H23">
        <v>119.13</v>
      </c>
      <c r="I23">
        <v>23.8</v>
      </c>
    </row>
    <row r="24" spans="1:9" x14ac:dyDescent="0.25">
      <c r="A24" t="s">
        <v>1</v>
      </c>
      <c r="B24" t="s">
        <v>59</v>
      </c>
      <c r="C24">
        <v>20</v>
      </c>
      <c r="D24" t="s">
        <v>61</v>
      </c>
      <c r="E24">
        <v>34961</v>
      </c>
      <c r="F24" t="s">
        <v>62</v>
      </c>
      <c r="G24" t="s">
        <v>63</v>
      </c>
      <c r="H24">
        <v>252.72</v>
      </c>
      <c r="I24">
        <v>50.5</v>
      </c>
    </row>
    <row r="25" spans="1:9" x14ac:dyDescent="0.25">
      <c r="A25" t="s">
        <v>1</v>
      </c>
      <c r="B25" t="s">
        <v>64</v>
      </c>
      <c r="C25">
        <v>18.3</v>
      </c>
      <c r="D25" t="s">
        <v>66</v>
      </c>
      <c r="E25">
        <v>21301</v>
      </c>
      <c r="F25" t="s">
        <v>67</v>
      </c>
      <c r="G25" t="s">
        <v>68</v>
      </c>
      <c r="H25">
        <v>563.63800000000003</v>
      </c>
      <c r="I25">
        <v>112.7</v>
      </c>
    </row>
    <row r="26" spans="1:9" x14ac:dyDescent="0.25">
      <c r="A26" t="s">
        <v>1</v>
      </c>
      <c r="B26" t="s">
        <v>69</v>
      </c>
      <c r="C26">
        <v>20</v>
      </c>
      <c r="D26" t="s">
        <v>71</v>
      </c>
      <c r="E26">
        <v>24845</v>
      </c>
      <c r="F26" t="s">
        <v>72</v>
      </c>
      <c r="G26" t="s">
        <v>73</v>
      </c>
      <c r="H26">
        <v>399.43700000000001</v>
      </c>
      <c r="I26">
        <v>79.88</v>
      </c>
    </row>
    <row r="27" spans="1:9" x14ac:dyDescent="0.25">
      <c r="A27" t="s">
        <v>1</v>
      </c>
      <c r="B27" t="s">
        <v>74</v>
      </c>
      <c r="C27">
        <v>20</v>
      </c>
      <c r="D27" t="s">
        <v>76</v>
      </c>
      <c r="E27">
        <v>24320</v>
      </c>
      <c r="F27" t="s">
        <v>77</v>
      </c>
      <c r="G27" t="s">
        <v>78</v>
      </c>
      <c r="H27">
        <v>215.89</v>
      </c>
      <c r="I27">
        <v>43.17</v>
      </c>
    </row>
    <row r="28" spans="1:9" x14ac:dyDescent="0.25">
      <c r="A28" t="s">
        <v>1</v>
      </c>
      <c r="B28" t="s">
        <v>79</v>
      </c>
      <c r="C28">
        <v>20</v>
      </c>
      <c r="D28" t="s">
        <v>81</v>
      </c>
      <c r="E28">
        <v>22442</v>
      </c>
      <c r="F28" t="s">
        <v>82</v>
      </c>
      <c r="G28" t="s">
        <v>83</v>
      </c>
      <c r="H28">
        <v>242.31200000000001</v>
      </c>
      <c r="I28">
        <v>48.4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1840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1856</v>
      </c>
    </row>
    <row r="36" spans="1:49" x14ac:dyDescent="0.25">
      <c r="A36" t="s">
        <v>1709</v>
      </c>
      <c r="B36" s="38">
        <v>42178.107673611114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8</v>
      </c>
      <c r="C40">
        <v>14</v>
      </c>
      <c r="D40">
        <v>5</v>
      </c>
      <c r="E40">
        <v>9</v>
      </c>
      <c r="F40">
        <v>7</v>
      </c>
      <c r="G40">
        <v>7</v>
      </c>
      <c r="H40">
        <v>10</v>
      </c>
      <c r="I40">
        <v>4</v>
      </c>
      <c r="J40">
        <v>11</v>
      </c>
      <c r="K40">
        <v>15</v>
      </c>
      <c r="L40">
        <v>16</v>
      </c>
      <c r="M40">
        <v>13</v>
      </c>
      <c r="N40">
        <v>11</v>
      </c>
      <c r="O40">
        <v>13</v>
      </c>
      <c r="P40">
        <v>12</v>
      </c>
      <c r="Q40">
        <v>8</v>
      </c>
      <c r="R40">
        <v>11</v>
      </c>
      <c r="S40">
        <v>14</v>
      </c>
      <c r="T40">
        <v>11</v>
      </c>
      <c r="U40">
        <v>14</v>
      </c>
      <c r="V40">
        <v>10</v>
      </c>
      <c r="W40">
        <v>11</v>
      </c>
      <c r="X40">
        <v>0</v>
      </c>
      <c r="Y40">
        <v>13</v>
      </c>
      <c r="Z40">
        <v>9</v>
      </c>
      <c r="AA40">
        <v>12</v>
      </c>
      <c r="AB40">
        <v>14</v>
      </c>
      <c r="AC40">
        <v>13</v>
      </c>
      <c r="AD40">
        <v>7</v>
      </c>
      <c r="AE40">
        <v>14</v>
      </c>
      <c r="AF40">
        <v>4</v>
      </c>
      <c r="AG40">
        <v>11</v>
      </c>
      <c r="AH40">
        <v>14</v>
      </c>
      <c r="AI40">
        <v>13</v>
      </c>
      <c r="AJ40">
        <v>14</v>
      </c>
      <c r="AK40">
        <v>10</v>
      </c>
      <c r="AL40">
        <v>11</v>
      </c>
      <c r="AM40">
        <v>11</v>
      </c>
      <c r="AN40">
        <v>14</v>
      </c>
      <c r="AO40">
        <v>10</v>
      </c>
      <c r="AP40">
        <v>9</v>
      </c>
      <c r="AQ40">
        <v>11</v>
      </c>
      <c r="AR40">
        <v>13</v>
      </c>
      <c r="AS40">
        <v>13</v>
      </c>
      <c r="AT40">
        <v>11</v>
      </c>
      <c r="AU40">
        <v>12</v>
      </c>
      <c r="AV40">
        <v>13</v>
      </c>
      <c r="AW40">
        <v>12</v>
      </c>
    </row>
    <row r="41" spans="1:49" x14ac:dyDescent="0.25">
      <c r="A41" t="s">
        <v>1764</v>
      </c>
      <c r="B41">
        <v>20.666</v>
      </c>
      <c r="C41">
        <v>156.221</v>
      </c>
      <c r="D41">
        <v>18.73</v>
      </c>
      <c r="E41">
        <v>12.467000000000001</v>
      </c>
      <c r="F41">
        <v>36.789000000000001</v>
      </c>
      <c r="G41">
        <v>76.067999999999998</v>
      </c>
      <c r="H41">
        <v>23.655000000000001</v>
      </c>
      <c r="I41">
        <v>25.875</v>
      </c>
      <c r="J41">
        <v>28.609000000000002</v>
      </c>
      <c r="K41">
        <v>70.427000000000007</v>
      </c>
      <c r="L41">
        <v>46.186</v>
      </c>
      <c r="M41">
        <v>92.1</v>
      </c>
      <c r="N41">
        <v>94.555000000000007</v>
      </c>
      <c r="O41">
        <v>69.745999999999995</v>
      </c>
      <c r="P41">
        <v>46.856000000000002</v>
      </c>
      <c r="Q41">
        <v>32.191000000000003</v>
      </c>
      <c r="R41">
        <v>41.314</v>
      </c>
      <c r="S41">
        <v>56.35</v>
      </c>
      <c r="T41">
        <v>69.076999999999998</v>
      </c>
      <c r="U41">
        <v>72.23</v>
      </c>
      <c r="V41">
        <v>70.2</v>
      </c>
      <c r="W41">
        <v>177.63900000000001</v>
      </c>
      <c r="X41">
        <v>0</v>
      </c>
      <c r="Y41">
        <v>109.408</v>
      </c>
      <c r="Z41">
        <v>48.4</v>
      </c>
      <c r="AA41">
        <v>69.724999999999994</v>
      </c>
      <c r="AB41">
        <v>80.995000000000005</v>
      </c>
      <c r="AC41">
        <v>62.81</v>
      </c>
      <c r="AD41">
        <v>248.69300000000001</v>
      </c>
      <c r="AE41">
        <v>166.89099999999999</v>
      </c>
      <c r="AF41">
        <v>46.244</v>
      </c>
      <c r="AG41">
        <v>64.584000000000003</v>
      </c>
      <c r="AH41">
        <v>25.2</v>
      </c>
      <c r="AI41">
        <v>82.055999999999997</v>
      </c>
      <c r="AJ41">
        <v>55.929000000000002</v>
      </c>
      <c r="AK41">
        <v>83.802999999999997</v>
      </c>
      <c r="AL41">
        <v>69.72</v>
      </c>
      <c r="AM41">
        <v>110.864</v>
      </c>
      <c r="AN41">
        <v>45.524999999999999</v>
      </c>
      <c r="AO41">
        <v>62.805</v>
      </c>
      <c r="AP41">
        <v>58.883000000000003</v>
      </c>
      <c r="AQ41">
        <v>48.841000000000001</v>
      </c>
      <c r="AR41">
        <v>54.246000000000002</v>
      </c>
      <c r="AS41">
        <v>82.016999999999996</v>
      </c>
      <c r="AT41">
        <v>68.933999999999997</v>
      </c>
      <c r="AU41">
        <v>65.484999999999999</v>
      </c>
      <c r="AV41">
        <v>61.674999999999997</v>
      </c>
      <c r="AW41">
        <v>55.902000000000001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1855</v>
      </c>
    </row>
    <row r="44" spans="1:49" x14ac:dyDescent="0.25">
      <c r="A44" t="s">
        <v>1709</v>
      </c>
      <c r="B44" s="38">
        <v>42178.107673611114</v>
      </c>
    </row>
    <row r="45" spans="1:49" x14ac:dyDescent="0.25">
      <c r="A45" t="s">
        <v>1710</v>
      </c>
      <c r="B45">
        <v>2401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8</v>
      </c>
      <c r="C48">
        <v>14</v>
      </c>
      <c r="D48">
        <v>4</v>
      </c>
      <c r="E48">
        <v>8</v>
      </c>
      <c r="F48">
        <v>7</v>
      </c>
      <c r="G48">
        <v>8</v>
      </c>
      <c r="H48">
        <v>9</v>
      </c>
      <c r="I48">
        <v>3</v>
      </c>
      <c r="J48">
        <v>11</v>
      </c>
      <c r="K48">
        <v>12</v>
      </c>
      <c r="L48">
        <v>14</v>
      </c>
      <c r="M48">
        <v>13</v>
      </c>
      <c r="N48">
        <v>11</v>
      </c>
      <c r="O48">
        <v>13</v>
      </c>
      <c r="P48">
        <v>9</v>
      </c>
      <c r="Q48">
        <v>8</v>
      </c>
      <c r="R48">
        <v>10</v>
      </c>
      <c r="S48">
        <v>1</v>
      </c>
      <c r="T48">
        <v>7</v>
      </c>
      <c r="U48">
        <v>10</v>
      </c>
      <c r="V48">
        <v>9</v>
      </c>
      <c r="W48">
        <v>11</v>
      </c>
      <c r="X48">
        <v>0</v>
      </c>
      <c r="Y48">
        <v>13</v>
      </c>
      <c r="Z48">
        <v>10</v>
      </c>
      <c r="AA48">
        <v>13</v>
      </c>
      <c r="AB48">
        <v>13</v>
      </c>
      <c r="AC48">
        <v>12</v>
      </c>
      <c r="AD48">
        <v>6</v>
      </c>
      <c r="AE48">
        <v>12</v>
      </c>
      <c r="AF48">
        <v>4</v>
      </c>
      <c r="AG48">
        <v>10</v>
      </c>
      <c r="AH48">
        <v>13</v>
      </c>
      <c r="AI48">
        <v>12</v>
      </c>
      <c r="AJ48">
        <v>14</v>
      </c>
      <c r="AK48">
        <v>11</v>
      </c>
      <c r="AL48">
        <v>11</v>
      </c>
      <c r="AM48">
        <v>10</v>
      </c>
      <c r="AN48">
        <v>14</v>
      </c>
      <c r="AO48">
        <v>10</v>
      </c>
      <c r="AP48">
        <v>0</v>
      </c>
      <c r="AQ48">
        <v>0</v>
      </c>
      <c r="AR48">
        <v>6</v>
      </c>
      <c r="AS48">
        <v>12</v>
      </c>
      <c r="AT48">
        <v>11</v>
      </c>
      <c r="AU48">
        <v>12</v>
      </c>
      <c r="AV48">
        <v>13</v>
      </c>
      <c r="AW48">
        <v>11</v>
      </c>
    </row>
    <row r="49" spans="1:49" x14ac:dyDescent="0.25">
      <c r="A49" t="s">
        <v>1764</v>
      </c>
      <c r="B49">
        <v>24.602</v>
      </c>
      <c r="C49">
        <v>148.172</v>
      </c>
      <c r="D49">
        <v>23.870999999999999</v>
      </c>
      <c r="E49">
        <v>13.95</v>
      </c>
      <c r="F49">
        <v>30.091000000000001</v>
      </c>
      <c r="G49">
        <v>72.766999999999996</v>
      </c>
      <c r="H49">
        <v>23.579000000000001</v>
      </c>
      <c r="I49">
        <v>43.506999999999998</v>
      </c>
      <c r="J49">
        <v>33.033999999999999</v>
      </c>
      <c r="K49">
        <v>49.844000000000001</v>
      </c>
      <c r="L49">
        <v>30.681999999999999</v>
      </c>
      <c r="M49">
        <v>89.564999999999998</v>
      </c>
      <c r="N49">
        <v>64.432000000000002</v>
      </c>
      <c r="O49">
        <v>67.010999999999996</v>
      </c>
      <c r="P49">
        <v>47.960999999999999</v>
      </c>
      <c r="Q49">
        <v>30.881</v>
      </c>
      <c r="R49">
        <v>43.034999999999997</v>
      </c>
      <c r="S49">
        <v>11.945</v>
      </c>
      <c r="T49">
        <v>19.516999999999999</v>
      </c>
      <c r="U49">
        <v>41.667999999999999</v>
      </c>
      <c r="V49">
        <v>50.557000000000002</v>
      </c>
      <c r="W49">
        <v>166.01300000000001</v>
      </c>
      <c r="X49">
        <v>0</v>
      </c>
      <c r="Y49">
        <v>114.994</v>
      </c>
      <c r="Z49">
        <v>72.564999999999998</v>
      </c>
      <c r="AA49">
        <v>114.306</v>
      </c>
      <c r="AB49">
        <v>68.951999999999998</v>
      </c>
      <c r="AC49">
        <v>46.11</v>
      </c>
      <c r="AD49">
        <v>159.86699999999999</v>
      </c>
      <c r="AE49">
        <v>171.46799999999999</v>
      </c>
      <c r="AF49">
        <v>45.45</v>
      </c>
      <c r="AG49">
        <v>70.721000000000004</v>
      </c>
      <c r="AH49">
        <v>63.143000000000001</v>
      </c>
      <c r="AI49">
        <v>69.945999999999998</v>
      </c>
      <c r="AJ49">
        <v>45.804000000000002</v>
      </c>
      <c r="AK49">
        <v>73.073999999999998</v>
      </c>
      <c r="AL49">
        <v>76.849999999999994</v>
      </c>
      <c r="AM49">
        <v>127.574</v>
      </c>
      <c r="AN49">
        <v>43.634</v>
      </c>
      <c r="AO49">
        <v>61.05</v>
      </c>
      <c r="AP49">
        <v>0</v>
      </c>
      <c r="AQ49">
        <v>0</v>
      </c>
      <c r="AR49">
        <v>65.998000000000005</v>
      </c>
      <c r="AS49">
        <v>65.171000000000006</v>
      </c>
      <c r="AT49">
        <v>60.08</v>
      </c>
      <c r="AU49">
        <v>59.287999999999997</v>
      </c>
      <c r="AV49">
        <v>61.313000000000002</v>
      </c>
      <c r="AW49">
        <v>65.653999999999996</v>
      </c>
    </row>
    <row r="51" spans="1:49" x14ac:dyDescent="0.25">
      <c r="A51" s="7" t="s">
        <v>1841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1857</v>
      </c>
    </row>
    <row r="54" spans="1:49" x14ac:dyDescent="0.25">
      <c r="A54" t="s">
        <v>1709</v>
      </c>
      <c r="B54" s="38">
        <v>42178.107673611114</v>
      </c>
    </row>
    <row r="55" spans="1:49" x14ac:dyDescent="0.25">
      <c r="A55" t="s">
        <v>1710</v>
      </c>
      <c r="B55">
        <v>2404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11</v>
      </c>
      <c r="C58">
        <v>14</v>
      </c>
      <c r="D58">
        <v>10</v>
      </c>
      <c r="E58">
        <v>9</v>
      </c>
      <c r="F58">
        <v>10</v>
      </c>
      <c r="G58">
        <v>8</v>
      </c>
      <c r="H58">
        <v>9</v>
      </c>
      <c r="I58">
        <v>9</v>
      </c>
      <c r="J58">
        <v>11</v>
      </c>
      <c r="K58">
        <v>14</v>
      </c>
      <c r="L58">
        <v>13</v>
      </c>
      <c r="M58">
        <v>10</v>
      </c>
      <c r="N58">
        <v>11</v>
      </c>
      <c r="O58">
        <v>12</v>
      </c>
      <c r="P58">
        <v>12</v>
      </c>
      <c r="Q58">
        <v>12</v>
      </c>
      <c r="R58">
        <v>9</v>
      </c>
      <c r="S58">
        <v>11</v>
      </c>
      <c r="T58">
        <v>14</v>
      </c>
      <c r="U58">
        <v>14</v>
      </c>
      <c r="V58">
        <v>14</v>
      </c>
      <c r="W58">
        <v>13</v>
      </c>
      <c r="X58">
        <v>10</v>
      </c>
      <c r="Y58">
        <v>10</v>
      </c>
      <c r="Z58">
        <v>8</v>
      </c>
      <c r="AA58">
        <v>9</v>
      </c>
      <c r="AB58">
        <v>15</v>
      </c>
      <c r="AC58">
        <v>15</v>
      </c>
      <c r="AD58">
        <v>13</v>
      </c>
      <c r="AE58">
        <v>12</v>
      </c>
      <c r="AF58">
        <v>10</v>
      </c>
      <c r="AG58">
        <v>10</v>
      </c>
      <c r="AH58">
        <v>10</v>
      </c>
      <c r="AI58">
        <v>14</v>
      </c>
      <c r="AJ58">
        <v>8</v>
      </c>
      <c r="AK58">
        <v>10</v>
      </c>
      <c r="AL58">
        <v>6</v>
      </c>
      <c r="AM58">
        <v>12</v>
      </c>
      <c r="AN58">
        <v>11</v>
      </c>
      <c r="AO58">
        <v>9</v>
      </c>
      <c r="AP58">
        <v>8</v>
      </c>
      <c r="AQ58">
        <v>9</v>
      </c>
      <c r="AR58">
        <v>9</v>
      </c>
      <c r="AS58">
        <v>7</v>
      </c>
      <c r="AT58">
        <v>12</v>
      </c>
      <c r="AU58">
        <v>11</v>
      </c>
      <c r="AV58">
        <v>11</v>
      </c>
      <c r="AW58">
        <v>12</v>
      </c>
    </row>
    <row r="59" spans="1:49" x14ac:dyDescent="0.25">
      <c r="A59" t="s">
        <v>1764</v>
      </c>
      <c r="B59">
        <v>25.635000000000002</v>
      </c>
      <c r="C59">
        <v>53.820999999999998</v>
      </c>
      <c r="D59">
        <v>23.867999999999999</v>
      </c>
      <c r="E59">
        <v>40.252000000000002</v>
      </c>
      <c r="F59">
        <v>20.376000000000001</v>
      </c>
      <c r="G59">
        <v>42.389000000000003</v>
      </c>
      <c r="H59">
        <v>21.425000000000001</v>
      </c>
      <c r="I59">
        <v>50.96</v>
      </c>
      <c r="J59">
        <v>18.948</v>
      </c>
      <c r="K59">
        <v>50.008000000000003</v>
      </c>
      <c r="L59">
        <v>65.236999999999995</v>
      </c>
      <c r="M59">
        <v>39.167000000000002</v>
      </c>
      <c r="N59">
        <v>34.088999999999999</v>
      </c>
      <c r="O59">
        <v>35.972999999999999</v>
      </c>
      <c r="P59">
        <v>31.827999999999999</v>
      </c>
      <c r="Q59">
        <v>36.363999999999997</v>
      </c>
      <c r="R59">
        <v>38.909999999999997</v>
      </c>
      <c r="S59">
        <v>40.564</v>
      </c>
      <c r="T59">
        <v>46.814999999999998</v>
      </c>
      <c r="U59">
        <v>32.49</v>
      </c>
      <c r="V59">
        <v>39.377000000000002</v>
      </c>
      <c r="W59">
        <v>36.402999999999999</v>
      </c>
      <c r="X59">
        <v>25.852</v>
      </c>
      <c r="Y59">
        <v>42.588999999999999</v>
      </c>
      <c r="Z59">
        <v>79.956999999999994</v>
      </c>
      <c r="AA59">
        <v>26.805</v>
      </c>
      <c r="AB59">
        <v>30.498000000000001</v>
      </c>
      <c r="AC59">
        <v>27.853999999999999</v>
      </c>
      <c r="AD59">
        <v>57.225999999999999</v>
      </c>
      <c r="AE59">
        <v>88.97</v>
      </c>
      <c r="AF59">
        <v>38.884999999999998</v>
      </c>
      <c r="AG59">
        <v>23.631</v>
      </c>
      <c r="AH59">
        <v>43.933999999999997</v>
      </c>
      <c r="AI59">
        <v>80.287999999999997</v>
      </c>
      <c r="AJ59">
        <v>41.106000000000002</v>
      </c>
      <c r="AK59">
        <v>38.289000000000001</v>
      </c>
      <c r="AL59">
        <v>59.933</v>
      </c>
      <c r="AM59">
        <v>47.863999999999997</v>
      </c>
      <c r="AN59">
        <v>36.811</v>
      </c>
      <c r="AO59">
        <v>34.831000000000003</v>
      </c>
      <c r="AP59">
        <v>27.821999999999999</v>
      </c>
      <c r="AQ59">
        <v>45.448999999999998</v>
      </c>
      <c r="AR59">
        <v>44.185000000000002</v>
      </c>
      <c r="AS59">
        <v>35.354999999999997</v>
      </c>
      <c r="AT59">
        <v>31.895</v>
      </c>
      <c r="AU59">
        <v>18.388000000000002</v>
      </c>
      <c r="AV59">
        <v>51.091999999999999</v>
      </c>
      <c r="AW59">
        <v>37.56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1858</v>
      </c>
    </row>
    <row r="62" spans="1:49" x14ac:dyDescent="0.25">
      <c r="A62" t="s">
        <v>1709</v>
      </c>
      <c r="B62" s="38">
        <v>42178.107685185183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13</v>
      </c>
      <c r="C66">
        <v>12</v>
      </c>
      <c r="D66">
        <v>8</v>
      </c>
      <c r="E66">
        <v>10</v>
      </c>
      <c r="F66">
        <v>10</v>
      </c>
      <c r="G66">
        <v>8</v>
      </c>
      <c r="H66">
        <v>9</v>
      </c>
      <c r="I66">
        <v>9</v>
      </c>
      <c r="J66">
        <v>12</v>
      </c>
      <c r="K66">
        <v>13</v>
      </c>
      <c r="L66">
        <v>12</v>
      </c>
      <c r="M66">
        <v>7</v>
      </c>
      <c r="N66">
        <v>7</v>
      </c>
      <c r="O66">
        <v>12</v>
      </c>
      <c r="P66">
        <v>12</v>
      </c>
      <c r="Q66">
        <v>12</v>
      </c>
      <c r="R66">
        <v>9</v>
      </c>
      <c r="S66">
        <v>0</v>
      </c>
      <c r="T66">
        <v>9</v>
      </c>
      <c r="U66">
        <v>9</v>
      </c>
      <c r="V66">
        <v>12</v>
      </c>
      <c r="W66">
        <v>12</v>
      </c>
      <c r="X66">
        <v>6</v>
      </c>
      <c r="Y66">
        <v>10</v>
      </c>
      <c r="Z66">
        <v>9</v>
      </c>
      <c r="AA66">
        <v>12</v>
      </c>
      <c r="AB66">
        <v>15</v>
      </c>
      <c r="AC66">
        <v>11</v>
      </c>
      <c r="AD66">
        <v>13</v>
      </c>
      <c r="AE66">
        <v>11</v>
      </c>
      <c r="AF66">
        <v>9</v>
      </c>
      <c r="AG66">
        <v>9</v>
      </c>
      <c r="AH66">
        <v>10</v>
      </c>
      <c r="AI66">
        <v>14</v>
      </c>
      <c r="AJ66">
        <v>7</v>
      </c>
      <c r="AK66">
        <v>10</v>
      </c>
      <c r="AL66">
        <v>6</v>
      </c>
      <c r="AM66">
        <v>10</v>
      </c>
      <c r="AN66">
        <v>11</v>
      </c>
      <c r="AO66">
        <v>8</v>
      </c>
      <c r="AP66">
        <v>0</v>
      </c>
      <c r="AQ66">
        <v>0</v>
      </c>
      <c r="AR66">
        <v>7</v>
      </c>
      <c r="AS66">
        <v>6</v>
      </c>
      <c r="AT66">
        <v>12</v>
      </c>
      <c r="AU66">
        <v>11</v>
      </c>
      <c r="AV66">
        <v>11</v>
      </c>
      <c r="AW66">
        <v>8</v>
      </c>
    </row>
    <row r="67" spans="1:49" x14ac:dyDescent="0.25">
      <c r="A67" t="s">
        <v>1764</v>
      </c>
      <c r="B67">
        <v>26.39</v>
      </c>
      <c r="C67">
        <v>57.929000000000002</v>
      </c>
      <c r="D67">
        <v>24.363</v>
      </c>
      <c r="E67">
        <v>32.034999999999997</v>
      </c>
      <c r="F67">
        <v>21.242999999999999</v>
      </c>
      <c r="G67">
        <v>49.709000000000003</v>
      </c>
      <c r="H67">
        <v>22.117000000000001</v>
      </c>
      <c r="I67">
        <v>52.539000000000001</v>
      </c>
      <c r="J67">
        <v>21.465</v>
      </c>
      <c r="K67">
        <v>32.741999999999997</v>
      </c>
      <c r="L67">
        <v>48.372999999999998</v>
      </c>
      <c r="M67">
        <v>28.657</v>
      </c>
      <c r="N67">
        <v>27.667999999999999</v>
      </c>
      <c r="O67">
        <v>26.81</v>
      </c>
      <c r="P67">
        <v>28.670999999999999</v>
      </c>
      <c r="Q67">
        <v>43.277000000000001</v>
      </c>
      <c r="R67">
        <v>31.919</v>
      </c>
      <c r="S67">
        <v>0</v>
      </c>
      <c r="T67">
        <v>13.456</v>
      </c>
      <c r="U67">
        <v>19.183</v>
      </c>
      <c r="V67">
        <v>27.613</v>
      </c>
      <c r="W67">
        <v>28.492000000000001</v>
      </c>
      <c r="X67">
        <v>14.603999999999999</v>
      </c>
      <c r="Y67">
        <v>43.655000000000001</v>
      </c>
      <c r="Z67">
        <v>74.528000000000006</v>
      </c>
      <c r="AA67">
        <v>45.798000000000002</v>
      </c>
      <c r="AB67">
        <v>25.847000000000001</v>
      </c>
      <c r="AC67">
        <v>20.702000000000002</v>
      </c>
      <c r="AD67">
        <v>37.427</v>
      </c>
      <c r="AE67">
        <v>61.347999999999999</v>
      </c>
      <c r="AF67">
        <v>46.710999999999999</v>
      </c>
      <c r="AG67">
        <v>25.193999999999999</v>
      </c>
      <c r="AH67">
        <v>51.215000000000003</v>
      </c>
      <c r="AI67">
        <v>91.447999999999993</v>
      </c>
      <c r="AJ67">
        <v>45.036000000000001</v>
      </c>
      <c r="AK67">
        <v>36.902999999999999</v>
      </c>
      <c r="AL67">
        <v>52.179000000000002</v>
      </c>
      <c r="AM67">
        <v>56.703000000000003</v>
      </c>
      <c r="AN67">
        <v>36.656999999999996</v>
      </c>
      <c r="AO67">
        <v>41.396999999999998</v>
      </c>
      <c r="AP67">
        <v>0</v>
      </c>
      <c r="AQ67">
        <v>0</v>
      </c>
      <c r="AR67">
        <v>34.170999999999999</v>
      </c>
      <c r="AS67">
        <v>34.607999999999997</v>
      </c>
      <c r="AT67">
        <v>27.2</v>
      </c>
      <c r="AU67">
        <v>18.05</v>
      </c>
      <c r="AV67">
        <v>55.414000000000001</v>
      </c>
      <c r="AW67">
        <v>51.625</v>
      </c>
    </row>
    <row r="69" spans="1:49" x14ac:dyDescent="0.25">
      <c r="A69" s="7" t="s">
        <v>1842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1859</v>
      </c>
    </row>
    <row r="72" spans="1:49" x14ac:dyDescent="0.25">
      <c r="A72" t="s">
        <v>1709</v>
      </c>
      <c r="B72" s="38">
        <v>42178.107662037037</v>
      </c>
    </row>
    <row r="73" spans="1:49" x14ac:dyDescent="0.25">
      <c r="A73" t="s">
        <v>1710</v>
      </c>
      <c r="B73">
        <v>2402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14</v>
      </c>
      <c r="C76">
        <v>16</v>
      </c>
      <c r="D76">
        <v>15</v>
      </c>
      <c r="E76">
        <v>10</v>
      </c>
      <c r="F76">
        <v>13</v>
      </c>
      <c r="G76">
        <v>13</v>
      </c>
      <c r="H76">
        <v>13</v>
      </c>
      <c r="I76">
        <v>13</v>
      </c>
      <c r="J76">
        <v>14</v>
      </c>
      <c r="K76">
        <v>15</v>
      </c>
      <c r="L76">
        <v>15</v>
      </c>
      <c r="M76">
        <v>16</v>
      </c>
      <c r="N76">
        <v>14</v>
      </c>
      <c r="O76">
        <v>13</v>
      </c>
      <c r="P76">
        <v>12</v>
      </c>
      <c r="Q76">
        <v>13</v>
      </c>
      <c r="R76">
        <v>12</v>
      </c>
      <c r="S76">
        <v>14</v>
      </c>
      <c r="T76">
        <v>16</v>
      </c>
      <c r="U76">
        <v>16</v>
      </c>
      <c r="V76">
        <v>13</v>
      </c>
      <c r="W76">
        <v>14</v>
      </c>
      <c r="X76">
        <v>12</v>
      </c>
      <c r="Y76">
        <v>14</v>
      </c>
      <c r="Z76">
        <v>11</v>
      </c>
      <c r="AA76">
        <v>9</v>
      </c>
      <c r="AB76">
        <v>13</v>
      </c>
      <c r="AC76">
        <v>12</v>
      </c>
      <c r="AD76">
        <v>13</v>
      </c>
      <c r="AE76">
        <v>11</v>
      </c>
      <c r="AF76">
        <v>8</v>
      </c>
      <c r="AG76">
        <v>12</v>
      </c>
      <c r="AH76">
        <v>16</v>
      </c>
      <c r="AI76">
        <v>15</v>
      </c>
      <c r="AJ76">
        <v>13</v>
      </c>
      <c r="AK76">
        <v>15</v>
      </c>
      <c r="AL76">
        <v>11</v>
      </c>
      <c r="AM76">
        <v>12</v>
      </c>
      <c r="AN76">
        <v>12</v>
      </c>
      <c r="AO76">
        <v>10</v>
      </c>
      <c r="AP76">
        <v>11</v>
      </c>
      <c r="AQ76">
        <v>9</v>
      </c>
      <c r="AR76">
        <v>10</v>
      </c>
      <c r="AS76">
        <v>12</v>
      </c>
      <c r="AT76">
        <v>12</v>
      </c>
      <c r="AU76">
        <v>10</v>
      </c>
      <c r="AV76">
        <v>12</v>
      </c>
      <c r="AW76">
        <v>12</v>
      </c>
    </row>
    <row r="77" spans="1:49" x14ac:dyDescent="0.25">
      <c r="A77" t="s">
        <v>1764</v>
      </c>
      <c r="B77">
        <v>81.42</v>
      </c>
      <c r="C77">
        <v>84.05</v>
      </c>
      <c r="D77">
        <v>42.759</v>
      </c>
      <c r="E77">
        <v>39.56</v>
      </c>
      <c r="F77">
        <v>59.41</v>
      </c>
      <c r="G77">
        <v>57.024000000000001</v>
      </c>
      <c r="H77">
        <v>31.565999999999999</v>
      </c>
      <c r="I77">
        <v>37.107999999999997</v>
      </c>
      <c r="J77">
        <v>99.320999999999998</v>
      </c>
      <c r="K77">
        <v>60.701000000000001</v>
      </c>
      <c r="L77">
        <v>66.733000000000004</v>
      </c>
      <c r="M77">
        <v>56.447000000000003</v>
      </c>
      <c r="N77">
        <v>50.238</v>
      </c>
      <c r="O77">
        <v>46.463000000000001</v>
      </c>
      <c r="P77">
        <v>48.790999999999997</v>
      </c>
      <c r="Q77">
        <v>34.530999999999999</v>
      </c>
      <c r="R77">
        <v>70.850999999999999</v>
      </c>
      <c r="S77">
        <v>79.81</v>
      </c>
      <c r="T77">
        <v>32.463999999999999</v>
      </c>
      <c r="U77">
        <v>72.962999999999994</v>
      </c>
      <c r="V77">
        <v>38.533000000000001</v>
      </c>
      <c r="W77">
        <v>62.65</v>
      </c>
      <c r="X77">
        <v>50.953000000000003</v>
      </c>
      <c r="Y77">
        <v>52.817</v>
      </c>
      <c r="Z77">
        <v>46.777000000000001</v>
      </c>
      <c r="AA77">
        <v>23.245000000000001</v>
      </c>
      <c r="AB77">
        <v>40.021999999999998</v>
      </c>
      <c r="AC77">
        <v>49.198999999999998</v>
      </c>
      <c r="AD77">
        <v>55.997999999999998</v>
      </c>
      <c r="AE77">
        <v>69.899000000000001</v>
      </c>
      <c r="AF77">
        <v>37.418999999999997</v>
      </c>
      <c r="AG77">
        <v>47.433</v>
      </c>
      <c r="AH77">
        <v>60.368000000000002</v>
      </c>
      <c r="AI77">
        <v>60.05</v>
      </c>
      <c r="AJ77">
        <v>56.762</v>
      </c>
      <c r="AK77">
        <v>45.712000000000003</v>
      </c>
      <c r="AL77">
        <v>28.308</v>
      </c>
      <c r="AM77">
        <v>70.236999999999995</v>
      </c>
      <c r="AN77">
        <v>71.73</v>
      </c>
      <c r="AO77">
        <v>35.343000000000004</v>
      </c>
      <c r="AP77">
        <v>63.564999999999998</v>
      </c>
      <c r="AQ77">
        <v>45.271000000000001</v>
      </c>
      <c r="AR77">
        <v>38.332999999999998</v>
      </c>
      <c r="AS77">
        <v>33.241</v>
      </c>
      <c r="AT77">
        <v>25.602</v>
      </c>
      <c r="AU77">
        <v>65.534999999999997</v>
      </c>
      <c r="AV77">
        <v>38.582000000000001</v>
      </c>
      <c r="AW77">
        <v>43.658999999999999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1860</v>
      </c>
    </row>
    <row r="80" spans="1:49" x14ac:dyDescent="0.25">
      <c r="A80" t="s">
        <v>1709</v>
      </c>
      <c r="B80" s="38">
        <v>42178.107662037037</v>
      </c>
    </row>
    <row r="81" spans="1:49" x14ac:dyDescent="0.25">
      <c r="A81" t="s">
        <v>1710</v>
      </c>
      <c r="B81">
        <v>2404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14</v>
      </c>
      <c r="C84">
        <v>15</v>
      </c>
      <c r="D84">
        <v>15</v>
      </c>
      <c r="E84">
        <v>8</v>
      </c>
      <c r="F84">
        <v>12</v>
      </c>
      <c r="G84">
        <v>12</v>
      </c>
      <c r="H84">
        <v>13</v>
      </c>
      <c r="I84">
        <v>13</v>
      </c>
      <c r="J84">
        <v>13</v>
      </c>
      <c r="K84">
        <v>12</v>
      </c>
      <c r="L84">
        <v>15</v>
      </c>
      <c r="M84">
        <v>15</v>
      </c>
      <c r="N84">
        <v>12</v>
      </c>
      <c r="O84">
        <v>9</v>
      </c>
      <c r="P84">
        <v>11</v>
      </c>
      <c r="Q84">
        <v>12</v>
      </c>
      <c r="R84">
        <v>12</v>
      </c>
      <c r="S84">
        <v>0</v>
      </c>
      <c r="T84">
        <v>4</v>
      </c>
      <c r="U84">
        <v>15</v>
      </c>
      <c r="V84">
        <v>10</v>
      </c>
      <c r="W84">
        <v>14</v>
      </c>
      <c r="X84">
        <v>12</v>
      </c>
      <c r="Y84">
        <v>13</v>
      </c>
      <c r="Z84">
        <v>14</v>
      </c>
      <c r="AA84">
        <v>12</v>
      </c>
      <c r="AB84">
        <v>14</v>
      </c>
      <c r="AC84">
        <v>8</v>
      </c>
      <c r="AD84">
        <v>13</v>
      </c>
      <c r="AE84">
        <v>11</v>
      </c>
      <c r="AF84">
        <v>8</v>
      </c>
      <c r="AG84">
        <v>11</v>
      </c>
      <c r="AH84">
        <v>16</v>
      </c>
      <c r="AI84">
        <v>15</v>
      </c>
      <c r="AJ84">
        <v>13</v>
      </c>
      <c r="AK84">
        <v>12</v>
      </c>
      <c r="AL84">
        <v>11</v>
      </c>
      <c r="AM84">
        <v>12</v>
      </c>
      <c r="AN84">
        <v>12</v>
      </c>
      <c r="AO84">
        <v>10</v>
      </c>
      <c r="AP84">
        <v>0</v>
      </c>
      <c r="AQ84">
        <v>0</v>
      </c>
      <c r="AR84">
        <v>5</v>
      </c>
      <c r="AS84">
        <v>10</v>
      </c>
      <c r="AT84">
        <v>11</v>
      </c>
      <c r="AU84">
        <v>8</v>
      </c>
      <c r="AV84">
        <v>12</v>
      </c>
      <c r="AW84">
        <v>11</v>
      </c>
    </row>
    <row r="85" spans="1:49" x14ac:dyDescent="0.25">
      <c r="A85" t="s">
        <v>1764</v>
      </c>
      <c r="B85">
        <v>86.087000000000003</v>
      </c>
      <c r="C85">
        <v>69.576999999999998</v>
      </c>
      <c r="D85">
        <v>37.091999999999999</v>
      </c>
      <c r="E85">
        <v>39.359000000000002</v>
      </c>
      <c r="F85">
        <v>57.252000000000002</v>
      </c>
      <c r="G85">
        <v>57.6</v>
      </c>
      <c r="H85">
        <v>28.864999999999998</v>
      </c>
      <c r="I85">
        <v>40.323</v>
      </c>
      <c r="J85">
        <v>94.358000000000004</v>
      </c>
      <c r="K85">
        <v>26.41</v>
      </c>
      <c r="L85">
        <v>51.514000000000003</v>
      </c>
      <c r="M85">
        <v>24.686</v>
      </c>
      <c r="N85">
        <v>39.557000000000002</v>
      </c>
      <c r="O85">
        <v>40.341000000000001</v>
      </c>
      <c r="P85">
        <v>60.954999999999998</v>
      </c>
      <c r="Q85">
        <v>31.475000000000001</v>
      </c>
      <c r="R85">
        <v>46.798999999999999</v>
      </c>
      <c r="S85">
        <v>0</v>
      </c>
      <c r="T85">
        <v>9.9649999999999999</v>
      </c>
      <c r="U85">
        <v>40.444000000000003</v>
      </c>
      <c r="V85">
        <v>25.248000000000001</v>
      </c>
      <c r="W85">
        <v>59.244</v>
      </c>
      <c r="X85">
        <v>55.002000000000002</v>
      </c>
      <c r="Y85">
        <v>54.155999999999999</v>
      </c>
      <c r="Z85">
        <v>47.619</v>
      </c>
      <c r="AA85">
        <v>38.426000000000002</v>
      </c>
      <c r="AB85">
        <v>38.351999999999997</v>
      </c>
      <c r="AC85">
        <v>38.101999999999997</v>
      </c>
      <c r="AD85">
        <v>56.302</v>
      </c>
      <c r="AE85">
        <v>69.421000000000006</v>
      </c>
      <c r="AF85">
        <v>39.262999999999998</v>
      </c>
      <c r="AG85">
        <v>61.295999999999999</v>
      </c>
      <c r="AH85">
        <v>163.21199999999999</v>
      </c>
      <c r="AI85">
        <v>57.642000000000003</v>
      </c>
      <c r="AJ85">
        <v>56.548000000000002</v>
      </c>
      <c r="AK85">
        <v>49.33</v>
      </c>
      <c r="AL85">
        <v>29.192</v>
      </c>
      <c r="AM85">
        <v>63.898000000000003</v>
      </c>
      <c r="AN85">
        <v>77.558000000000007</v>
      </c>
      <c r="AO85">
        <v>37.103000000000002</v>
      </c>
      <c r="AP85">
        <v>0</v>
      </c>
      <c r="AQ85">
        <v>0</v>
      </c>
      <c r="AR85">
        <v>39.03</v>
      </c>
      <c r="AS85">
        <v>27.806000000000001</v>
      </c>
      <c r="AT85">
        <v>20.821999999999999</v>
      </c>
      <c r="AU85">
        <v>71.762</v>
      </c>
      <c r="AV85">
        <v>35.616</v>
      </c>
      <c r="AW85">
        <v>44.539000000000001</v>
      </c>
    </row>
    <row r="87" spans="1:49" s="7" customFormat="1" x14ac:dyDescent="0.25">
      <c r="A87" s="39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80</v>
      </c>
      <c r="E88">
        <f t="shared" si="0"/>
        <v>88.888888888888886</v>
      </c>
      <c r="F88">
        <f t="shared" si="0"/>
        <v>100</v>
      </c>
      <c r="G88">
        <f t="shared" si="0"/>
        <v>114.28571428571428</v>
      </c>
      <c r="H88">
        <f t="shared" si="0"/>
        <v>90</v>
      </c>
      <c r="I88">
        <f t="shared" si="0"/>
        <v>75</v>
      </c>
      <c r="J88">
        <f t="shared" si="0"/>
        <v>100</v>
      </c>
      <c r="K88">
        <f t="shared" si="0"/>
        <v>80</v>
      </c>
      <c r="L88">
        <f t="shared" si="0"/>
        <v>87.5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75</v>
      </c>
      <c r="Q88">
        <f t="shared" si="0"/>
        <v>100</v>
      </c>
      <c r="R88">
        <f t="shared" si="0"/>
        <v>90.909090909090907</v>
      </c>
      <c r="S88">
        <f t="shared" si="0"/>
        <v>7.1428571428571423</v>
      </c>
      <c r="T88">
        <f t="shared" si="0"/>
        <v>63.636363636363633</v>
      </c>
      <c r="U88">
        <f t="shared" si="0"/>
        <v>71.428571428571431</v>
      </c>
      <c r="V88">
        <f t="shared" si="0"/>
        <v>90</v>
      </c>
      <c r="W88">
        <f t="shared" si="0"/>
        <v>100</v>
      </c>
      <c r="X88" t="e">
        <f t="shared" si="0"/>
        <v>#DIV/0!</v>
      </c>
      <c r="Y88">
        <f t="shared" si="0"/>
        <v>100</v>
      </c>
      <c r="Z88">
        <f t="shared" si="0"/>
        <v>111.11111111111111</v>
      </c>
      <c r="AA88">
        <f t="shared" si="0"/>
        <v>108.33333333333333</v>
      </c>
      <c r="AB88">
        <f t="shared" si="0"/>
        <v>92.857142857142861</v>
      </c>
      <c r="AC88">
        <f t="shared" si="0"/>
        <v>92.307692307692307</v>
      </c>
      <c r="AD88">
        <f t="shared" si="0"/>
        <v>85.714285714285708</v>
      </c>
      <c r="AE88">
        <f t="shared" si="0"/>
        <v>85.714285714285708</v>
      </c>
      <c r="AF88">
        <f t="shared" si="0"/>
        <v>100</v>
      </c>
      <c r="AG88">
        <f t="shared" si="0"/>
        <v>90.909090909090907</v>
      </c>
      <c r="AH88">
        <f t="shared" si="0"/>
        <v>92.857142857142861</v>
      </c>
      <c r="AI88">
        <f t="shared" si="0"/>
        <v>92.307692307692307</v>
      </c>
      <c r="AJ88">
        <f t="shared" si="0"/>
        <v>100</v>
      </c>
      <c r="AK88">
        <f t="shared" si="0"/>
        <v>110.00000000000001</v>
      </c>
      <c r="AL88">
        <f t="shared" si="0"/>
        <v>100</v>
      </c>
      <c r="AM88">
        <f t="shared" si="0"/>
        <v>90.909090909090907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0</v>
      </c>
      <c r="AR88">
        <f t="shared" si="0"/>
        <v>46.153846153846153</v>
      </c>
      <c r="AS88">
        <f t="shared" si="0"/>
        <v>92.307692307692307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91.666666666666657</v>
      </c>
    </row>
    <row r="89" spans="1:49" x14ac:dyDescent="0.25">
      <c r="A89" t="s">
        <v>1771</v>
      </c>
      <c r="B89">
        <f>B66/B58*100</f>
        <v>118.18181818181819</v>
      </c>
      <c r="C89">
        <f t="shared" ref="C89:AW89" si="1">C66/C58*100</f>
        <v>85.714285714285708</v>
      </c>
      <c r="D89">
        <f t="shared" si="1"/>
        <v>80</v>
      </c>
      <c r="E89">
        <f t="shared" si="1"/>
        <v>111.11111111111111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109.09090909090908</v>
      </c>
      <c r="K89">
        <f t="shared" si="1"/>
        <v>92.857142857142861</v>
      </c>
      <c r="L89">
        <f t="shared" si="1"/>
        <v>92.307692307692307</v>
      </c>
      <c r="M89">
        <f t="shared" si="1"/>
        <v>70</v>
      </c>
      <c r="N89">
        <f t="shared" si="1"/>
        <v>63.636363636363633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0</v>
      </c>
      <c r="T89">
        <f t="shared" si="1"/>
        <v>64.285714285714292</v>
      </c>
      <c r="U89">
        <f t="shared" si="1"/>
        <v>64.285714285714292</v>
      </c>
      <c r="V89">
        <f t="shared" si="1"/>
        <v>85.714285714285708</v>
      </c>
      <c r="W89">
        <f t="shared" si="1"/>
        <v>92.307692307692307</v>
      </c>
      <c r="X89">
        <f t="shared" si="1"/>
        <v>60</v>
      </c>
      <c r="Y89">
        <f t="shared" si="1"/>
        <v>100</v>
      </c>
      <c r="Z89">
        <f t="shared" si="1"/>
        <v>112.5</v>
      </c>
      <c r="AA89">
        <f t="shared" si="1"/>
        <v>133.33333333333331</v>
      </c>
      <c r="AB89">
        <f t="shared" si="1"/>
        <v>100</v>
      </c>
      <c r="AC89">
        <f t="shared" si="1"/>
        <v>73.333333333333329</v>
      </c>
      <c r="AD89">
        <f t="shared" si="1"/>
        <v>100</v>
      </c>
      <c r="AE89">
        <f t="shared" si="1"/>
        <v>91.666666666666657</v>
      </c>
      <c r="AF89">
        <f t="shared" si="1"/>
        <v>90</v>
      </c>
      <c r="AG89">
        <f t="shared" si="1"/>
        <v>90</v>
      </c>
      <c r="AH89">
        <f t="shared" si="1"/>
        <v>100</v>
      </c>
      <c r="AI89">
        <f t="shared" si="1"/>
        <v>100</v>
      </c>
      <c r="AJ89">
        <f t="shared" si="1"/>
        <v>87.5</v>
      </c>
      <c r="AK89">
        <f t="shared" si="1"/>
        <v>100</v>
      </c>
      <c r="AL89">
        <f t="shared" si="1"/>
        <v>100</v>
      </c>
      <c r="AM89">
        <f t="shared" si="1"/>
        <v>83.333333333333343</v>
      </c>
      <c r="AN89">
        <f t="shared" si="1"/>
        <v>100</v>
      </c>
      <c r="AO89">
        <f t="shared" si="1"/>
        <v>88.888888888888886</v>
      </c>
      <c r="AP89">
        <f t="shared" si="1"/>
        <v>0</v>
      </c>
      <c r="AQ89">
        <f t="shared" si="1"/>
        <v>0</v>
      </c>
      <c r="AR89">
        <f t="shared" si="1"/>
        <v>77.777777777777786</v>
      </c>
      <c r="AS89">
        <f t="shared" si="1"/>
        <v>85.714285714285708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66.666666666666657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93.75</v>
      </c>
      <c r="D90">
        <f t="shared" si="2"/>
        <v>100</v>
      </c>
      <c r="E90">
        <f t="shared" si="2"/>
        <v>80</v>
      </c>
      <c r="F90">
        <f t="shared" si="2"/>
        <v>92.307692307692307</v>
      </c>
      <c r="G90">
        <f t="shared" si="2"/>
        <v>92.307692307692307</v>
      </c>
      <c r="H90">
        <f t="shared" si="2"/>
        <v>100</v>
      </c>
      <c r="I90">
        <f t="shared" si="2"/>
        <v>100</v>
      </c>
      <c r="J90">
        <f t="shared" si="2"/>
        <v>92.857142857142861</v>
      </c>
      <c r="K90">
        <f t="shared" si="2"/>
        <v>80</v>
      </c>
      <c r="L90">
        <f t="shared" si="2"/>
        <v>100</v>
      </c>
      <c r="M90">
        <f t="shared" si="2"/>
        <v>93.75</v>
      </c>
      <c r="N90">
        <f t="shared" si="2"/>
        <v>85.714285714285708</v>
      </c>
      <c r="O90">
        <f t="shared" si="2"/>
        <v>69.230769230769226</v>
      </c>
      <c r="P90">
        <f t="shared" si="2"/>
        <v>91.666666666666657</v>
      </c>
      <c r="Q90">
        <f t="shared" si="2"/>
        <v>92.307692307692307</v>
      </c>
      <c r="R90">
        <f t="shared" si="2"/>
        <v>100</v>
      </c>
      <c r="S90">
        <f t="shared" si="2"/>
        <v>0</v>
      </c>
      <c r="T90">
        <f t="shared" si="2"/>
        <v>25</v>
      </c>
      <c r="U90">
        <f t="shared" si="2"/>
        <v>93.75</v>
      </c>
      <c r="V90">
        <f t="shared" si="2"/>
        <v>76.923076923076934</v>
      </c>
      <c r="W90">
        <f t="shared" si="2"/>
        <v>100</v>
      </c>
      <c r="X90">
        <f t="shared" si="2"/>
        <v>100</v>
      </c>
      <c r="Y90">
        <f t="shared" si="2"/>
        <v>92.857142857142861</v>
      </c>
      <c r="Z90">
        <f t="shared" si="2"/>
        <v>127.27272727272727</v>
      </c>
      <c r="AA90">
        <f t="shared" si="2"/>
        <v>133.33333333333331</v>
      </c>
      <c r="AB90">
        <f t="shared" si="2"/>
        <v>107.69230769230769</v>
      </c>
      <c r="AC90">
        <f t="shared" si="2"/>
        <v>66.666666666666657</v>
      </c>
      <c r="AD90">
        <f t="shared" si="2"/>
        <v>100</v>
      </c>
      <c r="AE90">
        <f t="shared" si="2"/>
        <v>100</v>
      </c>
      <c r="AF90">
        <f t="shared" si="2"/>
        <v>100</v>
      </c>
      <c r="AG90">
        <f t="shared" si="2"/>
        <v>91.666666666666657</v>
      </c>
      <c r="AH90">
        <f t="shared" si="2"/>
        <v>100</v>
      </c>
      <c r="AI90">
        <f t="shared" si="2"/>
        <v>100</v>
      </c>
      <c r="AJ90">
        <f t="shared" si="2"/>
        <v>100</v>
      </c>
      <c r="AK90">
        <f t="shared" si="2"/>
        <v>80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0</v>
      </c>
      <c r="AR90">
        <f t="shared" si="2"/>
        <v>50</v>
      </c>
      <c r="AS90">
        <f t="shared" si="2"/>
        <v>83.333333333333343</v>
      </c>
      <c r="AT90">
        <f t="shared" si="2"/>
        <v>91.666666666666657</v>
      </c>
      <c r="AU90">
        <f t="shared" si="2"/>
        <v>80</v>
      </c>
      <c r="AV90">
        <f t="shared" si="2"/>
        <v>100</v>
      </c>
      <c r="AW90">
        <f t="shared" si="2"/>
        <v>91.666666666666657</v>
      </c>
    </row>
    <row r="91" spans="1:49" s="7" customFormat="1" x14ac:dyDescent="0.25">
      <c r="A91" s="7" t="s">
        <v>1777</v>
      </c>
      <c r="B91" s="7" t="s">
        <v>1644</v>
      </c>
      <c r="C91" s="7" t="s">
        <v>58</v>
      </c>
      <c r="D91" s="7" t="s">
        <v>58</v>
      </c>
      <c r="E91" s="7" t="s">
        <v>58</v>
      </c>
      <c r="F91" s="7" t="s">
        <v>58</v>
      </c>
      <c r="G91" s="7" t="s">
        <v>58</v>
      </c>
      <c r="H91" s="7" t="s">
        <v>58</v>
      </c>
      <c r="I91" s="7" t="s">
        <v>58</v>
      </c>
      <c r="J91" s="7" t="s">
        <v>1644</v>
      </c>
      <c r="K91" s="7" t="s">
        <v>63</v>
      </c>
      <c r="L91" s="7" t="s">
        <v>63</v>
      </c>
      <c r="M91" s="7" t="s">
        <v>63</v>
      </c>
      <c r="N91" s="7" t="s">
        <v>63</v>
      </c>
      <c r="O91" s="7" t="s">
        <v>63</v>
      </c>
      <c r="P91" s="7" t="s">
        <v>63</v>
      </c>
      <c r="Q91" s="7" t="s">
        <v>63</v>
      </c>
      <c r="R91" s="7" t="s">
        <v>1644</v>
      </c>
      <c r="S91" s="7" t="s">
        <v>68</v>
      </c>
      <c r="T91" s="7" t="s">
        <v>68</v>
      </c>
      <c r="U91" s="7" t="s">
        <v>68</v>
      </c>
      <c r="V91" s="7" t="s">
        <v>68</v>
      </c>
      <c r="W91" s="7" t="s">
        <v>68</v>
      </c>
      <c r="X91" s="7" t="s">
        <v>68</v>
      </c>
      <c r="Y91" s="7" t="s">
        <v>68</v>
      </c>
      <c r="Z91" s="7" t="s">
        <v>1686</v>
      </c>
      <c r="AA91" s="7" t="s">
        <v>73</v>
      </c>
      <c r="AB91" s="7" t="s">
        <v>73</v>
      </c>
      <c r="AC91" s="7" t="s">
        <v>73</v>
      </c>
      <c r="AD91" s="7" t="s">
        <v>73</v>
      </c>
      <c r="AE91" s="7" t="s">
        <v>73</v>
      </c>
      <c r="AF91" s="7" t="s">
        <v>73</v>
      </c>
      <c r="AG91" s="7" t="s">
        <v>73</v>
      </c>
      <c r="AH91" s="7" t="s">
        <v>1686</v>
      </c>
      <c r="AI91" s="7" t="s">
        <v>78</v>
      </c>
      <c r="AJ91" s="7" t="s">
        <v>78</v>
      </c>
      <c r="AK91" s="7" t="s">
        <v>78</v>
      </c>
      <c r="AL91" s="7" t="s">
        <v>78</v>
      </c>
      <c r="AM91" s="7" t="s">
        <v>78</v>
      </c>
      <c r="AN91" s="7" t="s">
        <v>78</v>
      </c>
      <c r="AO91" s="7" t="s">
        <v>78</v>
      </c>
      <c r="AP91" s="7" t="s">
        <v>1794</v>
      </c>
      <c r="AQ91" s="7" t="s">
        <v>83</v>
      </c>
      <c r="AR91" s="7" t="s">
        <v>83</v>
      </c>
      <c r="AS91" s="7" t="s">
        <v>83</v>
      </c>
      <c r="AT91" s="7" t="s">
        <v>83</v>
      </c>
      <c r="AU91" s="7" t="s">
        <v>83</v>
      </c>
      <c r="AV91" s="7" t="s">
        <v>83</v>
      </c>
      <c r="AW91" s="7" t="s">
        <v>83</v>
      </c>
    </row>
    <row r="92" spans="1:49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106.06060606060606</v>
      </c>
      <c r="C93">
        <f t="shared" ref="C93:AW93" si="3">AVERAGE(C88:C90)</f>
        <v>93.154761904761912</v>
      </c>
      <c r="D93">
        <f t="shared" si="3"/>
        <v>86.666666666666671</v>
      </c>
      <c r="E93">
        <f t="shared" si="3"/>
        <v>93.333333333333329</v>
      </c>
      <c r="F93">
        <f t="shared" si="3"/>
        <v>97.435897435897445</v>
      </c>
      <c r="G93">
        <f t="shared" si="3"/>
        <v>102.1978021978022</v>
      </c>
      <c r="H93">
        <f t="shared" si="3"/>
        <v>96.666666666666671</v>
      </c>
      <c r="I93">
        <f t="shared" si="3"/>
        <v>91.666666666666671</v>
      </c>
      <c r="J93">
        <f t="shared" si="3"/>
        <v>100.64935064935064</v>
      </c>
      <c r="K93">
        <f t="shared" si="3"/>
        <v>84.285714285714292</v>
      </c>
      <c r="L93">
        <f t="shared" si="3"/>
        <v>93.269230769230774</v>
      </c>
      <c r="M93">
        <f t="shared" si="3"/>
        <v>87.916666666666671</v>
      </c>
      <c r="N93">
        <f t="shared" si="3"/>
        <v>83.116883116883116</v>
      </c>
      <c r="O93">
        <f t="shared" si="3"/>
        <v>89.743589743589737</v>
      </c>
      <c r="P93">
        <f t="shared" si="3"/>
        <v>88.888888888888872</v>
      </c>
      <c r="Q93">
        <f t="shared" si="3"/>
        <v>97.435897435897445</v>
      </c>
      <c r="R93">
        <f t="shared" si="3"/>
        <v>96.969696969696955</v>
      </c>
      <c r="S93">
        <f t="shared" si="3"/>
        <v>2.3809523809523809</v>
      </c>
      <c r="T93">
        <f t="shared" si="3"/>
        <v>50.974025974025977</v>
      </c>
      <c r="U93">
        <f t="shared" si="3"/>
        <v>76.488095238095241</v>
      </c>
      <c r="V93">
        <f t="shared" si="3"/>
        <v>84.212454212454219</v>
      </c>
      <c r="W93">
        <f t="shared" si="3"/>
        <v>97.435897435897445</v>
      </c>
      <c r="X93">
        <f>AVERAGE(X89:X90)</f>
        <v>80</v>
      </c>
      <c r="Y93">
        <f t="shared" si="3"/>
        <v>97.619047619047635</v>
      </c>
      <c r="Z93">
        <f t="shared" si="3"/>
        <v>116.96127946127946</v>
      </c>
      <c r="AA93">
        <f t="shared" si="3"/>
        <v>124.99999999999999</v>
      </c>
      <c r="AB93">
        <f t="shared" si="3"/>
        <v>100.18315018315019</v>
      </c>
      <c r="AC93">
        <f t="shared" si="3"/>
        <v>77.435897435897431</v>
      </c>
      <c r="AD93">
        <f t="shared" si="3"/>
        <v>95.238095238095241</v>
      </c>
      <c r="AE93">
        <f t="shared" si="3"/>
        <v>92.460317460317455</v>
      </c>
      <c r="AF93">
        <f t="shared" si="3"/>
        <v>96.666666666666671</v>
      </c>
      <c r="AG93">
        <f t="shared" si="3"/>
        <v>90.858585858585855</v>
      </c>
      <c r="AH93">
        <f t="shared" si="3"/>
        <v>97.619047619047635</v>
      </c>
      <c r="AI93">
        <f t="shared" si="3"/>
        <v>97.435897435897445</v>
      </c>
      <c r="AJ93">
        <f t="shared" si="3"/>
        <v>95.833333333333329</v>
      </c>
      <c r="AK93">
        <f t="shared" si="3"/>
        <v>96.666666666666671</v>
      </c>
      <c r="AL93">
        <f t="shared" si="3"/>
        <v>100</v>
      </c>
      <c r="AM93">
        <f t="shared" si="3"/>
        <v>91.414141414141412</v>
      </c>
      <c r="AN93">
        <f t="shared" si="3"/>
        <v>100</v>
      </c>
      <c r="AO93">
        <f t="shared" si="3"/>
        <v>96.296296296296305</v>
      </c>
      <c r="AP93">
        <f t="shared" si="3"/>
        <v>0</v>
      </c>
      <c r="AQ93">
        <f t="shared" si="3"/>
        <v>0</v>
      </c>
      <c r="AR93">
        <f t="shared" si="3"/>
        <v>57.977207977207975</v>
      </c>
      <c r="AS93">
        <f t="shared" si="3"/>
        <v>87.118437118437114</v>
      </c>
      <c r="AT93">
        <f t="shared" si="3"/>
        <v>97.222222222222214</v>
      </c>
      <c r="AU93">
        <f t="shared" si="3"/>
        <v>93.333333333333329</v>
      </c>
      <c r="AV93">
        <f t="shared" si="3"/>
        <v>100</v>
      </c>
      <c r="AW93">
        <f t="shared" si="3"/>
        <v>83.333333333333329</v>
      </c>
    </row>
    <row r="94" spans="1:49" x14ac:dyDescent="0.25">
      <c r="A94" t="s">
        <v>1774</v>
      </c>
      <c r="B94">
        <f>STDEV(B88:B90)</f>
        <v>10.497277621629562</v>
      </c>
      <c r="C94">
        <f t="shared" ref="C94:AW94" si="4">STDEV(C88:C90)</f>
        <v>7.1614341759023628</v>
      </c>
      <c r="D94">
        <f t="shared" si="4"/>
        <v>11.547005383792541</v>
      </c>
      <c r="E94">
        <f t="shared" si="4"/>
        <v>16.024672335395529</v>
      </c>
      <c r="F94">
        <f t="shared" si="4"/>
        <v>4.4411559168432753</v>
      </c>
      <c r="G94">
        <f t="shared" si="4"/>
        <v>11.15262809350793</v>
      </c>
      <c r="H94">
        <f t="shared" si="4"/>
        <v>5.7735026918962573</v>
      </c>
      <c r="I94">
        <f t="shared" si="4"/>
        <v>14.433756729740665</v>
      </c>
      <c r="J94">
        <f t="shared" si="4"/>
        <v>8.1363403156763994</v>
      </c>
      <c r="K94">
        <f t="shared" si="4"/>
        <v>7.4230748895809047</v>
      </c>
      <c r="L94">
        <f t="shared" si="4"/>
        <v>6.3052293502903849</v>
      </c>
      <c r="M94">
        <f t="shared" si="4"/>
        <v>15.827849927685502</v>
      </c>
      <c r="N94">
        <f t="shared" si="4"/>
        <v>18.320436337228369</v>
      </c>
      <c r="O94">
        <f t="shared" si="4"/>
        <v>17.764623667373087</v>
      </c>
      <c r="P94">
        <f t="shared" si="4"/>
        <v>12.72937693043294</v>
      </c>
      <c r="Q94">
        <f t="shared" si="4"/>
        <v>4.4411559168432753</v>
      </c>
      <c r="R94">
        <f t="shared" si="4"/>
        <v>5.2486388108147812</v>
      </c>
      <c r="S94">
        <f t="shared" si="4"/>
        <v>4.1239304942116126</v>
      </c>
      <c r="T94">
        <f t="shared" si="4"/>
        <v>22.496509352363645</v>
      </c>
      <c r="U94">
        <f t="shared" si="4"/>
        <v>15.369942063899211</v>
      </c>
      <c r="V94">
        <f t="shared" si="4"/>
        <v>6.6665660339383752</v>
      </c>
      <c r="W94">
        <f t="shared" si="4"/>
        <v>4.4411559168432753</v>
      </c>
      <c r="X94">
        <f>STDEV(X89:X90)</f>
        <v>28.284271247461902</v>
      </c>
      <c r="Y94">
        <f t="shared" si="4"/>
        <v>4.12393049421161</v>
      </c>
      <c r="Z94">
        <f t="shared" si="4"/>
        <v>8.956936979937872</v>
      </c>
      <c r="AA94">
        <f t="shared" si="4"/>
        <v>14.433756729740635</v>
      </c>
      <c r="AB94">
        <f t="shared" si="4"/>
        <v>7.4192780588018641</v>
      </c>
      <c r="AC94">
        <f t="shared" si="4"/>
        <v>13.30371463699783</v>
      </c>
      <c r="AD94">
        <f t="shared" si="4"/>
        <v>8.2478609884232288</v>
      </c>
      <c r="AE94">
        <f t="shared" si="4"/>
        <v>7.1758497301687036</v>
      </c>
      <c r="AF94">
        <f t="shared" si="4"/>
        <v>5.7735026918962573</v>
      </c>
      <c r="AG94">
        <f t="shared" si="4"/>
        <v>0.83448038595243512</v>
      </c>
      <c r="AH94">
        <f t="shared" si="4"/>
        <v>4.12393049421161</v>
      </c>
      <c r="AI94">
        <f t="shared" si="4"/>
        <v>4.4411559168432753</v>
      </c>
      <c r="AJ94">
        <f t="shared" si="4"/>
        <v>7.2168783648703219</v>
      </c>
      <c r="AK94">
        <f t="shared" si="4"/>
        <v>15.275252316519547</v>
      </c>
      <c r="AL94">
        <f t="shared" si="4"/>
        <v>0</v>
      </c>
      <c r="AM94">
        <f t="shared" si="4"/>
        <v>8.3448038595243919</v>
      </c>
      <c r="AN94">
        <f t="shared" si="4"/>
        <v>0</v>
      </c>
      <c r="AO94">
        <f t="shared" si="4"/>
        <v>6.415002990995843</v>
      </c>
      <c r="AP94">
        <f t="shared" si="4"/>
        <v>0</v>
      </c>
      <c r="AQ94">
        <f t="shared" si="4"/>
        <v>0</v>
      </c>
      <c r="AR94">
        <f t="shared" si="4"/>
        <v>17.255293337770251</v>
      </c>
      <c r="AS94">
        <f t="shared" si="4"/>
        <v>4.6490332999990009</v>
      </c>
      <c r="AT94">
        <f t="shared" si="4"/>
        <v>4.8112522432468872</v>
      </c>
      <c r="AU94">
        <f t="shared" si="4"/>
        <v>11.547005383792541</v>
      </c>
      <c r="AV94">
        <f t="shared" si="4"/>
        <v>0</v>
      </c>
      <c r="AW94">
        <f t="shared" si="4"/>
        <v>14.433756729740603</v>
      </c>
    </row>
    <row r="95" spans="1:49" x14ac:dyDescent="0.25">
      <c r="A95" t="s">
        <v>1775</v>
      </c>
      <c r="B95">
        <f>STDEV(B88:B90)/SQRT(3)</f>
        <v>6.0606060606060623</v>
      </c>
      <c r="C95">
        <f t="shared" ref="C95:AW95" si="5">STDEV(C88:C90)/SQRT(3)</f>
        <v>4.1346559492410151</v>
      </c>
      <c r="D95">
        <f t="shared" si="5"/>
        <v>6.6666666666666821</v>
      </c>
      <c r="E95">
        <f t="shared" si="5"/>
        <v>9.251848886516159</v>
      </c>
      <c r="F95">
        <f t="shared" si="5"/>
        <v>2.5641025641025643</v>
      </c>
      <c r="G95">
        <f t="shared" si="5"/>
        <v>6.4389728319585871</v>
      </c>
      <c r="H95">
        <f t="shared" si="5"/>
        <v>3.3333333333333335</v>
      </c>
      <c r="I95">
        <f t="shared" si="5"/>
        <v>8.3333333333333464</v>
      </c>
      <c r="J95">
        <f t="shared" si="5"/>
        <v>4.6975182714741743</v>
      </c>
      <c r="K95">
        <f t="shared" si="5"/>
        <v>4.2857142857142874</v>
      </c>
      <c r="L95">
        <f t="shared" si="5"/>
        <v>3.640325862692483</v>
      </c>
      <c r="M95">
        <f t="shared" si="5"/>
        <v>9.1382134164422233</v>
      </c>
      <c r="N95">
        <f t="shared" si="5"/>
        <v>10.577308850970201</v>
      </c>
      <c r="O95">
        <f t="shared" si="5"/>
        <v>10.256410256410248</v>
      </c>
      <c r="P95">
        <f t="shared" si="5"/>
        <v>7.34930919740167</v>
      </c>
      <c r="Q95">
        <f t="shared" si="5"/>
        <v>2.5641025641025643</v>
      </c>
      <c r="R95">
        <f t="shared" si="5"/>
        <v>3.0303030303030312</v>
      </c>
      <c r="S95">
        <f t="shared" si="5"/>
        <v>2.3809523809523809</v>
      </c>
      <c r="T95">
        <f t="shared" si="5"/>
        <v>12.988365730414085</v>
      </c>
      <c r="U95">
        <f t="shared" si="5"/>
        <v>8.8738401880211626</v>
      </c>
      <c r="V95">
        <f t="shared" si="5"/>
        <v>3.848943694264737</v>
      </c>
      <c r="W95">
        <f t="shared" si="5"/>
        <v>2.5641025641025643</v>
      </c>
      <c r="X95">
        <f>STDEV(X89:X90)/SQRT(2)</f>
        <v>20</v>
      </c>
      <c r="Y95">
        <f t="shared" si="5"/>
        <v>2.3809523809523796</v>
      </c>
      <c r="Z95">
        <f t="shared" si="5"/>
        <v>5.1712899764816447</v>
      </c>
      <c r="AA95">
        <f t="shared" si="5"/>
        <v>8.3333333333333286</v>
      </c>
      <c r="AB95">
        <f t="shared" si="5"/>
        <v>4.2835221844419404</v>
      </c>
      <c r="AC95">
        <f t="shared" si="5"/>
        <v>7.6809032268926618</v>
      </c>
      <c r="AD95">
        <f t="shared" si="5"/>
        <v>4.7619047619047645</v>
      </c>
      <c r="AE95">
        <f t="shared" si="5"/>
        <v>4.1429787733772043</v>
      </c>
      <c r="AF95">
        <f t="shared" si="5"/>
        <v>3.3333333333333335</v>
      </c>
      <c r="AG95">
        <f t="shared" si="5"/>
        <v>0.48178747546310124</v>
      </c>
      <c r="AH95">
        <f t="shared" si="5"/>
        <v>2.3809523809523796</v>
      </c>
      <c r="AI95">
        <f t="shared" si="5"/>
        <v>2.5641025641025643</v>
      </c>
      <c r="AJ95">
        <f t="shared" si="5"/>
        <v>4.166666666666667</v>
      </c>
      <c r="AK95">
        <f t="shared" si="5"/>
        <v>8.8191710368820146</v>
      </c>
      <c r="AL95">
        <f t="shared" si="5"/>
        <v>0</v>
      </c>
      <c r="AM95">
        <f t="shared" si="5"/>
        <v>4.8178747546310356</v>
      </c>
      <c r="AN95">
        <f t="shared" si="5"/>
        <v>0</v>
      </c>
      <c r="AO95">
        <f t="shared" si="5"/>
        <v>3.7037037037037046</v>
      </c>
      <c r="AP95">
        <f t="shared" si="5"/>
        <v>0</v>
      </c>
      <c r="AQ95">
        <f t="shared" si="5"/>
        <v>0</v>
      </c>
      <c r="AR95">
        <f t="shared" si="5"/>
        <v>9.9623482535076118</v>
      </c>
      <c r="AS95">
        <f t="shared" si="5"/>
        <v>2.6841206272259575</v>
      </c>
      <c r="AT95">
        <f t="shared" si="5"/>
        <v>2.7777777777777812</v>
      </c>
      <c r="AU95">
        <f t="shared" si="5"/>
        <v>6.6666666666666821</v>
      </c>
      <c r="AV95">
        <f t="shared" si="5"/>
        <v>0</v>
      </c>
      <c r="AW95">
        <f t="shared" si="5"/>
        <v>8.3333333333333108</v>
      </c>
    </row>
    <row r="98" spans="1:49" s="7" customFormat="1" x14ac:dyDescent="0.25">
      <c r="A98" s="39" t="s">
        <v>1776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119.04577567018291</v>
      </c>
      <c r="C99">
        <f t="shared" ref="C99:AW99" si="6">C49/C41*100</f>
        <v>94.8476837301003</v>
      </c>
      <c r="D99">
        <f t="shared" si="6"/>
        <v>127.4479444741057</v>
      </c>
      <c r="E99">
        <f t="shared" si="6"/>
        <v>111.89540386620678</v>
      </c>
      <c r="F99">
        <f t="shared" si="6"/>
        <v>81.793470874446157</v>
      </c>
      <c r="G99">
        <f t="shared" si="6"/>
        <v>95.660461692170159</v>
      </c>
      <c r="H99">
        <f t="shared" si="6"/>
        <v>99.678714859437747</v>
      </c>
      <c r="I99">
        <f t="shared" si="6"/>
        <v>168.1429951690821</v>
      </c>
      <c r="J99">
        <f t="shared" si="6"/>
        <v>115.46716068370093</v>
      </c>
      <c r="K99">
        <f t="shared" si="6"/>
        <v>70.773992928848301</v>
      </c>
      <c r="L99">
        <f t="shared" si="6"/>
        <v>66.431386134326416</v>
      </c>
      <c r="M99">
        <f t="shared" si="6"/>
        <v>97.247557003257327</v>
      </c>
      <c r="N99">
        <f t="shared" si="6"/>
        <v>68.142351012638144</v>
      </c>
      <c r="O99">
        <f t="shared" si="6"/>
        <v>96.07862816505606</v>
      </c>
      <c r="P99">
        <f t="shared" si="6"/>
        <v>102.35828922656648</v>
      </c>
      <c r="Q99">
        <f t="shared" si="6"/>
        <v>95.930539591811367</v>
      </c>
      <c r="R99">
        <f t="shared" si="6"/>
        <v>104.16565813041584</v>
      </c>
      <c r="S99">
        <f t="shared" si="6"/>
        <v>21.197870452528839</v>
      </c>
      <c r="T99">
        <f t="shared" si="6"/>
        <v>28.253977445459416</v>
      </c>
      <c r="U99">
        <f t="shared" si="6"/>
        <v>57.687941298629376</v>
      </c>
      <c r="V99">
        <f t="shared" si="6"/>
        <v>72.018518518518519</v>
      </c>
      <c r="W99">
        <f t="shared" si="6"/>
        <v>93.455266017034546</v>
      </c>
      <c r="X99" t="e">
        <f t="shared" si="6"/>
        <v>#DIV/0!</v>
      </c>
      <c r="Y99">
        <f t="shared" si="6"/>
        <v>105.10565954957589</v>
      </c>
      <c r="Z99">
        <f t="shared" si="6"/>
        <v>149.92768595041321</v>
      </c>
      <c r="AA99">
        <f t="shared" si="6"/>
        <v>163.93832915023307</v>
      </c>
      <c r="AB99">
        <f t="shared" si="6"/>
        <v>85.131180937094868</v>
      </c>
      <c r="AC99">
        <f t="shared" si="6"/>
        <v>73.411877089635396</v>
      </c>
      <c r="AD99">
        <f t="shared" si="6"/>
        <v>64.282870848797501</v>
      </c>
      <c r="AE99">
        <f t="shared" si="6"/>
        <v>102.74250858344669</v>
      </c>
      <c r="AF99">
        <f t="shared" si="6"/>
        <v>98.283020499956748</v>
      </c>
      <c r="AG99">
        <f t="shared" si="6"/>
        <v>109.50235352409265</v>
      </c>
      <c r="AH99">
        <f t="shared" si="6"/>
        <v>250.5674603174603</v>
      </c>
      <c r="AI99">
        <f t="shared" si="6"/>
        <v>85.241786097299411</v>
      </c>
      <c r="AJ99">
        <f t="shared" si="6"/>
        <v>81.896690446816507</v>
      </c>
      <c r="AK99">
        <f t="shared" si="6"/>
        <v>87.197355703256449</v>
      </c>
      <c r="AL99">
        <f t="shared" si="6"/>
        <v>110.22662076878945</v>
      </c>
      <c r="AM99">
        <f t="shared" si="6"/>
        <v>115.07252128734305</v>
      </c>
      <c r="AN99">
        <f t="shared" si="6"/>
        <v>95.846238330587596</v>
      </c>
      <c r="AO99">
        <f t="shared" si="6"/>
        <v>97.205636493909722</v>
      </c>
      <c r="AP99">
        <f t="shared" si="6"/>
        <v>0</v>
      </c>
      <c r="AQ99">
        <f t="shared" si="6"/>
        <v>0</v>
      </c>
      <c r="AR99">
        <f t="shared" si="6"/>
        <v>121.66427017660288</v>
      </c>
      <c r="AS99">
        <f t="shared" si="6"/>
        <v>79.460355779899302</v>
      </c>
      <c r="AT99">
        <f>AT49/AT41*100</f>
        <v>87.155830214407985</v>
      </c>
      <c r="AU99">
        <f t="shared" si="6"/>
        <v>90.536764144460562</v>
      </c>
      <c r="AV99">
        <f t="shared" si="6"/>
        <v>99.413052290231064</v>
      </c>
      <c r="AW99">
        <f t="shared" si="6"/>
        <v>117.44481413902901</v>
      </c>
    </row>
    <row r="100" spans="1:49" x14ac:dyDescent="0.25">
      <c r="A100" t="s">
        <v>1771</v>
      </c>
      <c r="B100">
        <f>B67/B59*100</f>
        <v>102.94519212014823</v>
      </c>
      <c r="C100">
        <f t="shared" ref="C100:AW100" si="7">C67/C59*100</f>
        <v>107.63270842236304</v>
      </c>
      <c r="D100">
        <f t="shared" si="7"/>
        <v>102.0739064856712</v>
      </c>
      <c r="E100">
        <f t="shared" si="7"/>
        <v>79.586107522607563</v>
      </c>
      <c r="F100">
        <f t="shared" si="7"/>
        <v>104.25500588928149</v>
      </c>
      <c r="G100">
        <f t="shared" si="7"/>
        <v>117.26863101276275</v>
      </c>
      <c r="H100">
        <f t="shared" si="7"/>
        <v>103.22987164527422</v>
      </c>
      <c r="I100">
        <f t="shared" si="7"/>
        <v>103.09850863422292</v>
      </c>
      <c r="J100">
        <f t="shared" si="7"/>
        <v>113.28372387587081</v>
      </c>
      <c r="K100">
        <f t="shared" si="7"/>
        <v>65.473524236122216</v>
      </c>
      <c r="L100">
        <f t="shared" si="7"/>
        <v>74.149639008538102</v>
      </c>
      <c r="M100">
        <f t="shared" si="7"/>
        <v>73.166185819695144</v>
      </c>
      <c r="N100">
        <f t="shared" si="7"/>
        <v>81.164011851330343</v>
      </c>
      <c r="O100">
        <f t="shared" si="7"/>
        <v>74.528118310955435</v>
      </c>
      <c r="P100">
        <f t="shared" si="7"/>
        <v>90.081060701269323</v>
      </c>
      <c r="Q100">
        <f t="shared" si="7"/>
        <v>119.01055989440106</v>
      </c>
      <c r="R100">
        <f t="shared" si="7"/>
        <v>82.032896427653569</v>
      </c>
      <c r="S100">
        <f t="shared" si="7"/>
        <v>0</v>
      </c>
      <c r="T100">
        <f t="shared" si="7"/>
        <v>28.742924276407134</v>
      </c>
      <c r="U100">
        <f t="shared" si="7"/>
        <v>59.04278239458295</v>
      </c>
      <c r="V100">
        <f t="shared" si="7"/>
        <v>70.124692079132473</v>
      </c>
      <c r="W100">
        <f t="shared" si="7"/>
        <v>78.268274592753357</v>
      </c>
      <c r="X100">
        <f t="shared" si="7"/>
        <v>56.490793749032953</v>
      </c>
      <c r="Y100">
        <f t="shared" si="7"/>
        <v>102.50299373077556</v>
      </c>
      <c r="Z100">
        <f t="shared" si="7"/>
        <v>93.210100428980596</v>
      </c>
      <c r="AA100">
        <f t="shared" si="7"/>
        <v>170.85618354784555</v>
      </c>
      <c r="AB100">
        <f t="shared" si="7"/>
        <v>84.74981966030559</v>
      </c>
      <c r="AC100">
        <f t="shared" si="7"/>
        <v>74.323256982839098</v>
      </c>
      <c r="AD100">
        <f t="shared" si="7"/>
        <v>65.402089959109503</v>
      </c>
      <c r="AE100">
        <f t="shared" si="7"/>
        <v>68.953579858379229</v>
      </c>
      <c r="AF100">
        <f t="shared" si="7"/>
        <v>120.12601260126013</v>
      </c>
      <c r="AG100">
        <f t="shared" si="7"/>
        <v>106.61419322076932</v>
      </c>
      <c r="AH100">
        <f t="shared" si="7"/>
        <v>116.57258615195522</v>
      </c>
      <c r="AI100">
        <f t="shared" si="7"/>
        <v>113.89996014348344</v>
      </c>
      <c r="AJ100">
        <f t="shared" si="7"/>
        <v>109.56064808057218</v>
      </c>
      <c r="AK100">
        <f t="shared" si="7"/>
        <v>96.380161404058597</v>
      </c>
      <c r="AL100">
        <f t="shared" si="7"/>
        <v>87.062219478417575</v>
      </c>
      <c r="AM100">
        <f t="shared" si="7"/>
        <v>118.46690623433062</v>
      </c>
      <c r="AN100">
        <f t="shared" si="7"/>
        <v>99.58164679036156</v>
      </c>
      <c r="AO100">
        <f t="shared" si="7"/>
        <v>118.85102351353677</v>
      </c>
      <c r="AP100">
        <f t="shared" si="7"/>
        <v>0</v>
      </c>
      <c r="AQ100">
        <f t="shared" si="7"/>
        <v>0</v>
      </c>
      <c r="AR100">
        <f t="shared" si="7"/>
        <v>77.336200067896343</v>
      </c>
      <c r="AS100">
        <f t="shared" si="7"/>
        <v>97.887144675434882</v>
      </c>
      <c r="AT100">
        <f t="shared" si="7"/>
        <v>85.279824423890886</v>
      </c>
      <c r="AU100">
        <f t="shared" si="7"/>
        <v>98.161844681313895</v>
      </c>
      <c r="AV100">
        <f t="shared" si="7"/>
        <v>108.45924998042746</v>
      </c>
      <c r="AW100">
        <f t="shared" si="7"/>
        <v>137.44675186368477</v>
      </c>
    </row>
    <row r="101" spans="1:49" x14ac:dyDescent="0.25">
      <c r="A101" t="s">
        <v>1772</v>
      </c>
      <c r="B101">
        <f>B85/B77*100</f>
        <v>105.73200687791697</v>
      </c>
      <c r="C101">
        <f t="shared" ref="C101:AW101" si="8">C85/C77*100</f>
        <v>82.780487804878049</v>
      </c>
      <c r="D101">
        <f t="shared" si="8"/>
        <v>86.746649828106356</v>
      </c>
      <c r="E101">
        <f t="shared" si="8"/>
        <v>99.491911021233577</v>
      </c>
      <c r="F101">
        <f t="shared" si="8"/>
        <v>96.367614879649892</v>
      </c>
      <c r="G101">
        <f t="shared" si="8"/>
        <v>101.01010101010101</v>
      </c>
      <c r="H101">
        <f t="shared" si="8"/>
        <v>91.443325096622956</v>
      </c>
      <c r="I101">
        <f t="shared" si="8"/>
        <v>108.66389996766198</v>
      </c>
      <c r="J101">
        <f t="shared" si="8"/>
        <v>95.003070851078832</v>
      </c>
      <c r="K101">
        <f t="shared" si="8"/>
        <v>43.508344178843842</v>
      </c>
      <c r="L101">
        <f t="shared" si="8"/>
        <v>77.194191779179704</v>
      </c>
      <c r="M101">
        <f t="shared" si="8"/>
        <v>43.733059329990965</v>
      </c>
      <c r="N101">
        <f t="shared" si="8"/>
        <v>78.739201401329666</v>
      </c>
      <c r="O101">
        <f t="shared" si="8"/>
        <v>86.823924412973767</v>
      </c>
      <c r="P101">
        <f t="shared" si="8"/>
        <v>124.93082740669385</v>
      </c>
      <c r="Q101">
        <f t="shared" si="8"/>
        <v>91.149981176334322</v>
      </c>
      <c r="R101">
        <f t="shared" si="8"/>
        <v>66.052702149581521</v>
      </c>
      <c r="S101">
        <f t="shared" si="8"/>
        <v>0</v>
      </c>
      <c r="T101">
        <f t="shared" si="8"/>
        <v>30.69553967471661</v>
      </c>
      <c r="U101">
        <f t="shared" si="8"/>
        <v>55.430834806682853</v>
      </c>
      <c r="V101">
        <f t="shared" si="8"/>
        <v>65.523058157942543</v>
      </c>
      <c r="W101">
        <f t="shared" si="8"/>
        <v>94.5634477254589</v>
      </c>
      <c r="X101">
        <f t="shared" si="8"/>
        <v>107.94653896728357</v>
      </c>
      <c r="Y101">
        <f t="shared" si="8"/>
        <v>102.53516860101861</v>
      </c>
      <c r="Z101">
        <f t="shared" si="8"/>
        <v>101.80002992923873</v>
      </c>
      <c r="AA101">
        <f t="shared" si="8"/>
        <v>165.30866853086684</v>
      </c>
      <c r="AB101">
        <f t="shared" si="8"/>
        <v>95.82729498775673</v>
      </c>
      <c r="AC101">
        <f t="shared" si="8"/>
        <v>77.44466350942092</v>
      </c>
      <c r="AD101">
        <f t="shared" si="8"/>
        <v>100.5428765313047</v>
      </c>
      <c r="AE101">
        <f t="shared" si="8"/>
        <v>99.316156168185529</v>
      </c>
      <c r="AF101">
        <f t="shared" si="8"/>
        <v>104.92797776530639</v>
      </c>
      <c r="AG101">
        <f t="shared" si="8"/>
        <v>129.22648788817912</v>
      </c>
      <c r="AH101">
        <f t="shared" si="8"/>
        <v>270.36178107606673</v>
      </c>
      <c r="AI101">
        <f t="shared" si="8"/>
        <v>95.990008326394687</v>
      </c>
      <c r="AJ101">
        <f t="shared" si="8"/>
        <v>99.622987209753006</v>
      </c>
      <c r="AK101">
        <f t="shared" si="8"/>
        <v>107.91477073853693</v>
      </c>
      <c r="AL101">
        <f t="shared" si="8"/>
        <v>103.12279214356366</v>
      </c>
      <c r="AM101">
        <f t="shared" si="8"/>
        <v>90.97484231957516</v>
      </c>
      <c r="AN101">
        <f t="shared" si="8"/>
        <v>108.12491286769831</v>
      </c>
      <c r="AO101">
        <f t="shared" si="8"/>
        <v>104.97976968565203</v>
      </c>
      <c r="AP101">
        <f t="shared" si="8"/>
        <v>0</v>
      </c>
      <c r="AQ101">
        <f t="shared" si="8"/>
        <v>0</v>
      </c>
      <c r="AR101">
        <f t="shared" si="8"/>
        <v>101.81827668066678</v>
      </c>
      <c r="AS101">
        <f t="shared" si="8"/>
        <v>83.649709695857538</v>
      </c>
      <c r="AT101">
        <f>AT85/AT77*100</f>
        <v>81.329583626279188</v>
      </c>
      <c r="AU101">
        <f t="shared" si="8"/>
        <v>109.50179293507287</v>
      </c>
      <c r="AV101">
        <f t="shared" si="8"/>
        <v>92.312477321030528</v>
      </c>
      <c r="AW101">
        <f t="shared" si="8"/>
        <v>102.01562106324012</v>
      </c>
    </row>
    <row r="102" spans="1:49" s="7" customFormat="1" x14ac:dyDescent="0.25">
      <c r="A102" s="7" t="s">
        <v>1777</v>
      </c>
      <c r="B102" s="7" t="s">
        <v>1644</v>
      </c>
      <c r="C102" s="7" t="s">
        <v>58</v>
      </c>
      <c r="D102" s="7" t="s">
        <v>58</v>
      </c>
      <c r="E102" s="7" t="s">
        <v>58</v>
      </c>
      <c r="F102" s="7" t="s">
        <v>58</v>
      </c>
      <c r="G102" s="7" t="s">
        <v>58</v>
      </c>
      <c r="H102" s="7" t="s">
        <v>58</v>
      </c>
      <c r="I102" s="7" t="s">
        <v>58</v>
      </c>
      <c r="J102" s="7" t="s">
        <v>1644</v>
      </c>
      <c r="K102" s="7" t="s">
        <v>63</v>
      </c>
      <c r="L102" s="7" t="s">
        <v>63</v>
      </c>
      <c r="M102" s="7" t="s">
        <v>63</v>
      </c>
      <c r="N102" s="7" t="s">
        <v>63</v>
      </c>
      <c r="O102" s="7" t="s">
        <v>63</v>
      </c>
      <c r="P102" s="7" t="s">
        <v>63</v>
      </c>
      <c r="Q102" s="7" t="s">
        <v>63</v>
      </c>
      <c r="R102" s="7" t="s">
        <v>1644</v>
      </c>
      <c r="S102" s="7" t="s">
        <v>68</v>
      </c>
      <c r="T102" s="7" t="s">
        <v>68</v>
      </c>
      <c r="U102" s="7" t="s">
        <v>68</v>
      </c>
      <c r="V102" s="7" t="s">
        <v>68</v>
      </c>
      <c r="W102" s="7" t="s">
        <v>68</v>
      </c>
      <c r="X102" s="7" t="s">
        <v>68</v>
      </c>
      <c r="Y102" s="7" t="s">
        <v>68</v>
      </c>
      <c r="Z102" s="7" t="s">
        <v>1686</v>
      </c>
      <c r="AA102" s="7" t="s">
        <v>73</v>
      </c>
      <c r="AB102" s="7" t="s">
        <v>73</v>
      </c>
      <c r="AC102" s="7" t="s">
        <v>73</v>
      </c>
      <c r="AD102" s="7" t="s">
        <v>73</v>
      </c>
      <c r="AE102" s="7" t="s">
        <v>73</v>
      </c>
      <c r="AF102" s="7" t="s">
        <v>73</v>
      </c>
      <c r="AG102" s="7" t="s">
        <v>73</v>
      </c>
      <c r="AH102" s="7" t="s">
        <v>1686</v>
      </c>
      <c r="AI102" s="7" t="s">
        <v>78</v>
      </c>
      <c r="AJ102" s="7" t="s">
        <v>78</v>
      </c>
      <c r="AK102" s="7" t="s">
        <v>78</v>
      </c>
      <c r="AL102" s="7" t="s">
        <v>78</v>
      </c>
      <c r="AM102" s="7" t="s">
        <v>78</v>
      </c>
      <c r="AN102" s="7" t="s">
        <v>78</v>
      </c>
      <c r="AO102" s="7" t="s">
        <v>78</v>
      </c>
      <c r="AP102" s="7" t="s">
        <v>1794</v>
      </c>
      <c r="AQ102" s="7" t="s">
        <v>83</v>
      </c>
      <c r="AR102" s="7" t="s">
        <v>83</v>
      </c>
      <c r="AS102" s="7" t="s">
        <v>83</v>
      </c>
      <c r="AT102" s="7" t="s">
        <v>83</v>
      </c>
      <c r="AU102" s="7" t="s">
        <v>83</v>
      </c>
      <c r="AV102" s="7" t="s">
        <v>83</v>
      </c>
      <c r="AW102" s="7" t="s">
        <v>83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109.24099155608269</v>
      </c>
      <c r="C104">
        <f t="shared" ref="C104:AW104" si="9">AVERAGE(C99:C101)</f>
        <v>95.086959985780467</v>
      </c>
      <c r="D104">
        <f t="shared" si="9"/>
        <v>105.42283359596108</v>
      </c>
      <c r="E104">
        <f t="shared" si="9"/>
        <v>96.99114080334931</v>
      </c>
      <c r="F104">
        <f t="shared" si="9"/>
        <v>94.138697214459171</v>
      </c>
      <c r="G104">
        <f t="shared" si="9"/>
        <v>104.64639790501131</v>
      </c>
      <c r="H104">
        <f t="shared" si="9"/>
        <v>98.11730386711163</v>
      </c>
      <c r="I104">
        <f t="shared" si="9"/>
        <v>126.63513459032232</v>
      </c>
      <c r="J104">
        <f t="shared" si="9"/>
        <v>107.9179851368835</v>
      </c>
      <c r="K104">
        <f t="shared" si="9"/>
        <v>59.918620447938132</v>
      </c>
      <c r="L104">
        <f t="shared" si="9"/>
        <v>72.591738974014746</v>
      </c>
      <c r="M104">
        <f t="shared" si="9"/>
        <v>71.382267384314488</v>
      </c>
      <c r="N104">
        <f t="shared" si="9"/>
        <v>76.015188088432723</v>
      </c>
      <c r="O104">
        <f t="shared" si="9"/>
        <v>85.810223629661763</v>
      </c>
      <c r="P104">
        <f t="shared" si="9"/>
        <v>105.79005911150989</v>
      </c>
      <c r="Q104">
        <f t="shared" si="9"/>
        <v>102.03036022084892</v>
      </c>
      <c r="R104">
        <f t="shared" si="9"/>
        <v>84.083752235883651</v>
      </c>
      <c r="S104">
        <f t="shared" si="9"/>
        <v>7.0659568175096128</v>
      </c>
      <c r="T104">
        <f t="shared" si="9"/>
        <v>29.230813798861053</v>
      </c>
      <c r="U104">
        <f t="shared" si="9"/>
        <v>57.387186166631729</v>
      </c>
      <c r="V104">
        <f t="shared" si="9"/>
        <v>69.22208958519785</v>
      </c>
      <c r="W104">
        <f t="shared" si="9"/>
        <v>88.762329445082273</v>
      </c>
      <c r="X104">
        <f>AVERAGE(X100:X101)</f>
        <v>82.218666358158259</v>
      </c>
      <c r="Y104">
        <f t="shared" si="9"/>
        <v>103.38127396045668</v>
      </c>
      <c r="Z104">
        <f t="shared" si="9"/>
        <v>114.97927210287752</v>
      </c>
      <c r="AA104">
        <f t="shared" si="9"/>
        <v>166.70106040964848</v>
      </c>
      <c r="AB104">
        <f t="shared" si="9"/>
        <v>88.569431861719067</v>
      </c>
      <c r="AC104">
        <f t="shared" si="9"/>
        <v>75.059932527298471</v>
      </c>
      <c r="AD104">
        <f t="shared" si="9"/>
        <v>76.742612446403896</v>
      </c>
      <c r="AE104">
        <f t="shared" si="9"/>
        <v>90.337414870003798</v>
      </c>
      <c r="AF104">
        <f t="shared" si="9"/>
        <v>107.77900362217444</v>
      </c>
      <c r="AG104">
        <f t="shared" si="9"/>
        <v>115.11434487768037</v>
      </c>
      <c r="AH104">
        <f t="shared" si="9"/>
        <v>212.5006091818274</v>
      </c>
      <c r="AI104">
        <f t="shared" si="9"/>
        <v>98.377251522392513</v>
      </c>
      <c r="AJ104">
        <f t="shared" si="9"/>
        <v>97.026775245713907</v>
      </c>
      <c r="AK104">
        <f t="shared" si="9"/>
        <v>97.164095948617316</v>
      </c>
      <c r="AL104">
        <f t="shared" si="9"/>
        <v>100.13721079692357</v>
      </c>
      <c r="AM104">
        <f t="shared" si="9"/>
        <v>108.17142328041628</v>
      </c>
      <c r="AN104">
        <f t="shared" si="9"/>
        <v>101.18426599621581</v>
      </c>
      <c r="AO104">
        <f t="shared" si="9"/>
        <v>107.01214323103284</v>
      </c>
      <c r="AP104">
        <f t="shared" si="9"/>
        <v>0</v>
      </c>
      <c r="AQ104">
        <f t="shared" si="9"/>
        <v>0</v>
      </c>
      <c r="AR104">
        <f t="shared" si="9"/>
        <v>100.27291564172201</v>
      </c>
      <c r="AS104">
        <f t="shared" si="9"/>
        <v>86.999070050397236</v>
      </c>
      <c r="AT104">
        <f t="shared" si="9"/>
        <v>84.588412754859348</v>
      </c>
      <c r="AU104">
        <f t="shared" si="9"/>
        <v>99.400133920282428</v>
      </c>
      <c r="AV104">
        <f t="shared" si="9"/>
        <v>100.06159319722968</v>
      </c>
      <c r="AW104">
        <f t="shared" si="9"/>
        <v>118.96906235531797</v>
      </c>
    </row>
    <row r="105" spans="1:49" x14ac:dyDescent="0.25">
      <c r="A105" t="s">
        <v>1774</v>
      </c>
      <c r="B105">
        <f>STDEV(B99:B101)</f>
        <v>8.6047619238775663</v>
      </c>
      <c r="C105">
        <f t="shared" ref="C105:AW105" si="10">STDEV(C99:C101)</f>
        <v>12.427837995803378</v>
      </c>
      <c r="D105">
        <f t="shared" si="10"/>
        <v>20.556272304521663</v>
      </c>
      <c r="E105">
        <f t="shared" si="10"/>
        <v>16.299173178926043</v>
      </c>
      <c r="F105">
        <f t="shared" si="10"/>
        <v>11.395446207776063</v>
      </c>
      <c r="G105">
        <f t="shared" si="10"/>
        <v>11.253676584912171</v>
      </c>
      <c r="H105">
        <f t="shared" si="10"/>
        <v>6.0464182042841133</v>
      </c>
      <c r="I105">
        <f t="shared" si="10"/>
        <v>36.054406978106051</v>
      </c>
      <c r="J105">
        <f t="shared" si="10"/>
        <v>11.237798153139625</v>
      </c>
      <c r="K105">
        <f t="shared" si="10"/>
        <v>14.456715308521524</v>
      </c>
      <c r="L105">
        <f t="shared" si="10"/>
        <v>5.5479532915659417</v>
      </c>
      <c r="M105">
        <f t="shared" si="10"/>
        <v>26.801812234316824</v>
      </c>
      <c r="N105">
        <f t="shared" si="10"/>
        <v>6.9250342342917239</v>
      </c>
      <c r="O105">
        <f t="shared" si="10"/>
        <v>10.8109578993485</v>
      </c>
      <c r="P105">
        <f t="shared" si="10"/>
        <v>17.676519546082361</v>
      </c>
      <c r="Q105">
        <f t="shared" si="10"/>
        <v>14.898282464976358</v>
      </c>
      <c r="R105">
        <f t="shared" si="10"/>
        <v>19.139066345014442</v>
      </c>
      <c r="S105">
        <f t="shared" si="10"/>
        <v>12.23859621201434</v>
      </c>
      <c r="T105">
        <f t="shared" si="10"/>
        <v>1.2918334526648838</v>
      </c>
      <c r="U105">
        <f t="shared" si="10"/>
        <v>1.8246593055969451</v>
      </c>
      <c r="V105">
        <f t="shared" si="10"/>
        <v>3.3404744828386583</v>
      </c>
      <c r="W105">
        <f t="shared" si="10"/>
        <v>9.1049935259442965</v>
      </c>
      <c r="X105">
        <f>STDEV(X100:X101)</f>
        <v>36.384706374832298</v>
      </c>
      <c r="Y105">
        <f t="shared" si="10"/>
        <v>1.4934483755859378</v>
      </c>
      <c r="Z105">
        <f t="shared" si="10"/>
        <v>30.569436452915149</v>
      </c>
      <c r="AA105">
        <f t="shared" si="10"/>
        <v>3.6630920988577902</v>
      </c>
      <c r="AB105">
        <f t="shared" si="10"/>
        <v>6.2883854822268592</v>
      </c>
      <c r="AC105">
        <f t="shared" si="10"/>
        <v>2.1149136436873777</v>
      </c>
      <c r="AD105">
        <f t="shared" si="10"/>
        <v>20.619228664949791</v>
      </c>
      <c r="AE105">
        <f t="shared" si="10"/>
        <v>18.598017974281046</v>
      </c>
      <c r="AF105">
        <f t="shared" si="10"/>
        <v>11.197112900734638</v>
      </c>
      <c r="AG105">
        <f t="shared" si="10"/>
        <v>12.306494332099609</v>
      </c>
      <c r="AH105">
        <f t="shared" si="10"/>
        <v>83.663570240507994</v>
      </c>
      <c r="AI105">
        <f t="shared" si="10"/>
        <v>14.477462915613778</v>
      </c>
      <c r="AJ105">
        <f t="shared" si="10"/>
        <v>14.013524731923075</v>
      </c>
      <c r="AK105">
        <f t="shared" si="10"/>
        <v>10.38093138709773</v>
      </c>
      <c r="AL105">
        <f t="shared" si="10"/>
        <v>11.867293026145409</v>
      </c>
      <c r="AM105">
        <f t="shared" si="10"/>
        <v>14.989071347123351</v>
      </c>
      <c r="AN105">
        <f t="shared" si="10"/>
        <v>6.2942635261245998</v>
      </c>
      <c r="AO105">
        <f t="shared" si="10"/>
        <v>10.964880367716406</v>
      </c>
      <c r="AP105">
        <f t="shared" si="10"/>
        <v>0</v>
      </c>
      <c r="AQ105">
        <f t="shared" si="10"/>
        <v>0</v>
      </c>
      <c r="AR105">
        <f t="shared" si="10"/>
        <v>22.204403965117255</v>
      </c>
      <c r="AS105">
        <f t="shared" si="10"/>
        <v>9.6592079560686592</v>
      </c>
      <c r="AT105">
        <f t="shared" si="10"/>
        <v>2.9740250332630591</v>
      </c>
      <c r="AU105">
        <f t="shared" si="10"/>
        <v>9.5429607269807732</v>
      </c>
      <c r="AV105">
        <f t="shared" si="10"/>
        <v>8.0928994068627826</v>
      </c>
      <c r="AW105">
        <f t="shared" si="10"/>
        <v>17.764677225274788</v>
      </c>
    </row>
    <row r="106" spans="1:49" x14ac:dyDescent="0.25">
      <c r="A106" t="s">
        <v>1775</v>
      </c>
      <c r="B106">
        <f>STDEV(B99:B101)/SQRT(3)</f>
        <v>4.9679616130633555</v>
      </c>
      <c r="C106">
        <f t="shared" ref="C106:AW106" si="11">STDEV(C99:C101)/SQRT(3)</f>
        <v>7.1752156123221393</v>
      </c>
      <c r="D106">
        <f t="shared" si="11"/>
        <v>11.868169348550831</v>
      </c>
      <c r="E106">
        <f t="shared" si="11"/>
        <v>9.4103320224212794</v>
      </c>
      <c r="F106">
        <f t="shared" si="11"/>
        <v>6.5791639355954104</v>
      </c>
      <c r="G106">
        <f t="shared" si="11"/>
        <v>6.4973132056720306</v>
      </c>
      <c r="H106">
        <f t="shared" si="11"/>
        <v>3.4909011778764865</v>
      </c>
      <c r="I106">
        <f t="shared" si="11"/>
        <v>20.816021574281852</v>
      </c>
      <c r="J106">
        <f t="shared" si="11"/>
        <v>6.4881457888138421</v>
      </c>
      <c r="K106">
        <f t="shared" si="11"/>
        <v>8.3465884749726857</v>
      </c>
      <c r="L106">
        <f t="shared" si="11"/>
        <v>3.2031123263370671</v>
      </c>
      <c r="M106">
        <f t="shared" si="11"/>
        <v>15.474033508252624</v>
      </c>
      <c r="N106">
        <f t="shared" si="11"/>
        <v>3.9981703793157011</v>
      </c>
      <c r="O106">
        <f t="shared" si="11"/>
        <v>6.2417094533865676</v>
      </c>
      <c r="P106">
        <f t="shared" si="11"/>
        <v>10.205543318266333</v>
      </c>
      <c r="Q106">
        <f t="shared" si="11"/>
        <v>8.6015273916171822</v>
      </c>
      <c r="R106">
        <f t="shared" si="11"/>
        <v>11.049945106332196</v>
      </c>
      <c r="S106">
        <f t="shared" si="11"/>
        <v>7.0659568175096137</v>
      </c>
      <c r="T106">
        <f t="shared" si="11"/>
        <v>0.74584039164423444</v>
      </c>
      <c r="U106">
        <f t="shared" si="11"/>
        <v>1.0534675412657519</v>
      </c>
      <c r="V106">
        <f t="shared" si="11"/>
        <v>1.9286238418879753</v>
      </c>
      <c r="W106">
        <f t="shared" si="11"/>
        <v>5.2567704631737397</v>
      </c>
      <c r="X106">
        <f>STDEV(X100:X101)/SQRT(2)</f>
        <v>25.72787260912532</v>
      </c>
      <c r="Y106">
        <f t="shared" si="11"/>
        <v>0.8622428216653506</v>
      </c>
      <c r="Z106">
        <f t="shared" si="11"/>
        <v>17.64927236506572</v>
      </c>
      <c r="AA106">
        <f t="shared" si="11"/>
        <v>2.1148872093419366</v>
      </c>
      <c r="AB106">
        <f t="shared" si="11"/>
        <v>3.6306010509318121</v>
      </c>
      <c r="AC106">
        <f t="shared" si="11"/>
        <v>1.2210459614957199</v>
      </c>
      <c r="AD106">
        <f t="shared" si="11"/>
        <v>11.90451722019121</v>
      </c>
      <c r="AE106">
        <f t="shared" si="11"/>
        <v>10.737570683844661</v>
      </c>
      <c r="AF106">
        <f t="shared" si="11"/>
        <v>6.4646561473857744</v>
      </c>
      <c r="AG106">
        <f t="shared" si="11"/>
        <v>7.1051578154183135</v>
      </c>
      <c r="AH106">
        <f t="shared" si="11"/>
        <v>48.303184799722459</v>
      </c>
      <c r="AI106">
        <f t="shared" si="11"/>
        <v>8.3585671115124391</v>
      </c>
      <c r="AJ106">
        <f t="shared" si="11"/>
        <v>8.0907122762712671</v>
      </c>
      <c r="AK106">
        <f t="shared" si="11"/>
        <v>5.9934335307799103</v>
      </c>
      <c r="AL106">
        <f t="shared" si="11"/>
        <v>6.8515848231972214</v>
      </c>
      <c r="AM106">
        <f t="shared" si="11"/>
        <v>8.6539443771641746</v>
      </c>
      <c r="AN106">
        <f t="shared" si="11"/>
        <v>3.6339947411584812</v>
      </c>
      <c r="AO106">
        <f t="shared" si="11"/>
        <v>6.33057663193311</v>
      </c>
      <c r="AP106">
        <f t="shared" si="11"/>
        <v>0</v>
      </c>
      <c r="AQ106">
        <f t="shared" si="11"/>
        <v>0</v>
      </c>
      <c r="AR106">
        <f t="shared" si="11"/>
        <v>12.819718606455641</v>
      </c>
      <c r="AS106">
        <f t="shared" si="11"/>
        <v>5.5767463135948159</v>
      </c>
      <c r="AT106">
        <f t="shared" si="11"/>
        <v>1.717054153531113</v>
      </c>
      <c r="AU106">
        <f t="shared" si="11"/>
        <v>5.5096309445883769</v>
      </c>
      <c r="AV106">
        <f t="shared" si="11"/>
        <v>4.6724376510767902</v>
      </c>
      <c r="AW106">
        <f t="shared" si="11"/>
        <v>10.256441178079214</v>
      </c>
    </row>
    <row r="108" spans="1:49" x14ac:dyDescent="0.25">
      <c r="A108" t="s">
        <v>1773</v>
      </c>
      <c r="B108" s="165">
        <f>AVERAGE(B99:B101,J99:J101,R99:R101,)</f>
        <v>90.372818678654951</v>
      </c>
    </row>
    <row r="109" spans="1:49" x14ac:dyDescent="0.25">
      <c r="A109" t="s">
        <v>1774</v>
      </c>
      <c r="B109" s="165">
        <f>STDEV(B99:B101,J99:J101,R99:R101)</f>
        <v>17.087917827702555</v>
      </c>
    </row>
    <row r="110" spans="1:49" x14ac:dyDescent="0.25">
      <c r="A110" t="s">
        <v>1775</v>
      </c>
      <c r="B110" s="165">
        <f>STDEV(B99:B101,J99:J101,R99:R101)/SQRT(3)</f>
        <v>9.8657139577142754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56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61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66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71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76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81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1840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0.37819999999999998</v>
      </c>
      <c r="C128">
        <v>0.47399999999999998</v>
      </c>
      <c r="D128">
        <v>0.36080000000000001</v>
      </c>
      <c r="E128">
        <v>0.40910000000000002</v>
      </c>
      <c r="F128">
        <v>0.4158</v>
      </c>
      <c r="G128">
        <v>0.37859999999999999</v>
      </c>
      <c r="H128">
        <v>0.36980000000000002</v>
      </c>
      <c r="I128">
        <v>0.39460000000000001</v>
      </c>
      <c r="K128" t="s">
        <v>1658</v>
      </c>
      <c r="L128">
        <f>B128-$F$134</f>
        <v>0.30526666666666663</v>
      </c>
      <c r="M128">
        <f t="shared" ref="M128:S128" si="12">C128-$F$134</f>
        <v>0.40106666666666663</v>
      </c>
      <c r="N128">
        <f t="shared" si="12"/>
        <v>0.28786666666666666</v>
      </c>
      <c r="O128">
        <f t="shared" si="12"/>
        <v>0.33616666666666667</v>
      </c>
      <c r="P128">
        <f t="shared" si="12"/>
        <v>0.34286666666666665</v>
      </c>
      <c r="Q128">
        <f t="shared" si="12"/>
        <v>0.30566666666666664</v>
      </c>
      <c r="R128">
        <f t="shared" si="12"/>
        <v>0.29686666666666667</v>
      </c>
      <c r="S128">
        <f t="shared" si="12"/>
        <v>0.32166666666666666</v>
      </c>
      <c r="U128" t="s">
        <v>1658</v>
      </c>
      <c r="V128">
        <f>L128/$S$133*100</f>
        <v>11.082605223031679</v>
      </c>
      <c r="W128">
        <f t="shared" ref="W128:AC128" si="13">M128/$S$133*100</f>
        <v>14.560592492194496</v>
      </c>
      <c r="X128">
        <f t="shared" si="13"/>
        <v>10.450903986252632</v>
      </c>
      <c r="Y128">
        <f t="shared" si="13"/>
        <v>12.204419488346202</v>
      </c>
      <c r="Z128">
        <f t="shared" si="13"/>
        <v>12.447660769174917</v>
      </c>
      <c r="AA128">
        <f t="shared" si="13"/>
        <v>11.097127090543843</v>
      </c>
      <c r="AB128">
        <f t="shared" si="13"/>
        <v>10.777646005276278</v>
      </c>
      <c r="AC128">
        <f t="shared" si="13"/>
        <v>11.678001791030326</v>
      </c>
    </row>
    <row r="129" spans="1:29" x14ac:dyDescent="0.25">
      <c r="A129" t="s">
        <v>1659</v>
      </c>
      <c r="B129">
        <v>0.4</v>
      </c>
      <c r="C129">
        <v>0.3367</v>
      </c>
      <c r="D129">
        <v>0.33750000000000002</v>
      </c>
      <c r="E129">
        <v>0.39860000000000001</v>
      </c>
      <c r="F129">
        <v>0.39129999999999998</v>
      </c>
      <c r="G129">
        <v>0.35399999999999998</v>
      </c>
      <c r="H129">
        <v>0.32850000000000001</v>
      </c>
      <c r="I129">
        <v>0.45479999999999998</v>
      </c>
      <c r="K129" t="s">
        <v>1659</v>
      </c>
      <c r="L129">
        <f t="shared" ref="L129:L133" si="14">B129-$F$134</f>
        <v>0.32706666666666667</v>
      </c>
      <c r="M129">
        <f t="shared" ref="M129:M133" si="15">C129-$F$134</f>
        <v>0.26376666666666665</v>
      </c>
      <c r="N129">
        <f t="shared" ref="N129:N133" si="16">D129-$F$134</f>
        <v>0.26456666666666667</v>
      </c>
      <c r="O129">
        <f t="shared" ref="O129:O133" si="17">E129-$F$134</f>
        <v>0.32566666666666666</v>
      </c>
      <c r="P129">
        <f t="shared" ref="P129:P133" si="18">F129-$F$134</f>
        <v>0.31836666666666663</v>
      </c>
      <c r="Q129">
        <f t="shared" ref="Q129:Q133" si="19">G129-$F$134</f>
        <v>0.28106666666666663</v>
      </c>
      <c r="R129">
        <f t="shared" ref="R129:R133" si="20">H129-$F$134</f>
        <v>0.25556666666666666</v>
      </c>
      <c r="S129">
        <f t="shared" ref="S129:S133" si="21">I129-$F$134</f>
        <v>0.38186666666666663</v>
      </c>
      <c r="U129" t="s">
        <v>1659</v>
      </c>
      <c r="V129">
        <f t="shared" ref="V129:V133" si="22">L129/$S$133*100</f>
        <v>11.874047002444515</v>
      </c>
      <c r="W129">
        <f t="shared" ref="W129:W133" si="23">M129/$S$133*100</f>
        <v>9.5759614686448664</v>
      </c>
      <c r="X129">
        <f t="shared" ref="X129:X133" si="24">N129/$S$133*100</f>
        <v>9.605005203669192</v>
      </c>
      <c r="Y129">
        <f t="shared" ref="Y129:Y133" si="25">O129/$S$133*100</f>
        <v>11.823220466151946</v>
      </c>
      <c r="Z129">
        <f t="shared" ref="Z129:Z133" si="26">P129/$S$133*100</f>
        <v>11.558196384054989</v>
      </c>
      <c r="AA129">
        <f t="shared" ref="AA129:AA133" si="27">Q129/$S$133*100</f>
        <v>10.204032238545876</v>
      </c>
      <c r="AB129">
        <f t="shared" ref="AB129:AB133" si="28">R129/$S$133*100</f>
        <v>9.2782631846455459</v>
      </c>
      <c r="AC129">
        <f t="shared" ref="AC129:AC133" si="29">S129/$S$133*100</f>
        <v>13.863542851610717</v>
      </c>
    </row>
    <row r="130" spans="1:29" x14ac:dyDescent="0.25">
      <c r="A130" t="s">
        <v>1660</v>
      </c>
      <c r="B130">
        <v>0.26850000000000002</v>
      </c>
      <c r="C130">
        <v>8.8300000000000003E-2</v>
      </c>
      <c r="D130">
        <v>0.2576</v>
      </c>
      <c r="E130">
        <v>0.2757</v>
      </c>
      <c r="F130">
        <v>0.29949999999999999</v>
      </c>
      <c r="G130">
        <v>0.31340000000000001</v>
      </c>
      <c r="H130">
        <v>0.29449999999999998</v>
      </c>
      <c r="I130">
        <v>0.37440000000000001</v>
      </c>
      <c r="K130" t="s">
        <v>1660</v>
      </c>
      <c r="L130">
        <f t="shared" si="14"/>
        <v>0.19556666666666667</v>
      </c>
      <c r="M130">
        <f t="shared" si="15"/>
        <v>1.5366666666666667E-2</v>
      </c>
      <c r="N130">
        <f t="shared" si="16"/>
        <v>0.18466666666666665</v>
      </c>
      <c r="O130">
        <f t="shared" si="17"/>
        <v>0.20276666666666665</v>
      </c>
      <c r="P130">
        <f t="shared" si="18"/>
        <v>0.22656666666666664</v>
      </c>
      <c r="Q130">
        <f t="shared" si="19"/>
        <v>0.24046666666666666</v>
      </c>
      <c r="R130">
        <f t="shared" si="20"/>
        <v>0.22156666666666663</v>
      </c>
      <c r="S130">
        <f t="shared" si="21"/>
        <v>0.30146666666666666</v>
      </c>
      <c r="U130" t="s">
        <v>1660</v>
      </c>
      <c r="V130">
        <f t="shared" si="22"/>
        <v>7.0999830578212357</v>
      </c>
      <c r="W130">
        <f t="shared" si="23"/>
        <v>0.55788174359222598</v>
      </c>
      <c r="X130">
        <f t="shared" si="24"/>
        <v>6.7042621681148189</v>
      </c>
      <c r="Y130">
        <f t="shared" si="25"/>
        <v>7.3613766730401524</v>
      </c>
      <c r="Z130">
        <f t="shared" si="26"/>
        <v>8.2254277900137946</v>
      </c>
      <c r="AA130">
        <f t="shared" si="27"/>
        <v>8.7300626860614283</v>
      </c>
      <c r="AB130">
        <f t="shared" si="28"/>
        <v>8.0439044461117692</v>
      </c>
      <c r="AC130">
        <f t="shared" si="29"/>
        <v>10.944647481666141</v>
      </c>
    </row>
    <row r="131" spans="1:29" x14ac:dyDescent="0.25">
      <c r="A131" t="s">
        <v>1661</v>
      </c>
      <c r="B131">
        <v>0.28210000000000002</v>
      </c>
      <c r="C131">
        <v>0.1444</v>
      </c>
      <c r="D131">
        <v>0.2621</v>
      </c>
      <c r="E131">
        <v>0.32369999999999999</v>
      </c>
      <c r="F131">
        <v>0.29959999999999998</v>
      </c>
      <c r="G131">
        <v>0.2853</v>
      </c>
      <c r="H131">
        <v>0.2928</v>
      </c>
      <c r="I131">
        <v>0.3337</v>
      </c>
      <c r="K131" t="s">
        <v>1661</v>
      </c>
      <c r="L131">
        <f t="shared" si="14"/>
        <v>0.20916666666666667</v>
      </c>
      <c r="M131">
        <f t="shared" si="15"/>
        <v>7.1466666666666664E-2</v>
      </c>
      <c r="N131">
        <f t="shared" si="16"/>
        <v>0.18916666666666665</v>
      </c>
      <c r="O131">
        <f t="shared" si="17"/>
        <v>0.25076666666666664</v>
      </c>
      <c r="P131">
        <f t="shared" si="18"/>
        <v>0.22666666666666663</v>
      </c>
      <c r="Q131">
        <f t="shared" si="19"/>
        <v>0.21236666666666665</v>
      </c>
      <c r="R131">
        <f t="shared" si="20"/>
        <v>0.21986666666666665</v>
      </c>
      <c r="S131">
        <f t="shared" si="21"/>
        <v>0.26076666666666665</v>
      </c>
      <c r="U131" t="s">
        <v>1661</v>
      </c>
      <c r="V131">
        <f t="shared" si="22"/>
        <v>7.5937265532347462</v>
      </c>
      <c r="W131">
        <f t="shared" si="23"/>
        <v>2.5945736621729552</v>
      </c>
      <c r="X131">
        <f t="shared" si="24"/>
        <v>6.8676331776266419</v>
      </c>
      <c r="Y131">
        <f t="shared" si="25"/>
        <v>9.1040007744995997</v>
      </c>
      <c r="Z131">
        <f t="shared" si="26"/>
        <v>8.2290582568918342</v>
      </c>
      <c r="AA131">
        <f t="shared" si="27"/>
        <v>7.7099014933320413</v>
      </c>
      <c r="AB131">
        <f t="shared" si="28"/>
        <v>7.9821865091850812</v>
      </c>
      <c r="AC131">
        <f t="shared" si="29"/>
        <v>9.4670474623036522</v>
      </c>
    </row>
    <row r="132" spans="1:29" x14ac:dyDescent="0.25">
      <c r="A132" t="s">
        <v>1662</v>
      </c>
      <c r="B132">
        <v>0.2319</v>
      </c>
      <c r="C132">
        <v>0.23699999999999999</v>
      </c>
      <c r="D132">
        <v>0.7903</v>
      </c>
      <c r="E132">
        <v>0.28920000000000001</v>
      </c>
      <c r="F132">
        <v>0.28100000000000003</v>
      </c>
      <c r="G132">
        <v>0.2838</v>
      </c>
      <c r="H132">
        <v>0.26860000000000001</v>
      </c>
      <c r="I132">
        <v>0.31719999999999998</v>
      </c>
      <c r="K132" t="s">
        <v>1662</v>
      </c>
      <c r="L132">
        <f t="shared" si="14"/>
        <v>0.15896666666666665</v>
      </c>
      <c r="M132">
        <f t="shared" si="15"/>
        <v>0.16406666666666664</v>
      </c>
      <c r="N132">
        <f t="shared" si="16"/>
        <v>0.71736666666666671</v>
      </c>
      <c r="O132">
        <f t="shared" si="17"/>
        <v>0.21626666666666666</v>
      </c>
      <c r="P132">
        <f t="shared" si="18"/>
        <v>0.20806666666666668</v>
      </c>
      <c r="Q132">
        <f t="shared" si="19"/>
        <v>0.21086666666666665</v>
      </c>
      <c r="R132">
        <f t="shared" si="20"/>
        <v>0.19566666666666666</v>
      </c>
      <c r="S132">
        <f t="shared" si="21"/>
        <v>0.24426666666666663</v>
      </c>
      <c r="U132" t="s">
        <v>1662</v>
      </c>
      <c r="V132">
        <f t="shared" si="22"/>
        <v>5.7712321804584059</v>
      </c>
      <c r="W132">
        <f t="shared" si="23"/>
        <v>5.9563859912384718</v>
      </c>
      <c r="X132">
        <f t="shared" si="24"/>
        <v>26.043759227436652</v>
      </c>
      <c r="Y132">
        <f t="shared" si="25"/>
        <v>7.8514897015756233</v>
      </c>
      <c r="Z132">
        <f t="shared" si="26"/>
        <v>7.553791417576301</v>
      </c>
      <c r="AA132">
        <f t="shared" si="27"/>
        <v>7.6554444901614342</v>
      </c>
      <c r="AB132">
        <f t="shared" si="28"/>
        <v>7.1036135246992762</v>
      </c>
      <c r="AC132">
        <f t="shared" si="29"/>
        <v>8.8680204274269663</v>
      </c>
    </row>
    <row r="133" spans="1:29" x14ac:dyDescent="0.25">
      <c r="A133" t="s">
        <v>1663</v>
      </c>
      <c r="B133">
        <v>0.25890000000000002</v>
      </c>
      <c r="C133">
        <v>0.30209999999999998</v>
      </c>
      <c r="D133">
        <v>0.31309999999999999</v>
      </c>
      <c r="E133">
        <v>0.30520000000000003</v>
      </c>
      <c r="F133">
        <v>0.31280000000000002</v>
      </c>
      <c r="G133">
        <v>0.29930000000000001</v>
      </c>
      <c r="H133">
        <v>0.33050000000000002</v>
      </c>
      <c r="I133">
        <v>2.8273999999999999</v>
      </c>
      <c r="K133" t="s">
        <v>1663</v>
      </c>
      <c r="L133">
        <f t="shared" si="14"/>
        <v>0.18596666666666667</v>
      </c>
      <c r="M133">
        <f t="shared" si="15"/>
        <v>0.22916666666666663</v>
      </c>
      <c r="N133">
        <f t="shared" si="16"/>
        <v>0.24016666666666664</v>
      </c>
      <c r="O133">
        <f t="shared" si="17"/>
        <v>0.23226666666666668</v>
      </c>
      <c r="P133">
        <f t="shared" si="18"/>
        <v>0.23986666666666667</v>
      </c>
      <c r="Q133">
        <f t="shared" si="19"/>
        <v>0.22636666666666666</v>
      </c>
      <c r="R133">
        <f t="shared" si="20"/>
        <v>0.25756666666666667</v>
      </c>
      <c r="S133">
        <f t="shared" si="21"/>
        <v>2.7544666666666666</v>
      </c>
      <c r="U133" t="s">
        <v>1663</v>
      </c>
      <c r="V133">
        <f t="shared" si="22"/>
        <v>6.7514582375293468</v>
      </c>
      <c r="W133">
        <f t="shared" si="23"/>
        <v>8.3198199288428469</v>
      </c>
      <c r="X133">
        <f t="shared" si="24"/>
        <v>8.7191712854273042</v>
      </c>
      <c r="Y133">
        <f t="shared" si="25"/>
        <v>8.432364402062106</v>
      </c>
      <c r="Z133">
        <f t="shared" si="26"/>
        <v>8.7082798847931855</v>
      </c>
      <c r="AA133">
        <f t="shared" si="27"/>
        <v>8.2181668562577155</v>
      </c>
      <c r="AB133">
        <f t="shared" si="28"/>
        <v>9.3508725222063571</v>
      </c>
      <c r="AC133">
        <f t="shared" si="29"/>
        <v>100</v>
      </c>
    </row>
    <row r="134" spans="1:29" x14ac:dyDescent="0.25">
      <c r="A134" t="s">
        <v>1664</v>
      </c>
      <c r="B134">
        <v>7.3499999999999996E-2</v>
      </c>
      <c r="C134">
        <v>7.0999999999999994E-2</v>
      </c>
      <c r="D134">
        <v>7.4300000000000005E-2</v>
      </c>
      <c r="E134">
        <v>3.9085999999999999</v>
      </c>
      <c r="F134">
        <f>AVERAGE(B134:D134)</f>
        <v>7.2933333333333336E-2</v>
      </c>
      <c r="G134" t="s">
        <v>1808</v>
      </c>
    </row>
    <row r="135" spans="1:29" x14ac:dyDescent="0.25">
      <c r="A135" t="s">
        <v>1665</v>
      </c>
    </row>
    <row r="138" spans="1:29" x14ac:dyDescent="0.25">
      <c r="A138" s="7" t="s">
        <v>1841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0.38919999999999999</v>
      </c>
      <c r="C141">
        <v>0.33300000000000002</v>
      </c>
      <c r="D141">
        <v>0.32679999999999998</v>
      </c>
      <c r="E141">
        <v>0.3322</v>
      </c>
      <c r="F141">
        <v>0.33310000000000001</v>
      </c>
      <c r="G141">
        <v>0.32040000000000002</v>
      </c>
      <c r="H141">
        <v>0.30170000000000002</v>
      </c>
      <c r="I141">
        <v>0.314</v>
      </c>
      <c r="K141" t="s">
        <v>1658</v>
      </c>
      <c r="L141">
        <f>B141-$F$147</f>
        <v>0.31196666666666667</v>
      </c>
      <c r="M141">
        <f t="shared" ref="M141:S141" si="30">C141-$F$147</f>
        <v>0.2557666666666667</v>
      </c>
      <c r="N141">
        <f t="shared" si="30"/>
        <v>0.24956666666666666</v>
      </c>
      <c r="O141">
        <f t="shared" si="30"/>
        <v>0.25496666666666667</v>
      </c>
      <c r="P141">
        <f t="shared" si="30"/>
        <v>0.25586666666666669</v>
      </c>
      <c r="Q141">
        <f t="shared" si="30"/>
        <v>0.2431666666666667</v>
      </c>
      <c r="R141">
        <f t="shared" si="30"/>
        <v>0.2244666666666667</v>
      </c>
      <c r="S141">
        <f t="shared" si="30"/>
        <v>0.23676666666666668</v>
      </c>
      <c r="U141" t="s">
        <v>1658</v>
      </c>
      <c r="V141">
        <f>L141/$L$146*100</f>
        <v>13.164446569985794</v>
      </c>
      <c r="W141">
        <f t="shared" ref="W141:AC141" si="31">M141/$L$146*100</f>
        <v>10.79290506800951</v>
      </c>
      <c r="X141">
        <f t="shared" si="31"/>
        <v>10.531275934339527</v>
      </c>
      <c r="Y141">
        <f t="shared" si="31"/>
        <v>10.759146470116608</v>
      </c>
      <c r="Z141">
        <f t="shared" si="31"/>
        <v>10.797124892746123</v>
      </c>
      <c r="AA141">
        <f t="shared" si="31"/>
        <v>10.261207151196322</v>
      </c>
      <c r="AB141">
        <f t="shared" si="31"/>
        <v>9.4720999254497649</v>
      </c>
      <c r="AC141">
        <f t="shared" si="31"/>
        <v>9.9911383680531145</v>
      </c>
    </row>
    <row r="142" spans="1:29" x14ac:dyDescent="0.25">
      <c r="A142" t="s">
        <v>1659</v>
      </c>
      <c r="B142">
        <v>0.43209999999999998</v>
      </c>
      <c r="C142">
        <v>0.30609999999999998</v>
      </c>
      <c r="D142">
        <v>0.31979999999999997</v>
      </c>
      <c r="E142">
        <v>0.30159999999999998</v>
      </c>
      <c r="F142">
        <v>0.30759999999999998</v>
      </c>
      <c r="G142">
        <v>0.29409999999999997</v>
      </c>
      <c r="H142">
        <v>0.29170000000000001</v>
      </c>
      <c r="I142">
        <v>0.28349999999999997</v>
      </c>
      <c r="K142" t="s">
        <v>1659</v>
      </c>
      <c r="L142">
        <f t="shared" ref="L142:L146" si="32">B142-$F$147</f>
        <v>0.35486666666666666</v>
      </c>
      <c r="M142">
        <f t="shared" ref="M142:M146" si="33">C142-$F$147</f>
        <v>0.22886666666666666</v>
      </c>
      <c r="N142">
        <f t="shared" ref="N142:N146" si="34">D142-$F$147</f>
        <v>0.24256666666666665</v>
      </c>
      <c r="O142">
        <f t="shared" ref="O142:O146" si="35">E142-$F$147</f>
        <v>0.22436666666666666</v>
      </c>
      <c r="P142">
        <f t="shared" ref="P142:P146" si="36">F142-$F$147</f>
        <v>0.23036666666666666</v>
      </c>
      <c r="Q142">
        <f t="shared" ref="Q142:Q146" si="37">G142-$F$147</f>
        <v>0.21686666666666665</v>
      </c>
      <c r="R142">
        <f t="shared" ref="R142:R146" si="38">H142-$F$147</f>
        <v>0.21446666666666669</v>
      </c>
      <c r="S142">
        <f t="shared" ref="S142:S146" si="39">I142-$F$147</f>
        <v>0.20626666666666665</v>
      </c>
      <c r="U142" t="s">
        <v>1659</v>
      </c>
      <c r="V142">
        <f t="shared" ref="V142:V146" si="40">L142/$L$146*100</f>
        <v>14.974751381992601</v>
      </c>
      <c r="W142">
        <f t="shared" ref="W142:W146" si="41">M142/$L$146*100</f>
        <v>9.6577722138607172</v>
      </c>
      <c r="X142">
        <f t="shared" ref="X142:X146" si="42">N142/$L$146*100</f>
        <v>10.235888202776644</v>
      </c>
      <c r="Y142">
        <f t="shared" ref="Y142:Y146" si="43">O142/$L$146*100</f>
        <v>9.4678801007131508</v>
      </c>
      <c r="Z142">
        <f t="shared" ref="Z142:Z146" si="44">P142/$L$146*100</f>
        <v>9.7210695849099071</v>
      </c>
      <c r="AA142">
        <f t="shared" ref="AA142:AA146" si="45">Q142/$L$146*100</f>
        <v>9.1513932454672045</v>
      </c>
      <c r="AB142">
        <f t="shared" ref="AB142:AB146" si="46">R142/$L$146*100</f>
        <v>9.0501174517885037</v>
      </c>
      <c r="AC142">
        <f t="shared" ref="AC142:AC146" si="47">S142/$L$146*100</f>
        <v>8.7040918233862694</v>
      </c>
    </row>
    <row r="143" spans="1:29" x14ac:dyDescent="0.25">
      <c r="A143" t="s">
        <v>1660</v>
      </c>
      <c r="B143">
        <v>0.3301</v>
      </c>
      <c r="C143">
        <v>0.27179999999999999</v>
      </c>
      <c r="D143">
        <v>0.26719999999999999</v>
      </c>
      <c r="E143">
        <v>0.25729999999999997</v>
      </c>
      <c r="F143">
        <v>0.27539999999999998</v>
      </c>
      <c r="G143">
        <v>0.26250000000000001</v>
      </c>
      <c r="H143">
        <v>0.25430000000000003</v>
      </c>
      <c r="I143">
        <v>0.28470000000000001</v>
      </c>
      <c r="K143" t="s">
        <v>1660</v>
      </c>
      <c r="L143">
        <f t="shared" si="32"/>
        <v>0.25286666666666668</v>
      </c>
      <c r="M143">
        <f t="shared" si="33"/>
        <v>0.19456666666666667</v>
      </c>
      <c r="N143">
        <f t="shared" si="34"/>
        <v>0.18996666666666667</v>
      </c>
      <c r="O143">
        <f t="shared" si="35"/>
        <v>0.18006666666666665</v>
      </c>
      <c r="P143">
        <f t="shared" si="36"/>
        <v>0.19816666666666666</v>
      </c>
      <c r="Q143">
        <f t="shared" si="37"/>
        <v>0.18526666666666669</v>
      </c>
      <c r="R143">
        <f t="shared" si="38"/>
        <v>0.17706666666666671</v>
      </c>
      <c r="S143">
        <f t="shared" si="39"/>
        <v>0.20746666666666669</v>
      </c>
      <c r="U143" t="s">
        <v>1660</v>
      </c>
      <c r="V143">
        <f t="shared" si="40"/>
        <v>10.670530150647744</v>
      </c>
      <c r="W143">
        <f t="shared" si="41"/>
        <v>8.2103723292025936</v>
      </c>
      <c r="X143">
        <f t="shared" si="42"/>
        <v>8.0162603913184132</v>
      </c>
      <c r="Y143">
        <f t="shared" si="43"/>
        <v>7.5984977423937661</v>
      </c>
      <c r="Z143">
        <f t="shared" si="44"/>
        <v>8.3622860197206474</v>
      </c>
      <c r="AA143">
        <f t="shared" si="45"/>
        <v>7.8179286286976222</v>
      </c>
      <c r="AB143">
        <f t="shared" si="46"/>
        <v>7.4719030002953897</v>
      </c>
      <c r="AC143">
        <f t="shared" si="47"/>
        <v>8.7547297202256207</v>
      </c>
    </row>
    <row r="144" spans="1:29" x14ac:dyDescent="0.25">
      <c r="A144" t="s">
        <v>1661</v>
      </c>
      <c r="B144">
        <v>0.30620000000000003</v>
      </c>
      <c r="C144">
        <v>0.2631</v>
      </c>
      <c r="D144">
        <v>0.2626</v>
      </c>
      <c r="E144">
        <v>0.24690000000000001</v>
      </c>
      <c r="F144">
        <v>0.27329999999999999</v>
      </c>
      <c r="G144">
        <v>0.26350000000000001</v>
      </c>
      <c r="H144">
        <v>0.25509999999999999</v>
      </c>
      <c r="I144">
        <v>0.27739999999999998</v>
      </c>
      <c r="K144" t="s">
        <v>1661</v>
      </c>
      <c r="L144">
        <f t="shared" si="32"/>
        <v>0.22896666666666671</v>
      </c>
      <c r="M144">
        <f t="shared" si="33"/>
        <v>0.18586666666666668</v>
      </c>
      <c r="N144">
        <f t="shared" si="34"/>
        <v>0.18536666666666668</v>
      </c>
      <c r="O144">
        <f t="shared" si="35"/>
        <v>0.16966666666666669</v>
      </c>
      <c r="P144">
        <f t="shared" si="36"/>
        <v>0.19606666666666667</v>
      </c>
      <c r="Q144">
        <f t="shared" si="37"/>
        <v>0.18626666666666669</v>
      </c>
      <c r="R144">
        <f t="shared" si="38"/>
        <v>0.17786666666666667</v>
      </c>
      <c r="S144">
        <f t="shared" si="39"/>
        <v>0.20016666666666666</v>
      </c>
      <c r="U144" t="s">
        <v>1661</v>
      </c>
      <c r="V144">
        <f t="shared" si="40"/>
        <v>9.6619920385973312</v>
      </c>
      <c r="W144">
        <f t="shared" si="41"/>
        <v>7.8432475771172978</v>
      </c>
      <c r="X144">
        <f t="shared" si="42"/>
        <v>7.8221484534342345</v>
      </c>
      <c r="Y144">
        <f t="shared" si="43"/>
        <v>7.1596359697860557</v>
      </c>
      <c r="Z144">
        <f t="shared" si="44"/>
        <v>8.2736697002517836</v>
      </c>
      <c r="AA144">
        <f t="shared" si="45"/>
        <v>7.8601268760637488</v>
      </c>
      <c r="AB144">
        <f t="shared" si="46"/>
        <v>7.505661598188289</v>
      </c>
      <c r="AC144">
        <f t="shared" si="47"/>
        <v>8.446682514452899</v>
      </c>
    </row>
    <row r="145" spans="1:29" x14ac:dyDescent="0.25">
      <c r="A145" t="s">
        <v>1662</v>
      </c>
      <c r="B145">
        <v>0.29139999999999999</v>
      </c>
      <c r="C145">
        <v>0.2631</v>
      </c>
      <c r="D145">
        <v>0.26200000000000001</v>
      </c>
      <c r="E145">
        <v>0.26900000000000002</v>
      </c>
      <c r="F145">
        <v>0.26169999999999999</v>
      </c>
      <c r="G145">
        <v>0.2656</v>
      </c>
      <c r="H145">
        <v>0.26900000000000002</v>
      </c>
      <c r="I145">
        <v>0.27579999999999999</v>
      </c>
      <c r="K145" t="s">
        <v>1662</v>
      </c>
      <c r="L145">
        <f t="shared" si="32"/>
        <v>0.21416666666666667</v>
      </c>
      <c r="M145">
        <f t="shared" si="33"/>
        <v>0.18586666666666668</v>
      </c>
      <c r="N145">
        <f t="shared" si="34"/>
        <v>0.18476666666666669</v>
      </c>
      <c r="O145">
        <f t="shared" si="35"/>
        <v>0.1917666666666667</v>
      </c>
      <c r="P145">
        <f t="shared" si="36"/>
        <v>0.18446666666666667</v>
      </c>
      <c r="Q145">
        <f t="shared" si="37"/>
        <v>0.18836666666666668</v>
      </c>
      <c r="R145">
        <f t="shared" si="38"/>
        <v>0.1917666666666667</v>
      </c>
      <c r="S145">
        <f t="shared" si="39"/>
        <v>0.19856666666666667</v>
      </c>
      <c r="U145" t="s">
        <v>1662</v>
      </c>
      <c r="V145">
        <f t="shared" si="40"/>
        <v>9.037457977578665</v>
      </c>
      <c r="W145">
        <f t="shared" si="41"/>
        <v>7.8432475771172978</v>
      </c>
      <c r="X145">
        <f t="shared" si="42"/>
        <v>7.7968295050145606</v>
      </c>
      <c r="Y145">
        <f t="shared" si="43"/>
        <v>8.0922172365774419</v>
      </c>
      <c r="Z145">
        <f t="shared" si="44"/>
        <v>7.784170030804721</v>
      </c>
      <c r="AA145">
        <f t="shared" si="45"/>
        <v>7.9487431955326135</v>
      </c>
      <c r="AB145">
        <f t="shared" si="46"/>
        <v>8.0922172365774419</v>
      </c>
      <c r="AC145">
        <f t="shared" si="47"/>
        <v>8.3791653186670985</v>
      </c>
    </row>
    <row r="146" spans="1:29" x14ac:dyDescent="0.25">
      <c r="A146" t="s">
        <v>1663</v>
      </c>
      <c r="B146">
        <v>2.4470000000000001</v>
      </c>
      <c r="C146">
        <v>0.29470000000000002</v>
      </c>
      <c r="D146">
        <v>0.29399999999999998</v>
      </c>
      <c r="E146">
        <v>0.30919999999999997</v>
      </c>
      <c r="F146">
        <v>0.30880000000000002</v>
      </c>
      <c r="G146">
        <v>0.31680000000000003</v>
      </c>
      <c r="H146">
        <v>0.30470000000000003</v>
      </c>
      <c r="I146">
        <v>0.29249999999999998</v>
      </c>
      <c r="K146" t="s">
        <v>1663</v>
      </c>
      <c r="L146">
        <f t="shared" si="32"/>
        <v>2.3697666666666666</v>
      </c>
      <c r="M146">
        <f t="shared" si="33"/>
        <v>0.2174666666666667</v>
      </c>
      <c r="N146">
        <f t="shared" si="34"/>
        <v>0.21676666666666666</v>
      </c>
      <c r="O146">
        <f t="shared" si="35"/>
        <v>0.23196666666666665</v>
      </c>
      <c r="P146">
        <f t="shared" si="36"/>
        <v>0.2315666666666667</v>
      </c>
      <c r="Q146">
        <f t="shared" si="37"/>
        <v>0.23956666666666671</v>
      </c>
      <c r="R146">
        <f t="shared" si="38"/>
        <v>0.22746666666666671</v>
      </c>
      <c r="S146">
        <f t="shared" si="39"/>
        <v>0.21526666666666666</v>
      </c>
      <c r="U146" t="s">
        <v>1663</v>
      </c>
      <c r="V146">
        <f t="shared" si="40"/>
        <v>100</v>
      </c>
      <c r="W146">
        <f t="shared" si="41"/>
        <v>9.1767121938868819</v>
      </c>
      <c r="X146">
        <f t="shared" si="42"/>
        <v>9.1471734207305921</v>
      </c>
      <c r="Y146">
        <f t="shared" si="43"/>
        <v>9.7885867806957094</v>
      </c>
      <c r="Z146">
        <f t="shared" si="44"/>
        <v>9.7717074817492602</v>
      </c>
      <c r="AA146">
        <f t="shared" si="45"/>
        <v>10.109293460678268</v>
      </c>
      <c r="AB146">
        <f t="shared" si="46"/>
        <v>9.598694667548143</v>
      </c>
      <c r="AC146">
        <f t="shared" si="47"/>
        <v>9.0838760496814039</v>
      </c>
    </row>
    <row r="147" spans="1:29" x14ac:dyDescent="0.25">
      <c r="A147" t="s">
        <v>1664</v>
      </c>
      <c r="B147">
        <v>7.2900000000000006E-2</v>
      </c>
      <c r="C147">
        <v>7.2400000000000006E-2</v>
      </c>
      <c r="D147">
        <v>8.6400000000000005E-2</v>
      </c>
      <c r="E147">
        <v>3.9567000000000001</v>
      </c>
      <c r="F147">
        <f>AVERAGE(B147:D147)</f>
        <v>7.7233333333333334E-2</v>
      </c>
      <c r="G147" t="s">
        <v>1808</v>
      </c>
    </row>
    <row r="148" spans="1:29" x14ac:dyDescent="0.25">
      <c r="A148" t="s">
        <v>1665</v>
      </c>
    </row>
    <row r="151" spans="1:29" x14ac:dyDescent="0.25">
      <c r="A151" s="7" t="s">
        <v>1842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0.30030000000000001</v>
      </c>
      <c r="C154">
        <v>0.29260000000000003</v>
      </c>
      <c r="D154">
        <v>0.32619999999999999</v>
      </c>
      <c r="E154">
        <v>0.26500000000000001</v>
      </c>
      <c r="F154">
        <v>0.25879999999999997</v>
      </c>
      <c r="G154">
        <v>0.26750000000000002</v>
      </c>
      <c r="H154">
        <v>0.25840000000000002</v>
      </c>
      <c r="I154">
        <v>0.30020000000000002</v>
      </c>
      <c r="K154" t="s">
        <v>1658</v>
      </c>
      <c r="L154">
        <f>B154-$F$160</f>
        <v>0.2298</v>
      </c>
      <c r="M154">
        <f t="shared" ref="M154:S154" si="48">C154-$F$160</f>
        <v>0.22210000000000002</v>
      </c>
      <c r="N154">
        <f t="shared" si="48"/>
        <v>0.25569999999999998</v>
      </c>
      <c r="O154">
        <f t="shared" si="48"/>
        <v>0.19450000000000001</v>
      </c>
      <c r="P154">
        <f t="shared" si="48"/>
        <v>0.18829999999999997</v>
      </c>
      <c r="Q154">
        <f t="shared" si="48"/>
        <v>0.19700000000000001</v>
      </c>
      <c r="R154">
        <f t="shared" si="48"/>
        <v>0.18790000000000001</v>
      </c>
      <c r="S154">
        <f t="shared" si="48"/>
        <v>0.22970000000000002</v>
      </c>
      <c r="U154" t="s">
        <v>1658</v>
      </c>
      <c r="V154">
        <f>L154/$L$159*100</f>
        <v>10.599630996309962</v>
      </c>
      <c r="W154">
        <f t="shared" ref="W154:AC154" si="49">M154/$L$159*100</f>
        <v>10.244464944649447</v>
      </c>
      <c r="X154">
        <f t="shared" si="49"/>
        <v>11.794280442804427</v>
      </c>
      <c r="Y154">
        <f t="shared" si="49"/>
        <v>8.9714022140221399</v>
      </c>
      <c r="Z154">
        <f t="shared" si="49"/>
        <v>8.6854243542435405</v>
      </c>
      <c r="AA154">
        <f t="shared" si="49"/>
        <v>9.0867158671586719</v>
      </c>
      <c r="AB154">
        <f t="shared" si="49"/>
        <v>8.6669741697416978</v>
      </c>
      <c r="AC154">
        <f t="shared" si="49"/>
        <v>10.595018450184501</v>
      </c>
    </row>
    <row r="155" spans="1:29" x14ac:dyDescent="0.25">
      <c r="A155" t="s">
        <v>1659</v>
      </c>
      <c r="B155">
        <v>0.34079999999999999</v>
      </c>
      <c r="C155">
        <v>0.28449999999999998</v>
      </c>
      <c r="D155">
        <v>0.30790000000000001</v>
      </c>
      <c r="E155">
        <v>0.25219999999999998</v>
      </c>
      <c r="F155">
        <v>0.27479999999999999</v>
      </c>
      <c r="G155">
        <v>0.26600000000000001</v>
      </c>
      <c r="H155">
        <v>0.25769999999999998</v>
      </c>
      <c r="I155">
        <v>0.32669999999999999</v>
      </c>
      <c r="K155" t="s">
        <v>1659</v>
      </c>
      <c r="L155">
        <f t="shared" ref="L155:L159" si="50">B155-$F$160</f>
        <v>0.27029999999999998</v>
      </c>
      <c r="M155">
        <f t="shared" ref="M155:M159" si="51">C155-$F$160</f>
        <v>0.21399999999999997</v>
      </c>
      <c r="N155">
        <f t="shared" ref="N155:N159" si="52">D155-$F$160</f>
        <v>0.2374</v>
      </c>
      <c r="O155">
        <f t="shared" ref="O155:O159" si="53">E155-$F$160</f>
        <v>0.18169999999999997</v>
      </c>
      <c r="P155">
        <f t="shared" ref="P155:P159" si="54">F155-$F$160</f>
        <v>0.20429999999999998</v>
      </c>
      <c r="Q155">
        <f t="shared" ref="Q155:Q159" si="55">G155-$F$160</f>
        <v>0.19550000000000001</v>
      </c>
      <c r="R155">
        <f t="shared" ref="R155:R159" si="56">H155-$F$160</f>
        <v>0.18719999999999998</v>
      </c>
      <c r="S155">
        <f t="shared" ref="S155:S159" si="57">I155-$F$160</f>
        <v>0.25619999999999998</v>
      </c>
      <c r="U155" t="s">
        <v>1659</v>
      </c>
      <c r="V155">
        <f t="shared" ref="V155:V159" si="58">L155/$L$159*100</f>
        <v>12.46771217712177</v>
      </c>
      <c r="W155">
        <f t="shared" ref="W155:W159" si="59">M155/$L$159*100</f>
        <v>9.8708487084870828</v>
      </c>
      <c r="X155">
        <f t="shared" ref="X155:X159" si="60">N155/$L$159*100</f>
        <v>10.950184501845017</v>
      </c>
      <c r="Y155">
        <f t="shared" ref="Y155:Y159" si="61">O155/$L$159*100</f>
        <v>8.3809963099630966</v>
      </c>
      <c r="Z155">
        <f t="shared" ref="Z155:Z159" si="62">P155/$L$159*100</f>
        <v>9.4234317343173419</v>
      </c>
      <c r="AA155">
        <f t="shared" ref="AA155:AA159" si="63">Q155/$L$159*100</f>
        <v>9.017527675276753</v>
      </c>
      <c r="AB155">
        <f t="shared" ref="AB155:AB159" si="64">R155/$L$159*100</f>
        <v>8.6346863468634663</v>
      </c>
      <c r="AC155">
        <f t="shared" ref="AC155:AC159" si="65">S155/$L$159*100</f>
        <v>11.817343173431732</v>
      </c>
    </row>
    <row r="156" spans="1:29" x14ac:dyDescent="0.25">
      <c r="A156" t="s">
        <v>1660</v>
      </c>
      <c r="B156">
        <v>0.28210000000000002</v>
      </c>
      <c r="C156">
        <v>0.2492</v>
      </c>
      <c r="D156">
        <v>0.33410000000000001</v>
      </c>
      <c r="E156">
        <v>0.27879999999999999</v>
      </c>
      <c r="F156">
        <v>0.245</v>
      </c>
      <c r="G156">
        <v>0.2611</v>
      </c>
      <c r="H156">
        <v>0.2571</v>
      </c>
      <c r="I156">
        <v>0.29520000000000002</v>
      </c>
      <c r="K156" t="s">
        <v>1660</v>
      </c>
      <c r="L156">
        <f t="shared" si="50"/>
        <v>0.21160000000000001</v>
      </c>
      <c r="M156">
        <f t="shared" si="51"/>
        <v>0.1787</v>
      </c>
      <c r="N156">
        <f t="shared" si="52"/>
        <v>0.2636</v>
      </c>
      <c r="O156">
        <f t="shared" si="53"/>
        <v>0.20829999999999999</v>
      </c>
      <c r="P156">
        <f t="shared" si="54"/>
        <v>0.17449999999999999</v>
      </c>
      <c r="Q156">
        <f t="shared" si="55"/>
        <v>0.19059999999999999</v>
      </c>
      <c r="R156">
        <f t="shared" si="56"/>
        <v>0.18659999999999999</v>
      </c>
      <c r="S156">
        <f t="shared" si="57"/>
        <v>0.22470000000000001</v>
      </c>
      <c r="U156" t="s">
        <v>1660</v>
      </c>
      <c r="V156">
        <f t="shared" si="58"/>
        <v>9.7601476014760138</v>
      </c>
      <c r="W156">
        <f t="shared" si="59"/>
        <v>8.2426199261992608</v>
      </c>
      <c r="X156">
        <f t="shared" si="60"/>
        <v>12.158671586715867</v>
      </c>
      <c r="Y156">
        <f t="shared" si="61"/>
        <v>9.6079335793357927</v>
      </c>
      <c r="Z156">
        <f t="shared" si="62"/>
        <v>8.0488929889298877</v>
      </c>
      <c r="AA156">
        <f t="shared" si="63"/>
        <v>8.7915129151291502</v>
      </c>
      <c r="AB156">
        <f t="shared" si="64"/>
        <v>8.6070110701106994</v>
      </c>
      <c r="AC156">
        <f t="shared" si="65"/>
        <v>10.364391143911439</v>
      </c>
    </row>
    <row r="157" spans="1:29" x14ac:dyDescent="0.25">
      <c r="A157" t="s">
        <v>1661</v>
      </c>
      <c r="B157">
        <v>0.30399999999999999</v>
      </c>
      <c r="C157">
        <v>0.33260000000000001</v>
      </c>
      <c r="D157">
        <v>0.30659999999999998</v>
      </c>
      <c r="E157">
        <v>0.2482</v>
      </c>
      <c r="F157">
        <v>0.27379999999999999</v>
      </c>
      <c r="G157">
        <v>0.23369999999999999</v>
      </c>
      <c r="H157">
        <v>0.25090000000000001</v>
      </c>
      <c r="I157">
        <v>0.31040000000000001</v>
      </c>
      <c r="K157" t="s">
        <v>1661</v>
      </c>
      <c r="L157">
        <f t="shared" si="50"/>
        <v>0.23349999999999999</v>
      </c>
      <c r="M157">
        <f t="shared" si="51"/>
        <v>0.2621</v>
      </c>
      <c r="N157">
        <f t="shared" si="52"/>
        <v>0.23609999999999998</v>
      </c>
      <c r="O157">
        <f t="shared" si="53"/>
        <v>0.1777</v>
      </c>
      <c r="P157">
        <f t="shared" si="54"/>
        <v>0.20329999999999998</v>
      </c>
      <c r="Q157">
        <f t="shared" si="55"/>
        <v>0.16319999999999998</v>
      </c>
      <c r="R157">
        <f t="shared" si="56"/>
        <v>0.1804</v>
      </c>
      <c r="S157">
        <f t="shared" si="57"/>
        <v>0.2399</v>
      </c>
      <c r="U157" t="s">
        <v>1661</v>
      </c>
      <c r="V157">
        <f t="shared" si="58"/>
        <v>10.770295202952028</v>
      </c>
      <c r="W157">
        <f t="shared" si="59"/>
        <v>12.089483394833946</v>
      </c>
      <c r="X157">
        <f t="shared" si="60"/>
        <v>10.890221402214021</v>
      </c>
      <c r="Y157">
        <f t="shared" si="61"/>
        <v>8.1964944649446476</v>
      </c>
      <c r="Z157">
        <f t="shared" si="62"/>
        <v>9.3773062730627288</v>
      </c>
      <c r="AA157">
        <f t="shared" si="63"/>
        <v>7.5276752767527668</v>
      </c>
      <c r="AB157">
        <f t="shared" si="64"/>
        <v>8.3210332103321036</v>
      </c>
      <c r="AC157">
        <f t="shared" si="65"/>
        <v>11.065498154981549</v>
      </c>
    </row>
    <row r="158" spans="1:29" x14ac:dyDescent="0.25">
      <c r="A158" t="s">
        <v>1662</v>
      </c>
      <c r="B158">
        <v>0.30180000000000001</v>
      </c>
      <c r="C158">
        <v>0.24299999999999999</v>
      </c>
      <c r="D158">
        <v>0.31080000000000002</v>
      </c>
      <c r="E158">
        <v>0.25459999999999999</v>
      </c>
      <c r="F158">
        <v>0.28349999999999997</v>
      </c>
      <c r="G158">
        <v>0.24099999999999999</v>
      </c>
      <c r="H158">
        <v>0.2762</v>
      </c>
      <c r="I158">
        <v>0.28649999999999998</v>
      </c>
      <c r="K158" t="s">
        <v>1662</v>
      </c>
      <c r="L158">
        <f t="shared" si="50"/>
        <v>0.23130000000000001</v>
      </c>
      <c r="M158">
        <f t="shared" si="51"/>
        <v>0.17249999999999999</v>
      </c>
      <c r="N158">
        <f t="shared" si="52"/>
        <v>0.24030000000000001</v>
      </c>
      <c r="O158">
        <f t="shared" si="53"/>
        <v>0.18409999999999999</v>
      </c>
      <c r="P158">
        <f t="shared" si="54"/>
        <v>0.21299999999999997</v>
      </c>
      <c r="Q158">
        <f t="shared" si="55"/>
        <v>0.17049999999999998</v>
      </c>
      <c r="R158">
        <f t="shared" si="56"/>
        <v>0.20569999999999999</v>
      </c>
      <c r="S158">
        <f t="shared" si="57"/>
        <v>0.21599999999999997</v>
      </c>
      <c r="U158" t="s">
        <v>1662</v>
      </c>
      <c r="V158">
        <f t="shared" si="58"/>
        <v>10.668819188191883</v>
      </c>
      <c r="W158">
        <f t="shared" si="59"/>
        <v>7.9566420664206632</v>
      </c>
      <c r="X158">
        <f t="shared" si="60"/>
        <v>11.083948339483394</v>
      </c>
      <c r="Y158">
        <f t="shared" si="61"/>
        <v>8.4916974169741692</v>
      </c>
      <c r="Z158">
        <f t="shared" si="62"/>
        <v>9.8247232472324697</v>
      </c>
      <c r="AA158">
        <f t="shared" si="63"/>
        <v>7.8643911439114378</v>
      </c>
      <c r="AB158">
        <f t="shared" si="64"/>
        <v>9.4880073800737996</v>
      </c>
      <c r="AC158">
        <f t="shared" si="65"/>
        <v>9.9630996309963074</v>
      </c>
    </row>
    <row r="159" spans="1:29" x14ac:dyDescent="0.25">
      <c r="A159" t="s">
        <v>1663</v>
      </c>
      <c r="B159">
        <v>2.2385000000000002</v>
      </c>
      <c r="C159">
        <v>0.2969</v>
      </c>
      <c r="D159">
        <v>0.29970000000000002</v>
      </c>
      <c r="E159">
        <v>0.26910000000000001</v>
      </c>
      <c r="F159">
        <v>0.28160000000000002</v>
      </c>
      <c r="G159">
        <v>0.2636</v>
      </c>
      <c r="H159">
        <v>0.27300000000000002</v>
      </c>
      <c r="I159">
        <v>0.29559999999999997</v>
      </c>
      <c r="K159" t="s">
        <v>1663</v>
      </c>
      <c r="L159">
        <f t="shared" si="50"/>
        <v>2.1680000000000001</v>
      </c>
      <c r="M159">
        <f t="shared" si="51"/>
        <v>0.22639999999999999</v>
      </c>
      <c r="N159">
        <f t="shared" si="52"/>
        <v>0.22920000000000001</v>
      </c>
      <c r="O159">
        <f t="shared" si="53"/>
        <v>0.1986</v>
      </c>
      <c r="P159">
        <f t="shared" si="54"/>
        <v>0.21110000000000001</v>
      </c>
      <c r="Q159">
        <f t="shared" si="55"/>
        <v>0.19309999999999999</v>
      </c>
      <c r="R159">
        <f t="shared" si="56"/>
        <v>0.20250000000000001</v>
      </c>
      <c r="S159">
        <f t="shared" si="57"/>
        <v>0.22509999999999997</v>
      </c>
      <c r="U159" t="s">
        <v>1663</v>
      </c>
      <c r="V159">
        <f t="shared" si="58"/>
        <v>100</v>
      </c>
      <c r="W159">
        <f t="shared" si="59"/>
        <v>10.44280442804428</v>
      </c>
      <c r="X159">
        <f t="shared" si="60"/>
        <v>10.571955719557195</v>
      </c>
      <c r="Y159">
        <f t="shared" si="61"/>
        <v>9.1605166051660518</v>
      </c>
      <c r="Z159">
        <f t="shared" si="62"/>
        <v>9.7370848708487081</v>
      </c>
      <c r="AA159">
        <f t="shared" si="63"/>
        <v>8.9068265682656822</v>
      </c>
      <c r="AB159">
        <f t="shared" si="64"/>
        <v>9.3404059040590397</v>
      </c>
      <c r="AC159">
        <f t="shared" si="65"/>
        <v>10.382841328413281</v>
      </c>
    </row>
    <row r="160" spans="1:29" x14ac:dyDescent="0.25">
      <c r="A160" t="s">
        <v>1664</v>
      </c>
      <c r="B160">
        <v>7.0400000000000004E-2</v>
      </c>
      <c r="C160">
        <v>7.0599999999999996E-2</v>
      </c>
      <c r="D160">
        <v>1.6772</v>
      </c>
      <c r="E160">
        <v>2.9756999999999998</v>
      </c>
      <c r="F160">
        <f>AVERAGE(B160:C160)</f>
        <v>7.0500000000000007E-2</v>
      </c>
      <c r="G160" t="s">
        <v>1808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s="37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AVERAGE(V154,V141,AC128)</f>
        <v>11.814026452442027</v>
      </c>
      <c r="C166">
        <f>AVERAGE(W154,W141,AB128)</f>
        <v>10.605005339311745</v>
      </c>
      <c r="D166">
        <f>AVERAGE(X154,X141,AA128)</f>
        <v>11.140894489229266</v>
      </c>
      <c r="E166">
        <f>AVERAGE(Y154,Y141,Z128)</f>
        <v>10.72606981777122</v>
      </c>
      <c r="F166">
        <f>AVERAGE(Z154,Z141,Y128)</f>
        <v>10.562322911778622</v>
      </c>
      <c r="G166">
        <f>AVERAGE(AA154,AA141,X128)</f>
        <v>9.9329423348692085</v>
      </c>
      <c r="H166">
        <f>AVERAGE(AB154,AB141,W128)</f>
        <v>10.899888862461985</v>
      </c>
      <c r="I166">
        <f>AVERAGE(AC154,AC141,V128)</f>
        <v>10.556254013756432</v>
      </c>
      <c r="K166" t="s">
        <v>1658</v>
      </c>
      <c r="L166">
        <f>STDEV(V154,V141,AC128)/SQRT(3)</f>
        <v>0.74351569432587128</v>
      </c>
      <c r="M166">
        <f>STDEV(W154,W141,AB128)/SQRT(3)</f>
        <v>0.18032400643130159</v>
      </c>
      <c r="N166">
        <f>STDEV(X154,X141,AA128)/SQRT(3)</f>
        <v>0.36525415169505915</v>
      </c>
      <c r="O166">
        <f>STDEV(Y154,Y141,Z128)/SQRT(3)</f>
        <v>1.0036456768976496</v>
      </c>
      <c r="P166">
        <f>STDEV(Z154,Z141,Y128)/SQRT(3)</f>
        <v>1.0226078861028511</v>
      </c>
      <c r="Q166">
        <f>STDEV(AA154,AA141,X128)/SQRT(3)</f>
        <v>0.42664217962205914</v>
      </c>
      <c r="R166">
        <f>STDEV(AB154,AB141,W128)/SQRT(3)</f>
        <v>1.845049246784372</v>
      </c>
      <c r="S166">
        <f>STDEV(AC154,AC141,V128)/SQRT(3)</f>
        <v>0.31567493038878319</v>
      </c>
    </row>
    <row r="167" spans="1:19" x14ac:dyDescent="0.25">
      <c r="A167" t="s">
        <v>1659</v>
      </c>
      <c r="B167">
        <f t="shared" ref="B167:B171" si="66">AVERAGE(V155,V142,AC129)</f>
        <v>13.76866880357503</v>
      </c>
      <c r="C167">
        <f t="shared" ref="C167:C171" si="67">AVERAGE(W155,W142,AB129)</f>
        <v>9.6022947023311147</v>
      </c>
      <c r="D167">
        <f t="shared" ref="D167:D171" si="68">AVERAGE(X155,X142,AA129)</f>
        <v>10.463368314389179</v>
      </c>
      <c r="E167">
        <f t="shared" ref="E167:E171" si="69">AVERAGE(Y155,Y142,Z129)</f>
        <v>9.802357598243745</v>
      </c>
      <c r="F167">
        <f t="shared" ref="F167:F171" si="70">AVERAGE(Z155,Z142,Y129)</f>
        <v>10.322573928459732</v>
      </c>
      <c r="G167">
        <f t="shared" ref="G167:G171" si="71">AVERAGE(AA155,AA142,X129)</f>
        <v>9.2579753748043832</v>
      </c>
      <c r="H167">
        <f t="shared" ref="H167:H171" si="72">AVERAGE(AB155,AB142,W129)</f>
        <v>9.0869217557656121</v>
      </c>
      <c r="I167">
        <f t="shared" ref="I167:I171" si="73">AVERAGE(AC155,AC142,V129)</f>
        <v>10.798493999754172</v>
      </c>
      <c r="K167" t="s">
        <v>1659</v>
      </c>
      <c r="L167">
        <f t="shared" ref="L167:L171" si="74">STDEV(V155,V142,AC129)/SQRT(3)</f>
        <v>0.72527286989859896</v>
      </c>
      <c r="M167">
        <f t="shared" ref="M167:M171" si="75">STDEV(W155,W142,AB129)/SQRT(3)</f>
        <v>0.17329908297581481</v>
      </c>
      <c r="N167">
        <f t="shared" ref="N167:N171" si="76">STDEV(X155,X142,AA129)/SQRT(3)</f>
        <v>0.24358174595745483</v>
      </c>
      <c r="O167">
        <f t="shared" ref="O167:O171" si="77">STDEV(Y155,Y142,Z129)/SQRT(3)</f>
        <v>0.93230118076512936</v>
      </c>
      <c r="P167">
        <f t="shared" ref="P167:P171" si="78">STDEV(Z155,Z142,Y129)/SQRT(3)</f>
        <v>0.75522669793955488</v>
      </c>
      <c r="Q167">
        <f t="shared" ref="Q167:Q171" si="79">STDEV(AA155,AA142,X129)/SQRT(3)</f>
        <v>0.177766020667672</v>
      </c>
      <c r="R167">
        <f t="shared" ref="R167:R171" si="80">STDEV(AB155,AB142,W129)/SQRT(3)</f>
        <v>0.27234514334729565</v>
      </c>
      <c r="S167">
        <f t="shared" ref="S167:S171" si="81">STDEV(AC155,AC142,V129)/SQRT(3)</f>
        <v>1.0473290136242037</v>
      </c>
    </row>
    <row r="168" spans="1:19" x14ac:dyDescent="0.25">
      <c r="A168" t="s">
        <v>1660</v>
      </c>
      <c r="B168">
        <f t="shared" si="66"/>
        <v>10.458441744596632</v>
      </c>
      <c r="C168">
        <f t="shared" si="67"/>
        <v>8.165632233837874</v>
      </c>
      <c r="D168">
        <f t="shared" si="68"/>
        <v>9.6349982213652368</v>
      </c>
      <c r="E168">
        <f t="shared" si="69"/>
        <v>8.477286370581119</v>
      </c>
      <c r="F168">
        <f t="shared" si="70"/>
        <v>7.9241852272302289</v>
      </c>
      <c r="G168">
        <f t="shared" si="71"/>
        <v>7.7712345706471977</v>
      </c>
      <c r="H168">
        <f t="shared" si="72"/>
        <v>5.5455986046661048</v>
      </c>
      <c r="I168">
        <f t="shared" si="73"/>
        <v>8.7397013073194305</v>
      </c>
      <c r="K168" t="s">
        <v>1660</v>
      </c>
      <c r="L168">
        <f t="shared" si="74"/>
        <v>0.35800191364878786</v>
      </c>
      <c r="M168">
        <f t="shared" si="75"/>
        <v>6.1571686151275951E-2</v>
      </c>
      <c r="N168">
        <f t="shared" si="76"/>
        <v>1.2785504644231824</v>
      </c>
      <c r="O168">
        <f t="shared" si="77"/>
        <v>0.59358589778586834</v>
      </c>
      <c r="P168">
        <f t="shared" si="78"/>
        <v>0.29558918532269191</v>
      </c>
      <c r="Q168">
        <f t="shared" si="79"/>
        <v>0.60298954427664897</v>
      </c>
      <c r="R168">
        <f t="shared" si="80"/>
        <v>2.5152937003605533</v>
      </c>
      <c r="S168">
        <f t="shared" si="81"/>
        <v>0.94238340181135816</v>
      </c>
    </row>
    <row r="169" spans="1:19" x14ac:dyDescent="0.25">
      <c r="A169" t="s">
        <v>1661</v>
      </c>
      <c r="B169">
        <f t="shared" si="66"/>
        <v>9.9664449012843388</v>
      </c>
      <c r="C169">
        <f t="shared" si="67"/>
        <v>9.3049724937121088</v>
      </c>
      <c r="D169">
        <f t="shared" si="68"/>
        <v>8.8074237829934319</v>
      </c>
      <c r="E169">
        <f t="shared" si="69"/>
        <v>7.8617295638741789</v>
      </c>
      <c r="F169">
        <f t="shared" si="70"/>
        <v>8.9183255826047034</v>
      </c>
      <c r="G169">
        <f t="shared" si="71"/>
        <v>7.4184784434810522</v>
      </c>
      <c r="H169">
        <f t="shared" si="72"/>
        <v>6.1404228235644496</v>
      </c>
      <c r="I169">
        <f t="shared" si="73"/>
        <v>9.035302407556399</v>
      </c>
      <c r="K169" t="s">
        <v>1661</v>
      </c>
      <c r="L169">
        <f t="shared" si="74"/>
        <v>0.40584575377640225</v>
      </c>
      <c r="M169">
        <f t="shared" si="75"/>
        <v>1.3928330512018541</v>
      </c>
      <c r="N169">
        <f t="shared" si="76"/>
        <v>1.0419027924885429</v>
      </c>
      <c r="O169">
        <f t="shared" si="77"/>
        <v>0.35117263621623435</v>
      </c>
      <c r="P169">
        <f t="shared" si="78"/>
        <v>0.33184327569671451</v>
      </c>
      <c r="Q169">
        <f t="shared" si="79"/>
        <v>0.2916641314118974</v>
      </c>
      <c r="R169">
        <f t="shared" si="80"/>
        <v>1.7884809590802717</v>
      </c>
      <c r="S169">
        <f t="shared" si="81"/>
        <v>1.044534114265264</v>
      </c>
    </row>
    <row r="170" spans="1:19" x14ac:dyDescent="0.25">
      <c r="A170" t="s">
        <v>1662</v>
      </c>
      <c r="B170">
        <f t="shared" si="66"/>
        <v>9.5247658643991713</v>
      </c>
      <c r="C170">
        <f t="shared" si="67"/>
        <v>7.6345010560790785</v>
      </c>
      <c r="D170">
        <f t="shared" si="68"/>
        <v>8.8454074448864635</v>
      </c>
      <c r="E170">
        <f t="shared" si="69"/>
        <v>8.0459020237093029</v>
      </c>
      <c r="F170">
        <f t="shared" si="70"/>
        <v>8.4867943265376038</v>
      </c>
      <c r="G170">
        <f t="shared" si="71"/>
        <v>13.952297855626901</v>
      </c>
      <c r="H170">
        <f t="shared" si="72"/>
        <v>7.8455368692965708</v>
      </c>
      <c r="I170">
        <f t="shared" si="73"/>
        <v>8.0378323767072697</v>
      </c>
      <c r="K170" t="s">
        <v>1662</v>
      </c>
      <c r="L170">
        <f t="shared" si="74"/>
        <v>0.57411403530750904</v>
      </c>
      <c r="M170">
        <f t="shared" si="75"/>
        <v>0.26745451686969046</v>
      </c>
      <c r="N170">
        <f t="shared" si="76"/>
        <v>1.1200143500856508</v>
      </c>
      <c r="O170">
        <f t="shared" si="77"/>
        <v>0.27173868583248273</v>
      </c>
      <c r="P170">
        <f t="shared" si="78"/>
        <v>0.6692466740402877</v>
      </c>
      <c r="Q170">
        <f t="shared" si="79"/>
        <v>6.045779723537974</v>
      </c>
      <c r="R170">
        <f t="shared" si="80"/>
        <v>1.0269251532643711</v>
      </c>
      <c r="S170">
        <f t="shared" si="81"/>
        <v>1.2220637345176955</v>
      </c>
    </row>
    <row r="171" spans="1:19" x14ac:dyDescent="0.25">
      <c r="A171" t="s">
        <v>1663</v>
      </c>
      <c r="B171">
        <f t="shared" si="66"/>
        <v>100</v>
      </c>
      <c r="C171">
        <f t="shared" si="67"/>
        <v>9.6567963813791735</v>
      </c>
      <c r="D171">
        <f t="shared" si="68"/>
        <v>9.3124319988485009</v>
      </c>
      <c r="E171">
        <f t="shared" si="69"/>
        <v>9.2191277568849817</v>
      </c>
      <c r="F171">
        <f t="shared" si="70"/>
        <v>9.3137189182200242</v>
      </c>
      <c r="G171">
        <f t="shared" si="71"/>
        <v>9.2450971047904194</v>
      </c>
      <c r="H171">
        <f t="shared" si="72"/>
        <v>9.0863068334833432</v>
      </c>
      <c r="I171">
        <f t="shared" si="73"/>
        <v>8.7393918718746786</v>
      </c>
      <c r="K171" t="s">
        <v>1663</v>
      </c>
      <c r="L171">
        <f t="shared" si="74"/>
        <v>0</v>
      </c>
      <c r="M171">
        <f t="shared" si="75"/>
        <v>0.39620678189417263</v>
      </c>
      <c r="N171">
        <f t="shared" si="76"/>
        <v>0.68448601190464109</v>
      </c>
      <c r="O171">
        <f t="shared" si="77"/>
        <v>0.31323164892403049</v>
      </c>
      <c r="P171">
        <f t="shared" si="78"/>
        <v>0.44079058469238436</v>
      </c>
      <c r="Q171">
        <f t="shared" si="79"/>
        <v>0.43548062813465743</v>
      </c>
      <c r="R171">
        <f t="shared" si="80"/>
        <v>0.39042920936460407</v>
      </c>
      <c r="S171">
        <f t="shared" si="81"/>
        <v>1.0623461143084498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56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61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66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71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76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81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1840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0" spans="1:29" x14ac:dyDescent="0.25">
      <c r="B190">
        <v>1</v>
      </c>
      <c r="C190">
        <v>2</v>
      </c>
      <c r="D190">
        <v>3</v>
      </c>
      <c r="E190">
        <v>4</v>
      </c>
      <c r="F190">
        <v>5</v>
      </c>
      <c r="G190">
        <v>6</v>
      </c>
      <c r="H190">
        <v>7</v>
      </c>
      <c r="I190">
        <v>8</v>
      </c>
      <c r="L190">
        <v>1</v>
      </c>
      <c r="M190">
        <v>2</v>
      </c>
      <c r="N190">
        <v>3</v>
      </c>
      <c r="O190">
        <v>4</v>
      </c>
      <c r="P190">
        <v>5</v>
      </c>
      <c r="Q190">
        <v>6</v>
      </c>
      <c r="R190">
        <v>7</v>
      </c>
      <c r="S190">
        <v>8</v>
      </c>
      <c r="V190">
        <v>1</v>
      </c>
      <c r="W190">
        <v>2</v>
      </c>
      <c r="X190">
        <v>3</v>
      </c>
      <c r="Y190">
        <v>4</v>
      </c>
      <c r="Z190">
        <v>5</v>
      </c>
      <c r="AA190">
        <v>6</v>
      </c>
      <c r="AB190">
        <v>7</v>
      </c>
      <c r="AC190">
        <v>8</v>
      </c>
    </row>
    <row r="192" spans="1:29" x14ac:dyDescent="0.25">
      <c r="A192" t="s">
        <v>1658</v>
      </c>
      <c r="B192" s="42">
        <v>50603</v>
      </c>
      <c r="C192" s="42">
        <v>48297</v>
      </c>
      <c r="D192" s="42">
        <v>43152</v>
      </c>
      <c r="E192" s="42">
        <v>48025</v>
      </c>
      <c r="F192" s="42">
        <v>58544</v>
      </c>
      <c r="G192" s="42">
        <v>47414</v>
      </c>
      <c r="H192" s="42">
        <v>59388</v>
      </c>
      <c r="I192" s="42">
        <v>56453</v>
      </c>
      <c r="K192" t="s">
        <v>1658</v>
      </c>
      <c r="L192">
        <f t="shared" ref="L192:S197" si="82">B192-$E$198</f>
        <v>41798</v>
      </c>
      <c r="M192">
        <f t="shared" si="82"/>
        <v>39492</v>
      </c>
      <c r="N192">
        <f t="shared" si="82"/>
        <v>34347</v>
      </c>
      <c r="O192">
        <f t="shared" si="82"/>
        <v>39220</v>
      </c>
      <c r="P192">
        <f t="shared" si="82"/>
        <v>49739</v>
      </c>
      <c r="Q192">
        <f t="shared" si="82"/>
        <v>38609</v>
      </c>
      <c r="R192">
        <f t="shared" si="82"/>
        <v>50583</v>
      </c>
      <c r="S192">
        <f t="shared" si="82"/>
        <v>47648</v>
      </c>
      <c r="U192" t="s">
        <v>1658</v>
      </c>
      <c r="V192">
        <f>L192/$O$198*100</f>
        <v>88.069335093867863</v>
      </c>
      <c r="W192">
        <f t="shared" ref="W192:AC192" si="83">M192/$O$198*100</f>
        <v>83.210540732260625</v>
      </c>
      <c r="X192">
        <f t="shared" si="83"/>
        <v>72.369908906384978</v>
      </c>
      <c r="Y192">
        <f t="shared" si="83"/>
        <v>82.637430556043284</v>
      </c>
      <c r="Z192">
        <f t="shared" si="83"/>
        <v>104.8012024076246</v>
      </c>
      <c r="AA192">
        <f t="shared" si="83"/>
        <v>81.35003968226097</v>
      </c>
      <c r="AB192">
        <f t="shared" si="83"/>
        <v>106.57952957206369</v>
      </c>
      <c r="AC192">
        <f t="shared" si="83"/>
        <v>100.39541792795386</v>
      </c>
    </row>
    <row r="193" spans="1:29" x14ac:dyDescent="0.25">
      <c r="A193" t="s">
        <v>1659</v>
      </c>
      <c r="B193" s="42">
        <v>60622</v>
      </c>
      <c r="C193" s="42">
        <v>47078</v>
      </c>
      <c r="D193" s="42">
        <v>52808</v>
      </c>
      <c r="E193" s="42">
        <v>45037</v>
      </c>
      <c r="F193" s="42">
        <v>54064</v>
      </c>
      <c r="G193" s="42">
        <v>58314</v>
      </c>
      <c r="H193" s="42">
        <v>54393</v>
      </c>
      <c r="I193" s="42">
        <v>56684</v>
      </c>
      <c r="K193" t="s">
        <v>1659</v>
      </c>
      <c r="L193">
        <f t="shared" si="82"/>
        <v>51817</v>
      </c>
      <c r="M193">
        <f t="shared" si="82"/>
        <v>38273</v>
      </c>
      <c r="N193">
        <f t="shared" si="82"/>
        <v>44003</v>
      </c>
      <c r="O193">
        <f t="shared" si="82"/>
        <v>36232</v>
      </c>
      <c r="P193">
        <f t="shared" si="82"/>
        <v>45259</v>
      </c>
      <c r="Q193">
        <f t="shared" si="82"/>
        <v>49509</v>
      </c>
      <c r="R193">
        <f t="shared" si="82"/>
        <v>45588</v>
      </c>
      <c r="S193">
        <f t="shared" si="82"/>
        <v>47879</v>
      </c>
      <c r="U193" t="s">
        <v>1659</v>
      </c>
      <c r="V193">
        <f t="shared" ref="V193:V197" si="84">L193/$O$198*100</f>
        <v>109.1795955921085</v>
      </c>
      <c r="W193">
        <f t="shared" ref="W193:W197" si="85">M193/$O$198*100</f>
        <v>80.642080052816027</v>
      </c>
      <c r="X193">
        <f t="shared" ref="X193:X197" si="86">N193/$O$198*100</f>
        <v>92.715320162100284</v>
      </c>
      <c r="Y193">
        <f t="shared" ref="Y193:Y197" si="87">O193/$O$198*100</f>
        <v>76.34164670847936</v>
      </c>
      <c r="Z193">
        <f t="shared" ref="Z193:Z197" si="88">P193/$O$198*100</f>
        <v>95.361740681692069</v>
      </c>
      <c r="AA193">
        <f t="shared" ref="AA193:AA197" si="89">Q193/$O$198*100</f>
        <v>104.3165871850879</v>
      </c>
      <c r="AB193">
        <f t="shared" ref="AB193:AB197" si="90">R193/$O$198*100</f>
        <v>96.054951152190256</v>
      </c>
      <c r="AC193">
        <f t="shared" ref="AC193:AC197" si="91">S193/$O$198*100</f>
        <v>100.88214017319726</v>
      </c>
    </row>
    <row r="194" spans="1:29" x14ac:dyDescent="0.25">
      <c r="A194" t="s">
        <v>1660</v>
      </c>
      <c r="B194" s="42">
        <v>57571</v>
      </c>
      <c r="C194" s="42">
        <v>47975</v>
      </c>
      <c r="D194" s="42">
        <v>46294</v>
      </c>
      <c r="E194" s="42">
        <v>48952</v>
      </c>
      <c r="F194" s="42">
        <v>47724</v>
      </c>
      <c r="G194" s="42">
        <v>53541</v>
      </c>
      <c r="H194" s="42">
        <v>8968</v>
      </c>
      <c r="I194" s="42">
        <v>57359</v>
      </c>
      <c r="K194" t="s">
        <v>1660</v>
      </c>
      <c r="L194">
        <f t="shared" si="82"/>
        <v>48766</v>
      </c>
      <c r="M194">
        <f t="shared" si="82"/>
        <v>39170</v>
      </c>
      <c r="N194">
        <f t="shared" si="82"/>
        <v>37489</v>
      </c>
      <c r="O194">
        <f t="shared" si="82"/>
        <v>40147</v>
      </c>
      <c r="P194">
        <f t="shared" si="82"/>
        <v>38919</v>
      </c>
      <c r="Q194">
        <f t="shared" si="82"/>
        <v>44736</v>
      </c>
      <c r="R194">
        <f t="shared" si="82"/>
        <v>163</v>
      </c>
      <c r="S194">
        <f t="shared" si="82"/>
        <v>48554</v>
      </c>
      <c r="U194" t="s">
        <v>1660</v>
      </c>
      <c r="V194">
        <f t="shared" si="84"/>
        <v>102.75106931402365</v>
      </c>
      <c r="W194">
        <f t="shared" si="85"/>
        <v>82.532079420709209</v>
      </c>
      <c r="X194">
        <f t="shared" si="86"/>
        <v>78.990174250777841</v>
      </c>
      <c r="Y194">
        <f t="shared" si="87"/>
        <v>84.590640605136912</v>
      </c>
      <c r="Z194">
        <f t="shared" si="88"/>
        <v>82.003216721332194</v>
      </c>
      <c r="AA194">
        <f t="shared" si="89"/>
        <v>94.259767806097713</v>
      </c>
      <c r="AC194">
        <f t="shared" si="91"/>
        <v>102.30438050020719</v>
      </c>
    </row>
    <row r="195" spans="1:29" x14ac:dyDescent="0.25">
      <c r="A195" t="s">
        <v>1661</v>
      </c>
      <c r="B195" s="42">
        <v>53790</v>
      </c>
      <c r="C195" s="42">
        <v>54074</v>
      </c>
      <c r="D195" s="42">
        <v>45647</v>
      </c>
      <c r="E195" s="42">
        <v>44558</v>
      </c>
      <c r="F195" s="42">
        <v>53734</v>
      </c>
      <c r="G195" s="42">
        <v>52011</v>
      </c>
      <c r="H195" s="42">
        <v>26165</v>
      </c>
      <c r="I195" s="42">
        <v>57262</v>
      </c>
      <c r="K195" t="s">
        <v>1661</v>
      </c>
      <c r="L195">
        <f t="shared" si="82"/>
        <v>44985</v>
      </c>
      <c r="M195">
        <f t="shared" si="82"/>
        <v>45269</v>
      </c>
      <c r="N195">
        <f t="shared" si="82"/>
        <v>36842</v>
      </c>
      <c r="O195">
        <f t="shared" si="82"/>
        <v>35753</v>
      </c>
      <c r="P195">
        <f t="shared" si="82"/>
        <v>44929</v>
      </c>
      <c r="Q195">
        <f t="shared" si="82"/>
        <v>43206</v>
      </c>
      <c r="R195">
        <f t="shared" si="82"/>
        <v>17360</v>
      </c>
      <c r="S195">
        <f t="shared" si="82"/>
        <v>48457</v>
      </c>
      <c r="U195" t="s">
        <v>1661</v>
      </c>
      <c r="V195">
        <f t="shared" si="84"/>
        <v>94.784416460061379</v>
      </c>
      <c r="W195">
        <f t="shared" si="85"/>
        <v>95.382810908758884</v>
      </c>
      <c r="X195">
        <f t="shared" si="86"/>
        <v>77.626930559554992</v>
      </c>
      <c r="Y195">
        <f t="shared" si="87"/>
        <v>75.33238283197899</v>
      </c>
      <c r="Z195">
        <f t="shared" si="88"/>
        <v>94.666423188487229</v>
      </c>
      <c r="AA195">
        <f t="shared" si="89"/>
        <v>91.036023064875224</v>
      </c>
      <c r="AB195">
        <f t="shared" si="90"/>
        <v>36.577914187988561</v>
      </c>
      <c r="AC195">
        <f t="shared" si="91"/>
        <v>102.0999992976591</v>
      </c>
    </row>
    <row r="196" spans="1:29" x14ac:dyDescent="0.25">
      <c r="A196" t="s">
        <v>1662</v>
      </c>
      <c r="B196" s="42">
        <v>51232</v>
      </c>
      <c r="C196" s="42">
        <v>51106</v>
      </c>
      <c r="D196" s="42">
        <v>46420</v>
      </c>
      <c r="E196" s="42">
        <v>44065</v>
      </c>
      <c r="F196" s="42">
        <v>54015</v>
      </c>
      <c r="G196" s="42">
        <v>38360</v>
      </c>
      <c r="H196" s="42">
        <v>53632</v>
      </c>
      <c r="I196" s="42">
        <v>51461</v>
      </c>
      <c r="K196" t="s">
        <v>1662</v>
      </c>
      <c r="L196">
        <f t="shared" si="82"/>
        <v>42427</v>
      </c>
      <c r="M196">
        <f t="shared" si="82"/>
        <v>42301</v>
      </c>
      <c r="N196">
        <f t="shared" si="82"/>
        <v>37615</v>
      </c>
      <c r="O196">
        <f t="shared" si="82"/>
        <v>35260</v>
      </c>
      <c r="P196">
        <f t="shared" si="82"/>
        <v>45210</v>
      </c>
      <c r="Q196">
        <f t="shared" si="82"/>
        <v>29555</v>
      </c>
      <c r="R196">
        <f t="shared" si="82"/>
        <v>44827</v>
      </c>
      <c r="S196">
        <f t="shared" si="82"/>
        <v>42656</v>
      </c>
      <c r="U196" t="s">
        <v>1662</v>
      </c>
      <c r="V196">
        <f t="shared" si="84"/>
        <v>89.394652376370445</v>
      </c>
      <c r="W196">
        <f t="shared" si="85"/>
        <v>89.129167515328589</v>
      </c>
      <c r="X196">
        <f t="shared" si="86"/>
        <v>79.255659111819682</v>
      </c>
      <c r="Y196">
        <f t="shared" si="87"/>
        <v>74.293620637585065</v>
      </c>
      <c r="Z196">
        <f t="shared" si="88"/>
        <v>95.25849656906469</v>
      </c>
      <c r="AA196">
        <f t="shared" si="89"/>
        <v>62.27305609596786</v>
      </c>
      <c r="AB196">
        <f t="shared" si="90"/>
        <v>94.451506872405716</v>
      </c>
      <c r="AC196">
        <f t="shared" si="91"/>
        <v>89.877160576200481</v>
      </c>
    </row>
    <row r="197" spans="1:29" x14ac:dyDescent="0.25">
      <c r="A197" t="s">
        <v>1663</v>
      </c>
      <c r="B197" s="42">
        <v>8973</v>
      </c>
      <c r="C197" s="42">
        <v>50845</v>
      </c>
      <c r="D197" s="42">
        <v>50215</v>
      </c>
      <c r="E197" s="42">
        <v>50821</v>
      </c>
      <c r="F197" s="42">
        <v>55849</v>
      </c>
      <c r="G197" s="42">
        <v>50098</v>
      </c>
      <c r="H197" s="42">
        <v>53879</v>
      </c>
      <c r="I197" s="42">
        <v>59041</v>
      </c>
      <c r="K197" t="s">
        <v>1663</v>
      </c>
      <c r="L197">
        <f t="shared" si="82"/>
        <v>168</v>
      </c>
      <c r="M197">
        <f t="shared" si="82"/>
        <v>42040</v>
      </c>
      <c r="N197">
        <f t="shared" si="82"/>
        <v>41410</v>
      </c>
      <c r="O197">
        <f t="shared" si="82"/>
        <v>42016</v>
      </c>
      <c r="P197">
        <f t="shared" si="82"/>
        <v>47044</v>
      </c>
      <c r="Q197">
        <f t="shared" si="82"/>
        <v>41293</v>
      </c>
      <c r="R197">
        <f t="shared" si="82"/>
        <v>45074</v>
      </c>
      <c r="S197">
        <f t="shared" si="82"/>
        <v>50236</v>
      </c>
      <c r="U197" t="s">
        <v>1663</v>
      </c>
      <c r="V197">
        <f t="shared" si="84"/>
        <v>0.35397981472246998</v>
      </c>
      <c r="W197">
        <f t="shared" si="85"/>
        <v>88.579234588884745</v>
      </c>
      <c r="X197">
        <f t="shared" si="86"/>
        <v>87.251810283675496</v>
      </c>
      <c r="Y197">
        <f t="shared" si="87"/>
        <v>88.528666043924403</v>
      </c>
      <c r="Z197">
        <f t="shared" si="88"/>
        <v>99.122776213118314</v>
      </c>
      <c r="AA197">
        <f t="shared" si="89"/>
        <v>87.005288626993774</v>
      </c>
      <c r="AB197">
        <f t="shared" si="90"/>
        <v>94.971941480956019</v>
      </c>
      <c r="AC197">
        <f t="shared" si="91"/>
        <v>105.84839269284525</v>
      </c>
    </row>
    <row r="198" spans="1:29" x14ac:dyDescent="0.25">
      <c r="A198" t="s">
        <v>1664</v>
      </c>
      <c r="B198" s="42">
        <v>8782</v>
      </c>
      <c r="C198" s="42">
        <v>8888</v>
      </c>
      <c r="D198" s="42">
        <v>8745</v>
      </c>
      <c r="E198" s="42">
        <f>AVERAGE(B198:D198)</f>
        <v>8805</v>
      </c>
      <c r="F198" s="42" t="s">
        <v>1808</v>
      </c>
      <c r="G198" s="42"/>
      <c r="H198" s="42"/>
      <c r="I198" s="42"/>
      <c r="N198" t="s">
        <v>1644</v>
      </c>
      <c r="O198">
        <f>AVERAGE(L192:L194)</f>
        <v>47460.333333333336</v>
      </c>
    </row>
    <row r="199" spans="1:29" x14ac:dyDescent="0.25">
      <c r="A199" t="s">
        <v>1665</v>
      </c>
    </row>
    <row r="202" spans="1:29" x14ac:dyDescent="0.25">
      <c r="A202" s="7" t="s">
        <v>1841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  <c r="V204">
        <v>1</v>
      </c>
      <c r="W204">
        <v>2</v>
      </c>
      <c r="X204">
        <v>3</v>
      </c>
      <c r="Y204">
        <v>4</v>
      </c>
      <c r="Z204">
        <v>5</v>
      </c>
      <c r="AA204">
        <v>6</v>
      </c>
      <c r="AB204">
        <v>7</v>
      </c>
      <c r="AC204">
        <v>8</v>
      </c>
    </row>
    <row r="205" spans="1:29" x14ac:dyDescent="0.25">
      <c r="A205" t="s">
        <v>1658</v>
      </c>
      <c r="B205">
        <v>47459</v>
      </c>
      <c r="C205">
        <v>39461</v>
      </c>
      <c r="D205">
        <v>37927</v>
      </c>
      <c r="E205">
        <v>41343</v>
      </c>
      <c r="F205">
        <v>42791</v>
      </c>
      <c r="G205">
        <v>41708</v>
      </c>
      <c r="H205">
        <v>43764</v>
      </c>
      <c r="I205">
        <v>44485</v>
      </c>
      <c r="K205" t="s">
        <v>1658</v>
      </c>
      <c r="L205">
        <f>B205-$E$211</f>
        <v>39594</v>
      </c>
      <c r="M205">
        <f t="shared" ref="M205:S205" si="92">C205-$E$211</f>
        <v>31596</v>
      </c>
      <c r="N205">
        <f t="shared" si="92"/>
        <v>30062</v>
      </c>
      <c r="O205">
        <f t="shared" si="92"/>
        <v>33478</v>
      </c>
      <c r="P205">
        <f t="shared" si="92"/>
        <v>34926</v>
      </c>
      <c r="Q205">
        <f t="shared" si="92"/>
        <v>33843</v>
      </c>
      <c r="R205">
        <f t="shared" si="92"/>
        <v>35899</v>
      </c>
      <c r="S205">
        <f t="shared" si="92"/>
        <v>36620</v>
      </c>
    </row>
    <row r="206" spans="1:29" x14ac:dyDescent="0.25">
      <c r="A206" t="s">
        <v>1659</v>
      </c>
      <c r="B206">
        <v>47061</v>
      </c>
      <c r="C206">
        <v>49794</v>
      </c>
      <c r="D206">
        <v>47619</v>
      </c>
      <c r="E206">
        <v>46002</v>
      </c>
      <c r="F206">
        <v>44737</v>
      </c>
      <c r="G206">
        <v>37425</v>
      </c>
      <c r="H206">
        <v>48840</v>
      </c>
      <c r="I206">
        <v>52319</v>
      </c>
      <c r="K206" t="s">
        <v>1659</v>
      </c>
      <c r="L206">
        <f t="shared" ref="L206:L210" si="93">B206-$E$211</f>
        <v>39196</v>
      </c>
      <c r="M206">
        <f t="shared" ref="M206:M210" si="94">C206-$E$211</f>
        <v>41929</v>
      </c>
      <c r="N206">
        <f t="shared" ref="N206:N210" si="95">D206-$E$211</f>
        <v>39754</v>
      </c>
      <c r="O206">
        <f t="shared" ref="O206:O210" si="96">E206-$E$211</f>
        <v>38137</v>
      </c>
      <c r="P206">
        <f t="shared" ref="P206:P210" si="97">F206-$E$211</f>
        <v>36872</v>
      </c>
      <c r="Q206">
        <f t="shared" ref="Q206:Q210" si="98">G206-$E$211</f>
        <v>29560</v>
      </c>
      <c r="R206">
        <f t="shared" ref="R206:R210" si="99">H206-$E$211</f>
        <v>40975</v>
      </c>
      <c r="S206">
        <f t="shared" ref="S206:S210" si="100">I206-$E$211</f>
        <v>44454</v>
      </c>
      <c r="U206" t="s">
        <v>1658</v>
      </c>
      <c r="V206">
        <f>L205/$O$211*100</f>
        <v>99.677760435023416</v>
      </c>
      <c r="W206">
        <f t="shared" ref="W206:AC206" si="101">M205/$O$211*100</f>
        <v>79.542822617189472</v>
      </c>
      <c r="X206">
        <f t="shared" si="101"/>
        <v>75.680982830673187</v>
      </c>
      <c r="Y206">
        <f t="shared" si="101"/>
        <v>84.280751220985849</v>
      </c>
      <c r="Z206">
        <f t="shared" si="101"/>
        <v>87.926086299783492</v>
      </c>
      <c r="AA206">
        <f t="shared" si="101"/>
        <v>85.1996374804894</v>
      </c>
      <c r="AB206">
        <f t="shared" si="101"/>
        <v>90.375610492925844</v>
      </c>
      <c r="AC206">
        <f t="shared" si="101"/>
        <v>92.190725542520511</v>
      </c>
    </row>
    <row r="207" spans="1:29" x14ac:dyDescent="0.25">
      <c r="A207" t="s">
        <v>1660</v>
      </c>
      <c r="B207">
        <v>48241</v>
      </c>
      <c r="C207">
        <v>45749</v>
      </c>
      <c r="D207">
        <v>43737</v>
      </c>
      <c r="E207">
        <v>42813</v>
      </c>
      <c r="F207">
        <v>41010</v>
      </c>
      <c r="G207">
        <v>44301</v>
      </c>
      <c r="H207">
        <v>41434</v>
      </c>
      <c r="I207">
        <v>48980</v>
      </c>
      <c r="K207" t="s">
        <v>1660</v>
      </c>
      <c r="L207">
        <f t="shared" si="93"/>
        <v>40376</v>
      </c>
      <c r="M207">
        <f t="shared" si="94"/>
        <v>37884</v>
      </c>
      <c r="N207">
        <f t="shared" si="95"/>
        <v>35872</v>
      </c>
      <c r="O207">
        <f t="shared" si="96"/>
        <v>34948</v>
      </c>
      <c r="P207">
        <f t="shared" si="97"/>
        <v>33145</v>
      </c>
      <c r="Q207">
        <f t="shared" si="98"/>
        <v>36436</v>
      </c>
      <c r="R207">
        <f t="shared" si="99"/>
        <v>33569</v>
      </c>
      <c r="S207">
        <f t="shared" si="100"/>
        <v>41115</v>
      </c>
      <c r="U207" t="s">
        <v>1659</v>
      </c>
      <c r="V207">
        <f t="shared" ref="V207:V211" si="102">L206/$O$211*100</f>
        <v>98.675796787674344</v>
      </c>
      <c r="W207">
        <f t="shared" ref="W207:W211" si="103">M206/$O$211*100</f>
        <v>105.55611499924476</v>
      </c>
      <c r="X207">
        <f t="shared" ref="X207:X211" si="104">N206/$O$211*100</f>
        <v>100.08055989124414</v>
      </c>
      <c r="Y207">
        <f t="shared" ref="Y207:Y211" si="105">O206/$O$211*100</f>
        <v>96.009767886813364</v>
      </c>
      <c r="Z207">
        <f t="shared" ref="Z207:Z211" si="106">P206/$O$211*100</f>
        <v>92.825134686068182</v>
      </c>
      <c r="AA207">
        <f t="shared" ref="AA207:AA211" si="107">Q206/$O$211*100</f>
        <v>74.417199536780615</v>
      </c>
      <c r="AB207">
        <f t="shared" ref="AB207:AB211" si="108">R206/$O$211*100</f>
        <v>103.15442324152862</v>
      </c>
      <c r="AC207">
        <f t="shared" ref="AC207:AC211" si="109">S206/$O$211*100</f>
        <v>111.91279391772821</v>
      </c>
    </row>
    <row r="208" spans="1:29" x14ac:dyDescent="0.25">
      <c r="A208" t="s">
        <v>1661</v>
      </c>
      <c r="B208">
        <v>45903</v>
      </c>
      <c r="C208">
        <v>46823</v>
      </c>
      <c r="D208">
        <v>47954</v>
      </c>
      <c r="E208">
        <v>42492</v>
      </c>
      <c r="F208">
        <v>41215</v>
      </c>
      <c r="G208">
        <v>38662</v>
      </c>
      <c r="H208">
        <v>44006</v>
      </c>
      <c r="I208">
        <v>49939</v>
      </c>
      <c r="K208" t="s">
        <v>1661</v>
      </c>
      <c r="L208">
        <f t="shared" si="93"/>
        <v>38038</v>
      </c>
      <c r="M208">
        <f t="shared" si="94"/>
        <v>38958</v>
      </c>
      <c r="N208">
        <f t="shared" si="95"/>
        <v>40089</v>
      </c>
      <c r="O208">
        <f t="shared" si="96"/>
        <v>34627</v>
      </c>
      <c r="P208">
        <f t="shared" si="97"/>
        <v>33350</v>
      </c>
      <c r="Q208">
        <f t="shared" si="98"/>
        <v>30797</v>
      </c>
      <c r="R208">
        <f t="shared" si="99"/>
        <v>36141</v>
      </c>
      <c r="S208">
        <f t="shared" si="100"/>
        <v>42074</v>
      </c>
      <c r="U208" t="s">
        <v>1660</v>
      </c>
      <c r="V208">
        <f t="shared" si="102"/>
        <v>101.64644277730225</v>
      </c>
      <c r="W208">
        <f t="shared" si="103"/>
        <v>95.372841246664322</v>
      </c>
      <c r="X208">
        <f t="shared" si="104"/>
        <v>90.307638084688591</v>
      </c>
      <c r="Y208">
        <f t="shared" si="105"/>
        <v>87.981471225013834</v>
      </c>
      <c r="Z208">
        <f t="shared" si="106"/>
        <v>83.442424852726447</v>
      </c>
      <c r="AA208">
        <f t="shared" si="107"/>
        <v>91.727506167866665</v>
      </c>
      <c r="AB208">
        <f t="shared" si="108"/>
        <v>84.509843411711387</v>
      </c>
      <c r="AC208">
        <f t="shared" si="109"/>
        <v>103.50687276572177</v>
      </c>
    </row>
    <row r="209" spans="1:29" x14ac:dyDescent="0.25">
      <c r="A209" t="s">
        <v>1662</v>
      </c>
      <c r="B209">
        <v>50206</v>
      </c>
      <c r="C209">
        <v>46804</v>
      </c>
      <c r="D209">
        <v>44584</v>
      </c>
      <c r="E209">
        <v>44422</v>
      </c>
      <c r="F209">
        <v>42998</v>
      </c>
      <c r="G209">
        <v>40568</v>
      </c>
      <c r="H209">
        <v>46048</v>
      </c>
      <c r="I209">
        <v>46602</v>
      </c>
      <c r="K209" t="s">
        <v>1662</v>
      </c>
      <c r="L209">
        <f t="shared" si="93"/>
        <v>42341</v>
      </c>
      <c r="M209">
        <f t="shared" si="94"/>
        <v>38939</v>
      </c>
      <c r="N209">
        <f t="shared" si="95"/>
        <v>36719</v>
      </c>
      <c r="O209">
        <f t="shared" si="96"/>
        <v>36557</v>
      </c>
      <c r="P209">
        <f t="shared" si="97"/>
        <v>35133</v>
      </c>
      <c r="Q209">
        <f t="shared" si="98"/>
        <v>32703</v>
      </c>
      <c r="R209">
        <f t="shared" si="99"/>
        <v>38183</v>
      </c>
      <c r="S209">
        <f t="shared" si="100"/>
        <v>38737</v>
      </c>
      <c r="U209" t="s">
        <v>1661</v>
      </c>
      <c r="V209">
        <f t="shared" si="102"/>
        <v>95.760535723276774</v>
      </c>
      <c r="W209">
        <f t="shared" si="103"/>
        <v>98.076632596546006</v>
      </c>
      <c r="X209">
        <f t="shared" si="104"/>
        <v>100.92392125270631</v>
      </c>
      <c r="Y209">
        <f t="shared" si="105"/>
        <v>87.173354815970995</v>
      </c>
      <c r="Z209">
        <f t="shared" si="106"/>
        <v>83.958511656009264</v>
      </c>
      <c r="AA209">
        <f t="shared" si="107"/>
        <v>77.531342832687173</v>
      </c>
      <c r="AB209">
        <f t="shared" si="108"/>
        <v>90.984844670459694</v>
      </c>
      <c r="AC209">
        <f t="shared" si="109"/>
        <v>105.92115200644479</v>
      </c>
    </row>
    <row r="210" spans="1:29" x14ac:dyDescent="0.25">
      <c r="A210" t="s">
        <v>1663</v>
      </c>
      <c r="B210">
        <v>8019</v>
      </c>
      <c r="C210">
        <v>43955</v>
      </c>
      <c r="D210">
        <v>43386</v>
      </c>
      <c r="E210">
        <v>43853</v>
      </c>
      <c r="F210">
        <v>44117</v>
      </c>
      <c r="G210">
        <v>43113</v>
      </c>
      <c r="H210">
        <v>41717</v>
      </c>
      <c r="I210">
        <v>44257</v>
      </c>
      <c r="K210" t="s">
        <v>1663</v>
      </c>
      <c r="L210">
        <f t="shared" si="93"/>
        <v>154</v>
      </c>
      <c r="M210">
        <f t="shared" si="94"/>
        <v>36090</v>
      </c>
      <c r="N210">
        <f t="shared" si="95"/>
        <v>35521</v>
      </c>
      <c r="O210">
        <f t="shared" si="96"/>
        <v>35988</v>
      </c>
      <c r="P210">
        <f t="shared" si="97"/>
        <v>36252</v>
      </c>
      <c r="Q210">
        <f t="shared" si="98"/>
        <v>35248</v>
      </c>
      <c r="R210">
        <f t="shared" si="99"/>
        <v>33852</v>
      </c>
      <c r="S210">
        <f t="shared" si="100"/>
        <v>36392</v>
      </c>
      <c r="U210" t="s">
        <v>1662</v>
      </c>
      <c r="V210">
        <f t="shared" si="102"/>
        <v>106.59332359901315</v>
      </c>
      <c r="W210">
        <f t="shared" si="103"/>
        <v>98.028800161119776</v>
      </c>
      <c r="X210">
        <f t="shared" si="104"/>
        <v>92.4399577060571</v>
      </c>
      <c r="Y210">
        <f t="shared" si="105"/>
        <v>92.032123256633596</v>
      </c>
      <c r="Z210">
        <f t="shared" si="106"/>
        <v>88.447208096269065</v>
      </c>
      <c r="AA210">
        <f t="shared" si="107"/>
        <v>82.329691354916662</v>
      </c>
      <c r="AB210">
        <f t="shared" si="108"/>
        <v>96.125572730476819</v>
      </c>
      <c r="AC210">
        <f t="shared" si="109"/>
        <v>97.520265847641113</v>
      </c>
    </row>
    <row r="211" spans="1:29" x14ac:dyDescent="0.25">
      <c r="A211" t="s">
        <v>1664</v>
      </c>
      <c r="B211">
        <v>7830</v>
      </c>
      <c r="C211">
        <v>7949</v>
      </c>
      <c r="D211">
        <v>7816</v>
      </c>
      <c r="E211">
        <f>AVERAGE(B211:D211)</f>
        <v>7865</v>
      </c>
      <c r="F211" t="s">
        <v>1808</v>
      </c>
      <c r="N211" t="s">
        <v>1644</v>
      </c>
      <c r="O211">
        <f>AVERAGE(L205:L207)</f>
        <v>39722</v>
      </c>
      <c r="U211" t="s">
        <v>1663</v>
      </c>
      <c r="V211">
        <f t="shared" si="102"/>
        <v>0.3876944766124566</v>
      </c>
      <c r="W211">
        <f t="shared" si="103"/>
        <v>90.856452343789343</v>
      </c>
      <c r="X211">
        <f t="shared" si="104"/>
        <v>89.423996777604358</v>
      </c>
      <c r="Y211">
        <f t="shared" si="105"/>
        <v>90.599667690448612</v>
      </c>
      <c r="Z211">
        <f t="shared" si="106"/>
        <v>91.264286793212833</v>
      </c>
      <c r="AA211">
        <f t="shared" si="107"/>
        <v>88.736720205427716</v>
      </c>
      <c r="AB211">
        <f t="shared" si="108"/>
        <v>85.222294949901823</v>
      </c>
      <c r="AC211">
        <f t="shared" si="109"/>
        <v>91.616736317405966</v>
      </c>
    </row>
    <row r="212" spans="1:29" x14ac:dyDescent="0.25">
      <c r="A212" t="s">
        <v>1665</v>
      </c>
    </row>
    <row r="215" spans="1:29" x14ac:dyDescent="0.25">
      <c r="A215" s="7" t="s">
        <v>1842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  <c r="V217">
        <v>1</v>
      </c>
      <c r="W217">
        <v>2</v>
      </c>
      <c r="X217">
        <v>3</v>
      </c>
      <c r="Y217">
        <v>4</v>
      </c>
      <c r="Z217">
        <v>5</v>
      </c>
      <c r="AA217">
        <v>6</v>
      </c>
      <c r="AB217">
        <v>7</v>
      </c>
      <c r="AC217">
        <v>8</v>
      </c>
    </row>
    <row r="218" spans="1:29" x14ac:dyDescent="0.25">
      <c r="A218" t="s">
        <v>1658</v>
      </c>
      <c r="B218">
        <v>55188</v>
      </c>
      <c r="C218">
        <v>56588</v>
      </c>
      <c r="D218">
        <v>48619</v>
      </c>
      <c r="E218">
        <v>51228</v>
      </c>
      <c r="F218">
        <v>48864</v>
      </c>
      <c r="G218">
        <v>53196</v>
      </c>
      <c r="H218">
        <v>50442</v>
      </c>
      <c r="I218">
        <v>61956</v>
      </c>
      <c r="K218" t="s">
        <v>1658</v>
      </c>
      <c r="L218">
        <f>B218-$F$224</f>
        <v>46423.666666666664</v>
      </c>
      <c r="M218">
        <f t="shared" ref="M218:S218" si="110">C218-$F$224</f>
        <v>47823.666666666664</v>
      </c>
      <c r="N218">
        <f t="shared" si="110"/>
        <v>39854.666666666664</v>
      </c>
      <c r="O218">
        <f t="shared" si="110"/>
        <v>42463.666666666664</v>
      </c>
      <c r="P218">
        <f t="shared" si="110"/>
        <v>40099.666666666664</v>
      </c>
      <c r="Q218">
        <f t="shared" si="110"/>
        <v>44431.666666666664</v>
      </c>
      <c r="R218">
        <f t="shared" si="110"/>
        <v>41677.666666666664</v>
      </c>
      <c r="S218">
        <f t="shared" si="110"/>
        <v>53191.666666666664</v>
      </c>
    </row>
    <row r="219" spans="1:29" x14ac:dyDescent="0.25">
      <c r="A219" t="s">
        <v>1659</v>
      </c>
      <c r="B219">
        <v>59847</v>
      </c>
      <c r="C219">
        <v>62093</v>
      </c>
      <c r="D219">
        <v>53865</v>
      </c>
      <c r="E219">
        <v>49348</v>
      </c>
      <c r="F219">
        <v>55135</v>
      </c>
      <c r="G219">
        <v>54007</v>
      </c>
      <c r="H219">
        <v>53489</v>
      </c>
      <c r="I219">
        <v>56477</v>
      </c>
      <c r="K219" t="s">
        <v>1659</v>
      </c>
      <c r="L219">
        <f t="shared" ref="L219:L223" si="111">B219-$F$224</f>
        <v>51082.666666666664</v>
      </c>
      <c r="M219">
        <f t="shared" ref="M219:M223" si="112">C219-$F$224</f>
        <v>53328.666666666664</v>
      </c>
      <c r="N219">
        <f t="shared" ref="N219:N223" si="113">D219-$F$224</f>
        <v>45100.666666666664</v>
      </c>
      <c r="O219">
        <f t="shared" ref="O219:O223" si="114">E219-$F$224</f>
        <v>40583.666666666664</v>
      </c>
      <c r="P219">
        <f t="shared" ref="P219:P223" si="115">F219-$F$224</f>
        <v>46370.666666666664</v>
      </c>
      <c r="Q219">
        <f t="shared" ref="Q219:Q223" si="116">G219-$F$224</f>
        <v>45242.666666666664</v>
      </c>
      <c r="R219">
        <f t="shared" ref="R219:R223" si="117">H219-$F$224</f>
        <v>44724.666666666664</v>
      </c>
      <c r="S219">
        <f t="shared" ref="S219:S223" si="118">I219-$F$224</f>
        <v>47712.666666666664</v>
      </c>
      <c r="U219" t="s">
        <v>1658</v>
      </c>
      <c r="V219">
        <f>L218/$O$224*100</f>
        <v>91.663046769076857</v>
      </c>
      <c r="W219">
        <f t="shared" ref="W219:AC219" si="119">M218/$O$224*100</f>
        <v>94.427332201292629</v>
      </c>
      <c r="X219">
        <f t="shared" si="119"/>
        <v>78.692624623201567</v>
      </c>
      <c r="Y219">
        <f t="shared" si="119"/>
        <v>83.844067975095101</v>
      </c>
      <c r="Z219">
        <f t="shared" si="119"/>
        <v>79.176374573839325</v>
      </c>
      <c r="AA219">
        <f t="shared" si="119"/>
        <v>87.729863496952703</v>
      </c>
      <c r="AB219">
        <f t="shared" si="119"/>
        <v>82.292119153865386</v>
      </c>
      <c r="AC219">
        <f t="shared" si="119"/>
        <v>105.02639234424566</v>
      </c>
    </row>
    <row r="220" spans="1:29" x14ac:dyDescent="0.25">
      <c r="A220" t="s">
        <v>1660</v>
      </c>
      <c r="B220">
        <v>63196</v>
      </c>
      <c r="C220">
        <v>61241</v>
      </c>
      <c r="D220">
        <v>57691</v>
      </c>
      <c r="E220">
        <v>49745</v>
      </c>
      <c r="F220">
        <v>55606</v>
      </c>
      <c r="G220">
        <v>51112</v>
      </c>
      <c r="H220">
        <v>43641</v>
      </c>
      <c r="I220">
        <v>51902</v>
      </c>
      <c r="K220" t="s">
        <v>1660</v>
      </c>
      <c r="L220">
        <f t="shared" si="111"/>
        <v>54431.666666666664</v>
      </c>
      <c r="M220">
        <f t="shared" si="112"/>
        <v>52476.666666666664</v>
      </c>
      <c r="N220">
        <f t="shared" si="113"/>
        <v>48926.666666666664</v>
      </c>
      <c r="O220">
        <f t="shared" si="114"/>
        <v>40980.666666666664</v>
      </c>
      <c r="P220">
        <f t="shared" si="115"/>
        <v>46841.666666666664</v>
      </c>
      <c r="Q220">
        <f t="shared" si="116"/>
        <v>42347.666666666664</v>
      </c>
      <c r="R220">
        <f t="shared" si="117"/>
        <v>34876.666666666664</v>
      </c>
      <c r="S220">
        <f t="shared" si="118"/>
        <v>43137.666666666664</v>
      </c>
      <c r="U220" t="s">
        <v>1659</v>
      </c>
      <c r="V220">
        <f t="shared" ref="V220:V224" si="120">L219/$O$224*100</f>
        <v>100.86219378957206</v>
      </c>
      <c r="W220">
        <f t="shared" ref="W220:W224" si="121">M219/$O$224*100</f>
        <v>105.29689741868393</v>
      </c>
      <c r="X220">
        <f t="shared" ref="X220:X224" si="122">N219/$O$224*100</f>
        <v>89.050797035632954</v>
      </c>
      <c r="Y220">
        <f t="shared" ref="Y220:Y224" si="123">O219/$O$224*100</f>
        <v>80.132027537548197</v>
      </c>
      <c r="Z220">
        <f t="shared" ref="Z220:Z224" si="124">P219/$O$224*100</f>
        <v>91.55839882057154</v>
      </c>
      <c r="AA220">
        <f t="shared" ref="AA220:AA224" si="125">Q219/$O$224*100</f>
        <v>89.331174558043401</v>
      </c>
      <c r="AB220">
        <f t="shared" ref="AB220:AB224" si="126">R219/$O$224*100</f>
        <v>88.308388948123579</v>
      </c>
      <c r="AC220">
        <f t="shared" ref="AC220:AC224" si="127">S219/$O$224*100</f>
        <v>94.208163856309795</v>
      </c>
    </row>
    <row r="221" spans="1:29" x14ac:dyDescent="0.25">
      <c r="A221" t="s">
        <v>1661</v>
      </c>
      <c r="B221">
        <v>49700</v>
      </c>
      <c r="C221">
        <v>58201</v>
      </c>
      <c r="D221">
        <v>54306</v>
      </c>
      <c r="E221">
        <v>45667</v>
      </c>
      <c r="F221">
        <v>57727</v>
      </c>
      <c r="G221">
        <v>54168</v>
      </c>
      <c r="H221">
        <v>40714</v>
      </c>
      <c r="I221">
        <v>55827</v>
      </c>
      <c r="K221" t="s">
        <v>1661</v>
      </c>
      <c r="L221">
        <f t="shared" si="111"/>
        <v>40935.666666666664</v>
      </c>
      <c r="M221">
        <f t="shared" si="112"/>
        <v>49436.666666666664</v>
      </c>
      <c r="N221">
        <f t="shared" si="113"/>
        <v>45541.666666666664</v>
      </c>
      <c r="O221">
        <f t="shared" si="114"/>
        <v>36902.666666666664</v>
      </c>
      <c r="P221">
        <f t="shared" si="115"/>
        <v>48962.666666666664</v>
      </c>
      <c r="Q221">
        <f t="shared" si="116"/>
        <v>45403.666666666664</v>
      </c>
      <c r="R221">
        <f t="shared" si="117"/>
        <v>31949.666666666664</v>
      </c>
      <c r="S221">
        <f t="shared" si="118"/>
        <v>47062.666666666664</v>
      </c>
      <c r="U221" t="s">
        <v>1660</v>
      </c>
      <c r="V221">
        <f t="shared" si="120"/>
        <v>107.47475944135107</v>
      </c>
      <c r="W221">
        <f t="shared" si="121"/>
        <v>103.61463228422119</v>
      </c>
      <c r="X221">
        <f t="shared" si="122"/>
        <v>96.605194223959771</v>
      </c>
      <c r="Y221">
        <f t="shared" si="123"/>
        <v>80.91589990654083</v>
      </c>
      <c r="Z221">
        <f t="shared" si="124"/>
        <v>92.488383419552704</v>
      </c>
      <c r="AA221">
        <f t="shared" si="125"/>
        <v>83.615027182140082</v>
      </c>
      <c r="AB221">
        <f t="shared" si="126"/>
        <v>68.863615422080045</v>
      </c>
      <c r="AC221">
        <f t="shared" si="127"/>
        <v>85.174873961747551</v>
      </c>
    </row>
    <row r="222" spans="1:29" x14ac:dyDescent="0.25">
      <c r="A222" t="s">
        <v>1662</v>
      </c>
      <c r="B222">
        <v>61074</v>
      </c>
      <c r="C222">
        <v>55024</v>
      </c>
      <c r="D222">
        <v>52828</v>
      </c>
      <c r="E222">
        <v>42111</v>
      </c>
      <c r="F222">
        <v>46082</v>
      </c>
      <c r="G222">
        <v>48908</v>
      </c>
      <c r="H222">
        <v>58960</v>
      </c>
      <c r="I222">
        <v>52524</v>
      </c>
      <c r="K222" t="s">
        <v>1662</v>
      </c>
      <c r="L222">
        <f t="shared" si="111"/>
        <v>52309.666666666664</v>
      </c>
      <c r="M222">
        <f t="shared" si="112"/>
        <v>46259.666666666664</v>
      </c>
      <c r="N222">
        <f t="shared" si="113"/>
        <v>44063.666666666664</v>
      </c>
      <c r="O222">
        <f t="shared" si="114"/>
        <v>33346.666666666664</v>
      </c>
      <c r="P222">
        <f t="shared" si="115"/>
        <v>37317.666666666664</v>
      </c>
      <c r="Q222">
        <f t="shared" si="116"/>
        <v>40143.666666666664</v>
      </c>
      <c r="R222">
        <f t="shared" si="117"/>
        <v>50195.666666666664</v>
      </c>
      <c r="S222">
        <f t="shared" si="118"/>
        <v>43759.666666666664</v>
      </c>
      <c r="U222" t="s">
        <v>1661</v>
      </c>
      <c r="V222">
        <f t="shared" si="120"/>
        <v>80.82704787479102</v>
      </c>
      <c r="W222">
        <f t="shared" si="121"/>
        <v>97.612183917124085</v>
      </c>
      <c r="X222">
        <f t="shared" si="122"/>
        <v>89.921546946780921</v>
      </c>
      <c r="Y222">
        <f t="shared" si="123"/>
        <v>72.863931340415164</v>
      </c>
      <c r="Z222">
        <f t="shared" si="124"/>
        <v>96.676275849359598</v>
      </c>
      <c r="AA222">
        <f t="shared" si="125"/>
        <v>89.649067382748228</v>
      </c>
      <c r="AB222">
        <f t="shared" si="126"/>
        <v>63.084284379154653</v>
      </c>
      <c r="AC222">
        <f t="shared" si="127"/>
        <v>92.924745619923911</v>
      </c>
    </row>
    <row r="223" spans="1:29" x14ac:dyDescent="0.25">
      <c r="A223" t="s">
        <v>1663</v>
      </c>
      <c r="B223">
        <v>9310</v>
      </c>
      <c r="C223">
        <v>59209</v>
      </c>
      <c r="D223">
        <v>53037</v>
      </c>
      <c r="E223">
        <v>50621</v>
      </c>
      <c r="F223">
        <v>45241</v>
      </c>
      <c r="G223">
        <v>45324</v>
      </c>
      <c r="H223">
        <v>48380</v>
      </c>
      <c r="I223">
        <v>53520</v>
      </c>
      <c r="K223" t="s">
        <v>1663</v>
      </c>
      <c r="L223">
        <f t="shared" si="111"/>
        <v>545.66666666666606</v>
      </c>
      <c r="M223">
        <f t="shared" si="112"/>
        <v>50444.666666666664</v>
      </c>
      <c r="N223">
        <f t="shared" si="113"/>
        <v>44272.666666666664</v>
      </c>
      <c r="O223">
        <f t="shared" si="114"/>
        <v>41856.666666666664</v>
      </c>
      <c r="P223">
        <f t="shared" si="115"/>
        <v>36476.666666666664</v>
      </c>
      <c r="Q223">
        <f t="shared" si="116"/>
        <v>36559.666666666664</v>
      </c>
      <c r="R223">
        <f t="shared" si="117"/>
        <v>39615.666666666664</v>
      </c>
      <c r="S223">
        <f t="shared" si="118"/>
        <v>44755.666666666664</v>
      </c>
      <c r="U223" t="s">
        <v>1662</v>
      </c>
      <c r="V223">
        <f t="shared" si="120"/>
        <v>103.28489252194974</v>
      </c>
      <c r="W223">
        <f t="shared" si="121"/>
        <v>91.339230475588721</v>
      </c>
      <c r="X223">
        <f t="shared" si="122"/>
        <v>87.003251326198836</v>
      </c>
      <c r="Y223">
        <f t="shared" si="123"/>
        <v>65.842646342587102</v>
      </c>
      <c r="Z223">
        <f t="shared" si="124"/>
        <v>73.683344522107703</v>
      </c>
      <c r="AA223">
        <f t="shared" si="125"/>
        <v>79.263252115994675</v>
      </c>
      <c r="AB223">
        <f t="shared" si="126"/>
        <v>99.110821519303926</v>
      </c>
      <c r="AC223">
        <f t="shared" si="127"/>
        <v>86.40300648948913</v>
      </c>
    </row>
    <row r="224" spans="1:29" x14ac:dyDescent="0.25">
      <c r="A224" t="s">
        <v>1664</v>
      </c>
      <c r="B224">
        <v>8770</v>
      </c>
      <c r="C224">
        <v>8796</v>
      </c>
      <c r="D224">
        <v>8727</v>
      </c>
      <c r="E224" t="s">
        <v>1808</v>
      </c>
      <c r="F224">
        <f>AVERAGE(B224:D224)</f>
        <v>8764.3333333333339</v>
      </c>
      <c r="N224" t="s">
        <v>1644</v>
      </c>
      <c r="O224">
        <f>AVERAGE(L218:L220)</f>
        <v>50646</v>
      </c>
      <c r="U224" t="s">
        <v>1663</v>
      </c>
      <c r="V224">
        <f t="shared" si="120"/>
        <v>1.0774131553660034</v>
      </c>
      <c r="W224">
        <f t="shared" si="121"/>
        <v>99.602469428319438</v>
      </c>
      <c r="X224">
        <f t="shared" si="122"/>
        <v>87.415919651436766</v>
      </c>
      <c r="Y224">
        <f t="shared" si="123"/>
        <v>82.64555279127012</v>
      </c>
      <c r="Z224">
        <f t="shared" si="124"/>
        <v>72.022798773183794</v>
      </c>
      <c r="AA224">
        <f t="shared" si="125"/>
        <v>72.186681409522308</v>
      </c>
      <c r="AB224">
        <f t="shared" si="126"/>
        <v>78.22072161013044</v>
      </c>
      <c r="AC224">
        <f t="shared" si="127"/>
        <v>88.369598125551207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s="37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AVERAGE(V192,V206,V219)</f>
        <v>93.136714099322717</v>
      </c>
      <c r="C230">
        <f t="shared" ref="C230:I230" si="128">AVERAGE(W192,W206,W219)</f>
        <v>85.726898516914233</v>
      </c>
      <c r="D230">
        <f t="shared" si="128"/>
        <v>75.581172120086578</v>
      </c>
      <c r="E230">
        <f t="shared" si="128"/>
        <v>83.587416584041407</v>
      </c>
      <c r="F230">
        <f t="shared" si="128"/>
        <v>90.634554427082477</v>
      </c>
      <c r="G230">
        <f t="shared" si="128"/>
        <v>84.759846886567686</v>
      </c>
      <c r="H230">
        <f t="shared" si="128"/>
        <v>93.082419739618317</v>
      </c>
      <c r="I230">
        <f t="shared" si="128"/>
        <v>99.204178604906687</v>
      </c>
      <c r="K230" t="s">
        <v>1658</v>
      </c>
      <c r="L230">
        <f>STDEV(V219,V206,V192)/SQRT(3)</f>
        <v>3.4311152839599672</v>
      </c>
      <c r="M230">
        <f t="shared" ref="M230:S230" si="129">STDEV(W219,W206,W192)/SQRT(3)</f>
        <v>4.4772089060449565</v>
      </c>
      <c r="N230">
        <f t="shared" si="129"/>
        <v>1.8258929452353565</v>
      </c>
      <c r="O230">
        <f t="shared" si="129"/>
        <v>0.49143604343263336</v>
      </c>
      <c r="P230">
        <f t="shared" si="129"/>
        <v>7.5201906020886922</v>
      </c>
      <c r="Q230">
        <f t="shared" si="129"/>
        <v>1.8547775968655877</v>
      </c>
      <c r="R230">
        <f t="shared" si="129"/>
        <v>7.1406042794940223</v>
      </c>
      <c r="S230">
        <f t="shared" si="129"/>
        <v>3.7529043821555836</v>
      </c>
    </row>
    <row r="231" spans="1:19" x14ac:dyDescent="0.25">
      <c r="A231" t="s">
        <v>1659</v>
      </c>
      <c r="B231">
        <f t="shared" ref="B231:B235" si="130">AVERAGE(V193,V207,V220)</f>
        <v>102.90586205645162</v>
      </c>
      <c r="C231">
        <f t="shared" ref="C231:C235" si="131">AVERAGE(W193,W207,W220)</f>
        <v>97.16503082358156</v>
      </c>
      <c r="D231">
        <f t="shared" ref="D231:D235" si="132">AVERAGE(X193,X207,X220)</f>
        <v>93.948892362992467</v>
      </c>
      <c r="E231">
        <f t="shared" ref="E231:E235" si="133">AVERAGE(Y193,Y207,Y220)</f>
        <v>84.161147377613645</v>
      </c>
      <c r="F231">
        <f t="shared" ref="F231:F235" si="134">AVERAGE(Z193,Z207,Z220)</f>
        <v>93.248424729443926</v>
      </c>
      <c r="G231">
        <f t="shared" ref="G231:G235" si="135">AVERAGE(AA193,AA207,AA220)</f>
        <v>89.354987093303976</v>
      </c>
      <c r="H231">
        <f t="shared" ref="H231:H235" si="136">AVERAGE(AB193,AB207,AB220)</f>
        <v>95.839254447280823</v>
      </c>
      <c r="I231">
        <f t="shared" ref="I231:I235" si="137">AVERAGE(AC193,AC207,AC220)</f>
        <v>102.33436598241174</v>
      </c>
      <c r="K231" t="s">
        <v>1659</v>
      </c>
      <c r="L231">
        <f t="shared" ref="L231:L235" si="138">STDEV(V220,V207,V193)/SQRT(3)</f>
        <v>3.1997334430540727</v>
      </c>
      <c r="M231">
        <f t="shared" ref="M231:M235" si="139">STDEV(W220,W207,W193)/SQRT(3)</f>
        <v>8.26181426944426</v>
      </c>
      <c r="N231">
        <f t="shared" ref="N231:N235" si="140">STDEV(X220,X207,X193)/SQRT(3)</f>
        <v>3.2432078997943536</v>
      </c>
      <c r="O231">
        <f t="shared" ref="O231:O235" si="141">STDEV(Y220,Y207,Y193)/SQRT(3)</f>
        <v>6.0245083529865315</v>
      </c>
      <c r="P231">
        <f t="shared" ref="P231:P235" si="142">STDEV(Z220,Z207,Z193)/SQRT(3)</f>
        <v>1.1181432784984409</v>
      </c>
      <c r="Q231">
        <f t="shared" ref="Q231:Q235" si="143">STDEV(AA220,AA207,AA193)/SQRT(3)</f>
        <v>8.6312179656863695</v>
      </c>
      <c r="R231">
        <f t="shared" ref="R231:R235" si="144">STDEV(AB220,AB207,AB193)/SQRT(3)</f>
        <v>4.2870377248017935</v>
      </c>
      <c r="S231">
        <f t="shared" ref="S231:S235" si="145">STDEV(AC220,AC207,AC193)/SQRT(3)</f>
        <v>5.162208870035891</v>
      </c>
    </row>
    <row r="232" spans="1:19" x14ac:dyDescent="0.25">
      <c r="A232" t="s">
        <v>1660</v>
      </c>
      <c r="B232">
        <f t="shared" si="130"/>
        <v>103.95742384422566</v>
      </c>
      <c r="C232">
        <f t="shared" si="131"/>
        <v>93.839850983864906</v>
      </c>
      <c r="D232">
        <f t="shared" si="132"/>
        <v>88.634335519808744</v>
      </c>
      <c r="E232">
        <f t="shared" si="133"/>
        <v>84.49600391223052</v>
      </c>
      <c r="F232">
        <f t="shared" si="134"/>
        <v>85.978008331203782</v>
      </c>
      <c r="G232">
        <f t="shared" si="135"/>
        <v>89.867433718701477</v>
      </c>
      <c r="H232">
        <f t="shared" si="136"/>
        <v>76.686729416895716</v>
      </c>
      <c r="I232">
        <f t="shared" si="137"/>
        <v>96.995375742558835</v>
      </c>
      <c r="K232" t="s">
        <v>1660</v>
      </c>
      <c r="L232">
        <f t="shared" si="138"/>
        <v>1.7873432074368041</v>
      </c>
      <c r="M232">
        <f t="shared" si="139"/>
        <v>6.1340865435170997</v>
      </c>
      <c r="N232">
        <f t="shared" si="140"/>
        <v>5.1533868562051737</v>
      </c>
      <c r="O232">
        <f t="shared" si="141"/>
        <v>2.0402035512696832</v>
      </c>
      <c r="P232">
        <f t="shared" si="142"/>
        <v>3.2815935079680174</v>
      </c>
      <c r="Q232">
        <f t="shared" si="143"/>
        <v>3.2105309983937231</v>
      </c>
      <c r="R232">
        <f t="shared" si="144"/>
        <v>6.3875458289748428</v>
      </c>
      <c r="S232">
        <f t="shared" si="145"/>
        <v>5.9204361797302765</v>
      </c>
    </row>
    <row r="233" spans="1:19" x14ac:dyDescent="0.25">
      <c r="A233" t="s">
        <v>1661</v>
      </c>
      <c r="B233">
        <f t="shared" si="130"/>
        <v>90.457333352709725</v>
      </c>
      <c r="C233">
        <f t="shared" si="131"/>
        <v>97.023875807476315</v>
      </c>
      <c r="D233">
        <f t="shared" si="132"/>
        <v>89.490799586347407</v>
      </c>
      <c r="E233">
        <f t="shared" si="133"/>
        <v>78.456556329455054</v>
      </c>
      <c r="F233">
        <f t="shared" si="134"/>
        <v>91.767070231285359</v>
      </c>
      <c r="G233">
        <f t="shared" si="135"/>
        <v>86.072144426770208</v>
      </c>
      <c r="H233">
        <f t="shared" si="136"/>
        <v>63.549014412534312</v>
      </c>
      <c r="I233">
        <f t="shared" si="137"/>
        <v>100.31529897467594</v>
      </c>
      <c r="K233" t="s">
        <v>1661</v>
      </c>
      <c r="L233">
        <f t="shared" si="138"/>
        <v>4.8233805915790349</v>
      </c>
      <c r="M233">
        <f t="shared" si="139"/>
        <v>0.83141418585164373</v>
      </c>
      <c r="N233">
        <f t="shared" si="140"/>
        <v>6.7287096659410466</v>
      </c>
      <c r="O233">
        <f t="shared" si="141"/>
        <v>4.4162670919546949</v>
      </c>
      <c r="P233">
        <f t="shared" si="142"/>
        <v>3.9471537085703656</v>
      </c>
      <c r="Q233">
        <f t="shared" si="143"/>
        <v>4.2891289099367089</v>
      </c>
      <c r="R233">
        <f t="shared" si="144"/>
        <v>15.707646775101358</v>
      </c>
      <c r="S233">
        <f t="shared" si="145"/>
        <v>3.8564020871377989</v>
      </c>
    </row>
    <row r="234" spans="1:19" x14ac:dyDescent="0.25">
      <c r="A234" t="s">
        <v>1662</v>
      </c>
      <c r="B234">
        <f t="shared" si="130"/>
        <v>99.75762283244444</v>
      </c>
      <c r="C234">
        <f t="shared" si="131"/>
        <v>92.832399384012362</v>
      </c>
      <c r="D234">
        <f t="shared" si="132"/>
        <v>86.232956048025201</v>
      </c>
      <c r="E234">
        <f t="shared" si="133"/>
        <v>77.389463412268583</v>
      </c>
      <c r="F234">
        <f t="shared" si="134"/>
        <v>85.796349729147153</v>
      </c>
      <c r="G234">
        <f t="shared" si="135"/>
        <v>74.621999855626399</v>
      </c>
      <c r="H234">
        <f t="shared" si="136"/>
        <v>96.562633707395477</v>
      </c>
      <c r="I234">
        <f t="shared" si="137"/>
        <v>91.266810971110246</v>
      </c>
      <c r="K234" t="s">
        <v>1662</v>
      </c>
      <c r="L234">
        <f t="shared" si="138"/>
        <v>5.2687695133056351</v>
      </c>
      <c r="M234">
        <f t="shared" si="139"/>
        <v>2.6753834833733241</v>
      </c>
      <c r="N234">
        <f t="shared" si="140"/>
        <v>3.8254171217957893</v>
      </c>
      <c r="O234">
        <f t="shared" si="141"/>
        <v>7.7170883352469364</v>
      </c>
      <c r="P234">
        <f t="shared" si="142"/>
        <v>6.3676810018570018</v>
      </c>
      <c r="Q234">
        <f t="shared" si="143"/>
        <v>6.237602941993722</v>
      </c>
      <c r="R234">
        <f t="shared" si="144"/>
        <v>1.3626652765638954</v>
      </c>
      <c r="S234">
        <f t="shared" si="145"/>
        <v>3.2836316314998504</v>
      </c>
    </row>
    <row r="235" spans="1:19" x14ac:dyDescent="0.25">
      <c r="A235" t="s">
        <v>1663</v>
      </c>
      <c r="B235">
        <f t="shared" si="130"/>
        <v>0.60636248223364331</v>
      </c>
      <c r="C235">
        <f t="shared" si="131"/>
        <v>93.012718786997837</v>
      </c>
      <c r="D235">
        <f t="shared" si="132"/>
        <v>88.030575570905526</v>
      </c>
      <c r="E235">
        <f t="shared" si="133"/>
        <v>87.257962175214388</v>
      </c>
      <c r="F235">
        <f t="shared" si="134"/>
        <v>87.469953926504971</v>
      </c>
      <c r="G235">
        <f t="shared" si="135"/>
        <v>82.642896747314595</v>
      </c>
      <c r="H235">
        <f t="shared" si="136"/>
        <v>86.138319346996084</v>
      </c>
      <c r="I235">
        <f t="shared" si="137"/>
        <v>95.278242378600808</v>
      </c>
      <c r="K235" t="s">
        <v>1663</v>
      </c>
      <c r="L235">
        <f t="shared" si="138"/>
        <v>0.23572633999366457</v>
      </c>
      <c r="M235">
        <f t="shared" si="139"/>
        <v>3.3598135023595175</v>
      </c>
      <c r="N235">
        <f t="shared" si="140"/>
        <v>0.69831940294902395</v>
      </c>
      <c r="O235">
        <f t="shared" si="141"/>
        <v>2.3824358822291729</v>
      </c>
      <c r="P235">
        <f t="shared" si="142"/>
        <v>8.0498429744265874</v>
      </c>
      <c r="Q235">
        <f t="shared" si="143"/>
        <v>5.2519454560639289</v>
      </c>
      <c r="R235">
        <f t="shared" si="144"/>
        <v>4.8573026572450475</v>
      </c>
      <c r="S235">
        <f t="shared" si="145"/>
        <v>5.3675579443710371</v>
      </c>
    </row>
    <row r="239" spans="1:19" x14ac:dyDescent="0.25">
      <c r="A239" s="56" t="s">
        <v>58</v>
      </c>
    </row>
    <row r="240" spans="1:19" x14ac:dyDescent="0.25">
      <c r="A240" s="37" t="s">
        <v>1806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1801</v>
      </c>
      <c r="B241">
        <f>$I$104</f>
        <v>126.63513459032232</v>
      </c>
      <c r="C241">
        <f>$I$166</f>
        <v>10.556254013756432</v>
      </c>
      <c r="D241">
        <f>$I$230</f>
        <v>99.204178604906687</v>
      </c>
    </row>
    <row r="242" spans="1:4" x14ac:dyDescent="0.25">
      <c r="A242" t="s">
        <v>1802</v>
      </c>
      <c r="B242">
        <f>$H$104</f>
        <v>98.11730386711163</v>
      </c>
      <c r="C242">
        <f>$H$166</f>
        <v>10.899888862461985</v>
      </c>
      <c r="D242">
        <f>$H$230</f>
        <v>93.082419739618317</v>
      </c>
    </row>
    <row r="243" spans="1:4" x14ac:dyDescent="0.25">
      <c r="A243" t="s">
        <v>1805</v>
      </c>
      <c r="B243">
        <f>$G$104</f>
        <v>104.64639790501131</v>
      </c>
      <c r="C243">
        <f>$G$166</f>
        <v>9.9329423348692085</v>
      </c>
      <c r="D243">
        <f>$G$230</f>
        <v>84.759846886567686</v>
      </c>
    </row>
    <row r="244" spans="1:4" x14ac:dyDescent="0.25">
      <c r="A244" t="s">
        <v>1804</v>
      </c>
      <c r="B244">
        <f>$F$104</f>
        <v>94.138697214459171</v>
      </c>
      <c r="C244">
        <f>$F$166</f>
        <v>10.562322911778622</v>
      </c>
      <c r="D244">
        <f>$F$230</f>
        <v>90.634554427082477</v>
      </c>
    </row>
    <row r="245" spans="1:4" x14ac:dyDescent="0.25">
      <c r="A245" t="s">
        <v>1803</v>
      </c>
      <c r="B245">
        <f>$E$104</f>
        <v>96.99114080334931</v>
      </c>
      <c r="C245">
        <f>$E$166</f>
        <v>10.72606981777122</v>
      </c>
      <c r="D245">
        <f>$E$230</f>
        <v>83.587416584041407</v>
      </c>
    </row>
    <row r="246" spans="1:4" x14ac:dyDescent="0.25">
      <c r="A246" t="s">
        <v>1779</v>
      </c>
      <c r="B246">
        <f>$D$104</f>
        <v>105.42283359596108</v>
      </c>
      <c r="C246">
        <f>$D$166</f>
        <v>11.140894489229266</v>
      </c>
      <c r="D246">
        <f>$D$230</f>
        <v>75.581172120086578</v>
      </c>
    </row>
    <row r="247" spans="1:4" x14ac:dyDescent="0.25">
      <c r="A247" t="s">
        <v>1785</v>
      </c>
      <c r="B247">
        <f>$C$104</f>
        <v>95.086959985780467</v>
      </c>
      <c r="C247">
        <f>$C$166</f>
        <v>10.605005339311745</v>
      </c>
      <c r="D247">
        <f>$C$230</f>
        <v>85.726898516914233</v>
      </c>
    </row>
    <row r="255" spans="1:4" x14ac:dyDescent="0.25">
      <c r="A255" s="56" t="s">
        <v>63</v>
      </c>
    </row>
    <row r="256" spans="1:4" x14ac:dyDescent="0.25">
      <c r="A256" s="37" t="s">
        <v>1806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1801</v>
      </c>
      <c r="B257">
        <f>$Q$104</f>
        <v>102.03036022084892</v>
      </c>
      <c r="C257">
        <f>$I$167</f>
        <v>10.798493999754172</v>
      </c>
      <c r="D257">
        <f>$I$231</f>
        <v>102.33436598241174</v>
      </c>
    </row>
    <row r="258" spans="1:4" x14ac:dyDescent="0.25">
      <c r="A258" t="s">
        <v>1802</v>
      </c>
      <c r="B258">
        <f>$P$104</f>
        <v>105.79005911150989</v>
      </c>
      <c r="C258">
        <f>$H$167</f>
        <v>9.0869217557656121</v>
      </c>
      <c r="D258">
        <f>$H$231</f>
        <v>95.839254447280823</v>
      </c>
    </row>
    <row r="259" spans="1:4" x14ac:dyDescent="0.25">
      <c r="A259" t="s">
        <v>1805</v>
      </c>
      <c r="B259">
        <f>$O$104</f>
        <v>85.810223629661763</v>
      </c>
      <c r="C259">
        <f>$G$167</f>
        <v>9.2579753748043832</v>
      </c>
      <c r="D259">
        <f>$G$231</f>
        <v>89.354987093303976</v>
      </c>
    </row>
    <row r="260" spans="1:4" x14ac:dyDescent="0.25">
      <c r="A260" t="s">
        <v>1804</v>
      </c>
      <c r="B260">
        <f>$N$104</f>
        <v>76.015188088432723</v>
      </c>
      <c r="C260">
        <f>$F$167</f>
        <v>10.322573928459732</v>
      </c>
      <c r="D260">
        <f>$F$231</f>
        <v>93.248424729443926</v>
      </c>
    </row>
    <row r="261" spans="1:4" x14ac:dyDescent="0.25">
      <c r="A261" t="s">
        <v>1803</v>
      </c>
      <c r="B261">
        <f>$M$104</f>
        <v>71.382267384314488</v>
      </c>
      <c r="C261">
        <f>$E$167</f>
        <v>9.802357598243745</v>
      </c>
      <c r="D261">
        <f>$E$231</f>
        <v>84.161147377613645</v>
      </c>
    </row>
    <row r="262" spans="1:4" x14ac:dyDescent="0.25">
      <c r="A262" t="s">
        <v>1779</v>
      </c>
      <c r="B262">
        <f>$L$104</f>
        <v>72.591738974014746</v>
      </c>
      <c r="C262">
        <f>$D$167</f>
        <v>10.463368314389179</v>
      </c>
      <c r="D262">
        <f>$D$231</f>
        <v>93.948892362992467</v>
      </c>
    </row>
    <row r="263" spans="1:4" x14ac:dyDescent="0.25">
      <c r="A263" t="s">
        <v>1785</v>
      </c>
      <c r="B263">
        <f>$K$104</f>
        <v>59.918620447938132</v>
      </c>
      <c r="C263">
        <f>$C$167</f>
        <v>9.6022947023311147</v>
      </c>
      <c r="D263">
        <f>$C$231</f>
        <v>97.16503082358156</v>
      </c>
    </row>
    <row r="272" spans="1:4" x14ac:dyDescent="0.25">
      <c r="A272" s="56" t="s">
        <v>68</v>
      </c>
    </row>
    <row r="273" spans="1:4" x14ac:dyDescent="0.25">
      <c r="A273" s="37" t="s">
        <v>1806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1801</v>
      </c>
      <c r="B274">
        <f>$Y$104</f>
        <v>103.38127396045668</v>
      </c>
      <c r="C274">
        <f>I168</f>
        <v>8.7397013073194305</v>
      </c>
      <c r="D274">
        <f>I232</f>
        <v>96.995375742558835</v>
      </c>
    </row>
    <row r="275" spans="1:4" x14ac:dyDescent="0.25">
      <c r="A275" t="s">
        <v>1802</v>
      </c>
      <c r="B275">
        <f>$X$104</f>
        <v>82.218666358158259</v>
      </c>
      <c r="C275">
        <f>H168</f>
        <v>5.5455986046661048</v>
      </c>
      <c r="D275">
        <f>H232</f>
        <v>76.686729416895716</v>
      </c>
    </row>
    <row r="276" spans="1:4" x14ac:dyDescent="0.25">
      <c r="A276" t="s">
        <v>1805</v>
      </c>
      <c r="B276">
        <f>$W$104</f>
        <v>88.762329445082273</v>
      </c>
      <c r="C276">
        <f>G168</f>
        <v>7.7712345706471977</v>
      </c>
      <c r="D276">
        <f>G232</f>
        <v>89.867433718701477</v>
      </c>
    </row>
    <row r="277" spans="1:4" x14ac:dyDescent="0.25">
      <c r="A277" t="s">
        <v>1804</v>
      </c>
      <c r="B277">
        <f>$V$104</f>
        <v>69.22208958519785</v>
      </c>
      <c r="C277">
        <f>F168</f>
        <v>7.9241852272302289</v>
      </c>
      <c r="D277">
        <f>F232</f>
        <v>85.978008331203782</v>
      </c>
    </row>
    <row r="278" spans="1:4" x14ac:dyDescent="0.25">
      <c r="A278" t="s">
        <v>1803</v>
      </c>
      <c r="B278">
        <f>$U$104</f>
        <v>57.387186166631729</v>
      </c>
      <c r="C278">
        <f>E168</f>
        <v>8.477286370581119</v>
      </c>
      <c r="D278">
        <f>E232</f>
        <v>84.49600391223052</v>
      </c>
    </row>
    <row r="279" spans="1:4" x14ac:dyDescent="0.25">
      <c r="A279" t="s">
        <v>1779</v>
      </c>
      <c r="B279">
        <f>$T$104</f>
        <v>29.230813798861053</v>
      </c>
      <c r="C279">
        <f>D168</f>
        <v>9.6349982213652368</v>
      </c>
      <c r="D279">
        <f>D232</f>
        <v>88.634335519808744</v>
      </c>
    </row>
    <row r="280" spans="1:4" x14ac:dyDescent="0.25">
      <c r="A280" t="s">
        <v>1785</v>
      </c>
      <c r="B280">
        <f>$S$104</f>
        <v>7.0659568175096128</v>
      </c>
      <c r="C280">
        <f>C168</f>
        <v>8.165632233837874</v>
      </c>
      <c r="D280">
        <f>C232</f>
        <v>93.839850983864906</v>
      </c>
    </row>
    <row r="288" spans="1:4" x14ac:dyDescent="0.25">
      <c r="A288" s="56" t="s">
        <v>73</v>
      </c>
    </row>
    <row r="289" spans="1:4" x14ac:dyDescent="0.25">
      <c r="A289" s="37" t="s">
        <v>1806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1801</v>
      </c>
      <c r="B290">
        <f>$AG$104</f>
        <v>115.11434487768037</v>
      </c>
      <c r="C290">
        <f>I169</f>
        <v>9.035302407556399</v>
      </c>
      <c r="D290">
        <f>I233</f>
        <v>100.31529897467594</v>
      </c>
    </row>
    <row r="291" spans="1:4" x14ac:dyDescent="0.25">
      <c r="A291" t="s">
        <v>1802</v>
      </c>
      <c r="B291">
        <f>$AF$104</f>
        <v>107.77900362217444</v>
      </c>
      <c r="C291">
        <f>H169</f>
        <v>6.1404228235644496</v>
      </c>
      <c r="D291">
        <f>H233</f>
        <v>63.549014412534312</v>
      </c>
    </row>
    <row r="292" spans="1:4" x14ac:dyDescent="0.25">
      <c r="A292" t="s">
        <v>1805</v>
      </c>
      <c r="B292">
        <f>$AE$104</f>
        <v>90.337414870003798</v>
      </c>
      <c r="C292">
        <f>G169</f>
        <v>7.4184784434810522</v>
      </c>
      <c r="D292">
        <f>G233</f>
        <v>86.072144426770208</v>
      </c>
    </row>
    <row r="293" spans="1:4" x14ac:dyDescent="0.25">
      <c r="A293" t="s">
        <v>1804</v>
      </c>
      <c r="B293">
        <f>$AD$104</f>
        <v>76.742612446403896</v>
      </c>
      <c r="C293">
        <f>F169</f>
        <v>8.9183255826047034</v>
      </c>
      <c r="D293">
        <f>F233</f>
        <v>91.767070231285359</v>
      </c>
    </row>
    <row r="294" spans="1:4" x14ac:dyDescent="0.25">
      <c r="A294" t="s">
        <v>1803</v>
      </c>
      <c r="B294">
        <f>$AC$104</f>
        <v>75.059932527298471</v>
      </c>
      <c r="C294">
        <f>E169</f>
        <v>7.8617295638741789</v>
      </c>
      <c r="D294">
        <f>E233</f>
        <v>78.456556329455054</v>
      </c>
    </row>
    <row r="295" spans="1:4" x14ac:dyDescent="0.25">
      <c r="A295" t="s">
        <v>1779</v>
      </c>
      <c r="B295">
        <f>$AB$104</f>
        <v>88.569431861719067</v>
      </c>
      <c r="C295">
        <f>D169</f>
        <v>8.8074237829934319</v>
      </c>
      <c r="D295">
        <f>D233</f>
        <v>89.490799586347407</v>
      </c>
    </row>
    <row r="296" spans="1:4" x14ac:dyDescent="0.25">
      <c r="A296" t="s">
        <v>1785</v>
      </c>
      <c r="B296">
        <f>$AA$104</f>
        <v>166.70106040964848</v>
      </c>
      <c r="C296">
        <f>C169</f>
        <v>9.3049724937121088</v>
      </c>
      <c r="D296">
        <f>C233</f>
        <v>97.023875807476315</v>
      </c>
    </row>
    <row r="306" spans="1:4" x14ac:dyDescent="0.25">
      <c r="A306" s="56" t="s">
        <v>78</v>
      </c>
    </row>
    <row r="307" spans="1:4" x14ac:dyDescent="0.25">
      <c r="A307" s="37" t="s">
        <v>1806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1801</v>
      </c>
      <c r="B308">
        <f>AO104</f>
        <v>107.01214323103284</v>
      </c>
      <c r="C308">
        <f>I170</f>
        <v>8.0378323767072697</v>
      </c>
      <c r="D308">
        <f>I234</f>
        <v>91.266810971110246</v>
      </c>
    </row>
    <row r="309" spans="1:4" x14ac:dyDescent="0.25">
      <c r="A309" t="s">
        <v>1802</v>
      </c>
      <c r="B309">
        <f>AN104</f>
        <v>101.18426599621581</v>
      </c>
      <c r="C309">
        <f>H170</f>
        <v>7.8455368692965708</v>
      </c>
      <c r="D309">
        <f>H234</f>
        <v>96.562633707395477</v>
      </c>
    </row>
    <row r="310" spans="1:4" x14ac:dyDescent="0.25">
      <c r="A310" t="s">
        <v>1805</v>
      </c>
      <c r="B310">
        <f>AM104</f>
        <v>108.17142328041628</v>
      </c>
      <c r="C310">
        <f>G170</f>
        <v>13.952297855626901</v>
      </c>
      <c r="D310">
        <f>G234</f>
        <v>74.621999855626399</v>
      </c>
    </row>
    <row r="311" spans="1:4" x14ac:dyDescent="0.25">
      <c r="A311" t="s">
        <v>1804</v>
      </c>
      <c r="B311">
        <f>$AL$104</f>
        <v>100.13721079692357</v>
      </c>
      <c r="C311">
        <f>F170</f>
        <v>8.4867943265376038</v>
      </c>
      <c r="D311">
        <f>F234</f>
        <v>85.796349729147153</v>
      </c>
    </row>
    <row r="312" spans="1:4" x14ac:dyDescent="0.25">
      <c r="A312" t="s">
        <v>1803</v>
      </c>
      <c r="B312">
        <f>$AK$104</f>
        <v>97.164095948617316</v>
      </c>
      <c r="C312">
        <f>E170</f>
        <v>8.0459020237093029</v>
      </c>
      <c r="D312">
        <f>E234</f>
        <v>77.389463412268583</v>
      </c>
    </row>
    <row r="313" spans="1:4" x14ac:dyDescent="0.25">
      <c r="A313" t="s">
        <v>1779</v>
      </c>
      <c r="B313">
        <f>$AJ$104</f>
        <v>97.026775245713907</v>
      </c>
      <c r="C313">
        <f>D170</f>
        <v>8.8454074448864635</v>
      </c>
      <c r="D313">
        <f>D234</f>
        <v>86.232956048025201</v>
      </c>
    </row>
    <row r="314" spans="1:4" x14ac:dyDescent="0.25">
      <c r="A314" t="s">
        <v>1785</v>
      </c>
      <c r="B314">
        <f>$AI$104</f>
        <v>98.377251522392513</v>
      </c>
      <c r="C314">
        <f>C170</f>
        <v>7.6345010560790785</v>
      </c>
      <c r="D314">
        <f>C234</f>
        <v>92.832399384012362</v>
      </c>
    </row>
    <row r="324" spans="1:4" x14ac:dyDescent="0.25">
      <c r="A324" s="56" t="s">
        <v>83</v>
      </c>
    </row>
    <row r="325" spans="1:4" x14ac:dyDescent="0.25">
      <c r="A325" s="37" t="s">
        <v>1806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1801</v>
      </c>
      <c r="B326">
        <f>AW104</f>
        <v>118.96906235531797</v>
      </c>
      <c r="C326">
        <f>I171</f>
        <v>8.7393918718746786</v>
      </c>
      <c r="D326">
        <f>I235</f>
        <v>95.278242378600808</v>
      </c>
    </row>
    <row r="327" spans="1:4" x14ac:dyDescent="0.25">
      <c r="A327" t="s">
        <v>1802</v>
      </c>
      <c r="B327">
        <f>AV104</f>
        <v>100.06159319722968</v>
      </c>
      <c r="C327">
        <f>H171</f>
        <v>9.0863068334833432</v>
      </c>
      <c r="D327">
        <f>H235</f>
        <v>86.138319346996084</v>
      </c>
    </row>
    <row r="328" spans="1:4" x14ac:dyDescent="0.25">
      <c r="A328" t="s">
        <v>1805</v>
      </c>
      <c r="B328">
        <f>AU104</f>
        <v>99.400133920282428</v>
      </c>
      <c r="C328">
        <f>G171</f>
        <v>9.2450971047904194</v>
      </c>
      <c r="D328">
        <f>G235</f>
        <v>82.642896747314595</v>
      </c>
    </row>
    <row r="329" spans="1:4" x14ac:dyDescent="0.25">
      <c r="A329" t="s">
        <v>1804</v>
      </c>
      <c r="B329">
        <f>AT104</f>
        <v>84.588412754859348</v>
      </c>
      <c r="C329">
        <f>F171</f>
        <v>9.3137189182200242</v>
      </c>
      <c r="D329">
        <f>F235</f>
        <v>87.469953926504971</v>
      </c>
    </row>
    <row r="330" spans="1:4" x14ac:dyDescent="0.25">
      <c r="A330" t="s">
        <v>1803</v>
      </c>
      <c r="B330">
        <f>AS104</f>
        <v>86.999070050397236</v>
      </c>
      <c r="C330">
        <f>E171</f>
        <v>9.2191277568849817</v>
      </c>
      <c r="D330">
        <f>E235</f>
        <v>87.257962175214388</v>
      </c>
    </row>
    <row r="331" spans="1:4" x14ac:dyDescent="0.25">
      <c r="A331" t="s">
        <v>1779</v>
      </c>
      <c r="B331">
        <f>AR104</f>
        <v>100.27291564172201</v>
      </c>
      <c r="C331">
        <f>D171</f>
        <v>9.3124319988485009</v>
      </c>
      <c r="D331">
        <f>D235</f>
        <v>88.030575570905526</v>
      </c>
    </row>
    <row r="332" spans="1:4" x14ac:dyDescent="0.25">
      <c r="A332" t="s">
        <v>1785</v>
      </c>
      <c r="B332">
        <f>$AQ$104</f>
        <v>0</v>
      </c>
      <c r="C332">
        <f>C171</f>
        <v>9.6567963813791735</v>
      </c>
      <c r="D332">
        <f>C235</f>
        <v>93.012718786997837</v>
      </c>
    </row>
  </sheetData>
  <mergeCells count="20">
    <mergeCell ref="C17:I17"/>
    <mergeCell ref="C12:I12"/>
    <mergeCell ref="C13:I13"/>
    <mergeCell ref="C14:I14"/>
    <mergeCell ref="C15:I15"/>
    <mergeCell ref="C16:I16"/>
    <mergeCell ref="C119:I119"/>
    <mergeCell ref="B120:D120"/>
    <mergeCell ref="C114:I114"/>
    <mergeCell ref="C115:I115"/>
    <mergeCell ref="C116:I116"/>
    <mergeCell ref="C117:I117"/>
    <mergeCell ref="C118:I118"/>
    <mergeCell ref="C182:I182"/>
    <mergeCell ref="B183:D183"/>
    <mergeCell ref="C177:I177"/>
    <mergeCell ref="C178:I178"/>
    <mergeCell ref="C179:I179"/>
    <mergeCell ref="C180:I180"/>
    <mergeCell ref="C181:I18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W332"/>
  <sheetViews>
    <sheetView topLeftCell="A97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2.42578125" customWidth="1"/>
  </cols>
  <sheetData>
    <row r="1" spans="1:12" x14ac:dyDescent="0.25">
      <c r="A1" s="7" t="s">
        <v>1677</v>
      </c>
      <c r="I1" s="7" t="s">
        <v>1678</v>
      </c>
      <c r="J1" t="s">
        <v>1862</v>
      </c>
      <c r="K1" s="7" t="s">
        <v>1679</v>
      </c>
      <c r="L1" t="s">
        <v>1872</v>
      </c>
    </row>
    <row r="2" spans="1:12" x14ac:dyDescent="0.25">
      <c r="A2" s="7" t="s">
        <v>1680</v>
      </c>
      <c r="J2" t="s">
        <v>1863</v>
      </c>
      <c r="L2" t="s">
        <v>1864</v>
      </c>
    </row>
    <row r="3" spans="1:12" x14ac:dyDescent="0.25">
      <c r="A3" s="20" t="s">
        <v>1681</v>
      </c>
      <c r="B3" s="17">
        <v>42194</v>
      </c>
      <c r="J3" t="s">
        <v>1869</v>
      </c>
      <c r="L3" t="s">
        <v>1864</v>
      </c>
    </row>
    <row r="4" spans="1:12" x14ac:dyDescent="0.25">
      <c r="A4" s="7" t="s">
        <v>1682</v>
      </c>
      <c r="B4" s="17">
        <v>42179</v>
      </c>
      <c r="I4" s="7" t="s">
        <v>1683</v>
      </c>
      <c r="J4" t="s">
        <v>1861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86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91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96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121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1052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1088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84</v>
      </c>
      <c r="C23">
        <v>20</v>
      </c>
      <c r="D23" t="s">
        <v>86</v>
      </c>
      <c r="E23">
        <v>29241</v>
      </c>
      <c r="F23" t="s">
        <v>87</v>
      </c>
      <c r="G23" t="s">
        <v>88</v>
      </c>
      <c r="H23">
        <v>330.46260000000001</v>
      </c>
      <c r="I23">
        <v>66.09</v>
      </c>
    </row>
    <row r="24" spans="1:9" x14ac:dyDescent="0.25">
      <c r="A24" t="s">
        <v>1</v>
      </c>
      <c r="B24" t="s">
        <v>89</v>
      </c>
      <c r="C24">
        <v>20.9</v>
      </c>
      <c r="D24" t="s">
        <v>91</v>
      </c>
      <c r="E24">
        <v>21885</v>
      </c>
      <c r="F24" t="s">
        <v>92</v>
      </c>
      <c r="G24" t="s">
        <v>93</v>
      </c>
      <c r="H24">
        <v>118.18</v>
      </c>
      <c r="I24">
        <v>23.6</v>
      </c>
    </row>
    <row r="25" spans="1:9" x14ac:dyDescent="0.25">
      <c r="A25" t="s">
        <v>1</v>
      </c>
      <c r="B25" t="s">
        <v>94</v>
      </c>
      <c r="C25">
        <v>20</v>
      </c>
      <c r="D25" t="s">
        <v>96</v>
      </c>
      <c r="E25">
        <v>47292</v>
      </c>
      <c r="F25" t="s">
        <v>97</v>
      </c>
      <c r="G25" t="s">
        <v>98</v>
      </c>
      <c r="H25">
        <v>247.72</v>
      </c>
      <c r="I25">
        <v>49.5</v>
      </c>
    </row>
    <row r="26" spans="1:9" x14ac:dyDescent="0.25">
      <c r="A26" t="s">
        <v>1</v>
      </c>
      <c r="B26" t="s">
        <v>119</v>
      </c>
      <c r="C26">
        <v>20</v>
      </c>
      <c r="D26" t="s">
        <v>121</v>
      </c>
      <c r="E26">
        <v>20112</v>
      </c>
      <c r="F26" t="s">
        <v>122</v>
      </c>
      <c r="G26" t="s">
        <v>123</v>
      </c>
      <c r="H26">
        <v>215.69</v>
      </c>
      <c r="I26">
        <v>43.13</v>
      </c>
    </row>
    <row r="27" spans="1:9" x14ac:dyDescent="0.25">
      <c r="A27" t="s">
        <v>869</v>
      </c>
      <c r="B27" t="s">
        <v>229</v>
      </c>
      <c r="C27">
        <v>20</v>
      </c>
      <c r="D27" t="s">
        <v>1052</v>
      </c>
      <c r="E27">
        <v>32577</v>
      </c>
      <c r="F27" t="s">
        <v>1053</v>
      </c>
      <c r="G27" t="s">
        <v>1054</v>
      </c>
      <c r="H27">
        <v>418.74</v>
      </c>
      <c r="I27">
        <v>83.7</v>
      </c>
    </row>
    <row r="28" spans="1:9" x14ac:dyDescent="0.25">
      <c r="A28" t="s">
        <v>869</v>
      </c>
      <c r="B28" t="s">
        <v>274</v>
      </c>
      <c r="C28">
        <v>20</v>
      </c>
      <c r="D28" t="s">
        <v>1088</v>
      </c>
      <c r="E28">
        <v>22253</v>
      </c>
      <c r="F28" t="s">
        <v>1089</v>
      </c>
      <c r="G28" t="s">
        <v>1090</v>
      </c>
      <c r="H28">
        <v>338.44</v>
      </c>
      <c r="I28">
        <v>67.680000000000007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1862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1865</v>
      </c>
    </row>
    <row r="36" spans="1:49" x14ac:dyDescent="0.25">
      <c r="A36" t="s">
        <v>1709</v>
      </c>
      <c r="B36">
        <v>42195.068229166667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15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15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15</v>
      </c>
      <c r="AH40">
        <v>16</v>
      </c>
      <c r="AI40">
        <v>16</v>
      </c>
      <c r="AJ40">
        <v>16</v>
      </c>
      <c r="AK40">
        <v>16</v>
      </c>
      <c r="AL40">
        <v>15</v>
      </c>
      <c r="AM40">
        <v>15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146.32499999999999</v>
      </c>
      <c r="C41">
        <v>123.68</v>
      </c>
      <c r="D41">
        <v>72.114000000000004</v>
      </c>
      <c r="E41">
        <v>115.589</v>
      </c>
      <c r="F41">
        <v>138.08000000000001</v>
      </c>
      <c r="G41">
        <v>81.194999999999993</v>
      </c>
      <c r="H41">
        <v>137.57300000000001</v>
      </c>
      <c r="I41">
        <v>136.04499999999999</v>
      </c>
      <c r="J41">
        <v>142.08600000000001</v>
      </c>
      <c r="K41">
        <v>119.822</v>
      </c>
      <c r="L41">
        <v>157.97300000000001</v>
      </c>
      <c r="M41">
        <v>101.208</v>
      </c>
      <c r="N41">
        <v>116.26900000000001</v>
      </c>
      <c r="O41">
        <v>150.22</v>
      </c>
      <c r="P41">
        <v>115.545</v>
      </c>
      <c r="Q41">
        <v>116.014</v>
      </c>
      <c r="R41">
        <v>135.46899999999999</v>
      </c>
      <c r="S41">
        <v>163.32499999999999</v>
      </c>
      <c r="T41">
        <v>147.261</v>
      </c>
      <c r="U41">
        <v>83.81</v>
      </c>
      <c r="V41">
        <v>127.217</v>
      </c>
      <c r="W41">
        <v>131.89699999999999</v>
      </c>
      <c r="X41">
        <v>152.506</v>
      </c>
      <c r="Y41">
        <v>109.68899999999999</v>
      </c>
      <c r="Z41">
        <v>151.273</v>
      </c>
      <c r="AA41">
        <v>126.277</v>
      </c>
      <c r="AB41">
        <v>114.81100000000001</v>
      </c>
      <c r="AC41">
        <v>153.886</v>
      </c>
      <c r="AD41">
        <v>104.381</v>
      </c>
      <c r="AE41">
        <v>100.56399999999999</v>
      </c>
      <c r="AF41">
        <v>103.98399999999999</v>
      </c>
      <c r="AG41">
        <v>7.7030000000000003</v>
      </c>
      <c r="AH41">
        <v>155.786</v>
      </c>
      <c r="AI41">
        <v>125.48399999999999</v>
      </c>
      <c r="AJ41">
        <v>122.011</v>
      </c>
      <c r="AK41">
        <v>138.22300000000001</v>
      </c>
      <c r="AL41">
        <v>198.80500000000001</v>
      </c>
      <c r="AM41">
        <v>98.117000000000004</v>
      </c>
      <c r="AN41">
        <v>92.358000000000004</v>
      </c>
      <c r="AO41">
        <v>121.22</v>
      </c>
      <c r="AP41">
        <v>108.26600000000001</v>
      </c>
      <c r="AQ41">
        <v>100.227</v>
      </c>
      <c r="AR41">
        <v>87.930999999999997</v>
      </c>
      <c r="AS41">
        <v>135.02799999999999</v>
      </c>
      <c r="AT41">
        <v>17.925000000000001</v>
      </c>
      <c r="AU41">
        <v>126.208</v>
      </c>
      <c r="AV41">
        <v>168.75899999999999</v>
      </c>
      <c r="AW41">
        <v>86.009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1866</v>
      </c>
    </row>
    <row r="44" spans="1:49" x14ac:dyDescent="0.25">
      <c r="A44" t="s">
        <v>1709</v>
      </c>
      <c r="B44" s="38">
        <v>42195.068229166667</v>
      </c>
    </row>
    <row r="45" spans="1:49" x14ac:dyDescent="0.25">
      <c r="A45" t="s">
        <v>1710</v>
      </c>
      <c r="B45">
        <v>2401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2</v>
      </c>
      <c r="D48">
        <v>11</v>
      </c>
      <c r="E48">
        <v>16</v>
      </c>
      <c r="F48">
        <v>16</v>
      </c>
      <c r="G48">
        <v>16</v>
      </c>
      <c r="H48">
        <v>15</v>
      </c>
      <c r="I48">
        <v>16</v>
      </c>
      <c r="J48">
        <v>16</v>
      </c>
      <c r="K48">
        <v>16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16</v>
      </c>
      <c r="T48">
        <v>16</v>
      </c>
      <c r="U48">
        <v>16</v>
      </c>
      <c r="V48">
        <v>16</v>
      </c>
      <c r="W48">
        <v>16</v>
      </c>
      <c r="X48">
        <v>16</v>
      </c>
      <c r="Y48">
        <v>16</v>
      </c>
      <c r="Z48">
        <v>16</v>
      </c>
      <c r="AA48">
        <v>14</v>
      </c>
      <c r="AB48">
        <v>16</v>
      </c>
      <c r="AC48">
        <v>16</v>
      </c>
      <c r="AD48">
        <v>14</v>
      </c>
      <c r="AE48">
        <v>16</v>
      </c>
      <c r="AF48">
        <v>16</v>
      </c>
      <c r="AG48">
        <v>13</v>
      </c>
      <c r="AH48">
        <v>16</v>
      </c>
      <c r="AI48">
        <v>10</v>
      </c>
      <c r="AJ48">
        <v>9</v>
      </c>
      <c r="AK48">
        <v>14</v>
      </c>
      <c r="AL48">
        <v>14</v>
      </c>
      <c r="AM48">
        <v>14</v>
      </c>
      <c r="AN48">
        <v>16</v>
      </c>
      <c r="AO48">
        <v>16</v>
      </c>
      <c r="AP48">
        <v>0</v>
      </c>
      <c r="AQ48">
        <v>12</v>
      </c>
      <c r="AR48">
        <v>16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117.79</v>
      </c>
      <c r="C49">
        <v>8.984</v>
      </c>
      <c r="D49">
        <v>26.039000000000001</v>
      </c>
      <c r="E49">
        <v>91.676000000000002</v>
      </c>
      <c r="F49">
        <v>89.882999999999996</v>
      </c>
      <c r="G49">
        <v>75.433000000000007</v>
      </c>
      <c r="H49">
        <v>128.16999999999999</v>
      </c>
      <c r="I49">
        <v>128.45099999999999</v>
      </c>
      <c r="J49">
        <v>97.869</v>
      </c>
      <c r="K49">
        <v>71.819000000000003</v>
      </c>
      <c r="L49">
        <v>97.087999999999994</v>
      </c>
      <c r="M49">
        <v>81.694000000000003</v>
      </c>
      <c r="N49">
        <v>83.281999999999996</v>
      </c>
      <c r="O49">
        <v>97.798000000000002</v>
      </c>
      <c r="P49">
        <v>91.004000000000005</v>
      </c>
      <c r="Q49">
        <v>124.333</v>
      </c>
      <c r="R49">
        <v>133.38800000000001</v>
      </c>
      <c r="S49">
        <v>113.181</v>
      </c>
      <c r="T49">
        <v>100.675</v>
      </c>
      <c r="U49">
        <v>74.247</v>
      </c>
      <c r="V49">
        <v>86.153000000000006</v>
      </c>
      <c r="W49">
        <v>90.225999999999999</v>
      </c>
      <c r="X49">
        <v>117.03400000000001</v>
      </c>
      <c r="Y49">
        <v>101.74</v>
      </c>
      <c r="Z49">
        <v>123.706</v>
      </c>
      <c r="AA49">
        <v>50.546999999999997</v>
      </c>
      <c r="AB49">
        <v>68.856999999999999</v>
      </c>
      <c r="AC49">
        <v>92.88</v>
      </c>
      <c r="AD49">
        <v>25.279</v>
      </c>
      <c r="AE49">
        <v>79.372</v>
      </c>
      <c r="AF49">
        <v>70.168000000000006</v>
      </c>
      <c r="AG49">
        <v>6.7629999999999999</v>
      </c>
      <c r="AH49">
        <v>280.48</v>
      </c>
      <c r="AI49">
        <v>14.411</v>
      </c>
      <c r="AJ49">
        <v>16.327000000000002</v>
      </c>
      <c r="AK49">
        <v>29.382000000000001</v>
      </c>
      <c r="AL49">
        <v>66.28</v>
      </c>
      <c r="AM49">
        <v>49.429000000000002</v>
      </c>
      <c r="AN49">
        <v>59.789000000000001</v>
      </c>
      <c r="AO49">
        <v>51.344000000000001</v>
      </c>
      <c r="AP49">
        <v>0</v>
      </c>
      <c r="AQ49">
        <v>20.552</v>
      </c>
      <c r="AR49">
        <v>85.786000000000001</v>
      </c>
      <c r="AS49">
        <v>145.81100000000001</v>
      </c>
      <c r="AT49">
        <v>32.040999999999997</v>
      </c>
      <c r="AU49">
        <v>106.866</v>
      </c>
      <c r="AV49">
        <v>155.84</v>
      </c>
      <c r="AW49">
        <v>93.852000000000004</v>
      </c>
    </row>
    <row r="51" spans="1:49" x14ac:dyDescent="0.25">
      <c r="A51" s="7" t="s">
        <v>1863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1867</v>
      </c>
    </row>
    <row r="54" spans="1:49" x14ac:dyDescent="0.25">
      <c r="A54" t="s">
        <v>1709</v>
      </c>
      <c r="B54" s="38">
        <v>42195.068240740744</v>
      </c>
    </row>
    <row r="55" spans="1:49" x14ac:dyDescent="0.25">
      <c r="A55" t="s">
        <v>1710</v>
      </c>
      <c r="B55">
        <v>2381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15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5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12</v>
      </c>
    </row>
    <row r="59" spans="1:49" x14ac:dyDescent="0.25">
      <c r="A59" t="s">
        <v>1764</v>
      </c>
      <c r="B59">
        <v>131.404</v>
      </c>
      <c r="C59">
        <v>119.586</v>
      </c>
      <c r="D59">
        <v>106.855</v>
      </c>
      <c r="E59">
        <v>93.635000000000005</v>
      </c>
      <c r="F59">
        <v>129.02000000000001</v>
      </c>
      <c r="G59">
        <v>87.26</v>
      </c>
      <c r="H59">
        <v>64.738</v>
      </c>
      <c r="I59">
        <v>114.417</v>
      </c>
      <c r="J59">
        <v>132.61099999999999</v>
      </c>
      <c r="K59">
        <v>134.84899999999999</v>
      </c>
      <c r="L59">
        <v>145.971</v>
      </c>
      <c r="M59">
        <v>89.435000000000002</v>
      </c>
      <c r="N59">
        <v>107.12</v>
      </c>
      <c r="O59">
        <v>122.218</v>
      </c>
      <c r="P59">
        <v>75.510000000000005</v>
      </c>
      <c r="Q59">
        <v>96.617999999999995</v>
      </c>
      <c r="R59">
        <v>138.904</v>
      </c>
      <c r="S59">
        <v>132.05600000000001</v>
      </c>
      <c r="T59">
        <v>121.574</v>
      </c>
      <c r="U59">
        <v>118.05</v>
      </c>
      <c r="V59">
        <v>90.819000000000003</v>
      </c>
      <c r="W59">
        <v>46.703000000000003</v>
      </c>
      <c r="X59">
        <v>92.100999999999999</v>
      </c>
      <c r="Y59">
        <v>85.084999999999994</v>
      </c>
      <c r="Z59">
        <v>136.399</v>
      </c>
      <c r="AA59">
        <v>139.85900000000001</v>
      </c>
      <c r="AB59">
        <v>96.713999999999999</v>
      </c>
      <c r="AC59">
        <v>79.66</v>
      </c>
      <c r="AD59">
        <v>97.340999999999994</v>
      </c>
      <c r="AE59">
        <v>129.45500000000001</v>
      </c>
      <c r="AF59">
        <v>77.582999999999998</v>
      </c>
      <c r="AG59">
        <v>6.0579999999999998</v>
      </c>
      <c r="AH59">
        <v>171.69200000000001</v>
      </c>
      <c r="AI59">
        <v>194.768</v>
      </c>
      <c r="AJ59">
        <v>137.56200000000001</v>
      </c>
      <c r="AK59">
        <v>150.803</v>
      </c>
      <c r="AL59">
        <v>104.28</v>
      </c>
      <c r="AM59">
        <v>123.14400000000001</v>
      </c>
      <c r="AN59">
        <v>121.39400000000001</v>
      </c>
      <c r="AO59">
        <v>107.501</v>
      </c>
      <c r="AP59">
        <v>168.53</v>
      </c>
      <c r="AQ59">
        <v>141.40199999999999</v>
      </c>
      <c r="AR59">
        <v>106.822</v>
      </c>
      <c r="AS59">
        <v>106.232</v>
      </c>
      <c r="AT59">
        <v>37.186999999999998</v>
      </c>
      <c r="AU59">
        <v>99.710999999999999</v>
      </c>
      <c r="AV59">
        <v>97.991</v>
      </c>
      <c r="AW59">
        <v>93.32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1868</v>
      </c>
    </row>
    <row r="62" spans="1:49" x14ac:dyDescent="0.25">
      <c r="A62" t="s">
        <v>1709</v>
      </c>
      <c r="B62" s="38">
        <v>42195.068240740744</v>
      </c>
    </row>
    <row r="63" spans="1:49" x14ac:dyDescent="0.25">
      <c r="A63" t="s">
        <v>1710</v>
      </c>
      <c r="B63">
        <v>2402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2</v>
      </c>
      <c r="D66">
        <v>15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16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16</v>
      </c>
      <c r="T66">
        <v>15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16</v>
      </c>
      <c r="AB66">
        <v>16</v>
      </c>
      <c r="AC66">
        <v>16</v>
      </c>
      <c r="AD66">
        <v>16</v>
      </c>
      <c r="AE66">
        <v>16</v>
      </c>
      <c r="AF66">
        <v>16</v>
      </c>
      <c r="AG66">
        <v>3</v>
      </c>
      <c r="AH66">
        <v>16</v>
      </c>
      <c r="AI66">
        <v>8</v>
      </c>
      <c r="AJ66">
        <v>14</v>
      </c>
      <c r="AK66">
        <v>15</v>
      </c>
      <c r="AL66">
        <v>15</v>
      </c>
      <c r="AM66">
        <v>16</v>
      </c>
      <c r="AN66">
        <v>16</v>
      </c>
      <c r="AO66">
        <v>16</v>
      </c>
      <c r="AP66">
        <v>0</v>
      </c>
      <c r="AQ66">
        <v>16</v>
      </c>
      <c r="AR66">
        <v>15</v>
      </c>
      <c r="AS66">
        <v>16</v>
      </c>
      <c r="AT66">
        <v>16</v>
      </c>
      <c r="AU66">
        <v>16</v>
      </c>
      <c r="AV66">
        <v>16</v>
      </c>
      <c r="AW66">
        <v>12</v>
      </c>
    </row>
    <row r="67" spans="1:49" x14ac:dyDescent="0.25">
      <c r="A67" t="s">
        <v>1764</v>
      </c>
      <c r="B67">
        <v>121.41</v>
      </c>
      <c r="C67">
        <v>12.677</v>
      </c>
      <c r="D67">
        <v>23.532</v>
      </c>
      <c r="E67">
        <v>78.448999999999998</v>
      </c>
      <c r="F67">
        <v>119.42400000000001</v>
      </c>
      <c r="G67">
        <v>78.201999999999998</v>
      </c>
      <c r="H67">
        <v>68.576999999999998</v>
      </c>
      <c r="I67">
        <v>120.15900000000001</v>
      </c>
      <c r="J67">
        <v>128.28399999999999</v>
      </c>
      <c r="K67">
        <v>73.959000000000003</v>
      </c>
      <c r="L67">
        <v>114.547</v>
      </c>
      <c r="M67">
        <v>84.552999999999997</v>
      </c>
      <c r="N67">
        <v>88.849000000000004</v>
      </c>
      <c r="O67">
        <v>104.51300000000001</v>
      </c>
      <c r="P67">
        <v>53.543999999999997</v>
      </c>
      <c r="Q67">
        <v>100.48</v>
      </c>
      <c r="R67">
        <v>141.97200000000001</v>
      </c>
      <c r="S67">
        <v>85.789000000000001</v>
      </c>
      <c r="T67">
        <v>103.249</v>
      </c>
      <c r="U67">
        <v>110.23</v>
      </c>
      <c r="V67">
        <v>51.91</v>
      </c>
      <c r="W67">
        <v>24.736000000000001</v>
      </c>
      <c r="X67">
        <v>77.975999999999999</v>
      </c>
      <c r="Y67">
        <v>98.462000000000003</v>
      </c>
      <c r="Z67">
        <v>173.87100000000001</v>
      </c>
      <c r="AA67">
        <v>67.605999999999995</v>
      </c>
      <c r="AB67">
        <v>56.354999999999997</v>
      </c>
      <c r="AC67">
        <v>54.860999999999997</v>
      </c>
      <c r="AD67">
        <v>51.110999999999997</v>
      </c>
      <c r="AE67">
        <v>82.402000000000001</v>
      </c>
      <c r="AF67">
        <v>38.999000000000002</v>
      </c>
      <c r="AG67">
        <v>5.6120000000000001</v>
      </c>
      <c r="AH67">
        <v>244.56700000000001</v>
      </c>
      <c r="AI67">
        <v>11.561999999999999</v>
      </c>
      <c r="AJ67">
        <v>22.503</v>
      </c>
      <c r="AK67">
        <v>29.016999999999999</v>
      </c>
      <c r="AL67">
        <v>54.024999999999999</v>
      </c>
      <c r="AM67">
        <v>111.282</v>
      </c>
      <c r="AN67">
        <v>87.388000000000005</v>
      </c>
      <c r="AO67">
        <v>71.319999999999993</v>
      </c>
      <c r="AP67">
        <v>0</v>
      </c>
      <c r="AQ67">
        <v>128.50700000000001</v>
      </c>
      <c r="AR67">
        <v>115.65900000000001</v>
      </c>
      <c r="AS67">
        <v>130.93600000000001</v>
      </c>
      <c r="AT67">
        <v>19.983000000000001</v>
      </c>
      <c r="AU67">
        <v>98.355999999999995</v>
      </c>
      <c r="AV67">
        <v>94.977000000000004</v>
      </c>
      <c r="AW67">
        <v>83.614000000000004</v>
      </c>
    </row>
    <row r="69" spans="1:49" x14ac:dyDescent="0.25">
      <c r="A69" s="7" t="s">
        <v>1869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1870</v>
      </c>
    </row>
    <row r="72" spans="1:49" x14ac:dyDescent="0.25">
      <c r="A72" t="s">
        <v>1709</v>
      </c>
      <c r="B72" s="38">
        <v>42195.068206018521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2</v>
      </c>
      <c r="G76">
        <v>16</v>
      </c>
      <c r="H76">
        <v>16</v>
      </c>
      <c r="I76">
        <v>15</v>
      </c>
      <c r="J76">
        <v>16</v>
      </c>
      <c r="K76">
        <v>16</v>
      </c>
      <c r="L76">
        <v>16</v>
      </c>
      <c r="M76">
        <v>16</v>
      </c>
      <c r="N76">
        <v>0</v>
      </c>
      <c r="O76">
        <v>7</v>
      </c>
      <c r="P76">
        <v>16</v>
      </c>
      <c r="Q76">
        <v>14</v>
      </c>
      <c r="R76">
        <v>3</v>
      </c>
      <c r="S76">
        <v>6</v>
      </c>
      <c r="T76">
        <v>15</v>
      </c>
      <c r="U76">
        <v>15</v>
      </c>
      <c r="V76">
        <v>0</v>
      </c>
      <c r="W76">
        <v>0</v>
      </c>
      <c r="X76">
        <v>13</v>
      </c>
      <c r="Y76">
        <v>15</v>
      </c>
      <c r="Z76">
        <v>16</v>
      </c>
      <c r="AA76">
        <v>11</v>
      </c>
      <c r="AB76">
        <v>16</v>
      </c>
      <c r="AC76">
        <v>16</v>
      </c>
      <c r="AD76">
        <v>0</v>
      </c>
      <c r="AE76">
        <v>0</v>
      </c>
      <c r="AF76">
        <v>16</v>
      </c>
      <c r="AG76">
        <v>16</v>
      </c>
      <c r="AH76">
        <v>16</v>
      </c>
      <c r="AI76">
        <v>15</v>
      </c>
      <c r="AJ76">
        <v>16</v>
      </c>
      <c r="AK76">
        <v>14</v>
      </c>
      <c r="AL76">
        <v>0</v>
      </c>
      <c r="AM76">
        <v>15</v>
      </c>
      <c r="AN76">
        <v>15</v>
      </c>
      <c r="AO76">
        <v>16</v>
      </c>
      <c r="AP76">
        <v>14</v>
      </c>
      <c r="AQ76">
        <v>16</v>
      </c>
      <c r="AR76">
        <v>16</v>
      </c>
      <c r="AS76">
        <v>15</v>
      </c>
      <c r="AT76">
        <v>0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184.78200000000001</v>
      </c>
      <c r="C77">
        <v>127.783</v>
      </c>
      <c r="D77">
        <v>149.03800000000001</v>
      </c>
      <c r="E77">
        <v>145.47800000000001</v>
      </c>
      <c r="F77">
        <v>26.888999999999999</v>
      </c>
      <c r="G77">
        <v>129.64599999999999</v>
      </c>
      <c r="H77">
        <v>111.143</v>
      </c>
      <c r="I77">
        <v>84.876000000000005</v>
      </c>
      <c r="J77">
        <v>121.042</v>
      </c>
      <c r="K77">
        <v>115.136</v>
      </c>
      <c r="L77">
        <v>141.822</v>
      </c>
      <c r="M77">
        <v>148.75200000000001</v>
      </c>
      <c r="N77">
        <v>0</v>
      </c>
      <c r="O77">
        <v>56.569000000000003</v>
      </c>
      <c r="P77">
        <v>128.67099999999999</v>
      </c>
      <c r="Q77">
        <v>95.837000000000003</v>
      </c>
      <c r="R77">
        <v>92.795000000000002</v>
      </c>
      <c r="S77">
        <v>17.722000000000001</v>
      </c>
      <c r="T77">
        <v>122.696</v>
      </c>
      <c r="U77">
        <v>55.762</v>
      </c>
      <c r="V77">
        <v>0</v>
      </c>
      <c r="W77">
        <v>0</v>
      </c>
      <c r="X77">
        <v>88.856999999999999</v>
      </c>
      <c r="Y77">
        <v>129.559</v>
      </c>
      <c r="Z77">
        <v>149.82</v>
      </c>
      <c r="AA77">
        <v>53.328000000000003</v>
      </c>
      <c r="AB77">
        <v>80.656999999999996</v>
      </c>
      <c r="AC77">
        <v>128.273</v>
      </c>
      <c r="AD77">
        <v>0</v>
      </c>
      <c r="AE77">
        <v>0</v>
      </c>
      <c r="AF77">
        <v>96.498999999999995</v>
      </c>
      <c r="AG77">
        <v>125.42400000000001</v>
      </c>
      <c r="AH77">
        <v>203.143</v>
      </c>
      <c r="AI77">
        <v>125.294</v>
      </c>
      <c r="AJ77">
        <v>127.566</v>
      </c>
      <c r="AK77">
        <v>69.066000000000003</v>
      </c>
      <c r="AL77">
        <v>0</v>
      </c>
      <c r="AM77">
        <v>69.463999999999999</v>
      </c>
      <c r="AN77">
        <v>108.988</v>
      </c>
      <c r="AO77">
        <v>146.17500000000001</v>
      </c>
      <c r="AP77">
        <v>122.46299999999999</v>
      </c>
      <c r="AQ77">
        <v>185.94900000000001</v>
      </c>
      <c r="AR77">
        <v>63.744999999999997</v>
      </c>
      <c r="AS77">
        <v>127.395</v>
      </c>
      <c r="AT77">
        <v>0</v>
      </c>
      <c r="AU77">
        <v>151.24</v>
      </c>
      <c r="AV77">
        <v>109.239</v>
      </c>
      <c r="AW77">
        <v>99.61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1871</v>
      </c>
    </row>
    <row r="80" spans="1:49" x14ac:dyDescent="0.25">
      <c r="A80" t="s">
        <v>1709</v>
      </c>
      <c r="B80" s="38">
        <v>42195.06821759259</v>
      </c>
    </row>
    <row r="81" spans="1:49" x14ac:dyDescent="0.25">
      <c r="A81" t="s">
        <v>1710</v>
      </c>
      <c r="B81">
        <v>2405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11</v>
      </c>
      <c r="D84">
        <v>16</v>
      </c>
      <c r="E84">
        <v>16</v>
      </c>
      <c r="F84">
        <v>2</v>
      </c>
      <c r="G84">
        <v>16</v>
      </c>
      <c r="H84">
        <v>16</v>
      </c>
      <c r="I84">
        <v>15</v>
      </c>
      <c r="J84">
        <v>16</v>
      </c>
      <c r="K84">
        <v>16</v>
      </c>
      <c r="L84">
        <v>16</v>
      </c>
      <c r="M84">
        <v>15</v>
      </c>
      <c r="N84">
        <v>0</v>
      </c>
      <c r="O84">
        <v>5</v>
      </c>
      <c r="P84">
        <v>16</v>
      </c>
      <c r="Q84">
        <v>14</v>
      </c>
      <c r="R84">
        <v>3</v>
      </c>
      <c r="S84">
        <v>12</v>
      </c>
      <c r="T84">
        <v>15</v>
      </c>
      <c r="U84">
        <v>15</v>
      </c>
      <c r="V84">
        <v>0</v>
      </c>
      <c r="W84">
        <v>0</v>
      </c>
      <c r="X84">
        <v>13</v>
      </c>
      <c r="Y84">
        <v>15</v>
      </c>
      <c r="Z84">
        <v>16</v>
      </c>
      <c r="AA84">
        <v>9</v>
      </c>
      <c r="AB84">
        <v>16</v>
      </c>
      <c r="AC84">
        <v>16</v>
      </c>
      <c r="AD84">
        <v>0</v>
      </c>
      <c r="AE84">
        <v>0</v>
      </c>
      <c r="AF84">
        <v>16</v>
      </c>
      <c r="AG84">
        <v>16</v>
      </c>
      <c r="AH84">
        <v>16</v>
      </c>
      <c r="AI84">
        <v>3</v>
      </c>
      <c r="AJ84">
        <v>13</v>
      </c>
      <c r="AK84">
        <v>7</v>
      </c>
      <c r="AL84">
        <v>0</v>
      </c>
      <c r="AM84">
        <v>14</v>
      </c>
      <c r="AN84">
        <v>14</v>
      </c>
      <c r="AO84">
        <v>16</v>
      </c>
      <c r="AP84">
        <v>0</v>
      </c>
      <c r="AQ84">
        <v>10</v>
      </c>
      <c r="AR84">
        <v>13</v>
      </c>
      <c r="AS84">
        <v>15</v>
      </c>
      <c r="AT84">
        <v>0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121.67</v>
      </c>
      <c r="C85">
        <v>19.015000000000001</v>
      </c>
      <c r="D85">
        <v>64.725999999999999</v>
      </c>
      <c r="E85">
        <v>134.09100000000001</v>
      </c>
      <c r="F85">
        <v>42.485999999999997</v>
      </c>
      <c r="G85">
        <v>106.792</v>
      </c>
      <c r="H85">
        <v>83.902000000000001</v>
      </c>
      <c r="I85">
        <v>94.457999999999998</v>
      </c>
      <c r="J85">
        <v>80.796000000000006</v>
      </c>
      <c r="K85">
        <v>64.926000000000002</v>
      </c>
      <c r="L85">
        <v>96.566000000000003</v>
      </c>
      <c r="M85">
        <v>90.259</v>
      </c>
      <c r="N85">
        <v>0</v>
      </c>
      <c r="O85">
        <v>43.3</v>
      </c>
      <c r="P85">
        <v>139.57300000000001</v>
      </c>
      <c r="Q85">
        <v>95.236000000000004</v>
      </c>
      <c r="R85">
        <v>75.135000000000005</v>
      </c>
      <c r="S85">
        <v>26.859000000000002</v>
      </c>
      <c r="T85">
        <v>90.688000000000002</v>
      </c>
      <c r="U85">
        <v>46.951000000000001</v>
      </c>
      <c r="V85">
        <v>0</v>
      </c>
      <c r="W85">
        <v>0</v>
      </c>
      <c r="X85">
        <v>52.155000000000001</v>
      </c>
      <c r="Y85">
        <v>100.01300000000001</v>
      </c>
      <c r="Z85">
        <v>209.297</v>
      </c>
      <c r="AA85">
        <v>32.293999999999997</v>
      </c>
      <c r="AB85">
        <v>71.843000000000004</v>
      </c>
      <c r="AC85">
        <v>73.492000000000004</v>
      </c>
      <c r="AD85">
        <v>0</v>
      </c>
      <c r="AE85">
        <v>0</v>
      </c>
      <c r="AF85">
        <v>56.085000000000001</v>
      </c>
      <c r="AG85">
        <v>73.896000000000001</v>
      </c>
      <c r="AH85">
        <v>266.45999999999998</v>
      </c>
      <c r="AI85">
        <v>6.8689999999999998</v>
      </c>
      <c r="AJ85">
        <v>24.073</v>
      </c>
      <c r="AK85">
        <v>43.540999999999997</v>
      </c>
      <c r="AL85">
        <v>0</v>
      </c>
      <c r="AM85">
        <v>37.771000000000001</v>
      </c>
      <c r="AN85">
        <v>73.132000000000005</v>
      </c>
      <c r="AO85">
        <v>89.88</v>
      </c>
      <c r="AP85">
        <v>0</v>
      </c>
      <c r="AQ85">
        <v>19.745999999999999</v>
      </c>
      <c r="AR85">
        <v>46.298000000000002</v>
      </c>
      <c r="AS85">
        <v>117.485</v>
      </c>
      <c r="AT85">
        <v>0</v>
      </c>
      <c r="AU85">
        <v>140.328</v>
      </c>
      <c r="AV85">
        <v>109.328</v>
      </c>
      <c r="AW85">
        <v>106.035</v>
      </c>
    </row>
    <row r="87" spans="1:49" s="7" customFormat="1" x14ac:dyDescent="0.25">
      <c r="A87" s="39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12.5</v>
      </c>
      <c r="D88">
        <f t="shared" si="0"/>
        <v>68.75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100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100</v>
      </c>
      <c r="T88">
        <f t="shared" si="0"/>
        <v>100</v>
      </c>
      <c r="U88">
        <f t="shared" si="0"/>
        <v>106.66666666666667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87.5</v>
      </c>
      <c r="AB88">
        <f t="shared" si="0"/>
        <v>100</v>
      </c>
      <c r="AC88">
        <f t="shared" si="0"/>
        <v>100</v>
      </c>
      <c r="AD88">
        <f t="shared" si="0"/>
        <v>87.5</v>
      </c>
      <c r="AE88">
        <f t="shared" si="0"/>
        <v>100</v>
      </c>
      <c r="AF88">
        <f t="shared" si="0"/>
        <v>100</v>
      </c>
      <c r="AG88">
        <f t="shared" si="0"/>
        <v>86.666666666666671</v>
      </c>
      <c r="AH88">
        <f t="shared" si="0"/>
        <v>100</v>
      </c>
      <c r="AI88">
        <f t="shared" si="0"/>
        <v>62.5</v>
      </c>
      <c r="AJ88">
        <f t="shared" si="0"/>
        <v>56.25</v>
      </c>
      <c r="AK88">
        <f t="shared" si="0"/>
        <v>87.5</v>
      </c>
      <c r="AL88">
        <f t="shared" si="0"/>
        <v>93.333333333333329</v>
      </c>
      <c r="AM88">
        <f t="shared" si="0"/>
        <v>93.333333333333329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75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12.5</v>
      </c>
      <c r="D89">
        <f t="shared" si="1"/>
        <v>93.75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100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100</v>
      </c>
      <c r="T89">
        <f t="shared" si="1"/>
        <v>100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100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60</v>
      </c>
      <c r="AH89">
        <f t="shared" si="1"/>
        <v>100</v>
      </c>
      <c r="AI89">
        <f t="shared" si="1"/>
        <v>50</v>
      </c>
      <c r="AJ89">
        <f t="shared" si="1"/>
        <v>87.5</v>
      </c>
      <c r="AK89">
        <f t="shared" si="1"/>
        <v>93.75</v>
      </c>
      <c r="AL89">
        <f t="shared" si="1"/>
        <v>93.75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100</v>
      </c>
      <c r="AR89">
        <f t="shared" si="1"/>
        <v>93.75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68.75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100</v>
      </c>
      <c r="L90">
        <f t="shared" si="2"/>
        <v>100</v>
      </c>
      <c r="M90">
        <f t="shared" si="2"/>
        <v>93.75</v>
      </c>
      <c r="N90" t="e">
        <f t="shared" si="2"/>
        <v>#DIV/0!</v>
      </c>
      <c r="O90">
        <f t="shared" si="2"/>
        <v>71.428571428571431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200</v>
      </c>
      <c r="T90">
        <f t="shared" si="2"/>
        <v>100</v>
      </c>
      <c r="U90">
        <f t="shared" si="2"/>
        <v>100</v>
      </c>
      <c r="V90" t="e">
        <f t="shared" si="2"/>
        <v>#DIV/0!</v>
      </c>
      <c r="W90" t="e">
        <f t="shared" si="2"/>
        <v>#DIV/0!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81.818181818181827</v>
      </c>
      <c r="AB90">
        <f t="shared" si="2"/>
        <v>100</v>
      </c>
      <c r="AC90">
        <f t="shared" si="2"/>
        <v>100</v>
      </c>
      <c r="AD90" t="e">
        <f t="shared" si="2"/>
        <v>#DIV/0!</v>
      </c>
      <c r="AE90" t="e">
        <f t="shared" si="2"/>
        <v>#DIV/0!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20</v>
      </c>
      <c r="AJ90">
        <f t="shared" si="2"/>
        <v>81.25</v>
      </c>
      <c r="AK90">
        <f t="shared" si="2"/>
        <v>50</v>
      </c>
      <c r="AL90" t="e">
        <f t="shared" si="2"/>
        <v>#DIV/0!</v>
      </c>
      <c r="AM90">
        <f t="shared" si="2"/>
        <v>93.333333333333329</v>
      </c>
      <c r="AN90">
        <f t="shared" si="2"/>
        <v>93.333333333333329</v>
      </c>
      <c r="AO90">
        <f t="shared" si="2"/>
        <v>100</v>
      </c>
      <c r="AP90">
        <f t="shared" si="2"/>
        <v>0</v>
      </c>
      <c r="AQ90">
        <f t="shared" si="2"/>
        <v>62.5</v>
      </c>
      <c r="AR90">
        <f t="shared" si="2"/>
        <v>81.25</v>
      </c>
      <c r="AS90">
        <f t="shared" si="2"/>
        <v>100</v>
      </c>
      <c r="AT90" t="e">
        <f t="shared" si="2"/>
        <v>#DIV/0!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1777</v>
      </c>
      <c r="B91" s="7" t="s">
        <v>1644</v>
      </c>
      <c r="C91" s="7" t="s">
        <v>88</v>
      </c>
      <c r="D91" s="7" t="s">
        <v>88</v>
      </c>
      <c r="E91" s="7" t="s">
        <v>88</v>
      </c>
      <c r="F91" s="7" t="s">
        <v>88</v>
      </c>
      <c r="G91" s="7" t="s">
        <v>88</v>
      </c>
      <c r="H91" s="7" t="s">
        <v>88</v>
      </c>
      <c r="I91" s="7" t="s">
        <v>88</v>
      </c>
      <c r="J91" s="7" t="s">
        <v>1644</v>
      </c>
      <c r="K91" s="7" t="s">
        <v>93</v>
      </c>
      <c r="L91" s="7" t="s">
        <v>93</v>
      </c>
      <c r="M91" s="7" t="s">
        <v>93</v>
      </c>
      <c r="N91" s="7" t="s">
        <v>93</v>
      </c>
      <c r="O91" s="7" t="s">
        <v>93</v>
      </c>
      <c r="P91" s="7" t="s">
        <v>93</v>
      </c>
      <c r="Q91" s="7" t="s">
        <v>93</v>
      </c>
      <c r="R91" s="7" t="s">
        <v>1644</v>
      </c>
      <c r="S91" s="7" t="s">
        <v>98</v>
      </c>
      <c r="T91" s="7" t="s">
        <v>98</v>
      </c>
      <c r="U91" s="7" t="s">
        <v>98</v>
      </c>
      <c r="V91" s="7" t="s">
        <v>98</v>
      </c>
      <c r="W91" s="7" t="s">
        <v>98</v>
      </c>
      <c r="X91" s="7" t="s">
        <v>98</v>
      </c>
      <c r="Y91" s="7" t="s">
        <v>98</v>
      </c>
      <c r="Z91" s="7" t="s">
        <v>1686</v>
      </c>
      <c r="AA91" s="7" t="s">
        <v>123</v>
      </c>
      <c r="AB91" s="7" t="s">
        <v>123</v>
      </c>
      <c r="AC91" s="7" t="s">
        <v>123</v>
      </c>
      <c r="AD91" s="7" t="s">
        <v>123</v>
      </c>
      <c r="AE91" s="7" t="s">
        <v>123</v>
      </c>
      <c r="AF91" s="7" t="s">
        <v>123</v>
      </c>
      <c r="AG91" s="7" t="s">
        <v>123</v>
      </c>
      <c r="AH91" s="7" t="s">
        <v>1686</v>
      </c>
      <c r="AI91" s="7" t="s">
        <v>1054</v>
      </c>
      <c r="AJ91" s="7" t="s">
        <v>1054</v>
      </c>
      <c r="AK91" s="7" t="s">
        <v>1054</v>
      </c>
      <c r="AL91" s="7" t="s">
        <v>1054</v>
      </c>
      <c r="AM91" s="7" t="s">
        <v>1054</v>
      </c>
      <c r="AN91" s="7" t="s">
        <v>1054</v>
      </c>
      <c r="AO91" s="7" t="s">
        <v>1054</v>
      </c>
      <c r="AP91" s="7" t="s">
        <v>1794</v>
      </c>
      <c r="AQ91" s="7" t="s">
        <v>1090</v>
      </c>
      <c r="AR91" s="7" t="s">
        <v>1090</v>
      </c>
      <c r="AS91" s="7" t="s">
        <v>1090</v>
      </c>
      <c r="AT91" s="7" t="s">
        <v>1090</v>
      </c>
      <c r="AU91" s="7" t="s">
        <v>1090</v>
      </c>
      <c r="AV91" s="7" t="s">
        <v>1090</v>
      </c>
      <c r="AW91" s="7" t="s">
        <v>1090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31.25</v>
      </c>
      <c r="D93">
        <f t="shared" si="3"/>
        <v>87.5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100</v>
      </c>
      <c r="J93">
        <f t="shared" si="3"/>
        <v>100</v>
      </c>
      <c r="K93">
        <f t="shared" si="3"/>
        <v>100</v>
      </c>
      <c r="L93">
        <f t="shared" si="3"/>
        <v>100</v>
      </c>
      <c r="M93">
        <f t="shared" si="3"/>
        <v>97.916666666666671</v>
      </c>
      <c r="N93">
        <f>AVERAGE(N88:N89)</f>
        <v>100</v>
      </c>
      <c r="O93">
        <f t="shared" si="3"/>
        <v>90.476190476190482</v>
      </c>
      <c r="P93">
        <f t="shared" si="3"/>
        <v>100</v>
      </c>
      <c r="Q93">
        <f t="shared" si="3"/>
        <v>100</v>
      </c>
      <c r="R93">
        <f t="shared" si="3"/>
        <v>100</v>
      </c>
      <c r="S93">
        <f t="shared" si="3"/>
        <v>133.33333333333334</v>
      </c>
      <c r="T93">
        <f t="shared" si="3"/>
        <v>100</v>
      </c>
      <c r="U93">
        <f t="shared" si="3"/>
        <v>102.22222222222223</v>
      </c>
      <c r="V93">
        <f>AVERAGE(V88:V89)</f>
        <v>100</v>
      </c>
      <c r="W93">
        <f>AVERAGE(W88:W89)</f>
        <v>100</v>
      </c>
      <c r="X93">
        <f t="shared" si="3"/>
        <v>100</v>
      </c>
      <c r="Y93">
        <f t="shared" si="3"/>
        <v>100</v>
      </c>
      <c r="Z93">
        <f t="shared" si="3"/>
        <v>100</v>
      </c>
      <c r="AA93">
        <f t="shared" si="3"/>
        <v>89.772727272727266</v>
      </c>
      <c r="AB93">
        <f t="shared" si="3"/>
        <v>100</v>
      </c>
      <c r="AC93">
        <f t="shared" si="3"/>
        <v>100</v>
      </c>
      <c r="AD93">
        <f>AVERAGE(AD88:AD89)</f>
        <v>93.75</v>
      </c>
      <c r="AE93">
        <f>AVERAGE(AE88:AE89)</f>
        <v>100</v>
      </c>
      <c r="AF93">
        <f t="shared" si="3"/>
        <v>100</v>
      </c>
      <c r="AG93">
        <f t="shared" si="3"/>
        <v>82.222222222222229</v>
      </c>
      <c r="AH93">
        <f t="shared" si="3"/>
        <v>100</v>
      </c>
      <c r="AI93">
        <f t="shared" si="3"/>
        <v>44.166666666666664</v>
      </c>
      <c r="AJ93">
        <f t="shared" si="3"/>
        <v>75</v>
      </c>
      <c r="AK93">
        <f t="shared" si="3"/>
        <v>77.083333333333329</v>
      </c>
      <c r="AL93">
        <f>AVERAGE(AL88:AL89)</f>
        <v>93.541666666666657</v>
      </c>
      <c r="AM93">
        <f t="shared" si="3"/>
        <v>95.555555555555543</v>
      </c>
      <c r="AN93">
        <f t="shared" si="3"/>
        <v>97.777777777777771</v>
      </c>
      <c r="AO93">
        <f t="shared" si="3"/>
        <v>100</v>
      </c>
      <c r="AP93">
        <f t="shared" si="3"/>
        <v>0</v>
      </c>
      <c r="AQ93">
        <f t="shared" si="3"/>
        <v>79.166666666666671</v>
      </c>
      <c r="AR93">
        <f t="shared" si="3"/>
        <v>91.666666666666671</v>
      </c>
      <c r="AS93">
        <f t="shared" si="3"/>
        <v>100</v>
      </c>
      <c r="AT93">
        <f>AVERAGE(AT88:AT89)</f>
        <v>100</v>
      </c>
      <c r="AU93">
        <f t="shared" si="3"/>
        <v>100</v>
      </c>
      <c r="AV93">
        <f t="shared" si="3"/>
        <v>100</v>
      </c>
      <c r="AW93">
        <f t="shared" si="3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32.47595264191645</v>
      </c>
      <c r="D94">
        <f t="shared" si="4"/>
        <v>16.535945694153693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0</v>
      </c>
      <c r="K94">
        <f t="shared" si="4"/>
        <v>0</v>
      </c>
      <c r="L94">
        <f t="shared" si="4"/>
        <v>0</v>
      </c>
      <c r="M94">
        <f t="shared" si="4"/>
        <v>3.6084391824351609</v>
      </c>
      <c r="N94">
        <f>STDEV(N88:N89)</f>
        <v>0</v>
      </c>
      <c r="O94">
        <f t="shared" si="4"/>
        <v>16.495721976846394</v>
      </c>
      <c r="P94">
        <f t="shared" si="4"/>
        <v>0</v>
      </c>
      <c r="Q94">
        <f t="shared" si="4"/>
        <v>0</v>
      </c>
      <c r="R94">
        <f t="shared" si="4"/>
        <v>0</v>
      </c>
      <c r="S94">
        <f t="shared" si="4"/>
        <v>57.735026918962568</v>
      </c>
      <c r="T94">
        <f t="shared" si="4"/>
        <v>0</v>
      </c>
      <c r="U94">
        <f t="shared" si="4"/>
        <v>3.8490017945975077</v>
      </c>
      <c r="V94">
        <f>STDEV(V88:V89)</f>
        <v>0</v>
      </c>
      <c r="W94">
        <f>STDEV(W88:W89)</f>
        <v>0</v>
      </c>
      <c r="X94">
        <f t="shared" si="4"/>
        <v>0</v>
      </c>
      <c r="Y94">
        <f t="shared" si="4"/>
        <v>0</v>
      </c>
      <c r="Z94">
        <f t="shared" si="4"/>
        <v>0</v>
      </c>
      <c r="AA94">
        <f t="shared" si="4"/>
        <v>9.3015372407641443</v>
      </c>
      <c r="AB94">
        <f t="shared" si="4"/>
        <v>0</v>
      </c>
      <c r="AC94">
        <f t="shared" si="4"/>
        <v>0</v>
      </c>
      <c r="AD94">
        <f>STDEV(AD88:AD89)</f>
        <v>8.8388347648318444</v>
      </c>
      <c r="AE94">
        <f>STDEV(AE88:AE89)</f>
        <v>0</v>
      </c>
      <c r="AF94">
        <f t="shared" si="4"/>
        <v>0</v>
      </c>
      <c r="AG94">
        <f t="shared" si="4"/>
        <v>20.367003088692599</v>
      </c>
      <c r="AH94">
        <f t="shared" si="4"/>
        <v>0</v>
      </c>
      <c r="AI94">
        <f t="shared" si="4"/>
        <v>21.842237370135265</v>
      </c>
      <c r="AJ94">
        <f t="shared" si="4"/>
        <v>16.535945694153693</v>
      </c>
      <c r="AK94">
        <f t="shared" si="4"/>
        <v>23.662118107501154</v>
      </c>
      <c r="AL94">
        <f>STDEV(AL88:AL89)</f>
        <v>0.29462782549439814</v>
      </c>
      <c r="AM94">
        <f t="shared" si="4"/>
        <v>3.8490017945975077</v>
      </c>
      <c r="AN94">
        <f t="shared" si="4"/>
        <v>3.8490017945975077</v>
      </c>
      <c r="AO94">
        <f t="shared" si="4"/>
        <v>0</v>
      </c>
      <c r="AP94">
        <f t="shared" si="4"/>
        <v>0</v>
      </c>
      <c r="AQ94">
        <f t="shared" si="4"/>
        <v>19.094065395649348</v>
      </c>
      <c r="AR94">
        <f t="shared" si="4"/>
        <v>9.5470326978246671</v>
      </c>
      <c r="AS94">
        <f t="shared" si="4"/>
        <v>0</v>
      </c>
      <c r="AT94">
        <f>STDEV(AT88:AT89)</f>
        <v>0</v>
      </c>
      <c r="AU94">
        <f t="shared" si="4"/>
        <v>0</v>
      </c>
      <c r="AV94">
        <f t="shared" si="4"/>
        <v>0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18.75</v>
      </c>
      <c r="D95">
        <f t="shared" si="5"/>
        <v>9.5470326978246689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2.0833333333333335</v>
      </c>
      <c r="N95">
        <f>STDEV(N88:N89)/SQRT(2)</f>
        <v>0</v>
      </c>
      <c r="O95">
        <f t="shared" si="5"/>
        <v>9.5238095238094918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33.333333333333329</v>
      </c>
      <c r="T95">
        <f t="shared" si="5"/>
        <v>0</v>
      </c>
      <c r="U95">
        <f t="shared" si="5"/>
        <v>2.2222222222222237</v>
      </c>
      <c r="V95">
        <f>STDEV(V88:V89)/SQRT(2)</f>
        <v>0</v>
      </c>
      <c r="W95">
        <f>STDEV(W88:W89)/SQRT(2)</f>
        <v>0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5.3702450298325077</v>
      </c>
      <c r="AB95">
        <f t="shared" si="5"/>
        <v>0</v>
      </c>
      <c r="AC95">
        <f t="shared" si="5"/>
        <v>0</v>
      </c>
      <c r="AD95">
        <f>STDEV(AD88:AD89)/SQRT(2)</f>
        <v>6.25</v>
      </c>
      <c r="AE95">
        <f>STDEV(AE88:AE89)/SQRT(2)</f>
        <v>0</v>
      </c>
      <c r="AF95">
        <f t="shared" si="5"/>
        <v>0</v>
      </c>
      <c r="AG95">
        <f t="shared" si="5"/>
        <v>11.758894715842612</v>
      </c>
      <c r="AH95">
        <f t="shared" si="5"/>
        <v>0</v>
      </c>
      <c r="AI95">
        <f t="shared" si="5"/>
        <v>12.6106216253513</v>
      </c>
      <c r="AJ95">
        <f t="shared" si="5"/>
        <v>9.5470326978246689</v>
      </c>
      <c r="AK95">
        <f t="shared" si="5"/>
        <v>13.66133025896251</v>
      </c>
      <c r="AL95">
        <f>STDEV(AL88:AL89)/SQRT(2)</f>
        <v>0.20833333333333567</v>
      </c>
      <c r="AM95">
        <f t="shared" si="5"/>
        <v>2.2222222222222237</v>
      </c>
      <c r="AN95">
        <f t="shared" si="5"/>
        <v>2.2222222222222237</v>
      </c>
      <c r="AO95">
        <f t="shared" si="5"/>
        <v>0</v>
      </c>
      <c r="AP95">
        <f t="shared" si="5"/>
        <v>0</v>
      </c>
      <c r="AQ95">
        <f t="shared" si="5"/>
        <v>11.023963796102469</v>
      </c>
      <c r="AR95">
        <f t="shared" si="5"/>
        <v>5.5119818980512312</v>
      </c>
      <c r="AS95">
        <f t="shared" si="5"/>
        <v>0</v>
      </c>
      <c r="AT95">
        <f>STDEV(AT88:AT89)/SQRT(2)</f>
        <v>0</v>
      </c>
      <c r="AU95">
        <f t="shared" si="5"/>
        <v>0</v>
      </c>
      <c r="AV95">
        <f t="shared" si="5"/>
        <v>0</v>
      </c>
      <c r="AW95">
        <f t="shared" si="5"/>
        <v>0</v>
      </c>
    </row>
    <row r="98" spans="1:49" s="7" customFormat="1" x14ac:dyDescent="0.25">
      <c r="A98" s="39" t="s">
        <v>1776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80.498889458397414</v>
      </c>
      <c r="C99">
        <f t="shared" ref="C99:AW99" si="6">C49/C41*100</f>
        <v>7.2639068564036222</v>
      </c>
      <c r="D99">
        <f t="shared" si="6"/>
        <v>36.108106608980229</v>
      </c>
      <c r="E99">
        <f t="shared" si="6"/>
        <v>79.312045263822682</v>
      </c>
      <c r="F99">
        <f t="shared" si="6"/>
        <v>65.094872537659327</v>
      </c>
      <c r="G99">
        <f t="shared" si="6"/>
        <v>92.903503910339325</v>
      </c>
      <c r="H99">
        <f t="shared" si="6"/>
        <v>93.165083264884814</v>
      </c>
      <c r="I99">
        <f t="shared" si="6"/>
        <v>94.41802344812379</v>
      </c>
      <c r="J99">
        <f t="shared" si="6"/>
        <v>68.880114860014345</v>
      </c>
      <c r="K99">
        <f t="shared" si="6"/>
        <v>59.93807481096961</v>
      </c>
      <c r="L99">
        <f t="shared" si="6"/>
        <v>61.458603685439904</v>
      </c>
      <c r="M99">
        <f t="shared" si="6"/>
        <v>80.718915500750938</v>
      </c>
      <c r="N99">
        <f t="shared" si="6"/>
        <v>71.628723047415903</v>
      </c>
      <c r="O99">
        <f t="shared" si="6"/>
        <v>65.103181999733721</v>
      </c>
      <c r="P99">
        <f t="shared" si="6"/>
        <v>78.760656021463504</v>
      </c>
      <c r="Q99">
        <f t="shared" si="6"/>
        <v>107.17068629648145</v>
      </c>
      <c r="R99">
        <f t="shared" si="6"/>
        <v>98.463855199344508</v>
      </c>
      <c r="S99">
        <f t="shared" si="6"/>
        <v>69.298025409459669</v>
      </c>
      <c r="T99">
        <f t="shared" si="6"/>
        <v>68.36501178180238</v>
      </c>
      <c r="U99">
        <f t="shared" si="6"/>
        <v>88.589667104164178</v>
      </c>
      <c r="V99">
        <f t="shared" si="6"/>
        <v>67.721295109930281</v>
      </c>
      <c r="W99">
        <f t="shared" si="6"/>
        <v>68.406408030508658</v>
      </c>
      <c r="X99">
        <f t="shared" si="6"/>
        <v>76.740587255583392</v>
      </c>
      <c r="Y99">
        <f t="shared" si="6"/>
        <v>92.753147535304365</v>
      </c>
      <c r="Z99">
        <f t="shared" si="6"/>
        <v>81.776655450741373</v>
      </c>
      <c r="AA99">
        <f t="shared" si="6"/>
        <v>40.028667136533173</v>
      </c>
      <c r="AB99">
        <f t="shared" si="6"/>
        <v>59.974218498227515</v>
      </c>
      <c r="AC99">
        <f t="shared" si="6"/>
        <v>60.356367700765503</v>
      </c>
      <c r="AD99">
        <f t="shared" si="6"/>
        <v>24.21800902463092</v>
      </c>
      <c r="AE99">
        <f t="shared" si="6"/>
        <v>78.926852551608931</v>
      </c>
      <c r="AF99">
        <f t="shared" si="6"/>
        <v>67.479612248038165</v>
      </c>
      <c r="AG99">
        <f t="shared" si="6"/>
        <v>87.796962222510714</v>
      </c>
      <c r="AH99">
        <f t="shared" si="6"/>
        <v>180.04185228454418</v>
      </c>
      <c r="AI99">
        <f t="shared" si="6"/>
        <v>11.484332663925281</v>
      </c>
      <c r="AJ99">
        <f t="shared" si="6"/>
        <v>13.381580349312769</v>
      </c>
      <c r="AK99">
        <f t="shared" si="6"/>
        <v>21.25695434189679</v>
      </c>
      <c r="AL99">
        <f t="shared" si="6"/>
        <v>33.339201730338772</v>
      </c>
      <c r="AM99">
        <f t="shared" si="6"/>
        <v>50.377610403905535</v>
      </c>
      <c r="AN99">
        <f t="shared" si="6"/>
        <v>64.736135472833965</v>
      </c>
      <c r="AO99">
        <f t="shared" si="6"/>
        <v>42.3560468569543</v>
      </c>
      <c r="AP99">
        <f t="shared" si="6"/>
        <v>0</v>
      </c>
      <c r="AQ99">
        <f t="shared" si="6"/>
        <v>20.505452622546819</v>
      </c>
      <c r="AR99">
        <f t="shared" si="6"/>
        <v>97.560587278661686</v>
      </c>
      <c r="AS99">
        <f t="shared" si="6"/>
        <v>107.98575110347484</v>
      </c>
      <c r="AT99">
        <f t="shared" si="6"/>
        <v>178.75034867503484</v>
      </c>
      <c r="AU99">
        <f t="shared" si="6"/>
        <v>84.674505578093303</v>
      </c>
      <c r="AV99">
        <f t="shared" si="6"/>
        <v>92.344704578718776</v>
      </c>
      <c r="AW99">
        <f t="shared" si="6"/>
        <v>109.11881314746132</v>
      </c>
    </row>
    <row r="100" spans="1:49" x14ac:dyDescent="0.25">
      <c r="A100" t="s">
        <v>1771</v>
      </c>
      <c r="B100">
        <f>B67/B59*100</f>
        <v>92.394447657605554</v>
      </c>
      <c r="C100">
        <f t="shared" ref="C100:AW100" si="7">C67/C59*100</f>
        <v>10.600739216965197</v>
      </c>
      <c r="D100">
        <f t="shared" si="7"/>
        <v>22.022366758691682</v>
      </c>
      <c r="E100">
        <f t="shared" si="7"/>
        <v>83.781705558818814</v>
      </c>
      <c r="F100">
        <f t="shared" si="7"/>
        <v>92.562393427375596</v>
      </c>
      <c r="G100">
        <f t="shared" si="7"/>
        <v>89.619527847811128</v>
      </c>
      <c r="H100">
        <f t="shared" si="7"/>
        <v>105.93005653557417</v>
      </c>
      <c r="I100">
        <f t="shared" si="7"/>
        <v>105.01848501533864</v>
      </c>
      <c r="J100">
        <f t="shared" si="7"/>
        <v>96.737073093483943</v>
      </c>
      <c r="K100">
        <f t="shared" si="7"/>
        <v>54.845790476755482</v>
      </c>
      <c r="L100">
        <f t="shared" si="7"/>
        <v>78.472436305841569</v>
      </c>
      <c r="M100">
        <f t="shared" si="7"/>
        <v>94.541286968189183</v>
      </c>
      <c r="N100">
        <f t="shared" si="7"/>
        <v>82.943427931292007</v>
      </c>
      <c r="O100">
        <f t="shared" si="7"/>
        <v>85.513590469488946</v>
      </c>
      <c r="P100">
        <f t="shared" si="7"/>
        <v>70.909813269765593</v>
      </c>
      <c r="Q100">
        <f t="shared" si="7"/>
        <v>103.99718478958373</v>
      </c>
      <c r="R100">
        <f t="shared" si="7"/>
        <v>102.20871969129759</v>
      </c>
      <c r="S100">
        <f t="shared" si="7"/>
        <v>64.964106136790448</v>
      </c>
      <c r="T100">
        <f t="shared" si="7"/>
        <v>84.926875812262494</v>
      </c>
      <c r="U100">
        <f t="shared" si="7"/>
        <v>93.375688267683188</v>
      </c>
      <c r="V100">
        <f t="shared" si="7"/>
        <v>57.157643224435404</v>
      </c>
      <c r="W100">
        <f t="shared" si="7"/>
        <v>52.964477656681588</v>
      </c>
      <c r="X100">
        <f t="shared" si="7"/>
        <v>84.663575856939673</v>
      </c>
      <c r="Y100">
        <f t="shared" si="7"/>
        <v>115.72192513368987</v>
      </c>
      <c r="Z100">
        <f t="shared" si="7"/>
        <v>127.47234217259657</v>
      </c>
      <c r="AA100">
        <f t="shared" si="7"/>
        <v>48.338683960274267</v>
      </c>
      <c r="AB100">
        <f t="shared" si="7"/>
        <v>58.269743780631558</v>
      </c>
      <c r="AC100">
        <f t="shared" si="7"/>
        <v>68.868943007783074</v>
      </c>
      <c r="AD100">
        <f t="shared" si="7"/>
        <v>52.507165531482116</v>
      </c>
      <c r="AE100">
        <f t="shared" si="7"/>
        <v>63.653006836352397</v>
      </c>
      <c r="AF100">
        <f t="shared" si="7"/>
        <v>50.267455499271755</v>
      </c>
      <c r="AG100">
        <f t="shared" si="7"/>
        <v>92.63783426873556</v>
      </c>
      <c r="AH100">
        <f t="shared" si="7"/>
        <v>142.44519255410853</v>
      </c>
      <c r="AI100">
        <f t="shared" si="7"/>
        <v>5.9362934362934361</v>
      </c>
      <c r="AJ100">
        <f t="shared" si="7"/>
        <v>16.35844201160204</v>
      </c>
      <c r="AK100">
        <f t="shared" si="7"/>
        <v>19.241659648680727</v>
      </c>
      <c r="AL100">
        <f t="shared" si="7"/>
        <v>51.807633294975062</v>
      </c>
      <c r="AM100">
        <f t="shared" si="7"/>
        <v>90.367374780744498</v>
      </c>
      <c r="AN100">
        <f t="shared" si="7"/>
        <v>71.987083381386228</v>
      </c>
      <c r="AO100">
        <f t="shared" si="7"/>
        <v>66.343568897033506</v>
      </c>
      <c r="AP100">
        <f t="shared" si="7"/>
        <v>0</v>
      </c>
      <c r="AQ100">
        <f t="shared" si="7"/>
        <v>90.880609892363623</v>
      </c>
      <c r="AR100">
        <f t="shared" si="7"/>
        <v>108.27264046731946</v>
      </c>
      <c r="AS100">
        <f t="shared" si="7"/>
        <v>123.25476315987652</v>
      </c>
      <c r="AT100">
        <f t="shared" si="7"/>
        <v>53.736520827170786</v>
      </c>
      <c r="AU100">
        <f t="shared" si="7"/>
        <v>98.641072700103294</v>
      </c>
      <c r="AV100">
        <f t="shared" si="7"/>
        <v>96.924207325162513</v>
      </c>
      <c r="AW100">
        <f t="shared" si="7"/>
        <v>89.599228461208753</v>
      </c>
    </row>
    <row r="101" spans="1:49" x14ac:dyDescent="0.25">
      <c r="A101" t="s">
        <v>1772</v>
      </c>
      <c r="B101">
        <f>B85/B77*100</f>
        <v>65.845158078167785</v>
      </c>
      <c r="C101">
        <f t="shared" ref="C101:AW101" si="8">C85/C77*100</f>
        <v>14.880696180243069</v>
      </c>
      <c r="D101">
        <f t="shared" si="8"/>
        <v>43.429192554918878</v>
      </c>
      <c r="E101">
        <f t="shared" si="8"/>
        <v>92.172699652181095</v>
      </c>
      <c r="F101">
        <f t="shared" si="8"/>
        <v>158.00513221019747</v>
      </c>
      <c r="G101">
        <f t="shared" si="8"/>
        <v>82.371997593446778</v>
      </c>
      <c r="H101">
        <f t="shared" si="8"/>
        <v>75.490134331446882</v>
      </c>
      <c r="I101">
        <f t="shared" si="8"/>
        <v>111.28941043404494</v>
      </c>
      <c r="J101">
        <f t="shared" si="8"/>
        <v>66.75038416417442</v>
      </c>
      <c r="K101">
        <f t="shared" si="8"/>
        <v>56.390703168426903</v>
      </c>
      <c r="L101">
        <f t="shared" si="8"/>
        <v>68.08957707548899</v>
      </c>
      <c r="M101">
        <f t="shared" si="8"/>
        <v>60.677503495751317</v>
      </c>
      <c r="N101" t="e">
        <f t="shared" si="8"/>
        <v>#DIV/0!</v>
      </c>
      <c r="O101">
        <f t="shared" si="8"/>
        <v>76.543690006894224</v>
      </c>
      <c r="P101">
        <f t="shared" si="8"/>
        <v>108.47277164240583</v>
      </c>
      <c r="Q101">
        <f t="shared" si="8"/>
        <v>99.372893558855139</v>
      </c>
      <c r="R101">
        <f t="shared" si="8"/>
        <v>80.968802198394314</v>
      </c>
      <c r="S101">
        <f>S85/S77*100</f>
        <v>151.55738629951472</v>
      </c>
      <c r="T101">
        <f t="shared" si="8"/>
        <v>73.912759992175793</v>
      </c>
      <c r="U101">
        <f t="shared" si="8"/>
        <v>84.198916825078001</v>
      </c>
      <c r="V101" t="e">
        <f t="shared" si="8"/>
        <v>#DIV/0!</v>
      </c>
      <c r="W101" t="e">
        <f t="shared" si="8"/>
        <v>#DIV/0!</v>
      </c>
      <c r="X101">
        <f t="shared" si="8"/>
        <v>58.695431986225053</v>
      </c>
      <c r="Y101">
        <f t="shared" si="8"/>
        <v>77.194945931969229</v>
      </c>
      <c r="Z101">
        <f t="shared" si="8"/>
        <v>139.69897209985317</v>
      </c>
      <c r="AA101">
        <f t="shared" si="8"/>
        <v>60.557305730573049</v>
      </c>
      <c r="AB101">
        <f t="shared" si="8"/>
        <v>89.072244194552255</v>
      </c>
      <c r="AC101">
        <f t="shared" si="8"/>
        <v>57.293428858762177</v>
      </c>
      <c r="AD101" t="e">
        <f t="shared" si="8"/>
        <v>#DIV/0!</v>
      </c>
      <c r="AE101" t="e">
        <f t="shared" si="8"/>
        <v>#DIV/0!</v>
      </c>
      <c r="AF101">
        <f t="shared" si="8"/>
        <v>58.119773261899091</v>
      </c>
      <c r="AG101">
        <f t="shared" si="8"/>
        <v>58.91695369307309</v>
      </c>
      <c r="AH101">
        <f t="shared" si="8"/>
        <v>131.16868412891412</v>
      </c>
      <c r="AI101">
        <f t="shared" si="8"/>
        <v>5.4823056171883735</v>
      </c>
      <c r="AJ101">
        <f t="shared" si="8"/>
        <v>18.871015787905868</v>
      </c>
      <c r="AK101">
        <f t="shared" si="8"/>
        <v>63.042596936263863</v>
      </c>
      <c r="AL101" t="e">
        <f t="shared" si="8"/>
        <v>#DIV/0!</v>
      </c>
      <c r="AM101">
        <f t="shared" si="8"/>
        <v>54.3749280202695</v>
      </c>
      <c r="AN101">
        <f t="shared" si="8"/>
        <v>67.100965243880069</v>
      </c>
      <c r="AO101">
        <f t="shared" si="8"/>
        <v>61.487942534633135</v>
      </c>
      <c r="AP101">
        <f t="shared" si="8"/>
        <v>0</v>
      </c>
      <c r="AQ101">
        <f t="shared" si="8"/>
        <v>10.619040704709354</v>
      </c>
      <c r="AR101">
        <f t="shared" si="8"/>
        <v>72.630010196878189</v>
      </c>
      <c r="AS101">
        <f t="shared" si="8"/>
        <v>92.221044781977312</v>
      </c>
      <c r="AT101" t="e">
        <f t="shared" si="8"/>
        <v>#DIV/0!</v>
      </c>
      <c r="AU101">
        <f t="shared" si="8"/>
        <v>92.784977519174817</v>
      </c>
      <c r="AV101">
        <f t="shared" si="8"/>
        <v>100.08147273409679</v>
      </c>
      <c r="AW101">
        <f t="shared" si="8"/>
        <v>106.45015560686677</v>
      </c>
    </row>
    <row r="102" spans="1:49" s="7" customFormat="1" x14ac:dyDescent="0.25">
      <c r="A102" s="7" t="s">
        <v>1777</v>
      </c>
      <c r="B102" s="7" t="s">
        <v>1644</v>
      </c>
      <c r="C102" s="7" t="s">
        <v>88</v>
      </c>
      <c r="D102" s="7" t="s">
        <v>88</v>
      </c>
      <c r="E102" s="7" t="s">
        <v>88</v>
      </c>
      <c r="F102" s="7" t="s">
        <v>88</v>
      </c>
      <c r="G102" s="7" t="s">
        <v>88</v>
      </c>
      <c r="H102" s="7" t="s">
        <v>88</v>
      </c>
      <c r="I102" s="7" t="s">
        <v>88</v>
      </c>
      <c r="J102" s="7" t="s">
        <v>1644</v>
      </c>
      <c r="K102" s="7" t="s">
        <v>93</v>
      </c>
      <c r="L102" s="7" t="s">
        <v>93</v>
      </c>
      <c r="M102" s="7" t="s">
        <v>93</v>
      </c>
      <c r="N102" s="7" t="s">
        <v>93</v>
      </c>
      <c r="O102" s="7" t="s">
        <v>93</v>
      </c>
      <c r="P102" s="7" t="s">
        <v>93</v>
      </c>
      <c r="Q102" s="7" t="s">
        <v>93</v>
      </c>
      <c r="R102" s="7" t="s">
        <v>1644</v>
      </c>
      <c r="S102" s="7" t="s">
        <v>98</v>
      </c>
      <c r="T102" s="7" t="s">
        <v>98</v>
      </c>
      <c r="U102" s="7" t="s">
        <v>98</v>
      </c>
      <c r="V102" s="7" t="s">
        <v>98</v>
      </c>
      <c r="W102" s="7" t="s">
        <v>98</v>
      </c>
      <c r="X102" s="7" t="s">
        <v>98</v>
      </c>
      <c r="Y102" s="7" t="s">
        <v>98</v>
      </c>
      <c r="Z102" s="7" t="s">
        <v>1686</v>
      </c>
      <c r="AA102" s="7" t="s">
        <v>123</v>
      </c>
      <c r="AB102" s="7" t="s">
        <v>123</v>
      </c>
      <c r="AC102" s="7" t="s">
        <v>123</v>
      </c>
      <c r="AD102" s="7" t="s">
        <v>123</v>
      </c>
      <c r="AE102" s="7" t="s">
        <v>123</v>
      </c>
      <c r="AF102" s="7" t="s">
        <v>123</v>
      </c>
      <c r="AG102" s="7" t="s">
        <v>123</v>
      </c>
      <c r="AH102" s="7" t="s">
        <v>1686</v>
      </c>
      <c r="AI102" s="7" t="s">
        <v>1054</v>
      </c>
      <c r="AJ102" s="7" t="s">
        <v>1054</v>
      </c>
      <c r="AK102" s="7" t="s">
        <v>1054</v>
      </c>
      <c r="AL102" s="7" t="s">
        <v>1054</v>
      </c>
      <c r="AM102" s="7" t="s">
        <v>1054</v>
      </c>
      <c r="AN102" s="7" t="s">
        <v>1054</v>
      </c>
      <c r="AO102" s="7" t="s">
        <v>1054</v>
      </c>
      <c r="AP102" s="7" t="s">
        <v>1794</v>
      </c>
      <c r="AQ102" s="7" t="s">
        <v>1090</v>
      </c>
      <c r="AR102" s="7" t="s">
        <v>1090</v>
      </c>
      <c r="AS102" s="7" t="s">
        <v>1090</v>
      </c>
      <c r="AT102" s="7" t="s">
        <v>1090</v>
      </c>
      <c r="AU102" s="7" t="s">
        <v>1090</v>
      </c>
      <c r="AV102" s="7" t="s">
        <v>1090</v>
      </c>
      <c r="AW102" s="7" t="s">
        <v>1090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79.579498398056913</v>
      </c>
      <c r="C104">
        <f t="shared" ref="C104:M104" si="9">AVERAGE(C99:C101)</f>
        <v>10.915114084537295</v>
      </c>
      <c r="D104">
        <f t="shared" si="9"/>
        <v>33.853221974196934</v>
      </c>
      <c r="E104">
        <f t="shared" si="9"/>
        <v>85.088816824940864</v>
      </c>
      <c r="F104">
        <f t="shared" si="9"/>
        <v>105.22079939174414</v>
      </c>
      <c r="G104">
        <f t="shared" si="9"/>
        <v>88.298343117199082</v>
      </c>
      <c r="H104">
        <f t="shared" si="9"/>
        <v>91.528424710635292</v>
      </c>
      <c r="I104">
        <f t="shared" si="9"/>
        <v>103.57530629916913</v>
      </c>
      <c r="J104">
        <f t="shared" si="9"/>
        <v>77.45585737255756</v>
      </c>
      <c r="K104">
        <f t="shared" si="9"/>
        <v>57.058189485383998</v>
      </c>
      <c r="L104">
        <f t="shared" si="9"/>
        <v>69.34020568892349</v>
      </c>
      <c r="M104">
        <f t="shared" si="9"/>
        <v>78.645901988230477</v>
      </c>
      <c r="N104">
        <f>AVERAGE(N99:N100)</f>
        <v>77.286075489353948</v>
      </c>
      <c r="O104">
        <f t="shared" ref="O104:U104" si="10">AVERAGE(O99:O101)</f>
        <v>75.720154158705625</v>
      </c>
      <c r="P104">
        <f t="shared" si="10"/>
        <v>86.047746977878319</v>
      </c>
      <c r="Q104">
        <f t="shared" si="10"/>
        <v>103.51358821497344</v>
      </c>
      <c r="R104">
        <f t="shared" si="10"/>
        <v>93.880459029678789</v>
      </c>
      <c r="S104">
        <f t="shared" si="10"/>
        <v>95.27317261525495</v>
      </c>
      <c r="T104">
        <f t="shared" si="10"/>
        <v>75.73488252874688</v>
      </c>
      <c r="U104">
        <f t="shared" si="10"/>
        <v>88.721424065641784</v>
      </c>
      <c r="V104">
        <f>AVERAGE(V99:V100)</f>
        <v>62.439469167182843</v>
      </c>
      <c r="W104">
        <f>AVERAGE(W99:W100)</f>
        <v>60.685442843595126</v>
      </c>
      <c r="X104">
        <f t="shared" ref="X104:AC104" si="11">AVERAGE(X99:X101)</f>
        <v>73.366531699582708</v>
      </c>
      <c r="Y104">
        <f t="shared" si="11"/>
        <v>95.223339533654496</v>
      </c>
      <c r="Z104">
        <f t="shared" si="11"/>
        <v>116.31598990773038</v>
      </c>
      <c r="AA104">
        <f t="shared" si="11"/>
        <v>49.641552275793494</v>
      </c>
      <c r="AB104">
        <f t="shared" si="11"/>
        <v>69.10540215780378</v>
      </c>
      <c r="AC104">
        <f t="shared" si="11"/>
        <v>62.172913189103589</v>
      </c>
      <c r="AD104">
        <f>AVERAGE(AD99:AD100)</f>
        <v>38.362587278056516</v>
      </c>
      <c r="AE104">
        <f>AVERAGE(AE99:AE100)</f>
        <v>71.289929693980667</v>
      </c>
      <c r="AF104">
        <f t="shared" ref="AF104:AK104" si="12">AVERAGE(AF99:AF101)</f>
        <v>58.622280336403009</v>
      </c>
      <c r="AG104">
        <f t="shared" si="12"/>
        <v>79.783916728106462</v>
      </c>
      <c r="AH104">
        <f t="shared" si="12"/>
        <v>151.21857632252227</v>
      </c>
      <c r="AI104">
        <f t="shared" si="12"/>
        <v>7.6343105724690306</v>
      </c>
      <c r="AJ104">
        <f t="shared" si="12"/>
        <v>16.203679382940226</v>
      </c>
      <c r="AK104">
        <f t="shared" si="12"/>
        <v>34.513736975613796</v>
      </c>
      <c r="AL104">
        <f>AVERAGE(AL99:AL100)</f>
        <v>42.573417512656917</v>
      </c>
      <c r="AM104">
        <f t="shared" ref="AM104:AS104" si="13">AVERAGE(AM99:AM101)</f>
        <v>65.039971068306514</v>
      </c>
      <c r="AN104">
        <f t="shared" si="13"/>
        <v>67.941394699366754</v>
      </c>
      <c r="AO104">
        <f t="shared" si="13"/>
        <v>56.72918609620698</v>
      </c>
      <c r="AP104">
        <f t="shared" si="13"/>
        <v>0</v>
      </c>
      <c r="AQ104">
        <f t="shared" si="13"/>
        <v>40.668367739873261</v>
      </c>
      <c r="AR104">
        <f t="shared" si="13"/>
        <v>92.82107931428645</v>
      </c>
      <c r="AS104">
        <f t="shared" si="13"/>
        <v>107.82051968177622</v>
      </c>
      <c r="AT104">
        <f>AVERAGE(AT99:AT100)</f>
        <v>116.24343475110281</v>
      </c>
      <c r="AU104">
        <f t="shared" ref="AU104:AW104" si="14">AVERAGE(AU99:AU101)</f>
        <v>92.033518599123795</v>
      </c>
      <c r="AV104">
        <f t="shared" si="14"/>
        <v>96.450128212659365</v>
      </c>
      <c r="AW104">
        <f t="shared" si="14"/>
        <v>101.72273240517895</v>
      </c>
    </row>
    <row r="105" spans="1:49" x14ac:dyDescent="0.25">
      <c r="A105" t="s">
        <v>1774</v>
      </c>
      <c r="B105">
        <f>STDEV(B99:B101)</f>
        <v>13.298501954528094</v>
      </c>
      <c r="C105">
        <f t="shared" ref="C105:M105" si="15">STDEV(C99:C101)</f>
        <v>3.8181138758501412</v>
      </c>
      <c r="D105">
        <f t="shared" si="15"/>
        <v>10.880093115623618</v>
      </c>
      <c r="E105">
        <f t="shared" si="15"/>
        <v>6.5292046009233022</v>
      </c>
      <c r="F105">
        <f t="shared" si="15"/>
        <v>47.731074985523712</v>
      </c>
      <c r="G105">
        <f t="shared" si="15"/>
        <v>5.3886272041206125</v>
      </c>
      <c r="H105">
        <f t="shared" si="15"/>
        <v>15.285817098399701</v>
      </c>
      <c r="I105">
        <f t="shared" si="15"/>
        <v>8.527778040749002</v>
      </c>
      <c r="J105">
        <f t="shared" si="15"/>
        <v>16.731942444524336</v>
      </c>
      <c r="K105">
        <f t="shared" si="15"/>
        <v>2.6109372689925676</v>
      </c>
      <c r="L105">
        <f t="shared" si="15"/>
        <v>8.5755862222542554</v>
      </c>
      <c r="M105">
        <f t="shared" si="15"/>
        <v>17.026802299150482</v>
      </c>
      <c r="N105">
        <f>STDEV(N99:N100)</f>
        <v>8.0007045505133405</v>
      </c>
      <c r="O105">
        <f t="shared" ref="O105:U105" si="16">STDEV(O99:O101)</f>
        <v>10.230095402561147</v>
      </c>
      <c r="P105">
        <f t="shared" si="16"/>
        <v>19.813385157046508</v>
      </c>
      <c r="Q105">
        <f t="shared" si="16"/>
        <v>3.9213253027484862</v>
      </c>
      <c r="R105">
        <f t="shared" si="16"/>
        <v>11.337511372096362</v>
      </c>
      <c r="S105">
        <f t="shared" si="16"/>
        <v>48.79170264099281</v>
      </c>
      <c r="T105">
        <f t="shared" si="16"/>
        <v>8.4299426418316958</v>
      </c>
      <c r="U105">
        <f t="shared" si="16"/>
        <v>4.5898042932272052</v>
      </c>
      <c r="V105">
        <f>STDEV(V99:V100)</f>
        <v>7.4696298823274869</v>
      </c>
      <c r="W105">
        <f>STDEV(W99:W100)</f>
        <v>10.919093681943613</v>
      </c>
      <c r="X105">
        <f t="shared" ref="X105:AC105" si="17">STDEV(X99:X101)</f>
        <v>13.308805813962646</v>
      </c>
      <c r="Y105">
        <f t="shared" si="17"/>
        <v>19.381909554633324</v>
      </c>
      <c r="Z105">
        <f t="shared" si="17"/>
        <v>30.530261027271369</v>
      </c>
      <c r="AA105">
        <f t="shared" si="17"/>
        <v>10.326148847312998</v>
      </c>
      <c r="AB105">
        <f t="shared" si="17"/>
        <v>17.312781238324483</v>
      </c>
      <c r="AC105">
        <f t="shared" si="17"/>
        <v>5.9977504188609601</v>
      </c>
      <c r="AD105">
        <f>STDEV(AD99:AD100)</f>
        <v>20.003454400042031</v>
      </c>
      <c r="AE105">
        <f>STDEV(AE99:AE100)</f>
        <v>10.800239880054928</v>
      </c>
      <c r="AF105">
        <f t="shared" ref="AF105:AK105" si="18">STDEV(AF99:AF101)</f>
        <v>8.6170743298390189</v>
      </c>
      <c r="AG105">
        <f t="shared" si="18"/>
        <v>18.232693719554081</v>
      </c>
      <c r="AH105">
        <f t="shared" si="18"/>
        <v>25.590541972631662</v>
      </c>
      <c r="AI105">
        <f t="shared" si="18"/>
        <v>3.3419348906733362</v>
      </c>
      <c r="AJ105">
        <f t="shared" si="18"/>
        <v>2.74798816628515</v>
      </c>
      <c r="AK105">
        <f t="shared" si="18"/>
        <v>24.727257048971552</v>
      </c>
      <c r="AL105">
        <f>STDEV(AL99:AL100)</f>
        <v>13.059153197233988</v>
      </c>
      <c r="AM105">
        <f t="shared" ref="AM105:AS105" si="19">STDEV(AM99:AM101)</f>
        <v>22.025046450374081</v>
      </c>
      <c r="AN105">
        <f t="shared" si="19"/>
        <v>3.6978105204799019</v>
      </c>
      <c r="AO105">
        <f t="shared" si="19"/>
        <v>12.682059199357866</v>
      </c>
      <c r="AP105">
        <f t="shared" si="19"/>
        <v>0</v>
      </c>
      <c r="AQ105">
        <f t="shared" si="19"/>
        <v>43.765137171469455</v>
      </c>
      <c r="AR105">
        <f t="shared" si="19"/>
        <v>18.287877814473912</v>
      </c>
      <c r="AS105">
        <f t="shared" si="19"/>
        <v>15.517518975555491</v>
      </c>
      <c r="AT105">
        <f>STDEV(AT99:AT100)</f>
        <v>88.398125413312343</v>
      </c>
      <c r="AU105">
        <f t="shared" ref="AU105:AW105" si="20">STDEV(AU99:AU101)</f>
        <v>7.0135416997973135</v>
      </c>
      <c r="AV105">
        <f t="shared" si="20"/>
        <v>3.8901103616994814</v>
      </c>
      <c r="AW105">
        <f t="shared" si="20"/>
        <v>10.583711266698405</v>
      </c>
    </row>
    <row r="106" spans="1:49" x14ac:dyDescent="0.25">
      <c r="A106" t="s">
        <v>1775</v>
      </c>
      <c r="B106">
        <f>STDEV(B99:B101)/SQRT(3)</f>
        <v>7.6778936832655598</v>
      </c>
      <c r="C106">
        <f t="shared" ref="C106:M106" si="21">STDEV(C99:C101)/SQRT(3)</f>
        <v>2.2043890740187244</v>
      </c>
      <c r="D106">
        <f t="shared" si="21"/>
        <v>6.2816246891134906</v>
      </c>
      <c r="E106">
        <f t="shared" si="21"/>
        <v>3.7696380339372118</v>
      </c>
      <c r="F106">
        <f t="shared" si="21"/>
        <v>27.557548991602328</v>
      </c>
      <c r="G106">
        <f t="shared" si="21"/>
        <v>3.1111253668615761</v>
      </c>
      <c r="H106">
        <f t="shared" si="21"/>
        <v>8.8252706165444526</v>
      </c>
      <c r="I106">
        <f t="shared" si="21"/>
        <v>4.923514947415816</v>
      </c>
      <c r="J106">
        <f t="shared" si="21"/>
        <v>9.6601914744114499</v>
      </c>
      <c r="K106">
        <f t="shared" si="21"/>
        <v>1.5074253350900852</v>
      </c>
      <c r="L106">
        <f t="shared" si="21"/>
        <v>4.9511170138773402</v>
      </c>
      <c r="M106">
        <f t="shared" si="21"/>
        <v>9.8304288908530708</v>
      </c>
      <c r="N106">
        <f>STDEV(N99:N100)/SQRT(2)</f>
        <v>5.657352441938051</v>
      </c>
      <c r="O106">
        <f t="shared" ref="O106:U106" si="22">STDEV(O99:O101)/SQRT(3)</f>
        <v>5.9063483345042318</v>
      </c>
      <c r="P106">
        <f t="shared" si="22"/>
        <v>11.439263253978538</v>
      </c>
      <c r="Q106">
        <f t="shared" si="22"/>
        <v>2.2639782191219293</v>
      </c>
      <c r="R106">
        <f t="shared" si="22"/>
        <v>6.545715242620278</v>
      </c>
      <c r="S106">
        <f t="shared" si="22"/>
        <v>28.169902653997376</v>
      </c>
      <c r="T106">
        <f t="shared" si="22"/>
        <v>4.8670296535146349</v>
      </c>
      <c r="U106">
        <f t="shared" si="22"/>
        <v>2.6499247442224272</v>
      </c>
      <c r="V106">
        <f>STDEV(V99:V100)/SQRT(2)</f>
        <v>5.2818259427474388</v>
      </c>
      <c r="W106">
        <f>STDEV(W99:W100)/SQRT(2)</f>
        <v>7.7209651869135154</v>
      </c>
      <c r="X106">
        <f t="shared" ref="X106:AC106" si="23">STDEV(X99:X101)/SQRT(3)</f>
        <v>7.6838426192837908</v>
      </c>
      <c r="Y106">
        <f t="shared" si="23"/>
        <v>11.190150698776531</v>
      </c>
      <c r="Z106">
        <f t="shared" si="23"/>
        <v>17.626654422524666</v>
      </c>
      <c r="AA106">
        <f t="shared" si="23"/>
        <v>5.9618048166883035</v>
      </c>
      <c r="AB106">
        <f t="shared" si="23"/>
        <v>9.9955389083677435</v>
      </c>
      <c r="AC106">
        <f t="shared" si="23"/>
        <v>3.462802818861566</v>
      </c>
      <c r="AD106">
        <f>STDEV(AD99:AD100)/SQRT(2)</f>
        <v>14.144578253425601</v>
      </c>
      <c r="AE106">
        <f>STDEV(AE99:AE100)/SQRT(2)</f>
        <v>7.6369228576282238</v>
      </c>
      <c r="AF106">
        <f t="shared" ref="AF106:AK106" si="24">STDEV(AF99:AF101)/SQRT(3)</f>
        <v>4.9750701839595717</v>
      </c>
      <c r="AG106">
        <f t="shared" si="24"/>
        <v>10.526650627036549</v>
      </c>
      <c r="AH106">
        <f t="shared" si="24"/>
        <v>14.774706296607308</v>
      </c>
      <c r="AI106">
        <f t="shared" si="24"/>
        <v>1.9294670087444532</v>
      </c>
      <c r="AJ106">
        <f t="shared" si="24"/>
        <v>1.5865517075346376</v>
      </c>
      <c r="AK106">
        <f t="shared" si="24"/>
        <v>14.276288513544797</v>
      </c>
      <c r="AL106">
        <f>STDEV(AL99:AL100)/SQRT(2)</f>
        <v>9.2342157823181346</v>
      </c>
      <c r="AM106">
        <f t="shared" ref="AM106:AS106" si="25">STDEV(AM99:AM101)/SQRT(3)</f>
        <v>12.716166497037488</v>
      </c>
      <c r="AN106">
        <f t="shared" si="25"/>
        <v>2.1349318994113018</v>
      </c>
      <c r="AO106">
        <f t="shared" si="25"/>
        <v>7.3219902926280342</v>
      </c>
      <c r="AP106">
        <f t="shared" si="25"/>
        <v>0</v>
      </c>
      <c r="AQ106">
        <f t="shared" si="25"/>
        <v>25.267813727068788</v>
      </c>
      <c r="AR106">
        <f t="shared" si="25"/>
        <v>10.558511179093498</v>
      </c>
      <c r="AS106">
        <f t="shared" si="25"/>
        <v>8.9590437576920898</v>
      </c>
      <c r="AT106">
        <f>STDEV(AT99:AT100)/SQRT(2)</f>
        <v>62.506913923932032</v>
      </c>
      <c r="AU106">
        <f t="shared" ref="AU106:AW106" si="26">STDEV(AU99:AU101)/SQRT(3)</f>
        <v>4.0492701883506443</v>
      </c>
      <c r="AV106">
        <f t="shared" si="26"/>
        <v>2.2459562645045481</v>
      </c>
      <c r="AW106">
        <f t="shared" si="26"/>
        <v>6.1105085488535993</v>
      </c>
    </row>
    <row r="108" spans="1:49" x14ac:dyDescent="0.25">
      <c r="A108" t="s">
        <v>1773</v>
      </c>
      <c r="B108" s="165">
        <f>AVERAGE(B99:B101,J99:J101,R99:R101,)</f>
        <v>75.274744440087986</v>
      </c>
    </row>
    <row r="109" spans="1:49" x14ac:dyDescent="0.25">
      <c r="A109" t="s">
        <v>1774</v>
      </c>
      <c r="B109" s="165">
        <f>STDEV(B99:B101,J99:J101,R99:R101)</f>
        <v>14.359183900971006</v>
      </c>
    </row>
    <row r="110" spans="1:49" x14ac:dyDescent="0.25">
      <c r="A110" t="s">
        <v>1775</v>
      </c>
      <c r="B110" s="165">
        <f>STDEV(B99:B101,J99:J101,R99:R101)/SQRT(3)</f>
        <v>8.2902786905689521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86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91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96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121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1052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1088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1862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0.24349999999999999</v>
      </c>
      <c r="C128">
        <v>0.24679999999999999</v>
      </c>
      <c r="D128">
        <v>0.1928</v>
      </c>
      <c r="E128">
        <v>0.20630000000000001</v>
      </c>
      <c r="F128">
        <v>0.21970000000000001</v>
      </c>
      <c r="G128">
        <v>0.24249999999999999</v>
      </c>
      <c r="H128">
        <v>0.2321</v>
      </c>
      <c r="I128">
        <v>0.2233</v>
      </c>
      <c r="K128" t="s">
        <v>1658</v>
      </c>
      <c r="L128">
        <f>B128-$F$134</f>
        <v>0.16583333333333333</v>
      </c>
      <c r="M128">
        <f t="shared" ref="M128:S128" si="27">C128-$F$134</f>
        <v>0.16913333333333333</v>
      </c>
      <c r="N128">
        <f t="shared" si="27"/>
        <v>0.11513333333333334</v>
      </c>
      <c r="O128">
        <f t="shared" si="27"/>
        <v>0.12863333333333335</v>
      </c>
      <c r="P128">
        <f t="shared" si="27"/>
        <v>0.14203333333333334</v>
      </c>
      <c r="Q128">
        <f t="shared" si="27"/>
        <v>0.16483333333333333</v>
      </c>
      <c r="R128">
        <f t="shared" si="27"/>
        <v>0.15443333333333334</v>
      </c>
      <c r="S128">
        <f t="shared" si="27"/>
        <v>0.14563333333333334</v>
      </c>
      <c r="U128" t="s">
        <v>1658</v>
      </c>
      <c r="V128">
        <f>L128/$L$133*100</f>
        <v>7.2251187243127051</v>
      </c>
      <c r="W128">
        <f t="shared" ref="W128:AC128" si="28">M128/$L$133*100</f>
        <v>7.3688949562136026</v>
      </c>
      <c r="X128">
        <f t="shared" si="28"/>
        <v>5.0161929796534848</v>
      </c>
      <c r="Y128">
        <f t="shared" si="28"/>
        <v>5.6043684737935147</v>
      </c>
      <c r="Z128">
        <f t="shared" si="28"/>
        <v>6.188187112421395</v>
      </c>
      <c r="AA128">
        <f t="shared" si="28"/>
        <v>7.1815501691912225</v>
      </c>
      <c r="AB128">
        <f t="shared" si="28"/>
        <v>6.7284371959277918</v>
      </c>
      <c r="AC128">
        <f t="shared" si="28"/>
        <v>6.3450339108587359</v>
      </c>
    </row>
    <row r="129" spans="1:29" x14ac:dyDescent="0.25">
      <c r="A129" t="s">
        <v>1659</v>
      </c>
      <c r="B129">
        <v>0.2868</v>
      </c>
      <c r="C129">
        <v>0.28639999999999999</v>
      </c>
      <c r="D129">
        <v>0.26490000000000002</v>
      </c>
      <c r="E129">
        <v>0.30170000000000002</v>
      </c>
      <c r="F129">
        <v>0.28720000000000001</v>
      </c>
      <c r="G129">
        <v>0.26190000000000002</v>
      </c>
      <c r="H129">
        <v>0.26090000000000002</v>
      </c>
      <c r="I129">
        <v>0.23699999999999999</v>
      </c>
      <c r="K129" t="s">
        <v>1659</v>
      </c>
      <c r="L129">
        <f t="shared" ref="L129:L133" si="29">B129-$F$134</f>
        <v>0.20913333333333334</v>
      </c>
      <c r="M129">
        <f t="shared" ref="M129:M133" si="30">C129-$F$134</f>
        <v>0.20873333333333333</v>
      </c>
      <c r="N129">
        <f t="shared" ref="N129:N133" si="31">D129-$F$134</f>
        <v>0.18723333333333336</v>
      </c>
      <c r="O129">
        <f t="shared" ref="O129:O133" si="32">E129-$F$134</f>
        <v>0.22403333333333336</v>
      </c>
      <c r="P129">
        <f t="shared" ref="P129:P133" si="33">F129-$F$134</f>
        <v>0.20953333333333335</v>
      </c>
      <c r="Q129">
        <f t="shared" ref="Q129:Q133" si="34">G129-$F$134</f>
        <v>0.18423333333333336</v>
      </c>
      <c r="R129">
        <f t="shared" ref="R129:R133" si="35">H129-$F$134</f>
        <v>0.18323333333333336</v>
      </c>
      <c r="S129">
        <f t="shared" ref="S129:S133" si="36">I129-$F$134</f>
        <v>0.15933333333333333</v>
      </c>
      <c r="U129" t="s">
        <v>1659</v>
      </c>
      <c r="V129">
        <f t="shared" ref="V129:V133" si="37">L129/$L$133*100</f>
        <v>9.1116371610729487</v>
      </c>
      <c r="W129">
        <f t="shared" ref="W129:W133" si="38">M129/$L$133*100</f>
        <v>9.0942097390243539</v>
      </c>
      <c r="X129">
        <f t="shared" ref="X129:X133" si="39">N129/$L$133*100</f>
        <v>8.157485803912456</v>
      </c>
      <c r="Y129">
        <f t="shared" ref="Y129:Y133" si="40">O129/$L$133*100</f>
        <v>9.7608086323830552</v>
      </c>
      <c r="Z129">
        <f t="shared" ref="Z129:Z133" si="41">P129/$L$133*100</f>
        <v>9.1290645831215418</v>
      </c>
      <c r="AA129">
        <f t="shared" ref="AA129:AA133" si="42">Q129/$L$133*100</f>
        <v>8.0267801385480055</v>
      </c>
      <c r="AB129">
        <f t="shared" ref="AB129:AB133" si="43">R129/$L$133*100</f>
        <v>7.983211583426522</v>
      </c>
      <c r="AC129">
        <f t="shared" ref="AC129:AC133" si="44">S129/$L$133*100</f>
        <v>6.9419231160230614</v>
      </c>
    </row>
    <row r="130" spans="1:29" x14ac:dyDescent="0.25">
      <c r="A130" t="s">
        <v>1660</v>
      </c>
      <c r="B130">
        <v>0.23069999999999999</v>
      </c>
      <c r="C130">
        <v>0.25600000000000001</v>
      </c>
      <c r="D130">
        <v>0.23130000000000001</v>
      </c>
      <c r="E130">
        <v>0.34699999999999998</v>
      </c>
      <c r="F130">
        <v>0.24829999999999999</v>
      </c>
      <c r="G130">
        <v>0.246</v>
      </c>
      <c r="H130">
        <v>0.2399</v>
      </c>
      <c r="I130">
        <v>0.22320000000000001</v>
      </c>
      <c r="K130" t="s">
        <v>1660</v>
      </c>
      <c r="L130">
        <f t="shared" si="29"/>
        <v>0.15303333333333333</v>
      </c>
      <c r="M130">
        <f t="shared" si="30"/>
        <v>0.17833333333333334</v>
      </c>
      <c r="N130">
        <f t="shared" si="31"/>
        <v>0.15363333333333334</v>
      </c>
      <c r="O130">
        <f t="shared" si="32"/>
        <v>0.26933333333333331</v>
      </c>
      <c r="P130">
        <f t="shared" si="33"/>
        <v>0.17063333333333333</v>
      </c>
      <c r="Q130">
        <f t="shared" si="34"/>
        <v>0.16833333333333333</v>
      </c>
      <c r="R130">
        <f t="shared" si="35"/>
        <v>0.16223333333333334</v>
      </c>
      <c r="S130">
        <f t="shared" si="36"/>
        <v>0.14553333333333335</v>
      </c>
      <c r="U130" t="s">
        <v>1660</v>
      </c>
      <c r="V130">
        <f t="shared" si="37"/>
        <v>6.6674412187577152</v>
      </c>
      <c r="W130">
        <f t="shared" si="38"/>
        <v>7.7697256633312524</v>
      </c>
      <c r="X130">
        <f t="shared" si="39"/>
        <v>6.6935823518306057</v>
      </c>
      <c r="Y130">
        <f t="shared" si="40"/>
        <v>11.734464179386263</v>
      </c>
      <c r="Z130">
        <f t="shared" si="41"/>
        <v>7.4342477888958269</v>
      </c>
      <c r="AA130">
        <f t="shared" si="42"/>
        <v>7.3340401121164147</v>
      </c>
      <c r="AB130">
        <f t="shared" si="43"/>
        <v>7.068271925875365</v>
      </c>
      <c r="AC130">
        <f t="shared" si="44"/>
        <v>6.340677055346589</v>
      </c>
    </row>
    <row r="131" spans="1:29" x14ac:dyDescent="0.25">
      <c r="A131" t="s">
        <v>1661</v>
      </c>
      <c r="B131">
        <v>0.21820000000000001</v>
      </c>
      <c r="C131">
        <v>0.2354</v>
      </c>
      <c r="D131">
        <v>0.26279999999999998</v>
      </c>
      <c r="E131">
        <v>0.25180000000000002</v>
      </c>
      <c r="F131">
        <v>0.23069999999999999</v>
      </c>
      <c r="G131">
        <v>0.25700000000000001</v>
      </c>
      <c r="H131">
        <v>0.2457</v>
      </c>
      <c r="I131">
        <v>0.16200000000000001</v>
      </c>
      <c r="K131" t="s">
        <v>1661</v>
      </c>
      <c r="L131">
        <f t="shared" si="29"/>
        <v>0.14053333333333334</v>
      </c>
      <c r="M131">
        <f t="shared" si="30"/>
        <v>0.15773333333333334</v>
      </c>
      <c r="N131">
        <f t="shared" si="31"/>
        <v>0.18513333333333332</v>
      </c>
      <c r="O131">
        <f t="shared" si="32"/>
        <v>0.17413333333333336</v>
      </c>
      <c r="P131">
        <f t="shared" si="33"/>
        <v>0.15303333333333333</v>
      </c>
      <c r="Q131">
        <f t="shared" si="34"/>
        <v>0.17933333333333334</v>
      </c>
      <c r="R131">
        <f t="shared" si="35"/>
        <v>0.16803333333333334</v>
      </c>
      <c r="S131">
        <f t="shared" si="36"/>
        <v>8.4333333333333343E-2</v>
      </c>
      <c r="U131" t="s">
        <v>1661</v>
      </c>
      <c r="V131">
        <f t="shared" si="37"/>
        <v>6.1228342797391697</v>
      </c>
      <c r="W131">
        <f t="shared" si="38"/>
        <v>6.8722134278286884</v>
      </c>
      <c r="X131">
        <f t="shared" si="39"/>
        <v>8.0659918381573394</v>
      </c>
      <c r="Y131">
        <f t="shared" si="40"/>
        <v>7.586737731821021</v>
      </c>
      <c r="Z131">
        <f t="shared" si="41"/>
        <v>6.6674412187577152</v>
      </c>
      <c r="AA131">
        <f t="shared" si="42"/>
        <v>7.813294218452735</v>
      </c>
      <c r="AB131">
        <f t="shared" si="43"/>
        <v>7.3209695455799695</v>
      </c>
      <c r="AC131">
        <f t="shared" si="44"/>
        <v>3.6742814819117884</v>
      </c>
    </row>
    <row r="132" spans="1:29" x14ac:dyDescent="0.25">
      <c r="A132" t="s">
        <v>1662</v>
      </c>
      <c r="B132">
        <v>0.2581</v>
      </c>
      <c r="C132">
        <v>0.24410000000000001</v>
      </c>
      <c r="D132">
        <v>0.25669999999999998</v>
      </c>
      <c r="E132">
        <v>0.2429</v>
      </c>
      <c r="F132">
        <v>0.22869999999999999</v>
      </c>
      <c r="G132">
        <v>0.26079999999999998</v>
      </c>
      <c r="H132">
        <v>0.2296</v>
      </c>
      <c r="I132">
        <v>0.215</v>
      </c>
      <c r="K132" t="s">
        <v>1662</v>
      </c>
      <c r="L132">
        <f t="shared" si="29"/>
        <v>0.18043333333333333</v>
      </c>
      <c r="M132">
        <f t="shared" si="30"/>
        <v>0.16643333333333335</v>
      </c>
      <c r="N132">
        <f t="shared" si="31"/>
        <v>0.17903333333333332</v>
      </c>
      <c r="O132">
        <f t="shared" si="32"/>
        <v>0.16523333333333334</v>
      </c>
      <c r="P132">
        <f t="shared" si="33"/>
        <v>0.15103333333333332</v>
      </c>
      <c r="Q132">
        <f t="shared" si="34"/>
        <v>0.18313333333333331</v>
      </c>
      <c r="R132">
        <f t="shared" si="35"/>
        <v>0.15193333333333334</v>
      </c>
      <c r="S132">
        <f t="shared" si="36"/>
        <v>0.13733333333333334</v>
      </c>
      <c r="U132" t="s">
        <v>1662</v>
      </c>
      <c r="V132">
        <f t="shared" si="37"/>
        <v>7.8612196290863672</v>
      </c>
      <c r="W132">
        <f t="shared" si="38"/>
        <v>7.2512598573855964</v>
      </c>
      <c r="X132">
        <f t="shared" si="39"/>
        <v>7.8002236519162897</v>
      </c>
      <c r="Y132">
        <f t="shared" si="40"/>
        <v>7.1989775912398164</v>
      </c>
      <c r="Z132">
        <f t="shared" si="41"/>
        <v>6.5803041085147482</v>
      </c>
      <c r="AA132">
        <f t="shared" si="42"/>
        <v>7.9788547279143724</v>
      </c>
      <c r="AB132">
        <f t="shared" si="43"/>
        <v>6.6195158081240821</v>
      </c>
      <c r="AC132">
        <f t="shared" si="44"/>
        <v>5.9834149033504218</v>
      </c>
    </row>
    <row r="133" spans="1:29" x14ac:dyDescent="0.25">
      <c r="A133" t="s">
        <v>1663</v>
      </c>
      <c r="B133">
        <v>2.3729</v>
      </c>
      <c r="C133">
        <v>0.25769999999999998</v>
      </c>
      <c r="D133">
        <v>0.26440000000000002</v>
      </c>
      <c r="E133">
        <v>0.24660000000000001</v>
      </c>
      <c r="F133">
        <v>0.22009999999999999</v>
      </c>
      <c r="G133">
        <v>0.30220000000000002</v>
      </c>
      <c r="H133">
        <v>0.23519999999999999</v>
      </c>
      <c r="I133">
        <v>0.2215</v>
      </c>
      <c r="K133" t="s">
        <v>1663</v>
      </c>
      <c r="L133">
        <f t="shared" si="29"/>
        <v>2.2952333333333335</v>
      </c>
      <c r="M133">
        <f t="shared" si="30"/>
        <v>0.18003333333333332</v>
      </c>
      <c r="N133">
        <f t="shared" si="31"/>
        <v>0.18673333333333336</v>
      </c>
      <c r="O133">
        <f t="shared" si="32"/>
        <v>0.16893333333333335</v>
      </c>
      <c r="P133">
        <f t="shared" si="33"/>
        <v>0.14243333333333333</v>
      </c>
      <c r="Q133">
        <f t="shared" si="34"/>
        <v>0.22453333333333336</v>
      </c>
      <c r="R133">
        <f t="shared" si="35"/>
        <v>0.15753333333333333</v>
      </c>
      <c r="S133">
        <f t="shared" si="36"/>
        <v>0.14383333333333334</v>
      </c>
      <c r="U133" t="s">
        <v>1663</v>
      </c>
      <c r="V133">
        <f t="shared" si="37"/>
        <v>100</v>
      </c>
      <c r="W133">
        <f t="shared" si="38"/>
        <v>7.8437922070377724</v>
      </c>
      <c r="X133">
        <f t="shared" si="39"/>
        <v>8.1357015263517152</v>
      </c>
      <c r="Y133">
        <f t="shared" si="40"/>
        <v>7.3601812451893052</v>
      </c>
      <c r="Z133">
        <f t="shared" si="41"/>
        <v>6.205614534469988</v>
      </c>
      <c r="AA133">
        <f t="shared" si="42"/>
        <v>9.7825929099437978</v>
      </c>
      <c r="AB133">
        <f t="shared" si="43"/>
        <v>6.8634997168043919</v>
      </c>
      <c r="AC133">
        <f t="shared" si="44"/>
        <v>6.2666105116400654</v>
      </c>
    </row>
    <row r="134" spans="1:29" x14ac:dyDescent="0.25">
      <c r="A134" t="s">
        <v>1664</v>
      </c>
      <c r="B134">
        <v>7.8399999999999997E-2</v>
      </c>
      <c r="C134">
        <v>7.7499999999999999E-2</v>
      </c>
      <c r="D134">
        <v>7.7100000000000002E-2</v>
      </c>
      <c r="E134">
        <v>4</v>
      </c>
      <c r="F134">
        <f>AVERAGE(B134:D134)</f>
        <v>7.7666666666666662E-2</v>
      </c>
      <c r="G134" t="s">
        <v>1808</v>
      </c>
    </row>
    <row r="135" spans="1:29" x14ac:dyDescent="0.25">
      <c r="A135" t="s">
        <v>1665</v>
      </c>
    </row>
    <row r="138" spans="1:29" x14ac:dyDescent="0.25">
      <c r="A138" s="7" t="s">
        <v>1863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0.2412</v>
      </c>
      <c r="C141">
        <v>0.23499999999999999</v>
      </c>
      <c r="D141">
        <v>0.18490000000000001</v>
      </c>
      <c r="E141">
        <v>0.22919999999999999</v>
      </c>
      <c r="F141">
        <v>0.2329</v>
      </c>
      <c r="G141">
        <v>0.254</v>
      </c>
      <c r="H141">
        <v>0.24410000000000001</v>
      </c>
      <c r="I141">
        <v>0.23</v>
      </c>
      <c r="K141" t="s">
        <v>1658</v>
      </c>
      <c r="L141">
        <f>B141-$F$147</f>
        <v>0.16543333333333332</v>
      </c>
      <c r="M141">
        <f t="shared" ref="M141:S141" si="45">C141-$F$147</f>
        <v>0.15923333333333334</v>
      </c>
      <c r="N141">
        <f t="shared" si="45"/>
        <v>0.10913333333333335</v>
      </c>
      <c r="O141">
        <f t="shared" si="45"/>
        <v>0.15343333333333331</v>
      </c>
      <c r="P141">
        <f t="shared" si="45"/>
        <v>0.15713333333333335</v>
      </c>
      <c r="Q141">
        <f t="shared" si="45"/>
        <v>0.17823333333333335</v>
      </c>
      <c r="R141">
        <f t="shared" si="45"/>
        <v>0.16833333333333333</v>
      </c>
      <c r="S141">
        <f t="shared" si="45"/>
        <v>0.15423333333333333</v>
      </c>
      <c r="U141" t="s">
        <v>1658</v>
      </c>
      <c r="V141">
        <f>L141/$L$146*100</f>
        <v>7.0600452366388318</v>
      </c>
      <c r="W141">
        <f t="shared" ref="W141:AC141" si="46">M141/$L$146*100</f>
        <v>6.7954535755437639</v>
      </c>
      <c r="X141">
        <f t="shared" si="46"/>
        <v>4.6573822495981343</v>
      </c>
      <c r="Y141">
        <f t="shared" si="46"/>
        <v>6.5479323441967638</v>
      </c>
      <c r="Z141">
        <f t="shared" si="46"/>
        <v>6.7058338193664024</v>
      </c>
      <c r="AA141">
        <f t="shared" si="46"/>
        <v>7.6062989885770369</v>
      </c>
      <c r="AB141">
        <f t="shared" si="46"/>
        <v>7.1838058523123323</v>
      </c>
      <c r="AC141">
        <f t="shared" si="46"/>
        <v>6.5820732036929019</v>
      </c>
    </row>
    <row r="142" spans="1:29" x14ac:dyDescent="0.25">
      <c r="A142" t="s">
        <v>1659</v>
      </c>
      <c r="B142">
        <v>0.31830000000000003</v>
      </c>
      <c r="C142">
        <v>0.26929999999999998</v>
      </c>
      <c r="D142">
        <v>0.28710000000000002</v>
      </c>
      <c r="E142">
        <v>0.2949</v>
      </c>
      <c r="F142">
        <v>0.3145</v>
      </c>
      <c r="G142">
        <v>0.28360000000000002</v>
      </c>
      <c r="H142">
        <v>0.27029999999999998</v>
      </c>
      <c r="I142">
        <v>0.2515</v>
      </c>
      <c r="K142" t="s">
        <v>1659</v>
      </c>
      <c r="L142">
        <f t="shared" ref="L142:L146" si="47">B142-$F$147</f>
        <v>0.24253333333333338</v>
      </c>
      <c r="M142">
        <f t="shared" ref="M142:M146" si="48">C142-$F$147</f>
        <v>0.19353333333333333</v>
      </c>
      <c r="N142">
        <f t="shared" ref="N142:N146" si="49">D142-$F$147</f>
        <v>0.21133333333333337</v>
      </c>
      <c r="O142">
        <f t="shared" ref="O142:O146" si="50">E142-$F$147</f>
        <v>0.21913333333333335</v>
      </c>
      <c r="P142">
        <f t="shared" ref="P142:P146" si="51">F142-$F$147</f>
        <v>0.23873333333333335</v>
      </c>
      <c r="Q142">
        <f t="shared" ref="Q142:Q146" si="52">G142-$F$147</f>
        <v>0.20783333333333337</v>
      </c>
      <c r="R142">
        <f t="shared" ref="R142:R146" si="53">H142-$F$147</f>
        <v>0.19453333333333334</v>
      </c>
      <c r="S142">
        <f t="shared" ref="S142:S146" si="54">I142-$F$147</f>
        <v>0.17573333333333335</v>
      </c>
      <c r="U142" t="s">
        <v>1659</v>
      </c>
      <c r="V142">
        <f t="shared" ref="V142:V146" si="55">L142/$L$146*100</f>
        <v>10.350370570579114</v>
      </c>
      <c r="W142">
        <f t="shared" ref="W142:W146" si="56">M142/$L$146*100</f>
        <v>8.2592429264406722</v>
      </c>
      <c r="X142">
        <f t="shared" ref="X142:X146" si="57">N142/$L$146*100</f>
        <v>9.0188770502297402</v>
      </c>
      <c r="Y142">
        <f t="shared" ref="Y142:Y146" si="58">O142/$L$146*100</f>
        <v>9.3517504303170842</v>
      </c>
      <c r="Z142">
        <f t="shared" ref="Z142:Z146" si="59">P142/$L$146*100</f>
        <v>10.18820148797246</v>
      </c>
      <c r="AA142">
        <f t="shared" ref="AA142:AA146" si="60">Q142/$L$146*100</f>
        <v>8.8695107899341377</v>
      </c>
      <c r="AB142">
        <f t="shared" ref="AB142:AB146" si="61">R142/$L$146*100</f>
        <v>8.3019190008108446</v>
      </c>
      <c r="AC142">
        <f t="shared" ref="AC142:AC146" si="62">S142/$L$146*100</f>
        <v>7.4996088026516068</v>
      </c>
    </row>
    <row r="143" spans="1:29" x14ac:dyDescent="0.25">
      <c r="A143" t="s">
        <v>1660</v>
      </c>
      <c r="B143">
        <v>0.2198</v>
      </c>
      <c r="C143">
        <v>0.23180000000000001</v>
      </c>
      <c r="D143">
        <v>0.25869999999999999</v>
      </c>
      <c r="E143">
        <v>0.25690000000000002</v>
      </c>
      <c r="F143">
        <v>0.2782</v>
      </c>
      <c r="G143">
        <v>0.2482</v>
      </c>
      <c r="H143">
        <v>0.23719999999999999</v>
      </c>
      <c r="I143">
        <v>0.2286</v>
      </c>
      <c r="K143" t="s">
        <v>1660</v>
      </c>
      <c r="L143">
        <f t="shared" si="47"/>
        <v>0.14403333333333335</v>
      </c>
      <c r="M143">
        <f t="shared" si="48"/>
        <v>0.15603333333333336</v>
      </c>
      <c r="N143">
        <f t="shared" si="49"/>
        <v>0.18293333333333334</v>
      </c>
      <c r="O143">
        <f t="shared" si="50"/>
        <v>0.18113333333333337</v>
      </c>
      <c r="P143">
        <f t="shared" si="51"/>
        <v>0.20243333333333335</v>
      </c>
      <c r="Q143">
        <f t="shared" si="52"/>
        <v>0.17243333333333333</v>
      </c>
      <c r="R143">
        <f t="shared" si="53"/>
        <v>0.16143333333333332</v>
      </c>
      <c r="S143">
        <f t="shared" si="54"/>
        <v>0.15283333333333332</v>
      </c>
      <c r="U143" t="s">
        <v>1660</v>
      </c>
      <c r="V143">
        <f t="shared" si="55"/>
        <v>6.1467772451171454</v>
      </c>
      <c r="W143">
        <f t="shared" si="56"/>
        <v>6.6588901375592133</v>
      </c>
      <c r="X143">
        <f t="shared" si="57"/>
        <v>7.806876538116847</v>
      </c>
      <c r="Y143">
        <f t="shared" si="58"/>
        <v>7.7300596042505374</v>
      </c>
      <c r="Z143">
        <f t="shared" si="59"/>
        <v>8.6390599883352071</v>
      </c>
      <c r="AA143">
        <f t="shared" si="60"/>
        <v>7.3587777572300377</v>
      </c>
      <c r="AB143">
        <f t="shared" si="61"/>
        <v>6.8893409391581422</v>
      </c>
      <c r="AC143">
        <f t="shared" si="62"/>
        <v>6.5223266995746609</v>
      </c>
    </row>
    <row r="144" spans="1:29" x14ac:dyDescent="0.25">
      <c r="A144" t="s">
        <v>1661</v>
      </c>
      <c r="B144">
        <v>0.26179999999999998</v>
      </c>
      <c r="C144">
        <v>0.24729999999999999</v>
      </c>
      <c r="D144">
        <v>0.2344</v>
      </c>
      <c r="E144">
        <v>0.27039999999999997</v>
      </c>
      <c r="F144">
        <v>0.2422</v>
      </c>
      <c r="G144">
        <v>0.2515</v>
      </c>
      <c r="H144">
        <v>0.27250000000000002</v>
      </c>
      <c r="I144">
        <v>0.21360000000000001</v>
      </c>
      <c r="K144" t="s">
        <v>1661</v>
      </c>
      <c r="L144">
        <f t="shared" si="47"/>
        <v>0.18603333333333333</v>
      </c>
      <c r="M144">
        <f t="shared" si="48"/>
        <v>0.17153333333333332</v>
      </c>
      <c r="N144">
        <f t="shared" si="49"/>
        <v>0.15863333333333335</v>
      </c>
      <c r="O144">
        <f t="shared" si="50"/>
        <v>0.19463333333333332</v>
      </c>
      <c r="P144">
        <f t="shared" si="51"/>
        <v>0.16643333333333332</v>
      </c>
      <c r="Q144">
        <f t="shared" si="52"/>
        <v>0.17573333333333335</v>
      </c>
      <c r="R144">
        <f t="shared" si="53"/>
        <v>0.19673333333333337</v>
      </c>
      <c r="S144">
        <f t="shared" si="54"/>
        <v>0.13783333333333336</v>
      </c>
      <c r="U144" t="s">
        <v>1661</v>
      </c>
      <c r="V144">
        <f t="shared" si="55"/>
        <v>7.9391723686643809</v>
      </c>
      <c r="W144">
        <f t="shared" si="56"/>
        <v>7.3203692902968829</v>
      </c>
      <c r="X144">
        <f t="shared" si="57"/>
        <v>6.7698479309216619</v>
      </c>
      <c r="Y144">
        <f t="shared" si="58"/>
        <v>8.3061866082478613</v>
      </c>
      <c r="Z144">
        <f t="shared" si="59"/>
        <v>7.1027213110090042</v>
      </c>
      <c r="AA144">
        <f t="shared" si="60"/>
        <v>7.4996088026516068</v>
      </c>
      <c r="AB144">
        <f t="shared" si="61"/>
        <v>8.3958063644252245</v>
      </c>
      <c r="AC144">
        <f t="shared" si="62"/>
        <v>5.8821855840220785</v>
      </c>
    </row>
    <row r="145" spans="1:29" x14ac:dyDescent="0.25">
      <c r="A145" t="s">
        <v>1662</v>
      </c>
      <c r="B145">
        <v>0.2203</v>
      </c>
      <c r="C145">
        <v>0.22470000000000001</v>
      </c>
      <c r="D145">
        <v>0.23810000000000001</v>
      </c>
      <c r="E145">
        <v>0.25159999999999999</v>
      </c>
      <c r="F145">
        <v>0.2331</v>
      </c>
      <c r="G145">
        <v>0.22639999999999999</v>
      </c>
      <c r="H145">
        <v>0.25459999999999999</v>
      </c>
      <c r="I145">
        <v>0.22989999999999999</v>
      </c>
      <c r="K145" t="s">
        <v>1662</v>
      </c>
      <c r="L145">
        <f t="shared" si="47"/>
        <v>0.14453333333333335</v>
      </c>
      <c r="M145">
        <f t="shared" si="48"/>
        <v>0.14893333333333336</v>
      </c>
      <c r="N145">
        <f t="shared" si="49"/>
        <v>0.16233333333333333</v>
      </c>
      <c r="O145">
        <f t="shared" si="50"/>
        <v>0.17583333333333334</v>
      </c>
      <c r="P145">
        <f t="shared" si="51"/>
        <v>0.15733333333333333</v>
      </c>
      <c r="Q145">
        <f t="shared" si="52"/>
        <v>0.15063333333333334</v>
      </c>
      <c r="R145">
        <f t="shared" si="53"/>
        <v>0.17883333333333334</v>
      </c>
      <c r="S145">
        <f t="shared" si="54"/>
        <v>0.15413333333333334</v>
      </c>
      <c r="U145" t="s">
        <v>1662</v>
      </c>
      <c r="V145">
        <f t="shared" si="55"/>
        <v>6.1681152823022316</v>
      </c>
      <c r="W145">
        <f t="shared" si="56"/>
        <v>6.3558900095309898</v>
      </c>
      <c r="X145">
        <f t="shared" si="57"/>
        <v>6.9277494060912979</v>
      </c>
      <c r="Y145">
        <f t="shared" si="58"/>
        <v>7.5038764100886235</v>
      </c>
      <c r="Z145">
        <f t="shared" si="59"/>
        <v>6.7143690342404359</v>
      </c>
      <c r="AA145">
        <f t="shared" si="60"/>
        <v>6.4284393359602827</v>
      </c>
      <c r="AB145">
        <f t="shared" si="61"/>
        <v>7.6319046331991407</v>
      </c>
      <c r="AC145">
        <f t="shared" si="62"/>
        <v>6.5778055962558852</v>
      </c>
    </row>
    <row r="146" spans="1:29" x14ac:dyDescent="0.25">
      <c r="A146" t="s">
        <v>1663</v>
      </c>
      <c r="B146">
        <v>2.419</v>
      </c>
      <c r="C146">
        <v>0.2185</v>
      </c>
      <c r="D146">
        <v>0.23250000000000001</v>
      </c>
      <c r="E146">
        <v>0.251</v>
      </c>
      <c r="F146">
        <v>0.18260000000000001</v>
      </c>
      <c r="G146">
        <v>0.2303</v>
      </c>
      <c r="H146">
        <v>0.2422</v>
      </c>
      <c r="I146">
        <v>0.44330000000000003</v>
      </c>
      <c r="K146" t="s">
        <v>1663</v>
      </c>
      <c r="L146">
        <f t="shared" si="47"/>
        <v>2.3432333333333335</v>
      </c>
      <c r="M146">
        <f t="shared" si="48"/>
        <v>0.14273333333333332</v>
      </c>
      <c r="N146">
        <f t="shared" si="49"/>
        <v>0.15673333333333334</v>
      </c>
      <c r="O146">
        <f t="shared" si="50"/>
        <v>0.17523333333333335</v>
      </c>
      <c r="P146">
        <f t="shared" si="51"/>
        <v>0.10683333333333335</v>
      </c>
      <c r="Q146">
        <f t="shared" si="52"/>
        <v>0.15453333333333336</v>
      </c>
      <c r="R146">
        <f t="shared" si="53"/>
        <v>0.16643333333333332</v>
      </c>
      <c r="S146">
        <f t="shared" si="54"/>
        <v>0.36753333333333338</v>
      </c>
      <c r="U146" t="s">
        <v>1663</v>
      </c>
      <c r="V146">
        <f t="shared" si="55"/>
        <v>100</v>
      </c>
      <c r="W146">
        <f t="shared" si="56"/>
        <v>6.0912983484359211</v>
      </c>
      <c r="X146">
        <f t="shared" si="57"/>
        <v>6.6887633896183338</v>
      </c>
      <c r="Y146">
        <f t="shared" si="58"/>
        <v>7.4782707654665215</v>
      </c>
      <c r="Z146">
        <f t="shared" si="59"/>
        <v>4.5592272785467376</v>
      </c>
      <c r="AA146">
        <f t="shared" si="60"/>
        <v>6.5948760260039556</v>
      </c>
      <c r="AB146">
        <f t="shared" si="61"/>
        <v>7.1027213110090042</v>
      </c>
      <c r="AC146">
        <f t="shared" si="62"/>
        <v>15.684879866850649</v>
      </c>
    </row>
    <row r="147" spans="1:29" x14ac:dyDescent="0.25">
      <c r="A147" t="s">
        <v>1664</v>
      </c>
      <c r="B147">
        <v>7.4200000000000002E-2</v>
      </c>
      <c r="C147">
        <v>7.4800000000000005E-2</v>
      </c>
      <c r="D147">
        <v>7.8299999999999995E-2</v>
      </c>
      <c r="E147">
        <v>4</v>
      </c>
      <c r="F147">
        <f>AVERAGE(B147:D147)</f>
        <v>7.5766666666666663E-2</v>
      </c>
      <c r="G147" t="s">
        <v>1808</v>
      </c>
    </row>
    <row r="148" spans="1:29" x14ac:dyDescent="0.25">
      <c r="A148" t="s">
        <v>1665</v>
      </c>
    </row>
    <row r="151" spans="1:29" x14ac:dyDescent="0.25">
      <c r="A151" s="7" t="s">
        <v>1869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0.18909999999999999</v>
      </c>
      <c r="C154">
        <v>0.2041</v>
      </c>
      <c r="D154">
        <v>0.18740000000000001</v>
      </c>
      <c r="E154">
        <v>0.20730000000000001</v>
      </c>
      <c r="F154">
        <v>0.15970000000000001</v>
      </c>
      <c r="G154">
        <v>0.21079999999999999</v>
      </c>
      <c r="H154">
        <v>0.2243</v>
      </c>
      <c r="I154">
        <v>0.28949999999999998</v>
      </c>
      <c r="K154" t="s">
        <v>1658</v>
      </c>
      <c r="L154">
        <f>B154-$F$160</f>
        <v>0.11476666666666667</v>
      </c>
      <c r="M154">
        <f t="shared" ref="M154:S154" si="63">C154-$F$160</f>
        <v>0.1297666666666667</v>
      </c>
      <c r="N154">
        <f t="shared" si="63"/>
        <v>0.11306666666666669</v>
      </c>
      <c r="O154">
        <f t="shared" si="63"/>
        <v>0.13296666666666668</v>
      </c>
      <c r="P154">
        <f t="shared" si="63"/>
        <v>8.5366666666666688E-2</v>
      </c>
      <c r="Q154">
        <f t="shared" si="63"/>
        <v>0.13646666666666668</v>
      </c>
      <c r="R154">
        <f t="shared" si="63"/>
        <v>0.14996666666666669</v>
      </c>
      <c r="S154">
        <f t="shared" si="63"/>
        <v>0.21516666666666667</v>
      </c>
      <c r="U154" t="s">
        <v>1658</v>
      </c>
      <c r="V154">
        <f>L154/$L$159*100</f>
        <v>5.7800459986233994</v>
      </c>
      <c r="W154">
        <f t="shared" ref="W154:AC154" si="64">M154/$L$159*100</f>
        <v>6.5354978427652917</v>
      </c>
      <c r="X154">
        <f t="shared" si="64"/>
        <v>5.6944281229539868</v>
      </c>
      <c r="Y154">
        <f t="shared" si="64"/>
        <v>6.6966609028488939</v>
      </c>
      <c r="Z154">
        <f t="shared" si="64"/>
        <v>4.2993603841052952</v>
      </c>
      <c r="AA154">
        <f t="shared" si="64"/>
        <v>6.8729329998153359</v>
      </c>
      <c r="AB154">
        <f t="shared" si="64"/>
        <v>7.5528396595430367</v>
      </c>
      <c r="AC154">
        <f t="shared" si="64"/>
        <v>10.836537008746456</v>
      </c>
    </row>
    <row r="155" spans="1:29" x14ac:dyDescent="0.25">
      <c r="A155" t="s">
        <v>1659</v>
      </c>
      <c r="B155">
        <v>0.27710000000000001</v>
      </c>
      <c r="C155">
        <v>0.25659999999999999</v>
      </c>
      <c r="D155">
        <v>0.2555</v>
      </c>
      <c r="E155">
        <v>0.24360000000000001</v>
      </c>
      <c r="F155">
        <v>0.26500000000000001</v>
      </c>
      <c r="G155">
        <v>0.29580000000000001</v>
      </c>
      <c r="H155">
        <v>0.21190000000000001</v>
      </c>
      <c r="I155">
        <v>0.33829999999999999</v>
      </c>
      <c r="K155" t="s">
        <v>1659</v>
      </c>
      <c r="L155">
        <f t="shared" ref="L155:L159" si="65">B155-$F$160</f>
        <v>0.20276666666666671</v>
      </c>
      <c r="M155">
        <f t="shared" ref="M155:M159" si="66">C155-$F$160</f>
        <v>0.18226666666666669</v>
      </c>
      <c r="N155">
        <f t="shared" ref="N155:N159" si="67">D155-$F$160</f>
        <v>0.1811666666666667</v>
      </c>
      <c r="O155">
        <f t="shared" ref="O155:O159" si="68">E155-$F$160</f>
        <v>0.16926666666666668</v>
      </c>
      <c r="P155">
        <f t="shared" ref="P155:P159" si="69">F155-$F$160</f>
        <v>0.19066666666666671</v>
      </c>
      <c r="Q155">
        <f t="shared" ref="Q155:Q159" si="70">G155-$F$160</f>
        <v>0.2214666666666667</v>
      </c>
      <c r="R155">
        <f t="shared" ref="R155:R159" si="71">H155-$F$160</f>
        <v>0.13756666666666667</v>
      </c>
      <c r="S155">
        <f t="shared" ref="S155:S159" si="72">I155-$F$160</f>
        <v>0.26396666666666668</v>
      </c>
      <c r="U155" t="s">
        <v>1659</v>
      </c>
      <c r="V155">
        <f t="shared" ref="V155:V159" si="73">L155/$L$159*100</f>
        <v>10.212030150922494</v>
      </c>
      <c r="W155">
        <f t="shared" ref="W155:W159" si="74">M155/$L$159*100</f>
        <v>9.1795792972619079</v>
      </c>
      <c r="X155">
        <f t="shared" ref="X155:X159" si="75">N155/$L$159*100</f>
        <v>9.1241794953581703</v>
      </c>
      <c r="Y155">
        <f t="shared" ref="Y155:Y159" si="76">O155/$L$159*100</f>
        <v>8.5248543656722706</v>
      </c>
      <c r="Z155">
        <f t="shared" ref="Z155:Z159" si="77">P155/$L$159*100</f>
        <v>9.6026323299813683</v>
      </c>
      <c r="AA155">
        <f t="shared" ref="AA155:AA159" si="78">Q155/$L$159*100</f>
        <v>11.15382678328605</v>
      </c>
      <c r="AB155">
        <f t="shared" ref="AB155:AB159" si="79">R155/$L$159*100</f>
        <v>6.9283328017190744</v>
      </c>
      <c r="AC155">
        <f t="shared" ref="AC155:AC159" si="80">S155/$L$159*100</f>
        <v>13.294273675021406</v>
      </c>
    </row>
    <row r="156" spans="1:29" x14ac:dyDescent="0.25">
      <c r="A156" t="s">
        <v>1660</v>
      </c>
      <c r="B156">
        <v>0.1598</v>
      </c>
      <c r="C156">
        <v>0.64029999999999998</v>
      </c>
      <c r="D156">
        <v>0.2258</v>
      </c>
      <c r="E156">
        <v>0.2477</v>
      </c>
      <c r="F156">
        <v>8.7599999999999997E-2</v>
      </c>
      <c r="G156">
        <v>0.12740000000000001</v>
      </c>
      <c r="H156">
        <v>0.29899999999999999</v>
      </c>
      <c r="I156">
        <v>0.22209999999999999</v>
      </c>
      <c r="K156" t="s">
        <v>1660</v>
      </c>
      <c r="L156">
        <f t="shared" si="65"/>
        <v>8.5466666666666677E-2</v>
      </c>
      <c r="M156">
        <f t="shared" si="66"/>
        <v>0.56596666666666662</v>
      </c>
      <c r="N156">
        <f t="shared" si="67"/>
        <v>0.15146666666666669</v>
      </c>
      <c r="O156">
        <f t="shared" si="68"/>
        <v>0.17336666666666667</v>
      </c>
      <c r="P156">
        <f t="shared" si="69"/>
        <v>1.3266666666666677E-2</v>
      </c>
      <c r="Q156">
        <f t="shared" si="70"/>
        <v>5.3066666666666693E-2</v>
      </c>
      <c r="R156">
        <f t="shared" si="71"/>
        <v>0.22466666666666668</v>
      </c>
      <c r="S156">
        <f t="shared" si="72"/>
        <v>0.14776666666666666</v>
      </c>
      <c r="U156" t="s">
        <v>1660</v>
      </c>
      <c r="V156">
        <f t="shared" si="73"/>
        <v>4.3043967297329067</v>
      </c>
      <c r="W156">
        <f t="shared" si="74"/>
        <v>28.504037470411468</v>
      </c>
      <c r="X156">
        <f t="shared" si="75"/>
        <v>7.6283848439572273</v>
      </c>
      <c r="Y156">
        <f t="shared" si="76"/>
        <v>8.7313445364043858</v>
      </c>
      <c r="Z156">
        <f t="shared" si="77"/>
        <v>0.66815518659660611</v>
      </c>
      <c r="AA156">
        <f t="shared" si="78"/>
        <v>2.6726207463864236</v>
      </c>
      <c r="AB156">
        <f t="shared" si="79"/>
        <v>11.314989843369652</v>
      </c>
      <c r="AC156">
        <f t="shared" si="80"/>
        <v>7.4420400557355588</v>
      </c>
    </row>
    <row r="157" spans="1:29" x14ac:dyDescent="0.25">
      <c r="A157" t="s">
        <v>1661</v>
      </c>
      <c r="B157">
        <v>0.22520000000000001</v>
      </c>
      <c r="C157">
        <v>0.21</v>
      </c>
      <c r="D157">
        <v>0.19539999999999999</v>
      </c>
      <c r="E157">
        <v>0.2321</v>
      </c>
      <c r="F157">
        <v>6.8599999999999994E-2</v>
      </c>
      <c r="G157">
        <v>0.1106</v>
      </c>
      <c r="H157">
        <v>0.21909999999999999</v>
      </c>
      <c r="I157">
        <v>0.20480000000000001</v>
      </c>
      <c r="K157" t="s">
        <v>1661</v>
      </c>
      <c r="L157">
        <f t="shared" si="65"/>
        <v>0.1508666666666667</v>
      </c>
      <c r="M157">
        <f t="shared" si="66"/>
        <v>0.13566666666666666</v>
      </c>
      <c r="N157">
        <f t="shared" si="67"/>
        <v>0.12106666666666667</v>
      </c>
      <c r="O157">
        <f t="shared" si="68"/>
        <v>0.15776666666666667</v>
      </c>
      <c r="P157">
        <f t="shared" si="69"/>
        <v>-5.7333333333333264E-3</v>
      </c>
      <c r="Q157">
        <f t="shared" si="70"/>
        <v>3.6266666666666683E-2</v>
      </c>
      <c r="R157">
        <f t="shared" si="71"/>
        <v>0.14476666666666665</v>
      </c>
      <c r="S157">
        <f t="shared" si="72"/>
        <v>0.13046666666666668</v>
      </c>
      <c r="U157" t="s">
        <v>1661</v>
      </c>
      <c r="V157">
        <f t="shared" si="73"/>
        <v>7.5981667701915514</v>
      </c>
      <c r="W157">
        <f t="shared" si="74"/>
        <v>6.8326422347944336</v>
      </c>
      <c r="X157">
        <f t="shared" si="75"/>
        <v>6.0973357731629934</v>
      </c>
      <c r="Y157">
        <f t="shared" si="76"/>
        <v>7.9456746184968186</v>
      </c>
      <c r="Z157">
        <f t="shared" si="77"/>
        <v>-0.28875048264978898</v>
      </c>
      <c r="AA157">
        <f t="shared" si="78"/>
        <v>1.8265146809475057</v>
      </c>
      <c r="AB157">
        <f t="shared" si="79"/>
        <v>7.2909496869071804</v>
      </c>
      <c r="AC157">
        <f t="shared" si="80"/>
        <v>6.570752262158579</v>
      </c>
    </row>
    <row r="158" spans="1:29" x14ac:dyDescent="0.25">
      <c r="A158" t="s">
        <v>1662</v>
      </c>
      <c r="B158">
        <v>0.20910000000000001</v>
      </c>
      <c r="C158">
        <v>0.21779999999999999</v>
      </c>
      <c r="D158">
        <v>0.2248</v>
      </c>
      <c r="E158">
        <v>0.2485</v>
      </c>
      <c r="F158">
        <v>7.5800000000000006E-2</v>
      </c>
      <c r="G158">
        <v>0.2366</v>
      </c>
      <c r="H158">
        <v>0.26939999999999997</v>
      </c>
      <c r="I158">
        <v>0.19359999999999999</v>
      </c>
      <c r="K158" t="s">
        <v>1662</v>
      </c>
      <c r="L158">
        <f t="shared" si="65"/>
        <v>0.1347666666666667</v>
      </c>
      <c r="M158">
        <f t="shared" si="66"/>
        <v>0.14346666666666669</v>
      </c>
      <c r="N158">
        <f t="shared" si="67"/>
        <v>0.15046666666666669</v>
      </c>
      <c r="O158">
        <f t="shared" si="68"/>
        <v>0.17416666666666669</v>
      </c>
      <c r="P158">
        <f t="shared" si="69"/>
        <v>1.4666666666666855E-3</v>
      </c>
      <c r="Q158">
        <f t="shared" si="70"/>
        <v>0.16226666666666667</v>
      </c>
      <c r="R158">
        <f t="shared" si="71"/>
        <v>0.19506666666666667</v>
      </c>
      <c r="S158">
        <f t="shared" si="72"/>
        <v>0.11926666666666667</v>
      </c>
      <c r="U158" t="s">
        <v>1662</v>
      </c>
      <c r="V158">
        <f t="shared" si="73"/>
        <v>6.7873151241459224</v>
      </c>
      <c r="W158">
        <f t="shared" si="74"/>
        <v>7.2254771937482181</v>
      </c>
      <c r="X158">
        <f t="shared" si="75"/>
        <v>7.5780213876811011</v>
      </c>
      <c r="Y158">
        <f t="shared" si="76"/>
        <v>8.7716353014252881</v>
      </c>
      <c r="Z158">
        <f t="shared" si="77"/>
        <v>7.3866402538319151E-2</v>
      </c>
      <c r="AA158">
        <f t="shared" si="78"/>
        <v>8.1723101717393867</v>
      </c>
      <c r="AB158">
        <f t="shared" si="79"/>
        <v>9.8242315375963223</v>
      </c>
      <c r="AC158">
        <f t="shared" si="80"/>
        <v>6.0066815518659666</v>
      </c>
    </row>
    <row r="159" spans="1:29" x14ac:dyDescent="0.25">
      <c r="A159" t="s">
        <v>1663</v>
      </c>
      <c r="B159">
        <v>2.0598999999999998</v>
      </c>
      <c r="C159">
        <v>0.2248</v>
      </c>
      <c r="D159">
        <v>0.3306</v>
      </c>
      <c r="E159">
        <v>0.28839999999999999</v>
      </c>
      <c r="F159">
        <v>7.2400000000000006E-2</v>
      </c>
      <c r="G159">
        <v>0.1792</v>
      </c>
      <c r="H159">
        <v>0.2364</v>
      </c>
      <c r="I159">
        <v>0.2248</v>
      </c>
      <c r="K159" t="s">
        <v>1663</v>
      </c>
      <c r="L159">
        <f t="shared" si="65"/>
        <v>1.9855666666666665</v>
      </c>
      <c r="M159">
        <f t="shared" si="66"/>
        <v>0.15046666666666669</v>
      </c>
      <c r="N159">
        <f t="shared" si="67"/>
        <v>0.2562666666666667</v>
      </c>
      <c r="O159">
        <f t="shared" si="68"/>
        <v>0.21406666666666668</v>
      </c>
      <c r="P159">
        <f t="shared" si="69"/>
        <v>-1.9333333333333147E-3</v>
      </c>
      <c r="Q159">
        <f t="shared" si="70"/>
        <v>0.10486666666666668</v>
      </c>
      <c r="R159">
        <f t="shared" si="71"/>
        <v>0.16206666666666669</v>
      </c>
      <c r="S159">
        <f t="shared" si="72"/>
        <v>0.15046666666666669</v>
      </c>
      <c r="U159" t="s">
        <v>1663</v>
      </c>
      <c r="V159">
        <f t="shared" si="73"/>
        <v>100</v>
      </c>
      <c r="W159">
        <f t="shared" si="74"/>
        <v>7.5780213876811011</v>
      </c>
      <c r="X159">
        <f t="shared" si="75"/>
        <v>12.906475061695236</v>
      </c>
      <c r="Y159">
        <f t="shared" si="76"/>
        <v>10.781137206842716</v>
      </c>
      <c r="Z159">
        <f t="shared" si="77"/>
        <v>-9.7369348800509417E-2</v>
      </c>
      <c r="AA159">
        <f t="shared" si="78"/>
        <v>5.281447781489752</v>
      </c>
      <c r="AB159">
        <f t="shared" si="79"/>
        <v>8.162237480484162</v>
      </c>
      <c r="AC159">
        <f t="shared" si="80"/>
        <v>7.5780213876811011</v>
      </c>
    </row>
    <row r="160" spans="1:29" x14ac:dyDescent="0.25">
      <c r="A160" t="s">
        <v>1664</v>
      </c>
      <c r="B160">
        <v>7.4700000000000003E-2</v>
      </c>
      <c r="C160">
        <v>7.4099999999999999E-2</v>
      </c>
      <c r="D160">
        <v>7.4200000000000002E-2</v>
      </c>
      <c r="E160">
        <v>3.4538000000000002</v>
      </c>
      <c r="F160">
        <f>AVERAGE(B160:D160)</f>
        <v>7.4333333333333321E-2</v>
      </c>
      <c r="G160" t="s">
        <v>1808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s="37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6.6884033198583124</v>
      </c>
      <c r="C166">
        <f t="shared" ref="C166:I166" si="81">AVERAGE(W154,W141,W128)</f>
        <v>6.8999487915075521</v>
      </c>
      <c r="D166">
        <f t="shared" si="81"/>
        <v>5.1226677840685353</v>
      </c>
      <c r="E166">
        <f t="shared" si="81"/>
        <v>6.2829872402797236</v>
      </c>
      <c r="F166">
        <f t="shared" si="81"/>
        <v>5.7311271052976975</v>
      </c>
      <c r="G166">
        <f t="shared" si="81"/>
        <v>7.2202607191945321</v>
      </c>
      <c r="H166">
        <f t="shared" si="81"/>
        <v>7.1550275692610539</v>
      </c>
      <c r="I166">
        <f t="shared" si="81"/>
        <v>7.9212147077660306</v>
      </c>
      <c r="K166" t="s">
        <v>1658</v>
      </c>
      <c r="L166">
        <f>STDEV(V154,V141,V128)/SQRT(3)</f>
        <v>0.45667168416854426</v>
      </c>
      <c r="M166">
        <f t="shared" ref="M166:S166" si="82">STDEV(W154,W141,W128)/SQRT(3)</f>
        <v>0.24618903630847264</v>
      </c>
      <c r="N166">
        <f t="shared" si="82"/>
        <v>0.30406616541059955</v>
      </c>
      <c r="O166">
        <f t="shared" si="82"/>
        <v>0.34201492107320575</v>
      </c>
      <c r="P166">
        <f t="shared" si="82"/>
        <v>0.73131308531031691</v>
      </c>
      <c r="Q166">
        <f t="shared" si="82"/>
        <v>0.21258747092218763</v>
      </c>
      <c r="R166">
        <f t="shared" si="82"/>
        <v>0.23841909716942836</v>
      </c>
      <c r="S166">
        <f t="shared" si="82"/>
        <v>1.4592663676807136</v>
      </c>
    </row>
    <row r="167" spans="1:19" x14ac:dyDescent="0.25">
      <c r="A167" t="s">
        <v>1659</v>
      </c>
      <c r="B167">
        <f t="shared" ref="B167:B171" si="83">AVERAGE(V155,V142,V129)</f>
        <v>9.8913459608581871</v>
      </c>
      <c r="C167">
        <f t="shared" ref="C167:C171" si="84">AVERAGE(W155,W142,W129)</f>
        <v>8.8443439875756447</v>
      </c>
      <c r="D167">
        <f t="shared" ref="D167:D171" si="85">AVERAGE(X155,X142,X129)</f>
        <v>8.7668474498334561</v>
      </c>
      <c r="E167">
        <f t="shared" ref="E167:E171" si="86">AVERAGE(Y155,Y142,Y129)</f>
        <v>9.2124711427908039</v>
      </c>
      <c r="F167">
        <f t="shared" ref="F167:F171" si="87">AVERAGE(Z155,Z142,Z129)</f>
        <v>9.6399661336917912</v>
      </c>
      <c r="G167">
        <f t="shared" ref="G167:G171" si="88">AVERAGE(AA155,AA142,AA129)</f>
        <v>9.3500392372560643</v>
      </c>
      <c r="H167">
        <f t="shared" ref="H167:H171" si="89">AVERAGE(AB155,AB142,AB129)</f>
        <v>7.737821128652147</v>
      </c>
      <c r="I167">
        <f t="shared" ref="I167:I171" si="90">AVERAGE(AC155,AC142,AC129)</f>
        <v>9.2452685312320249</v>
      </c>
      <c r="K167" t="s">
        <v>1659</v>
      </c>
      <c r="L167">
        <f t="shared" ref="L167:L171" si="91">STDEV(V155,V142,V129)/SQRT(3)</f>
        <v>0.39189449144490995</v>
      </c>
      <c r="M167">
        <f t="shared" ref="M167:M171" si="92">STDEV(W155,W142,W129)/SQRT(3)</f>
        <v>0.29358668746747352</v>
      </c>
      <c r="N167">
        <f t="shared" ref="N167:N171" si="93">STDEV(X155,X142,X129)/SQRT(3)</f>
        <v>0.30619349159051296</v>
      </c>
      <c r="O167">
        <f t="shared" ref="O167:O171" si="94">STDEV(Y155,Y142,Y129)/SQRT(3)</f>
        <v>0.36352202010356022</v>
      </c>
      <c r="P167">
        <f t="shared" ref="P167:P171" si="95">STDEV(Z155,Z142,Z129)/SQRT(3)</f>
        <v>0.30631579863430269</v>
      </c>
      <c r="Q167">
        <f t="shared" ref="Q167:Q171" si="96">STDEV(AA155,AA142,AA129)/SQRT(3)</f>
        <v>0.93412809098575367</v>
      </c>
      <c r="R167">
        <f t="shared" ref="R167:R171" si="97">STDEV(AB155,AB142,AB129)/SQRT(3)</f>
        <v>0.41506911796094276</v>
      </c>
      <c r="S167">
        <f t="shared" ref="S167:S171" si="98">STDEV(AC155,AC142,AC129)/SQRT(3)</f>
        <v>2.0308935079657449</v>
      </c>
    </row>
    <row r="168" spans="1:19" x14ac:dyDescent="0.25">
      <c r="A168" t="s">
        <v>1660</v>
      </c>
      <c r="B168">
        <f t="shared" si="83"/>
        <v>5.7062050645359221</v>
      </c>
      <c r="C168">
        <f t="shared" si="84"/>
        <v>14.310884423767311</v>
      </c>
      <c r="D168">
        <f t="shared" si="85"/>
        <v>7.3762812446348933</v>
      </c>
      <c r="E168">
        <f t="shared" si="86"/>
        <v>9.3986227733470624</v>
      </c>
      <c r="F168">
        <f t="shared" si="87"/>
        <v>5.5804876546092137</v>
      </c>
      <c r="G168">
        <f t="shared" si="88"/>
        <v>5.7884795385776258</v>
      </c>
      <c r="H168">
        <f t="shared" si="89"/>
        <v>8.4242009028010525</v>
      </c>
      <c r="I168">
        <f t="shared" si="90"/>
        <v>6.7683479368856032</v>
      </c>
      <c r="K168" t="s">
        <v>1660</v>
      </c>
      <c r="L168">
        <f t="shared" si="91"/>
        <v>0.71683859154954499</v>
      </c>
      <c r="M168">
        <f t="shared" si="92"/>
        <v>7.103817845483456</v>
      </c>
      <c r="N168">
        <f t="shared" si="93"/>
        <v>0.34521643206262309</v>
      </c>
      <c r="O168">
        <f t="shared" si="94"/>
        <v>1.2031568454784503</v>
      </c>
      <c r="P168">
        <f t="shared" si="95"/>
        <v>2.4806686475086792</v>
      </c>
      <c r="Q168">
        <f t="shared" si="96"/>
        <v>1.557945762580526</v>
      </c>
      <c r="R168">
        <f t="shared" si="97"/>
        <v>1.4463171158367731</v>
      </c>
      <c r="S168">
        <f t="shared" si="98"/>
        <v>0.34090318838953559</v>
      </c>
    </row>
    <row r="169" spans="1:19" x14ac:dyDescent="0.25">
      <c r="A169" t="s">
        <v>1661</v>
      </c>
      <c r="B169">
        <f t="shared" si="83"/>
        <v>7.2200578061983665</v>
      </c>
      <c r="C169">
        <f t="shared" si="84"/>
        <v>7.0084083176400016</v>
      </c>
      <c r="D169">
        <f t="shared" si="85"/>
        <v>6.9777251807473322</v>
      </c>
      <c r="E169">
        <f t="shared" si="86"/>
        <v>7.9461996528552339</v>
      </c>
      <c r="F169">
        <f t="shared" si="87"/>
        <v>4.4938040157056429</v>
      </c>
      <c r="G169">
        <f t="shared" si="88"/>
        <v>5.7131392340172829</v>
      </c>
      <c r="H169">
        <f t="shared" si="89"/>
        <v>7.669241865637459</v>
      </c>
      <c r="I169">
        <f t="shared" si="90"/>
        <v>5.375739776030815</v>
      </c>
      <c r="K169" t="s">
        <v>1661</v>
      </c>
      <c r="L169">
        <f t="shared" si="91"/>
        <v>0.55737354464462696</v>
      </c>
      <c r="M169">
        <f t="shared" si="92"/>
        <v>0.15639821628917763</v>
      </c>
      <c r="N169">
        <f t="shared" si="93"/>
        <v>0.57772871049944619</v>
      </c>
      <c r="O169">
        <f t="shared" si="94"/>
        <v>0.20768716714790772</v>
      </c>
      <c r="P169">
        <f t="shared" si="95"/>
        <v>2.394576360373752</v>
      </c>
      <c r="Q169">
        <f t="shared" si="96"/>
        <v>1.9454209011089956</v>
      </c>
      <c r="R169">
        <f t="shared" si="97"/>
        <v>0.36338559692275563</v>
      </c>
      <c r="S169">
        <f t="shared" si="98"/>
        <v>0.87364204388483568</v>
      </c>
    </row>
    <row r="170" spans="1:19" x14ac:dyDescent="0.25">
      <c r="A170" t="s">
        <v>1662</v>
      </c>
      <c r="B170">
        <f t="shared" si="83"/>
        <v>6.9388833451781737</v>
      </c>
      <c r="C170">
        <f t="shared" si="84"/>
        <v>6.944209020221602</v>
      </c>
      <c r="D170">
        <f t="shared" si="85"/>
        <v>7.4353314818962302</v>
      </c>
      <c r="E170">
        <f t="shared" si="86"/>
        <v>7.8248297675845757</v>
      </c>
      <c r="F170">
        <f t="shared" si="87"/>
        <v>4.4561798484311677</v>
      </c>
      <c r="G170">
        <f t="shared" si="88"/>
        <v>7.5265347452046809</v>
      </c>
      <c r="H170">
        <f t="shared" si="89"/>
        <v>8.0252173263065156</v>
      </c>
      <c r="I170">
        <f t="shared" si="90"/>
        <v>6.1893006838240909</v>
      </c>
      <c r="K170" t="s">
        <v>1662</v>
      </c>
      <c r="L170">
        <f t="shared" si="91"/>
        <v>0.49459757260995735</v>
      </c>
      <c r="M170">
        <f t="shared" si="92"/>
        <v>0.29425364919348329</v>
      </c>
      <c r="N170">
        <f t="shared" si="93"/>
        <v>0.26177161439993435</v>
      </c>
      <c r="O170">
        <f t="shared" si="94"/>
        <v>0.48151544164142035</v>
      </c>
      <c r="P170">
        <f t="shared" si="95"/>
        <v>2.1914984755198437</v>
      </c>
      <c r="Q170">
        <f t="shared" si="96"/>
        <v>0.55188054203758186</v>
      </c>
      <c r="R170">
        <f t="shared" si="97"/>
        <v>0.94579276845780602</v>
      </c>
      <c r="S170">
        <f t="shared" si="98"/>
        <v>0.19436853695236911</v>
      </c>
    </row>
    <row r="171" spans="1:19" x14ac:dyDescent="0.25">
      <c r="A171" t="s">
        <v>1663</v>
      </c>
      <c r="B171">
        <f t="shared" si="83"/>
        <v>100</v>
      </c>
      <c r="C171">
        <f t="shared" si="84"/>
        <v>7.1710373143849315</v>
      </c>
      <c r="D171">
        <f t="shared" si="85"/>
        <v>9.2436466592217617</v>
      </c>
      <c r="E171">
        <f t="shared" si="86"/>
        <v>8.5398630724995144</v>
      </c>
      <c r="F171">
        <f t="shared" si="87"/>
        <v>3.5558241547387386</v>
      </c>
      <c r="G171">
        <f t="shared" si="88"/>
        <v>7.2196389058125021</v>
      </c>
      <c r="H171">
        <f t="shared" si="89"/>
        <v>7.3761528360991866</v>
      </c>
      <c r="I171">
        <f t="shared" si="90"/>
        <v>9.8431705887239378</v>
      </c>
      <c r="K171" t="s">
        <v>1663</v>
      </c>
      <c r="L171">
        <f t="shared" si="91"/>
        <v>0</v>
      </c>
      <c r="M171">
        <f t="shared" si="92"/>
        <v>0.54529371536413351</v>
      </c>
      <c r="N171">
        <f t="shared" si="93"/>
        <v>1.878442743547442</v>
      </c>
      <c r="O171">
        <f t="shared" si="94"/>
        <v>1.1211554445684935</v>
      </c>
      <c r="P171">
        <f t="shared" si="95"/>
        <v>1.8874157667599938</v>
      </c>
      <c r="Q171">
        <f t="shared" si="96"/>
        <v>1.336391080340557</v>
      </c>
      <c r="R171">
        <f t="shared" si="97"/>
        <v>0.39906287887451175</v>
      </c>
      <c r="S171">
        <f t="shared" si="98"/>
        <v>2.9452857863068491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86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91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96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121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1052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1088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1862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34172</v>
      </c>
      <c r="C192">
        <v>31230</v>
      </c>
      <c r="D192">
        <v>32122</v>
      </c>
      <c r="E192">
        <v>40876</v>
      </c>
      <c r="F192">
        <v>36772</v>
      </c>
      <c r="G192">
        <v>42878</v>
      </c>
      <c r="H192">
        <v>40014</v>
      </c>
      <c r="I192">
        <v>36223</v>
      </c>
      <c r="K192" t="s">
        <v>1658</v>
      </c>
      <c r="L192">
        <f>B192-$E$198</f>
        <v>27206.666666666668</v>
      </c>
      <c r="M192">
        <f t="shared" ref="M192:S192" si="99">C192-$E$198</f>
        <v>24264.666666666668</v>
      </c>
      <c r="N192">
        <f t="shared" si="99"/>
        <v>25156.666666666668</v>
      </c>
      <c r="O192">
        <f t="shared" si="99"/>
        <v>33910.666666666664</v>
      </c>
      <c r="P192">
        <f t="shared" si="99"/>
        <v>29806.666666666668</v>
      </c>
      <c r="Q192">
        <f t="shared" si="99"/>
        <v>35912.666666666664</v>
      </c>
      <c r="R192">
        <f t="shared" si="99"/>
        <v>33048.666666666664</v>
      </c>
      <c r="S192">
        <f t="shared" si="99"/>
        <v>29257.666666666668</v>
      </c>
      <c r="U192" t="s">
        <v>1658</v>
      </c>
      <c r="V192">
        <f>L192/$P$198*100</f>
        <v>103.24196465841102</v>
      </c>
      <c r="W192">
        <f t="shared" ref="W192:AC192" si="100">M192/$P$198*100</f>
        <v>92.077867867488024</v>
      </c>
      <c r="X192">
        <f t="shared" si="100"/>
        <v>95.462767370378344</v>
      </c>
      <c r="Y192">
        <f t="shared" si="100"/>
        <v>128.68183715547011</v>
      </c>
      <c r="Z192">
        <f t="shared" si="100"/>
        <v>113.10826365786713</v>
      </c>
      <c r="AA192">
        <f t="shared" si="100"/>
        <v>136.27888738505129</v>
      </c>
      <c r="AB192">
        <f t="shared" si="100"/>
        <v>125.41077956411198</v>
      </c>
      <c r="AC192">
        <f t="shared" si="100"/>
        <v>111.02495667682813</v>
      </c>
    </row>
    <row r="193" spans="1:29" x14ac:dyDescent="0.25">
      <c r="A193" t="s">
        <v>1659</v>
      </c>
      <c r="B193">
        <v>30888</v>
      </c>
      <c r="C193">
        <v>37196</v>
      </c>
      <c r="D193">
        <v>37993</v>
      </c>
      <c r="E193">
        <v>35733</v>
      </c>
      <c r="F193">
        <v>37108</v>
      </c>
      <c r="G193">
        <v>38592</v>
      </c>
      <c r="H193">
        <v>35036</v>
      </c>
      <c r="I193">
        <v>40675</v>
      </c>
      <c r="K193" t="s">
        <v>1659</v>
      </c>
      <c r="L193">
        <f t="shared" ref="L193:L197" si="101">B193-$E$198</f>
        <v>23922.666666666668</v>
      </c>
      <c r="M193">
        <f t="shared" ref="M193:M197" si="102">C193-$E$198</f>
        <v>30230.666666666668</v>
      </c>
      <c r="N193">
        <f t="shared" ref="N193:N197" si="103">D193-$E$198</f>
        <v>31027.666666666668</v>
      </c>
      <c r="O193">
        <f t="shared" ref="O193:O197" si="104">E193-$E$198</f>
        <v>28767.666666666668</v>
      </c>
      <c r="P193">
        <f t="shared" ref="P193:P197" si="105">F193-$E$198</f>
        <v>30142.666666666668</v>
      </c>
      <c r="Q193">
        <f t="shared" ref="Q193:Q197" si="106">G193-$E$198</f>
        <v>31626.666666666668</v>
      </c>
      <c r="R193">
        <f t="shared" ref="R193:R197" si="107">H193-$E$198</f>
        <v>28070.666666666668</v>
      </c>
      <c r="S193">
        <f t="shared" ref="S193:S197" si="108">I193-$E$198</f>
        <v>33709.666666666664</v>
      </c>
      <c r="U193" t="s">
        <v>1659</v>
      </c>
      <c r="V193">
        <f t="shared" ref="V193:V197" si="109">L193/$P$198*100</f>
        <v>90.780070076021104</v>
      </c>
      <c r="W193">
        <f t="shared" ref="W193:W197" si="110">M193/$P$198*100</f>
        <v>114.71722934085533</v>
      </c>
      <c r="X193">
        <f t="shared" ref="X193:X197" si="111">N193/$P$198*100</f>
        <v>117.74162945722708</v>
      </c>
      <c r="Y193">
        <f t="shared" ref="Y193:Y197" si="112">O193/$P$198*100</f>
        <v>109.16553878846909</v>
      </c>
      <c r="Z193">
        <f t="shared" ref="Z193:Z197" si="113">P193/$P$198*100</f>
        <v>114.38329306702759</v>
      </c>
      <c r="AA193">
        <f t="shared" ref="AA193:AA197" si="114">Q193/$P$198*100</f>
        <v>120.01467295748638</v>
      </c>
      <c r="AB193">
        <f t="shared" ref="AB193:AB197" si="115">R193/$P$198*100</f>
        <v>106.52061171053798</v>
      </c>
      <c r="AC193">
        <f t="shared" ref="AC193:AC197" si="116">S193/$P$198*100</f>
        <v>127.91909634820446</v>
      </c>
    </row>
    <row r="194" spans="1:29" x14ac:dyDescent="0.25">
      <c r="A194" t="s">
        <v>1660</v>
      </c>
      <c r="B194">
        <v>34893</v>
      </c>
      <c r="C194">
        <v>39003</v>
      </c>
      <c r="D194">
        <v>37667</v>
      </c>
      <c r="E194">
        <v>35662</v>
      </c>
      <c r="F194">
        <v>36817</v>
      </c>
      <c r="G194">
        <v>40112</v>
      </c>
      <c r="H194">
        <v>42806</v>
      </c>
      <c r="I194">
        <v>36548</v>
      </c>
      <c r="K194" t="s">
        <v>1660</v>
      </c>
      <c r="L194">
        <f t="shared" si="101"/>
        <v>27927.666666666668</v>
      </c>
      <c r="M194">
        <f t="shared" si="102"/>
        <v>32037.666666666668</v>
      </c>
      <c r="N194">
        <f t="shared" si="103"/>
        <v>30701.666666666668</v>
      </c>
      <c r="O194">
        <f t="shared" si="104"/>
        <v>28696.666666666668</v>
      </c>
      <c r="P194">
        <f t="shared" si="105"/>
        <v>29851.666666666668</v>
      </c>
      <c r="Q194">
        <f t="shared" si="106"/>
        <v>33146.666666666664</v>
      </c>
      <c r="R194">
        <f t="shared" si="107"/>
        <v>35840.666666666664</v>
      </c>
      <c r="S194">
        <f t="shared" si="108"/>
        <v>29582.666666666668</v>
      </c>
      <c r="U194" t="s">
        <v>1660</v>
      </c>
      <c r="V194">
        <f t="shared" si="109"/>
        <v>105.97796526556789</v>
      </c>
      <c r="W194">
        <f t="shared" si="110"/>
        <v>121.57430714547732</v>
      </c>
      <c r="X194">
        <f t="shared" si="111"/>
        <v>116.50454735191065</v>
      </c>
      <c r="Y194">
        <f t="shared" si="112"/>
        <v>108.89611293117625</v>
      </c>
      <c r="Z194">
        <f t="shared" si="113"/>
        <v>113.27902652516539</v>
      </c>
      <c r="AA194">
        <f t="shared" si="114"/>
        <v>125.78266314178377</v>
      </c>
      <c r="AB194">
        <f t="shared" si="115"/>
        <v>136.00566679737403</v>
      </c>
      <c r="AC194">
        <f t="shared" si="116"/>
        <v>112.25824405176013</v>
      </c>
    </row>
    <row r="195" spans="1:29" x14ac:dyDescent="0.25">
      <c r="A195" t="s">
        <v>1661</v>
      </c>
      <c r="B195">
        <v>35555</v>
      </c>
      <c r="C195">
        <v>32073</v>
      </c>
      <c r="D195">
        <v>36389</v>
      </c>
      <c r="E195">
        <v>34032</v>
      </c>
      <c r="F195">
        <v>38286</v>
      </c>
      <c r="G195">
        <v>42515</v>
      </c>
      <c r="H195">
        <v>43464</v>
      </c>
      <c r="I195">
        <v>40194</v>
      </c>
      <c r="K195" t="s">
        <v>1661</v>
      </c>
      <c r="L195">
        <f t="shared" si="101"/>
        <v>28589.666666666668</v>
      </c>
      <c r="M195">
        <f t="shared" si="102"/>
        <v>25107.666666666668</v>
      </c>
      <c r="N195">
        <f t="shared" si="103"/>
        <v>29423.666666666668</v>
      </c>
      <c r="O195">
        <f t="shared" si="104"/>
        <v>27066.666666666668</v>
      </c>
      <c r="P195">
        <f t="shared" si="105"/>
        <v>31320.666666666668</v>
      </c>
      <c r="Q195">
        <f t="shared" si="106"/>
        <v>35549.666666666664</v>
      </c>
      <c r="R195">
        <f t="shared" si="107"/>
        <v>36498.666666666664</v>
      </c>
      <c r="S195">
        <f t="shared" si="108"/>
        <v>33228.666666666664</v>
      </c>
      <c r="U195" t="s">
        <v>1661</v>
      </c>
      <c r="V195">
        <f t="shared" si="109"/>
        <v>108.49007678004479</v>
      </c>
      <c r="W195">
        <f t="shared" si="110"/>
        <v>95.27682558154244</v>
      </c>
      <c r="X195">
        <f t="shared" si="111"/>
        <v>111.65488192063955</v>
      </c>
      <c r="Y195">
        <f t="shared" si="112"/>
        <v>102.71070240459417</v>
      </c>
      <c r="Z195">
        <f t="shared" si="113"/>
        <v>118.85348545985808</v>
      </c>
      <c r="AA195">
        <f t="shared" si="114"/>
        <v>134.90140025551185</v>
      </c>
      <c r="AB195">
        <f t="shared" si="115"/>
        <v>138.50259939031332</v>
      </c>
      <c r="AC195">
        <f t="shared" si="116"/>
        <v>126.09383103330507</v>
      </c>
    </row>
    <row r="196" spans="1:29" x14ac:dyDescent="0.25">
      <c r="A196" t="s">
        <v>1662</v>
      </c>
      <c r="B196">
        <v>35460</v>
      </c>
      <c r="C196">
        <v>36620</v>
      </c>
      <c r="D196">
        <v>42179</v>
      </c>
      <c r="E196">
        <v>39936</v>
      </c>
      <c r="F196">
        <v>42548</v>
      </c>
      <c r="G196">
        <v>40324</v>
      </c>
      <c r="H196">
        <v>40922</v>
      </c>
      <c r="I196">
        <v>37151</v>
      </c>
      <c r="K196" t="s">
        <v>1662</v>
      </c>
      <c r="L196">
        <f t="shared" si="101"/>
        <v>28494.666666666668</v>
      </c>
      <c r="M196">
        <f t="shared" si="102"/>
        <v>29654.666666666668</v>
      </c>
      <c r="N196">
        <f t="shared" si="103"/>
        <v>35213.666666666664</v>
      </c>
      <c r="O196">
        <f t="shared" si="104"/>
        <v>32970.666666666664</v>
      </c>
      <c r="P196">
        <f t="shared" si="105"/>
        <v>35582.666666666664</v>
      </c>
      <c r="Q196">
        <f t="shared" si="106"/>
        <v>33358.666666666664</v>
      </c>
      <c r="R196">
        <f t="shared" si="107"/>
        <v>33956.666666666664</v>
      </c>
      <c r="S196">
        <f t="shared" si="108"/>
        <v>30185.666666666668</v>
      </c>
      <c r="U196" t="s">
        <v>1662</v>
      </c>
      <c r="V196">
        <f t="shared" si="109"/>
        <v>108.1295773935262</v>
      </c>
      <c r="W196">
        <f t="shared" si="110"/>
        <v>112.53146463943737</v>
      </c>
      <c r="X196">
        <f t="shared" si="111"/>
        <v>133.62637084635136</v>
      </c>
      <c r="Y196">
        <f t="shared" si="112"/>
        <v>125.11479059412829</v>
      </c>
      <c r="Z196">
        <f t="shared" si="113"/>
        <v>135.02662635819723</v>
      </c>
      <c r="AA196">
        <f t="shared" si="114"/>
        <v>126.58714598327789</v>
      </c>
      <c r="AB196">
        <f t="shared" si="115"/>
        <v>128.85639475315278</v>
      </c>
      <c r="AC196">
        <f t="shared" si="116"/>
        <v>114.54646647355706</v>
      </c>
    </row>
    <row r="197" spans="1:29" x14ac:dyDescent="0.25">
      <c r="A197" t="s">
        <v>1663</v>
      </c>
      <c r="B197">
        <v>7802</v>
      </c>
      <c r="C197">
        <v>32751</v>
      </c>
      <c r="D197">
        <v>40192</v>
      </c>
      <c r="E197">
        <v>36450</v>
      </c>
      <c r="F197">
        <v>41190</v>
      </c>
      <c r="G197">
        <v>38876</v>
      </c>
      <c r="H197">
        <v>38269</v>
      </c>
      <c r="I197">
        <v>42665</v>
      </c>
      <c r="K197" t="s">
        <v>1663</v>
      </c>
      <c r="L197">
        <f t="shared" si="101"/>
        <v>836.66666666666697</v>
      </c>
      <c r="M197">
        <f t="shared" si="102"/>
        <v>25785.666666666668</v>
      </c>
      <c r="N197">
        <f t="shared" si="103"/>
        <v>33226.666666666664</v>
      </c>
      <c r="O197">
        <f t="shared" si="104"/>
        <v>29484.666666666668</v>
      </c>
      <c r="P197">
        <f t="shared" si="105"/>
        <v>34224.666666666664</v>
      </c>
      <c r="Q197">
        <f t="shared" si="106"/>
        <v>31910.666666666668</v>
      </c>
      <c r="R197">
        <f t="shared" si="107"/>
        <v>31303.666666666668</v>
      </c>
      <c r="S197">
        <f t="shared" si="108"/>
        <v>35699.666666666664</v>
      </c>
      <c r="U197" t="s">
        <v>1663</v>
      </c>
      <c r="V197">
        <f t="shared" si="109"/>
        <v>3.1749244216198451</v>
      </c>
      <c r="W197">
        <f t="shared" si="110"/>
        <v>97.849652782169841</v>
      </c>
      <c r="X197">
        <f t="shared" si="111"/>
        <v>126.08624157253627</v>
      </c>
      <c r="Y197">
        <f t="shared" si="112"/>
        <v>111.88636047408833</v>
      </c>
      <c r="Z197">
        <f t="shared" si="113"/>
        <v>129.87338249617363</v>
      </c>
      <c r="AA197">
        <f t="shared" si="114"/>
        <v>121.09237638665773</v>
      </c>
      <c r="AB197">
        <f t="shared" si="115"/>
        <v>118.78897504332318</v>
      </c>
      <c r="AC197">
        <f t="shared" si="116"/>
        <v>135.47060981317279</v>
      </c>
    </row>
    <row r="198" spans="1:29" x14ac:dyDescent="0.25">
      <c r="A198" t="s">
        <v>1664</v>
      </c>
      <c r="B198">
        <v>7050</v>
      </c>
      <c r="C198">
        <v>6999</v>
      </c>
      <c r="D198">
        <v>6847</v>
      </c>
      <c r="E198">
        <f>AVERAGE(B198:D198)</f>
        <v>6965.333333333333</v>
      </c>
      <c r="F198" t="s">
        <v>1808</v>
      </c>
      <c r="O198" t="s">
        <v>1644</v>
      </c>
      <c r="P198">
        <f>AVERAGE(L192:L194)</f>
        <v>26352.333333333332</v>
      </c>
    </row>
    <row r="199" spans="1:29" x14ac:dyDescent="0.25">
      <c r="A199" t="s">
        <v>1665</v>
      </c>
    </row>
    <row r="202" spans="1:29" x14ac:dyDescent="0.25">
      <c r="A202" s="7" t="s">
        <v>1863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34039</v>
      </c>
      <c r="C205">
        <v>26285</v>
      </c>
      <c r="D205">
        <v>43999</v>
      </c>
      <c r="E205">
        <v>34140</v>
      </c>
      <c r="F205">
        <v>36844</v>
      </c>
      <c r="G205">
        <v>38622</v>
      </c>
      <c r="H205">
        <v>40172</v>
      </c>
      <c r="I205">
        <v>55158</v>
      </c>
      <c r="K205" t="s">
        <v>1658</v>
      </c>
      <c r="L205">
        <f>B205-$E$211</f>
        <v>27185.666666666668</v>
      </c>
      <c r="M205">
        <f t="shared" ref="M205:S205" si="117">C205-$E$211</f>
        <v>19431.666666666668</v>
      </c>
      <c r="N205">
        <f t="shared" si="117"/>
        <v>37145.666666666664</v>
      </c>
      <c r="O205">
        <f t="shared" si="117"/>
        <v>27286.666666666668</v>
      </c>
      <c r="P205">
        <f t="shared" si="117"/>
        <v>29990.666666666668</v>
      </c>
      <c r="Q205">
        <f t="shared" si="117"/>
        <v>31768.666666666668</v>
      </c>
      <c r="R205">
        <f t="shared" si="117"/>
        <v>33318.666666666664</v>
      </c>
      <c r="S205">
        <f t="shared" si="117"/>
        <v>48304.666666666664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33966</v>
      </c>
      <c r="C206">
        <v>30968</v>
      </c>
      <c r="D206">
        <v>33507</v>
      </c>
      <c r="E206">
        <v>35987</v>
      </c>
      <c r="F206">
        <v>37290</v>
      </c>
      <c r="G206">
        <v>32075</v>
      </c>
      <c r="H206">
        <v>39735</v>
      </c>
      <c r="I206">
        <v>34425</v>
      </c>
      <c r="K206" t="s">
        <v>1659</v>
      </c>
      <c r="L206">
        <f t="shared" ref="L206:L210" si="118">B206-$E$211</f>
        <v>27112.666666666668</v>
      </c>
      <c r="M206">
        <f t="shared" ref="M206:M210" si="119">C206-$E$211</f>
        <v>24114.666666666668</v>
      </c>
      <c r="N206">
        <f t="shared" ref="N206:N210" si="120">D206-$E$211</f>
        <v>26653.666666666668</v>
      </c>
      <c r="O206">
        <f t="shared" ref="O206:O210" si="121">E206-$E$211</f>
        <v>29133.666666666668</v>
      </c>
      <c r="P206">
        <f t="shared" ref="P206:P210" si="122">F206-$E$211</f>
        <v>30436.666666666668</v>
      </c>
      <c r="Q206">
        <f t="shared" ref="Q206:Q210" si="123">G206-$E$211</f>
        <v>25221.666666666668</v>
      </c>
      <c r="R206">
        <f t="shared" ref="R206:R210" si="124">H206-$E$211</f>
        <v>32881.666666666664</v>
      </c>
      <c r="S206">
        <f t="shared" ref="S206:S210" si="125">I206-$E$211</f>
        <v>27571.666666666668</v>
      </c>
      <c r="U206" t="s">
        <v>1658</v>
      </c>
      <c r="V206">
        <f>L205/$P$211*100</f>
        <v>101.14844166635662</v>
      </c>
      <c r="W206">
        <f t="shared" ref="W206:AC206" si="126">M205/$P$211*100</f>
        <v>72.298495615830149</v>
      </c>
      <c r="X206">
        <f t="shared" si="126"/>
        <v>138.20614899976437</v>
      </c>
      <c r="Y206">
        <f t="shared" si="126"/>
        <v>101.52422765437612</v>
      </c>
      <c r="Z206">
        <f t="shared" si="126"/>
        <v>111.58487430392779</v>
      </c>
      <c r="AA206">
        <f t="shared" si="126"/>
        <v>118.20019595440961</v>
      </c>
      <c r="AB206">
        <f t="shared" si="126"/>
        <v>123.9672086418375</v>
      </c>
      <c r="AC206">
        <f t="shared" si="126"/>
        <v>179.72491969589859</v>
      </c>
    </row>
    <row r="207" spans="1:29" x14ac:dyDescent="0.25">
      <c r="A207" t="s">
        <v>1660</v>
      </c>
      <c r="B207">
        <v>33186</v>
      </c>
      <c r="C207">
        <v>35296</v>
      </c>
      <c r="D207">
        <v>36465</v>
      </c>
      <c r="E207">
        <v>31689</v>
      </c>
      <c r="F207">
        <v>35799</v>
      </c>
      <c r="G207">
        <v>36844</v>
      </c>
      <c r="H207">
        <v>39195</v>
      </c>
      <c r="I207">
        <v>35542</v>
      </c>
      <c r="K207" t="s">
        <v>1660</v>
      </c>
      <c r="L207">
        <f t="shared" si="118"/>
        <v>26332.666666666668</v>
      </c>
      <c r="M207">
        <f t="shared" si="119"/>
        <v>28442.666666666668</v>
      </c>
      <c r="N207">
        <f t="shared" si="120"/>
        <v>29611.666666666668</v>
      </c>
      <c r="O207">
        <f t="shared" si="121"/>
        <v>24835.666666666668</v>
      </c>
      <c r="P207">
        <f t="shared" si="122"/>
        <v>28945.666666666668</v>
      </c>
      <c r="Q207">
        <f t="shared" si="123"/>
        <v>29990.666666666668</v>
      </c>
      <c r="R207">
        <f t="shared" si="124"/>
        <v>32341.666666666668</v>
      </c>
      <c r="S207">
        <f t="shared" si="125"/>
        <v>28688.666666666668</v>
      </c>
      <c r="U207" t="s">
        <v>1659</v>
      </c>
      <c r="V207">
        <f t="shared" ref="V207:V211" si="127">L206/$P$211*100</f>
        <v>100.8768339720455</v>
      </c>
      <c r="W207">
        <f t="shared" ref="W207:W211" si="128">M206/$P$211*100</f>
        <v>89.722315238555893</v>
      </c>
      <c r="X207">
        <f t="shared" ref="X207:X211" si="129">N206/$P$211*100</f>
        <v>99.169054085897486</v>
      </c>
      <c r="Y207">
        <f t="shared" ref="Y207:Y211" si="130">O206/$P$211*100</f>
        <v>108.39627438578215</v>
      </c>
      <c r="Z207">
        <f t="shared" ref="Z207:Z211" si="131">P206/$P$211*100</f>
        <v>113.24428569656833</v>
      </c>
      <c r="AA207">
        <f t="shared" ref="AA207:AA211" si="132">Q206/$P$211*100</f>
        <v>93.841078493383449</v>
      </c>
      <c r="AB207">
        <f t="shared" ref="AB207:AB211" si="133">R206/$P$211*100</f>
        <v>122.34128312931749</v>
      </c>
      <c r="AC207">
        <f t="shared" ref="AC207:AC211" si="134">S206/$P$211*100</f>
        <v>102.58461385819351</v>
      </c>
    </row>
    <row r="208" spans="1:29" x14ac:dyDescent="0.25">
      <c r="A208" t="s">
        <v>1661</v>
      </c>
      <c r="B208">
        <v>34193</v>
      </c>
      <c r="C208">
        <v>32876</v>
      </c>
      <c r="D208">
        <v>32759</v>
      </c>
      <c r="E208">
        <v>36122</v>
      </c>
      <c r="F208">
        <v>34315</v>
      </c>
      <c r="G208">
        <v>34674</v>
      </c>
      <c r="H208">
        <v>38493</v>
      </c>
      <c r="I208">
        <v>36502</v>
      </c>
      <c r="K208" t="s">
        <v>1661</v>
      </c>
      <c r="L208">
        <f t="shared" si="118"/>
        <v>27339.666666666668</v>
      </c>
      <c r="M208">
        <f t="shared" si="119"/>
        <v>26022.666666666668</v>
      </c>
      <c r="N208">
        <f t="shared" si="120"/>
        <v>25905.666666666668</v>
      </c>
      <c r="O208">
        <f t="shared" si="121"/>
        <v>29268.666666666668</v>
      </c>
      <c r="P208">
        <f t="shared" si="122"/>
        <v>27461.666666666668</v>
      </c>
      <c r="Q208">
        <f t="shared" si="123"/>
        <v>27820.666666666668</v>
      </c>
      <c r="R208">
        <f t="shared" si="124"/>
        <v>31639.666666666668</v>
      </c>
      <c r="S208">
        <f t="shared" si="125"/>
        <v>29648.666666666668</v>
      </c>
      <c r="U208" t="s">
        <v>1660</v>
      </c>
      <c r="V208">
        <f t="shared" si="127"/>
        <v>97.974724361597893</v>
      </c>
      <c r="W208">
        <f t="shared" si="128"/>
        <v>105.82530292319332</v>
      </c>
      <c r="X208">
        <f t="shared" si="129"/>
        <v>110.17474668551799</v>
      </c>
      <c r="Y208">
        <f t="shared" si="130"/>
        <v>92.404906301546546</v>
      </c>
      <c r="Z208">
        <f t="shared" si="131"/>
        <v>107.69679155659735</v>
      </c>
      <c r="AA208">
        <f t="shared" si="132"/>
        <v>111.58487430392779</v>
      </c>
      <c r="AB208">
        <f t="shared" si="133"/>
        <v>120.33213032208457</v>
      </c>
      <c r="AC208">
        <f t="shared" si="134"/>
        <v>106.74058364648833</v>
      </c>
    </row>
    <row r="209" spans="1:29" x14ac:dyDescent="0.25">
      <c r="A209" t="s">
        <v>1662</v>
      </c>
      <c r="B209">
        <v>31199</v>
      </c>
      <c r="C209">
        <v>36976</v>
      </c>
      <c r="D209">
        <v>43706</v>
      </c>
      <c r="E209">
        <v>36228</v>
      </c>
      <c r="F209">
        <v>38075</v>
      </c>
      <c r="G209">
        <v>38390</v>
      </c>
      <c r="H209">
        <v>38283</v>
      </c>
      <c r="I209">
        <v>36843</v>
      </c>
      <c r="K209" t="s">
        <v>1662</v>
      </c>
      <c r="L209">
        <f t="shared" si="118"/>
        <v>24345.666666666668</v>
      </c>
      <c r="M209">
        <f t="shared" si="119"/>
        <v>30122.666666666668</v>
      </c>
      <c r="N209">
        <f t="shared" si="120"/>
        <v>36852.666666666664</v>
      </c>
      <c r="O209">
        <f t="shared" si="121"/>
        <v>29374.666666666668</v>
      </c>
      <c r="P209">
        <f t="shared" si="122"/>
        <v>31221.666666666668</v>
      </c>
      <c r="Q209">
        <f t="shared" si="123"/>
        <v>31536.666666666668</v>
      </c>
      <c r="R209">
        <f t="shared" si="124"/>
        <v>31429.666666666668</v>
      </c>
      <c r="S209">
        <f t="shared" si="125"/>
        <v>29989.666666666668</v>
      </c>
      <c r="U209" t="s">
        <v>1661</v>
      </c>
      <c r="V209">
        <f t="shared" si="127"/>
        <v>101.72142228175267</v>
      </c>
      <c r="W209">
        <f t="shared" si="128"/>
        <v>96.821321824112317</v>
      </c>
      <c r="X209">
        <f t="shared" si="129"/>
        <v>96.386005382545179</v>
      </c>
      <c r="Y209">
        <f t="shared" si="130"/>
        <v>108.89856258759039</v>
      </c>
      <c r="Z209">
        <f t="shared" si="131"/>
        <v>102.17534199005345</v>
      </c>
      <c r="AA209">
        <f t="shared" si="132"/>
        <v>103.5110565415287</v>
      </c>
      <c r="AB209">
        <f t="shared" si="133"/>
        <v>117.72023167268173</v>
      </c>
      <c r="AC209">
        <f t="shared" si="134"/>
        <v>110.31241085934691</v>
      </c>
    </row>
    <row r="210" spans="1:29" x14ac:dyDescent="0.25">
      <c r="A210" t="s">
        <v>1663</v>
      </c>
      <c r="B210">
        <v>8004</v>
      </c>
      <c r="C210">
        <v>36559</v>
      </c>
      <c r="D210">
        <v>33556</v>
      </c>
      <c r="E210">
        <v>35572</v>
      </c>
      <c r="F210">
        <v>36668</v>
      </c>
      <c r="G210">
        <v>42134</v>
      </c>
      <c r="H210">
        <v>40138</v>
      </c>
      <c r="I210">
        <v>38981</v>
      </c>
      <c r="K210" t="s">
        <v>1663</v>
      </c>
      <c r="L210">
        <f t="shared" si="118"/>
        <v>1150.666666666667</v>
      </c>
      <c r="M210">
        <f t="shared" si="119"/>
        <v>29705.666666666668</v>
      </c>
      <c r="N210">
        <f t="shared" si="120"/>
        <v>26702.666666666668</v>
      </c>
      <c r="O210">
        <f t="shared" si="121"/>
        <v>28718.666666666668</v>
      </c>
      <c r="P210">
        <f t="shared" si="122"/>
        <v>29814.666666666668</v>
      </c>
      <c r="Q210">
        <f t="shared" si="123"/>
        <v>35280.666666666664</v>
      </c>
      <c r="R210">
        <f t="shared" si="124"/>
        <v>33284.666666666664</v>
      </c>
      <c r="S210">
        <f t="shared" si="125"/>
        <v>32127.666666666668</v>
      </c>
      <c r="U210" t="s">
        <v>1662</v>
      </c>
      <c r="V210">
        <f t="shared" si="127"/>
        <v>90.581786161649987</v>
      </c>
      <c r="W210">
        <f t="shared" si="128"/>
        <v>112.07600054569582</v>
      </c>
      <c r="X210">
        <f t="shared" si="129"/>
        <v>137.11599756917315</v>
      </c>
      <c r="Y210">
        <f t="shared" si="130"/>
        <v>109.29295184234351</v>
      </c>
      <c r="Z210">
        <f t="shared" si="131"/>
        <v>116.16499857374956</v>
      </c>
      <c r="AA210">
        <f t="shared" si="132"/>
        <v>117.33700437796877</v>
      </c>
      <c r="AB210">
        <f t="shared" si="133"/>
        <v>116.93889446986891</v>
      </c>
      <c r="AC210">
        <f t="shared" si="134"/>
        <v>111.58115365058106</v>
      </c>
    </row>
    <row r="211" spans="1:29" x14ac:dyDescent="0.25">
      <c r="A211" t="s">
        <v>1664</v>
      </c>
      <c r="B211">
        <v>6777</v>
      </c>
      <c r="C211">
        <v>6926</v>
      </c>
      <c r="D211">
        <v>6857</v>
      </c>
      <c r="E211">
        <f>AVERAGE(B211:D211)</f>
        <v>6853.333333333333</v>
      </c>
      <c r="F211" t="s">
        <v>1808</v>
      </c>
      <c r="O211" t="s">
        <v>1644</v>
      </c>
      <c r="P211">
        <f>AVERAGE(L205:L207)</f>
        <v>26877</v>
      </c>
      <c r="U211" t="s">
        <v>1663</v>
      </c>
      <c r="V211">
        <f t="shared" si="127"/>
        <v>4.2812317843013243</v>
      </c>
      <c r="W211">
        <f t="shared" si="128"/>
        <v>110.52448810011037</v>
      </c>
      <c r="X211">
        <f t="shared" si="129"/>
        <v>99.351366099887144</v>
      </c>
      <c r="Y211">
        <f t="shared" si="130"/>
        <v>106.85220324689016</v>
      </c>
      <c r="Z211">
        <f t="shared" si="131"/>
        <v>110.93003931490371</v>
      </c>
      <c r="AA211">
        <f t="shared" si="132"/>
        <v>131.26713050811722</v>
      </c>
      <c r="AB211">
        <f t="shared" si="133"/>
        <v>123.84070642804876</v>
      </c>
      <c r="AC211">
        <f t="shared" si="134"/>
        <v>119.53591050588483</v>
      </c>
    </row>
    <row r="212" spans="1:29" x14ac:dyDescent="0.25">
      <c r="A212" t="s">
        <v>1665</v>
      </c>
    </row>
    <row r="215" spans="1:29" x14ac:dyDescent="0.25">
      <c r="A215" s="7" t="s">
        <v>1869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37897</v>
      </c>
      <c r="C218">
        <v>37389</v>
      </c>
      <c r="D218">
        <v>30399</v>
      </c>
      <c r="E218">
        <v>33041</v>
      </c>
      <c r="F218">
        <v>18409</v>
      </c>
      <c r="G218">
        <v>33284</v>
      </c>
      <c r="H218">
        <v>36349</v>
      </c>
      <c r="I218">
        <v>33822</v>
      </c>
      <c r="K218" t="s">
        <v>1658</v>
      </c>
      <c r="L218">
        <f>B218-$E$224</f>
        <v>31432.333333333332</v>
      </c>
      <c r="M218">
        <f t="shared" ref="M218:S218" si="135">C218-$E$224</f>
        <v>30924.333333333332</v>
      </c>
      <c r="N218">
        <f t="shared" si="135"/>
        <v>23934.333333333332</v>
      </c>
      <c r="O218">
        <f t="shared" si="135"/>
        <v>26576.333333333332</v>
      </c>
      <c r="P218">
        <f t="shared" si="135"/>
        <v>11944.333333333332</v>
      </c>
      <c r="Q218">
        <f t="shared" si="135"/>
        <v>26819.333333333332</v>
      </c>
      <c r="R218">
        <f t="shared" si="135"/>
        <v>29884.333333333332</v>
      </c>
      <c r="S218">
        <f t="shared" si="135"/>
        <v>27357.333333333332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29157</v>
      </c>
      <c r="C219">
        <v>38314</v>
      </c>
      <c r="D219">
        <v>31341</v>
      </c>
      <c r="E219">
        <v>33122</v>
      </c>
      <c r="F219">
        <v>20331</v>
      </c>
      <c r="G219">
        <v>24383</v>
      </c>
      <c r="H219">
        <v>31331</v>
      </c>
      <c r="I219">
        <v>36261</v>
      </c>
      <c r="K219" t="s">
        <v>1659</v>
      </c>
      <c r="L219">
        <f t="shared" ref="L219:L223" si="136">B219-$E$224</f>
        <v>22692.333333333332</v>
      </c>
      <c r="M219">
        <f t="shared" ref="M219:M223" si="137">C219-$E$224</f>
        <v>31849.333333333332</v>
      </c>
      <c r="N219">
        <f t="shared" ref="N219:N223" si="138">D219-$E$224</f>
        <v>24876.333333333332</v>
      </c>
      <c r="O219">
        <f t="shared" ref="O219:O223" si="139">E219-$E$224</f>
        <v>26657.333333333332</v>
      </c>
      <c r="P219">
        <f t="shared" ref="P219:P223" si="140">F219-$E$224</f>
        <v>13866.333333333332</v>
      </c>
      <c r="Q219">
        <f t="shared" ref="Q219:Q223" si="141">G219-$E$224</f>
        <v>17918.333333333332</v>
      </c>
      <c r="R219">
        <f t="shared" ref="R219:R223" si="142">H219-$E$224</f>
        <v>24866.333333333332</v>
      </c>
      <c r="S219">
        <f t="shared" ref="S219:S223" si="143">I219-$E$224</f>
        <v>29796.333333333332</v>
      </c>
      <c r="U219" t="s">
        <v>1658</v>
      </c>
      <c r="V219">
        <f>L218/$P$224*100</f>
        <v>135.2102780287062</v>
      </c>
      <c r="W219">
        <f t="shared" ref="W219:AC219" si="144">M218/$P$224*100</f>
        <v>133.02504982721783</v>
      </c>
      <c r="X219">
        <f t="shared" si="144"/>
        <v>102.95665390516338</v>
      </c>
      <c r="Y219">
        <f t="shared" si="144"/>
        <v>114.32156120503004</v>
      </c>
      <c r="Z219">
        <f t="shared" si="144"/>
        <v>51.380106393656519</v>
      </c>
      <c r="AA219">
        <f t="shared" si="144"/>
        <v>115.36685737227744</v>
      </c>
      <c r="AB219">
        <f t="shared" si="144"/>
        <v>128.55135429661175</v>
      </c>
      <c r="AC219">
        <f t="shared" si="144"/>
        <v>117.68113448330251</v>
      </c>
    </row>
    <row r="220" spans="1:29" x14ac:dyDescent="0.25">
      <c r="A220" t="s">
        <v>1660</v>
      </c>
      <c r="B220">
        <v>22081</v>
      </c>
      <c r="C220">
        <v>25827</v>
      </c>
      <c r="D220">
        <v>34265</v>
      </c>
      <c r="E220">
        <v>32855</v>
      </c>
      <c r="F220">
        <v>7533</v>
      </c>
      <c r="G220">
        <v>12309</v>
      </c>
      <c r="H220">
        <v>26562</v>
      </c>
      <c r="I220">
        <v>30086</v>
      </c>
      <c r="K220" t="s">
        <v>1660</v>
      </c>
      <c r="L220">
        <f t="shared" si="136"/>
        <v>15616.333333333332</v>
      </c>
      <c r="M220">
        <f t="shared" si="137"/>
        <v>19362.333333333332</v>
      </c>
      <c r="N220">
        <f t="shared" si="138"/>
        <v>27800.333333333332</v>
      </c>
      <c r="O220">
        <f t="shared" si="139"/>
        <v>26390.333333333332</v>
      </c>
      <c r="P220">
        <f t="shared" si="140"/>
        <v>1068.333333333333</v>
      </c>
      <c r="Q220">
        <f t="shared" si="141"/>
        <v>5844.333333333333</v>
      </c>
      <c r="R220">
        <f t="shared" si="142"/>
        <v>20097.333333333332</v>
      </c>
      <c r="S220">
        <f t="shared" si="143"/>
        <v>23621.333333333332</v>
      </c>
      <c r="U220" t="s">
        <v>1659</v>
      </c>
      <c r="V220">
        <f t="shared" ref="V220:V224" si="145">L219/$P$224*100</f>
        <v>97.614029050343404</v>
      </c>
      <c r="W220">
        <f t="shared" ref="W220:W224" si="146">M219/$P$224*100</f>
        <v>137.00405787126655</v>
      </c>
      <c r="X220">
        <f t="shared" ref="X220:X224" si="147">N219/$P$224*100</f>
        <v>107.00878966461622</v>
      </c>
      <c r="Y220">
        <f t="shared" ref="Y220:Y224" si="148">O219/$P$224*100</f>
        <v>114.66999326077915</v>
      </c>
      <c r="Z220">
        <f t="shared" ref="Z220:Z224" si="149">P219/$P$224*100</f>
        <v>59.64783986464203</v>
      </c>
      <c r="AA220">
        <f t="shared" ref="AA220:AA224" si="150">Q219/$P$224*100</f>
        <v>77.078045912734254</v>
      </c>
      <c r="AB220">
        <f t="shared" ref="AB220:AB224" si="151">R219/$P$224*100</f>
        <v>106.96577336143731</v>
      </c>
      <c r="AC220">
        <f t="shared" ref="AC220:AC224" si="152">S219/$P$224*100</f>
        <v>128.17281082863738</v>
      </c>
    </row>
    <row r="221" spans="1:29" x14ac:dyDescent="0.25">
      <c r="A221" t="s">
        <v>1661</v>
      </c>
      <c r="B221">
        <v>27362</v>
      </c>
      <c r="C221">
        <v>23428</v>
      </c>
      <c r="D221">
        <v>29374</v>
      </c>
      <c r="E221">
        <v>34614</v>
      </c>
      <c r="F221">
        <v>7530</v>
      </c>
      <c r="G221">
        <v>8373</v>
      </c>
      <c r="H221">
        <v>30516</v>
      </c>
      <c r="I221">
        <v>36948</v>
      </c>
      <c r="K221" t="s">
        <v>1661</v>
      </c>
      <c r="L221">
        <f t="shared" si="136"/>
        <v>20897.333333333332</v>
      </c>
      <c r="M221">
        <f t="shared" si="137"/>
        <v>16963.333333333332</v>
      </c>
      <c r="N221">
        <f t="shared" si="138"/>
        <v>22909.333333333332</v>
      </c>
      <c r="O221">
        <f t="shared" si="139"/>
        <v>28149.333333333332</v>
      </c>
      <c r="P221">
        <f t="shared" si="140"/>
        <v>1065.333333333333</v>
      </c>
      <c r="Q221">
        <f t="shared" si="141"/>
        <v>1908.333333333333</v>
      </c>
      <c r="R221">
        <f t="shared" si="142"/>
        <v>24051.333333333332</v>
      </c>
      <c r="S221">
        <f t="shared" si="143"/>
        <v>30483.333333333332</v>
      </c>
      <c r="U221" t="s">
        <v>1660</v>
      </c>
      <c r="V221">
        <f t="shared" si="145"/>
        <v>67.175692920950368</v>
      </c>
      <c r="W221">
        <f t="shared" si="146"/>
        <v>83.289600091768108</v>
      </c>
      <c r="X221">
        <f t="shared" si="147"/>
        <v>119.58675671412797</v>
      </c>
      <c r="Y221">
        <f t="shared" si="148"/>
        <v>113.5214579659024</v>
      </c>
      <c r="Z221">
        <f t="shared" si="149"/>
        <v>4.595575056279662</v>
      </c>
      <c r="AA221">
        <f t="shared" si="150"/>
        <v>25.140161454524595</v>
      </c>
      <c r="AB221">
        <f t="shared" si="151"/>
        <v>86.451298375417608</v>
      </c>
      <c r="AC221">
        <f t="shared" si="152"/>
        <v>101.61024361566366</v>
      </c>
    </row>
    <row r="222" spans="1:29" x14ac:dyDescent="0.25">
      <c r="A222" t="s">
        <v>1662</v>
      </c>
      <c r="B222">
        <v>34969</v>
      </c>
      <c r="C222">
        <v>33007</v>
      </c>
      <c r="D222">
        <v>37495</v>
      </c>
      <c r="E222">
        <v>27221</v>
      </c>
      <c r="F222">
        <v>7187</v>
      </c>
      <c r="G222">
        <v>27215</v>
      </c>
      <c r="H222">
        <v>30704</v>
      </c>
      <c r="I222">
        <v>32955</v>
      </c>
      <c r="K222" t="s">
        <v>1662</v>
      </c>
      <c r="L222">
        <f t="shared" si="136"/>
        <v>28504.333333333332</v>
      </c>
      <c r="M222">
        <f t="shared" si="137"/>
        <v>26542.333333333332</v>
      </c>
      <c r="N222">
        <f t="shared" si="138"/>
        <v>31030.333333333332</v>
      </c>
      <c r="O222">
        <f t="shared" si="139"/>
        <v>20756.333333333332</v>
      </c>
      <c r="P222">
        <f t="shared" si="140"/>
        <v>722.33333333333303</v>
      </c>
      <c r="Q222">
        <f t="shared" si="141"/>
        <v>20750.333333333332</v>
      </c>
      <c r="R222">
        <f t="shared" si="142"/>
        <v>24239.333333333332</v>
      </c>
      <c r="S222">
        <f t="shared" si="143"/>
        <v>26490.333333333332</v>
      </c>
      <c r="U222" t="s">
        <v>1661</v>
      </c>
      <c r="V222">
        <f t="shared" si="145"/>
        <v>89.892602629730007</v>
      </c>
      <c r="W222">
        <f t="shared" si="146"/>
        <v>72.96998895914885</v>
      </c>
      <c r="X222">
        <f t="shared" si="147"/>
        <v>98.547482829325645</v>
      </c>
      <c r="Y222">
        <f t="shared" si="148"/>
        <v>121.08802569507175</v>
      </c>
      <c r="Z222">
        <f t="shared" si="149"/>
        <v>4.5826701653259905</v>
      </c>
      <c r="AA222">
        <f t="shared" si="150"/>
        <v>8.2089445233076646</v>
      </c>
      <c r="AB222">
        <f t="shared" si="151"/>
        <v>103.45994465235657</v>
      </c>
      <c r="AC222">
        <f t="shared" si="152"/>
        <v>131.12803085702814</v>
      </c>
    </row>
    <row r="223" spans="1:29" x14ac:dyDescent="0.25">
      <c r="A223" t="s">
        <v>1663</v>
      </c>
      <c r="B223">
        <v>7437</v>
      </c>
      <c r="C223">
        <v>31271</v>
      </c>
      <c r="D223">
        <v>23775</v>
      </c>
      <c r="E223">
        <v>24198</v>
      </c>
      <c r="F223">
        <v>7090</v>
      </c>
      <c r="G223">
        <v>28304</v>
      </c>
      <c r="H223">
        <v>30280</v>
      </c>
      <c r="I223">
        <v>35680</v>
      </c>
      <c r="K223" t="s">
        <v>1663</v>
      </c>
      <c r="L223">
        <f t="shared" si="136"/>
        <v>972.33333333333303</v>
      </c>
      <c r="M223">
        <f t="shared" si="137"/>
        <v>24806.333333333332</v>
      </c>
      <c r="N223">
        <f t="shared" si="138"/>
        <v>17310.333333333332</v>
      </c>
      <c r="O223">
        <f t="shared" si="139"/>
        <v>17733.333333333332</v>
      </c>
      <c r="P223">
        <f t="shared" si="140"/>
        <v>625.33333333333303</v>
      </c>
      <c r="Q223">
        <f t="shared" si="141"/>
        <v>21839.333333333332</v>
      </c>
      <c r="R223">
        <f t="shared" si="142"/>
        <v>23815.333333333332</v>
      </c>
      <c r="S223">
        <f t="shared" si="143"/>
        <v>29215.333333333332</v>
      </c>
      <c r="U223" t="s">
        <v>1662</v>
      </c>
      <c r="V223">
        <f t="shared" si="145"/>
        <v>122.61510445792287</v>
      </c>
      <c r="W223">
        <f t="shared" si="146"/>
        <v>114.17530577422177</v>
      </c>
      <c r="X223">
        <f t="shared" si="147"/>
        <v>133.48102264091423</v>
      </c>
      <c r="Y223">
        <f t="shared" si="148"/>
        <v>89.286072754907437</v>
      </c>
      <c r="Z223">
        <f t="shared" si="149"/>
        <v>3.1072109662895557</v>
      </c>
      <c r="AA223">
        <f t="shared" si="150"/>
        <v>89.260262973000096</v>
      </c>
      <c r="AB223">
        <f t="shared" si="151"/>
        <v>104.26865115211999</v>
      </c>
      <c r="AC223">
        <f t="shared" si="152"/>
        <v>113.95162099769145</v>
      </c>
    </row>
    <row r="224" spans="1:29" x14ac:dyDescent="0.25">
      <c r="A224" t="s">
        <v>1664</v>
      </c>
      <c r="B224">
        <v>6693</v>
      </c>
      <c r="C224">
        <v>6748</v>
      </c>
      <c r="D224">
        <v>5953</v>
      </c>
      <c r="E224">
        <f>AVERAGE(B224:D224)</f>
        <v>6464.666666666667</v>
      </c>
      <c r="F224" t="s">
        <v>1808</v>
      </c>
      <c r="O224" t="s">
        <v>1644</v>
      </c>
      <c r="P224">
        <f>AVERAGE(L218:L220)</f>
        <v>23247</v>
      </c>
      <c r="U224" t="s">
        <v>1663</v>
      </c>
      <c r="V224">
        <f t="shared" si="145"/>
        <v>4.1826185457621765</v>
      </c>
      <c r="W224">
        <f t="shared" si="146"/>
        <v>106.70767554236389</v>
      </c>
      <c r="X224">
        <f t="shared" si="147"/>
        <v>74.462654679456847</v>
      </c>
      <c r="Y224">
        <f t="shared" si="148"/>
        <v>76.282244303924514</v>
      </c>
      <c r="Z224">
        <f t="shared" si="149"/>
        <v>2.6899528254541791</v>
      </c>
      <c r="AA224">
        <f t="shared" si="150"/>
        <v>93.944738389182831</v>
      </c>
      <c r="AB224">
        <f t="shared" si="151"/>
        <v>102.44475989733442</v>
      </c>
      <c r="AC224">
        <f t="shared" si="152"/>
        <v>125.67356361394302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s="37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113.20022811782461</v>
      </c>
      <c r="C230">
        <f t="shared" ref="C230:I230" si="153">AVERAGE(W219,W206,W192)</f>
        <v>99.133804436845324</v>
      </c>
      <c r="D230">
        <f t="shared" si="153"/>
        <v>112.20852342510203</v>
      </c>
      <c r="E230">
        <f t="shared" si="153"/>
        <v>114.84254200495876</v>
      </c>
      <c r="F230">
        <f t="shared" si="153"/>
        <v>92.024414785150483</v>
      </c>
      <c r="G230">
        <f t="shared" si="153"/>
        <v>123.2819802372461</v>
      </c>
      <c r="H230">
        <f t="shared" si="153"/>
        <v>125.97644750085374</v>
      </c>
      <c r="I230">
        <f t="shared" si="153"/>
        <v>136.14367028534306</v>
      </c>
      <c r="K230" t="s">
        <v>1658</v>
      </c>
      <c r="L230">
        <f>STDEV(V219,V206,V192)/SQRT(3)</f>
        <v>11.021606544105317</v>
      </c>
      <c r="M230">
        <f t="shared" ref="M230:S230" si="154">STDEV(W219,W206,W192)/SQRT(3)</f>
        <v>17.881725096219032</v>
      </c>
      <c r="N230">
        <f t="shared" si="154"/>
        <v>13.177594437646936</v>
      </c>
      <c r="O230">
        <f t="shared" si="154"/>
        <v>7.8440530382130556</v>
      </c>
      <c r="P230">
        <f t="shared" si="154"/>
        <v>20.326911818638155</v>
      </c>
      <c r="Q230">
        <f t="shared" si="154"/>
        <v>6.5497238729774381</v>
      </c>
      <c r="R230">
        <f t="shared" si="154"/>
        <v>1.353216293014494</v>
      </c>
      <c r="S230">
        <f t="shared" si="154"/>
        <v>21.875177339369824</v>
      </c>
    </row>
    <row r="231" spans="1:19" x14ac:dyDescent="0.25">
      <c r="A231" t="s">
        <v>1659</v>
      </c>
      <c r="B231">
        <f t="shared" ref="B231:B235" si="155">AVERAGE(V220,V207,V193)</f>
        <v>96.423644366136671</v>
      </c>
      <c r="C231">
        <f t="shared" ref="C231:C235" si="156">AVERAGE(W220,W207,W193)</f>
        <v>113.81453415022592</v>
      </c>
      <c r="D231">
        <f t="shared" ref="D231:D235" si="157">AVERAGE(X220,X207,X193)</f>
        <v>107.9731577359136</v>
      </c>
      <c r="E231">
        <f t="shared" ref="E231:E235" si="158">AVERAGE(Y220,Y207,Y193)</f>
        <v>110.74393547834347</v>
      </c>
      <c r="F231">
        <f t="shared" ref="F231:F235" si="159">AVERAGE(Z220,Z207,Z193)</f>
        <v>95.758472876079324</v>
      </c>
      <c r="G231">
        <f t="shared" ref="G231:G235" si="160">AVERAGE(AA220,AA207,AA193)</f>
        <v>96.977932454534695</v>
      </c>
      <c r="H231">
        <f t="shared" ref="H231:H235" si="161">AVERAGE(AB220,AB207,AB193)</f>
        <v>111.9425560670976</v>
      </c>
      <c r="I231">
        <f t="shared" ref="I231:I235" si="162">AVERAGE(AC220,AC207,AC193)</f>
        <v>119.55884034501179</v>
      </c>
      <c r="K231" t="s">
        <v>1659</v>
      </c>
      <c r="L231">
        <f t="shared" ref="L231:L235" si="163">STDEV(V220,V207,V193)/SQRT(3)</f>
        <v>2.9748345648854113</v>
      </c>
      <c r="M231">
        <f t="shared" ref="M231:M235" si="164">STDEV(W220,W207,W193)/SQRT(3)</f>
        <v>13.65652396661104</v>
      </c>
      <c r="N231">
        <f t="shared" ref="N231:N235" si="165">STDEV(X220,X207,X193)/SQRT(3)</f>
        <v>5.3830797663801162</v>
      </c>
      <c r="O231">
        <f t="shared" ref="O231:O235" si="166">STDEV(Y220,Y207,Y193)/SQRT(3)</f>
        <v>1.9755496461810482</v>
      </c>
      <c r="P231">
        <f t="shared" ref="P231:P235" si="167">STDEV(Z220,Z207,Z193)/SQRT(3)</f>
        <v>18.058310153615508</v>
      </c>
      <c r="Q231">
        <f t="shared" ref="Q231:Q235" si="168">STDEV(AA220,AA207,AA193)/SQRT(3)</f>
        <v>12.493576683976867</v>
      </c>
      <c r="R231">
        <f t="shared" ref="R231:R235" si="169">STDEV(AB220,AB207,AB193)/SQRT(3)</f>
        <v>5.2009513748212832</v>
      </c>
      <c r="S231">
        <f t="shared" ref="S231:S235" si="170">STDEV(AC220,AC207,AC193)/SQRT(3)</f>
        <v>8.4874292609471897</v>
      </c>
    </row>
    <row r="232" spans="1:19" x14ac:dyDescent="0.25">
      <c r="A232" t="s">
        <v>1660</v>
      </c>
      <c r="B232">
        <f t="shared" si="155"/>
        <v>90.376127516038721</v>
      </c>
      <c r="C232">
        <f t="shared" si="156"/>
        <v>103.56307005347958</v>
      </c>
      <c r="D232">
        <f t="shared" si="157"/>
        <v>115.42201691718553</v>
      </c>
      <c r="E232">
        <f t="shared" si="158"/>
        <v>104.94082573287506</v>
      </c>
      <c r="F232">
        <f t="shared" si="159"/>
        <v>75.190464379347461</v>
      </c>
      <c r="G232">
        <f t="shared" si="160"/>
        <v>87.502566300078726</v>
      </c>
      <c r="H232">
        <f t="shared" si="161"/>
        <v>114.26303183162541</v>
      </c>
      <c r="I232">
        <f t="shared" si="162"/>
        <v>106.8696904379707</v>
      </c>
      <c r="K232" t="s">
        <v>1660</v>
      </c>
      <c r="L232">
        <f t="shared" si="163"/>
        <v>11.828047039311151</v>
      </c>
      <c r="M232">
        <f t="shared" si="164"/>
        <v>11.109575025095738</v>
      </c>
      <c r="N232">
        <f t="shared" si="165"/>
        <v>2.7704023354766445</v>
      </c>
      <c r="O232">
        <f t="shared" si="166"/>
        <v>6.4085986810465938</v>
      </c>
      <c r="P232">
        <f t="shared" si="167"/>
        <v>35.334209748784161</v>
      </c>
      <c r="Q232">
        <f t="shared" si="168"/>
        <v>31.449411523703056</v>
      </c>
      <c r="R232">
        <f t="shared" si="169"/>
        <v>14.62343239222491</v>
      </c>
      <c r="S232">
        <f t="shared" si="170"/>
        <v>3.074490729886973</v>
      </c>
    </row>
    <row r="233" spans="1:19" x14ac:dyDescent="0.25">
      <c r="A233" t="s">
        <v>1661</v>
      </c>
      <c r="B233">
        <f t="shared" si="155"/>
        <v>100.03470056384248</v>
      </c>
      <c r="C233">
        <f t="shared" si="156"/>
        <v>88.356045454934531</v>
      </c>
      <c r="D233">
        <f t="shared" si="157"/>
        <v>102.19612337750345</v>
      </c>
      <c r="E233">
        <f t="shared" si="158"/>
        <v>110.89909689575211</v>
      </c>
      <c r="F233">
        <f t="shared" si="159"/>
        <v>75.203832538412499</v>
      </c>
      <c r="G233">
        <f t="shared" si="160"/>
        <v>82.207133773449399</v>
      </c>
      <c r="H233">
        <f t="shared" si="161"/>
        <v>119.89425857178388</v>
      </c>
      <c r="I233">
        <f t="shared" si="162"/>
        <v>122.51142424989337</v>
      </c>
      <c r="K233" t="s">
        <v>1661</v>
      </c>
      <c r="L233">
        <f t="shared" si="163"/>
        <v>5.4344666652812412</v>
      </c>
      <c r="M233">
        <f t="shared" si="164"/>
        <v>7.7059374949766717</v>
      </c>
      <c r="N233">
        <f t="shared" si="165"/>
        <v>4.7703627070782115</v>
      </c>
      <c r="O233">
        <f t="shared" si="166"/>
        <v>5.3985524593567815</v>
      </c>
      <c r="P233">
        <f t="shared" si="167"/>
        <v>35.637300443001372</v>
      </c>
      <c r="Q233">
        <f t="shared" si="168"/>
        <v>38.09259520714118</v>
      </c>
      <c r="R233">
        <f t="shared" si="169"/>
        <v>10.174178222169838</v>
      </c>
      <c r="S233">
        <f t="shared" si="170"/>
        <v>6.2702402331261657</v>
      </c>
    </row>
    <row r="234" spans="1:19" x14ac:dyDescent="0.25">
      <c r="A234" t="s">
        <v>1662</v>
      </c>
      <c r="B234">
        <f t="shared" si="155"/>
        <v>107.10882267103302</v>
      </c>
      <c r="C234">
        <f t="shared" si="156"/>
        <v>112.927590319785</v>
      </c>
      <c r="D234">
        <f t="shared" si="157"/>
        <v>134.74113035214626</v>
      </c>
      <c r="E234">
        <f t="shared" si="158"/>
        <v>107.89793839712642</v>
      </c>
      <c r="F234">
        <f t="shared" si="159"/>
        <v>84.766278632745454</v>
      </c>
      <c r="G234">
        <f t="shared" si="160"/>
        <v>111.06147111141559</v>
      </c>
      <c r="H234">
        <f t="shared" si="161"/>
        <v>116.68798012504722</v>
      </c>
      <c r="I234">
        <f t="shared" si="162"/>
        <v>113.35974704060986</v>
      </c>
      <c r="K234" t="s">
        <v>1662</v>
      </c>
      <c r="L234">
        <f t="shared" si="163"/>
        <v>9.2612962631264306</v>
      </c>
      <c r="M234">
        <f t="shared" si="164"/>
        <v>0.63756235684630413</v>
      </c>
      <c r="N234">
        <f t="shared" si="165"/>
        <v>1.1881746854016266</v>
      </c>
      <c r="O234">
        <f t="shared" si="166"/>
        <v>10.366352659524253</v>
      </c>
      <c r="P234">
        <f t="shared" si="167"/>
        <v>41.190989102738953</v>
      </c>
      <c r="Q234">
        <f t="shared" si="168"/>
        <v>11.222904958914064</v>
      </c>
      <c r="R234">
        <f t="shared" si="169"/>
        <v>7.0989788550621924</v>
      </c>
      <c r="S234">
        <f t="shared" si="170"/>
        <v>0.90572367388919928</v>
      </c>
    </row>
    <row r="235" spans="1:19" x14ac:dyDescent="0.25">
      <c r="A235" t="s">
        <v>1663</v>
      </c>
      <c r="B235">
        <f t="shared" si="155"/>
        <v>3.8795915838944488</v>
      </c>
      <c r="C235">
        <f t="shared" si="156"/>
        <v>105.02727214154804</v>
      </c>
      <c r="D235">
        <f t="shared" si="157"/>
        <v>99.966754117293419</v>
      </c>
      <c r="E235">
        <f t="shared" si="158"/>
        <v>98.34026934163434</v>
      </c>
      <c r="F235">
        <f t="shared" si="159"/>
        <v>81.16445821217718</v>
      </c>
      <c r="G235">
        <f t="shared" si="160"/>
        <v>115.43474842798594</v>
      </c>
      <c r="H235">
        <f t="shared" si="161"/>
        <v>115.0248137895688</v>
      </c>
      <c r="I235">
        <f t="shared" si="162"/>
        <v>126.89336131100022</v>
      </c>
      <c r="K235" t="s">
        <v>1663</v>
      </c>
      <c r="L235">
        <f t="shared" si="163"/>
        <v>0.35348172979420034</v>
      </c>
      <c r="M235">
        <f t="shared" si="164"/>
        <v>3.7541390169754991</v>
      </c>
      <c r="N235">
        <f t="shared" si="165"/>
        <v>14.905622068376381</v>
      </c>
      <c r="O235">
        <f t="shared" si="166"/>
        <v>11.124343219117979</v>
      </c>
      <c r="P235">
        <f t="shared" si="167"/>
        <v>39.616488820897771</v>
      </c>
      <c r="Q235">
        <f t="shared" si="168"/>
        <v>11.139222054807499</v>
      </c>
      <c r="R235">
        <f t="shared" si="169"/>
        <v>6.4568649370133215</v>
      </c>
      <c r="S235">
        <f t="shared" si="170"/>
        <v>4.6402079809612822</v>
      </c>
    </row>
    <row r="239" spans="1:19" x14ac:dyDescent="0.25">
      <c r="A239" s="60" t="s">
        <v>88</v>
      </c>
    </row>
    <row r="240" spans="1:19" x14ac:dyDescent="0.25">
      <c r="A240" s="37" t="s">
        <v>1806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1801</v>
      </c>
      <c r="B241">
        <f>$I$104</f>
        <v>103.57530629916913</v>
      </c>
      <c r="C241">
        <f>$I$166</f>
        <v>7.9212147077660306</v>
      </c>
      <c r="D241">
        <f>$I$230</f>
        <v>136.14367028534306</v>
      </c>
    </row>
    <row r="242" spans="1:4" x14ac:dyDescent="0.25">
      <c r="A242" t="s">
        <v>1802</v>
      </c>
      <c r="B242">
        <f>$H$104</f>
        <v>91.528424710635292</v>
      </c>
      <c r="C242">
        <f>$H$166</f>
        <v>7.1550275692610539</v>
      </c>
      <c r="D242">
        <f>$H$230</f>
        <v>125.97644750085374</v>
      </c>
    </row>
    <row r="243" spans="1:4" x14ac:dyDescent="0.25">
      <c r="A243" t="s">
        <v>1805</v>
      </c>
      <c r="B243">
        <f>$G$104</f>
        <v>88.298343117199082</v>
      </c>
      <c r="C243">
        <f>$G$166</f>
        <v>7.2202607191945321</v>
      </c>
      <c r="D243">
        <f>$G$230</f>
        <v>123.2819802372461</v>
      </c>
    </row>
    <row r="244" spans="1:4" x14ac:dyDescent="0.25">
      <c r="A244" t="s">
        <v>1804</v>
      </c>
      <c r="B244">
        <f>$F$104</f>
        <v>105.22079939174414</v>
      </c>
      <c r="C244">
        <f>$F$166</f>
        <v>5.7311271052976975</v>
      </c>
      <c r="D244">
        <f>$F$230</f>
        <v>92.024414785150483</v>
      </c>
    </row>
    <row r="245" spans="1:4" x14ac:dyDescent="0.25">
      <c r="A245" t="s">
        <v>1803</v>
      </c>
      <c r="B245">
        <f>$E$104</f>
        <v>85.088816824940864</v>
      </c>
      <c r="C245">
        <f>$E$166</f>
        <v>6.2829872402797236</v>
      </c>
      <c r="D245">
        <f>$E$230</f>
        <v>114.84254200495876</v>
      </c>
    </row>
    <row r="246" spans="1:4" x14ac:dyDescent="0.25">
      <c r="A246" t="s">
        <v>1779</v>
      </c>
      <c r="B246">
        <f>$D$104</f>
        <v>33.853221974196934</v>
      </c>
      <c r="C246">
        <f>$D$166</f>
        <v>5.1226677840685353</v>
      </c>
      <c r="D246">
        <f>$D$230</f>
        <v>112.20852342510203</v>
      </c>
    </row>
    <row r="247" spans="1:4" x14ac:dyDescent="0.25">
      <c r="A247" t="s">
        <v>1785</v>
      </c>
      <c r="B247">
        <f>$C$104</f>
        <v>10.915114084537295</v>
      </c>
      <c r="C247">
        <f>$C$166</f>
        <v>6.8999487915075521</v>
      </c>
      <c r="D247">
        <f>$C$230</f>
        <v>99.133804436845324</v>
      </c>
    </row>
    <row r="255" spans="1:4" x14ac:dyDescent="0.25">
      <c r="A255" s="60" t="s">
        <v>93</v>
      </c>
    </row>
    <row r="256" spans="1:4" x14ac:dyDescent="0.25">
      <c r="A256" s="37" t="s">
        <v>1806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1801</v>
      </c>
      <c r="B257">
        <f>$Q$104</f>
        <v>103.51358821497344</v>
      </c>
      <c r="C257">
        <f>$I$167</f>
        <v>9.2452685312320249</v>
      </c>
      <c r="D257">
        <f>$I$231</f>
        <v>119.55884034501179</v>
      </c>
    </row>
    <row r="258" spans="1:4" x14ac:dyDescent="0.25">
      <c r="A258" t="s">
        <v>1802</v>
      </c>
      <c r="B258">
        <f>$P$104</f>
        <v>86.047746977878319</v>
      </c>
      <c r="C258">
        <f>$H$167</f>
        <v>7.737821128652147</v>
      </c>
      <c r="D258">
        <f>$H$231</f>
        <v>111.9425560670976</v>
      </c>
    </row>
    <row r="259" spans="1:4" x14ac:dyDescent="0.25">
      <c r="A259" t="s">
        <v>1805</v>
      </c>
      <c r="B259">
        <f>$O$104</f>
        <v>75.720154158705625</v>
      </c>
      <c r="C259">
        <f>$G$167</f>
        <v>9.3500392372560643</v>
      </c>
      <c r="D259">
        <f>$G$231</f>
        <v>96.977932454534695</v>
      </c>
    </row>
    <row r="260" spans="1:4" x14ac:dyDescent="0.25">
      <c r="A260" t="s">
        <v>1804</v>
      </c>
      <c r="B260">
        <f>$N$104</f>
        <v>77.286075489353948</v>
      </c>
      <c r="C260">
        <f>$F$167</f>
        <v>9.6399661336917912</v>
      </c>
      <c r="D260">
        <f>$F$231</f>
        <v>95.758472876079324</v>
      </c>
    </row>
    <row r="261" spans="1:4" x14ac:dyDescent="0.25">
      <c r="A261" t="s">
        <v>1803</v>
      </c>
      <c r="B261">
        <f>$M$104</f>
        <v>78.645901988230477</v>
      </c>
      <c r="C261">
        <f>$E$167</f>
        <v>9.2124711427908039</v>
      </c>
      <c r="D261">
        <f>$E$231</f>
        <v>110.74393547834347</v>
      </c>
    </row>
    <row r="262" spans="1:4" x14ac:dyDescent="0.25">
      <c r="A262" t="s">
        <v>1779</v>
      </c>
      <c r="B262">
        <f>$L$104</f>
        <v>69.34020568892349</v>
      </c>
      <c r="C262">
        <f>$D$167</f>
        <v>8.7668474498334561</v>
      </c>
      <c r="D262">
        <f>$D$231</f>
        <v>107.9731577359136</v>
      </c>
    </row>
    <row r="263" spans="1:4" x14ac:dyDescent="0.25">
      <c r="A263" t="s">
        <v>1785</v>
      </c>
      <c r="B263">
        <f>$K$104</f>
        <v>57.058189485383998</v>
      </c>
      <c r="C263">
        <f>$C$167</f>
        <v>8.8443439875756447</v>
      </c>
      <c r="D263">
        <f>$C$231</f>
        <v>113.81453415022592</v>
      </c>
    </row>
    <row r="272" spans="1:4" x14ac:dyDescent="0.25">
      <c r="A272" s="59" t="s">
        <v>1885</v>
      </c>
    </row>
    <row r="273" spans="1:4" x14ac:dyDescent="0.25">
      <c r="A273" s="37" t="s">
        <v>1806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1801</v>
      </c>
      <c r="B274">
        <f>$Y$104</f>
        <v>95.223339533654496</v>
      </c>
      <c r="C274">
        <f>I168</f>
        <v>6.7683479368856032</v>
      </c>
      <c r="D274">
        <f>I232</f>
        <v>106.8696904379707</v>
      </c>
    </row>
    <row r="275" spans="1:4" x14ac:dyDescent="0.25">
      <c r="A275" t="s">
        <v>1802</v>
      </c>
      <c r="B275">
        <f>$X$104</f>
        <v>73.366531699582708</v>
      </c>
      <c r="C275">
        <f>H168</f>
        <v>8.4242009028010525</v>
      </c>
      <c r="D275">
        <f>H232</f>
        <v>114.26303183162541</v>
      </c>
    </row>
    <row r="276" spans="1:4" x14ac:dyDescent="0.25">
      <c r="A276" t="s">
        <v>1805</v>
      </c>
      <c r="B276">
        <f>$W$104</f>
        <v>60.685442843595126</v>
      </c>
      <c r="C276">
        <f>G168</f>
        <v>5.7884795385776258</v>
      </c>
      <c r="D276">
        <f>G232</f>
        <v>87.502566300078726</v>
      </c>
    </row>
    <row r="277" spans="1:4" x14ac:dyDescent="0.25">
      <c r="A277" t="s">
        <v>1804</v>
      </c>
      <c r="B277">
        <f>$V$104</f>
        <v>62.439469167182843</v>
      </c>
      <c r="C277">
        <f>F168</f>
        <v>5.5804876546092137</v>
      </c>
      <c r="D277">
        <f>F232</f>
        <v>75.190464379347461</v>
      </c>
    </row>
    <row r="278" spans="1:4" x14ac:dyDescent="0.25">
      <c r="A278" t="s">
        <v>1803</v>
      </c>
      <c r="B278">
        <f>$U$104</f>
        <v>88.721424065641784</v>
      </c>
      <c r="C278">
        <f>E168</f>
        <v>9.3986227733470624</v>
      </c>
      <c r="D278">
        <f>E232</f>
        <v>104.94082573287506</v>
      </c>
    </row>
    <row r="279" spans="1:4" x14ac:dyDescent="0.25">
      <c r="A279" t="s">
        <v>1779</v>
      </c>
      <c r="B279">
        <f>$T$104</f>
        <v>75.73488252874688</v>
      </c>
      <c r="C279">
        <f>D168</f>
        <v>7.3762812446348933</v>
      </c>
      <c r="D279">
        <f>D232</f>
        <v>115.42201691718553</v>
      </c>
    </row>
    <row r="280" spans="1:4" x14ac:dyDescent="0.25">
      <c r="A280" t="s">
        <v>1785</v>
      </c>
      <c r="B280">
        <f>$S$104</f>
        <v>95.27317261525495</v>
      </c>
      <c r="C280">
        <f>C168</f>
        <v>14.310884423767311</v>
      </c>
      <c r="D280">
        <f>C232</f>
        <v>103.56307005347958</v>
      </c>
    </row>
    <row r="288" spans="1:4" x14ac:dyDescent="0.25">
      <c r="A288" s="59" t="s">
        <v>1884</v>
      </c>
    </row>
    <row r="289" spans="1:4" x14ac:dyDescent="0.25">
      <c r="A289" s="37" t="s">
        <v>1806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1801</v>
      </c>
      <c r="B290">
        <f>$AG$104</f>
        <v>79.783916728106462</v>
      </c>
      <c r="C290">
        <f>I169</f>
        <v>5.375739776030815</v>
      </c>
      <c r="D290">
        <f>I233</f>
        <v>122.51142424989337</v>
      </c>
    </row>
    <row r="291" spans="1:4" x14ac:dyDescent="0.25">
      <c r="A291" t="s">
        <v>1802</v>
      </c>
      <c r="B291">
        <f>$AF$104</f>
        <v>58.622280336403009</v>
      </c>
      <c r="C291">
        <f>H169</f>
        <v>7.669241865637459</v>
      </c>
      <c r="D291">
        <f>H233</f>
        <v>119.89425857178388</v>
      </c>
    </row>
    <row r="292" spans="1:4" x14ac:dyDescent="0.25">
      <c r="A292" t="s">
        <v>1805</v>
      </c>
      <c r="B292">
        <f>$AE$104</f>
        <v>71.289929693980667</v>
      </c>
      <c r="C292">
        <f>G169</f>
        <v>5.7131392340172829</v>
      </c>
      <c r="D292">
        <f>G233</f>
        <v>82.207133773449399</v>
      </c>
    </row>
    <row r="293" spans="1:4" x14ac:dyDescent="0.25">
      <c r="A293" t="s">
        <v>1804</v>
      </c>
      <c r="B293">
        <f>$AD$104</f>
        <v>38.362587278056516</v>
      </c>
      <c r="C293">
        <f>F169</f>
        <v>4.4938040157056429</v>
      </c>
      <c r="D293">
        <f>F233</f>
        <v>75.203832538412499</v>
      </c>
    </row>
    <row r="294" spans="1:4" x14ac:dyDescent="0.25">
      <c r="A294" t="s">
        <v>1803</v>
      </c>
      <c r="B294">
        <f>$AC$104</f>
        <v>62.172913189103589</v>
      </c>
      <c r="C294">
        <f>E169</f>
        <v>7.9461996528552339</v>
      </c>
      <c r="D294">
        <f>E233</f>
        <v>110.89909689575211</v>
      </c>
    </row>
    <row r="295" spans="1:4" x14ac:dyDescent="0.25">
      <c r="A295" t="s">
        <v>1779</v>
      </c>
      <c r="B295">
        <f>$AB$104</f>
        <v>69.10540215780378</v>
      </c>
      <c r="C295">
        <f>D169</f>
        <v>6.9777251807473322</v>
      </c>
      <c r="D295">
        <f>D233</f>
        <v>102.19612337750345</v>
      </c>
    </row>
    <row r="296" spans="1:4" x14ac:dyDescent="0.25">
      <c r="A296" t="s">
        <v>1785</v>
      </c>
      <c r="B296">
        <f>$AA$104</f>
        <v>49.641552275793494</v>
      </c>
      <c r="C296">
        <f>C169</f>
        <v>7.0084083176400016</v>
      </c>
      <c r="D296">
        <f>C233</f>
        <v>88.356045454934531</v>
      </c>
    </row>
    <row r="306" spans="1:4" x14ac:dyDescent="0.25">
      <c r="A306" s="60" t="s">
        <v>1054</v>
      </c>
    </row>
    <row r="307" spans="1:4" x14ac:dyDescent="0.25">
      <c r="A307" s="37" t="s">
        <v>1806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1801</v>
      </c>
      <c r="B308">
        <f>AO104</f>
        <v>56.72918609620698</v>
      </c>
      <c r="C308">
        <f>I170</f>
        <v>6.1893006838240909</v>
      </c>
      <c r="D308">
        <f>I234</f>
        <v>113.35974704060986</v>
      </c>
    </row>
    <row r="309" spans="1:4" x14ac:dyDescent="0.25">
      <c r="A309" t="s">
        <v>1802</v>
      </c>
      <c r="B309">
        <f>AN104</f>
        <v>67.941394699366754</v>
      </c>
      <c r="C309">
        <f>H170</f>
        <v>8.0252173263065156</v>
      </c>
      <c r="D309">
        <f>H234</f>
        <v>116.68798012504722</v>
      </c>
    </row>
    <row r="310" spans="1:4" x14ac:dyDescent="0.25">
      <c r="A310" t="s">
        <v>1805</v>
      </c>
      <c r="B310">
        <f>AM104</f>
        <v>65.039971068306514</v>
      </c>
      <c r="C310">
        <f>G170</f>
        <v>7.5265347452046809</v>
      </c>
      <c r="D310">
        <f>G234</f>
        <v>111.06147111141559</v>
      </c>
    </row>
    <row r="311" spans="1:4" x14ac:dyDescent="0.25">
      <c r="A311" t="s">
        <v>1804</v>
      </c>
      <c r="B311">
        <f>$AL$104</f>
        <v>42.573417512656917</v>
      </c>
      <c r="C311">
        <f>F170</f>
        <v>4.4561798484311677</v>
      </c>
      <c r="D311">
        <f>F234</f>
        <v>84.766278632745454</v>
      </c>
    </row>
    <row r="312" spans="1:4" x14ac:dyDescent="0.25">
      <c r="A312" t="s">
        <v>1803</v>
      </c>
      <c r="B312">
        <f>$AK$104</f>
        <v>34.513736975613796</v>
      </c>
      <c r="C312">
        <f>E170</f>
        <v>7.8248297675845757</v>
      </c>
      <c r="D312">
        <f>E234</f>
        <v>107.89793839712642</v>
      </c>
    </row>
    <row r="313" spans="1:4" x14ac:dyDescent="0.25">
      <c r="A313" t="s">
        <v>1779</v>
      </c>
      <c r="B313">
        <f>$AJ$104</f>
        <v>16.203679382940226</v>
      </c>
      <c r="C313">
        <f>D170</f>
        <v>7.4353314818962302</v>
      </c>
      <c r="D313">
        <f>D234</f>
        <v>134.74113035214626</v>
      </c>
    </row>
    <row r="314" spans="1:4" x14ac:dyDescent="0.25">
      <c r="A314" t="s">
        <v>1785</v>
      </c>
      <c r="B314">
        <f>$AI$104</f>
        <v>7.6343105724690306</v>
      </c>
      <c r="C314">
        <f>C170</f>
        <v>6.944209020221602</v>
      </c>
      <c r="D314">
        <f>C234</f>
        <v>112.927590319785</v>
      </c>
    </row>
    <row r="324" spans="1:4" x14ac:dyDescent="0.25">
      <c r="A324" s="58" t="s">
        <v>1090</v>
      </c>
    </row>
    <row r="325" spans="1:4" x14ac:dyDescent="0.25">
      <c r="A325" s="37" t="s">
        <v>1806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1801</v>
      </c>
      <c r="B326">
        <f>AW104</f>
        <v>101.72273240517895</v>
      </c>
      <c r="C326">
        <f>I171</f>
        <v>9.8431705887239378</v>
      </c>
      <c r="D326">
        <f>I235</f>
        <v>126.89336131100022</v>
      </c>
    </row>
    <row r="327" spans="1:4" x14ac:dyDescent="0.25">
      <c r="A327" t="s">
        <v>1802</v>
      </c>
      <c r="B327">
        <f>AV104</f>
        <v>96.450128212659365</v>
      </c>
      <c r="C327">
        <f>H171</f>
        <v>7.3761528360991866</v>
      </c>
      <c r="D327">
        <f>H235</f>
        <v>115.0248137895688</v>
      </c>
    </row>
    <row r="328" spans="1:4" x14ac:dyDescent="0.25">
      <c r="A328" t="s">
        <v>1805</v>
      </c>
      <c r="B328">
        <f>AU104</f>
        <v>92.033518599123795</v>
      </c>
      <c r="C328">
        <f>G171</f>
        <v>7.2196389058125021</v>
      </c>
      <c r="D328">
        <f>G235</f>
        <v>115.43474842798594</v>
      </c>
    </row>
    <row r="329" spans="1:4" x14ac:dyDescent="0.25">
      <c r="A329" t="s">
        <v>1804</v>
      </c>
      <c r="B329">
        <f>AT104</f>
        <v>116.24343475110281</v>
      </c>
      <c r="C329">
        <f>F171</f>
        <v>3.5558241547387386</v>
      </c>
      <c r="D329">
        <f>F235</f>
        <v>81.16445821217718</v>
      </c>
    </row>
    <row r="330" spans="1:4" x14ac:dyDescent="0.25">
      <c r="A330" t="s">
        <v>1803</v>
      </c>
      <c r="B330">
        <f>AS104</f>
        <v>107.82051968177622</v>
      </c>
      <c r="C330">
        <f>E171</f>
        <v>8.5398630724995144</v>
      </c>
      <c r="D330">
        <f>E235</f>
        <v>98.34026934163434</v>
      </c>
    </row>
    <row r="331" spans="1:4" x14ac:dyDescent="0.25">
      <c r="A331" t="s">
        <v>1779</v>
      </c>
      <c r="B331">
        <f>AR104</f>
        <v>92.82107931428645</v>
      </c>
      <c r="C331">
        <f>D171</f>
        <v>9.2436466592217617</v>
      </c>
      <c r="D331">
        <f>D235</f>
        <v>99.966754117293419</v>
      </c>
    </row>
    <row r="332" spans="1:4" x14ac:dyDescent="0.25">
      <c r="A332" t="s">
        <v>1785</v>
      </c>
      <c r="B332">
        <f>$AQ$104</f>
        <v>40.668367739873261</v>
      </c>
      <c r="C332">
        <f>C171</f>
        <v>7.1710373143849315</v>
      </c>
      <c r="D332">
        <f>C235</f>
        <v>105.02727214154804</v>
      </c>
    </row>
  </sheetData>
  <mergeCells count="20"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332"/>
  <sheetViews>
    <sheetView topLeftCell="A94" workbookViewId="0">
      <selection activeCell="A108" sqref="A108:B110"/>
    </sheetView>
  </sheetViews>
  <sheetFormatPr defaultRowHeight="15" x14ac:dyDescent="0.25"/>
  <cols>
    <col min="2" max="2" width="9.7109375" bestFit="1" customWidth="1"/>
    <col min="7" max="7" width="13.5703125" customWidth="1"/>
  </cols>
  <sheetData>
    <row r="1" spans="1:12" x14ac:dyDescent="0.25">
      <c r="A1" s="7" t="s">
        <v>1677</v>
      </c>
      <c r="I1" s="7" t="s">
        <v>1678</v>
      </c>
      <c r="J1" t="s">
        <v>1891</v>
      </c>
      <c r="K1" s="7" t="s">
        <v>1679</v>
      </c>
      <c r="L1" t="s">
        <v>1895</v>
      </c>
    </row>
    <row r="2" spans="1:12" x14ac:dyDescent="0.25">
      <c r="A2" s="7" t="s">
        <v>1680</v>
      </c>
      <c r="J2" t="s">
        <v>1888</v>
      </c>
      <c r="L2" t="s">
        <v>1864</v>
      </c>
    </row>
    <row r="3" spans="1:12" x14ac:dyDescent="0.25">
      <c r="A3" s="53" t="s">
        <v>1681</v>
      </c>
      <c r="B3" s="17">
        <v>42201</v>
      </c>
      <c r="J3" t="s">
        <v>1886</v>
      </c>
      <c r="L3" t="s">
        <v>1896</v>
      </c>
    </row>
    <row r="4" spans="1:12" x14ac:dyDescent="0.25">
      <c r="A4" s="7" t="s">
        <v>1682</v>
      </c>
      <c r="B4" s="17">
        <v>42186</v>
      </c>
      <c r="I4" s="7" t="s">
        <v>1683</v>
      </c>
      <c r="J4" t="s">
        <v>1897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101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106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111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126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1152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1248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99</v>
      </c>
      <c r="C23">
        <v>20</v>
      </c>
      <c r="D23" t="s">
        <v>101</v>
      </c>
      <c r="E23">
        <v>24175</v>
      </c>
      <c r="F23" t="s">
        <v>102</v>
      </c>
      <c r="G23" t="s">
        <v>103</v>
      </c>
      <c r="H23">
        <v>279.33</v>
      </c>
      <c r="I23">
        <v>55.86</v>
      </c>
    </row>
    <row r="24" spans="1:9" x14ac:dyDescent="0.25">
      <c r="A24" t="s">
        <v>1</v>
      </c>
      <c r="B24" t="s">
        <v>104</v>
      </c>
      <c r="C24">
        <v>20</v>
      </c>
      <c r="D24" t="s">
        <v>106</v>
      </c>
      <c r="E24">
        <v>24066</v>
      </c>
      <c r="F24" t="s">
        <v>107</v>
      </c>
      <c r="G24" t="s">
        <v>108</v>
      </c>
      <c r="H24">
        <v>168.11</v>
      </c>
      <c r="I24">
        <v>33.619999999999997</v>
      </c>
    </row>
    <row r="25" spans="1:9" x14ac:dyDescent="0.25">
      <c r="A25" t="s">
        <v>1</v>
      </c>
      <c r="B25" t="s">
        <v>109</v>
      </c>
      <c r="C25">
        <v>20</v>
      </c>
      <c r="D25" t="s">
        <v>111</v>
      </c>
      <c r="E25">
        <v>31131</v>
      </c>
      <c r="F25" t="s">
        <v>112</v>
      </c>
      <c r="G25" t="s">
        <v>113</v>
      </c>
      <c r="H25">
        <v>306.39659999999998</v>
      </c>
      <c r="I25">
        <v>61.28</v>
      </c>
    </row>
    <row r="26" spans="1:9" x14ac:dyDescent="0.25">
      <c r="A26" t="s">
        <v>1</v>
      </c>
      <c r="B26" t="s">
        <v>124</v>
      </c>
      <c r="C26">
        <v>20</v>
      </c>
      <c r="D26" t="s">
        <v>126</v>
      </c>
      <c r="E26">
        <v>32640</v>
      </c>
      <c r="F26" t="s">
        <v>127</v>
      </c>
      <c r="G26" t="s">
        <v>128</v>
      </c>
      <c r="H26">
        <v>321.36900000000003</v>
      </c>
      <c r="I26">
        <v>64.27</v>
      </c>
    </row>
    <row r="27" spans="1:9" x14ac:dyDescent="0.25">
      <c r="A27" t="s">
        <v>869</v>
      </c>
      <c r="B27" t="s">
        <v>354</v>
      </c>
      <c r="C27">
        <v>20</v>
      </c>
      <c r="D27" t="s">
        <v>1152</v>
      </c>
      <c r="E27">
        <v>24002</v>
      </c>
      <c r="F27" t="s">
        <v>1153</v>
      </c>
      <c r="G27" t="s">
        <v>1154</v>
      </c>
      <c r="H27">
        <v>349.4</v>
      </c>
      <c r="I27">
        <v>69.87</v>
      </c>
    </row>
    <row r="28" spans="1:9" x14ac:dyDescent="0.25">
      <c r="A28" t="s">
        <v>869</v>
      </c>
      <c r="B28" t="s">
        <v>474</v>
      </c>
      <c r="C28">
        <v>20</v>
      </c>
      <c r="D28" t="s">
        <v>1248</v>
      </c>
      <c r="E28">
        <v>23998</v>
      </c>
      <c r="F28" t="s">
        <v>1249</v>
      </c>
      <c r="G28" t="s">
        <v>1250</v>
      </c>
      <c r="H28">
        <v>416.3</v>
      </c>
      <c r="I28">
        <v>83.26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1891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1893</v>
      </c>
    </row>
    <row r="36" spans="1:49" x14ac:dyDescent="0.25">
      <c r="A36" t="s">
        <v>1709</v>
      </c>
      <c r="B36">
        <v>42201.043009259258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14</v>
      </c>
      <c r="C40">
        <v>16</v>
      </c>
      <c r="D40">
        <v>16</v>
      </c>
      <c r="E40">
        <v>15</v>
      </c>
      <c r="F40">
        <v>16</v>
      </c>
      <c r="G40">
        <v>16</v>
      </c>
      <c r="H40">
        <v>16</v>
      </c>
      <c r="I40">
        <v>15</v>
      </c>
      <c r="J40">
        <v>16</v>
      </c>
      <c r="K40">
        <v>16</v>
      </c>
      <c r="L40">
        <v>15</v>
      </c>
      <c r="M40">
        <v>16</v>
      </c>
      <c r="N40">
        <v>16</v>
      </c>
      <c r="O40">
        <v>15</v>
      </c>
      <c r="P40">
        <v>13</v>
      </c>
      <c r="Q40">
        <v>16</v>
      </c>
      <c r="R40">
        <v>16</v>
      </c>
      <c r="S40">
        <v>11</v>
      </c>
      <c r="T40">
        <v>15</v>
      </c>
      <c r="U40">
        <v>14</v>
      </c>
      <c r="V40">
        <v>15</v>
      </c>
      <c r="W40">
        <v>16</v>
      </c>
      <c r="X40">
        <v>15</v>
      </c>
      <c r="Y40">
        <v>16</v>
      </c>
      <c r="Z40">
        <v>16</v>
      </c>
      <c r="AA40">
        <v>16</v>
      </c>
      <c r="AB40">
        <v>16</v>
      </c>
      <c r="AC40">
        <v>15</v>
      </c>
      <c r="AD40">
        <v>15</v>
      </c>
      <c r="AE40">
        <v>16</v>
      </c>
      <c r="AF40">
        <v>16</v>
      </c>
      <c r="AG40">
        <v>16</v>
      </c>
      <c r="AH40">
        <v>15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14</v>
      </c>
      <c r="AR40">
        <v>16</v>
      </c>
      <c r="AS40">
        <v>16</v>
      </c>
      <c r="AT40">
        <v>16</v>
      </c>
      <c r="AU40">
        <v>15</v>
      </c>
      <c r="AV40">
        <v>16</v>
      </c>
      <c r="AW40">
        <v>16</v>
      </c>
    </row>
    <row r="41" spans="1:49" x14ac:dyDescent="0.25">
      <c r="A41" t="s">
        <v>1764</v>
      </c>
      <c r="B41">
        <v>102.313</v>
      </c>
      <c r="C41">
        <v>118.315</v>
      </c>
      <c r="D41">
        <v>165.55600000000001</v>
      </c>
      <c r="E41">
        <v>137.81800000000001</v>
      </c>
      <c r="F41">
        <v>224.15700000000001</v>
      </c>
      <c r="G41">
        <v>172.75299999999999</v>
      </c>
      <c r="H41">
        <v>114.858</v>
      </c>
      <c r="I41">
        <v>140.18799999999999</v>
      </c>
      <c r="J41">
        <v>141.12899999999999</v>
      </c>
      <c r="K41">
        <v>128.971</v>
      </c>
      <c r="L41">
        <v>94.581999999999994</v>
      </c>
      <c r="M41">
        <v>123.955</v>
      </c>
      <c r="N41">
        <v>95.504000000000005</v>
      </c>
      <c r="O41">
        <v>155.76300000000001</v>
      </c>
      <c r="P41">
        <v>19.143999999999998</v>
      </c>
      <c r="Q41">
        <v>117.087</v>
      </c>
      <c r="R41">
        <v>130.08500000000001</v>
      </c>
      <c r="S41">
        <v>33.031999999999996</v>
      </c>
      <c r="T41">
        <v>92.334999999999994</v>
      </c>
      <c r="U41">
        <v>81.183999999999997</v>
      </c>
      <c r="V41">
        <v>84.325000000000003</v>
      </c>
      <c r="W41">
        <v>77.924000000000007</v>
      </c>
      <c r="X41">
        <v>73.183000000000007</v>
      </c>
      <c r="Y41">
        <v>80.281000000000006</v>
      </c>
      <c r="Z41">
        <v>171.22900000000001</v>
      </c>
      <c r="AA41">
        <v>135.61500000000001</v>
      </c>
      <c r="AB41">
        <v>104.002</v>
      </c>
      <c r="AC41">
        <v>98.070999999999998</v>
      </c>
      <c r="AD41">
        <v>70.277000000000001</v>
      </c>
      <c r="AE41">
        <v>117.65600000000001</v>
      </c>
      <c r="AF41">
        <v>141.827</v>
      </c>
      <c r="AG41">
        <v>223.9</v>
      </c>
      <c r="AH41">
        <v>130.994</v>
      </c>
      <c r="AI41">
        <v>118.774</v>
      </c>
      <c r="AJ41">
        <v>160.56899999999999</v>
      </c>
      <c r="AK41">
        <v>216.88300000000001</v>
      </c>
      <c r="AL41">
        <v>83.938000000000002</v>
      </c>
      <c r="AM41">
        <v>59.848999999999997</v>
      </c>
      <c r="AN41">
        <v>156.30699999999999</v>
      </c>
      <c r="AO41">
        <v>164.6</v>
      </c>
      <c r="AP41">
        <v>143.614</v>
      </c>
      <c r="AQ41">
        <v>132.05699999999999</v>
      </c>
      <c r="AR41">
        <v>146.166</v>
      </c>
      <c r="AS41">
        <v>161.4</v>
      </c>
      <c r="AT41">
        <v>132.06100000000001</v>
      </c>
      <c r="AU41">
        <v>163.38900000000001</v>
      </c>
      <c r="AV41">
        <v>124.045</v>
      </c>
      <c r="AW41">
        <v>104.182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1892</v>
      </c>
    </row>
    <row r="44" spans="1:49" x14ac:dyDescent="0.25">
      <c r="A44" t="s">
        <v>1709</v>
      </c>
      <c r="B44">
        <v>42201.043032407404</v>
      </c>
    </row>
    <row r="45" spans="1:49" x14ac:dyDescent="0.25">
      <c r="A45" t="s">
        <v>1710</v>
      </c>
      <c r="B45">
        <v>2402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14</v>
      </c>
      <c r="C48">
        <v>16</v>
      </c>
      <c r="D48">
        <v>16</v>
      </c>
      <c r="E48">
        <v>15</v>
      </c>
      <c r="F48">
        <v>16</v>
      </c>
      <c r="G48">
        <v>16</v>
      </c>
      <c r="H48">
        <v>16</v>
      </c>
      <c r="I48">
        <v>15</v>
      </c>
      <c r="J48">
        <v>16</v>
      </c>
      <c r="K48">
        <v>16</v>
      </c>
      <c r="L48">
        <v>15</v>
      </c>
      <c r="M48">
        <v>16</v>
      </c>
      <c r="N48">
        <v>16</v>
      </c>
      <c r="O48">
        <v>15</v>
      </c>
      <c r="P48">
        <v>9</v>
      </c>
      <c r="Q48">
        <v>16</v>
      </c>
      <c r="R48">
        <v>16</v>
      </c>
      <c r="S48">
        <v>0</v>
      </c>
      <c r="T48">
        <v>1</v>
      </c>
      <c r="U48">
        <v>8</v>
      </c>
      <c r="V48">
        <v>15</v>
      </c>
      <c r="W48">
        <v>16</v>
      </c>
      <c r="X48">
        <v>15</v>
      </c>
      <c r="Y48">
        <v>16</v>
      </c>
      <c r="Z48">
        <v>16</v>
      </c>
      <c r="AA48">
        <v>3</v>
      </c>
      <c r="AB48">
        <v>12</v>
      </c>
      <c r="AC48">
        <v>14</v>
      </c>
      <c r="AD48">
        <v>15</v>
      </c>
      <c r="AE48">
        <v>15</v>
      </c>
      <c r="AF48">
        <v>16</v>
      </c>
      <c r="AG48">
        <v>16</v>
      </c>
      <c r="AH48">
        <v>15</v>
      </c>
      <c r="AI48">
        <v>3</v>
      </c>
      <c r="AJ48">
        <v>12</v>
      </c>
      <c r="AK48">
        <v>15</v>
      </c>
      <c r="AL48">
        <v>16</v>
      </c>
      <c r="AM48">
        <v>15</v>
      </c>
      <c r="AN48">
        <v>15</v>
      </c>
      <c r="AO48">
        <v>16</v>
      </c>
      <c r="AP48">
        <v>0</v>
      </c>
      <c r="AQ48">
        <v>6</v>
      </c>
      <c r="AR48">
        <v>15</v>
      </c>
      <c r="AS48">
        <v>15</v>
      </c>
      <c r="AT48">
        <v>16</v>
      </c>
      <c r="AU48">
        <v>15</v>
      </c>
      <c r="AV48">
        <v>16</v>
      </c>
      <c r="AW48">
        <v>16</v>
      </c>
    </row>
    <row r="49" spans="1:49" x14ac:dyDescent="0.25">
      <c r="A49" t="s">
        <v>1764</v>
      </c>
      <c r="B49">
        <v>96.897999999999996</v>
      </c>
      <c r="C49">
        <v>87.58</v>
      </c>
      <c r="D49">
        <v>155.911</v>
      </c>
      <c r="E49">
        <v>150.36500000000001</v>
      </c>
      <c r="F49">
        <v>187.548</v>
      </c>
      <c r="G49">
        <v>119.994</v>
      </c>
      <c r="H49">
        <v>99.757000000000005</v>
      </c>
      <c r="I49">
        <v>96.632999999999996</v>
      </c>
      <c r="J49">
        <v>140.339</v>
      </c>
      <c r="K49">
        <v>179.738</v>
      </c>
      <c r="L49">
        <v>76.536000000000001</v>
      </c>
      <c r="M49">
        <v>88.18</v>
      </c>
      <c r="N49">
        <v>90.090999999999994</v>
      </c>
      <c r="O49">
        <v>80.391000000000005</v>
      </c>
      <c r="P49">
        <v>12.054</v>
      </c>
      <c r="Q49">
        <v>97.295000000000002</v>
      </c>
      <c r="R49">
        <v>107.943</v>
      </c>
      <c r="S49">
        <v>0</v>
      </c>
      <c r="T49">
        <v>5.0209999999999999</v>
      </c>
      <c r="U49">
        <v>21.151</v>
      </c>
      <c r="V49">
        <v>45.524999999999999</v>
      </c>
      <c r="W49">
        <v>78.332999999999998</v>
      </c>
      <c r="X49">
        <v>48.521000000000001</v>
      </c>
      <c r="Y49">
        <v>45.731999999999999</v>
      </c>
      <c r="Z49">
        <v>333.34399999999999</v>
      </c>
      <c r="AA49">
        <v>12.44</v>
      </c>
      <c r="AB49">
        <v>33.926000000000002</v>
      </c>
      <c r="AC49">
        <v>76.665000000000006</v>
      </c>
      <c r="AD49">
        <v>47.962000000000003</v>
      </c>
      <c r="AE49">
        <v>87.66</v>
      </c>
      <c r="AF49">
        <v>95.597999999999999</v>
      </c>
      <c r="AG49">
        <v>133.55000000000001</v>
      </c>
      <c r="AH49">
        <v>334.35</v>
      </c>
      <c r="AI49">
        <v>15.478999999999999</v>
      </c>
      <c r="AJ49">
        <v>41.451000000000001</v>
      </c>
      <c r="AK49">
        <v>85.096000000000004</v>
      </c>
      <c r="AL49">
        <v>57.658000000000001</v>
      </c>
      <c r="AM49">
        <v>77.53</v>
      </c>
      <c r="AN49">
        <v>86.128</v>
      </c>
      <c r="AO49">
        <v>78.953000000000003</v>
      </c>
      <c r="AP49">
        <v>0</v>
      </c>
      <c r="AQ49">
        <v>16.577999999999999</v>
      </c>
      <c r="AR49">
        <v>35.923000000000002</v>
      </c>
      <c r="AS49">
        <v>75.093999999999994</v>
      </c>
      <c r="AT49">
        <v>116.169</v>
      </c>
      <c r="AU49">
        <v>208.99100000000001</v>
      </c>
      <c r="AV49">
        <v>134.077</v>
      </c>
      <c r="AW49">
        <v>91.3</v>
      </c>
    </row>
    <row r="51" spans="1:49" x14ac:dyDescent="0.25">
      <c r="A51" s="7" t="s">
        <v>1888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1890</v>
      </c>
    </row>
    <row r="54" spans="1:49" x14ac:dyDescent="0.25">
      <c r="A54" t="s">
        <v>1709</v>
      </c>
      <c r="B54">
        <v>42201.043043981481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15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214.30799999999999</v>
      </c>
      <c r="C59">
        <v>187.82499999999999</v>
      </c>
      <c r="D59">
        <v>248.63399999999999</v>
      </c>
      <c r="E59">
        <v>183.233</v>
      </c>
      <c r="F59">
        <v>142.4</v>
      </c>
      <c r="G59">
        <v>173.197</v>
      </c>
      <c r="H59">
        <v>178.86500000000001</v>
      </c>
      <c r="I59">
        <v>147.47900000000001</v>
      </c>
      <c r="J59">
        <v>352.49400000000003</v>
      </c>
      <c r="K59">
        <v>232.041</v>
      </c>
      <c r="L59">
        <v>173.34700000000001</v>
      </c>
      <c r="M59">
        <v>194.018</v>
      </c>
      <c r="N59">
        <v>201.05799999999999</v>
      </c>
      <c r="O59">
        <v>175.238</v>
      </c>
      <c r="P59">
        <v>26.32</v>
      </c>
      <c r="Q59">
        <v>157.755</v>
      </c>
      <c r="R59">
        <v>200.857</v>
      </c>
      <c r="S59">
        <v>39.225000000000001</v>
      </c>
      <c r="T59">
        <v>153.50200000000001</v>
      </c>
      <c r="U59">
        <v>147.47300000000001</v>
      </c>
      <c r="V59">
        <v>110.276</v>
      </c>
      <c r="W59">
        <v>93.372</v>
      </c>
      <c r="X59">
        <v>120.247</v>
      </c>
      <c r="Y59">
        <v>164.94200000000001</v>
      </c>
      <c r="Z59">
        <v>207.006</v>
      </c>
      <c r="AA59">
        <v>145.32400000000001</v>
      </c>
      <c r="AB59">
        <v>200.46199999999999</v>
      </c>
      <c r="AC59">
        <v>162.87700000000001</v>
      </c>
      <c r="AD59">
        <v>141.261</v>
      </c>
      <c r="AE59">
        <v>147.548</v>
      </c>
      <c r="AF59">
        <v>106.74299999999999</v>
      </c>
      <c r="AG59">
        <v>172.32400000000001</v>
      </c>
      <c r="AH59">
        <v>200.87299999999999</v>
      </c>
      <c r="AI59">
        <v>183.82</v>
      </c>
      <c r="AJ59">
        <v>152.905</v>
      </c>
      <c r="AK59">
        <v>121.40600000000001</v>
      </c>
      <c r="AL59">
        <v>121.11799999999999</v>
      </c>
      <c r="AM59">
        <v>107.693</v>
      </c>
      <c r="AN59">
        <v>139.95400000000001</v>
      </c>
      <c r="AO59">
        <v>252.06399999999999</v>
      </c>
      <c r="AP59">
        <v>217.648</v>
      </c>
      <c r="AQ59">
        <v>219.04</v>
      </c>
      <c r="AR59">
        <v>193.023</v>
      </c>
      <c r="AS59">
        <v>217.14699999999999</v>
      </c>
      <c r="AT59">
        <v>116.756</v>
      </c>
      <c r="AU59">
        <v>178.61500000000001</v>
      </c>
      <c r="AV59">
        <v>201.84100000000001</v>
      </c>
      <c r="AW59">
        <v>139.53700000000001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1889</v>
      </c>
    </row>
    <row r="62" spans="1:49" x14ac:dyDescent="0.25">
      <c r="A62" t="s">
        <v>1709</v>
      </c>
      <c r="B62">
        <v>42201.043055555558</v>
      </c>
    </row>
    <row r="63" spans="1:49" x14ac:dyDescent="0.25">
      <c r="A63" t="s">
        <v>1710</v>
      </c>
      <c r="B63">
        <v>2401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15</v>
      </c>
      <c r="G66">
        <v>16</v>
      </c>
      <c r="H66">
        <v>16</v>
      </c>
      <c r="I66">
        <v>16</v>
      </c>
      <c r="J66">
        <v>16</v>
      </c>
      <c r="K66">
        <v>16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0</v>
      </c>
      <c r="T66">
        <v>14</v>
      </c>
      <c r="U66">
        <v>15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8</v>
      </c>
      <c r="AB66">
        <v>16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13</v>
      </c>
      <c r="AJ66">
        <v>16</v>
      </c>
      <c r="AK66">
        <v>15</v>
      </c>
      <c r="AL66">
        <v>16</v>
      </c>
      <c r="AM66">
        <v>16</v>
      </c>
      <c r="AN66">
        <v>15</v>
      </c>
      <c r="AO66">
        <v>16</v>
      </c>
      <c r="AP66">
        <v>0</v>
      </c>
      <c r="AQ66">
        <v>12</v>
      </c>
      <c r="AR66">
        <v>14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171.05500000000001</v>
      </c>
      <c r="C67">
        <v>155.03399999999999</v>
      </c>
      <c r="D67">
        <v>200.929</v>
      </c>
      <c r="E67">
        <v>173.22800000000001</v>
      </c>
      <c r="F67">
        <v>62.892000000000003</v>
      </c>
      <c r="G67">
        <v>127.288</v>
      </c>
      <c r="H67">
        <v>128.59800000000001</v>
      </c>
      <c r="I67">
        <v>125.023</v>
      </c>
      <c r="J67">
        <v>251.45</v>
      </c>
      <c r="K67">
        <v>239.61099999999999</v>
      </c>
      <c r="L67">
        <v>154.28100000000001</v>
      </c>
      <c r="M67">
        <v>171.74100000000001</v>
      </c>
      <c r="N67">
        <v>126.254</v>
      </c>
      <c r="O67">
        <v>141.57400000000001</v>
      </c>
      <c r="P67">
        <v>23.317</v>
      </c>
      <c r="Q67">
        <v>101.77</v>
      </c>
      <c r="R67">
        <v>143.381</v>
      </c>
      <c r="S67">
        <v>0</v>
      </c>
      <c r="T67">
        <v>26.51</v>
      </c>
      <c r="U67">
        <v>53.369</v>
      </c>
      <c r="V67">
        <v>74.138999999999996</v>
      </c>
      <c r="W67">
        <v>57.051000000000002</v>
      </c>
      <c r="X67">
        <v>101.803</v>
      </c>
      <c r="Y67">
        <v>82.305000000000007</v>
      </c>
      <c r="Z67">
        <v>365.39800000000002</v>
      </c>
      <c r="AA67">
        <v>14.166</v>
      </c>
      <c r="AB67">
        <v>134.41</v>
      </c>
      <c r="AC67">
        <v>104.286</v>
      </c>
      <c r="AD67">
        <v>100.51300000000001</v>
      </c>
      <c r="AE67">
        <v>95.712000000000003</v>
      </c>
      <c r="AF67">
        <v>74.436000000000007</v>
      </c>
      <c r="AG67">
        <v>137.89099999999999</v>
      </c>
      <c r="AH67">
        <v>343.00200000000001</v>
      </c>
      <c r="AI67">
        <v>20.718</v>
      </c>
      <c r="AJ67">
        <v>62.628999999999998</v>
      </c>
      <c r="AK67">
        <v>76.680000000000007</v>
      </c>
      <c r="AL67">
        <v>85.706000000000003</v>
      </c>
      <c r="AM67">
        <v>64.22</v>
      </c>
      <c r="AN67">
        <v>85.06</v>
      </c>
      <c r="AO67">
        <v>132.08699999999999</v>
      </c>
      <c r="AP67">
        <v>0</v>
      </c>
      <c r="AQ67">
        <v>20.829000000000001</v>
      </c>
      <c r="AR67">
        <v>63.448999999999998</v>
      </c>
      <c r="AS67">
        <v>133.63300000000001</v>
      </c>
      <c r="AT67">
        <v>72.164000000000001</v>
      </c>
      <c r="AU67">
        <v>173.13900000000001</v>
      </c>
      <c r="AV67">
        <v>187.81899999999999</v>
      </c>
      <c r="AW67">
        <v>121.679</v>
      </c>
    </row>
    <row r="69" spans="1:49" x14ac:dyDescent="0.25">
      <c r="A69" s="7" t="s">
        <v>1886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1887</v>
      </c>
    </row>
    <row r="72" spans="1:49" x14ac:dyDescent="0.25">
      <c r="A72" t="s">
        <v>1709</v>
      </c>
      <c r="B72">
        <v>42201.043067129627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15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15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15</v>
      </c>
      <c r="X76">
        <v>12</v>
      </c>
      <c r="Y76">
        <v>16</v>
      </c>
      <c r="Z76">
        <v>16</v>
      </c>
      <c r="AA76">
        <v>16</v>
      </c>
      <c r="AB76">
        <v>16</v>
      </c>
      <c r="AC76">
        <v>15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9</v>
      </c>
      <c r="AK76">
        <v>16</v>
      </c>
      <c r="AL76">
        <v>15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73.417000000000002</v>
      </c>
      <c r="C77">
        <v>160.86799999999999</v>
      </c>
      <c r="D77">
        <v>228.34200000000001</v>
      </c>
      <c r="E77">
        <v>165.53100000000001</v>
      </c>
      <c r="F77">
        <v>160.29499999999999</v>
      </c>
      <c r="G77">
        <v>130.65</v>
      </c>
      <c r="H77">
        <v>119.283</v>
      </c>
      <c r="I77">
        <v>106.898</v>
      </c>
      <c r="J77">
        <v>182.28800000000001</v>
      </c>
      <c r="K77">
        <v>193.71600000000001</v>
      </c>
      <c r="L77">
        <v>182.93899999999999</v>
      </c>
      <c r="M77">
        <v>119.759</v>
      </c>
      <c r="N77">
        <v>146.697</v>
      </c>
      <c r="O77">
        <v>75.382999999999996</v>
      </c>
      <c r="P77">
        <v>79.581000000000003</v>
      </c>
      <c r="Q77">
        <v>126.44799999999999</v>
      </c>
      <c r="R77">
        <v>165.68899999999999</v>
      </c>
      <c r="S77">
        <v>189.21899999999999</v>
      </c>
      <c r="T77">
        <v>113.761</v>
      </c>
      <c r="U77">
        <v>170.82499999999999</v>
      </c>
      <c r="V77">
        <v>135.88900000000001</v>
      </c>
      <c r="W77">
        <v>73.268000000000001</v>
      </c>
      <c r="X77">
        <v>56.183</v>
      </c>
      <c r="Y77">
        <v>131.31700000000001</v>
      </c>
      <c r="Z77">
        <v>231.506</v>
      </c>
      <c r="AA77">
        <v>194.85499999999999</v>
      </c>
      <c r="AB77">
        <v>96.566000000000003</v>
      </c>
      <c r="AC77">
        <v>90.504999999999995</v>
      </c>
      <c r="AD77">
        <v>65.745000000000005</v>
      </c>
      <c r="AE77">
        <v>102.755</v>
      </c>
      <c r="AF77">
        <v>136.52199999999999</v>
      </c>
      <c r="AG77">
        <v>138.27000000000001</v>
      </c>
      <c r="AH77">
        <v>186.46299999999999</v>
      </c>
      <c r="AI77">
        <v>243.108</v>
      </c>
      <c r="AJ77">
        <v>65.933000000000007</v>
      </c>
      <c r="AK77">
        <v>142.08600000000001</v>
      </c>
      <c r="AL77">
        <v>91.918000000000006</v>
      </c>
      <c r="AM77">
        <v>146.327</v>
      </c>
      <c r="AN77">
        <v>113.69199999999999</v>
      </c>
      <c r="AO77">
        <v>96.956000000000003</v>
      </c>
      <c r="AP77">
        <v>129.858</v>
      </c>
      <c r="AQ77">
        <v>102.914</v>
      </c>
      <c r="AR77">
        <v>226.40600000000001</v>
      </c>
      <c r="AS77">
        <v>159.583</v>
      </c>
      <c r="AT77">
        <v>198.07</v>
      </c>
      <c r="AU77">
        <v>106.81100000000001</v>
      </c>
      <c r="AV77">
        <v>104.027</v>
      </c>
      <c r="AW77">
        <v>89.763999999999996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1894</v>
      </c>
    </row>
    <row r="80" spans="1:49" x14ac:dyDescent="0.25">
      <c r="A80" t="s">
        <v>1709</v>
      </c>
      <c r="B80">
        <v>42201.043009259258</v>
      </c>
    </row>
    <row r="81" spans="1:49" x14ac:dyDescent="0.25">
      <c r="A81" t="s">
        <v>1710</v>
      </c>
      <c r="B81">
        <v>2400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13</v>
      </c>
      <c r="C84">
        <v>15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15</v>
      </c>
      <c r="J84">
        <v>16</v>
      </c>
      <c r="K84">
        <v>16</v>
      </c>
      <c r="L84">
        <v>16</v>
      </c>
      <c r="M84">
        <v>16</v>
      </c>
      <c r="N84">
        <v>16</v>
      </c>
      <c r="O84">
        <v>16</v>
      </c>
      <c r="P84">
        <v>16</v>
      </c>
      <c r="Q84">
        <v>14</v>
      </c>
      <c r="R84">
        <v>16</v>
      </c>
      <c r="S84">
        <v>1</v>
      </c>
      <c r="T84">
        <v>10</v>
      </c>
      <c r="U84">
        <v>15</v>
      </c>
      <c r="V84">
        <v>16</v>
      </c>
      <c r="W84">
        <v>14</v>
      </c>
      <c r="X84">
        <v>12</v>
      </c>
      <c r="Y84">
        <v>16</v>
      </c>
      <c r="Z84">
        <v>16</v>
      </c>
      <c r="AA84">
        <v>9</v>
      </c>
      <c r="AB84">
        <v>16</v>
      </c>
      <c r="AC84">
        <v>15</v>
      </c>
      <c r="AD84">
        <v>16</v>
      </c>
      <c r="AE84">
        <v>15</v>
      </c>
      <c r="AF84">
        <v>16</v>
      </c>
      <c r="AG84">
        <v>16</v>
      </c>
      <c r="AH84">
        <v>16</v>
      </c>
      <c r="AI84">
        <v>12</v>
      </c>
      <c r="AJ84">
        <v>5</v>
      </c>
      <c r="AK84">
        <v>16</v>
      </c>
      <c r="AL84">
        <v>14</v>
      </c>
      <c r="AM84">
        <v>14</v>
      </c>
      <c r="AN84">
        <v>16</v>
      </c>
      <c r="AO84">
        <v>14</v>
      </c>
      <c r="AP84">
        <v>0</v>
      </c>
      <c r="AQ84">
        <v>10</v>
      </c>
      <c r="AR84">
        <v>16</v>
      </c>
      <c r="AS84">
        <v>16</v>
      </c>
      <c r="AT84">
        <v>15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45.088000000000001</v>
      </c>
      <c r="C85">
        <v>121.462</v>
      </c>
      <c r="D85">
        <v>200.09100000000001</v>
      </c>
      <c r="E85">
        <v>171.59200000000001</v>
      </c>
      <c r="F85">
        <v>157.21600000000001</v>
      </c>
      <c r="G85">
        <v>84.376999999999995</v>
      </c>
      <c r="H85">
        <v>99.123000000000005</v>
      </c>
      <c r="I85">
        <v>75.641999999999996</v>
      </c>
      <c r="J85">
        <v>143.428</v>
      </c>
      <c r="K85">
        <v>193.52799999999999</v>
      </c>
      <c r="L85">
        <v>199.352</v>
      </c>
      <c r="M85">
        <v>93.840999999999994</v>
      </c>
      <c r="N85">
        <v>93.241</v>
      </c>
      <c r="O85">
        <v>65.677000000000007</v>
      </c>
      <c r="P85">
        <v>64.123000000000005</v>
      </c>
      <c r="Q85">
        <v>110.65</v>
      </c>
      <c r="R85">
        <v>148.91399999999999</v>
      </c>
      <c r="S85">
        <v>5.2</v>
      </c>
      <c r="T85">
        <v>13.58</v>
      </c>
      <c r="U85">
        <v>90.224999999999994</v>
      </c>
      <c r="V85">
        <v>81.457999999999998</v>
      </c>
      <c r="W85">
        <v>68.945999999999998</v>
      </c>
      <c r="X85">
        <v>48.174999999999997</v>
      </c>
      <c r="Y85">
        <v>72.72</v>
      </c>
      <c r="Z85">
        <v>337.24700000000001</v>
      </c>
      <c r="AA85">
        <v>20.202999999999999</v>
      </c>
      <c r="AB85">
        <v>77.747</v>
      </c>
      <c r="AC85">
        <v>80.397000000000006</v>
      </c>
      <c r="AD85">
        <v>52.375</v>
      </c>
      <c r="AE85">
        <v>65.385000000000005</v>
      </c>
      <c r="AF85">
        <v>77.909000000000006</v>
      </c>
      <c r="AG85">
        <v>82.617000000000004</v>
      </c>
      <c r="AH85">
        <v>338.36099999999999</v>
      </c>
      <c r="AI85">
        <v>18.917000000000002</v>
      </c>
      <c r="AJ85">
        <v>16.07</v>
      </c>
      <c r="AK85">
        <v>94.35</v>
      </c>
      <c r="AL85">
        <v>74.772999999999996</v>
      </c>
      <c r="AM85">
        <v>140.21100000000001</v>
      </c>
      <c r="AN85">
        <v>60.433</v>
      </c>
      <c r="AO85">
        <v>54.094999999999999</v>
      </c>
      <c r="AP85">
        <v>0</v>
      </c>
      <c r="AQ85">
        <v>32.253</v>
      </c>
      <c r="AR85">
        <v>70.55</v>
      </c>
      <c r="AS85">
        <v>68.403000000000006</v>
      </c>
      <c r="AT85">
        <v>192.36500000000001</v>
      </c>
      <c r="AU85">
        <v>177.86699999999999</v>
      </c>
      <c r="AV85">
        <v>86.68</v>
      </c>
      <c r="AW85">
        <v>78.483000000000004</v>
      </c>
    </row>
    <row r="87" spans="1:49" s="7" customFormat="1" x14ac:dyDescent="0.25">
      <c r="A87" s="39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100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100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69.230769230769226</v>
      </c>
      <c r="Q88">
        <f t="shared" si="0"/>
        <v>100</v>
      </c>
      <c r="R88">
        <f t="shared" si="0"/>
        <v>100</v>
      </c>
      <c r="S88">
        <f t="shared" si="0"/>
        <v>0</v>
      </c>
      <c r="T88">
        <f t="shared" si="0"/>
        <v>6.666666666666667</v>
      </c>
      <c r="U88">
        <f t="shared" si="0"/>
        <v>57.142857142857139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18.75</v>
      </c>
      <c r="AB88">
        <f t="shared" si="0"/>
        <v>75</v>
      </c>
      <c r="AC88">
        <f t="shared" si="0"/>
        <v>93.333333333333329</v>
      </c>
      <c r="AD88">
        <f t="shared" si="0"/>
        <v>100</v>
      </c>
      <c r="AE88">
        <f t="shared" si="0"/>
        <v>93.75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18.75</v>
      </c>
      <c r="AJ88">
        <f t="shared" si="0"/>
        <v>75</v>
      </c>
      <c r="AK88">
        <f t="shared" si="0"/>
        <v>93.75</v>
      </c>
      <c r="AL88">
        <f t="shared" si="0"/>
        <v>100</v>
      </c>
      <c r="AM88">
        <f t="shared" si="0"/>
        <v>93.75</v>
      </c>
      <c r="AN88">
        <f t="shared" si="0"/>
        <v>93.75</v>
      </c>
      <c r="AO88">
        <f t="shared" si="0"/>
        <v>100</v>
      </c>
      <c r="AP88">
        <f t="shared" si="0"/>
        <v>0</v>
      </c>
      <c r="AQ88">
        <f t="shared" si="0"/>
        <v>42.857142857142854</v>
      </c>
      <c r="AR88">
        <f t="shared" si="0"/>
        <v>93.75</v>
      </c>
      <c r="AS88">
        <f t="shared" si="0"/>
        <v>93.75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100</v>
      </c>
      <c r="E89">
        <f t="shared" si="1"/>
        <v>100</v>
      </c>
      <c r="F89">
        <f t="shared" si="1"/>
        <v>93.75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100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0</v>
      </c>
      <c r="T89">
        <f t="shared" si="1"/>
        <v>87.5</v>
      </c>
      <c r="U89">
        <f t="shared" si="1"/>
        <v>93.75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50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81.25</v>
      </c>
      <c r="AJ89">
        <f t="shared" si="1"/>
        <v>100</v>
      </c>
      <c r="AK89">
        <f t="shared" si="1"/>
        <v>93.75</v>
      </c>
      <c r="AL89">
        <f t="shared" si="1"/>
        <v>100</v>
      </c>
      <c r="AM89">
        <f t="shared" si="1"/>
        <v>100</v>
      </c>
      <c r="AN89">
        <f t="shared" si="1"/>
        <v>93.75</v>
      </c>
      <c r="AO89">
        <f t="shared" si="1"/>
        <v>100</v>
      </c>
      <c r="AP89">
        <f t="shared" si="1"/>
        <v>0</v>
      </c>
      <c r="AQ89">
        <f t="shared" si="1"/>
        <v>75</v>
      </c>
      <c r="AR89">
        <f t="shared" si="1"/>
        <v>87.5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81.25</v>
      </c>
      <c r="C90">
        <f t="shared" ref="C90:AW90" si="2">C84/C76*100</f>
        <v>100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93.75</v>
      </c>
      <c r="J90">
        <f t="shared" si="2"/>
        <v>100</v>
      </c>
      <c r="K90">
        <f t="shared" si="2"/>
        <v>100</v>
      </c>
      <c r="L90">
        <f t="shared" si="2"/>
        <v>100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93.333333333333329</v>
      </c>
      <c r="R90">
        <f t="shared" si="2"/>
        <v>100</v>
      </c>
      <c r="S90">
        <f t="shared" si="2"/>
        <v>6.25</v>
      </c>
      <c r="T90">
        <f t="shared" si="2"/>
        <v>62.5</v>
      </c>
      <c r="U90">
        <f t="shared" si="2"/>
        <v>93.75</v>
      </c>
      <c r="V90">
        <f t="shared" si="2"/>
        <v>100</v>
      </c>
      <c r="W90">
        <f t="shared" si="2"/>
        <v>93.333333333333329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56.25</v>
      </c>
      <c r="AB90">
        <f t="shared" si="2"/>
        <v>100</v>
      </c>
      <c r="AC90">
        <f t="shared" si="2"/>
        <v>100</v>
      </c>
      <c r="AD90">
        <f t="shared" si="2"/>
        <v>100</v>
      </c>
      <c r="AE90">
        <f t="shared" si="2"/>
        <v>93.75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75</v>
      </c>
      <c r="AJ90">
        <f t="shared" si="2"/>
        <v>55.555555555555557</v>
      </c>
      <c r="AK90">
        <f t="shared" si="2"/>
        <v>100</v>
      </c>
      <c r="AL90">
        <f t="shared" si="2"/>
        <v>93.333333333333329</v>
      </c>
      <c r="AM90">
        <f t="shared" si="2"/>
        <v>87.5</v>
      </c>
      <c r="AN90">
        <f t="shared" si="2"/>
        <v>100</v>
      </c>
      <c r="AO90">
        <f t="shared" si="2"/>
        <v>87.5</v>
      </c>
      <c r="AP90">
        <f t="shared" si="2"/>
        <v>0</v>
      </c>
      <c r="AQ90">
        <f t="shared" si="2"/>
        <v>62.5</v>
      </c>
      <c r="AR90">
        <f t="shared" si="2"/>
        <v>100</v>
      </c>
      <c r="AS90">
        <f t="shared" si="2"/>
        <v>100</v>
      </c>
      <c r="AT90">
        <f t="shared" si="2"/>
        <v>93.75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103</v>
      </c>
      <c r="D91" s="7" t="s">
        <v>103</v>
      </c>
      <c r="E91" s="7" t="s">
        <v>103</v>
      </c>
      <c r="F91" s="7" t="s">
        <v>103</v>
      </c>
      <c r="G91" s="7" t="s">
        <v>103</v>
      </c>
      <c r="H91" s="7" t="s">
        <v>103</v>
      </c>
      <c r="I91" s="7" t="s">
        <v>103</v>
      </c>
      <c r="J91" s="7" t="s">
        <v>1644</v>
      </c>
      <c r="K91" s="7" t="s">
        <v>108</v>
      </c>
      <c r="L91" s="7" t="s">
        <v>108</v>
      </c>
      <c r="M91" s="7" t="s">
        <v>108</v>
      </c>
      <c r="N91" s="7" t="s">
        <v>108</v>
      </c>
      <c r="O91" s="7" t="s">
        <v>108</v>
      </c>
      <c r="P91" s="7" t="s">
        <v>108</v>
      </c>
      <c r="Q91" s="7" t="s">
        <v>108</v>
      </c>
      <c r="R91" s="7" t="s">
        <v>1644</v>
      </c>
      <c r="S91" s="7" t="s">
        <v>113</v>
      </c>
      <c r="T91" s="7" t="s">
        <v>113</v>
      </c>
      <c r="U91" s="7" t="s">
        <v>113</v>
      </c>
      <c r="V91" s="7" t="s">
        <v>113</v>
      </c>
      <c r="W91" s="7" t="s">
        <v>113</v>
      </c>
      <c r="X91" s="7" t="s">
        <v>113</v>
      </c>
      <c r="Y91" s="7" t="s">
        <v>113</v>
      </c>
      <c r="Z91" s="7" t="s">
        <v>1686</v>
      </c>
      <c r="AA91" s="7" t="s">
        <v>128</v>
      </c>
      <c r="AB91" s="7" t="s">
        <v>128</v>
      </c>
      <c r="AC91" s="7" t="s">
        <v>128</v>
      </c>
      <c r="AD91" s="7" t="s">
        <v>128</v>
      </c>
      <c r="AE91" s="7" t="s">
        <v>128</v>
      </c>
      <c r="AF91" s="7" t="s">
        <v>128</v>
      </c>
      <c r="AG91" s="7" t="s">
        <v>128</v>
      </c>
      <c r="AH91" s="7" t="s">
        <v>1686</v>
      </c>
      <c r="AI91" s="7" t="s">
        <v>1154</v>
      </c>
      <c r="AJ91" s="7" t="s">
        <v>1154</v>
      </c>
      <c r="AK91" s="7" t="s">
        <v>1154</v>
      </c>
      <c r="AL91" s="7" t="s">
        <v>1154</v>
      </c>
      <c r="AM91" s="7" t="s">
        <v>1154</v>
      </c>
      <c r="AN91" s="7" t="s">
        <v>1154</v>
      </c>
      <c r="AO91" s="7" t="s">
        <v>1154</v>
      </c>
      <c r="AP91" s="7" t="s">
        <v>1794</v>
      </c>
      <c r="AQ91" s="7" t="s">
        <v>1250</v>
      </c>
      <c r="AR91" s="7" t="s">
        <v>1250</v>
      </c>
      <c r="AS91" s="7" t="s">
        <v>1250</v>
      </c>
      <c r="AT91" s="7" t="s">
        <v>1250</v>
      </c>
      <c r="AU91" s="7" t="s">
        <v>1250</v>
      </c>
      <c r="AV91" s="7" t="s">
        <v>1250</v>
      </c>
      <c r="AW91" s="7" t="s">
        <v>1250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93.75</v>
      </c>
      <c r="C93">
        <f t="shared" ref="C93:AW93" si="3">AVERAGE(C88:C90)</f>
        <v>100</v>
      </c>
      <c r="D93">
        <f t="shared" si="3"/>
        <v>100</v>
      </c>
      <c r="E93">
        <f t="shared" si="3"/>
        <v>100</v>
      </c>
      <c r="F93">
        <f t="shared" si="3"/>
        <v>97.916666666666671</v>
      </c>
      <c r="G93">
        <f t="shared" si="3"/>
        <v>100</v>
      </c>
      <c r="H93">
        <f t="shared" si="3"/>
        <v>100</v>
      </c>
      <c r="I93">
        <f t="shared" si="3"/>
        <v>97.916666666666671</v>
      </c>
      <c r="J93">
        <f t="shared" si="3"/>
        <v>100</v>
      </c>
      <c r="K93">
        <f t="shared" si="3"/>
        <v>100</v>
      </c>
      <c r="L93">
        <f t="shared" si="3"/>
        <v>100</v>
      </c>
      <c r="M93">
        <f t="shared" si="3"/>
        <v>100</v>
      </c>
      <c r="N93">
        <f t="shared" si="3"/>
        <v>100</v>
      </c>
      <c r="O93">
        <f t="shared" si="3"/>
        <v>100</v>
      </c>
      <c r="P93">
        <f t="shared" si="3"/>
        <v>89.743589743589737</v>
      </c>
      <c r="Q93">
        <f t="shared" si="3"/>
        <v>97.777777777777771</v>
      </c>
      <c r="R93">
        <f t="shared" si="3"/>
        <v>100</v>
      </c>
      <c r="S93">
        <f t="shared" si="3"/>
        <v>2.0833333333333335</v>
      </c>
      <c r="T93">
        <f t="shared" si="3"/>
        <v>52.222222222222229</v>
      </c>
      <c r="U93">
        <f t="shared" si="3"/>
        <v>81.547619047619051</v>
      </c>
      <c r="V93">
        <f t="shared" si="3"/>
        <v>100</v>
      </c>
      <c r="W93">
        <f t="shared" si="3"/>
        <v>97.777777777777771</v>
      </c>
      <c r="X93">
        <f t="shared" si="3"/>
        <v>100</v>
      </c>
      <c r="Y93">
        <f t="shared" si="3"/>
        <v>100</v>
      </c>
      <c r="Z93">
        <f t="shared" si="3"/>
        <v>100</v>
      </c>
      <c r="AA93">
        <f t="shared" si="3"/>
        <v>41.666666666666664</v>
      </c>
      <c r="AB93">
        <f t="shared" si="3"/>
        <v>91.666666666666671</v>
      </c>
      <c r="AC93">
        <f t="shared" si="3"/>
        <v>97.777777777777771</v>
      </c>
      <c r="AD93">
        <f t="shared" si="3"/>
        <v>100</v>
      </c>
      <c r="AE93">
        <f t="shared" si="3"/>
        <v>95.833333333333329</v>
      </c>
      <c r="AF93">
        <f t="shared" si="3"/>
        <v>100</v>
      </c>
      <c r="AG93">
        <f t="shared" si="3"/>
        <v>100</v>
      </c>
      <c r="AH93">
        <f t="shared" si="3"/>
        <v>100</v>
      </c>
      <c r="AI93">
        <f t="shared" si="3"/>
        <v>58.333333333333336</v>
      </c>
      <c r="AJ93">
        <f t="shared" si="3"/>
        <v>76.851851851851848</v>
      </c>
      <c r="AK93">
        <f t="shared" si="3"/>
        <v>95.833333333333329</v>
      </c>
      <c r="AL93">
        <f t="shared" si="3"/>
        <v>97.777777777777771</v>
      </c>
      <c r="AM93">
        <f t="shared" si="3"/>
        <v>93.75</v>
      </c>
      <c r="AN93">
        <f t="shared" si="3"/>
        <v>95.833333333333329</v>
      </c>
      <c r="AO93">
        <f t="shared" si="3"/>
        <v>95.833333333333329</v>
      </c>
      <c r="AP93">
        <f t="shared" si="3"/>
        <v>0</v>
      </c>
      <c r="AQ93">
        <f t="shared" si="3"/>
        <v>60.11904761904762</v>
      </c>
      <c r="AR93">
        <f t="shared" si="3"/>
        <v>93.75</v>
      </c>
      <c r="AS93">
        <f t="shared" si="3"/>
        <v>97.916666666666671</v>
      </c>
      <c r="AT93">
        <f t="shared" si="3"/>
        <v>97.916666666666671</v>
      </c>
      <c r="AU93">
        <f t="shared" si="3"/>
        <v>100</v>
      </c>
      <c r="AV93">
        <f t="shared" si="3"/>
        <v>100</v>
      </c>
      <c r="AW93">
        <f t="shared" si="3"/>
        <v>100</v>
      </c>
    </row>
    <row r="94" spans="1:49" x14ac:dyDescent="0.25">
      <c r="A94" t="s">
        <v>1774</v>
      </c>
      <c r="B94">
        <f>STDEV(B88:B90)</f>
        <v>10.825317547305483</v>
      </c>
      <c r="C94">
        <f t="shared" ref="C94:AW94" si="4">STDEV(C88:C90)</f>
        <v>0</v>
      </c>
      <c r="D94">
        <f t="shared" si="4"/>
        <v>0</v>
      </c>
      <c r="E94">
        <f t="shared" si="4"/>
        <v>0</v>
      </c>
      <c r="F94">
        <f t="shared" si="4"/>
        <v>3.6084391824351609</v>
      </c>
      <c r="G94">
        <f t="shared" si="4"/>
        <v>0</v>
      </c>
      <c r="H94">
        <f t="shared" si="4"/>
        <v>0</v>
      </c>
      <c r="I94">
        <f t="shared" si="4"/>
        <v>3.6084391824351609</v>
      </c>
      <c r="J94">
        <f t="shared" si="4"/>
        <v>0</v>
      </c>
      <c r="K94">
        <f t="shared" si="4"/>
        <v>0</v>
      </c>
      <c r="L94">
        <f t="shared" si="4"/>
        <v>0</v>
      </c>
      <c r="M94">
        <f t="shared" si="4"/>
        <v>0</v>
      </c>
      <c r="N94">
        <f t="shared" si="4"/>
        <v>0</v>
      </c>
      <c r="O94">
        <f t="shared" si="4"/>
        <v>0</v>
      </c>
      <c r="P94">
        <f t="shared" si="4"/>
        <v>17.764623667373087</v>
      </c>
      <c r="Q94">
        <f t="shared" si="4"/>
        <v>3.8490017945975077</v>
      </c>
      <c r="R94">
        <f t="shared" si="4"/>
        <v>0</v>
      </c>
      <c r="S94">
        <f t="shared" si="4"/>
        <v>3.6084391824351609</v>
      </c>
      <c r="T94">
        <f t="shared" si="4"/>
        <v>41.385160160152594</v>
      </c>
      <c r="U94">
        <f t="shared" si="4"/>
        <v>21.135143782834529</v>
      </c>
      <c r="V94">
        <f t="shared" si="4"/>
        <v>0</v>
      </c>
      <c r="W94">
        <f t="shared" si="4"/>
        <v>3.8490017945975077</v>
      </c>
      <c r="X94">
        <f t="shared" si="4"/>
        <v>0</v>
      </c>
      <c r="Y94">
        <f t="shared" si="4"/>
        <v>0</v>
      </c>
      <c r="Z94">
        <f t="shared" si="4"/>
        <v>0</v>
      </c>
      <c r="AA94">
        <f t="shared" si="4"/>
        <v>20.090939085401992</v>
      </c>
      <c r="AB94">
        <f t="shared" si="4"/>
        <v>14.433756729740665</v>
      </c>
      <c r="AC94">
        <f t="shared" si="4"/>
        <v>3.8490017945975077</v>
      </c>
      <c r="AD94">
        <f t="shared" si="4"/>
        <v>0</v>
      </c>
      <c r="AE94">
        <f t="shared" si="4"/>
        <v>3.6084391824351609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si="4"/>
        <v>34.422315920538132</v>
      </c>
      <c r="AJ94">
        <f t="shared" si="4"/>
        <v>22.280017436140703</v>
      </c>
      <c r="AK94">
        <f t="shared" si="4"/>
        <v>3.6084391824351609</v>
      </c>
      <c r="AL94">
        <f t="shared" si="4"/>
        <v>3.8490017945975077</v>
      </c>
      <c r="AM94">
        <f t="shared" si="4"/>
        <v>6.25</v>
      </c>
      <c r="AN94">
        <f t="shared" si="4"/>
        <v>3.6084391824351609</v>
      </c>
      <c r="AO94">
        <f t="shared" si="4"/>
        <v>7.2168783648703219</v>
      </c>
      <c r="AP94">
        <f t="shared" si="4"/>
        <v>0</v>
      </c>
      <c r="AQ94">
        <f t="shared" si="4"/>
        <v>16.203163796209765</v>
      </c>
      <c r="AR94">
        <f t="shared" si="4"/>
        <v>6.25</v>
      </c>
      <c r="AS94">
        <f t="shared" si="4"/>
        <v>3.6084391824351609</v>
      </c>
      <c r="AT94">
        <f t="shared" si="4"/>
        <v>3.6084391824351609</v>
      </c>
      <c r="AU94">
        <f t="shared" si="4"/>
        <v>0</v>
      </c>
      <c r="AV94">
        <f t="shared" si="4"/>
        <v>0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6.25</v>
      </c>
      <c r="C95">
        <f t="shared" ref="C95:AW95" si="5">STDEV(C88:C90)/SQRT(3)</f>
        <v>0</v>
      </c>
      <c r="D95">
        <f t="shared" si="5"/>
        <v>0</v>
      </c>
      <c r="E95">
        <f t="shared" si="5"/>
        <v>0</v>
      </c>
      <c r="F95">
        <f t="shared" si="5"/>
        <v>2.0833333333333335</v>
      </c>
      <c r="G95">
        <f t="shared" si="5"/>
        <v>0</v>
      </c>
      <c r="H95">
        <f t="shared" si="5"/>
        <v>0</v>
      </c>
      <c r="I95">
        <f t="shared" si="5"/>
        <v>2.0833333333333335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0</v>
      </c>
      <c r="N95">
        <f t="shared" si="5"/>
        <v>0</v>
      </c>
      <c r="O95">
        <f t="shared" si="5"/>
        <v>0</v>
      </c>
      <c r="P95">
        <f t="shared" si="5"/>
        <v>10.256410256410248</v>
      </c>
      <c r="Q95">
        <f t="shared" si="5"/>
        <v>2.2222222222222237</v>
      </c>
      <c r="R95">
        <f t="shared" si="5"/>
        <v>0</v>
      </c>
      <c r="S95">
        <f t="shared" si="5"/>
        <v>2.0833333333333335</v>
      </c>
      <c r="T95">
        <f t="shared" si="5"/>
        <v>23.893733358919878</v>
      </c>
      <c r="U95">
        <f t="shared" si="5"/>
        <v>12.202380952380961</v>
      </c>
      <c r="V95">
        <f t="shared" si="5"/>
        <v>0</v>
      </c>
      <c r="W95">
        <f t="shared" si="5"/>
        <v>2.2222222222222237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11.599509089229214</v>
      </c>
      <c r="AB95">
        <f t="shared" si="5"/>
        <v>8.3333333333333464</v>
      </c>
      <c r="AC95">
        <f t="shared" si="5"/>
        <v>2.2222222222222237</v>
      </c>
      <c r="AD95">
        <f t="shared" si="5"/>
        <v>0</v>
      </c>
      <c r="AE95">
        <f t="shared" si="5"/>
        <v>2.0833333333333335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19.873733362853031</v>
      </c>
      <c r="AJ95">
        <f t="shared" si="5"/>
        <v>12.863374064305392</v>
      </c>
      <c r="AK95">
        <f t="shared" si="5"/>
        <v>2.0833333333333335</v>
      </c>
      <c r="AL95">
        <f t="shared" si="5"/>
        <v>2.2222222222222237</v>
      </c>
      <c r="AM95">
        <f t="shared" si="5"/>
        <v>3.6084391824351614</v>
      </c>
      <c r="AN95">
        <f t="shared" si="5"/>
        <v>2.0833333333333335</v>
      </c>
      <c r="AO95">
        <f t="shared" si="5"/>
        <v>4.166666666666667</v>
      </c>
      <c r="AP95">
        <f t="shared" si="5"/>
        <v>0</v>
      </c>
      <c r="AQ95">
        <f t="shared" si="5"/>
        <v>9.354900979465306</v>
      </c>
      <c r="AR95">
        <f t="shared" si="5"/>
        <v>3.6084391824351614</v>
      </c>
      <c r="AS95">
        <f t="shared" si="5"/>
        <v>2.0833333333333335</v>
      </c>
      <c r="AT95">
        <f t="shared" si="5"/>
        <v>2.0833333333333335</v>
      </c>
      <c r="AU95">
        <f t="shared" si="5"/>
        <v>0</v>
      </c>
      <c r="AV95">
        <f t="shared" si="5"/>
        <v>0</v>
      </c>
      <c r="AW95">
        <f t="shared" si="5"/>
        <v>0</v>
      </c>
    </row>
    <row r="98" spans="1:49" s="7" customFormat="1" x14ac:dyDescent="0.25">
      <c r="A98" s="39" t="s">
        <v>1776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94.70741743473458</v>
      </c>
      <c r="C99">
        <f t="shared" ref="C99:AW99" si="6">C49/C41*100</f>
        <v>74.02273591683219</v>
      </c>
      <c r="D99">
        <f t="shared" si="6"/>
        <v>94.174176713619545</v>
      </c>
      <c r="E99">
        <f t="shared" si="6"/>
        <v>109.10403575730309</v>
      </c>
      <c r="F99">
        <f t="shared" si="6"/>
        <v>83.668143310269144</v>
      </c>
      <c r="G99">
        <f t="shared" si="6"/>
        <v>69.45986466226347</v>
      </c>
      <c r="H99">
        <f t="shared" si="6"/>
        <v>86.852461300040048</v>
      </c>
      <c r="I99">
        <f t="shared" si="6"/>
        <v>68.931006933546385</v>
      </c>
      <c r="J99">
        <f t="shared" si="6"/>
        <v>99.440228443480791</v>
      </c>
      <c r="K99">
        <f>K49/K41*100</f>
        <v>139.36311263772475</v>
      </c>
      <c r="L99">
        <f t="shared" si="6"/>
        <v>80.920259668858776</v>
      </c>
      <c r="M99">
        <f t="shared" si="6"/>
        <v>71.138719696664126</v>
      </c>
      <c r="N99">
        <f t="shared" si="6"/>
        <v>94.332174568604444</v>
      </c>
      <c r="O99">
        <f t="shared" si="6"/>
        <v>51.611101481096277</v>
      </c>
      <c r="P99">
        <f t="shared" si="6"/>
        <v>62.96489761805266</v>
      </c>
      <c r="Q99">
        <f t="shared" si="6"/>
        <v>83.096330079342707</v>
      </c>
      <c r="R99">
        <f t="shared" si="6"/>
        <v>82.978821539762464</v>
      </c>
      <c r="S99">
        <f t="shared" si="6"/>
        <v>0</v>
      </c>
      <c r="T99">
        <f t="shared" si="6"/>
        <v>5.4378079818053831</v>
      </c>
      <c r="U99">
        <f t="shared" si="6"/>
        <v>26.053163184864015</v>
      </c>
      <c r="V99">
        <f t="shared" si="6"/>
        <v>53.987548176697295</v>
      </c>
      <c r="W99">
        <f t="shared" si="6"/>
        <v>100.52487038653047</v>
      </c>
      <c r="X99">
        <f t="shared" si="6"/>
        <v>66.300916879603179</v>
      </c>
      <c r="Y99">
        <f t="shared" si="6"/>
        <v>56.964910750987151</v>
      </c>
      <c r="Z99">
        <f t="shared" si="6"/>
        <v>194.67730349415109</v>
      </c>
      <c r="AA99">
        <f t="shared" si="6"/>
        <v>9.1730265826051678</v>
      </c>
      <c r="AB99">
        <f t="shared" si="6"/>
        <v>32.620526528335994</v>
      </c>
      <c r="AC99">
        <f t="shared" si="6"/>
        <v>78.172956327558623</v>
      </c>
      <c r="AD99">
        <f t="shared" si="6"/>
        <v>68.247079414317639</v>
      </c>
      <c r="AE99">
        <f t="shared" si="6"/>
        <v>74.505337594342819</v>
      </c>
      <c r="AF99">
        <f t="shared" si="6"/>
        <v>67.404654966966788</v>
      </c>
      <c r="AG99">
        <f t="shared" si="6"/>
        <v>59.647163912460918</v>
      </c>
      <c r="AH99">
        <f t="shared" si="6"/>
        <v>255.24069804723882</v>
      </c>
      <c r="AI99">
        <f t="shared" si="6"/>
        <v>13.032313469277787</v>
      </c>
      <c r="AJ99">
        <f t="shared" si="6"/>
        <v>25.815070156755045</v>
      </c>
      <c r="AK99">
        <f t="shared" si="6"/>
        <v>39.235901384617513</v>
      </c>
      <c r="AL99">
        <f t="shared" si="6"/>
        <v>68.691176820986925</v>
      </c>
      <c r="AM99">
        <f t="shared" si="6"/>
        <v>129.54268241741718</v>
      </c>
      <c r="AN99">
        <f t="shared" si="6"/>
        <v>55.101818856481152</v>
      </c>
      <c r="AO99">
        <f t="shared" si="6"/>
        <v>47.966585662211422</v>
      </c>
      <c r="AP99">
        <f t="shared" si="6"/>
        <v>0</v>
      </c>
      <c r="AQ99">
        <f t="shared" si="6"/>
        <v>12.553670006133716</v>
      </c>
      <c r="AR99">
        <f t="shared" si="6"/>
        <v>24.576850977655546</v>
      </c>
      <c r="AS99">
        <f t="shared" si="6"/>
        <v>46.526641883519204</v>
      </c>
      <c r="AT99">
        <f t="shared" si="6"/>
        <v>87.96616715002915</v>
      </c>
      <c r="AU99">
        <f t="shared" si="6"/>
        <v>127.9100796259234</v>
      </c>
      <c r="AV99">
        <f t="shared" si="6"/>
        <v>108.08738764158167</v>
      </c>
      <c r="AW99">
        <f t="shared" si="6"/>
        <v>87.63510011326332</v>
      </c>
    </row>
    <row r="100" spans="1:49" x14ac:dyDescent="0.25">
      <c r="A100" t="s">
        <v>1771</v>
      </c>
      <c r="B100">
        <f>B67/B59*100</f>
        <v>79.817365660637961</v>
      </c>
      <c r="C100">
        <f t="shared" ref="C100:AW100" si="7">C67/C59*100</f>
        <v>82.541727672035137</v>
      </c>
      <c r="D100">
        <f t="shared" si="7"/>
        <v>80.813163123305742</v>
      </c>
      <c r="E100">
        <f t="shared" si="7"/>
        <v>94.539739020809577</v>
      </c>
      <c r="F100">
        <f t="shared" si="7"/>
        <v>44.165730337078649</v>
      </c>
      <c r="G100">
        <f t="shared" si="7"/>
        <v>73.493189835851652</v>
      </c>
      <c r="H100">
        <f t="shared" si="7"/>
        <v>71.896681855030337</v>
      </c>
      <c r="I100">
        <f t="shared" si="7"/>
        <v>84.773425369035579</v>
      </c>
      <c r="J100">
        <f t="shared" si="7"/>
        <v>71.334547538397814</v>
      </c>
      <c r="K100">
        <f>K67/K59*100</f>
        <v>103.26235449769652</v>
      </c>
      <c r="L100">
        <f t="shared" si="7"/>
        <v>89.001251824375387</v>
      </c>
      <c r="M100">
        <f t="shared" si="7"/>
        <v>88.518075642466158</v>
      </c>
      <c r="N100">
        <f t="shared" si="7"/>
        <v>62.794815426394379</v>
      </c>
      <c r="O100">
        <f t="shared" si="7"/>
        <v>80.789554776931951</v>
      </c>
      <c r="P100">
        <f t="shared" si="7"/>
        <v>88.590425531914889</v>
      </c>
      <c r="Q100">
        <f t="shared" si="7"/>
        <v>64.511425945294917</v>
      </c>
      <c r="R100">
        <f t="shared" si="7"/>
        <v>71.384616916512741</v>
      </c>
      <c r="S100">
        <f t="shared" si="7"/>
        <v>0</v>
      </c>
      <c r="T100">
        <f t="shared" si="7"/>
        <v>17.270133288165628</v>
      </c>
      <c r="U100">
        <f t="shared" si="7"/>
        <v>36.188997307981793</v>
      </c>
      <c r="V100">
        <f t="shared" si="7"/>
        <v>67.230403714316793</v>
      </c>
      <c r="W100">
        <f t="shared" si="7"/>
        <v>61.100758257293407</v>
      </c>
      <c r="X100">
        <f t="shared" si="7"/>
        <v>84.661571598459844</v>
      </c>
      <c r="Y100">
        <f t="shared" si="7"/>
        <v>49.899358562403755</v>
      </c>
      <c r="Z100">
        <f t="shared" si="7"/>
        <v>176.51565655101786</v>
      </c>
      <c r="AA100">
        <f t="shared" si="7"/>
        <v>9.7478737166607026</v>
      </c>
      <c r="AB100">
        <f t="shared" si="7"/>
        <v>67.050114236114581</v>
      </c>
      <c r="AC100">
        <f t="shared" si="7"/>
        <v>64.027456301380795</v>
      </c>
      <c r="AD100">
        <f t="shared" si="7"/>
        <v>71.154104813076515</v>
      </c>
      <c r="AE100">
        <f t="shared" si="7"/>
        <v>64.868381814731478</v>
      </c>
      <c r="AF100">
        <f t="shared" si="7"/>
        <v>69.733846715943912</v>
      </c>
      <c r="AG100">
        <f t="shared" si="7"/>
        <v>80.018453610640407</v>
      </c>
      <c r="AH100">
        <f t="shared" si="7"/>
        <v>170.75565158084959</v>
      </c>
      <c r="AI100">
        <f t="shared" si="7"/>
        <v>11.270808399521272</v>
      </c>
      <c r="AJ100">
        <f t="shared" si="7"/>
        <v>40.959419247245023</v>
      </c>
      <c r="AK100">
        <f t="shared" si="7"/>
        <v>63.159975618997422</v>
      </c>
      <c r="AL100">
        <f t="shared" si="7"/>
        <v>70.762397001271495</v>
      </c>
      <c r="AM100">
        <f t="shared" si="7"/>
        <v>59.632473791239917</v>
      </c>
      <c r="AN100">
        <f t="shared" si="7"/>
        <v>60.777112479814797</v>
      </c>
      <c r="AO100">
        <f t="shared" si="7"/>
        <v>52.402167703440398</v>
      </c>
      <c r="AP100">
        <f t="shared" si="7"/>
        <v>0</v>
      </c>
      <c r="AQ100">
        <f t="shared" si="7"/>
        <v>9.5092220598977359</v>
      </c>
      <c r="AR100">
        <f t="shared" si="7"/>
        <v>32.871212238955977</v>
      </c>
      <c r="AS100">
        <f t="shared" si="7"/>
        <v>61.540339033005296</v>
      </c>
      <c r="AT100">
        <f t="shared" si="7"/>
        <v>61.80753023399226</v>
      </c>
      <c r="AU100">
        <f t="shared" si="7"/>
        <v>96.934188058113818</v>
      </c>
      <c r="AV100">
        <f t="shared" si="7"/>
        <v>93.052947617183818</v>
      </c>
      <c r="AW100">
        <f t="shared" si="7"/>
        <v>87.20196077026165</v>
      </c>
    </row>
    <row r="101" spans="1:49" x14ac:dyDescent="0.25">
      <c r="A101" t="s">
        <v>1772</v>
      </c>
      <c r="B101">
        <f>B85/B77*100</f>
        <v>61.413569064385634</v>
      </c>
      <c r="C101">
        <f t="shared" ref="C101:AW101" si="8">C85/C77*100</f>
        <v>75.50414004028147</v>
      </c>
      <c r="D101">
        <f t="shared" si="8"/>
        <v>87.627768873006275</v>
      </c>
      <c r="E101">
        <f t="shared" si="8"/>
        <v>103.66154980033953</v>
      </c>
      <c r="F101">
        <f t="shared" si="8"/>
        <v>98.079166536697969</v>
      </c>
      <c r="G101">
        <f t="shared" si="8"/>
        <v>64.582472254114037</v>
      </c>
      <c r="H101">
        <f t="shared" si="8"/>
        <v>83.099016624330375</v>
      </c>
      <c r="I101">
        <f t="shared" si="8"/>
        <v>70.76091227151116</v>
      </c>
      <c r="J101">
        <f t="shared" si="8"/>
        <v>78.682085491091016</v>
      </c>
      <c r="K101">
        <f>K85/K77*100</f>
        <v>99.902950711350627</v>
      </c>
      <c r="L101">
        <f t="shared" si="8"/>
        <v>108.9718430733742</v>
      </c>
      <c r="M101">
        <f t="shared" si="8"/>
        <v>78.358202723803643</v>
      </c>
      <c r="N101">
        <f t="shared" si="8"/>
        <v>63.560263672740412</v>
      </c>
      <c r="O101">
        <f t="shared" si="8"/>
        <v>87.124417972221863</v>
      </c>
      <c r="P101">
        <f t="shared" si="8"/>
        <v>80.575765572184324</v>
      </c>
      <c r="Q101">
        <f t="shared" si="8"/>
        <v>87.506326711375436</v>
      </c>
      <c r="R101">
        <f t="shared" si="8"/>
        <v>89.875610330196935</v>
      </c>
      <c r="S101">
        <f t="shared" si="8"/>
        <v>2.7481384004777532</v>
      </c>
      <c r="T101">
        <f t="shared" si="8"/>
        <v>11.937307161505261</v>
      </c>
      <c r="U101">
        <f t="shared" si="8"/>
        <v>52.817210595638805</v>
      </c>
      <c r="V101">
        <f t="shared" si="8"/>
        <v>59.944513536783695</v>
      </c>
      <c r="W101">
        <f t="shared" si="8"/>
        <v>94.101108260086249</v>
      </c>
      <c r="X101">
        <f t="shared" si="8"/>
        <v>85.746578146414393</v>
      </c>
      <c r="Y101">
        <f t="shared" si="8"/>
        <v>55.377445418338823</v>
      </c>
      <c r="Z101">
        <f t="shared" si="8"/>
        <v>145.67527407496999</v>
      </c>
      <c r="AA101">
        <f t="shared" si="8"/>
        <v>10.368222524441252</v>
      </c>
      <c r="AB101">
        <f t="shared" si="8"/>
        <v>80.511774330509695</v>
      </c>
      <c r="AC101">
        <f t="shared" si="8"/>
        <v>88.831556267609528</v>
      </c>
      <c r="AD101">
        <f t="shared" si="8"/>
        <v>79.663852764468785</v>
      </c>
      <c r="AE101">
        <f t="shared" si="8"/>
        <v>63.631940051579008</v>
      </c>
      <c r="AF101">
        <f t="shared" si="8"/>
        <v>57.066992865618737</v>
      </c>
      <c r="AG101">
        <f t="shared" si="8"/>
        <v>59.750488175309179</v>
      </c>
      <c r="AH101">
        <f t="shared" si="8"/>
        <v>181.46281031625577</v>
      </c>
      <c r="AI101">
        <f t="shared" si="8"/>
        <v>7.7813153001957982</v>
      </c>
      <c r="AJ101">
        <f t="shared" si="8"/>
        <v>24.373227367175769</v>
      </c>
      <c r="AK101">
        <f t="shared" si="8"/>
        <v>66.403445800430717</v>
      </c>
      <c r="AL101">
        <f t="shared" si="8"/>
        <v>81.347505385234655</v>
      </c>
      <c r="AM101">
        <f t="shared" si="8"/>
        <v>95.820320241650563</v>
      </c>
      <c r="AN101">
        <f t="shared" si="8"/>
        <v>53.155015304506911</v>
      </c>
      <c r="AO101">
        <f t="shared" si="8"/>
        <v>55.793349560625437</v>
      </c>
      <c r="AP101">
        <f t="shared" si="8"/>
        <v>0</v>
      </c>
      <c r="AQ101">
        <f t="shared" si="8"/>
        <v>31.339759410770156</v>
      </c>
      <c r="AR101">
        <f t="shared" si="8"/>
        <v>31.16083496020423</v>
      </c>
      <c r="AS101">
        <f t="shared" si="8"/>
        <v>42.863588226816148</v>
      </c>
      <c r="AT101">
        <f t="shared" si="8"/>
        <v>97.119705154743286</v>
      </c>
      <c r="AU101">
        <f t="shared" si="8"/>
        <v>166.5249833818614</v>
      </c>
      <c r="AV101">
        <f t="shared" si="8"/>
        <v>83.324521518451945</v>
      </c>
      <c r="AW101">
        <f t="shared" si="8"/>
        <v>87.432601042734291</v>
      </c>
    </row>
    <row r="102" spans="1:49" s="7" customFormat="1" x14ac:dyDescent="0.25">
      <c r="A102" s="7" t="s">
        <v>1773</v>
      </c>
      <c r="B102" s="7" t="s">
        <v>1644</v>
      </c>
      <c r="C102" s="7" t="s">
        <v>103</v>
      </c>
      <c r="D102" s="7" t="s">
        <v>103</v>
      </c>
      <c r="E102" s="7" t="s">
        <v>103</v>
      </c>
      <c r="F102" s="7" t="s">
        <v>103</v>
      </c>
      <c r="G102" s="7" t="s">
        <v>103</v>
      </c>
      <c r="H102" s="7" t="s">
        <v>103</v>
      </c>
      <c r="I102" s="7" t="s">
        <v>103</v>
      </c>
      <c r="J102" s="7" t="s">
        <v>1644</v>
      </c>
      <c r="K102" s="7" t="s">
        <v>108</v>
      </c>
      <c r="L102" s="7" t="s">
        <v>108</v>
      </c>
      <c r="M102" s="7" t="s">
        <v>108</v>
      </c>
      <c r="N102" s="7" t="s">
        <v>108</v>
      </c>
      <c r="O102" s="7" t="s">
        <v>108</v>
      </c>
      <c r="P102" s="7" t="s">
        <v>108</v>
      </c>
      <c r="Q102" s="7" t="s">
        <v>108</v>
      </c>
      <c r="R102" s="7" t="s">
        <v>1644</v>
      </c>
      <c r="S102" s="7" t="s">
        <v>113</v>
      </c>
      <c r="T102" s="7" t="s">
        <v>113</v>
      </c>
      <c r="U102" s="7" t="s">
        <v>113</v>
      </c>
      <c r="V102" s="7" t="s">
        <v>113</v>
      </c>
      <c r="W102" s="7" t="s">
        <v>113</v>
      </c>
      <c r="X102" s="7" t="s">
        <v>113</v>
      </c>
      <c r="Y102" s="7" t="s">
        <v>113</v>
      </c>
      <c r="Z102" s="7" t="s">
        <v>1686</v>
      </c>
      <c r="AA102" s="7" t="s">
        <v>128</v>
      </c>
      <c r="AB102" s="7" t="s">
        <v>128</v>
      </c>
      <c r="AC102" s="7" t="s">
        <v>128</v>
      </c>
      <c r="AD102" s="7" t="s">
        <v>128</v>
      </c>
      <c r="AE102" s="7" t="s">
        <v>128</v>
      </c>
      <c r="AF102" s="7" t="s">
        <v>128</v>
      </c>
      <c r="AG102" s="7" t="s">
        <v>128</v>
      </c>
      <c r="AH102" s="7" t="s">
        <v>1686</v>
      </c>
      <c r="AI102" s="7" t="s">
        <v>1154</v>
      </c>
      <c r="AJ102" s="7" t="s">
        <v>1154</v>
      </c>
      <c r="AK102" s="7" t="s">
        <v>1154</v>
      </c>
      <c r="AL102" s="7" t="s">
        <v>1154</v>
      </c>
      <c r="AM102" s="7" t="s">
        <v>1154</v>
      </c>
      <c r="AN102" s="7" t="s">
        <v>1154</v>
      </c>
      <c r="AO102" s="7" t="s">
        <v>1154</v>
      </c>
      <c r="AP102" s="7" t="s">
        <v>1794</v>
      </c>
      <c r="AQ102" s="7" t="s">
        <v>1250</v>
      </c>
      <c r="AR102" s="7" t="s">
        <v>1250</v>
      </c>
      <c r="AS102" s="7" t="s">
        <v>1250</v>
      </c>
      <c r="AT102" s="7" t="s">
        <v>1250</v>
      </c>
      <c r="AU102" s="7" t="s">
        <v>1250</v>
      </c>
      <c r="AV102" s="7" t="s">
        <v>1250</v>
      </c>
      <c r="AW102" s="7" t="s">
        <v>1250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78.646117386586056</v>
      </c>
      <c r="C104">
        <f t="shared" ref="C104:AW104" si="9">AVERAGE(C99:C101)</f>
        <v>77.356201209716275</v>
      </c>
      <c r="D104">
        <f t="shared" si="9"/>
        <v>87.538369569977192</v>
      </c>
      <c r="E104">
        <f t="shared" si="9"/>
        <v>102.4351081928174</v>
      </c>
      <c r="F104">
        <f t="shared" si="9"/>
        <v>75.304346728015261</v>
      </c>
      <c r="G104">
        <f t="shared" si="9"/>
        <v>69.178508917409729</v>
      </c>
      <c r="H104">
        <f t="shared" si="9"/>
        <v>80.616053259800253</v>
      </c>
      <c r="I104">
        <f t="shared" si="9"/>
        <v>74.821781524697698</v>
      </c>
      <c r="J104">
        <f t="shared" si="9"/>
        <v>83.152287157656545</v>
      </c>
      <c r="K104">
        <f t="shared" si="9"/>
        <v>114.1761392822573</v>
      </c>
      <c r="L104">
        <f t="shared" si="9"/>
        <v>92.964451522202793</v>
      </c>
      <c r="M104">
        <f t="shared" si="9"/>
        <v>79.338332687644638</v>
      </c>
      <c r="N104">
        <f t="shared" si="9"/>
        <v>73.562417889246419</v>
      </c>
      <c r="O104">
        <f t="shared" si="9"/>
        <v>73.175024743416699</v>
      </c>
      <c r="P104">
        <f t="shared" si="9"/>
        <v>77.37702957405061</v>
      </c>
      <c r="Q104">
        <f t="shared" si="9"/>
        <v>78.371360912004363</v>
      </c>
      <c r="R104">
        <f t="shared" si="9"/>
        <v>81.413016262157385</v>
      </c>
      <c r="S104">
        <f t="shared" si="9"/>
        <v>0.91604613349258435</v>
      </c>
      <c r="T104">
        <f t="shared" si="9"/>
        <v>11.548416143825422</v>
      </c>
      <c r="U104">
        <f t="shared" si="9"/>
        <v>38.353123696161539</v>
      </c>
      <c r="V104">
        <f t="shared" si="9"/>
        <v>60.387488475932592</v>
      </c>
      <c r="W104">
        <f t="shared" si="9"/>
        <v>85.242245634636703</v>
      </c>
      <c r="X104">
        <f t="shared" si="9"/>
        <v>78.903022208159143</v>
      </c>
      <c r="Y104">
        <f t="shared" si="9"/>
        <v>54.080571577243241</v>
      </c>
      <c r="Z104">
        <f t="shared" si="9"/>
        <v>172.28941137337964</v>
      </c>
      <c r="AA104">
        <f t="shared" si="9"/>
        <v>9.7630409412357082</v>
      </c>
      <c r="AB104">
        <f t="shared" si="9"/>
        <v>60.060805031653423</v>
      </c>
      <c r="AC104">
        <f t="shared" si="9"/>
        <v>77.010656298849653</v>
      </c>
      <c r="AD104">
        <f t="shared" si="9"/>
        <v>73.021678997287651</v>
      </c>
      <c r="AE104">
        <f t="shared" si="9"/>
        <v>67.668553153551102</v>
      </c>
      <c r="AF104">
        <f t="shared" si="9"/>
        <v>64.735164849509815</v>
      </c>
      <c r="AG104">
        <f t="shared" si="9"/>
        <v>66.472035232803506</v>
      </c>
      <c r="AH104">
        <f t="shared" si="9"/>
        <v>202.48638664811472</v>
      </c>
      <c r="AI104">
        <f t="shared" si="9"/>
        <v>10.694812389664953</v>
      </c>
      <c r="AJ104">
        <f t="shared" si="9"/>
        <v>30.382572257058612</v>
      </c>
      <c r="AK104">
        <f t="shared" si="9"/>
        <v>56.266440934681889</v>
      </c>
      <c r="AL104">
        <f t="shared" si="9"/>
        <v>73.60035973583102</v>
      </c>
      <c r="AM104">
        <f t="shared" si="9"/>
        <v>94.99849215010255</v>
      </c>
      <c r="AN104">
        <f t="shared" si="9"/>
        <v>56.34464888026762</v>
      </c>
      <c r="AO104">
        <f t="shared" si="9"/>
        <v>52.054034308759093</v>
      </c>
      <c r="AP104">
        <f t="shared" si="9"/>
        <v>0</v>
      </c>
      <c r="AQ104">
        <f t="shared" si="9"/>
        <v>17.800883825600536</v>
      </c>
      <c r="AR104">
        <f t="shared" si="9"/>
        <v>29.536299392271918</v>
      </c>
      <c r="AS104">
        <f t="shared" si="9"/>
        <v>50.310189714446885</v>
      </c>
      <c r="AT104">
        <f t="shared" si="9"/>
        <v>82.297800846254901</v>
      </c>
      <c r="AU104">
        <f t="shared" si="9"/>
        <v>130.45641702196622</v>
      </c>
      <c r="AV104">
        <f t="shared" si="9"/>
        <v>94.821618925739145</v>
      </c>
      <c r="AW104">
        <f t="shared" si="9"/>
        <v>87.423220642086406</v>
      </c>
    </row>
    <row r="105" spans="1:49" x14ac:dyDescent="0.25">
      <c r="A105" t="s">
        <v>1774</v>
      </c>
      <c r="B105">
        <f>STDEV(B99:B101)</f>
        <v>16.677798167520496</v>
      </c>
      <c r="C105">
        <f t="shared" ref="C105:AW105" si="10">STDEV(C99:C101)</f>
        <v>4.5514726257333553</v>
      </c>
      <c r="D105">
        <f t="shared" si="10"/>
        <v>6.6809554119657246</v>
      </c>
      <c r="E105">
        <f t="shared" si="10"/>
        <v>7.35919860580315</v>
      </c>
      <c r="F105">
        <f t="shared" si="10"/>
        <v>27.912890761520831</v>
      </c>
      <c r="G105">
        <f t="shared" si="10"/>
        <v>4.4620166681382551</v>
      </c>
      <c r="H105">
        <f t="shared" si="10"/>
        <v>7.7809167200364513</v>
      </c>
      <c r="I105">
        <f t="shared" si="10"/>
        <v>8.6668073585311038</v>
      </c>
      <c r="J105">
        <f t="shared" si="10"/>
        <v>14.576328481116501</v>
      </c>
      <c r="K105">
        <f t="shared" si="10"/>
        <v>21.877136891209013</v>
      </c>
      <c r="L105">
        <f t="shared" si="10"/>
        <v>14.43963457843604</v>
      </c>
      <c r="M105">
        <f t="shared" si="10"/>
        <v>8.7310362690940266</v>
      </c>
      <c r="N105">
        <f t="shared" si="10"/>
        <v>17.991208190231678</v>
      </c>
      <c r="O105">
        <f t="shared" si="10"/>
        <v>18.941613256879517</v>
      </c>
      <c r="P105">
        <f t="shared" si="10"/>
        <v>13.108808267930119</v>
      </c>
      <c r="Q105">
        <f t="shared" si="10"/>
        <v>12.203907797697218</v>
      </c>
      <c r="R105">
        <f t="shared" si="10"/>
        <v>9.3444111094150824</v>
      </c>
      <c r="S105">
        <f t="shared" si="10"/>
        <v>1.5866384452861786</v>
      </c>
      <c r="T105">
        <f t="shared" si="10"/>
        <v>5.9257411103259798</v>
      </c>
      <c r="U105">
        <f t="shared" si="10"/>
        <v>13.512628934428758</v>
      </c>
      <c r="V105">
        <f t="shared" si="10"/>
        <v>6.6325316279004909</v>
      </c>
      <c r="W105">
        <f t="shared" si="10"/>
        <v>21.152416872714699</v>
      </c>
      <c r="X105">
        <f t="shared" si="10"/>
        <v>10.927218485794471</v>
      </c>
      <c r="Y105">
        <f t="shared" si="10"/>
        <v>3.7070093407202802</v>
      </c>
      <c r="Z105">
        <f t="shared" si="10"/>
        <v>24.772879990540044</v>
      </c>
      <c r="AA105">
        <f t="shared" si="10"/>
        <v>0.59774230933684358</v>
      </c>
      <c r="AB105">
        <f t="shared" si="10"/>
        <v>24.698800302423095</v>
      </c>
      <c r="AC105">
        <f t="shared" si="10"/>
        <v>12.442831261462091</v>
      </c>
      <c r="AD105">
        <f t="shared" si="10"/>
        <v>5.9330897037150265</v>
      </c>
      <c r="AE105">
        <f t="shared" si="10"/>
        <v>5.9530171489594821</v>
      </c>
      <c r="AF105">
        <f t="shared" si="10"/>
        <v>6.7421754450455209</v>
      </c>
      <c r="AG105">
        <f t="shared" si="10"/>
        <v>11.731656197075068</v>
      </c>
      <c r="AH105">
        <f t="shared" si="10"/>
        <v>45.999172171280605</v>
      </c>
      <c r="AI105">
        <f t="shared" si="10"/>
        <v>2.6724659016446566</v>
      </c>
      <c r="AJ105">
        <f t="shared" si="10"/>
        <v>9.1881443636801272</v>
      </c>
      <c r="AK105">
        <f t="shared" si="10"/>
        <v>14.837772161924816</v>
      </c>
      <c r="AL105">
        <f t="shared" si="10"/>
        <v>6.7886808397220815</v>
      </c>
      <c r="AM105">
        <f t="shared" si="10"/>
        <v>34.962349300325251</v>
      </c>
      <c r="AN105">
        <f t="shared" si="10"/>
        <v>3.9601213603219176</v>
      </c>
      <c r="AO105">
        <f t="shared" si="10"/>
        <v>3.9249784618196935</v>
      </c>
      <c r="AP105">
        <f t="shared" si="10"/>
        <v>0</v>
      </c>
      <c r="AQ105">
        <f t="shared" si="10"/>
        <v>11.823410248628001</v>
      </c>
      <c r="AR105">
        <f t="shared" si="10"/>
        <v>4.3793200433227106</v>
      </c>
      <c r="AS105">
        <f t="shared" si="10"/>
        <v>9.8965489343917206</v>
      </c>
      <c r="AT105">
        <f t="shared" si="10"/>
        <v>18.325807126120058</v>
      </c>
      <c r="AU105">
        <f t="shared" si="10"/>
        <v>34.865205779527479</v>
      </c>
      <c r="AV105">
        <f t="shared" si="10"/>
        <v>12.475817941373208</v>
      </c>
      <c r="AW105">
        <f t="shared" si="10"/>
        <v>0.216721979852565</v>
      </c>
    </row>
    <row r="106" spans="1:49" x14ac:dyDescent="0.25">
      <c r="A106" t="s">
        <v>1775</v>
      </c>
      <c r="B106">
        <f>STDEV(B99:B101)/SQRT(3)</f>
        <v>9.6289312615082068</v>
      </c>
      <c r="C106">
        <f t="shared" ref="C106:AW106" si="11">STDEV(C99:C101)/SQRT(3)</f>
        <v>2.6277939456763657</v>
      </c>
      <c r="D106">
        <f t="shared" si="11"/>
        <v>3.8572514055422986</v>
      </c>
      <c r="E106">
        <f t="shared" si="11"/>
        <v>4.2488352960803679</v>
      </c>
      <c r="F106">
        <f t="shared" si="11"/>
        <v>16.115514995024672</v>
      </c>
      <c r="G106">
        <f t="shared" si="11"/>
        <v>2.5761465244782187</v>
      </c>
      <c r="H106">
        <f t="shared" si="11"/>
        <v>4.4923143628551054</v>
      </c>
      <c r="I106">
        <f t="shared" si="11"/>
        <v>5.0037835614625621</v>
      </c>
      <c r="J106">
        <f t="shared" si="11"/>
        <v>8.415647172369022</v>
      </c>
      <c r="K106">
        <f t="shared" si="11"/>
        <v>12.630770873237816</v>
      </c>
      <c r="L106">
        <f t="shared" si="11"/>
        <v>8.3367269108598769</v>
      </c>
      <c r="M106">
        <f t="shared" si="11"/>
        <v>5.0408661402658224</v>
      </c>
      <c r="N106">
        <f t="shared" si="11"/>
        <v>10.387228891676859</v>
      </c>
      <c r="O106">
        <f t="shared" si="11"/>
        <v>10.935945512745175</v>
      </c>
      <c r="P106">
        <f t="shared" si="11"/>
        <v>7.5683739822446467</v>
      </c>
      <c r="Q106">
        <f t="shared" si="11"/>
        <v>7.0459294521658622</v>
      </c>
      <c r="R106">
        <f t="shared" si="11"/>
        <v>5.3949982694393279</v>
      </c>
      <c r="S106">
        <f t="shared" si="11"/>
        <v>0.91604613349258457</v>
      </c>
      <c r="T106">
        <f t="shared" si="11"/>
        <v>3.4212282251947363</v>
      </c>
      <c r="U106">
        <f t="shared" si="11"/>
        <v>7.8015199527519696</v>
      </c>
      <c r="V106">
        <f t="shared" si="11"/>
        <v>3.8292939207770553</v>
      </c>
      <c r="W106">
        <f t="shared" si="11"/>
        <v>12.212353575473013</v>
      </c>
      <c r="X106">
        <f t="shared" si="11"/>
        <v>6.3088325342672933</v>
      </c>
      <c r="Y106">
        <f t="shared" si="11"/>
        <v>2.1402428407533112</v>
      </c>
      <c r="Z106">
        <f t="shared" si="11"/>
        <v>14.302628931140589</v>
      </c>
      <c r="AA106">
        <f t="shared" si="11"/>
        <v>0.34510668320165522</v>
      </c>
      <c r="AB106">
        <f t="shared" si="11"/>
        <v>14.259859003264785</v>
      </c>
      <c r="AC106">
        <f t="shared" si="11"/>
        <v>7.1838719782862297</v>
      </c>
      <c r="AD106">
        <f t="shared" si="11"/>
        <v>3.4254709375660677</v>
      </c>
      <c r="AE106">
        <f t="shared" si="11"/>
        <v>3.4369760534422156</v>
      </c>
      <c r="AF106">
        <f t="shared" si="11"/>
        <v>3.8925968081207167</v>
      </c>
      <c r="AG106">
        <f t="shared" si="11"/>
        <v>6.7732748634214328</v>
      </c>
      <c r="AH106">
        <f t="shared" si="11"/>
        <v>26.557634435588803</v>
      </c>
      <c r="AI106">
        <f t="shared" si="11"/>
        <v>1.5429489077146386</v>
      </c>
      <c r="AJ106">
        <f t="shared" si="11"/>
        <v>5.3047776217238649</v>
      </c>
      <c r="AK106">
        <f t="shared" si="11"/>
        <v>8.5665917518616279</v>
      </c>
      <c r="AL106">
        <f t="shared" si="11"/>
        <v>3.9194467102559987</v>
      </c>
      <c r="AM106">
        <f t="shared" si="11"/>
        <v>20.185521780044507</v>
      </c>
      <c r="AN106">
        <f t="shared" si="11"/>
        <v>2.2863771334054461</v>
      </c>
      <c r="AO106">
        <f t="shared" si="11"/>
        <v>2.2660873714950833</v>
      </c>
      <c r="AP106">
        <f t="shared" si="11"/>
        <v>0</v>
      </c>
      <c r="AQ106">
        <f t="shared" si="11"/>
        <v>6.8262490897847572</v>
      </c>
      <c r="AR106">
        <f t="shared" si="11"/>
        <v>2.5284016058798908</v>
      </c>
      <c r="AS106">
        <f t="shared" si="11"/>
        <v>5.713775191319364</v>
      </c>
      <c r="AT106">
        <f t="shared" si="11"/>
        <v>10.580409677382578</v>
      </c>
      <c r="AU106">
        <f t="shared" si="11"/>
        <v>20.129435942161887</v>
      </c>
      <c r="AV106">
        <f t="shared" si="11"/>
        <v>7.2029168468125846</v>
      </c>
      <c r="AW106">
        <f t="shared" si="11"/>
        <v>0.12512449340718707</v>
      </c>
    </row>
    <row r="108" spans="1:49" x14ac:dyDescent="0.25">
      <c r="A108" t="s">
        <v>1773</v>
      </c>
      <c r="B108" s="165">
        <f>AVERAGE(B99:B101,J99:J101,R99:R101,)</f>
        <v>72.963426241920004</v>
      </c>
    </row>
    <row r="109" spans="1:49" x14ac:dyDescent="0.25">
      <c r="A109" t="s">
        <v>1774</v>
      </c>
      <c r="B109" s="165">
        <f>STDEV(B99:B101,J99:J101,R99:R101)</f>
        <v>12.180204247141594</v>
      </c>
    </row>
    <row r="110" spans="1:49" x14ac:dyDescent="0.25">
      <c r="A110" t="s">
        <v>1775</v>
      </c>
      <c r="B110" s="165">
        <f>STDEV(B99:B101,J99:J101,R99:R101)/SQRT(3)</f>
        <v>7.0322442008718227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101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106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111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126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1152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1248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1891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0.28220000000000001</v>
      </c>
      <c r="C128">
        <v>0.31990000000000002</v>
      </c>
      <c r="D128">
        <v>0.27779999999999999</v>
      </c>
      <c r="E128">
        <v>0.27850000000000003</v>
      </c>
      <c r="F128">
        <v>0.27779999999999999</v>
      </c>
      <c r="G128">
        <v>0.26769999999999999</v>
      </c>
      <c r="H128">
        <v>0.29830000000000001</v>
      </c>
      <c r="I128">
        <v>0.2742</v>
      </c>
      <c r="K128" t="s">
        <v>1658</v>
      </c>
      <c r="L128">
        <f>B128-$F$134</f>
        <v>0.20026666666666668</v>
      </c>
      <c r="M128">
        <f t="shared" ref="M128:S128" si="12">C128-$F$134</f>
        <v>0.23796666666666669</v>
      </c>
      <c r="N128">
        <f t="shared" si="12"/>
        <v>0.19586666666666666</v>
      </c>
      <c r="O128">
        <f t="shared" si="12"/>
        <v>0.1965666666666667</v>
      </c>
      <c r="P128">
        <f t="shared" si="12"/>
        <v>0.19586666666666666</v>
      </c>
      <c r="Q128">
        <f t="shared" si="12"/>
        <v>0.18576666666666666</v>
      </c>
      <c r="R128">
        <f t="shared" si="12"/>
        <v>0.21636666666666668</v>
      </c>
      <c r="S128">
        <f t="shared" si="12"/>
        <v>0.19226666666666667</v>
      </c>
      <c r="U128" t="s">
        <v>1658</v>
      </c>
      <c r="V128">
        <f>L128/$L$133*100</f>
        <v>8.0675699265485896</v>
      </c>
      <c r="W128">
        <f t="shared" ref="W128:AC128" si="13">M128/$L$133*100</f>
        <v>9.5862819083938717</v>
      </c>
      <c r="X128">
        <f t="shared" si="13"/>
        <v>7.89031972177089</v>
      </c>
      <c r="Y128">
        <f t="shared" si="13"/>
        <v>7.9185186179855265</v>
      </c>
      <c r="Z128">
        <f t="shared" si="13"/>
        <v>7.89031972177089</v>
      </c>
      <c r="AA128">
        <f t="shared" si="13"/>
        <v>7.4834499335311735</v>
      </c>
      <c r="AB128">
        <f t="shared" si="13"/>
        <v>8.7161445394851693</v>
      </c>
      <c r="AC128">
        <f t="shared" si="13"/>
        <v>7.7452968269527744</v>
      </c>
    </row>
    <row r="129" spans="1:29" x14ac:dyDescent="0.25">
      <c r="A129" t="s">
        <v>1659</v>
      </c>
      <c r="B129">
        <v>0.32650000000000001</v>
      </c>
      <c r="C129">
        <v>0.34749999999999998</v>
      </c>
      <c r="D129">
        <v>0.38269999999999998</v>
      </c>
      <c r="E129">
        <v>0.36470000000000002</v>
      </c>
      <c r="F129">
        <v>0.37469999999999998</v>
      </c>
      <c r="G129">
        <v>0.33229999999999998</v>
      </c>
      <c r="H129">
        <v>0.57709999999999995</v>
      </c>
      <c r="I129">
        <v>0.26769999999999999</v>
      </c>
      <c r="K129" t="s">
        <v>1659</v>
      </c>
      <c r="L129">
        <f t="shared" ref="L129:L133" si="14">B129-$F$134</f>
        <v>0.24456666666666668</v>
      </c>
      <c r="M129">
        <f t="shared" ref="M129:M133" si="15">C129-$F$134</f>
        <v>0.26556666666666662</v>
      </c>
      <c r="N129">
        <f t="shared" ref="N129:N133" si="16">D129-$F$134</f>
        <v>0.30076666666666663</v>
      </c>
      <c r="O129">
        <f t="shared" ref="O129:O133" si="17">E129-$F$134</f>
        <v>0.28276666666666672</v>
      </c>
      <c r="P129">
        <f t="shared" ref="P129:P133" si="18">F129-$F$134</f>
        <v>0.29276666666666662</v>
      </c>
      <c r="Q129">
        <f t="shared" ref="Q129:Q133" si="19">G129-$F$134</f>
        <v>0.25036666666666663</v>
      </c>
      <c r="R129">
        <f t="shared" ref="R129:R133" si="20">H129-$F$134</f>
        <v>0.49516666666666664</v>
      </c>
      <c r="S129">
        <f t="shared" ref="S129:S133" si="21">I129-$F$134</f>
        <v>0.18576666666666666</v>
      </c>
      <c r="U129" t="s">
        <v>1659</v>
      </c>
      <c r="V129">
        <f t="shared" ref="V129:V133" si="22">L129/$L$133*100</f>
        <v>9.8521572155604193</v>
      </c>
      <c r="W129">
        <f t="shared" ref="W129:W133" si="23">M129/$L$133*100</f>
        <v>10.698124101999435</v>
      </c>
      <c r="X129">
        <f t="shared" ref="X129:X133" si="24">N129/$L$133*100</f>
        <v>12.116125740221024</v>
      </c>
      <c r="Y129">
        <f t="shared" ref="Y129:Y133" si="25">O129/$L$133*100</f>
        <v>11.391011266130443</v>
      </c>
      <c r="Z129">
        <f t="shared" ref="Z129:Z133" si="26">P129/$L$133*100</f>
        <v>11.793852640625207</v>
      </c>
      <c r="AA129">
        <f t="shared" ref="AA129:AA133" si="27">Q129/$L$133*100</f>
        <v>10.085805212767385</v>
      </c>
      <c r="AB129">
        <f t="shared" ref="AB129:AB133" si="28">R129/$L$133*100</f>
        <v>19.94736206039935</v>
      </c>
      <c r="AC129">
        <f t="shared" ref="AC129:AC133" si="29">S129/$L$133*100</f>
        <v>7.4834499335311735</v>
      </c>
    </row>
    <row r="130" spans="1:29" x14ac:dyDescent="0.25">
      <c r="A130" t="s">
        <v>1660</v>
      </c>
      <c r="B130">
        <v>0.27</v>
      </c>
      <c r="C130">
        <v>0.46750000000000003</v>
      </c>
      <c r="D130">
        <v>0.31169999999999998</v>
      </c>
      <c r="E130">
        <v>0.33129999999999998</v>
      </c>
      <c r="F130">
        <v>0.31840000000000002</v>
      </c>
      <c r="G130">
        <v>0.28739999999999999</v>
      </c>
      <c r="H130">
        <v>0.30370000000000003</v>
      </c>
      <c r="I130">
        <v>0.31469999999999998</v>
      </c>
      <c r="K130" t="s">
        <v>1660</v>
      </c>
      <c r="L130">
        <f t="shared" si="14"/>
        <v>0.18806666666666669</v>
      </c>
      <c r="M130">
        <f t="shared" si="15"/>
        <v>0.38556666666666672</v>
      </c>
      <c r="N130">
        <f t="shared" si="16"/>
        <v>0.22976666666666665</v>
      </c>
      <c r="O130">
        <f t="shared" si="17"/>
        <v>0.24936666666666665</v>
      </c>
      <c r="P130">
        <f t="shared" si="18"/>
        <v>0.23646666666666669</v>
      </c>
      <c r="Q130">
        <f t="shared" si="19"/>
        <v>0.20546666666666666</v>
      </c>
      <c r="R130">
        <f t="shared" si="20"/>
        <v>0.2217666666666667</v>
      </c>
      <c r="S130">
        <f t="shared" si="21"/>
        <v>0.23276666666666665</v>
      </c>
      <c r="U130" t="s">
        <v>1660</v>
      </c>
      <c r="V130">
        <f t="shared" si="22"/>
        <v>7.5761034496649708</v>
      </c>
      <c r="W130">
        <f t="shared" si="23"/>
        <v>15.532220595936677</v>
      </c>
      <c r="X130">
        <f t="shared" si="24"/>
        <v>9.2559519813081597</v>
      </c>
      <c r="Y130">
        <f t="shared" si="25"/>
        <v>10.045521075317909</v>
      </c>
      <c r="Z130">
        <f t="shared" si="26"/>
        <v>9.5258557022196566</v>
      </c>
      <c r="AA130">
        <f t="shared" si="27"/>
        <v>8.2770474412858697</v>
      </c>
      <c r="AB130">
        <f t="shared" si="28"/>
        <v>8.9336788817123445</v>
      </c>
      <c r="AC130">
        <f t="shared" si="29"/>
        <v>9.3768043936565899</v>
      </c>
    </row>
    <row r="131" spans="1:29" x14ac:dyDescent="0.25">
      <c r="A131" t="s">
        <v>1661</v>
      </c>
      <c r="B131">
        <v>0.29299999999999998</v>
      </c>
      <c r="C131">
        <v>0.31530000000000002</v>
      </c>
      <c r="D131">
        <v>0.35010000000000002</v>
      </c>
      <c r="E131">
        <v>0.33</v>
      </c>
      <c r="F131">
        <v>0.37969999999999998</v>
      </c>
      <c r="G131">
        <v>0.34329999999999999</v>
      </c>
      <c r="H131">
        <v>0.33250000000000002</v>
      </c>
      <c r="I131">
        <v>0.26800000000000002</v>
      </c>
      <c r="K131" t="s">
        <v>1661</v>
      </c>
      <c r="L131">
        <f t="shared" si="14"/>
        <v>0.21106666666666665</v>
      </c>
      <c r="M131">
        <f t="shared" si="15"/>
        <v>0.23336666666666669</v>
      </c>
      <c r="N131">
        <f t="shared" si="16"/>
        <v>0.26816666666666666</v>
      </c>
      <c r="O131">
        <f t="shared" si="17"/>
        <v>0.24806666666666669</v>
      </c>
      <c r="P131">
        <f t="shared" si="18"/>
        <v>0.29776666666666662</v>
      </c>
      <c r="Q131">
        <f t="shared" si="19"/>
        <v>0.26136666666666664</v>
      </c>
      <c r="R131">
        <f t="shared" si="20"/>
        <v>0.25056666666666672</v>
      </c>
      <c r="S131">
        <f t="shared" si="21"/>
        <v>0.18606666666666669</v>
      </c>
      <c r="U131" t="s">
        <v>1661</v>
      </c>
      <c r="V131">
        <f t="shared" si="22"/>
        <v>8.5026386110029399</v>
      </c>
      <c r="W131">
        <f t="shared" si="23"/>
        <v>9.4009748761262788</v>
      </c>
      <c r="X131">
        <f t="shared" si="24"/>
        <v>10.802862859368076</v>
      </c>
      <c r="Y131">
        <f t="shared" si="25"/>
        <v>9.9931516966335892</v>
      </c>
      <c r="Z131">
        <f t="shared" si="26"/>
        <v>11.995273327872594</v>
      </c>
      <c r="AA131">
        <f t="shared" si="27"/>
        <v>10.528930724711632</v>
      </c>
      <c r="AB131">
        <f t="shared" si="28"/>
        <v>10.093862040257283</v>
      </c>
      <c r="AC131">
        <f t="shared" si="29"/>
        <v>7.4955351747660171</v>
      </c>
    </row>
    <row r="132" spans="1:29" x14ac:dyDescent="0.25">
      <c r="A132" t="s">
        <v>1662</v>
      </c>
      <c r="B132">
        <v>0.27360000000000001</v>
      </c>
      <c r="C132">
        <v>0.3009</v>
      </c>
      <c r="D132">
        <v>0.34739999999999999</v>
      </c>
      <c r="E132">
        <v>0.34110000000000001</v>
      </c>
      <c r="F132">
        <v>0.3286</v>
      </c>
      <c r="G132">
        <v>0.34129999999999999</v>
      </c>
      <c r="H132">
        <v>0.32390000000000002</v>
      </c>
      <c r="I132">
        <v>0.27679999999999999</v>
      </c>
      <c r="K132" t="s">
        <v>1662</v>
      </c>
      <c r="L132">
        <f t="shared" si="14"/>
        <v>0.19166666666666668</v>
      </c>
      <c r="M132">
        <f t="shared" si="15"/>
        <v>0.21896666666666667</v>
      </c>
      <c r="N132">
        <f t="shared" si="16"/>
        <v>0.26546666666666663</v>
      </c>
      <c r="O132">
        <f t="shared" si="17"/>
        <v>0.25916666666666666</v>
      </c>
      <c r="P132">
        <f t="shared" si="18"/>
        <v>0.24666666666666667</v>
      </c>
      <c r="Q132">
        <f t="shared" si="19"/>
        <v>0.25936666666666663</v>
      </c>
      <c r="R132">
        <f t="shared" si="20"/>
        <v>0.24196666666666669</v>
      </c>
      <c r="S132">
        <f t="shared" si="21"/>
        <v>0.19486666666666666</v>
      </c>
      <c r="U132" t="s">
        <v>1662</v>
      </c>
      <c r="V132">
        <f t="shared" si="22"/>
        <v>7.7211263444830882</v>
      </c>
      <c r="W132">
        <f t="shared" si="23"/>
        <v>8.8208832968538093</v>
      </c>
      <c r="X132">
        <f t="shared" si="24"/>
        <v>10.694095688254487</v>
      </c>
      <c r="Y132">
        <f t="shared" si="25"/>
        <v>10.440305622322784</v>
      </c>
      <c r="Z132">
        <f t="shared" si="26"/>
        <v>9.9367539042043216</v>
      </c>
      <c r="AA132">
        <f t="shared" si="27"/>
        <v>10.448362449812677</v>
      </c>
      <c r="AB132">
        <f t="shared" si="28"/>
        <v>9.7474184581917811</v>
      </c>
      <c r="AC132">
        <f t="shared" si="29"/>
        <v>7.8500355843214127</v>
      </c>
    </row>
    <row r="133" spans="1:29" x14ac:dyDescent="0.25">
      <c r="A133" t="s">
        <v>1663</v>
      </c>
      <c r="B133">
        <v>2.5642999999999998</v>
      </c>
      <c r="C133">
        <v>0.26790000000000003</v>
      </c>
      <c r="D133">
        <v>0.21959999999999999</v>
      </c>
      <c r="E133">
        <v>0.24940000000000001</v>
      </c>
      <c r="F133">
        <v>0.25509999999999999</v>
      </c>
      <c r="G133">
        <v>0.25929999999999997</v>
      </c>
      <c r="H133">
        <v>0.29070000000000001</v>
      </c>
      <c r="I133">
        <v>0.26240000000000002</v>
      </c>
      <c r="K133" t="s">
        <v>1663</v>
      </c>
      <c r="L133">
        <f t="shared" si="14"/>
        <v>2.4823666666666666</v>
      </c>
      <c r="M133">
        <f t="shared" si="15"/>
        <v>0.1859666666666667</v>
      </c>
      <c r="N133">
        <f t="shared" si="16"/>
        <v>0.13766666666666666</v>
      </c>
      <c r="O133">
        <f t="shared" si="17"/>
        <v>0.16746666666666668</v>
      </c>
      <c r="P133">
        <f t="shared" si="18"/>
        <v>0.17316666666666666</v>
      </c>
      <c r="Q133">
        <f t="shared" si="19"/>
        <v>0.17736666666666664</v>
      </c>
      <c r="R133">
        <f t="shared" si="20"/>
        <v>0.20876666666666668</v>
      </c>
      <c r="S133">
        <f t="shared" si="21"/>
        <v>0.18046666666666669</v>
      </c>
      <c r="U133" t="s">
        <v>1663</v>
      </c>
      <c r="V133">
        <f t="shared" si="22"/>
        <v>100</v>
      </c>
      <c r="W133">
        <f t="shared" si="23"/>
        <v>7.4915067610210704</v>
      </c>
      <c r="X133">
        <f t="shared" si="24"/>
        <v>5.5457829222113304</v>
      </c>
      <c r="Y133">
        <f t="shared" si="25"/>
        <v>6.7462502182057449</v>
      </c>
      <c r="Z133">
        <f t="shared" si="26"/>
        <v>6.9758698016677636</v>
      </c>
      <c r="AA133">
        <f t="shared" si="27"/>
        <v>7.1450631789555654</v>
      </c>
      <c r="AB133">
        <f t="shared" si="28"/>
        <v>8.4099850948691444</v>
      </c>
      <c r="AC133">
        <f t="shared" si="29"/>
        <v>7.2699440050489468</v>
      </c>
    </row>
    <row r="134" spans="1:29" x14ac:dyDescent="0.25">
      <c r="A134" t="s">
        <v>1664</v>
      </c>
      <c r="B134">
        <v>8.0699999999999994E-2</v>
      </c>
      <c r="C134">
        <v>8.3199999999999996E-2</v>
      </c>
      <c r="D134">
        <v>8.1900000000000001E-2</v>
      </c>
      <c r="E134">
        <v>3.2349000000000001</v>
      </c>
      <c r="F134">
        <f>AVERAGE(B134:D134)</f>
        <v>8.193333333333333E-2</v>
      </c>
    </row>
    <row r="135" spans="1:29" x14ac:dyDescent="0.25">
      <c r="A135" t="s">
        <v>1665</v>
      </c>
    </row>
    <row r="138" spans="1:29" x14ac:dyDescent="0.25">
      <c r="A138" s="7" t="s">
        <v>1888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0.25030000000000002</v>
      </c>
      <c r="C141">
        <v>0.25019999999999998</v>
      </c>
      <c r="D141">
        <v>0.23219999999999999</v>
      </c>
      <c r="E141">
        <v>0.2412</v>
      </c>
      <c r="F141">
        <v>0.26450000000000001</v>
      </c>
      <c r="G141">
        <v>0.25869999999999999</v>
      </c>
      <c r="H141">
        <v>0.23669999999999999</v>
      </c>
      <c r="I141">
        <v>0.25090000000000001</v>
      </c>
      <c r="K141" t="s">
        <v>1658</v>
      </c>
      <c r="L141">
        <f>B141-$F$147</f>
        <v>0.17383333333333334</v>
      </c>
      <c r="M141">
        <f t="shared" ref="M141:S141" si="30">C141-$F$147</f>
        <v>0.1737333333333333</v>
      </c>
      <c r="N141">
        <f t="shared" si="30"/>
        <v>0.15573333333333333</v>
      </c>
      <c r="O141">
        <f t="shared" si="30"/>
        <v>0.16473333333333334</v>
      </c>
      <c r="P141">
        <f t="shared" si="30"/>
        <v>0.18803333333333333</v>
      </c>
      <c r="Q141">
        <f t="shared" si="30"/>
        <v>0.1822333333333333</v>
      </c>
      <c r="R141">
        <f t="shared" si="30"/>
        <v>0.16023333333333334</v>
      </c>
      <c r="S141">
        <f t="shared" si="30"/>
        <v>0.17443333333333333</v>
      </c>
      <c r="U141" t="s">
        <v>1658</v>
      </c>
      <c r="V141">
        <f>L141/$L$146*100</f>
        <v>6.5997620795261849</v>
      </c>
      <c r="W141">
        <f t="shared" ref="W141:AC141" si="31">M141/$L$146*100</f>
        <v>6.5959654762206066</v>
      </c>
      <c r="X141">
        <f t="shared" si="31"/>
        <v>5.9125768812169381</v>
      </c>
      <c r="Y141">
        <f t="shared" si="31"/>
        <v>6.2542711787187732</v>
      </c>
      <c r="Z141">
        <f t="shared" si="31"/>
        <v>7.1388797489179687</v>
      </c>
      <c r="AA141">
        <f t="shared" si="31"/>
        <v>6.9186767571945627</v>
      </c>
      <c r="AB141">
        <f t="shared" si="31"/>
        <v>6.0834240299678557</v>
      </c>
      <c r="AC141">
        <f t="shared" si="31"/>
        <v>6.6225416993596395</v>
      </c>
    </row>
    <row r="142" spans="1:29" x14ac:dyDescent="0.25">
      <c r="A142" t="s">
        <v>1659</v>
      </c>
      <c r="B142">
        <v>0.3029</v>
      </c>
      <c r="C142">
        <v>0.2984</v>
      </c>
      <c r="D142">
        <v>0.27110000000000001</v>
      </c>
      <c r="E142">
        <v>0.2863</v>
      </c>
      <c r="F142">
        <v>0.29360000000000003</v>
      </c>
      <c r="G142">
        <v>0.3024</v>
      </c>
      <c r="H142">
        <v>0.53129999999999999</v>
      </c>
      <c r="I142">
        <v>0.25819999999999999</v>
      </c>
      <c r="K142" t="s">
        <v>1659</v>
      </c>
      <c r="L142">
        <f t="shared" ref="L142:L146" si="32">B142-$F$147</f>
        <v>0.22643333333333332</v>
      </c>
      <c r="M142">
        <f t="shared" ref="M142:M146" si="33">C142-$F$147</f>
        <v>0.22193333333333332</v>
      </c>
      <c r="N142">
        <f t="shared" ref="N142:N146" si="34">D142-$F$147</f>
        <v>0.19463333333333332</v>
      </c>
      <c r="O142">
        <f t="shared" ref="O142:O146" si="35">E142-$F$147</f>
        <v>0.20983333333333332</v>
      </c>
      <c r="P142">
        <f t="shared" ref="P142:P146" si="36">F142-$F$147</f>
        <v>0.21713333333333334</v>
      </c>
      <c r="Q142">
        <f t="shared" ref="Q142:Q146" si="37">G142-$F$147</f>
        <v>0.22593333333333332</v>
      </c>
      <c r="R142">
        <f t="shared" ref="R142:R146" si="38">H142-$F$147</f>
        <v>0.45483333333333331</v>
      </c>
      <c r="S142">
        <f t="shared" ref="S142:S146" si="39">I142-$F$147</f>
        <v>0.1817333333333333</v>
      </c>
      <c r="U142" t="s">
        <v>1659</v>
      </c>
      <c r="V142">
        <f t="shared" ref="V142:V146" si="40">L142/$L$146*100</f>
        <v>8.5967754182591314</v>
      </c>
      <c r="W142">
        <f t="shared" ref="W142:W146" si="41">M142/$L$146*100</f>
        <v>8.4259282695082138</v>
      </c>
      <c r="X142">
        <f t="shared" ref="X142:X146" si="42">N142/$L$146*100</f>
        <v>7.3894555670859798</v>
      </c>
      <c r="Y142">
        <f t="shared" ref="Y142:Y146" si="43">O142/$L$146*100</f>
        <v>7.9665392695335235</v>
      </c>
      <c r="Z142">
        <f t="shared" ref="Z142:Z146" si="44">P142/$L$146*100</f>
        <v>8.2436913108405694</v>
      </c>
      <c r="AA142">
        <f t="shared" ref="AA142:AA146" si="45">Q142/$L$146*100</f>
        <v>8.5777924017312497</v>
      </c>
      <c r="AB142">
        <f t="shared" ref="AB142:AB146" si="46">R142/$L$146*100</f>
        <v>17.268217368194588</v>
      </c>
      <c r="AC142">
        <f t="shared" ref="AC142:AC146" si="47">S142/$L$146*100</f>
        <v>6.8996937406666818</v>
      </c>
    </row>
    <row r="143" spans="1:29" x14ac:dyDescent="0.25">
      <c r="A143" t="s">
        <v>1660</v>
      </c>
      <c r="B143">
        <v>0.27900000000000003</v>
      </c>
      <c r="C143">
        <v>0.41420000000000001</v>
      </c>
      <c r="D143">
        <v>0.26679999999999998</v>
      </c>
      <c r="E143">
        <v>0.26550000000000001</v>
      </c>
      <c r="F143">
        <v>0.29160000000000003</v>
      </c>
      <c r="G143">
        <v>0.2409</v>
      </c>
      <c r="H143">
        <v>0.27860000000000001</v>
      </c>
      <c r="I143">
        <v>0.2732</v>
      </c>
      <c r="K143" t="s">
        <v>1660</v>
      </c>
      <c r="L143">
        <f t="shared" si="32"/>
        <v>0.20253333333333334</v>
      </c>
      <c r="M143">
        <f t="shared" si="33"/>
        <v>0.33773333333333333</v>
      </c>
      <c r="N143">
        <f t="shared" si="34"/>
        <v>0.1903333333333333</v>
      </c>
      <c r="O143">
        <f t="shared" si="35"/>
        <v>0.18903333333333333</v>
      </c>
      <c r="P143">
        <f t="shared" si="36"/>
        <v>0.21513333333333334</v>
      </c>
      <c r="Q143">
        <f t="shared" si="37"/>
        <v>0.16443333333333332</v>
      </c>
      <c r="R143">
        <f t="shared" si="38"/>
        <v>0.20213333333333333</v>
      </c>
      <c r="S143">
        <f t="shared" si="39"/>
        <v>0.19673333333333332</v>
      </c>
      <c r="U143" t="s">
        <v>1660</v>
      </c>
      <c r="V143">
        <f t="shared" si="40"/>
        <v>7.6893872282264812</v>
      </c>
      <c r="W143">
        <f t="shared" si="41"/>
        <v>12.822394897365157</v>
      </c>
      <c r="X143">
        <f t="shared" si="42"/>
        <v>7.2262016249462144</v>
      </c>
      <c r="Y143">
        <f t="shared" si="43"/>
        <v>7.1768457819737268</v>
      </c>
      <c r="Z143">
        <f t="shared" si="44"/>
        <v>8.1677592447290497</v>
      </c>
      <c r="AA143">
        <f t="shared" si="45"/>
        <v>6.2428813688020446</v>
      </c>
      <c r="AB143">
        <f t="shared" si="46"/>
        <v>7.6742008150041769</v>
      </c>
      <c r="AC143">
        <f t="shared" si="47"/>
        <v>7.4691842365030752</v>
      </c>
    </row>
    <row r="144" spans="1:29" x14ac:dyDescent="0.25">
      <c r="A144" t="s">
        <v>1661</v>
      </c>
      <c r="B144">
        <v>0.2581</v>
      </c>
      <c r="C144">
        <v>0.25390000000000001</v>
      </c>
      <c r="D144">
        <v>0.26540000000000002</v>
      </c>
      <c r="E144">
        <v>0.26450000000000001</v>
      </c>
      <c r="F144">
        <v>0.28289999999999998</v>
      </c>
      <c r="G144">
        <v>0.26979999999999998</v>
      </c>
      <c r="H144">
        <v>0.25009999999999999</v>
      </c>
      <c r="I144">
        <v>0.24049999999999999</v>
      </c>
      <c r="K144" t="s">
        <v>1661</v>
      </c>
      <c r="L144">
        <f t="shared" si="32"/>
        <v>0.18163333333333331</v>
      </c>
      <c r="M144">
        <f t="shared" si="33"/>
        <v>0.17743333333333333</v>
      </c>
      <c r="N144">
        <f t="shared" si="34"/>
        <v>0.18893333333333334</v>
      </c>
      <c r="O144">
        <f t="shared" si="35"/>
        <v>0.18803333333333333</v>
      </c>
      <c r="P144">
        <f t="shared" si="36"/>
        <v>0.2064333333333333</v>
      </c>
      <c r="Q144">
        <f t="shared" si="37"/>
        <v>0.1933333333333333</v>
      </c>
      <c r="R144">
        <f t="shared" si="38"/>
        <v>0.17363333333333331</v>
      </c>
      <c r="S144">
        <f t="shared" si="39"/>
        <v>0.16403333333333331</v>
      </c>
      <c r="U144" t="s">
        <v>1661</v>
      </c>
      <c r="V144">
        <f t="shared" si="40"/>
        <v>6.8958971373611071</v>
      </c>
      <c r="W144">
        <f t="shared" si="41"/>
        <v>6.7364397985269182</v>
      </c>
      <c r="X144">
        <f t="shared" si="42"/>
        <v>7.1730491786681521</v>
      </c>
      <c r="Y144">
        <f t="shared" si="43"/>
        <v>7.1388797489179687</v>
      </c>
      <c r="Z144">
        <f t="shared" si="44"/>
        <v>7.8374547571439415</v>
      </c>
      <c r="AA144">
        <f t="shared" si="45"/>
        <v>7.3400997241134931</v>
      </c>
      <c r="AB144">
        <f t="shared" si="46"/>
        <v>6.5921688729150318</v>
      </c>
      <c r="AC144">
        <f t="shared" si="47"/>
        <v>6.2276949555797403</v>
      </c>
    </row>
    <row r="145" spans="1:29" x14ac:dyDescent="0.25">
      <c r="A145" t="s">
        <v>1662</v>
      </c>
      <c r="B145">
        <v>0.2757</v>
      </c>
      <c r="C145">
        <v>0.26569999999999999</v>
      </c>
      <c r="D145">
        <v>0.25700000000000001</v>
      </c>
      <c r="E145">
        <v>0.27989999999999998</v>
      </c>
      <c r="F145">
        <v>0.29089999999999999</v>
      </c>
      <c r="G145">
        <v>0.27229999999999999</v>
      </c>
      <c r="H145">
        <v>0.2505</v>
      </c>
      <c r="I145">
        <v>0.23880000000000001</v>
      </c>
      <c r="K145" t="s">
        <v>1662</v>
      </c>
      <c r="L145">
        <f t="shared" si="32"/>
        <v>0.19923333333333332</v>
      </c>
      <c r="M145">
        <f t="shared" si="33"/>
        <v>0.18923333333333331</v>
      </c>
      <c r="N145">
        <f t="shared" si="34"/>
        <v>0.18053333333333332</v>
      </c>
      <c r="O145">
        <f t="shared" si="35"/>
        <v>0.2034333333333333</v>
      </c>
      <c r="P145">
        <f t="shared" si="36"/>
        <v>0.21443333333333331</v>
      </c>
      <c r="Q145">
        <f t="shared" si="37"/>
        <v>0.1958333333333333</v>
      </c>
      <c r="R145">
        <f t="shared" si="38"/>
        <v>0.17403333333333332</v>
      </c>
      <c r="S145">
        <f t="shared" si="39"/>
        <v>0.16233333333333333</v>
      </c>
      <c r="U145" t="s">
        <v>1662</v>
      </c>
      <c r="V145">
        <f t="shared" si="40"/>
        <v>7.5640993191424739</v>
      </c>
      <c r="W145">
        <f t="shared" si="41"/>
        <v>7.1844389885848789</v>
      </c>
      <c r="X145">
        <f t="shared" si="42"/>
        <v>6.8541345009997716</v>
      </c>
      <c r="Y145">
        <f t="shared" si="43"/>
        <v>7.7235566579766628</v>
      </c>
      <c r="Z145">
        <f t="shared" si="44"/>
        <v>8.1411830215900167</v>
      </c>
      <c r="AA145">
        <f t="shared" si="45"/>
        <v>7.4350148067528901</v>
      </c>
      <c r="AB145">
        <f t="shared" si="46"/>
        <v>6.6073552861373352</v>
      </c>
      <c r="AC145">
        <f t="shared" si="47"/>
        <v>6.1631526993849501</v>
      </c>
    </row>
    <row r="146" spans="1:29" x14ac:dyDescent="0.25">
      <c r="A146" t="s">
        <v>1663</v>
      </c>
      <c r="B146">
        <v>2.7103999999999999</v>
      </c>
      <c r="C146">
        <v>0.24690000000000001</v>
      </c>
      <c r="D146">
        <v>0.24709999999999999</v>
      </c>
      <c r="E146">
        <v>0.24299999999999999</v>
      </c>
      <c r="F146">
        <v>0.26540000000000002</v>
      </c>
      <c r="G146">
        <v>0.25530000000000003</v>
      </c>
      <c r="H146">
        <v>0.25480000000000003</v>
      </c>
      <c r="I146">
        <v>0.23419999999999999</v>
      </c>
      <c r="K146" t="s">
        <v>1663</v>
      </c>
      <c r="L146">
        <f t="shared" si="32"/>
        <v>2.6339333333333332</v>
      </c>
      <c r="M146">
        <f t="shared" si="33"/>
        <v>0.17043333333333333</v>
      </c>
      <c r="N146">
        <f t="shared" si="34"/>
        <v>0.1706333333333333</v>
      </c>
      <c r="O146">
        <f t="shared" si="35"/>
        <v>0.16653333333333331</v>
      </c>
      <c r="P146">
        <f t="shared" si="36"/>
        <v>0.18893333333333334</v>
      </c>
      <c r="Q146">
        <f t="shared" si="37"/>
        <v>0.17883333333333334</v>
      </c>
      <c r="R146">
        <f t="shared" si="38"/>
        <v>0.17833333333333334</v>
      </c>
      <c r="S146">
        <f t="shared" si="39"/>
        <v>0.15773333333333334</v>
      </c>
      <c r="U146" t="s">
        <v>1663</v>
      </c>
      <c r="V146">
        <f t="shared" si="40"/>
        <v>100</v>
      </c>
      <c r="W146">
        <f t="shared" si="41"/>
        <v>6.470677567136601</v>
      </c>
      <c r="X146">
        <f t="shared" si="42"/>
        <v>6.4782707737477532</v>
      </c>
      <c r="Y146">
        <f t="shared" si="43"/>
        <v>6.3226100382191399</v>
      </c>
      <c r="Z146">
        <f t="shared" si="44"/>
        <v>7.1730491786681521</v>
      </c>
      <c r="AA146">
        <f t="shared" si="45"/>
        <v>6.7895922448049815</v>
      </c>
      <c r="AB146">
        <f t="shared" si="46"/>
        <v>6.7706092282771024</v>
      </c>
      <c r="AC146">
        <f t="shared" si="47"/>
        <v>5.988508947328457</v>
      </c>
    </row>
    <row r="147" spans="1:29" x14ac:dyDescent="0.25">
      <c r="A147" t="s">
        <v>1664</v>
      </c>
      <c r="B147">
        <v>7.6700000000000004E-2</v>
      </c>
      <c r="C147">
        <v>7.5899999999999995E-2</v>
      </c>
      <c r="D147">
        <v>7.6799999999999993E-2</v>
      </c>
      <c r="E147">
        <v>3.6637</v>
      </c>
      <c r="F147">
        <f>AVERAGE(B147:D147)</f>
        <v>7.6466666666666669E-2</v>
      </c>
    </row>
    <row r="148" spans="1:29" x14ac:dyDescent="0.25">
      <c r="A148" t="s">
        <v>1665</v>
      </c>
    </row>
    <row r="151" spans="1:29" x14ac:dyDescent="0.25">
      <c r="A151" s="7" t="s">
        <v>1886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0.25829999999999997</v>
      </c>
      <c r="C154">
        <v>0.25519999999999998</v>
      </c>
      <c r="D154">
        <v>0.2351</v>
      </c>
      <c r="E154">
        <v>0.2316</v>
      </c>
      <c r="F154">
        <v>0.2213</v>
      </c>
      <c r="G154">
        <v>0.23480000000000001</v>
      </c>
      <c r="H154">
        <v>0.28239999999999998</v>
      </c>
      <c r="I154">
        <v>0.26900000000000002</v>
      </c>
      <c r="K154" t="s">
        <v>1658</v>
      </c>
      <c r="L154">
        <f>B154-$F$160</f>
        <v>0.18816666666666665</v>
      </c>
      <c r="M154">
        <f t="shared" ref="M154:S154" si="48">C154-$F$160</f>
        <v>0.18506666666666666</v>
      </c>
      <c r="N154">
        <f t="shared" si="48"/>
        <v>0.16496666666666668</v>
      </c>
      <c r="O154">
        <f t="shared" si="48"/>
        <v>0.16146666666666668</v>
      </c>
      <c r="P154">
        <f t="shared" si="48"/>
        <v>0.15116666666666667</v>
      </c>
      <c r="Q154">
        <f t="shared" si="48"/>
        <v>0.16466666666666668</v>
      </c>
      <c r="R154">
        <f t="shared" si="48"/>
        <v>0.21226666666666666</v>
      </c>
      <c r="S154">
        <f t="shared" si="48"/>
        <v>0.19886666666666669</v>
      </c>
      <c r="U154" t="s">
        <v>1658</v>
      </c>
      <c r="V154">
        <f>L154/$L$159*100</f>
        <v>7.2708303816380919</v>
      </c>
      <c r="W154">
        <f t="shared" ref="W154:AC154" si="49">M154/$L$159*100</f>
        <v>7.1510452221177498</v>
      </c>
      <c r="X154">
        <f t="shared" si="49"/>
        <v>6.3743737039374544</v>
      </c>
      <c r="Y154">
        <f t="shared" si="49"/>
        <v>6.2391323948015813</v>
      </c>
      <c r="Z154">
        <f t="shared" si="49"/>
        <v>5.8411365422017285</v>
      </c>
      <c r="AA154">
        <f t="shared" si="49"/>
        <v>6.3627815917258079</v>
      </c>
      <c r="AB154">
        <f t="shared" si="49"/>
        <v>8.2020633959736724</v>
      </c>
      <c r="AC154">
        <f t="shared" si="49"/>
        <v>7.6842823838534757</v>
      </c>
    </row>
    <row r="155" spans="1:29" x14ac:dyDescent="0.25">
      <c r="A155" t="s">
        <v>1659</v>
      </c>
      <c r="B155">
        <v>0.32700000000000001</v>
      </c>
      <c r="C155">
        <v>0.28939999999999999</v>
      </c>
      <c r="D155">
        <v>0.28039999999999998</v>
      </c>
      <c r="E155">
        <v>0.26790000000000003</v>
      </c>
      <c r="F155">
        <v>0.25950000000000001</v>
      </c>
      <c r="G155">
        <v>0.29849999999999999</v>
      </c>
      <c r="H155">
        <v>0.32979999999999998</v>
      </c>
      <c r="I155">
        <v>0.26529999999999998</v>
      </c>
      <c r="K155" t="s">
        <v>1659</v>
      </c>
      <c r="L155">
        <f t="shared" ref="L155:L159" si="50">B155-$F$160</f>
        <v>0.25686666666666669</v>
      </c>
      <c r="M155">
        <f t="shared" ref="M155:M159" si="51">C155-$F$160</f>
        <v>0.21926666666666667</v>
      </c>
      <c r="N155">
        <f t="shared" ref="N155:N159" si="52">D155-$F$160</f>
        <v>0.21026666666666666</v>
      </c>
      <c r="O155">
        <f t="shared" ref="O155:O159" si="53">E155-$F$160</f>
        <v>0.1977666666666667</v>
      </c>
      <c r="P155">
        <f t="shared" ref="P155:P159" si="54">F155-$F$160</f>
        <v>0.18936666666666668</v>
      </c>
      <c r="Q155">
        <f t="shared" ref="Q155:Q159" si="55">G155-$F$160</f>
        <v>0.22836666666666666</v>
      </c>
      <c r="R155">
        <f t="shared" ref="R155:R159" si="56">H155-$F$160</f>
        <v>0.25966666666666666</v>
      </c>
      <c r="S155">
        <f t="shared" ref="S155:S159" si="57">I155-$F$160</f>
        <v>0.19516666666666665</v>
      </c>
      <c r="U155" t="s">
        <v>1659</v>
      </c>
      <c r="V155">
        <f t="shared" ref="V155:V159" si="58">L155/$L$159*100</f>
        <v>9.9254240781050758</v>
      </c>
      <c r="W155">
        <f t="shared" ref="W155:W159" si="59">M155/$L$159*100</f>
        <v>8.4725460142454168</v>
      </c>
      <c r="X155">
        <f t="shared" ref="X155:X159" si="60">N155/$L$159*100</f>
        <v>8.1247826478960299</v>
      </c>
      <c r="Y155">
        <f t="shared" ref="Y155:Y159" si="61">O155/$L$159*100</f>
        <v>7.6417779724107735</v>
      </c>
      <c r="Z155">
        <f t="shared" ref="Z155:Z159" si="62">P155/$L$159*100</f>
        <v>7.3171988304846796</v>
      </c>
      <c r="AA155">
        <f t="shared" ref="AA155:AA159" si="63">Q155/$L$159*100</f>
        <v>8.8241734179986846</v>
      </c>
      <c r="AB155">
        <f t="shared" ref="AB155:AB159" si="64">R155/$L$159*100</f>
        <v>10.033617125413773</v>
      </c>
      <c r="AC155">
        <f t="shared" ref="AC155:AC159" si="65">S155/$L$159*100</f>
        <v>7.5413129999098381</v>
      </c>
    </row>
    <row r="156" spans="1:29" x14ac:dyDescent="0.25">
      <c r="A156" t="s">
        <v>1660</v>
      </c>
      <c r="B156">
        <v>0.2676</v>
      </c>
      <c r="C156">
        <v>0.2475</v>
      </c>
      <c r="D156">
        <v>0.24399999999999999</v>
      </c>
      <c r="E156">
        <v>0.26419999999999999</v>
      </c>
      <c r="F156">
        <v>0.26129999999999998</v>
      </c>
      <c r="G156">
        <v>0.26719999999999999</v>
      </c>
      <c r="H156">
        <v>0.2994</v>
      </c>
      <c r="I156">
        <v>0.26519999999999999</v>
      </c>
      <c r="K156" t="s">
        <v>1660</v>
      </c>
      <c r="L156">
        <f t="shared" si="50"/>
        <v>0.19746666666666668</v>
      </c>
      <c r="M156">
        <f t="shared" si="51"/>
        <v>0.17736666666666667</v>
      </c>
      <c r="N156">
        <f t="shared" si="52"/>
        <v>0.17386666666666667</v>
      </c>
      <c r="O156">
        <f t="shared" si="53"/>
        <v>0.19406666666666667</v>
      </c>
      <c r="P156">
        <f t="shared" si="54"/>
        <v>0.19116666666666665</v>
      </c>
      <c r="Q156">
        <f t="shared" si="55"/>
        <v>0.19706666666666667</v>
      </c>
      <c r="R156">
        <f t="shared" si="56"/>
        <v>0.22926666666666667</v>
      </c>
      <c r="S156">
        <f t="shared" si="57"/>
        <v>0.19506666666666667</v>
      </c>
      <c r="U156" t="s">
        <v>1660</v>
      </c>
      <c r="V156">
        <f t="shared" si="58"/>
        <v>7.6301858601991261</v>
      </c>
      <c r="W156">
        <f t="shared" si="59"/>
        <v>6.8535143420188307</v>
      </c>
      <c r="X156">
        <f t="shared" si="60"/>
        <v>6.7182730328829567</v>
      </c>
      <c r="Y156">
        <f t="shared" si="61"/>
        <v>7.4988085884671358</v>
      </c>
      <c r="Z156">
        <f t="shared" si="62"/>
        <v>7.3867515037545548</v>
      </c>
      <c r="AA156">
        <f t="shared" si="63"/>
        <v>7.6147297105835978</v>
      </c>
      <c r="AB156">
        <f t="shared" si="64"/>
        <v>8.858949754633624</v>
      </c>
      <c r="AC156">
        <f t="shared" si="65"/>
        <v>7.5374489625059562</v>
      </c>
    </row>
    <row r="157" spans="1:29" x14ac:dyDescent="0.25">
      <c r="A157" t="s">
        <v>1661</v>
      </c>
      <c r="B157">
        <v>0.27229999999999999</v>
      </c>
      <c r="C157">
        <v>0.2427</v>
      </c>
      <c r="D157">
        <v>0.24909999999999999</v>
      </c>
      <c r="E157">
        <v>0.26429999999999998</v>
      </c>
      <c r="F157">
        <v>0.27439999999999998</v>
      </c>
      <c r="G157">
        <v>0.2727</v>
      </c>
      <c r="H157">
        <v>0.2717</v>
      </c>
      <c r="I157">
        <v>0.24990000000000001</v>
      </c>
      <c r="K157" t="s">
        <v>1661</v>
      </c>
      <c r="L157">
        <f t="shared" si="50"/>
        <v>0.20216666666666666</v>
      </c>
      <c r="M157">
        <f t="shared" si="51"/>
        <v>0.17256666666666667</v>
      </c>
      <c r="N157">
        <f t="shared" si="52"/>
        <v>0.17896666666666666</v>
      </c>
      <c r="O157">
        <f t="shared" si="53"/>
        <v>0.19416666666666665</v>
      </c>
      <c r="P157">
        <f t="shared" si="54"/>
        <v>0.20426666666666665</v>
      </c>
      <c r="Q157">
        <f t="shared" si="55"/>
        <v>0.20256666666666667</v>
      </c>
      <c r="R157">
        <f t="shared" si="56"/>
        <v>0.20156666666666667</v>
      </c>
      <c r="S157">
        <f t="shared" si="57"/>
        <v>0.17976666666666669</v>
      </c>
      <c r="U157" t="s">
        <v>1661</v>
      </c>
      <c r="V157">
        <f t="shared" si="58"/>
        <v>7.8117956181815824</v>
      </c>
      <c r="W157">
        <f t="shared" si="59"/>
        <v>6.6680405466324908</v>
      </c>
      <c r="X157">
        <f t="shared" si="60"/>
        <v>6.9153389404809431</v>
      </c>
      <c r="Y157">
        <f t="shared" si="61"/>
        <v>7.5026726258710168</v>
      </c>
      <c r="Z157">
        <f t="shared" si="62"/>
        <v>7.892940403663105</v>
      </c>
      <c r="AA157">
        <f t="shared" si="63"/>
        <v>7.8272517677971107</v>
      </c>
      <c r="AB157">
        <f t="shared" si="64"/>
        <v>7.7886113937582904</v>
      </c>
      <c r="AC157">
        <f t="shared" si="65"/>
        <v>6.9462512397120006</v>
      </c>
    </row>
    <row r="158" spans="1:29" x14ac:dyDescent="0.25">
      <c r="A158" t="s">
        <v>1662</v>
      </c>
      <c r="B158">
        <v>0.26619999999999999</v>
      </c>
      <c r="C158">
        <v>0.2404</v>
      </c>
      <c r="D158">
        <v>0.2833</v>
      </c>
      <c r="E158">
        <v>0.24349999999999999</v>
      </c>
      <c r="F158">
        <v>0.2412</v>
      </c>
      <c r="G158">
        <v>0.26100000000000001</v>
      </c>
      <c r="H158">
        <v>0.25469999999999998</v>
      </c>
      <c r="I158">
        <v>0.25929999999999997</v>
      </c>
      <c r="K158" t="s">
        <v>1662</v>
      </c>
      <c r="L158">
        <f t="shared" si="50"/>
        <v>0.19606666666666667</v>
      </c>
      <c r="M158">
        <f t="shared" si="51"/>
        <v>0.17026666666666668</v>
      </c>
      <c r="N158">
        <f t="shared" si="52"/>
        <v>0.21316666666666667</v>
      </c>
      <c r="O158">
        <f t="shared" si="53"/>
        <v>0.17336666666666667</v>
      </c>
      <c r="P158">
        <f t="shared" si="54"/>
        <v>0.17106666666666667</v>
      </c>
      <c r="Q158">
        <f t="shared" si="55"/>
        <v>0.19086666666666668</v>
      </c>
      <c r="R158">
        <f t="shared" si="56"/>
        <v>0.18456666666666666</v>
      </c>
      <c r="S158">
        <f t="shared" si="57"/>
        <v>0.18916666666666665</v>
      </c>
      <c r="U158" t="s">
        <v>1662</v>
      </c>
      <c r="V158">
        <f t="shared" si="58"/>
        <v>7.5760893365447766</v>
      </c>
      <c r="W158">
        <f t="shared" si="59"/>
        <v>6.5791676863432027</v>
      </c>
      <c r="X158">
        <f t="shared" si="60"/>
        <v>8.2368397326086118</v>
      </c>
      <c r="Y158">
        <f t="shared" si="61"/>
        <v>6.6989528458635466</v>
      </c>
      <c r="Z158">
        <f t="shared" si="62"/>
        <v>6.6100799855742602</v>
      </c>
      <c r="AA158">
        <f t="shared" si="63"/>
        <v>7.3751593915429101</v>
      </c>
      <c r="AB158">
        <f t="shared" si="64"/>
        <v>7.1317250350983379</v>
      </c>
      <c r="AC158">
        <f t="shared" si="65"/>
        <v>7.3094707556769141</v>
      </c>
    </row>
    <row r="159" spans="1:29" x14ac:dyDescent="0.25">
      <c r="A159" t="s">
        <v>1663</v>
      </c>
      <c r="B159">
        <v>2.6581000000000001</v>
      </c>
      <c r="C159">
        <v>0.26190000000000002</v>
      </c>
      <c r="D159">
        <v>0.22819999999999999</v>
      </c>
      <c r="E159">
        <v>0.2429</v>
      </c>
      <c r="F159">
        <v>0.24410000000000001</v>
      </c>
      <c r="G159">
        <v>0.24610000000000001</v>
      </c>
      <c r="H159">
        <v>0.25659999999999999</v>
      </c>
      <c r="I159">
        <v>0.26690000000000003</v>
      </c>
      <c r="K159" t="s">
        <v>1663</v>
      </c>
      <c r="L159">
        <f t="shared" si="50"/>
        <v>2.587966666666667</v>
      </c>
      <c r="M159">
        <f t="shared" si="51"/>
        <v>0.1917666666666667</v>
      </c>
      <c r="N159">
        <f t="shared" si="52"/>
        <v>0.15806666666666666</v>
      </c>
      <c r="O159">
        <f t="shared" si="53"/>
        <v>0.17276666666666668</v>
      </c>
      <c r="P159">
        <f t="shared" si="54"/>
        <v>0.17396666666666669</v>
      </c>
      <c r="Q159">
        <f t="shared" si="55"/>
        <v>0.17596666666666669</v>
      </c>
      <c r="R159">
        <f t="shared" si="56"/>
        <v>0.18646666666666667</v>
      </c>
      <c r="S159">
        <f t="shared" si="57"/>
        <v>0.1967666666666667</v>
      </c>
      <c r="U159" t="s">
        <v>1663</v>
      </c>
      <c r="V159">
        <f t="shared" si="58"/>
        <v>100</v>
      </c>
      <c r="W159">
        <f t="shared" si="59"/>
        <v>7.4099357281778495</v>
      </c>
      <c r="X159">
        <f t="shared" si="60"/>
        <v>6.1077551230695901</v>
      </c>
      <c r="Y159">
        <f t="shared" si="61"/>
        <v>6.6757686214402545</v>
      </c>
      <c r="Z159">
        <f t="shared" si="62"/>
        <v>6.7221370702868404</v>
      </c>
      <c r="AA159">
        <f t="shared" si="63"/>
        <v>6.799417818364482</v>
      </c>
      <c r="AB159">
        <f t="shared" si="64"/>
        <v>7.2051417457720977</v>
      </c>
      <c r="AC159">
        <f t="shared" si="65"/>
        <v>7.6031375983719522</v>
      </c>
    </row>
    <row r="160" spans="1:29" x14ac:dyDescent="0.25">
      <c r="A160" t="s">
        <v>1664</v>
      </c>
      <c r="B160">
        <v>7.0300000000000001E-2</v>
      </c>
      <c r="C160">
        <v>6.9599999999999995E-2</v>
      </c>
      <c r="D160">
        <v>7.0499999999999993E-2</v>
      </c>
      <c r="E160">
        <v>3.0954999999999999</v>
      </c>
      <c r="F160">
        <f>AVERAGE(B160:D160)</f>
        <v>7.0133333333333325E-2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7.3127207959042879</v>
      </c>
      <c r="C166">
        <f t="shared" ref="C166:I166" si="66">AVERAGE(W154,W141,W128)</f>
        <v>7.7777642022440761</v>
      </c>
      <c r="D166">
        <f t="shared" si="66"/>
        <v>6.7257567689750948</v>
      </c>
      <c r="E166">
        <f t="shared" si="66"/>
        <v>6.8039740638352937</v>
      </c>
      <c r="F166">
        <f t="shared" si="66"/>
        <v>6.9567786709635291</v>
      </c>
      <c r="G166">
        <f t="shared" si="66"/>
        <v>6.9216360941505144</v>
      </c>
      <c r="H166">
        <f t="shared" si="66"/>
        <v>7.6672106551422319</v>
      </c>
      <c r="I166">
        <f t="shared" si="66"/>
        <v>7.3507069700552963</v>
      </c>
      <c r="K166" t="s">
        <v>1658</v>
      </c>
      <c r="L166">
        <f>STDEV(V154,V141,V128)/SQRT(3)</f>
        <v>0.4242369911777622</v>
      </c>
      <c r="M166">
        <f t="shared" ref="M166:S166" si="67">STDEV(W154,W141,W128)/SQRT(3)</f>
        <v>0.91834644899937568</v>
      </c>
      <c r="N166">
        <f t="shared" si="67"/>
        <v>0.59734669710786914</v>
      </c>
      <c r="O166">
        <f t="shared" si="67"/>
        <v>0.5572894125688781</v>
      </c>
      <c r="P166">
        <f t="shared" si="67"/>
        <v>0.59851441859586318</v>
      </c>
      <c r="Q166">
        <f t="shared" si="67"/>
        <v>0.32351246824896418</v>
      </c>
      <c r="R166">
        <f t="shared" si="67"/>
        <v>0.80567878443985819</v>
      </c>
      <c r="S166">
        <f t="shared" si="67"/>
        <v>0.36450843001323441</v>
      </c>
    </row>
    <row r="167" spans="1:19" x14ac:dyDescent="0.25">
      <c r="A167" t="s">
        <v>1659</v>
      </c>
      <c r="B167">
        <f t="shared" ref="B167:B171" si="68">AVERAGE(V155,V142,V129)</f>
        <v>9.4581189039748761</v>
      </c>
      <c r="C167">
        <f t="shared" ref="C167:C171" si="69">AVERAGE(W155,W142,W129)</f>
        <v>9.1988661285843545</v>
      </c>
      <c r="D167">
        <f t="shared" ref="D167:D171" si="70">AVERAGE(X155,X142,X129)</f>
        <v>9.2101213184010113</v>
      </c>
      <c r="E167">
        <f t="shared" ref="E167:E171" si="71">AVERAGE(Y155,Y142,Y129)</f>
        <v>8.9997761693582472</v>
      </c>
      <c r="F167">
        <f t="shared" ref="F167:F171" si="72">AVERAGE(Z155,Z142,Z129)</f>
        <v>9.1182475939834848</v>
      </c>
      <c r="G167">
        <f t="shared" ref="G167:G171" si="73">AVERAGE(AA155,AA142,AA129)</f>
        <v>9.162590344165773</v>
      </c>
      <c r="H167">
        <f t="shared" ref="H167:H171" si="74">AVERAGE(AB155,AB142,AB129)</f>
        <v>15.749732184669236</v>
      </c>
      <c r="I167">
        <f t="shared" ref="I167:I171" si="75">AVERAGE(AC155,AC142,AC129)</f>
        <v>7.3081522247025639</v>
      </c>
      <c r="K167" t="s">
        <v>1659</v>
      </c>
      <c r="L167">
        <f t="shared" ref="L167:L171" si="76">STDEV(V155,V142,V129)/SQRT(3)</f>
        <v>0.43119077702547387</v>
      </c>
      <c r="M167">
        <f t="shared" ref="M167:M171" si="77">STDEV(W155,W142,W129)/SQRT(3)</f>
        <v>0.74974977084972694</v>
      </c>
      <c r="N167">
        <f t="shared" ref="N167:N171" si="78">STDEV(X155,X142,X129)/SQRT(3)</f>
        <v>1.4684257731406631</v>
      </c>
      <c r="O167">
        <f t="shared" ref="O167:O171" si="79">STDEV(Y155,Y142,Y129)/SQRT(3)</f>
        <v>1.1992874886161324</v>
      </c>
      <c r="P167">
        <f t="shared" ref="P167:P171" si="80">STDEV(Z155,Z142,Z129)/SQRT(3)</f>
        <v>1.3642756140470051</v>
      </c>
      <c r="Q167">
        <f t="shared" ref="Q167:Q171" si="81">STDEV(AA155,AA142,AA129)/SQRT(3)</f>
        <v>0.46705466186145778</v>
      </c>
      <c r="R167">
        <f t="shared" ref="R167:R171" si="82">STDEV(AB155,AB142,AB129)/SQRT(3)</f>
        <v>2.9608519381211615</v>
      </c>
      <c r="S167">
        <f t="shared" ref="S167:S171" si="83">STDEV(AC155,AC142,AC129)/SQRT(3)</f>
        <v>0.20491118685774901</v>
      </c>
    </row>
    <row r="168" spans="1:19" x14ac:dyDescent="0.25">
      <c r="A168" t="s">
        <v>1660</v>
      </c>
      <c r="B168">
        <f t="shared" si="68"/>
        <v>7.6318921793635255</v>
      </c>
      <c r="C168">
        <f t="shared" si="69"/>
        <v>11.736043278440221</v>
      </c>
      <c r="D168">
        <f t="shared" si="70"/>
        <v>7.7334755463791112</v>
      </c>
      <c r="E168">
        <f t="shared" si="71"/>
        <v>8.2403918152529254</v>
      </c>
      <c r="F168">
        <f t="shared" si="72"/>
        <v>8.3601221502344192</v>
      </c>
      <c r="G168">
        <f t="shared" si="73"/>
        <v>7.3782195068905034</v>
      </c>
      <c r="H168">
        <f t="shared" si="74"/>
        <v>8.4889431504500479</v>
      </c>
      <c r="I168">
        <f t="shared" si="75"/>
        <v>8.1278125308885407</v>
      </c>
      <c r="K168" t="s">
        <v>1660</v>
      </c>
      <c r="L168">
        <f t="shared" si="76"/>
        <v>3.2713337061568787E-2</v>
      </c>
      <c r="M168">
        <f t="shared" si="77"/>
        <v>2.5635330724349843</v>
      </c>
      <c r="N168">
        <f t="shared" si="78"/>
        <v>0.77523087632965193</v>
      </c>
      <c r="O168">
        <f t="shared" si="79"/>
        <v>0.90733745033630153</v>
      </c>
      <c r="P168">
        <f t="shared" si="80"/>
        <v>0.62495181375143294</v>
      </c>
      <c r="Q168">
        <f t="shared" si="81"/>
        <v>0.5990021452241181</v>
      </c>
      <c r="R168">
        <f t="shared" si="82"/>
        <v>0.4079419548107025</v>
      </c>
      <c r="S168">
        <f t="shared" si="83"/>
        <v>0.62480677630492654</v>
      </c>
    </row>
    <row r="169" spans="1:19" x14ac:dyDescent="0.25">
      <c r="A169" t="s">
        <v>1661</v>
      </c>
      <c r="B169">
        <f t="shared" si="68"/>
        <v>7.7367771221818771</v>
      </c>
      <c r="C169">
        <f t="shared" si="69"/>
        <v>7.6018184070952302</v>
      </c>
      <c r="D169">
        <f t="shared" si="70"/>
        <v>8.2970836595057236</v>
      </c>
      <c r="E169">
        <f t="shared" si="71"/>
        <v>8.2115680238075246</v>
      </c>
      <c r="F169">
        <f t="shared" si="72"/>
        <v>9.2418894962265465</v>
      </c>
      <c r="G169">
        <f t="shared" si="73"/>
        <v>8.5654274055407456</v>
      </c>
      <c r="H169">
        <f t="shared" si="74"/>
        <v>8.1582141023102022</v>
      </c>
      <c r="I169">
        <f t="shared" si="75"/>
        <v>6.8898271233525863</v>
      </c>
      <c r="K169" t="s">
        <v>1661</v>
      </c>
      <c r="L169">
        <f t="shared" si="76"/>
        <v>0.46534051039238122</v>
      </c>
      <c r="M169">
        <f t="shared" si="77"/>
        <v>0.89979490523435623</v>
      </c>
      <c r="N169">
        <f t="shared" si="78"/>
        <v>1.2550963695488015</v>
      </c>
      <c r="O169">
        <f t="shared" si="79"/>
        <v>0.89696090620694202</v>
      </c>
      <c r="P169">
        <f t="shared" si="80"/>
        <v>1.3767850906513883</v>
      </c>
      <c r="Q169">
        <f t="shared" si="81"/>
        <v>0.99177252797076887</v>
      </c>
      <c r="R169">
        <f t="shared" si="82"/>
        <v>1.0276053686734568</v>
      </c>
      <c r="S169">
        <f t="shared" si="83"/>
        <v>0.36707967619522885</v>
      </c>
    </row>
    <row r="170" spans="1:19" x14ac:dyDescent="0.25">
      <c r="A170" t="s">
        <v>1662</v>
      </c>
      <c r="B170">
        <f t="shared" si="68"/>
        <v>7.6204383333901129</v>
      </c>
      <c r="C170">
        <f t="shared" si="69"/>
        <v>7.5281633239272976</v>
      </c>
      <c r="D170">
        <f t="shared" si="70"/>
        <v>8.5950233072876241</v>
      </c>
      <c r="E170">
        <f t="shared" si="71"/>
        <v>8.2876050420543308</v>
      </c>
      <c r="F170">
        <f t="shared" si="72"/>
        <v>8.2293389704561992</v>
      </c>
      <c r="G170">
        <f t="shared" si="73"/>
        <v>8.4195122160361588</v>
      </c>
      <c r="H170">
        <f t="shared" si="74"/>
        <v>7.8288329264758181</v>
      </c>
      <c r="I170">
        <f t="shared" si="75"/>
        <v>7.1075530131277587</v>
      </c>
      <c r="K170" t="s">
        <v>1662</v>
      </c>
      <c r="L170">
        <f t="shared" si="76"/>
        <v>5.0462847101345167E-2</v>
      </c>
      <c r="M170">
        <f t="shared" si="77"/>
        <v>0.66956006293477988</v>
      </c>
      <c r="N170">
        <f t="shared" si="78"/>
        <v>1.1228753395907383</v>
      </c>
      <c r="O170">
        <f t="shared" si="79"/>
        <v>1.116250133880589</v>
      </c>
      <c r="P170">
        <f t="shared" si="80"/>
        <v>0.96133907367340765</v>
      </c>
      <c r="Q170">
        <f t="shared" si="81"/>
        <v>1.0145722614323371</v>
      </c>
      <c r="R170">
        <f t="shared" si="82"/>
        <v>0.97116231741295755</v>
      </c>
      <c r="S170">
        <f t="shared" si="83"/>
        <v>0.49731664894042471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7.1240400187785076</v>
      </c>
      <c r="D171">
        <f t="shared" si="70"/>
        <v>6.0439362730095576</v>
      </c>
      <c r="E171">
        <f t="shared" si="71"/>
        <v>6.5815429592883801</v>
      </c>
      <c r="F171">
        <f t="shared" si="72"/>
        <v>6.9570186835409187</v>
      </c>
      <c r="G171">
        <f t="shared" si="73"/>
        <v>6.9113577473750096</v>
      </c>
      <c r="H171">
        <f t="shared" si="74"/>
        <v>7.4619120229727818</v>
      </c>
      <c r="I171">
        <f t="shared" si="75"/>
        <v>6.953863516916452</v>
      </c>
      <c r="K171" t="s">
        <v>1663</v>
      </c>
      <c r="L171">
        <f t="shared" si="76"/>
        <v>0</v>
      </c>
      <c r="M171">
        <f t="shared" si="77"/>
        <v>0.32752879174276106</v>
      </c>
      <c r="N171">
        <f t="shared" si="78"/>
        <v>0.27107073648342056</v>
      </c>
      <c r="O171">
        <f t="shared" si="79"/>
        <v>0.13105546800336135</v>
      </c>
      <c r="P171">
        <f t="shared" si="80"/>
        <v>0.13050792550926316</v>
      </c>
      <c r="Q171">
        <f t="shared" si="81"/>
        <v>0.11688713507287514</v>
      </c>
      <c r="R171">
        <f t="shared" si="82"/>
        <v>0.49035243768517806</v>
      </c>
      <c r="S171">
        <f t="shared" si="83"/>
        <v>0.49216751092359856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101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106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111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126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1152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1248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1891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25600</v>
      </c>
      <c r="C192">
        <v>31705</v>
      </c>
      <c r="D192">
        <v>27339</v>
      </c>
      <c r="E192">
        <v>28664</v>
      </c>
      <c r="F192">
        <v>29891</v>
      </c>
      <c r="G192">
        <v>28420</v>
      </c>
      <c r="H192">
        <v>28809</v>
      </c>
      <c r="I192">
        <v>26495</v>
      </c>
      <c r="K192" t="s">
        <v>1658</v>
      </c>
      <c r="L192">
        <f>B192-$E$198</f>
        <v>18521.333333333332</v>
      </c>
      <c r="M192">
        <f t="shared" ref="M192:S192" si="84">C192-$E$198</f>
        <v>24626.333333333332</v>
      </c>
      <c r="N192">
        <f t="shared" si="84"/>
        <v>20260.333333333332</v>
      </c>
      <c r="O192">
        <f t="shared" si="84"/>
        <v>21585.333333333332</v>
      </c>
      <c r="P192">
        <f t="shared" si="84"/>
        <v>22812.333333333332</v>
      </c>
      <c r="Q192">
        <f t="shared" si="84"/>
        <v>21341.333333333332</v>
      </c>
      <c r="R192">
        <f t="shared" si="84"/>
        <v>21730.333333333332</v>
      </c>
      <c r="S192">
        <f t="shared" si="84"/>
        <v>19416.333333333332</v>
      </c>
      <c r="U192" t="s">
        <v>1658</v>
      </c>
      <c r="V192">
        <f>L192/$P$198*100</f>
        <v>82.812686300226545</v>
      </c>
      <c r="W192">
        <f t="shared" ref="W192:AC192" si="85">M192/$P$198*100</f>
        <v>110.10939549302492</v>
      </c>
      <c r="X192">
        <f t="shared" si="85"/>
        <v>90.58811255514486</v>
      </c>
      <c r="Y192">
        <f t="shared" si="85"/>
        <v>96.512459759151071</v>
      </c>
      <c r="Z192">
        <f t="shared" si="85"/>
        <v>101.99862883033266</v>
      </c>
      <c r="AA192">
        <f t="shared" si="85"/>
        <v>95.421485632526526</v>
      </c>
      <c r="AB192">
        <f t="shared" si="85"/>
        <v>97.160784547514012</v>
      </c>
      <c r="AC192">
        <f t="shared" si="85"/>
        <v>86.814415166328843</v>
      </c>
    </row>
    <row r="193" spans="1:29" x14ac:dyDescent="0.25">
      <c r="A193" t="s">
        <v>1659</v>
      </c>
      <c r="B193">
        <v>28937</v>
      </c>
      <c r="C193">
        <v>25263</v>
      </c>
      <c r="D193">
        <v>30607</v>
      </c>
      <c r="E193">
        <v>30466</v>
      </c>
      <c r="F193">
        <v>30612</v>
      </c>
      <c r="G193">
        <v>31238</v>
      </c>
      <c r="H193">
        <v>24007</v>
      </c>
      <c r="I193">
        <v>28527</v>
      </c>
      <c r="K193" t="s">
        <v>1659</v>
      </c>
      <c r="L193">
        <f t="shared" ref="L193:L197" si="86">B193-$E$198</f>
        <v>21858.333333333332</v>
      </c>
      <c r="M193">
        <f t="shared" ref="M193:M197" si="87">C193-$E$198</f>
        <v>18184.333333333332</v>
      </c>
      <c r="N193">
        <f t="shared" ref="N193:N197" si="88">D193-$E$198</f>
        <v>23528.333333333332</v>
      </c>
      <c r="O193">
        <f t="shared" ref="O193:O197" si="89">E193-$E$198</f>
        <v>23387.333333333332</v>
      </c>
      <c r="P193">
        <f t="shared" ref="P193:P197" si="90">F193-$E$198</f>
        <v>23533.333333333332</v>
      </c>
      <c r="Q193">
        <f t="shared" ref="Q193:Q197" si="91">G193-$E$198</f>
        <v>24159.333333333332</v>
      </c>
      <c r="R193">
        <f t="shared" ref="R193:R197" si="92">H193-$E$198</f>
        <v>16928.333333333332</v>
      </c>
      <c r="S193">
        <f t="shared" ref="S193:S197" si="93">I193-$E$198</f>
        <v>21448.333333333332</v>
      </c>
      <c r="U193" t="s">
        <v>1659</v>
      </c>
      <c r="V193">
        <f t="shared" ref="V193:V197" si="94">L193/$P$198*100</f>
        <v>97.73309884344819</v>
      </c>
      <c r="W193">
        <f t="shared" ref="W193:W197" si="95">M193/$P$198*100</f>
        <v>81.305890067962309</v>
      </c>
      <c r="X193">
        <f t="shared" ref="X193:X197" si="96">N193/$P$198*100</f>
        <v>105.2000119232145</v>
      </c>
      <c r="Y193">
        <f t="shared" ref="Y193:Y197" si="97">O193/$P$198*100</f>
        <v>104.5695719565995</v>
      </c>
      <c r="Z193">
        <f t="shared" ref="Z193:Z197" si="98">P193/$P$198*100</f>
        <v>105.22236795039943</v>
      </c>
      <c r="AA193">
        <f t="shared" ref="AA193:AA197" si="99">Q193/$P$198*100</f>
        <v>108.02134255395255</v>
      </c>
      <c r="AB193">
        <f t="shared" ref="AB193:AB197" si="100">R193/$P$198*100</f>
        <v>75.690056039108143</v>
      </c>
      <c r="AC193">
        <f t="shared" ref="AC193:AC197" si="101">S193/$P$198*100</f>
        <v>95.899904614284011</v>
      </c>
    </row>
    <row r="194" spans="1:29" x14ac:dyDescent="0.25">
      <c r="A194" t="s">
        <v>1660</v>
      </c>
      <c r="B194">
        <v>33795</v>
      </c>
      <c r="C194">
        <v>25044</v>
      </c>
      <c r="D194">
        <v>28685</v>
      </c>
      <c r="E194">
        <v>28319</v>
      </c>
      <c r="F194">
        <v>26487</v>
      </c>
      <c r="G194">
        <v>27157</v>
      </c>
      <c r="H194">
        <v>26150</v>
      </c>
      <c r="I194">
        <v>22467</v>
      </c>
      <c r="K194" t="s">
        <v>1660</v>
      </c>
      <c r="L194">
        <f t="shared" si="86"/>
        <v>26716.333333333332</v>
      </c>
      <c r="M194">
        <f t="shared" si="87"/>
        <v>17965.333333333332</v>
      </c>
      <c r="N194">
        <f t="shared" si="88"/>
        <v>21606.333333333332</v>
      </c>
      <c r="O194">
        <f t="shared" si="89"/>
        <v>21240.333333333332</v>
      </c>
      <c r="P194">
        <f t="shared" si="90"/>
        <v>19408.333333333332</v>
      </c>
      <c r="Q194">
        <f t="shared" si="91"/>
        <v>20078.333333333332</v>
      </c>
      <c r="R194">
        <f t="shared" si="92"/>
        <v>19071.333333333332</v>
      </c>
      <c r="S194">
        <f t="shared" si="93"/>
        <v>15388.333333333332</v>
      </c>
      <c r="U194" t="s">
        <v>1660</v>
      </c>
      <c r="V194">
        <f t="shared" si="94"/>
        <v>119.45421485632525</v>
      </c>
      <c r="W194">
        <f t="shared" si="95"/>
        <v>80.326696077262426</v>
      </c>
      <c r="X194">
        <f t="shared" si="96"/>
        <v>96.606355073327762</v>
      </c>
      <c r="Y194">
        <f t="shared" si="97"/>
        <v>94.969893883390966</v>
      </c>
      <c r="Z194">
        <f t="shared" si="98"/>
        <v>86.77864552283296</v>
      </c>
      <c r="AA194">
        <f t="shared" si="99"/>
        <v>89.774353165613448</v>
      </c>
      <c r="AB194">
        <f t="shared" si="100"/>
        <v>85.271849290568738</v>
      </c>
      <c r="AC194">
        <f t="shared" si="101"/>
        <v>68.80439966614999</v>
      </c>
    </row>
    <row r="195" spans="1:29" x14ac:dyDescent="0.25">
      <c r="A195" t="s">
        <v>1661</v>
      </c>
      <c r="B195">
        <v>27911</v>
      </c>
      <c r="C195">
        <v>25472</v>
      </c>
      <c r="D195">
        <v>24633</v>
      </c>
      <c r="E195">
        <v>27461</v>
      </c>
      <c r="F195">
        <v>24090</v>
      </c>
      <c r="G195">
        <v>28707</v>
      </c>
      <c r="H195">
        <v>28190</v>
      </c>
      <c r="I195">
        <v>24867</v>
      </c>
      <c r="K195" t="s">
        <v>1661</v>
      </c>
      <c r="L195">
        <f t="shared" si="86"/>
        <v>20832.333333333332</v>
      </c>
      <c r="M195">
        <f t="shared" si="87"/>
        <v>18393.333333333332</v>
      </c>
      <c r="N195">
        <f t="shared" si="88"/>
        <v>17554.333333333332</v>
      </c>
      <c r="O195">
        <f t="shared" si="89"/>
        <v>20382.333333333332</v>
      </c>
      <c r="P195">
        <f t="shared" si="90"/>
        <v>17011.333333333332</v>
      </c>
      <c r="Q195">
        <f t="shared" si="91"/>
        <v>21628.333333333332</v>
      </c>
      <c r="R195">
        <f t="shared" si="92"/>
        <v>21111.333333333332</v>
      </c>
      <c r="S195">
        <f t="shared" si="93"/>
        <v>17788.333333333332</v>
      </c>
      <c r="U195" t="s">
        <v>1661</v>
      </c>
      <c r="V195">
        <f t="shared" si="94"/>
        <v>93.145642065100759</v>
      </c>
      <c r="W195">
        <f t="shared" si="95"/>
        <v>82.240372004292368</v>
      </c>
      <c r="X195">
        <f t="shared" si="96"/>
        <v>78.489030642661263</v>
      </c>
      <c r="Y195">
        <f t="shared" si="97"/>
        <v>91.13359961845714</v>
      </c>
      <c r="Z195">
        <f t="shared" si="98"/>
        <v>76.061166090377966</v>
      </c>
      <c r="AA195">
        <f t="shared" si="99"/>
        <v>96.704721592941453</v>
      </c>
      <c r="AB195">
        <f t="shared" si="100"/>
        <v>94.39310838201979</v>
      </c>
      <c r="AC195">
        <f t="shared" si="101"/>
        <v>79.53529271491594</v>
      </c>
    </row>
    <row r="196" spans="1:29" x14ac:dyDescent="0.25">
      <c r="A196" t="s">
        <v>1662</v>
      </c>
      <c r="B196">
        <v>24953</v>
      </c>
      <c r="C196">
        <v>30347</v>
      </c>
      <c r="D196">
        <v>28218</v>
      </c>
      <c r="E196">
        <v>27364</v>
      </c>
      <c r="F196">
        <v>29637</v>
      </c>
      <c r="G196">
        <v>34776</v>
      </c>
      <c r="H196">
        <v>27217</v>
      </c>
      <c r="I196">
        <v>26279</v>
      </c>
      <c r="K196" t="s">
        <v>1662</v>
      </c>
      <c r="L196">
        <f t="shared" si="86"/>
        <v>17874.333333333332</v>
      </c>
      <c r="M196">
        <f t="shared" si="87"/>
        <v>23268.333333333332</v>
      </c>
      <c r="N196">
        <f t="shared" si="88"/>
        <v>21139.333333333332</v>
      </c>
      <c r="O196">
        <f t="shared" si="89"/>
        <v>20285.333333333332</v>
      </c>
      <c r="P196">
        <f t="shared" si="90"/>
        <v>22558.333333333332</v>
      </c>
      <c r="Q196">
        <f t="shared" si="91"/>
        <v>27697.333333333332</v>
      </c>
      <c r="R196">
        <f t="shared" si="92"/>
        <v>20138.333333333332</v>
      </c>
      <c r="S196">
        <f t="shared" si="93"/>
        <v>19200.333333333332</v>
      </c>
      <c r="U196" t="s">
        <v>1662</v>
      </c>
      <c r="V196">
        <f t="shared" si="94"/>
        <v>79.91981638249672</v>
      </c>
      <c r="W196">
        <f t="shared" si="95"/>
        <v>104.03749850959818</v>
      </c>
      <c r="X196">
        <f t="shared" si="96"/>
        <v>94.518302134255393</v>
      </c>
      <c r="Y196">
        <f t="shared" si="97"/>
        <v>90.699892691069522</v>
      </c>
      <c r="Z196">
        <f t="shared" si="98"/>
        <v>100.86294264933827</v>
      </c>
      <c r="AA196">
        <f t="shared" si="99"/>
        <v>123.84046739000836</v>
      </c>
      <c r="AB196">
        <f t="shared" si="100"/>
        <v>90.042625491832595</v>
      </c>
      <c r="AC196">
        <f t="shared" si="101"/>
        <v>85.848634791939901</v>
      </c>
    </row>
    <row r="197" spans="1:29" x14ac:dyDescent="0.25">
      <c r="A197" t="s">
        <v>1663</v>
      </c>
      <c r="B197">
        <v>7837</v>
      </c>
      <c r="C197">
        <v>25375</v>
      </c>
      <c r="D197">
        <v>36296</v>
      </c>
      <c r="E197">
        <v>22734</v>
      </c>
      <c r="F197">
        <v>34286</v>
      </c>
      <c r="G197">
        <v>38804</v>
      </c>
      <c r="H197">
        <v>29739</v>
      </c>
      <c r="I197">
        <v>27136</v>
      </c>
      <c r="K197" t="s">
        <v>1663</v>
      </c>
      <c r="L197">
        <f t="shared" si="86"/>
        <v>758.33333333333303</v>
      </c>
      <c r="M197">
        <f t="shared" si="87"/>
        <v>18296.333333333332</v>
      </c>
      <c r="N197">
        <f t="shared" si="88"/>
        <v>29217.333333333332</v>
      </c>
      <c r="O197">
        <f t="shared" si="89"/>
        <v>15655.333333333332</v>
      </c>
      <c r="P197">
        <f t="shared" si="90"/>
        <v>27207.333333333332</v>
      </c>
      <c r="Q197">
        <f t="shared" si="91"/>
        <v>31725.333333333332</v>
      </c>
      <c r="R197">
        <f t="shared" si="92"/>
        <v>22660.333333333332</v>
      </c>
      <c r="S197">
        <f t="shared" si="93"/>
        <v>20057.333333333332</v>
      </c>
      <c r="U197" t="s">
        <v>1663</v>
      </c>
      <c r="V197">
        <f t="shared" si="94"/>
        <v>3.3906641230475723</v>
      </c>
      <c r="W197">
        <f t="shared" si="95"/>
        <v>81.806665076904721</v>
      </c>
      <c r="X197">
        <f t="shared" si="96"/>
        <v>130.63669965422676</v>
      </c>
      <c r="Y197">
        <f t="shared" si="97"/>
        <v>69.998211517825197</v>
      </c>
      <c r="Z197">
        <f t="shared" si="98"/>
        <v>121.6495767258853</v>
      </c>
      <c r="AA197">
        <f t="shared" si="99"/>
        <v>141.85048289018721</v>
      </c>
      <c r="AB197">
        <f t="shared" si="100"/>
        <v>101.31900560391081</v>
      </c>
      <c r="AC197">
        <f t="shared" si="101"/>
        <v>89.680457851436742</v>
      </c>
    </row>
    <row r="198" spans="1:29" x14ac:dyDescent="0.25">
      <c r="A198" t="s">
        <v>1664</v>
      </c>
      <c r="B198">
        <v>7017</v>
      </c>
      <c r="C198">
        <v>7110</v>
      </c>
      <c r="D198">
        <v>7109</v>
      </c>
      <c r="E198">
        <f>AVERAGE(B198:D198)</f>
        <v>7078.666666666667</v>
      </c>
      <c r="O198" t="s">
        <v>1644</v>
      </c>
      <c r="P198">
        <f>AVERAGE(L192:L194)</f>
        <v>22365.333333333332</v>
      </c>
    </row>
    <row r="199" spans="1:29" x14ac:dyDescent="0.25">
      <c r="A199" t="s">
        <v>1665</v>
      </c>
    </row>
    <row r="202" spans="1:29" x14ac:dyDescent="0.25">
      <c r="A202" s="7" t="s">
        <v>1888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40768</v>
      </c>
      <c r="C205">
        <v>39130</v>
      </c>
      <c r="D205">
        <v>40845</v>
      </c>
      <c r="E205">
        <v>40896</v>
      </c>
      <c r="F205">
        <v>42929</v>
      </c>
      <c r="G205">
        <v>40689</v>
      </c>
      <c r="H205">
        <v>43793</v>
      </c>
      <c r="I205">
        <v>45710</v>
      </c>
      <c r="K205" t="s">
        <v>1658</v>
      </c>
      <c r="L205">
        <f>B205-$E$211</f>
        <v>33745</v>
      </c>
      <c r="M205">
        <f t="shared" ref="M205:S205" si="102">C205-$E$211</f>
        <v>32107</v>
      </c>
      <c r="N205">
        <f t="shared" si="102"/>
        <v>33822</v>
      </c>
      <c r="O205">
        <f t="shared" si="102"/>
        <v>33873</v>
      </c>
      <c r="P205">
        <f t="shared" si="102"/>
        <v>35906</v>
      </c>
      <c r="Q205">
        <f t="shared" si="102"/>
        <v>33666</v>
      </c>
      <c r="R205">
        <f t="shared" si="102"/>
        <v>36770</v>
      </c>
      <c r="S205">
        <f t="shared" si="102"/>
        <v>38687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37864</v>
      </c>
      <c r="C206">
        <v>40183</v>
      </c>
      <c r="D206">
        <v>41701</v>
      </c>
      <c r="E206">
        <v>41663</v>
      </c>
      <c r="F206">
        <v>39673</v>
      </c>
      <c r="G206">
        <v>40035</v>
      </c>
      <c r="H206">
        <v>35097</v>
      </c>
      <c r="I206">
        <v>41950</v>
      </c>
      <c r="K206" t="s">
        <v>1659</v>
      </c>
      <c r="L206">
        <f t="shared" ref="L206:L210" si="103">B206-$E$211</f>
        <v>30841</v>
      </c>
      <c r="M206">
        <f t="shared" ref="M206:M210" si="104">C206-$E$211</f>
        <v>33160</v>
      </c>
      <c r="N206">
        <f t="shared" ref="N206:N210" si="105">D206-$E$211</f>
        <v>34678</v>
      </c>
      <c r="O206">
        <f t="shared" ref="O206:O210" si="106">E206-$E$211</f>
        <v>34640</v>
      </c>
      <c r="P206">
        <f t="shared" ref="P206:P210" si="107">F206-$E$211</f>
        <v>32650</v>
      </c>
      <c r="Q206">
        <f t="shared" ref="Q206:Q210" si="108">G206-$E$211</f>
        <v>33012</v>
      </c>
      <c r="R206">
        <f t="shared" ref="R206:R210" si="109">H206-$E$211</f>
        <v>28074</v>
      </c>
      <c r="S206">
        <f t="shared" ref="S206:S210" si="110">I206-$E$211</f>
        <v>34927</v>
      </c>
      <c r="U206" t="s">
        <v>1658</v>
      </c>
      <c r="V206">
        <f>L205/$P$211*100</f>
        <v>105.84010287614089</v>
      </c>
      <c r="W206">
        <f t="shared" ref="W206:AC206" si="111">M205/$P$211*100</f>
        <v>100.70256876705454</v>
      </c>
      <c r="X206">
        <f t="shared" si="111"/>
        <v>106.08161088981589</v>
      </c>
      <c r="Y206">
        <f t="shared" si="111"/>
        <v>106.2415707430292</v>
      </c>
      <c r="Z206">
        <f t="shared" si="111"/>
        <v>112.61800959759118</v>
      </c>
      <c r="AA206">
        <f t="shared" si="111"/>
        <v>105.59232192704575</v>
      </c>
      <c r="AB206">
        <f t="shared" si="111"/>
        <v>115.32791769908728</v>
      </c>
      <c r="AC206">
        <f t="shared" si="111"/>
        <v>121.34052629928176</v>
      </c>
    </row>
    <row r="207" spans="1:29" x14ac:dyDescent="0.25">
      <c r="A207" t="s">
        <v>1660</v>
      </c>
      <c r="B207">
        <v>38086</v>
      </c>
      <c r="C207">
        <v>36673</v>
      </c>
      <c r="D207">
        <v>35626</v>
      </c>
      <c r="E207">
        <v>37620</v>
      </c>
      <c r="F207">
        <v>31665</v>
      </c>
      <c r="G207">
        <v>38273</v>
      </c>
      <c r="H207">
        <v>43163</v>
      </c>
      <c r="I207">
        <v>45269</v>
      </c>
      <c r="K207" t="s">
        <v>1660</v>
      </c>
      <c r="L207">
        <f t="shared" si="103"/>
        <v>31063</v>
      </c>
      <c r="M207">
        <f t="shared" si="104"/>
        <v>29650</v>
      </c>
      <c r="N207">
        <f t="shared" si="105"/>
        <v>28603</v>
      </c>
      <c r="O207">
        <f t="shared" si="106"/>
        <v>30597</v>
      </c>
      <c r="P207">
        <f t="shared" si="107"/>
        <v>24642</v>
      </c>
      <c r="Q207">
        <f t="shared" si="108"/>
        <v>31250</v>
      </c>
      <c r="R207">
        <f t="shared" si="109"/>
        <v>36140</v>
      </c>
      <c r="S207">
        <f t="shared" si="110"/>
        <v>38246</v>
      </c>
      <c r="U207" t="s">
        <v>1659</v>
      </c>
      <c r="V207">
        <f t="shared" ref="V207:V211" si="112">L206/$P$211*100</f>
        <v>96.731800646112347</v>
      </c>
      <c r="W207">
        <f t="shared" ref="W207:W211" si="113">M206/$P$211*100</f>
        <v>104.00526926575291</v>
      </c>
      <c r="X207">
        <f t="shared" ref="X207:X211" si="114">N206/$P$211*100</f>
        <v>108.76642724963146</v>
      </c>
      <c r="Y207">
        <f t="shared" ref="Y207:Y211" si="115">O206/$P$211*100</f>
        <v>108.64724147664899</v>
      </c>
      <c r="Z207">
        <f t="shared" ref="Z207:Z211" si="116">P206/$P$211*100</f>
        <v>102.40567073361979</v>
      </c>
      <c r="AA207">
        <f t="shared" ref="AA207:AA211" si="117">Q206/$P$211*100</f>
        <v>103.5410720446633</v>
      </c>
      <c r="AB207">
        <f t="shared" ref="AB207:AB211" si="118">R206/$P$211*100</f>
        <v>88.053194492362692</v>
      </c>
      <c r="AC207">
        <f t="shared" ref="AC207:AC211" si="119">S206/$P$211*100</f>
        <v>109.54740770943762</v>
      </c>
    </row>
    <row r="208" spans="1:29" x14ac:dyDescent="0.25">
      <c r="A208" t="s">
        <v>1661</v>
      </c>
      <c r="B208">
        <v>39297</v>
      </c>
      <c r="C208">
        <v>36089</v>
      </c>
      <c r="D208">
        <v>37113</v>
      </c>
      <c r="E208">
        <v>36162</v>
      </c>
      <c r="F208">
        <v>35850</v>
      </c>
      <c r="G208">
        <v>39030</v>
      </c>
      <c r="H208">
        <v>43069</v>
      </c>
      <c r="I208">
        <v>42672</v>
      </c>
      <c r="K208" t="s">
        <v>1661</v>
      </c>
      <c r="L208">
        <f t="shared" si="103"/>
        <v>32274</v>
      </c>
      <c r="M208">
        <f t="shared" si="104"/>
        <v>29066</v>
      </c>
      <c r="N208">
        <f t="shared" si="105"/>
        <v>30090</v>
      </c>
      <c r="O208">
        <f t="shared" si="106"/>
        <v>29139</v>
      </c>
      <c r="P208">
        <f t="shared" si="107"/>
        <v>28827</v>
      </c>
      <c r="Q208">
        <f t="shared" si="108"/>
        <v>32007</v>
      </c>
      <c r="R208">
        <f t="shared" si="109"/>
        <v>36046</v>
      </c>
      <c r="S208">
        <f t="shared" si="110"/>
        <v>35649</v>
      </c>
      <c r="U208" t="s">
        <v>1660</v>
      </c>
      <c r="V208">
        <f t="shared" si="112"/>
        <v>97.428096477746763</v>
      </c>
      <c r="W208">
        <f t="shared" si="113"/>
        <v>92.996267603425025</v>
      </c>
      <c r="X208">
        <f t="shared" si="114"/>
        <v>89.712385910987052</v>
      </c>
      <c r="Y208">
        <f t="shared" si="115"/>
        <v>95.966502524856509</v>
      </c>
      <c r="Z208">
        <f t="shared" si="116"/>
        <v>77.288837311419883</v>
      </c>
      <c r="AA208">
        <f t="shared" si="117"/>
        <v>98.014615939528909</v>
      </c>
      <c r="AB208">
        <f t="shared" si="118"/>
        <v>113.35194304174638</v>
      </c>
      <c r="AC208">
        <f t="shared" si="119"/>
        <v>119.95734403914311</v>
      </c>
    </row>
    <row r="209" spans="1:29" x14ac:dyDescent="0.25">
      <c r="A209" t="s">
        <v>1662</v>
      </c>
      <c r="B209">
        <v>31881</v>
      </c>
      <c r="C209">
        <v>40687</v>
      </c>
      <c r="D209">
        <v>43141</v>
      </c>
      <c r="E209">
        <v>42665</v>
      </c>
      <c r="F209">
        <v>34104</v>
      </c>
      <c r="G209">
        <v>41378</v>
      </c>
      <c r="H209">
        <v>41123</v>
      </c>
      <c r="I209">
        <v>42919</v>
      </c>
      <c r="K209" t="s">
        <v>1662</v>
      </c>
      <c r="L209">
        <f t="shared" si="103"/>
        <v>24858</v>
      </c>
      <c r="M209">
        <f t="shared" si="104"/>
        <v>33664</v>
      </c>
      <c r="N209">
        <f t="shared" si="105"/>
        <v>36118</v>
      </c>
      <c r="O209">
        <f t="shared" si="106"/>
        <v>35642</v>
      </c>
      <c r="P209">
        <f t="shared" si="107"/>
        <v>27081</v>
      </c>
      <c r="Q209">
        <f t="shared" si="108"/>
        <v>34355</v>
      </c>
      <c r="R209">
        <f t="shared" si="109"/>
        <v>34100</v>
      </c>
      <c r="S209">
        <f t="shared" si="110"/>
        <v>35896</v>
      </c>
      <c r="U209" t="s">
        <v>1661</v>
      </c>
      <c r="V209">
        <f t="shared" si="112"/>
        <v>101.22635887463538</v>
      </c>
      <c r="W209">
        <f t="shared" si="113"/>
        <v>91.164570460747115</v>
      </c>
      <c r="X209">
        <f t="shared" si="114"/>
        <v>94.3763133958536</v>
      </c>
      <c r="Y209">
        <f t="shared" si="115"/>
        <v>91.393532603581846</v>
      </c>
      <c r="Z209">
        <f t="shared" si="116"/>
        <v>90.414954678041596</v>
      </c>
      <c r="AA209">
        <f t="shared" si="117"/>
        <v>100.38892199604805</v>
      </c>
      <c r="AB209">
        <f t="shared" si="118"/>
        <v>113.05711507700029</v>
      </c>
      <c r="AC209">
        <f t="shared" si="119"/>
        <v>111.81193739610451</v>
      </c>
    </row>
    <row r="210" spans="1:29" x14ac:dyDescent="0.25">
      <c r="A210" t="s">
        <v>1663</v>
      </c>
      <c r="B210">
        <v>7850</v>
      </c>
      <c r="C210">
        <v>38691</v>
      </c>
      <c r="D210">
        <v>39021</v>
      </c>
      <c r="E210">
        <v>40721</v>
      </c>
      <c r="F210">
        <v>37318</v>
      </c>
      <c r="G210">
        <v>40546</v>
      </c>
      <c r="H210">
        <v>40487</v>
      </c>
      <c r="I210">
        <v>40560</v>
      </c>
      <c r="K210" t="s">
        <v>1663</v>
      </c>
      <c r="L210">
        <f t="shared" si="103"/>
        <v>827</v>
      </c>
      <c r="M210">
        <f t="shared" si="104"/>
        <v>31668</v>
      </c>
      <c r="N210">
        <f t="shared" si="105"/>
        <v>31998</v>
      </c>
      <c r="O210">
        <f t="shared" si="106"/>
        <v>33698</v>
      </c>
      <c r="P210">
        <f t="shared" si="107"/>
        <v>30295</v>
      </c>
      <c r="Q210">
        <f t="shared" si="108"/>
        <v>33523</v>
      </c>
      <c r="R210">
        <f t="shared" si="109"/>
        <v>33464</v>
      </c>
      <c r="S210">
        <f t="shared" si="110"/>
        <v>33537</v>
      </c>
      <c r="U210" t="s">
        <v>1662</v>
      </c>
      <c r="V210">
        <f t="shared" si="112"/>
        <v>77.966314336793914</v>
      </c>
      <c r="W210">
        <f t="shared" si="113"/>
        <v>105.58604899162563</v>
      </c>
      <c r="X210">
        <f t="shared" si="114"/>
        <v>113.28294075212494</v>
      </c>
      <c r="Y210">
        <f t="shared" si="115"/>
        <v>111.78998212213405</v>
      </c>
      <c r="Z210">
        <f t="shared" si="116"/>
        <v>84.938682056268235</v>
      </c>
      <c r="AA210">
        <f t="shared" si="117"/>
        <v>107.75334817928048</v>
      </c>
      <c r="AB210">
        <f t="shared" si="118"/>
        <v>106.95354891321394</v>
      </c>
      <c r="AC210">
        <f t="shared" si="119"/>
        <v>112.58664492049056</v>
      </c>
    </row>
    <row r="211" spans="1:29" x14ac:dyDescent="0.25">
      <c r="A211" t="s">
        <v>1664</v>
      </c>
      <c r="B211">
        <v>6989</v>
      </c>
      <c r="C211">
        <v>7059</v>
      </c>
      <c r="D211">
        <v>7021</v>
      </c>
      <c r="E211">
        <f>AVERAGE(B211:D211)</f>
        <v>7023</v>
      </c>
      <c r="O211" t="s">
        <v>1644</v>
      </c>
      <c r="P211">
        <f>AVERAGE(L205:L207)</f>
        <v>31883</v>
      </c>
      <c r="U211" t="s">
        <v>1663</v>
      </c>
      <c r="V211">
        <f t="shared" si="112"/>
        <v>2.5938587962236928</v>
      </c>
      <c r="W211">
        <f t="shared" si="113"/>
        <v>99.325659442336047</v>
      </c>
      <c r="X211">
        <f t="shared" si="114"/>
        <v>100.36069378665746</v>
      </c>
      <c r="Y211">
        <f t="shared" si="115"/>
        <v>105.69268889376784</v>
      </c>
      <c r="Z211">
        <f t="shared" si="116"/>
        <v>95.019289276416899</v>
      </c>
      <c r="AA211">
        <f t="shared" si="117"/>
        <v>105.14380704450647</v>
      </c>
      <c r="AB211">
        <f t="shared" si="118"/>
        <v>104.95875544961264</v>
      </c>
      <c r="AC211">
        <f t="shared" si="119"/>
        <v>105.18771759244738</v>
      </c>
    </row>
    <row r="212" spans="1:29" x14ac:dyDescent="0.25">
      <c r="A212" t="s">
        <v>1665</v>
      </c>
    </row>
    <row r="215" spans="1:29" x14ac:dyDescent="0.25">
      <c r="A215" s="7" t="s">
        <v>1886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26606</v>
      </c>
      <c r="C218">
        <v>32883</v>
      </c>
      <c r="D218">
        <v>30598</v>
      </c>
      <c r="E218">
        <v>32521</v>
      </c>
      <c r="F218">
        <v>32406</v>
      </c>
      <c r="G218">
        <v>35029</v>
      </c>
      <c r="H218">
        <v>33360</v>
      </c>
      <c r="I218">
        <v>36189</v>
      </c>
      <c r="K218" t="s">
        <v>1658</v>
      </c>
      <c r="L218">
        <f>B218-$E$224</f>
        <v>19796.333333333332</v>
      </c>
      <c r="M218">
        <f t="shared" ref="M218:S218" si="120">C218-$E$224</f>
        <v>26073.333333333332</v>
      </c>
      <c r="N218">
        <f t="shared" si="120"/>
        <v>23788.333333333332</v>
      </c>
      <c r="O218">
        <f t="shared" si="120"/>
        <v>25711.333333333332</v>
      </c>
      <c r="P218">
        <f t="shared" si="120"/>
        <v>25596.333333333332</v>
      </c>
      <c r="Q218">
        <f t="shared" si="120"/>
        <v>28219.333333333332</v>
      </c>
      <c r="R218">
        <f t="shared" si="120"/>
        <v>26550.333333333332</v>
      </c>
      <c r="S218">
        <f t="shared" si="120"/>
        <v>29379.333333333332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32019</v>
      </c>
      <c r="C219">
        <v>34788</v>
      </c>
      <c r="D219">
        <v>33648</v>
      </c>
      <c r="E219">
        <v>33480</v>
      </c>
      <c r="F219">
        <v>33238</v>
      </c>
      <c r="G219">
        <v>35889</v>
      </c>
      <c r="H219">
        <v>34630</v>
      </c>
      <c r="I219">
        <v>36939</v>
      </c>
      <c r="K219" t="s">
        <v>1659</v>
      </c>
      <c r="L219">
        <f t="shared" ref="L219:L223" si="121">B219-$E$224</f>
        <v>25209.333333333332</v>
      </c>
      <c r="M219">
        <f t="shared" ref="M219:M223" si="122">C219-$E$224</f>
        <v>27978.333333333332</v>
      </c>
      <c r="N219">
        <f t="shared" ref="N219:N223" si="123">D219-$E$224</f>
        <v>26838.333333333332</v>
      </c>
      <c r="O219">
        <f t="shared" ref="O219:O223" si="124">E219-$E$224</f>
        <v>26670.333333333332</v>
      </c>
      <c r="P219">
        <f t="shared" ref="P219:P223" si="125">F219-$E$224</f>
        <v>26428.333333333332</v>
      </c>
      <c r="Q219">
        <f t="shared" ref="Q219:Q223" si="126">G219-$E$224</f>
        <v>29079.333333333332</v>
      </c>
      <c r="R219">
        <f t="shared" ref="R219:R223" si="127">H219-$E$224</f>
        <v>27820.333333333332</v>
      </c>
      <c r="S219">
        <f t="shared" ref="S219:S223" si="128">I219-$E$224</f>
        <v>30129.333333333332</v>
      </c>
      <c r="U219" t="s">
        <v>1658</v>
      </c>
      <c r="V219">
        <f>L218/$P$224*100</f>
        <v>92.238996055043017</v>
      </c>
      <c r="W219">
        <f t="shared" ref="W219:AC219" si="129">M218/$P$224*100</f>
        <v>121.48603733730934</v>
      </c>
      <c r="X219">
        <f t="shared" si="129"/>
        <v>110.83931289410739</v>
      </c>
      <c r="Y219">
        <f t="shared" si="129"/>
        <v>119.79933525921784</v>
      </c>
      <c r="Z219">
        <f t="shared" si="129"/>
        <v>119.26350448855341</v>
      </c>
      <c r="AA219">
        <f t="shared" si="129"/>
        <v>131.48510545770819</v>
      </c>
      <c r="AB219">
        <f t="shared" si="129"/>
        <v>123.70857018606529</v>
      </c>
      <c r="AC219">
        <f t="shared" si="129"/>
        <v>136.89000714441028</v>
      </c>
    </row>
    <row r="220" spans="1:29" x14ac:dyDescent="0.25">
      <c r="A220" t="s">
        <v>1660</v>
      </c>
      <c r="B220">
        <v>26190</v>
      </c>
      <c r="C220">
        <v>33831</v>
      </c>
      <c r="D220">
        <v>35849</v>
      </c>
      <c r="E220">
        <v>31222</v>
      </c>
      <c r="F220">
        <v>32418</v>
      </c>
      <c r="G220">
        <v>39321</v>
      </c>
      <c r="H220">
        <v>34438</v>
      </c>
      <c r="I220">
        <v>38531</v>
      </c>
      <c r="K220" t="s">
        <v>1660</v>
      </c>
      <c r="L220">
        <f t="shared" si="121"/>
        <v>19380.333333333332</v>
      </c>
      <c r="M220">
        <f t="shared" si="122"/>
        <v>27021.333333333332</v>
      </c>
      <c r="N220">
        <f t="shared" si="123"/>
        <v>29039.333333333332</v>
      </c>
      <c r="O220">
        <f t="shared" si="124"/>
        <v>24412.333333333332</v>
      </c>
      <c r="P220">
        <f t="shared" si="125"/>
        <v>25608.333333333332</v>
      </c>
      <c r="Q220">
        <f t="shared" si="126"/>
        <v>32511.333333333332</v>
      </c>
      <c r="R220">
        <f t="shared" si="127"/>
        <v>27628.333333333332</v>
      </c>
      <c r="S220">
        <f t="shared" si="128"/>
        <v>31721.333333333332</v>
      </c>
      <c r="U220" t="s">
        <v>1659</v>
      </c>
      <c r="V220">
        <f t="shared" ref="V220:V224" si="130">L219/$P$224*100</f>
        <v>117.46031746031747</v>
      </c>
      <c r="W220">
        <f t="shared" ref="W220:W224" si="131">M219/$P$224*100</f>
        <v>130.36219053831576</v>
      </c>
      <c r="X220">
        <f t="shared" ref="X220:X224" si="132">N219/$P$224*100</f>
        <v>125.05047681172925</v>
      </c>
      <c r="Y220">
        <f t="shared" ref="Y220:Y224" si="133">O219/$P$224*100</f>
        <v>124.2676979467586</v>
      </c>
      <c r="Z220">
        <f t="shared" ref="Z220:Z224" si="134">P219/$P$224*100</f>
        <v>123.14012362936042</v>
      </c>
      <c r="AA220">
        <f t="shared" ref="AA220:AA224" si="135">Q219/$P$224*100</f>
        <v>135.49218774267698</v>
      </c>
      <c r="AB220">
        <f t="shared" ref="AB220:AB224" si="136">R219/$P$224*100</f>
        <v>129.6260056534029</v>
      </c>
      <c r="AC220">
        <f t="shared" ref="AC220:AC224" si="137">S219/$P$224*100</f>
        <v>140.38455564874351</v>
      </c>
    </row>
    <row r="221" spans="1:29" x14ac:dyDescent="0.25">
      <c r="A221" t="s">
        <v>1661</v>
      </c>
      <c r="B221">
        <v>32767</v>
      </c>
      <c r="C221">
        <v>33192</v>
      </c>
      <c r="D221">
        <v>32736</v>
      </c>
      <c r="E221">
        <v>31920</v>
      </c>
      <c r="F221">
        <v>35973</v>
      </c>
      <c r="G221">
        <v>35981</v>
      </c>
      <c r="H221">
        <v>34155</v>
      </c>
      <c r="I221">
        <v>32407</v>
      </c>
      <c r="K221" t="s">
        <v>1661</v>
      </c>
      <c r="L221">
        <f t="shared" si="121"/>
        <v>25957.333333333332</v>
      </c>
      <c r="M221">
        <f t="shared" si="122"/>
        <v>26382.333333333332</v>
      </c>
      <c r="N221">
        <f t="shared" si="123"/>
        <v>25926.333333333332</v>
      </c>
      <c r="O221">
        <f t="shared" si="124"/>
        <v>25110.333333333332</v>
      </c>
      <c r="P221">
        <f t="shared" si="125"/>
        <v>29163.333333333332</v>
      </c>
      <c r="Q221">
        <f t="shared" si="126"/>
        <v>29171.333333333332</v>
      </c>
      <c r="R221">
        <f t="shared" si="127"/>
        <v>27345.333333333332</v>
      </c>
      <c r="S221">
        <f t="shared" si="128"/>
        <v>25597.333333333332</v>
      </c>
      <c r="U221" t="s">
        <v>1660</v>
      </c>
      <c r="V221">
        <f t="shared" si="130"/>
        <v>90.300686484639513</v>
      </c>
      <c r="W221">
        <f t="shared" si="131"/>
        <v>125.90314664678657</v>
      </c>
      <c r="X221">
        <f t="shared" si="132"/>
        <v>135.30581182244589</v>
      </c>
      <c r="Y221">
        <f t="shared" si="133"/>
        <v>113.74677724971266</v>
      </c>
      <c r="Z221">
        <f t="shared" si="134"/>
        <v>119.31941726462274</v>
      </c>
      <c r="AA221">
        <f t="shared" si="135"/>
        <v>151.48324169850588</v>
      </c>
      <c r="AB221">
        <f t="shared" si="136"/>
        <v>128.73140123629361</v>
      </c>
      <c r="AC221">
        <f t="shared" si="137"/>
        <v>147.80231727394153</v>
      </c>
    </row>
    <row r="222" spans="1:29" x14ac:dyDescent="0.25">
      <c r="A222" t="s">
        <v>1662</v>
      </c>
      <c r="B222">
        <v>34014</v>
      </c>
      <c r="C222">
        <v>33031</v>
      </c>
      <c r="D222">
        <v>35354</v>
      </c>
      <c r="E222">
        <v>31546</v>
      </c>
      <c r="F222">
        <v>32383</v>
      </c>
      <c r="G222">
        <v>35079</v>
      </c>
      <c r="H222">
        <v>35074</v>
      </c>
      <c r="I222">
        <v>33126</v>
      </c>
      <c r="K222" t="s">
        <v>1662</v>
      </c>
      <c r="L222">
        <f t="shared" si="121"/>
        <v>27204.333333333332</v>
      </c>
      <c r="M222">
        <f t="shared" si="122"/>
        <v>26221.333333333332</v>
      </c>
      <c r="N222">
        <f t="shared" si="123"/>
        <v>28544.333333333332</v>
      </c>
      <c r="O222">
        <f t="shared" si="124"/>
        <v>24736.333333333332</v>
      </c>
      <c r="P222">
        <f t="shared" si="125"/>
        <v>25573.333333333332</v>
      </c>
      <c r="Q222">
        <f t="shared" si="126"/>
        <v>28269.333333333332</v>
      </c>
      <c r="R222">
        <f t="shared" si="127"/>
        <v>28264.333333333332</v>
      </c>
      <c r="S222">
        <f t="shared" si="128"/>
        <v>26316.333333333332</v>
      </c>
      <c r="U222" t="s">
        <v>1661</v>
      </c>
      <c r="V222">
        <f t="shared" si="130"/>
        <v>120.94554716863914</v>
      </c>
      <c r="W222">
        <f t="shared" si="131"/>
        <v>122.92579132109465</v>
      </c>
      <c r="X222">
        <f t="shared" si="132"/>
        <v>120.80110583046005</v>
      </c>
      <c r="Y222">
        <f t="shared" si="133"/>
        <v>116.99903705774545</v>
      </c>
      <c r="Z222">
        <f t="shared" si="134"/>
        <v>135.88357717516232</v>
      </c>
      <c r="AA222">
        <f t="shared" si="135"/>
        <v>135.92085235920851</v>
      </c>
      <c r="AB222">
        <f t="shared" si="136"/>
        <v>127.41279160065852</v>
      </c>
      <c r="AC222">
        <f t="shared" si="137"/>
        <v>119.26816388655919</v>
      </c>
    </row>
    <row r="223" spans="1:29" x14ac:dyDescent="0.25">
      <c r="A223" t="s">
        <v>1663</v>
      </c>
      <c r="B223">
        <v>7784</v>
      </c>
      <c r="C223">
        <v>31153</v>
      </c>
      <c r="D223">
        <v>29838</v>
      </c>
      <c r="E223">
        <v>29340</v>
      </c>
      <c r="F223">
        <v>34551</v>
      </c>
      <c r="G223">
        <v>31870</v>
      </c>
      <c r="H223">
        <v>31755</v>
      </c>
      <c r="I223">
        <v>32240</v>
      </c>
      <c r="K223" t="s">
        <v>1663</v>
      </c>
      <c r="L223">
        <f t="shared" si="121"/>
        <v>974.33333333333303</v>
      </c>
      <c r="M223">
        <f t="shared" si="122"/>
        <v>24343.333333333332</v>
      </c>
      <c r="N223">
        <f t="shared" si="123"/>
        <v>23028.333333333332</v>
      </c>
      <c r="O223">
        <f t="shared" si="124"/>
        <v>22530.333333333332</v>
      </c>
      <c r="P223">
        <f t="shared" si="125"/>
        <v>27741.333333333332</v>
      </c>
      <c r="Q223">
        <f t="shared" si="126"/>
        <v>25060.333333333332</v>
      </c>
      <c r="R223">
        <f t="shared" si="127"/>
        <v>24945.333333333332</v>
      </c>
      <c r="S223">
        <f t="shared" si="128"/>
        <v>25430.333333333332</v>
      </c>
      <c r="U223" t="s">
        <v>1662</v>
      </c>
      <c r="V223">
        <f t="shared" si="130"/>
        <v>126.75581648184387</v>
      </c>
      <c r="W223">
        <f t="shared" si="131"/>
        <v>122.17562824216444</v>
      </c>
      <c r="X223">
        <f t="shared" si="132"/>
        <v>132.99940980958593</v>
      </c>
      <c r="Y223">
        <f t="shared" si="133"/>
        <v>115.25642220358463</v>
      </c>
      <c r="Z223">
        <f t="shared" si="134"/>
        <v>119.15633833442052</v>
      </c>
      <c r="AA223">
        <f t="shared" si="135"/>
        <v>131.71807535799707</v>
      </c>
      <c r="AB223">
        <f t="shared" si="136"/>
        <v>131.69477836796818</v>
      </c>
      <c r="AC223">
        <f t="shared" si="137"/>
        <v>122.61827105271333</v>
      </c>
    </row>
    <row r="224" spans="1:29" x14ac:dyDescent="0.25">
      <c r="A224" t="s">
        <v>1664</v>
      </c>
      <c r="B224">
        <v>6826</v>
      </c>
      <c r="C224">
        <v>6859</v>
      </c>
      <c r="D224">
        <v>6744</v>
      </c>
      <c r="E224">
        <f>AVERAGE(B224:D224)</f>
        <v>6809.666666666667</v>
      </c>
      <c r="O224" t="s">
        <v>1644</v>
      </c>
      <c r="P224">
        <f>AVERAGE(L218:L220)</f>
        <v>21462</v>
      </c>
      <c r="U224" t="s">
        <v>1663</v>
      </c>
      <c r="V224">
        <f t="shared" si="130"/>
        <v>4.5398067902960255</v>
      </c>
      <c r="W224">
        <f t="shared" si="131"/>
        <v>113.42527878731401</v>
      </c>
      <c r="X224">
        <f t="shared" si="132"/>
        <v>107.29817040971639</v>
      </c>
      <c r="Y224">
        <f t="shared" si="133"/>
        <v>104.97779020283913</v>
      </c>
      <c r="Z224">
        <f t="shared" si="134"/>
        <v>129.25791321094647</v>
      </c>
      <c r="AA224">
        <f t="shared" si="135"/>
        <v>116.76606715745659</v>
      </c>
      <c r="AB224">
        <f t="shared" si="136"/>
        <v>116.23023638679216</v>
      </c>
      <c r="AC224">
        <f t="shared" si="137"/>
        <v>118.49004441959433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93.630595077136832</v>
      </c>
      <c r="C230">
        <f t="shared" ref="C230:I230" si="138">AVERAGE(W219,W206,W192)</f>
        <v>110.76600053246294</v>
      </c>
      <c r="D230">
        <f t="shared" si="138"/>
        <v>102.50301211302271</v>
      </c>
      <c r="E230">
        <f t="shared" si="138"/>
        <v>107.5177885871327</v>
      </c>
      <c r="F230">
        <f t="shared" si="138"/>
        <v>111.29338097215908</v>
      </c>
      <c r="G230">
        <f t="shared" si="138"/>
        <v>110.83297100576016</v>
      </c>
      <c r="H230">
        <f t="shared" si="138"/>
        <v>112.06575747755552</v>
      </c>
      <c r="I230">
        <f t="shared" si="138"/>
        <v>115.01498287000696</v>
      </c>
      <c r="K230" t="s">
        <v>1658</v>
      </c>
      <c r="L230">
        <f>STDEV(V219,V206,V192)/SQRT(3)</f>
        <v>6.6837586585914934</v>
      </c>
      <c r="M230">
        <f t="shared" ref="M230:S235" si="139">STDEV(W219,W206,W192)/SQRT(3)</f>
        <v>6.008646244816819</v>
      </c>
      <c r="N230">
        <f t="shared" si="139"/>
        <v>6.1137156104436814</v>
      </c>
      <c r="O230">
        <f t="shared" si="139"/>
        <v>6.7525598017371324</v>
      </c>
      <c r="P230">
        <f t="shared" si="139"/>
        <v>5.0277550861838058</v>
      </c>
      <c r="Q230">
        <f t="shared" si="139"/>
        <v>10.735369436252602</v>
      </c>
      <c r="R230">
        <f t="shared" si="139"/>
        <v>7.8353365713887371</v>
      </c>
      <c r="S230">
        <f t="shared" si="139"/>
        <v>14.797529103936668</v>
      </c>
    </row>
    <row r="231" spans="1:19" x14ac:dyDescent="0.25">
      <c r="A231" t="s">
        <v>1659</v>
      </c>
      <c r="B231">
        <f t="shared" ref="B231:B235" si="140">AVERAGE(V220,V207,V193)</f>
        <v>103.975072316626</v>
      </c>
      <c r="C231">
        <f t="shared" ref="C231:C235" si="141">AVERAGE(W220,W207,W193)</f>
        <v>105.22444995734367</v>
      </c>
      <c r="D231">
        <f t="shared" ref="D231:D235" si="142">AVERAGE(X220,X207,X193)</f>
        <v>113.00563866152508</v>
      </c>
      <c r="E231">
        <f t="shared" ref="E231:E235" si="143">AVERAGE(Y220,Y207,Y193)</f>
        <v>112.49483712666904</v>
      </c>
      <c r="F231">
        <f t="shared" ref="F231:F235" si="144">AVERAGE(Z220,Z207,Z193)</f>
        <v>110.25605410445986</v>
      </c>
      <c r="G231">
        <f t="shared" ref="G231:G235" si="145">AVERAGE(AA220,AA207,AA193)</f>
        <v>115.6848674470976</v>
      </c>
      <c r="H231">
        <f t="shared" ref="H231:H235" si="146">AVERAGE(AB220,AB207,AB193)</f>
        <v>97.789752061624583</v>
      </c>
      <c r="I231">
        <f t="shared" ref="I231:I235" si="147">AVERAGE(AC220,AC207,AC193)</f>
        <v>115.27728932415505</v>
      </c>
      <c r="K231" t="s">
        <v>1659</v>
      </c>
      <c r="L231">
        <f t="shared" ref="L231:L235" si="148">STDEV(V220,V207,V193)/SQRT(3)</f>
        <v>6.7488153765207253</v>
      </c>
      <c r="M231">
        <f t="shared" si="139"/>
        <v>14.174448315289723</v>
      </c>
      <c r="N231">
        <f t="shared" si="139"/>
        <v>6.1097851603960143</v>
      </c>
      <c r="O231">
        <f t="shared" si="139"/>
        <v>6.00297248857001</v>
      </c>
      <c r="P231">
        <f t="shared" si="139"/>
        <v>6.4931471938910761</v>
      </c>
      <c r="Q231">
        <f t="shared" si="139"/>
        <v>9.9877534832723338</v>
      </c>
      <c r="R231">
        <f t="shared" si="139"/>
        <v>16.313308270382599</v>
      </c>
      <c r="S231">
        <f t="shared" si="139"/>
        <v>13.15731357969675</v>
      </c>
    </row>
    <row r="232" spans="1:19" x14ac:dyDescent="0.25">
      <c r="A232" t="s">
        <v>1660</v>
      </c>
      <c r="B232">
        <f t="shared" si="140"/>
        <v>102.39433260623719</v>
      </c>
      <c r="C232">
        <f t="shared" si="141"/>
        <v>99.742036775824658</v>
      </c>
      <c r="D232">
        <f t="shared" si="142"/>
        <v>107.20818426892022</v>
      </c>
      <c r="E232">
        <f t="shared" si="143"/>
        <v>101.56105788598671</v>
      </c>
      <c r="F232">
        <f t="shared" si="144"/>
        <v>94.462300032958524</v>
      </c>
      <c r="G232">
        <f t="shared" si="145"/>
        <v>113.09073693454941</v>
      </c>
      <c r="H232">
        <f t="shared" si="146"/>
        <v>109.11839785620292</v>
      </c>
      <c r="I232">
        <f t="shared" si="147"/>
        <v>112.18802032641155</v>
      </c>
      <c r="K232" t="s">
        <v>1660</v>
      </c>
      <c r="L232">
        <f t="shared" si="148"/>
        <v>8.7745784341777284</v>
      </c>
      <c r="M232">
        <f t="shared" si="139"/>
        <v>13.582246536374226</v>
      </c>
      <c r="N232">
        <f t="shared" si="139"/>
        <v>14.189071009117226</v>
      </c>
      <c r="O232">
        <f t="shared" si="139"/>
        <v>6.0996482003657437</v>
      </c>
      <c r="P232">
        <f t="shared" si="139"/>
        <v>12.726891775211977</v>
      </c>
      <c r="Q232">
        <f t="shared" si="139"/>
        <v>19.343076273640396</v>
      </c>
      <c r="R232">
        <f t="shared" si="139"/>
        <v>12.723015136087254</v>
      </c>
      <c r="S232">
        <f t="shared" si="139"/>
        <v>23.133233956127309</v>
      </c>
    </row>
    <row r="233" spans="1:19" x14ac:dyDescent="0.25">
      <c r="A233" t="s">
        <v>1661</v>
      </c>
      <c r="B233">
        <f t="shared" si="140"/>
        <v>105.10584936945843</v>
      </c>
      <c r="C233">
        <f t="shared" si="141"/>
        <v>98.77691126204472</v>
      </c>
      <c r="D233">
        <f t="shared" si="142"/>
        <v>97.888816622991627</v>
      </c>
      <c r="E233">
        <f t="shared" si="143"/>
        <v>99.842056426594809</v>
      </c>
      <c r="F233">
        <f t="shared" si="144"/>
        <v>100.78656598119396</v>
      </c>
      <c r="G233">
        <f t="shared" si="145"/>
        <v>111.00483198273268</v>
      </c>
      <c r="H233">
        <f t="shared" si="146"/>
        <v>111.62100501989285</v>
      </c>
      <c r="I233">
        <f t="shared" si="147"/>
        <v>103.53846466585988</v>
      </c>
      <c r="K233" t="s">
        <v>1661</v>
      </c>
      <c r="L233">
        <f t="shared" si="148"/>
        <v>8.256240383612969</v>
      </c>
      <c r="M233">
        <f t="shared" si="139"/>
        <v>12.346209075425156</v>
      </c>
      <c r="N233">
        <f t="shared" si="139"/>
        <v>12.340059236283777</v>
      </c>
      <c r="O233">
        <f t="shared" si="139"/>
        <v>8.578818480662127</v>
      </c>
      <c r="P233">
        <f t="shared" si="139"/>
        <v>18.031065394359349</v>
      </c>
      <c r="Q233">
        <f t="shared" si="139"/>
        <v>12.50332471389487</v>
      </c>
      <c r="R233">
        <f t="shared" si="139"/>
        <v>9.558969244238817</v>
      </c>
      <c r="S233">
        <f t="shared" si="139"/>
        <v>12.193072160714541</v>
      </c>
    </row>
    <row r="234" spans="1:19" x14ac:dyDescent="0.25">
      <c r="A234" t="s">
        <v>1662</v>
      </c>
      <c r="B234">
        <f t="shared" si="140"/>
        <v>94.880649067044828</v>
      </c>
      <c r="C234">
        <f t="shared" si="141"/>
        <v>110.59972524779607</v>
      </c>
      <c r="D234">
        <f t="shared" si="142"/>
        <v>113.6002175653221</v>
      </c>
      <c r="E234">
        <f t="shared" si="143"/>
        <v>105.91543233892941</v>
      </c>
      <c r="F234">
        <f t="shared" si="144"/>
        <v>101.65265434667567</v>
      </c>
      <c r="G234">
        <f t="shared" si="145"/>
        <v>121.10396364242864</v>
      </c>
      <c r="H234">
        <f t="shared" si="146"/>
        <v>109.56365092433823</v>
      </c>
      <c r="I234">
        <f t="shared" si="147"/>
        <v>107.01785025504792</v>
      </c>
      <c r="K234" t="s">
        <v>1662</v>
      </c>
      <c r="L234">
        <f t="shared" si="148"/>
        <v>15.947557449880765</v>
      </c>
      <c r="M234">
        <f t="shared" si="139"/>
        <v>5.8051887638019304</v>
      </c>
      <c r="N234">
        <f t="shared" si="139"/>
        <v>11.109671618492893</v>
      </c>
      <c r="O234">
        <f t="shared" si="139"/>
        <v>7.6732986559728946</v>
      </c>
      <c r="P234">
        <f t="shared" si="139"/>
        <v>9.8856753894397809</v>
      </c>
      <c r="Q234">
        <f t="shared" si="139"/>
        <v>7.0520298911724169</v>
      </c>
      <c r="R234">
        <f t="shared" si="139"/>
        <v>12.094557097934555</v>
      </c>
      <c r="S234">
        <f t="shared" si="139"/>
        <v>10.973606869921928</v>
      </c>
    </row>
    <row r="235" spans="1:19" x14ac:dyDescent="0.25">
      <c r="A235" t="s">
        <v>1663</v>
      </c>
      <c r="B235">
        <f t="shared" si="140"/>
        <v>3.5081099031890965</v>
      </c>
      <c r="C235">
        <f t="shared" si="141"/>
        <v>98.185867768851594</v>
      </c>
      <c r="D235">
        <f t="shared" si="142"/>
        <v>112.7651879502002</v>
      </c>
      <c r="E235">
        <f t="shared" si="143"/>
        <v>93.556230204810731</v>
      </c>
      <c r="F235">
        <f t="shared" si="144"/>
        <v>115.30892640441623</v>
      </c>
      <c r="G235">
        <f t="shared" si="145"/>
        <v>121.25345236405009</v>
      </c>
      <c r="H235">
        <f t="shared" si="146"/>
        <v>107.50266581343853</v>
      </c>
      <c r="I235">
        <f t="shared" si="147"/>
        <v>104.45273995449281</v>
      </c>
      <c r="K235" t="s">
        <v>1663</v>
      </c>
      <c r="L235">
        <f t="shared" si="148"/>
        <v>0.5648077939627848</v>
      </c>
      <c r="M235">
        <f t="shared" si="139"/>
        <v>9.1452816074051437</v>
      </c>
      <c r="N235">
        <f t="shared" si="139"/>
        <v>9.1574258285146666</v>
      </c>
      <c r="O235">
        <f t="shared" si="139"/>
        <v>11.780817082257636</v>
      </c>
      <c r="P235">
        <f t="shared" si="139"/>
        <v>10.379847897197969</v>
      </c>
      <c r="Q235">
        <f t="shared" si="139"/>
        <v>10.831243117393214</v>
      </c>
      <c r="R235">
        <f t="shared" si="139"/>
        <v>4.4884968092325623</v>
      </c>
      <c r="S235">
        <f t="shared" si="139"/>
        <v>8.3247264950720599</v>
      </c>
    </row>
    <row r="239" spans="1:19" x14ac:dyDescent="0.25">
      <c r="A239" s="7" t="s">
        <v>103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74.821781524697698</v>
      </c>
      <c r="C241">
        <f>$I$166</f>
        <v>7.3507069700552963</v>
      </c>
      <c r="D241">
        <f>$I$230</f>
        <v>115.01498287000696</v>
      </c>
    </row>
    <row r="242" spans="1:4" x14ac:dyDescent="0.25">
      <c r="A242" t="s">
        <v>1802</v>
      </c>
      <c r="B242">
        <f>$H$104</f>
        <v>80.616053259800253</v>
      </c>
      <c r="C242">
        <f>$H$166</f>
        <v>7.6672106551422319</v>
      </c>
      <c r="D242">
        <f>$H$230</f>
        <v>112.06575747755552</v>
      </c>
    </row>
    <row r="243" spans="1:4" x14ac:dyDescent="0.25">
      <c r="A243" t="s">
        <v>1805</v>
      </c>
      <c r="B243">
        <f>$G$104</f>
        <v>69.178508917409729</v>
      </c>
      <c r="C243">
        <f>$G$166</f>
        <v>6.9216360941505144</v>
      </c>
      <c r="D243">
        <f>$G$230</f>
        <v>110.83297100576016</v>
      </c>
    </row>
    <row r="244" spans="1:4" x14ac:dyDescent="0.25">
      <c r="A244" t="s">
        <v>1804</v>
      </c>
      <c r="B244">
        <f>$F$104</f>
        <v>75.304346728015261</v>
      </c>
      <c r="C244">
        <f>$F$166</f>
        <v>6.9567786709635291</v>
      </c>
      <c r="D244">
        <f>$F$230</f>
        <v>111.29338097215908</v>
      </c>
    </row>
    <row r="245" spans="1:4" x14ac:dyDescent="0.25">
      <c r="A245" t="s">
        <v>1803</v>
      </c>
      <c r="B245">
        <f>$E$104</f>
        <v>102.4351081928174</v>
      </c>
      <c r="C245">
        <f>$E$166</f>
        <v>6.8039740638352937</v>
      </c>
      <c r="D245">
        <f>$E$230</f>
        <v>107.5177885871327</v>
      </c>
    </row>
    <row r="246" spans="1:4" x14ac:dyDescent="0.25">
      <c r="A246" t="s">
        <v>1779</v>
      </c>
      <c r="B246">
        <f>$D$104</f>
        <v>87.538369569977192</v>
      </c>
      <c r="C246">
        <f>$D$166</f>
        <v>6.7257567689750948</v>
      </c>
      <c r="D246">
        <f>$D$230</f>
        <v>102.50301211302271</v>
      </c>
    </row>
    <row r="247" spans="1:4" x14ac:dyDescent="0.25">
      <c r="A247" t="s">
        <v>1785</v>
      </c>
      <c r="B247">
        <f>$C$104</f>
        <v>77.356201209716275</v>
      </c>
      <c r="C247">
        <f>$C$166</f>
        <v>7.7777642022440761</v>
      </c>
      <c r="D247">
        <f>$C$230</f>
        <v>110.76600053246294</v>
      </c>
    </row>
    <row r="255" spans="1:4" x14ac:dyDescent="0.25">
      <c r="A255" s="7" t="s">
        <v>108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78.371360912004363</v>
      </c>
      <c r="C257">
        <f>$I$167</f>
        <v>7.3081522247025639</v>
      </c>
      <c r="D257">
        <f>$I$231</f>
        <v>115.27728932415505</v>
      </c>
    </row>
    <row r="258" spans="1:4" x14ac:dyDescent="0.25">
      <c r="A258" t="s">
        <v>1802</v>
      </c>
      <c r="B258">
        <f>$P$104</f>
        <v>77.37702957405061</v>
      </c>
      <c r="C258">
        <f>$H$167</f>
        <v>15.749732184669236</v>
      </c>
      <c r="D258">
        <f>$H$231</f>
        <v>97.789752061624583</v>
      </c>
    </row>
    <row r="259" spans="1:4" x14ac:dyDescent="0.25">
      <c r="A259" t="s">
        <v>1805</v>
      </c>
      <c r="B259">
        <f>$O$104</f>
        <v>73.175024743416699</v>
      </c>
      <c r="C259">
        <f>$G$167</f>
        <v>9.162590344165773</v>
      </c>
      <c r="D259">
        <f>$G$231</f>
        <v>115.6848674470976</v>
      </c>
    </row>
    <row r="260" spans="1:4" x14ac:dyDescent="0.25">
      <c r="A260" t="s">
        <v>1804</v>
      </c>
      <c r="B260">
        <f>$N$104</f>
        <v>73.562417889246419</v>
      </c>
      <c r="C260">
        <f>$F$167</f>
        <v>9.1182475939834848</v>
      </c>
      <c r="D260">
        <f>$F$231</f>
        <v>110.25605410445986</v>
      </c>
    </row>
    <row r="261" spans="1:4" x14ac:dyDescent="0.25">
      <c r="A261" t="s">
        <v>1803</v>
      </c>
      <c r="B261">
        <f>$M$104</f>
        <v>79.338332687644638</v>
      </c>
      <c r="C261">
        <f>$E$167</f>
        <v>8.9997761693582472</v>
      </c>
      <c r="D261">
        <f>$E$231</f>
        <v>112.49483712666904</v>
      </c>
    </row>
    <row r="262" spans="1:4" x14ac:dyDescent="0.25">
      <c r="A262" t="s">
        <v>1779</v>
      </c>
      <c r="B262">
        <f>$L$104</f>
        <v>92.964451522202793</v>
      </c>
      <c r="C262">
        <f>$D$167</f>
        <v>9.2101213184010113</v>
      </c>
      <c r="D262">
        <f>$D$231</f>
        <v>113.00563866152508</v>
      </c>
    </row>
    <row r="263" spans="1:4" x14ac:dyDescent="0.25">
      <c r="A263" t="s">
        <v>1785</v>
      </c>
      <c r="B263">
        <f>$K$104</f>
        <v>114.1761392822573</v>
      </c>
      <c r="C263">
        <f>$C$167</f>
        <v>9.1988661285843545</v>
      </c>
      <c r="D263">
        <f>$C$231</f>
        <v>105.22444995734367</v>
      </c>
    </row>
    <row r="272" spans="1:4" x14ac:dyDescent="0.25">
      <c r="A272" s="7" t="s">
        <v>113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54.080571577243241</v>
      </c>
      <c r="C274">
        <f>I168</f>
        <v>8.1278125308885407</v>
      </c>
      <c r="D274">
        <f>I232</f>
        <v>112.18802032641155</v>
      </c>
    </row>
    <row r="275" spans="1:4" x14ac:dyDescent="0.25">
      <c r="A275" t="s">
        <v>1802</v>
      </c>
      <c r="B275">
        <f>$X$104</f>
        <v>78.903022208159143</v>
      </c>
      <c r="C275">
        <f>H168</f>
        <v>8.4889431504500479</v>
      </c>
      <c r="D275">
        <f>H232</f>
        <v>109.11839785620292</v>
      </c>
    </row>
    <row r="276" spans="1:4" x14ac:dyDescent="0.25">
      <c r="A276" t="s">
        <v>1805</v>
      </c>
      <c r="B276">
        <f>$W$104</f>
        <v>85.242245634636703</v>
      </c>
      <c r="C276">
        <f>G168</f>
        <v>7.3782195068905034</v>
      </c>
      <c r="D276">
        <f>G232</f>
        <v>113.09073693454941</v>
      </c>
    </row>
    <row r="277" spans="1:4" x14ac:dyDescent="0.25">
      <c r="A277" t="s">
        <v>1804</v>
      </c>
      <c r="B277">
        <f>$V$104</f>
        <v>60.387488475932592</v>
      </c>
      <c r="C277">
        <f>F168</f>
        <v>8.3601221502344192</v>
      </c>
      <c r="D277">
        <f>F232</f>
        <v>94.462300032958524</v>
      </c>
    </row>
    <row r="278" spans="1:4" x14ac:dyDescent="0.25">
      <c r="A278" t="s">
        <v>1803</v>
      </c>
      <c r="B278">
        <f>$U$104</f>
        <v>38.353123696161539</v>
      </c>
      <c r="C278">
        <f>E168</f>
        <v>8.2403918152529254</v>
      </c>
      <c r="D278">
        <f>E232</f>
        <v>101.56105788598671</v>
      </c>
    </row>
    <row r="279" spans="1:4" x14ac:dyDescent="0.25">
      <c r="A279" t="s">
        <v>1779</v>
      </c>
      <c r="B279">
        <f>$T$104</f>
        <v>11.548416143825422</v>
      </c>
      <c r="C279">
        <f>D168</f>
        <v>7.7334755463791112</v>
      </c>
      <c r="D279">
        <f>D232</f>
        <v>107.20818426892022</v>
      </c>
    </row>
    <row r="280" spans="1:4" x14ac:dyDescent="0.25">
      <c r="A280" t="s">
        <v>1785</v>
      </c>
      <c r="B280">
        <f>$S$104</f>
        <v>0.91604613349258435</v>
      </c>
      <c r="C280">
        <f>C168</f>
        <v>11.736043278440221</v>
      </c>
      <c r="D280">
        <f>C232</f>
        <v>99.742036775824658</v>
      </c>
    </row>
    <row r="288" spans="1:4" x14ac:dyDescent="0.25">
      <c r="A288" s="7" t="s">
        <v>128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66.472035232803506</v>
      </c>
      <c r="C290">
        <f>I169</f>
        <v>6.8898271233525863</v>
      </c>
      <c r="D290">
        <f>I233</f>
        <v>103.53846466585988</v>
      </c>
    </row>
    <row r="291" spans="1:4" x14ac:dyDescent="0.25">
      <c r="A291" t="s">
        <v>1802</v>
      </c>
      <c r="B291">
        <f>$AF$104</f>
        <v>64.735164849509815</v>
      </c>
      <c r="C291">
        <f>H169</f>
        <v>8.1582141023102022</v>
      </c>
      <c r="D291">
        <f>H233</f>
        <v>111.62100501989285</v>
      </c>
    </row>
    <row r="292" spans="1:4" x14ac:dyDescent="0.25">
      <c r="A292" t="s">
        <v>1805</v>
      </c>
      <c r="B292">
        <f>$AE$104</f>
        <v>67.668553153551102</v>
      </c>
      <c r="C292">
        <f>G169</f>
        <v>8.5654274055407456</v>
      </c>
      <c r="D292">
        <f>G233</f>
        <v>111.00483198273268</v>
      </c>
    </row>
    <row r="293" spans="1:4" x14ac:dyDescent="0.25">
      <c r="A293" t="s">
        <v>1804</v>
      </c>
      <c r="B293">
        <f>$AD$104</f>
        <v>73.021678997287651</v>
      </c>
      <c r="C293">
        <f>F169</f>
        <v>9.2418894962265465</v>
      </c>
      <c r="D293">
        <f>F233</f>
        <v>100.78656598119396</v>
      </c>
    </row>
    <row r="294" spans="1:4" x14ac:dyDescent="0.25">
      <c r="A294" t="s">
        <v>1803</v>
      </c>
      <c r="B294">
        <f>$AC$104</f>
        <v>77.010656298849653</v>
      </c>
      <c r="C294">
        <f>E169</f>
        <v>8.2115680238075246</v>
      </c>
      <c r="D294">
        <f>E233</f>
        <v>99.842056426594809</v>
      </c>
    </row>
    <row r="295" spans="1:4" x14ac:dyDescent="0.25">
      <c r="A295" t="s">
        <v>1779</v>
      </c>
      <c r="B295">
        <f>$AB$104</f>
        <v>60.060805031653423</v>
      </c>
      <c r="C295">
        <f>D169</f>
        <v>8.2970836595057236</v>
      </c>
      <c r="D295">
        <f>D233</f>
        <v>97.888816622991627</v>
      </c>
    </row>
    <row r="296" spans="1:4" x14ac:dyDescent="0.25">
      <c r="A296" t="s">
        <v>1785</v>
      </c>
      <c r="B296">
        <f>$AA$104</f>
        <v>9.7630409412357082</v>
      </c>
      <c r="C296">
        <f>C169</f>
        <v>7.6018184070952302</v>
      </c>
      <c r="D296">
        <f>C233</f>
        <v>98.77691126204472</v>
      </c>
    </row>
    <row r="306" spans="1:4" x14ac:dyDescent="0.25">
      <c r="A306" s="7" t="s">
        <v>1154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52.054034308759093</v>
      </c>
      <c r="C308">
        <f>I170</f>
        <v>7.1075530131277587</v>
      </c>
      <c r="D308">
        <f>I234</f>
        <v>107.01785025504792</v>
      </c>
    </row>
    <row r="309" spans="1:4" x14ac:dyDescent="0.25">
      <c r="A309" t="s">
        <v>1802</v>
      </c>
      <c r="B309">
        <f>AN104</f>
        <v>56.34464888026762</v>
      </c>
      <c r="C309">
        <f>H170</f>
        <v>7.8288329264758181</v>
      </c>
      <c r="D309">
        <f>H234</f>
        <v>109.56365092433823</v>
      </c>
    </row>
    <row r="310" spans="1:4" x14ac:dyDescent="0.25">
      <c r="A310" t="s">
        <v>1805</v>
      </c>
      <c r="B310">
        <f>AM104</f>
        <v>94.99849215010255</v>
      </c>
      <c r="C310">
        <f>G170</f>
        <v>8.4195122160361588</v>
      </c>
      <c r="D310">
        <f>G234</f>
        <v>121.10396364242864</v>
      </c>
    </row>
    <row r="311" spans="1:4" x14ac:dyDescent="0.25">
      <c r="A311" t="s">
        <v>1804</v>
      </c>
      <c r="B311">
        <f>$AL$104</f>
        <v>73.60035973583102</v>
      </c>
      <c r="C311">
        <f>F170</f>
        <v>8.2293389704561992</v>
      </c>
      <c r="D311">
        <f>F234</f>
        <v>101.65265434667567</v>
      </c>
    </row>
    <row r="312" spans="1:4" x14ac:dyDescent="0.25">
      <c r="A312" t="s">
        <v>1803</v>
      </c>
      <c r="B312">
        <f>$AK$104</f>
        <v>56.266440934681889</v>
      </c>
      <c r="C312">
        <f>E170</f>
        <v>8.2876050420543308</v>
      </c>
      <c r="D312">
        <f>E234</f>
        <v>105.91543233892941</v>
      </c>
    </row>
    <row r="313" spans="1:4" x14ac:dyDescent="0.25">
      <c r="A313" t="s">
        <v>1779</v>
      </c>
      <c r="B313">
        <f>$AJ$104</f>
        <v>30.382572257058612</v>
      </c>
      <c r="C313">
        <f>D170</f>
        <v>8.5950233072876241</v>
      </c>
      <c r="D313">
        <f>D234</f>
        <v>113.6002175653221</v>
      </c>
    </row>
    <row r="314" spans="1:4" x14ac:dyDescent="0.25">
      <c r="A314" t="s">
        <v>1785</v>
      </c>
      <c r="B314">
        <f>$AI$104</f>
        <v>10.694812389664953</v>
      </c>
      <c r="C314">
        <f>C170</f>
        <v>7.5281633239272976</v>
      </c>
      <c r="D314">
        <f>C234</f>
        <v>110.59972524779607</v>
      </c>
    </row>
    <row r="324" spans="1:4" x14ac:dyDescent="0.25">
      <c r="A324" s="7" t="s">
        <v>1250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87.423220642086406</v>
      </c>
      <c r="C326">
        <f>I171</f>
        <v>6.953863516916452</v>
      </c>
      <c r="D326">
        <f>I235</f>
        <v>104.45273995449281</v>
      </c>
    </row>
    <row r="327" spans="1:4" x14ac:dyDescent="0.25">
      <c r="A327" t="s">
        <v>1802</v>
      </c>
      <c r="B327">
        <f>AV104</f>
        <v>94.821618925739145</v>
      </c>
      <c r="C327">
        <f>H171</f>
        <v>7.4619120229727818</v>
      </c>
      <c r="D327">
        <f>H235</f>
        <v>107.50266581343853</v>
      </c>
    </row>
    <row r="328" spans="1:4" x14ac:dyDescent="0.25">
      <c r="A328" t="s">
        <v>1805</v>
      </c>
      <c r="B328">
        <f>AU104</f>
        <v>130.45641702196622</v>
      </c>
      <c r="C328">
        <f>G171</f>
        <v>6.9113577473750096</v>
      </c>
      <c r="D328">
        <f>G235</f>
        <v>121.25345236405009</v>
      </c>
    </row>
    <row r="329" spans="1:4" x14ac:dyDescent="0.25">
      <c r="A329" t="s">
        <v>1804</v>
      </c>
      <c r="B329">
        <f>AT104</f>
        <v>82.297800846254901</v>
      </c>
      <c r="C329">
        <f>F171</f>
        <v>6.9570186835409187</v>
      </c>
      <c r="D329">
        <f>F235</f>
        <v>115.30892640441623</v>
      </c>
    </row>
    <row r="330" spans="1:4" x14ac:dyDescent="0.25">
      <c r="A330" t="s">
        <v>1803</v>
      </c>
      <c r="B330">
        <f>AS104</f>
        <v>50.310189714446885</v>
      </c>
      <c r="C330">
        <f>E171</f>
        <v>6.5815429592883801</v>
      </c>
      <c r="D330">
        <f>E235</f>
        <v>93.556230204810731</v>
      </c>
    </row>
    <row r="331" spans="1:4" x14ac:dyDescent="0.25">
      <c r="A331" t="s">
        <v>1779</v>
      </c>
      <c r="B331">
        <f>AR104</f>
        <v>29.536299392271918</v>
      </c>
      <c r="C331">
        <f>D171</f>
        <v>6.0439362730095576</v>
      </c>
      <c r="D331">
        <f>D235</f>
        <v>112.7651879502002</v>
      </c>
    </row>
    <row r="332" spans="1:4" x14ac:dyDescent="0.25">
      <c r="A332" t="s">
        <v>1785</v>
      </c>
      <c r="B332">
        <f>$AQ$104</f>
        <v>17.800883825600536</v>
      </c>
      <c r="C332">
        <f>C171</f>
        <v>7.1240400187785076</v>
      </c>
      <c r="D332">
        <f>C235</f>
        <v>98.185867768851594</v>
      </c>
    </row>
  </sheetData>
  <mergeCells count="20">
    <mergeCell ref="C119:I119"/>
    <mergeCell ref="C12:I12"/>
    <mergeCell ref="C13:I13"/>
    <mergeCell ref="C14:I14"/>
    <mergeCell ref="C15:I15"/>
    <mergeCell ref="C16:I16"/>
    <mergeCell ref="C17:I17"/>
    <mergeCell ref="C114:I114"/>
    <mergeCell ref="C115:I115"/>
    <mergeCell ref="C116:I116"/>
    <mergeCell ref="C117:I117"/>
    <mergeCell ref="C118:I118"/>
    <mergeCell ref="B183:D183"/>
    <mergeCell ref="B120:D120"/>
    <mergeCell ref="C177:I177"/>
    <mergeCell ref="C178:I178"/>
    <mergeCell ref="C179:I179"/>
    <mergeCell ref="C180:I180"/>
    <mergeCell ref="C181:I181"/>
    <mergeCell ref="C182:I18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W332"/>
  <sheetViews>
    <sheetView topLeftCell="A94" workbookViewId="0">
      <selection activeCell="A108" sqref="A108:B110"/>
    </sheetView>
  </sheetViews>
  <sheetFormatPr defaultRowHeight="15" x14ac:dyDescent="0.25"/>
  <cols>
    <col min="2" max="2" width="9.7109375" bestFit="1" customWidth="1"/>
    <col min="9" max="9" width="10.28515625" customWidth="1"/>
    <col min="10" max="10" width="15.5703125" customWidth="1"/>
  </cols>
  <sheetData>
    <row r="1" spans="1:12" x14ac:dyDescent="0.25">
      <c r="A1" s="7" t="s">
        <v>1677</v>
      </c>
      <c r="I1" s="7" t="s">
        <v>1678</v>
      </c>
      <c r="J1" t="s">
        <v>1901</v>
      </c>
      <c r="K1" s="7" t="s">
        <v>1679</v>
      </c>
      <c r="L1" t="s">
        <v>1911</v>
      </c>
    </row>
    <row r="2" spans="1:12" x14ac:dyDescent="0.25">
      <c r="A2" s="7" t="s">
        <v>1680</v>
      </c>
      <c r="J2" t="s">
        <v>1902</v>
      </c>
      <c r="L2" t="s">
        <v>1904</v>
      </c>
    </row>
    <row r="3" spans="1:12" x14ac:dyDescent="0.25">
      <c r="A3" s="53" t="s">
        <v>1681</v>
      </c>
      <c r="B3" s="17">
        <v>42206</v>
      </c>
      <c r="J3" t="s">
        <v>1903</v>
      </c>
      <c r="L3" t="s">
        <v>1912</v>
      </c>
    </row>
    <row r="4" spans="1:12" x14ac:dyDescent="0.25">
      <c r="A4" s="7" t="s">
        <v>1682</v>
      </c>
      <c r="B4" s="17">
        <v>42193</v>
      </c>
      <c r="I4" s="7" t="s">
        <v>1683</v>
      </c>
      <c r="J4" t="s">
        <v>2270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1285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1301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131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136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141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146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39</v>
      </c>
      <c r="C23">
        <v>20</v>
      </c>
      <c r="D23" t="s">
        <v>1285</v>
      </c>
      <c r="E23">
        <v>35180</v>
      </c>
      <c r="F23" t="s">
        <v>1286</v>
      </c>
      <c r="G23" t="s">
        <v>1287</v>
      </c>
      <c r="H23">
        <v>302.40789999999998</v>
      </c>
      <c r="I23">
        <v>60.48</v>
      </c>
    </row>
    <row r="24" spans="1:9" x14ac:dyDescent="0.25">
      <c r="A24" t="s">
        <v>1255</v>
      </c>
      <c r="B24" t="s">
        <v>59</v>
      </c>
      <c r="C24">
        <v>19.899999999999999</v>
      </c>
      <c r="D24" t="s">
        <v>1301</v>
      </c>
      <c r="E24">
        <v>32572</v>
      </c>
      <c r="F24" t="s">
        <v>1302</v>
      </c>
      <c r="G24" t="s">
        <v>1303</v>
      </c>
      <c r="H24">
        <v>300.39999999999998</v>
      </c>
      <c r="I24">
        <v>60.07</v>
      </c>
    </row>
    <row r="25" spans="1:9" x14ac:dyDescent="0.25">
      <c r="A25" t="s">
        <v>1</v>
      </c>
      <c r="B25" t="s">
        <v>129</v>
      </c>
      <c r="C25">
        <v>20</v>
      </c>
      <c r="D25" t="s">
        <v>131</v>
      </c>
      <c r="E25">
        <v>20152</v>
      </c>
      <c r="F25" t="s">
        <v>132</v>
      </c>
      <c r="G25" t="s">
        <v>133</v>
      </c>
      <c r="H25">
        <v>108.14</v>
      </c>
      <c r="I25">
        <v>21.6</v>
      </c>
    </row>
    <row r="26" spans="1:9" x14ac:dyDescent="0.25">
      <c r="A26" t="s">
        <v>1</v>
      </c>
      <c r="B26" t="s">
        <v>134</v>
      </c>
      <c r="C26">
        <v>20</v>
      </c>
      <c r="D26" t="s">
        <v>136</v>
      </c>
      <c r="E26">
        <v>24238</v>
      </c>
      <c r="F26" t="s">
        <v>137</v>
      </c>
      <c r="G26" t="s">
        <v>138</v>
      </c>
      <c r="H26">
        <v>346.36</v>
      </c>
      <c r="I26">
        <v>69.27</v>
      </c>
    </row>
    <row r="27" spans="1:9" x14ac:dyDescent="0.25">
      <c r="A27" t="s">
        <v>1</v>
      </c>
      <c r="B27" t="s">
        <v>139</v>
      </c>
      <c r="C27">
        <v>20</v>
      </c>
      <c r="D27" t="s">
        <v>141</v>
      </c>
      <c r="E27">
        <v>22325</v>
      </c>
      <c r="F27" t="s">
        <v>142</v>
      </c>
      <c r="G27" t="s">
        <v>143</v>
      </c>
      <c r="H27">
        <v>317.5949</v>
      </c>
      <c r="I27">
        <v>63.51</v>
      </c>
    </row>
    <row r="28" spans="1:9" x14ac:dyDescent="0.25">
      <c r="A28" t="s">
        <v>1</v>
      </c>
      <c r="B28" t="s">
        <v>144</v>
      </c>
      <c r="C28">
        <v>20</v>
      </c>
      <c r="D28" t="s">
        <v>146</v>
      </c>
      <c r="E28">
        <v>47387</v>
      </c>
      <c r="F28" t="s">
        <v>147</v>
      </c>
      <c r="G28" t="s">
        <v>148</v>
      </c>
      <c r="H28">
        <v>702.59</v>
      </c>
      <c r="I28">
        <v>140.5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1901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1910</v>
      </c>
    </row>
    <row r="36" spans="1:49" x14ac:dyDescent="0.25">
      <c r="A36" t="s">
        <v>1709</v>
      </c>
      <c r="B36" s="38">
        <v>42207.425312500003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12</v>
      </c>
      <c r="C40">
        <v>15</v>
      </c>
      <c r="D40">
        <v>10</v>
      </c>
      <c r="E40">
        <v>13</v>
      </c>
      <c r="F40">
        <v>15</v>
      </c>
      <c r="G40">
        <v>16</v>
      </c>
      <c r="H40">
        <v>14</v>
      </c>
      <c r="I40">
        <v>16</v>
      </c>
      <c r="J40">
        <v>9</v>
      </c>
      <c r="K40">
        <v>13</v>
      </c>
      <c r="L40">
        <v>14</v>
      </c>
      <c r="M40">
        <v>15</v>
      </c>
      <c r="N40">
        <v>13</v>
      </c>
      <c r="O40">
        <v>15</v>
      </c>
      <c r="P40">
        <v>15</v>
      </c>
      <c r="Q40">
        <v>15</v>
      </c>
      <c r="R40">
        <v>11</v>
      </c>
      <c r="S40">
        <v>16</v>
      </c>
      <c r="T40">
        <v>15</v>
      </c>
      <c r="U40">
        <v>13</v>
      </c>
      <c r="V40">
        <v>15</v>
      </c>
      <c r="W40">
        <v>14</v>
      </c>
      <c r="X40">
        <v>10</v>
      </c>
      <c r="Y40">
        <v>16</v>
      </c>
      <c r="Z40">
        <v>14</v>
      </c>
      <c r="AA40">
        <v>15</v>
      </c>
      <c r="AB40">
        <v>15</v>
      </c>
      <c r="AC40">
        <v>14</v>
      </c>
      <c r="AD40">
        <v>15</v>
      </c>
      <c r="AE40">
        <v>15</v>
      </c>
      <c r="AF40">
        <v>16</v>
      </c>
      <c r="AG40">
        <v>16</v>
      </c>
      <c r="AH40">
        <v>14</v>
      </c>
      <c r="AI40">
        <v>14</v>
      </c>
      <c r="AJ40">
        <v>16</v>
      </c>
      <c r="AK40">
        <v>16</v>
      </c>
      <c r="AL40">
        <v>13</v>
      </c>
      <c r="AM40">
        <v>13</v>
      </c>
      <c r="AN40">
        <v>10</v>
      </c>
      <c r="AO40">
        <v>15</v>
      </c>
      <c r="AP40">
        <v>14</v>
      </c>
      <c r="AQ40">
        <v>13</v>
      </c>
      <c r="AR40">
        <v>12</v>
      </c>
      <c r="AS40">
        <v>12</v>
      </c>
      <c r="AT40">
        <v>9</v>
      </c>
      <c r="AU40">
        <v>11</v>
      </c>
      <c r="AV40">
        <v>12</v>
      </c>
      <c r="AW40">
        <v>14</v>
      </c>
    </row>
    <row r="41" spans="1:49" x14ac:dyDescent="0.25">
      <c r="A41" t="s">
        <v>1764</v>
      </c>
      <c r="B41">
        <v>32.551000000000002</v>
      </c>
      <c r="C41">
        <v>44.765000000000001</v>
      </c>
      <c r="D41">
        <v>29.504999999999999</v>
      </c>
      <c r="E41">
        <v>43.255000000000003</v>
      </c>
      <c r="F41">
        <v>49.264000000000003</v>
      </c>
      <c r="G41">
        <v>48.088999999999999</v>
      </c>
      <c r="H41">
        <v>46.8</v>
      </c>
      <c r="I41">
        <v>51.165999999999997</v>
      </c>
      <c r="J41">
        <v>32.131</v>
      </c>
      <c r="K41">
        <v>37.006</v>
      </c>
      <c r="L41">
        <v>104.41</v>
      </c>
      <c r="M41">
        <v>47.731999999999999</v>
      </c>
      <c r="N41">
        <v>114.491</v>
      </c>
      <c r="O41">
        <v>115.34699999999999</v>
      </c>
      <c r="P41">
        <v>110.197</v>
      </c>
      <c r="Q41">
        <v>60.563000000000002</v>
      </c>
      <c r="R41">
        <v>45.037999999999997</v>
      </c>
      <c r="S41">
        <v>92.426000000000002</v>
      </c>
      <c r="T41">
        <v>47.009</v>
      </c>
      <c r="U41">
        <v>84.537999999999997</v>
      </c>
      <c r="V41">
        <v>57.598999999999997</v>
      </c>
      <c r="W41">
        <v>52.911999999999999</v>
      </c>
      <c r="X41">
        <v>82.602999999999994</v>
      </c>
      <c r="Y41">
        <v>55.436</v>
      </c>
      <c r="Z41">
        <v>70.558000000000007</v>
      </c>
      <c r="AA41">
        <v>55.076999999999998</v>
      </c>
      <c r="AB41">
        <v>93.727999999999994</v>
      </c>
      <c r="AC41">
        <v>56.8</v>
      </c>
      <c r="AD41">
        <v>63.728000000000002</v>
      </c>
      <c r="AE41">
        <v>51.912999999999997</v>
      </c>
      <c r="AF41">
        <v>82.468999999999994</v>
      </c>
      <c r="AG41">
        <v>50.771000000000001</v>
      </c>
      <c r="AH41">
        <v>53.305999999999997</v>
      </c>
      <c r="AI41">
        <v>59.064999999999998</v>
      </c>
      <c r="AJ41">
        <v>104.018</v>
      </c>
      <c r="AK41">
        <v>52.561</v>
      </c>
      <c r="AL41">
        <v>45.252000000000002</v>
      </c>
      <c r="AM41">
        <v>68.179000000000002</v>
      </c>
      <c r="AN41">
        <v>43.17</v>
      </c>
      <c r="AO41">
        <v>41.728999999999999</v>
      </c>
      <c r="AP41">
        <v>46.610999999999997</v>
      </c>
      <c r="AQ41">
        <v>45.841000000000001</v>
      </c>
      <c r="AR41">
        <v>63.08</v>
      </c>
      <c r="AS41">
        <v>54.247999999999998</v>
      </c>
      <c r="AT41">
        <v>49.707000000000001</v>
      </c>
      <c r="AU41">
        <v>26.219000000000001</v>
      </c>
      <c r="AV41">
        <v>39.049999999999997</v>
      </c>
      <c r="AW41">
        <v>35.058999999999997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1905</v>
      </c>
    </row>
    <row r="44" spans="1:49" x14ac:dyDescent="0.25">
      <c r="A44" t="s">
        <v>1709</v>
      </c>
      <c r="B44" s="38">
        <v>42207.425324074073</v>
      </c>
    </row>
    <row r="45" spans="1:49" x14ac:dyDescent="0.25">
      <c r="A45" t="s">
        <v>1710</v>
      </c>
      <c r="B45">
        <v>2400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11</v>
      </c>
      <c r="C48">
        <v>13</v>
      </c>
      <c r="D48">
        <v>8</v>
      </c>
      <c r="E48">
        <v>11</v>
      </c>
      <c r="F48">
        <v>14</v>
      </c>
      <c r="G48">
        <v>16</v>
      </c>
      <c r="H48">
        <v>14</v>
      </c>
      <c r="I48">
        <v>16</v>
      </c>
      <c r="J48">
        <v>7</v>
      </c>
      <c r="K48">
        <v>1</v>
      </c>
      <c r="L48">
        <v>13</v>
      </c>
      <c r="M48">
        <v>11</v>
      </c>
      <c r="N48">
        <v>13</v>
      </c>
      <c r="O48">
        <v>15</v>
      </c>
      <c r="P48">
        <v>15</v>
      </c>
      <c r="Q48">
        <v>14</v>
      </c>
      <c r="R48">
        <v>11</v>
      </c>
      <c r="S48">
        <v>16</v>
      </c>
      <c r="T48">
        <v>11</v>
      </c>
      <c r="U48">
        <v>11</v>
      </c>
      <c r="V48">
        <v>14</v>
      </c>
      <c r="W48">
        <v>13</v>
      </c>
      <c r="X48">
        <v>10</v>
      </c>
      <c r="Y48">
        <v>16</v>
      </c>
      <c r="Z48">
        <v>14</v>
      </c>
      <c r="AA48">
        <v>0</v>
      </c>
      <c r="AB48">
        <v>7</v>
      </c>
      <c r="AC48">
        <v>10</v>
      </c>
      <c r="AD48">
        <v>15</v>
      </c>
      <c r="AE48">
        <v>13</v>
      </c>
      <c r="AF48">
        <v>15</v>
      </c>
      <c r="AG48">
        <v>16</v>
      </c>
      <c r="AH48">
        <v>14</v>
      </c>
      <c r="AI48">
        <v>0</v>
      </c>
      <c r="AJ48">
        <v>9</v>
      </c>
      <c r="AK48">
        <v>14</v>
      </c>
      <c r="AL48">
        <v>12</v>
      </c>
      <c r="AM48">
        <v>13</v>
      </c>
      <c r="AN48">
        <v>8</v>
      </c>
      <c r="AO48">
        <v>13</v>
      </c>
      <c r="AP48">
        <v>0</v>
      </c>
      <c r="AQ48">
        <v>0</v>
      </c>
      <c r="AR48">
        <v>0</v>
      </c>
      <c r="AS48">
        <v>0</v>
      </c>
      <c r="AT48">
        <v>6</v>
      </c>
      <c r="AU48">
        <v>11</v>
      </c>
      <c r="AV48">
        <v>12</v>
      </c>
      <c r="AW48">
        <v>14</v>
      </c>
    </row>
    <row r="49" spans="1:49" x14ac:dyDescent="0.25">
      <c r="A49" t="s">
        <v>1764</v>
      </c>
      <c r="B49">
        <v>33.601999999999997</v>
      </c>
      <c r="C49">
        <v>55.226999999999997</v>
      </c>
      <c r="D49">
        <v>24.363</v>
      </c>
      <c r="E49">
        <v>51.110999999999997</v>
      </c>
      <c r="F49">
        <v>48.261000000000003</v>
      </c>
      <c r="G49">
        <v>42.198</v>
      </c>
      <c r="H49">
        <v>46.868000000000002</v>
      </c>
      <c r="I49">
        <v>48.997999999999998</v>
      </c>
      <c r="J49">
        <v>16.221</v>
      </c>
      <c r="K49">
        <v>6.85</v>
      </c>
      <c r="L49">
        <v>72.680999999999997</v>
      </c>
      <c r="M49">
        <v>40.594999999999999</v>
      </c>
      <c r="N49">
        <v>63.215000000000003</v>
      </c>
      <c r="O49">
        <v>77.677999999999997</v>
      </c>
      <c r="P49">
        <v>60.997999999999998</v>
      </c>
      <c r="Q49">
        <v>37.765999999999998</v>
      </c>
      <c r="R49">
        <v>28.393000000000001</v>
      </c>
      <c r="S49">
        <v>53.832999999999998</v>
      </c>
      <c r="T49">
        <v>44.468000000000004</v>
      </c>
      <c r="U49">
        <v>58.667999999999999</v>
      </c>
      <c r="V49">
        <v>46.22</v>
      </c>
      <c r="W49">
        <v>54.232999999999997</v>
      </c>
      <c r="X49">
        <v>55.45</v>
      </c>
      <c r="Y49">
        <v>32.412999999999997</v>
      </c>
      <c r="Z49">
        <v>132.68199999999999</v>
      </c>
      <c r="AA49">
        <v>0</v>
      </c>
      <c r="AB49">
        <v>10.054</v>
      </c>
      <c r="AC49">
        <v>39.633000000000003</v>
      </c>
      <c r="AD49">
        <v>37.590000000000003</v>
      </c>
      <c r="AE49">
        <v>31.257999999999999</v>
      </c>
      <c r="AF49">
        <v>45.523000000000003</v>
      </c>
      <c r="AG49">
        <v>26.510999999999999</v>
      </c>
      <c r="AH49">
        <v>67.695999999999998</v>
      </c>
      <c r="AI49">
        <v>0</v>
      </c>
      <c r="AJ49">
        <v>16.283000000000001</v>
      </c>
      <c r="AK49">
        <v>26.738</v>
      </c>
      <c r="AL49">
        <v>27.396000000000001</v>
      </c>
      <c r="AM49">
        <v>46.819000000000003</v>
      </c>
      <c r="AN49">
        <v>31.452999999999999</v>
      </c>
      <c r="AO49">
        <v>31.983000000000001</v>
      </c>
      <c r="AP49">
        <v>0</v>
      </c>
      <c r="AQ49">
        <v>0</v>
      </c>
      <c r="AR49">
        <v>0</v>
      </c>
      <c r="AS49">
        <v>0</v>
      </c>
      <c r="AT49">
        <v>17.079000000000001</v>
      </c>
      <c r="AU49">
        <v>17.254999999999999</v>
      </c>
      <c r="AV49">
        <v>30.375</v>
      </c>
      <c r="AW49">
        <v>31.411000000000001</v>
      </c>
    </row>
    <row r="51" spans="1:49" x14ac:dyDescent="0.25">
      <c r="A51" s="7" t="s">
        <v>1902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1906</v>
      </c>
    </row>
    <row r="54" spans="1:49" x14ac:dyDescent="0.25">
      <c r="A54" t="s">
        <v>1709</v>
      </c>
      <c r="B54" s="38">
        <v>42207.425324074073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15</v>
      </c>
      <c r="E58">
        <v>16</v>
      </c>
      <c r="F58">
        <v>15</v>
      </c>
      <c r="G58">
        <v>14</v>
      </c>
      <c r="H58">
        <v>15</v>
      </c>
      <c r="I58">
        <v>14</v>
      </c>
      <c r="J58">
        <v>16</v>
      </c>
      <c r="K58">
        <v>15</v>
      </c>
      <c r="L58">
        <v>14</v>
      </c>
      <c r="M58">
        <v>14</v>
      </c>
      <c r="N58">
        <v>13</v>
      </c>
      <c r="O58">
        <v>14</v>
      </c>
      <c r="P58">
        <v>15</v>
      </c>
      <c r="Q58">
        <v>16</v>
      </c>
      <c r="R58">
        <v>15</v>
      </c>
      <c r="S58">
        <v>16</v>
      </c>
      <c r="T58">
        <v>15</v>
      </c>
      <c r="U58">
        <v>15</v>
      </c>
      <c r="V58">
        <v>16</v>
      </c>
      <c r="W58">
        <v>13</v>
      </c>
      <c r="X58">
        <v>11</v>
      </c>
      <c r="Y58">
        <v>15</v>
      </c>
      <c r="Z58">
        <v>16</v>
      </c>
      <c r="AA58">
        <v>16</v>
      </c>
      <c r="AB58">
        <v>16</v>
      </c>
      <c r="AC58">
        <v>16</v>
      </c>
      <c r="AD58">
        <v>15</v>
      </c>
      <c r="AE58">
        <v>15</v>
      </c>
      <c r="AF58">
        <v>12</v>
      </c>
      <c r="AG58">
        <v>14</v>
      </c>
      <c r="AH58">
        <v>15</v>
      </c>
      <c r="AI58">
        <v>16</v>
      </c>
      <c r="AJ58">
        <v>16</v>
      </c>
      <c r="AK58">
        <v>15</v>
      </c>
      <c r="AL58">
        <v>16</v>
      </c>
      <c r="AM58">
        <v>15</v>
      </c>
      <c r="AN58">
        <v>15</v>
      </c>
      <c r="AO58">
        <v>15</v>
      </c>
      <c r="AP58">
        <v>15</v>
      </c>
      <c r="AQ58">
        <v>12</v>
      </c>
      <c r="AR58">
        <v>14</v>
      </c>
      <c r="AS58">
        <v>13</v>
      </c>
      <c r="AT58">
        <v>15</v>
      </c>
      <c r="AU58">
        <v>15</v>
      </c>
      <c r="AV58">
        <v>12</v>
      </c>
      <c r="AW58">
        <v>13</v>
      </c>
    </row>
    <row r="59" spans="1:49" x14ac:dyDescent="0.25">
      <c r="A59" t="s">
        <v>1764</v>
      </c>
      <c r="B59">
        <v>57.97</v>
      </c>
      <c r="C59">
        <v>65.314999999999998</v>
      </c>
      <c r="D59">
        <v>65.427999999999997</v>
      </c>
      <c r="E59">
        <v>73.316000000000003</v>
      </c>
      <c r="F59">
        <v>94.563999999999993</v>
      </c>
      <c r="G59">
        <v>102.431</v>
      </c>
      <c r="H59">
        <v>44.262999999999998</v>
      </c>
      <c r="I59">
        <v>37.524000000000001</v>
      </c>
      <c r="J59">
        <v>59.168999999999997</v>
      </c>
      <c r="K59">
        <v>73.441000000000003</v>
      </c>
      <c r="L59">
        <v>61.750999999999998</v>
      </c>
      <c r="M59">
        <v>56.173000000000002</v>
      </c>
      <c r="N59">
        <v>77.075999999999993</v>
      </c>
      <c r="O59">
        <v>64.855000000000004</v>
      </c>
      <c r="P59">
        <v>55.82</v>
      </c>
      <c r="Q59">
        <v>31.271000000000001</v>
      </c>
      <c r="R59">
        <v>69.924000000000007</v>
      </c>
      <c r="S59">
        <v>76.453999999999994</v>
      </c>
      <c r="T59">
        <v>81.150999999999996</v>
      </c>
      <c r="U59">
        <v>66.974999999999994</v>
      </c>
      <c r="V59">
        <v>74.546999999999997</v>
      </c>
      <c r="W59">
        <v>53.503</v>
      </c>
      <c r="X59">
        <v>62.085000000000001</v>
      </c>
      <c r="Y59">
        <v>56.808</v>
      </c>
      <c r="Z59">
        <v>44.655000000000001</v>
      </c>
      <c r="AA59">
        <v>49.365000000000002</v>
      </c>
      <c r="AB59">
        <v>75.381</v>
      </c>
      <c r="AC59">
        <v>77.034000000000006</v>
      </c>
      <c r="AD59">
        <v>70.144000000000005</v>
      </c>
      <c r="AE59">
        <v>66.974999999999994</v>
      </c>
      <c r="AF59">
        <v>38.396999999999998</v>
      </c>
      <c r="AG59">
        <v>71.442999999999998</v>
      </c>
      <c r="AH59">
        <v>63.418999999999997</v>
      </c>
      <c r="AI59">
        <v>66.180000000000007</v>
      </c>
      <c r="AJ59">
        <v>89.555000000000007</v>
      </c>
      <c r="AK59">
        <v>75.787000000000006</v>
      </c>
      <c r="AL59">
        <v>65.239999999999995</v>
      </c>
      <c r="AM59">
        <v>70.061999999999998</v>
      </c>
      <c r="AN59">
        <v>75.046999999999997</v>
      </c>
      <c r="AO59">
        <v>46.406999999999996</v>
      </c>
      <c r="AP59">
        <v>55.795000000000002</v>
      </c>
      <c r="AQ59">
        <v>59.779000000000003</v>
      </c>
      <c r="AR59">
        <v>65.061999999999998</v>
      </c>
      <c r="AS59">
        <v>70.718999999999994</v>
      </c>
      <c r="AT59">
        <v>64.781000000000006</v>
      </c>
      <c r="AU59">
        <v>41.344000000000001</v>
      </c>
      <c r="AV59">
        <v>29.332000000000001</v>
      </c>
      <c r="AW59">
        <v>35.829000000000001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1907</v>
      </c>
    </row>
    <row r="62" spans="1:49" x14ac:dyDescent="0.25">
      <c r="A62" t="s">
        <v>1709</v>
      </c>
      <c r="B62">
        <v>42207.425335648149</v>
      </c>
    </row>
    <row r="63" spans="1:49" x14ac:dyDescent="0.25">
      <c r="A63" t="s">
        <v>1710</v>
      </c>
      <c r="B63">
        <v>2401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15</v>
      </c>
      <c r="C66">
        <v>14</v>
      </c>
      <c r="D66">
        <v>15</v>
      </c>
      <c r="E66">
        <v>16</v>
      </c>
      <c r="F66">
        <v>15</v>
      </c>
      <c r="G66">
        <v>14</v>
      </c>
      <c r="H66">
        <v>15</v>
      </c>
      <c r="I66">
        <v>13</v>
      </c>
      <c r="J66">
        <v>12</v>
      </c>
      <c r="K66">
        <v>1</v>
      </c>
      <c r="L66">
        <v>11</v>
      </c>
      <c r="M66">
        <v>12</v>
      </c>
      <c r="N66">
        <v>13</v>
      </c>
      <c r="O66">
        <v>14</v>
      </c>
      <c r="P66">
        <v>15</v>
      </c>
      <c r="Q66">
        <v>13</v>
      </c>
      <c r="R66">
        <v>14</v>
      </c>
      <c r="S66">
        <v>15</v>
      </c>
      <c r="T66">
        <v>15</v>
      </c>
      <c r="U66">
        <v>15</v>
      </c>
      <c r="V66">
        <v>16</v>
      </c>
      <c r="W66">
        <v>13</v>
      </c>
      <c r="X66">
        <v>10</v>
      </c>
      <c r="Y66">
        <v>13</v>
      </c>
      <c r="Z66">
        <v>16</v>
      </c>
      <c r="AA66">
        <v>0</v>
      </c>
      <c r="AB66">
        <v>7</v>
      </c>
      <c r="AC66">
        <v>13</v>
      </c>
      <c r="AD66">
        <v>15</v>
      </c>
      <c r="AE66">
        <v>15</v>
      </c>
      <c r="AF66">
        <v>11</v>
      </c>
      <c r="AG66">
        <v>14</v>
      </c>
      <c r="AH66">
        <v>16</v>
      </c>
      <c r="AI66">
        <v>0</v>
      </c>
      <c r="AJ66">
        <v>6</v>
      </c>
      <c r="AK66">
        <v>14</v>
      </c>
      <c r="AL66">
        <v>16</v>
      </c>
      <c r="AM66">
        <v>15</v>
      </c>
      <c r="AN66">
        <v>15</v>
      </c>
      <c r="AO66">
        <v>15</v>
      </c>
      <c r="AP66">
        <v>0</v>
      </c>
      <c r="AQ66">
        <v>0</v>
      </c>
      <c r="AR66">
        <v>0</v>
      </c>
      <c r="AS66">
        <v>2</v>
      </c>
      <c r="AT66">
        <v>10</v>
      </c>
      <c r="AU66">
        <v>14</v>
      </c>
      <c r="AV66">
        <v>11</v>
      </c>
      <c r="AW66">
        <v>13</v>
      </c>
    </row>
    <row r="67" spans="1:49" x14ac:dyDescent="0.25">
      <c r="A67" t="s">
        <v>1764</v>
      </c>
      <c r="B67">
        <v>52.134999999999998</v>
      </c>
      <c r="C67">
        <v>19.465</v>
      </c>
      <c r="D67">
        <v>56.02</v>
      </c>
      <c r="E67">
        <v>65.316999999999993</v>
      </c>
      <c r="F67">
        <v>82.92</v>
      </c>
      <c r="G67">
        <v>106.96599999999999</v>
      </c>
      <c r="H67">
        <v>39.182000000000002</v>
      </c>
      <c r="I67">
        <v>36.667000000000002</v>
      </c>
      <c r="J67">
        <v>25.137</v>
      </c>
      <c r="K67">
        <v>39.158999999999999</v>
      </c>
      <c r="L67">
        <v>44.424999999999997</v>
      </c>
      <c r="M67">
        <v>40.883000000000003</v>
      </c>
      <c r="N67">
        <v>51.235999999999997</v>
      </c>
      <c r="O67">
        <v>49.353000000000002</v>
      </c>
      <c r="P67">
        <v>45.387999999999998</v>
      </c>
      <c r="Q67">
        <v>23.433</v>
      </c>
      <c r="R67">
        <v>28.103000000000002</v>
      </c>
      <c r="S67">
        <v>45.122999999999998</v>
      </c>
      <c r="T67">
        <v>63.173999999999999</v>
      </c>
      <c r="U67">
        <v>43.832999999999998</v>
      </c>
      <c r="V67">
        <v>50.820999999999998</v>
      </c>
      <c r="W67">
        <v>47.027999999999999</v>
      </c>
      <c r="X67">
        <v>45.595999999999997</v>
      </c>
      <c r="Y67">
        <v>44.500999999999998</v>
      </c>
      <c r="Z67">
        <v>78.224999999999994</v>
      </c>
      <c r="AA67">
        <v>0</v>
      </c>
      <c r="AB67">
        <v>8.8640000000000008</v>
      </c>
      <c r="AC67">
        <v>38.469000000000001</v>
      </c>
      <c r="AD67">
        <v>42.360999999999997</v>
      </c>
      <c r="AE67">
        <v>42.676000000000002</v>
      </c>
      <c r="AF67">
        <v>28.361000000000001</v>
      </c>
      <c r="AG67">
        <v>44.942</v>
      </c>
      <c r="AH67">
        <v>88.382999999999996</v>
      </c>
      <c r="AI67">
        <v>0</v>
      </c>
      <c r="AJ67">
        <v>8.6880000000000006</v>
      </c>
      <c r="AK67">
        <v>26.971</v>
      </c>
      <c r="AL67">
        <v>37.698</v>
      </c>
      <c r="AM67">
        <v>72.742999999999995</v>
      </c>
      <c r="AN67">
        <v>54.097000000000001</v>
      </c>
      <c r="AO67">
        <v>38.536000000000001</v>
      </c>
      <c r="AP67">
        <v>0</v>
      </c>
      <c r="AQ67">
        <v>0</v>
      </c>
      <c r="AR67">
        <v>0</v>
      </c>
      <c r="AS67">
        <v>8.1470000000000002</v>
      </c>
      <c r="AT67">
        <v>30.23</v>
      </c>
      <c r="AU67">
        <v>30.286999999999999</v>
      </c>
      <c r="AV67">
        <v>26.013999999999999</v>
      </c>
      <c r="AW67">
        <v>31.823</v>
      </c>
    </row>
    <row r="69" spans="1:49" x14ac:dyDescent="0.25">
      <c r="A69" s="7" t="s">
        <v>1903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1908</v>
      </c>
    </row>
    <row r="72" spans="1:49" x14ac:dyDescent="0.25">
      <c r="A72" t="s">
        <v>1709</v>
      </c>
      <c r="B72">
        <v>42207.425335648149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13</v>
      </c>
      <c r="C76">
        <v>16</v>
      </c>
      <c r="D76">
        <v>13</v>
      </c>
      <c r="E76">
        <v>13</v>
      </c>
      <c r="F76">
        <v>16</v>
      </c>
      <c r="G76">
        <v>15</v>
      </c>
      <c r="H76">
        <v>14</v>
      </c>
      <c r="I76">
        <v>14</v>
      </c>
      <c r="J76">
        <v>15</v>
      </c>
      <c r="K76">
        <v>14</v>
      </c>
      <c r="L76">
        <v>13</v>
      </c>
      <c r="M76">
        <v>15</v>
      </c>
      <c r="N76">
        <v>12</v>
      </c>
      <c r="O76">
        <v>14</v>
      </c>
      <c r="P76">
        <v>16</v>
      </c>
      <c r="Q76">
        <v>12</v>
      </c>
      <c r="R76">
        <v>16</v>
      </c>
      <c r="S76">
        <v>16</v>
      </c>
      <c r="T76">
        <v>16</v>
      </c>
      <c r="U76">
        <v>16</v>
      </c>
      <c r="V76">
        <v>14</v>
      </c>
      <c r="W76">
        <v>14</v>
      </c>
      <c r="X76">
        <v>16</v>
      </c>
      <c r="Y76">
        <v>16</v>
      </c>
      <c r="Z76">
        <v>16</v>
      </c>
      <c r="AA76">
        <v>15</v>
      </c>
      <c r="AB76">
        <v>16</v>
      </c>
      <c r="AC76">
        <v>16</v>
      </c>
      <c r="AD76">
        <v>16</v>
      </c>
      <c r="AE76">
        <v>15</v>
      </c>
      <c r="AF76">
        <v>16</v>
      </c>
      <c r="AG76">
        <v>13</v>
      </c>
      <c r="AH76">
        <v>15</v>
      </c>
      <c r="AI76">
        <v>15</v>
      </c>
      <c r="AJ76">
        <v>16</v>
      </c>
      <c r="AK76">
        <v>16</v>
      </c>
      <c r="AL76">
        <v>16</v>
      </c>
      <c r="AM76">
        <v>15</v>
      </c>
      <c r="AN76">
        <v>15</v>
      </c>
      <c r="AO76">
        <v>16</v>
      </c>
      <c r="AP76">
        <v>16</v>
      </c>
      <c r="AQ76">
        <v>15</v>
      </c>
      <c r="AR76">
        <v>14</v>
      </c>
      <c r="AS76">
        <v>12</v>
      </c>
      <c r="AT76">
        <v>14</v>
      </c>
      <c r="AU76">
        <v>16</v>
      </c>
      <c r="AV76">
        <v>13</v>
      </c>
      <c r="AW76">
        <v>11</v>
      </c>
    </row>
    <row r="77" spans="1:49" x14ac:dyDescent="0.25">
      <c r="A77" t="s">
        <v>1764</v>
      </c>
      <c r="B77">
        <v>55.573</v>
      </c>
      <c r="C77">
        <v>50.866</v>
      </c>
      <c r="D77">
        <v>61.08</v>
      </c>
      <c r="E77">
        <v>56.64</v>
      </c>
      <c r="F77">
        <v>86.397999999999996</v>
      </c>
      <c r="G77">
        <v>54.817</v>
      </c>
      <c r="H77">
        <v>46.625</v>
      </c>
      <c r="I77">
        <v>39.716999999999999</v>
      </c>
      <c r="J77">
        <v>81.582999999999998</v>
      </c>
      <c r="K77">
        <v>64.73</v>
      </c>
      <c r="L77">
        <v>65.825999999999993</v>
      </c>
      <c r="M77">
        <v>98.188999999999993</v>
      </c>
      <c r="N77">
        <v>52.988</v>
      </c>
      <c r="O77">
        <v>72.822999999999993</v>
      </c>
      <c r="P77">
        <v>52.698</v>
      </c>
      <c r="Q77">
        <v>33.887999999999998</v>
      </c>
      <c r="R77">
        <v>93.155000000000001</v>
      </c>
      <c r="S77">
        <v>122.077</v>
      </c>
      <c r="T77">
        <v>78.816999999999993</v>
      </c>
      <c r="U77">
        <v>55.427999999999997</v>
      </c>
      <c r="V77">
        <v>45.137</v>
      </c>
      <c r="W77">
        <v>49.822000000000003</v>
      </c>
      <c r="X77">
        <v>76.078000000000003</v>
      </c>
      <c r="Y77">
        <v>44.85</v>
      </c>
      <c r="Z77">
        <v>82.72</v>
      </c>
      <c r="AA77">
        <v>152.298</v>
      </c>
      <c r="AB77">
        <v>103.715</v>
      </c>
      <c r="AC77">
        <v>76.081999999999994</v>
      </c>
      <c r="AD77">
        <v>74.349999999999994</v>
      </c>
      <c r="AE77">
        <v>95.852999999999994</v>
      </c>
      <c r="AF77">
        <v>60.283000000000001</v>
      </c>
      <c r="AG77">
        <v>37.302</v>
      </c>
      <c r="AH77">
        <v>87.138999999999996</v>
      </c>
      <c r="AI77">
        <v>80.063000000000002</v>
      </c>
      <c r="AJ77">
        <v>70.335999999999999</v>
      </c>
      <c r="AK77">
        <v>130.535</v>
      </c>
      <c r="AL77">
        <v>61.847999999999999</v>
      </c>
      <c r="AM77">
        <v>72.081999999999994</v>
      </c>
      <c r="AN77">
        <v>76.503</v>
      </c>
      <c r="AO77">
        <v>45.847999999999999</v>
      </c>
      <c r="AP77">
        <v>75.817999999999998</v>
      </c>
      <c r="AQ77">
        <v>49.04</v>
      </c>
      <c r="AR77">
        <v>51.511000000000003</v>
      </c>
      <c r="AS77">
        <v>49.917000000000002</v>
      </c>
      <c r="AT77">
        <v>44.478000000000002</v>
      </c>
      <c r="AU77">
        <v>72.364000000000004</v>
      </c>
      <c r="AV77">
        <v>68.423000000000002</v>
      </c>
      <c r="AW77">
        <v>51.392000000000003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1909</v>
      </c>
    </row>
    <row r="80" spans="1:49" x14ac:dyDescent="0.25">
      <c r="A80" t="s">
        <v>1709</v>
      </c>
      <c r="B80">
        <v>42207.425347222219</v>
      </c>
    </row>
    <row r="81" spans="1:49" x14ac:dyDescent="0.25">
      <c r="A81" t="s">
        <v>1710</v>
      </c>
      <c r="B81">
        <v>2402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12</v>
      </c>
      <c r="C84">
        <v>11</v>
      </c>
      <c r="D84">
        <v>13</v>
      </c>
      <c r="E84">
        <v>13</v>
      </c>
      <c r="F84">
        <v>15</v>
      </c>
      <c r="G84">
        <v>15</v>
      </c>
      <c r="H84">
        <v>14</v>
      </c>
      <c r="I84">
        <v>13</v>
      </c>
      <c r="J84">
        <v>13</v>
      </c>
      <c r="K84">
        <v>0</v>
      </c>
      <c r="L84">
        <v>10</v>
      </c>
      <c r="M84">
        <v>15</v>
      </c>
      <c r="N84">
        <v>11</v>
      </c>
      <c r="O84">
        <v>12</v>
      </c>
      <c r="P84">
        <v>16</v>
      </c>
      <c r="Q84">
        <v>12</v>
      </c>
      <c r="R84">
        <v>16</v>
      </c>
      <c r="S84">
        <v>16</v>
      </c>
      <c r="T84">
        <v>15</v>
      </c>
      <c r="U84">
        <v>16</v>
      </c>
      <c r="V84">
        <v>13</v>
      </c>
      <c r="W84">
        <v>14</v>
      </c>
      <c r="X84">
        <v>15</v>
      </c>
      <c r="Y84">
        <v>14</v>
      </c>
      <c r="Z84">
        <v>16</v>
      </c>
      <c r="AA84">
        <v>0</v>
      </c>
      <c r="AB84">
        <v>10</v>
      </c>
      <c r="AC84">
        <v>15</v>
      </c>
      <c r="AD84">
        <v>16</v>
      </c>
      <c r="AE84">
        <v>15</v>
      </c>
      <c r="AF84">
        <v>16</v>
      </c>
      <c r="AG84">
        <v>13</v>
      </c>
      <c r="AH84">
        <v>14</v>
      </c>
      <c r="AI84">
        <v>0</v>
      </c>
      <c r="AJ84">
        <v>10</v>
      </c>
      <c r="AK84">
        <v>14</v>
      </c>
      <c r="AL84">
        <v>16</v>
      </c>
      <c r="AM84">
        <v>15</v>
      </c>
      <c r="AN84">
        <v>15</v>
      </c>
      <c r="AO84">
        <v>15</v>
      </c>
      <c r="AP84">
        <v>0</v>
      </c>
      <c r="AQ84">
        <v>0</v>
      </c>
      <c r="AR84">
        <v>1</v>
      </c>
      <c r="AS84">
        <v>12</v>
      </c>
      <c r="AT84">
        <v>12</v>
      </c>
      <c r="AU84">
        <v>16</v>
      </c>
      <c r="AV84">
        <v>13</v>
      </c>
      <c r="AW84">
        <v>11</v>
      </c>
    </row>
    <row r="85" spans="1:49" x14ac:dyDescent="0.25">
      <c r="A85" t="s">
        <v>1764</v>
      </c>
      <c r="B85">
        <v>41.924999999999997</v>
      </c>
      <c r="C85">
        <v>27.052</v>
      </c>
      <c r="D85">
        <v>45.13</v>
      </c>
      <c r="E85">
        <v>62.811</v>
      </c>
      <c r="F85">
        <v>100.32599999999999</v>
      </c>
      <c r="G85">
        <v>52.869</v>
      </c>
      <c r="H85">
        <v>40.988999999999997</v>
      </c>
      <c r="I85">
        <v>34.448</v>
      </c>
      <c r="J85">
        <v>49.326000000000001</v>
      </c>
      <c r="K85">
        <v>0</v>
      </c>
      <c r="L85">
        <v>47.253</v>
      </c>
      <c r="M85">
        <v>66.192999999999998</v>
      </c>
      <c r="N85">
        <v>40.771000000000001</v>
      </c>
      <c r="O85">
        <v>64.924999999999997</v>
      </c>
      <c r="P85">
        <v>40.552</v>
      </c>
      <c r="Q85">
        <v>28.314</v>
      </c>
      <c r="R85">
        <v>48.185000000000002</v>
      </c>
      <c r="S85">
        <v>77.197999999999993</v>
      </c>
      <c r="T85">
        <v>56.768999999999998</v>
      </c>
      <c r="U85">
        <v>40.637999999999998</v>
      </c>
      <c r="V85">
        <v>30.465</v>
      </c>
      <c r="W85">
        <v>57.204000000000001</v>
      </c>
      <c r="X85">
        <v>53.988</v>
      </c>
      <c r="Y85">
        <v>50.183</v>
      </c>
      <c r="Z85">
        <v>114.893</v>
      </c>
      <c r="AA85">
        <v>0</v>
      </c>
      <c r="AB85">
        <v>11.55</v>
      </c>
      <c r="AC85">
        <v>30.460999999999999</v>
      </c>
      <c r="AD85">
        <v>61.201999999999998</v>
      </c>
      <c r="AE85">
        <v>92.849000000000004</v>
      </c>
      <c r="AF85">
        <v>35.167999999999999</v>
      </c>
      <c r="AG85">
        <v>34.280999999999999</v>
      </c>
      <c r="AH85">
        <v>110.324</v>
      </c>
      <c r="AI85">
        <v>0</v>
      </c>
      <c r="AJ85">
        <v>30.035</v>
      </c>
      <c r="AK85">
        <v>66.688999999999993</v>
      </c>
      <c r="AL85">
        <v>36.972000000000001</v>
      </c>
      <c r="AM85">
        <v>57.307000000000002</v>
      </c>
      <c r="AN85">
        <v>54.570999999999998</v>
      </c>
      <c r="AO85">
        <v>31.329000000000001</v>
      </c>
      <c r="AP85">
        <v>0</v>
      </c>
      <c r="AQ85">
        <v>0</v>
      </c>
      <c r="AR85">
        <v>6.42</v>
      </c>
      <c r="AS85">
        <v>41.201000000000001</v>
      </c>
      <c r="AT85">
        <v>31.715</v>
      </c>
      <c r="AU85">
        <v>61.228999999999999</v>
      </c>
      <c r="AV85">
        <v>49.368000000000002</v>
      </c>
      <c r="AW85">
        <v>35.195999999999998</v>
      </c>
    </row>
    <row r="87" spans="1:49" s="7" customFormat="1" x14ac:dyDescent="0.25">
      <c r="A87" s="39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91.666666666666657</v>
      </c>
      <c r="C88">
        <f t="shared" ref="C88:AW88" si="0">C48/C40*100</f>
        <v>86.666666666666671</v>
      </c>
      <c r="D88">
        <f t="shared" si="0"/>
        <v>80</v>
      </c>
      <c r="E88">
        <f t="shared" si="0"/>
        <v>84.615384615384613</v>
      </c>
      <c r="F88">
        <f t="shared" si="0"/>
        <v>93.333333333333329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77.777777777777786</v>
      </c>
      <c r="K88">
        <f t="shared" si="0"/>
        <v>7.6923076923076925</v>
      </c>
      <c r="L88">
        <f t="shared" si="0"/>
        <v>92.857142857142861</v>
      </c>
      <c r="M88">
        <f t="shared" si="0"/>
        <v>73.333333333333329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93.333333333333329</v>
      </c>
      <c r="R88">
        <f t="shared" si="0"/>
        <v>100</v>
      </c>
      <c r="S88">
        <f t="shared" si="0"/>
        <v>100</v>
      </c>
      <c r="T88">
        <f t="shared" si="0"/>
        <v>73.333333333333329</v>
      </c>
      <c r="U88">
        <f t="shared" si="0"/>
        <v>84.615384615384613</v>
      </c>
      <c r="V88">
        <f t="shared" si="0"/>
        <v>93.333333333333329</v>
      </c>
      <c r="W88">
        <f t="shared" si="0"/>
        <v>92.857142857142861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46.666666666666664</v>
      </c>
      <c r="AC88">
        <f t="shared" si="0"/>
        <v>71.428571428571431</v>
      </c>
      <c r="AD88">
        <f t="shared" si="0"/>
        <v>100</v>
      </c>
      <c r="AE88">
        <f t="shared" si="0"/>
        <v>86.666666666666671</v>
      </c>
      <c r="AF88">
        <f t="shared" si="0"/>
        <v>93.75</v>
      </c>
      <c r="AG88">
        <f t="shared" si="0"/>
        <v>100</v>
      </c>
      <c r="AH88">
        <f t="shared" si="0"/>
        <v>100</v>
      </c>
      <c r="AI88">
        <f t="shared" si="0"/>
        <v>0</v>
      </c>
      <c r="AJ88">
        <f t="shared" si="0"/>
        <v>56.25</v>
      </c>
      <c r="AK88">
        <f t="shared" si="0"/>
        <v>87.5</v>
      </c>
      <c r="AL88">
        <f t="shared" si="0"/>
        <v>92.307692307692307</v>
      </c>
      <c r="AM88">
        <f t="shared" si="0"/>
        <v>100</v>
      </c>
      <c r="AN88">
        <f t="shared" si="0"/>
        <v>80</v>
      </c>
      <c r="AO88">
        <f t="shared" si="0"/>
        <v>86.666666666666671</v>
      </c>
      <c r="AP88">
        <f t="shared" si="0"/>
        <v>0</v>
      </c>
      <c r="AQ88">
        <f t="shared" si="0"/>
        <v>0</v>
      </c>
      <c r="AR88">
        <f t="shared" si="0"/>
        <v>0</v>
      </c>
      <c r="AS88">
        <f t="shared" si="0"/>
        <v>0</v>
      </c>
      <c r="AT88">
        <f t="shared" si="0"/>
        <v>66.666666666666657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93.75</v>
      </c>
      <c r="C89">
        <f t="shared" ref="C89:AW89" si="1">C66/C58*100</f>
        <v>87.5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92.857142857142861</v>
      </c>
      <c r="J89">
        <f t="shared" si="1"/>
        <v>75</v>
      </c>
      <c r="K89">
        <f t="shared" si="1"/>
        <v>6.666666666666667</v>
      </c>
      <c r="L89">
        <f t="shared" si="1"/>
        <v>78.571428571428569</v>
      </c>
      <c r="M89">
        <f t="shared" si="1"/>
        <v>85.714285714285708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81.25</v>
      </c>
      <c r="R89">
        <f t="shared" si="1"/>
        <v>93.333333333333329</v>
      </c>
      <c r="S89">
        <f t="shared" si="1"/>
        <v>93.75</v>
      </c>
      <c r="T89">
        <f t="shared" si="1"/>
        <v>100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90.909090909090907</v>
      </c>
      <c r="Y89">
        <f t="shared" si="1"/>
        <v>86.666666666666671</v>
      </c>
      <c r="Z89">
        <f t="shared" si="1"/>
        <v>100</v>
      </c>
      <c r="AA89">
        <f t="shared" si="1"/>
        <v>0</v>
      </c>
      <c r="AB89">
        <f t="shared" si="1"/>
        <v>43.75</v>
      </c>
      <c r="AC89">
        <f t="shared" si="1"/>
        <v>81.25</v>
      </c>
      <c r="AD89">
        <f t="shared" si="1"/>
        <v>100</v>
      </c>
      <c r="AE89">
        <f t="shared" si="1"/>
        <v>100</v>
      </c>
      <c r="AF89">
        <f t="shared" si="1"/>
        <v>91.666666666666657</v>
      </c>
      <c r="AG89">
        <f t="shared" si="1"/>
        <v>100</v>
      </c>
      <c r="AH89">
        <f t="shared" si="1"/>
        <v>106.66666666666667</v>
      </c>
      <c r="AI89">
        <f t="shared" si="1"/>
        <v>0</v>
      </c>
      <c r="AJ89">
        <f t="shared" si="1"/>
        <v>37.5</v>
      </c>
      <c r="AK89">
        <f t="shared" si="1"/>
        <v>93.333333333333329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0</v>
      </c>
      <c r="AR89">
        <f t="shared" si="1"/>
        <v>0</v>
      </c>
      <c r="AS89">
        <f t="shared" si="1"/>
        <v>15.384615384615385</v>
      </c>
      <c r="AT89">
        <f t="shared" si="1"/>
        <v>66.666666666666657</v>
      </c>
      <c r="AU89">
        <f t="shared" si="1"/>
        <v>93.333333333333329</v>
      </c>
      <c r="AV89">
        <f t="shared" si="1"/>
        <v>91.666666666666657</v>
      </c>
      <c r="AW89">
        <f t="shared" si="1"/>
        <v>100</v>
      </c>
    </row>
    <row r="90" spans="1:49" x14ac:dyDescent="0.25">
      <c r="A90" t="s">
        <v>1772</v>
      </c>
      <c r="B90">
        <f t="shared" ref="B90:AW90" si="2">B84/B76*100</f>
        <v>92.307692307692307</v>
      </c>
      <c r="C90">
        <f t="shared" si="2"/>
        <v>68.75</v>
      </c>
      <c r="D90">
        <f t="shared" si="2"/>
        <v>100</v>
      </c>
      <c r="E90">
        <f t="shared" si="2"/>
        <v>100</v>
      </c>
      <c r="F90">
        <f t="shared" si="2"/>
        <v>93.75</v>
      </c>
      <c r="G90">
        <f t="shared" si="2"/>
        <v>100</v>
      </c>
      <c r="H90">
        <f t="shared" si="2"/>
        <v>100</v>
      </c>
      <c r="I90">
        <f t="shared" si="2"/>
        <v>92.857142857142861</v>
      </c>
      <c r="J90">
        <f t="shared" si="2"/>
        <v>86.666666666666671</v>
      </c>
      <c r="K90">
        <f t="shared" si="2"/>
        <v>0</v>
      </c>
      <c r="L90">
        <f t="shared" si="2"/>
        <v>76.923076923076934</v>
      </c>
      <c r="M90">
        <f t="shared" si="2"/>
        <v>100</v>
      </c>
      <c r="N90">
        <f t="shared" si="2"/>
        <v>91.666666666666657</v>
      </c>
      <c r="O90">
        <f t="shared" si="2"/>
        <v>85.714285714285708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100</v>
      </c>
      <c r="T90">
        <f t="shared" si="2"/>
        <v>93.75</v>
      </c>
      <c r="U90">
        <f t="shared" si="2"/>
        <v>100</v>
      </c>
      <c r="V90">
        <f t="shared" si="2"/>
        <v>92.857142857142861</v>
      </c>
      <c r="W90">
        <f t="shared" si="2"/>
        <v>100</v>
      </c>
      <c r="X90">
        <f t="shared" si="2"/>
        <v>93.75</v>
      </c>
      <c r="Y90">
        <f t="shared" si="2"/>
        <v>87.5</v>
      </c>
      <c r="Z90">
        <f t="shared" si="2"/>
        <v>100</v>
      </c>
      <c r="AA90">
        <f t="shared" si="2"/>
        <v>0</v>
      </c>
      <c r="AB90">
        <f t="shared" si="2"/>
        <v>62.5</v>
      </c>
      <c r="AC90">
        <f t="shared" si="2"/>
        <v>93.75</v>
      </c>
      <c r="AD90">
        <f t="shared" si="2"/>
        <v>100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93.333333333333329</v>
      </c>
      <c r="AI90">
        <f t="shared" si="2"/>
        <v>0</v>
      </c>
      <c r="AJ90">
        <f t="shared" si="2"/>
        <v>62.5</v>
      </c>
      <c r="AK90">
        <f t="shared" si="2"/>
        <v>87.5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93.75</v>
      </c>
      <c r="AP90">
        <f t="shared" si="2"/>
        <v>0</v>
      </c>
      <c r="AQ90">
        <f t="shared" si="2"/>
        <v>0</v>
      </c>
      <c r="AR90">
        <f t="shared" si="2"/>
        <v>7.1428571428571423</v>
      </c>
      <c r="AS90">
        <f t="shared" si="2"/>
        <v>100</v>
      </c>
      <c r="AT90">
        <f t="shared" si="2"/>
        <v>85.714285714285708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x14ac:dyDescent="0.25">
      <c r="A91" s="7" t="s">
        <v>1773</v>
      </c>
      <c r="B91" s="7" t="s">
        <v>1644</v>
      </c>
      <c r="C91" s="7" t="s">
        <v>1287</v>
      </c>
      <c r="D91" s="7" t="s">
        <v>1287</v>
      </c>
      <c r="E91" s="7" t="s">
        <v>1287</v>
      </c>
      <c r="F91" s="7" t="s">
        <v>1287</v>
      </c>
      <c r="G91" s="7" t="s">
        <v>1287</v>
      </c>
      <c r="H91" s="7" t="s">
        <v>1287</v>
      </c>
      <c r="I91" s="7" t="s">
        <v>1287</v>
      </c>
      <c r="J91" s="7" t="s">
        <v>1644</v>
      </c>
      <c r="K91" s="7" t="s">
        <v>1303</v>
      </c>
      <c r="L91" s="7" t="s">
        <v>1303</v>
      </c>
      <c r="M91" s="7" t="s">
        <v>1303</v>
      </c>
      <c r="N91" s="7" t="s">
        <v>1303</v>
      </c>
      <c r="O91" s="7" t="s">
        <v>1303</v>
      </c>
      <c r="P91" s="7" t="s">
        <v>1303</v>
      </c>
      <c r="Q91" s="7" t="s">
        <v>1303</v>
      </c>
      <c r="R91" s="7" t="s">
        <v>1644</v>
      </c>
      <c r="S91" s="7" t="s">
        <v>133</v>
      </c>
      <c r="T91" s="7" t="s">
        <v>133</v>
      </c>
      <c r="U91" s="7" t="s">
        <v>133</v>
      </c>
      <c r="V91" s="7" t="s">
        <v>133</v>
      </c>
      <c r="W91" s="7" t="s">
        <v>133</v>
      </c>
      <c r="X91" s="7" t="s">
        <v>133</v>
      </c>
      <c r="Y91" s="7" t="s">
        <v>133</v>
      </c>
      <c r="Z91" s="7" t="s">
        <v>1686</v>
      </c>
      <c r="AA91" s="7" t="s">
        <v>138</v>
      </c>
      <c r="AB91" s="7" t="s">
        <v>138</v>
      </c>
      <c r="AC91" s="7" t="s">
        <v>138</v>
      </c>
      <c r="AD91" s="7" t="s">
        <v>138</v>
      </c>
      <c r="AE91" s="7" t="s">
        <v>138</v>
      </c>
      <c r="AF91" s="7" t="s">
        <v>138</v>
      </c>
      <c r="AG91" s="7" t="s">
        <v>138</v>
      </c>
      <c r="AH91" s="7" t="s">
        <v>1686</v>
      </c>
      <c r="AI91" s="7" t="s">
        <v>143</v>
      </c>
      <c r="AJ91" s="7" t="s">
        <v>143</v>
      </c>
      <c r="AK91" s="7" t="s">
        <v>143</v>
      </c>
      <c r="AL91" s="7" t="s">
        <v>143</v>
      </c>
      <c r="AM91" s="7" t="s">
        <v>143</v>
      </c>
      <c r="AN91" s="7" t="s">
        <v>143</v>
      </c>
      <c r="AO91" s="7" t="s">
        <v>143</v>
      </c>
      <c r="AP91" s="7" t="s">
        <v>1687</v>
      </c>
      <c r="AQ91" s="7" t="s">
        <v>148</v>
      </c>
      <c r="AR91" s="7" t="s">
        <v>148</v>
      </c>
      <c r="AS91" s="7" t="s">
        <v>148</v>
      </c>
      <c r="AT91" s="7" t="s">
        <v>148</v>
      </c>
      <c r="AU91" s="7" t="s">
        <v>148</v>
      </c>
      <c r="AV91" s="7" t="s">
        <v>148</v>
      </c>
      <c r="AW91" s="7" t="s">
        <v>148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92.574786324786317</v>
      </c>
      <c r="C93">
        <f t="shared" ref="C93:AW93" si="3">AVERAGE(C88:C90)</f>
        <v>80.972222222222229</v>
      </c>
      <c r="D93">
        <f t="shared" si="3"/>
        <v>93.333333333333329</v>
      </c>
      <c r="E93">
        <f t="shared" si="3"/>
        <v>94.871794871794876</v>
      </c>
      <c r="F93">
        <f t="shared" si="3"/>
        <v>95.694444444444443</v>
      </c>
      <c r="G93">
        <f t="shared" si="3"/>
        <v>100</v>
      </c>
      <c r="H93">
        <f t="shared" si="3"/>
        <v>100</v>
      </c>
      <c r="I93">
        <f t="shared" si="3"/>
        <v>95.238095238095241</v>
      </c>
      <c r="J93">
        <f t="shared" si="3"/>
        <v>79.814814814814824</v>
      </c>
      <c r="K93">
        <f t="shared" si="3"/>
        <v>4.7863247863247862</v>
      </c>
      <c r="L93">
        <f t="shared" si="3"/>
        <v>82.783882783882788</v>
      </c>
      <c r="M93">
        <f t="shared" si="3"/>
        <v>86.349206349206341</v>
      </c>
      <c r="N93">
        <f t="shared" si="3"/>
        <v>97.222222222222214</v>
      </c>
      <c r="O93">
        <f t="shared" si="3"/>
        <v>95.238095238095241</v>
      </c>
      <c r="P93">
        <f t="shared" si="3"/>
        <v>100</v>
      </c>
      <c r="Q93">
        <f t="shared" si="3"/>
        <v>91.527777777777771</v>
      </c>
      <c r="R93">
        <f t="shared" si="3"/>
        <v>97.777777777777771</v>
      </c>
      <c r="S93">
        <f t="shared" si="3"/>
        <v>97.916666666666671</v>
      </c>
      <c r="T93">
        <f t="shared" si="3"/>
        <v>89.027777777777771</v>
      </c>
      <c r="U93">
        <f t="shared" si="3"/>
        <v>94.871794871794876</v>
      </c>
      <c r="V93">
        <f t="shared" si="3"/>
        <v>95.396825396825378</v>
      </c>
      <c r="W93">
        <f t="shared" si="3"/>
        <v>97.619047619047635</v>
      </c>
      <c r="X93">
        <f t="shared" si="3"/>
        <v>94.886363636363626</v>
      </c>
      <c r="Y93">
        <f t="shared" si="3"/>
        <v>91.3888888888889</v>
      </c>
      <c r="Z93">
        <f t="shared" si="3"/>
        <v>100</v>
      </c>
      <c r="AA93">
        <f t="shared" si="3"/>
        <v>0</v>
      </c>
      <c r="AB93">
        <f t="shared" si="3"/>
        <v>50.972222222222221</v>
      </c>
      <c r="AC93">
        <f t="shared" si="3"/>
        <v>82.142857142857153</v>
      </c>
      <c r="AD93">
        <f t="shared" si="3"/>
        <v>100</v>
      </c>
      <c r="AE93">
        <f t="shared" si="3"/>
        <v>95.555555555555557</v>
      </c>
      <c r="AF93">
        <f t="shared" si="3"/>
        <v>95.138888888888872</v>
      </c>
      <c r="AG93">
        <f t="shared" si="3"/>
        <v>100</v>
      </c>
      <c r="AH93">
        <f t="shared" si="3"/>
        <v>100</v>
      </c>
      <c r="AI93">
        <f t="shared" si="3"/>
        <v>0</v>
      </c>
      <c r="AJ93">
        <f t="shared" si="3"/>
        <v>52.083333333333336</v>
      </c>
      <c r="AK93">
        <f t="shared" si="3"/>
        <v>89.444444444444443</v>
      </c>
      <c r="AL93">
        <f t="shared" si="3"/>
        <v>97.435897435897445</v>
      </c>
      <c r="AM93">
        <f t="shared" si="3"/>
        <v>100</v>
      </c>
      <c r="AN93">
        <f t="shared" si="3"/>
        <v>93.333333333333329</v>
      </c>
      <c r="AO93">
        <f t="shared" si="3"/>
        <v>93.472222222222229</v>
      </c>
      <c r="AP93">
        <f t="shared" si="3"/>
        <v>0</v>
      </c>
      <c r="AQ93">
        <f t="shared" si="3"/>
        <v>0</v>
      </c>
      <c r="AR93">
        <f t="shared" si="3"/>
        <v>2.3809523809523809</v>
      </c>
      <c r="AS93">
        <f t="shared" si="3"/>
        <v>38.46153846153846</v>
      </c>
      <c r="AT93">
        <f t="shared" si="3"/>
        <v>73.015873015873012</v>
      </c>
      <c r="AU93">
        <f t="shared" si="3"/>
        <v>97.777777777777771</v>
      </c>
      <c r="AV93">
        <f t="shared" si="3"/>
        <v>97.222222222222214</v>
      </c>
      <c r="AW93">
        <f t="shared" si="3"/>
        <v>100</v>
      </c>
    </row>
    <row r="94" spans="1:49" x14ac:dyDescent="0.25">
      <c r="A94" t="s">
        <v>1774</v>
      </c>
      <c r="B94">
        <f>STDEV(B88:B90)</f>
        <v>1.06703976257683</v>
      </c>
      <c r="C94">
        <f t="shared" ref="C94:AW94" si="4">STDEV(C88:C90)</f>
        <v>10.592952758704619</v>
      </c>
      <c r="D94">
        <f t="shared" si="4"/>
        <v>11.547005383792541</v>
      </c>
      <c r="E94">
        <f t="shared" si="4"/>
        <v>8.8823118336865505</v>
      </c>
      <c r="F94">
        <f t="shared" si="4"/>
        <v>3.7345360165968771</v>
      </c>
      <c r="G94">
        <f t="shared" si="4"/>
        <v>0</v>
      </c>
      <c r="H94">
        <f t="shared" si="4"/>
        <v>0</v>
      </c>
      <c r="I94">
        <f t="shared" si="4"/>
        <v>4.12393049421161</v>
      </c>
      <c r="J94">
        <f t="shared" si="4"/>
        <v>6.0942528414460506</v>
      </c>
      <c r="K94">
        <f t="shared" si="4"/>
        <v>4.1766809308959374</v>
      </c>
      <c r="L94">
        <f t="shared" si="4"/>
        <v>8.7625448453521493</v>
      </c>
      <c r="M94">
        <f t="shared" si="4"/>
        <v>13.344666385386482</v>
      </c>
      <c r="N94">
        <f t="shared" si="4"/>
        <v>4.8112522432468872</v>
      </c>
      <c r="O94">
        <f t="shared" si="4"/>
        <v>8.2478609884232288</v>
      </c>
      <c r="P94">
        <f t="shared" si="4"/>
        <v>0</v>
      </c>
      <c r="Q94">
        <f t="shared" si="4"/>
        <v>9.5045067282920126</v>
      </c>
      <c r="R94">
        <f t="shared" si="4"/>
        <v>3.8490017945975077</v>
      </c>
      <c r="S94">
        <f t="shared" si="4"/>
        <v>3.6084391824351609</v>
      </c>
      <c r="T94">
        <f t="shared" si="4"/>
        <v>13.946408670866335</v>
      </c>
      <c r="U94">
        <f t="shared" si="4"/>
        <v>8.8823118336865505</v>
      </c>
      <c r="V94">
        <f t="shared" si="4"/>
        <v>3.9935700398124205</v>
      </c>
      <c r="W94">
        <f t="shared" si="4"/>
        <v>4.12393049421161</v>
      </c>
      <c r="X94">
        <f t="shared" si="4"/>
        <v>4.6507686203820748</v>
      </c>
      <c r="Y94">
        <f t="shared" si="4"/>
        <v>7.4690720331937497</v>
      </c>
      <c r="Z94">
        <f t="shared" si="4"/>
        <v>0</v>
      </c>
      <c r="AA94">
        <f t="shared" si="4"/>
        <v>0</v>
      </c>
      <c r="AB94">
        <f t="shared" si="4"/>
        <v>10.089300346480014</v>
      </c>
      <c r="AC94">
        <f t="shared" si="4"/>
        <v>11.187467934054986</v>
      </c>
      <c r="AD94">
        <f t="shared" si="4"/>
        <v>0</v>
      </c>
      <c r="AE94">
        <f t="shared" si="4"/>
        <v>7.6980035891950074</v>
      </c>
      <c r="AF94">
        <f t="shared" si="4"/>
        <v>4.3368041655544465</v>
      </c>
      <c r="AG94">
        <f t="shared" si="4"/>
        <v>0</v>
      </c>
      <c r="AH94">
        <f t="shared" si="4"/>
        <v>6.6666666666666714</v>
      </c>
      <c r="AI94">
        <f t="shared" si="4"/>
        <v>0</v>
      </c>
      <c r="AJ94">
        <f t="shared" si="4"/>
        <v>13.010412496663335</v>
      </c>
      <c r="AK94">
        <f t="shared" si="4"/>
        <v>3.3678765702728142</v>
      </c>
      <c r="AL94">
        <f t="shared" si="4"/>
        <v>4.4411559168432753</v>
      </c>
      <c r="AM94">
        <f t="shared" si="4"/>
        <v>0</v>
      </c>
      <c r="AN94">
        <f t="shared" si="4"/>
        <v>11.547005383792541</v>
      </c>
      <c r="AO94">
        <f t="shared" si="4"/>
        <v>6.6710055325126794</v>
      </c>
      <c r="AP94">
        <f t="shared" si="4"/>
        <v>0</v>
      </c>
      <c r="AQ94">
        <f t="shared" si="4"/>
        <v>0</v>
      </c>
      <c r="AR94">
        <f t="shared" si="4"/>
        <v>4.1239304942116126</v>
      </c>
      <c r="AS94">
        <f t="shared" si="4"/>
        <v>53.846153846153847</v>
      </c>
      <c r="AT94">
        <f t="shared" si="4"/>
        <v>10.997147984564277</v>
      </c>
      <c r="AU94">
        <f t="shared" si="4"/>
        <v>3.8490017945975077</v>
      </c>
      <c r="AV94">
        <f t="shared" si="4"/>
        <v>4.8112522432468872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0.61605569415976713</v>
      </c>
      <c r="C95">
        <f t="shared" ref="C95:AW95" si="5">STDEV(C88:C90)/SQRT(3)</f>
        <v>6.1158441267511012</v>
      </c>
      <c r="D95">
        <f t="shared" si="5"/>
        <v>6.6666666666666821</v>
      </c>
      <c r="E95">
        <f t="shared" si="5"/>
        <v>5.1282051282051286</v>
      </c>
      <c r="F95">
        <f t="shared" si="5"/>
        <v>2.1561353744805598</v>
      </c>
      <c r="G95">
        <f t="shared" si="5"/>
        <v>0</v>
      </c>
      <c r="H95">
        <f t="shared" si="5"/>
        <v>0</v>
      </c>
      <c r="I95">
        <f t="shared" si="5"/>
        <v>2.3809523809523796</v>
      </c>
      <c r="J95">
        <f t="shared" si="5"/>
        <v>3.518518518518519</v>
      </c>
      <c r="K95">
        <f t="shared" si="5"/>
        <v>2.4114078597719462</v>
      </c>
      <c r="L95">
        <f t="shared" si="5"/>
        <v>5.0590576252502313</v>
      </c>
      <c r="M95">
        <f t="shared" si="5"/>
        <v>7.7045467298486363</v>
      </c>
      <c r="N95">
        <f t="shared" si="5"/>
        <v>2.7777777777777812</v>
      </c>
      <c r="O95">
        <f t="shared" si="5"/>
        <v>4.7619047619047645</v>
      </c>
      <c r="P95">
        <f t="shared" si="5"/>
        <v>0</v>
      </c>
      <c r="Q95">
        <f t="shared" si="5"/>
        <v>5.4874295180940029</v>
      </c>
      <c r="R95">
        <f t="shared" si="5"/>
        <v>2.2222222222222237</v>
      </c>
      <c r="S95">
        <f t="shared" si="5"/>
        <v>2.0833333333333335</v>
      </c>
      <c r="T95">
        <f t="shared" si="5"/>
        <v>8.0519628003532091</v>
      </c>
      <c r="U95">
        <f t="shared" si="5"/>
        <v>5.1282051282051286</v>
      </c>
      <c r="V95">
        <f t="shared" si="5"/>
        <v>2.3056887375133255</v>
      </c>
      <c r="W95">
        <f t="shared" si="5"/>
        <v>2.3809523809523796</v>
      </c>
      <c r="X95">
        <f t="shared" si="5"/>
        <v>2.6851225149162556</v>
      </c>
      <c r="Y95">
        <f t="shared" si="5"/>
        <v>4.312270748961117</v>
      </c>
      <c r="Z95">
        <f t="shared" si="5"/>
        <v>0</v>
      </c>
      <c r="AA95">
        <f t="shared" si="5"/>
        <v>0</v>
      </c>
      <c r="AB95">
        <f t="shared" si="5"/>
        <v>5.8250602709752206</v>
      </c>
      <c r="AC95">
        <f t="shared" si="5"/>
        <v>6.459087623276953</v>
      </c>
      <c r="AD95">
        <f t="shared" si="5"/>
        <v>0</v>
      </c>
      <c r="AE95">
        <f t="shared" si="5"/>
        <v>4.4444444444444429</v>
      </c>
      <c r="AF95">
        <f t="shared" si="5"/>
        <v>2.5038550524055503</v>
      </c>
      <c r="AG95">
        <f t="shared" si="5"/>
        <v>0</v>
      </c>
      <c r="AH95">
        <f t="shared" si="5"/>
        <v>3.8490017945975081</v>
      </c>
      <c r="AI95">
        <f t="shared" si="5"/>
        <v>0</v>
      </c>
      <c r="AJ95">
        <f t="shared" si="5"/>
        <v>7.5115651572166477</v>
      </c>
      <c r="AK95">
        <f t="shared" si="5"/>
        <v>1.9444444444444429</v>
      </c>
      <c r="AL95">
        <f t="shared" si="5"/>
        <v>2.5641025641025643</v>
      </c>
      <c r="AM95">
        <f t="shared" si="5"/>
        <v>0</v>
      </c>
      <c r="AN95">
        <f t="shared" si="5"/>
        <v>6.6666666666666821</v>
      </c>
      <c r="AO95">
        <f t="shared" si="5"/>
        <v>3.8515068399616785</v>
      </c>
      <c r="AP95">
        <f t="shared" si="5"/>
        <v>0</v>
      </c>
      <c r="AQ95">
        <f t="shared" si="5"/>
        <v>0</v>
      </c>
      <c r="AR95">
        <f t="shared" si="5"/>
        <v>2.3809523809523809</v>
      </c>
      <c r="AS95">
        <f t="shared" si="5"/>
        <v>31.088091417902927</v>
      </c>
      <c r="AT95">
        <f t="shared" si="5"/>
        <v>6.3492063492063364</v>
      </c>
      <c r="AU95">
        <f t="shared" si="5"/>
        <v>2.2222222222222237</v>
      </c>
      <c r="AV95">
        <f t="shared" si="5"/>
        <v>2.7777777777777812</v>
      </c>
      <c r="AW95">
        <f t="shared" si="5"/>
        <v>0</v>
      </c>
    </row>
    <row r="98" spans="1:49" s="7" customFormat="1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 t="shared" ref="B99:AW99" si="6">B49/B41*100</f>
        <v>103.22877945378019</v>
      </c>
      <c r="C99">
        <f t="shared" si="6"/>
        <v>123.37093711605047</v>
      </c>
      <c r="D99">
        <f t="shared" si="6"/>
        <v>82.572445348246063</v>
      </c>
      <c r="E99">
        <f t="shared" si="6"/>
        <v>118.16206218934227</v>
      </c>
      <c r="F99">
        <f t="shared" si="6"/>
        <v>97.964030529392659</v>
      </c>
      <c r="G99">
        <f t="shared" si="6"/>
        <v>87.74979725093057</v>
      </c>
      <c r="H99">
        <f t="shared" si="6"/>
        <v>100.14529914529915</v>
      </c>
      <c r="I99">
        <f t="shared" si="6"/>
        <v>95.762811241840282</v>
      </c>
      <c r="J99">
        <f t="shared" si="6"/>
        <v>50.483956303880987</v>
      </c>
      <c r="K99">
        <f t="shared" si="6"/>
        <v>18.510511808895856</v>
      </c>
      <c r="L99">
        <f t="shared" si="6"/>
        <v>69.611148357437031</v>
      </c>
      <c r="M99">
        <f t="shared" si="6"/>
        <v>85.047766697393783</v>
      </c>
      <c r="N99">
        <f t="shared" si="6"/>
        <v>55.213946947795023</v>
      </c>
      <c r="O99">
        <f t="shared" si="6"/>
        <v>67.342887114532672</v>
      </c>
      <c r="P99">
        <f t="shared" si="6"/>
        <v>55.353594017985962</v>
      </c>
      <c r="Q99">
        <f t="shared" si="6"/>
        <v>62.358205505011313</v>
      </c>
      <c r="R99">
        <f t="shared" si="6"/>
        <v>63.042319818819671</v>
      </c>
      <c r="S99">
        <f t="shared" si="6"/>
        <v>58.244433384545466</v>
      </c>
      <c r="T99">
        <f t="shared" si="6"/>
        <v>94.594652087898069</v>
      </c>
      <c r="U99">
        <f t="shared" si="6"/>
        <v>69.398377061203249</v>
      </c>
      <c r="V99">
        <f t="shared" si="6"/>
        <v>80.244448688345287</v>
      </c>
      <c r="W99">
        <f t="shared" si="6"/>
        <v>102.49659812518898</v>
      </c>
      <c r="X99">
        <f t="shared" si="6"/>
        <v>67.128312531021876</v>
      </c>
      <c r="Y99">
        <f t="shared" si="6"/>
        <v>58.469225773865354</v>
      </c>
      <c r="Z99">
        <f t="shared" si="6"/>
        <v>188.04671334221487</v>
      </c>
      <c r="AA99">
        <f t="shared" si="6"/>
        <v>0</v>
      </c>
      <c r="AB99">
        <f t="shared" si="6"/>
        <v>10.72678388528508</v>
      </c>
      <c r="AC99">
        <f t="shared" si="6"/>
        <v>69.776408450704224</v>
      </c>
      <c r="AD99">
        <f t="shared" si="6"/>
        <v>58.985061511423552</v>
      </c>
      <c r="AE99">
        <f t="shared" si="6"/>
        <v>60.212278234738889</v>
      </c>
      <c r="AF99">
        <f t="shared" si="6"/>
        <v>55.200135808606873</v>
      </c>
      <c r="AG99">
        <f t="shared" si="6"/>
        <v>52.216816686691217</v>
      </c>
      <c r="AH99">
        <f t="shared" si="6"/>
        <v>126.99508498105278</v>
      </c>
      <c r="AI99">
        <f t="shared" si="6"/>
        <v>0</v>
      </c>
      <c r="AJ99">
        <f t="shared" si="6"/>
        <v>15.654021419369727</v>
      </c>
      <c r="AK99">
        <f t="shared" si="6"/>
        <v>50.87041722950476</v>
      </c>
      <c r="AL99">
        <f t="shared" si="6"/>
        <v>60.540970564836918</v>
      </c>
      <c r="AM99">
        <f t="shared" si="6"/>
        <v>68.67070505580898</v>
      </c>
      <c r="AN99">
        <f t="shared" si="6"/>
        <v>72.858466527681259</v>
      </c>
      <c r="AO99">
        <f t="shared" si="6"/>
        <v>76.64453976850632</v>
      </c>
      <c r="AP99">
        <f t="shared" si="6"/>
        <v>0</v>
      </c>
      <c r="AQ99">
        <f t="shared" si="6"/>
        <v>0</v>
      </c>
      <c r="AR99">
        <f t="shared" si="6"/>
        <v>0</v>
      </c>
      <c r="AS99">
        <f t="shared" si="6"/>
        <v>0</v>
      </c>
      <c r="AT99">
        <f t="shared" si="6"/>
        <v>34.359345766189875</v>
      </c>
      <c r="AU99">
        <f t="shared" si="6"/>
        <v>65.811053053129399</v>
      </c>
      <c r="AV99">
        <f t="shared" si="6"/>
        <v>77.784891165172866</v>
      </c>
      <c r="AW99">
        <f t="shared" si="6"/>
        <v>89.594683248238695</v>
      </c>
    </row>
    <row r="100" spans="1:49" x14ac:dyDescent="0.25">
      <c r="A100" t="s">
        <v>1771</v>
      </c>
      <c r="B100">
        <f t="shared" ref="B100:AW100" si="7">B67/B59*100</f>
        <v>89.934448852854914</v>
      </c>
      <c r="C100">
        <f t="shared" si="7"/>
        <v>29.801730077317618</v>
      </c>
      <c r="D100">
        <f t="shared" si="7"/>
        <v>85.620835116463908</v>
      </c>
      <c r="E100">
        <f t="shared" si="7"/>
        <v>89.089693927655617</v>
      </c>
      <c r="F100">
        <f t="shared" si="7"/>
        <v>87.686646080961054</v>
      </c>
      <c r="G100">
        <f t="shared" si="7"/>
        <v>104.42737062022238</v>
      </c>
      <c r="H100">
        <f t="shared" si="7"/>
        <v>88.520886519214699</v>
      </c>
      <c r="I100">
        <f t="shared" si="7"/>
        <v>97.716128344526183</v>
      </c>
      <c r="J100">
        <f t="shared" si="7"/>
        <v>42.483395021041424</v>
      </c>
      <c r="K100">
        <f t="shared" si="7"/>
        <v>53.320352391715801</v>
      </c>
      <c r="L100">
        <f t="shared" si="7"/>
        <v>71.942154782918493</v>
      </c>
      <c r="M100">
        <f t="shared" si="7"/>
        <v>72.780517330390055</v>
      </c>
      <c r="N100">
        <f t="shared" si="7"/>
        <v>66.474648398982822</v>
      </c>
      <c r="O100">
        <f t="shared" si="7"/>
        <v>76.097448153573353</v>
      </c>
      <c r="P100">
        <f t="shared" si="7"/>
        <v>81.311357936223573</v>
      </c>
      <c r="Q100">
        <f t="shared" si="7"/>
        <v>74.935243516357005</v>
      </c>
      <c r="R100">
        <f t="shared" si="7"/>
        <v>40.190778559578973</v>
      </c>
      <c r="S100">
        <f t="shared" si="7"/>
        <v>59.01980275721349</v>
      </c>
      <c r="T100">
        <f t="shared" si="7"/>
        <v>77.847469532106814</v>
      </c>
      <c r="U100">
        <f t="shared" si="7"/>
        <v>65.446808510638306</v>
      </c>
      <c r="V100">
        <f t="shared" si="7"/>
        <v>68.173098850389692</v>
      </c>
      <c r="W100">
        <f t="shared" si="7"/>
        <v>87.897874885520437</v>
      </c>
      <c r="X100">
        <f t="shared" si="7"/>
        <v>73.441249899331552</v>
      </c>
      <c r="Y100">
        <f t="shared" si="7"/>
        <v>78.335797774961264</v>
      </c>
      <c r="Z100">
        <f t="shared" si="7"/>
        <v>175.17635203224722</v>
      </c>
      <c r="AA100">
        <f t="shared" si="7"/>
        <v>0</v>
      </c>
      <c r="AB100">
        <f t="shared" si="7"/>
        <v>11.75893129568459</v>
      </c>
      <c r="AC100">
        <f t="shared" si="7"/>
        <v>49.937689851234516</v>
      </c>
      <c r="AD100">
        <f t="shared" si="7"/>
        <v>60.391480383211672</v>
      </c>
      <c r="AE100">
        <f t="shared" si="7"/>
        <v>63.719298245614041</v>
      </c>
      <c r="AF100">
        <f t="shared" si="7"/>
        <v>73.86254134437587</v>
      </c>
      <c r="AG100">
        <f t="shared" si="7"/>
        <v>62.906092969220218</v>
      </c>
      <c r="AH100">
        <f t="shared" si="7"/>
        <v>139.36359766000726</v>
      </c>
      <c r="AI100">
        <f t="shared" si="7"/>
        <v>0</v>
      </c>
      <c r="AJ100">
        <f t="shared" si="7"/>
        <v>9.7013008765563047</v>
      </c>
      <c r="AK100">
        <f t="shared" si="7"/>
        <v>35.587897660548641</v>
      </c>
      <c r="AL100">
        <f t="shared" si="7"/>
        <v>57.783568362967507</v>
      </c>
      <c r="AM100">
        <f t="shared" si="7"/>
        <v>103.82661071622277</v>
      </c>
      <c r="AN100">
        <f t="shared" si="7"/>
        <v>72.084160592695241</v>
      </c>
      <c r="AO100">
        <f t="shared" si="7"/>
        <v>83.039196672915736</v>
      </c>
      <c r="AP100">
        <f t="shared" si="7"/>
        <v>0</v>
      </c>
      <c r="AQ100">
        <f t="shared" si="7"/>
        <v>0</v>
      </c>
      <c r="AR100">
        <f t="shared" si="7"/>
        <v>0</v>
      </c>
      <c r="AS100">
        <f t="shared" si="7"/>
        <v>11.520242084871111</v>
      </c>
      <c r="AT100">
        <f t="shared" si="7"/>
        <v>46.664917182507217</v>
      </c>
      <c r="AU100">
        <f t="shared" si="7"/>
        <v>73.256095201238381</v>
      </c>
      <c r="AV100">
        <f t="shared" si="7"/>
        <v>88.688122187372159</v>
      </c>
      <c r="AW100">
        <f t="shared" si="7"/>
        <v>88.819113009015041</v>
      </c>
    </row>
    <row r="101" spans="1:49" x14ac:dyDescent="0.25">
      <c r="A101" t="s">
        <v>1772</v>
      </c>
      <c r="B101">
        <f t="shared" ref="B101:AW101" si="8">B85/B77*100</f>
        <v>75.441311428211534</v>
      </c>
      <c r="C101">
        <f t="shared" si="8"/>
        <v>53.18287264577517</v>
      </c>
      <c r="D101">
        <f t="shared" si="8"/>
        <v>73.886705959397517</v>
      </c>
      <c r="E101">
        <f t="shared" si="8"/>
        <v>110.89512711864407</v>
      </c>
      <c r="F101">
        <f t="shared" si="8"/>
        <v>116.12074353572999</v>
      </c>
      <c r="G101">
        <f t="shared" si="8"/>
        <v>96.446357881679049</v>
      </c>
      <c r="H101">
        <f t="shared" si="8"/>
        <v>87.912064343163536</v>
      </c>
      <c r="I101">
        <f t="shared" si="8"/>
        <v>86.733640506584081</v>
      </c>
      <c r="J101">
        <f t="shared" si="8"/>
        <v>60.461125479572949</v>
      </c>
      <c r="K101">
        <f t="shared" si="8"/>
        <v>0</v>
      </c>
      <c r="L101">
        <f t="shared" si="8"/>
        <v>71.784705131710879</v>
      </c>
      <c r="M101">
        <f t="shared" si="8"/>
        <v>67.413865096904942</v>
      </c>
      <c r="N101">
        <f t="shared" si="8"/>
        <v>76.943836340303463</v>
      </c>
      <c r="O101">
        <f t="shared" si="8"/>
        <v>89.154525356000164</v>
      </c>
      <c r="P101">
        <f t="shared" si="8"/>
        <v>76.951686971042548</v>
      </c>
      <c r="Q101">
        <f t="shared" si="8"/>
        <v>83.551699716713884</v>
      </c>
      <c r="R101">
        <f t="shared" si="8"/>
        <v>51.725618592668134</v>
      </c>
      <c r="S101">
        <f t="shared" si="8"/>
        <v>63.237137216674725</v>
      </c>
      <c r="T101">
        <f t="shared" si="8"/>
        <v>72.02633949528655</v>
      </c>
      <c r="U101">
        <f t="shared" si="8"/>
        <v>73.316735224074478</v>
      </c>
      <c r="V101">
        <f t="shared" si="8"/>
        <v>67.494516693621648</v>
      </c>
      <c r="W101">
        <f t="shared" si="8"/>
        <v>114.81674762153264</v>
      </c>
      <c r="X101">
        <f t="shared" si="8"/>
        <v>70.964010620678778</v>
      </c>
      <c r="Y101">
        <f t="shared" si="8"/>
        <v>111.89074693422518</v>
      </c>
      <c r="Z101">
        <f t="shared" si="8"/>
        <v>138.8938588007737</v>
      </c>
      <c r="AA101">
        <f t="shared" si="8"/>
        <v>0</v>
      </c>
      <c r="AB101">
        <f t="shared" si="8"/>
        <v>11.136286940172589</v>
      </c>
      <c r="AC101">
        <f t="shared" si="8"/>
        <v>40.037065271680554</v>
      </c>
      <c r="AD101">
        <f t="shared" si="8"/>
        <v>82.316072629455277</v>
      </c>
      <c r="AE101">
        <f t="shared" si="8"/>
        <v>96.866034448582738</v>
      </c>
      <c r="AF101">
        <f t="shared" si="8"/>
        <v>58.338171623840886</v>
      </c>
      <c r="AG101">
        <f t="shared" si="8"/>
        <v>91.901238539488489</v>
      </c>
      <c r="AH101">
        <f t="shared" si="8"/>
        <v>126.60691538805817</v>
      </c>
      <c r="AI101">
        <f t="shared" si="8"/>
        <v>0</v>
      </c>
      <c r="AJ101">
        <f t="shared" si="8"/>
        <v>42.702172429481351</v>
      </c>
      <c r="AK101">
        <f t="shared" si="8"/>
        <v>51.088979967058634</v>
      </c>
      <c r="AL101">
        <f t="shared" si="8"/>
        <v>59.778812572759023</v>
      </c>
      <c r="AM101">
        <f t="shared" si="8"/>
        <v>79.502511029105747</v>
      </c>
      <c r="AN101">
        <f t="shared" si="8"/>
        <v>71.331843195691675</v>
      </c>
      <c r="AO101">
        <f t="shared" si="8"/>
        <v>68.332315477229116</v>
      </c>
      <c r="AP101">
        <f t="shared" si="8"/>
        <v>0</v>
      </c>
      <c r="AQ101">
        <f t="shared" si="8"/>
        <v>0</v>
      </c>
      <c r="AR101">
        <f t="shared" si="8"/>
        <v>12.463357341150433</v>
      </c>
      <c r="AS101">
        <f t="shared" si="8"/>
        <v>82.539014764509091</v>
      </c>
      <c r="AT101">
        <f t="shared" si="8"/>
        <v>71.304914789334049</v>
      </c>
      <c r="AU101">
        <f t="shared" si="8"/>
        <v>84.612514509977331</v>
      </c>
      <c r="AV101">
        <f t="shared" si="8"/>
        <v>72.15117723572483</v>
      </c>
      <c r="AW101">
        <f t="shared" si="8"/>
        <v>68.485367372353664</v>
      </c>
    </row>
    <row r="102" spans="1:49" x14ac:dyDescent="0.25">
      <c r="A102" s="7" t="s">
        <v>1773</v>
      </c>
      <c r="B102" s="7" t="s">
        <v>1644</v>
      </c>
      <c r="C102" s="7" t="s">
        <v>1287</v>
      </c>
      <c r="D102" s="7" t="s">
        <v>1287</v>
      </c>
      <c r="E102" s="7" t="s">
        <v>1287</v>
      </c>
      <c r="F102" s="7" t="s">
        <v>1287</v>
      </c>
      <c r="G102" s="7" t="s">
        <v>1287</v>
      </c>
      <c r="H102" s="7" t="s">
        <v>1287</v>
      </c>
      <c r="I102" s="7" t="s">
        <v>1287</v>
      </c>
      <c r="J102" s="7" t="s">
        <v>1644</v>
      </c>
      <c r="K102" s="7" t="s">
        <v>1303</v>
      </c>
      <c r="L102" s="7" t="s">
        <v>1303</v>
      </c>
      <c r="M102" s="7" t="s">
        <v>1303</v>
      </c>
      <c r="N102" s="7" t="s">
        <v>1303</v>
      </c>
      <c r="O102" s="7" t="s">
        <v>1303</v>
      </c>
      <c r="P102" s="7" t="s">
        <v>1303</v>
      </c>
      <c r="Q102" s="7" t="s">
        <v>1303</v>
      </c>
      <c r="R102" s="7" t="s">
        <v>1644</v>
      </c>
      <c r="S102" s="7" t="s">
        <v>133</v>
      </c>
      <c r="T102" s="7" t="s">
        <v>133</v>
      </c>
      <c r="U102" s="7" t="s">
        <v>133</v>
      </c>
      <c r="V102" s="7" t="s">
        <v>133</v>
      </c>
      <c r="W102" s="7" t="s">
        <v>133</v>
      </c>
      <c r="X102" s="7" t="s">
        <v>133</v>
      </c>
      <c r="Y102" s="7" t="s">
        <v>133</v>
      </c>
      <c r="Z102" s="7" t="s">
        <v>1686</v>
      </c>
      <c r="AA102" s="7" t="s">
        <v>138</v>
      </c>
      <c r="AB102" s="7" t="s">
        <v>138</v>
      </c>
      <c r="AC102" s="7" t="s">
        <v>138</v>
      </c>
      <c r="AD102" s="7" t="s">
        <v>138</v>
      </c>
      <c r="AE102" s="7" t="s">
        <v>138</v>
      </c>
      <c r="AF102" s="7" t="s">
        <v>138</v>
      </c>
      <c r="AG102" s="7" t="s">
        <v>138</v>
      </c>
      <c r="AH102" s="7" t="s">
        <v>1686</v>
      </c>
      <c r="AI102" s="7" t="s">
        <v>143</v>
      </c>
      <c r="AJ102" s="7" t="s">
        <v>143</v>
      </c>
      <c r="AK102" s="7" t="s">
        <v>143</v>
      </c>
      <c r="AL102" s="7" t="s">
        <v>143</v>
      </c>
      <c r="AM102" s="7" t="s">
        <v>143</v>
      </c>
      <c r="AN102" s="7" t="s">
        <v>143</v>
      </c>
      <c r="AO102" s="7" t="s">
        <v>143</v>
      </c>
      <c r="AP102" s="7" t="s">
        <v>1687</v>
      </c>
      <c r="AQ102" s="7" t="s">
        <v>148</v>
      </c>
      <c r="AR102" s="7" t="s">
        <v>148</v>
      </c>
      <c r="AS102" s="7" t="s">
        <v>148</v>
      </c>
      <c r="AT102" s="7" t="s">
        <v>148</v>
      </c>
      <c r="AU102" s="7" t="s">
        <v>148</v>
      </c>
      <c r="AV102" s="7" t="s">
        <v>148</v>
      </c>
      <c r="AW102" s="7" t="s">
        <v>148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89.534846578282213</v>
      </c>
      <c r="C104">
        <f t="shared" ref="C104:AW104" si="9">AVERAGE(C99:C101)</f>
        <v>68.785179946381092</v>
      </c>
      <c r="D104">
        <f t="shared" si="9"/>
        <v>80.69332880803583</v>
      </c>
      <c r="E104">
        <f t="shared" si="9"/>
        <v>106.04896107854732</v>
      </c>
      <c r="F104">
        <f t="shared" si="9"/>
        <v>100.59047338202789</v>
      </c>
      <c r="G104">
        <f t="shared" si="9"/>
        <v>96.207841917610665</v>
      </c>
      <c r="H104">
        <f t="shared" si="9"/>
        <v>92.192750002559137</v>
      </c>
      <c r="I104">
        <f t="shared" si="9"/>
        <v>93.404193364316839</v>
      </c>
      <c r="J104">
        <f t="shared" si="9"/>
        <v>51.142825601498458</v>
      </c>
      <c r="K104">
        <f t="shared" si="9"/>
        <v>23.943621400203885</v>
      </c>
      <c r="L104">
        <f t="shared" si="9"/>
        <v>71.112669424022144</v>
      </c>
      <c r="M104">
        <f t="shared" si="9"/>
        <v>75.080716374896255</v>
      </c>
      <c r="N104">
        <f t="shared" si="9"/>
        <v>66.210810562360436</v>
      </c>
      <c r="O104">
        <f t="shared" si="9"/>
        <v>77.531620208035392</v>
      </c>
      <c r="P104">
        <f t="shared" si="9"/>
        <v>71.205546308417354</v>
      </c>
      <c r="Q104">
        <f t="shared" si="9"/>
        <v>73.615049579360729</v>
      </c>
      <c r="R104">
        <f t="shared" si="9"/>
        <v>51.652905657022252</v>
      </c>
      <c r="S104">
        <f t="shared" si="9"/>
        <v>60.16712445281123</v>
      </c>
      <c r="T104">
        <f t="shared" si="9"/>
        <v>81.489487038430482</v>
      </c>
      <c r="U104">
        <f t="shared" si="9"/>
        <v>69.38730693197202</v>
      </c>
      <c r="V104">
        <f t="shared" si="9"/>
        <v>71.970688077452209</v>
      </c>
      <c r="W104">
        <f t="shared" si="9"/>
        <v>101.7370735440807</v>
      </c>
      <c r="X104">
        <f t="shared" si="9"/>
        <v>70.511191017010731</v>
      </c>
      <c r="Y104">
        <f t="shared" si="9"/>
        <v>82.898590161017268</v>
      </c>
      <c r="Z104">
        <f t="shared" si="9"/>
        <v>167.37230805841193</v>
      </c>
      <c r="AA104">
        <f t="shared" si="9"/>
        <v>0</v>
      </c>
      <c r="AB104">
        <f t="shared" si="9"/>
        <v>11.207334040380752</v>
      </c>
      <c r="AC104">
        <f t="shared" si="9"/>
        <v>53.2503878578731</v>
      </c>
      <c r="AD104">
        <f t="shared" si="9"/>
        <v>67.230871508030177</v>
      </c>
      <c r="AE104">
        <f t="shared" si="9"/>
        <v>73.599203642978566</v>
      </c>
      <c r="AF104">
        <f t="shared" si="9"/>
        <v>62.466949592274545</v>
      </c>
      <c r="AG104">
        <f t="shared" si="9"/>
        <v>69.008049398466639</v>
      </c>
      <c r="AH104">
        <f t="shared" si="9"/>
        <v>130.98853267637273</v>
      </c>
      <c r="AI104">
        <f t="shared" si="9"/>
        <v>0</v>
      </c>
      <c r="AJ104">
        <f t="shared" si="9"/>
        <v>22.685831575135794</v>
      </c>
      <c r="AK104">
        <f t="shared" si="9"/>
        <v>45.849098285704009</v>
      </c>
      <c r="AL104">
        <f t="shared" si="9"/>
        <v>59.367783833521152</v>
      </c>
      <c r="AM104">
        <f t="shared" si="9"/>
        <v>83.999942267045824</v>
      </c>
      <c r="AN104">
        <f t="shared" si="9"/>
        <v>72.091490105356058</v>
      </c>
      <c r="AO104">
        <f t="shared" si="9"/>
        <v>76.0053506395504</v>
      </c>
      <c r="AP104">
        <f t="shared" si="9"/>
        <v>0</v>
      </c>
      <c r="AQ104">
        <f t="shared" si="9"/>
        <v>0</v>
      </c>
      <c r="AR104">
        <f t="shared" si="9"/>
        <v>4.1544524470501445</v>
      </c>
      <c r="AS104">
        <f t="shared" si="9"/>
        <v>31.353085616460067</v>
      </c>
      <c r="AT104">
        <f t="shared" si="9"/>
        <v>50.776392579343714</v>
      </c>
      <c r="AU104">
        <f t="shared" si="9"/>
        <v>74.559887588115046</v>
      </c>
      <c r="AV104">
        <f t="shared" si="9"/>
        <v>79.541396862756628</v>
      </c>
      <c r="AW104">
        <f t="shared" si="9"/>
        <v>82.299721209869134</v>
      </c>
    </row>
    <row r="105" spans="1:49" x14ac:dyDescent="0.25">
      <c r="A105" t="s">
        <v>1774</v>
      </c>
      <c r="B105">
        <f>STDEV(B99:B101)</f>
        <v>13.898043254407549</v>
      </c>
      <c r="C105">
        <f t="shared" ref="C105:AW105" si="10">STDEV(C99:C101)</f>
        <v>48.696746516489355</v>
      </c>
      <c r="D105">
        <f t="shared" si="10"/>
        <v>6.0885758595461112</v>
      </c>
      <c r="E105">
        <f t="shared" si="10"/>
        <v>15.129925414618583</v>
      </c>
      <c r="F105">
        <f t="shared" si="10"/>
        <v>14.397851439032308</v>
      </c>
      <c r="G105">
        <f t="shared" si="10"/>
        <v>8.3413446620352776</v>
      </c>
      <c r="H105">
        <f t="shared" si="10"/>
        <v>6.8938338035728854</v>
      </c>
      <c r="I105">
        <f t="shared" si="10"/>
        <v>5.8588453211163039</v>
      </c>
      <c r="J105">
        <f t="shared" si="10"/>
        <v>9.0069572927492967</v>
      </c>
      <c r="K105">
        <f t="shared" si="10"/>
        <v>27.072199849062152</v>
      </c>
      <c r="L105">
        <f t="shared" si="10"/>
        <v>1.3027362485228926</v>
      </c>
      <c r="M105">
        <f t="shared" si="10"/>
        <v>9.0391818295236863</v>
      </c>
      <c r="N105">
        <f t="shared" si="10"/>
        <v>10.867347010917127</v>
      </c>
      <c r="O105">
        <f t="shared" si="10"/>
        <v>10.97631667753403</v>
      </c>
      <c r="P105">
        <f t="shared" si="10"/>
        <v>13.900179002255598</v>
      </c>
      <c r="Q105">
        <f t="shared" si="10"/>
        <v>10.658247194019765</v>
      </c>
      <c r="R105">
        <f t="shared" si="10"/>
        <v>11.425944156127883</v>
      </c>
      <c r="S105">
        <f t="shared" si="10"/>
        <v>2.6868258584678495</v>
      </c>
      <c r="T105">
        <f t="shared" si="10"/>
        <v>11.716671965909681</v>
      </c>
      <c r="U105">
        <f t="shared" si="10"/>
        <v>3.9349750354398645</v>
      </c>
      <c r="V105">
        <f t="shared" si="10"/>
        <v>7.1733154413175884</v>
      </c>
      <c r="W105">
        <f t="shared" si="10"/>
        <v>13.47549945406044</v>
      </c>
      <c r="X105">
        <f t="shared" si="10"/>
        <v>3.1807355673098221</v>
      </c>
      <c r="Y105">
        <f t="shared" si="10"/>
        <v>27.001463599967671</v>
      </c>
      <c r="Z105">
        <f t="shared" si="10"/>
        <v>25.488783889236259</v>
      </c>
      <c r="AA105">
        <f t="shared" si="10"/>
        <v>0</v>
      </c>
      <c r="AB105">
        <f t="shared" si="10"/>
        <v>0.51972861864110909</v>
      </c>
      <c r="AC105">
        <f t="shared" si="10"/>
        <v>15.14389676544069</v>
      </c>
      <c r="AD105">
        <f t="shared" si="10"/>
        <v>13.083079651447287</v>
      </c>
      <c r="AE105">
        <f t="shared" si="10"/>
        <v>20.22582159373578</v>
      </c>
      <c r="AF105">
        <f t="shared" si="10"/>
        <v>9.9928199588425706</v>
      </c>
      <c r="AG105">
        <f t="shared" si="10"/>
        <v>20.533843737742114</v>
      </c>
      <c r="AH105">
        <f t="shared" si="10"/>
        <v>7.2556153438772668</v>
      </c>
      <c r="AI105">
        <f t="shared" si="10"/>
        <v>0</v>
      </c>
      <c r="AJ105">
        <f t="shared" si="10"/>
        <v>17.588324148798698</v>
      </c>
      <c r="AK105">
        <f t="shared" si="10"/>
        <v>8.8871323338762611</v>
      </c>
      <c r="AL105">
        <f t="shared" si="10"/>
        <v>1.4239119333997365</v>
      </c>
      <c r="AM105">
        <f t="shared" si="10"/>
        <v>18.004293696393081</v>
      </c>
      <c r="AN105">
        <f t="shared" si="10"/>
        <v>0.76333805797996745</v>
      </c>
      <c r="AO105">
        <f t="shared" si="10"/>
        <v>7.3742464484814825</v>
      </c>
      <c r="AP105">
        <f t="shared" si="10"/>
        <v>0</v>
      </c>
      <c r="AQ105">
        <f t="shared" si="10"/>
        <v>0</v>
      </c>
      <c r="AR105">
        <f t="shared" si="10"/>
        <v>7.1957227159197013</v>
      </c>
      <c r="AS105">
        <f t="shared" si="10"/>
        <v>44.700989938538598</v>
      </c>
      <c r="AT105">
        <f t="shared" si="10"/>
        <v>18.812813188491255</v>
      </c>
      <c r="AU105">
        <f t="shared" si="10"/>
        <v>9.4682967934782507</v>
      </c>
      <c r="AV105">
        <f t="shared" si="10"/>
        <v>8.4072362452048797</v>
      </c>
      <c r="AW105">
        <f t="shared" si="10"/>
        <v>11.969864504665388</v>
      </c>
    </row>
    <row r="106" spans="1:49" x14ac:dyDescent="0.25">
      <c r="A106" t="s">
        <v>1775</v>
      </c>
      <c r="B106">
        <f>STDEV(B99:B101)/SQRT(3)</f>
        <v>8.0240390141412608</v>
      </c>
      <c r="C106">
        <f t="shared" ref="C106:AW106" si="11">STDEV(C99:C101)/SQRT(3)</f>
        <v>28.115079709954102</v>
      </c>
      <c r="D106">
        <f t="shared" si="11"/>
        <v>3.5152409114904044</v>
      </c>
      <c r="E106">
        <f t="shared" si="11"/>
        <v>8.7352665109489998</v>
      </c>
      <c r="F106">
        <f t="shared" si="11"/>
        <v>8.3126034040775441</v>
      </c>
      <c r="G106">
        <f t="shared" si="11"/>
        <v>4.815877586029516</v>
      </c>
      <c r="H106">
        <f t="shared" si="11"/>
        <v>3.9801568022413472</v>
      </c>
      <c r="I106">
        <f t="shared" si="11"/>
        <v>3.3826059232868775</v>
      </c>
      <c r="J106">
        <f t="shared" si="11"/>
        <v>5.2001692175482699</v>
      </c>
      <c r="K106">
        <f t="shared" si="11"/>
        <v>15.63014187041138</v>
      </c>
      <c r="L106">
        <f t="shared" si="11"/>
        <v>0.75213512376777525</v>
      </c>
      <c r="M106">
        <f t="shared" si="11"/>
        <v>5.2187740625294747</v>
      </c>
      <c r="N106">
        <f t="shared" si="11"/>
        <v>6.274265722130079</v>
      </c>
      <c r="O106">
        <f t="shared" si="11"/>
        <v>6.3371793884848513</v>
      </c>
      <c r="P106">
        <f t="shared" si="11"/>
        <v>8.0252720887362532</v>
      </c>
      <c r="Q106">
        <f t="shared" si="11"/>
        <v>6.1535418865568854</v>
      </c>
      <c r="R106">
        <f t="shared" si="11"/>
        <v>6.5967719342860649</v>
      </c>
      <c r="S106">
        <f t="shared" si="11"/>
        <v>1.5512396326520603</v>
      </c>
      <c r="T106">
        <f t="shared" si="11"/>
        <v>6.7646237135244967</v>
      </c>
      <c r="U106">
        <f t="shared" si="11"/>
        <v>2.2718588959656629</v>
      </c>
      <c r="V106">
        <f t="shared" si="11"/>
        <v>4.1415156010268088</v>
      </c>
      <c r="W106">
        <f t="shared" si="11"/>
        <v>7.7800832372664503</v>
      </c>
      <c r="X106">
        <f t="shared" si="11"/>
        <v>1.8363985360073429</v>
      </c>
      <c r="Y106">
        <f t="shared" si="11"/>
        <v>15.589302277955218</v>
      </c>
      <c r="Z106">
        <f t="shared" si="11"/>
        <v>14.715956239766752</v>
      </c>
      <c r="AA106">
        <f t="shared" si="11"/>
        <v>0</v>
      </c>
      <c r="AB106">
        <f t="shared" si="11"/>
        <v>0.30006545787799671</v>
      </c>
      <c r="AC106">
        <f t="shared" si="11"/>
        <v>8.7433328741070859</v>
      </c>
      <c r="AD106">
        <f t="shared" si="11"/>
        <v>7.5535195585924066</v>
      </c>
      <c r="AE106">
        <f t="shared" si="11"/>
        <v>11.6773835417247</v>
      </c>
      <c r="AF106">
        <f t="shared" si="11"/>
        <v>5.7693572932012236</v>
      </c>
      <c r="AG106">
        <f t="shared" si="11"/>
        <v>11.855220209483122</v>
      </c>
      <c r="AH106">
        <f t="shared" si="11"/>
        <v>4.1890314719239194</v>
      </c>
      <c r="AI106">
        <f t="shared" si="11"/>
        <v>0</v>
      </c>
      <c r="AJ106">
        <f t="shared" si="11"/>
        <v>10.154623681903324</v>
      </c>
      <c r="AK106">
        <f t="shared" si="11"/>
        <v>5.1309882452872868</v>
      </c>
      <c r="AL106">
        <f t="shared" si="11"/>
        <v>0.82209593805065839</v>
      </c>
      <c r="AM106">
        <f t="shared" si="11"/>
        <v>10.394783812181627</v>
      </c>
      <c r="AN106">
        <f t="shared" si="11"/>
        <v>0.44071343325742041</v>
      </c>
      <c r="AO106">
        <f t="shared" si="11"/>
        <v>4.2575231721014255</v>
      </c>
      <c r="AP106">
        <f t="shared" si="11"/>
        <v>0</v>
      </c>
      <c r="AQ106">
        <f t="shared" si="11"/>
        <v>0</v>
      </c>
      <c r="AR106">
        <f t="shared" si="11"/>
        <v>4.1544524470501445</v>
      </c>
      <c r="AS106">
        <f t="shared" si="11"/>
        <v>25.808128574058014</v>
      </c>
      <c r="AT106">
        <f t="shared" si="11"/>
        <v>10.861582758589568</v>
      </c>
      <c r="AU106">
        <f t="shared" si="11"/>
        <v>5.4665237024819389</v>
      </c>
      <c r="AV106">
        <f t="shared" si="11"/>
        <v>4.8539201093098159</v>
      </c>
      <c r="AW106">
        <f t="shared" si="11"/>
        <v>6.9108044939319084</v>
      </c>
    </row>
    <row r="108" spans="1:49" x14ac:dyDescent="0.25">
      <c r="A108" t="s">
        <v>1773</v>
      </c>
      <c r="B108" s="165">
        <f>AVERAGE(B99:B101,J99:J101,R99:R101,)</f>
        <v>57.699173351040884</v>
      </c>
    </row>
    <row r="109" spans="1:49" x14ac:dyDescent="0.25">
      <c r="A109" t="s">
        <v>1774</v>
      </c>
      <c r="B109" s="165">
        <f>STDEV(B99:B101,J99:J101,R99:R101)</f>
        <v>21.560713914357521</v>
      </c>
    </row>
    <row r="110" spans="1:49" x14ac:dyDescent="0.25">
      <c r="A110" t="s">
        <v>1775</v>
      </c>
      <c r="B110" s="165">
        <f>STDEV(B99:B101,J99:J101,R99:R101)/SQRT(3)</f>
        <v>12.448083982374825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1285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1301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131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136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141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146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1901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0.2261</v>
      </c>
      <c r="C128">
        <v>0.2336</v>
      </c>
      <c r="D128">
        <v>0.22620000000000001</v>
      </c>
      <c r="E128">
        <v>0.21940000000000001</v>
      </c>
      <c r="F128">
        <v>0.21379999999999999</v>
      </c>
      <c r="G128">
        <v>0.2208</v>
      </c>
      <c r="H128">
        <v>0.22550000000000001</v>
      </c>
      <c r="I128">
        <v>0.22670000000000001</v>
      </c>
      <c r="K128" t="s">
        <v>1658</v>
      </c>
      <c r="L128">
        <f>B128-$F$134</f>
        <v>0.15026666666666666</v>
      </c>
      <c r="M128">
        <f t="shared" ref="M128:S128" si="12">C128-$F$134</f>
        <v>0.15776666666666667</v>
      </c>
      <c r="N128">
        <f t="shared" si="12"/>
        <v>0.15036666666666668</v>
      </c>
      <c r="O128">
        <f t="shared" si="12"/>
        <v>0.14356666666666668</v>
      </c>
      <c r="P128">
        <f t="shared" si="12"/>
        <v>0.13796666666666665</v>
      </c>
      <c r="Q128">
        <f t="shared" si="12"/>
        <v>0.14496666666666666</v>
      </c>
      <c r="R128">
        <f t="shared" si="12"/>
        <v>0.14966666666666667</v>
      </c>
      <c r="S128">
        <f t="shared" si="12"/>
        <v>0.15086666666666668</v>
      </c>
      <c r="U128" t="s">
        <v>1658</v>
      </c>
      <c r="V128">
        <f>L128/$L$133*100</f>
        <v>9.1851912223150443</v>
      </c>
      <c r="W128">
        <f t="shared" ref="W128:AC128" si="13">M128/$L$133*100</f>
        <v>9.6436357708999783</v>
      </c>
      <c r="X128">
        <f t="shared" si="13"/>
        <v>9.1913038162961769</v>
      </c>
      <c r="Y128">
        <f t="shared" si="13"/>
        <v>8.7756474255791694</v>
      </c>
      <c r="Z128">
        <f t="shared" si="13"/>
        <v>8.4333421626357499</v>
      </c>
      <c r="AA128">
        <f t="shared" si="13"/>
        <v>8.8612237413150226</v>
      </c>
      <c r="AB128">
        <f t="shared" si="13"/>
        <v>9.1485156584282503</v>
      </c>
      <c r="AC128">
        <f t="shared" si="13"/>
        <v>9.22186678620184</v>
      </c>
    </row>
    <row r="129" spans="1:29" x14ac:dyDescent="0.25">
      <c r="A129" t="s">
        <v>1659</v>
      </c>
      <c r="B129">
        <v>0.27400000000000002</v>
      </c>
      <c r="C129">
        <v>0.24909999999999999</v>
      </c>
      <c r="D129">
        <v>0.25519999999999998</v>
      </c>
      <c r="E129">
        <v>0.2482</v>
      </c>
      <c r="F129">
        <v>0.25069999999999998</v>
      </c>
      <c r="G129">
        <v>0.24579999999999999</v>
      </c>
      <c r="H129">
        <v>0.24340000000000001</v>
      </c>
      <c r="I129">
        <v>0.24629999999999999</v>
      </c>
      <c r="K129" t="s">
        <v>1659</v>
      </c>
      <c r="L129">
        <f t="shared" ref="L129:L133" si="14">B129-$F$134</f>
        <v>0.19816666666666669</v>
      </c>
      <c r="M129">
        <f t="shared" ref="M129:M133" si="15">C129-$F$134</f>
        <v>0.17326666666666665</v>
      </c>
      <c r="N129">
        <f t="shared" ref="N129:N133" si="16">D129-$F$134</f>
        <v>0.17936666666666665</v>
      </c>
      <c r="O129">
        <f t="shared" ref="O129:O133" si="17">E129-$F$134</f>
        <v>0.17236666666666667</v>
      </c>
      <c r="P129">
        <f t="shared" ref="P129:P133" si="18">F129-$F$134</f>
        <v>0.17486666666666664</v>
      </c>
      <c r="Q129">
        <f t="shared" ref="Q129:Q133" si="19">G129-$F$134</f>
        <v>0.16996666666666665</v>
      </c>
      <c r="R129">
        <f t="shared" ref="R129:R133" si="20">H129-$F$134</f>
        <v>0.16756666666666667</v>
      </c>
      <c r="S129">
        <f t="shared" ref="S129:S133" si="21">I129-$F$134</f>
        <v>0.17046666666666666</v>
      </c>
      <c r="U129" t="s">
        <v>1659</v>
      </c>
      <c r="V129">
        <f t="shared" ref="V129:V133" si="22">L129/$L$133*100</f>
        <v>12.113123739277492</v>
      </c>
      <c r="W129">
        <f t="shared" ref="W129:W133" si="23">M129/$L$133*100</f>
        <v>10.591087837975509</v>
      </c>
      <c r="X129">
        <f t="shared" ref="X129:X133" si="24">N129/$L$133*100</f>
        <v>10.963956070824588</v>
      </c>
      <c r="Y129">
        <f t="shared" ref="Y129:Y133" si="25">O129/$L$133*100</f>
        <v>10.536074492145318</v>
      </c>
      <c r="Z129">
        <f t="shared" ref="Z129:Z133" si="26">P129/$L$133*100</f>
        <v>10.688889341673628</v>
      </c>
      <c r="AA129">
        <f t="shared" ref="AA129:AA133" si="27">Q129/$L$133*100</f>
        <v>10.389372236598138</v>
      </c>
      <c r="AB129">
        <f t="shared" ref="AB129:AB133" si="28">R129/$L$133*100</f>
        <v>10.242669981050961</v>
      </c>
      <c r="AC129">
        <f t="shared" ref="AC129:AC133" si="29">S129/$L$133*100</f>
        <v>10.4199352065038</v>
      </c>
    </row>
    <row r="130" spans="1:29" x14ac:dyDescent="0.25">
      <c r="A130" t="s">
        <v>1660</v>
      </c>
      <c r="B130">
        <v>0.21679999999999999</v>
      </c>
      <c r="C130">
        <v>0.2039</v>
      </c>
      <c r="D130">
        <v>0.20330000000000001</v>
      </c>
      <c r="E130">
        <v>0.2064</v>
      </c>
      <c r="F130">
        <v>0.21190000000000001</v>
      </c>
      <c r="G130">
        <v>0.21210000000000001</v>
      </c>
      <c r="H130">
        <v>0.2235</v>
      </c>
      <c r="I130">
        <v>0.22889999999999999</v>
      </c>
      <c r="K130" t="s">
        <v>1660</v>
      </c>
      <c r="L130">
        <f t="shared" si="14"/>
        <v>0.14096666666666666</v>
      </c>
      <c r="M130">
        <f t="shared" si="15"/>
        <v>0.12806666666666666</v>
      </c>
      <c r="N130">
        <f t="shared" si="16"/>
        <v>0.12746666666666667</v>
      </c>
      <c r="O130">
        <f t="shared" si="17"/>
        <v>0.13056666666666666</v>
      </c>
      <c r="P130">
        <f t="shared" si="18"/>
        <v>0.13606666666666667</v>
      </c>
      <c r="Q130">
        <f t="shared" si="19"/>
        <v>0.13626666666666667</v>
      </c>
      <c r="R130">
        <f t="shared" si="20"/>
        <v>0.14766666666666667</v>
      </c>
      <c r="S130">
        <f t="shared" si="21"/>
        <v>0.15306666666666666</v>
      </c>
      <c r="U130" t="s">
        <v>1660</v>
      </c>
      <c r="V130">
        <f t="shared" si="22"/>
        <v>8.6167199820697249</v>
      </c>
      <c r="W130">
        <f t="shared" si="23"/>
        <v>7.8281953585036366</v>
      </c>
      <c r="X130">
        <f t="shared" si="24"/>
        <v>7.7915197946168426</v>
      </c>
      <c r="Y130">
        <f t="shared" si="25"/>
        <v>7.9810102080319494</v>
      </c>
      <c r="Z130">
        <f t="shared" si="26"/>
        <v>8.3172028769942337</v>
      </c>
      <c r="AA130">
        <f t="shared" si="27"/>
        <v>8.3294280649564989</v>
      </c>
      <c r="AB130">
        <f t="shared" si="28"/>
        <v>9.0262637788055997</v>
      </c>
      <c r="AC130">
        <f t="shared" si="29"/>
        <v>9.3563438537867505</v>
      </c>
    </row>
    <row r="131" spans="1:29" x14ac:dyDescent="0.25">
      <c r="A131" t="s">
        <v>1661</v>
      </c>
      <c r="B131">
        <v>0.2152</v>
      </c>
      <c r="C131">
        <v>0.2387</v>
      </c>
      <c r="D131">
        <v>0.21640000000000001</v>
      </c>
      <c r="E131">
        <v>0.2366</v>
      </c>
      <c r="F131">
        <v>0.24729999999999999</v>
      </c>
      <c r="G131">
        <v>0.22270000000000001</v>
      </c>
      <c r="H131">
        <v>0.22459999999999999</v>
      </c>
      <c r="I131">
        <v>0.21360000000000001</v>
      </c>
      <c r="K131" t="s">
        <v>1661</v>
      </c>
      <c r="L131">
        <f t="shared" si="14"/>
        <v>0.13936666666666667</v>
      </c>
      <c r="M131">
        <f t="shared" si="15"/>
        <v>0.16286666666666666</v>
      </c>
      <c r="N131">
        <f t="shared" si="16"/>
        <v>0.14056666666666667</v>
      </c>
      <c r="O131">
        <f t="shared" si="17"/>
        <v>0.16076666666666667</v>
      </c>
      <c r="P131">
        <f t="shared" si="18"/>
        <v>0.17146666666666666</v>
      </c>
      <c r="Q131">
        <f t="shared" si="19"/>
        <v>0.14686666666666667</v>
      </c>
      <c r="R131">
        <f t="shared" si="20"/>
        <v>0.14876666666666666</v>
      </c>
      <c r="S131">
        <f t="shared" si="21"/>
        <v>0.13776666666666668</v>
      </c>
      <c r="U131" t="s">
        <v>1661</v>
      </c>
      <c r="V131">
        <f t="shared" si="22"/>
        <v>8.5189184783716048</v>
      </c>
      <c r="W131">
        <f t="shared" si="23"/>
        <v>9.9553780639377329</v>
      </c>
      <c r="X131">
        <f t="shared" si="24"/>
        <v>8.5922696061451944</v>
      </c>
      <c r="Y131">
        <f t="shared" si="25"/>
        <v>9.8270135903339515</v>
      </c>
      <c r="Z131">
        <f t="shared" si="26"/>
        <v>10.481061146315126</v>
      </c>
      <c r="AA131">
        <f t="shared" si="27"/>
        <v>8.9773630269565405</v>
      </c>
      <c r="AB131">
        <f t="shared" si="28"/>
        <v>9.0935023125980567</v>
      </c>
      <c r="AC131">
        <f t="shared" si="29"/>
        <v>8.4211169746734864</v>
      </c>
    </row>
    <row r="132" spans="1:29" x14ac:dyDescent="0.25">
      <c r="A132" t="s">
        <v>1662</v>
      </c>
      <c r="B132">
        <v>0.22420000000000001</v>
      </c>
      <c r="C132">
        <v>0.2019</v>
      </c>
      <c r="D132">
        <v>0.2137</v>
      </c>
      <c r="E132">
        <v>0.21149999999999999</v>
      </c>
      <c r="F132">
        <v>0.2389</v>
      </c>
      <c r="G132">
        <v>0.20319999999999999</v>
      </c>
      <c r="H132">
        <v>0.21160000000000001</v>
      </c>
      <c r="I132">
        <v>0.20810000000000001</v>
      </c>
      <c r="K132" t="s">
        <v>1662</v>
      </c>
      <c r="L132">
        <f t="shared" si="14"/>
        <v>0.14836666666666667</v>
      </c>
      <c r="M132">
        <f t="shared" si="15"/>
        <v>0.12606666666666666</v>
      </c>
      <c r="N132">
        <f t="shared" si="16"/>
        <v>0.13786666666666667</v>
      </c>
      <c r="O132">
        <f t="shared" si="17"/>
        <v>0.13566666666666666</v>
      </c>
      <c r="P132">
        <f t="shared" si="18"/>
        <v>0.16306666666666667</v>
      </c>
      <c r="Q132">
        <f t="shared" si="19"/>
        <v>0.12736666666666666</v>
      </c>
      <c r="R132">
        <f t="shared" si="20"/>
        <v>0.13576666666666667</v>
      </c>
      <c r="S132">
        <f t="shared" si="21"/>
        <v>0.13226666666666667</v>
      </c>
      <c r="U132" t="s">
        <v>1662</v>
      </c>
      <c r="V132">
        <f t="shared" si="22"/>
        <v>9.069051936673528</v>
      </c>
      <c r="W132">
        <f t="shared" si="23"/>
        <v>7.7059434788809877</v>
      </c>
      <c r="X132">
        <f t="shared" si="24"/>
        <v>8.4272295686546173</v>
      </c>
      <c r="Y132">
        <f t="shared" si="25"/>
        <v>8.292752501069705</v>
      </c>
      <c r="Z132">
        <f t="shared" si="26"/>
        <v>9.9676032518999982</v>
      </c>
      <c r="AA132">
        <f t="shared" si="27"/>
        <v>7.7854072006357091</v>
      </c>
      <c r="AB132">
        <f t="shared" si="28"/>
        <v>8.2988650950508376</v>
      </c>
      <c r="AC132">
        <f t="shared" si="29"/>
        <v>8.0849243057112012</v>
      </c>
    </row>
    <row r="133" spans="1:29" x14ac:dyDescent="0.25">
      <c r="A133" t="s">
        <v>1663</v>
      </c>
      <c r="B133">
        <v>1.7118</v>
      </c>
      <c r="C133">
        <v>0.21249999999999999</v>
      </c>
      <c r="D133">
        <v>0.21299999999999999</v>
      </c>
      <c r="E133">
        <v>0.2177</v>
      </c>
      <c r="F133">
        <v>0.2208</v>
      </c>
      <c r="G133">
        <v>0.21149999999999999</v>
      </c>
      <c r="H133">
        <v>0.20749999999999999</v>
      </c>
      <c r="I133">
        <v>0.22470000000000001</v>
      </c>
      <c r="K133" t="s">
        <v>1663</v>
      </c>
      <c r="L133">
        <f t="shared" si="14"/>
        <v>1.6359666666666666</v>
      </c>
      <c r="M133">
        <f t="shared" si="15"/>
        <v>0.13666666666666666</v>
      </c>
      <c r="N133">
        <f t="shared" si="16"/>
        <v>0.13716666666666666</v>
      </c>
      <c r="O133">
        <f t="shared" si="17"/>
        <v>0.14186666666666667</v>
      </c>
      <c r="P133">
        <f t="shared" si="18"/>
        <v>0.14496666666666666</v>
      </c>
      <c r="Q133">
        <f t="shared" si="19"/>
        <v>0.13566666666666666</v>
      </c>
      <c r="R133">
        <f t="shared" si="20"/>
        <v>0.13166666666666665</v>
      </c>
      <c r="S133">
        <f t="shared" si="21"/>
        <v>0.14886666666666667</v>
      </c>
      <c r="U133" t="s">
        <v>1663</v>
      </c>
      <c r="V133">
        <f t="shared" si="22"/>
        <v>100</v>
      </c>
      <c r="W133">
        <f t="shared" si="23"/>
        <v>8.3538784408810276</v>
      </c>
      <c r="X133">
        <f t="shared" si="24"/>
        <v>8.3844414107866907</v>
      </c>
      <c r="Y133">
        <f t="shared" si="25"/>
        <v>8.6717333278999167</v>
      </c>
      <c r="Z133">
        <f t="shared" si="26"/>
        <v>8.8612237413150226</v>
      </c>
      <c r="AA133">
        <f t="shared" si="27"/>
        <v>8.292752501069705</v>
      </c>
      <c r="AB133">
        <f t="shared" si="28"/>
        <v>8.0482487418244055</v>
      </c>
      <c r="AC133">
        <f t="shared" si="29"/>
        <v>9.0996149065791894</v>
      </c>
    </row>
    <row r="134" spans="1:29" x14ac:dyDescent="0.25">
      <c r="A134" t="s">
        <v>1664</v>
      </c>
      <c r="B134">
        <v>7.5600000000000001E-2</v>
      </c>
      <c r="C134">
        <v>7.5499999999999998E-2</v>
      </c>
      <c r="D134">
        <v>7.6399999999999996E-2</v>
      </c>
      <c r="E134">
        <v>2.7921</v>
      </c>
      <c r="F134">
        <f>AVERAGE(B134:D134)</f>
        <v>7.5833333333333336E-2</v>
      </c>
    </row>
    <row r="135" spans="1:29" x14ac:dyDescent="0.25">
      <c r="A135" t="s">
        <v>1665</v>
      </c>
    </row>
    <row r="138" spans="1:29" x14ac:dyDescent="0.25">
      <c r="A138" s="7" t="s">
        <v>1902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0.26090000000000002</v>
      </c>
      <c r="C141">
        <v>0.21659999999999999</v>
      </c>
      <c r="D141">
        <v>0.22889999999999999</v>
      </c>
      <c r="E141">
        <v>0.20849999999999999</v>
      </c>
      <c r="F141">
        <v>0.20710000000000001</v>
      </c>
      <c r="G141">
        <v>0.2074</v>
      </c>
      <c r="H141">
        <v>0.20480000000000001</v>
      </c>
      <c r="I141">
        <v>0.2369</v>
      </c>
      <c r="K141" t="s">
        <v>1658</v>
      </c>
      <c r="L141">
        <f>B141-$F$147</f>
        <v>0.18563333333333337</v>
      </c>
      <c r="M141">
        <f t="shared" ref="M141:S141" si="30">C141-$F$147</f>
        <v>0.14133333333333331</v>
      </c>
      <c r="N141">
        <f t="shared" si="30"/>
        <v>0.15363333333333334</v>
      </c>
      <c r="O141">
        <f t="shared" si="30"/>
        <v>0.13323333333333331</v>
      </c>
      <c r="P141">
        <f t="shared" si="30"/>
        <v>0.13183333333333336</v>
      </c>
      <c r="Q141">
        <f t="shared" si="30"/>
        <v>0.13213333333333332</v>
      </c>
      <c r="R141">
        <f t="shared" si="30"/>
        <v>0.12953333333333333</v>
      </c>
      <c r="S141">
        <f t="shared" si="30"/>
        <v>0.16163333333333335</v>
      </c>
      <c r="U141" t="s">
        <v>1658</v>
      </c>
      <c r="V141">
        <f>L141/$L$146*100</f>
        <v>12.115213087649838</v>
      </c>
      <c r="W141">
        <f t="shared" ref="W141:AC141" si="31">M141/$L$146*100</f>
        <v>9.2240085278569381</v>
      </c>
      <c r="X141">
        <f t="shared" si="31"/>
        <v>10.026758326625623</v>
      </c>
      <c r="Y141">
        <f t="shared" si="31"/>
        <v>8.6953684164726859</v>
      </c>
      <c r="Z141">
        <f t="shared" si="31"/>
        <v>8.6039985206778784</v>
      </c>
      <c r="AA141">
        <f t="shared" si="31"/>
        <v>8.6235777840624799</v>
      </c>
      <c r="AB141">
        <f t="shared" si="31"/>
        <v>8.4538908347292629</v>
      </c>
      <c r="AC141">
        <f t="shared" si="31"/>
        <v>10.548872016881678</v>
      </c>
    </row>
    <row r="142" spans="1:29" x14ac:dyDescent="0.25">
      <c r="A142" t="s">
        <v>1659</v>
      </c>
      <c r="B142">
        <v>0.27600000000000002</v>
      </c>
      <c r="C142">
        <v>0.25459999999999999</v>
      </c>
      <c r="D142">
        <v>0.24829999999999999</v>
      </c>
      <c r="E142">
        <v>0.25540000000000002</v>
      </c>
      <c r="F142">
        <v>0.25430000000000003</v>
      </c>
      <c r="G142">
        <v>0.25509999999999999</v>
      </c>
      <c r="H142">
        <v>0.2455</v>
      </c>
      <c r="I142">
        <v>0.2392</v>
      </c>
      <c r="K142" t="s">
        <v>1659</v>
      </c>
      <c r="L142">
        <f t="shared" ref="L142:L146" si="32">B142-$F$147</f>
        <v>0.20073333333333337</v>
      </c>
      <c r="M142">
        <f t="shared" ref="M142:M146" si="33">C142-$F$147</f>
        <v>0.17933333333333334</v>
      </c>
      <c r="N142">
        <f t="shared" ref="N142:N146" si="34">D142-$F$147</f>
        <v>0.17303333333333332</v>
      </c>
      <c r="O142">
        <f t="shared" ref="O142:O146" si="35">E142-$F$147</f>
        <v>0.18013333333333337</v>
      </c>
      <c r="P142">
        <f t="shared" ref="P142:P146" si="36">F142-$F$147</f>
        <v>0.17903333333333338</v>
      </c>
      <c r="Q142">
        <f t="shared" ref="Q142:Q146" si="37">G142-$F$147</f>
        <v>0.17983333333333335</v>
      </c>
      <c r="R142">
        <f t="shared" ref="R142:R146" si="38">H142-$F$147</f>
        <v>0.17023333333333335</v>
      </c>
      <c r="S142">
        <f t="shared" ref="S142:S146" si="39">I142-$F$147</f>
        <v>0.16393333333333332</v>
      </c>
      <c r="U142" t="s">
        <v>1659</v>
      </c>
      <c r="V142">
        <f t="shared" ref="V142:V146" si="40">L142/$L$146*100</f>
        <v>13.100702678008139</v>
      </c>
      <c r="W142">
        <f t="shared" ref="W142:W146" si="41">M142/$L$146*100</f>
        <v>11.704048556573195</v>
      </c>
      <c r="X142">
        <f t="shared" ref="X142:X146" si="42">N142/$L$146*100</f>
        <v>11.292884025496551</v>
      </c>
      <c r="Y142">
        <f t="shared" ref="Y142:Y146" si="43">O142/$L$146*100</f>
        <v>11.756259925598801</v>
      </c>
      <c r="Z142">
        <f t="shared" ref="Z142:Z146" si="44">P142/$L$146*100</f>
        <v>11.684469293188595</v>
      </c>
      <c r="AA142">
        <f t="shared" ref="AA142:AA146" si="45">Q142/$L$146*100</f>
        <v>11.736680662214198</v>
      </c>
      <c r="AB142">
        <f t="shared" ref="AB142:AB146" si="46">R142/$L$146*100</f>
        <v>11.110144233906933</v>
      </c>
      <c r="AC142">
        <f t="shared" ref="AC142:AC146" si="47">S142/$L$146*100</f>
        <v>10.69897970283029</v>
      </c>
    </row>
    <row r="143" spans="1:29" x14ac:dyDescent="0.25">
      <c r="A143" t="s">
        <v>1660</v>
      </c>
      <c r="B143">
        <v>0.21859999999999999</v>
      </c>
      <c r="C143">
        <v>0.19489999999999999</v>
      </c>
      <c r="D143">
        <v>0.20580000000000001</v>
      </c>
      <c r="E143">
        <v>0.2198</v>
      </c>
      <c r="F143">
        <v>0.21809999999999999</v>
      </c>
      <c r="G143">
        <v>0.2172</v>
      </c>
      <c r="H143">
        <v>0.21690000000000001</v>
      </c>
      <c r="I143">
        <v>0.22120000000000001</v>
      </c>
      <c r="K143" t="s">
        <v>1660</v>
      </c>
      <c r="L143">
        <f t="shared" si="32"/>
        <v>0.14333333333333331</v>
      </c>
      <c r="M143">
        <f t="shared" si="33"/>
        <v>0.11963333333333333</v>
      </c>
      <c r="N143">
        <f t="shared" si="34"/>
        <v>0.13053333333333333</v>
      </c>
      <c r="O143">
        <f t="shared" si="35"/>
        <v>0.14453333333333335</v>
      </c>
      <c r="P143">
        <f t="shared" si="36"/>
        <v>0.14283333333333331</v>
      </c>
      <c r="Q143">
        <f t="shared" si="37"/>
        <v>0.14193333333333336</v>
      </c>
      <c r="R143">
        <f t="shared" si="38"/>
        <v>0.14163333333333333</v>
      </c>
      <c r="S143">
        <f t="shared" si="39"/>
        <v>0.14593333333333336</v>
      </c>
      <c r="U143" t="s">
        <v>1660</v>
      </c>
      <c r="V143">
        <f t="shared" si="40"/>
        <v>9.3545369504209521</v>
      </c>
      <c r="W143">
        <f t="shared" si="41"/>
        <v>7.8077751430373956</v>
      </c>
      <c r="X143">
        <f t="shared" si="42"/>
        <v>8.5191550460112691</v>
      </c>
      <c r="Y143">
        <f t="shared" si="43"/>
        <v>9.4328540039593634</v>
      </c>
      <c r="Z143">
        <f t="shared" si="44"/>
        <v>9.3219048447799491</v>
      </c>
      <c r="AA143">
        <f t="shared" si="45"/>
        <v>9.2631670546261464</v>
      </c>
      <c r="AB143">
        <f t="shared" si="46"/>
        <v>9.2435877912415432</v>
      </c>
      <c r="AC143">
        <f t="shared" si="47"/>
        <v>9.5242238997541744</v>
      </c>
    </row>
    <row r="144" spans="1:29" x14ac:dyDescent="0.25">
      <c r="A144" t="s">
        <v>1661</v>
      </c>
      <c r="B144">
        <v>0.3584</v>
      </c>
      <c r="C144">
        <v>0.25190000000000001</v>
      </c>
      <c r="D144">
        <v>0.1981</v>
      </c>
      <c r="E144">
        <v>0.20499999999999999</v>
      </c>
      <c r="F144">
        <v>0.2089</v>
      </c>
      <c r="G144">
        <v>0.21429999999999999</v>
      </c>
      <c r="H144">
        <v>0.21740000000000001</v>
      </c>
      <c r="I144">
        <v>0.2228</v>
      </c>
      <c r="K144" t="s">
        <v>1661</v>
      </c>
      <c r="L144">
        <f t="shared" si="32"/>
        <v>0.28313333333333335</v>
      </c>
      <c r="M144">
        <f t="shared" si="33"/>
        <v>0.17663333333333336</v>
      </c>
      <c r="N144">
        <f t="shared" si="34"/>
        <v>0.12283333333333334</v>
      </c>
      <c r="O144">
        <f t="shared" si="35"/>
        <v>0.12973333333333331</v>
      </c>
      <c r="P144">
        <f t="shared" si="36"/>
        <v>0.13363333333333333</v>
      </c>
      <c r="Q144">
        <f t="shared" si="37"/>
        <v>0.13903333333333334</v>
      </c>
      <c r="R144">
        <f t="shared" si="38"/>
        <v>0.14213333333333333</v>
      </c>
      <c r="S144">
        <f t="shared" si="39"/>
        <v>0.14753333333333335</v>
      </c>
      <c r="U144" t="s">
        <v>1661</v>
      </c>
      <c r="V144">
        <f t="shared" si="40"/>
        <v>18.478473687645486</v>
      </c>
      <c r="W144">
        <f t="shared" si="41"/>
        <v>11.527835186111778</v>
      </c>
      <c r="X144">
        <f t="shared" si="42"/>
        <v>8.0166206191398182</v>
      </c>
      <c r="Y144">
        <f t="shared" si="43"/>
        <v>8.4669436769856627</v>
      </c>
      <c r="Z144">
        <f t="shared" si="44"/>
        <v>8.721474100985489</v>
      </c>
      <c r="AA144">
        <f t="shared" si="45"/>
        <v>9.0739008419083262</v>
      </c>
      <c r="AB144">
        <f t="shared" si="46"/>
        <v>9.2762198968825462</v>
      </c>
      <c r="AC144">
        <f t="shared" si="47"/>
        <v>9.6286466378053817</v>
      </c>
    </row>
    <row r="145" spans="1:29" x14ac:dyDescent="0.25">
      <c r="A145" t="s">
        <v>1662</v>
      </c>
      <c r="B145">
        <v>0.21629999999999999</v>
      </c>
      <c r="C145">
        <v>0.20660000000000001</v>
      </c>
      <c r="D145">
        <v>0.18890000000000001</v>
      </c>
      <c r="E145">
        <v>0.22090000000000001</v>
      </c>
      <c r="F145">
        <v>0.22939999999999999</v>
      </c>
      <c r="G145">
        <v>0.23519999999999999</v>
      </c>
      <c r="H145">
        <v>0.2092</v>
      </c>
      <c r="I145">
        <v>0.21859999999999999</v>
      </c>
      <c r="K145" t="s">
        <v>1662</v>
      </c>
      <c r="L145">
        <f t="shared" si="32"/>
        <v>0.14103333333333334</v>
      </c>
      <c r="M145">
        <f t="shared" si="33"/>
        <v>0.13133333333333336</v>
      </c>
      <c r="N145">
        <f t="shared" si="34"/>
        <v>0.11363333333333335</v>
      </c>
      <c r="O145">
        <f t="shared" si="35"/>
        <v>0.14563333333333334</v>
      </c>
      <c r="P145">
        <f t="shared" si="36"/>
        <v>0.15413333333333334</v>
      </c>
      <c r="Q145">
        <f t="shared" si="37"/>
        <v>0.15993333333333332</v>
      </c>
      <c r="R145">
        <f t="shared" si="38"/>
        <v>0.13393333333333335</v>
      </c>
      <c r="S145">
        <f t="shared" si="39"/>
        <v>0.14333333333333331</v>
      </c>
      <c r="U145" t="s">
        <v>1662</v>
      </c>
      <c r="V145">
        <f t="shared" si="40"/>
        <v>9.2044292644723402</v>
      </c>
      <c r="W145">
        <f t="shared" si="41"/>
        <v>8.5713664150368754</v>
      </c>
      <c r="X145">
        <f t="shared" si="42"/>
        <v>7.4161898753453581</v>
      </c>
      <c r="Y145">
        <f t="shared" si="43"/>
        <v>9.5046446363695694</v>
      </c>
      <c r="Z145">
        <f t="shared" si="44"/>
        <v>10.059390432266627</v>
      </c>
      <c r="AA145">
        <f t="shared" si="45"/>
        <v>10.437922857702263</v>
      </c>
      <c r="AB145">
        <f t="shared" si="46"/>
        <v>8.7410533643700923</v>
      </c>
      <c r="AC145">
        <f t="shared" si="47"/>
        <v>9.3545369504209521</v>
      </c>
    </row>
    <row r="146" spans="1:29" x14ac:dyDescent="0.25">
      <c r="A146" t="s">
        <v>1663</v>
      </c>
      <c r="B146">
        <v>1.6074999999999999</v>
      </c>
      <c r="C146">
        <v>0.20039999999999999</v>
      </c>
      <c r="D146">
        <v>0.17199999999999999</v>
      </c>
      <c r="E146">
        <v>0.22120000000000001</v>
      </c>
      <c r="F146">
        <v>0.22489999999999999</v>
      </c>
      <c r="G146">
        <v>0.22320000000000001</v>
      </c>
      <c r="H146">
        <v>0.23580000000000001</v>
      </c>
      <c r="I146">
        <v>0.2321</v>
      </c>
      <c r="K146" t="s">
        <v>1663</v>
      </c>
      <c r="L146">
        <f t="shared" si="32"/>
        <v>1.5322333333333333</v>
      </c>
      <c r="M146">
        <f t="shared" si="33"/>
        <v>0.12513333333333332</v>
      </c>
      <c r="N146">
        <f t="shared" si="34"/>
        <v>9.6733333333333324E-2</v>
      </c>
      <c r="O146">
        <f t="shared" si="35"/>
        <v>0.14593333333333336</v>
      </c>
      <c r="P146">
        <f t="shared" si="36"/>
        <v>0.14963333333333334</v>
      </c>
      <c r="Q146">
        <f t="shared" si="37"/>
        <v>0.14793333333333336</v>
      </c>
      <c r="R146">
        <f t="shared" si="38"/>
        <v>0.16053333333333336</v>
      </c>
      <c r="S146">
        <f t="shared" si="39"/>
        <v>0.15683333333333332</v>
      </c>
      <c r="U146" t="s">
        <v>1663</v>
      </c>
      <c r="V146">
        <f t="shared" si="40"/>
        <v>100</v>
      </c>
      <c r="W146">
        <f t="shared" si="41"/>
        <v>8.1667283050884318</v>
      </c>
      <c r="X146">
        <f t="shared" si="42"/>
        <v>6.3132247046794436</v>
      </c>
      <c r="Y146">
        <f t="shared" si="43"/>
        <v>9.5242238997541744</v>
      </c>
      <c r="Z146">
        <f t="shared" si="44"/>
        <v>9.7657014814975955</v>
      </c>
      <c r="AA146">
        <f t="shared" si="45"/>
        <v>9.6547523223181866</v>
      </c>
      <c r="AB146">
        <f t="shared" si="46"/>
        <v>10.47708138447147</v>
      </c>
      <c r="AC146">
        <f t="shared" si="47"/>
        <v>10.235603802728043</v>
      </c>
    </row>
    <row r="147" spans="1:29" x14ac:dyDescent="0.25">
      <c r="A147" t="s">
        <v>1664</v>
      </c>
      <c r="B147">
        <v>7.4700000000000003E-2</v>
      </c>
      <c r="C147">
        <v>7.5200000000000003E-2</v>
      </c>
      <c r="D147">
        <v>7.5899999999999995E-2</v>
      </c>
      <c r="E147">
        <v>2.3083999999999998</v>
      </c>
      <c r="F147">
        <f>AVERAGE(B147:D147)</f>
        <v>7.5266666666666662E-2</v>
      </c>
    </row>
    <row r="148" spans="1:29" x14ac:dyDescent="0.25">
      <c r="A148" t="s">
        <v>1665</v>
      </c>
    </row>
    <row r="151" spans="1:29" x14ac:dyDescent="0.25">
      <c r="A151" s="7" t="s">
        <v>1903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0.2432</v>
      </c>
      <c r="C154">
        <v>0.19919999999999999</v>
      </c>
      <c r="D154">
        <v>0.20810000000000001</v>
      </c>
      <c r="E154">
        <v>0.21099999999999999</v>
      </c>
      <c r="F154">
        <v>0.19</v>
      </c>
      <c r="G154">
        <v>0.20380000000000001</v>
      </c>
      <c r="H154">
        <v>0.20150000000000001</v>
      </c>
      <c r="I154">
        <v>0.22140000000000001</v>
      </c>
      <c r="K154" t="s">
        <v>1658</v>
      </c>
      <c r="L154">
        <f>B154-$F$160</f>
        <v>0.16920000000000002</v>
      </c>
      <c r="M154">
        <f t="shared" ref="M154:S154" si="48">C154-$F$160</f>
        <v>0.12519999999999998</v>
      </c>
      <c r="N154">
        <f t="shared" si="48"/>
        <v>0.1341</v>
      </c>
      <c r="O154">
        <f t="shared" si="48"/>
        <v>0.13700000000000001</v>
      </c>
      <c r="P154">
        <f t="shared" si="48"/>
        <v>0.11600000000000001</v>
      </c>
      <c r="Q154">
        <f t="shared" si="48"/>
        <v>0.12980000000000003</v>
      </c>
      <c r="R154">
        <f t="shared" si="48"/>
        <v>0.1275</v>
      </c>
      <c r="S154">
        <f t="shared" si="48"/>
        <v>0.14740000000000003</v>
      </c>
      <c r="U154" t="s">
        <v>1658</v>
      </c>
      <c r="V154">
        <f>L154/$L$159*100</f>
        <v>8.6733647734262878</v>
      </c>
      <c r="W154">
        <f t="shared" ref="W154:AC154" si="49">M154/$L$159*100</f>
        <v>6.417879844166495</v>
      </c>
      <c r="X154">
        <f t="shared" si="49"/>
        <v>6.874102932130409</v>
      </c>
      <c r="Y154">
        <f t="shared" si="49"/>
        <v>7.022759893377077</v>
      </c>
      <c r="Z154">
        <f t="shared" si="49"/>
        <v>5.946278449866722</v>
      </c>
      <c r="AA154">
        <f t="shared" si="49"/>
        <v>6.6536805413163851</v>
      </c>
      <c r="AB154">
        <f t="shared" si="49"/>
        <v>6.5357801927414405</v>
      </c>
      <c r="AC154">
        <f t="shared" si="49"/>
        <v>7.5558745130203011</v>
      </c>
    </row>
    <row r="155" spans="1:29" x14ac:dyDescent="0.25">
      <c r="A155" t="s">
        <v>1659</v>
      </c>
      <c r="B155">
        <v>0.33179999999999998</v>
      </c>
      <c r="C155">
        <v>0.25850000000000001</v>
      </c>
      <c r="D155">
        <v>0.25490000000000002</v>
      </c>
      <c r="E155">
        <v>0.22839999999999999</v>
      </c>
      <c r="F155">
        <v>0.2268</v>
      </c>
      <c r="G155">
        <v>0.23799999999999999</v>
      </c>
      <c r="H155">
        <v>0.22239999999999999</v>
      </c>
      <c r="I155">
        <v>0.21809999999999999</v>
      </c>
      <c r="K155" t="s">
        <v>1659</v>
      </c>
      <c r="L155">
        <f t="shared" ref="L155:L159" si="50">B155-$F$160</f>
        <v>0.25779999999999997</v>
      </c>
      <c r="M155">
        <f t="shared" ref="M155:M159" si="51">C155-$F$160</f>
        <v>0.1845</v>
      </c>
      <c r="N155">
        <f t="shared" ref="N155:N159" si="52">D155-$F$160</f>
        <v>0.18090000000000001</v>
      </c>
      <c r="O155">
        <f t="shared" ref="O155:O159" si="53">E155-$F$160</f>
        <v>0.15439999999999998</v>
      </c>
      <c r="P155">
        <f t="shared" ref="P155:P159" si="54">F155-$F$160</f>
        <v>0.15279999999999999</v>
      </c>
      <c r="Q155">
        <f t="shared" ref="Q155:Q159" si="55">G155-$F$160</f>
        <v>0.16399999999999998</v>
      </c>
      <c r="R155">
        <f t="shared" ref="R155:R159" si="56">H155-$F$160</f>
        <v>0.14839999999999998</v>
      </c>
      <c r="S155">
        <f t="shared" ref="S155:S159" si="57">I155-$F$160</f>
        <v>0.14410000000000001</v>
      </c>
      <c r="U155" t="s">
        <v>1659</v>
      </c>
      <c r="V155">
        <f t="shared" ref="V155:V159" si="58">L155/$L$159*100</f>
        <v>13.215091244617591</v>
      </c>
      <c r="W155">
        <f t="shared" ref="W155:W159" si="59">M155/$L$159*100</f>
        <v>9.4576583965552601</v>
      </c>
      <c r="X155">
        <f t="shared" ref="X155:X159" si="60">N155/$L$159*100</f>
        <v>9.2731187205249146</v>
      </c>
      <c r="Y155">
        <f t="shared" ref="Y155:Y159" si="61">O155/$L$159*100</f>
        <v>7.9147016608570837</v>
      </c>
      <c r="Z155">
        <f t="shared" ref="Z155:Z159" si="62">P155/$L$159*100</f>
        <v>7.8326840270658202</v>
      </c>
      <c r="AA155">
        <f t="shared" ref="AA155:AA159" si="63">Q155/$L$159*100</f>
        <v>8.4068074636046752</v>
      </c>
      <c r="AB155">
        <f t="shared" ref="AB155:AB159" si="64">R155/$L$159*100</f>
        <v>7.6071355341398386</v>
      </c>
      <c r="AC155">
        <f t="shared" ref="AC155:AC159" si="65">S155/$L$159*100</f>
        <v>7.3867131433258155</v>
      </c>
    </row>
    <row r="156" spans="1:29" x14ac:dyDescent="0.25">
      <c r="A156" t="s">
        <v>1660</v>
      </c>
      <c r="B156">
        <v>0.2268</v>
      </c>
      <c r="C156">
        <v>0.19520000000000001</v>
      </c>
      <c r="D156">
        <v>0.19600000000000001</v>
      </c>
      <c r="E156">
        <v>0.2135</v>
      </c>
      <c r="F156">
        <v>0.2142</v>
      </c>
      <c r="G156">
        <v>0.2336</v>
      </c>
      <c r="H156">
        <v>0.2024</v>
      </c>
      <c r="I156">
        <v>0.21160000000000001</v>
      </c>
      <c r="K156" t="s">
        <v>1660</v>
      </c>
      <c r="L156">
        <f t="shared" si="50"/>
        <v>0.15279999999999999</v>
      </c>
      <c r="M156">
        <f t="shared" si="51"/>
        <v>0.12120000000000002</v>
      </c>
      <c r="N156">
        <f t="shared" si="52"/>
        <v>0.12200000000000001</v>
      </c>
      <c r="O156">
        <f t="shared" si="53"/>
        <v>0.13950000000000001</v>
      </c>
      <c r="P156">
        <f t="shared" si="54"/>
        <v>0.14019999999999999</v>
      </c>
      <c r="Q156">
        <f t="shared" si="55"/>
        <v>0.15960000000000002</v>
      </c>
      <c r="R156">
        <f t="shared" si="56"/>
        <v>0.12840000000000001</v>
      </c>
      <c r="S156">
        <f t="shared" si="57"/>
        <v>0.1376</v>
      </c>
      <c r="U156" t="s">
        <v>1660</v>
      </c>
      <c r="V156">
        <f t="shared" si="58"/>
        <v>7.8326840270658202</v>
      </c>
      <c r="W156">
        <f t="shared" si="59"/>
        <v>6.2128357596883346</v>
      </c>
      <c r="X156">
        <f t="shared" si="60"/>
        <v>6.2538445765839672</v>
      </c>
      <c r="Y156">
        <f t="shared" si="61"/>
        <v>7.150912446175929</v>
      </c>
      <c r="Z156">
        <f t="shared" si="62"/>
        <v>7.1867951609596066</v>
      </c>
      <c r="AA156">
        <f t="shared" si="63"/>
        <v>8.181258970678698</v>
      </c>
      <c r="AB156">
        <f t="shared" si="64"/>
        <v>6.5819151117490273</v>
      </c>
      <c r="AC156">
        <f t="shared" si="65"/>
        <v>7.0535165060488012</v>
      </c>
    </row>
    <row r="157" spans="1:29" x14ac:dyDescent="0.25">
      <c r="A157" t="s">
        <v>1661</v>
      </c>
      <c r="B157">
        <v>0.22550000000000001</v>
      </c>
      <c r="C157">
        <v>0.23150000000000001</v>
      </c>
      <c r="D157">
        <v>0.20749999999999999</v>
      </c>
      <c r="E157">
        <v>0.2014</v>
      </c>
      <c r="F157">
        <v>0.20230000000000001</v>
      </c>
      <c r="G157">
        <v>0.2155</v>
      </c>
      <c r="H157">
        <v>0.20530000000000001</v>
      </c>
      <c r="I157">
        <v>0.23050000000000001</v>
      </c>
      <c r="K157" t="s">
        <v>1661</v>
      </c>
      <c r="L157">
        <f t="shared" si="50"/>
        <v>0.15150000000000002</v>
      </c>
      <c r="M157">
        <f t="shared" si="51"/>
        <v>0.15750000000000003</v>
      </c>
      <c r="N157">
        <f t="shared" si="52"/>
        <v>0.13350000000000001</v>
      </c>
      <c r="O157">
        <f t="shared" si="53"/>
        <v>0.12740000000000001</v>
      </c>
      <c r="P157">
        <f t="shared" si="54"/>
        <v>0.12830000000000003</v>
      </c>
      <c r="Q157">
        <f t="shared" si="55"/>
        <v>0.14150000000000001</v>
      </c>
      <c r="R157">
        <f t="shared" si="56"/>
        <v>0.13130000000000003</v>
      </c>
      <c r="S157">
        <f t="shared" si="57"/>
        <v>0.15650000000000003</v>
      </c>
      <c r="U157" t="s">
        <v>1661</v>
      </c>
      <c r="V157">
        <f t="shared" si="58"/>
        <v>7.7660446996104175</v>
      </c>
      <c r="W157">
        <f t="shared" si="59"/>
        <v>8.0736108263276627</v>
      </c>
      <c r="X157">
        <f t="shared" si="60"/>
        <v>6.8433463194586848</v>
      </c>
      <c r="Y157">
        <f t="shared" si="61"/>
        <v>6.5306540906294872</v>
      </c>
      <c r="Z157">
        <f t="shared" si="62"/>
        <v>6.576789009637074</v>
      </c>
      <c r="AA157">
        <f t="shared" si="63"/>
        <v>7.2534344884150102</v>
      </c>
      <c r="AB157">
        <f t="shared" si="64"/>
        <v>6.7305720729956953</v>
      </c>
      <c r="AC157">
        <f t="shared" si="65"/>
        <v>8.0223498052081226</v>
      </c>
    </row>
    <row r="158" spans="1:29" x14ac:dyDescent="0.25">
      <c r="A158" t="s">
        <v>1662</v>
      </c>
      <c r="B158">
        <v>0.23930000000000001</v>
      </c>
      <c r="C158">
        <v>0.22070000000000001</v>
      </c>
      <c r="D158">
        <v>0.20250000000000001</v>
      </c>
      <c r="E158">
        <v>0.20669999999999999</v>
      </c>
      <c r="F158">
        <v>0.21629999999999999</v>
      </c>
      <c r="G158">
        <v>0.2172</v>
      </c>
      <c r="H158">
        <v>0.20619999999999999</v>
      </c>
      <c r="I158">
        <v>0.22309999999999999</v>
      </c>
      <c r="K158" t="s">
        <v>1662</v>
      </c>
      <c r="L158">
        <f t="shared" si="50"/>
        <v>0.1653</v>
      </c>
      <c r="M158">
        <f t="shared" si="51"/>
        <v>0.1467</v>
      </c>
      <c r="N158">
        <f t="shared" si="52"/>
        <v>0.1285</v>
      </c>
      <c r="O158">
        <f t="shared" si="53"/>
        <v>0.13269999999999998</v>
      </c>
      <c r="P158">
        <f t="shared" si="54"/>
        <v>0.14229999999999998</v>
      </c>
      <c r="Q158">
        <f t="shared" si="55"/>
        <v>0.14319999999999999</v>
      </c>
      <c r="R158">
        <f t="shared" si="56"/>
        <v>0.13219999999999998</v>
      </c>
      <c r="S158">
        <f t="shared" si="57"/>
        <v>0.14910000000000001</v>
      </c>
      <c r="U158" t="s">
        <v>1662</v>
      </c>
      <c r="V158">
        <f t="shared" si="58"/>
        <v>8.4734467910600788</v>
      </c>
      <c r="W158">
        <f t="shared" si="59"/>
        <v>7.5199917982366209</v>
      </c>
      <c r="X158">
        <f t="shared" si="60"/>
        <v>6.5870412138609806</v>
      </c>
      <c r="Y158">
        <f t="shared" si="61"/>
        <v>6.8023375025630513</v>
      </c>
      <c r="Z158">
        <f t="shared" si="62"/>
        <v>7.294443305310641</v>
      </c>
      <c r="AA158">
        <f t="shared" si="63"/>
        <v>7.3405782243182287</v>
      </c>
      <c r="AB158">
        <f t="shared" si="64"/>
        <v>6.7767069920032803</v>
      </c>
      <c r="AC158">
        <f t="shared" si="65"/>
        <v>7.6430182489235197</v>
      </c>
    </row>
    <row r="159" spans="1:29" x14ac:dyDescent="0.25">
      <c r="A159" t="s">
        <v>1663</v>
      </c>
      <c r="B159">
        <v>2.0247999999999999</v>
      </c>
      <c r="C159">
        <v>0.21440000000000001</v>
      </c>
      <c r="D159">
        <v>0.19980000000000001</v>
      </c>
      <c r="E159">
        <v>0.27150000000000002</v>
      </c>
      <c r="F159">
        <v>0.21729999999999999</v>
      </c>
      <c r="G159">
        <v>0.23119999999999999</v>
      </c>
      <c r="H159">
        <v>0.2261</v>
      </c>
      <c r="I159">
        <v>0.2485</v>
      </c>
      <c r="K159" t="s">
        <v>1663</v>
      </c>
      <c r="L159">
        <f t="shared" si="50"/>
        <v>1.9507999999999999</v>
      </c>
      <c r="M159">
        <f t="shared" si="51"/>
        <v>0.14040000000000002</v>
      </c>
      <c r="N159">
        <f t="shared" si="52"/>
        <v>0.12580000000000002</v>
      </c>
      <c r="O159">
        <f t="shared" si="53"/>
        <v>0.19750000000000001</v>
      </c>
      <c r="P159">
        <f t="shared" si="54"/>
        <v>0.14329999999999998</v>
      </c>
      <c r="Q159">
        <f t="shared" si="55"/>
        <v>0.15720000000000001</v>
      </c>
      <c r="R159">
        <f t="shared" si="56"/>
        <v>0.15210000000000001</v>
      </c>
      <c r="S159">
        <f t="shared" si="57"/>
        <v>0.17449999999999999</v>
      </c>
      <c r="U159" t="s">
        <v>1663</v>
      </c>
      <c r="V159">
        <f t="shared" si="58"/>
        <v>100</v>
      </c>
      <c r="W159">
        <f t="shared" si="59"/>
        <v>7.1970473651835158</v>
      </c>
      <c r="X159">
        <f t="shared" si="60"/>
        <v>6.448636456838222</v>
      </c>
      <c r="Y159">
        <f t="shared" si="61"/>
        <v>10.124051671109289</v>
      </c>
      <c r="Z159">
        <f t="shared" si="62"/>
        <v>7.345704326430182</v>
      </c>
      <c r="AA159">
        <f t="shared" si="63"/>
        <v>8.0582325199917992</v>
      </c>
      <c r="AB159">
        <f t="shared" si="64"/>
        <v>7.7968013122821418</v>
      </c>
      <c r="AC159">
        <f t="shared" si="65"/>
        <v>8.9450481853598518</v>
      </c>
    </row>
    <row r="160" spans="1:29" x14ac:dyDescent="0.25">
      <c r="A160" t="s">
        <v>1664</v>
      </c>
      <c r="B160">
        <v>7.4200000000000002E-2</v>
      </c>
      <c r="C160">
        <v>7.2999999999999995E-2</v>
      </c>
      <c r="D160">
        <v>7.4800000000000005E-2</v>
      </c>
      <c r="E160">
        <v>3.1101999999999999</v>
      </c>
      <c r="F160">
        <f>AVERAGE(B160:D160)</f>
        <v>7.3999999999999996E-2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9.9912563611303913</v>
      </c>
      <c r="C166">
        <f t="shared" ref="C166:I166" si="66">AVERAGE(W154,W141,W128)</f>
        <v>8.428508047641138</v>
      </c>
      <c r="D166">
        <f t="shared" si="66"/>
        <v>8.6973883583507359</v>
      </c>
      <c r="E166">
        <f t="shared" si="66"/>
        <v>8.1645919118096444</v>
      </c>
      <c r="F166">
        <f t="shared" si="66"/>
        <v>7.661206377726784</v>
      </c>
      <c r="G166">
        <f t="shared" si="66"/>
        <v>8.0461606888979631</v>
      </c>
      <c r="H166">
        <f t="shared" si="66"/>
        <v>8.0460622286329837</v>
      </c>
      <c r="I166">
        <f t="shared" si="66"/>
        <v>9.1088711053679408</v>
      </c>
      <c r="K166" t="s">
        <v>1658</v>
      </c>
      <c r="L166">
        <f>STDEV(V154,V141,V128)/SQRT(3)</f>
        <v>1.0722073354441772</v>
      </c>
      <c r="M166">
        <f t="shared" ref="M166:S166" si="67">STDEV(W154,W141,W128)/SQRT(3)</f>
        <v>1.0125859774576687</v>
      </c>
      <c r="N166">
        <f t="shared" si="67"/>
        <v>0.9430046604352923</v>
      </c>
      <c r="O166">
        <f t="shared" si="67"/>
        <v>0.57138616497196903</v>
      </c>
      <c r="P166">
        <f t="shared" si="67"/>
        <v>0.8588779980204484</v>
      </c>
      <c r="Q166">
        <f t="shared" si="67"/>
        <v>0.69961170690276697</v>
      </c>
      <c r="R166">
        <f t="shared" si="67"/>
        <v>0.78131081787324352</v>
      </c>
      <c r="S166">
        <f t="shared" si="67"/>
        <v>0.86584920404680121</v>
      </c>
    </row>
    <row r="167" spans="1:19" x14ac:dyDescent="0.25">
      <c r="A167" t="s">
        <v>1659</v>
      </c>
      <c r="B167">
        <f t="shared" ref="B167:B171" si="68">AVERAGE(V155,V142,V129)</f>
        <v>12.809639220634407</v>
      </c>
      <c r="C167">
        <f t="shared" ref="C167:C171" si="69">AVERAGE(W155,W142,W129)</f>
        <v>10.584264930367988</v>
      </c>
      <c r="D167">
        <f t="shared" ref="D167:D171" si="70">AVERAGE(X155,X142,X129)</f>
        <v>10.509986272282019</v>
      </c>
      <c r="E167">
        <f t="shared" ref="E167:E171" si="71">AVERAGE(Y155,Y142,Y129)</f>
        <v>10.069012026200401</v>
      </c>
      <c r="F167">
        <f t="shared" ref="F167:F171" si="72">AVERAGE(Z155,Z142,Z129)</f>
        <v>10.068680887309348</v>
      </c>
      <c r="G167">
        <f t="shared" ref="G167:G171" si="73">AVERAGE(AA155,AA142,AA129)</f>
        <v>10.17762012080567</v>
      </c>
      <c r="H167">
        <f t="shared" ref="H167:H171" si="74">AVERAGE(AB155,AB142,AB129)</f>
        <v>9.6533165830325771</v>
      </c>
      <c r="I167">
        <f t="shared" ref="I167:I171" si="75">AVERAGE(AC155,AC142,AC129)</f>
        <v>9.5018760175533021</v>
      </c>
      <c r="K167" t="s">
        <v>1659</v>
      </c>
      <c r="L167">
        <f t="shared" ref="L167:L171" si="76">STDEV(V155,V142,V129)/SQRT(3)</f>
        <v>0.34981973827965196</v>
      </c>
      <c r="M167">
        <f t="shared" ref="M167:M171" si="77">STDEV(W155,W142,W129)/SQRT(3)</f>
        <v>0.6484859550798604</v>
      </c>
      <c r="N167">
        <f t="shared" ref="N167:N171" si="78">STDEV(X155,X142,X129)/SQRT(3)</f>
        <v>0.62568080394702297</v>
      </c>
      <c r="O167">
        <f t="shared" ref="O167:O171" si="79">STDEV(Y155,Y142,Y129)/SQRT(3)</f>
        <v>1.1332847517536913</v>
      </c>
      <c r="P167">
        <f t="shared" ref="P167:P171" si="80">STDEV(Z155,Z142,Z129)/SQRT(3)</f>
        <v>1.1543477709986731</v>
      </c>
      <c r="Q167">
        <f t="shared" ref="Q167:Q171" si="81">STDEV(AA155,AA142,AA129)/SQRT(3)</f>
        <v>0.96706482006317362</v>
      </c>
      <c r="R167">
        <f t="shared" ref="R167:R171" si="82">STDEV(AB155,AB142,AB129)/SQRT(3)</f>
        <v>1.0532917542127695</v>
      </c>
      <c r="S167">
        <f t="shared" ref="S167:S171" si="83">STDEV(AC155,AC142,AC129)/SQRT(3)</f>
        <v>1.0606447639863825</v>
      </c>
    </row>
    <row r="168" spans="1:19" x14ac:dyDescent="0.25">
      <c r="A168" t="s">
        <v>1660</v>
      </c>
      <c r="B168">
        <f t="shared" si="68"/>
        <v>8.6013136531854997</v>
      </c>
      <c r="C168">
        <f t="shared" si="69"/>
        <v>7.2829354204097889</v>
      </c>
      <c r="D168">
        <f t="shared" si="70"/>
        <v>7.5215064724040266</v>
      </c>
      <c r="E168">
        <f t="shared" si="71"/>
        <v>8.1882588860557473</v>
      </c>
      <c r="F168">
        <f t="shared" si="72"/>
        <v>8.2753009609112631</v>
      </c>
      <c r="G168">
        <f t="shared" si="73"/>
        <v>8.5912846967537799</v>
      </c>
      <c r="H168">
        <f t="shared" si="74"/>
        <v>8.283922227265391</v>
      </c>
      <c r="I168">
        <f t="shared" si="75"/>
        <v>8.6446947531965765</v>
      </c>
      <c r="K168" t="s">
        <v>1660</v>
      </c>
      <c r="L168">
        <f t="shared" si="76"/>
        <v>0.43938862688528441</v>
      </c>
      <c r="M168">
        <f t="shared" si="77"/>
        <v>0.53508230183373073</v>
      </c>
      <c r="N168">
        <f t="shared" si="78"/>
        <v>0.66772955512281651</v>
      </c>
      <c r="O168">
        <f t="shared" si="79"/>
        <v>0.66684039299563658</v>
      </c>
      <c r="P168">
        <f t="shared" si="80"/>
        <v>0.61670905306970714</v>
      </c>
      <c r="Q168">
        <f t="shared" si="81"/>
        <v>0.3386531889902869</v>
      </c>
      <c r="R168">
        <f t="shared" si="82"/>
        <v>0.85331287687978052</v>
      </c>
      <c r="S168">
        <f t="shared" si="83"/>
        <v>0.79706379671593974</v>
      </c>
    </row>
    <row r="169" spans="1:19" x14ac:dyDescent="0.25">
      <c r="A169" t="s">
        <v>1661</v>
      </c>
      <c r="B169">
        <f t="shared" si="68"/>
        <v>11.587812288542503</v>
      </c>
      <c r="C169">
        <f t="shared" si="69"/>
        <v>9.8522746921257234</v>
      </c>
      <c r="D169">
        <f t="shared" si="70"/>
        <v>7.8174121815812327</v>
      </c>
      <c r="E169">
        <f t="shared" si="71"/>
        <v>8.2748704526497008</v>
      </c>
      <c r="F169">
        <f t="shared" si="72"/>
        <v>8.5931080856458966</v>
      </c>
      <c r="G169">
        <f t="shared" si="73"/>
        <v>8.4348994524266256</v>
      </c>
      <c r="H169">
        <f t="shared" si="74"/>
        <v>8.3667647608254327</v>
      </c>
      <c r="I169">
        <f t="shared" si="75"/>
        <v>8.6907044725623308</v>
      </c>
      <c r="K169" t="s">
        <v>1661</v>
      </c>
      <c r="L169">
        <f t="shared" si="76"/>
        <v>3.4521788105244711</v>
      </c>
      <c r="M169">
        <f t="shared" si="77"/>
        <v>0.998480380526795</v>
      </c>
      <c r="N169">
        <f t="shared" si="78"/>
        <v>0.51460216571460504</v>
      </c>
      <c r="O169">
        <f t="shared" si="79"/>
        <v>0.95641092640716896</v>
      </c>
      <c r="P169">
        <f t="shared" si="80"/>
        <v>1.1288923191534179</v>
      </c>
      <c r="Q169">
        <f t="shared" si="81"/>
        <v>0.59138946087981148</v>
      </c>
      <c r="R169">
        <f t="shared" si="82"/>
        <v>0.81979495661665791</v>
      </c>
      <c r="S169">
        <f t="shared" si="83"/>
        <v>0.48289248039512633</v>
      </c>
    </row>
    <row r="170" spans="1:19" x14ac:dyDescent="0.25">
      <c r="A170" t="s">
        <v>1662</v>
      </c>
      <c r="B170">
        <f t="shared" si="68"/>
        <v>8.915642664068649</v>
      </c>
      <c r="C170">
        <f t="shared" si="69"/>
        <v>7.9324338973848283</v>
      </c>
      <c r="D170">
        <f t="shared" si="70"/>
        <v>7.476820219286985</v>
      </c>
      <c r="E170">
        <f t="shared" si="71"/>
        <v>8.1999115466674422</v>
      </c>
      <c r="F170">
        <f t="shared" si="72"/>
        <v>9.1071456631590895</v>
      </c>
      <c r="G170">
        <f t="shared" si="73"/>
        <v>8.5213027608853995</v>
      </c>
      <c r="H170">
        <f t="shared" si="74"/>
        <v>7.9388751504747361</v>
      </c>
      <c r="I170">
        <f t="shared" si="75"/>
        <v>8.3608265016852243</v>
      </c>
      <c r="K170" t="s">
        <v>1662</v>
      </c>
      <c r="L170">
        <f t="shared" si="76"/>
        <v>0.22452516399418385</v>
      </c>
      <c r="M170">
        <f t="shared" si="77"/>
        <v>0.3239447372976364</v>
      </c>
      <c r="N170">
        <f t="shared" si="78"/>
        <v>0.53208092249030037</v>
      </c>
      <c r="O170">
        <f t="shared" si="79"/>
        <v>0.78146881862856232</v>
      </c>
      <c r="P170">
        <f t="shared" si="80"/>
        <v>0.90673840406736483</v>
      </c>
      <c r="Q170">
        <f t="shared" si="81"/>
        <v>0.96687514726301549</v>
      </c>
      <c r="R170">
        <f t="shared" si="82"/>
        <v>0.59493941927017491</v>
      </c>
      <c r="S170">
        <f t="shared" si="83"/>
        <v>0.51297029891321211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7.9058847037176578</v>
      </c>
      <c r="D171">
        <f t="shared" si="70"/>
        <v>7.0487675241014527</v>
      </c>
      <c r="E171">
        <f t="shared" si="71"/>
        <v>9.4400029662544593</v>
      </c>
      <c r="F171">
        <f t="shared" si="72"/>
        <v>8.657543183080934</v>
      </c>
      <c r="G171">
        <f t="shared" si="73"/>
        <v>8.6685791144598969</v>
      </c>
      <c r="H171">
        <f t="shared" si="74"/>
        <v>8.7740438128593379</v>
      </c>
      <c r="I171">
        <f t="shared" si="75"/>
        <v>9.4267556315556948</v>
      </c>
      <c r="K171" t="s">
        <v>1663</v>
      </c>
      <c r="L171">
        <f t="shared" si="76"/>
        <v>0</v>
      </c>
      <c r="M171">
        <f t="shared" si="77"/>
        <v>0.35851270210269248</v>
      </c>
      <c r="N171">
        <f t="shared" si="78"/>
        <v>0.66897997835892109</v>
      </c>
      <c r="O171">
        <f t="shared" si="79"/>
        <v>0.42135773270673316</v>
      </c>
      <c r="P171">
        <f t="shared" si="80"/>
        <v>0.70597707351478756</v>
      </c>
      <c r="Q171">
        <f t="shared" si="81"/>
        <v>0.49771246796529939</v>
      </c>
      <c r="R171">
        <f t="shared" si="82"/>
        <v>0.85460696233176281</v>
      </c>
      <c r="S171">
        <f t="shared" si="83"/>
        <v>0.40687804922923521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1285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1301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131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136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141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146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1901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36842</v>
      </c>
      <c r="C192">
        <v>37425</v>
      </c>
      <c r="D192">
        <v>36731</v>
      </c>
      <c r="E192">
        <v>35329</v>
      </c>
      <c r="F192">
        <v>36676</v>
      </c>
      <c r="G192">
        <v>37452</v>
      </c>
      <c r="H192">
        <v>32499</v>
      </c>
      <c r="I192">
        <v>33015</v>
      </c>
      <c r="K192" t="s">
        <v>1658</v>
      </c>
      <c r="L192">
        <f>B192-$E$198</f>
        <v>30012.666666666668</v>
      </c>
      <c r="M192">
        <f t="shared" ref="M192:S192" si="84">C192-$E$198</f>
        <v>30595.666666666668</v>
      </c>
      <c r="N192">
        <f t="shared" si="84"/>
        <v>29901.666666666668</v>
      </c>
      <c r="O192">
        <f t="shared" si="84"/>
        <v>28499.666666666668</v>
      </c>
      <c r="P192">
        <f t="shared" si="84"/>
        <v>29846.666666666668</v>
      </c>
      <c r="Q192">
        <f t="shared" si="84"/>
        <v>30622.666666666668</v>
      </c>
      <c r="R192">
        <f t="shared" si="84"/>
        <v>25669.666666666668</v>
      </c>
      <c r="S192">
        <f t="shared" si="84"/>
        <v>26185.666666666668</v>
      </c>
      <c r="U192" t="s">
        <v>1658</v>
      </c>
      <c r="V192">
        <f>L192/$O$198*100</f>
        <v>93.67249271743654</v>
      </c>
      <c r="W192">
        <f t="shared" ref="W192:AC192" si="85">M192/$O$198*100</f>
        <v>95.492093216812322</v>
      </c>
      <c r="X192">
        <f t="shared" si="85"/>
        <v>93.326050769870989</v>
      </c>
      <c r="Y192">
        <f t="shared" si="85"/>
        <v>88.950270495214326</v>
      </c>
      <c r="Z192">
        <f t="shared" si="85"/>
        <v>93.15439034540158</v>
      </c>
      <c r="AA192">
        <f t="shared" si="85"/>
        <v>95.576362879733665</v>
      </c>
      <c r="AB192">
        <f t="shared" si="85"/>
        <v>80.117561381606322</v>
      </c>
      <c r="AC192">
        <f t="shared" si="85"/>
        <v>81.728048272992098</v>
      </c>
    </row>
    <row r="193" spans="1:29" x14ac:dyDescent="0.25">
      <c r="A193" t="s">
        <v>1659</v>
      </c>
      <c r="B193">
        <v>41736</v>
      </c>
      <c r="C193">
        <v>36696</v>
      </c>
      <c r="D193">
        <v>35625</v>
      </c>
      <c r="E193">
        <v>36067</v>
      </c>
      <c r="F193">
        <v>36158</v>
      </c>
      <c r="G193">
        <v>35512</v>
      </c>
      <c r="H193">
        <v>32045</v>
      </c>
      <c r="I193">
        <v>37451</v>
      </c>
      <c r="K193" t="s">
        <v>1659</v>
      </c>
      <c r="L193">
        <f t="shared" ref="L193:L197" si="86">B193-$E$198</f>
        <v>34906.666666666664</v>
      </c>
      <c r="M193">
        <f t="shared" ref="M193:M197" si="87">C193-$E$198</f>
        <v>29866.666666666668</v>
      </c>
      <c r="N193">
        <f t="shared" ref="N193:N197" si="88">D193-$E$198</f>
        <v>28795.666666666668</v>
      </c>
      <c r="O193">
        <f t="shared" ref="O193:O197" si="89">E193-$E$198</f>
        <v>29237.666666666668</v>
      </c>
      <c r="P193">
        <f t="shared" ref="P193:P197" si="90">F193-$E$198</f>
        <v>29328.666666666668</v>
      </c>
      <c r="Q193">
        <f t="shared" ref="Q193:Q197" si="91">G193-$E$198</f>
        <v>28682.666666666668</v>
      </c>
      <c r="R193">
        <f t="shared" ref="R193:R197" si="92">H193-$E$198</f>
        <v>25215.666666666668</v>
      </c>
      <c r="S193">
        <f t="shared" ref="S193:S197" si="93">I193-$E$198</f>
        <v>30621.666666666668</v>
      </c>
      <c r="U193" t="s">
        <v>1659</v>
      </c>
      <c r="V193">
        <f t="shared" ref="V193:V197" si="94">L193/$O$198*100</f>
        <v>108.94714939658758</v>
      </c>
      <c r="W193">
        <f t="shared" ref="W193:W197" si="95">M193/$O$198*100</f>
        <v>93.216812317935918</v>
      </c>
      <c r="X193">
        <f t="shared" ref="X193:X197" si="96">N193/$O$198*100</f>
        <v>89.874115688722441</v>
      </c>
      <c r="Y193">
        <f t="shared" ref="Y193:Y197" si="97">O193/$O$198*100</f>
        <v>91.253641281731163</v>
      </c>
      <c r="Z193">
        <f t="shared" ref="Z193:Z197" si="98">P193/$O$198*100</f>
        <v>91.537661256762377</v>
      </c>
      <c r="AA193">
        <f t="shared" ref="AA193:AA197" si="99">Q193/$O$198*100</f>
        <v>89.521431543903461</v>
      </c>
      <c r="AB193">
        <f t="shared" ref="AB193:AB197" si="100">R193/$O$198*100</f>
        <v>78.700582605077003</v>
      </c>
      <c r="AC193">
        <f t="shared" ref="AC193:AC197" si="101">S193/$O$198*100</f>
        <v>95.573241781106958</v>
      </c>
    </row>
    <row r="194" spans="1:29" x14ac:dyDescent="0.25">
      <c r="A194" t="s">
        <v>1660</v>
      </c>
      <c r="B194">
        <v>38030</v>
      </c>
      <c r="C194">
        <v>36250</v>
      </c>
      <c r="D194">
        <v>37227</v>
      </c>
      <c r="E194">
        <v>36483</v>
      </c>
      <c r="F194">
        <v>38360</v>
      </c>
      <c r="G194">
        <v>38879</v>
      </c>
      <c r="H194">
        <v>35966</v>
      </c>
      <c r="I194">
        <v>36039</v>
      </c>
      <c r="K194" t="s">
        <v>1660</v>
      </c>
      <c r="L194">
        <f t="shared" si="86"/>
        <v>31200.666666666668</v>
      </c>
      <c r="M194">
        <f t="shared" si="87"/>
        <v>29420.666666666668</v>
      </c>
      <c r="N194">
        <f t="shared" si="88"/>
        <v>30397.666666666668</v>
      </c>
      <c r="O194">
        <f t="shared" si="89"/>
        <v>29653.666666666668</v>
      </c>
      <c r="P194">
        <f t="shared" si="90"/>
        <v>31530.666666666668</v>
      </c>
      <c r="Q194">
        <f t="shared" si="91"/>
        <v>32049.666666666668</v>
      </c>
      <c r="R194">
        <f t="shared" si="92"/>
        <v>29136.666666666668</v>
      </c>
      <c r="S194">
        <f t="shared" si="93"/>
        <v>29209.666666666668</v>
      </c>
      <c r="U194" t="s">
        <v>1660</v>
      </c>
      <c r="V194">
        <f t="shared" si="94"/>
        <v>97.380357885975869</v>
      </c>
      <c r="W194">
        <f t="shared" si="95"/>
        <v>91.824802330420312</v>
      </c>
      <c r="X194">
        <f t="shared" si="96"/>
        <v>94.874115688722441</v>
      </c>
      <c r="Y194">
        <f t="shared" si="97"/>
        <v>92.552018310445277</v>
      </c>
      <c r="Z194">
        <f t="shared" si="98"/>
        <v>98.410320432792346</v>
      </c>
      <c r="AA194">
        <f t="shared" si="99"/>
        <v>100.03017062005826</v>
      </c>
      <c r="AB194">
        <f t="shared" si="100"/>
        <v>90.938410320432794</v>
      </c>
      <c r="AC194">
        <f t="shared" si="101"/>
        <v>91.166250520183112</v>
      </c>
    </row>
    <row r="195" spans="1:29" x14ac:dyDescent="0.25">
      <c r="A195" t="s">
        <v>1661</v>
      </c>
      <c r="B195">
        <v>39092</v>
      </c>
      <c r="C195">
        <v>31540</v>
      </c>
      <c r="D195">
        <v>36696</v>
      </c>
      <c r="E195">
        <v>40155</v>
      </c>
      <c r="F195">
        <v>41752</v>
      </c>
      <c r="G195">
        <v>38428</v>
      </c>
      <c r="H195">
        <v>33845</v>
      </c>
      <c r="I195">
        <v>35236</v>
      </c>
      <c r="K195" t="s">
        <v>1661</v>
      </c>
      <c r="L195">
        <f t="shared" si="86"/>
        <v>32262.666666666668</v>
      </c>
      <c r="M195">
        <f t="shared" si="87"/>
        <v>24710.666666666668</v>
      </c>
      <c r="N195">
        <f t="shared" si="88"/>
        <v>29866.666666666668</v>
      </c>
      <c r="O195">
        <f t="shared" si="89"/>
        <v>33325.666666666664</v>
      </c>
      <c r="P195">
        <f t="shared" si="90"/>
        <v>34922.666666666664</v>
      </c>
      <c r="Q195">
        <f t="shared" si="91"/>
        <v>31598.666666666668</v>
      </c>
      <c r="R195">
        <f t="shared" si="92"/>
        <v>27015.666666666668</v>
      </c>
      <c r="S195">
        <f t="shared" si="93"/>
        <v>28406.666666666668</v>
      </c>
      <c r="U195" t="s">
        <v>1661</v>
      </c>
      <c r="V195">
        <f t="shared" si="94"/>
        <v>100.6949646275489</v>
      </c>
      <c r="W195">
        <f t="shared" si="95"/>
        <v>77.124427798585103</v>
      </c>
      <c r="X195">
        <f t="shared" si="96"/>
        <v>93.216812317935918</v>
      </c>
      <c r="Y195">
        <f t="shared" si="97"/>
        <v>104.01269246774865</v>
      </c>
      <c r="Z195">
        <f t="shared" si="98"/>
        <v>108.99708697461506</v>
      </c>
      <c r="AA195">
        <f t="shared" si="99"/>
        <v>98.622555139409073</v>
      </c>
      <c r="AB195">
        <f t="shared" si="100"/>
        <v>84.318560133166869</v>
      </c>
      <c r="AC195">
        <f t="shared" si="101"/>
        <v>88.66000832292967</v>
      </c>
    </row>
    <row r="196" spans="1:29" x14ac:dyDescent="0.25">
      <c r="A196" t="s">
        <v>1662</v>
      </c>
      <c r="B196">
        <v>40634</v>
      </c>
      <c r="C196">
        <v>38865</v>
      </c>
      <c r="D196">
        <v>34886</v>
      </c>
      <c r="E196">
        <v>39736</v>
      </c>
      <c r="F196">
        <v>38225</v>
      </c>
      <c r="G196">
        <v>38886</v>
      </c>
      <c r="H196">
        <v>40677</v>
      </c>
      <c r="I196">
        <v>38674</v>
      </c>
      <c r="K196" t="s">
        <v>1662</v>
      </c>
      <c r="L196">
        <f t="shared" si="86"/>
        <v>33804.666666666664</v>
      </c>
      <c r="M196">
        <f t="shared" si="87"/>
        <v>32035.666666666668</v>
      </c>
      <c r="N196">
        <f t="shared" si="88"/>
        <v>28056.666666666668</v>
      </c>
      <c r="O196">
        <f t="shared" si="89"/>
        <v>32906.666666666664</v>
      </c>
      <c r="P196">
        <f t="shared" si="90"/>
        <v>31395.666666666668</v>
      </c>
      <c r="Q196">
        <f t="shared" si="91"/>
        <v>32056.666666666668</v>
      </c>
      <c r="R196">
        <f t="shared" si="92"/>
        <v>33847.666666666664</v>
      </c>
      <c r="S196">
        <f t="shared" si="93"/>
        <v>31844.666666666668</v>
      </c>
      <c r="U196" t="s">
        <v>1662</v>
      </c>
      <c r="V196">
        <f t="shared" si="94"/>
        <v>105.5076987099459</v>
      </c>
      <c r="W196">
        <f t="shared" si="95"/>
        <v>99.986475239284232</v>
      </c>
      <c r="X196">
        <f t="shared" si="96"/>
        <v>87.567623803578869</v>
      </c>
      <c r="Y196">
        <f t="shared" si="97"/>
        <v>102.70495214315439</v>
      </c>
      <c r="Z196">
        <f t="shared" si="98"/>
        <v>97.9889721181856</v>
      </c>
      <c r="AA196">
        <f t="shared" si="99"/>
        <v>100.05201831044528</v>
      </c>
      <c r="AB196">
        <f t="shared" si="100"/>
        <v>105.64190595089471</v>
      </c>
      <c r="AC196">
        <f t="shared" si="101"/>
        <v>99.390345401581357</v>
      </c>
    </row>
    <row r="197" spans="1:29" x14ac:dyDescent="0.25">
      <c r="A197" t="s">
        <v>1663</v>
      </c>
      <c r="B197">
        <v>7654</v>
      </c>
      <c r="C197">
        <v>29457</v>
      </c>
      <c r="D197">
        <v>36214</v>
      </c>
      <c r="E197">
        <v>38405</v>
      </c>
      <c r="F197">
        <v>39808</v>
      </c>
      <c r="G197">
        <v>40158</v>
      </c>
      <c r="H197">
        <v>37416</v>
      </c>
      <c r="I197">
        <v>37559</v>
      </c>
      <c r="K197" t="s">
        <v>1663</v>
      </c>
      <c r="L197">
        <f t="shared" si="86"/>
        <v>824.66666666666697</v>
      </c>
      <c r="M197">
        <f t="shared" si="87"/>
        <v>22627.666666666668</v>
      </c>
      <c r="N197">
        <f t="shared" si="88"/>
        <v>29384.666666666668</v>
      </c>
      <c r="O197">
        <f t="shared" si="89"/>
        <v>31575.666666666668</v>
      </c>
      <c r="P197">
        <f t="shared" si="90"/>
        <v>32978.666666666664</v>
      </c>
      <c r="Q197">
        <f t="shared" si="91"/>
        <v>33328.666666666664</v>
      </c>
      <c r="R197">
        <f t="shared" si="92"/>
        <v>30586.666666666668</v>
      </c>
      <c r="S197">
        <f t="shared" si="93"/>
        <v>30729.666666666668</v>
      </c>
      <c r="U197" t="s">
        <v>1663</v>
      </c>
      <c r="V197">
        <f t="shared" si="94"/>
        <v>2.573866000832294</v>
      </c>
      <c r="W197">
        <f t="shared" si="95"/>
        <v>70.623179359134411</v>
      </c>
      <c r="X197">
        <f t="shared" si="96"/>
        <v>91.71244277985852</v>
      </c>
      <c r="Y197">
        <f t="shared" si="97"/>
        <v>98.550769870994586</v>
      </c>
      <c r="Z197">
        <f t="shared" si="98"/>
        <v>102.92967124427798</v>
      </c>
      <c r="AA197">
        <f t="shared" si="99"/>
        <v>104.0220557636288</v>
      </c>
      <c r="AB197">
        <f t="shared" si="100"/>
        <v>95.464003329171874</v>
      </c>
      <c r="AC197">
        <f t="shared" si="101"/>
        <v>95.910320432792346</v>
      </c>
    </row>
    <row r="198" spans="1:29" x14ac:dyDescent="0.25">
      <c r="A198" t="s">
        <v>1664</v>
      </c>
      <c r="B198">
        <v>6825</v>
      </c>
      <c r="C198">
        <v>6841</v>
      </c>
      <c r="D198">
        <v>6822</v>
      </c>
      <c r="E198">
        <f>AVERAGE(B198:D198)</f>
        <v>6829.333333333333</v>
      </c>
      <c r="O198">
        <f>AVERAGE(L192:L194)</f>
        <v>32040</v>
      </c>
    </row>
    <row r="199" spans="1:29" x14ac:dyDescent="0.25">
      <c r="A199" t="s">
        <v>1665</v>
      </c>
    </row>
    <row r="202" spans="1:29" x14ac:dyDescent="0.25">
      <c r="A202" s="7" t="s">
        <v>1902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26189</v>
      </c>
      <c r="C205">
        <v>24729</v>
      </c>
      <c r="D205">
        <v>26075</v>
      </c>
      <c r="E205">
        <v>23502</v>
      </c>
      <c r="F205">
        <v>24535</v>
      </c>
      <c r="G205">
        <v>23305</v>
      </c>
      <c r="H205">
        <v>21826</v>
      </c>
      <c r="I205">
        <v>25233</v>
      </c>
      <c r="K205" t="s">
        <v>1658</v>
      </c>
      <c r="L205">
        <f>B205-$E$211</f>
        <v>21469</v>
      </c>
      <c r="M205">
        <f t="shared" ref="M205:S205" si="102">C205-$E$211</f>
        <v>20009</v>
      </c>
      <c r="N205">
        <f t="shared" si="102"/>
        <v>21355</v>
      </c>
      <c r="O205">
        <f t="shared" si="102"/>
        <v>18782</v>
      </c>
      <c r="P205">
        <f t="shared" si="102"/>
        <v>19815</v>
      </c>
      <c r="Q205">
        <f t="shared" si="102"/>
        <v>18585</v>
      </c>
      <c r="R205">
        <f t="shared" si="102"/>
        <v>17106</v>
      </c>
      <c r="S205">
        <f t="shared" si="102"/>
        <v>20513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25689</v>
      </c>
      <c r="C206">
        <v>25920</v>
      </c>
      <c r="D206">
        <v>22567</v>
      </c>
      <c r="E206">
        <v>22892</v>
      </c>
      <c r="F206">
        <v>25305</v>
      </c>
      <c r="G206">
        <v>23849</v>
      </c>
      <c r="H206">
        <v>21817</v>
      </c>
      <c r="I206">
        <v>25105</v>
      </c>
      <c r="K206" t="s">
        <v>1659</v>
      </c>
      <c r="L206">
        <f t="shared" ref="L206:L210" si="103">B206-$E$211</f>
        <v>20969</v>
      </c>
      <c r="M206">
        <f t="shared" ref="M206:M210" si="104">C206-$E$211</f>
        <v>21200</v>
      </c>
      <c r="N206">
        <f t="shared" ref="N206:N210" si="105">D206-$E$211</f>
        <v>17847</v>
      </c>
      <c r="O206">
        <f t="shared" ref="O206:O210" si="106">E206-$E$211</f>
        <v>18172</v>
      </c>
      <c r="P206">
        <f t="shared" ref="P206:P210" si="107">F206-$E$211</f>
        <v>20585</v>
      </c>
      <c r="Q206">
        <f t="shared" ref="Q206:Q210" si="108">G206-$E$211</f>
        <v>19129</v>
      </c>
      <c r="R206">
        <f t="shared" ref="R206:R210" si="109">H206-$E$211</f>
        <v>17097</v>
      </c>
      <c r="S206">
        <f t="shared" ref="S206:S210" si="110">I206-$E$211</f>
        <v>20385</v>
      </c>
      <c r="U206" t="s">
        <v>1658</v>
      </c>
      <c r="V206">
        <f>L205/$O$211*100</f>
        <v>101.73595754091109</v>
      </c>
      <c r="W206">
        <f t="shared" ref="W206:AC206" si="111">M205/$O$211*100</f>
        <v>94.817400644468307</v>
      </c>
      <c r="X206">
        <f t="shared" si="111"/>
        <v>101.19574145447652</v>
      </c>
      <c r="Y206">
        <f t="shared" si="111"/>
        <v>89.002969608896194</v>
      </c>
      <c r="Z206">
        <f t="shared" si="111"/>
        <v>93.898085550009469</v>
      </c>
      <c r="AA206">
        <f t="shared" si="111"/>
        <v>88.069438301636438</v>
      </c>
      <c r="AB206">
        <f t="shared" si="111"/>
        <v>81.06084539078789</v>
      </c>
      <c r="AC206">
        <f t="shared" si="111"/>
        <v>97.205724395021164</v>
      </c>
    </row>
    <row r="207" spans="1:29" x14ac:dyDescent="0.25">
      <c r="A207" t="s">
        <v>1660</v>
      </c>
      <c r="B207">
        <v>25590</v>
      </c>
      <c r="C207">
        <v>23904</v>
      </c>
      <c r="D207">
        <v>19888</v>
      </c>
      <c r="E207">
        <v>23852</v>
      </c>
      <c r="F207">
        <v>21336</v>
      </c>
      <c r="G207">
        <v>23855</v>
      </c>
      <c r="H207">
        <v>20077</v>
      </c>
      <c r="I207">
        <v>24876</v>
      </c>
      <c r="K207" t="s">
        <v>1660</v>
      </c>
      <c r="L207">
        <f t="shared" si="103"/>
        <v>20870</v>
      </c>
      <c r="M207">
        <f t="shared" si="104"/>
        <v>19184</v>
      </c>
      <c r="N207">
        <f t="shared" si="105"/>
        <v>15168</v>
      </c>
      <c r="O207">
        <f t="shared" si="106"/>
        <v>19132</v>
      </c>
      <c r="P207">
        <f t="shared" si="107"/>
        <v>16616</v>
      </c>
      <c r="Q207">
        <f t="shared" si="108"/>
        <v>19135</v>
      </c>
      <c r="R207">
        <f t="shared" si="109"/>
        <v>15357</v>
      </c>
      <c r="S207">
        <f t="shared" si="110"/>
        <v>20156</v>
      </c>
      <c r="U207" t="s">
        <v>1659</v>
      </c>
      <c r="V207">
        <f t="shared" ref="V207:V211" si="112">L206/$O$211*100</f>
        <v>99.366588740759454</v>
      </c>
      <c r="W207">
        <f t="shared" ref="W207:W211" si="113">M206/$O$211*100</f>
        <v>100.46123712642951</v>
      </c>
      <c r="X207">
        <f t="shared" ref="X207:X211" si="114">N206/$O$211*100</f>
        <v>84.572249952612623</v>
      </c>
      <c r="Y207">
        <f t="shared" ref="Y207:Y211" si="115">O206/$O$211*100</f>
        <v>86.112339672711187</v>
      </c>
      <c r="Z207">
        <f t="shared" ref="Z207:Z211" si="116">P206/$O$211*100</f>
        <v>97.546913502242987</v>
      </c>
      <c r="AA207">
        <f t="shared" ref="AA207:AA211" si="117">Q206/$O$211*100</f>
        <v>90.64731155620143</v>
      </c>
      <c r="AB207">
        <f t="shared" ref="AB207:AB211" si="118">R206/$O$211*100</f>
        <v>81.018196752385165</v>
      </c>
      <c r="AC207">
        <f t="shared" ref="AC207:AC211" si="119">S206/$O$211*100</f>
        <v>96.599165982182342</v>
      </c>
    </row>
    <row r="208" spans="1:29" x14ac:dyDescent="0.25">
      <c r="A208" t="s">
        <v>1661</v>
      </c>
      <c r="B208">
        <v>24495</v>
      </c>
      <c r="C208">
        <v>20789</v>
      </c>
      <c r="D208">
        <v>20206</v>
      </c>
      <c r="E208">
        <v>21585</v>
      </c>
      <c r="F208">
        <v>22937</v>
      </c>
      <c r="G208">
        <v>22202</v>
      </c>
      <c r="H208">
        <v>23859</v>
      </c>
      <c r="I208">
        <v>16265</v>
      </c>
      <c r="K208" t="s">
        <v>1661</v>
      </c>
      <c r="L208">
        <f t="shared" si="103"/>
        <v>19775</v>
      </c>
      <c r="M208">
        <f t="shared" si="104"/>
        <v>16069</v>
      </c>
      <c r="N208">
        <f t="shared" si="105"/>
        <v>15486</v>
      </c>
      <c r="O208">
        <f t="shared" si="106"/>
        <v>16865</v>
      </c>
      <c r="P208">
        <f t="shared" si="107"/>
        <v>18217</v>
      </c>
      <c r="Q208">
        <f t="shared" si="108"/>
        <v>17482</v>
      </c>
      <c r="R208">
        <f t="shared" si="109"/>
        <v>19139</v>
      </c>
      <c r="S208">
        <f t="shared" si="110"/>
        <v>11545</v>
      </c>
      <c r="U208" t="s">
        <v>1660</v>
      </c>
      <c r="V208">
        <f t="shared" si="112"/>
        <v>98.89745371832943</v>
      </c>
      <c r="W208">
        <f t="shared" si="113"/>
        <v>90.907942124218096</v>
      </c>
      <c r="X208">
        <f t="shared" si="114"/>
        <v>71.877171921400134</v>
      </c>
      <c r="Y208">
        <f t="shared" si="115"/>
        <v>90.661527769002333</v>
      </c>
      <c r="Z208">
        <f t="shared" si="116"/>
        <v>78.738863966639286</v>
      </c>
      <c r="AA208">
        <f t="shared" si="117"/>
        <v>90.675743981803251</v>
      </c>
      <c r="AB208">
        <f t="shared" si="118"/>
        <v>72.772793327857457</v>
      </c>
      <c r="AC208">
        <f t="shared" si="119"/>
        <v>95.513995071712884</v>
      </c>
    </row>
    <row r="209" spans="1:29" x14ac:dyDescent="0.25">
      <c r="A209" t="s">
        <v>1662</v>
      </c>
      <c r="B209">
        <v>25188</v>
      </c>
      <c r="C209">
        <v>23146</v>
      </c>
      <c r="D209">
        <v>23352</v>
      </c>
      <c r="E209">
        <v>23668</v>
      </c>
      <c r="F209">
        <v>25009</v>
      </c>
      <c r="G209">
        <v>21947</v>
      </c>
      <c r="H209">
        <v>23392</v>
      </c>
      <c r="I209">
        <v>23407</v>
      </c>
      <c r="K209" t="s">
        <v>1662</v>
      </c>
      <c r="L209">
        <f t="shared" si="103"/>
        <v>20468</v>
      </c>
      <c r="M209">
        <f t="shared" si="104"/>
        <v>18426</v>
      </c>
      <c r="N209">
        <f t="shared" si="105"/>
        <v>18632</v>
      </c>
      <c r="O209">
        <f t="shared" si="106"/>
        <v>18948</v>
      </c>
      <c r="P209">
        <f t="shared" si="107"/>
        <v>20289</v>
      </c>
      <c r="Q209">
        <f t="shared" si="108"/>
        <v>17227</v>
      </c>
      <c r="R209">
        <f t="shared" si="109"/>
        <v>18672</v>
      </c>
      <c r="S209">
        <f t="shared" si="110"/>
        <v>18687</v>
      </c>
      <c r="U209" t="s">
        <v>1661</v>
      </c>
      <c r="V209">
        <f t="shared" si="112"/>
        <v>93.708536045997334</v>
      </c>
      <c r="W209">
        <f t="shared" si="113"/>
        <v>76.146774499273391</v>
      </c>
      <c r="X209">
        <f t="shared" si="114"/>
        <v>73.384090478296585</v>
      </c>
      <c r="Y209">
        <f t="shared" si="115"/>
        <v>79.91880962911479</v>
      </c>
      <c r="Z209">
        <f t="shared" si="116"/>
        <v>86.325582864724836</v>
      </c>
      <c r="AA209">
        <f t="shared" si="117"/>
        <v>82.842610728501924</v>
      </c>
      <c r="AB209">
        <f t="shared" si="118"/>
        <v>90.69469893220446</v>
      </c>
      <c r="AC209">
        <f t="shared" si="119"/>
        <v>54.708725595501349</v>
      </c>
    </row>
    <row r="210" spans="1:29" x14ac:dyDescent="0.25">
      <c r="A210" t="s">
        <v>1663</v>
      </c>
      <c r="B210">
        <v>5258</v>
      </c>
      <c r="C210">
        <v>22657</v>
      </c>
      <c r="D210">
        <v>22489</v>
      </c>
      <c r="E210">
        <v>19315</v>
      </c>
      <c r="F210">
        <v>20273</v>
      </c>
      <c r="G210">
        <v>23290</v>
      </c>
      <c r="H210">
        <v>23326</v>
      </c>
      <c r="I210">
        <v>20177</v>
      </c>
      <c r="K210" t="s">
        <v>1663</v>
      </c>
      <c r="L210">
        <f t="shared" si="103"/>
        <v>538</v>
      </c>
      <c r="M210">
        <f t="shared" si="104"/>
        <v>17937</v>
      </c>
      <c r="N210">
        <f t="shared" si="105"/>
        <v>17769</v>
      </c>
      <c r="O210">
        <f t="shared" si="106"/>
        <v>14595</v>
      </c>
      <c r="P210">
        <f t="shared" si="107"/>
        <v>15553</v>
      </c>
      <c r="Q210">
        <f t="shared" si="108"/>
        <v>18570</v>
      </c>
      <c r="R210">
        <f t="shared" si="109"/>
        <v>18606</v>
      </c>
      <c r="S210">
        <f t="shared" si="110"/>
        <v>15457</v>
      </c>
      <c r="U210" t="s">
        <v>1662</v>
      </c>
      <c r="V210">
        <f t="shared" si="112"/>
        <v>96.992481203007515</v>
      </c>
      <c r="W210">
        <f t="shared" si="113"/>
        <v>87.31597902318822</v>
      </c>
      <c r="X210">
        <f t="shared" si="114"/>
        <v>88.2921589688507</v>
      </c>
      <c r="Y210">
        <f t="shared" si="115"/>
        <v>89.789600050546525</v>
      </c>
      <c r="Z210">
        <f t="shared" si="116"/>
        <v>96.144247172553222</v>
      </c>
      <c r="AA210">
        <f t="shared" si="117"/>
        <v>81.634232640424585</v>
      </c>
      <c r="AB210">
        <f t="shared" si="118"/>
        <v>88.48170847286282</v>
      </c>
      <c r="AC210">
        <f t="shared" si="119"/>
        <v>88.552789536867365</v>
      </c>
    </row>
    <row r="211" spans="1:29" x14ac:dyDescent="0.25">
      <c r="A211" t="s">
        <v>1664</v>
      </c>
      <c r="B211">
        <v>4689</v>
      </c>
      <c r="C211">
        <v>4730</v>
      </c>
      <c r="D211">
        <v>4741</v>
      </c>
      <c r="E211">
        <f>AVERAGE(B211:D211)</f>
        <v>4720</v>
      </c>
      <c r="O211">
        <f>AVERAGE(L205:L207)</f>
        <v>21102.666666666668</v>
      </c>
      <c r="U211" t="s">
        <v>1663</v>
      </c>
      <c r="V211">
        <f t="shared" si="112"/>
        <v>2.549440828963164</v>
      </c>
      <c r="W211">
        <f t="shared" si="113"/>
        <v>84.998736336639908</v>
      </c>
      <c r="X211">
        <f t="shared" si="114"/>
        <v>84.202628419788965</v>
      </c>
      <c r="Y211">
        <f t="shared" si="115"/>
        <v>69.161875276426358</v>
      </c>
      <c r="Z211">
        <f t="shared" si="116"/>
        <v>73.701585897516892</v>
      </c>
      <c r="AA211">
        <f t="shared" si="117"/>
        <v>87.998357237631879</v>
      </c>
      <c r="AB211">
        <f t="shared" si="118"/>
        <v>88.168951791242804</v>
      </c>
      <c r="AC211">
        <f t="shared" si="119"/>
        <v>73.246667087887786</v>
      </c>
    </row>
    <row r="212" spans="1:29" x14ac:dyDescent="0.25">
      <c r="A212" t="s">
        <v>1665</v>
      </c>
    </row>
    <row r="215" spans="1:29" x14ac:dyDescent="0.25">
      <c r="A215" s="7" t="s">
        <v>1903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22281</v>
      </c>
      <c r="C218">
        <v>20908</v>
      </c>
      <c r="D218">
        <v>20519</v>
      </c>
      <c r="E218">
        <v>21828</v>
      </c>
      <c r="F218">
        <v>19522</v>
      </c>
      <c r="G218">
        <v>17974</v>
      </c>
      <c r="H218">
        <v>21901</v>
      </c>
      <c r="I218">
        <v>24686</v>
      </c>
      <c r="K218" t="s">
        <v>1658</v>
      </c>
      <c r="L218">
        <f>B218-$E$224</f>
        <v>18027.333333333332</v>
      </c>
      <c r="M218">
        <f t="shared" ref="M218:S218" si="120">C218-$E$224</f>
        <v>16654.333333333332</v>
      </c>
      <c r="N218">
        <f t="shared" si="120"/>
        <v>16265.333333333332</v>
      </c>
      <c r="O218">
        <f t="shared" si="120"/>
        <v>17574.333333333332</v>
      </c>
      <c r="P218">
        <f t="shared" si="120"/>
        <v>15268.333333333332</v>
      </c>
      <c r="Q218">
        <f t="shared" si="120"/>
        <v>13720.333333333332</v>
      </c>
      <c r="R218">
        <f t="shared" si="120"/>
        <v>17647.333333333332</v>
      </c>
      <c r="S218">
        <f t="shared" si="120"/>
        <v>20432.333333333332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21371</v>
      </c>
      <c r="C219">
        <v>22733</v>
      </c>
      <c r="D219">
        <v>23391</v>
      </c>
      <c r="E219">
        <v>26315</v>
      </c>
      <c r="F219">
        <v>21348</v>
      </c>
      <c r="G219">
        <v>23490</v>
      </c>
      <c r="H219">
        <v>23697</v>
      </c>
      <c r="I219">
        <v>25896</v>
      </c>
      <c r="K219" t="s">
        <v>1659</v>
      </c>
      <c r="L219">
        <f t="shared" ref="L219:L223" si="121">B219-$E$224</f>
        <v>17117.333333333332</v>
      </c>
      <c r="M219">
        <f t="shared" ref="M219:M223" si="122">C219-$E$224</f>
        <v>18479.333333333332</v>
      </c>
      <c r="N219">
        <f t="shared" ref="N219:N223" si="123">D219-$E$224</f>
        <v>19137.333333333332</v>
      </c>
      <c r="O219">
        <f t="shared" ref="O219:O223" si="124">E219-$E$224</f>
        <v>22061.333333333332</v>
      </c>
      <c r="P219">
        <f t="shared" ref="P219:P223" si="125">F219-$E$224</f>
        <v>17094.333333333332</v>
      </c>
      <c r="Q219">
        <f t="shared" ref="Q219:Q223" si="126">G219-$E$224</f>
        <v>19236.333333333332</v>
      </c>
      <c r="R219">
        <f t="shared" ref="R219:R223" si="127">H219-$E$224</f>
        <v>19443.333333333332</v>
      </c>
      <c r="S219">
        <f t="shared" ref="S219:S223" si="128">I219-$E$224</f>
        <v>21642.333333333332</v>
      </c>
      <c r="U219" t="s">
        <v>1658</v>
      </c>
      <c r="V219">
        <f>L218/$O$224*100</f>
        <v>100.2911451089476</v>
      </c>
      <c r="W219">
        <f t="shared" ref="W219:AC219" si="129">M218/$O$224*100</f>
        <v>92.652758460825211</v>
      </c>
      <c r="X219">
        <f t="shared" si="129"/>
        <v>90.488641631896144</v>
      </c>
      <c r="Y219">
        <f t="shared" si="129"/>
        <v>97.770978210477509</v>
      </c>
      <c r="Z219">
        <f t="shared" si="129"/>
        <v>84.942049142327306</v>
      </c>
      <c r="AA219">
        <f t="shared" si="129"/>
        <v>76.330088085303657</v>
      </c>
      <c r="AB219">
        <f t="shared" si="129"/>
        <v>98.177097821047738</v>
      </c>
      <c r="AC219">
        <f t="shared" si="129"/>
        <v>113.67083912841909</v>
      </c>
    </row>
    <row r="220" spans="1:29" x14ac:dyDescent="0.25">
      <c r="A220" t="s">
        <v>1660</v>
      </c>
      <c r="B220">
        <v>23034</v>
      </c>
      <c r="C220">
        <v>21335</v>
      </c>
      <c r="D220">
        <v>18348</v>
      </c>
      <c r="E220">
        <v>23854</v>
      </c>
      <c r="F220">
        <v>21835</v>
      </c>
      <c r="G220">
        <v>21224</v>
      </c>
      <c r="H220">
        <v>23591</v>
      </c>
      <c r="I220">
        <v>24277</v>
      </c>
      <c r="K220" t="s">
        <v>1660</v>
      </c>
      <c r="L220">
        <f t="shared" si="121"/>
        <v>18780.333333333332</v>
      </c>
      <c r="M220">
        <f t="shared" si="122"/>
        <v>17081.333333333332</v>
      </c>
      <c r="N220">
        <f t="shared" si="123"/>
        <v>14094.333333333332</v>
      </c>
      <c r="O220">
        <f t="shared" si="124"/>
        <v>19600.333333333332</v>
      </c>
      <c r="P220">
        <f t="shared" si="125"/>
        <v>17581.333333333332</v>
      </c>
      <c r="Q220">
        <f t="shared" si="126"/>
        <v>16970.333333333332</v>
      </c>
      <c r="R220">
        <f t="shared" si="127"/>
        <v>19337.333333333332</v>
      </c>
      <c r="S220">
        <f t="shared" si="128"/>
        <v>20023.333333333332</v>
      </c>
      <c r="U220" t="s">
        <v>1659</v>
      </c>
      <c r="V220">
        <f t="shared" ref="V220:V224" si="130">L219/$O$224*100</f>
        <v>95.228558182661089</v>
      </c>
      <c r="W220">
        <f t="shared" ref="W220:W224" si="131">M219/$O$224*100</f>
        <v>102.80574872508113</v>
      </c>
      <c r="X220">
        <f t="shared" ref="X220:X224" si="132">N219/$O$224*100</f>
        <v>106.46638850254983</v>
      </c>
      <c r="Y220">
        <f t="shared" ref="Y220:Y224" si="133">O219/$O$224*100</f>
        <v>122.7334260547056</v>
      </c>
      <c r="Z220">
        <f t="shared" ref="Z220:Z224" si="134">P219/$O$224*100</f>
        <v>95.100602688919793</v>
      </c>
      <c r="AA220">
        <f t="shared" ref="AA220:AA224" si="135">Q219/$O$224*100</f>
        <v>107.0171534538711</v>
      </c>
      <c r="AB220">
        <f t="shared" ref="AB220:AB224" si="136">R219/$O$224*100</f>
        <v>108.16875289754289</v>
      </c>
      <c r="AC220">
        <f t="shared" ref="AC220:AC224" si="137">S219/$O$224*100</f>
        <v>120.40241075567917</v>
      </c>
    </row>
    <row r="221" spans="1:29" x14ac:dyDescent="0.25">
      <c r="A221" t="s">
        <v>1661</v>
      </c>
      <c r="B221">
        <v>22760</v>
      </c>
      <c r="C221">
        <v>17198</v>
      </c>
      <c r="D221">
        <v>22183</v>
      </c>
      <c r="E221">
        <v>25399</v>
      </c>
      <c r="F221">
        <v>21610</v>
      </c>
      <c r="G221">
        <v>22469</v>
      </c>
      <c r="H221">
        <v>22879</v>
      </c>
      <c r="I221">
        <v>26197</v>
      </c>
      <c r="K221" t="s">
        <v>1661</v>
      </c>
      <c r="L221">
        <f t="shared" si="121"/>
        <v>18506.333333333332</v>
      </c>
      <c r="M221">
        <f t="shared" si="122"/>
        <v>12944.333333333332</v>
      </c>
      <c r="N221">
        <f t="shared" si="123"/>
        <v>17929.333333333332</v>
      </c>
      <c r="O221">
        <f t="shared" si="124"/>
        <v>21145.333333333332</v>
      </c>
      <c r="P221">
        <f t="shared" si="125"/>
        <v>17356.333333333332</v>
      </c>
      <c r="Q221">
        <f t="shared" si="126"/>
        <v>18215.333333333332</v>
      </c>
      <c r="R221">
        <f t="shared" si="127"/>
        <v>18625.333333333332</v>
      </c>
      <c r="S221">
        <f t="shared" si="128"/>
        <v>21943.333333333332</v>
      </c>
      <c r="U221" t="s">
        <v>1660</v>
      </c>
      <c r="V221">
        <f t="shared" si="130"/>
        <v>104.48029670839128</v>
      </c>
      <c r="W221">
        <f t="shared" si="131"/>
        <v>95.028280018544265</v>
      </c>
      <c r="X221">
        <f t="shared" si="132"/>
        <v>78.410755679184035</v>
      </c>
      <c r="Y221">
        <f t="shared" si="133"/>
        <v>109.04218822438571</v>
      </c>
      <c r="Z221">
        <f t="shared" si="134"/>
        <v>97.809921186833563</v>
      </c>
      <c r="AA221">
        <f t="shared" si="135"/>
        <v>94.410755679184049</v>
      </c>
      <c r="AB221">
        <f t="shared" si="136"/>
        <v>107.57904496986555</v>
      </c>
      <c r="AC221">
        <f t="shared" si="137"/>
        <v>111.39545665275845</v>
      </c>
    </row>
    <row r="222" spans="1:29" x14ac:dyDescent="0.25">
      <c r="A222" t="s">
        <v>1662</v>
      </c>
      <c r="B222">
        <v>24509</v>
      </c>
      <c r="C222">
        <v>20083</v>
      </c>
      <c r="D222">
        <v>21793</v>
      </c>
      <c r="E222">
        <v>23591</v>
      </c>
      <c r="F222">
        <v>22065</v>
      </c>
      <c r="G222">
        <v>23679</v>
      </c>
      <c r="H222">
        <v>23687</v>
      </c>
      <c r="I222">
        <v>22477</v>
      </c>
      <c r="K222" t="s">
        <v>1662</v>
      </c>
      <c r="L222">
        <f t="shared" si="121"/>
        <v>20255.333333333332</v>
      </c>
      <c r="M222">
        <f t="shared" si="122"/>
        <v>15829.333333333332</v>
      </c>
      <c r="N222">
        <f t="shared" si="123"/>
        <v>17539.333333333332</v>
      </c>
      <c r="O222">
        <f t="shared" si="124"/>
        <v>19337.333333333332</v>
      </c>
      <c r="P222">
        <f t="shared" si="125"/>
        <v>17811.333333333332</v>
      </c>
      <c r="Q222">
        <f t="shared" si="126"/>
        <v>19425.333333333332</v>
      </c>
      <c r="R222">
        <f t="shared" si="127"/>
        <v>19433.333333333332</v>
      </c>
      <c r="S222">
        <f t="shared" si="128"/>
        <v>18223.333333333332</v>
      </c>
      <c r="U222" t="s">
        <v>1661</v>
      </c>
      <c r="V222">
        <f t="shared" si="130"/>
        <v>102.95595734816874</v>
      </c>
      <c r="W222">
        <f t="shared" si="131"/>
        <v>72.012980992118685</v>
      </c>
      <c r="X222">
        <f t="shared" si="132"/>
        <v>99.7459434399629</v>
      </c>
      <c r="Y222">
        <f t="shared" si="133"/>
        <v>117.63745943439963</v>
      </c>
      <c r="Z222">
        <f t="shared" si="134"/>
        <v>96.558182661103373</v>
      </c>
      <c r="AA222">
        <f t="shared" si="135"/>
        <v>101.33704218822437</v>
      </c>
      <c r="AB222">
        <f t="shared" si="136"/>
        <v>103.61798794622159</v>
      </c>
      <c r="AC222">
        <f t="shared" si="137"/>
        <v>122.07695873898933</v>
      </c>
    </row>
    <row r="223" spans="1:29" x14ac:dyDescent="0.25">
      <c r="A223" t="s">
        <v>1663</v>
      </c>
      <c r="B223">
        <v>5358</v>
      </c>
      <c r="C223">
        <v>19627</v>
      </c>
      <c r="D223">
        <v>20162</v>
      </c>
      <c r="E223">
        <v>22820</v>
      </c>
      <c r="F223">
        <v>20558</v>
      </c>
      <c r="G223">
        <v>22993</v>
      </c>
      <c r="H223">
        <v>21339</v>
      </c>
      <c r="I223">
        <v>22554</v>
      </c>
      <c r="K223" t="s">
        <v>1663</v>
      </c>
      <c r="L223">
        <f t="shared" si="121"/>
        <v>1104.333333333333</v>
      </c>
      <c r="M223">
        <f t="shared" si="122"/>
        <v>15373.333333333332</v>
      </c>
      <c r="N223">
        <f t="shared" si="123"/>
        <v>15908.333333333332</v>
      </c>
      <c r="O223">
        <f t="shared" si="124"/>
        <v>18566.333333333332</v>
      </c>
      <c r="P223">
        <f t="shared" si="125"/>
        <v>16304.333333333332</v>
      </c>
      <c r="Q223">
        <f t="shared" si="126"/>
        <v>18739.333333333332</v>
      </c>
      <c r="R223">
        <f t="shared" si="127"/>
        <v>17085.333333333332</v>
      </c>
      <c r="S223">
        <f t="shared" si="128"/>
        <v>18300.333333333332</v>
      </c>
      <c r="U223" t="s">
        <v>1662</v>
      </c>
      <c r="V223">
        <f t="shared" si="130"/>
        <v>112.6861381548447</v>
      </c>
      <c r="W223">
        <f t="shared" si="131"/>
        <v>88.063050533147873</v>
      </c>
      <c r="X223">
        <f t="shared" si="132"/>
        <v>97.576263328697252</v>
      </c>
      <c r="Y223">
        <f t="shared" si="133"/>
        <v>107.57904496986555</v>
      </c>
      <c r="Z223">
        <f t="shared" si="134"/>
        <v>99.08947612424663</v>
      </c>
      <c r="AA223">
        <f t="shared" si="135"/>
        <v>108.06861381548447</v>
      </c>
      <c r="AB223">
        <f t="shared" si="136"/>
        <v>108.11312007417709</v>
      </c>
      <c r="AC223">
        <f t="shared" si="137"/>
        <v>101.38154844691701</v>
      </c>
    </row>
    <row r="224" spans="1:29" x14ac:dyDescent="0.25">
      <c r="A224" t="s">
        <v>1664</v>
      </c>
      <c r="B224">
        <v>4144</v>
      </c>
      <c r="C224">
        <v>4481</v>
      </c>
      <c r="D224">
        <v>4136</v>
      </c>
      <c r="E224">
        <f>AVERAGE(B224:D224)</f>
        <v>4253.666666666667</v>
      </c>
      <c r="O224">
        <f>AVERAGE(L218:L220)</f>
        <v>17975</v>
      </c>
      <c r="U224" t="s">
        <v>1663</v>
      </c>
      <c r="V224">
        <f t="shared" si="130"/>
        <v>6.1437181270282784</v>
      </c>
      <c r="W224">
        <f t="shared" si="131"/>
        <v>85.526193787668049</v>
      </c>
      <c r="X224">
        <f t="shared" si="132"/>
        <v>88.50254983773759</v>
      </c>
      <c r="Y224">
        <f t="shared" si="133"/>
        <v>103.28975428836347</v>
      </c>
      <c r="Z224">
        <f t="shared" si="134"/>
        <v>90.705609643022711</v>
      </c>
      <c r="AA224">
        <f t="shared" si="135"/>
        <v>104.25220213259156</v>
      </c>
      <c r="AB224">
        <f t="shared" si="136"/>
        <v>95.050533147890576</v>
      </c>
      <c r="AC224">
        <f t="shared" si="137"/>
        <v>101.80992118683356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98.56653178909842</v>
      </c>
      <c r="C230">
        <f t="shared" ref="C230:I230" si="138">AVERAGE(W219,W206,W192)</f>
        <v>94.32075077403529</v>
      </c>
      <c r="D230">
        <f t="shared" si="138"/>
        <v>95.003477952081212</v>
      </c>
      <c r="E230">
        <f t="shared" si="138"/>
        <v>91.908072771529348</v>
      </c>
      <c r="F230">
        <f t="shared" si="138"/>
        <v>90.664841679246123</v>
      </c>
      <c r="G230">
        <f t="shared" si="138"/>
        <v>86.658629755557925</v>
      </c>
      <c r="H230">
        <f t="shared" si="138"/>
        <v>86.451834864480645</v>
      </c>
      <c r="I230">
        <f t="shared" si="138"/>
        <v>97.534870598810798</v>
      </c>
      <c r="K230" t="s">
        <v>1658</v>
      </c>
      <c r="L230">
        <f>STDEV(V219,V206,V192)/SQRT(3)</f>
        <v>2.4823097152385984</v>
      </c>
      <c r="M230">
        <f t="shared" ref="M230:S230" si="139">STDEV(W219,W206,W192)/SQRT(3)</f>
        <v>0.85643666519868877</v>
      </c>
      <c r="N230">
        <f t="shared" si="139"/>
        <v>3.202645683201546</v>
      </c>
      <c r="O230">
        <f t="shared" si="139"/>
        <v>2.9314921933309948</v>
      </c>
      <c r="P230">
        <f t="shared" si="139"/>
        <v>2.8694387636376701</v>
      </c>
      <c r="Q230">
        <f t="shared" si="139"/>
        <v>5.6005225628490569</v>
      </c>
      <c r="R230">
        <f t="shared" si="139"/>
        <v>5.868951914694188</v>
      </c>
      <c r="S230">
        <f t="shared" si="139"/>
        <v>9.2225579392051742</v>
      </c>
    </row>
    <row r="231" spans="1:19" x14ac:dyDescent="0.25">
      <c r="A231" t="s">
        <v>1659</v>
      </c>
      <c r="B231">
        <f t="shared" ref="B231:B235" si="140">AVERAGE(V220,V207,V193)</f>
        <v>101.1807654400027</v>
      </c>
      <c r="C231">
        <f t="shared" ref="C231:C235" si="141">AVERAGE(W220,W207,W193)</f>
        <v>98.827932723148862</v>
      </c>
      <c r="D231">
        <f t="shared" ref="D231:D235" si="142">AVERAGE(X220,X207,X193)</f>
        <v>93.637584714628304</v>
      </c>
      <c r="E231">
        <f t="shared" ref="E231:E235" si="143">AVERAGE(Y220,Y207,Y193)</f>
        <v>100.03313566971599</v>
      </c>
      <c r="F231">
        <f t="shared" ref="F231:F235" si="144">AVERAGE(Z220,Z207,Z193)</f>
        <v>94.728392482641709</v>
      </c>
      <c r="G231">
        <f t="shared" ref="G231:G235" si="145">AVERAGE(AA220,AA207,AA193)</f>
        <v>95.728632184658679</v>
      </c>
      <c r="H231">
        <f t="shared" ref="H231:H235" si="146">AVERAGE(AB220,AB207,AB193)</f>
        <v>89.29584408500169</v>
      </c>
      <c r="I231">
        <f t="shared" ref="I231:I235" si="147">AVERAGE(AC220,AC207,AC193)</f>
        <v>104.19160617298949</v>
      </c>
      <c r="K231" t="s">
        <v>1659</v>
      </c>
      <c r="L231">
        <f t="shared" ref="L231:L235" si="148">STDEV(V220,V207,V193)/SQRT(3)</f>
        <v>4.062772618371314</v>
      </c>
      <c r="M231">
        <f t="shared" ref="M231:M235" si="149">STDEV(W220,W207,W193)/SQRT(3)</f>
        <v>2.8860404138080904</v>
      </c>
      <c r="N231">
        <f t="shared" ref="N231:N235" si="150">STDEV(X220,X207,X193)/SQRT(3)</f>
        <v>6.5944699064867036</v>
      </c>
      <c r="O231">
        <f t="shared" ref="O231:O235" si="151">STDEV(Y220,Y207,Y193)/SQRT(3)</f>
        <v>11.446770042692757</v>
      </c>
      <c r="P231">
        <f t="shared" ref="P231:P235" si="152">STDEV(Z220,Z207,Z193)/SQRT(3)</f>
        <v>1.7446760411507742</v>
      </c>
      <c r="Q231">
        <f t="shared" ref="Q231:Q235" si="153">STDEV(AA220,AA207,AA193)/SQRT(3)</f>
        <v>5.6536105214461321</v>
      </c>
      <c r="R231">
        <f t="shared" ref="R231:R235" si="154">STDEV(AB220,AB207,AB193)/SQRT(3)</f>
        <v>9.4601418086415539</v>
      </c>
      <c r="S231">
        <f t="shared" ref="S231:S235" si="155">STDEV(AC220,AC207,AC193)/SQRT(3)</f>
        <v>8.1108110780242431</v>
      </c>
    </row>
    <row r="232" spans="1:19" x14ac:dyDescent="0.25">
      <c r="A232" t="s">
        <v>1660</v>
      </c>
      <c r="B232">
        <f t="shared" si="140"/>
        <v>100.25270277089885</v>
      </c>
      <c r="C232">
        <f t="shared" si="141"/>
        <v>92.587008157727553</v>
      </c>
      <c r="D232">
        <f t="shared" si="142"/>
        <v>81.720681096435541</v>
      </c>
      <c r="E232">
        <f t="shared" si="143"/>
        <v>97.418578101277774</v>
      </c>
      <c r="F232">
        <f t="shared" si="144"/>
        <v>91.653035195421737</v>
      </c>
      <c r="G232">
        <f t="shared" si="145"/>
        <v>95.038890093681857</v>
      </c>
      <c r="H232">
        <f t="shared" si="146"/>
        <v>90.430082872718614</v>
      </c>
      <c r="I232">
        <f t="shared" si="147"/>
        <v>99.358567414884817</v>
      </c>
      <c r="K232" t="s">
        <v>1660</v>
      </c>
      <c r="L232">
        <f t="shared" si="148"/>
        <v>2.1586884765506835</v>
      </c>
      <c r="M232">
        <f t="shared" si="149"/>
        <v>1.2490015189797137</v>
      </c>
      <c r="N232">
        <f t="shared" si="150"/>
        <v>6.8418214036948255</v>
      </c>
      <c r="O232">
        <f t="shared" si="151"/>
        <v>5.8373716357716541</v>
      </c>
      <c r="P232">
        <f t="shared" si="152"/>
        <v>6.4594113175626982</v>
      </c>
      <c r="Q232">
        <f t="shared" si="153"/>
        <v>2.7185927158875844</v>
      </c>
      <c r="R232">
        <f t="shared" si="154"/>
        <v>10.050913489782445</v>
      </c>
      <c r="S232">
        <f t="shared" si="155"/>
        <v>6.1479196363476722</v>
      </c>
    </row>
    <row r="233" spans="1:19" x14ac:dyDescent="0.25">
      <c r="A233" t="s">
        <v>1661</v>
      </c>
      <c r="B233">
        <f t="shared" si="140"/>
        <v>99.119819340571667</v>
      </c>
      <c r="C233">
        <f t="shared" si="141"/>
        <v>75.094727763325736</v>
      </c>
      <c r="D233">
        <f t="shared" si="142"/>
        <v>88.782282078731797</v>
      </c>
      <c r="E233">
        <f t="shared" si="143"/>
        <v>100.5229871770877</v>
      </c>
      <c r="F233">
        <f t="shared" si="144"/>
        <v>97.293617500147761</v>
      </c>
      <c r="G233">
        <f t="shared" si="145"/>
        <v>94.267402685378457</v>
      </c>
      <c r="H233">
        <f t="shared" si="146"/>
        <v>92.877082337197635</v>
      </c>
      <c r="I233">
        <f t="shared" si="147"/>
        <v>88.481897552473455</v>
      </c>
      <c r="K233" t="s">
        <v>1661</v>
      </c>
      <c r="L233">
        <f t="shared" si="148"/>
        <v>2.7832542219063359</v>
      </c>
      <c r="M233">
        <f t="shared" si="149"/>
        <v>1.5665060766769614</v>
      </c>
      <c r="N233">
        <f t="shared" si="150"/>
        <v>7.9264455406136065</v>
      </c>
      <c r="O233">
        <f t="shared" si="151"/>
        <v>11.027354896576933</v>
      </c>
      <c r="P233">
        <f t="shared" si="152"/>
        <v>6.5550215599201112</v>
      </c>
      <c r="Q233">
        <f t="shared" si="153"/>
        <v>5.7658914727900639</v>
      </c>
      <c r="R233">
        <f t="shared" si="154"/>
        <v>5.677120058404606</v>
      </c>
      <c r="S233">
        <f t="shared" si="155"/>
        <v>19.447737673088128</v>
      </c>
    </row>
    <row r="234" spans="1:19" x14ac:dyDescent="0.25">
      <c r="A234" t="s">
        <v>1662</v>
      </c>
      <c r="B234">
        <f t="shared" si="140"/>
        <v>105.06210602259937</v>
      </c>
      <c r="C234">
        <f t="shared" si="141"/>
        <v>91.788501598540108</v>
      </c>
      <c r="D234">
        <f t="shared" si="142"/>
        <v>91.145348700375621</v>
      </c>
      <c r="E234">
        <f t="shared" si="143"/>
        <v>100.0245323878555</v>
      </c>
      <c r="F234">
        <f t="shared" si="144"/>
        <v>97.740898471661808</v>
      </c>
      <c r="G234">
        <f t="shared" si="145"/>
        <v>96.584954922118115</v>
      </c>
      <c r="H234">
        <f t="shared" si="146"/>
        <v>100.74557816597822</v>
      </c>
      <c r="I234">
        <f t="shared" si="147"/>
        <v>96.441561128455234</v>
      </c>
      <c r="K234" t="s">
        <v>1662</v>
      </c>
      <c r="L234">
        <f t="shared" si="148"/>
        <v>4.5358436099858874</v>
      </c>
      <c r="M234">
        <f t="shared" si="149"/>
        <v>4.1046562105735465</v>
      </c>
      <c r="N234">
        <f t="shared" si="150"/>
        <v>3.2222525774681223</v>
      </c>
      <c r="O234">
        <f t="shared" si="151"/>
        <v>5.3073714518211625</v>
      </c>
      <c r="P234">
        <f t="shared" si="152"/>
        <v>0.85921452405631682</v>
      </c>
      <c r="Q234">
        <f t="shared" si="153"/>
        <v>7.8253758893976508</v>
      </c>
      <c r="R234">
        <f t="shared" si="154"/>
        <v>6.1732919283545726</v>
      </c>
      <c r="S234">
        <f t="shared" si="155"/>
        <v>3.9860490175160272</v>
      </c>
    </row>
    <row r="235" spans="1:19" x14ac:dyDescent="0.25">
      <c r="A235" t="s">
        <v>1663</v>
      </c>
      <c r="B235">
        <f t="shared" si="140"/>
        <v>3.7556749856079121</v>
      </c>
      <c r="C235">
        <f t="shared" si="141"/>
        <v>80.382703161147461</v>
      </c>
      <c r="D235">
        <f t="shared" si="142"/>
        <v>88.139207012461682</v>
      </c>
      <c r="E235">
        <f t="shared" si="143"/>
        <v>90.334133145261475</v>
      </c>
      <c r="F235">
        <f t="shared" si="144"/>
        <v>89.11228892827252</v>
      </c>
      <c r="G235">
        <f t="shared" si="145"/>
        <v>98.757538377950752</v>
      </c>
      <c r="H235">
        <f t="shared" si="146"/>
        <v>92.894496089435094</v>
      </c>
      <c r="I235">
        <f t="shared" si="147"/>
        <v>90.322302902504575</v>
      </c>
      <c r="K235" t="s">
        <v>1663</v>
      </c>
      <c r="L235">
        <f t="shared" si="148"/>
        <v>1.1940423891440997</v>
      </c>
      <c r="M235">
        <f t="shared" si="149"/>
        <v>4.8821368775091933</v>
      </c>
      <c r="N235">
        <f t="shared" si="150"/>
        <v>2.1754954559966588</v>
      </c>
      <c r="O235">
        <f t="shared" si="151"/>
        <v>10.674156809405837</v>
      </c>
      <c r="P235">
        <f t="shared" si="152"/>
        <v>8.4749483073040466</v>
      </c>
      <c r="Q235">
        <f t="shared" si="153"/>
        <v>5.3800008037617619</v>
      </c>
      <c r="R235">
        <f t="shared" si="154"/>
        <v>2.3657850059642205</v>
      </c>
      <c r="S235">
        <f t="shared" si="155"/>
        <v>8.7060194907381536</v>
      </c>
    </row>
    <row r="239" spans="1:19" x14ac:dyDescent="0.25">
      <c r="A239" s="7" t="s">
        <v>1287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93.404193364316839</v>
      </c>
      <c r="C241">
        <f>$I$166</f>
        <v>9.1088711053679408</v>
      </c>
      <c r="D241">
        <f>$I$230</f>
        <v>97.534870598810798</v>
      </c>
    </row>
    <row r="242" spans="1:4" x14ac:dyDescent="0.25">
      <c r="A242" t="s">
        <v>1802</v>
      </c>
      <c r="B242">
        <f>$H$104</f>
        <v>92.192750002559137</v>
      </c>
      <c r="C242">
        <f>$H$166</f>
        <v>8.0460622286329837</v>
      </c>
      <c r="D242">
        <f>$H$230</f>
        <v>86.451834864480645</v>
      </c>
    </row>
    <row r="243" spans="1:4" x14ac:dyDescent="0.25">
      <c r="A243" t="s">
        <v>1805</v>
      </c>
      <c r="B243">
        <f>$G$104</f>
        <v>96.207841917610665</v>
      </c>
      <c r="C243">
        <f>$G$166</f>
        <v>8.0461606888979631</v>
      </c>
      <c r="D243">
        <f>$G$230</f>
        <v>86.658629755557925</v>
      </c>
    </row>
    <row r="244" spans="1:4" x14ac:dyDescent="0.25">
      <c r="A244" t="s">
        <v>1804</v>
      </c>
      <c r="B244">
        <f>$F$104</f>
        <v>100.59047338202789</v>
      </c>
      <c r="C244">
        <f>$F$166</f>
        <v>7.661206377726784</v>
      </c>
      <c r="D244">
        <f>$F$230</f>
        <v>90.664841679246123</v>
      </c>
    </row>
    <row r="245" spans="1:4" x14ac:dyDescent="0.25">
      <c r="A245" t="s">
        <v>1803</v>
      </c>
      <c r="B245">
        <f>$E$104</f>
        <v>106.04896107854732</v>
      </c>
      <c r="C245">
        <f>$E$166</f>
        <v>8.1645919118096444</v>
      </c>
      <c r="D245">
        <f>$E$230</f>
        <v>91.908072771529348</v>
      </c>
    </row>
    <row r="246" spans="1:4" x14ac:dyDescent="0.25">
      <c r="A246" t="s">
        <v>1779</v>
      </c>
      <c r="B246">
        <f>$D$104</f>
        <v>80.69332880803583</v>
      </c>
      <c r="C246">
        <f>$D$166</f>
        <v>8.6973883583507359</v>
      </c>
      <c r="D246">
        <f>$D$230</f>
        <v>95.003477952081212</v>
      </c>
    </row>
    <row r="247" spans="1:4" x14ac:dyDescent="0.25">
      <c r="A247" t="s">
        <v>1785</v>
      </c>
      <c r="B247">
        <f>$C$104</f>
        <v>68.785179946381092</v>
      </c>
      <c r="C247">
        <f>$C$166</f>
        <v>8.428508047641138</v>
      </c>
      <c r="D247">
        <f>$C$230</f>
        <v>94.32075077403529</v>
      </c>
    </row>
    <row r="255" spans="1:4" x14ac:dyDescent="0.25">
      <c r="A255" s="7" t="s">
        <v>1303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73.615049579360729</v>
      </c>
      <c r="C257">
        <f>$I$167</f>
        <v>9.5018760175533021</v>
      </c>
      <c r="D257">
        <f>$I$231</f>
        <v>104.19160617298949</v>
      </c>
    </row>
    <row r="258" spans="1:4" x14ac:dyDescent="0.25">
      <c r="A258" t="s">
        <v>1802</v>
      </c>
      <c r="B258">
        <f>$P$104</f>
        <v>71.205546308417354</v>
      </c>
      <c r="C258">
        <f>$H$167</f>
        <v>9.6533165830325771</v>
      </c>
      <c r="D258">
        <f>$H$231</f>
        <v>89.29584408500169</v>
      </c>
    </row>
    <row r="259" spans="1:4" x14ac:dyDescent="0.25">
      <c r="A259" t="s">
        <v>1805</v>
      </c>
      <c r="B259">
        <f>$O$104</f>
        <v>77.531620208035392</v>
      </c>
      <c r="C259">
        <f>$G$167</f>
        <v>10.17762012080567</v>
      </c>
      <c r="D259">
        <f>$G$231</f>
        <v>95.728632184658679</v>
      </c>
    </row>
    <row r="260" spans="1:4" x14ac:dyDescent="0.25">
      <c r="A260" t="s">
        <v>1804</v>
      </c>
      <c r="B260">
        <f>$N$104</f>
        <v>66.210810562360436</v>
      </c>
      <c r="C260">
        <f>$F$167</f>
        <v>10.068680887309348</v>
      </c>
      <c r="D260">
        <f>$F$231</f>
        <v>94.728392482641709</v>
      </c>
    </row>
    <row r="261" spans="1:4" x14ac:dyDescent="0.25">
      <c r="A261" t="s">
        <v>1803</v>
      </c>
      <c r="B261">
        <f>$M$104</f>
        <v>75.080716374896255</v>
      </c>
      <c r="C261">
        <f>$E$167</f>
        <v>10.069012026200401</v>
      </c>
      <c r="D261">
        <f>$E$231</f>
        <v>100.03313566971599</v>
      </c>
    </row>
    <row r="262" spans="1:4" x14ac:dyDescent="0.25">
      <c r="A262" t="s">
        <v>1779</v>
      </c>
      <c r="B262">
        <f>$L$104</f>
        <v>71.112669424022144</v>
      </c>
      <c r="C262">
        <f>$D$167</f>
        <v>10.509986272282019</v>
      </c>
      <c r="D262">
        <f>$D$231</f>
        <v>93.637584714628304</v>
      </c>
    </row>
    <row r="263" spans="1:4" x14ac:dyDescent="0.25">
      <c r="A263" t="s">
        <v>1785</v>
      </c>
      <c r="B263">
        <f>$K$104</f>
        <v>23.943621400203885</v>
      </c>
      <c r="C263">
        <f>$C$167</f>
        <v>10.584264930367988</v>
      </c>
      <c r="D263">
        <f>$C$231</f>
        <v>98.827932723148862</v>
      </c>
    </row>
    <row r="272" spans="1:4" x14ac:dyDescent="0.25">
      <c r="A272" s="7" t="s">
        <v>133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82.898590161017268</v>
      </c>
      <c r="C274">
        <f>I168</f>
        <v>8.6446947531965765</v>
      </c>
      <c r="D274">
        <f>I232</f>
        <v>99.358567414884817</v>
      </c>
    </row>
    <row r="275" spans="1:4" x14ac:dyDescent="0.25">
      <c r="A275" t="s">
        <v>1802</v>
      </c>
      <c r="B275">
        <f>$X$104</f>
        <v>70.511191017010731</v>
      </c>
      <c r="C275">
        <f>H168</f>
        <v>8.283922227265391</v>
      </c>
      <c r="D275">
        <f>H232</f>
        <v>90.430082872718614</v>
      </c>
    </row>
    <row r="276" spans="1:4" x14ac:dyDescent="0.25">
      <c r="A276" t="s">
        <v>1805</v>
      </c>
      <c r="B276">
        <f>$W$104</f>
        <v>101.7370735440807</v>
      </c>
      <c r="C276">
        <f>G168</f>
        <v>8.5912846967537799</v>
      </c>
      <c r="D276">
        <f>G232</f>
        <v>95.038890093681857</v>
      </c>
    </row>
    <row r="277" spans="1:4" x14ac:dyDescent="0.25">
      <c r="A277" t="s">
        <v>1804</v>
      </c>
      <c r="B277">
        <f>$V$104</f>
        <v>71.970688077452209</v>
      </c>
      <c r="C277">
        <f>F168</f>
        <v>8.2753009609112631</v>
      </c>
      <c r="D277">
        <f>F232</f>
        <v>91.653035195421737</v>
      </c>
    </row>
    <row r="278" spans="1:4" x14ac:dyDescent="0.25">
      <c r="A278" t="s">
        <v>1803</v>
      </c>
      <c r="B278">
        <f>$U$104</f>
        <v>69.38730693197202</v>
      </c>
      <c r="C278">
        <f>E168</f>
        <v>8.1882588860557473</v>
      </c>
      <c r="D278">
        <f>E232</f>
        <v>97.418578101277774</v>
      </c>
    </row>
    <row r="279" spans="1:4" x14ac:dyDescent="0.25">
      <c r="A279" t="s">
        <v>1779</v>
      </c>
      <c r="B279">
        <f>$T$104</f>
        <v>81.489487038430482</v>
      </c>
      <c r="C279">
        <f>D168</f>
        <v>7.5215064724040266</v>
      </c>
      <c r="D279">
        <f>D232</f>
        <v>81.720681096435541</v>
      </c>
    </row>
    <row r="280" spans="1:4" x14ac:dyDescent="0.25">
      <c r="A280" t="s">
        <v>1785</v>
      </c>
      <c r="B280">
        <f>$S$104</f>
        <v>60.16712445281123</v>
      </c>
      <c r="C280">
        <f>C168</f>
        <v>7.2829354204097889</v>
      </c>
      <c r="D280">
        <f>C232</f>
        <v>92.587008157727553</v>
      </c>
    </row>
    <row r="288" spans="1:4" x14ac:dyDescent="0.25">
      <c r="A288" s="7" t="s">
        <v>138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69.008049398466639</v>
      </c>
      <c r="C290">
        <f>I169</f>
        <v>8.6907044725623308</v>
      </c>
      <c r="D290">
        <f>I233</f>
        <v>88.481897552473455</v>
      </c>
    </row>
    <row r="291" spans="1:4" x14ac:dyDescent="0.25">
      <c r="A291" t="s">
        <v>1802</v>
      </c>
      <c r="B291">
        <f>$AF$104</f>
        <v>62.466949592274545</v>
      </c>
      <c r="C291">
        <f>H169</f>
        <v>8.3667647608254327</v>
      </c>
      <c r="D291">
        <f>H233</f>
        <v>92.877082337197635</v>
      </c>
    </row>
    <row r="292" spans="1:4" x14ac:dyDescent="0.25">
      <c r="A292" t="s">
        <v>1805</v>
      </c>
      <c r="B292">
        <f>$AE$104</f>
        <v>73.599203642978566</v>
      </c>
      <c r="C292">
        <f>G169</f>
        <v>8.4348994524266256</v>
      </c>
      <c r="D292">
        <f>G233</f>
        <v>94.267402685378457</v>
      </c>
    </row>
    <row r="293" spans="1:4" x14ac:dyDescent="0.25">
      <c r="A293" t="s">
        <v>1804</v>
      </c>
      <c r="B293">
        <f>$AD$104</f>
        <v>67.230871508030177</v>
      </c>
      <c r="C293">
        <f>F169</f>
        <v>8.5931080856458966</v>
      </c>
      <c r="D293">
        <f>F233</f>
        <v>97.293617500147761</v>
      </c>
    </row>
    <row r="294" spans="1:4" x14ac:dyDescent="0.25">
      <c r="A294" t="s">
        <v>1803</v>
      </c>
      <c r="B294">
        <f>$AC$104</f>
        <v>53.2503878578731</v>
      </c>
      <c r="C294">
        <f>E169</f>
        <v>8.2748704526497008</v>
      </c>
      <c r="D294">
        <f>E233</f>
        <v>100.5229871770877</v>
      </c>
    </row>
    <row r="295" spans="1:4" x14ac:dyDescent="0.25">
      <c r="A295" t="s">
        <v>1779</v>
      </c>
      <c r="B295">
        <f>$AB$104</f>
        <v>11.207334040380752</v>
      </c>
      <c r="C295">
        <f>D169</f>
        <v>7.8174121815812327</v>
      </c>
      <c r="D295">
        <f>D233</f>
        <v>88.782282078731797</v>
      </c>
    </row>
    <row r="296" spans="1:4" x14ac:dyDescent="0.25">
      <c r="A296" t="s">
        <v>1785</v>
      </c>
      <c r="B296">
        <f>$AA$104</f>
        <v>0</v>
      </c>
      <c r="C296">
        <f>C169</f>
        <v>9.8522746921257234</v>
      </c>
      <c r="D296">
        <f>C233</f>
        <v>75.094727763325736</v>
      </c>
    </row>
    <row r="306" spans="1:4" x14ac:dyDescent="0.25">
      <c r="A306" s="7" t="s">
        <v>143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76.0053506395504</v>
      </c>
      <c r="C308">
        <f>I170</f>
        <v>8.3608265016852243</v>
      </c>
      <c r="D308">
        <f>I234</f>
        <v>96.441561128455234</v>
      </c>
    </row>
    <row r="309" spans="1:4" x14ac:dyDescent="0.25">
      <c r="A309" t="s">
        <v>1802</v>
      </c>
      <c r="B309">
        <f>AN104</f>
        <v>72.091490105356058</v>
      </c>
      <c r="C309">
        <f>H170</f>
        <v>7.9388751504747361</v>
      </c>
      <c r="D309">
        <f>H234</f>
        <v>100.74557816597822</v>
      </c>
    </row>
    <row r="310" spans="1:4" x14ac:dyDescent="0.25">
      <c r="A310" t="s">
        <v>1805</v>
      </c>
      <c r="B310">
        <f>AM104</f>
        <v>83.999942267045824</v>
      </c>
      <c r="C310">
        <f>G170</f>
        <v>8.5213027608853995</v>
      </c>
      <c r="D310">
        <f>G234</f>
        <v>96.584954922118115</v>
      </c>
    </row>
    <row r="311" spans="1:4" x14ac:dyDescent="0.25">
      <c r="A311" t="s">
        <v>1804</v>
      </c>
      <c r="B311">
        <f>$AL$104</f>
        <v>59.367783833521152</v>
      </c>
      <c r="C311">
        <f>F170</f>
        <v>9.1071456631590895</v>
      </c>
      <c r="D311">
        <f>F234</f>
        <v>97.740898471661808</v>
      </c>
    </row>
    <row r="312" spans="1:4" x14ac:dyDescent="0.25">
      <c r="A312" t="s">
        <v>1803</v>
      </c>
      <c r="B312">
        <f>$AK$104</f>
        <v>45.849098285704009</v>
      </c>
      <c r="C312">
        <f>E170</f>
        <v>8.1999115466674422</v>
      </c>
      <c r="D312">
        <f>E234</f>
        <v>100.0245323878555</v>
      </c>
    </row>
    <row r="313" spans="1:4" x14ac:dyDescent="0.25">
      <c r="A313" t="s">
        <v>1779</v>
      </c>
      <c r="B313">
        <f>$AJ$104</f>
        <v>22.685831575135794</v>
      </c>
      <c r="C313">
        <f>D170</f>
        <v>7.476820219286985</v>
      </c>
      <c r="D313">
        <f>D234</f>
        <v>91.145348700375621</v>
      </c>
    </row>
    <row r="314" spans="1:4" x14ac:dyDescent="0.25">
      <c r="A314" t="s">
        <v>1785</v>
      </c>
      <c r="B314">
        <f>$AI$104</f>
        <v>0</v>
      </c>
      <c r="C314">
        <f>C170</f>
        <v>7.9324338973848283</v>
      </c>
      <c r="D314">
        <f>C234</f>
        <v>91.788501598540108</v>
      </c>
    </row>
    <row r="324" spans="1:4" x14ac:dyDescent="0.25">
      <c r="A324" s="7" t="s">
        <v>148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82.299721209869134</v>
      </c>
      <c r="C326">
        <f>I171</f>
        <v>9.4267556315556948</v>
      </c>
      <c r="D326">
        <f>I235</f>
        <v>90.322302902504575</v>
      </c>
    </row>
    <row r="327" spans="1:4" x14ac:dyDescent="0.25">
      <c r="A327" t="s">
        <v>1802</v>
      </c>
      <c r="B327">
        <f>AV104</f>
        <v>79.541396862756628</v>
      </c>
      <c r="C327">
        <f>H171</f>
        <v>8.7740438128593379</v>
      </c>
      <c r="D327">
        <f>H235</f>
        <v>92.894496089435094</v>
      </c>
    </row>
    <row r="328" spans="1:4" x14ac:dyDescent="0.25">
      <c r="A328" t="s">
        <v>1805</v>
      </c>
      <c r="B328">
        <f>AU104</f>
        <v>74.559887588115046</v>
      </c>
      <c r="C328">
        <f>G171</f>
        <v>8.6685791144598969</v>
      </c>
      <c r="D328">
        <f>G235</f>
        <v>98.757538377950752</v>
      </c>
    </row>
    <row r="329" spans="1:4" x14ac:dyDescent="0.25">
      <c r="A329" t="s">
        <v>1804</v>
      </c>
      <c r="B329">
        <f>AT104</f>
        <v>50.776392579343714</v>
      </c>
      <c r="C329">
        <f>F171</f>
        <v>8.657543183080934</v>
      </c>
      <c r="D329">
        <f>F235</f>
        <v>89.11228892827252</v>
      </c>
    </row>
    <row r="330" spans="1:4" x14ac:dyDescent="0.25">
      <c r="A330" t="s">
        <v>1803</v>
      </c>
      <c r="B330">
        <f>AS104</f>
        <v>31.353085616460067</v>
      </c>
      <c r="C330">
        <f>E171</f>
        <v>9.4400029662544593</v>
      </c>
      <c r="D330">
        <f>E235</f>
        <v>90.334133145261475</v>
      </c>
    </row>
    <row r="331" spans="1:4" x14ac:dyDescent="0.25">
      <c r="A331" t="s">
        <v>1779</v>
      </c>
      <c r="B331">
        <f>AR104</f>
        <v>4.1544524470501445</v>
      </c>
      <c r="C331">
        <f>D171</f>
        <v>7.0487675241014527</v>
      </c>
      <c r="D331">
        <f>D235</f>
        <v>88.139207012461682</v>
      </c>
    </row>
    <row r="332" spans="1:4" x14ac:dyDescent="0.25">
      <c r="A332" t="s">
        <v>1785</v>
      </c>
      <c r="B332">
        <f>$AQ$104</f>
        <v>0</v>
      </c>
      <c r="C332">
        <f>C171</f>
        <v>7.9058847037176578</v>
      </c>
      <c r="D332">
        <f>C235</f>
        <v>80.382703161147461</v>
      </c>
    </row>
  </sheetData>
  <mergeCells count="20"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W332"/>
  <sheetViews>
    <sheetView topLeftCell="A79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1.5703125" customWidth="1"/>
  </cols>
  <sheetData>
    <row r="1" spans="1:12" x14ac:dyDescent="0.25">
      <c r="A1" s="7" t="s">
        <v>1677</v>
      </c>
      <c r="I1" s="7" t="s">
        <v>1678</v>
      </c>
      <c r="J1" t="s">
        <v>1913</v>
      </c>
      <c r="K1" s="7" t="s">
        <v>1679</v>
      </c>
      <c r="L1" t="s">
        <v>1922</v>
      </c>
    </row>
    <row r="2" spans="1:12" x14ac:dyDescent="0.25">
      <c r="A2" s="7" t="s">
        <v>1680</v>
      </c>
      <c r="J2" t="s">
        <v>1914</v>
      </c>
      <c r="L2" t="s">
        <v>1923</v>
      </c>
    </row>
    <row r="3" spans="1:12" x14ac:dyDescent="0.25">
      <c r="A3" s="53" t="s">
        <v>1681</v>
      </c>
      <c r="B3" s="17">
        <v>42208</v>
      </c>
      <c r="J3" t="s">
        <v>1915</v>
      </c>
      <c r="L3" t="s">
        <v>1924</v>
      </c>
    </row>
    <row r="4" spans="1:12" x14ac:dyDescent="0.25">
      <c r="A4" s="7" t="s">
        <v>1682</v>
      </c>
      <c r="B4" s="17">
        <v>42193</v>
      </c>
      <c r="I4" s="7" t="s">
        <v>1683</v>
      </c>
      <c r="J4" t="s">
        <v>2269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1393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1537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151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156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161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166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174</v>
      </c>
      <c r="C23">
        <v>20</v>
      </c>
      <c r="D23" t="s">
        <v>1393</v>
      </c>
      <c r="E23">
        <v>39336</v>
      </c>
      <c r="F23" t="s">
        <v>1394</v>
      </c>
      <c r="G23" t="s">
        <v>1395</v>
      </c>
      <c r="H23" s="62">
        <v>302.40699999999998</v>
      </c>
      <c r="I23" s="62">
        <v>60.48</v>
      </c>
    </row>
    <row r="24" spans="1:9" x14ac:dyDescent="0.25">
      <c r="A24" t="s">
        <v>1255</v>
      </c>
      <c r="B24" t="s">
        <v>354</v>
      </c>
      <c r="C24">
        <v>20</v>
      </c>
      <c r="D24" t="s">
        <v>1537</v>
      </c>
      <c r="E24">
        <v>22292</v>
      </c>
      <c r="F24" t="s">
        <v>1538</v>
      </c>
      <c r="G24" t="s">
        <v>1900</v>
      </c>
      <c r="H24" s="62"/>
      <c r="I24" s="62">
        <v>78.25</v>
      </c>
    </row>
    <row r="25" spans="1:9" x14ac:dyDescent="0.25">
      <c r="A25" t="s">
        <v>1</v>
      </c>
      <c r="B25" t="s">
        <v>149</v>
      </c>
      <c r="C25">
        <v>20</v>
      </c>
      <c r="D25" t="s">
        <v>151</v>
      </c>
      <c r="E25">
        <v>20679</v>
      </c>
      <c r="F25" t="s">
        <v>152</v>
      </c>
      <c r="G25" t="s">
        <v>153</v>
      </c>
      <c r="H25" s="62">
        <v>373.32</v>
      </c>
      <c r="I25" s="62">
        <v>74.66</v>
      </c>
    </row>
    <row r="26" spans="1:9" x14ac:dyDescent="0.25">
      <c r="A26" t="s">
        <v>1</v>
      </c>
      <c r="B26" t="s">
        <v>154</v>
      </c>
      <c r="C26">
        <v>20</v>
      </c>
      <c r="D26" t="s">
        <v>156</v>
      </c>
      <c r="E26">
        <v>20867</v>
      </c>
      <c r="F26" t="s">
        <v>157</v>
      </c>
      <c r="G26" t="s">
        <v>158</v>
      </c>
      <c r="H26" s="62">
        <v>226.31</v>
      </c>
      <c r="I26" s="62">
        <v>45.261000000000003</v>
      </c>
    </row>
    <row r="27" spans="1:9" x14ac:dyDescent="0.25">
      <c r="A27" t="s">
        <v>1</v>
      </c>
      <c r="B27" t="s">
        <v>159</v>
      </c>
      <c r="C27">
        <v>20</v>
      </c>
      <c r="D27" t="s">
        <v>161</v>
      </c>
      <c r="E27">
        <v>22439</v>
      </c>
      <c r="F27" t="s">
        <v>162</v>
      </c>
      <c r="G27" t="s">
        <v>163</v>
      </c>
      <c r="H27" s="62">
        <v>320.33859999999999</v>
      </c>
      <c r="I27" s="62">
        <v>64.06</v>
      </c>
    </row>
    <row r="28" spans="1:9" x14ac:dyDescent="0.25">
      <c r="A28" t="s">
        <v>1</v>
      </c>
      <c r="B28" t="s">
        <v>164</v>
      </c>
      <c r="C28">
        <v>20</v>
      </c>
      <c r="D28" t="s">
        <v>166</v>
      </c>
      <c r="E28">
        <v>27397</v>
      </c>
      <c r="F28" t="s">
        <v>167</v>
      </c>
      <c r="G28" t="s">
        <v>168</v>
      </c>
      <c r="H28" s="62">
        <v>428.60230000000001</v>
      </c>
      <c r="I28" s="62">
        <v>85.72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1913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1917</v>
      </c>
    </row>
    <row r="36" spans="1:49" x14ac:dyDescent="0.25">
      <c r="A36" t="s">
        <v>1709</v>
      </c>
      <c r="B36">
        <v>42212.056192129632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15</v>
      </c>
      <c r="C40">
        <v>16</v>
      </c>
      <c r="D40">
        <v>9</v>
      </c>
      <c r="E40">
        <v>15</v>
      </c>
      <c r="F40">
        <v>16</v>
      </c>
      <c r="G40">
        <v>16</v>
      </c>
      <c r="H40">
        <v>15</v>
      </c>
      <c r="I40">
        <v>16</v>
      </c>
      <c r="J40">
        <v>15</v>
      </c>
      <c r="K40">
        <v>13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15</v>
      </c>
      <c r="R40">
        <v>16</v>
      </c>
      <c r="S40">
        <v>10</v>
      </c>
      <c r="T40">
        <v>12</v>
      </c>
      <c r="U40">
        <v>15</v>
      </c>
      <c r="V40">
        <v>16</v>
      </c>
      <c r="W40">
        <v>16</v>
      </c>
      <c r="X40">
        <v>16</v>
      </c>
      <c r="Y40">
        <v>15</v>
      </c>
      <c r="Z40">
        <v>16</v>
      </c>
      <c r="AA40">
        <v>15</v>
      </c>
      <c r="AB40">
        <v>16</v>
      </c>
      <c r="AC40">
        <v>15</v>
      </c>
      <c r="AD40">
        <v>16</v>
      </c>
      <c r="AE40">
        <v>16</v>
      </c>
      <c r="AF40">
        <v>16</v>
      </c>
      <c r="AG40">
        <v>15</v>
      </c>
      <c r="AH40">
        <v>16</v>
      </c>
      <c r="AI40">
        <v>16</v>
      </c>
      <c r="AJ40">
        <v>15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15</v>
      </c>
      <c r="AU40">
        <v>16</v>
      </c>
      <c r="AV40">
        <v>15</v>
      </c>
      <c r="AW40">
        <v>16</v>
      </c>
    </row>
    <row r="41" spans="1:49" x14ac:dyDescent="0.25">
      <c r="A41" t="s">
        <v>1764</v>
      </c>
      <c r="B41">
        <v>101.33199999999999</v>
      </c>
      <c r="C41">
        <v>63.747999999999998</v>
      </c>
      <c r="D41">
        <v>64.283000000000001</v>
      </c>
      <c r="E41">
        <v>85.527000000000001</v>
      </c>
      <c r="F41">
        <v>100.756</v>
      </c>
      <c r="G41">
        <v>99.209000000000003</v>
      </c>
      <c r="H41">
        <v>85.71</v>
      </c>
      <c r="I41">
        <v>133.44200000000001</v>
      </c>
      <c r="J41">
        <v>67.632000000000005</v>
      </c>
      <c r="K41">
        <v>69.046000000000006</v>
      </c>
      <c r="L41">
        <v>93.759</v>
      </c>
      <c r="M41">
        <v>97.102999999999994</v>
      </c>
      <c r="N41">
        <v>106.15600000000001</v>
      </c>
      <c r="O41">
        <v>140.62700000000001</v>
      </c>
      <c r="P41">
        <v>153.18299999999999</v>
      </c>
      <c r="Q41">
        <v>123.94</v>
      </c>
      <c r="R41">
        <v>113.90600000000001</v>
      </c>
      <c r="S41">
        <v>75.418000000000006</v>
      </c>
      <c r="T41">
        <v>72.896000000000001</v>
      </c>
      <c r="U41">
        <v>137.077</v>
      </c>
      <c r="V41">
        <v>131.642</v>
      </c>
      <c r="W41">
        <v>164.767</v>
      </c>
      <c r="X41">
        <v>129.208</v>
      </c>
      <c r="Y41">
        <v>118.517</v>
      </c>
      <c r="Z41">
        <v>105.559</v>
      </c>
      <c r="AA41">
        <v>85.257999999999996</v>
      </c>
      <c r="AB41">
        <v>40.966999999999999</v>
      </c>
      <c r="AC41">
        <v>79.745000000000005</v>
      </c>
      <c r="AD41">
        <v>100.878</v>
      </c>
      <c r="AE41">
        <v>132.869</v>
      </c>
      <c r="AF41">
        <v>109.342</v>
      </c>
      <c r="AG41">
        <v>115.36199999999999</v>
      </c>
      <c r="AH41">
        <v>100.889</v>
      </c>
      <c r="AI41">
        <v>55.601999999999997</v>
      </c>
      <c r="AJ41">
        <v>57.067</v>
      </c>
      <c r="AK41">
        <v>124.917</v>
      </c>
      <c r="AL41">
        <v>164.89099999999999</v>
      </c>
      <c r="AM41">
        <v>105.205</v>
      </c>
      <c r="AN41">
        <v>156.72300000000001</v>
      </c>
      <c r="AO41">
        <v>96.673000000000002</v>
      </c>
      <c r="AP41">
        <v>73.058000000000007</v>
      </c>
      <c r="AQ41">
        <v>94.417000000000002</v>
      </c>
      <c r="AR41">
        <v>44.07</v>
      </c>
      <c r="AS41">
        <v>101.81100000000001</v>
      </c>
      <c r="AT41">
        <v>66.596999999999994</v>
      </c>
      <c r="AU41">
        <v>97.72</v>
      </c>
      <c r="AV41">
        <v>123.313</v>
      </c>
      <c r="AW41">
        <v>92.171999999999997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1916</v>
      </c>
    </row>
    <row r="44" spans="1:49" x14ac:dyDescent="0.25">
      <c r="A44" t="s">
        <v>1709</v>
      </c>
      <c r="B44">
        <v>42212.056192129632</v>
      </c>
    </row>
    <row r="45" spans="1:49" x14ac:dyDescent="0.25">
      <c r="A45" t="s">
        <v>1710</v>
      </c>
      <c r="B45">
        <v>2401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15</v>
      </c>
      <c r="C48">
        <v>8</v>
      </c>
      <c r="D48">
        <v>9</v>
      </c>
      <c r="E48">
        <v>15</v>
      </c>
      <c r="F48">
        <v>15</v>
      </c>
      <c r="G48">
        <v>16</v>
      </c>
      <c r="H48">
        <v>15</v>
      </c>
      <c r="I48">
        <v>16</v>
      </c>
      <c r="J48">
        <v>14</v>
      </c>
      <c r="K48">
        <v>10</v>
      </c>
      <c r="L48">
        <v>15</v>
      </c>
      <c r="M48">
        <v>16</v>
      </c>
      <c r="N48">
        <v>16</v>
      </c>
      <c r="O48">
        <v>16</v>
      </c>
      <c r="P48">
        <v>16</v>
      </c>
      <c r="Q48">
        <v>15</v>
      </c>
      <c r="R48">
        <v>16</v>
      </c>
      <c r="S48">
        <v>10</v>
      </c>
      <c r="T48">
        <v>13</v>
      </c>
      <c r="U48">
        <v>15</v>
      </c>
      <c r="V48">
        <v>16</v>
      </c>
      <c r="W48">
        <v>16</v>
      </c>
      <c r="X48">
        <v>16</v>
      </c>
      <c r="Y48">
        <v>15</v>
      </c>
      <c r="Z48">
        <v>16</v>
      </c>
      <c r="AA48">
        <v>0</v>
      </c>
      <c r="AB48">
        <v>14</v>
      </c>
      <c r="AC48">
        <v>14</v>
      </c>
      <c r="AD48">
        <v>16</v>
      </c>
      <c r="AE48">
        <v>16</v>
      </c>
      <c r="AF48">
        <v>16</v>
      </c>
      <c r="AG48">
        <v>15</v>
      </c>
      <c r="AH48">
        <v>16</v>
      </c>
      <c r="AI48">
        <v>16</v>
      </c>
      <c r="AJ48">
        <v>12</v>
      </c>
      <c r="AK48">
        <v>16</v>
      </c>
      <c r="AL48">
        <v>16</v>
      </c>
      <c r="AM48">
        <v>16</v>
      </c>
      <c r="AN48">
        <v>16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14</v>
      </c>
      <c r="AU48">
        <v>16</v>
      </c>
      <c r="AV48">
        <v>15</v>
      </c>
      <c r="AW48">
        <v>16</v>
      </c>
    </row>
    <row r="49" spans="1:49" x14ac:dyDescent="0.25">
      <c r="A49" t="s">
        <v>1764</v>
      </c>
      <c r="B49">
        <v>85.146000000000001</v>
      </c>
      <c r="C49">
        <v>9.8369999999999997</v>
      </c>
      <c r="D49">
        <v>65.341999999999999</v>
      </c>
      <c r="E49">
        <v>72.272999999999996</v>
      </c>
      <c r="F49">
        <v>89.903000000000006</v>
      </c>
      <c r="G49">
        <v>94.341999999999999</v>
      </c>
      <c r="H49">
        <v>82.171000000000006</v>
      </c>
      <c r="I49">
        <v>93.078000000000003</v>
      </c>
      <c r="J49">
        <v>51.481999999999999</v>
      </c>
      <c r="K49">
        <v>33.539000000000001</v>
      </c>
      <c r="L49">
        <v>97.558999999999997</v>
      </c>
      <c r="M49">
        <v>55.09</v>
      </c>
      <c r="N49">
        <v>59.345999999999997</v>
      </c>
      <c r="O49">
        <v>81.132999999999996</v>
      </c>
      <c r="P49">
        <v>63.296999999999997</v>
      </c>
      <c r="Q49">
        <v>49.287999999999997</v>
      </c>
      <c r="R49">
        <v>80.183999999999997</v>
      </c>
      <c r="S49">
        <v>106.985</v>
      </c>
      <c r="T49">
        <v>100.304</v>
      </c>
      <c r="U49">
        <v>92.545000000000002</v>
      </c>
      <c r="V49">
        <v>73.23</v>
      </c>
      <c r="W49">
        <v>110.267</v>
      </c>
      <c r="X49">
        <v>80.459000000000003</v>
      </c>
      <c r="Y49">
        <v>55.64</v>
      </c>
      <c r="Z49">
        <v>92.13</v>
      </c>
      <c r="AA49">
        <v>0</v>
      </c>
      <c r="AB49">
        <v>16.02</v>
      </c>
      <c r="AC49">
        <v>51.597999999999999</v>
      </c>
      <c r="AD49">
        <v>41.445</v>
      </c>
      <c r="AE49">
        <v>78.555000000000007</v>
      </c>
      <c r="AF49">
        <v>68.975999999999999</v>
      </c>
      <c r="AG49">
        <v>72.2</v>
      </c>
      <c r="AH49">
        <v>152.708</v>
      </c>
      <c r="AI49">
        <v>51.067999999999998</v>
      </c>
      <c r="AJ49">
        <v>31.077000000000002</v>
      </c>
      <c r="AK49">
        <v>87.509</v>
      </c>
      <c r="AL49">
        <v>78.802999999999997</v>
      </c>
      <c r="AM49">
        <v>62.808</v>
      </c>
      <c r="AN49">
        <v>83.713999999999999</v>
      </c>
      <c r="AO49">
        <v>51.442999999999998</v>
      </c>
      <c r="AP49">
        <v>0</v>
      </c>
      <c r="AQ49">
        <v>63.253</v>
      </c>
      <c r="AR49">
        <v>50.247999999999998</v>
      </c>
      <c r="AS49">
        <v>103.446</v>
      </c>
      <c r="AT49">
        <v>60.991999999999997</v>
      </c>
      <c r="AU49">
        <v>74.813000000000002</v>
      </c>
      <c r="AV49">
        <v>73.680999999999997</v>
      </c>
      <c r="AW49">
        <v>66.245999999999995</v>
      </c>
    </row>
    <row r="51" spans="1:49" x14ac:dyDescent="0.25">
      <c r="A51" s="7" t="s">
        <v>1914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1919</v>
      </c>
    </row>
    <row r="54" spans="1:49" x14ac:dyDescent="0.25">
      <c r="A54" t="s">
        <v>1709</v>
      </c>
      <c r="B54">
        <v>42212.056203703702</v>
      </c>
    </row>
    <row r="55" spans="1:49" x14ac:dyDescent="0.25">
      <c r="A55" t="s">
        <v>1710</v>
      </c>
      <c r="B55">
        <v>2411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11</v>
      </c>
      <c r="D58">
        <v>16</v>
      </c>
      <c r="E58">
        <v>16</v>
      </c>
      <c r="F58">
        <v>15</v>
      </c>
      <c r="G58">
        <v>14</v>
      </c>
      <c r="H58">
        <v>15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14</v>
      </c>
      <c r="O58">
        <v>15</v>
      </c>
      <c r="P58">
        <v>16</v>
      </c>
      <c r="Q58">
        <v>15</v>
      </c>
      <c r="R58">
        <v>16</v>
      </c>
      <c r="S58">
        <v>16</v>
      </c>
      <c r="T58">
        <v>16</v>
      </c>
      <c r="U58">
        <v>15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12</v>
      </c>
      <c r="AB58">
        <v>13</v>
      </c>
      <c r="AC58">
        <v>15</v>
      </c>
      <c r="AD58">
        <v>16</v>
      </c>
      <c r="AE58">
        <v>16</v>
      </c>
      <c r="AF58">
        <v>15</v>
      </c>
      <c r="AG58">
        <v>16</v>
      </c>
      <c r="AH58">
        <v>16</v>
      </c>
      <c r="AI58">
        <v>16</v>
      </c>
      <c r="AJ58">
        <v>14</v>
      </c>
      <c r="AK58">
        <v>16</v>
      </c>
      <c r="AL58">
        <v>16</v>
      </c>
      <c r="AM58">
        <v>16</v>
      </c>
      <c r="AN58">
        <v>15</v>
      </c>
      <c r="AO58">
        <v>16</v>
      </c>
      <c r="AP58">
        <v>16</v>
      </c>
      <c r="AQ58">
        <v>15</v>
      </c>
      <c r="AR58">
        <v>16</v>
      </c>
      <c r="AS58">
        <v>16</v>
      </c>
      <c r="AT58">
        <v>16</v>
      </c>
      <c r="AU58">
        <v>14</v>
      </c>
      <c r="AV58">
        <v>15</v>
      </c>
      <c r="AW58">
        <v>16</v>
      </c>
    </row>
    <row r="59" spans="1:49" x14ac:dyDescent="0.25">
      <c r="A59" t="s">
        <v>1764</v>
      </c>
      <c r="B59">
        <v>102.52500000000001</v>
      </c>
      <c r="C59">
        <v>82.254999999999995</v>
      </c>
      <c r="D59">
        <v>62.19</v>
      </c>
      <c r="E59">
        <v>82.558000000000007</v>
      </c>
      <c r="F59">
        <v>105.375</v>
      </c>
      <c r="G59">
        <v>63.968000000000004</v>
      </c>
      <c r="H59">
        <v>62.372</v>
      </c>
      <c r="I59">
        <v>82.147999999999996</v>
      </c>
      <c r="J59">
        <v>137.10300000000001</v>
      </c>
      <c r="K59">
        <v>85.727000000000004</v>
      </c>
      <c r="L59">
        <v>93.191999999999993</v>
      </c>
      <c r="M59">
        <v>54.692999999999998</v>
      </c>
      <c r="N59">
        <v>54.25</v>
      </c>
      <c r="O59">
        <v>82.054000000000002</v>
      </c>
      <c r="P59">
        <v>49.523000000000003</v>
      </c>
      <c r="Q59">
        <v>67.2</v>
      </c>
      <c r="R59">
        <v>100.127</v>
      </c>
      <c r="S59">
        <v>69.978999999999999</v>
      </c>
      <c r="T59">
        <v>63.792000000000002</v>
      </c>
      <c r="U59">
        <v>69.963999999999999</v>
      </c>
      <c r="V59">
        <v>87.442999999999998</v>
      </c>
      <c r="W59">
        <v>59.591000000000001</v>
      </c>
      <c r="X59">
        <v>111.845</v>
      </c>
      <c r="Y59">
        <v>89.02</v>
      </c>
      <c r="Z59">
        <v>109.77800000000001</v>
      </c>
      <c r="AA59">
        <v>144.529</v>
      </c>
      <c r="AB59">
        <v>70.408000000000001</v>
      </c>
      <c r="AC59">
        <v>32.918999999999997</v>
      </c>
      <c r="AD59">
        <v>96.113</v>
      </c>
      <c r="AE59">
        <v>104.997</v>
      </c>
      <c r="AF59">
        <v>106.057</v>
      </c>
      <c r="AG59">
        <v>77.069999999999993</v>
      </c>
      <c r="AH59">
        <v>62.037999999999997</v>
      </c>
      <c r="AI59">
        <v>91.944000000000003</v>
      </c>
      <c r="AJ59">
        <v>62.963000000000001</v>
      </c>
      <c r="AK59">
        <v>70.498999999999995</v>
      </c>
      <c r="AL59">
        <v>153.19900000000001</v>
      </c>
      <c r="AM59">
        <v>85.784999999999997</v>
      </c>
      <c r="AN59">
        <v>96.814999999999998</v>
      </c>
      <c r="AO59">
        <v>68.608999999999995</v>
      </c>
      <c r="AP59">
        <v>64.463999999999999</v>
      </c>
      <c r="AQ59">
        <v>103.761</v>
      </c>
      <c r="AR59">
        <v>81.603999999999999</v>
      </c>
      <c r="AS59">
        <v>104.056</v>
      </c>
      <c r="AT59">
        <v>83.167000000000002</v>
      </c>
      <c r="AU59">
        <v>78.841999999999999</v>
      </c>
      <c r="AV59">
        <v>93.111999999999995</v>
      </c>
      <c r="AW59">
        <v>76.456999999999994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1920</v>
      </c>
    </row>
    <row r="62" spans="1:49" x14ac:dyDescent="0.25">
      <c r="A62" t="s">
        <v>1709</v>
      </c>
      <c r="B62">
        <v>42212.056203703702</v>
      </c>
    </row>
    <row r="63" spans="1:49" x14ac:dyDescent="0.25">
      <c r="A63" t="s">
        <v>1710</v>
      </c>
      <c r="B63">
        <v>2403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8</v>
      </c>
      <c r="D66">
        <v>16</v>
      </c>
      <c r="E66">
        <v>16</v>
      </c>
      <c r="F66">
        <v>15</v>
      </c>
      <c r="G66">
        <v>15</v>
      </c>
      <c r="H66">
        <v>15</v>
      </c>
      <c r="I66">
        <v>16</v>
      </c>
      <c r="J66">
        <v>16</v>
      </c>
      <c r="K66">
        <v>16</v>
      </c>
      <c r="L66">
        <v>16</v>
      </c>
      <c r="M66">
        <v>15</v>
      </c>
      <c r="N66">
        <v>14</v>
      </c>
      <c r="O66">
        <v>15</v>
      </c>
      <c r="P66">
        <v>16</v>
      </c>
      <c r="Q66">
        <v>16</v>
      </c>
      <c r="R66">
        <v>16</v>
      </c>
      <c r="S66">
        <v>16</v>
      </c>
      <c r="T66">
        <v>16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0</v>
      </c>
      <c r="AB66">
        <v>13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16</v>
      </c>
      <c r="AJ66">
        <v>15</v>
      </c>
      <c r="AK66">
        <v>16</v>
      </c>
      <c r="AL66">
        <v>16</v>
      </c>
      <c r="AM66">
        <v>16</v>
      </c>
      <c r="AN66">
        <v>15</v>
      </c>
      <c r="AO66">
        <v>16</v>
      </c>
      <c r="AP66">
        <v>0</v>
      </c>
      <c r="AQ66">
        <v>15</v>
      </c>
      <c r="AR66">
        <v>16</v>
      </c>
      <c r="AS66">
        <v>16</v>
      </c>
      <c r="AT66">
        <v>16</v>
      </c>
      <c r="AU66">
        <v>14</v>
      </c>
      <c r="AV66">
        <v>16</v>
      </c>
      <c r="AW66">
        <v>16</v>
      </c>
    </row>
    <row r="67" spans="1:49" x14ac:dyDescent="0.25">
      <c r="A67" t="s">
        <v>1764</v>
      </c>
      <c r="B67">
        <v>170.721</v>
      </c>
      <c r="C67">
        <v>17.658999999999999</v>
      </c>
      <c r="D67">
        <v>168.44900000000001</v>
      </c>
      <c r="E67">
        <v>142.41900000000001</v>
      </c>
      <c r="F67">
        <v>173.51599999999999</v>
      </c>
      <c r="G67">
        <v>91.588999999999999</v>
      </c>
      <c r="H67">
        <v>132.541</v>
      </c>
      <c r="I67">
        <v>107.797</v>
      </c>
      <c r="J67">
        <v>164.011</v>
      </c>
      <c r="K67">
        <v>55.612000000000002</v>
      </c>
      <c r="L67">
        <v>138.649</v>
      </c>
      <c r="M67">
        <v>70.688000000000002</v>
      </c>
      <c r="N67">
        <v>82.614999999999995</v>
      </c>
      <c r="O67">
        <v>120.982</v>
      </c>
      <c r="P67">
        <v>85.128</v>
      </c>
      <c r="Q67">
        <v>101.495</v>
      </c>
      <c r="R67">
        <v>118.94799999999999</v>
      </c>
      <c r="S67">
        <v>251.40799999999999</v>
      </c>
      <c r="T67">
        <v>260.07799999999997</v>
      </c>
      <c r="U67">
        <v>103.443</v>
      </c>
      <c r="V67">
        <v>144.76900000000001</v>
      </c>
      <c r="W67">
        <v>90.147000000000006</v>
      </c>
      <c r="X67">
        <v>144.77199999999999</v>
      </c>
      <c r="Y67">
        <v>105.777</v>
      </c>
      <c r="Z67">
        <v>386.98500000000001</v>
      </c>
      <c r="AA67">
        <v>0</v>
      </c>
      <c r="AB67">
        <v>70.569000000000003</v>
      </c>
      <c r="AC67">
        <v>54.616</v>
      </c>
      <c r="AD67">
        <v>156.46100000000001</v>
      </c>
      <c r="AE67">
        <v>115</v>
      </c>
      <c r="AF67">
        <v>96.754000000000005</v>
      </c>
      <c r="AG67">
        <v>87.64</v>
      </c>
      <c r="AH67">
        <v>176.024</v>
      </c>
      <c r="AI67">
        <v>288.43299999999999</v>
      </c>
      <c r="AJ67">
        <v>97.540999999999997</v>
      </c>
      <c r="AK67">
        <v>102.369</v>
      </c>
      <c r="AL67">
        <v>198.858</v>
      </c>
      <c r="AM67">
        <v>88.308000000000007</v>
      </c>
      <c r="AN67">
        <v>86.108999999999995</v>
      </c>
      <c r="AO67">
        <v>111.795</v>
      </c>
      <c r="AP67">
        <v>0</v>
      </c>
      <c r="AQ67">
        <v>142.20599999999999</v>
      </c>
      <c r="AR67">
        <v>173.41399999999999</v>
      </c>
      <c r="AS67">
        <v>186.286</v>
      </c>
      <c r="AT67">
        <v>161.57300000000001</v>
      </c>
      <c r="AU67">
        <v>135.648</v>
      </c>
      <c r="AV67">
        <v>152.46899999999999</v>
      </c>
      <c r="AW67">
        <v>125.11499999999999</v>
      </c>
    </row>
    <row r="69" spans="1:49" x14ac:dyDescent="0.25">
      <c r="A69" s="7" t="s">
        <v>1915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1921</v>
      </c>
    </row>
    <row r="72" spans="1:49" x14ac:dyDescent="0.25">
      <c r="A72" t="s">
        <v>1709</v>
      </c>
      <c r="B72">
        <v>42212.056157407409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10</v>
      </c>
      <c r="C76">
        <v>16</v>
      </c>
      <c r="D76">
        <v>16</v>
      </c>
      <c r="E76">
        <v>15</v>
      </c>
      <c r="F76">
        <v>15</v>
      </c>
      <c r="G76">
        <v>15</v>
      </c>
      <c r="H76">
        <v>16</v>
      </c>
      <c r="I76">
        <v>16</v>
      </c>
      <c r="J76">
        <v>13</v>
      </c>
      <c r="K76">
        <v>16</v>
      </c>
      <c r="L76">
        <v>16</v>
      </c>
      <c r="M76">
        <v>14</v>
      </c>
      <c r="N76">
        <v>16</v>
      </c>
      <c r="O76">
        <v>14</v>
      </c>
      <c r="P76">
        <v>13</v>
      </c>
      <c r="Q76">
        <v>11</v>
      </c>
      <c r="R76">
        <v>15</v>
      </c>
      <c r="S76">
        <v>16</v>
      </c>
      <c r="T76">
        <v>16</v>
      </c>
      <c r="U76">
        <v>15</v>
      </c>
      <c r="V76">
        <v>14</v>
      </c>
      <c r="W76">
        <v>11</v>
      </c>
      <c r="X76">
        <v>15</v>
      </c>
      <c r="Y76">
        <v>14</v>
      </c>
      <c r="Z76">
        <v>13</v>
      </c>
      <c r="AA76">
        <v>15</v>
      </c>
      <c r="AB76">
        <v>14</v>
      </c>
      <c r="AC76">
        <v>16</v>
      </c>
      <c r="AD76">
        <v>15</v>
      </c>
      <c r="AE76">
        <v>15</v>
      </c>
      <c r="AF76">
        <v>14</v>
      </c>
      <c r="AG76">
        <v>12</v>
      </c>
      <c r="AH76">
        <v>16</v>
      </c>
      <c r="AI76">
        <v>14</v>
      </c>
      <c r="AJ76">
        <v>15</v>
      </c>
      <c r="AK76">
        <v>16</v>
      </c>
      <c r="AL76">
        <v>16</v>
      </c>
      <c r="AM76">
        <v>16</v>
      </c>
      <c r="AN76">
        <v>16</v>
      </c>
      <c r="AO76">
        <v>14</v>
      </c>
      <c r="AP76">
        <v>15</v>
      </c>
      <c r="AQ76">
        <v>12</v>
      </c>
      <c r="AR76">
        <v>16</v>
      </c>
      <c r="AS76">
        <v>15</v>
      </c>
      <c r="AT76">
        <v>14</v>
      </c>
      <c r="AU76">
        <v>14</v>
      </c>
      <c r="AV76">
        <v>13</v>
      </c>
      <c r="AW76">
        <v>15</v>
      </c>
    </row>
    <row r="77" spans="1:49" x14ac:dyDescent="0.25">
      <c r="A77" t="s">
        <v>1764</v>
      </c>
      <c r="B77">
        <v>86.262</v>
      </c>
      <c r="C77">
        <v>103.929</v>
      </c>
      <c r="D77">
        <v>76.86</v>
      </c>
      <c r="E77">
        <v>66.384</v>
      </c>
      <c r="F77">
        <v>98.221000000000004</v>
      </c>
      <c r="G77">
        <v>86.417000000000002</v>
      </c>
      <c r="H77">
        <v>48.412999999999997</v>
      </c>
      <c r="I77">
        <v>65.828999999999994</v>
      </c>
      <c r="J77">
        <v>68.980999999999995</v>
      </c>
      <c r="K77">
        <v>80.611999999999995</v>
      </c>
      <c r="L77">
        <v>70.486000000000004</v>
      </c>
      <c r="M77">
        <v>56.637</v>
      </c>
      <c r="N77">
        <v>70.073999999999998</v>
      </c>
      <c r="O77">
        <v>104.41500000000001</v>
      </c>
      <c r="P77">
        <v>99.055000000000007</v>
      </c>
      <c r="Q77">
        <v>50.89</v>
      </c>
      <c r="R77">
        <v>75.281999999999996</v>
      </c>
      <c r="S77">
        <v>48.142000000000003</v>
      </c>
      <c r="T77">
        <v>78.117000000000004</v>
      </c>
      <c r="U77">
        <v>100.107</v>
      </c>
      <c r="V77">
        <v>123.629</v>
      </c>
      <c r="W77">
        <v>68.015000000000001</v>
      </c>
      <c r="X77">
        <v>83.384</v>
      </c>
      <c r="Y77">
        <v>48.557000000000002</v>
      </c>
      <c r="Z77">
        <v>94.807000000000002</v>
      </c>
      <c r="AA77">
        <v>43.465000000000003</v>
      </c>
      <c r="AB77">
        <v>137.589</v>
      </c>
      <c r="AC77">
        <v>85.977999999999994</v>
      </c>
      <c r="AD77">
        <v>81.105999999999995</v>
      </c>
      <c r="AE77">
        <v>96.19</v>
      </c>
      <c r="AF77">
        <v>74.430000000000007</v>
      </c>
      <c r="AG77">
        <v>104.902</v>
      </c>
      <c r="AH77">
        <v>56.875999999999998</v>
      </c>
      <c r="AI77">
        <v>73.210999999999999</v>
      </c>
      <c r="AJ77">
        <v>103.715</v>
      </c>
      <c r="AK77">
        <v>108.71599999999999</v>
      </c>
      <c r="AL77">
        <v>105.65300000000001</v>
      </c>
      <c r="AM77">
        <v>110.19799999999999</v>
      </c>
      <c r="AN77">
        <v>83.638999999999996</v>
      </c>
      <c r="AO77">
        <v>98.331999999999994</v>
      </c>
      <c r="AP77">
        <v>77.239000000000004</v>
      </c>
      <c r="AQ77">
        <v>66.268000000000001</v>
      </c>
      <c r="AR77">
        <v>71.540999999999997</v>
      </c>
      <c r="AS77">
        <v>110.589</v>
      </c>
      <c r="AT77">
        <v>94.210999999999999</v>
      </c>
      <c r="AU77">
        <v>74.745999999999995</v>
      </c>
      <c r="AV77">
        <v>82.906000000000006</v>
      </c>
      <c r="AW77">
        <v>77.488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1918</v>
      </c>
    </row>
    <row r="80" spans="1:49" x14ac:dyDescent="0.25">
      <c r="A80" t="s">
        <v>1709</v>
      </c>
      <c r="B80">
        <v>42212.056180555555</v>
      </c>
    </row>
    <row r="81" spans="1:49" x14ac:dyDescent="0.25">
      <c r="A81" t="s">
        <v>1710</v>
      </c>
      <c r="B81">
        <v>2400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10</v>
      </c>
      <c r="C84">
        <v>10</v>
      </c>
      <c r="D84">
        <v>16</v>
      </c>
      <c r="E84">
        <v>14</v>
      </c>
      <c r="F84">
        <v>15</v>
      </c>
      <c r="G84">
        <v>14</v>
      </c>
      <c r="H84">
        <v>16</v>
      </c>
      <c r="I84">
        <v>16</v>
      </c>
      <c r="J84">
        <v>13</v>
      </c>
      <c r="K84">
        <v>14</v>
      </c>
      <c r="L84">
        <v>16</v>
      </c>
      <c r="M84">
        <v>11</v>
      </c>
      <c r="N84">
        <v>15</v>
      </c>
      <c r="O84">
        <v>13</v>
      </c>
      <c r="P84">
        <v>13</v>
      </c>
      <c r="Q84">
        <v>10</v>
      </c>
      <c r="R84">
        <v>15</v>
      </c>
      <c r="S84">
        <v>16</v>
      </c>
      <c r="T84">
        <v>16</v>
      </c>
      <c r="U84">
        <v>15</v>
      </c>
      <c r="V84">
        <v>14</v>
      </c>
      <c r="W84">
        <v>11</v>
      </c>
      <c r="X84">
        <v>15</v>
      </c>
      <c r="Y84">
        <v>14</v>
      </c>
      <c r="Z84">
        <v>14</v>
      </c>
      <c r="AA84">
        <v>0</v>
      </c>
      <c r="AB84">
        <v>12</v>
      </c>
      <c r="AC84">
        <v>12</v>
      </c>
      <c r="AD84">
        <v>15</v>
      </c>
      <c r="AE84">
        <v>15</v>
      </c>
      <c r="AF84">
        <v>14</v>
      </c>
      <c r="AG84">
        <v>12</v>
      </c>
      <c r="AH84">
        <v>16</v>
      </c>
      <c r="AI84">
        <v>15</v>
      </c>
      <c r="AJ84">
        <v>15</v>
      </c>
      <c r="AK84">
        <v>16</v>
      </c>
      <c r="AL84">
        <v>16</v>
      </c>
      <c r="AM84">
        <v>16</v>
      </c>
      <c r="AN84">
        <v>16</v>
      </c>
      <c r="AO84">
        <v>14</v>
      </c>
      <c r="AP84">
        <v>0</v>
      </c>
      <c r="AQ84">
        <v>12</v>
      </c>
      <c r="AR84">
        <v>16</v>
      </c>
      <c r="AS84">
        <v>14</v>
      </c>
      <c r="AT84">
        <v>14</v>
      </c>
      <c r="AU84">
        <v>13</v>
      </c>
      <c r="AV84">
        <v>13</v>
      </c>
      <c r="AW84">
        <v>15</v>
      </c>
    </row>
    <row r="85" spans="1:49" x14ac:dyDescent="0.25">
      <c r="A85" t="s">
        <v>1764</v>
      </c>
      <c r="B85">
        <v>65.305000000000007</v>
      </c>
      <c r="C85">
        <v>53.268000000000001</v>
      </c>
      <c r="D85">
        <v>133.386</v>
      </c>
      <c r="E85">
        <v>53.311</v>
      </c>
      <c r="F85">
        <v>81.216999999999999</v>
      </c>
      <c r="G85">
        <v>64.813999999999993</v>
      </c>
      <c r="H85">
        <v>41.5</v>
      </c>
      <c r="I85">
        <v>63.469000000000001</v>
      </c>
      <c r="J85">
        <v>46.46</v>
      </c>
      <c r="K85">
        <v>64.834000000000003</v>
      </c>
      <c r="L85">
        <v>87.384</v>
      </c>
      <c r="M85">
        <v>56.158999999999999</v>
      </c>
      <c r="N85">
        <v>57.21</v>
      </c>
      <c r="O85">
        <v>73.709999999999994</v>
      </c>
      <c r="P85">
        <v>56.219000000000001</v>
      </c>
      <c r="Q85">
        <v>41.853000000000002</v>
      </c>
      <c r="R85">
        <v>54.164999999999999</v>
      </c>
      <c r="S85">
        <v>81.278000000000006</v>
      </c>
      <c r="T85">
        <v>80.578000000000003</v>
      </c>
      <c r="U85">
        <v>70.113</v>
      </c>
      <c r="V85">
        <v>86.777000000000001</v>
      </c>
      <c r="W85">
        <v>65.77</v>
      </c>
      <c r="X85">
        <v>55.97</v>
      </c>
      <c r="Y85">
        <v>31.562999999999999</v>
      </c>
      <c r="Z85">
        <v>130.21799999999999</v>
      </c>
      <c r="AA85">
        <v>0</v>
      </c>
      <c r="AB85">
        <v>71.363</v>
      </c>
      <c r="AC85">
        <v>63.344000000000001</v>
      </c>
      <c r="AD85">
        <v>61.96</v>
      </c>
      <c r="AE85">
        <v>48.195</v>
      </c>
      <c r="AF85">
        <v>41.012999999999998</v>
      </c>
      <c r="AG85">
        <v>70.168999999999997</v>
      </c>
      <c r="AH85">
        <v>47.134</v>
      </c>
      <c r="AI85">
        <v>93.262</v>
      </c>
      <c r="AJ85">
        <v>84.96</v>
      </c>
      <c r="AK85">
        <v>89.754999999999995</v>
      </c>
      <c r="AL85">
        <v>64.474999999999994</v>
      </c>
      <c r="AM85">
        <v>70.658000000000001</v>
      </c>
      <c r="AN85">
        <v>68.644000000000005</v>
      </c>
      <c r="AO85">
        <v>65.05</v>
      </c>
      <c r="AP85">
        <v>0</v>
      </c>
      <c r="AQ85">
        <v>54.231000000000002</v>
      </c>
      <c r="AR85">
        <v>70.534000000000006</v>
      </c>
      <c r="AS85">
        <v>115.04300000000001</v>
      </c>
      <c r="AT85">
        <v>95.695999999999998</v>
      </c>
      <c r="AU85">
        <v>62.792000000000002</v>
      </c>
      <c r="AV85">
        <v>60.652000000000001</v>
      </c>
      <c r="AW85">
        <v>56.822000000000003</v>
      </c>
    </row>
    <row r="87" spans="1:49" x14ac:dyDescent="0.25">
      <c r="A87" s="39" t="s">
        <v>1769</v>
      </c>
      <c r="B87" t="s">
        <v>1715</v>
      </c>
      <c r="C87" t="s">
        <v>1716</v>
      </c>
      <c r="D87" t="s">
        <v>1717</v>
      </c>
      <c r="E87" t="s">
        <v>1718</v>
      </c>
      <c r="F87" t="s">
        <v>1719</v>
      </c>
      <c r="G87" t="s">
        <v>1720</v>
      </c>
      <c r="H87" t="s">
        <v>1721</v>
      </c>
      <c r="I87" t="s">
        <v>1722</v>
      </c>
      <c r="J87" t="s">
        <v>1723</v>
      </c>
      <c r="K87" t="s">
        <v>1724</v>
      </c>
      <c r="L87" t="s">
        <v>1725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  <c r="AF87" t="s">
        <v>1745</v>
      </c>
      <c r="AG87" t="s">
        <v>1746</v>
      </c>
      <c r="AH87" t="s">
        <v>1747</v>
      </c>
      <c r="AI87" t="s">
        <v>1748</v>
      </c>
      <c r="AJ87" t="s">
        <v>1749</v>
      </c>
      <c r="AK87" t="s">
        <v>1750</v>
      </c>
      <c r="AL87" t="s">
        <v>1751</v>
      </c>
      <c r="AM87" t="s">
        <v>1752</v>
      </c>
      <c r="AN87" t="s">
        <v>1753</v>
      </c>
      <c r="AO87" t="s">
        <v>1754</v>
      </c>
      <c r="AP87" t="s">
        <v>1755</v>
      </c>
      <c r="AQ87" t="s">
        <v>1756</v>
      </c>
      <c r="AR87" t="s">
        <v>1757</v>
      </c>
      <c r="AS87" t="s">
        <v>1758</v>
      </c>
      <c r="AT87" t="s">
        <v>1759</v>
      </c>
      <c r="AU87" t="s">
        <v>1760</v>
      </c>
      <c r="AV87" t="s">
        <v>1761</v>
      </c>
      <c r="AW8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50</v>
      </c>
      <c r="D88">
        <f t="shared" si="0"/>
        <v>100</v>
      </c>
      <c r="E88">
        <f t="shared" si="0"/>
        <v>100</v>
      </c>
      <c r="F88">
        <f t="shared" si="0"/>
        <v>93.75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93.333333333333329</v>
      </c>
      <c r="K88">
        <f t="shared" si="0"/>
        <v>76.923076923076934</v>
      </c>
      <c r="L88">
        <f t="shared" si="0"/>
        <v>93.75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100</v>
      </c>
      <c r="T88">
        <f t="shared" si="0"/>
        <v>108.33333333333333</v>
      </c>
      <c r="U88">
        <f t="shared" si="0"/>
        <v>100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87.5</v>
      </c>
      <c r="AC88">
        <f t="shared" si="0"/>
        <v>93.333333333333329</v>
      </c>
      <c r="AD88">
        <f t="shared" si="0"/>
        <v>100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100</v>
      </c>
      <c r="AJ88">
        <f t="shared" si="0"/>
        <v>80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93.333333333333329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72.727272727272734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107.14285714285714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100</v>
      </c>
      <c r="L89">
        <f t="shared" si="1"/>
        <v>100</v>
      </c>
      <c r="M89">
        <f t="shared" si="1"/>
        <v>93.75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106.66666666666667</v>
      </c>
      <c r="R89">
        <f t="shared" si="1"/>
        <v>100</v>
      </c>
      <c r="S89">
        <f t="shared" si="1"/>
        <v>100</v>
      </c>
      <c r="T89">
        <f t="shared" si="1"/>
        <v>100</v>
      </c>
      <c r="U89">
        <f t="shared" si="1"/>
        <v>106.66666666666667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0</v>
      </c>
      <c r="AB89">
        <f t="shared" si="1"/>
        <v>100</v>
      </c>
      <c r="AC89">
        <f t="shared" si="1"/>
        <v>106.66666666666667</v>
      </c>
      <c r="AD89">
        <f t="shared" si="1"/>
        <v>100</v>
      </c>
      <c r="AE89">
        <f t="shared" si="1"/>
        <v>100</v>
      </c>
      <c r="AF89">
        <f t="shared" si="1"/>
        <v>106.66666666666667</v>
      </c>
      <c r="AG89">
        <f t="shared" si="1"/>
        <v>100</v>
      </c>
      <c r="AH89">
        <f t="shared" si="1"/>
        <v>100</v>
      </c>
      <c r="AI89">
        <f t="shared" si="1"/>
        <v>100</v>
      </c>
      <c r="AJ89">
        <f t="shared" si="1"/>
        <v>107.14285714285714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100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106.66666666666667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62.5</v>
      </c>
      <c r="D90">
        <f t="shared" si="2"/>
        <v>100</v>
      </c>
      <c r="E90">
        <f t="shared" si="2"/>
        <v>93.333333333333329</v>
      </c>
      <c r="F90">
        <f t="shared" si="2"/>
        <v>100</v>
      </c>
      <c r="G90">
        <f t="shared" si="2"/>
        <v>93.333333333333329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87.5</v>
      </c>
      <c r="L90">
        <f t="shared" si="2"/>
        <v>100</v>
      </c>
      <c r="M90">
        <f t="shared" si="2"/>
        <v>78.571428571428569</v>
      </c>
      <c r="N90">
        <f t="shared" si="2"/>
        <v>93.75</v>
      </c>
      <c r="O90">
        <f t="shared" si="2"/>
        <v>92.857142857142861</v>
      </c>
      <c r="P90">
        <f t="shared" si="2"/>
        <v>100</v>
      </c>
      <c r="Q90">
        <f t="shared" si="2"/>
        <v>90.909090909090907</v>
      </c>
      <c r="R90">
        <f t="shared" si="2"/>
        <v>100</v>
      </c>
      <c r="S90">
        <f t="shared" si="2"/>
        <v>100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107.69230769230769</v>
      </c>
      <c r="AA90">
        <f t="shared" si="2"/>
        <v>0</v>
      </c>
      <c r="AB90">
        <f t="shared" si="2"/>
        <v>85.714285714285708</v>
      </c>
      <c r="AC90">
        <f t="shared" si="2"/>
        <v>75</v>
      </c>
      <c r="AD90">
        <f t="shared" si="2"/>
        <v>100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107.14285714285714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100</v>
      </c>
      <c r="AR90">
        <f t="shared" si="2"/>
        <v>100</v>
      </c>
      <c r="AS90">
        <f t="shared" si="2"/>
        <v>93.333333333333329</v>
      </c>
      <c r="AT90">
        <f t="shared" si="2"/>
        <v>100</v>
      </c>
      <c r="AU90">
        <f t="shared" si="2"/>
        <v>92.857142857142861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1395</v>
      </c>
      <c r="D91" s="7" t="s">
        <v>1395</v>
      </c>
      <c r="E91" s="7" t="s">
        <v>1395</v>
      </c>
      <c r="F91" s="7" t="s">
        <v>1395</v>
      </c>
      <c r="G91" s="7" t="s">
        <v>1395</v>
      </c>
      <c r="H91" s="7" t="s">
        <v>1395</v>
      </c>
      <c r="I91" s="7" t="s">
        <v>1395</v>
      </c>
      <c r="J91" s="7" t="s">
        <v>1644</v>
      </c>
      <c r="K91" s="7" t="s">
        <v>1539</v>
      </c>
      <c r="L91" s="7" t="s">
        <v>1539</v>
      </c>
      <c r="M91" s="7" t="s">
        <v>1539</v>
      </c>
      <c r="N91" s="7" t="s">
        <v>1539</v>
      </c>
      <c r="O91" s="7" t="s">
        <v>1539</v>
      </c>
      <c r="P91" s="7" t="s">
        <v>1539</v>
      </c>
      <c r="Q91" s="7" t="s">
        <v>1539</v>
      </c>
      <c r="R91" s="7" t="s">
        <v>1644</v>
      </c>
      <c r="S91" s="7" t="s">
        <v>153</v>
      </c>
      <c r="T91" s="7" t="s">
        <v>153</v>
      </c>
      <c r="U91" s="7" t="s">
        <v>153</v>
      </c>
      <c r="V91" s="7" t="s">
        <v>153</v>
      </c>
      <c r="W91" s="7" t="s">
        <v>153</v>
      </c>
      <c r="X91" s="7" t="s">
        <v>153</v>
      </c>
      <c r="Y91" s="7" t="s">
        <v>153</v>
      </c>
      <c r="Z91" s="7" t="s">
        <v>1686</v>
      </c>
      <c r="AA91" s="7" t="s">
        <v>158</v>
      </c>
      <c r="AB91" s="7" t="s">
        <v>158</v>
      </c>
      <c r="AC91" s="7" t="s">
        <v>158</v>
      </c>
      <c r="AD91" s="7" t="s">
        <v>158</v>
      </c>
      <c r="AE91" s="7" t="s">
        <v>158</v>
      </c>
      <c r="AF91" s="7" t="s">
        <v>158</v>
      </c>
      <c r="AG91" s="7" t="s">
        <v>158</v>
      </c>
      <c r="AH91" s="7" t="s">
        <v>1686</v>
      </c>
      <c r="AI91" s="7" t="s">
        <v>163</v>
      </c>
      <c r="AJ91" s="7" t="s">
        <v>163</v>
      </c>
      <c r="AK91" s="7" t="s">
        <v>163</v>
      </c>
      <c r="AL91" s="7" t="s">
        <v>163</v>
      </c>
      <c r="AM91" s="7" t="s">
        <v>163</v>
      </c>
      <c r="AN91" s="7" t="s">
        <v>163</v>
      </c>
      <c r="AO91" s="7" t="s">
        <v>163</v>
      </c>
      <c r="AP91" s="7" t="s">
        <v>1794</v>
      </c>
      <c r="AQ91" s="7" t="s">
        <v>168</v>
      </c>
      <c r="AR91" s="7" t="s">
        <v>168</v>
      </c>
      <c r="AS91" s="7" t="s">
        <v>168</v>
      </c>
      <c r="AT91" s="7" t="s">
        <v>168</v>
      </c>
      <c r="AU91" s="7" t="s">
        <v>168</v>
      </c>
      <c r="AV91" s="7" t="s">
        <v>168</v>
      </c>
      <c r="AW91" s="7" t="s">
        <v>168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61.742424242424249</v>
      </c>
      <c r="D93">
        <f t="shared" si="3"/>
        <v>100</v>
      </c>
      <c r="E93">
        <f t="shared" si="3"/>
        <v>97.777777777777771</v>
      </c>
      <c r="F93">
        <f t="shared" si="3"/>
        <v>97.916666666666671</v>
      </c>
      <c r="G93">
        <f t="shared" si="3"/>
        <v>100.15873015873017</v>
      </c>
      <c r="H93">
        <f t="shared" si="3"/>
        <v>100</v>
      </c>
      <c r="I93">
        <f t="shared" si="3"/>
        <v>100</v>
      </c>
      <c r="J93">
        <f t="shared" si="3"/>
        <v>97.777777777777771</v>
      </c>
      <c r="K93">
        <f t="shared" si="3"/>
        <v>88.141025641025635</v>
      </c>
      <c r="L93">
        <f t="shared" si="3"/>
        <v>97.916666666666671</v>
      </c>
      <c r="M93">
        <f t="shared" si="3"/>
        <v>90.773809523809518</v>
      </c>
      <c r="N93">
        <f t="shared" si="3"/>
        <v>97.916666666666671</v>
      </c>
      <c r="O93">
        <f t="shared" si="3"/>
        <v>97.619047619047635</v>
      </c>
      <c r="P93">
        <f t="shared" si="3"/>
        <v>100</v>
      </c>
      <c r="Q93">
        <f t="shared" si="3"/>
        <v>99.191919191919212</v>
      </c>
      <c r="R93">
        <f t="shared" si="3"/>
        <v>100</v>
      </c>
      <c r="S93">
        <f t="shared" si="3"/>
        <v>100</v>
      </c>
      <c r="T93">
        <f t="shared" si="3"/>
        <v>102.77777777777777</v>
      </c>
      <c r="U93">
        <f t="shared" si="3"/>
        <v>102.22222222222223</v>
      </c>
      <c r="V93">
        <f t="shared" si="3"/>
        <v>100</v>
      </c>
      <c r="W93">
        <f t="shared" si="3"/>
        <v>100</v>
      </c>
      <c r="X93">
        <f t="shared" si="3"/>
        <v>100</v>
      </c>
      <c r="Y93">
        <f t="shared" si="3"/>
        <v>100</v>
      </c>
      <c r="Z93">
        <f t="shared" si="3"/>
        <v>102.56410256410255</v>
      </c>
      <c r="AA93">
        <f t="shared" si="3"/>
        <v>0</v>
      </c>
      <c r="AB93">
        <f t="shared" si="3"/>
        <v>91.071428571428569</v>
      </c>
      <c r="AC93">
        <f t="shared" si="3"/>
        <v>91.666666666666671</v>
      </c>
      <c r="AD93">
        <f t="shared" si="3"/>
        <v>100</v>
      </c>
      <c r="AE93">
        <f t="shared" si="3"/>
        <v>100</v>
      </c>
      <c r="AF93">
        <f t="shared" si="3"/>
        <v>102.22222222222223</v>
      </c>
      <c r="AG93">
        <f t="shared" si="3"/>
        <v>100</v>
      </c>
      <c r="AH93">
        <f t="shared" si="3"/>
        <v>100</v>
      </c>
      <c r="AI93">
        <f t="shared" si="3"/>
        <v>102.38095238095237</v>
      </c>
      <c r="AJ93">
        <f t="shared" si="3"/>
        <v>95.714285714285708</v>
      </c>
      <c r="AK93">
        <f t="shared" si="3"/>
        <v>100</v>
      </c>
      <c r="AL93">
        <f t="shared" si="3"/>
        <v>100</v>
      </c>
      <c r="AM93">
        <f t="shared" si="3"/>
        <v>100</v>
      </c>
      <c r="AN93">
        <f t="shared" si="3"/>
        <v>100</v>
      </c>
      <c r="AO93">
        <f t="shared" si="3"/>
        <v>100</v>
      </c>
      <c r="AP93">
        <f t="shared" si="3"/>
        <v>0</v>
      </c>
      <c r="AQ93">
        <f t="shared" si="3"/>
        <v>100</v>
      </c>
      <c r="AR93">
        <f t="shared" si="3"/>
        <v>100</v>
      </c>
      <c r="AS93">
        <f t="shared" si="3"/>
        <v>97.777777777777771</v>
      </c>
      <c r="AT93">
        <f t="shared" si="3"/>
        <v>97.777777777777771</v>
      </c>
      <c r="AU93">
        <f t="shared" si="3"/>
        <v>97.619047619047635</v>
      </c>
      <c r="AV93">
        <f t="shared" si="3"/>
        <v>102.22222222222223</v>
      </c>
      <c r="AW93">
        <f t="shared" si="3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11.382560000997504</v>
      </c>
      <c r="D94">
        <f t="shared" si="4"/>
        <v>0</v>
      </c>
      <c r="E94">
        <f t="shared" si="4"/>
        <v>3.8490017945975077</v>
      </c>
      <c r="F94">
        <f t="shared" si="4"/>
        <v>3.6084391824351609</v>
      </c>
      <c r="G94">
        <f t="shared" si="4"/>
        <v>6.9061301326371725</v>
      </c>
      <c r="H94">
        <f t="shared" si="4"/>
        <v>0</v>
      </c>
      <c r="I94">
        <f t="shared" si="4"/>
        <v>0</v>
      </c>
      <c r="J94">
        <f t="shared" si="4"/>
        <v>3.8490017945975077</v>
      </c>
      <c r="K94">
        <f t="shared" si="4"/>
        <v>11.551808519833523</v>
      </c>
      <c r="L94">
        <f t="shared" si="4"/>
        <v>3.6084391824351609</v>
      </c>
      <c r="M94">
        <f t="shared" si="4"/>
        <v>11.019945584270012</v>
      </c>
      <c r="N94">
        <f t="shared" si="4"/>
        <v>3.6084391824351609</v>
      </c>
      <c r="O94">
        <f t="shared" si="4"/>
        <v>4.12393049421161</v>
      </c>
      <c r="P94">
        <f t="shared" si="4"/>
        <v>0</v>
      </c>
      <c r="Q94">
        <f t="shared" si="4"/>
        <v>7.9098068486674347</v>
      </c>
      <c r="R94">
        <f t="shared" si="4"/>
        <v>0</v>
      </c>
      <c r="S94">
        <f t="shared" si="4"/>
        <v>0</v>
      </c>
      <c r="T94">
        <f t="shared" si="4"/>
        <v>4.8112522432468783</v>
      </c>
      <c r="U94">
        <f t="shared" si="4"/>
        <v>3.8490017945975077</v>
      </c>
      <c r="V94">
        <f t="shared" si="4"/>
        <v>0</v>
      </c>
      <c r="W94">
        <f t="shared" si="4"/>
        <v>0</v>
      </c>
      <c r="X94">
        <f t="shared" si="4"/>
        <v>0</v>
      </c>
      <c r="Y94">
        <f t="shared" si="4"/>
        <v>0</v>
      </c>
      <c r="Z94">
        <f t="shared" si="4"/>
        <v>4.4411559168432753</v>
      </c>
      <c r="AA94">
        <f t="shared" si="4"/>
        <v>0</v>
      </c>
      <c r="AB94">
        <f t="shared" si="4"/>
        <v>7.7837481134654904</v>
      </c>
      <c r="AC94">
        <f t="shared" si="4"/>
        <v>15.898986690282472</v>
      </c>
      <c r="AD94">
        <f t="shared" si="4"/>
        <v>0</v>
      </c>
      <c r="AE94">
        <f t="shared" si="4"/>
        <v>0</v>
      </c>
      <c r="AF94">
        <f t="shared" si="4"/>
        <v>3.8490017945975077</v>
      </c>
      <c r="AG94">
        <f t="shared" si="4"/>
        <v>0</v>
      </c>
      <c r="AH94">
        <f t="shared" si="4"/>
        <v>0</v>
      </c>
      <c r="AI94">
        <f t="shared" si="4"/>
        <v>4.12393049421161</v>
      </c>
      <c r="AJ94">
        <f t="shared" si="4"/>
        <v>14.069796859708834</v>
      </c>
      <c r="AK94">
        <f t="shared" si="4"/>
        <v>0</v>
      </c>
      <c r="AL94">
        <f t="shared" si="4"/>
        <v>0</v>
      </c>
      <c r="AM94">
        <f t="shared" si="4"/>
        <v>0</v>
      </c>
      <c r="AN94">
        <f t="shared" si="4"/>
        <v>0</v>
      </c>
      <c r="AO94">
        <f t="shared" si="4"/>
        <v>0</v>
      </c>
      <c r="AP94">
        <f t="shared" si="4"/>
        <v>0</v>
      </c>
      <c r="AQ94">
        <f t="shared" si="4"/>
        <v>0</v>
      </c>
      <c r="AR94">
        <f t="shared" si="4"/>
        <v>0</v>
      </c>
      <c r="AS94">
        <f t="shared" si="4"/>
        <v>3.8490017945975077</v>
      </c>
      <c r="AT94">
        <f t="shared" si="4"/>
        <v>3.8490017945975077</v>
      </c>
      <c r="AU94">
        <f t="shared" si="4"/>
        <v>4.12393049421161</v>
      </c>
      <c r="AV94">
        <f t="shared" si="4"/>
        <v>3.8490017945975077</v>
      </c>
      <c r="AW94">
        <f t="shared" si="4"/>
        <v>0</v>
      </c>
    </row>
    <row r="95" spans="1:49" x14ac:dyDescent="0.25">
      <c r="A95" t="s">
        <v>1775</v>
      </c>
      <c r="B95">
        <f>+STDEV(B88:B90)/SQRT(3)</f>
        <v>0</v>
      </c>
      <c r="C95">
        <f t="shared" ref="C95:AW95" si="5">+STDEV(C88:C90)/SQRT(3)</f>
        <v>6.5717240806429764</v>
      </c>
      <c r="D95">
        <f t="shared" si="5"/>
        <v>0</v>
      </c>
      <c r="E95">
        <f t="shared" si="5"/>
        <v>2.2222222222222237</v>
      </c>
      <c r="F95">
        <f t="shared" si="5"/>
        <v>2.0833333333333335</v>
      </c>
      <c r="G95">
        <f t="shared" si="5"/>
        <v>3.9872560911366577</v>
      </c>
      <c r="H95">
        <f t="shared" si="5"/>
        <v>0</v>
      </c>
      <c r="I95">
        <f t="shared" si="5"/>
        <v>0</v>
      </c>
      <c r="J95">
        <f t="shared" si="5"/>
        <v>2.2222222222222237</v>
      </c>
      <c r="K95">
        <f t="shared" si="5"/>
        <v>6.6694397585528975</v>
      </c>
      <c r="L95">
        <f t="shared" si="5"/>
        <v>2.0833333333333335</v>
      </c>
      <c r="M95">
        <f t="shared" si="5"/>
        <v>6.3623685495333193</v>
      </c>
      <c r="N95">
        <f t="shared" si="5"/>
        <v>2.0833333333333335</v>
      </c>
      <c r="O95">
        <f t="shared" si="5"/>
        <v>2.3809523809523796</v>
      </c>
      <c r="P95">
        <f t="shared" si="5"/>
        <v>0</v>
      </c>
      <c r="Q95">
        <f t="shared" si="5"/>
        <v>4.5667291133160894</v>
      </c>
      <c r="R95">
        <f t="shared" si="5"/>
        <v>0</v>
      </c>
      <c r="S95">
        <f t="shared" si="5"/>
        <v>0</v>
      </c>
      <c r="T95">
        <f t="shared" si="5"/>
        <v>2.7777777777777763</v>
      </c>
      <c r="U95">
        <f t="shared" si="5"/>
        <v>2.2222222222222237</v>
      </c>
      <c r="V95">
        <f t="shared" si="5"/>
        <v>0</v>
      </c>
      <c r="W95">
        <f t="shared" si="5"/>
        <v>0</v>
      </c>
      <c r="X95">
        <f t="shared" si="5"/>
        <v>0</v>
      </c>
      <c r="Y95">
        <f t="shared" si="5"/>
        <v>0</v>
      </c>
      <c r="Z95">
        <f t="shared" si="5"/>
        <v>2.5641025641025643</v>
      </c>
      <c r="AA95">
        <f t="shared" si="5"/>
        <v>0</v>
      </c>
      <c r="AB95">
        <f t="shared" si="5"/>
        <v>4.493949068613543</v>
      </c>
      <c r="AC95">
        <f t="shared" si="5"/>
        <v>9.1792842454768628</v>
      </c>
      <c r="AD95">
        <f t="shared" si="5"/>
        <v>0</v>
      </c>
      <c r="AE95">
        <f t="shared" si="5"/>
        <v>0</v>
      </c>
      <c r="AF95">
        <f t="shared" si="5"/>
        <v>2.2222222222222237</v>
      </c>
      <c r="AG95">
        <f t="shared" si="5"/>
        <v>0</v>
      </c>
      <c r="AH95">
        <f t="shared" si="5"/>
        <v>0</v>
      </c>
      <c r="AI95">
        <f t="shared" si="5"/>
        <v>2.3809523809523796</v>
      </c>
      <c r="AJ95">
        <f t="shared" si="5"/>
        <v>8.1232010043962468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2.2222222222222237</v>
      </c>
      <c r="AT95">
        <f t="shared" si="5"/>
        <v>2.2222222222222237</v>
      </c>
      <c r="AU95">
        <f t="shared" si="5"/>
        <v>2.3809523809523796</v>
      </c>
      <c r="AV95">
        <f t="shared" si="5"/>
        <v>2.2222222222222237</v>
      </c>
      <c r="AW95">
        <f t="shared" si="5"/>
        <v>0</v>
      </c>
    </row>
    <row r="98" spans="1:49" x14ac:dyDescent="0.25">
      <c r="A98" s="39" t="s">
        <v>1800</v>
      </c>
      <c r="B98" t="s">
        <v>1715</v>
      </c>
      <c r="C98" t="s">
        <v>1716</v>
      </c>
      <c r="D98" t="s">
        <v>1717</v>
      </c>
      <c r="E98" t="s">
        <v>1718</v>
      </c>
      <c r="F98" t="s">
        <v>1719</v>
      </c>
      <c r="G98" t="s">
        <v>1720</v>
      </c>
      <c r="H98" t="s">
        <v>1721</v>
      </c>
      <c r="I98" t="s">
        <v>1722</v>
      </c>
      <c r="J98" t="s">
        <v>1723</v>
      </c>
      <c r="K98" t="s">
        <v>1724</v>
      </c>
      <c r="L98" t="s">
        <v>1725</v>
      </c>
      <c r="M98" t="s">
        <v>1726</v>
      </c>
      <c r="N98" t="s">
        <v>1727</v>
      </c>
      <c r="O98" t="s">
        <v>1728</v>
      </c>
      <c r="P98" t="s">
        <v>1729</v>
      </c>
      <c r="Q98" t="s">
        <v>1730</v>
      </c>
      <c r="R98" t="s">
        <v>1731</v>
      </c>
      <c r="S98" t="s">
        <v>1732</v>
      </c>
      <c r="T98" t="s">
        <v>1733</v>
      </c>
      <c r="U98" t="s">
        <v>1734</v>
      </c>
      <c r="V98" t="s">
        <v>1735</v>
      </c>
      <c r="W98" t="s">
        <v>1736</v>
      </c>
      <c r="X98" t="s">
        <v>1737</v>
      </c>
      <c r="Y98" t="s">
        <v>1738</v>
      </c>
      <c r="Z98" t="s">
        <v>1739</v>
      </c>
      <c r="AA98" t="s">
        <v>1740</v>
      </c>
      <c r="AB98" t="s">
        <v>1741</v>
      </c>
      <c r="AC98" t="s">
        <v>1742</v>
      </c>
      <c r="AD98" t="s">
        <v>1743</v>
      </c>
      <c r="AE98" t="s">
        <v>1744</v>
      </c>
      <c r="AF98" t="s">
        <v>1745</v>
      </c>
      <c r="AG98" t="s">
        <v>1746</v>
      </c>
      <c r="AH98" t="s">
        <v>1747</v>
      </c>
      <c r="AI98" t="s">
        <v>1748</v>
      </c>
      <c r="AJ98" t="s">
        <v>1749</v>
      </c>
      <c r="AK98" t="s">
        <v>1750</v>
      </c>
      <c r="AL98" t="s">
        <v>1751</v>
      </c>
      <c r="AM98" t="s">
        <v>1752</v>
      </c>
      <c r="AN98" t="s">
        <v>1753</v>
      </c>
      <c r="AO98" t="s">
        <v>1754</v>
      </c>
      <c r="AP98" t="s">
        <v>1755</v>
      </c>
      <c r="AQ98" t="s">
        <v>1756</v>
      </c>
      <c r="AR98" t="s">
        <v>1757</v>
      </c>
      <c r="AS98" t="s">
        <v>1758</v>
      </c>
      <c r="AT98" t="s">
        <v>1759</v>
      </c>
      <c r="AU98" t="s">
        <v>1760</v>
      </c>
      <c r="AV98" t="s">
        <v>1761</v>
      </c>
      <c r="AW98" t="s">
        <v>1762</v>
      </c>
    </row>
    <row r="99" spans="1:49" x14ac:dyDescent="0.25">
      <c r="A99" t="s">
        <v>1770</v>
      </c>
      <c r="B99">
        <f>B49/B41*100</f>
        <v>84.02676351004618</v>
      </c>
      <c r="C99">
        <f t="shared" ref="C99:AW99" si="6">C49/C41*100</f>
        <v>15.431072347367762</v>
      </c>
      <c r="D99">
        <f t="shared" si="6"/>
        <v>101.64740289034427</v>
      </c>
      <c r="E99">
        <f t="shared" si="6"/>
        <v>84.503139359500494</v>
      </c>
      <c r="F99">
        <f t="shared" si="6"/>
        <v>89.228433046170949</v>
      </c>
      <c r="G99">
        <f t="shared" si="6"/>
        <v>95.09419508310738</v>
      </c>
      <c r="H99">
        <f t="shared" si="6"/>
        <v>95.87096021467741</v>
      </c>
      <c r="I99">
        <f t="shared" si="6"/>
        <v>69.751652403291317</v>
      </c>
      <c r="J99">
        <f t="shared" si="6"/>
        <v>76.120771232552627</v>
      </c>
      <c r="K99">
        <f t="shared" si="6"/>
        <v>48.574863134721781</v>
      </c>
      <c r="L99">
        <f t="shared" si="6"/>
        <v>104.05294425068527</v>
      </c>
      <c r="M99">
        <f t="shared" si="6"/>
        <v>56.733571568334661</v>
      </c>
      <c r="N99">
        <f t="shared" si="6"/>
        <v>55.904517879347374</v>
      </c>
      <c r="O99">
        <f t="shared" si="6"/>
        <v>57.693757244341406</v>
      </c>
      <c r="P99">
        <f t="shared" si="6"/>
        <v>41.321164881220504</v>
      </c>
      <c r="Q99">
        <f t="shared" si="6"/>
        <v>39.767629498144267</v>
      </c>
      <c r="R99">
        <f t="shared" si="6"/>
        <v>70.394887012097684</v>
      </c>
      <c r="S99">
        <f t="shared" si="6"/>
        <v>141.85605558354769</v>
      </c>
      <c r="T99">
        <f t="shared" si="6"/>
        <v>137.59877085162424</v>
      </c>
      <c r="U99">
        <f t="shared" si="6"/>
        <v>67.513149543687121</v>
      </c>
      <c r="V99">
        <f t="shared" si="6"/>
        <v>55.62814299387734</v>
      </c>
      <c r="W99">
        <f t="shared" si="6"/>
        <v>66.922988219728467</v>
      </c>
      <c r="X99">
        <f t="shared" si="6"/>
        <v>62.270912017831712</v>
      </c>
      <c r="Y99">
        <f t="shared" si="6"/>
        <v>46.946851506534934</v>
      </c>
      <c r="Z99">
        <f t="shared" si="6"/>
        <v>87.278204605954954</v>
      </c>
      <c r="AA99">
        <f t="shared" si="6"/>
        <v>0</v>
      </c>
      <c r="AB99">
        <f t="shared" si="6"/>
        <v>39.104645202235943</v>
      </c>
      <c r="AC99">
        <f t="shared" si="6"/>
        <v>64.703743181390678</v>
      </c>
      <c r="AD99">
        <f t="shared" si="6"/>
        <v>41.084280021411999</v>
      </c>
      <c r="AE99">
        <f t="shared" si="6"/>
        <v>59.122142862518722</v>
      </c>
      <c r="AF99">
        <f t="shared" si="6"/>
        <v>63.082804411845409</v>
      </c>
      <c r="AG99">
        <f t="shared" si="6"/>
        <v>62.585600110955085</v>
      </c>
      <c r="AH99">
        <f t="shared" si="6"/>
        <v>151.3623883674137</v>
      </c>
      <c r="AI99">
        <f t="shared" si="6"/>
        <v>91.845617064134387</v>
      </c>
      <c r="AJ99">
        <f t="shared" si="6"/>
        <v>54.457041722887134</v>
      </c>
      <c r="AK99">
        <f t="shared" si="6"/>
        <v>70.053715667203022</v>
      </c>
      <c r="AL99">
        <f t="shared" si="6"/>
        <v>47.790964940475831</v>
      </c>
      <c r="AM99">
        <f t="shared" si="6"/>
        <v>59.700584572976567</v>
      </c>
      <c r="AN99">
        <f t="shared" si="6"/>
        <v>53.415261320929275</v>
      </c>
      <c r="AO99">
        <f t="shared" si="6"/>
        <v>53.213410155886329</v>
      </c>
      <c r="AP99">
        <f t="shared" si="6"/>
        <v>0</v>
      </c>
      <c r="AQ99">
        <f t="shared" si="6"/>
        <v>66.993232150989755</v>
      </c>
      <c r="AR99">
        <f t="shared" si="6"/>
        <v>114.01860676196958</v>
      </c>
      <c r="AS99">
        <f t="shared" si="6"/>
        <v>101.60591684592038</v>
      </c>
      <c r="AT99">
        <f t="shared" si="6"/>
        <v>91.583704971695425</v>
      </c>
      <c r="AU99">
        <f t="shared" si="6"/>
        <v>76.558534588620546</v>
      </c>
      <c r="AV99">
        <f t="shared" si="6"/>
        <v>59.751202225231722</v>
      </c>
      <c r="AW99">
        <f t="shared" si="6"/>
        <v>71.872152063533392</v>
      </c>
    </row>
    <row r="100" spans="1:49" x14ac:dyDescent="0.25">
      <c r="A100" t="s">
        <v>1771</v>
      </c>
      <c r="B100">
        <f>B67/B59*100</f>
        <v>166.51645940014629</v>
      </c>
      <c r="C100">
        <f t="shared" ref="C100:AW100" si="7">C67/C59*100</f>
        <v>21.468603732295911</v>
      </c>
      <c r="D100">
        <f t="shared" si="7"/>
        <v>270.86187489950157</v>
      </c>
      <c r="E100">
        <f t="shared" si="7"/>
        <v>172.50781268926087</v>
      </c>
      <c r="F100">
        <f t="shared" si="7"/>
        <v>164.66524317912217</v>
      </c>
      <c r="G100">
        <f t="shared" si="7"/>
        <v>143.17940220110054</v>
      </c>
      <c r="H100">
        <f t="shared" si="7"/>
        <v>212.50080164176231</v>
      </c>
      <c r="I100">
        <f t="shared" si="7"/>
        <v>131.22291473925111</v>
      </c>
      <c r="J100">
        <f t="shared" si="7"/>
        <v>119.62612050793928</v>
      </c>
      <c r="K100">
        <f t="shared" si="7"/>
        <v>64.871044128454287</v>
      </c>
      <c r="L100">
        <f t="shared" si="7"/>
        <v>148.77779208515753</v>
      </c>
      <c r="M100">
        <f t="shared" si="7"/>
        <v>129.24505878265958</v>
      </c>
      <c r="N100">
        <f t="shared" si="7"/>
        <v>152.28571428571428</v>
      </c>
      <c r="O100">
        <f t="shared" si="7"/>
        <v>147.44192848611891</v>
      </c>
      <c r="P100">
        <f t="shared" si="7"/>
        <v>171.89588675968741</v>
      </c>
      <c r="Q100">
        <f t="shared" si="7"/>
        <v>151.0342261904762</v>
      </c>
      <c r="R100">
        <f t="shared" si="7"/>
        <v>118.79712764788719</v>
      </c>
      <c r="S100">
        <f t="shared" si="7"/>
        <v>359.26206433358578</v>
      </c>
      <c r="T100">
        <f t="shared" si="7"/>
        <v>407.69688989214944</v>
      </c>
      <c r="U100">
        <f t="shared" si="7"/>
        <v>147.8517523297696</v>
      </c>
      <c r="V100">
        <f t="shared" si="7"/>
        <v>165.55813501366606</v>
      </c>
      <c r="W100">
        <f t="shared" si="7"/>
        <v>151.27619942608783</v>
      </c>
      <c r="X100">
        <f t="shared" si="7"/>
        <v>129.43984979212303</v>
      </c>
      <c r="Y100">
        <f t="shared" si="7"/>
        <v>118.82385980678501</v>
      </c>
      <c r="Z100">
        <f t="shared" si="7"/>
        <v>352.51598680974331</v>
      </c>
      <c r="AA100">
        <f t="shared" si="7"/>
        <v>0</v>
      </c>
      <c r="AB100">
        <f t="shared" si="7"/>
        <v>100.22866719690944</v>
      </c>
      <c r="AC100">
        <f t="shared" si="7"/>
        <v>165.91026458883928</v>
      </c>
      <c r="AD100">
        <f t="shared" si="7"/>
        <v>162.788592594134</v>
      </c>
      <c r="AE100">
        <f t="shared" si="7"/>
        <v>109.52693886491996</v>
      </c>
      <c r="AF100">
        <f t="shared" si="7"/>
        <v>91.228301762259917</v>
      </c>
      <c r="AG100">
        <f t="shared" si="7"/>
        <v>113.71480472297912</v>
      </c>
      <c r="AH100">
        <f t="shared" si="7"/>
        <v>283.73577484767401</v>
      </c>
      <c r="AI100">
        <f t="shared" si="7"/>
        <v>313.70508135386757</v>
      </c>
      <c r="AJ100">
        <f t="shared" si="7"/>
        <v>154.91796769531311</v>
      </c>
      <c r="AK100">
        <f t="shared" si="7"/>
        <v>145.20631498319125</v>
      </c>
      <c r="AL100">
        <f t="shared" si="7"/>
        <v>129.80371934542654</v>
      </c>
      <c r="AM100">
        <f t="shared" si="7"/>
        <v>102.94107361426823</v>
      </c>
      <c r="AN100">
        <f t="shared" si="7"/>
        <v>88.941796209265092</v>
      </c>
      <c r="AO100">
        <f t="shared" si="7"/>
        <v>162.94509466688046</v>
      </c>
      <c r="AP100">
        <f t="shared" si="7"/>
        <v>0</v>
      </c>
      <c r="AQ100">
        <f t="shared" si="7"/>
        <v>137.05149333564634</v>
      </c>
      <c r="AR100">
        <f t="shared" si="7"/>
        <v>212.50673986569285</v>
      </c>
      <c r="AS100">
        <f t="shared" si="7"/>
        <v>179.02475590066888</v>
      </c>
      <c r="AT100">
        <f t="shared" si="7"/>
        <v>194.275373645797</v>
      </c>
      <c r="AU100">
        <f t="shared" si="7"/>
        <v>172.05042997387179</v>
      </c>
      <c r="AV100">
        <f t="shared" si="7"/>
        <v>163.74795944668784</v>
      </c>
      <c r="AW100">
        <f t="shared" si="7"/>
        <v>163.64100082399258</v>
      </c>
    </row>
    <row r="101" spans="1:49" x14ac:dyDescent="0.25">
      <c r="A101" t="s">
        <v>1772</v>
      </c>
      <c r="B101">
        <f>B85/B77*100</f>
        <v>75.70540910250169</v>
      </c>
      <c r="C101">
        <f t="shared" ref="C101:AW101" si="8">C85/C77*100</f>
        <v>51.254221632075748</v>
      </c>
      <c r="D101">
        <f t="shared" si="8"/>
        <v>173.54410616705698</v>
      </c>
      <c r="E101">
        <f t="shared" si="8"/>
        <v>80.30700168715353</v>
      </c>
      <c r="F101">
        <f t="shared" si="8"/>
        <v>82.688019873550459</v>
      </c>
      <c r="G101">
        <f t="shared" si="8"/>
        <v>75.001446474651971</v>
      </c>
      <c r="H101">
        <f t="shared" si="8"/>
        <v>85.720777477123917</v>
      </c>
      <c r="I101">
        <f t="shared" si="8"/>
        <v>96.414953895699469</v>
      </c>
      <c r="J101">
        <f t="shared" si="8"/>
        <v>67.351879503051578</v>
      </c>
      <c r="K101">
        <f t="shared" si="8"/>
        <v>80.427231677665873</v>
      </c>
      <c r="L101">
        <f t="shared" si="8"/>
        <v>123.97355503220497</v>
      </c>
      <c r="M101">
        <f t="shared" si="8"/>
        <v>99.156028744460329</v>
      </c>
      <c r="N101">
        <f t="shared" si="8"/>
        <v>81.64226389245654</v>
      </c>
      <c r="O101">
        <f t="shared" si="8"/>
        <v>70.593305559546025</v>
      </c>
      <c r="P101">
        <f t="shared" si="8"/>
        <v>56.755337943566694</v>
      </c>
      <c r="Q101">
        <f t="shared" si="8"/>
        <v>82.242090784044024</v>
      </c>
      <c r="R101">
        <f t="shared" si="8"/>
        <v>71.949469992826977</v>
      </c>
      <c r="S101">
        <f t="shared" si="8"/>
        <v>168.82971210169916</v>
      </c>
      <c r="T101">
        <f t="shared" si="8"/>
        <v>103.15040260122636</v>
      </c>
      <c r="U101">
        <f t="shared" si="8"/>
        <v>70.03805927657406</v>
      </c>
      <c r="V101">
        <f t="shared" si="8"/>
        <v>70.191459932540099</v>
      </c>
      <c r="W101">
        <f t="shared" si="8"/>
        <v>96.699257516724245</v>
      </c>
      <c r="X101">
        <f t="shared" si="8"/>
        <v>67.123189101026568</v>
      </c>
      <c r="Y101">
        <f t="shared" si="8"/>
        <v>65.001956463537695</v>
      </c>
      <c r="Z101">
        <f t="shared" si="8"/>
        <v>137.35061757043255</v>
      </c>
      <c r="AA101">
        <f t="shared" si="8"/>
        <v>0</v>
      </c>
      <c r="AB101">
        <f t="shared" si="8"/>
        <v>51.866791676660199</v>
      </c>
      <c r="AC101">
        <f t="shared" si="8"/>
        <v>73.674660959780411</v>
      </c>
      <c r="AD101">
        <f t="shared" si="8"/>
        <v>76.393854955243754</v>
      </c>
      <c r="AE101">
        <f t="shared" si="8"/>
        <v>50.103960910697573</v>
      </c>
      <c r="AF101">
        <f t="shared" si="8"/>
        <v>55.102781136638448</v>
      </c>
      <c r="AG101">
        <f t="shared" si="8"/>
        <v>66.890049760729056</v>
      </c>
      <c r="AH101">
        <f t="shared" si="8"/>
        <v>82.871509951473385</v>
      </c>
      <c r="AI101">
        <f t="shared" si="8"/>
        <v>127.38796082555901</v>
      </c>
      <c r="AJ101">
        <f t="shared" si="8"/>
        <v>81.91679120667213</v>
      </c>
      <c r="AK101">
        <f t="shared" si="8"/>
        <v>82.559144928069458</v>
      </c>
      <c r="AL101">
        <f t="shared" si="8"/>
        <v>61.025243012503182</v>
      </c>
      <c r="AM101">
        <f t="shared" si="8"/>
        <v>64.119131018711784</v>
      </c>
      <c r="AN101">
        <f t="shared" si="8"/>
        <v>82.071760781453634</v>
      </c>
      <c r="AO101">
        <f t="shared" si="8"/>
        <v>66.15343936866941</v>
      </c>
      <c r="AP101">
        <f t="shared" si="8"/>
        <v>0</v>
      </c>
      <c r="AQ101">
        <f t="shared" si="8"/>
        <v>81.835878553751442</v>
      </c>
      <c r="AR101">
        <f t="shared" si="8"/>
        <v>98.592415537943296</v>
      </c>
      <c r="AS101">
        <f t="shared" si="8"/>
        <v>104.02752534158009</v>
      </c>
      <c r="AT101">
        <f t="shared" si="8"/>
        <v>101.57624905796563</v>
      </c>
      <c r="AU101">
        <f t="shared" si="8"/>
        <v>84.007170952291759</v>
      </c>
      <c r="AV101">
        <f t="shared" si="8"/>
        <v>73.157551926277947</v>
      </c>
      <c r="AW101">
        <f t="shared" si="8"/>
        <v>73.330064009911212</v>
      </c>
    </row>
    <row r="102" spans="1:49" s="7" customFormat="1" x14ac:dyDescent="0.25">
      <c r="A102" s="7" t="s">
        <v>1773</v>
      </c>
      <c r="B102" s="7" t="s">
        <v>1644</v>
      </c>
      <c r="C102" s="7" t="s">
        <v>1395</v>
      </c>
      <c r="D102" s="7" t="s">
        <v>1395</v>
      </c>
      <c r="E102" s="7" t="s">
        <v>1395</v>
      </c>
      <c r="F102" s="7" t="s">
        <v>1395</v>
      </c>
      <c r="G102" s="7" t="s">
        <v>1395</v>
      </c>
      <c r="H102" s="7" t="s">
        <v>1395</v>
      </c>
      <c r="I102" s="7" t="s">
        <v>1395</v>
      </c>
      <c r="J102" s="7" t="s">
        <v>1644</v>
      </c>
      <c r="K102" s="7" t="s">
        <v>1539</v>
      </c>
      <c r="L102" s="7" t="s">
        <v>1539</v>
      </c>
      <c r="M102" s="7" t="s">
        <v>1539</v>
      </c>
      <c r="N102" s="7" t="s">
        <v>1539</v>
      </c>
      <c r="O102" s="7" t="s">
        <v>1539</v>
      </c>
      <c r="P102" s="7" t="s">
        <v>1539</v>
      </c>
      <c r="Q102" s="7" t="s">
        <v>1539</v>
      </c>
      <c r="R102" s="7" t="s">
        <v>1644</v>
      </c>
      <c r="S102" s="7" t="s">
        <v>153</v>
      </c>
      <c r="T102" s="7" t="s">
        <v>153</v>
      </c>
      <c r="U102" s="7" t="s">
        <v>153</v>
      </c>
      <c r="V102" s="7" t="s">
        <v>153</v>
      </c>
      <c r="W102" s="7" t="s">
        <v>153</v>
      </c>
      <c r="X102" s="7" t="s">
        <v>153</v>
      </c>
      <c r="Y102" s="7" t="s">
        <v>153</v>
      </c>
      <c r="Z102" s="7" t="s">
        <v>1686</v>
      </c>
      <c r="AA102" s="7" t="s">
        <v>158</v>
      </c>
      <c r="AB102" s="7" t="s">
        <v>158</v>
      </c>
      <c r="AC102" s="7" t="s">
        <v>158</v>
      </c>
      <c r="AD102" s="7" t="s">
        <v>158</v>
      </c>
      <c r="AE102" s="7" t="s">
        <v>158</v>
      </c>
      <c r="AF102" s="7" t="s">
        <v>158</v>
      </c>
      <c r="AG102" s="7" t="s">
        <v>158</v>
      </c>
      <c r="AH102" s="7" t="s">
        <v>1686</v>
      </c>
      <c r="AI102" s="7" t="s">
        <v>163</v>
      </c>
      <c r="AJ102" s="7" t="s">
        <v>163</v>
      </c>
      <c r="AK102" s="7" t="s">
        <v>163</v>
      </c>
      <c r="AL102" s="7" t="s">
        <v>163</v>
      </c>
      <c r="AM102" s="7" t="s">
        <v>163</v>
      </c>
      <c r="AN102" s="7" t="s">
        <v>163</v>
      </c>
      <c r="AO102" s="7" t="s">
        <v>163</v>
      </c>
      <c r="AP102" s="7" t="s">
        <v>1794</v>
      </c>
      <c r="AQ102" s="7" t="s">
        <v>168</v>
      </c>
      <c r="AR102" s="7" t="s">
        <v>168</v>
      </c>
      <c r="AS102" s="7" t="s">
        <v>168</v>
      </c>
      <c r="AT102" s="7" t="s">
        <v>168</v>
      </c>
      <c r="AU102" s="7" t="s">
        <v>168</v>
      </c>
      <c r="AV102" s="7" t="s">
        <v>168</v>
      </c>
      <c r="AW102" s="7" t="s">
        <v>168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108.74954400423138</v>
      </c>
      <c r="C104">
        <f t="shared" ref="C104:AW104" si="9">AVERAGE(C99:C101)</f>
        <v>29.384632570579807</v>
      </c>
      <c r="D104">
        <f t="shared" si="9"/>
        <v>182.01779465230095</v>
      </c>
      <c r="E104">
        <f t="shared" si="9"/>
        <v>112.43931791197163</v>
      </c>
      <c r="F104">
        <f t="shared" si="9"/>
        <v>112.19389869961452</v>
      </c>
      <c r="G104">
        <f t="shared" si="9"/>
        <v>104.42501458628664</v>
      </c>
      <c r="H104">
        <f t="shared" si="9"/>
        <v>131.36417977785456</v>
      </c>
      <c r="I104">
        <f t="shared" si="9"/>
        <v>99.129840346080627</v>
      </c>
      <c r="J104">
        <f t="shared" si="9"/>
        <v>87.699590414514489</v>
      </c>
      <c r="K104">
        <f t="shared" si="9"/>
        <v>64.624379646947318</v>
      </c>
      <c r="L104">
        <f t="shared" si="9"/>
        <v>125.60143045601592</v>
      </c>
      <c r="M104">
        <f t="shared" si="9"/>
        <v>95.044886365151527</v>
      </c>
      <c r="N104">
        <f t="shared" si="9"/>
        <v>96.610832019172733</v>
      </c>
      <c r="O104">
        <f t="shared" si="9"/>
        <v>91.909663763335445</v>
      </c>
      <c r="P104">
        <f t="shared" si="9"/>
        <v>89.990796528158214</v>
      </c>
      <c r="Q104">
        <f t="shared" si="9"/>
        <v>91.01464882422151</v>
      </c>
      <c r="R104">
        <f t="shared" si="9"/>
        <v>87.04716155093729</v>
      </c>
      <c r="S104">
        <f t="shared" si="9"/>
        <v>223.31594400627753</v>
      </c>
      <c r="T104">
        <f t="shared" si="9"/>
        <v>216.14868778166667</v>
      </c>
      <c r="U104">
        <f t="shared" si="9"/>
        <v>95.134320383343592</v>
      </c>
      <c r="V104">
        <f t="shared" si="9"/>
        <v>97.125912646694488</v>
      </c>
      <c r="W104">
        <f t="shared" si="9"/>
        <v>104.96614838751351</v>
      </c>
      <c r="X104">
        <f t="shared" si="9"/>
        <v>86.277983636993767</v>
      </c>
      <c r="Y104">
        <f t="shared" si="9"/>
        <v>76.924222592285886</v>
      </c>
      <c r="Z104">
        <f t="shared" si="9"/>
        <v>192.38160299537694</v>
      </c>
      <c r="AA104">
        <f t="shared" si="9"/>
        <v>0</v>
      </c>
      <c r="AB104">
        <f t="shared" si="9"/>
        <v>63.733368025268526</v>
      </c>
      <c r="AC104">
        <f t="shared" si="9"/>
        <v>101.42955624333679</v>
      </c>
      <c r="AD104">
        <f t="shared" si="9"/>
        <v>93.42224252359658</v>
      </c>
      <c r="AE104">
        <f t="shared" si="9"/>
        <v>72.91768087937875</v>
      </c>
      <c r="AF104">
        <f t="shared" si="9"/>
        <v>69.804629103581263</v>
      </c>
      <c r="AG104">
        <f t="shared" si="9"/>
        <v>81.063484864887755</v>
      </c>
      <c r="AH104">
        <f t="shared" si="9"/>
        <v>172.65655772218702</v>
      </c>
      <c r="AI104">
        <f t="shared" si="9"/>
        <v>177.64621974785368</v>
      </c>
      <c r="AJ104">
        <f t="shared" si="9"/>
        <v>97.097266874957469</v>
      </c>
      <c r="AK104">
        <f t="shared" si="9"/>
        <v>99.273058526154571</v>
      </c>
      <c r="AL104">
        <f t="shared" si="9"/>
        <v>79.539975766135186</v>
      </c>
      <c r="AM104">
        <f t="shared" si="9"/>
        <v>75.586929735318861</v>
      </c>
      <c r="AN104">
        <f t="shared" si="9"/>
        <v>74.809606103882672</v>
      </c>
      <c r="AO104">
        <f t="shared" si="9"/>
        <v>94.10398139714539</v>
      </c>
      <c r="AP104">
        <f t="shared" si="9"/>
        <v>0</v>
      </c>
      <c r="AQ104">
        <f t="shared" si="9"/>
        <v>95.293534680129184</v>
      </c>
      <c r="AR104">
        <f t="shared" si="9"/>
        <v>141.70592072186858</v>
      </c>
      <c r="AS104">
        <f t="shared" si="9"/>
        <v>128.21939936272312</v>
      </c>
      <c r="AT104">
        <f t="shared" si="9"/>
        <v>129.14510922515268</v>
      </c>
      <c r="AU104">
        <f t="shared" si="9"/>
        <v>110.87204517159471</v>
      </c>
      <c r="AV104">
        <f t="shared" si="9"/>
        <v>98.88557119939918</v>
      </c>
      <c r="AW104">
        <f t="shared" si="9"/>
        <v>102.94773896581239</v>
      </c>
    </row>
    <row r="105" spans="1:49" x14ac:dyDescent="0.25">
      <c r="A105" t="s">
        <v>1774</v>
      </c>
      <c r="B105">
        <f>STDEV(B99:B101)</f>
        <v>50.200334865049314</v>
      </c>
      <c r="C105">
        <f t="shared" ref="C105:AV105" si="10">STDEV(C99:C101)</f>
        <v>19.178689751779839</v>
      </c>
      <c r="D105">
        <f t="shared" si="10"/>
        <v>84.924889942484938</v>
      </c>
      <c r="E105">
        <f t="shared" si="10"/>
        <v>52.063134187717132</v>
      </c>
      <c r="F105">
        <f t="shared" si="10"/>
        <v>45.559035818732148</v>
      </c>
      <c r="G105">
        <f t="shared" si="10"/>
        <v>35.033648913724065</v>
      </c>
      <c r="H105">
        <f t="shared" si="10"/>
        <v>70.44941524254476</v>
      </c>
      <c r="I105">
        <f t="shared" si="10"/>
        <v>30.825427484837029</v>
      </c>
      <c r="J105">
        <f t="shared" si="10"/>
        <v>27.994657675986996</v>
      </c>
      <c r="K105">
        <f t="shared" si="10"/>
        <v>15.927616832838213</v>
      </c>
      <c r="L105">
        <f t="shared" si="10"/>
        <v>22.406817874271344</v>
      </c>
      <c r="M105">
        <f t="shared" si="10"/>
        <v>36.430139489926603</v>
      </c>
      <c r="N105">
        <f t="shared" si="10"/>
        <v>49.903680014641949</v>
      </c>
      <c r="O105">
        <f t="shared" si="10"/>
        <v>48.522921445591571</v>
      </c>
      <c r="P105">
        <f t="shared" si="10"/>
        <v>71.350446942579254</v>
      </c>
      <c r="Q105">
        <f t="shared" si="10"/>
        <v>56.149641279350341</v>
      </c>
      <c r="R105">
        <f t="shared" si="10"/>
        <v>27.507261630869262</v>
      </c>
      <c r="S105">
        <f t="shared" si="10"/>
        <v>118.50276478008871</v>
      </c>
      <c r="T105">
        <f t="shared" si="10"/>
        <v>166.77741998723184</v>
      </c>
      <c r="U105">
        <f t="shared" si="10"/>
        <v>45.672086831667222</v>
      </c>
      <c r="V105">
        <f t="shared" si="10"/>
        <v>59.709708956131834</v>
      </c>
      <c r="W105">
        <f t="shared" si="10"/>
        <v>42.779927228880581</v>
      </c>
      <c r="X105">
        <f t="shared" si="10"/>
        <v>37.457925272470661</v>
      </c>
      <c r="Y105">
        <f t="shared" si="10"/>
        <v>37.392263942987945</v>
      </c>
      <c r="Z105">
        <f t="shared" si="10"/>
        <v>140.92223846762585</v>
      </c>
      <c r="AA105">
        <f t="shared" si="10"/>
        <v>0</v>
      </c>
      <c r="AB105">
        <f t="shared" si="10"/>
        <v>32.243576753817898</v>
      </c>
      <c r="AC105">
        <f t="shared" si="10"/>
        <v>56.021787306368353</v>
      </c>
      <c r="AD105">
        <f t="shared" si="10"/>
        <v>62.613572107676717</v>
      </c>
      <c r="AE105">
        <f t="shared" si="10"/>
        <v>32.023588635847382</v>
      </c>
      <c r="AF105">
        <f t="shared" si="10"/>
        <v>18.977631714939339</v>
      </c>
      <c r="AG105">
        <f t="shared" si="10"/>
        <v>28.358659842337509</v>
      </c>
      <c r="AH105">
        <f t="shared" si="10"/>
        <v>102.11118677429565</v>
      </c>
      <c r="AI105">
        <f t="shared" si="10"/>
        <v>119.16301824038005</v>
      </c>
      <c r="AJ105">
        <f t="shared" si="10"/>
        <v>51.922389611282938</v>
      </c>
      <c r="AK105">
        <f t="shared" si="10"/>
        <v>40.267784602713839</v>
      </c>
      <c r="AL105">
        <f t="shared" si="10"/>
        <v>44.029756619535164</v>
      </c>
      <c r="AM105">
        <f t="shared" si="10"/>
        <v>23.792178939432549</v>
      </c>
      <c r="AN105">
        <f t="shared" si="10"/>
        <v>18.843774521410459</v>
      </c>
      <c r="AO105">
        <f t="shared" si="10"/>
        <v>59.968201958782238</v>
      </c>
      <c r="AP105">
        <f t="shared" si="10"/>
        <v>0</v>
      </c>
      <c r="AQ105">
        <f t="shared" si="10"/>
        <v>36.917087796388593</v>
      </c>
      <c r="AR105">
        <f t="shared" si="10"/>
        <v>61.798534266578223</v>
      </c>
      <c r="AS105">
        <f t="shared" si="10"/>
        <v>44.015386362468774</v>
      </c>
      <c r="AT105">
        <f t="shared" si="10"/>
        <v>56.625314497637056</v>
      </c>
      <c r="AU105">
        <f t="shared" si="10"/>
        <v>53.11277267457578</v>
      </c>
      <c r="AV105">
        <f t="shared" si="10"/>
        <v>56.571013866937122</v>
      </c>
      <c r="AW105">
        <f>STDEV(AW99:AW101)</f>
        <v>52.566961135774939</v>
      </c>
    </row>
    <row r="106" spans="1:49" x14ac:dyDescent="0.25">
      <c r="A106" t="s">
        <v>1775</v>
      </c>
      <c r="B106">
        <f>STDEV(B99:B101)/SQRT(3)</f>
        <v>28.983176847745579</v>
      </c>
      <c r="C106">
        <f t="shared" ref="C106:AW106" si="11">STDEV(C99:C101)/SQRT(3)</f>
        <v>11.072821690894408</v>
      </c>
      <c r="D106">
        <f t="shared" si="11"/>
        <v>49.031408069193027</v>
      </c>
      <c r="E106">
        <f t="shared" si="11"/>
        <v>30.058664538134096</v>
      </c>
      <c r="F106">
        <f t="shared" si="11"/>
        <v>26.30352159396481</v>
      </c>
      <c r="G106">
        <f t="shared" si="11"/>
        <v>20.226686631033431</v>
      </c>
      <c r="H106">
        <f t="shared" si="11"/>
        <v>40.673988854534947</v>
      </c>
      <c r="I106">
        <f t="shared" si="11"/>
        <v>17.797068856255947</v>
      </c>
      <c r="J106">
        <f t="shared" si="11"/>
        <v>16.162723145102518</v>
      </c>
      <c r="K106">
        <f t="shared" si="11"/>
        <v>9.1958138659883577</v>
      </c>
      <c r="L106">
        <f t="shared" si="11"/>
        <v>12.936582331393479</v>
      </c>
      <c r="M106">
        <f t="shared" si="11"/>
        <v>21.032950841124741</v>
      </c>
      <c r="N106">
        <f t="shared" si="11"/>
        <v>28.811903090006478</v>
      </c>
      <c r="O106">
        <f t="shared" si="11"/>
        <v>28.014721758479361</v>
      </c>
      <c r="P106">
        <f t="shared" si="11"/>
        <v>41.194199749098246</v>
      </c>
      <c r="Q106">
        <f t="shared" si="11"/>
        <v>32.418010507533843</v>
      </c>
      <c r="R106">
        <f t="shared" si="11"/>
        <v>15.881324907251834</v>
      </c>
      <c r="S106">
        <f t="shared" si="11"/>
        <v>68.417603145499129</v>
      </c>
      <c r="T106">
        <f t="shared" si="11"/>
        <v>96.288988324379574</v>
      </c>
      <c r="U106">
        <f t="shared" si="11"/>
        <v>26.368791626715034</v>
      </c>
      <c r="V106">
        <f t="shared" si="11"/>
        <v>34.473416539056927</v>
      </c>
      <c r="W106">
        <f t="shared" si="11"/>
        <v>24.699002501506804</v>
      </c>
      <c r="X106">
        <f t="shared" si="11"/>
        <v>21.626343239345822</v>
      </c>
      <c r="Y106">
        <f t="shared" si="11"/>
        <v>21.588433653093627</v>
      </c>
      <c r="Z106">
        <f t="shared" si="11"/>
        <v>81.361492314088423</v>
      </c>
      <c r="AA106">
        <f t="shared" si="11"/>
        <v>0</v>
      </c>
      <c r="AB106">
        <f t="shared" si="11"/>
        <v>18.615837718453125</v>
      </c>
      <c r="AC106">
        <f t="shared" si="11"/>
        <v>32.344193981815728</v>
      </c>
      <c r="AD106">
        <f t="shared" si="11"/>
        <v>36.149962711291195</v>
      </c>
      <c r="AE106">
        <f t="shared" si="11"/>
        <v>18.488827519324328</v>
      </c>
      <c r="AF106">
        <f t="shared" si="11"/>
        <v>10.956740779201807</v>
      </c>
      <c r="AG106">
        <f t="shared" si="11"/>
        <v>16.372879893830593</v>
      </c>
      <c r="AH106">
        <f t="shared" si="11"/>
        <v>58.95392117141175</v>
      </c>
      <c r="AI106">
        <f t="shared" si="11"/>
        <v>68.798800658531718</v>
      </c>
      <c r="AJ106">
        <f t="shared" si="11"/>
        <v>29.977405619042834</v>
      </c>
      <c r="AK106">
        <f t="shared" si="11"/>
        <v>23.248616280046704</v>
      </c>
      <c r="AL106">
        <f t="shared" si="11"/>
        <v>25.420591836642334</v>
      </c>
      <c r="AM106">
        <f t="shared" si="11"/>
        <v>13.736420915289129</v>
      </c>
      <c r="AN106">
        <f t="shared" si="11"/>
        <v>10.879458292484941</v>
      </c>
      <c r="AO106">
        <f t="shared" si="11"/>
        <v>34.62265754372077</v>
      </c>
      <c r="AP106">
        <f t="shared" si="11"/>
        <v>0</v>
      </c>
      <c r="AQ106">
        <f t="shared" si="11"/>
        <v>21.314090576942004</v>
      </c>
      <c r="AR106">
        <f t="shared" si="11"/>
        <v>35.67940039433325</v>
      </c>
      <c r="AS106">
        <f t="shared" si="11"/>
        <v>25.412295164856729</v>
      </c>
      <c r="AT106">
        <f t="shared" si="11"/>
        <v>32.692640568157977</v>
      </c>
      <c r="AU106">
        <f t="shared" si="11"/>
        <v>30.664673601073726</v>
      </c>
      <c r="AV106">
        <f t="shared" si="11"/>
        <v>32.661290084406204</v>
      </c>
      <c r="AW106">
        <f t="shared" si="11"/>
        <v>30.34954916222026</v>
      </c>
    </row>
    <row r="108" spans="1:49" x14ac:dyDescent="0.25">
      <c r="A108" t="s">
        <v>1773</v>
      </c>
      <c r="B108" s="165">
        <f>AVERAGE(B99:B101,J99:J101,R99:R101,)</f>
        <v>85.048888790904954</v>
      </c>
    </row>
    <row r="109" spans="1:49" x14ac:dyDescent="0.25">
      <c r="A109" t="s">
        <v>1774</v>
      </c>
      <c r="B109" s="165">
        <f>STDEV(B99:B101,J99:J101,R99:R101)</f>
        <v>33.606858408061669</v>
      </c>
    </row>
    <row r="110" spans="1:49" x14ac:dyDescent="0.25">
      <c r="A110" t="s">
        <v>1775</v>
      </c>
      <c r="B110" s="165">
        <f>STDEV(B99:B101,J99:J101,R99:R101)/SQRT(3)</f>
        <v>19.402928748512043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1393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1537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151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156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161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166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1913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0.25230000000000002</v>
      </c>
      <c r="C128">
        <v>0.2427</v>
      </c>
      <c r="D128">
        <v>0.22889999999999999</v>
      </c>
      <c r="E128">
        <v>0.24959999999999999</v>
      </c>
      <c r="F128">
        <v>0.25869999999999999</v>
      </c>
      <c r="G128">
        <v>0.25979999999999998</v>
      </c>
      <c r="H128">
        <v>0.26900000000000002</v>
      </c>
      <c r="I128">
        <v>0.2959</v>
      </c>
      <c r="K128" t="s">
        <v>1658</v>
      </c>
      <c r="L128">
        <f>B128-$F$134</f>
        <v>0.16943333333333335</v>
      </c>
      <c r="M128">
        <f t="shared" ref="M128:S128" si="12">C128-$F$134</f>
        <v>0.15983333333333333</v>
      </c>
      <c r="N128">
        <f t="shared" si="12"/>
        <v>0.14603333333333332</v>
      </c>
      <c r="O128">
        <f t="shared" si="12"/>
        <v>0.16673333333333332</v>
      </c>
      <c r="P128">
        <f t="shared" si="12"/>
        <v>0.17583333333333331</v>
      </c>
      <c r="Q128">
        <f t="shared" si="12"/>
        <v>0.1769333333333333</v>
      </c>
      <c r="R128">
        <f t="shared" si="12"/>
        <v>0.18613333333333335</v>
      </c>
      <c r="S128">
        <f t="shared" si="12"/>
        <v>0.21303333333333332</v>
      </c>
      <c r="U128" t="s">
        <v>1658</v>
      </c>
      <c r="V128">
        <f>L128/$L$133*100</f>
        <v>7.0661013414888449</v>
      </c>
      <c r="W128">
        <f t="shared" ref="W128:AC128" si="13">M128/$L$133*100</f>
        <v>6.6657399040800716</v>
      </c>
      <c r="X128">
        <f t="shared" si="13"/>
        <v>6.0902203378049622</v>
      </c>
      <c r="Y128">
        <f t="shared" si="13"/>
        <v>6.9534996872176267</v>
      </c>
      <c r="Z128">
        <f t="shared" si="13"/>
        <v>7.3330089664280242</v>
      </c>
      <c r="AA128">
        <f t="shared" si="13"/>
        <v>7.3788837144644459</v>
      </c>
      <c r="AB128">
        <f t="shared" si="13"/>
        <v>7.7625634253145215</v>
      </c>
      <c r="AC128">
        <f t="shared" si="13"/>
        <v>8.8844095363870146</v>
      </c>
    </row>
    <row r="129" spans="1:29" x14ac:dyDescent="0.25">
      <c r="A129" t="s">
        <v>1659</v>
      </c>
      <c r="B129">
        <v>0.29859999999999998</v>
      </c>
      <c r="C129">
        <v>0.2712</v>
      </c>
      <c r="D129">
        <v>0.26569999999999999</v>
      </c>
      <c r="E129">
        <v>0.25159999999999999</v>
      </c>
      <c r="F129">
        <v>0.2399</v>
      </c>
      <c r="G129">
        <v>0.2495</v>
      </c>
      <c r="H129">
        <v>0.2404</v>
      </c>
      <c r="I129">
        <v>0.28589999999999999</v>
      </c>
      <c r="K129" t="s">
        <v>1659</v>
      </c>
      <c r="L129">
        <f t="shared" ref="L129:L133" si="14">B129-$F$134</f>
        <v>0.2157333333333333</v>
      </c>
      <c r="M129">
        <f t="shared" ref="M129:M133" si="15">C129-$F$134</f>
        <v>0.18833333333333332</v>
      </c>
      <c r="N129">
        <f t="shared" ref="N129:N133" si="16">D129-$F$134</f>
        <v>0.18283333333333332</v>
      </c>
      <c r="O129">
        <f t="shared" ref="O129:O133" si="17">E129-$F$134</f>
        <v>0.16873333333333332</v>
      </c>
      <c r="P129">
        <f t="shared" ref="P129:P133" si="18">F129-$F$134</f>
        <v>0.15703333333333333</v>
      </c>
      <c r="Q129">
        <f t="shared" ref="Q129:Q133" si="19">G129-$F$134</f>
        <v>0.16663333333333333</v>
      </c>
      <c r="R129">
        <f t="shared" ref="R129:R133" si="20">H129-$F$134</f>
        <v>0.15753333333333333</v>
      </c>
      <c r="S129">
        <f t="shared" ref="S129:S133" si="21">I129-$F$134</f>
        <v>0.20303333333333332</v>
      </c>
      <c r="U129" t="s">
        <v>1659</v>
      </c>
      <c r="V129">
        <f t="shared" ref="V129:V133" si="22">L129/$L$133*100</f>
        <v>8.9970111906582328</v>
      </c>
      <c r="W129">
        <f t="shared" ref="W129:W133" si="23">M129/$L$133*100</f>
        <v>7.854312921387363</v>
      </c>
      <c r="X129">
        <f t="shared" ref="X129:X133" si="24">N129/$L$133*100</f>
        <v>7.6249391812052547</v>
      </c>
      <c r="Y129">
        <f t="shared" ref="Y129:Y133" si="25">O129/$L$133*100</f>
        <v>7.0369083200111202</v>
      </c>
      <c r="Z129">
        <f t="shared" ref="Z129:Z133" si="26">P129/$L$133*100</f>
        <v>6.5489678181691806</v>
      </c>
      <c r="AA129">
        <f t="shared" ref="AA129:AA133" si="27">Q129/$L$133*100</f>
        <v>6.9493292555779522</v>
      </c>
      <c r="AB129">
        <f t="shared" ref="AB129:AB133" si="28">R129/$L$133*100</f>
        <v>6.5698199763675538</v>
      </c>
      <c r="AC129">
        <f t="shared" ref="AC129:AC133" si="29">S129/$L$133*100</f>
        <v>8.4673663724195443</v>
      </c>
    </row>
    <row r="130" spans="1:29" x14ac:dyDescent="0.25">
      <c r="A130" t="s">
        <v>1660</v>
      </c>
      <c r="B130">
        <v>0.22270000000000001</v>
      </c>
      <c r="C130">
        <v>0.24859999999999999</v>
      </c>
      <c r="D130">
        <v>0.23860000000000001</v>
      </c>
      <c r="E130">
        <v>0.21809999999999999</v>
      </c>
      <c r="F130">
        <v>0.20899999999999999</v>
      </c>
      <c r="G130">
        <v>0.24199999999999999</v>
      </c>
      <c r="H130">
        <v>0.27850000000000003</v>
      </c>
      <c r="I130">
        <v>0.2631</v>
      </c>
      <c r="K130" t="s">
        <v>1660</v>
      </c>
      <c r="L130">
        <f t="shared" si="14"/>
        <v>0.13983333333333334</v>
      </c>
      <c r="M130">
        <f t="shared" si="15"/>
        <v>0.16573333333333332</v>
      </c>
      <c r="N130">
        <f t="shared" si="16"/>
        <v>0.15573333333333333</v>
      </c>
      <c r="O130">
        <f t="shared" si="17"/>
        <v>0.13523333333333332</v>
      </c>
      <c r="P130">
        <f t="shared" si="18"/>
        <v>0.12613333333333332</v>
      </c>
      <c r="Q130">
        <f t="shared" si="19"/>
        <v>0.15913333333333332</v>
      </c>
      <c r="R130">
        <f t="shared" si="20"/>
        <v>0.19563333333333335</v>
      </c>
      <c r="S130">
        <f t="shared" si="21"/>
        <v>0.18023333333333333</v>
      </c>
      <c r="U130" t="s">
        <v>1660</v>
      </c>
      <c r="V130">
        <f t="shared" si="22"/>
        <v>5.8316535761451318</v>
      </c>
      <c r="W130">
        <f t="shared" si="23"/>
        <v>6.9117953708208795</v>
      </c>
      <c r="X130">
        <f t="shared" si="24"/>
        <v>6.49475220685341</v>
      </c>
      <c r="Y130">
        <f t="shared" si="25"/>
        <v>5.6398137207200936</v>
      </c>
      <c r="Z130">
        <f t="shared" si="26"/>
        <v>5.260304441509696</v>
      </c>
      <c r="AA130">
        <f t="shared" si="27"/>
        <v>6.6365468826023495</v>
      </c>
      <c r="AB130">
        <f t="shared" si="28"/>
        <v>8.1587544310836186</v>
      </c>
      <c r="AC130">
        <f t="shared" si="29"/>
        <v>7.5165079585737118</v>
      </c>
    </row>
    <row r="131" spans="1:29" x14ac:dyDescent="0.25">
      <c r="A131" t="s">
        <v>1661</v>
      </c>
      <c r="B131">
        <v>0.24060000000000001</v>
      </c>
      <c r="C131">
        <v>0.2374</v>
      </c>
      <c r="D131">
        <v>0.24179999999999999</v>
      </c>
      <c r="E131">
        <v>0.2737</v>
      </c>
      <c r="F131">
        <v>0.2238</v>
      </c>
      <c r="G131">
        <v>0.24959999999999999</v>
      </c>
      <c r="H131">
        <v>0.24529999999999999</v>
      </c>
      <c r="I131">
        <v>0.26829999999999998</v>
      </c>
      <c r="K131" t="s">
        <v>1661</v>
      </c>
      <c r="L131">
        <f t="shared" si="14"/>
        <v>0.15773333333333334</v>
      </c>
      <c r="M131">
        <f t="shared" si="15"/>
        <v>0.15453333333333333</v>
      </c>
      <c r="N131">
        <f t="shared" si="16"/>
        <v>0.15893333333333332</v>
      </c>
      <c r="O131">
        <f t="shared" si="17"/>
        <v>0.19083333333333333</v>
      </c>
      <c r="P131">
        <f t="shared" si="18"/>
        <v>0.14093333333333333</v>
      </c>
      <c r="Q131">
        <f t="shared" si="19"/>
        <v>0.16673333333333332</v>
      </c>
      <c r="R131">
        <f t="shared" si="20"/>
        <v>0.16243333333333332</v>
      </c>
      <c r="S131">
        <f t="shared" si="21"/>
        <v>0.18543333333333331</v>
      </c>
      <c r="U131" t="s">
        <v>1661</v>
      </c>
      <c r="V131">
        <f t="shared" si="22"/>
        <v>6.5781608396469045</v>
      </c>
      <c r="W131">
        <f t="shared" si="23"/>
        <v>6.444707027177313</v>
      </c>
      <c r="X131">
        <f t="shared" si="24"/>
        <v>6.6282060193229988</v>
      </c>
      <c r="Y131">
        <f t="shared" si="25"/>
        <v>7.9585737123792315</v>
      </c>
      <c r="Z131">
        <f t="shared" si="26"/>
        <v>5.8775283241815535</v>
      </c>
      <c r="AA131">
        <f t="shared" si="27"/>
        <v>6.9534996872176267</v>
      </c>
      <c r="AB131">
        <f t="shared" si="28"/>
        <v>6.7741711267116145</v>
      </c>
      <c r="AC131">
        <f t="shared" si="29"/>
        <v>7.7333704038367967</v>
      </c>
    </row>
    <row r="132" spans="1:29" x14ac:dyDescent="0.25">
      <c r="A132" t="s">
        <v>1662</v>
      </c>
      <c r="B132">
        <v>0.22570000000000001</v>
      </c>
      <c r="C132">
        <v>0.2296</v>
      </c>
      <c r="D132">
        <v>0.2339</v>
      </c>
      <c r="E132">
        <v>0.222</v>
      </c>
      <c r="F132">
        <v>0.23</v>
      </c>
      <c r="G132">
        <v>0.2397</v>
      </c>
      <c r="H132">
        <v>0.23180000000000001</v>
      </c>
      <c r="I132">
        <v>0.27229999999999999</v>
      </c>
      <c r="K132" t="s">
        <v>1662</v>
      </c>
      <c r="L132">
        <f t="shared" si="14"/>
        <v>0.14283333333333334</v>
      </c>
      <c r="M132">
        <f t="shared" si="15"/>
        <v>0.14673333333333333</v>
      </c>
      <c r="N132">
        <f t="shared" si="16"/>
        <v>0.15103333333333332</v>
      </c>
      <c r="O132">
        <f t="shared" si="17"/>
        <v>0.13913333333333333</v>
      </c>
      <c r="P132">
        <f t="shared" si="18"/>
        <v>0.14713333333333334</v>
      </c>
      <c r="Q132">
        <f t="shared" si="19"/>
        <v>0.15683333333333332</v>
      </c>
      <c r="R132">
        <f t="shared" si="20"/>
        <v>0.14893333333333333</v>
      </c>
      <c r="S132">
        <f t="shared" si="21"/>
        <v>0.18943333333333331</v>
      </c>
      <c r="U132" t="s">
        <v>1662</v>
      </c>
      <c r="V132">
        <f t="shared" si="22"/>
        <v>5.9567665253353725</v>
      </c>
      <c r="W132">
        <f t="shared" si="23"/>
        <v>6.1194133592826851</v>
      </c>
      <c r="X132">
        <f t="shared" si="24"/>
        <v>6.2987419197886974</v>
      </c>
      <c r="Y132">
        <f t="shared" si="25"/>
        <v>5.802460554667408</v>
      </c>
      <c r="Z132">
        <f t="shared" si="26"/>
        <v>6.1360950858413847</v>
      </c>
      <c r="AA132">
        <f t="shared" si="27"/>
        <v>6.5406269548898308</v>
      </c>
      <c r="AB132">
        <f t="shared" si="28"/>
        <v>6.2111628553555294</v>
      </c>
      <c r="AC132">
        <f t="shared" si="29"/>
        <v>7.9001876694237847</v>
      </c>
    </row>
    <row r="133" spans="1:29" x14ac:dyDescent="0.25">
      <c r="A133" t="s">
        <v>1663</v>
      </c>
      <c r="B133">
        <v>2.4807000000000001</v>
      </c>
      <c r="C133">
        <v>0.2485</v>
      </c>
      <c r="D133">
        <v>0.26479999999999998</v>
      </c>
      <c r="E133">
        <v>0.25090000000000001</v>
      </c>
      <c r="F133">
        <v>0.26019999999999999</v>
      </c>
      <c r="G133">
        <v>0.2492</v>
      </c>
      <c r="H133">
        <v>0.25650000000000001</v>
      </c>
      <c r="I133">
        <v>0.28239999999999998</v>
      </c>
      <c r="K133" t="s">
        <v>1663</v>
      </c>
      <c r="L133">
        <f t="shared" si="14"/>
        <v>2.3978333333333333</v>
      </c>
      <c r="M133">
        <f t="shared" si="15"/>
        <v>0.16563333333333333</v>
      </c>
      <c r="N133">
        <f t="shared" si="16"/>
        <v>0.18193333333333331</v>
      </c>
      <c r="O133">
        <f t="shared" si="17"/>
        <v>0.16803333333333334</v>
      </c>
      <c r="P133">
        <f t="shared" si="18"/>
        <v>0.17733333333333332</v>
      </c>
      <c r="Q133">
        <f t="shared" si="19"/>
        <v>0.16633333333333333</v>
      </c>
      <c r="R133">
        <f t="shared" si="20"/>
        <v>0.17363333333333333</v>
      </c>
      <c r="S133">
        <f t="shared" si="21"/>
        <v>0.19953333333333331</v>
      </c>
      <c r="U133" t="s">
        <v>1663</v>
      </c>
      <c r="V133">
        <f t="shared" si="22"/>
        <v>100</v>
      </c>
      <c r="W133">
        <f t="shared" si="23"/>
        <v>6.907624939181205</v>
      </c>
      <c r="X133">
        <f t="shared" si="24"/>
        <v>7.5874052964481811</v>
      </c>
      <c r="Y133">
        <f t="shared" si="25"/>
        <v>7.0077152985333981</v>
      </c>
      <c r="Z133">
        <f t="shared" si="26"/>
        <v>7.3955654410231455</v>
      </c>
      <c r="AA133">
        <f t="shared" si="27"/>
        <v>6.936817960658928</v>
      </c>
      <c r="AB133">
        <f t="shared" si="28"/>
        <v>7.2412594703551827</v>
      </c>
      <c r="AC133">
        <f t="shared" si="29"/>
        <v>8.3214012650309304</v>
      </c>
    </row>
    <row r="134" spans="1:29" x14ac:dyDescent="0.25">
      <c r="A134" t="s">
        <v>1664</v>
      </c>
      <c r="B134">
        <v>8.1799999999999998E-2</v>
      </c>
      <c r="C134">
        <v>8.2400000000000001E-2</v>
      </c>
      <c r="D134">
        <v>8.4400000000000003E-2</v>
      </c>
      <c r="E134">
        <v>4</v>
      </c>
      <c r="F134">
        <f>AVERAGE(B134:D134)</f>
        <v>8.2866666666666672E-2</v>
      </c>
    </row>
    <row r="135" spans="1:29" x14ac:dyDescent="0.25">
      <c r="A135" t="s">
        <v>1665</v>
      </c>
    </row>
    <row r="138" spans="1:29" x14ac:dyDescent="0.25">
      <c r="A138" s="7" t="s">
        <v>1914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0.31890000000000002</v>
      </c>
      <c r="C141">
        <v>0.2656</v>
      </c>
      <c r="D141">
        <v>0.2636</v>
      </c>
      <c r="E141">
        <v>0.26690000000000003</v>
      </c>
      <c r="F141">
        <v>0.24249999999999999</v>
      </c>
      <c r="G141">
        <v>0.24099999999999999</v>
      </c>
      <c r="H141">
        <v>0.2329</v>
      </c>
      <c r="I141">
        <v>0.28029999999999999</v>
      </c>
      <c r="K141" t="s">
        <v>1658</v>
      </c>
      <c r="L141">
        <f>B141-$F$147</f>
        <v>0.24543333333333334</v>
      </c>
      <c r="M141">
        <f t="shared" ref="M141:S141" si="30">C141-$F$147</f>
        <v>0.19213333333333332</v>
      </c>
      <c r="N141">
        <f t="shared" si="30"/>
        <v>0.19013333333333332</v>
      </c>
      <c r="O141">
        <f t="shared" si="30"/>
        <v>0.19343333333333335</v>
      </c>
      <c r="P141">
        <f t="shared" si="30"/>
        <v>0.16903333333333331</v>
      </c>
      <c r="Q141">
        <f t="shared" si="30"/>
        <v>0.16753333333333331</v>
      </c>
      <c r="R141">
        <f t="shared" si="30"/>
        <v>0.15943333333333332</v>
      </c>
      <c r="S141">
        <f t="shared" si="30"/>
        <v>0.20683333333333331</v>
      </c>
      <c r="U141" t="s">
        <v>1658</v>
      </c>
      <c r="V141">
        <f>L141/$L$146*100</f>
        <v>10.835749289929508</v>
      </c>
      <c r="W141">
        <f t="shared" ref="W141:AC141" si="31">M141/$L$146*100</f>
        <v>8.4825830377772213</v>
      </c>
      <c r="X141">
        <f t="shared" si="31"/>
        <v>8.3942841164957098</v>
      </c>
      <c r="Y141">
        <f t="shared" si="31"/>
        <v>8.539977336610205</v>
      </c>
      <c r="Z141">
        <f t="shared" si="31"/>
        <v>7.4627304969757615</v>
      </c>
      <c r="AA141">
        <f t="shared" si="31"/>
        <v>7.3965063060146274</v>
      </c>
      <c r="AB141">
        <f t="shared" si="31"/>
        <v>7.0388956748245048</v>
      </c>
      <c r="AC141">
        <f t="shared" si="31"/>
        <v>9.1315801091963333</v>
      </c>
    </row>
    <row r="142" spans="1:29" x14ac:dyDescent="0.25">
      <c r="A142" t="s">
        <v>1659</v>
      </c>
      <c r="B142">
        <v>0.3836</v>
      </c>
      <c r="C142">
        <v>0.28160000000000002</v>
      </c>
      <c r="D142">
        <v>0.27150000000000002</v>
      </c>
      <c r="E142">
        <v>0.24959999999999999</v>
      </c>
      <c r="F142">
        <v>0.2447</v>
      </c>
      <c r="G142">
        <v>0.24079999999999999</v>
      </c>
      <c r="H142">
        <v>0.23169999999999999</v>
      </c>
      <c r="I142">
        <v>0.27060000000000001</v>
      </c>
      <c r="K142" t="s">
        <v>1659</v>
      </c>
      <c r="L142">
        <f t="shared" ref="L142:L146" si="32">B142-$F$147</f>
        <v>0.31013333333333332</v>
      </c>
      <c r="M142">
        <f t="shared" ref="M142:M146" si="33">C142-$F$147</f>
        <v>0.20813333333333334</v>
      </c>
      <c r="N142">
        <f t="shared" ref="N142:N146" si="34">D142-$F$147</f>
        <v>0.19803333333333334</v>
      </c>
      <c r="O142">
        <f t="shared" ref="O142:O146" si="35">E142-$F$147</f>
        <v>0.17613333333333331</v>
      </c>
      <c r="P142">
        <f t="shared" ref="P142:P146" si="36">F142-$F$147</f>
        <v>0.17123333333333335</v>
      </c>
      <c r="Q142">
        <f t="shared" ref="Q142:Q146" si="37">G142-$F$147</f>
        <v>0.16733333333333333</v>
      </c>
      <c r="R142">
        <f t="shared" ref="R142:R146" si="38">H142-$F$147</f>
        <v>0.15823333333333334</v>
      </c>
      <c r="S142">
        <f t="shared" ref="S142:S146" si="39">I142-$F$147</f>
        <v>0.19713333333333333</v>
      </c>
      <c r="U142" t="s">
        <v>1659</v>
      </c>
      <c r="V142">
        <f t="shared" ref="V142:V146" si="40">L142/$L$146*100</f>
        <v>13.692219393386409</v>
      </c>
      <c r="W142">
        <f t="shared" ref="W142:W146" si="41">M142/$L$146*100</f>
        <v>9.1889744080293152</v>
      </c>
      <c r="X142">
        <f t="shared" ref="X142:X146" si="42">N142/$L$146*100</f>
        <v>8.743064855557682</v>
      </c>
      <c r="Y142">
        <f t="shared" ref="Y142:Y146" si="43">O142/$L$146*100</f>
        <v>7.7761916675251275</v>
      </c>
      <c r="Z142">
        <f t="shared" ref="Z142:Z146" si="44">P142/$L$146*100</f>
        <v>7.5598593103854261</v>
      </c>
      <c r="AA142">
        <f t="shared" ref="AA142:AA146" si="45">Q142/$L$146*100</f>
        <v>7.3876764138864779</v>
      </c>
      <c r="AB142">
        <f t="shared" ref="AB142:AB146" si="46">R142/$L$146*100</f>
        <v>6.9859163220555995</v>
      </c>
      <c r="AC142">
        <f t="shared" ref="AC142:AC146" si="47">S142/$L$146*100</f>
        <v>8.703330340981001</v>
      </c>
    </row>
    <row r="143" spans="1:29" x14ac:dyDescent="0.25">
      <c r="A143" t="s">
        <v>1660</v>
      </c>
      <c r="B143">
        <v>0.29060000000000002</v>
      </c>
      <c r="C143">
        <v>0.24030000000000001</v>
      </c>
      <c r="D143">
        <v>0.23580000000000001</v>
      </c>
      <c r="E143">
        <v>0.24660000000000001</v>
      </c>
      <c r="F143">
        <v>0.2278</v>
      </c>
      <c r="G143">
        <v>0.23150000000000001</v>
      </c>
      <c r="H143">
        <v>0.22650000000000001</v>
      </c>
      <c r="I143">
        <v>0.2442</v>
      </c>
      <c r="K143" t="s">
        <v>1660</v>
      </c>
      <c r="L143">
        <f t="shared" si="32"/>
        <v>0.21713333333333334</v>
      </c>
      <c r="M143">
        <f t="shared" si="33"/>
        <v>0.16683333333333333</v>
      </c>
      <c r="N143">
        <f t="shared" si="34"/>
        <v>0.16233333333333333</v>
      </c>
      <c r="O143">
        <f t="shared" si="35"/>
        <v>0.17313333333333336</v>
      </c>
      <c r="P143">
        <f t="shared" si="36"/>
        <v>0.15433333333333332</v>
      </c>
      <c r="Q143">
        <f t="shared" si="37"/>
        <v>0.15803333333333336</v>
      </c>
      <c r="R143">
        <f t="shared" si="38"/>
        <v>0.15303333333333335</v>
      </c>
      <c r="S143">
        <f t="shared" si="39"/>
        <v>0.17073333333333335</v>
      </c>
      <c r="U143" t="s">
        <v>1660</v>
      </c>
      <c r="V143">
        <f t="shared" si="40"/>
        <v>9.5863195537961197</v>
      </c>
      <c r="W143">
        <f t="shared" si="41"/>
        <v>7.3656016835660987</v>
      </c>
      <c r="X143">
        <f t="shared" si="42"/>
        <v>7.1669291106826973</v>
      </c>
      <c r="Y143">
        <f t="shared" si="43"/>
        <v>7.643743285602862</v>
      </c>
      <c r="Z143">
        <f t="shared" si="44"/>
        <v>6.8137334255566504</v>
      </c>
      <c r="AA143">
        <f t="shared" si="45"/>
        <v>6.97708642992745</v>
      </c>
      <c r="AB143">
        <f t="shared" si="46"/>
        <v>6.7563391267236694</v>
      </c>
      <c r="AC143">
        <f t="shared" si="47"/>
        <v>7.5377845800650478</v>
      </c>
    </row>
    <row r="144" spans="1:29" x14ac:dyDescent="0.25">
      <c r="A144" t="s">
        <v>1661</v>
      </c>
      <c r="B144">
        <v>0.26150000000000001</v>
      </c>
      <c r="C144">
        <v>0.2379</v>
      </c>
      <c r="D144">
        <v>0.24329999999999999</v>
      </c>
      <c r="E144">
        <v>0.2666</v>
      </c>
      <c r="F144">
        <v>0.24229999999999999</v>
      </c>
      <c r="G144">
        <v>0.22620000000000001</v>
      </c>
      <c r="H144">
        <v>0.22589999999999999</v>
      </c>
      <c r="I144">
        <v>0.26490000000000002</v>
      </c>
      <c r="K144" t="s">
        <v>1661</v>
      </c>
      <c r="L144">
        <f t="shared" si="32"/>
        <v>0.18803333333333333</v>
      </c>
      <c r="M144">
        <f t="shared" si="33"/>
        <v>0.16443333333333332</v>
      </c>
      <c r="N144">
        <f t="shared" si="34"/>
        <v>0.16983333333333334</v>
      </c>
      <c r="O144">
        <f t="shared" si="35"/>
        <v>0.19313333333333332</v>
      </c>
      <c r="P144">
        <f t="shared" si="36"/>
        <v>0.16883333333333334</v>
      </c>
      <c r="Q144">
        <f t="shared" si="37"/>
        <v>0.15273333333333333</v>
      </c>
      <c r="R144">
        <f t="shared" si="38"/>
        <v>0.15243333333333331</v>
      </c>
      <c r="S144">
        <f t="shared" si="39"/>
        <v>0.19143333333333334</v>
      </c>
      <c r="U144" t="s">
        <v>1661</v>
      </c>
      <c r="V144">
        <f t="shared" si="40"/>
        <v>8.3015702491501226</v>
      </c>
      <c r="W144">
        <f t="shared" si="41"/>
        <v>7.2596429780282845</v>
      </c>
      <c r="X144">
        <f t="shared" si="42"/>
        <v>7.4980500654883668</v>
      </c>
      <c r="Y144">
        <f t="shared" si="43"/>
        <v>8.526732498417978</v>
      </c>
      <c r="Z144">
        <f t="shared" si="44"/>
        <v>7.453900604847612</v>
      </c>
      <c r="AA144">
        <f t="shared" si="45"/>
        <v>6.7430942885314424</v>
      </c>
      <c r="AB144">
        <f t="shared" si="46"/>
        <v>6.7298494503392146</v>
      </c>
      <c r="AC144">
        <f t="shared" si="47"/>
        <v>8.4516784153286935</v>
      </c>
    </row>
    <row r="145" spans="1:29" x14ac:dyDescent="0.25">
      <c r="A145" t="s">
        <v>1662</v>
      </c>
      <c r="B145">
        <v>0.2475</v>
      </c>
      <c r="C145">
        <v>0.2298</v>
      </c>
      <c r="D145">
        <v>0.21390000000000001</v>
      </c>
      <c r="E145">
        <v>0.21210000000000001</v>
      </c>
      <c r="F145">
        <v>0.1978</v>
      </c>
      <c r="G145">
        <v>0.19800000000000001</v>
      </c>
      <c r="H145">
        <v>0.19800000000000001</v>
      </c>
      <c r="I145">
        <v>0.23230000000000001</v>
      </c>
      <c r="K145" t="s">
        <v>1662</v>
      </c>
      <c r="L145">
        <f t="shared" si="32"/>
        <v>0.17403333333333332</v>
      </c>
      <c r="M145">
        <f t="shared" si="33"/>
        <v>0.15633333333333332</v>
      </c>
      <c r="N145">
        <f t="shared" si="34"/>
        <v>0.14043333333333335</v>
      </c>
      <c r="O145">
        <f t="shared" si="35"/>
        <v>0.13863333333333333</v>
      </c>
      <c r="P145">
        <f t="shared" si="36"/>
        <v>0.12433333333333334</v>
      </c>
      <c r="Q145">
        <f t="shared" si="37"/>
        <v>0.12453333333333334</v>
      </c>
      <c r="R145">
        <f t="shared" si="38"/>
        <v>0.12453333333333334</v>
      </c>
      <c r="S145">
        <f t="shared" si="39"/>
        <v>0.15883333333333333</v>
      </c>
      <c r="U145" t="s">
        <v>1662</v>
      </c>
      <c r="V145">
        <f t="shared" si="40"/>
        <v>7.6834778001795403</v>
      </c>
      <c r="W145">
        <f t="shared" si="41"/>
        <v>6.9020323468381637</v>
      </c>
      <c r="X145">
        <f t="shared" si="42"/>
        <v>6.2000559226501464</v>
      </c>
      <c r="Y145">
        <f t="shared" si="43"/>
        <v>6.1205868934967844</v>
      </c>
      <c r="Z145">
        <f t="shared" si="44"/>
        <v>5.489249606333976</v>
      </c>
      <c r="AA145">
        <f t="shared" si="45"/>
        <v>5.4980794984621282</v>
      </c>
      <c r="AB145">
        <f t="shared" si="46"/>
        <v>5.4980794984621282</v>
      </c>
      <c r="AC145">
        <f t="shared" si="47"/>
        <v>7.0124059984400517</v>
      </c>
    </row>
    <row r="146" spans="1:29" x14ac:dyDescent="0.25">
      <c r="A146" t="s">
        <v>1663</v>
      </c>
      <c r="B146">
        <v>2.3384999999999998</v>
      </c>
      <c r="C146">
        <v>0.27060000000000001</v>
      </c>
      <c r="D146">
        <v>0.23649999999999999</v>
      </c>
      <c r="E146">
        <v>0.24349999999999999</v>
      </c>
      <c r="F146">
        <v>0.25990000000000002</v>
      </c>
      <c r="G146">
        <v>0.32990000000000003</v>
      </c>
      <c r="H146">
        <v>0.24560000000000001</v>
      </c>
      <c r="I146">
        <v>0.27710000000000001</v>
      </c>
      <c r="K146" t="s">
        <v>1663</v>
      </c>
      <c r="L146">
        <f t="shared" si="32"/>
        <v>2.2650333333333332</v>
      </c>
      <c r="M146">
        <f t="shared" si="33"/>
        <v>0.19713333333333333</v>
      </c>
      <c r="N146">
        <f t="shared" si="34"/>
        <v>0.16303333333333331</v>
      </c>
      <c r="O146">
        <f t="shared" si="35"/>
        <v>0.17003333333333331</v>
      </c>
      <c r="P146">
        <f t="shared" si="36"/>
        <v>0.18643333333333334</v>
      </c>
      <c r="Q146">
        <f t="shared" si="37"/>
        <v>0.25643333333333335</v>
      </c>
      <c r="R146">
        <f t="shared" si="38"/>
        <v>0.17213333333333336</v>
      </c>
      <c r="S146">
        <f t="shared" si="39"/>
        <v>0.20363333333333333</v>
      </c>
      <c r="U146" t="s">
        <v>1663</v>
      </c>
      <c r="V146">
        <f t="shared" si="40"/>
        <v>100</v>
      </c>
      <c r="W146">
        <f t="shared" si="41"/>
        <v>8.703330340981001</v>
      </c>
      <c r="X146">
        <f t="shared" si="42"/>
        <v>7.1978337331312261</v>
      </c>
      <c r="Y146">
        <f t="shared" si="43"/>
        <v>7.5068799576165173</v>
      </c>
      <c r="Z146">
        <f t="shared" si="44"/>
        <v>8.2309311121249138</v>
      </c>
      <c r="AA146">
        <f t="shared" si="45"/>
        <v>11.321393356977822</v>
      </c>
      <c r="AB146">
        <f t="shared" si="46"/>
        <v>7.5995938249621062</v>
      </c>
      <c r="AC146">
        <f t="shared" si="47"/>
        <v>8.9903018351459139</v>
      </c>
    </row>
    <row r="147" spans="1:29" x14ac:dyDescent="0.25">
      <c r="A147" t="s">
        <v>1664</v>
      </c>
      <c r="B147">
        <v>7.3099999999999998E-2</v>
      </c>
      <c r="C147">
        <v>7.3099999999999998E-2</v>
      </c>
      <c r="D147">
        <v>7.4200000000000002E-2</v>
      </c>
      <c r="E147">
        <v>2.5842999999999998</v>
      </c>
      <c r="F147">
        <f>AVERAGE(B147:D147)</f>
        <v>7.3466666666666666E-2</v>
      </c>
    </row>
    <row r="148" spans="1:29" x14ac:dyDescent="0.25">
      <c r="A148" t="s">
        <v>1665</v>
      </c>
    </row>
    <row r="151" spans="1:29" x14ac:dyDescent="0.25">
      <c r="A151" s="7" t="s">
        <v>1915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0.2883</v>
      </c>
      <c r="C154">
        <v>0.24859999999999999</v>
      </c>
      <c r="D154">
        <v>0.23080000000000001</v>
      </c>
      <c r="E154">
        <v>0.22120000000000001</v>
      </c>
      <c r="F154">
        <v>0.24210000000000001</v>
      </c>
      <c r="G154">
        <v>0.24679999999999999</v>
      </c>
      <c r="H154">
        <v>0.20899999999999999</v>
      </c>
      <c r="I154">
        <v>0.26690000000000003</v>
      </c>
      <c r="K154" t="s">
        <v>1658</v>
      </c>
      <c r="L154">
        <f>B154-$F$160</f>
        <v>0.21903333333333336</v>
      </c>
      <c r="M154">
        <f t="shared" ref="M154:S154" si="48">C154-$F$160</f>
        <v>0.17933333333333334</v>
      </c>
      <c r="N154">
        <f t="shared" si="48"/>
        <v>0.16153333333333336</v>
      </c>
      <c r="O154">
        <f t="shared" si="48"/>
        <v>0.15193333333333336</v>
      </c>
      <c r="P154">
        <f t="shared" si="48"/>
        <v>0.17283333333333334</v>
      </c>
      <c r="Q154">
        <f t="shared" si="48"/>
        <v>0.17753333333333332</v>
      </c>
      <c r="R154">
        <f t="shared" si="48"/>
        <v>0.13973333333333332</v>
      </c>
      <c r="S154">
        <f t="shared" si="48"/>
        <v>0.19763333333333338</v>
      </c>
      <c r="U154" t="s">
        <v>1658</v>
      </c>
      <c r="V154">
        <f>L154/$L$159*100</f>
        <v>13.866964926349556</v>
      </c>
      <c r="W154">
        <f t="shared" ref="W154:AC154" si="49">M154/$L$159*100</f>
        <v>11.353564343899041</v>
      </c>
      <c r="X154">
        <f t="shared" si="49"/>
        <v>10.226649221288989</v>
      </c>
      <c r="Y154">
        <f t="shared" si="49"/>
        <v>9.6188747731397477</v>
      </c>
      <c r="Z154">
        <f t="shared" si="49"/>
        <v>10.942050394631325</v>
      </c>
      <c r="AA154">
        <f t="shared" si="49"/>
        <v>11.239606634871057</v>
      </c>
      <c r="AB154">
        <f t="shared" si="49"/>
        <v>8.8464947452834153</v>
      </c>
      <c r="AC154">
        <f t="shared" si="49"/>
        <v>12.512134385683538</v>
      </c>
    </row>
    <row r="155" spans="1:29" x14ac:dyDescent="0.25">
      <c r="A155" t="s">
        <v>1659</v>
      </c>
      <c r="B155">
        <v>0.33</v>
      </c>
      <c r="C155">
        <v>0.2676</v>
      </c>
      <c r="D155">
        <v>0.25259999999999999</v>
      </c>
      <c r="E155">
        <v>0.23369999999999999</v>
      </c>
      <c r="F155">
        <v>0.26300000000000001</v>
      </c>
      <c r="G155">
        <v>0.23619999999999999</v>
      </c>
      <c r="H155">
        <v>0.21160000000000001</v>
      </c>
      <c r="I155">
        <v>0.26939999999999997</v>
      </c>
      <c r="K155" t="s">
        <v>1659</v>
      </c>
      <c r="L155">
        <f t="shared" ref="L155:L159" si="50">B155-$F$160</f>
        <v>0.26073333333333337</v>
      </c>
      <c r="M155">
        <f t="shared" ref="M155:M159" si="51">C155-$F$160</f>
        <v>0.19833333333333336</v>
      </c>
      <c r="N155">
        <f t="shared" ref="N155:N159" si="52">D155-$F$160</f>
        <v>0.18333333333333335</v>
      </c>
      <c r="O155">
        <f t="shared" ref="O155:O159" si="53">E155-$F$160</f>
        <v>0.16443333333333332</v>
      </c>
      <c r="P155">
        <f t="shared" ref="P155:P159" si="54">F155-$F$160</f>
        <v>0.19373333333333337</v>
      </c>
      <c r="Q155">
        <f t="shared" ref="Q155:Q159" si="55">G155-$F$160</f>
        <v>0.16693333333333332</v>
      </c>
      <c r="R155">
        <f t="shared" ref="R155:R159" si="56">H155-$F$160</f>
        <v>0.14233333333333337</v>
      </c>
      <c r="S155">
        <f t="shared" ref="S155:S159" si="57">I155-$F$160</f>
        <v>0.20013333333333333</v>
      </c>
      <c r="U155" t="s">
        <v>1659</v>
      </c>
      <c r="V155">
        <f t="shared" ref="V155:V159" si="58">L155/$L$159*100</f>
        <v>16.506985185497829</v>
      </c>
      <c r="W155">
        <f t="shared" ref="W155:W159" si="59">M155/$L$159*100</f>
        <v>12.556451272527752</v>
      </c>
      <c r="X155">
        <f t="shared" ref="X155:X159" si="60">N155/$L$159*100</f>
        <v>11.606803697294559</v>
      </c>
      <c r="Y155">
        <f t="shared" ref="Y155:Y159" si="61">O155/$L$159*100</f>
        <v>10.410247752500737</v>
      </c>
      <c r="Z155">
        <f t="shared" ref="Z155:Z159" si="62">P155/$L$159*100</f>
        <v>12.265226016122908</v>
      </c>
      <c r="AA155">
        <f t="shared" ref="AA155:AA159" si="63">Q155/$L$159*100</f>
        <v>10.568522348372936</v>
      </c>
      <c r="AB155">
        <f t="shared" ref="AB155:AB159" si="64">R155/$L$159*100</f>
        <v>9.0111003249905046</v>
      </c>
      <c r="AC155">
        <f t="shared" ref="AC155:AC159" si="65">S155/$L$159*100</f>
        <v>12.670408981555733</v>
      </c>
    </row>
    <row r="156" spans="1:29" x14ac:dyDescent="0.25">
      <c r="A156" t="s">
        <v>1660</v>
      </c>
      <c r="B156">
        <v>0.23549999999999999</v>
      </c>
      <c r="C156">
        <v>0.22739999999999999</v>
      </c>
      <c r="D156">
        <v>0.19900000000000001</v>
      </c>
      <c r="E156">
        <v>0.2112</v>
      </c>
      <c r="F156">
        <v>0.2203</v>
      </c>
      <c r="G156">
        <v>0.2175</v>
      </c>
      <c r="H156">
        <v>0.2087</v>
      </c>
      <c r="I156">
        <v>0.23480000000000001</v>
      </c>
      <c r="K156" t="s">
        <v>1660</v>
      </c>
      <c r="L156">
        <f t="shared" si="50"/>
        <v>0.16623333333333334</v>
      </c>
      <c r="M156">
        <f t="shared" si="51"/>
        <v>0.15813333333333335</v>
      </c>
      <c r="N156">
        <f t="shared" si="52"/>
        <v>0.12973333333333337</v>
      </c>
      <c r="O156">
        <f t="shared" si="53"/>
        <v>0.14193333333333336</v>
      </c>
      <c r="P156">
        <f t="shared" si="54"/>
        <v>0.15103333333333335</v>
      </c>
      <c r="Q156">
        <f t="shared" si="55"/>
        <v>0.14823333333333333</v>
      </c>
      <c r="R156">
        <f t="shared" si="56"/>
        <v>0.13943333333333335</v>
      </c>
      <c r="S156">
        <f t="shared" si="57"/>
        <v>0.16553333333333337</v>
      </c>
      <c r="U156" t="s">
        <v>1660</v>
      </c>
      <c r="V156">
        <f t="shared" si="58"/>
        <v>10.524205461528721</v>
      </c>
      <c r="W156">
        <f t="shared" si="59"/>
        <v>10.011395770902798</v>
      </c>
      <c r="X156">
        <f t="shared" si="60"/>
        <v>8.213396361794624</v>
      </c>
      <c r="Y156">
        <f t="shared" si="61"/>
        <v>8.9857763896509528</v>
      </c>
      <c r="Z156">
        <f t="shared" si="62"/>
        <v>9.5618959186257548</v>
      </c>
      <c r="AA156">
        <f t="shared" si="63"/>
        <v>9.3846283712488905</v>
      </c>
      <c r="AB156">
        <f t="shared" si="64"/>
        <v>8.8275017937787545</v>
      </c>
      <c r="AC156">
        <f t="shared" si="65"/>
        <v>10.479888574684507</v>
      </c>
    </row>
    <row r="157" spans="1:29" x14ac:dyDescent="0.25">
      <c r="A157" t="s">
        <v>1661</v>
      </c>
      <c r="B157">
        <v>0.27360000000000001</v>
      </c>
      <c r="C157">
        <v>0.23519999999999999</v>
      </c>
      <c r="D157">
        <v>0.22159999999999999</v>
      </c>
      <c r="E157">
        <v>0.23569999999999999</v>
      </c>
      <c r="F157">
        <v>0.22739999999999999</v>
      </c>
      <c r="G157">
        <v>0.2137</v>
      </c>
      <c r="H157">
        <v>0.19359999999999999</v>
      </c>
      <c r="I157">
        <v>0.2273</v>
      </c>
      <c r="K157" t="s">
        <v>1661</v>
      </c>
      <c r="L157">
        <f t="shared" si="50"/>
        <v>0.20433333333333337</v>
      </c>
      <c r="M157">
        <f t="shared" si="51"/>
        <v>0.16593333333333332</v>
      </c>
      <c r="N157">
        <f t="shared" si="52"/>
        <v>0.15233333333333332</v>
      </c>
      <c r="O157">
        <f t="shared" si="53"/>
        <v>0.16643333333333332</v>
      </c>
      <c r="P157">
        <f t="shared" si="54"/>
        <v>0.15813333333333335</v>
      </c>
      <c r="Q157">
        <f t="shared" si="55"/>
        <v>0.14443333333333336</v>
      </c>
      <c r="R157">
        <f t="shared" si="56"/>
        <v>0.12433333333333334</v>
      </c>
      <c r="S157">
        <f t="shared" si="57"/>
        <v>0.15803333333333336</v>
      </c>
      <c r="U157" t="s">
        <v>1661</v>
      </c>
      <c r="V157">
        <f t="shared" si="58"/>
        <v>12.936310302621029</v>
      </c>
      <c r="W157">
        <f t="shared" si="59"/>
        <v>10.505212510024057</v>
      </c>
      <c r="X157">
        <f t="shared" si="60"/>
        <v>9.6441987084792959</v>
      </c>
      <c r="Y157">
        <f t="shared" si="61"/>
        <v>10.536867429198496</v>
      </c>
      <c r="Z157">
        <f t="shared" si="62"/>
        <v>10.011395770902798</v>
      </c>
      <c r="AA157">
        <f t="shared" si="63"/>
        <v>9.1440509855231511</v>
      </c>
      <c r="AB157">
        <f t="shared" si="64"/>
        <v>7.8715232347106738</v>
      </c>
      <c r="AC157">
        <f t="shared" si="65"/>
        <v>10.005064787067912</v>
      </c>
    </row>
    <row r="158" spans="1:29" x14ac:dyDescent="0.25">
      <c r="A158" t="s">
        <v>1662</v>
      </c>
      <c r="B158">
        <v>0.23580000000000001</v>
      </c>
      <c r="C158">
        <v>0.2107</v>
      </c>
      <c r="D158">
        <v>0.20979999999999999</v>
      </c>
      <c r="E158">
        <v>0.2019</v>
      </c>
      <c r="F158">
        <v>0.19209999999999999</v>
      </c>
      <c r="G158">
        <v>0.1966</v>
      </c>
      <c r="H158">
        <v>0.19189999999999999</v>
      </c>
      <c r="I158">
        <v>0.22450000000000001</v>
      </c>
      <c r="K158" t="s">
        <v>1662</v>
      </c>
      <c r="L158">
        <f t="shared" si="50"/>
        <v>0.16653333333333337</v>
      </c>
      <c r="M158">
        <f t="shared" si="51"/>
        <v>0.14143333333333336</v>
      </c>
      <c r="N158">
        <f t="shared" si="52"/>
        <v>0.14053333333333334</v>
      </c>
      <c r="O158">
        <f t="shared" si="53"/>
        <v>0.13263333333333333</v>
      </c>
      <c r="P158">
        <f t="shared" si="54"/>
        <v>0.12283333333333334</v>
      </c>
      <c r="Q158">
        <f t="shared" si="55"/>
        <v>0.12733333333333335</v>
      </c>
      <c r="R158">
        <f t="shared" si="56"/>
        <v>0.12263333333333333</v>
      </c>
      <c r="S158">
        <f t="shared" si="57"/>
        <v>0.15523333333333333</v>
      </c>
      <c r="U158" t="s">
        <v>1662</v>
      </c>
      <c r="V158">
        <f t="shared" si="58"/>
        <v>10.543198413033386</v>
      </c>
      <c r="W158">
        <f t="shared" si="59"/>
        <v>8.9541214704765135</v>
      </c>
      <c r="X158">
        <f t="shared" si="60"/>
        <v>8.8971426159625207</v>
      </c>
      <c r="Y158">
        <f t="shared" si="61"/>
        <v>8.3969948930063723</v>
      </c>
      <c r="Z158">
        <f t="shared" si="62"/>
        <v>7.776558477187355</v>
      </c>
      <c r="AA158">
        <f t="shared" si="63"/>
        <v>8.0614527497573132</v>
      </c>
      <c r="AB158">
        <f t="shared" si="64"/>
        <v>7.7638965095175791</v>
      </c>
      <c r="AC158">
        <f t="shared" si="65"/>
        <v>9.827797239691046</v>
      </c>
    </row>
    <row r="159" spans="1:29" x14ac:dyDescent="0.25">
      <c r="A159" t="s">
        <v>1663</v>
      </c>
      <c r="B159">
        <v>1.6488</v>
      </c>
      <c r="C159">
        <v>0.2374</v>
      </c>
      <c r="D159">
        <v>0.22259999999999999</v>
      </c>
      <c r="E159">
        <v>0.21679999999999999</v>
      </c>
      <c r="F159">
        <v>0.23910000000000001</v>
      </c>
      <c r="G159">
        <v>0.25380000000000003</v>
      </c>
      <c r="H159">
        <v>0.25609999999999999</v>
      </c>
      <c r="I159">
        <v>0.35039999999999999</v>
      </c>
      <c r="K159" t="s">
        <v>1663</v>
      </c>
      <c r="L159">
        <f t="shared" si="50"/>
        <v>1.5795333333333335</v>
      </c>
      <c r="M159">
        <f t="shared" si="51"/>
        <v>0.16813333333333336</v>
      </c>
      <c r="N159">
        <f t="shared" si="52"/>
        <v>0.15333333333333332</v>
      </c>
      <c r="O159">
        <f t="shared" si="53"/>
        <v>0.14753333333333335</v>
      </c>
      <c r="P159">
        <f t="shared" si="54"/>
        <v>0.16983333333333334</v>
      </c>
      <c r="Q159">
        <f t="shared" si="55"/>
        <v>0.18453333333333338</v>
      </c>
      <c r="R159">
        <f t="shared" si="56"/>
        <v>0.18683333333333335</v>
      </c>
      <c r="S159">
        <f t="shared" si="57"/>
        <v>0.28113333333333335</v>
      </c>
      <c r="U159" t="s">
        <v>1663</v>
      </c>
      <c r="V159">
        <f t="shared" si="58"/>
        <v>100</v>
      </c>
      <c r="W159">
        <f t="shared" si="59"/>
        <v>10.644494154391593</v>
      </c>
      <c r="X159">
        <f t="shared" si="60"/>
        <v>9.7075085468281745</v>
      </c>
      <c r="Y159">
        <f t="shared" si="61"/>
        <v>9.340311484404678</v>
      </c>
      <c r="Z159">
        <f t="shared" si="62"/>
        <v>10.752120879584687</v>
      </c>
      <c r="AA159">
        <f t="shared" si="63"/>
        <v>11.682775503313216</v>
      </c>
      <c r="AB159">
        <f t="shared" si="64"/>
        <v>11.828388131515638</v>
      </c>
      <c r="AC159">
        <f t="shared" si="65"/>
        <v>17.798505887814965</v>
      </c>
    </row>
    <row r="160" spans="1:29" x14ac:dyDescent="0.25">
      <c r="A160" t="s">
        <v>1664</v>
      </c>
      <c r="B160">
        <v>6.8199999999999997E-2</v>
      </c>
      <c r="C160">
        <v>6.9599999999999995E-2</v>
      </c>
      <c r="D160">
        <v>7.0000000000000007E-2</v>
      </c>
      <c r="E160">
        <v>1.6486000000000001</v>
      </c>
      <c r="F160">
        <f>AVERAGE(B160:D160)</f>
        <v>6.9266666666666657E-2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AVERAGE(V128,V141,V154)</f>
        <v>10.589605185922636</v>
      </c>
      <c r="C166">
        <f t="shared" ref="C166:I166" si="66">AVERAGE(W128,W141,W154)</f>
        <v>8.8339624285854441</v>
      </c>
      <c r="D166">
        <f t="shared" si="66"/>
        <v>8.237051225196554</v>
      </c>
      <c r="E166">
        <f t="shared" si="66"/>
        <v>8.3707839323225262</v>
      </c>
      <c r="F166">
        <f t="shared" si="66"/>
        <v>8.5792632860117042</v>
      </c>
      <c r="G166">
        <f t="shared" si="66"/>
        <v>8.6716655517833772</v>
      </c>
      <c r="H166">
        <f t="shared" si="66"/>
        <v>7.8826512818074805</v>
      </c>
      <c r="I166">
        <f t="shared" si="66"/>
        <v>10.176041343755628</v>
      </c>
      <c r="K166" t="s">
        <v>1658</v>
      </c>
      <c r="L166">
        <f>STDEV(V154,V141,V128)/SQRT(3)</f>
        <v>1.9670940127443604</v>
      </c>
      <c r="M166">
        <f t="shared" ref="M166:S166" si="67">STDEV(W154,W141,W128)/SQRT(3)</f>
        <v>1.3646153428536303</v>
      </c>
      <c r="N166">
        <f t="shared" si="67"/>
        <v>1.196669351938948</v>
      </c>
      <c r="O166">
        <f t="shared" si="67"/>
        <v>0.77406414316568228</v>
      </c>
      <c r="P166">
        <f t="shared" si="67"/>
        <v>1.1819869019813236</v>
      </c>
      <c r="Q166">
        <f t="shared" si="67"/>
        <v>1.2839806194786545</v>
      </c>
      <c r="R166">
        <f t="shared" si="67"/>
        <v>0.52525213622880984</v>
      </c>
      <c r="S166">
        <f t="shared" si="67"/>
        <v>1.1702238173990049</v>
      </c>
    </row>
    <row r="167" spans="1:19" x14ac:dyDescent="0.25">
      <c r="A167" t="s">
        <v>1659</v>
      </c>
      <c r="B167">
        <f t="shared" ref="B167:B171" si="68">AVERAGE(V129,V142,V155)</f>
        <v>13.065405256514159</v>
      </c>
      <c r="C167">
        <f t="shared" ref="C167:C171" si="69">AVERAGE(W129,W142,W155)</f>
        <v>9.8665795339814775</v>
      </c>
      <c r="D167">
        <f t="shared" ref="D167:D171" si="70">AVERAGE(X129,X142,X155)</f>
        <v>9.3249359113524992</v>
      </c>
      <c r="E167">
        <f t="shared" ref="E167:E171" si="71">AVERAGE(Y129,Y142,Y155)</f>
        <v>8.4077825800123289</v>
      </c>
      <c r="F167">
        <f t="shared" ref="F167:F171" si="72">AVERAGE(Z129,Z142,Z155)</f>
        <v>8.7913510482258381</v>
      </c>
      <c r="G167">
        <f t="shared" ref="G167:G171" si="73">AVERAGE(AA129,AA142,AA155)</f>
        <v>8.3018426726124552</v>
      </c>
      <c r="H167">
        <f t="shared" ref="H167:H171" si="74">AVERAGE(AB129,AB142,AB155)</f>
        <v>7.522278874471219</v>
      </c>
      <c r="I167">
        <f t="shared" ref="I167:I171" si="75">AVERAGE(AC129,AC142,AC155)</f>
        <v>9.9470352316520927</v>
      </c>
      <c r="K167" t="s">
        <v>1659</v>
      </c>
      <c r="L167">
        <f t="shared" ref="L167:L171" si="76">STDEV(V155,V142,V129)/SQRT(3)</f>
        <v>2.1904793480293243</v>
      </c>
      <c r="M167">
        <f t="shared" ref="M167:M171" si="77">STDEV(W155,W142,W129)/SQRT(3)</f>
        <v>1.399033928389374</v>
      </c>
      <c r="N167">
        <f t="shared" ref="N167:N171" si="78">STDEV(X155,X142,X129)/SQRT(3)</f>
        <v>1.1857124019341789</v>
      </c>
      <c r="O167">
        <f t="shared" ref="O167:O171" si="79">STDEV(Y155,Y142,Y129)/SQRT(3)</f>
        <v>1.0237244164079926</v>
      </c>
      <c r="P167">
        <f t="shared" ref="P167:P171" si="80">STDEV(Z155,Z142,Z129)/SQRT(3)</f>
        <v>1.7612808664619792</v>
      </c>
      <c r="Q167">
        <f t="shared" ref="Q167:Q171" si="81">STDEV(AA155,AA142,AA129)/SQRT(3)</f>
        <v>1.1403821906388152</v>
      </c>
      <c r="R167">
        <f t="shared" ref="R167:R171" si="82">STDEV(AB155,AB142,AB129)/SQRT(3)</f>
        <v>0.75403935040299563</v>
      </c>
      <c r="S167">
        <f t="shared" ref="S167:S171" si="83">STDEV(AC155,AC142,AC129)/SQRT(3)</f>
        <v>1.3633895487427559</v>
      </c>
    </row>
    <row r="168" spans="1:19" x14ac:dyDescent="0.25">
      <c r="A168" t="s">
        <v>1660</v>
      </c>
      <c r="B168">
        <f t="shared" si="68"/>
        <v>8.6473928638233257</v>
      </c>
      <c r="C168">
        <f t="shared" si="69"/>
        <v>8.0962642750965923</v>
      </c>
      <c r="D168">
        <f t="shared" si="70"/>
        <v>7.2916925597769096</v>
      </c>
      <c r="E168">
        <f t="shared" si="71"/>
        <v>7.4231111319913028</v>
      </c>
      <c r="F168">
        <f t="shared" si="72"/>
        <v>7.2119779285640346</v>
      </c>
      <c r="G168">
        <f t="shared" si="73"/>
        <v>7.66608722792623</v>
      </c>
      <c r="H168">
        <f t="shared" si="74"/>
        <v>7.9141984505286809</v>
      </c>
      <c r="I168">
        <f t="shared" si="75"/>
        <v>8.5113937044410886</v>
      </c>
      <c r="K168" t="s">
        <v>1660</v>
      </c>
      <c r="L168">
        <f t="shared" si="76"/>
        <v>1.4336664298354913</v>
      </c>
      <c r="M168">
        <f t="shared" si="77"/>
        <v>0.96648530374126707</v>
      </c>
      <c r="N168">
        <f t="shared" si="78"/>
        <v>0.50003628918336629</v>
      </c>
      <c r="O168">
        <f t="shared" si="79"/>
        <v>0.97217547385150493</v>
      </c>
      <c r="P168">
        <f t="shared" si="80"/>
        <v>1.2576262457676715</v>
      </c>
      <c r="Q168">
        <f t="shared" si="81"/>
        <v>0.86487562531512219</v>
      </c>
      <c r="R168">
        <f t="shared" si="82"/>
        <v>0.61026890768730724</v>
      </c>
      <c r="S168">
        <f t="shared" si="83"/>
        <v>0.98426659909574243</v>
      </c>
    </row>
    <row r="169" spans="1:19" x14ac:dyDescent="0.25">
      <c r="A169" t="s">
        <v>1661</v>
      </c>
      <c r="B169">
        <f t="shared" si="68"/>
        <v>9.2720137971393513</v>
      </c>
      <c r="C169">
        <f t="shared" si="69"/>
        <v>8.0698541717432182</v>
      </c>
      <c r="D169">
        <f t="shared" si="70"/>
        <v>7.9234849310968869</v>
      </c>
      <c r="E169">
        <f t="shared" si="71"/>
        <v>9.0073912133319016</v>
      </c>
      <c r="F169">
        <f t="shared" si="72"/>
        <v>7.7809415666439881</v>
      </c>
      <c r="G169">
        <f t="shared" si="73"/>
        <v>7.6135483204240728</v>
      </c>
      <c r="H169">
        <f t="shared" si="74"/>
        <v>7.1251812705871673</v>
      </c>
      <c r="I169">
        <f t="shared" si="75"/>
        <v>8.7300378687444677</v>
      </c>
      <c r="K169" t="s">
        <v>1661</v>
      </c>
      <c r="L169">
        <f t="shared" si="76"/>
        <v>1.8984938467335084</v>
      </c>
      <c r="M169">
        <f t="shared" si="77"/>
        <v>1.2401959291274456</v>
      </c>
      <c r="N169">
        <f t="shared" si="78"/>
        <v>0.8962512843166196</v>
      </c>
      <c r="O169">
        <f t="shared" si="79"/>
        <v>0.78212834043066648</v>
      </c>
      <c r="P169">
        <f t="shared" si="80"/>
        <v>1.204496002454269</v>
      </c>
      <c r="Q169">
        <f t="shared" si="81"/>
        <v>0.76765799977499183</v>
      </c>
      <c r="R169">
        <f t="shared" si="82"/>
        <v>0.37339025532183473</v>
      </c>
      <c r="S169">
        <f t="shared" si="83"/>
        <v>0.67038840276374845</v>
      </c>
    </row>
    <row r="170" spans="1:19" x14ac:dyDescent="0.25">
      <c r="A170" t="s">
        <v>1662</v>
      </c>
      <c r="B170">
        <f t="shared" si="68"/>
        <v>8.0611475795161009</v>
      </c>
      <c r="C170">
        <f t="shared" si="69"/>
        <v>7.3251890588657878</v>
      </c>
      <c r="D170">
        <f t="shared" si="70"/>
        <v>7.1319801528004545</v>
      </c>
      <c r="E170">
        <f t="shared" si="71"/>
        <v>6.773347447056854</v>
      </c>
      <c r="F170">
        <f t="shared" si="72"/>
        <v>6.4673010564542386</v>
      </c>
      <c r="G170">
        <f t="shared" si="73"/>
        <v>6.7000530677030907</v>
      </c>
      <c r="H170">
        <f t="shared" si="74"/>
        <v>6.4910462877784125</v>
      </c>
      <c r="I170">
        <f t="shared" si="75"/>
        <v>8.2467969691849614</v>
      </c>
      <c r="K170" t="s">
        <v>1662</v>
      </c>
      <c r="L170">
        <f t="shared" si="76"/>
        <v>1.337387404829705</v>
      </c>
      <c r="M170">
        <f t="shared" si="77"/>
        <v>0.84521964031399144</v>
      </c>
      <c r="N170">
        <f t="shared" si="78"/>
        <v>0.88304088665721625</v>
      </c>
      <c r="O170">
        <f t="shared" si="79"/>
        <v>0.81700150212388345</v>
      </c>
      <c r="P170">
        <f t="shared" si="80"/>
        <v>0.68073942981102686</v>
      </c>
      <c r="Q170">
        <f t="shared" si="81"/>
        <v>0.74426319727387058</v>
      </c>
      <c r="R170">
        <f t="shared" si="82"/>
        <v>0.66888781662938523</v>
      </c>
      <c r="S170">
        <f t="shared" si="83"/>
        <v>0.83100550847330135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8.7518164781845993</v>
      </c>
      <c r="D171">
        <f t="shared" si="70"/>
        <v>8.1642491921358609</v>
      </c>
      <c r="E171">
        <f t="shared" si="71"/>
        <v>7.9516355801848642</v>
      </c>
      <c r="F171">
        <f t="shared" si="72"/>
        <v>8.7928724775775819</v>
      </c>
      <c r="G171">
        <f t="shared" si="73"/>
        <v>9.9803289403166549</v>
      </c>
      <c r="H171">
        <f t="shared" si="74"/>
        <v>8.889747142277642</v>
      </c>
      <c r="I171">
        <f t="shared" si="75"/>
        <v>11.703402995997271</v>
      </c>
      <c r="K171" t="s">
        <v>1663</v>
      </c>
      <c r="L171">
        <f t="shared" si="76"/>
        <v>0</v>
      </c>
      <c r="M171">
        <f t="shared" si="77"/>
        <v>1.0790136023273731</v>
      </c>
      <c r="N171">
        <f t="shared" si="78"/>
        <v>0.77978171681146691</v>
      </c>
      <c r="O171">
        <f t="shared" si="79"/>
        <v>0.70913254859721342</v>
      </c>
      <c r="P171">
        <f t="shared" si="80"/>
        <v>1.0088689503084411</v>
      </c>
      <c r="Q171">
        <f t="shared" si="81"/>
        <v>1.5253271317322226</v>
      </c>
      <c r="R171">
        <f t="shared" si="82"/>
        <v>1.4729572323668172</v>
      </c>
      <c r="S171">
        <f t="shared" si="83"/>
        <v>3.0536626336012929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1393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1537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151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156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161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166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1913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41984</v>
      </c>
      <c r="C192">
        <v>36955</v>
      </c>
      <c r="D192">
        <v>46295</v>
      </c>
      <c r="E192">
        <v>36549</v>
      </c>
      <c r="F192">
        <v>33534</v>
      </c>
      <c r="G192">
        <v>33453</v>
      </c>
      <c r="H192">
        <v>41345</v>
      </c>
      <c r="I192">
        <v>35615</v>
      </c>
      <c r="K192" t="s">
        <v>1658</v>
      </c>
      <c r="L192">
        <f>B192-$E$198</f>
        <v>34717.666666666664</v>
      </c>
      <c r="M192">
        <f t="shared" ref="M192:S192" si="84">C192-$E$198</f>
        <v>29688.666666666668</v>
      </c>
      <c r="N192">
        <f t="shared" si="84"/>
        <v>39028.666666666664</v>
      </c>
      <c r="O192">
        <f t="shared" si="84"/>
        <v>29282.666666666668</v>
      </c>
      <c r="P192">
        <f t="shared" si="84"/>
        <v>26267.666666666668</v>
      </c>
      <c r="Q192">
        <f t="shared" si="84"/>
        <v>26186.666666666668</v>
      </c>
      <c r="R192">
        <f t="shared" si="84"/>
        <v>34078.666666666664</v>
      </c>
      <c r="S192">
        <f t="shared" si="84"/>
        <v>28348.666666666668</v>
      </c>
      <c r="U192" t="s">
        <v>1658</v>
      </c>
      <c r="V192">
        <f>L192/$O$198*100</f>
        <v>104.07702377264596</v>
      </c>
      <c r="W192">
        <f t="shared" ref="W192:AC192" si="85">M192/$O$198*100</f>
        <v>89.001029248648507</v>
      </c>
      <c r="X192">
        <f t="shared" si="85"/>
        <v>117.00058956961419</v>
      </c>
      <c r="Y192">
        <f t="shared" si="85"/>
        <v>87.783917740049773</v>
      </c>
      <c r="Z192">
        <f t="shared" si="85"/>
        <v>78.745515773485366</v>
      </c>
      <c r="AA192">
        <f t="shared" si="85"/>
        <v>78.502693034085127</v>
      </c>
      <c r="AB192">
        <f t="shared" si="85"/>
        <v>102.16142216182187</v>
      </c>
      <c r="AC192">
        <f t="shared" si="85"/>
        <v>84.983961707953199</v>
      </c>
    </row>
    <row r="193" spans="1:29" x14ac:dyDescent="0.25">
      <c r="A193" t="s">
        <v>1659</v>
      </c>
      <c r="B193">
        <v>37456</v>
      </c>
      <c r="C193">
        <v>38272</v>
      </c>
      <c r="D193">
        <v>39674</v>
      </c>
      <c r="E193">
        <v>42936</v>
      </c>
      <c r="F193">
        <v>30988</v>
      </c>
      <c r="G193">
        <v>33218</v>
      </c>
      <c r="H193">
        <v>41637</v>
      </c>
      <c r="I193">
        <v>39901</v>
      </c>
      <c r="K193" t="s">
        <v>1659</v>
      </c>
      <c r="L193">
        <f t="shared" ref="L193:L197" si="86">B193-$E$198</f>
        <v>30189.666666666668</v>
      </c>
      <c r="M193">
        <f t="shared" ref="M193:M197" si="87">C193-$E$198</f>
        <v>31005.666666666668</v>
      </c>
      <c r="N193">
        <f t="shared" ref="N193:N197" si="88">D193-$E$198</f>
        <v>32407.666666666668</v>
      </c>
      <c r="O193">
        <f t="shared" ref="O193:O197" si="89">E193-$E$198</f>
        <v>35669.666666666664</v>
      </c>
      <c r="P193">
        <f t="shared" ref="P193:P197" si="90">F193-$E$198</f>
        <v>23721.666666666668</v>
      </c>
      <c r="Q193">
        <f t="shared" ref="Q193:Q197" si="91">G193-$E$198</f>
        <v>25951.666666666668</v>
      </c>
      <c r="R193">
        <f t="shared" ref="R193:R197" si="92">H193-$E$198</f>
        <v>34370.666666666664</v>
      </c>
      <c r="S193">
        <f t="shared" ref="S193:S197" si="93">I193-$E$198</f>
        <v>32634.666666666668</v>
      </c>
      <c r="U193" t="s">
        <v>1659</v>
      </c>
      <c r="V193">
        <f t="shared" ref="V193:V197" si="94">L193/$O$198*100</f>
        <v>90.50293285901293</v>
      </c>
      <c r="W193">
        <f t="shared" ref="W193:W197" si="95">M193/$O$198*100</f>
        <v>92.949147122600522</v>
      </c>
      <c r="X193">
        <f t="shared" ref="X193:X197" si="96">N193/$O$198*100</f>
        <v>97.1520789823429</v>
      </c>
      <c r="Y193">
        <f t="shared" ref="Y193:Y197" si="97">O193/$O$198*100</f>
        <v>106.93094041349815</v>
      </c>
      <c r="Z193">
        <f t="shared" ref="Z193:Z197" si="98">P193/$O$198*100</f>
        <v>71.113087446164315</v>
      </c>
      <c r="AA193">
        <f t="shared" ref="AA193:AA197" si="99">Q193/$O$198*100</f>
        <v>77.798207308664686</v>
      </c>
      <c r="AB193">
        <f t="shared" ref="AB193:AB197" si="100">R193/$O$198*100</f>
        <v>103.03678314830174</v>
      </c>
      <c r="AC193">
        <f t="shared" ref="AC193:AC197" si="101">S193/$O$198*100</f>
        <v>97.832582214983077</v>
      </c>
    </row>
    <row r="194" spans="1:29" x14ac:dyDescent="0.25">
      <c r="A194" t="s">
        <v>1660</v>
      </c>
      <c r="B194">
        <v>42432</v>
      </c>
      <c r="C194">
        <v>33997</v>
      </c>
      <c r="D194">
        <v>36300</v>
      </c>
      <c r="E194">
        <v>39726</v>
      </c>
      <c r="F194">
        <v>42695</v>
      </c>
      <c r="G194">
        <v>33822</v>
      </c>
      <c r="H194">
        <v>43225</v>
      </c>
      <c r="I194">
        <v>39486</v>
      </c>
      <c r="K194" t="s">
        <v>1660</v>
      </c>
      <c r="L194">
        <f t="shared" si="86"/>
        <v>35165.666666666664</v>
      </c>
      <c r="M194">
        <f t="shared" si="87"/>
        <v>26730.666666666668</v>
      </c>
      <c r="N194">
        <f t="shared" si="88"/>
        <v>29033.666666666668</v>
      </c>
      <c r="O194">
        <f t="shared" si="89"/>
        <v>32459.666666666668</v>
      </c>
      <c r="P194">
        <f t="shared" si="90"/>
        <v>35428.666666666664</v>
      </c>
      <c r="Q194">
        <f t="shared" si="91"/>
        <v>26555.666666666668</v>
      </c>
      <c r="R194">
        <f t="shared" si="92"/>
        <v>35958.666666666664</v>
      </c>
      <c r="S194">
        <f t="shared" si="93"/>
        <v>32219.666666666668</v>
      </c>
      <c r="U194" t="s">
        <v>1660</v>
      </c>
      <c r="V194">
        <f t="shared" si="94"/>
        <v>105.42004336834113</v>
      </c>
      <c r="W194">
        <f t="shared" si="95"/>
        <v>80.133502543143521</v>
      </c>
      <c r="X194">
        <f t="shared" si="96"/>
        <v>87.037462652263855</v>
      </c>
      <c r="Y194">
        <f t="shared" si="97"/>
        <v>97.307965185414659</v>
      </c>
      <c r="Z194">
        <f t="shared" si="98"/>
        <v>106.20846781849249</v>
      </c>
      <c r="AA194">
        <f t="shared" si="99"/>
        <v>79.608885513575103</v>
      </c>
      <c r="AB194">
        <f t="shared" si="100"/>
        <v>107.79730796518541</v>
      </c>
      <c r="AC194">
        <f t="shared" si="101"/>
        <v>96.588490402006542</v>
      </c>
    </row>
    <row r="195" spans="1:29" x14ac:dyDescent="0.25">
      <c r="A195" t="s">
        <v>1661</v>
      </c>
      <c r="B195">
        <v>30647</v>
      </c>
      <c r="C195">
        <v>31859</v>
      </c>
      <c r="D195">
        <v>38886</v>
      </c>
      <c r="E195">
        <v>39858</v>
      </c>
      <c r="F195">
        <v>36325</v>
      </c>
      <c r="G195">
        <v>29507</v>
      </c>
      <c r="H195">
        <v>37939</v>
      </c>
      <c r="I195">
        <v>39365</v>
      </c>
      <c r="K195" t="s">
        <v>1661</v>
      </c>
      <c r="L195">
        <f t="shared" si="86"/>
        <v>23380.666666666668</v>
      </c>
      <c r="M195">
        <f t="shared" si="87"/>
        <v>24592.666666666668</v>
      </c>
      <c r="N195">
        <f t="shared" si="88"/>
        <v>31619.666666666668</v>
      </c>
      <c r="O195">
        <f t="shared" si="89"/>
        <v>32591.666666666668</v>
      </c>
      <c r="P195">
        <f t="shared" si="90"/>
        <v>29058.666666666668</v>
      </c>
      <c r="Q195">
        <f t="shared" si="91"/>
        <v>22240.666666666668</v>
      </c>
      <c r="R195">
        <f t="shared" si="92"/>
        <v>30672.666666666668</v>
      </c>
      <c r="S195">
        <f t="shared" si="93"/>
        <v>32098.666666666668</v>
      </c>
      <c r="U195" t="s">
        <v>1661</v>
      </c>
      <c r="V195">
        <f t="shared" si="94"/>
        <v>70.09083369140528</v>
      </c>
      <c r="W195">
        <f t="shared" si="95"/>
        <v>73.724181347616252</v>
      </c>
      <c r="X195">
        <f t="shared" si="96"/>
        <v>94.789803443486264</v>
      </c>
      <c r="Y195">
        <f t="shared" si="97"/>
        <v>97.703676316289119</v>
      </c>
      <c r="Z195">
        <f t="shared" si="98"/>
        <v>87.112407942202196</v>
      </c>
      <c r="AA195">
        <f t="shared" si="99"/>
        <v>66.673328470216759</v>
      </c>
      <c r="AB195">
        <f t="shared" si="100"/>
        <v>91.950875860621764</v>
      </c>
      <c r="AC195">
        <f t="shared" si="101"/>
        <v>96.22575519870496</v>
      </c>
    </row>
    <row r="196" spans="1:29" x14ac:dyDescent="0.25">
      <c r="A196" t="s">
        <v>1662</v>
      </c>
      <c r="B196">
        <v>33563</v>
      </c>
      <c r="C196">
        <v>38089</v>
      </c>
      <c r="D196">
        <v>38734</v>
      </c>
      <c r="E196">
        <v>39928</v>
      </c>
      <c r="F196">
        <v>41385</v>
      </c>
      <c r="G196">
        <v>35582</v>
      </c>
      <c r="H196">
        <v>43520</v>
      </c>
      <c r="I196">
        <v>38821</v>
      </c>
      <c r="K196" t="s">
        <v>1662</v>
      </c>
      <c r="L196">
        <f t="shared" si="86"/>
        <v>26296.666666666668</v>
      </c>
      <c r="M196">
        <f t="shared" si="87"/>
        <v>30822.666666666668</v>
      </c>
      <c r="N196">
        <f t="shared" si="88"/>
        <v>31467.666666666668</v>
      </c>
      <c r="O196">
        <f t="shared" si="89"/>
        <v>32661.666666666668</v>
      </c>
      <c r="P196">
        <f t="shared" si="90"/>
        <v>34118.666666666664</v>
      </c>
      <c r="Q196">
        <f t="shared" si="91"/>
        <v>28315.666666666668</v>
      </c>
      <c r="R196">
        <f t="shared" si="92"/>
        <v>36253.666666666664</v>
      </c>
      <c r="S196">
        <f t="shared" si="93"/>
        <v>31554.666666666668</v>
      </c>
      <c r="U196" t="s">
        <v>1662</v>
      </c>
      <c r="V196">
        <f t="shared" si="94"/>
        <v>78.832452309813846</v>
      </c>
      <c r="W196">
        <f t="shared" si="95"/>
        <v>92.400547600251826</v>
      </c>
      <c r="X196">
        <f t="shared" si="96"/>
        <v>94.334136080661125</v>
      </c>
      <c r="Y196">
        <f t="shared" si="97"/>
        <v>97.913523128116481</v>
      </c>
      <c r="Z196">
        <f t="shared" si="98"/>
        <v>102.28133462572322</v>
      </c>
      <c r="AA196">
        <f t="shared" si="99"/>
        <v>84.88503392523458</v>
      </c>
      <c r="AB196">
        <f t="shared" si="100"/>
        <v>108.68166238645789</v>
      </c>
      <c r="AC196">
        <f t="shared" si="101"/>
        <v>94.594945689646565</v>
      </c>
    </row>
    <row r="197" spans="1:29" x14ac:dyDescent="0.25">
      <c r="A197" t="s">
        <v>1663</v>
      </c>
      <c r="B197">
        <v>7801</v>
      </c>
      <c r="C197">
        <v>33552</v>
      </c>
      <c r="D197">
        <v>37755</v>
      </c>
      <c r="E197">
        <v>37575</v>
      </c>
      <c r="F197">
        <v>33260</v>
      </c>
      <c r="G197">
        <v>39316</v>
      </c>
      <c r="H197">
        <v>41912</v>
      </c>
      <c r="I197">
        <v>36962</v>
      </c>
      <c r="K197" t="s">
        <v>1663</v>
      </c>
      <c r="L197">
        <f t="shared" si="86"/>
        <v>534.66666666666697</v>
      </c>
      <c r="M197">
        <f t="shared" si="87"/>
        <v>26285.666666666668</v>
      </c>
      <c r="N197">
        <f t="shared" si="88"/>
        <v>30488.666666666668</v>
      </c>
      <c r="O197">
        <f t="shared" si="89"/>
        <v>30308.666666666668</v>
      </c>
      <c r="P197">
        <f t="shared" si="90"/>
        <v>25993.666666666668</v>
      </c>
      <c r="Q197">
        <f t="shared" si="91"/>
        <v>32049.666666666668</v>
      </c>
      <c r="R197">
        <f t="shared" si="92"/>
        <v>34645.666666666664</v>
      </c>
      <c r="S197">
        <f t="shared" si="93"/>
        <v>29695.666666666668</v>
      </c>
      <c r="U197" t="s">
        <v>1663</v>
      </c>
      <c r="V197">
        <f t="shared" si="94"/>
        <v>1.602829934148073</v>
      </c>
      <c r="W197">
        <f t="shared" si="95"/>
        <v>78.799476382240968</v>
      </c>
      <c r="X197">
        <f t="shared" si="96"/>
        <v>91.399278526675545</v>
      </c>
      <c r="Y197">
        <f t="shared" si="97"/>
        <v>90.85967243911945</v>
      </c>
      <c r="Z197">
        <f t="shared" si="98"/>
        <v>77.924115395761106</v>
      </c>
      <c r="AA197">
        <f t="shared" si="99"/>
        <v>96.078862430425801</v>
      </c>
      <c r="AB197">
        <f t="shared" si="100"/>
        <v>103.86118133762355</v>
      </c>
      <c r="AC197">
        <f t="shared" si="101"/>
        <v>89.022013929831232</v>
      </c>
    </row>
    <row r="198" spans="1:29" x14ac:dyDescent="0.25">
      <c r="A198" t="s">
        <v>1664</v>
      </c>
      <c r="B198">
        <v>7209</v>
      </c>
      <c r="C198">
        <v>7288</v>
      </c>
      <c r="D198">
        <v>7302</v>
      </c>
      <c r="E198">
        <f>AVERAGE(B198:D198)</f>
        <v>7266.333333333333</v>
      </c>
      <c r="O198">
        <f>AVERAGE(L192:L194)</f>
        <v>33357.666666666664</v>
      </c>
    </row>
    <row r="199" spans="1:29" x14ac:dyDescent="0.25">
      <c r="A199" t="s">
        <v>1665</v>
      </c>
    </row>
    <row r="202" spans="1:29" x14ac:dyDescent="0.25">
      <c r="A202" s="7" t="s">
        <v>1914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44374</v>
      </c>
      <c r="C205">
        <v>44990</v>
      </c>
      <c r="D205">
        <v>39129</v>
      </c>
      <c r="E205">
        <v>42741</v>
      </c>
      <c r="F205">
        <v>44428</v>
      </c>
      <c r="G205">
        <v>44204</v>
      </c>
      <c r="H205">
        <v>42795</v>
      </c>
      <c r="I205">
        <v>44002</v>
      </c>
      <c r="K205" t="s">
        <v>1658</v>
      </c>
      <c r="L205">
        <f>B205-$E$211</f>
        <v>37295.666666666664</v>
      </c>
      <c r="M205">
        <f t="shared" ref="M205:S205" si="102">C205-$E$211</f>
        <v>37911.666666666664</v>
      </c>
      <c r="N205">
        <f t="shared" si="102"/>
        <v>32050.666666666668</v>
      </c>
      <c r="O205">
        <f t="shared" si="102"/>
        <v>35662.666666666664</v>
      </c>
      <c r="P205">
        <f t="shared" si="102"/>
        <v>37349.666666666664</v>
      </c>
      <c r="Q205">
        <f t="shared" si="102"/>
        <v>37125.666666666664</v>
      </c>
      <c r="R205">
        <f t="shared" si="102"/>
        <v>35716.666666666664</v>
      </c>
      <c r="S205">
        <f t="shared" si="102"/>
        <v>36923.666666666664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43875</v>
      </c>
      <c r="C206">
        <v>46634</v>
      </c>
      <c r="D206">
        <v>41580</v>
      </c>
      <c r="E206">
        <v>41867</v>
      </c>
      <c r="F206">
        <v>44353</v>
      </c>
      <c r="G206">
        <v>45995</v>
      </c>
      <c r="H206">
        <v>44692</v>
      </c>
      <c r="I206">
        <v>43976</v>
      </c>
      <c r="K206" t="s">
        <v>1659</v>
      </c>
      <c r="L206">
        <f t="shared" ref="L206:L210" si="103">B206-$E$211</f>
        <v>36796.666666666664</v>
      </c>
      <c r="M206">
        <f t="shared" ref="M206:M210" si="104">C206-$E$211</f>
        <v>39555.666666666664</v>
      </c>
      <c r="N206">
        <f t="shared" ref="N206:N210" si="105">D206-$E$211</f>
        <v>34501.666666666664</v>
      </c>
      <c r="O206">
        <f t="shared" ref="O206:O210" si="106">E206-$E$211</f>
        <v>34788.666666666664</v>
      </c>
      <c r="P206">
        <f t="shared" ref="P206:P210" si="107">F206-$E$211</f>
        <v>37274.666666666664</v>
      </c>
      <c r="Q206">
        <f t="shared" ref="Q206:Q210" si="108">G206-$E$211</f>
        <v>38916.666666666664</v>
      </c>
      <c r="R206">
        <f t="shared" ref="R206:R210" si="109">H206-$E$211</f>
        <v>37613.666666666664</v>
      </c>
      <c r="S206">
        <f t="shared" ref="S206:S210" si="110">I206-$E$211</f>
        <v>36897.666666666664</v>
      </c>
      <c r="U206" t="s">
        <v>1658</v>
      </c>
      <c r="V206">
        <f>L205/$O$211*100</f>
        <v>104.31770716789737</v>
      </c>
      <c r="W206">
        <f t="shared" ref="W206:AC206" si="111">M205/$O$211*100</f>
        <v>106.04068770045498</v>
      </c>
      <c r="X206">
        <f t="shared" si="111"/>
        <v>89.647199224285828</v>
      </c>
      <c r="Y206">
        <f t="shared" si="111"/>
        <v>99.750130528828223</v>
      </c>
      <c r="Z206">
        <f t="shared" si="111"/>
        <v>104.46874766912806</v>
      </c>
      <c r="AA206">
        <f t="shared" si="111"/>
        <v>103.84220929365256</v>
      </c>
      <c r="AB206">
        <f t="shared" si="111"/>
        <v>99.901171030058919</v>
      </c>
      <c r="AC206">
        <f t="shared" si="111"/>
        <v>103.27720593719698</v>
      </c>
    </row>
    <row r="207" spans="1:29" x14ac:dyDescent="0.25">
      <c r="A207" t="s">
        <v>1660</v>
      </c>
      <c r="B207">
        <v>40242</v>
      </c>
      <c r="C207">
        <v>34494</v>
      </c>
      <c r="D207">
        <v>43543</v>
      </c>
      <c r="E207">
        <v>42642</v>
      </c>
      <c r="F207">
        <v>43398</v>
      </c>
      <c r="G207">
        <v>43355</v>
      </c>
      <c r="H207">
        <v>42068</v>
      </c>
      <c r="I207">
        <v>43115</v>
      </c>
      <c r="K207" t="s">
        <v>1660</v>
      </c>
      <c r="L207">
        <f t="shared" si="103"/>
        <v>33163.666666666664</v>
      </c>
      <c r="M207">
        <f t="shared" si="104"/>
        <v>27415.666666666668</v>
      </c>
      <c r="N207">
        <f t="shared" si="105"/>
        <v>36464.666666666664</v>
      </c>
      <c r="O207">
        <f t="shared" si="106"/>
        <v>35563.666666666664</v>
      </c>
      <c r="P207">
        <f t="shared" si="107"/>
        <v>36319.666666666664</v>
      </c>
      <c r="Q207">
        <f t="shared" si="108"/>
        <v>36276.666666666664</v>
      </c>
      <c r="R207">
        <f t="shared" si="109"/>
        <v>34989.666666666664</v>
      </c>
      <c r="S207">
        <f t="shared" si="110"/>
        <v>36036.666666666664</v>
      </c>
      <c r="U207" t="s">
        <v>1659</v>
      </c>
      <c r="V207">
        <f t="shared" ref="V207:V211" si="112">L206/$O$211*100</f>
        <v>102.92198105467291</v>
      </c>
      <c r="W207">
        <f t="shared" ref="W207:W211" si="113">M206/$O$211*100</f>
        <v>110.63903184903407</v>
      </c>
      <c r="X207">
        <f t="shared" ref="X207:X211" si="114">N206/$O$211*100</f>
        <v>96.502759752368164</v>
      </c>
      <c r="Y207">
        <f t="shared" ref="Y207:Y211" si="115">O206/$O$211*100</f>
        <v>97.305512045946145</v>
      </c>
      <c r="Z207">
        <f t="shared" ref="Z207:Z211" si="116">P206/$O$211*100</f>
        <v>104.25896919519653</v>
      </c>
      <c r="AA207">
        <f t="shared" ref="AA207:AA211" si="117">Q206/$O$211*100</f>
        <v>108.85171925113745</v>
      </c>
      <c r="AB207">
        <f t="shared" ref="AB207:AB211" si="118">R206/$O$211*100</f>
        <v>105.20716789736704</v>
      </c>
      <c r="AC207">
        <f t="shared" ref="AC207:AC211" si="119">S206/$O$211*100</f>
        <v>103.20448273290073</v>
      </c>
    </row>
    <row r="208" spans="1:29" x14ac:dyDescent="0.25">
      <c r="A208" t="s">
        <v>1661</v>
      </c>
      <c r="B208">
        <v>44281</v>
      </c>
      <c r="C208">
        <v>38604</v>
      </c>
      <c r="D208">
        <v>43513</v>
      </c>
      <c r="E208">
        <v>43734</v>
      </c>
      <c r="F208">
        <v>43516</v>
      </c>
      <c r="G208">
        <v>44107</v>
      </c>
      <c r="H208">
        <v>44333</v>
      </c>
      <c r="I208">
        <v>42679</v>
      </c>
      <c r="K208" t="s">
        <v>1661</v>
      </c>
      <c r="L208">
        <f t="shared" si="103"/>
        <v>37202.666666666664</v>
      </c>
      <c r="M208">
        <f t="shared" si="104"/>
        <v>31525.666666666668</v>
      </c>
      <c r="N208">
        <f t="shared" si="105"/>
        <v>36434.666666666664</v>
      </c>
      <c r="O208">
        <f t="shared" si="106"/>
        <v>36655.666666666664</v>
      </c>
      <c r="P208">
        <f t="shared" si="107"/>
        <v>36437.666666666664</v>
      </c>
      <c r="Q208">
        <f t="shared" si="108"/>
        <v>37028.666666666664</v>
      </c>
      <c r="R208">
        <f t="shared" si="109"/>
        <v>37254.666666666664</v>
      </c>
      <c r="S208">
        <f t="shared" si="110"/>
        <v>35600.666666666664</v>
      </c>
      <c r="U208" t="s">
        <v>1660</v>
      </c>
      <c r="V208">
        <f t="shared" si="112"/>
        <v>92.760311777429692</v>
      </c>
      <c r="W208">
        <f t="shared" si="113"/>
        <v>76.682889535317372</v>
      </c>
      <c r="X208">
        <f t="shared" si="114"/>
        <v>101.99336167673603</v>
      </c>
      <c r="Y208">
        <f t="shared" si="115"/>
        <v>99.473222943238611</v>
      </c>
      <c r="Z208">
        <f t="shared" si="116"/>
        <v>101.5877899604684</v>
      </c>
      <c r="AA208">
        <f t="shared" si="117"/>
        <v>101.46751696874767</v>
      </c>
      <c r="AB208">
        <f t="shared" si="118"/>
        <v>97.867718356082634</v>
      </c>
      <c r="AC208">
        <f t="shared" si="119"/>
        <v>100.79622585216677</v>
      </c>
    </row>
    <row r="209" spans="1:29" x14ac:dyDescent="0.25">
      <c r="A209" t="s">
        <v>1662</v>
      </c>
      <c r="B209">
        <v>45894</v>
      </c>
      <c r="C209">
        <v>45159</v>
      </c>
      <c r="D209">
        <v>42964</v>
      </c>
      <c r="E209">
        <v>42998</v>
      </c>
      <c r="F209">
        <v>42215</v>
      </c>
      <c r="G209">
        <v>42658</v>
      </c>
      <c r="H209">
        <v>43701</v>
      </c>
      <c r="I209">
        <v>44853</v>
      </c>
      <c r="K209" t="s">
        <v>1662</v>
      </c>
      <c r="L209">
        <f t="shared" si="103"/>
        <v>38815.666666666664</v>
      </c>
      <c r="M209">
        <f t="shared" si="104"/>
        <v>38080.666666666664</v>
      </c>
      <c r="N209">
        <f t="shared" si="105"/>
        <v>35885.666666666664</v>
      </c>
      <c r="O209">
        <f t="shared" si="106"/>
        <v>35919.666666666664</v>
      </c>
      <c r="P209">
        <f t="shared" si="107"/>
        <v>35136.666666666664</v>
      </c>
      <c r="Q209">
        <f t="shared" si="108"/>
        <v>35579.666666666664</v>
      </c>
      <c r="R209">
        <f t="shared" si="109"/>
        <v>36622.666666666664</v>
      </c>
      <c r="S209">
        <f t="shared" si="110"/>
        <v>37774.666666666664</v>
      </c>
      <c r="U209" t="s">
        <v>1661</v>
      </c>
      <c r="V209">
        <f t="shared" si="112"/>
        <v>104.05758186022227</v>
      </c>
      <c r="W209">
        <f t="shared" si="113"/>
        <v>88.178749906765134</v>
      </c>
      <c r="X209">
        <f t="shared" si="114"/>
        <v>101.90945028716341</v>
      </c>
      <c r="Y209">
        <f t="shared" si="115"/>
        <v>102.52759752368166</v>
      </c>
      <c r="Z209">
        <f t="shared" si="116"/>
        <v>101.91784142612067</v>
      </c>
      <c r="AA209">
        <f t="shared" si="117"/>
        <v>103.57089580070111</v>
      </c>
      <c r="AB209">
        <f t="shared" si="118"/>
        <v>104.2030282688148</v>
      </c>
      <c r="AC209">
        <f t="shared" si="119"/>
        <v>99.57671365704482</v>
      </c>
    </row>
    <row r="210" spans="1:29" x14ac:dyDescent="0.25">
      <c r="A210" t="s">
        <v>1663</v>
      </c>
      <c r="B210">
        <v>7967</v>
      </c>
      <c r="C210">
        <v>35310</v>
      </c>
      <c r="D210">
        <v>45463</v>
      </c>
      <c r="E210">
        <v>41122</v>
      </c>
      <c r="F210">
        <v>37201</v>
      </c>
      <c r="G210">
        <v>39118</v>
      </c>
      <c r="H210">
        <v>42878</v>
      </c>
      <c r="I210">
        <v>45540</v>
      </c>
      <c r="K210" t="s">
        <v>1663</v>
      </c>
      <c r="L210">
        <f t="shared" si="103"/>
        <v>888.66666666666697</v>
      </c>
      <c r="M210">
        <f t="shared" si="104"/>
        <v>28231.666666666668</v>
      </c>
      <c r="N210">
        <f t="shared" si="105"/>
        <v>38384.666666666664</v>
      </c>
      <c r="O210">
        <f t="shared" si="106"/>
        <v>34043.666666666664</v>
      </c>
      <c r="P210">
        <f t="shared" si="107"/>
        <v>30122.666666666668</v>
      </c>
      <c r="Q210">
        <f t="shared" si="108"/>
        <v>32039.666666666668</v>
      </c>
      <c r="R210">
        <f t="shared" si="109"/>
        <v>35799.666666666664</v>
      </c>
      <c r="S210">
        <f t="shared" si="110"/>
        <v>38461.666666666664</v>
      </c>
      <c r="U210" t="s">
        <v>1662</v>
      </c>
      <c r="V210">
        <f t="shared" si="112"/>
        <v>108.56921757290966</v>
      </c>
      <c r="W210">
        <f t="shared" si="113"/>
        <v>106.51338852838069</v>
      </c>
      <c r="X210">
        <f t="shared" si="114"/>
        <v>100.37387185798462</v>
      </c>
      <c r="Y210">
        <f t="shared" si="115"/>
        <v>100.4689714328336</v>
      </c>
      <c r="Z210">
        <f t="shared" si="116"/>
        <v>98.27888416498844</v>
      </c>
      <c r="AA210">
        <f t="shared" si="117"/>
        <v>99.517975684343995</v>
      </c>
      <c r="AB210">
        <f t="shared" si="118"/>
        <v>102.43529499515178</v>
      </c>
      <c r="AC210">
        <f t="shared" si="119"/>
        <v>105.65749235474004</v>
      </c>
    </row>
    <row r="211" spans="1:29" x14ac:dyDescent="0.25">
      <c r="A211" t="s">
        <v>1664</v>
      </c>
      <c r="B211">
        <v>7158</v>
      </c>
      <c r="C211">
        <v>6935</v>
      </c>
      <c r="D211">
        <v>7142</v>
      </c>
      <c r="E211">
        <f>AVERAGE(B211:D211)</f>
        <v>7078.333333333333</v>
      </c>
      <c r="O211">
        <f>AVERAGE(L205:L207)</f>
        <v>35752</v>
      </c>
      <c r="U211" t="s">
        <v>1663</v>
      </c>
      <c r="V211">
        <f t="shared" si="112"/>
        <v>2.4856418288953539</v>
      </c>
      <c r="W211">
        <f t="shared" si="113"/>
        <v>78.9652793316924</v>
      </c>
      <c r="X211">
        <f t="shared" si="114"/>
        <v>107.36369060938316</v>
      </c>
      <c r="Y211">
        <f t="shared" si="115"/>
        <v>95.221712538226285</v>
      </c>
      <c r="Z211">
        <f t="shared" si="116"/>
        <v>84.254493921086009</v>
      </c>
      <c r="AA211">
        <f t="shared" si="117"/>
        <v>89.616431714775871</v>
      </c>
      <c r="AB211">
        <f t="shared" si="118"/>
        <v>100.13332587454313</v>
      </c>
      <c r="AC211">
        <f t="shared" si="119"/>
        <v>107.57906317595285</v>
      </c>
    </row>
    <row r="212" spans="1:29" x14ac:dyDescent="0.25">
      <c r="A212" t="s">
        <v>1665</v>
      </c>
    </row>
    <row r="215" spans="1:29" x14ac:dyDescent="0.25">
      <c r="A215" s="7" t="s">
        <v>1915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40305</v>
      </c>
      <c r="C218">
        <v>46023</v>
      </c>
      <c r="D218">
        <v>35456</v>
      </c>
      <c r="E218">
        <v>35892</v>
      </c>
      <c r="F218">
        <v>41480</v>
      </c>
      <c r="G218">
        <v>37903</v>
      </c>
      <c r="H218">
        <v>30885</v>
      </c>
      <c r="I218">
        <v>23399</v>
      </c>
      <c r="K218" t="s">
        <v>1658</v>
      </c>
      <c r="L218">
        <f>B218-$E$224</f>
        <v>33501</v>
      </c>
      <c r="M218">
        <f t="shared" ref="M218:S218" si="120">C218-$E$224</f>
        <v>39219</v>
      </c>
      <c r="N218">
        <f t="shared" si="120"/>
        <v>28652</v>
      </c>
      <c r="O218">
        <f t="shared" si="120"/>
        <v>29088</v>
      </c>
      <c r="P218">
        <f t="shared" si="120"/>
        <v>34676</v>
      </c>
      <c r="Q218">
        <f t="shared" si="120"/>
        <v>31099</v>
      </c>
      <c r="R218">
        <f t="shared" si="120"/>
        <v>24081</v>
      </c>
      <c r="S218">
        <f t="shared" si="120"/>
        <v>16595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42080</v>
      </c>
      <c r="C219">
        <v>44840</v>
      </c>
      <c r="D219">
        <v>37336</v>
      </c>
      <c r="E219">
        <v>36974</v>
      </c>
      <c r="F219">
        <v>28575</v>
      </c>
      <c r="G219">
        <v>45394</v>
      </c>
      <c r="H219">
        <v>37799</v>
      </c>
      <c r="I219">
        <v>32516</v>
      </c>
      <c r="K219" t="s">
        <v>1659</v>
      </c>
      <c r="L219">
        <f t="shared" ref="L219:L223" si="121">B219-$E$224</f>
        <v>35276</v>
      </c>
      <c r="M219">
        <f t="shared" ref="M219:M223" si="122">C219-$E$224</f>
        <v>38036</v>
      </c>
      <c r="N219">
        <f t="shared" ref="N219:N223" si="123">D219-$E$224</f>
        <v>30532</v>
      </c>
      <c r="O219">
        <f t="shared" ref="O219:O223" si="124">E219-$E$224</f>
        <v>30170</v>
      </c>
      <c r="P219">
        <f t="shared" ref="P219:P223" si="125">F219-$E$224</f>
        <v>21771</v>
      </c>
      <c r="Q219">
        <f t="shared" ref="Q219:Q223" si="126">G219-$E$224</f>
        <v>38590</v>
      </c>
      <c r="R219">
        <f t="shared" ref="R219:R223" si="127">H219-$E$224</f>
        <v>30995</v>
      </c>
      <c r="S219">
        <f t="shared" ref="S219:S223" si="128">I219-$E$224</f>
        <v>25712</v>
      </c>
      <c r="U219" t="s">
        <v>1658</v>
      </c>
      <c r="V219">
        <f>L218/$O$224*100</f>
        <v>94.393831242016688</v>
      </c>
      <c r="W219">
        <f t="shared" ref="W219:AC219" si="129">M218/$O$224*100</f>
        <v>110.50510932451725</v>
      </c>
      <c r="X219">
        <f t="shared" si="129"/>
        <v>80.731084228717421</v>
      </c>
      <c r="Y219">
        <f t="shared" si="129"/>
        <v>81.959576226613578</v>
      </c>
      <c r="Z219">
        <f t="shared" si="129"/>
        <v>97.704560823502902</v>
      </c>
      <c r="AA219">
        <f t="shared" si="129"/>
        <v>87.625854684799762</v>
      </c>
      <c r="AB219">
        <f t="shared" si="129"/>
        <v>67.8516417461868</v>
      </c>
      <c r="AC219">
        <f t="shared" si="129"/>
        <v>46.758772259373359</v>
      </c>
    </row>
    <row r="220" spans="1:29" x14ac:dyDescent="0.25">
      <c r="A220" t="s">
        <v>1660</v>
      </c>
      <c r="B220">
        <v>44499</v>
      </c>
      <c r="C220">
        <v>43480</v>
      </c>
      <c r="D220">
        <v>46995</v>
      </c>
      <c r="E220">
        <v>33927</v>
      </c>
      <c r="F220">
        <v>35192</v>
      </c>
      <c r="G220">
        <v>45301</v>
      </c>
      <c r="H220">
        <v>33533</v>
      </c>
      <c r="I220">
        <v>36465</v>
      </c>
      <c r="K220" t="s">
        <v>1660</v>
      </c>
      <c r="L220">
        <f t="shared" si="121"/>
        <v>37695</v>
      </c>
      <c r="M220">
        <f t="shared" si="122"/>
        <v>36676</v>
      </c>
      <c r="N220">
        <f t="shared" si="123"/>
        <v>40191</v>
      </c>
      <c r="O220">
        <f t="shared" si="124"/>
        <v>27123</v>
      </c>
      <c r="P220">
        <f t="shared" si="125"/>
        <v>28388</v>
      </c>
      <c r="Q220">
        <f t="shared" si="126"/>
        <v>38497</v>
      </c>
      <c r="R220">
        <f t="shared" si="127"/>
        <v>26729</v>
      </c>
      <c r="S220">
        <f t="shared" si="128"/>
        <v>29661</v>
      </c>
      <c r="U220" t="s">
        <v>1659</v>
      </c>
      <c r="V220">
        <f t="shared" ref="V220:V224" si="130">L219/$O$224*100</f>
        <v>99.395146141708622</v>
      </c>
      <c r="W220">
        <f t="shared" ref="W220:W224" si="131">M219/$O$224*100</f>
        <v>107.17183860545497</v>
      </c>
      <c r="X220">
        <f t="shared" ref="X220:X224" si="132">N219/$O$224*100</f>
        <v>86.028251559095352</v>
      </c>
      <c r="Y220">
        <f t="shared" ref="Y220:Y224" si="133">O219/$O$224*100</f>
        <v>85.0082650837779</v>
      </c>
      <c r="Z220">
        <f t="shared" ref="Z220:Z224" si="134">P219/$O$224*100</f>
        <v>61.342888271094751</v>
      </c>
      <c r="AA220">
        <f t="shared" ref="AA220:AA224" si="135">Q219/$O$224*100</f>
        <v>108.73281238259824</v>
      </c>
      <c r="AB220">
        <f t="shared" ref="AB220:AB224" si="136">R219/$O$224*100</f>
        <v>87.332819896310781</v>
      </c>
      <c r="AC220">
        <f t="shared" ref="AC220:AC224" si="137">S219/$O$224*100</f>
        <v>72.44721616950936</v>
      </c>
    </row>
    <row r="221" spans="1:29" x14ac:dyDescent="0.25">
      <c r="A221" t="s">
        <v>1661</v>
      </c>
      <c r="B221">
        <v>42093</v>
      </c>
      <c r="C221">
        <v>44432</v>
      </c>
      <c r="D221">
        <v>44518</v>
      </c>
      <c r="E221">
        <v>38378</v>
      </c>
      <c r="F221">
        <v>44014</v>
      </c>
      <c r="G221">
        <v>37025</v>
      </c>
      <c r="H221">
        <v>35670</v>
      </c>
      <c r="I221">
        <v>37257</v>
      </c>
      <c r="K221" t="s">
        <v>1661</v>
      </c>
      <c r="L221">
        <f t="shared" si="121"/>
        <v>35289</v>
      </c>
      <c r="M221">
        <f t="shared" si="122"/>
        <v>37628</v>
      </c>
      <c r="N221">
        <f t="shared" si="123"/>
        <v>37714</v>
      </c>
      <c r="O221">
        <f t="shared" si="124"/>
        <v>31574</v>
      </c>
      <c r="P221">
        <f t="shared" si="125"/>
        <v>37210</v>
      </c>
      <c r="Q221">
        <f t="shared" si="126"/>
        <v>30221</v>
      </c>
      <c r="R221">
        <f t="shared" si="127"/>
        <v>28866</v>
      </c>
      <c r="S221">
        <f t="shared" si="128"/>
        <v>30453</v>
      </c>
      <c r="U221" t="s">
        <v>1660</v>
      </c>
      <c r="V221">
        <f t="shared" si="130"/>
        <v>106.2110226162747</v>
      </c>
      <c r="W221">
        <f t="shared" si="131"/>
        <v>103.33984521752197</v>
      </c>
      <c r="X221">
        <f t="shared" si="132"/>
        <v>113.24385754001052</v>
      </c>
      <c r="Y221">
        <f t="shared" si="133"/>
        <v>76.422909309489825</v>
      </c>
      <c r="Z221">
        <f t="shared" si="134"/>
        <v>79.987226688706897</v>
      </c>
      <c r="AA221">
        <f t="shared" si="135"/>
        <v>108.47077165827636</v>
      </c>
      <c r="AB221">
        <f t="shared" si="136"/>
        <v>75.312758283868064</v>
      </c>
      <c r="AC221">
        <f t="shared" si="137"/>
        <v>83.574085205500054</v>
      </c>
    </row>
    <row r="222" spans="1:29" x14ac:dyDescent="0.25">
      <c r="A222" t="s">
        <v>1662</v>
      </c>
      <c r="B222">
        <v>43797</v>
      </c>
      <c r="C222">
        <v>34196</v>
      </c>
      <c r="D222">
        <v>28856</v>
      </c>
      <c r="E222">
        <v>38454</v>
      </c>
      <c r="F222">
        <v>39787</v>
      </c>
      <c r="G222">
        <v>40897</v>
      </c>
      <c r="H222">
        <v>32278</v>
      </c>
      <c r="I222">
        <v>34912</v>
      </c>
      <c r="K222" t="s">
        <v>1662</v>
      </c>
      <c r="L222">
        <f t="shared" si="121"/>
        <v>36993</v>
      </c>
      <c r="M222">
        <f t="shared" si="122"/>
        <v>27392</v>
      </c>
      <c r="N222">
        <f t="shared" si="123"/>
        <v>22052</v>
      </c>
      <c r="O222">
        <f t="shared" si="124"/>
        <v>31650</v>
      </c>
      <c r="P222">
        <f t="shared" si="125"/>
        <v>32983</v>
      </c>
      <c r="Q222">
        <f t="shared" si="126"/>
        <v>34093</v>
      </c>
      <c r="R222">
        <f t="shared" si="127"/>
        <v>25474</v>
      </c>
      <c r="S222">
        <f t="shared" si="128"/>
        <v>28108</v>
      </c>
      <c r="U222" t="s">
        <v>1661</v>
      </c>
      <c r="V222">
        <f t="shared" si="130"/>
        <v>99.431775490269743</v>
      </c>
      <c r="W222">
        <f t="shared" si="131"/>
        <v>106.02224058907508</v>
      </c>
      <c r="X222">
        <f t="shared" si="132"/>
        <v>106.26455781801789</v>
      </c>
      <c r="Y222">
        <f t="shared" si="133"/>
        <v>88.964234728379296</v>
      </c>
      <c r="Z222">
        <f t="shared" si="134"/>
        <v>104.8444661507251</v>
      </c>
      <c r="AA222">
        <f t="shared" si="135"/>
        <v>85.151964835825396</v>
      </c>
      <c r="AB222">
        <f t="shared" si="136"/>
        <v>81.33405965887745</v>
      </c>
      <c r="AC222">
        <f t="shared" si="137"/>
        <v>85.805657825531597</v>
      </c>
    </row>
    <row r="223" spans="1:29" x14ac:dyDescent="0.25">
      <c r="A223" t="s">
        <v>1663</v>
      </c>
      <c r="B223">
        <v>9005</v>
      </c>
      <c r="C223">
        <v>33342</v>
      </c>
      <c r="D223">
        <v>32624</v>
      </c>
      <c r="E223">
        <v>33316</v>
      </c>
      <c r="F223">
        <v>39404</v>
      </c>
      <c r="G223">
        <v>33991</v>
      </c>
      <c r="H223">
        <v>31932</v>
      </c>
      <c r="I223">
        <v>29393</v>
      </c>
      <c r="K223" t="s">
        <v>1663</v>
      </c>
      <c r="L223">
        <f t="shared" si="121"/>
        <v>2201</v>
      </c>
      <c r="M223">
        <f t="shared" si="122"/>
        <v>26538</v>
      </c>
      <c r="N223">
        <f t="shared" si="123"/>
        <v>25820</v>
      </c>
      <c r="O223">
        <f t="shared" si="124"/>
        <v>26512</v>
      </c>
      <c r="P223">
        <f t="shared" si="125"/>
        <v>32600</v>
      </c>
      <c r="Q223">
        <f t="shared" si="126"/>
        <v>27187</v>
      </c>
      <c r="R223">
        <f t="shared" si="127"/>
        <v>25128</v>
      </c>
      <c r="S223">
        <f t="shared" si="128"/>
        <v>22589</v>
      </c>
      <c r="U223" t="s">
        <v>1662</v>
      </c>
      <c r="V223">
        <f t="shared" si="130"/>
        <v>104.23303779397402</v>
      </c>
      <c r="W223">
        <f t="shared" si="131"/>
        <v>77.180855060485385</v>
      </c>
      <c r="X223">
        <f t="shared" si="132"/>
        <v>62.13464572845443</v>
      </c>
      <c r="Y223">
        <f t="shared" si="133"/>
        <v>89.178375535352032</v>
      </c>
      <c r="Z223">
        <f t="shared" si="134"/>
        <v>92.934292583965743</v>
      </c>
      <c r="AA223">
        <f t="shared" si="135"/>
        <v>96.061875422646338</v>
      </c>
      <c r="AB223">
        <f t="shared" si="136"/>
        <v>71.776617326621079</v>
      </c>
      <c r="AC223">
        <f t="shared" si="137"/>
        <v>79.19828687354422</v>
      </c>
    </row>
    <row r="224" spans="1:29" x14ac:dyDescent="0.25">
      <c r="A224" t="s">
        <v>1664</v>
      </c>
      <c r="B224">
        <v>6827</v>
      </c>
      <c r="C224">
        <v>6846</v>
      </c>
      <c r="D224">
        <v>6739</v>
      </c>
      <c r="E224">
        <f>AVERAGE(B224:D224)</f>
        <v>6804</v>
      </c>
      <c r="O224">
        <f>AVERAGE(L218:L220)</f>
        <v>35490.666666666664</v>
      </c>
      <c r="U224" t="s">
        <v>1663</v>
      </c>
      <c r="V224">
        <f t="shared" si="130"/>
        <v>6.2016304756180034</v>
      </c>
      <c r="W224">
        <f t="shared" si="131"/>
        <v>74.774588624239243</v>
      </c>
      <c r="X224">
        <f t="shared" si="132"/>
        <v>72.751521526786391</v>
      </c>
      <c r="Y224">
        <f t="shared" si="133"/>
        <v>74.701329927116987</v>
      </c>
      <c r="Z224">
        <f t="shared" si="134"/>
        <v>91.855135622511085</v>
      </c>
      <c r="AA224">
        <f t="shared" si="135"/>
        <v>76.603238410098442</v>
      </c>
      <c r="AB224">
        <f t="shared" si="136"/>
        <v>70.801713126455795</v>
      </c>
      <c r="AC224">
        <f t="shared" si="137"/>
        <v>63.647719588248549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100.92952072752</v>
      </c>
      <c r="C230">
        <f t="shared" ref="C230:I230" si="138">AVERAGE(W219,W206,W192)</f>
        <v>101.84894209120689</v>
      </c>
      <c r="D230">
        <f t="shared" si="138"/>
        <v>95.792957674205809</v>
      </c>
      <c r="E230">
        <f t="shared" si="138"/>
        <v>89.831208165163858</v>
      </c>
      <c r="F230">
        <f t="shared" si="138"/>
        <v>93.63960808870543</v>
      </c>
      <c r="G230">
        <f t="shared" si="138"/>
        <v>89.990252337512473</v>
      </c>
      <c r="H230">
        <f t="shared" si="138"/>
        <v>89.971411646022531</v>
      </c>
      <c r="I230">
        <f t="shared" si="138"/>
        <v>78.339979968174518</v>
      </c>
      <c r="K230" t="s">
        <v>1658</v>
      </c>
      <c r="L230">
        <f>STDEV(V219,V206,V192)/SQRT(3)</f>
        <v>3.2685832768125698</v>
      </c>
      <c r="M230">
        <f t="shared" ref="M230:S230" si="139">STDEV(W219,W206,W192)/SQRT(3)</f>
        <v>6.5519567921049768</v>
      </c>
      <c r="N230">
        <f t="shared" si="139"/>
        <v>10.911721749444663</v>
      </c>
      <c r="O230">
        <f t="shared" si="139"/>
        <v>5.2367134782095555</v>
      </c>
      <c r="P230">
        <f t="shared" si="139"/>
        <v>7.6987887649369853</v>
      </c>
      <c r="Q230">
        <f t="shared" si="139"/>
        <v>7.4098032646473708</v>
      </c>
      <c r="R230">
        <f t="shared" si="139"/>
        <v>11.079114722619913</v>
      </c>
      <c r="S230">
        <f t="shared" si="139"/>
        <v>16.650227289414808</v>
      </c>
    </row>
    <row r="231" spans="1:19" x14ac:dyDescent="0.25">
      <c r="A231" t="s">
        <v>1659</v>
      </c>
      <c r="B231">
        <f t="shared" ref="B231:B235" si="140">AVERAGE(V220,V207,V193)</f>
        <v>97.606686685131493</v>
      </c>
      <c r="C231">
        <f t="shared" ref="C231:C235" si="141">AVERAGE(W220,W207,W193)</f>
        <v>103.58667252569653</v>
      </c>
      <c r="D231">
        <f t="shared" ref="D231:D235" si="142">AVERAGE(X220,X207,X193)</f>
        <v>93.227696764602129</v>
      </c>
      <c r="E231">
        <f t="shared" ref="E231:E235" si="143">AVERAGE(Y220,Y207,Y193)</f>
        <v>96.414905847740727</v>
      </c>
      <c r="F231">
        <f t="shared" ref="F231:F235" si="144">AVERAGE(Z220,Z207,Z193)</f>
        <v>78.904981637485193</v>
      </c>
      <c r="G231">
        <f t="shared" ref="G231:G235" si="145">AVERAGE(AA220,AA207,AA193)</f>
        <v>98.460912980800131</v>
      </c>
      <c r="H231">
        <f t="shared" ref="H231:H235" si="146">AVERAGE(AB220,AB207,AB193)</f>
        <v>98.525590313993192</v>
      </c>
      <c r="I231">
        <f t="shared" ref="I231:I235" si="147">AVERAGE(AC220,AC207,AC193)</f>
        <v>91.161427039131055</v>
      </c>
      <c r="K231" t="s">
        <v>1659</v>
      </c>
      <c r="L231">
        <f t="shared" ref="L231:L235" si="148">STDEV(V220,V207,V193)/SQRT(3)</f>
        <v>3.6949122651918955</v>
      </c>
      <c r="M231">
        <f t="shared" ref="M231:M235" si="149">STDEV(W220,W207,W193)/SQRT(3)</f>
        <v>5.4121181088742771</v>
      </c>
      <c r="N231">
        <f t="shared" ref="N231:N235" si="150">STDEV(X220,X207,X193)/SQRT(3)</f>
        <v>3.6045994838042099</v>
      </c>
      <c r="O231">
        <f t="shared" ref="O231:O235" si="151">STDEV(Y220,Y207,Y193)/SQRT(3)</f>
        <v>6.3441786427478188</v>
      </c>
      <c r="P231">
        <f t="shared" ref="P231:P235" si="152">STDEV(Z220,Z207,Z193)/SQRT(3)</f>
        <v>12.986951294633784</v>
      </c>
      <c r="Q231">
        <f t="shared" ref="Q231:Q235" si="153">STDEV(AA220,AA207,AA193)/SQRT(3)</f>
        <v>10.331409858304559</v>
      </c>
      <c r="R231">
        <f t="shared" ref="R231:R235" si="154">STDEV(AB220,AB207,AB193)/SQRT(3)</f>
        <v>5.6313475210039989</v>
      </c>
      <c r="S231">
        <f t="shared" ref="S231:S235" si="155">STDEV(AC220,AC207,AC193)/SQRT(3)</f>
        <v>9.484735019108383</v>
      </c>
    </row>
    <row r="232" spans="1:19" x14ac:dyDescent="0.25">
      <c r="A232" t="s">
        <v>1660</v>
      </c>
      <c r="B232">
        <f t="shared" si="140"/>
        <v>101.46379258734851</v>
      </c>
      <c r="C232">
        <f t="shared" si="141"/>
        <v>86.718745765327625</v>
      </c>
      <c r="D232">
        <f t="shared" si="142"/>
        <v>100.75822728967013</v>
      </c>
      <c r="E232">
        <f t="shared" si="143"/>
        <v>91.068032479381031</v>
      </c>
      <c r="F232">
        <f t="shared" si="144"/>
        <v>95.927828155889259</v>
      </c>
      <c r="G232">
        <f t="shared" si="145"/>
        <v>96.515724713533061</v>
      </c>
      <c r="H232">
        <f t="shared" si="146"/>
        <v>93.65926153504536</v>
      </c>
      <c r="I232">
        <f t="shared" si="147"/>
        <v>93.652933819891118</v>
      </c>
      <c r="K232" t="s">
        <v>1660</v>
      </c>
      <c r="L232">
        <f t="shared" si="148"/>
        <v>4.3577266894232141</v>
      </c>
      <c r="M232">
        <f t="shared" si="149"/>
        <v>8.3700337072648185</v>
      </c>
      <c r="N232">
        <f t="shared" si="150"/>
        <v>7.5902997518479927</v>
      </c>
      <c r="O232">
        <f t="shared" si="151"/>
        <v>7.3491906535213358</v>
      </c>
      <c r="P232">
        <f t="shared" si="152"/>
        <v>8.0811456967965523</v>
      </c>
      <c r="Q232">
        <f t="shared" si="153"/>
        <v>8.6918027064110728</v>
      </c>
      <c r="R232">
        <f t="shared" si="154"/>
        <v>9.6106680935024134</v>
      </c>
      <c r="S232">
        <f t="shared" si="155"/>
        <v>5.183745474991782</v>
      </c>
    </row>
    <row r="233" spans="1:19" x14ac:dyDescent="0.25">
      <c r="A233" t="s">
        <v>1661</v>
      </c>
      <c r="B233">
        <f t="shared" si="140"/>
        <v>91.193397013965765</v>
      </c>
      <c r="C233">
        <f t="shared" si="141"/>
        <v>89.308390614485504</v>
      </c>
      <c r="D233">
        <f t="shared" si="142"/>
        <v>100.9879371828892</v>
      </c>
      <c r="E233">
        <f t="shared" si="143"/>
        <v>96.398502856116693</v>
      </c>
      <c r="F233">
        <f t="shared" si="144"/>
        <v>97.958238506349332</v>
      </c>
      <c r="G233">
        <f t="shared" si="145"/>
        <v>85.132063035581083</v>
      </c>
      <c r="H233">
        <f t="shared" si="146"/>
        <v>92.495987929438002</v>
      </c>
      <c r="I233">
        <f t="shared" si="147"/>
        <v>93.869375560427116</v>
      </c>
      <c r="K233" t="s">
        <v>1661</v>
      </c>
      <c r="L233">
        <f t="shared" si="148"/>
        <v>10.635446319267782</v>
      </c>
      <c r="M233">
        <f t="shared" si="149"/>
        <v>9.3407391532576138</v>
      </c>
      <c r="N233">
        <f t="shared" si="150"/>
        <v>3.3443677424375258</v>
      </c>
      <c r="O233">
        <f t="shared" si="151"/>
        <v>3.969416871535917</v>
      </c>
      <c r="P233">
        <f t="shared" si="152"/>
        <v>5.4883304546801073</v>
      </c>
      <c r="Q233">
        <f t="shared" si="153"/>
        <v>10.651414863577992</v>
      </c>
      <c r="R233">
        <f t="shared" si="154"/>
        <v>6.6073265318698153</v>
      </c>
      <c r="S233">
        <f t="shared" si="155"/>
        <v>4.1462789915952101</v>
      </c>
    </row>
    <row r="234" spans="1:19" x14ac:dyDescent="0.25">
      <c r="A234" t="s">
        <v>1662</v>
      </c>
      <c r="B234">
        <f t="shared" si="140"/>
        <v>97.211569225565839</v>
      </c>
      <c r="C234">
        <f t="shared" si="141"/>
        <v>92.031597063039314</v>
      </c>
      <c r="D234">
        <f t="shared" si="142"/>
        <v>85.614217889033398</v>
      </c>
      <c r="E234">
        <f t="shared" si="143"/>
        <v>95.853623365434032</v>
      </c>
      <c r="F234">
        <f t="shared" si="144"/>
        <v>97.831503791559143</v>
      </c>
      <c r="G234">
        <f t="shared" si="145"/>
        <v>93.488295010741638</v>
      </c>
      <c r="H234">
        <f t="shared" si="146"/>
        <v>94.29785823607692</v>
      </c>
      <c r="I234">
        <f t="shared" si="147"/>
        <v>93.150241639310266</v>
      </c>
      <c r="K234" t="s">
        <v>1662</v>
      </c>
      <c r="L234">
        <f t="shared" si="148"/>
        <v>9.2744194377325435</v>
      </c>
      <c r="M234">
        <f t="shared" si="149"/>
        <v>8.4695823054323931</v>
      </c>
      <c r="N234">
        <f t="shared" si="150"/>
        <v>11.868548545039078</v>
      </c>
      <c r="O234">
        <f t="shared" si="151"/>
        <v>3.4181758880179198</v>
      </c>
      <c r="P234">
        <f t="shared" si="152"/>
        <v>2.7075148895554113</v>
      </c>
      <c r="Q234">
        <f t="shared" si="153"/>
        <v>4.4158137503664676</v>
      </c>
      <c r="R234">
        <f t="shared" si="154"/>
        <v>11.404078151741807</v>
      </c>
      <c r="S234">
        <f t="shared" si="155"/>
        <v>7.6721958182089951</v>
      </c>
    </row>
    <row r="235" spans="1:19" x14ac:dyDescent="0.25">
      <c r="A235" t="s">
        <v>1663</v>
      </c>
      <c r="B235">
        <f t="shared" si="140"/>
        <v>3.4300340795538098</v>
      </c>
      <c r="C235">
        <f t="shared" si="141"/>
        <v>77.513114779390875</v>
      </c>
      <c r="D235">
        <f t="shared" si="142"/>
        <v>90.504830220948364</v>
      </c>
      <c r="E235">
        <f t="shared" si="143"/>
        <v>86.927571634820893</v>
      </c>
      <c r="F235">
        <f t="shared" si="144"/>
        <v>84.677914979786067</v>
      </c>
      <c r="G235">
        <f t="shared" si="145"/>
        <v>87.432844185100024</v>
      </c>
      <c r="H235">
        <f t="shared" si="146"/>
        <v>91.598740112874154</v>
      </c>
      <c r="I235">
        <f t="shared" si="147"/>
        <v>86.749598898010888</v>
      </c>
      <c r="K235" t="s">
        <v>1663</v>
      </c>
      <c r="L235">
        <f t="shared" si="148"/>
        <v>1.4090362128518723</v>
      </c>
      <c r="M235">
        <f t="shared" si="149"/>
        <v>1.3700993615244195</v>
      </c>
      <c r="N235">
        <f t="shared" si="150"/>
        <v>10.001676367477545</v>
      </c>
      <c r="O235">
        <f t="shared" si="151"/>
        <v>6.2414631879059783</v>
      </c>
      <c r="P235">
        <f t="shared" si="152"/>
        <v>4.0271079442631565</v>
      </c>
      <c r="Q235">
        <f t="shared" si="153"/>
        <v>5.727158213870263</v>
      </c>
      <c r="R235">
        <f t="shared" si="154"/>
        <v>10.454049856296034</v>
      </c>
      <c r="S235">
        <f t="shared" si="155"/>
        <v>12.732682879279142</v>
      </c>
    </row>
    <row r="239" spans="1:19" x14ac:dyDescent="0.25">
      <c r="A239" s="7" t="s">
        <v>1395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99.129840346080627</v>
      </c>
      <c r="C241">
        <f>$I$166</f>
        <v>10.176041343755628</v>
      </c>
      <c r="D241">
        <f>$I$230</f>
        <v>78.339979968174518</v>
      </c>
    </row>
    <row r="242" spans="1:4" x14ac:dyDescent="0.25">
      <c r="A242" t="s">
        <v>1802</v>
      </c>
      <c r="B242">
        <f>$H$104</f>
        <v>131.36417977785456</v>
      </c>
      <c r="C242">
        <f>$H$166</f>
        <v>7.8826512818074805</v>
      </c>
      <c r="D242">
        <f>$H$230</f>
        <v>89.971411646022531</v>
      </c>
    </row>
    <row r="243" spans="1:4" x14ac:dyDescent="0.25">
      <c r="A243" t="s">
        <v>1805</v>
      </c>
      <c r="B243">
        <f>$G$104</f>
        <v>104.42501458628664</v>
      </c>
      <c r="C243">
        <f>$G$166</f>
        <v>8.6716655517833772</v>
      </c>
      <c r="D243">
        <f>$G$230</f>
        <v>89.990252337512473</v>
      </c>
    </row>
    <row r="244" spans="1:4" x14ac:dyDescent="0.25">
      <c r="A244" t="s">
        <v>1804</v>
      </c>
      <c r="B244">
        <f>$F$104</f>
        <v>112.19389869961452</v>
      </c>
      <c r="C244">
        <f>$F$166</f>
        <v>8.5792632860117042</v>
      </c>
      <c r="D244">
        <f>$F$230</f>
        <v>93.63960808870543</v>
      </c>
    </row>
    <row r="245" spans="1:4" x14ac:dyDescent="0.25">
      <c r="A245" t="s">
        <v>1803</v>
      </c>
      <c r="B245">
        <f>$E$104</f>
        <v>112.43931791197163</v>
      </c>
      <c r="C245">
        <f>$E$166</f>
        <v>8.3707839323225262</v>
      </c>
      <c r="D245">
        <f>$E$230</f>
        <v>89.831208165163858</v>
      </c>
    </row>
    <row r="246" spans="1:4" x14ac:dyDescent="0.25">
      <c r="A246" t="s">
        <v>1779</v>
      </c>
      <c r="B246">
        <f>$D$104</f>
        <v>182.01779465230095</v>
      </c>
      <c r="C246">
        <f>$D$166</f>
        <v>8.237051225196554</v>
      </c>
      <c r="D246">
        <f>$D$230</f>
        <v>95.792957674205809</v>
      </c>
    </row>
    <row r="247" spans="1:4" x14ac:dyDescent="0.25">
      <c r="A247" t="s">
        <v>1785</v>
      </c>
      <c r="B247">
        <f>$C$104</f>
        <v>29.384632570579807</v>
      </c>
      <c r="C247">
        <f>$C$166</f>
        <v>8.8339624285854441</v>
      </c>
      <c r="D247">
        <f>$C$230</f>
        <v>101.84894209120689</v>
      </c>
    </row>
    <row r="255" spans="1:4" x14ac:dyDescent="0.25">
      <c r="A255" s="7" t="s">
        <v>1539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91.01464882422151</v>
      </c>
      <c r="C257">
        <f>$I$167</f>
        <v>9.9470352316520927</v>
      </c>
      <c r="D257">
        <f>$I$231</f>
        <v>91.161427039131055</v>
      </c>
    </row>
    <row r="258" spans="1:4" x14ac:dyDescent="0.25">
      <c r="A258" t="s">
        <v>1802</v>
      </c>
      <c r="B258">
        <f>$P$104</f>
        <v>89.990796528158214</v>
      </c>
      <c r="C258">
        <f>$H$167</f>
        <v>7.522278874471219</v>
      </c>
      <c r="D258">
        <f>$H$231</f>
        <v>98.525590313993192</v>
      </c>
    </row>
    <row r="259" spans="1:4" x14ac:dyDescent="0.25">
      <c r="A259" t="s">
        <v>1805</v>
      </c>
      <c r="B259">
        <f>$O$104</f>
        <v>91.909663763335445</v>
      </c>
      <c r="C259">
        <f>$G$167</f>
        <v>8.3018426726124552</v>
      </c>
      <c r="D259">
        <f>$G$231</f>
        <v>98.460912980800131</v>
      </c>
    </row>
    <row r="260" spans="1:4" x14ac:dyDescent="0.25">
      <c r="A260" t="s">
        <v>1804</v>
      </c>
      <c r="B260">
        <f>$N$104</f>
        <v>96.610832019172733</v>
      </c>
      <c r="C260">
        <f>$F$167</f>
        <v>8.7913510482258381</v>
      </c>
      <c r="D260">
        <f>$F$231</f>
        <v>78.904981637485193</v>
      </c>
    </row>
    <row r="261" spans="1:4" x14ac:dyDescent="0.25">
      <c r="A261" t="s">
        <v>1803</v>
      </c>
      <c r="B261">
        <f>$M$104</f>
        <v>95.044886365151527</v>
      </c>
      <c r="C261">
        <f>$E$167</f>
        <v>8.4077825800123289</v>
      </c>
      <c r="D261">
        <f>$E$231</f>
        <v>96.414905847740727</v>
      </c>
    </row>
    <row r="262" spans="1:4" x14ac:dyDescent="0.25">
      <c r="A262" t="s">
        <v>1779</v>
      </c>
      <c r="B262">
        <f>$L$104</f>
        <v>125.60143045601592</v>
      </c>
      <c r="C262">
        <f>$D$167</f>
        <v>9.3249359113524992</v>
      </c>
      <c r="D262">
        <f>$D$231</f>
        <v>93.227696764602129</v>
      </c>
    </row>
    <row r="263" spans="1:4" x14ac:dyDescent="0.25">
      <c r="A263" t="s">
        <v>1785</v>
      </c>
      <c r="B263">
        <f>$K$104</f>
        <v>64.624379646947318</v>
      </c>
      <c r="C263">
        <f>$C$167</f>
        <v>9.8665795339814775</v>
      </c>
      <c r="D263">
        <f>$C$231</f>
        <v>103.58667252569653</v>
      </c>
    </row>
    <row r="272" spans="1:4" x14ac:dyDescent="0.25">
      <c r="A272" s="7" t="s">
        <v>153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76.924222592285886</v>
      </c>
      <c r="C274">
        <f>I168</f>
        <v>8.5113937044410886</v>
      </c>
      <c r="D274">
        <f>I232</f>
        <v>93.652933819891118</v>
      </c>
    </row>
    <row r="275" spans="1:4" x14ac:dyDescent="0.25">
      <c r="A275" t="s">
        <v>1802</v>
      </c>
      <c r="B275">
        <f>$X$104</f>
        <v>86.277983636993767</v>
      </c>
      <c r="C275">
        <f>H168</f>
        <v>7.9141984505286809</v>
      </c>
      <c r="D275">
        <f>H232</f>
        <v>93.65926153504536</v>
      </c>
    </row>
    <row r="276" spans="1:4" x14ac:dyDescent="0.25">
      <c r="A276" t="s">
        <v>1805</v>
      </c>
      <c r="B276">
        <f>$W$104</f>
        <v>104.96614838751351</v>
      </c>
      <c r="C276">
        <f>G168</f>
        <v>7.66608722792623</v>
      </c>
      <c r="D276">
        <f>G232</f>
        <v>96.515724713533061</v>
      </c>
    </row>
    <row r="277" spans="1:4" x14ac:dyDescent="0.25">
      <c r="A277" t="s">
        <v>1804</v>
      </c>
      <c r="B277">
        <f>$V$104</f>
        <v>97.125912646694488</v>
      </c>
      <c r="C277">
        <f>F168</f>
        <v>7.2119779285640346</v>
      </c>
      <c r="D277">
        <f>F232</f>
        <v>95.927828155889259</v>
      </c>
    </row>
    <row r="278" spans="1:4" x14ac:dyDescent="0.25">
      <c r="A278" t="s">
        <v>1803</v>
      </c>
      <c r="B278">
        <f>$U$104</f>
        <v>95.134320383343592</v>
      </c>
      <c r="C278">
        <f>E168</f>
        <v>7.4231111319913028</v>
      </c>
      <c r="D278">
        <f>E232</f>
        <v>91.068032479381031</v>
      </c>
    </row>
    <row r="279" spans="1:4" x14ac:dyDescent="0.25">
      <c r="A279" t="s">
        <v>1779</v>
      </c>
      <c r="B279">
        <f>$T$104</f>
        <v>216.14868778166667</v>
      </c>
      <c r="C279">
        <f>D168</f>
        <v>7.2916925597769096</v>
      </c>
      <c r="D279">
        <f>D232</f>
        <v>100.75822728967013</v>
      </c>
    </row>
    <row r="280" spans="1:4" x14ac:dyDescent="0.25">
      <c r="A280" t="s">
        <v>1785</v>
      </c>
      <c r="B280">
        <f>$S$104</f>
        <v>223.31594400627753</v>
      </c>
      <c r="C280">
        <f>C168</f>
        <v>8.0962642750965923</v>
      </c>
      <c r="D280">
        <f>C232</f>
        <v>86.718745765327625</v>
      </c>
    </row>
    <row r="288" spans="1:4" x14ac:dyDescent="0.25">
      <c r="A288" s="7" t="s">
        <v>158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81.063484864887755</v>
      </c>
      <c r="C290">
        <f>I169</f>
        <v>8.7300378687444677</v>
      </c>
      <c r="D290">
        <f>I233</f>
        <v>93.869375560427116</v>
      </c>
    </row>
    <row r="291" spans="1:4" x14ac:dyDescent="0.25">
      <c r="A291" t="s">
        <v>1802</v>
      </c>
      <c r="B291">
        <f>$AF$104</f>
        <v>69.804629103581263</v>
      </c>
      <c r="C291">
        <f>H169</f>
        <v>7.1251812705871673</v>
      </c>
      <c r="D291">
        <f>H233</f>
        <v>92.495987929438002</v>
      </c>
    </row>
    <row r="292" spans="1:4" x14ac:dyDescent="0.25">
      <c r="A292" t="s">
        <v>1805</v>
      </c>
      <c r="B292">
        <f>$AE$104</f>
        <v>72.91768087937875</v>
      </c>
      <c r="C292">
        <f>G169</f>
        <v>7.6135483204240728</v>
      </c>
      <c r="D292">
        <f>G233</f>
        <v>85.132063035581083</v>
      </c>
    </row>
    <row r="293" spans="1:4" x14ac:dyDescent="0.25">
      <c r="A293" t="s">
        <v>1804</v>
      </c>
      <c r="B293">
        <f>$AD$104</f>
        <v>93.42224252359658</v>
      </c>
      <c r="C293">
        <f>F169</f>
        <v>7.7809415666439881</v>
      </c>
      <c r="D293">
        <f>F233</f>
        <v>97.958238506349332</v>
      </c>
    </row>
    <row r="294" spans="1:4" x14ac:dyDescent="0.25">
      <c r="A294" t="s">
        <v>1803</v>
      </c>
      <c r="B294">
        <f>$AC$104</f>
        <v>101.42955624333679</v>
      </c>
      <c r="C294">
        <f>E169</f>
        <v>9.0073912133319016</v>
      </c>
      <c r="D294">
        <f>E233</f>
        <v>96.398502856116693</v>
      </c>
    </row>
    <row r="295" spans="1:4" x14ac:dyDescent="0.25">
      <c r="A295" t="s">
        <v>1779</v>
      </c>
      <c r="B295">
        <f>$AB$104</f>
        <v>63.733368025268526</v>
      </c>
      <c r="C295">
        <f>D169</f>
        <v>7.9234849310968869</v>
      </c>
      <c r="D295">
        <f>D233</f>
        <v>100.9879371828892</v>
      </c>
    </row>
    <row r="296" spans="1:4" x14ac:dyDescent="0.25">
      <c r="A296" t="s">
        <v>1785</v>
      </c>
      <c r="B296">
        <f>$AA$104</f>
        <v>0</v>
      </c>
      <c r="C296">
        <f>C169</f>
        <v>8.0698541717432182</v>
      </c>
      <c r="D296">
        <f>C233</f>
        <v>89.308390614485504</v>
      </c>
    </row>
    <row r="306" spans="1:4" x14ac:dyDescent="0.25">
      <c r="A306" s="7" t="s">
        <v>163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94.10398139714539</v>
      </c>
      <c r="C308">
        <f>I170</f>
        <v>8.2467969691849614</v>
      </c>
      <c r="D308">
        <f>I234</f>
        <v>93.150241639310266</v>
      </c>
    </row>
    <row r="309" spans="1:4" x14ac:dyDescent="0.25">
      <c r="A309" t="s">
        <v>1802</v>
      </c>
      <c r="B309">
        <f>AN104</f>
        <v>74.809606103882672</v>
      </c>
      <c r="C309">
        <f>H170</f>
        <v>6.4910462877784125</v>
      </c>
      <c r="D309">
        <f>H234</f>
        <v>94.29785823607692</v>
      </c>
    </row>
    <row r="310" spans="1:4" x14ac:dyDescent="0.25">
      <c r="A310" t="s">
        <v>1805</v>
      </c>
      <c r="B310">
        <f>AM104</f>
        <v>75.586929735318861</v>
      </c>
      <c r="C310">
        <f>G170</f>
        <v>6.7000530677030907</v>
      </c>
      <c r="D310">
        <f>G234</f>
        <v>93.488295010741638</v>
      </c>
    </row>
    <row r="311" spans="1:4" x14ac:dyDescent="0.25">
      <c r="A311" t="s">
        <v>1804</v>
      </c>
      <c r="B311">
        <f>$AL$104</f>
        <v>79.539975766135186</v>
      </c>
      <c r="C311">
        <f>F170</f>
        <v>6.4673010564542386</v>
      </c>
      <c r="D311">
        <f>F234</f>
        <v>97.831503791559143</v>
      </c>
    </row>
    <row r="312" spans="1:4" x14ac:dyDescent="0.25">
      <c r="A312" t="s">
        <v>1803</v>
      </c>
      <c r="B312">
        <f>$AK$104</f>
        <v>99.273058526154571</v>
      </c>
      <c r="C312">
        <f>E170</f>
        <v>6.773347447056854</v>
      </c>
      <c r="D312">
        <f>E234</f>
        <v>95.853623365434032</v>
      </c>
    </row>
    <row r="313" spans="1:4" x14ac:dyDescent="0.25">
      <c r="A313" t="s">
        <v>1779</v>
      </c>
      <c r="B313">
        <f>$AJ$104</f>
        <v>97.097266874957469</v>
      </c>
      <c r="C313">
        <f>D170</f>
        <v>7.1319801528004545</v>
      </c>
      <c r="D313">
        <f>D234</f>
        <v>85.614217889033398</v>
      </c>
    </row>
    <row r="314" spans="1:4" x14ac:dyDescent="0.25">
      <c r="A314" t="s">
        <v>1785</v>
      </c>
      <c r="B314">
        <f>$AI$104</f>
        <v>177.64621974785368</v>
      </c>
      <c r="C314">
        <f>C170</f>
        <v>7.3251890588657878</v>
      </c>
      <c r="D314">
        <f>C234</f>
        <v>92.031597063039314</v>
      </c>
    </row>
    <row r="324" spans="1:4" x14ac:dyDescent="0.25">
      <c r="A324" s="7" t="s">
        <v>168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102.94773896581239</v>
      </c>
      <c r="C326">
        <f>I171</f>
        <v>11.703402995997271</v>
      </c>
      <c r="D326">
        <f>I235</f>
        <v>86.749598898010888</v>
      </c>
    </row>
    <row r="327" spans="1:4" x14ac:dyDescent="0.25">
      <c r="A327" t="s">
        <v>1802</v>
      </c>
      <c r="B327">
        <f>AV104</f>
        <v>98.88557119939918</v>
      </c>
      <c r="C327">
        <f>H171</f>
        <v>8.889747142277642</v>
      </c>
      <c r="D327">
        <f>H235</f>
        <v>91.598740112874154</v>
      </c>
    </row>
    <row r="328" spans="1:4" x14ac:dyDescent="0.25">
      <c r="A328" t="s">
        <v>1805</v>
      </c>
      <c r="B328">
        <f>AU104</f>
        <v>110.87204517159471</v>
      </c>
      <c r="C328">
        <f>G171</f>
        <v>9.9803289403166549</v>
      </c>
      <c r="D328">
        <f>G235</f>
        <v>87.432844185100024</v>
      </c>
    </row>
    <row r="329" spans="1:4" x14ac:dyDescent="0.25">
      <c r="A329" t="s">
        <v>1804</v>
      </c>
      <c r="B329">
        <f>AT104</f>
        <v>129.14510922515268</v>
      </c>
      <c r="C329">
        <f>F171</f>
        <v>8.7928724775775819</v>
      </c>
      <c r="D329">
        <f>F235</f>
        <v>84.677914979786067</v>
      </c>
    </row>
    <row r="330" spans="1:4" x14ac:dyDescent="0.25">
      <c r="A330" t="s">
        <v>1803</v>
      </c>
      <c r="B330">
        <f>AS104</f>
        <v>128.21939936272312</v>
      </c>
      <c r="C330">
        <f>E171</f>
        <v>7.9516355801848642</v>
      </c>
      <c r="D330">
        <f>E235</f>
        <v>86.927571634820893</v>
      </c>
    </row>
    <row r="331" spans="1:4" x14ac:dyDescent="0.25">
      <c r="A331" t="s">
        <v>1779</v>
      </c>
      <c r="B331">
        <f>AR104</f>
        <v>141.70592072186858</v>
      </c>
      <c r="C331">
        <f>D171</f>
        <v>8.1642491921358609</v>
      </c>
      <c r="D331">
        <f>D235</f>
        <v>90.504830220948364</v>
      </c>
    </row>
    <row r="332" spans="1:4" x14ac:dyDescent="0.25">
      <c r="A332" t="s">
        <v>1785</v>
      </c>
      <c r="B332">
        <f>$AQ$104</f>
        <v>95.293534680129184</v>
      </c>
      <c r="C332">
        <f>C171</f>
        <v>8.7518164781845993</v>
      </c>
      <c r="D332">
        <f>C235</f>
        <v>77.513114779390875</v>
      </c>
    </row>
  </sheetData>
  <mergeCells count="20"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332"/>
  <sheetViews>
    <sheetView topLeftCell="A97" workbookViewId="0">
      <selection activeCell="A108" sqref="A108:B110"/>
    </sheetView>
  </sheetViews>
  <sheetFormatPr defaultRowHeight="15" x14ac:dyDescent="0.25"/>
  <cols>
    <col min="2" max="2" width="9.7109375" bestFit="1" customWidth="1"/>
    <col min="7" max="7" width="10.28515625" customWidth="1"/>
  </cols>
  <sheetData>
    <row r="1" spans="1:12" x14ac:dyDescent="0.25">
      <c r="A1" s="7" t="s">
        <v>1677</v>
      </c>
      <c r="I1" s="7" t="s">
        <v>1678</v>
      </c>
      <c r="J1" t="s">
        <v>1925</v>
      </c>
      <c r="K1" s="7" t="s">
        <v>1679</v>
      </c>
      <c r="L1" t="s">
        <v>1928</v>
      </c>
    </row>
    <row r="2" spans="1:12" x14ac:dyDescent="0.25">
      <c r="A2" s="7" t="s">
        <v>1680</v>
      </c>
      <c r="J2" t="s">
        <v>1926</v>
      </c>
      <c r="L2" t="s">
        <v>1929</v>
      </c>
    </row>
    <row r="3" spans="1:12" x14ac:dyDescent="0.25">
      <c r="A3" s="53" t="s">
        <v>1681</v>
      </c>
      <c r="B3" s="17">
        <v>42213</v>
      </c>
      <c r="J3" t="s">
        <v>1927</v>
      </c>
      <c r="L3" t="s">
        <v>1930</v>
      </c>
    </row>
    <row r="4" spans="1:12" x14ac:dyDescent="0.25">
      <c r="A4" s="7" t="s">
        <v>1682</v>
      </c>
      <c r="B4" s="17">
        <v>42200</v>
      </c>
      <c r="I4" s="7" t="s">
        <v>1683</v>
      </c>
      <c r="J4" t="s">
        <v>2268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171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176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181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186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191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196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169</v>
      </c>
      <c r="C23">
        <v>20</v>
      </c>
      <c r="D23" t="s">
        <v>171</v>
      </c>
      <c r="E23">
        <v>20930</v>
      </c>
      <c r="F23" t="s">
        <v>172</v>
      </c>
      <c r="G23" t="s">
        <v>173</v>
      </c>
      <c r="H23" s="64">
        <v>163.22999999999999</v>
      </c>
      <c r="I23" s="62">
        <v>32.6</v>
      </c>
    </row>
    <row r="24" spans="1:9" x14ac:dyDescent="0.25">
      <c r="A24" t="s">
        <v>1</v>
      </c>
      <c r="B24" t="s">
        <v>174</v>
      </c>
      <c r="C24">
        <v>20</v>
      </c>
      <c r="D24" t="s">
        <v>176</v>
      </c>
      <c r="E24">
        <v>22312</v>
      </c>
      <c r="F24" t="s">
        <v>177</v>
      </c>
      <c r="G24" t="s">
        <v>178</v>
      </c>
      <c r="H24" s="63">
        <v>206.32390000000001</v>
      </c>
      <c r="I24" s="62">
        <v>41.26</v>
      </c>
    </row>
    <row r="25" spans="1:9" x14ac:dyDescent="0.25">
      <c r="A25" t="s">
        <v>1</v>
      </c>
      <c r="B25" t="s">
        <v>179</v>
      </c>
      <c r="C25">
        <v>20</v>
      </c>
      <c r="D25" t="s">
        <v>181</v>
      </c>
      <c r="E25">
        <v>24930</v>
      </c>
      <c r="F25" t="s">
        <v>182</v>
      </c>
      <c r="G25" t="s">
        <v>183</v>
      </c>
      <c r="H25" s="63">
        <v>122.1677</v>
      </c>
      <c r="I25" s="62">
        <v>24.43</v>
      </c>
    </row>
    <row r="26" spans="1:9" x14ac:dyDescent="0.25">
      <c r="A26" t="s">
        <v>1</v>
      </c>
      <c r="B26" t="s">
        <v>184</v>
      </c>
      <c r="C26">
        <v>19.899999999999999</v>
      </c>
      <c r="D26" t="s">
        <v>186</v>
      </c>
      <c r="E26">
        <v>38666</v>
      </c>
      <c r="F26" t="s">
        <v>187</v>
      </c>
      <c r="G26" t="s">
        <v>188</v>
      </c>
      <c r="H26" s="63">
        <v>334.52069999999998</v>
      </c>
      <c r="I26" s="62">
        <v>66.900000000000006</v>
      </c>
    </row>
    <row r="27" spans="1:9" x14ac:dyDescent="0.25">
      <c r="A27" t="s">
        <v>1</v>
      </c>
      <c r="B27" t="s">
        <v>189</v>
      </c>
      <c r="C27">
        <v>20</v>
      </c>
      <c r="D27" t="s">
        <v>191</v>
      </c>
      <c r="E27">
        <v>42390</v>
      </c>
      <c r="F27" t="s">
        <v>192</v>
      </c>
      <c r="G27" t="s">
        <v>193</v>
      </c>
      <c r="H27" s="63">
        <v>149.14609999999999</v>
      </c>
      <c r="I27" s="62">
        <v>29.82</v>
      </c>
    </row>
    <row r="28" spans="1:9" x14ac:dyDescent="0.25">
      <c r="A28" t="s">
        <v>1</v>
      </c>
      <c r="B28" t="s">
        <v>194</v>
      </c>
      <c r="C28">
        <v>20</v>
      </c>
      <c r="D28" t="s">
        <v>196</v>
      </c>
      <c r="E28">
        <v>24869</v>
      </c>
      <c r="F28" t="s">
        <v>197</v>
      </c>
      <c r="G28" t="s">
        <v>198</v>
      </c>
      <c r="H28" s="64">
        <v>152.19</v>
      </c>
      <c r="I28" s="62">
        <v>30.43</v>
      </c>
    </row>
    <row r="31" spans="1:9" x14ac:dyDescent="0.25">
      <c r="A31" s="7" t="s">
        <v>1705</v>
      </c>
    </row>
    <row r="32" spans="1:9" x14ac:dyDescent="0.25">
      <c r="A32" s="7"/>
    </row>
    <row r="33" spans="1:50" x14ac:dyDescent="0.25">
      <c r="A33" s="7" t="s">
        <v>1925</v>
      </c>
    </row>
    <row r="34" spans="1:50" x14ac:dyDescent="0.25">
      <c r="A34" s="37" t="s">
        <v>1706</v>
      </c>
    </row>
    <row r="35" spans="1:50" x14ac:dyDescent="0.25">
      <c r="A35" t="s">
        <v>1707</v>
      </c>
      <c r="B35" t="s">
        <v>1933</v>
      </c>
    </row>
    <row r="36" spans="1:50" x14ac:dyDescent="0.25">
      <c r="A36" t="s">
        <v>1709</v>
      </c>
      <c r="B36">
        <v>42215.453287037039</v>
      </c>
    </row>
    <row r="37" spans="1:50" x14ac:dyDescent="0.25">
      <c r="A37" t="s">
        <v>1710</v>
      </c>
      <c r="B37">
        <v>2889</v>
      </c>
      <c r="C37" t="s">
        <v>1711</v>
      </c>
    </row>
    <row r="38" spans="1:50" x14ac:dyDescent="0.25">
      <c r="A38" t="s">
        <v>1712</v>
      </c>
      <c r="B38">
        <v>5</v>
      </c>
      <c r="C38" t="s">
        <v>1713</v>
      </c>
    </row>
    <row r="39" spans="1:50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50" x14ac:dyDescent="0.25">
      <c r="A40" t="s">
        <v>1763</v>
      </c>
      <c r="B40">
        <v>12</v>
      </c>
      <c r="C40">
        <v>14</v>
      </c>
      <c r="D40">
        <v>14</v>
      </c>
      <c r="E40">
        <v>14</v>
      </c>
      <c r="F40">
        <v>13</v>
      </c>
      <c r="G40">
        <v>15</v>
      </c>
      <c r="H40">
        <v>13</v>
      </c>
      <c r="I40">
        <v>10</v>
      </c>
      <c r="J40">
        <v>16</v>
      </c>
      <c r="K40">
        <v>13</v>
      </c>
      <c r="L40">
        <v>16</v>
      </c>
      <c r="M40">
        <v>13</v>
      </c>
      <c r="N40">
        <v>15</v>
      </c>
      <c r="O40">
        <v>11</v>
      </c>
      <c r="P40">
        <v>13</v>
      </c>
      <c r="Q40">
        <v>14</v>
      </c>
      <c r="R40">
        <v>14</v>
      </c>
      <c r="S40">
        <v>14</v>
      </c>
      <c r="T40">
        <v>13</v>
      </c>
      <c r="U40">
        <v>15</v>
      </c>
      <c r="V40">
        <v>13</v>
      </c>
      <c r="W40">
        <v>12</v>
      </c>
      <c r="X40">
        <v>14</v>
      </c>
      <c r="Y40">
        <v>14</v>
      </c>
      <c r="Z40">
        <v>16</v>
      </c>
      <c r="AA40">
        <v>13</v>
      </c>
      <c r="AB40">
        <v>15</v>
      </c>
      <c r="AC40">
        <v>15</v>
      </c>
      <c r="AD40">
        <v>13</v>
      </c>
      <c r="AE40">
        <v>15</v>
      </c>
      <c r="AF40">
        <v>12</v>
      </c>
      <c r="AG40">
        <v>16</v>
      </c>
      <c r="AH40">
        <v>16</v>
      </c>
      <c r="AI40">
        <v>16</v>
      </c>
      <c r="AJ40">
        <v>15</v>
      </c>
      <c r="AK40">
        <v>15</v>
      </c>
      <c r="AL40">
        <v>12</v>
      </c>
      <c r="AM40">
        <v>16</v>
      </c>
      <c r="AN40">
        <v>15</v>
      </c>
      <c r="AO40">
        <v>12</v>
      </c>
      <c r="AP40">
        <v>10</v>
      </c>
      <c r="AQ40">
        <v>10</v>
      </c>
      <c r="AR40">
        <v>7</v>
      </c>
      <c r="AS40">
        <v>2</v>
      </c>
      <c r="AT40">
        <v>8</v>
      </c>
      <c r="AU40">
        <v>9</v>
      </c>
      <c r="AV40">
        <v>10</v>
      </c>
      <c r="AW40">
        <v>4</v>
      </c>
    </row>
    <row r="41" spans="1:50" x14ac:dyDescent="0.25">
      <c r="A41" t="s">
        <v>1764</v>
      </c>
      <c r="B41">
        <v>45.149000000000001</v>
      </c>
      <c r="C41">
        <v>59.886000000000003</v>
      </c>
      <c r="D41">
        <v>59.917000000000002</v>
      </c>
      <c r="E41">
        <v>61.350999999999999</v>
      </c>
      <c r="F41">
        <v>49.792999999999999</v>
      </c>
      <c r="G41">
        <v>66.39</v>
      </c>
      <c r="H41">
        <v>80.411000000000001</v>
      </c>
      <c r="I41">
        <v>36.701999999999998</v>
      </c>
      <c r="J41">
        <v>106.98099999999999</v>
      </c>
      <c r="K41">
        <v>43.561</v>
      </c>
      <c r="L41">
        <v>55.487000000000002</v>
      </c>
      <c r="M41">
        <v>54.819000000000003</v>
      </c>
      <c r="N41">
        <v>43.173000000000002</v>
      </c>
      <c r="O41">
        <v>48.021999999999998</v>
      </c>
      <c r="P41">
        <v>55.722000000000001</v>
      </c>
      <c r="Q41">
        <v>48.984999999999999</v>
      </c>
      <c r="R41">
        <v>45.067</v>
      </c>
      <c r="S41">
        <v>87.864000000000004</v>
      </c>
      <c r="T41">
        <v>55.429000000000002</v>
      </c>
      <c r="U41">
        <v>47.354999999999997</v>
      </c>
      <c r="V41">
        <v>55.281999999999996</v>
      </c>
      <c r="W41">
        <v>68.569000000000003</v>
      </c>
      <c r="X41">
        <v>61.881</v>
      </c>
      <c r="Y41">
        <v>40.366</v>
      </c>
      <c r="Z41">
        <v>81.197999999999993</v>
      </c>
      <c r="AA41">
        <v>67.718999999999994</v>
      </c>
      <c r="AB41">
        <v>80.655000000000001</v>
      </c>
      <c r="AC41">
        <v>53.817999999999998</v>
      </c>
      <c r="AD41">
        <v>79.492000000000004</v>
      </c>
      <c r="AE41">
        <v>82.887</v>
      </c>
      <c r="AF41">
        <v>75.141999999999996</v>
      </c>
      <c r="AG41">
        <v>66.069999999999993</v>
      </c>
      <c r="AH41">
        <v>93.524000000000001</v>
      </c>
      <c r="AI41">
        <v>58.353000000000002</v>
      </c>
      <c r="AJ41">
        <v>66.733000000000004</v>
      </c>
      <c r="AK41">
        <v>57.253</v>
      </c>
      <c r="AL41">
        <v>79.343999999999994</v>
      </c>
      <c r="AM41">
        <v>57.508000000000003</v>
      </c>
      <c r="AN41">
        <v>45.259</v>
      </c>
      <c r="AO41">
        <v>55.503999999999998</v>
      </c>
      <c r="AP41">
        <v>13.281000000000001</v>
      </c>
      <c r="AQ41">
        <v>42.591999999999999</v>
      </c>
      <c r="AR41">
        <v>66.191999999999993</v>
      </c>
      <c r="AS41">
        <v>19.242000000000001</v>
      </c>
      <c r="AT41">
        <v>14.712</v>
      </c>
      <c r="AU41">
        <v>34.988</v>
      </c>
      <c r="AV41">
        <v>31.491</v>
      </c>
      <c r="AW41">
        <v>43.551000000000002</v>
      </c>
      <c r="AX41">
        <f>AVERAGE(B41:AW41)</f>
        <v>57.180624999999999</v>
      </c>
    </row>
    <row r="42" spans="1:50" x14ac:dyDescent="0.25">
      <c r="A42" s="37" t="s">
        <v>1765</v>
      </c>
    </row>
    <row r="43" spans="1:50" x14ac:dyDescent="0.25">
      <c r="A43" t="s">
        <v>1707</v>
      </c>
      <c r="B43" t="s">
        <v>1934</v>
      </c>
    </row>
    <row r="44" spans="1:50" x14ac:dyDescent="0.25">
      <c r="A44" t="s">
        <v>1709</v>
      </c>
      <c r="B44">
        <v>42215.453287037039</v>
      </c>
    </row>
    <row r="45" spans="1:50" x14ac:dyDescent="0.25">
      <c r="A45" t="s">
        <v>1710</v>
      </c>
      <c r="B45">
        <v>2405</v>
      </c>
      <c r="C45" t="s">
        <v>1711</v>
      </c>
    </row>
    <row r="46" spans="1:50" x14ac:dyDescent="0.25">
      <c r="A46" t="s">
        <v>1712</v>
      </c>
      <c r="B46">
        <v>5</v>
      </c>
      <c r="C46" t="s">
        <v>1713</v>
      </c>
    </row>
    <row r="47" spans="1:50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50" x14ac:dyDescent="0.25">
      <c r="A48" t="s">
        <v>1763</v>
      </c>
      <c r="B48">
        <v>12</v>
      </c>
      <c r="C48">
        <v>14</v>
      </c>
      <c r="D48">
        <v>14</v>
      </c>
      <c r="E48">
        <v>14</v>
      </c>
      <c r="F48">
        <v>13</v>
      </c>
      <c r="G48">
        <v>15</v>
      </c>
      <c r="H48">
        <v>13</v>
      </c>
      <c r="I48">
        <v>10</v>
      </c>
      <c r="J48">
        <v>16</v>
      </c>
      <c r="K48">
        <v>0</v>
      </c>
      <c r="L48">
        <v>2</v>
      </c>
      <c r="M48">
        <v>10</v>
      </c>
      <c r="N48">
        <v>15</v>
      </c>
      <c r="O48">
        <v>9</v>
      </c>
      <c r="P48">
        <v>11</v>
      </c>
      <c r="Q48">
        <v>12</v>
      </c>
      <c r="R48">
        <v>13</v>
      </c>
      <c r="S48">
        <v>9</v>
      </c>
      <c r="T48">
        <v>12</v>
      </c>
      <c r="U48">
        <v>12</v>
      </c>
      <c r="V48">
        <v>12</v>
      </c>
      <c r="W48">
        <v>12</v>
      </c>
      <c r="X48">
        <v>12</v>
      </c>
      <c r="Y48">
        <v>12</v>
      </c>
      <c r="Z48">
        <v>16</v>
      </c>
      <c r="AA48">
        <v>0</v>
      </c>
      <c r="AB48">
        <v>14</v>
      </c>
      <c r="AC48">
        <v>11</v>
      </c>
      <c r="AD48">
        <v>12</v>
      </c>
      <c r="AE48">
        <v>15</v>
      </c>
      <c r="AF48">
        <v>8</v>
      </c>
      <c r="AG48">
        <v>13</v>
      </c>
      <c r="AH48">
        <v>16</v>
      </c>
      <c r="AI48">
        <v>16</v>
      </c>
      <c r="AJ48">
        <v>15</v>
      </c>
      <c r="AK48">
        <v>13</v>
      </c>
      <c r="AL48">
        <v>12</v>
      </c>
      <c r="AM48">
        <v>14</v>
      </c>
      <c r="AN48">
        <v>12</v>
      </c>
      <c r="AO48">
        <v>10</v>
      </c>
      <c r="AP48">
        <v>0</v>
      </c>
      <c r="AQ48">
        <v>10</v>
      </c>
      <c r="AR48">
        <v>7</v>
      </c>
      <c r="AS48">
        <v>2</v>
      </c>
      <c r="AT48">
        <v>6</v>
      </c>
      <c r="AU48">
        <v>9</v>
      </c>
      <c r="AV48">
        <v>10</v>
      </c>
      <c r="AW48">
        <v>4</v>
      </c>
    </row>
    <row r="49" spans="1:49" x14ac:dyDescent="0.25">
      <c r="A49" t="s">
        <v>1764</v>
      </c>
      <c r="B49">
        <v>31.744</v>
      </c>
      <c r="C49">
        <v>67.108000000000004</v>
      </c>
      <c r="D49">
        <v>61.040999999999997</v>
      </c>
      <c r="E49">
        <v>55.679000000000002</v>
      </c>
      <c r="F49">
        <v>48.540999999999997</v>
      </c>
      <c r="G49">
        <v>57.941000000000003</v>
      </c>
      <c r="H49">
        <v>71.491</v>
      </c>
      <c r="I49">
        <v>24.477</v>
      </c>
      <c r="J49">
        <v>54.722000000000001</v>
      </c>
      <c r="K49">
        <v>0</v>
      </c>
      <c r="L49">
        <v>5.6130000000000004</v>
      </c>
      <c r="M49">
        <v>18.795999999999999</v>
      </c>
      <c r="N49">
        <v>17.093</v>
      </c>
      <c r="O49">
        <v>24.277000000000001</v>
      </c>
      <c r="P49">
        <v>32.046999999999997</v>
      </c>
      <c r="Q49">
        <v>26.241</v>
      </c>
      <c r="R49">
        <v>31.786000000000001</v>
      </c>
      <c r="S49">
        <v>32.423999999999999</v>
      </c>
      <c r="T49">
        <v>24.407</v>
      </c>
      <c r="U49">
        <v>26.504999999999999</v>
      </c>
      <c r="V49">
        <v>30.966999999999999</v>
      </c>
      <c r="W49">
        <v>37.468000000000004</v>
      </c>
      <c r="X49">
        <v>37.15</v>
      </c>
      <c r="Y49">
        <v>16.388999999999999</v>
      </c>
      <c r="Z49">
        <v>71.725999999999999</v>
      </c>
      <c r="AA49">
        <v>0</v>
      </c>
      <c r="AB49">
        <v>27.978999999999999</v>
      </c>
      <c r="AC49">
        <v>22.303999999999998</v>
      </c>
      <c r="AD49">
        <v>26.052</v>
      </c>
      <c r="AE49">
        <v>23.654</v>
      </c>
      <c r="AF49">
        <v>26.754000000000001</v>
      </c>
      <c r="AG49">
        <v>28.501999999999999</v>
      </c>
      <c r="AH49">
        <v>133.44900000000001</v>
      </c>
      <c r="AI49">
        <v>37.421999999999997</v>
      </c>
      <c r="AJ49">
        <v>62.088999999999999</v>
      </c>
      <c r="AK49">
        <v>34.811999999999998</v>
      </c>
      <c r="AL49">
        <v>40.518000000000001</v>
      </c>
      <c r="AM49">
        <v>41.941000000000003</v>
      </c>
      <c r="AN49">
        <v>24.884</v>
      </c>
      <c r="AO49">
        <v>32.631999999999998</v>
      </c>
      <c r="AP49">
        <v>0</v>
      </c>
      <c r="AQ49">
        <v>39.040999999999997</v>
      </c>
      <c r="AR49">
        <v>55.445</v>
      </c>
      <c r="AS49">
        <v>15.218</v>
      </c>
      <c r="AT49">
        <v>12.382999999999999</v>
      </c>
      <c r="AU49">
        <v>27.978000000000002</v>
      </c>
      <c r="AV49">
        <v>27.54</v>
      </c>
      <c r="AW49">
        <v>35.613</v>
      </c>
    </row>
    <row r="51" spans="1:49" x14ac:dyDescent="0.25">
      <c r="A51" s="7" t="s">
        <v>1926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1936</v>
      </c>
    </row>
    <row r="54" spans="1:49" x14ac:dyDescent="0.25">
      <c r="A54" t="s">
        <v>1709</v>
      </c>
      <c r="B54">
        <v>42215.453298611108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14</v>
      </c>
      <c r="D58">
        <v>14</v>
      </c>
      <c r="E58">
        <v>15</v>
      </c>
      <c r="F58">
        <v>15</v>
      </c>
      <c r="G58">
        <v>15</v>
      </c>
      <c r="H58">
        <v>9</v>
      </c>
      <c r="I58">
        <v>13</v>
      </c>
      <c r="J58">
        <v>11</v>
      </c>
      <c r="K58">
        <v>15</v>
      </c>
      <c r="L58">
        <v>16</v>
      </c>
      <c r="M58">
        <v>12</v>
      </c>
      <c r="N58">
        <v>15</v>
      </c>
      <c r="O58">
        <v>16</v>
      </c>
      <c r="P58">
        <v>16</v>
      </c>
      <c r="Q58">
        <v>15</v>
      </c>
      <c r="R58">
        <v>16</v>
      </c>
      <c r="S58">
        <v>15</v>
      </c>
      <c r="T58">
        <v>11</v>
      </c>
      <c r="U58">
        <v>15</v>
      </c>
      <c r="V58">
        <v>15</v>
      </c>
      <c r="W58">
        <v>15</v>
      </c>
      <c r="X58">
        <v>15</v>
      </c>
      <c r="Y58">
        <v>15</v>
      </c>
      <c r="Z58">
        <v>11</v>
      </c>
      <c r="AA58">
        <v>14</v>
      </c>
      <c r="AB58">
        <v>14</v>
      </c>
      <c r="AC58">
        <v>15</v>
      </c>
      <c r="AD58">
        <v>15</v>
      </c>
      <c r="AE58">
        <v>12</v>
      </c>
      <c r="AF58">
        <v>15</v>
      </c>
      <c r="AG58">
        <v>16</v>
      </c>
      <c r="AH58">
        <v>16</v>
      </c>
      <c r="AI58">
        <v>16</v>
      </c>
      <c r="AJ58">
        <v>16</v>
      </c>
      <c r="AK58">
        <v>12</v>
      </c>
      <c r="AL58">
        <v>14</v>
      </c>
      <c r="AM58">
        <v>12</v>
      </c>
      <c r="AN58">
        <v>14</v>
      </c>
      <c r="AO58">
        <v>13</v>
      </c>
      <c r="AP58">
        <v>15</v>
      </c>
      <c r="AQ58">
        <v>14</v>
      </c>
      <c r="AR58">
        <v>15</v>
      </c>
      <c r="AS58">
        <v>16</v>
      </c>
      <c r="AT58">
        <v>13</v>
      </c>
      <c r="AU58">
        <v>14</v>
      </c>
      <c r="AV58">
        <v>16</v>
      </c>
      <c r="AW58">
        <v>15</v>
      </c>
    </row>
    <row r="59" spans="1:49" x14ac:dyDescent="0.25">
      <c r="A59" t="s">
        <v>1764</v>
      </c>
      <c r="B59">
        <v>65.597999999999999</v>
      </c>
      <c r="C59">
        <v>71.694999999999993</v>
      </c>
      <c r="D59">
        <v>61.113999999999997</v>
      </c>
      <c r="E59">
        <v>56.238</v>
      </c>
      <c r="F59">
        <v>61.546999999999997</v>
      </c>
      <c r="G59">
        <v>56.406999999999996</v>
      </c>
      <c r="H59">
        <v>53.686</v>
      </c>
      <c r="I59">
        <v>42.732999999999997</v>
      </c>
      <c r="J59">
        <v>43.414000000000001</v>
      </c>
      <c r="K59">
        <v>84.295000000000002</v>
      </c>
      <c r="L59">
        <v>68.795000000000002</v>
      </c>
      <c r="M59">
        <v>78.706000000000003</v>
      </c>
      <c r="N59">
        <v>70.738</v>
      </c>
      <c r="O59">
        <v>89.741</v>
      </c>
      <c r="P59">
        <v>70.388000000000005</v>
      </c>
      <c r="Q59">
        <v>56.23</v>
      </c>
      <c r="R59">
        <v>65.296999999999997</v>
      </c>
      <c r="S59">
        <v>52.43</v>
      </c>
      <c r="T59">
        <v>56.908999999999999</v>
      </c>
      <c r="U59">
        <v>44.11</v>
      </c>
      <c r="V59">
        <v>64.957999999999998</v>
      </c>
      <c r="W59">
        <v>61.703000000000003</v>
      </c>
      <c r="X59">
        <v>67.27</v>
      </c>
      <c r="Y59">
        <v>75.442999999999998</v>
      </c>
      <c r="Z59">
        <v>66.456999999999994</v>
      </c>
      <c r="AA59">
        <v>52.963999999999999</v>
      </c>
      <c r="AB59">
        <v>46.555</v>
      </c>
      <c r="AC59">
        <v>58.073</v>
      </c>
      <c r="AD59">
        <v>84.34</v>
      </c>
      <c r="AE59">
        <v>43.042000000000002</v>
      </c>
      <c r="AF59">
        <v>51.505000000000003</v>
      </c>
      <c r="AG59">
        <v>33.005000000000003</v>
      </c>
      <c r="AH59">
        <v>74.789000000000001</v>
      </c>
      <c r="AI59">
        <v>64.138000000000005</v>
      </c>
      <c r="AJ59">
        <v>40.366</v>
      </c>
      <c r="AK59">
        <v>33.56</v>
      </c>
      <c r="AL59">
        <v>39.825000000000003</v>
      </c>
      <c r="AM59">
        <v>55.347999999999999</v>
      </c>
      <c r="AN59">
        <v>68.900000000000006</v>
      </c>
      <c r="AO59">
        <v>78.352000000000004</v>
      </c>
      <c r="AP59">
        <v>37.777000000000001</v>
      </c>
      <c r="AQ59">
        <v>18.338999999999999</v>
      </c>
      <c r="AR59">
        <v>70.144999999999996</v>
      </c>
      <c r="AS59">
        <v>51.890999999999998</v>
      </c>
      <c r="AT59">
        <v>58.853999999999999</v>
      </c>
      <c r="AU59">
        <v>67.650000000000006</v>
      </c>
      <c r="AV59">
        <v>46.319000000000003</v>
      </c>
      <c r="AW59">
        <v>42.862000000000002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1935</v>
      </c>
    </row>
    <row r="62" spans="1:49" x14ac:dyDescent="0.25">
      <c r="A62" t="s">
        <v>1709</v>
      </c>
      <c r="B62">
        <v>42215.453298611108</v>
      </c>
    </row>
    <row r="63" spans="1:49" x14ac:dyDescent="0.25">
      <c r="A63" t="s">
        <v>1710</v>
      </c>
      <c r="B63">
        <v>2401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15</v>
      </c>
      <c r="C66">
        <v>14</v>
      </c>
      <c r="D66">
        <v>14</v>
      </c>
      <c r="E66">
        <v>15</v>
      </c>
      <c r="F66">
        <v>15</v>
      </c>
      <c r="G66">
        <v>13</v>
      </c>
      <c r="H66">
        <v>9</v>
      </c>
      <c r="I66">
        <v>13</v>
      </c>
      <c r="J66">
        <v>11</v>
      </c>
      <c r="K66">
        <v>0</v>
      </c>
      <c r="L66">
        <v>5</v>
      </c>
      <c r="M66">
        <v>10</v>
      </c>
      <c r="N66">
        <v>15</v>
      </c>
      <c r="O66">
        <v>15</v>
      </c>
      <c r="P66">
        <v>16</v>
      </c>
      <c r="Q66">
        <v>13</v>
      </c>
      <c r="R66">
        <v>13</v>
      </c>
      <c r="S66">
        <v>10</v>
      </c>
      <c r="T66">
        <v>9</v>
      </c>
      <c r="U66">
        <v>12</v>
      </c>
      <c r="V66">
        <v>13</v>
      </c>
      <c r="W66">
        <v>14</v>
      </c>
      <c r="X66">
        <v>15</v>
      </c>
      <c r="Y66">
        <v>13</v>
      </c>
      <c r="Z66">
        <v>11</v>
      </c>
      <c r="AA66">
        <v>0</v>
      </c>
      <c r="AB66">
        <v>12</v>
      </c>
      <c r="AC66">
        <v>13</v>
      </c>
      <c r="AD66">
        <v>15</v>
      </c>
      <c r="AE66">
        <v>11</v>
      </c>
      <c r="AF66">
        <v>13</v>
      </c>
      <c r="AG66">
        <v>12</v>
      </c>
      <c r="AH66">
        <v>15</v>
      </c>
      <c r="AI66">
        <v>16</v>
      </c>
      <c r="AJ66">
        <v>16</v>
      </c>
      <c r="AK66">
        <v>11</v>
      </c>
      <c r="AL66">
        <v>14</v>
      </c>
      <c r="AM66">
        <v>12</v>
      </c>
      <c r="AN66">
        <v>13</v>
      </c>
      <c r="AO66">
        <v>12</v>
      </c>
      <c r="AP66">
        <v>0</v>
      </c>
      <c r="AQ66">
        <v>12</v>
      </c>
      <c r="AR66">
        <v>15</v>
      </c>
      <c r="AS66">
        <v>16</v>
      </c>
      <c r="AT66">
        <v>13</v>
      </c>
      <c r="AU66">
        <v>14</v>
      </c>
      <c r="AV66">
        <v>16</v>
      </c>
      <c r="AW66">
        <v>15</v>
      </c>
    </row>
    <row r="67" spans="1:49" x14ac:dyDescent="0.25">
      <c r="A67" t="s">
        <v>1764</v>
      </c>
      <c r="B67">
        <v>52.941000000000003</v>
      </c>
      <c r="C67">
        <v>67.94</v>
      </c>
      <c r="D67">
        <v>59.110999999999997</v>
      </c>
      <c r="E67">
        <v>46.554000000000002</v>
      </c>
      <c r="F67">
        <v>56.234999999999999</v>
      </c>
      <c r="G67">
        <v>51.609000000000002</v>
      </c>
      <c r="H67">
        <v>50.529000000000003</v>
      </c>
      <c r="I67">
        <v>38.511000000000003</v>
      </c>
      <c r="J67">
        <v>22.015999999999998</v>
      </c>
      <c r="K67">
        <v>0</v>
      </c>
      <c r="L67">
        <v>9.3710000000000004</v>
      </c>
      <c r="M67">
        <v>23.29</v>
      </c>
      <c r="N67">
        <v>41.731000000000002</v>
      </c>
      <c r="O67">
        <v>62.088999999999999</v>
      </c>
      <c r="P67">
        <v>36.377000000000002</v>
      </c>
      <c r="Q67">
        <v>34.954999999999998</v>
      </c>
      <c r="R67">
        <v>33.28</v>
      </c>
      <c r="S67">
        <v>20.033999999999999</v>
      </c>
      <c r="T67">
        <v>31.939</v>
      </c>
      <c r="U67">
        <v>20.704000000000001</v>
      </c>
      <c r="V67">
        <v>43.406999999999996</v>
      </c>
      <c r="W67">
        <v>41.128</v>
      </c>
      <c r="X67">
        <v>31.574999999999999</v>
      </c>
      <c r="Y67">
        <v>47.097999999999999</v>
      </c>
      <c r="Z67">
        <v>45.555999999999997</v>
      </c>
      <c r="AA67">
        <v>0</v>
      </c>
      <c r="AB67">
        <v>19.707999999999998</v>
      </c>
      <c r="AC67">
        <v>19.934000000000001</v>
      </c>
      <c r="AD67">
        <v>33.090000000000003</v>
      </c>
      <c r="AE67">
        <v>20.469000000000001</v>
      </c>
      <c r="AF67">
        <v>37.795999999999999</v>
      </c>
      <c r="AG67">
        <v>13.872999999999999</v>
      </c>
      <c r="AH67">
        <v>73.748000000000005</v>
      </c>
      <c r="AI67">
        <v>67.744</v>
      </c>
      <c r="AJ67">
        <v>40.173999999999999</v>
      </c>
      <c r="AK67">
        <v>23.283000000000001</v>
      </c>
      <c r="AL67">
        <v>24.905999999999999</v>
      </c>
      <c r="AM67">
        <v>32.098999999999997</v>
      </c>
      <c r="AN67">
        <v>44.56</v>
      </c>
      <c r="AO67">
        <v>46.915999999999997</v>
      </c>
      <c r="AP67">
        <v>0</v>
      </c>
      <c r="AQ67">
        <v>19.077000000000002</v>
      </c>
      <c r="AR67">
        <v>68.980999999999995</v>
      </c>
      <c r="AS67">
        <v>32.749000000000002</v>
      </c>
      <c r="AT67">
        <v>53.122</v>
      </c>
      <c r="AU67">
        <v>65.584999999999994</v>
      </c>
      <c r="AV67">
        <v>54.195999999999998</v>
      </c>
      <c r="AW67">
        <v>36.082999999999998</v>
      </c>
    </row>
    <row r="69" spans="1:49" x14ac:dyDescent="0.25">
      <c r="A69" s="7" t="s">
        <v>1927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1937</v>
      </c>
    </row>
    <row r="72" spans="1:49" x14ac:dyDescent="0.25">
      <c r="A72" t="s">
        <v>1709</v>
      </c>
      <c r="B72">
        <v>42215.453310185185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15</v>
      </c>
      <c r="C76">
        <v>16</v>
      </c>
      <c r="D76">
        <v>12</v>
      </c>
      <c r="E76">
        <v>14</v>
      </c>
      <c r="F76">
        <v>16</v>
      </c>
      <c r="G76">
        <v>15</v>
      </c>
      <c r="H76">
        <v>16</v>
      </c>
      <c r="I76">
        <v>16</v>
      </c>
      <c r="J76">
        <v>16</v>
      </c>
      <c r="K76">
        <v>15</v>
      </c>
      <c r="L76">
        <v>11</v>
      </c>
      <c r="M76">
        <v>12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14</v>
      </c>
      <c r="U76">
        <v>14</v>
      </c>
      <c r="V76">
        <v>15</v>
      </c>
      <c r="W76">
        <v>15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15</v>
      </c>
      <c r="AD76">
        <v>16</v>
      </c>
      <c r="AE76">
        <v>15</v>
      </c>
      <c r="AF76">
        <v>16</v>
      </c>
      <c r="AG76">
        <v>16</v>
      </c>
      <c r="AH76">
        <v>16</v>
      </c>
      <c r="AI76">
        <v>16</v>
      </c>
      <c r="AJ76">
        <v>14</v>
      </c>
      <c r="AK76">
        <v>16</v>
      </c>
      <c r="AL76">
        <v>15</v>
      </c>
      <c r="AM76">
        <v>14</v>
      </c>
      <c r="AN76">
        <v>16</v>
      </c>
      <c r="AO76">
        <v>16</v>
      </c>
      <c r="AP76">
        <v>16</v>
      </c>
      <c r="AQ76">
        <v>15</v>
      </c>
      <c r="AR76">
        <v>15</v>
      </c>
      <c r="AS76">
        <v>14</v>
      </c>
      <c r="AT76">
        <v>16</v>
      </c>
      <c r="AU76">
        <v>15</v>
      </c>
      <c r="AV76">
        <v>16</v>
      </c>
      <c r="AW76">
        <v>14</v>
      </c>
    </row>
    <row r="77" spans="1:49" x14ac:dyDescent="0.25">
      <c r="A77" t="s">
        <v>1764</v>
      </c>
      <c r="B77">
        <v>71.745000000000005</v>
      </c>
      <c r="C77">
        <v>46.491</v>
      </c>
      <c r="D77">
        <v>95.863</v>
      </c>
      <c r="E77">
        <v>81.388000000000005</v>
      </c>
      <c r="F77">
        <v>62.966999999999999</v>
      </c>
      <c r="G77">
        <v>67.531999999999996</v>
      </c>
      <c r="H77">
        <v>45.116999999999997</v>
      </c>
      <c r="I77">
        <v>43.07</v>
      </c>
      <c r="J77">
        <v>53.091000000000001</v>
      </c>
      <c r="K77">
        <v>60.093000000000004</v>
      </c>
      <c r="L77">
        <v>71.356999999999999</v>
      </c>
      <c r="M77">
        <v>81.977000000000004</v>
      </c>
      <c r="N77">
        <v>77.194000000000003</v>
      </c>
      <c r="O77">
        <v>45.322000000000003</v>
      </c>
      <c r="P77">
        <v>39.658000000000001</v>
      </c>
      <c r="Q77">
        <v>68.561000000000007</v>
      </c>
      <c r="R77">
        <v>70.197999999999993</v>
      </c>
      <c r="S77">
        <v>49.792000000000002</v>
      </c>
      <c r="T77">
        <v>82.194999999999993</v>
      </c>
      <c r="U77">
        <v>39.802</v>
      </c>
      <c r="V77">
        <v>54.688000000000002</v>
      </c>
      <c r="W77">
        <v>74.287000000000006</v>
      </c>
      <c r="X77">
        <v>51.594000000000001</v>
      </c>
      <c r="Y77">
        <v>55.283999999999999</v>
      </c>
      <c r="Z77">
        <v>66.623000000000005</v>
      </c>
      <c r="AA77">
        <v>75.721999999999994</v>
      </c>
      <c r="AB77">
        <v>63.402999999999999</v>
      </c>
      <c r="AC77">
        <v>64.216999999999999</v>
      </c>
      <c r="AD77">
        <v>103.59699999999999</v>
      </c>
      <c r="AE77">
        <v>52.13</v>
      </c>
      <c r="AF77">
        <v>43.65</v>
      </c>
      <c r="AG77">
        <v>72.844999999999999</v>
      </c>
      <c r="AH77">
        <v>84.263000000000005</v>
      </c>
      <c r="AI77">
        <v>66.241</v>
      </c>
      <c r="AJ77">
        <v>56.128999999999998</v>
      </c>
      <c r="AK77">
        <v>61.658000000000001</v>
      </c>
      <c r="AL77">
        <v>43.884999999999998</v>
      </c>
      <c r="AM77">
        <v>43.960999999999999</v>
      </c>
      <c r="AN77">
        <v>73.766999999999996</v>
      </c>
      <c r="AO77">
        <v>86.694000000000003</v>
      </c>
      <c r="AP77">
        <v>101.375</v>
      </c>
      <c r="AQ77">
        <v>48.755000000000003</v>
      </c>
      <c r="AR77">
        <v>83.656999999999996</v>
      </c>
      <c r="AS77">
        <v>120.3</v>
      </c>
      <c r="AT77">
        <v>76.902000000000001</v>
      </c>
      <c r="AU77">
        <v>61.642000000000003</v>
      </c>
      <c r="AV77">
        <v>63.085999999999999</v>
      </c>
      <c r="AW77">
        <v>50.613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1932</v>
      </c>
    </row>
    <row r="80" spans="1:49" x14ac:dyDescent="0.25">
      <c r="A80" t="s">
        <v>1709</v>
      </c>
      <c r="B80">
        <v>42215.453310185185</v>
      </c>
    </row>
    <row r="81" spans="1:49" x14ac:dyDescent="0.25">
      <c r="A81" t="s">
        <v>1710</v>
      </c>
      <c r="B81">
        <v>2409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13</v>
      </c>
      <c r="C84">
        <v>15</v>
      </c>
      <c r="D84">
        <v>12</v>
      </c>
      <c r="E84">
        <v>14</v>
      </c>
      <c r="F84">
        <v>16</v>
      </c>
      <c r="G84">
        <v>15</v>
      </c>
      <c r="H84">
        <v>15</v>
      </c>
      <c r="I84">
        <v>14</v>
      </c>
      <c r="J84">
        <v>15</v>
      </c>
      <c r="K84">
        <v>0</v>
      </c>
      <c r="L84">
        <v>6</v>
      </c>
      <c r="M84">
        <v>11</v>
      </c>
      <c r="N84">
        <v>16</v>
      </c>
      <c r="O84">
        <v>13</v>
      </c>
      <c r="P84">
        <v>12</v>
      </c>
      <c r="Q84">
        <v>15</v>
      </c>
      <c r="R84">
        <v>16</v>
      </c>
      <c r="S84">
        <v>6</v>
      </c>
      <c r="T84">
        <v>13</v>
      </c>
      <c r="U84">
        <v>10</v>
      </c>
      <c r="V84">
        <v>14</v>
      </c>
      <c r="W84">
        <v>14</v>
      </c>
      <c r="X84">
        <v>14</v>
      </c>
      <c r="Y84">
        <v>15</v>
      </c>
      <c r="Z84">
        <v>15</v>
      </c>
      <c r="AA84">
        <v>0</v>
      </c>
      <c r="AB84">
        <v>16</v>
      </c>
      <c r="AC84">
        <v>14</v>
      </c>
      <c r="AD84">
        <v>14</v>
      </c>
      <c r="AE84">
        <v>15</v>
      </c>
      <c r="AF84">
        <v>16</v>
      </c>
      <c r="AG84">
        <v>16</v>
      </c>
      <c r="AH84">
        <v>15</v>
      </c>
      <c r="AI84">
        <v>16</v>
      </c>
      <c r="AJ84">
        <v>13</v>
      </c>
      <c r="AK84">
        <v>16</v>
      </c>
      <c r="AL84">
        <v>11</v>
      </c>
      <c r="AM84">
        <v>14</v>
      </c>
      <c r="AN84">
        <v>16</v>
      </c>
      <c r="AO84">
        <v>16</v>
      </c>
      <c r="AP84">
        <v>0</v>
      </c>
      <c r="AQ84">
        <v>14</v>
      </c>
      <c r="AR84">
        <v>13</v>
      </c>
      <c r="AS84">
        <v>14</v>
      </c>
      <c r="AT84">
        <v>16</v>
      </c>
      <c r="AU84">
        <v>15</v>
      </c>
      <c r="AV84">
        <v>16</v>
      </c>
      <c r="AW84">
        <v>12</v>
      </c>
    </row>
    <row r="85" spans="1:49" x14ac:dyDescent="0.25">
      <c r="A85" t="s">
        <v>1764</v>
      </c>
      <c r="B85">
        <v>41.362000000000002</v>
      </c>
      <c r="C85">
        <v>45.015000000000001</v>
      </c>
      <c r="D85">
        <v>72.968000000000004</v>
      </c>
      <c r="E85">
        <v>67.39</v>
      </c>
      <c r="F85">
        <v>59.015000000000001</v>
      </c>
      <c r="G85">
        <v>61.255000000000003</v>
      </c>
      <c r="H85">
        <v>42.744999999999997</v>
      </c>
      <c r="I85">
        <v>30.268999999999998</v>
      </c>
      <c r="J85">
        <v>23.689</v>
      </c>
      <c r="K85">
        <v>0</v>
      </c>
      <c r="L85">
        <v>15.538</v>
      </c>
      <c r="M85">
        <v>22.387</v>
      </c>
      <c r="N85">
        <v>57.518999999999998</v>
      </c>
      <c r="O85">
        <v>22.821999999999999</v>
      </c>
      <c r="P85">
        <v>22.574000000000002</v>
      </c>
      <c r="Q85">
        <v>33.527999999999999</v>
      </c>
      <c r="R85">
        <v>26.076000000000001</v>
      </c>
      <c r="S85">
        <v>14.147</v>
      </c>
      <c r="T85">
        <v>34.145000000000003</v>
      </c>
      <c r="U85">
        <v>26.946000000000002</v>
      </c>
      <c r="V85">
        <v>28.850999999999999</v>
      </c>
      <c r="W85">
        <v>44.901000000000003</v>
      </c>
      <c r="X85">
        <v>34.664999999999999</v>
      </c>
      <c r="Y85">
        <v>29.027999999999999</v>
      </c>
      <c r="Z85">
        <v>62.055999999999997</v>
      </c>
      <c r="AA85">
        <v>0</v>
      </c>
      <c r="AB85">
        <v>43.195999999999998</v>
      </c>
      <c r="AC85">
        <v>19.747</v>
      </c>
      <c r="AD85">
        <v>39.595999999999997</v>
      </c>
      <c r="AE85">
        <v>20.742000000000001</v>
      </c>
      <c r="AF85">
        <v>17.670999999999999</v>
      </c>
      <c r="AG85">
        <v>26.481999999999999</v>
      </c>
      <c r="AH85">
        <v>119.38200000000001</v>
      </c>
      <c r="AI85">
        <v>46.366999999999997</v>
      </c>
      <c r="AJ85">
        <v>47.164000000000001</v>
      </c>
      <c r="AK85">
        <v>33.972999999999999</v>
      </c>
      <c r="AL85">
        <v>31.059000000000001</v>
      </c>
      <c r="AM85">
        <v>24.827999999999999</v>
      </c>
      <c r="AN85">
        <v>44.149000000000001</v>
      </c>
      <c r="AO85">
        <v>53.622</v>
      </c>
      <c r="AP85">
        <v>0</v>
      </c>
      <c r="AQ85">
        <v>41.381999999999998</v>
      </c>
      <c r="AR85">
        <v>86.932000000000002</v>
      </c>
      <c r="AS85">
        <v>97.006</v>
      </c>
      <c r="AT85">
        <v>57.279000000000003</v>
      </c>
      <c r="AU85">
        <v>59.241</v>
      </c>
      <c r="AV85">
        <v>41.46</v>
      </c>
      <c r="AW85">
        <v>40.524999999999999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100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12.5</v>
      </c>
      <c r="M88">
        <f t="shared" si="0"/>
        <v>76.923076923076934</v>
      </c>
      <c r="N88">
        <f t="shared" si="0"/>
        <v>100</v>
      </c>
      <c r="O88">
        <f t="shared" si="0"/>
        <v>81.818181818181827</v>
      </c>
      <c r="P88">
        <f t="shared" si="0"/>
        <v>84.615384615384613</v>
      </c>
      <c r="Q88">
        <f t="shared" si="0"/>
        <v>85.714285714285708</v>
      </c>
      <c r="R88">
        <f t="shared" si="0"/>
        <v>92.857142857142861</v>
      </c>
      <c r="S88">
        <f t="shared" si="0"/>
        <v>64.285714285714292</v>
      </c>
      <c r="T88">
        <f t="shared" si="0"/>
        <v>92.307692307692307</v>
      </c>
      <c r="U88">
        <f t="shared" si="0"/>
        <v>80</v>
      </c>
      <c r="V88">
        <f t="shared" si="0"/>
        <v>92.307692307692307</v>
      </c>
      <c r="W88">
        <f t="shared" si="0"/>
        <v>100</v>
      </c>
      <c r="X88">
        <f t="shared" si="0"/>
        <v>85.714285714285708</v>
      </c>
      <c r="Y88">
        <f t="shared" si="0"/>
        <v>85.714285714285708</v>
      </c>
      <c r="Z88">
        <f t="shared" si="0"/>
        <v>100</v>
      </c>
      <c r="AA88">
        <f t="shared" si="0"/>
        <v>0</v>
      </c>
      <c r="AB88">
        <f t="shared" si="0"/>
        <v>93.333333333333329</v>
      </c>
      <c r="AC88">
        <f t="shared" si="0"/>
        <v>73.333333333333329</v>
      </c>
      <c r="AD88">
        <f t="shared" si="0"/>
        <v>92.307692307692307</v>
      </c>
      <c r="AE88">
        <f t="shared" si="0"/>
        <v>100</v>
      </c>
      <c r="AF88">
        <f t="shared" si="0"/>
        <v>66.666666666666657</v>
      </c>
      <c r="AG88">
        <f t="shared" si="0"/>
        <v>81.25</v>
      </c>
      <c r="AH88">
        <f t="shared" si="0"/>
        <v>100</v>
      </c>
      <c r="AI88">
        <f t="shared" si="0"/>
        <v>100</v>
      </c>
      <c r="AJ88">
        <f t="shared" si="0"/>
        <v>100</v>
      </c>
      <c r="AK88">
        <f t="shared" si="0"/>
        <v>86.666666666666671</v>
      </c>
      <c r="AL88">
        <f t="shared" si="0"/>
        <v>100</v>
      </c>
      <c r="AM88">
        <f t="shared" si="0"/>
        <v>87.5</v>
      </c>
      <c r="AN88">
        <f t="shared" si="0"/>
        <v>80</v>
      </c>
      <c r="AO88">
        <f t="shared" si="0"/>
        <v>83.333333333333343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75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93.75</v>
      </c>
      <c r="C89">
        <f t="shared" ref="C89:AW89" si="1">C66/C58*100</f>
        <v>100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86.666666666666671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0</v>
      </c>
      <c r="L89">
        <f t="shared" si="1"/>
        <v>31.25</v>
      </c>
      <c r="M89">
        <f t="shared" si="1"/>
        <v>83.333333333333343</v>
      </c>
      <c r="N89">
        <f t="shared" si="1"/>
        <v>100</v>
      </c>
      <c r="O89">
        <f t="shared" si="1"/>
        <v>93.75</v>
      </c>
      <c r="P89">
        <f t="shared" si="1"/>
        <v>100</v>
      </c>
      <c r="Q89">
        <f t="shared" si="1"/>
        <v>86.666666666666671</v>
      </c>
      <c r="R89">
        <f t="shared" si="1"/>
        <v>81.25</v>
      </c>
      <c r="S89">
        <f t="shared" si="1"/>
        <v>66.666666666666657</v>
      </c>
      <c r="T89">
        <f t="shared" si="1"/>
        <v>81.818181818181827</v>
      </c>
      <c r="U89">
        <f t="shared" si="1"/>
        <v>80</v>
      </c>
      <c r="V89">
        <f t="shared" si="1"/>
        <v>86.666666666666671</v>
      </c>
      <c r="W89">
        <f t="shared" si="1"/>
        <v>93.333333333333329</v>
      </c>
      <c r="X89">
        <f t="shared" si="1"/>
        <v>100</v>
      </c>
      <c r="Y89">
        <f t="shared" si="1"/>
        <v>86.666666666666671</v>
      </c>
      <c r="Z89">
        <f t="shared" si="1"/>
        <v>100</v>
      </c>
      <c r="AA89">
        <f t="shared" si="1"/>
        <v>0</v>
      </c>
      <c r="AB89">
        <f t="shared" si="1"/>
        <v>85.714285714285708</v>
      </c>
      <c r="AC89">
        <f t="shared" si="1"/>
        <v>86.666666666666671</v>
      </c>
      <c r="AD89">
        <f t="shared" si="1"/>
        <v>100</v>
      </c>
      <c r="AE89">
        <f t="shared" si="1"/>
        <v>91.666666666666657</v>
      </c>
      <c r="AF89">
        <f t="shared" si="1"/>
        <v>86.666666666666671</v>
      </c>
      <c r="AG89">
        <f t="shared" si="1"/>
        <v>75</v>
      </c>
      <c r="AH89">
        <f t="shared" si="1"/>
        <v>93.75</v>
      </c>
      <c r="AI89">
        <f t="shared" si="1"/>
        <v>100</v>
      </c>
      <c r="AJ89">
        <f t="shared" si="1"/>
        <v>100</v>
      </c>
      <c r="AK89">
        <f t="shared" si="1"/>
        <v>91.666666666666657</v>
      </c>
      <c r="AL89">
        <f t="shared" si="1"/>
        <v>100</v>
      </c>
      <c r="AM89">
        <f t="shared" si="1"/>
        <v>100</v>
      </c>
      <c r="AN89">
        <f t="shared" si="1"/>
        <v>92.857142857142861</v>
      </c>
      <c r="AO89">
        <f t="shared" si="1"/>
        <v>92.307692307692307</v>
      </c>
      <c r="AP89">
        <f t="shared" si="1"/>
        <v>0</v>
      </c>
      <c r="AQ89">
        <f t="shared" si="1"/>
        <v>85.714285714285708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86.666666666666671</v>
      </c>
      <c r="C90">
        <f t="shared" ref="C90:AW90" si="2">C84/C76*100</f>
        <v>93.75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93.75</v>
      </c>
      <c r="I90">
        <f t="shared" si="2"/>
        <v>87.5</v>
      </c>
      <c r="J90">
        <f t="shared" si="2"/>
        <v>93.75</v>
      </c>
      <c r="K90">
        <f t="shared" si="2"/>
        <v>0</v>
      </c>
      <c r="L90">
        <f t="shared" si="2"/>
        <v>54.54545454545454</v>
      </c>
      <c r="M90">
        <f t="shared" si="2"/>
        <v>91.666666666666657</v>
      </c>
      <c r="N90">
        <f t="shared" si="2"/>
        <v>100</v>
      </c>
      <c r="O90">
        <f t="shared" si="2"/>
        <v>81.25</v>
      </c>
      <c r="P90">
        <f t="shared" si="2"/>
        <v>75</v>
      </c>
      <c r="Q90">
        <f t="shared" si="2"/>
        <v>93.75</v>
      </c>
      <c r="R90">
        <f t="shared" si="2"/>
        <v>100</v>
      </c>
      <c r="S90">
        <f t="shared" si="2"/>
        <v>37.5</v>
      </c>
      <c r="T90">
        <f t="shared" si="2"/>
        <v>92.857142857142861</v>
      </c>
      <c r="U90">
        <f t="shared" si="2"/>
        <v>71.428571428571431</v>
      </c>
      <c r="V90">
        <f t="shared" si="2"/>
        <v>93.333333333333329</v>
      </c>
      <c r="W90">
        <f t="shared" si="2"/>
        <v>93.333333333333329</v>
      </c>
      <c r="X90">
        <f t="shared" si="2"/>
        <v>87.5</v>
      </c>
      <c r="Y90">
        <f t="shared" si="2"/>
        <v>93.75</v>
      </c>
      <c r="Z90">
        <f t="shared" si="2"/>
        <v>93.75</v>
      </c>
      <c r="AA90">
        <f t="shared" si="2"/>
        <v>0</v>
      </c>
      <c r="AB90">
        <f t="shared" si="2"/>
        <v>100</v>
      </c>
      <c r="AC90">
        <f t="shared" si="2"/>
        <v>93.333333333333329</v>
      </c>
      <c r="AD90">
        <f t="shared" si="2"/>
        <v>87.5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93.75</v>
      </c>
      <c r="AI90">
        <f t="shared" si="2"/>
        <v>100</v>
      </c>
      <c r="AJ90">
        <f t="shared" si="2"/>
        <v>92.857142857142861</v>
      </c>
      <c r="AK90">
        <f t="shared" si="2"/>
        <v>100</v>
      </c>
      <c r="AL90">
        <f t="shared" si="2"/>
        <v>73.333333333333329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93.333333333333329</v>
      </c>
      <c r="AR90">
        <f t="shared" si="2"/>
        <v>86.666666666666671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85.714285714285708</v>
      </c>
    </row>
    <row r="91" spans="1:49" s="7" customFormat="1" x14ac:dyDescent="0.25">
      <c r="A91" s="7" t="s">
        <v>1773</v>
      </c>
      <c r="B91" s="7" t="s">
        <v>1644</v>
      </c>
      <c r="C91" s="7" t="s">
        <v>173</v>
      </c>
      <c r="D91" s="7" t="s">
        <v>173</v>
      </c>
      <c r="E91" s="7" t="s">
        <v>173</v>
      </c>
      <c r="F91" s="7" t="s">
        <v>173</v>
      </c>
      <c r="G91" s="7" t="s">
        <v>173</v>
      </c>
      <c r="H91" s="7" t="s">
        <v>173</v>
      </c>
      <c r="I91" s="7" t="s">
        <v>173</v>
      </c>
      <c r="J91" s="7" t="s">
        <v>1644</v>
      </c>
      <c r="K91" s="7" t="s">
        <v>178</v>
      </c>
      <c r="L91" s="7" t="s">
        <v>178</v>
      </c>
      <c r="M91" s="7" t="s">
        <v>178</v>
      </c>
      <c r="N91" s="7" t="s">
        <v>178</v>
      </c>
      <c r="O91" s="7" t="s">
        <v>178</v>
      </c>
      <c r="P91" s="7" t="s">
        <v>178</v>
      </c>
      <c r="Q91" s="7" t="s">
        <v>178</v>
      </c>
      <c r="R91" s="7" t="s">
        <v>1938</v>
      </c>
      <c r="S91" s="7" t="s">
        <v>183</v>
      </c>
      <c r="T91" s="7" t="s">
        <v>183</v>
      </c>
      <c r="U91" s="7" t="s">
        <v>183</v>
      </c>
      <c r="V91" s="7" t="s">
        <v>183</v>
      </c>
      <c r="W91" s="7" t="s">
        <v>183</v>
      </c>
      <c r="X91" s="7" t="s">
        <v>183</v>
      </c>
      <c r="Y91" s="7" t="s">
        <v>183</v>
      </c>
      <c r="Z91" s="7" t="s">
        <v>1686</v>
      </c>
      <c r="AA91" s="7" t="s">
        <v>188</v>
      </c>
      <c r="AB91" s="7" t="s">
        <v>188</v>
      </c>
      <c r="AC91" s="7" t="s">
        <v>188</v>
      </c>
      <c r="AD91" s="7" t="s">
        <v>188</v>
      </c>
      <c r="AE91" s="7" t="s">
        <v>188</v>
      </c>
      <c r="AF91" s="7" t="s">
        <v>188</v>
      </c>
      <c r="AG91" s="7" t="s">
        <v>188</v>
      </c>
      <c r="AH91" s="7" t="s">
        <v>1686</v>
      </c>
      <c r="AI91" s="7" t="s">
        <v>193</v>
      </c>
      <c r="AJ91" s="7" t="s">
        <v>193</v>
      </c>
      <c r="AK91" s="7" t="s">
        <v>193</v>
      </c>
      <c r="AL91" s="7" t="s">
        <v>193</v>
      </c>
      <c r="AM91" s="7" t="s">
        <v>193</v>
      </c>
      <c r="AN91" s="7" t="s">
        <v>193</v>
      </c>
      <c r="AO91" s="7" t="s">
        <v>193</v>
      </c>
      <c r="AP91" s="7" t="s">
        <v>1794</v>
      </c>
      <c r="AQ91" s="7" t="s">
        <v>198</v>
      </c>
      <c r="AR91" s="7" t="s">
        <v>198</v>
      </c>
      <c r="AS91" s="7" t="s">
        <v>198</v>
      </c>
      <c r="AT91" s="7" t="s">
        <v>198</v>
      </c>
      <c r="AU91" s="7" t="s">
        <v>198</v>
      </c>
      <c r="AV91" s="7" t="s">
        <v>198</v>
      </c>
      <c r="AW91" s="7" t="s">
        <v>198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93.472222222222229</v>
      </c>
      <c r="C93">
        <f t="shared" ref="C93:AW93" si="3">AVERAGE(C88:C90)</f>
        <v>97.916666666666671</v>
      </c>
      <c r="D93">
        <f t="shared" si="3"/>
        <v>100</v>
      </c>
      <c r="E93">
        <f t="shared" si="3"/>
        <v>100</v>
      </c>
      <c r="F93">
        <f t="shared" si="3"/>
        <v>100</v>
      </c>
      <c r="G93">
        <f t="shared" si="3"/>
        <v>95.555555555555557</v>
      </c>
      <c r="H93">
        <f t="shared" si="3"/>
        <v>97.916666666666671</v>
      </c>
      <c r="I93">
        <f t="shared" si="3"/>
        <v>95.833333333333329</v>
      </c>
      <c r="J93">
        <f t="shared" si="3"/>
        <v>97.916666666666671</v>
      </c>
      <c r="K93">
        <f t="shared" si="3"/>
        <v>0</v>
      </c>
      <c r="L93">
        <f t="shared" si="3"/>
        <v>32.765151515151508</v>
      </c>
      <c r="M93">
        <f t="shared" si="3"/>
        <v>83.974358974358978</v>
      </c>
      <c r="N93">
        <f t="shared" si="3"/>
        <v>100</v>
      </c>
      <c r="O93">
        <f t="shared" si="3"/>
        <v>85.606060606060609</v>
      </c>
      <c r="P93">
        <f t="shared" si="3"/>
        <v>86.538461538461547</v>
      </c>
      <c r="Q93">
        <f t="shared" si="3"/>
        <v>88.710317460317469</v>
      </c>
      <c r="R93">
        <f t="shared" si="3"/>
        <v>91.369047619047635</v>
      </c>
      <c r="S93">
        <f t="shared" si="3"/>
        <v>56.150793650793652</v>
      </c>
      <c r="T93">
        <f t="shared" si="3"/>
        <v>88.994338994339003</v>
      </c>
      <c r="U93">
        <f t="shared" si="3"/>
        <v>77.142857142857153</v>
      </c>
      <c r="V93">
        <f t="shared" si="3"/>
        <v>90.769230769230774</v>
      </c>
      <c r="W93">
        <f t="shared" si="3"/>
        <v>95.555555555555543</v>
      </c>
      <c r="X93">
        <f t="shared" si="3"/>
        <v>91.071428571428569</v>
      </c>
      <c r="Y93">
        <f t="shared" si="3"/>
        <v>88.710317460317469</v>
      </c>
      <c r="Z93">
        <f t="shared" si="3"/>
        <v>97.916666666666671</v>
      </c>
      <c r="AA93">
        <f t="shared" si="3"/>
        <v>0</v>
      </c>
      <c r="AB93">
        <f t="shared" si="3"/>
        <v>93.015873015873012</v>
      </c>
      <c r="AC93">
        <f t="shared" si="3"/>
        <v>84.444444444444443</v>
      </c>
      <c r="AD93">
        <f t="shared" si="3"/>
        <v>93.269230769230774</v>
      </c>
      <c r="AE93">
        <f t="shared" si="3"/>
        <v>97.222222222222214</v>
      </c>
      <c r="AF93">
        <f t="shared" si="3"/>
        <v>84.444444444444443</v>
      </c>
      <c r="AG93">
        <f t="shared" si="3"/>
        <v>85.416666666666671</v>
      </c>
      <c r="AH93">
        <f t="shared" si="3"/>
        <v>95.833333333333329</v>
      </c>
      <c r="AI93">
        <f t="shared" si="3"/>
        <v>100</v>
      </c>
      <c r="AJ93">
        <f t="shared" si="3"/>
        <v>97.619047619047635</v>
      </c>
      <c r="AK93">
        <f t="shared" si="3"/>
        <v>92.777777777777771</v>
      </c>
      <c r="AL93">
        <f t="shared" si="3"/>
        <v>91.1111111111111</v>
      </c>
      <c r="AM93">
        <f t="shared" si="3"/>
        <v>95.833333333333329</v>
      </c>
      <c r="AN93">
        <f t="shared" si="3"/>
        <v>90.952380952380963</v>
      </c>
      <c r="AO93">
        <f t="shared" si="3"/>
        <v>91.880341880341874</v>
      </c>
      <c r="AP93">
        <f t="shared" si="3"/>
        <v>0</v>
      </c>
      <c r="AQ93">
        <f t="shared" si="3"/>
        <v>93.015873015873012</v>
      </c>
      <c r="AR93">
        <f t="shared" si="3"/>
        <v>95.555555555555557</v>
      </c>
      <c r="AS93">
        <f t="shared" si="3"/>
        <v>100</v>
      </c>
      <c r="AT93">
        <f t="shared" si="3"/>
        <v>91.666666666666671</v>
      </c>
      <c r="AU93">
        <f t="shared" si="3"/>
        <v>100</v>
      </c>
      <c r="AV93">
        <f t="shared" si="3"/>
        <v>100</v>
      </c>
      <c r="AW93">
        <f t="shared" si="3"/>
        <v>95.238095238095241</v>
      </c>
    </row>
    <row r="94" spans="1:49" x14ac:dyDescent="0.25">
      <c r="A94" t="s">
        <v>1774</v>
      </c>
      <c r="B94">
        <f>STDEV(B88:B90)</f>
        <v>6.6710055325126794</v>
      </c>
      <c r="C94">
        <f t="shared" ref="C94:AW94" si="4">STDEV(C88:C90)</f>
        <v>3.6084391824351609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7.6980035891950074</v>
      </c>
      <c r="H94">
        <f t="shared" si="4"/>
        <v>3.6084391824351609</v>
      </c>
      <c r="I94">
        <f t="shared" si="4"/>
        <v>7.2168783648703219</v>
      </c>
      <c r="J94">
        <f t="shared" si="4"/>
        <v>3.6084391824351609</v>
      </c>
      <c r="K94">
        <f t="shared" si="4"/>
        <v>0</v>
      </c>
      <c r="L94">
        <f t="shared" si="4"/>
        <v>21.063637508010597</v>
      </c>
      <c r="M94">
        <f t="shared" si="4"/>
        <v>7.392668329917166</v>
      </c>
      <c r="N94">
        <f t="shared" si="4"/>
        <v>0</v>
      </c>
      <c r="O94">
        <f t="shared" si="4"/>
        <v>7.058577709690991</v>
      </c>
      <c r="P94">
        <f t="shared" si="4"/>
        <v>12.610458700580674</v>
      </c>
      <c r="Q94">
        <f t="shared" si="4"/>
        <v>4.390393768809389</v>
      </c>
      <c r="R94">
        <f t="shared" si="4"/>
        <v>9.4631625568956217</v>
      </c>
      <c r="S94">
        <f t="shared" si="4"/>
        <v>16.195873283446431</v>
      </c>
      <c r="T94">
        <f t="shared" si="4"/>
        <v>6.2208036329124656</v>
      </c>
      <c r="U94">
        <f t="shared" si="4"/>
        <v>4.9487165930539341</v>
      </c>
      <c r="V94">
        <f t="shared" si="4"/>
        <v>3.589743589743585</v>
      </c>
      <c r="W94">
        <f t="shared" si="4"/>
        <v>3.8490017945975077</v>
      </c>
      <c r="X94">
        <f t="shared" si="4"/>
        <v>7.7837481134654904</v>
      </c>
      <c r="Y94">
        <f t="shared" si="4"/>
        <v>4.390393768809389</v>
      </c>
      <c r="Z94">
        <f t="shared" si="4"/>
        <v>3.6084391824351609</v>
      </c>
      <c r="AA94">
        <f t="shared" si="4"/>
        <v>0</v>
      </c>
      <c r="AB94">
        <f t="shared" si="4"/>
        <v>7.1481461899667984</v>
      </c>
      <c r="AC94">
        <f t="shared" si="4"/>
        <v>10.183501544346312</v>
      </c>
      <c r="AD94">
        <f t="shared" si="4"/>
        <v>6.3052293502903849</v>
      </c>
      <c r="AE94">
        <f t="shared" si="4"/>
        <v>4.8112522432468872</v>
      </c>
      <c r="AF94">
        <f t="shared" si="4"/>
        <v>16.777409856157284</v>
      </c>
      <c r="AG94">
        <f t="shared" si="4"/>
        <v>13.010412496663353</v>
      </c>
      <c r="AH94">
        <f t="shared" si="4"/>
        <v>3.6084391824351609</v>
      </c>
      <c r="AI94">
        <f t="shared" si="4"/>
        <v>0</v>
      </c>
      <c r="AJ94">
        <f t="shared" si="4"/>
        <v>4.12393049421161</v>
      </c>
      <c r="AK94">
        <f t="shared" si="4"/>
        <v>6.7357531405456328</v>
      </c>
      <c r="AL94">
        <f t="shared" si="4"/>
        <v>15.396007178390121</v>
      </c>
      <c r="AM94">
        <f t="shared" si="4"/>
        <v>7.2168783648703219</v>
      </c>
      <c r="AN94">
        <f t="shared" si="4"/>
        <v>10.135141263710839</v>
      </c>
      <c r="AO94">
        <f t="shared" si="4"/>
        <v>8.3415475623688558</v>
      </c>
      <c r="AP94">
        <f t="shared" si="4"/>
        <v>0</v>
      </c>
      <c r="AQ94">
        <f t="shared" si="4"/>
        <v>7.1481461899667984</v>
      </c>
      <c r="AR94">
        <f t="shared" si="4"/>
        <v>7.6980035891950074</v>
      </c>
      <c r="AS94">
        <f t="shared" si="4"/>
        <v>0</v>
      </c>
      <c r="AT94">
        <f t="shared" si="4"/>
        <v>14.433756729740665</v>
      </c>
      <c r="AU94">
        <f t="shared" si="4"/>
        <v>0</v>
      </c>
      <c r="AV94">
        <f t="shared" si="4"/>
        <v>0</v>
      </c>
      <c r="AW94">
        <f t="shared" si="4"/>
        <v>8.2478609884232288</v>
      </c>
    </row>
    <row r="95" spans="1:49" x14ac:dyDescent="0.25">
      <c r="A95" t="s">
        <v>1775</v>
      </c>
      <c r="B95">
        <f>STDEV(B88:B90)/SQRT(3)</f>
        <v>3.8515068399616785</v>
      </c>
      <c r="C95">
        <f t="shared" ref="C95:AW95" si="5">STDEV(C88:C90)/SQRT(3)</f>
        <v>2.0833333333333335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4.4444444444444429</v>
      </c>
      <c r="H95">
        <f t="shared" si="5"/>
        <v>2.0833333333333335</v>
      </c>
      <c r="I95">
        <f t="shared" si="5"/>
        <v>4.166666666666667</v>
      </c>
      <c r="J95">
        <f t="shared" si="5"/>
        <v>2.0833333333333335</v>
      </c>
      <c r="K95">
        <f t="shared" si="5"/>
        <v>0</v>
      </c>
      <c r="L95">
        <f t="shared" si="5"/>
        <v>12.161096785362616</v>
      </c>
      <c r="M95">
        <f t="shared" si="5"/>
        <v>4.2681590503072968</v>
      </c>
      <c r="N95">
        <f t="shared" si="5"/>
        <v>0</v>
      </c>
      <c r="O95">
        <f t="shared" si="5"/>
        <v>4.0752717407859862</v>
      </c>
      <c r="P95">
        <f t="shared" si="5"/>
        <v>7.280651725384911</v>
      </c>
      <c r="Q95">
        <f t="shared" si="5"/>
        <v>2.5347950242705566</v>
      </c>
      <c r="R95">
        <f t="shared" si="5"/>
        <v>5.4635594496088746</v>
      </c>
      <c r="S95">
        <f t="shared" si="5"/>
        <v>9.3506917999588666</v>
      </c>
      <c r="T95">
        <f t="shared" si="5"/>
        <v>3.5915826520378142</v>
      </c>
      <c r="U95">
        <f t="shared" si="5"/>
        <v>2.8571428571428568</v>
      </c>
      <c r="V95">
        <f t="shared" si="5"/>
        <v>2.0725394278601925</v>
      </c>
      <c r="W95">
        <f t="shared" si="5"/>
        <v>2.2222222222222237</v>
      </c>
      <c r="X95">
        <f t="shared" si="5"/>
        <v>4.493949068613543</v>
      </c>
      <c r="Y95">
        <f t="shared" si="5"/>
        <v>2.5347950242705566</v>
      </c>
      <c r="Z95">
        <f t="shared" si="5"/>
        <v>2.0833333333333335</v>
      </c>
      <c r="AA95">
        <f t="shared" si="5"/>
        <v>0</v>
      </c>
      <c r="AB95">
        <f t="shared" si="5"/>
        <v>4.1269841269841292</v>
      </c>
      <c r="AC95">
        <f t="shared" si="5"/>
        <v>5.8794473579213129</v>
      </c>
      <c r="AD95">
        <f t="shared" si="5"/>
        <v>3.640325862692483</v>
      </c>
      <c r="AE95">
        <f t="shared" si="5"/>
        <v>2.7777777777777812</v>
      </c>
      <c r="AF95">
        <f t="shared" si="5"/>
        <v>9.686442096757089</v>
      </c>
      <c r="AG95">
        <f t="shared" si="5"/>
        <v>7.5115651572166584</v>
      </c>
      <c r="AH95">
        <f t="shared" si="5"/>
        <v>2.0833333333333335</v>
      </c>
      <c r="AI95">
        <f t="shared" si="5"/>
        <v>0</v>
      </c>
      <c r="AJ95">
        <f t="shared" si="5"/>
        <v>2.3809523809523796</v>
      </c>
      <c r="AK95">
        <f t="shared" si="5"/>
        <v>3.8888888888888884</v>
      </c>
      <c r="AL95">
        <f t="shared" si="5"/>
        <v>8.8888888888889479</v>
      </c>
      <c r="AM95">
        <f t="shared" si="5"/>
        <v>4.166666666666667</v>
      </c>
      <c r="AN95">
        <f t="shared" si="5"/>
        <v>5.8515265368783371</v>
      </c>
      <c r="AO95">
        <f t="shared" si="5"/>
        <v>4.8159947305917257</v>
      </c>
      <c r="AP95">
        <f t="shared" si="5"/>
        <v>0</v>
      </c>
      <c r="AQ95">
        <f t="shared" si="5"/>
        <v>4.1269841269841292</v>
      </c>
      <c r="AR95">
        <f t="shared" si="5"/>
        <v>4.4444444444444429</v>
      </c>
      <c r="AS95">
        <f t="shared" si="5"/>
        <v>0</v>
      </c>
      <c r="AT95">
        <f t="shared" si="5"/>
        <v>8.3333333333333464</v>
      </c>
      <c r="AU95">
        <f t="shared" si="5"/>
        <v>0</v>
      </c>
      <c r="AV95">
        <f t="shared" si="5"/>
        <v>0</v>
      </c>
      <c r="AW95">
        <f t="shared" si="5"/>
        <v>4.7619047619047645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70.309419920707001</v>
      </c>
      <c r="C99">
        <f t="shared" ref="C99:AW99" si="6">C49/C41*100</f>
        <v>112.05957986841666</v>
      </c>
      <c r="D99">
        <f t="shared" si="6"/>
        <v>101.87592836757513</v>
      </c>
      <c r="E99">
        <f t="shared" si="6"/>
        <v>90.754836921973563</v>
      </c>
      <c r="F99">
        <f t="shared" si="6"/>
        <v>97.48559034402426</v>
      </c>
      <c r="G99">
        <f t="shared" si="6"/>
        <v>87.273685796053627</v>
      </c>
      <c r="H99">
        <f t="shared" si="6"/>
        <v>88.906990337142915</v>
      </c>
      <c r="I99">
        <f t="shared" si="6"/>
        <v>66.691188491090401</v>
      </c>
      <c r="J99">
        <f t="shared" si="6"/>
        <v>51.151138987296818</v>
      </c>
      <c r="K99">
        <f t="shared" si="6"/>
        <v>0</v>
      </c>
      <c r="L99">
        <f t="shared" si="6"/>
        <v>10.115882999621533</v>
      </c>
      <c r="M99">
        <f t="shared" si="6"/>
        <v>34.287382112041442</v>
      </c>
      <c r="N99">
        <f t="shared" si="6"/>
        <v>39.591874551224144</v>
      </c>
      <c r="O99">
        <f t="shared" si="6"/>
        <v>50.553912789971264</v>
      </c>
      <c r="P99">
        <f t="shared" si="6"/>
        <v>57.512293169663685</v>
      </c>
      <c r="Q99">
        <f t="shared" si="6"/>
        <v>53.569460038787383</v>
      </c>
      <c r="R99">
        <f t="shared" si="6"/>
        <v>70.530543413140435</v>
      </c>
      <c r="S99">
        <f t="shared" si="6"/>
        <v>36.902485659655831</v>
      </c>
      <c r="T99">
        <f t="shared" si="6"/>
        <v>44.03290696205957</v>
      </c>
      <c r="U99">
        <f t="shared" si="6"/>
        <v>55.970858409882808</v>
      </c>
      <c r="V99">
        <f t="shared" si="6"/>
        <v>56.016424876089864</v>
      </c>
      <c r="W99">
        <f t="shared" si="6"/>
        <v>54.642768598054516</v>
      </c>
      <c r="X99">
        <f t="shared" si="6"/>
        <v>60.034582505130821</v>
      </c>
      <c r="Y99">
        <f t="shared" si="6"/>
        <v>40.601000842293018</v>
      </c>
      <c r="Z99">
        <f t="shared" si="6"/>
        <v>88.334688046503615</v>
      </c>
      <c r="AA99">
        <f t="shared" si="6"/>
        <v>0</v>
      </c>
      <c r="AB99">
        <f t="shared" si="6"/>
        <v>34.689727853201909</v>
      </c>
      <c r="AC99">
        <f t="shared" si="6"/>
        <v>41.443383254673158</v>
      </c>
      <c r="AD99">
        <f t="shared" si="6"/>
        <v>32.773109243697476</v>
      </c>
      <c r="AE99">
        <f t="shared" si="6"/>
        <v>28.537647640763929</v>
      </c>
      <c r="AF99">
        <f t="shared" si="6"/>
        <v>35.604588645497856</v>
      </c>
      <c r="AG99">
        <f t="shared" si="6"/>
        <v>43.139094899349182</v>
      </c>
      <c r="AH99">
        <f t="shared" si="6"/>
        <v>142.68957700697149</v>
      </c>
      <c r="AI99">
        <f t="shared" si="6"/>
        <v>64.130378900827708</v>
      </c>
      <c r="AJ99">
        <f t="shared" si="6"/>
        <v>93.040924280341059</v>
      </c>
      <c r="AK99">
        <f t="shared" si="6"/>
        <v>60.803800674200467</v>
      </c>
      <c r="AL99">
        <f t="shared" si="6"/>
        <v>51.066243194192381</v>
      </c>
      <c r="AM99">
        <f t="shared" si="6"/>
        <v>72.930722682061628</v>
      </c>
      <c r="AN99">
        <f t="shared" si="6"/>
        <v>54.981329680284588</v>
      </c>
      <c r="AO99">
        <f t="shared" si="6"/>
        <v>58.792159123666764</v>
      </c>
      <c r="AP99">
        <f t="shared" si="6"/>
        <v>0</v>
      </c>
      <c r="AQ99">
        <f t="shared" si="6"/>
        <v>91.662753568745302</v>
      </c>
      <c r="AR99">
        <f t="shared" si="6"/>
        <v>83.763898960599477</v>
      </c>
      <c r="AS99">
        <f t="shared" si="6"/>
        <v>79.087412950836708</v>
      </c>
      <c r="AT99">
        <f t="shared" si="6"/>
        <v>84.169385535617181</v>
      </c>
      <c r="AU99">
        <f t="shared" si="6"/>
        <v>79.964559277466563</v>
      </c>
      <c r="AV99">
        <f t="shared" si="6"/>
        <v>87.453558159474127</v>
      </c>
      <c r="AW99">
        <f t="shared" si="6"/>
        <v>81.773093614383129</v>
      </c>
    </row>
    <row r="100" spans="1:49" x14ac:dyDescent="0.25">
      <c r="A100" t="s">
        <v>1771</v>
      </c>
      <c r="B100">
        <f>B67/B59*100</f>
        <v>80.705204426964244</v>
      </c>
      <c r="C100">
        <f t="shared" ref="C100:AW100" si="7">C67/C59*100</f>
        <v>94.762535741683536</v>
      </c>
      <c r="D100">
        <f t="shared" si="7"/>
        <v>96.722518571849321</v>
      </c>
      <c r="E100">
        <f t="shared" si="7"/>
        <v>82.780326469646866</v>
      </c>
      <c r="F100">
        <f t="shared" si="7"/>
        <v>91.369197523843567</v>
      </c>
      <c r="G100">
        <f t="shared" si="7"/>
        <v>91.49396351516657</v>
      </c>
      <c r="H100">
        <f t="shared" si="7"/>
        <v>94.119509741832147</v>
      </c>
      <c r="I100">
        <f t="shared" si="7"/>
        <v>90.120047738281912</v>
      </c>
      <c r="J100">
        <f t="shared" si="7"/>
        <v>50.711751969410777</v>
      </c>
      <c r="K100">
        <f t="shared" si="7"/>
        <v>0</v>
      </c>
      <c r="L100">
        <f t="shared" si="7"/>
        <v>13.621629478886547</v>
      </c>
      <c r="M100">
        <f t="shared" si="7"/>
        <v>29.591136635072289</v>
      </c>
      <c r="N100">
        <f t="shared" si="7"/>
        <v>58.993751590375751</v>
      </c>
      <c r="O100">
        <f t="shared" si="7"/>
        <v>69.186882250030649</v>
      </c>
      <c r="P100">
        <f t="shared" si="7"/>
        <v>51.680684207535379</v>
      </c>
      <c r="Q100">
        <f t="shared" si="7"/>
        <v>62.164325093366536</v>
      </c>
      <c r="R100">
        <f t="shared" si="7"/>
        <v>50.967119469500901</v>
      </c>
      <c r="S100">
        <f t="shared" si="7"/>
        <v>38.210947930574093</v>
      </c>
      <c r="T100">
        <f t="shared" si="7"/>
        <v>56.122933103727</v>
      </c>
      <c r="U100">
        <f t="shared" si="7"/>
        <v>46.937202448424401</v>
      </c>
      <c r="V100">
        <f t="shared" si="7"/>
        <v>66.823178053511498</v>
      </c>
      <c r="W100">
        <f t="shared" si="7"/>
        <v>66.65478177722315</v>
      </c>
      <c r="X100">
        <f t="shared" si="7"/>
        <v>46.937713691095588</v>
      </c>
      <c r="Y100">
        <f t="shared" si="7"/>
        <v>62.428588470766009</v>
      </c>
      <c r="Z100">
        <f t="shared" si="7"/>
        <v>68.549588455693154</v>
      </c>
      <c r="AA100">
        <f t="shared" si="7"/>
        <v>0</v>
      </c>
      <c r="AB100">
        <f t="shared" si="7"/>
        <v>42.332724734185369</v>
      </c>
      <c r="AC100">
        <f t="shared" si="7"/>
        <v>34.325762402493417</v>
      </c>
      <c r="AD100">
        <f t="shared" si="7"/>
        <v>39.234052644059759</v>
      </c>
      <c r="AE100">
        <f t="shared" si="7"/>
        <v>47.555875656335672</v>
      </c>
      <c r="AF100">
        <f t="shared" si="7"/>
        <v>73.383166682846323</v>
      </c>
      <c r="AG100">
        <f t="shared" si="7"/>
        <v>42.033025299197085</v>
      </c>
      <c r="AH100">
        <f t="shared" si="7"/>
        <v>98.60808407653532</v>
      </c>
      <c r="AI100">
        <f t="shared" si="7"/>
        <v>105.62225201908385</v>
      </c>
      <c r="AJ100">
        <f t="shared" si="7"/>
        <v>99.524352177575182</v>
      </c>
      <c r="AK100">
        <f t="shared" si="7"/>
        <v>69.377234803337302</v>
      </c>
      <c r="AL100">
        <f t="shared" si="7"/>
        <v>62.538606403013176</v>
      </c>
      <c r="AM100">
        <f t="shared" si="7"/>
        <v>57.994868829948686</v>
      </c>
      <c r="AN100">
        <f t="shared" si="7"/>
        <v>64.673439767779385</v>
      </c>
      <c r="AO100">
        <f t="shared" si="7"/>
        <v>59.878497039003463</v>
      </c>
      <c r="AP100">
        <f t="shared" si="7"/>
        <v>0</v>
      </c>
      <c r="AQ100">
        <f t="shared" si="7"/>
        <v>104.02421069851138</v>
      </c>
      <c r="AR100">
        <f t="shared" si="7"/>
        <v>98.34058022667331</v>
      </c>
      <c r="AS100">
        <f t="shared" si="7"/>
        <v>63.111136805997191</v>
      </c>
      <c r="AT100">
        <f t="shared" si="7"/>
        <v>90.260644985897315</v>
      </c>
      <c r="AU100">
        <f t="shared" si="7"/>
        <v>96.947524020694729</v>
      </c>
      <c r="AV100">
        <f t="shared" si="7"/>
        <v>117.00598026727691</v>
      </c>
      <c r="AW100">
        <f t="shared" si="7"/>
        <v>84.184125799076099</v>
      </c>
    </row>
    <row r="101" spans="1:49" x14ac:dyDescent="0.25">
      <c r="A101" t="s">
        <v>1772</v>
      </c>
      <c r="B101">
        <f>B85/B77*100</f>
        <v>57.651404279043838</v>
      </c>
      <c r="C101">
        <f t="shared" ref="C101:AW101" si="8">C85/C77*100</f>
        <v>96.825191972639871</v>
      </c>
      <c r="D101">
        <f t="shared" si="8"/>
        <v>76.116958576301599</v>
      </c>
      <c r="E101">
        <f t="shared" si="8"/>
        <v>82.800904310217717</v>
      </c>
      <c r="F101">
        <f t="shared" si="8"/>
        <v>93.72369653945718</v>
      </c>
      <c r="G101">
        <f t="shared" si="8"/>
        <v>90.705147189480556</v>
      </c>
      <c r="H101">
        <f t="shared" si="8"/>
        <v>94.742558237471457</v>
      </c>
      <c r="I101">
        <f t="shared" si="8"/>
        <v>70.278616206175997</v>
      </c>
      <c r="J101">
        <f t="shared" si="8"/>
        <v>44.619615377370927</v>
      </c>
      <c r="K101">
        <f t="shared" si="8"/>
        <v>0</v>
      </c>
      <c r="L101">
        <f t="shared" si="8"/>
        <v>21.775018568605745</v>
      </c>
      <c r="M101">
        <f t="shared" si="8"/>
        <v>27.308879319809215</v>
      </c>
      <c r="N101">
        <f t="shared" si="8"/>
        <v>74.512267792833626</v>
      </c>
      <c r="O101">
        <f t="shared" si="8"/>
        <v>50.355235867790469</v>
      </c>
      <c r="P101">
        <f t="shared" si="8"/>
        <v>56.921680367139039</v>
      </c>
      <c r="Q101">
        <f t="shared" si="8"/>
        <v>48.902437245664437</v>
      </c>
      <c r="R101">
        <f t="shared" si="8"/>
        <v>37.14635744608109</v>
      </c>
      <c r="S101">
        <f t="shared" si="8"/>
        <v>28.412194730077122</v>
      </c>
      <c r="T101">
        <f t="shared" si="8"/>
        <v>41.541456292961868</v>
      </c>
      <c r="U101">
        <f t="shared" si="8"/>
        <v>67.700115572081813</v>
      </c>
      <c r="V101">
        <f t="shared" si="8"/>
        <v>52.755631948507897</v>
      </c>
      <c r="W101">
        <f t="shared" si="8"/>
        <v>60.442607724097087</v>
      </c>
      <c r="X101">
        <f t="shared" si="8"/>
        <v>67.188045121525747</v>
      </c>
      <c r="Y101">
        <f t="shared" si="8"/>
        <v>52.50705448230952</v>
      </c>
      <c r="Z101">
        <f t="shared" si="8"/>
        <v>93.145009981537896</v>
      </c>
      <c r="AA101">
        <f t="shared" si="8"/>
        <v>0</v>
      </c>
      <c r="AB101">
        <f t="shared" si="8"/>
        <v>68.129268331151522</v>
      </c>
      <c r="AC101">
        <f t="shared" si="8"/>
        <v>30.750424342463834</v>
      </c>
      <c r="AD101">
        <f t="shared" si="8"/>
        <v>38.221184011120016</v>
      </c>
      <c r="AE101">
        <f t="shared" si="8"/>
        <v>39.788989065797047</v>
      </c>
      <c r="AF101">
        <f t="shared" si="8"/>
        <v>40.483390607101946</v>
      </c>
      <c r="AG101">
        <f t="shared" si="8"/>
        <v>36.353902120941726</v>
      </c>
      <c r="AH101">
        <f t="shared" si="8"/>
        <v>141.67784199470705</v>
      </c>
      <c r="AI101">
        <f t="shared" si="8"/>
        <v>69.997433613622988</v>
      </c>
      <c r="AJ101">
        <f t="shared" si="8"/>
        <v>84.027864383830106</v>
      </c>
      <c r="AK101">
        <f t="shared" si="8"/>
        <v>55.099095007947064</v>
      </c>
      <c r="AL101">
        <f t="shared" si="8"/>
        <v>70.773612851771688</v>
      </c>
      <c r="AM101">
        <f t="shared" si="8"/>
        <v>56.477332180796616</v>
      </c>
      <c r="AN101">
        <f t="shared" si="8"/>
        <v>59.849255086963005</v>
      </c>
      <c r="AO101">
        <f t="shared" si="8"/>
        <v>61.852031282441686</v>
      </c>
      <c r="AP101">
        <f t="shared" si="8"/>
        <v>0</v>
      </c>
      <c r="AQ101">
        <f t="shared" si="8"/>
        <v>84.877448466823907</v>
      </c>
      <c r="AR101">
        <f t="shared" si="8"/>
        <v>103.91479493646678</v>
      </c>
      <c r="AS101">
        <f t="shared" si="8"/>
        <v>80.636741479634253</v>
      </c>
      <c r="AT101">
        <f t="shared" si="8"/>
        <v>74.483108371693845</v>
      </c>
      <c r="AU101">
        <f t="shared" si="8"/>
        <v>96.104928457869633</v>
      </c>
      <c r="AV101">
        <f t="shared" si="8"/>
        <v>65.719811051580393</v>
      </c>
      <c r="AW101">
        <f t="shared" si="8"/>
        <v>80.068361883310615</v>
      </c>
    </row>
    <row r="102" spans="1:49" s="7" customFormat="1" x14ac:dyDescent="0.25">
      <c r="A102" s="7" t="s">
        <v>1773</v>
      </c>
      <c r="B102" s="7" t="s">
        <v>1644</v>
      </c>
      <c r="C102" s="7" t="s">
        <v>173</v>
      </c>
      <c r="D102" s="7" t="s">
        <v>173</v>
      </c>
      <c r="E102" s="7" t="s">
        <v>173</v>
      </c>
      <c r="F102" s="7" t="s">
        <v>173</v>
      </c>
      <c r="G102" s="7" t="s">
        <v>173</v>
      </c>
      <c r="H102" s="7" t="s">
        <v>173</v>
      </c>
      <c r="I102" s="7" t="s">
        <v>173</v>
      </c>
      <c r="J102" s="7" t="s">
        <v>1644</v>
      </c>
      <c r="K102" s="7" t="s">
        <v>178</v>
      </c>
      <c r="L102" s="7" t="s">
        <v>178</v>
      </c>
      <c r="M102" s="7" t="s">
        <v>178</v>
      </c>
      <c r="N102" s="7" t="s">
        <v>178</v>
      </c>
      <c r="O102" s="7" t="s">
        <v>178</v>
      </c>
      <c r="P102" s="7" t="s">
        <v>178</v>
      </c>
      <c r="Q102" s="7" t="s">
        <v>178</v>
      </c>
      <c r="R102" s="7" t="s">
        <v>1644</v>
      </c>
      <c r="S102" s="7" t="s">
        <v>183</v>
      </c>
      <c r="T102" s="7" t="s">
        <v>183</v>
      </c>
      <c r="U102" s="7" t="s">
        <v>183</v>
      </c>
      <c r="V102" s="7" t="s">
        <v>183</v>
      </c>
      <c r="W102" s="7" t="s">
        <v>183</v>
      </c>
      <c r="X102" s="7" t="s">
        <v>183</v>
      </c>
      <c r="Y102" s="7" t="s">
        <v>183</v>
      </c>
      <c r="Z102" s="7" t="s">
        <v>1686</v>
      </c>
      <c r="AA102" s="7" t="s">
        <v>188</v>
      </c>
      <c r="AB102" s="7" t="s">
        <v>188</v>
      </c>
      <c r="AC102" s="7" t="s">
        <v>188</v>
      </c>
      <c r="AD102" s="7" t="s">
        <v>188</v>
      </c>
      <c r="AE102" s="7" t="s">
        <v>188</v>
      </c>
      <c r="AF102" s="7" t="s">
        <v>188</v>
      </c>
      <c r="AG102" s="7" t="s">
        <v>188</v>
      </c>
      <c r="AH102" s="7" t="s">
        <v>1686</v>
      </c>
      <c r="AI102" s="7" t="s">
        <v>193</v>
      </c>
      <c r="AJ102" s="7" t="s">
        <v>193</v>
      </c>
      <c r="AK102" s="7" t="s">
        <v>193</v>
      </c>
      <c r="AL102" s="7" t="s">
        <v>193</v>
      </c>
      <c r="AM102" s="7" t="s">
        <v>193</v>
      </c>
      <c r="AN102" s="7" t="s">
        <v>193</v>
      </c>
      <c r="AO102" s="7" t="s">
        <v>193</v>
      </c>
      <c r="AP102" s="7" t="s">
        <v>1794</v>
      </c>
      <c r="AQ102" s="7" t="s">
        <v>198</v>
      </c>
      <c r="AR102" s="7" t="s">
        <v>198</v>
      </c>
      <c r="AS102" s="7" t="s">
        <v>198</v>
      </c>
      <c r="AT102" s="7" t="s">
        <v>198</v>
      </c>
      <c r="AU102" s="7" t="s">
        <v>198</v>
      </c>
      <c r="AV102" s="7" t="s">
        <v>198</v>
      </c>
      <c r="AW102" s="7" t="s">
        <v>198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69.555342875571696</v>
      </c>
      <c r="C104">
        <f t="shared" ref="C104:AW104" si="9">AVERAGE(C99:C101)</f>
        <v>101.21576919424668</v>
      </c>
      <c r="D104">
        <f t="shared" si="9"/>
        <v>91.571801838575354</v>
      </c>
      <c r="E104">
        <f t="shared" si="9"/>
        <v>85.445355900612711</v>
      </c>
      <c r="F104">
        <f t="shared" si="9"/>
        <v>94.192828135775002</v>
      </c>
      <c r="G104">
        <f t="shared" si="9"/>
        <v>89.824265500233579</v>
      </c>
      <c r="H104">
        <f t="shared" si="9"/>
        <v>92.589686105482158</v>
      </c>
      <c r="I104">
        <f t="shared" si="9"/>
        <v>75.696617478516103</v>
      </c>
      <c r="J104">
        <f t="shared" si="9"/>
        <v>48.827502111359507</v>
      </c>
      <c r="K104">
        <f t="shared" si="9"/>
        <v>0</v>
      </c>
      <c r="L104">
        <f t="shared" si="9"/>
        <v>15.170843682371276</v>
      </c>
      <c r="M104">
        <f t="shared" si="9"/>
        <v>30.395799355640985</v>
      </c>
      <c r="N104">
        <f t="shared" si="9"/>
        <v>57.699297978144507</v>
      </c>
      <c r="O104">
        <f t="shared" si="9"/>
        <v>56.698676969264135</v>
      </c>
      <c r="P104">
        <f t="shared" si="9"/>
        <v>55.371552581446032</v>
      </c>
      <c r="Q104">
        <f t="shared" si="9"/>
        <v>54.878740792606116</v>
      </c>
      <c r="R104">
        <f t="shared" si="9"/>
        <v>52.881340109574147</v>
      </c>
      <c r="S104">
        <f t="shared" si="9"/>
        <v>34.508542773435686</v>
      </c>
      <c r="T104">
        <f t="shared" si="9"/>
        <v>47.232432119582818</v>
      </c>
      <c r="U104">
        <f t="shared" si="9"/>
        <v>56.86939214346301</v>
      </c>
      <c r="V104">
        <f t="shared" si="9"/>
        <v>58.531744959369753</v>
      </c>
      <c r="W104">
        <f t="shared" si="9"/>
        <v>60.580052699791587</v>
      </c>
      <c r="X104">
        <f t="shared" si="9"/>
        <v>58.053447105917392</v>
      </c>
      <c r="Y104">
        <f t="shared" si="9"/>
        <v>51.845547931789518</v>
      </c>
      <c r="Z104">
        <f t="shared" si="9"/>
        <v>83.343095494578222</v>
      </c>
      <c r="AA104">
        <f t="shared" si="9"/>
        <v>0</v>
      </c>
      <c r="AB104">
        <f t="shared" si="9"/>
        <v>48.383906972846262</v>
      </c>
      <c r="AC104">
        <f t="shared" si="9"/>
        <v>35.506523333210133</v>
      </c>
      <c r="AD104">
        <f t="shared" si="9"/>
        <v>36.742781966292419</v>
      </c>
      <c r="AE104">
        <f t="shared" si="9"/>
        <v>38.627504120965547</v>
      </c>
      <c r="AF104">
        <f t="shared" si="9"/>
        <v>49.82371531181537</v>
      </c>
      <c r="AG104">
        <f t="shared" si="9"/>
        <v>40.508674106495995</v>
      </c>
      <c r="AH104">
        <f t="shared" si="9"/>
        <v>127.65850102607128</v>
      </c>
      <c r="AI104">
        <f t="shared" si="9"/>
        <v>79.916688177844847</v>
      </c>
      <c r="AJ104">
        <f t="shared" si="9"/>
        <v>92.19771361391544</v>
      </c>
      <c r="AK104">
        <f t="shared" si="9"/>
        <v>61.760043495161604</v>
      </c>
      <c r="AL104">
        <f t="shared" si="9"/>
        <v>61.459487482992415</v>
      </c>
      <c r="AM104">
        <f t="shared" si="9"/>
        <v>62.467641230935648</v>
      </c>
      <c r="AN104">
        <f t="shared" si="9"/>
        <v>59.834674845008998</v>
      </c>
      <c r="AO104">
        <f t="shared" si="9"/>
        <v>60.174229148370635</v>
      </c>
      <c r="AP104">
        <f t="shared" si="9"/>
        <v>0</v>
      </c>
      <c r="AQ104">
        <f t="shared" si="9"/>
        <v>93.521470911360197</v>
      </c>
      <c r="AR104">
        <f t="shared" si="9"/>
        <v>95.339758041246512</v>
      </c>
      <c r="AS104">
        <f t="shared" si="9"/>
        <v>74.278430412156055</v>
      </c>
      <c r="AT104">
        <f t="shared" si="9"/>
        <v>82.971046297736109</v>
      </c>
      <c r="AU104">
        <f t="shared" si="9"/>
        <v>91.005670585343637</v>
      </c>
      <c r="AV104">
        <f t="shared" si="9"/>
        <v>90.059783159443825</v>
      </c>
      <c r="AW104">
        <f t="shared" si="9"/>
        <v>82.008527098923281</v>
      </c>
    </row>
    <row r="105" spans="1:49" x14ac:dyDescent="0.25">
      <c r="A105" t="s">
        <v>1774</v>
      </c>
      <c r="B105">
        <f>STDEV(B99:B101)</f>
        <v>11.545384335636518</v>
      </c>
      <c r="C105">
        <f t="shared" ref="C105:AW105" si="10">STDEV(C99:C101)</f>
        <v>9.4474763897406877</v>
      </c>
      <c r="D105">
        <f t="shared" si="10"/>
        <v>13.630060283313362</v>
      </c>
      <c r="E105">
        <f t="shared" si="10"/>
        <v>4.5981569567625584</v>
      </c>
      <c r="F105">
        <f t="shared" si="10"/>
        <v>3.0850654164356488</v>
      </c>
      <c r="G105">
        <f t="shared" si="10"/>
        <v>2.2438026694538524</v>
      </c>
      <c r="H105">
        <f t="shared" si="10"/>
        <v>3.2044864562964701</v>
      </c>
      <c r="I105">
        <f t="shared" si="10"/>
        <v>12.61918835529799</v>
      </c>
      <c r="J105">
        <f t="shared" si="10"/>
        <v>3.6507531157871393</v>
      </c>
      <c r="K105">
        <f t="shared" si="10"/>
        <v>0</v>
      </c>
      <c r="L105">
        <f t="shared" si="10"/>
        <v>5.981965315863782</v>
      </c>
      <c r="M105">
        <f t="shared" si="10"/>
        <v>3.5581577924121079</v>
      </c>
      <c r="N105">
        <f t="shared" si="10"/>
        <v>17.49614739457877</v>
      </c>
      <c r="O105">
        <f t="shared" si="10"/>
        <v>10.815559231069583</v>
      </c>
      <c r="P105">
        <f t="shared" si="10"/>
        <v>3.2099981130488104</v>
      </c>
      <c r="Q105">
        <f t="shared" si="10"/>
        <v>6.7271895610646553</v>
      </c>
      <c r="R105">
        <f t="shared" si="10"/>
        <v>16.774210820928726</v>
      </c>
      <c r="S105">
        <f t="shared" si="10"/>
        <v>5.3199730241727154</v>
      </c>
      <c r="T105">
        <f t="shared" si="10"/>
        <v>7.7995248202014285</v>
      </c>
      <c r="U105">
        <f t="shared" si="10"/>
        <v>10.410579354575919</v>
      </c>
      <c r="V105">
        <f t="shared" si="10"/>
        <v>7.3633613041268946</v>
      </c>
      <c r="W105">
        <f t="shared" si="10"/>
        <v>6.0071859880594651</v>
      </c>
      <c r="X105">
        <f t="shared" si="10"/>
        <v>10.269501149670234</v>
      </c>
      <c r="Y105">
        <f t="shared" si="10"/>
        <v>10.928819177155084</v>
      </c>
      <c r="Z105">
        <f t="shared" si="10"/>
        <v>13.035362947069261</v>
      </c>
      <c r="AA105">
        <f t="shared" si="10"/>
        <v>0</v>
      </c>
      <c r="AB105">
        <f t="shared" si="10"/>
        <v>17.521795618834904</v>
      </c>
      <c r="AC105">
        <f t="shared" si="10"/>
        <v>5.443389555798789</v>
      </c>
      <c r="AD105">
        <f t="shared" si="10"/>
        <v>3.4749391160542729</v>
      </c>
      <c r="AE105">
        <f t="shared" si="10"/>
        <v>9.5621668397321162</v>
      </c>
      <c r="AF105">
        <f t="shared" si="10"/>
        <v>20.548393825871567</v>
      </c>
      <c r="AG105">
        <f t="shared" si="10"/>
        <v>3.6403908003200831</v>
      </c>
      <c r="AH105">
        <f t="shared" si="10"/>
        <v>25.16348437001885</v>
      </c>
      <c r="AI105">
        <f t="shared" si="10"/>
        <v>22.454121938916767</v>
      </c>
      <c r="AJ105">
        <f t="shared" si="10"/>
        <v>7.7825790491586382</v>
      </c>
      <c r="AK105">
        <f t="shared" si="10"/>
        <v>7.1869408828552634</v>
      </c>
      <c r="AL105">
        <f t="shared" si="10"/>
        <v>9.8979027039964098</v>
      </c>
      <c r="AM105">
        <f t="shared" si="10"/>
        <v>9.0930074485865866</v>
      </c>
      <c r="AN105">
        <f t="shared" si="10"/>
        <v>4.8460714939651046</v>
      </c>
      <c r="AO105">
        <f t="shared" si="10"/>
        <v>1.5512245219163296</v>
      </c>
      <c r="AP105">
        <f t="shared" si="10"/>
        <v>0</v>
      </c>
      <c r="AQ105">
        <f t="shared" si="10"/>
        <v>9.7077674369031168</v>
      </c>
      <c r="AR105">
        <f t="shared" si="10"/>
        <v>10.405207950779669</v>
      </c>
      <c r="AS105">
        <f t="shared" si="10"/>
        <v>9.702135826051606</v>
      </c>
      <c r="AT105">
        <f t="shared" si="10"/>
        <v>7.9567379056945695</v>
      </c>
      <c r="AU105">
        <f t="shared" si="10"/>
        <v>9.5711595956457369</v>
      </c>
      <c r="AV105">
        <f t="shared" si="10"/>
        <v>25.742223967017946</v>
      </c>
      <c r="AW105">
        <f t="shared" si="10"/>
        <v>2.0679578929009521</v>
      </c>
    </row>
    <row r="106" spans="1:49" x14ac:dyDescent="0.25">
      <c r="A106" t="s">
        <v>1775</v>
      </c>
      <c r="B106">
        <f>STDEV(B99:B101)/SQRT(3)</f>
        <v>6.6657307540774324</v>
      </c>
      <c r="C106">
        <f t="shared" ref="C106:AW106" si="11">STDEV(C99:C101)/SQRT(3)</f>
        <v>5.4545030367794203</v>
      </c>
      <c r="D106">
        <f t="shared" si="11"/>
        <v>7.8693189736417972</v>
      </c>
      <c r="E106">
        <f t="shared" si="11"/>
        <v>2.6547471567630136</v>
      </c>
      <c r="F106">
        <f t="shared" si="11"/>
        <v>1.7811633486467269</v>
      </c>
      <c r="G106">
        <f t="shared" si="11"/>
        <v>1.2954600752175827</v>
      </c>
      <c r="H106">
        <f t="shared" si="11"/>
        <v>1.8501111181572771</v>
      </c>
      <c r="I106">
        <f t="shared" si="11"/>
        <v>7.2856917938858858</v>
      </c>
      <c r="J106">
        <f t="shared" si="11"/>
        <v>2.1077632941445699</v>
      </c>
      <c r="K106">
        <f t="shared" si="11"/>
        <v>0</v>
      </c>
      <c r="L106">
        <f t="shared" si="11"/>
        <v>3.4536892853969596</v>
      </c>
      <c r="M106">
        <f t="shared" si="11"/>
        <v>2.0543033592682951</v>
      </c>
      <c r="N106">
        <f t="shared" si="11"/>
        <v>10.101405408041423</v>
      </c>
      <c r="O106">
        <f t="shared" si="11"/>
        <v>6.2443660334943658</v>
      </c>
      <c r="P106">
        <f t="shared" si="11"/>
        <v>1.8532932746669215</v>
      </c>
      <c r="Q106">
        <f t="shared" si="11"/>
        <v>3.8839447039703194</v>
      </c>
      <c r="R106">
        <f t="shared" si="11"/>
        <v>9.6845951329067343</v>
      </c>
      <c r="S106">
        <f t="shared" si="11"/>
        <v>3.0714878575876647</v>
      </c>
      <c r="T106">
        <f t="shared" si="11"/>
        <v>4.5030577544944626</v>
      </c>
      <c r="U106">
        <f t="shared" si="11"/>
        <v>6.0105507927843673</v>
      </c>
      <c r="V106">
        <f t="shared" si="11"/>
        <v>4.2512386310781363</v>
      </c>
      <c r="W106">
        <f t="shared" si="11"/>
        <v>3.4682504472782805</v>
      </c>
      <c r="X106">
        <f t="shared" si="11"/>
        <v>5.9290992532052806</v>
      </c>
      <c r="Y106">
        <f t="shared" si="11"/>
        <v>6.309756693855233</v>
      </c>
      <c r="Z106">
        <f t="shared" si="11"/>
        <v>7.5259703064749122</v>
      </c>
      <c r="AA106">
        <f t="shared" si="11"/>
        <v>0</v>
      </c>
      <c r="AB106">
        <f t="shared" si="11"/>
        <v>10.116213417219939</v>
      </c>
      <c r="AC106">
        <f t="shared" si="11"/>
        <v>3.1427424253444283</v>
      </c>
      <c r="AD106">
        <f t="shared" si="11"/>
        <v>2.0062570340714947</v>
      </c>
      <c r="AE106">
        <f t="shared" si="11"/>
        <v>5.5207195989554503</v>
      </c>
      <c r="AF106">
        <f t="shared" si="11"/>
        <v>11.863620706781393</v>
      </c>
      <c r="AG106">
        <f t="shared" si="11"/>
        <v>2.1017806085202371</v>
      </c>
      <c r="AH106">
        <f t="shared" si="11"/>
        <v>14.528144474779324</v>
      </c>
      <c r="AI106">
        <f t="shared" si="11"/>
        <v>12.963893345850279</v>
      </c>
      <c r="AJ106">
        <f t="shared" si="11"/>
        <v>4.4932741090212813</v>
      </c>
      <c r="AK106">
        <f t="shared" si="11"/>
        <v>4.1493822533664133</v>
      </c>
      <c r="AL106">
        <f t="shared" si="11"/>
        <v>5.7145567905650525</v>
      </c>
      <c r="AM106">
        <f t="shared" si="11"/>
        <v>5.2498502981847386</v>
      </c>
      <c r="AN106">
        <f t="shared" si="11"/>
        <v>2.7978806815529254</v>
      </c>
      <c r="AO106">
        <f t="shared" si="11"/>
        <v>0.89559989530194151</v>
      </c>
      <c r="AP106">
        <f t="shared" si="11"/>
        <v>0</v>
      </c>
      <c r="AQ106">
        <f t="shared" si="11"/>
        <v>5.6047821429262985</v>
      </c>
      <c r="AR106">
        <f t="shared" si="11"/>
        <v>6.0074496113566767</v>
      </c>
      <c r="AS106">
        <f t="shared" si="11"/>
        <v>5.6015307308852069</v>
      </c>
      <c r="AT106">
        <f t="shared" si="11"/>
        <v>4.5938247717240595</v>
      </c>
      <c r="AU106">
        <f t="shared" si="11"/>
        <v>5.5259115690029361</v>
      </c>
      <c r="AV106">
        <f t="shared" si="11"/>
        <v>14.862279936897448</v>
      </c>
      <c r="AW106">
        <f t="shared" si="11"/>
        <v>1.1939360461391761</v>
      </c>
    </row>
    <row r="108" spans="1:49" x14ac:dyDescent="0.25">
      <c r="A108" t="s">
        <v>1773</v>
      </c>
      <c r="B108" s="165">
        <f>AVERAGE(B99:B101,J99:J101,R99:R101,)</f>
        <v>51.379255528951603</v>
      </c>
    </row>
    <row r="109" spans="1:49" x14ac:dyDescent="0.25">
      <c r="A109" t="s">
        <v>1774</v>
      </c>
      <c r="B109" s="165">
        <f>STDEV(B99:B101,J99:J101,R99:R101)</f>
        <v>14.053893794838098</v>
      </c>
    </row>
    <row r="110" spans="1:49" x14ac:dyDescent="0.25">
      <c r="A110" t="s">
        <v>1775</v>
      </c>
      <c r="B110" s="165">
        <f>STDEV(B99:B101,J99:J101,R99:R101)/SQRT(3)</f>
        <v>8.1140193656121866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171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176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181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186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191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196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1925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0.16750000000000001</v>
      </c>
      <c r="C128">
        <v>0.16420000000000001</v>
      </c>
      <c r="D128">
        <v>0.1691</v>
      </c>
      <c r="E128">
        <v>0.1862</v>
      </c>
      <c r="F128">
        <v>0.14199999999999999</v>
      </c>
      <c r="G128">
        <v>0.16250000000000001</v>
      </c>
      <c r="H128">
        <v>0.1757</v>
      </c>
      <c r="I128">
        <v>0.184</v>
      </c>
      <c r="K128" t="s">
        <v>1658</v>
      </c>
      <c r="L128">
        <f>B128-$F$134</f>
        <v>0.16750000000000001</v>
      </c>
      <c r="M128">
        <f t="shared" ref="M128:S133" si="12">C128-$F$134</f>
        <v>0.16420000000000001</v>
      </c>
      <c r="N128">
        <f t="shared" si="12"/>
        <v>0.1691</v>
      </c>
      <c r="O128">
        <f t="shared" si="12"/>
        <v>0.1862</v>
      </c>
      <c r="P128">
        <f t="shared" si="12"/>
        <v>0.14199999999999999</v>
      </c>
      <c r="Q128">
        <f t="shared" si="12"/>
        <v>0.16250000000000001</v>
      </c>
      <c r="R128">
        <f t="shared" si="12"/>
        <v>0.1757</v>
      </c>
      <c r="S128">
        <f t="shared" si="12"/>
        <v>0.184</v>
      </c>
      <c r="U128" t="s">
        <v>1658</v>
      </c>
      <c r="V128">
        <f>L128/$L$133*100</f>
        <v>7.6177915226487185</v>
      </c>
      <c r="W128">
        <f t="shared" ref="W128:AC133" si="13">M128/$L$133*100</f>
        <v>7.467709659814445</v>
      </c>
      <c r="X128">
        <f t="shared" si="13"/>
        <v>7.6905584864471539</v>
      </c>
      <c r="Y128">
        <f t="shared" si="13"/>
        <v>8.4682554120429323</v>
      </c>
      <c r="Z128">
        <f t="shared" si="13"/>
        <v>6.4580680371111514</v>
      </c>
      <c r="AA128">
        <f t="shared" si="13"/>
        <v>7.3903947607786069</v>
      </c>
      <c r="AB128">
        <f t="shared" si="13"/>
        <v>7.9907222121157</v>
      </c>
      <c r="AC128">
        <f t="shared" si="13"/>
        <v>8.3682008368200851</v>
      </c>
    </row>
    <row r="129" spans="1:29" x14ac:dyDescent="0.25">
      <c r="A129" t="s">
        <v>1659</v>
      </c>
      <c r="B129">
        <v>0.24340000000000001</v>
      </c>
      <c r="C129">
        <v>0.25119999999999998</v>
      </c>
      <c r="D129">
        <v>0.2228</v>
      </c>
      <c r="E129">
        <v>0.2059</v>
      </c>
      <c r="F129">
        <v>0.21260000000000001</v>
      </c>
      <c r="G129">
        <v>0.20619999999999999</v>
      </c>
      <c r="H129">
        <v>0.1986</v>
      </c>
      <c r="I129">
        <v>0.18840000000000001</v>
      </c>
      <c r="K129" t="s">
        <v>1659</v>
      </c>
      <c r="L129">
        <f t="shared" ref="L129:L133" si="14">B129-$F$134</f>
        <v>0.24340000000000001</v>
      </c>
      <c r="M129">
        <f t="shared" si="12"/>
        <v>0.25119999999999998</v>
      </c>
      <c r="N129">
        <f t="shared" si="12"/>
        <v>0.2228</v>
      </c>
      <c r="O129">
        <f t="shared" si="12"/>
        <v>0.2059</v>
      </c>
      <c r="P129">
        <f t="shared" si="12"/>
        <v>0.21260000000000001</v>
      </c>
      <c r="Q129">
        <f t="shared" si="12"/>
        <v>0.20619999999999999</v>
      </c>
      <c r="R129">
        <f t="shared" si="12"/>
        <v>0.1986</v>
      </c>
      <c r="S129">
        <f t="shared" si="12"/>
        <v>0.18840000000000001</v>
      </c>
      <c r="U129" t="s">
        <v>1659</v>
      </c>
      <c r="V129">
        <f t="shared" ref="V129:V133" si="15">L129/$L$133*100</f>
        <v>11.069674367837003</v>
      </c>
      <c r="W129">
        <f t="shared" si="13"/>
        <v>11.424413316354375</v>
      </c>
      <c r="X129">
        <f t="shared" si="13"/>
        <v>10.132799708932145</v>
      </c>
      <c r="Y129">
        <f t="shared" si="13"/>
        <v>9.3641986538111706</v>
      </c>
      <c r="Z129">
        <f t="shared" si="13"/>
        <v>9.6689103147171185</v>
      </c>
      <c r="AA129">
        <f t="shared" si="13"/>
        <v>9.3778424595233769</v>
      </c>
      <c r="AB129">
        <f t="shared" si="13"/>
        <v>9.0321993814808081</v>
      </c>
      <c r="AC129">
        <f t="shared" si="13"/>
        <v>8.5683099872657813</v>
      </c>
    </row>
    <row r="130" spans="1:29" x14ac:dyDescent="0.25">
      <c r="A130" t="s">
        <v>1660</v>
      </c>
      <c r="B130">
        <v>0.4718</v>
      </c>
      <c r="C130">
        <v>0.20480000000000001</v>
      </c>
      <c r="D130">
        <v>0.17369999999999999</v>
      </c>
      <c r="E130">
        <v>0.1734</v>
      </c>
      <c r="F130">
        <v>0.17449999999999999</v>
      </c>
      <c r="G130">
        <v>0.1754</v>
      </c>
      <c r="H130">
        <v>0.1754</v>
      </c>
      <c r="I130">
        <v>0.187</v>
      </c>
      <c r="K130" t="s">
        <v>1660</v>
      </c>
      <c r="L130">
        <f t="shared" si="14"/>
        <v>0.4718</v>
      </c>
      <c r="M130">
        <f t="shared" si="12"/>
        <v>0.20480000000000001</v>
      </c>
      <c r="N130">
        <f t="shared" si="12"/>
        <v>0.17369999999999999</v>
      </c>
      <c r="O130">
        <f t="shared" si="12"/>
        <v>0.1734</v>
      </c>
      <c r="P130">
        <f t="shared" si="12"/>
        <v>0.17449999999999999</v>
      </c>
      <c r="Q130">
        <f t="shared" si="12"/>
        <v>0.1754</v>
      </c>
      <c r="R130">
        <f t="shared" si="12"/>
        <v>0.1754</v>
      </c>
      <c r="S130">
        <f t="shared" si="12"/>
        <v>0.187</v>
      </c>
      <c r="U130" t="s">
        <v>1660</v>
      </c>
      <c r="V130">
        <f t="shared" si="15"/>
        <v>21.457158450063673</v>
      </c>
      <c r="W130">
        <f t="shared" si="13"/>
        <v>9.3141713661997461</v>
      </c>
      <c r="X130">
        <f t="shared" si="13"/>
        <v>7.8997635073676546</v>
      </c>
      <c r="Y130">
        <f t="shared" si="13"/>
        <v>7.8861197016554492</v>
      </c>
      <c r="Z130">
        <f t="shared" si="13"/>
        <v>7.9361469892668737</v>
      </c>
      <c r="AA130">
        <f t="shared" si="13"/>
        <v>7.9770784064034927</v>
      </c>
      <c r="AB130">
        <f t="shared" si="13"/>
        <v>7.9770784064034927</v>
      </c>
      <c r="AC130">
        <f t="shared" si="13"/>
        <v>8.5046388939421504</v>
      </c>
    </row>
    <row r="131" spans="1:29" x14ac:dyDescent="0.25">
      <c r="A131" t="s">
        <v>1661</v>
      </c>
      <c r="B131">
        <v>0.24640000000000001</v>
      </c>
      <c r="C131">
        <v>0.17280000000000001</v>
      </c>
      <c r="D131">
        <v>0.18260000000000001</v>
      </c>
      <c r="E131">
        <v>0.17380000000000001</v>
      </c>
      <c r="F131">
        <v>0.1862</v>
      </c>
      <c r="G131">
        <v>0.18779999999999999</v>
      </c>
      <c r="H131">
        <v>0.18110000000000001</v>
      </c>
      <c r="I131">
        <v>0.18410000000000001</v>
      </c>
      <c r="K131" t="s">
        <v>1661</v>
      </c>
      <c r="L131">
        <f t="shared" si="14"/>
        <v>0.24640000000000001</v>
      </c>
      <c r="M131">
        <f t="shared" si="12"/>
        <v>0.17280000000000001</v>
      </c>
      <c r="N131">
        <f t="shared" si="12"/>
        <v>0.18260000000000001</v>
      </c>
      <c r="O131">
        <f t="shared" si="12"/>
        <v>0.17380000000000001</v>
      </c>
      <c r="P131">
        <f t="shared" si="12"/>
        <v>0.1862</v>
      </c>
      <c r="Q131">
        <f t="shared" si="12"/>
        <v>0.18779999999999999</v>
      </c>
      <c r="R131">
        <f t="shared" si="12"/>
        <v>0.18110000000000001</v>
      </c>
      <c r="S131">
        <f t="shared" si="12"/>
        <v>0.18410000000000001</v>
      </c>
      <c r="U131" t="s">
        <v>1661</v>
      </c>
      <c r="V131">
        <f t="shared" si="15"/>
        <v>11.20611242495907</v>
      </c>
      <c r="W131">
        <f t="shared" si="13"/>
        <v>7.8588320902310356</v>
      </c>
      <c r="X131">
        <f t="shared" si="13"/>
        <v>8.3045297434964542</v>
      </c>
      <c r="Y131">
        <f t="shared" si="13"/>
        <v>7.9043114426050582</v>
      </c>
      <c r="Z131">
        <f t="shared" si="13"/>
        <v>8.4682554120429323</v>
      </c>
      <c r="AA131">
        <f t="shared" si="13"/>
        <v>8.5410223758413686</v>
      </c>
      <c r="AB131">
        <f t="shared" si="13"/>
        <v>8.2363107149354207</v>
      </c>
      <c r="AC131">
        <f t="shared" si="13"/>
        <v>8.372748772057486</v>
      </c>
    </row>
    <row r="132" spans="1:29" x14ac:dyDescent="0.25">
      <c r="A132" t="s">
        <v>1662</v>
      </c>
      <c r="B132">
        <v>0.187</v>
      </c>
      <c r="C132">
        <v>0.19719999999999999</v>
      </c>
      <c r="D132">
        <v>0.1731</v>
      </c>
      <c r="E132">
        <v>0.1764</v>
      </c>
      <c r="F132">
        <v>0.20169999999999999</v>
      </c>
      <c r="G132">
        <v>0.2009</v>
      </c>
      <c r="H132">
        <v>0.17330000000000001</v>
      </c>
      <c r="I132">
        <v>0.16930000000000001</v>
      </c>
      <c r="K132" t="s">
        <v>1662</v>
      </c>
      <c r="L132">
        <f t="shared" si="14"/>
        <v>0.187</v>
      </c>
      <c r="M132">
        <f t="shared" si="12"/>
        <v>0.19719999999999999</v>
      </c>
      <c r="N132">
        <f t="shared" si="12"/>
        <v>0.1731</v>
      </c>
      <c r="O132">
        <f t="shared" si="12"/>
        <v>0.1764</v>
      </c>
      <c r="P132">
        <f t="shared" si="12"/>
        <v>0.20169999999999999</v>
      </c>
      <c r="Q132">
        <f t="shared" si="12"/>
        <v>0.2009</v>
      </c>
      <c r="R132">
        <f t="shared" si="12"/>
        <v>0.17330000000000001</v>
      </c>
      <c r="S132">
        <f t="shared" si="12"/>
        <v>0.16930000000000001</v>
      </c>
      <c r="U132" t="s">
        <v>1662</v>
      </c>
      <c r="V132">
        <f t="shared" si="15"/>
        <v>8.5046388939421504</v>
      </c>
      <c r="W132">
        <f t="shared" si="13"/>
        <v>8.9685282881571773</v>
      </c>
      <c r="X132">
        <f t="shared" si="13"/>
        <v>7.8724758959432428</v>
      </c>
      <c r="Y132">
        <f t="shared" si="13"/>
        <v>8.0225577587775163</v>
      </c>
      <c r="Z132">
        <f t="shared" si="13"/>
        <v>9.173185373840278</v>
      </c>
      <c r="AA132">
        <f t="shared" si="13"/>
        <v>9.1368018919410581</v>
      </c>
      <c r="AB132">
        <f t="shared" si="13"/>
        <v>7.8815717664180465</v>
      </c>
      <c r="AC132">
        <f t="shared" si="13"/>
        <v>7.6996543569219575</v>
      </c>
    </row>
    <row r="133" spans="1:29" x14ac:dyDescent="0.25">
      <c r="A133" t="s">
        <v>1663</v>
      </c>
      <c r="B133">
        <v>2.1987999999999999</v>
      </c>
      <c r="C133">
        <v>0.1908</v>
      </c>
      <c r="D133">
        <v>0.1593</v>
      </c>
      <c r="E133">
        <v>0.18790000000000001</v>
      </c>
      <c r="F133">
        <v>0.19689999999999999</v>
      </c>
      <c r="G133">
        <v>0.1956</v>
      </c>
      <c r="H133">
        <v>0.1847</v>
      </c>
      <c r="I133">
        <v>0.18540000000000001</v>
      </c>
      <c r="K133" t="s">
        <v>1663</v>
      </c>
      <c r="L133">
        <f t="shared" si="14"/>
        <v>2.1987999999999999</v>
      </c>
      <c r="M133">
        <f t="shared" si="12"/>
        <v>0.1908</v>
      </c>
      <c r="N133">
        <f t="shared" si="12"/>
        <v>0.1593</v>
      </c>
      <c r="O133">
        <f t="shared" si="12"/>
        <v>0.18790000000000001</v>
      </c>
      <c r="P133">
        <f t="shared" si="12"/>
        <v>0.19689999999999999</v>
      </c>
      <c r="Q133">
        <f t="shared" si="12"/>
        <v>0.1956</v>
      </c>
      <c r="R133">
        <f t="shared" si="12"/>
        <v>0.1847</v>
      </c>
      <c r="S133">
        <f t="shared" si="12"/>
        <v>0.18540000000000001</v>
      </c>
      <c r="U133" t="s">
        <v>1663</v>
      </c>
      <c r="V133">
        <f t="shared" si="15"/>
        <v>100</v>
      </c>
      <c r="W133">
        <f t="shared" si="13"/>
        <v>8.6774604329634357</v>
      </c>
      <c r="X133">
        <f t="shared" si="13"/>
        <v>7.2448608331817361</v>
      </c>
      <c r="Y133">
        <f t="shared" si="13"/>
        <v>8.5455703110787713</v>
      </c>
      <c r="Z133">
        <f t="shared" si="13"/>
        <v>8.9548844824449709</v>
      </c>
      <c r="AA133">
        <f t="shared" si="13"/>
        <v>8.895761324358741</v>
      </c>
      <c r="AB133">
        <f t="shared" si="13"/>
        <v>8.4000363834819005</v>
      </c>
      <c r="AC133">
        <f t="shared" si="13"/>
        <v>8.4318719301437159</v>
      </c>
    </row>
    <row r="134" spans="1:29" x14ac:dyDescent="0.25">
      <c r="A134" t="s">
        <v>1664</v>
      </c>
      <c r="B134">
        <v>7.6100000000000001E-2</v>
      </c>
      <c r="C134">
        <v>7.6200000000000004E-2</v>
      </c>
      <c r="D134">
        <v>7.6899999999999996E-2</v>
      </c>
      <c r="E134">
        <v>3.8633999999999999</v>
      </c>
    </row>
    <row r="135" spans="1:29" x14ac:dyDescent="0.25">
      <c r="A135" t="s">
        <v>1665</v>
      </c>
    </row>
    <row r="138" spans="1:29" x14ac:dyDescent="0.25">
      <c r="A138" s="7" t="s">
        <v>1926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0.214</v>
      </c>
      <c r="C141">
        <v>0.18970000000000001</v>
      </c>
      <c r="D141">
        <v>0.19570000000000001</v>
      </c>
      <c r="E141">
        <v>0.19339999999999999</v>
      </c>
      <c r="F141">
        <v>0.19450000000000001</v>
      </c>
      <c r="G141">
        <v>0.19339999999999999</v>
      </c>
      <c r="H141">
        <v>0.20449999999999999</v>
      </c>
      <c r="I141">
        <v>0.19409999999999999</v>
      </c>
      <c r="K141" t="s">
        <v>1658</v>
      </c>
      <c r="L141">
        <f>B141-$F$147</f>
        <v>0.14026666666666665</v>
      </c>
      <c r="M141">
        <f t="shared" ref="M141:S146" si="16">C141-$F$147</f>
        <v>0.11596666666666668</v>
      </c>
      <c r="N141">
        <f t="shared" si="16"/>
        <v>0.12196666666666668</v>
      </c>
      <c r="O141">
        <f t="shared" si="16"/>
        <v>0.11966666666666666</v>
      </c>
      <c r="P141">
        <f t="shared" si="16"/>
        <v>0.12076666666666667</v>
      </c>
      <c r="Q141">
        <f t="shared" si="16"/>
        <v>0.11966666666666666</v>
      </c>
      <c r="R141">
        <f t="shared" si="16"/>
        <v>0.13076666666666664</v>
      </c>
      <c r="S141">
        <f t="shared" si="16"/>
        <v>0.12036666666666666</v>
      </c>
      <c r="U141" t="s">
        <v>1658</v>
      </c>
      <c r="V141">
        <f>L141/$L$146*100</f>
        <v>6.5767469484081698</v>
      </c>
      <c r="W141">
        <f t="shared" ref="W141:AC146" si="17">M141/$L$146*100</f>
        <v>5.4373818045418316</v>
      </c>
      <c r="X141">
        <f t="shared" si="17"/>
        <v>5.7187065314224093</v>
      </c>
      <c r="Y141">
        <f t="shared" si="17"/>
        <v>5.6108653861181867</v>
      </c>
      <c r="Z141">
        <f t="shared" si="17"/>
        <v>5.6624415860462936</v>
      </c>
      <c r="AA141">
        <f t="shared" si="17"/>
        <v>5.6108653861181867</v>
      </c>
      <c r="AB141">
        <f t="shared" si="17"/>
        <v>6.1313161308472548</v>
      </c>
      <c r="AC141">
        <f t="shared" si="17"/>
        <v>5.6436866042542544</v>
      </c>
    </row>
    <row r="142" spans="1:29" x14ac:dyDescent="0.25">
      <c r="A142" t="s">
        <v>1659</v>
      </c>
      <c r="B142">
        <v>0.26869999999999999</v>
      </c>
      <c r="C142">
        <v>0.2291</v>
      </c>
      <c r="D142">
        <v>0.2293</v>
      </c>
      <c r="E142">
        <v>0.22389999999999999</v>
      </c>
      <c r="F142">
        <v>0.2031</v>
      </c>
      <c r="G142">
        <v>0.21149999999999999</v>
      </c>
      <c r="H142">
        <v>0.20200000000000001</v>
      </c>
      <c r="I142">
        <v>0.18940000000000001</v>
      </c>
      <c r="K142" t="s">
        <v>1659</v>
      </c>
      <c r="L142">
        <f t="shared" ref="L142:L146" si="18">B142-$F$147</f>
        <v>0.19496666666666668</v>
      </c>
      <c r="M142">
        <f t="shared" si="16"/>
        <v>0.15536666666666665</v>
      </c>
      <c r="N142">
        <f t="shared" si="16"/>
        <v>0.15556666666666669</v>
      </c>
      <c r="O142">
        <f t="shared" si="16"/>
        <v>0.15016666666666667</v>
      </c>
      <c r="P142">
        <f t="shared" si="16"/>
        <v>0.12936666666666669</v>
      </c>
      <c r="Q142">
        <f t="shared" si="16"/>
        <v>0.13776666666666665</v>
      </c>
      <c r="R142">
        <f t="shared" si="16"/>
        <v>0.1282666666666667</v>
      </c>
      <c r="S142">
        <f t="shared" si="16"/>
        <v>0.11566666666666668</v>
      </c>
      <c r="U142" t="s">
        <v>1659</v>
      </c>
      <c r="V142">
        <f t="shared" ref="V142:V146" si="19">L142/$L$146*100</f>
        <v>9.141490708469437</v>
      </c>
      <c r="W142">
        <f t="shared" si="17"/>
        <v>7.2847475110576241</v>
      </c>
      <c r="X142">
        <f t="shared" si="17"/>
        <v>7.2941250019536437</v>
      </c>
      <c r="Y142">
        <f t="shared" si="17"/>
        <v>7.0409327477611239</v>
      </c>
      <c r="Z142">
        <f t="shared" si="17"/>
        <v>6.0656736945751213</v>
      </c>
      <c r="AA142">
        <f t="shared" si="17"/>
        <v>6.4595283122079277</v>
      </c>
      <c r="AB142">
        <f t="shared" si="17"/>
        <v>6.0140974946470163</v>
      </c>
      <c r="AC142">
        <f t="shared" si="17"/>
        <v>5.4233155681978031</v>
      </c>
    </row>
    <row r="143" spans="1:29" x14ac:dyDescent="0.25">
      <c r="A143" t="s">
        <v>1660</v>
      </c>
      <c r="B143">
        <v>0.19850000000000001</v>
      </c>
      <c r="C143">
        <v>0.2077</v>
      </c>
      <c r="D143">
        <v>0.1908</v>
      </c>
      <c r="E143">
        <v>0.19439999999999999</v>
      </c>
      <c r="F143">
        <v>0.18410000000000001</v>
      </c>
      <c r="G143">
        <v>0.18840000000000001</v>
      </c>
      <c r="H143">
        <v>0.20200000000000001</v>
      </c>
      <c r="I143">
        <v>0.19339999999999999</v>
      </c>
      <c r="K143" t="s">
        <v>1660</v>
      </c>
      <c r="L143">
        <f t="shared" si="18"/>
        <v>0.12476666666666668</v>
      </c>
      <c r="M143">
        <f t="shared" si="16"/>
        <v>0.13396666666666668</v>
      </c>
      <c r="N143">
        <f t="shared" si="16"/>
        <v>0.11706666666666667</v>
      </c>
      <c r="O143">
        <f t="shared" si="16"/>
        <v>0.12066666666666666</v>
      </c>
      <c r="P143">
        <f t="shared" si="16"/>
        <v>0.11036666666666668</v>
      </c>
      <c r="Q143">
        <f t="shared" si="16"/>
        <v>0.11466666666666668</v>
      </c>
      <c r="R143">
        <f t="shared" si="16"/>
        <v>0.1282666666666667</v>
      </c>
      <c r="S143">
        <f t="shared" si="16"/>
        <v>0.11966666666666666</v>
      </c>
      <c r="U143" t="s">
        <v>1660</v>
      </c>
      <c r="V143">
        <f t="shared" si="19"/>
        <v>5.849991403966678</v>
      </c>
      <c r="W143">
        <f t="shared" si="17"/>
        <v>6.2813559851835645</v>
      </c>
      <c r="X143">
        <f t="shared" si="17"/>
        <v>5.4889580044699366</v>
      </c>
      <c r="Y143">
        <f t="shared" si="17"/>
        <v>5.6577528405982829</v>
      </c>
      <c r="Z143">
        <f t="shared" si="17"/>
        <v>5.1748120594532923</v>
      </c>
      <c r="AA143">
        <f t="shared" si="17"/>
        <v>5.3764281137177061</v>
      </c>
      <c r="AB143">
        <f t="shared" si="17"/>
        <v>6.0140974946470163</v>
      </c>
      <c r="AC143">
        <f t="shared" si="17"/>
        <v>5.6108653861181867</v>
      </c>
    </row>
    <row r="144" spans="1:29" x14ac:dyDescent="0.25">
      <c r="A144" t="s">
        <v>1661</v>
      </c>
      <c r="B144">
        <v>0.4446</v>
      </c>
      <c r="C144">
        <v>0.20100000000000001</v>
      </c>
      <c r="D144">
        <v>0.1928</v>
      </c>
      <c r="E144">
        <v>0.18579999999999999</v>
      </c>
      <c r="F144">
        <v>0.18690000000000001</v>
      </c>
      <c r="G144">
        <v>0.20180000000000001</v>
      </c>
      <c r="H144">
        <v>0.1908</v>
      </c>
      <c r="I144">
        <v>0.19320000000000001</v>
      </c>
      <c r="K144" t="s">
        <v>1661</v>
      </c>
      <c r="L144">
        <f t="shared" si="18"/>
        <v>0.37086666666666668</v>
      </c>
      <c r="M144">
        <f t="shared" si="16"/>
        <v>0.12726666666666669</v>
      </c>
      <c r="N144">
        <f t="shared" si="16"/>
        <v>0.11906666666666667</v>
      </c>
      <c r="O144">
        <f t="shared" si="16"/>
        <v>0.11206666666666666</v>
      </c>
      <c r="P144">
        <f t="shared" si="16"/>
        <v>0.11316666666666668</v>
      </c>
      <c r="Q144">
        <f t="shared" si="16"/>
        <v>0.12806666666666666</v>
      </c>
      <c r="R144">
        <f t="shared" si="16"/>
        <v>0.11706666666666667</v>
      </c>
      <c r="S144">
        <f t="shared" si="16"/>
        <v>0.11946666666666668</v>
      </c>
      <c r="U144" t="s">
        <v>1661</v>
      </c>
      <c r="V144">
        <f t="shared" si="19"/>
        <v>17.388993951518369</v>
      </c>
      <c r="W144">
        <f t="shared" si="17"/>
        <v>5.9672100401669192</v>
      </c>
      <c r="X144">
        <f t="shared" si="17"/>
        <v>5.5827329134301298</v>
      </c>
      <c r="Y144">
        <f t="shared" si="17"/>
        <v>5.2545207320694551</v>
      </c>
      <c r="Z144">
        <f t="shared" si="17"/>
        <v>5.3060969319975619</v>
      </c>
      <c r="AA144">
        <f t="shared" si="17"/>
        <v>6.0047200037509958</v>
      </c>
      <c r="AB144">
        <f t="shared" si="17"/>
        <v>5.4889580044699366</v>
      </c>
      <c r="AC144">
        <f t="shared" si="17"/>
        <v>5.6014878952221681</v>
      </c>
    </row>
    <row r="145" spans="1:29" x14ac:dyDescent="0.25">
      <c r="A145" t="s">
        <v>1662</v>
      </c>
      <c r="B145">
        <v>0.2094</v>
      </c>
      <c r="C145">
        <v>0.19850000000000001</v>
      </c>
      <c r="D145">
        <v>0.18690000000000001</v>
      </c>
      <c r="E145">
        <v>0.2089</v>
      </c>
      <c r="F145">
        <v>0.1893</v>
      </c>
      <c r="G145">
        <v>0.19620000000000001</v>
      </c>
      <c r="H145">
        <v>0.18679999999999999</v>
      </c>
      <c r="I145">
        <v>0.1832</v>
      </c>
      <c r="K145" t="s">
        <v>1662</v>
      </c>
      <c r="L145">
        <f t="shared" si="18"/>
        <v>0.13566666666666666</v>
      </c>
      <c r="M145">
        <f t="shared" si="16"/>
        <v>0.12476666666666668</v>
      </c>
      <c r="N145">
        <f t="shared" si="16"/>
        <v>0.11316666666666668</v>
      </c>
      <c r="O145">
        <f t="shared" si="16"/>
        <v>0.13516666666666666</v>
      </c>
      <c r="P145">
        <f t="shared" si="16"/>
        <v>0.11556666666666666</v>
      </c>
      <c r="Q145">
        <f t="shared" si="16"/>
        <v>0.12246666666666668</v>
      </c>
      <c r="R145">
        <f t="shared" si="16"/>
        <v>0.11306666666666666</v>
      </c>
      <c r="S145">
        <f t="shared" si="16"/>
        <v>0.10946666666666667</v>
      </c>
      <c r="U145" t="s">
        <v>1662</v>
      </c>
      <c r="V145">
        <f t="shared" si="19"/>
        <v>6.3610646577997265</v>
      </c>
      <c r="W145">
        <f t="shared" si="17"/>
        <v>5.849991403966678</v>
      </c>
      <c r="X145">
        <f t="shared" si="17"/>
        <v>5.3060969319975619</v>
      </c>
      <c r="Y145">
        <f t="shared" si="17"/>
        <v>6.3376209305596785</v>
      </c>
      <c r="Z145">
        <f t="shared" si="17"/>
        <v>5.4186268227497916</v>
      </c>
      <c r="AA145">
        <f t="shared" si="17"/>
        <v>5.7421502586624573</v>
      </c>
      <c r="AB145">
        <f t="shared" si="17"/>
        <v>5.3014081865495513</v>
      </c>
      <c r="AC145">
        <f t="shared" si="17"/>
        <v>5.132613350421205</v>
      </c>
    </row>
    <row r="146" spans="1:29" x14ac:dyDescent="0.25">
      <c r="A146" t="s">
        <v>1663</v>
      </c>
      <c r="B146">
        <v>2.2065000000000001</v>
      </c>
      <c r="C146">
        <v>0.18920000000000001</v>
      </c>
      <c r="D146">
        <v>0.1203</v>
      </c>
      <c r="E146">
        <v>0.19009999999999999</v>
      </c>
      <c r="F146">
        <v>0.1938</v>
      </c>
      <c r="G146">
        <v>0.19209999999999999</v>
      </c>
      <c r="H146">
        <v>0.20180000000000001</v>
      </c>
      <c r="I146">
        <v>0.20469999999999999</v>
      </c>
      <c r="K146" t="s">
        <v>1663</v>
      </c>
      <c r="L146">
        <f t="shared" si="18"/>
        <v>2.1327666666666669</v>
      </c>
      <c r="M146">
        <f t="shared" si="16"/>
        <v>0.11546666666666668</v>
      </c>
      <c r="N146">
        <f t="shared" si="16"/>
        <v>4.6566666666666673E-2</v>
      </c>
      <c r="O146">
        <f t="shared" si="16"/>
        <v>0.11636666666666666</v>
      </c>
      <c r="P146">
        <f t="shared" si="16"/>
        <v>0.12006666666666667</v>
      </c>
      <c r="Q146">
        <f t="shared" si="16"/>
        <v>0.11836666666666666</v>
      </c>
      <c r="R146">
        <f t="shared" si="16"/>
        <v>0.12806666666666666</v>
      </c>
      <c r="S146">
        <f t="shared" si="16"/>
        <v>0.13096666666666668</v>
      </c>
      <c r="U146" t="s">
        <v>1663</v>
      </c>
      <c r="V146">
        <f t="shared" si="19"/>
        <v>100</v>
      </c>
      <c r="W146">
        <f t="shared" si="17"/>
        <v>5.4139380773017827</v>
      </c>
      <c r="X146">
        <f t="shared" si="17"/>
        <v>2.1833924636231501</v>
      </c>
      <c r="Y146">
        <f t="shared" si="17"/>
        <v>5.456136786333869</v>
      </c>
      <c r="Z146">
        <f t="shared" si="17"/>
        <v>5.6296203679102259</v>
      </c>
      <c r="AA146">
        <f t="shared" si="17"/>
        <v>5.5499116952940613</v>
      </c>
      <c r="AB146">
        <f t="shared" si="17"/>
        <v>6.0047200037509958</v>
      </c>
      <c r="AC146">
        <f t="shared" si="17"/>
        <v>6.1406936217432753</v>
      </c>
    </row>
    <row r="147" spans="1:29" x14ac:dyDescent="0.25">
      <c r="A147" t="s">
        <v>1664</v>
      </c>
      <c r="B147">
        <v>7.3499999999999996E-2</v>
      </c>
      <c r="C147">
        <v>7.3400000000000007E-2</v>
      </c>
      <c r="D147">
        <v>7.4300000000000005E-2</v>
      </c>
      <c r="E147">
        <v>3.7010999999999998</v>
      </c>
      <c r="F147">
        <f>AVERAGE(B147:D147)</f>
        <v>7.3733333333333331E-2</v>
      </c>
    </row>
    <row r="148" spans="1:29" x14ac:dyDescent="0.25">
      <c r="A148" t="s">
        <v>1665</v>
      </c>
    </row>
    <row r="151" spans="1:29" x14ac:dyDescent="0.25">
      <c r="A151" s="7" t="s">
        <v>1927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0.21970000000000001</v>
      </c>
      <c r="C154">
        <v>0.18909999999999999</v>
      </c>
      <c r="D154">
        <v>0.1925</v>
      </c>
      <c r="E154">
        <v>0.19020000000000001</v>
      </c>
      <c r="F154">
        <v>0.1807</v>
      </c>
      <c r="G154">
        <v>0.18529999999999999</v>
      </c>
      <c r="H154">
        <v>0.1943</v>
      </c>
      <c r="I154">
        <v>0.20050000000000001</v>
      </c>
      <c r="K154" t="s">
        <v>1658</v>
      </c>
      <c r="L154">
        <f>B154-$F$160</f>
        <v>0.13119999999999998</v>
      </c>
      <c r="M154">
        <f t="shared" ref="M154:S159" si="20">C154-$F$160</f>
        <v>0.10059999999999998</v>
      </c>
      <c r="N154">
        <f t="shared" si="20"/>
        <v>0.104</v>
      </c>
      <c r="O154">
        <f t="shared" si="20"/>
        <v>0.1017</v>
      </c>
      <c r="P154">
        <f t="shared" si="20"/>
        <v>9.219999999999999E-2</v>
      </c>
      <c r="Q154">
        <f t="shared" si="20"/>
        <v>9.6799999999999983E-2</v>
      </c>
      <c r="R154">
        <f t="shared" si="20"/>
        <v>0.10579999999999999</v>
      </c>
      <c r="S154">
        <f t="shared" si="20"/>
        <v>0.112</v>
      </c>
      <c r="U154" t="s">
        <v>1658</v>
      </c>
      <c r="V154">
        <f>L154/$L$159*100</f>
        <v>7.2961850739628504</v>
      </c>
      <c r="W154">
        <f t="shared" ref="W154:AC159" si="21">M154/$L$159*100</f>
        <v>5.5944833722611493</v>
      </c>
      <c r="X154">
        <f t="shared" si="21"/>
        <v>5.7835613391168943</v>
      </c>
      <c r="Y154">
        <f t="shared" si="21"/>
        <v>5.6556556556556554</v>
      </c>
      <c r="Z154">
        <f t="shared" si="21"/>
        <v>5.1273495717940154</v>
      </c>
      <c r="AA154">
        <f t="shared" si="21"/>
        <v>5.3831609387164931</v>
      </c>
      <c r="AB154">
        <f t="shared" si="21"/>
        <v>5.8836614392169944</v>
      </c>
      <c r="AC154">
        <f t="shared" si="21"/>
        <v>6.228450672895117</v>
      </c>
    </row>
    <row r="155" spans="1:29" x14ac:dyDescent="0.25">
      <c r="A155" t="s">
        <v>1659</v>
      </c>
      <c r="B155">
        <v>0.25969999999999999</v>
      </c>
      <c r="C155">
        <v>0.23519999999999999</v>
      </c>
      <c r="D155">
        <v>0.21540000000000001</v>
      </c>
      <c r="E155">
        <v>0.21659999999999999</v>
      </c>
      <c r="F155">
        <v>0.21249999999999999</v>
      </c>
      <c r="G155">
        <v>0.2145</v>
      </c>
      <c r="H155">
        <v>0.20519999999999999</v>
      </c>
      <c r="I155">
        <v>0.2034</v>
      </c>
      <c r="K155" t="s">
        <v>1659</v>
      </c>
      <c r="L155">
        <f t="shared" ref="L155:L159" si="22">B155-$F$160</f>
        <v>0.17119999999999996</v>
      </c>
      <c r="M155">
        <f t="shared" si="20"/>
        <v>0.1467</v>
      </c>
      <c r="N155">
        <f t="shared" si="20"/>
        <v>0.12690000000000001</v>
      </c>
      <c r="O155">
        <f t="shared" si="20"/>
        <v>0.12809999999999999</v>
      </c>
      <c r="P155">
        <f t="shared" si="20"/>
        <v>0.12399999999999999</v>
      </c>
      <c r="Q155">
        <f t="shared" si="20"/>
        <v>0.126</v>
      </c>
      <c r="R155">
        <f t="shared" si="20"/>
        <v>0.11669999999999998</v>
      </c>
      <c r="S155">
        <f t="shared" si="20"/>
        <v>0.11489999999999999</v>
      </c>
      <c r="U155" t="s">
        <v>1659</v>
      </c>
      <c r="V155">
        <f t="shared" ref="V155:V159" si="23">L155/$L$159*100</f>
        <v>9.5206317428539631</v>
      </c>
      <c r="W155">
        <f t="shared" si="21"/>
        <v>8.158158158158157</v>
      </c>
      <c r="X155">
        <f t="shared" si="21"/>
        <v>7.0570570570570572</v>
      </c>
      <c r="Y155">
        <f t="shared" si="21"/>
        <v>7.1237904571237891</v>
      </c>
      <c r="Z155">
        <f t="shared" si="21"/>
        <v>6.8957846735624511</v>
      </c>
      <c r="AA155">
        <f t="shared" si="21"/>
        <v>7.0070070070070072</v>
      </c>
      <c r="AB155">
        <f t="shared" si="21"/>
        <v>6.4898231564898223</v>
      </c>
      <c r="AC155">
        <f t="shared" si="21"/>
        <v>6.3897230563897223</v>
      </c>
    </row>
    <row r="156" spans="1:29" x14ac:dyDescent="0.25">
      <c r="A156" t="s">
        <v>1660</v>
      </c>
      <c r="B156">
        <v>0.19320000000000001</v>
      </c>
      <c r="C156">
        <v>0.17380000000000001</v>
      </c>
      <c r="D156">
        <v>0.18179999999999999</v>
      </c>
      <c r="E156">
        <v>0.18310000000000001</v>
      </c>
      <c r="F156">
        <v>0.18099999999999999</v>
      </c>
      <c r="G156">
        <v>0.1893</v>
      </c>
      <c r="H156">
        <v>0.18770000000000001</v>
      </c>
      <c r="I156">
        <v>0.1794</v>
      </c>
      <c r="K156" t="s">
        <v>1660</v>
      </c>
      <c r="L156">
        <f t="shared" si="22"/>
        <v>0.1047</v>
      </c>
      <c r="M156">
        <f t="shared" si="20"/>
        <v>8.5300000000000001E-2</v>
      </c>
      <c r="N156">
        <f t="shared" si="20"/>
        <v>9.329999999999998E-2</v>
      </c>
      <c r="O156">
        <f t="shared" si="20"/>
        <v>9.4600000000000004E-2</v>
      </c>
      <c r="P156">
        <f t="shared" si="20"/>
        <v>9.2499999999999985E-2</v>
      </c>
      <c r="Q156">
        <f t="shared" si="20"/>
        <v>0.10079999999999999</v>
      </c>
      <c r="R156">
        <f t="shared" si="20"/>
        <v>9.9199999999999997E-2</v>
      </c>
      <c r="S156">
        <f t="shared" si="20"/>
        <v>9.0899999999999995E-2</v>
      </c>
      <c r="U156" t="s">
        <v>1660</v>
      </c>
      <c r="V156">
        <f t="shared" si="23"/>
        <v>5.8224891558224892</v>
      </c>
      <c r="W156">
        <f t="shared" si="21"/>
        <v>4.7436325214102997</v>
      </c>
      <c r="X156">
        <f t="shared" si="21"/>
        <v>5.1885218551885206</v>
      </c>
      <c r="Y156">
        <f t="shared" si="21"/>
        <v>5.2608163719274836</v>
      </c>
      <c r="Z156">
        <f t="shared" si="21"/>
        <v>5.1440329218106982</v>
      </c>
      <c r="AA156">
        <f t="shared" si="21"/>
        <v>5.6056056056056045</v>
      </c>
      <c r="AB156">
        <f t="shared" si="21"/>
        <v>5.5166277388499605</v>
      </c>
      <c r="AC156">
        <f t="shared" si="21"/>
        <v>5.055055055055055</v>
      </c>
    </row>
    <row r="157" spans="1:29" x14ac:dyDescent="0.25">
      <c r="A157" t="s">
        <v>1661</v>
      </c>
      <c r="B157">
        <v>0.20979999999999999</v>
      </c>
      <c r="C157">
        <v>0.18310000000000001</v>
      </c>
      <c r="D157">
        <v>0.18959999999999999</v>
      </c>
      <c r="E157">
        <v>0.18210000000000001</v>
      </c>
      <c r="F157">
        <v>0.18640000000000001</v>
      </c>
      <c r="G157">
        <v>0.18290000000000001</v>
      </c>
      <c r="H157">
        <v>0.18459999999999999</v>
      </c>
      <c r="I157">
        <v>0.19750000000000001</v>
      </c>
      <c r="K157" t="s">
        <v>1661</v>
      </c>
      <c r="L157">
        <f t="shared" si="22"/>
        <v>0.12129999999999998</v>
      </c>
      <c r="M157">
        <f t="shared" si="20"/>
        <v>9.4600000000000004E-2</v>
      </c>
      <c r="N157">
        <f t="shared" si="20"/>
        <v>0.10109999999999998</v>
      </c>
      <c r="O157">
        <f t="shared" si="20"/>
        <v>9.3600000000000003E-2</v>
      </c>
      <c r="P157">
        <f t="shared" si="20"/>
        <v>9.7900000000000001E-2</v>
      </c>
      <c r="Q157">
        <f t="shared" si="20"/>
        <v>9.4399999999999998E-2</v>
      </c>
      <c r="R157">
        <f t="shared" si="20"/>
        <v>9.6099999999999977E-2</v>
      </c>
      <c r="S157">
        <f t="shared" si="20"/>
        <v>0.109</v>
      </c>
      <c r="U157" t="s">
        <v>1661</v>
      </c>
      <c r="V157">
        <f t="shared" si="23"/>
        <v>6.7456345234123001</v>
      </c>
      <c r="W157">
        <f t="shared" si="21"/>
        <v>5.2608163719274836</v>
      </c>
      <c r="X157">
        <f t="shared" si="21"/>
        <v>5.6222889556222881</v>
      </c>
      <c r="Y157">
        <f t="shared" si="21"/>
        <v>5.2052052052052051</v>
      </c>
      <c r="Z157">
        <f t="shared" si="21"/>
        <v>5.4443332221109992</v>
      </c>
      <c r="AA157">
        <f t="shared" si="21"/>
        <v>5.2496941385830276</v>
      </c>
      <c r="AB157">
        <f t="shared" si="21"/>
        <v>5.3442331220108983</v>
      </c>
      <c r="AC157">
        <f t="shared" si="21"/>
        <v>6.0616171727282833</v>
      </c>
    </row>
    <row r="158" spans="1:29" x14ac:dyDescent="0.25">
      <c r="A158" t="s">
        <v>1662</v>
      </c>
      <c r="B158">
        <v>0.20880000000000001</v>
      </c>
      <c r="C158">
        <v>0.18490000000000001</v>
      </c>
      <c r="D158">
        <v>0.192</v>
      </c>
      <c r="E158">
        <v>0.18490000000000001</v>
      </c>
      <c r="F158">
        <v>0.184</v>
      </c>
      <c r="G158">
        <v>0.18909999999999999</v>
      </c>
      <c r="H158">
        <v>0.1774</v>
      </c>
      <c r="I158">
        <v>0.19009999999999999</v>
      </c>
      <c r="K158" t="s">
        <v>1662</v>
      </c>
      <c r="L158">
        <f t="shared" si="22"/>
        <v>0.1203</v>
      </c>
      <c r="M158">
        <f t="shared" si="20"/>
        <v>9.64E-2</v>
      </c>
      <c r="N158">
        <f t="shared" si="20"/>
        <v>0.10349999999999999</v>
      </c>
      <c r="O158">
        <f t="shared" si="20"/>
        <v>9.64E-2</v>
      </c>
      <c r="P158">
        <f t="shared" si="20"/>
        <v>9.5499999999999988E-2</v>
      </c>
      <c r="Q158">
        <f t="shared" si="20"/>
        <v>0.10059999999999998</v>
      </c>
      <c r="R158">
        <f t="shared" si="20"/>
        <v>8.8899999999999993E-2</v>
      </c>
      <c r="S158">
        <f t="shared" si="20"/>
        <v>0.10159999999999998</v>
      </c>
      <c r="U158" t="s">
        <v>1662</v>
      </c>
      <c r="V158">
        <f t="shared" si="23"/>
        <v>6.6900233566900242</v>
      </c>
      <c r="W158">
        <f t="shared" si="21"/>
        <v>5.3609164720275837</v>
      </c>
      <c r="X158">
        <f t="shared" si="21"/>
        <v>5.7557557557557555</v>
      </c>
      <c r="Y158">
        <f t="shared" si="21"/>
        <v>5.3609164720275837</v>
      </c>
      <c r="Z158">
        <f t="shared" si="21"/>
        <v>5.3108664219775319</v>
      </c>
      <c r="AA158">
        <f t="shared" si="21"/>
        <v>5.5944833722611493</v>
      </c>
      <c r="AB158">
        <f t="shared" si="21"/>
        <v>4.9438327216104989</v>
      </c>
      <c r="AC158">
        <f t="shared" si="21"/>
        <v>5.650094538983427</v>
      </c>
    </row>
    <row r="159" spans="1:29" x14ac:dyDescent="0.25">
      <c r="A159" t="s">
        <v>1663</v>
      </c>
      <c r="B159">
        <v>1.8867</v>
      </c>
      <c r="C159">
        <v>0.19439999999999999</v>
      </c>
      <c r="D159">
        <v>0.1983</v>
      </c>
      <c r="E159">
        <v>0.18990000000000001</v>
      </c>
      <c r="F159">
        <v>0.1956</v>
      </c>
      <c r="G159">
        <v>0.1961</v>
      </c>
      <c r="H159">
        <v>0.2142</v>
      </c>
      <c r="I159">
        <v>0.218</v>
      </c>
      <c r="K159" t="s">
        <v>1663</v>
      </c>
      <c r="L159">
        <f t="shared" si="22"/>
        <v>1.7982</v>
      </c>
      <c r="M159">
        <f t="shared" si="20"/>
        <v>0.10589999999999998</v>
      </c>
      <c r="N159">
        <f t="shared" si="20"/>
        <v>0.10979999999999999</v>
      </c>
      <c r="O159">
        <f t="shared" si="20"/>
        <v>0.1014</v>
      </c>
      <c r="P159">
        <f t="shared" si="20"/>
        <v>0.10709999999999999</v>
      </c>
      <c r="Q159">
        <f t="shared" si="20"/>
        <v>0.10759999999999999</v>
      </c>
      <c r="R159">
        <f t="shared" si="20"/>
        <v>0.12569999999999998</v>
      </c>
      <c r="S159">
        <f t="shared" si="20"/>
        <v>0.1295</v>
      </c>
      <c r="U159" t="s">
        <v>1663</v>
      </c>
      <c r="V159">
        <f t="shared" si="23"/>
        <v>100</v>
      </c>
      <c r="W159">
        <f t="shared" si="21"/>
        <v>5.8892225558892219</v>
      </c>
      <c r="X159">
        <f t="shared" si="21"/>
        <v>6.1061061061061057</v>
      </c>
      <c r="Y159">
        <f t="shared" si="21"/>
        <v>5.6389723056389718</v>
      </c>
      <c r="Z159">
        <f t="shared" si="21"/>
        <v>5.9559559559559547</v>
      </c>
      <c r="AA159">
        <f t="shared" si="21"/>
        <v>5.9837615393170944</v>
      </c>
      <c r="AB159">
        <f t="shared" si="21"/>
        <v>6.9903236569903227</v>
      </c>
      <c r="AC159">
        <f t="shared" si="21"/>
        <v>7.2016460905349797</v>
      </c>
    </row>
    <row r="160" spans="1:29" x14ac:dyDescent="0.25">
      <c r="A160" t="s">
        <v>1664</v>
      </c>
      <c r="B160">
        <v>7.4300000000000005E-2</v>
      </c>
      <c r="C160">
        <v>0.1169</v>
      </c>
      <c r="D160">
        <v>7.4300000000000005E-2</v>
      </c>
      <c r="E160">
        <v>3.4927999999999999</v>
      </c>
      <c r="F160">
        <f>AVERAGE(B160:D160)</f>
        <v>8.8500000000000009E-2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AVERAGE(V128,V141,V154)</f>
        <v>7.1635745150065793</v>
      </c>
      <c r="C166">
        <f t="shared" ref="C166:I171" si="24">AVERAGE(W128,W141,W154)</f>
        <v>6.166524945539142</v>
      </c>
      <c r="D166">
        <f t="shared" si="24"/>
        <v>6.3976087856621531</v>
      </c>
      <c r="E166">
        <f t="shared" si="24"/>
        <v>6.5782588179389245</v>
      </c>
      <c r="F166">
        <f t="shared" si="24"/>
        <v>5.7492863983171532</v>
      </c>
      <c r="G166">
        <f t="shared" si="24"/>
        <v>6.1281403618710959</v>
      </c>
      <c r="H166">
        <f t="shared" si="24"/>
        <v>6.6685665940599828</v>
      </c>
      <c r="I166">
        <f t="shared" si="24"/>
        <v>6.7467793713231528</v>
      </c>
      <c r="K166" t="s">
        <v>1658</v>
      </c>
      <c r="L166">
        <f>STDEV(V154,V141,V128)/SQRT(3)</f>
        <v>0.30775131824734853</v>
      </c>
      <c r="M166">
        <f t="shared" ref="M166:S171" si="25">STDEV(W154,W141,W128)/SQRT(3)</f>
        <v>0.65217111025219332</v>
      </c>
      <c r="N166">
        <f t="shared" si="25"/>
        <v>0.64674588855548809</v>
      </c>
      <c r="O166">
        <f t="shared" si="25"/>
        <v>0.94508674846190055</v>
      </c>
      <c r="P166">
        <f t="shared" si="25"/>
        <v>0.386591698715742</v>
      </c>
      <c r="Q166">
        <f t="shared" si="25"/>
        <v>0.63454102954094405</v>
      </c>
      <c r="R166">
        <f t="shared" si="25"/>
        <v>0.66493228235132762</v>
      </c>
      <c r="S166">
        <f t="shared" si="25"/>
        <v>0.82809881265744689</v>
      </c>
    </row>
    <row r="167" spans="1:19" x14ac:dyDescent="0.25">
      <c r="A167" t="s">
        <v>1659</v>
      </c>
      <c r="B167">
        <f t="shared" ref="B167:B171" si="26">AVERAGE(V129,V142,V155)</f>
        <v>9.9105989397201331</v>
      </c>
      <c r="C167">
        <f t="shared" si="24"/>
        <v>8.9557729951900527</v>
      </c>
      <c r="D167">
        <f t="shared" si="24"/>
        <v>8.1613272559809484</v>
      </c>
      <c r="E167">
        <f t="shared" si="24"/>
        <v>7.8429739528986948</v>
      </c>
      <c r="F167">
        <f t="shared" si="24"/>
        <v>7.54345622761823</v>
      </c>
      <c r="G167">
        <f t="shared" si="24"/>
        <v>7.6147925929127709</v>
      </c>
      <c r="H167">
        <f t="shared" si="24"/>
        <v>7.178706677539215</v>
      </c>
      <c r="I167">
        <f t="shared" si="24"/>
        <v>6.7937828706177692</v>
      </c>
      <c r="K167" t="s">
        <v>1659</v>
      </c>
      <c r="L167">
        <f t="shared" ref="L167:L171" si="27">STDEV(V155,V142,V129)/SQRT(3)</f>
        <v>0.58978212560141463</v>
      </c>
      <c r="M167">
        <f t="shared" si="25"/>
        <v>1.2598082282733682</v>
      </c>
      <c r="N167">
        <f t="shared" si="25"/>
        <v>0.9881089729349104</v>
      </c>
      <c r="O167">
        <f t="shared" si="25"/>
        <v>0.76098834704172902</v>
      </c>
      <c r="P167">
        <f t="shared" si="25"/>
        <v>1.0894092231775372</v>
      </c>
      <c r="Q167">
        <f t="shared" si="25"/>
        <v>0.89558023173647661</v>
      </c>
      <c r="R167">
        <f t="shared" si="25"/>
        <v>0.93686625317375505</v>
      </c>
      <c r="S167">
        <f t="shared" si="25"/>
        <v>0.93008883520118779</v>
      </c>
    </row>
    <row r="168" spans="1:19" x14ac:dyDescent="0.25">
      <c r="A168" t="s">
        <v>1660</v>
      </c>
      <c r="B168">
        <f t="shared" si="26"/>
        <v>11.043213003284279</v>
      </c>
      <c r="C168">
        <f t="shared" si="24"/>
        <v>6.7797199575978695</v>
      </c>
      <c r="D168">
        <f t="shared" si="24"/>
        <v>6.1924144556753715</v>
      </c>
      <c r="E168">
        <f t="shared" si="24"/>
        <v>6.2682296380604052</v>
      </c>
      <c r="F168">
        <f t="shared" si="24"/>
        <v>6.0849973235102874</v>
      </c>
      <c r="G168">
        <f t="shared" si="24"/>
        <v>6.3197040419089348</v>
      </c>
      <c r="H168">
        <f t="shared" si="24"/>
        <v>6.5026012133001565</v>
      </c>
      <c r="I168">
        <f t="shared" si="24"/>
        <v>6.3901864450384638</v>
      </c>
      <c r="K168" t="s">
        <v>1660</v>
      </c>
      <c r="L168">
        <f t="shared" si="27"/>
        <v>5.2069787759565589</v>
      </c>
      <c r="M168">
        <f t="shared" si="25"/>
        <v>1.3427250053135409</v>
      </c>
      <c r="N168">
        <f t="shared" si="25"/>
        <v>0.85806877311488561</v>
      </c>
      <c r="O168">
        <f t="shared" si="25"/>
        <v>0.81702016161371294</v>
      </c>
      <c r="P168">
        <f t="shared" si="25"/>
        <v>0.92561747905592673</v>
      </c>
      <c r="Q168">
        <f t="shared" si="25"/>
        <v>0.83132382755053469</v>
      </c>
      <c r="R168">
        <f t="shared" si="25"/>
        <v>0.75109504152706186</v>
      </c>
      <c r="S168">
        <f t="shared" si="25"/>
        <v>1.069332057880872</v>
      </c>
    </row>
    <row r="169" spans="1:19" x14ac:dyDescent="0.25">
      <c r="A169" t="s">
        <v>1661</v>
      </c>
      <c r="B169">
        <f t="shared" si="26"/>
        <v>11.780246966629912</v>
      </c>
      <c r="C169">
        <f t="shared" si="24"/>
        <v>6.3622861674418125</v>
      </c>
      <c r="D169">
        <f t="shared" si="24"/>
        <v>6.5031838708496243</v>
      </c>
      <c r="E169">
        <f t="shared" si="24"/>
        <v>6.1213457932932398</v>
      </c>
      <c r="F169">
        <f t="shared" si="24"/>
        <v>6.4062285220504975</v>
      </c>
      <c r="G169">
        <f t="shared" si="24"/>
        <v>6.5984788393917979</v>
      </c>
      <c r="H169">
        <f t="shared" si="24"/>
        <v>6.3565006138054185</v>
      </c>
      <c r="I169">
        <f t="shared" si="24"/>
        <v>6.6786179466693127</v>
      </c>
      <c r="K169" t="s">
        <v>1661</v>
      </c>
      <c r="L169">
        <f t="shared" si="27"/>
        <v>3.0858547077980569</v>
      </c>
      <c r="M169">
        <f t="shared" si="25"/>
        <v>0.77556114693276346</v>
      </c>
      <c r="N169">
        <f t="shared" si="25"/>
        <v>0.90074531820317161</v>
      </c>
      <c r="O169">
        <f t="shared" si="25"/>
        <v>0.89159648669617919</v>
      </c>
      <c r="P169">
        <f t="shared" si="25"/>
        <v>1.0317854249253244</v>
      </c>
      <c r="Q169">
        <f t="shared" si="25"/>
        <v>0.99542663508662743</v>
      </c>
      <c r="R169">
        <f t="shared" si="25"/>
        <v>0.94083311221730415</v>
      </c>
      <c r="S169">
        <f t="shared" si="25"/>
        <v>0.85741650286434912</v>
      </c>
    </row>
    <row r="170" spans="1:19" x14ac:dyDescent="0.25">
      <c r="A170" t="s">
        <v>1662</v>
      </c>
      <c r="B170">
        <f t="shared" si="26"/>
        <v>7.1852423028106331</v>
      </c>
      <c r="C170">
        <f t="shared" si="24"/>
        <v>6.7264787213838133</v>
      </c>
      <c r="D170">
        <f t="shared" si="24"/>
        <v>6.3114428612321873</v>
      </c>
      <c r="E170">
        <f t="shared" si="24"/>
        <v>6.5736983871215928</v>
      </c>
      <c r="F170">
        <f t="shared" si="24"/>
        <v>6.6342262061892008</v>
      </c>
      <c r="G170">
        <f t="shared" si="24"/>
        <v>6.8244785076215555</v>
      </c>
      <c r="H170">
        <f t="shared" si="24"/>
        <v>6.0422708915260328</v>
      </c>
      <c r="I170">
        <f t="shared" si="24"/>
        <v>6.1607874154421971</v>
      </c>
      <c r="K170" t="s">
        <v>1662</v>
      </c>
      <c r="L170">
        <f t="shared" si="27"/>
        <v>0.66649805698917008</v>
      </c>
      <c r="M170">
        <f t="shared" si="25"/>
        <v>1.1298802690498198</v>
      </c>
      <c r="N170">
        <f t="shared" si="25"/>
        <v>0.79123666203403753</v>
      </c>
      <c r="O170">
        <f t="shared" si="25"/>
        <v>0.77736370915968489</v>
      </c>
      <c r="P170">
        <f t="shared" si="25"/>
        <v>1.26986066391071</v>
      </c>
      <c r="Q170">
        <f t="shared" si="25"/>
        <v>1.1569472694103153</v>
      </c>
      <c r="R170">
        <f t="shared" si="25"/>
        <v>0.92542527783455375</v>
      </c>
      <c r="S170">
        <f t="shared" si="25"/>
        <v>0.78380063213664586</v>
      </c>
    </row>
    <row r="171" spans="1:19" x14ac:dyDescent="0.25">
      <c r="A171" t="s">
        <v>1663</v>
      </c>
      <c r="B171">
        <f t="shared" si="26"/>
        <v>100</v>
      </c>
      <c r="C171">
        <f t="shared" si="24"/>
        <v>6.6602070220514804</v>
      </c>
      <c r="D171">
        <f t="shared" si="24"/>
        <v>5.1781198009703306</v>
      </c>
      <c r="E171">
        <f t="shared" si="24"/>
        <v>6.5468931343505377</v>
      </c>
      <c r="F171">
        <f t="shared" si="24"/>
        <v>6.8468202687703839</v>
      </c>
      <c r="G171">
        <f t="shared" si="24"/>
        <v>6.8098115196566313</v>
      </c>
      <c r="H171">
        <f t="shared" si="24"/>
        <v>7.1316933480744069</v>
      </c>
      <c r="I171">
        <f t="shared" si="24"/>
        <v>7.2580705474739906</v>
      </c>
      <c r="K171" t="s">
        <v>1663</v>
      </c>
      <c r="L171">
        <f t="shared" si="27"/>
        <v>0</v>
      </c>
      <c r="M171">
        <f t="shared" si="25"/>
        <v>1.0179157343600798</v>
      </c>
      <c r="N171">
        <f t="shared" si="25"/>
        <v>1.5330236409244928</v>
      </c>
      <c r="O171">
        <f t="shared" si="25"/>
        <v>1.0007314074150362</v>
      </c>
      <c r="P171">
        <f t="shared" si="25"/>
        <v>1.0582335557802398</v>
      </c>
      <c r="Q171">
        <f t="shared" si="25"/>
        <v>1.0504675724952655</v>
      </c>
      <c r="R171">
        <f t="shared" si="25"/>
        <v>0.69507174256084148</v>
      </c>
      <c r="S171">
        <f t="shared" si="25"/>
        <v>0.66200762828606519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171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176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181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186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191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196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1925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39617</v>
      </c>
      <c r="C192">
        <v>27741</v>
      </c>
      <c r="D192">
        <v>34424</v>
      </c>
      <c r="E192">
        <v>43237</v>
      </c>
      <c r="F192">
        <v>36408</v>
      </c>
      <c r="G192">
        <v>34108</v>
      </c>
      <c r="H192">
        <v>40059</v>
      </c>
      <c r="I192">
        <v>37649</v>
      </c>
      <c r="K192" t="s">
        <v>1658</v>
      </c>
      <c r="L192">
        <f>B192-$E$198</f>
        <v>32015.333333333332</v>
      </c>
      <c r="M192">
        <f t="shared" ref="M192:S197" si="28">C192-$E$198</f>
        <v>20139.333333333332</v>
      </c>
      <c r="N192">
        <f t="shared" si="28"/>
        <v>26822.333333333332</v>
      </c>
      <c r="O192">
        <f t="shared" si="28"/>
        <v>35635.333333333336</v>
      </c>
      <c r="P192">
        <f t="shared" si="28"/>
        <v>28806.333333333332</v>
      </c>
      <c r="Q192">
        <f t="shared" si="28"/>
        <v>26506.333333333332</v>
      </c>
      <c r="R192">
        <f t="shared" si="28"/>
        <v>32457.333333333332</v>
      </c>
      <c r="S192">
        <f t="shared" si="28"/>
        <v>30047.333333333332</v>
      </c>
      <c r="U192" t="s">
        <v>1658</v>
      </c>
      <c r="V192">
        <f>L192/$O$198*100</f>
        <v>113.27782233334904</v>
      </c>
      <c r="W192">
        <f t="shared" ref="W192:AC197" si="29">M192/$O$198*100</f>
        <v>71.257725149785344</v>
      </c>
      <c r="X192">
        <f t="shared" si="29"/>
        <v>94.903759966032922</v>
      </c>
      <c r="Y192">
        <f t="shared" si="29"/>
        <v>126.08623861867245</v>
      </c>
      <c r="Z192">
        <f t="shared" si="29"/>
        <v>101.92362126716044</v>
      </c>
      <c r="AA192">
        <f t="shared" si="29"/>
        <v>93.785677218474305</v>
      </c>
      <c r="AB192">
        <f t="shared" si="29"/>
        <v>114.84172288531396</v>
      </c>
      <c r="AC192">
        <f t="shared" si="29"/>
        <v>106.31457281690804</v>
      </c>
    </row>
    <row r="193" spans="1:29" x14ac:dyDescent="0.25">
      <c r="A193" t="s">
        <v>1659</v>
      </c>
      <c r="B193">
        <v>29667</v>
      </c>
      <c r="C193">
        <v>31383</v>
      </c>
      <c r="D193">
        <v>35984</v>
      </c>
      <c r="E193">
        <v>36658</v>
      </c>
      <c r="F193">
        <v>35409</v>
      </c>
      <c r="G193">
        <v>35766</v>
      </c>
      <c r="H193">
        <v>36064</v>
      </c>
      <c r="I193">
        <v>43773</v>
      </c>
      <c r="K193" t="s">
        <v>1659</v>
      </c>
      <c r="L193">
        <f t="shared" ref="L193:L197" si="30">B193-$E$198</f>
        <v>22065.333333333332</v>
      </c>
      <c r="M193">
        <f t="shared" si="28"/>
        <v>23781.333333333332</v>
      </c>
      <c r="N193">
        <f t="shared" si="28"/>
        <v>28382.333333333332</v>
      </c>
      <c r="O193">
        <f t="shared" si="28"/>
        <v>29056.333333333332</v>
      </c>
      <c r="P193">
        <f t="shared" si="28"/>
        <v>27807.333333333332</v>
      </c>
      <c r="Q193">
        <f t="shared" si="28"/>
        <v>28164.333333333332</v>
      </c>
      <c r="R193">
        <f t="shared" si="28"/>
        <v>28462.333333333332</v>
      </c>
      <c r="S193">
        <f t="shared" si="28"/>
        <v>36171.333333333336</v>
      </c>
      <c r="U193" t="s">
        <v>1659</v>
      </c>
      <c r="V193">
        <f t="shared" ref="V193:V197" si="31">L193/$O$198*100</f>
        <v>78.072368731424248</v>
      </c>
      <c r="W193">
        <f t="shared" si="29"/>
        <v>84.14398263905268</v>
      </c>
      <c r="X193">
        <f t="shared" si="29"/>
        <v>100.42340897296786</v>
      </c>
      <c r="Y193">
        <f t="shared" si="29"/>
        <v>102.80818040288719</v>
      </c>
      <c r="Z193">
        <f t="shared" si="29"/>
        <v>98.388922960796336</v>
      </c>
      <c r="AA193">
        <f t="shared" si="29"/>
        <v>99.652073406614136</v>
      </c>
      <c r="AB193">
        <f t="shared" si="29"/>
        <v>100.70646789640043</v>
      </c>
      <c r="AC193">
        <f t="shared" si="29"/>
        <v>127.98273340567061</v>
      </c>
    </row>
    <row r="194" spans="1:29" x14ac:dyDescent="0.25">
      <c r="A194" t="s">
        <v>1660</v>
      </c>
      <c r="B194">
        <v>38309</v>
      </c>
      <c r="C194">
        <v>37961</v>
      </c>
      <c r="D194">
        <v>31954</v>
      </c>
      <c r="E194">
        <v>35687</v>
      </c>
      <c r="F194">
        <v>37878</v>
      </c>
      <c r="G194">
        <v>34221</v>
      </c>
      <c r="H194">
        <v>37322</v>
      </c>
      <c r="I194">
        <v>46686</v>
      </c>
      <c r="K194" t="s">
        <v>1660</v>
      </c>
      <c r="L194">
        <f t="shared" si="30"/>
        <v>30707.333333333332</v>
      </c>
      <c r="M194">
        <f t="shared" si="28"/>
        <v>30359.333333333332</v>
      </c>
      <c r="N194">
        <f t="shared" si="28"/>
        <v>24352.333333333332</v>
      </c>
      <c r="O194">
        <f t="shared" si="28"/>
        <v>28085.333333333332</v>
      </c>
      <c r="P194">
        <f t="shared" si="28"/>
        <v>30276.333333333332</v>
      </c>
      <c r="Q194">
        <f t="shared" si="28"/>
        <v>26619.333333333332</v>
      </c>
      <c r="R194">
        <f t="shared" si="28"/>
        <v>29720.333333333332</v>
      </c>
      <c r="S194">
        <f t="shared" si="28"/>
        <v>39084.333333333336</v>
      </c>
      <c r="U194" t="s">
        <v>1660</v>
      </c>
      <c r="V194">
        <f t="shared" si="31"/>
        <v>108.64980893522667</v>
      </c>
      <c r="W194">
        <f t="shared" si="29"/>
        <v>107.41850261829504</v>
      </c>
      <c r="X194">
        <f t="shared" si="29"/>
        <v>86.164315705052601</v>
      </c>
      <c r="Y194">
        <f t="shared" si="29"/>
        <v>99.372552719724482</v>
      </c>
      <c r="Z194">
        <f t="shared" si="29"/>
        <v>107.12482898523375</v>
      </c>
      <c r="AA194">
        <f t="shared" si="29"/>
        <v>94.185497947822796</v>
      </c>
      <c r="AB194">
        <f t="shared" si="29"/>
        <v>105.15756946737744</v>
      </c>
      <c r="AC194">
        <f t="shared" si="29"/>
        <v>138.28961645515875</v>
      </c>
    </row>
    <row r="195" spans="1:29" x14ac:dyDescent="0.25">
      <c r="A195" t="s">
        <v>1661</v>
      </c>
      <c r="B195">
        <v>44642</v>
      </c>
      <c r="C195">
        <v>37645</v>
      </c>
      <c r="D195">
        <v>33048</v>
      </c>
      <c r="E195">
        <v>36537</v>
      </c>
      <c r="F195">
        <v>34049</v>
      </c>
      <c r="G195">
        <v>34845</v>
      </c>
      <c r="H195">
        <v>38078</v>
      </c>
      <c r="I195">
        <v>39155</v>
      </c>
      <c r="K195" t="s">
        <v>1661</v>
      </c>
      <c r="L195">
        <f t="shared" si="30"/>
        <v>37040.333333333336</v>
      </c>
      <c r="M195">
        <f t="shared" si="28"/>
        <v>30043.333333333332</v>
      </c>
      <c r="N195">
        <f t="shared" si="28"/>
        <v>25446.333333333332</v>
      </c>
      <c r="O195">
        <f t="shared" si="28"/>
        <v>28935.333333333332</v>
      </c>
      <c r="P195">
        <f t="shared" si="28"/>
        <v>26447.333333333332</v>
      </c>
      <c r="Q195">
        <f t="shared" si="28"/>
        <v>27243.333333333332</v>
      </c>
      <c r="R195">
        <f t="shared" si="28"/>
        <v>30476.333333333332</v>
      </c>
      <c r="S195">
        <f t="shared" si="28"/>
        <v>31553.333333333332</v>
      </c>
      <c r="U195" t="s">
        <v>1661</v>
      </c>
      <c r="V195">
        <f t="shared" si="31"/>
        <v>131.0574609614568</v>
      </c>
      <c r="W195">
        <f t="shared" si="29"/>
        <v>106.30041987073642</v>
      </c>
      <c r="X195">
        <f t="shared" si="29"/>
        <v>90.035146482992872</v>
      </c>
      <c r="Y195">
        <f t="shared" si="29"/>
        <v>102.38005378119543</v>
      </c>
      <c r="Z195">
        <f t="shared" si="29"/>
        <v>93.576921262442795</v>
      </c>
      <c r="AA195">
        <f t="shared" si="29"/>
        <v>96.393357550596775</v>
      </c>
      <c r="AB195">
        <f t="shared" si="29"/>
        <v>107.83247629381516</v>
      </c>
      <c r="AC195">
        <f t="shared" si="29"/>
        <v>111.64315705052601</v>
      </c>
    </row>
    <row r="196" spans="1:29" x14ac:dyDescent="0.25">
      <c r="A196" t="s">
        <v>1662</v>
      </c>
      <c r="B196">
        <v>45418</v>
      </c>
      <c r="C196">
        <v>35212</v>
      </c>
      <c r="D196">
        <v>35711</v>
      </c>
      <c r="E196">
        <v>33255</v>
      </c>
      <c r="F196">
        <v>40959</v>
      </c>
      <c r="G196">
        <v>29427</v>
      </c>
      <c r="H196">
        <v>42816</v>
      </c>
      <c r="I196">
        <v>34608</v>
      </c>
      <c r="K196" t="s">
        <v>1662</v>
      </c>
      <c r="L196">
        <f t="shared" si="30"/>
        <v>37816.333333333336</v>
      </c>
      <c r="M196">
        <f t="shared" si="28"/>
        <v>27610.333333333332</v>
      </c>
      <c r="N196">
        <f t="shared" si="28"/>
        <v>28109.333333333332</v>
      </c>
      <c r="O196">
        <f t="shared" si="28"/>
        <v>25653.333333333332</v>
      </c>
      <c r="P196">
        <f t="shared" si="28"/>
        <v>33357.333333333336</v>
      </c>
      <c r="Q196">
        <f t="shared" si="28"/>
        <v>21825.333333333332</v>
      </c>
      <c r="R196">
        <f t="shared" si="28"/>
        <v>35214.333333333336</v>
      </c>
      <c r="S196">
        <f t="shared" si="28"/>
        <v>27006.333333333332</v>
      </c>
      <c r="U196" t="s">
        <v>1662</v>
      </c>
      <c r="V196">
        <f t="shared" si="31"/>
        <v>133.80313251875268</v>
      </c>
      <c r="W196">
        <f t="shared" si="29"/>
        <v>97.691890361843647</v>
      </c>
      <c r="X196">
        <f t="shared" si="29"/>
        <v>99.457470396754246</v>
      </c>
      <c r="Y196">
        <f t="shared" si="29"/>
        <v>90.767561447374618</v>
      </c>
      <c r="Z196">
        <f t="shared" si="29"/>
        <v>118.02613577393029</v>
      </c>
      <c r="AA196">
        <f t="shared" si="29"/>
        <v>77.223191961126574</v>
      </c>
      <c r="AB196">
        <f t="shared" si="29"/>
        <v>124.59664103410861</v>
      </c>
      <c r="AC196">
        <f t="shared" si="29"/>
        <v>95.554795489927812</v>
      </c>
    </row>
    <row r="197" spans="1:29" x14ac:dyDescent="0.25">
      <c r="A197" t="s">
        <v>1663</v>
      </c>
      <c r="B197">
        <v>8294</v>
      </c>
      <c r="C197">
        <v>29915</v>
      </c>
      <c r="D197">
        <v>30871</v>
      </c>
      <c r="E197">
        <v>39995</v>
      </c>
      <c r="F197">
        <v>31921</v>
      </c>
      <c r="G197">
        <v>32599</v>
      </c>
      <c r="H197">
        <v>39211</v>
      </c>
      <c r="I197">
        <v>45110</v>
      </c>
      <c r="K197" t="s">
        <v>1663</v>
      </c>
      <c r="L197">
        <f t="shared" si="30"/>
        <v>692.33333333333303</v>
      </c>
      <c r="M197">
        <f t="shared" si="28"/>
        <v>22313.333333333332</v>
      </c>
      <c r="N197">
        <f t="shared" si="28"/>
        <v>23269.333333333332</v>
      </c>
      <c r="O197">
        <f t="shared" si="28"/>
        <v>32393.333333333332</v>
      </c>
      <c r="P197">
        <f t="shared" si="28"/>
        <v>24319.333333333332</v>
      </c>
      <c r="Q197">
        <f t="shared" si="28"/>
        <v>24997.333333333332</v>
      </c>
      <c r="R197">
        <f t="shared" si="28"/>
        <v>31609.333333333332</v>
      </c>
      <c r="S197">
        <f t="shared" si="28"/>
        <v>37508.333333333336</v>
      </c>
      <c r="U197" t="s">
        <v>1663</v>
      </c>
      <c r="V197">
        <f t="shared" si="31"/>
        <v>2.4496390998726225</v>
      </c>
      <c r="W197">
        <f t="shared" si="29"/>
        <v>78.949851394065178</v>
      </c>
      <c r="X197">
        <f t="shared" si="29"/>
        <v>82.332405529084298</v>
      </c>
      <c r="Y197">
        <f t="shared" si="29"/>
        <v>114.61527574656789</v>
      </c>
      <c r="Z197">
        <f t="shared" si="29"/>
        <v>86.047553899136659</v>
      </c>
      <c r="AA197">
        <f t="shared" si="29"/>
        <v>88.446478275227619</v>
      </c>
      <c r="AB197">
        <f t="shared" si="29"/>
        <v>111.8412982969288</v>
      </c>
      <c r="AC197">
        <f t="shared" si="29"/>
        <v>132.7133556635373</v>
      </c>
    </row>
    <row r="198" spans="1:29" x14ac:dyDescent="0.25">
      <c r="A198" t="s">
        <v>1664</v>
      </c>
      <c r="B198">
        <v>7447</v>
      </c>
      <c r="C198">
        <v>7695</v>
      </c>
      <c r="D198">
        <v>7663</v>
      </c>
      <c r="E198">
        <f>AVERAGE(B198:D198)</f>
        <v>7601.666666666667</v>
      </c>
      <c r="O198">
        <f>AVERAGE(L192:L194)</f>
        <v>28262.666666666668</v>
      </c>
    </row>
    <row r="199" spans="1:29" x14ac:dyDescent="0.25">
      <c r="A199" t="s">
        <v>1665</v>
      </c>
    </row>
    <row r="202" spans="1:29" x14ac:dyDescent="0.25">
      <c r="A202" s="7" t="s">
        <v>1926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35821</v>
      </c>
      <c r="C205">
        <v>35800</v>
      </c>
      <c r="D205">
        <v>37231</v>
      </c>
      <c r="E205">
        <v>39965</v>
      </c>
      <c r="F205">
        <v>41305</v>
      </c>
      <c r="G205">
        <v>43062</v>
      </c>
      <c r="H205">
        <v>42308</v>
      </c>
      <c r="I205">
        <v>41456</v>
      </c>
      <c r="K205" t="s">
        <v>1658</v>
      </c>
      <c r="L205">
        <f>B205-$E$211</f>
        <v>28201.666666666668</v>
      </c>
      <c r="M205">
        <f t="shared" ref="M205:S210" si="32">C205-$E$211</f>
        <v>28180.666666666668</v>
      </c>
      <c r="N205">
        <f t="shared" si="32"/>
        <v>29611.666666666668</v>
      </c>
      <c r="O205">
        <f t="shared" si="32"/>
        <v>32345.666666666668</v>
      </c>
      <c r="P205">
        <f t="shared" si="32"/>
        <v>33685.666666666664</v>
      </c>
      <c r="Q205">
        <f t="shared" si="32"/>
        <v>35442.666666666664</v>
      </c>
      <c r="R205">
        <f t="shared" si="32"/>
        <v>34688.666666666664</v>
      </c>
      <c r="S205">
        <f t="shared" si="32"/>
        <v>33836.666666666664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30778</v>
      </c>
      <c r="C206">
        <v>33501</v>
      </c>
      <c r="D206">
        <v>39787</v>
      </c>
      <c r="E206">
        <v>36546</v>
      </c>
      <c r="F206">
        <v>37770</v>
      </c>
      <c r="G206">
        <v>37485</v>
      </c>
      <c r="H206">
        <v>40428</v>
      </c>
      <c r="I206">
        <v>42006</v>
      </c>
      <c r="K206" t="s">
        <v>1659</v>
      </c>
      <c r="L206">
        <f t="shared" ref="L206:L210" si="33">B206-$E$211</f>
        <v>23158.666666666668</v>
      </c>
      <c r="M206">
        <f t="shared" si="32"/>
        <v>25881.666666666668</v>
      </c>
      <c r="N206">
        <f t="shared" si="32"/>
        <v>32167.666666666668</v>
      </c>
      <c r="O206">
        <f t="shared" si="32"/>
        <v>28926.666666666668</v>
      </c>
      <c r="P206">
        <f t="shared" si="32"/>
        <v>30150.666666666668</v>
      </c>
      <c r="Q206">
        <f t="shared" si="32"/>
        <v>29865.666666666668</v>
      </c>
      <c r="R206">
        <f t="shared" si="32"/>
        <v>32808.666666666664</v>
      </c>
      <c r="S206">
        <f t="shared" si="32"/>
        <v>34386.666666666664</v>
      </c>
      <c r="U206" t="s">
        <v>1658</v>
      </c>
      <c r="V206">
        <f>L205/$O$211*100</f>
        <v>114.46255834404384</v>
      </c>
      <c r="W206">
        <f t="shared" ref="W206:AC211" si="34">M205/$O$211*100</f>
        <v>114.37732530609486</v>
      </c>
      <c r="X206">
        <f t="shared" si="34"/>
        <v>120.18534803490498</v>
      </c>
      <c r="Y206">
        <f t="shared" si="34"/>
        <v>131.28187783264562</v>
      </c>
      <c r="Z206">
        <f t="shared" si="34"/>
        <v>136.72055739701008</v>
      </c>
      <c r="AA206">
        <f t="shared" si="34"/>
        <v>143.85172157207603</v>
      </c>
      <c r="AB206">
        <f t="shared" si="34"/>
        <v>140.79144963809782</v>
      </c>
      <c r="AC206">
        <f t="shared" si="34"/>
        <v>137.33342352702428</v>
      </c>
    </row>
    <row r="207" spans="1:29" x14ac:dyDescent="0.25">
      <c r="A207" t="s">
        <v>1660</v>
      </c>
      <c r="B207">
        <v>30174</v>
      </c>
      <c r="C207">
        <v>33316</v>
      </c>
      <c r="D207">
        <v>34394</v>
      </c>
      <c r="E207">
        <v>30588</v>
      </c>
      <c r="F207">
        <v>35182</v>
      </c>
      <c r="G207">
        <v>39323</v>
      </c>
      <c r="H207">
        <v>40242</v>
      </c>
      <c r="I207">
        <v>44985</v>
      </c>
      <c r="K207" t="s">
        <v>1660</v>
      </c>
      <c r="L207">
        <f t="shared" si="33"/>
        <v>22554.666666666668</v>
      </c>
      <c r="M207">
        <f t="shared" si="32"/>
        <v>25696.666666666668</v>
      </c>
      <c r="N207">
        <f t="shared" si="32"/>
        <v>26774.666666666668</v>
      </c>
      <c r="O207">
        <f t="shared" si="32"/>
        <v>22968.666666666668</v>
      </c>
      <c r="P207">
        <f t="shared" si="32"/>
        <v>27562.666666666668</v>
      </c>
      <c r="Q207">
        <f t="shared" si="32"/>
        <v>31703.666666666668</v>
      </c>
      <c r="R207">
        <f t="shared" si="32"/>
        <v>32622.666666666668</v>
      </c>
      <c r="S207">
        <f t="shared" si="32"/>
        <v>37365.666666666664</v>
      </c>
      <c r="U207" t="s">
        <v>1659</v>
      </c>
      <c r="V207">
        <f t="shared" ref="V207:V211" si="35">L206/$O$211*100</f>
        <v>93.994453088006509</v>
      </c>
      <c r="W207">
        <f t="shared" si="34"/>
        <v>105.04633700872625</v>
      </c>
      <c r="X207">
        <f t="shared" si="34"/>
        <v>130.55942636812557</v>
      </c>
      <c r="Y207">
        <f t="shared" si="34"/>
        <v>117.40512751133059</v>
      </c>
      <c r="Z207">
        <f t="shared" si="34"/>
        <v>122.37299600892919</v>
      </c>
      <c r="AA207">
        <f t="shared" si="34"/>
        <v>121.21626192247854</v>
      </c>
      <c r="AB207">
        <f t="shared" si="34"/>
        <v>133.16106338361629</v>
      </c>
      <c r="AC207">
        <f t="shared" si="34"/>
        <v>139.56571737806939</v>
      </c>
    </row>
    <row r="208" spans="1:29" x14ac:dyDescent="0.25">
      <c r="A208" t="s">
        <v>1661</v>
      </c>
      <c r="B208">
        <v>31933</v>
      </c>
      <c r="C208">
        <v>35224</v>
      </c>
      <c r="D208">
        <v>33708</v>
      </c>
      <c r="E208">
        <v>32313</v>
      </c>
      <c r="F208">
        <v>36842</v>
      </c>
      <c r="G208">
        <v>36598</v>
      </c>
      <c r="H208">
        <v>41035</v>
      </c>
      <c r="I208">
        <v>42750</v>
      </c>
      <c r="K208" t="s">
        <v>1661</v>
      </c>
      <c r="L208">
        <f t="shared" si="33"/>
        <v>24313.666666666668</v>
      </c>
      <c r="M208">
        <f t="shared" si="32"/>
        <v>27604.666666666668</v>
      </c>
      <c r="N208">
        <f t="shared" si="32"/>
        <v>26088.666666666668</v>
      </c>
      <c r="O208">
        <f t="shared" si="32"/>
        <v>24693.666666666668</v>
      </c>
      <c r="P208">
        <f t="shared" si="32"/>
        <v>29222.666666666668</v>
      </c>
      <c r="Q208">
        <f t="shared" si="32"/>
        <v>28978.666666666668</v>
      </c>
      <c r="R208">
        <f t="shared" si="32"/>
        <v>33415.666666666664</v>
      </c>
      <c r="S208">
        <f t="shared" si="32"/>
        <v>35130.666666666664</v>
      </c>
      <c r="U208" t="s">
        <v>1660</v>
      </c>
      <c r="V208">
        <f t="shared" si="35"/>
        <v>91.542988567949678</v>
      </c>
      <c r="W208">
        <f t="shared" si="34"/>
        <v>104.29547453155652</v>
      </c>
      <c r="X208">
        <f t="shared" si="34"/>
        <v>108.67077047960495</v>
      </c>
      <c r="Y208">
        <f t="shared" si="34"/>
        <v>93.223297030372734</v>
      </c>
      <c r="Z208">
        <f t="shared" si="34"/>
        <v>111.8690387607387</v>
      </c>
      <c r="AA208">
        <f t="shared" si="34"/>
        <v>128.67618210106204</v>
      </c>
      <c r="AB208">
        <f t="shared" si="34"/>
        <v>132.40614219035379</v>
      </c>
      <c r="AC208">
        <f t="shared" si="34"/>
        <v>151.65663261854834</v>
      </c>
    </row>
    <row r="209" spans="1:29" x14ac:dyDescent="0.25">
      <c r="A209" t="s">
        <v>1662</v>
      </c>
      <c r="B209">
        <v>30135</v>
      </c>
      <c r="C209">
        <v>33884</v>
      </c>
      <c r="D209">
        <v>33259</v>
      </c>
      <c r="E209">
        <v>36717</v>
      </c>
      <c r="F209">
        <v>33069</v>
      </c>
      <c r="G209">
        <v>35063</v>
      </c>
      <c r="H209">
        <v>41315</v>
      </c>
      <c r="I209">
        <v>42531</v>
      </c>
      <c r="K209" t="s">
        <v>1662</v>
      </c>
      <c r="L209">
        <f t="shared" si="33"/>
        <v>22515.666666666668</v>
      </c>
      <c r="M209">
        <f t="shared" si="32"/>
        <v>26264.666666666668</v>
      </c>
      <c r="N209">
        <f t="shared" si="32"/>
        <v>25639.666666666668</v>
      </c>
      <c r="O209">
        <f t="shared" si="32"/>
        <v>29097.666666666668</v>
      </c>
      <c r="P209">
        <f t="shared" si="32"/>
        <v>25449.666666666668</v>
      </c>
      <c r="Q209">
        <f t="shared" si="32"/>
        <v>27443.666666666668</v>
      </c>
      <c r="R209">
        <f t="shared" si="32"/>
        <v>33695.666666666664</v>
      </c>
      <c r="S209">
        <f t="shared" si="32"/>
        <v>34911.666666666664</v>
      </c>
      <c r="U209" t="s">
        <v>1661</v>
      </c>
      <c r="V209">
        <f t="shared" si="35"/>
        <v>98.682270175201253</v>
      </c>
      <c r="W209">
        <f t="shared" si="34"/>
        <v>112.0395048366367</v>
      </c>
      <c r="X209">
        <f t="shared" si="34"/>
        <v>105.88649123993778</v>
      </c>
      <c r="Y209">
        <f t="shared" si="34"/>
        <v>100.2245822904688</v>
      </c>
      <c r="Z209">
        <f t="shared" si="34"/>
        <v>118.60650747480214</v>
      </c>
      <c r="AA209">
        <f t="shared" si="34"/>
        <v>117.61618074815668</v>
      </c>
      <c r="AB209">
        <f t="shared" si="34"/>
        <v>135.62470405195157</v>
      </c>
      <c r="AC209">
        <f t="shared" si="34"/>
        <v>142.58540215111952</v>
      </c>
    </row>
    <row r="210" spans="1:29" x14ac:dyDescent="0.25">
      <c r="A210" t="s">
        <v>1663</v>
      </c>
      <c r="B210">
        <v>8161</v>
      </c>
      <c r="C210">
        <v>35719</v>
      </c>
      <c r="D210">
        <v>34288</v>
      </c>
      <c r="E210">
        <v>35260</v>
      </c>
      <c r="F210">
        <v>38144</v>
      </c>
      <c r="G210">
        <v>40661</v>
      </c>
      <c r="H210">
        <v>40953</v>
      </c>
      <c r="I210">
        <v>39899</v>
      </c>
      <c r="K210" t="s">
        <v>1663</v>
      </c>
      <c r="L210">
        <f t="shared" si="33"/>
        <v>541.66666666666697</v>
      </c>
      <c r="M210">
        <f t="shared" si="32"/>
        <v>28099.666666666668</v>
      </c>
      <c r="N210">
        <f t="shared" si="32"/>
        <v>26668.666666666668</v>
      </c>
      <c r="O210">
        <f t="shared" si="32"/>
        <v>27640.666666666668</v>
      </c>
      <c r="P210">
        <f t="shared" si="32"/>
        <v>30524.666666666668</v>
      </c>
      <c r="Q210">
        <f t="shared" si="32"/>
        <v>33041.666666666664</v>
      </c>
      <c r="R210">
        <f t="shared" si="32"/>
        <v>33333.666666666664</v>
      </c>
      <c r="S210">
        <f t="shared" si="32"/>
        <v>32279.666666666668</v>
      </c>
      <c r="U210" t="s">
        <v>1662</v>
      </c>
      <c r="V210">
        <f t="shared" si="35"/>
        <v>91.384698640330114</v>
      </c>
      <c r="W210">
        <f t="shared" si="34"/>
        <v>106.60082527227222</v>
      </c>
      <c r="X210">
        <f t="shared" si="34"/>
        <v>104.06412771426641</v>
      </c>
      <c r="Y210">
        <f t="shared" si="34"/>
        <v>118.09916796320098</v>
      </c>
      <c r="Z210">
        <f t="shared" si="34"/>
        <v>103.29297165663263</v>
      </c>
      <c r="AA210">
        <f t="shared" si="34"/>
        <v>111.38605154569439</v>
      </c>
      <c r="AB210">
        <f t="shared" si="34"/>
        <v>136.76114455793817</v>
      </c>
      <c r="AC210">
        <f t="shared" si="34"/>
        <v>141.69654332679428</v>
      </c>
    </row>
    <row r="211" spans="1:29" x14ac:dyDescent="0.25">
      <c r="A211" t="s">
        <v>1664</v>
      </c>
      <c r="B211">
        <v>7361</v>
      </c>
      <c r="C211">
        <v>7713</v>
      </c>
      <c r="D211">
        <v>7784</v>
      </c>
      <c r="E211">
        <f>AVERAGE(B211:D211)</f>
        <v>7619.333333333333</v>
      </c>
      <c r="O211">
        <f>AVERAGE(L205:L207)</f>
        <v>24638.333333333332</v>
      </c>
      <c r="U211" t="s">
        <v>1663</v>
      </c>
      <c r="V211">
        <f t="shared" si="35"/>
        <v>2.1984712169383762</v>
      </c>
      <c r="W211">
        <f t="shared" si="34"/>
        <v>114.04856930257729</v>
      </c>
      <c r="X211">
        <f t="shared" si="34"/>
        <v>108.24054657376718</v>
      </c>
      <c r="Y211">
        <f t="shared" si="34"/>
        <v>112.18561861597782</v>
      </c>
      <c r="Z211">
        <f t="shared" si="34"/>
        <v>123.89095582763987</v>
      </c>
      <c r="AA211">
        <f t="shared" si="34"/>
        <v>134.10674423324087</v>
      </c>
      <c r="AB211">
        <f t="shared" si="34"/>
        <v>135.29188933234119</v>
      </c>
      <c r="AC211">
        <f t="shared" si="34"/>
        <v>131.0140025705202</v>
      </c>
    </row>
    <row r="212" spans="1:29" x14ac:dyDescent="0.25">
      <c r="A212" t="s">
        <v>1665</v>
      </c>
    </row>
    <row r="215" spans="1:29" x14ac:dyDescent="0.25">
      <c r="A215" s="7" t="s">
        <v>1927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32589</v>
      </c>
      <c r="C218">
        <v>36774</v>
      </c>
      <c r="D218">
        <v>32415</v>
      </c>
      <c r="E218">
        <v>30711</v>
      </c>
      <c r="F218">
        <v>33565</v>
      </c>
      <c r="G218">
        <v>33351</v>
      </c>
      <c r="H218">
        <v>33071</v>
      </c>
      <c r="I218">
        <v>31496</v>
      </c>
      <c r="K218" t="s">
        <v>1658</v>
      </c>
      <c r="L218">
        <f>B218-$E$224</f>
        <v>25656.333333333332</v>
      </c>
      <c r="M218">
        <f t="shared" ref="M218:S223" si="36">C218-$E$224</f>
        <v>29841.333333333332</v>
      </c>
      <c r="N218">
        <f t="shared" si="36"/>
        <v>25482.333333333332</v>
      </c>
      <c r="O218">
        <f t="shared" si="36"/>
        <v>23778.333333333332</v>
      </c>
      <c r="P218">
        <f t="shared" si="36"/>
        <v>26632.333333333332</v>
      </c>
      <c r="Q218">
        <f t="shared" si="36"/>
        <v>26418.333333333332</v>
      </c>
      <c r="R218">
        <f t="shared" si="36"/>
        <v>26138.333333333332</v>
      </c>
      <c r="S218">
        <f t="shared" si="36"/>
        <v>24563.333333333332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34622</v>
      </c>
      <c r="C219">
        <v>34905</v>
      </c>
      <c r="D219">
        <v>32808</v>
      </c>
      <c r="E219">
        <v>27199</v>
      </c>
      <c r="F219">
        <v>30360</v>
      </c>
      <c r="G219">
        <v>28540</v>
      </c>
      <c r="H219">
        <v>32612</v>
      </c>
      <c r="I219">
        <v>37026</v>
      </c>
      <c r="K219" t="s">
        <v>1659</v>
      </c>
      <c r="L219">
        <f t="shared" ref="L219:L223" si="37">B219-$E$224</f>
        <v>27689.333333333332</v>
      </c>
      <c r="M219">
        <f t="shared" si="36"/>
        <v>27972.333333333332</v>
      </c>
      <c r="N219">
        <f t="shared" si="36"/>
        <v>25875.333333333332</v>
      </c>
      <c r="O219">
        <f t="shared" si="36"/>
        <v>20266.333333333332</v>
      </c>
      <c r="P219">
        <f t="shared" si="36"/>
        <v>23427.333333333332</v>
      </c>
      <c r="Q219">
        <f t="shared" si="36"/>
        <v>21607.333333333332</v>
      </c>
      <c r="R219">
        <f t="shared" si="36"/>
        <v>25679.333333333332</v>
      </c>
      <c r="S219">
        <f t="shared" si="36"/>
        <v>30093.333333333332</v>
      </c>
      <c r="U219" t="s">
        <v>1658</v>
      </c>
      <c r="V219">
        <f>L218/$O$224*100</f>
        <v>96.759148679397072</v>
      </c>
      <c r="W219">
        <f t="shared" ref="W219:AC224" si="38">M218/$O$224*100</f>
        <v>112.5422706073139</v>
      </c>
      <c r="X219">
        <f t="shared" si="38"/>
        <v>96.102932857304481</v>
      </c>
      <c r="Y219">
        <f t="shared" si="38"/>
        <v>89.676543427156261</v>
      </c>
      <c r="Z219">
        <f t="shared" si="38"/>
        <v>100.43999145159464</v>
      </c>
      <c r="AA219">
        <f t="shared" si="38"/>
        <v>99.632921417526731</v>
      </c>
      <c r="AB219">
        <f t="shared" si="38"/>
        <v>98.576941933699572</v>
      </c>
      <c r="AC219">
        <f t="shared" si="38"/>
        <v>92.637057337171726</v>
      </c>
    </row>
    <row r="220" spans="1:29" x14ac:dyDescent="0.25">
      <c r="A220" t="s">
        <v>1660</v>
      </c>
      <c r="B220">
        <v>33134</v>
      </c>
      <c r="C220">
        <v>33155</v>
      </c>
      <c r="D220">
        <v>31642</v>
      </c>
      <c r="E220">
        <v>30172</v>
      </c>
      <c r="F220">
        <v>29674</v>
      </c>
      <c r="G220">
        <v>34091</v>
      </c>
      <c r="H220">
        <v>35825</v>
      </c>
      <c r="I220">
        <v>35875</v>
      </c>
      <c r="K220" t="s">
        <v>1660</v>
      </c>
      <c r="L220">
        <f t="shared" si="37"/>
        <v>26201.333333333332</v>
      </c>
      <c r="M220">
        <f t="shared" si="36"/>
        <v>26222.333333333332</v>
      </c>
      <c r="N220">
        <f t="shared" si="36"/>
        <v>24709.333333333332</v>
      </c>
      <c r="O220">
        <f t="shared" si="36"/>
        <v>23239.333333333332</v>
      </c>
      <c r="P220">
        <f t="shared" si="36"/>
        <v>22741.333333333332</v>
      </c>
      <c r="Q220">
        <f t="shared" si="36"/>
        <v>27158.333333333332</v>
      </c>
      <c r="R220">
        <f t="shared" si="36"/>
        <v>28892.333333333332</v>
      </c>
      <c r="S220">
        <f t="shared" si="36"/>
        <v>28942.333333333332</v>
      </c>
      <c r="U220" t="s">
        <v>1659</v>
      </c>
      <c r="V220">
        <f t="shared" ref="V220:V224" si="39">L219/$O$224*100</f>
        <v>104.42631400304221</v>
      </c>
      <c r="W220">
        <f t="shared" si="38"/>
        <v>105.49360755276753</v>
      </c>
      <c r="X220">
        <f t="shared" si="38"/>
        <v>97.585075489961909</v>
      </c>
      <c r="Y220">
        <f t="shared" si="38"/>
        <v>76.431543615724024</v>
      </c>
      <c r="Z220">
        <f t="shared" si="38"/>
        <v>88.352797717072917</v>
      </c>
      <c r="AA220">
        <f t="shared" si="38"/>
        <v>81.488931072196308</v>
      </c>
      <c r="AB220">
        <f t="shared" si="38"/>
        <v>96.845889851282891</v>
      </c>
      <c r="AC220">
        <f t="shared" si="38"/>
        <v>113.49265214275836</v>
      </c>
    </row>
    <row r="221" spans="1:29" x14ac:dyDescent="0.25">
      <c r="A221" t="s">
        <v>1661</v>
      </c>
      <c r="B221">
        <v>35274</v>
      </c>
      <c r="C221">
        <v>31804</v>
      </c>
      <c r="D221">
        <v>32413</v>
      </c>
      <c r="E221">
        <v>31635</v>
      </c>
      <c r="F221">
        <v>31281</v>
      </c>
      <c r="G221">
        <v>33700</v>
      </c>
      <c r="H221">
        <v>35931</v>
      </c>
      <c r="I221">
        <v>34954</v>
      </c>
      <c r="K221" t="s">
        <v>1661</v>
      </c>
      <c r="L221">
        <f t="shared" si="37"/>
        <v>28341.333333333332</v>
      </c>
      <c r="M221">
        <f t="shared" si="36"/>
        <v>24871.333333333332</v>
      </c>
      <c r="N221">
        <f t="shared" si="36"/>
        <v>25480.333333333332</v>
      </c>
      <c r="O221">
        <f t="shared" si="36"/>
        <v>24702.333333333332</v>
      </c>
      <c r="P221">
        <f t="shared" si="36"/>
        <v>24348.333333333332</v>
      </c>
      <c r="Q221">
        <f t="shared" si="36"/>
        <v>26767.333333333332</v>
      </c>
      <c r="R221">
        <f t="shared" si="36"/>
        <v>28998.333333333332</v>
      </c>
      <c r="S221">
        <f t="shared" si="36"/>
        <v>28021.333333333332</v>
      </c>
      <c r="U221" t="s">
        <v>1660</v>
      </c>
      <c r="V221">
        <f t="shared" si="39"/>
        <v>98.814537317560678</v>
      </c>
      <c r="W221">
        <f t="shared" si="38"/>
        <v>98.893735778847713</v>
      </c>
      <c r="X221">
        <f t="shared" si="38"/>
        <v>93.187675210881608</v>
      </c>
      <c r="Y221">
        <f t="shared" si="38"/>
        <v>87.643782920788965</v>
      </c>
      <c r="Z221">
        <f t="shared" si="38"/>
        <v>85.765647981696347</v>
      </c>
      <c r="AA221">
        <f t="shared" si="38"/>
        <v>102.42372433906996</v>
      </c>
      <c r="AB221">
        <f t="shared" si="38"/>
        <v>108.96325442819968</v>
      </c>
      <c r="AC221">
        <f t="shared" si="38"/>
        <v>109.15182219316881</v>
      </c>
    </row>
    <row r="222" spans="1:29" x14ac:dyDescent="0.25">
      <c r="A222" t="s">
        <v>1662</v>
      </c>
      <c r="B222">
        <v>31820</v>
      </c>
      <c r="C222">
        <v>35530</v>
      </c>
      <c r="D222">
        <v>33389</v>
      </c>
      <c r="E222">
        <v>33726</v>
      </c>
      <c r="F222">
        <v>28440</v>
      </c>
      <c r="G222">
        <v>34189</v>
      </c>
      <c r="H222">
        <v>36499</v>
      </c>
      <c r="I222">
        <v>32377</v>
      </c>
      <c r="K222" t="s">
        <v>1662</v>
      </c>
      <c r="L222">
        <f t="shared" si="37"/>
        <v>24887.333333333332</v>
      </c>
      <c r="M222">
        <f t="shared" si="36"/>
        <v>28597.333333333332</v>
      </c>
      <c r="N222">
        <f t="shared" si="36"/>
        <v>26456.333333333332</v>
      </c>
      <c r="O222">
        <f t="shared" si="36"/>
        <v>26793.333333333332</v>
      </c>
      <c r="P222">
        <f t="shared" si="36"/>
        <v>21507.333333333332</v>
      </c>
      <c r="Q222">
        <f t="shared" si="36"/>
        <v>27256.333333333332</v>
      </c>
      <c r="R222">
        <f t="shared" si="36"/>
        <v>29566.333333333332</v>
      </c>
      <c r="S222">
        <f t="shared" si="36"/>
        <v>25444.333333333332</v>
      </c>
      <c r="U222" t="s">
        <v>1661</v>
      </c>
      <c r="V222">
        <f t="shared" si="39"/>
        <v>106.88523765823976</v>
      </c>
      <c r="W222">
        <f t="shared" si="38"/>
        <v>93.798634769381621</v>
      </c>
      <c r="X222">
        <f t="shared" si="38"/>
        <v>96.095390146705711</v>
      </c>
      <c r="Y222">
        <f t="shared" si="38"/>
        <v>93.161275723785934</v>
      </c>
      <c r="Z222">
        <f t="shared" si="38"/>
        <v>91.826215947804428</v>
      </c>
      <c r="AA222">
        <f t="shared" si="38"/>
        <v>100.94912441701132</v>
      </c>
      <c r="AB222">
        <f t="shared" si="38"/>
        <v>109.36301808993424</v>
      </c>
      <c r="AC222">
        <f t="shared" si="38"/>
        <v>105.67840396243729</v>
      </c>
    </row>
    <row r="223" spans="1:29" x14ac:dyDescent="0.25">
      <c r="A223" t="s">
        <v>1663</v>
      </c>
      <c r="B223">
        <v>9409</v>
      </c>
      <c r="C223">
        <v>34625</v>
      </c>
      <c r="D223">
        <v>28849</v>
      </c>
      <c r="E223">
        <v>30505</v>
      </c>
      <c r="F223">
        <v>28416</v>
      </c>
      <c r="G223">
        <v>31088</v>
      </c>
      <c r="H223">
        <v>34538</v>
      </c>
      <c r="I223">
        <v>33743</v>
      </c>
      <c r="K223" t="s">
        <v>1663</v>
      </c>
      <c r="L223">
        <f t="shared" si="37"/>
        <v>2476.333333333333</v>
      </c>
      <c r="M223">
        <f t="shared" si="36"/>
        <v>27692.333333333332</v>
      </c>
      <c r="N223">
        <f t="shared" si="36"/>
        <v>21916.333333333332</v>
      </c>
      <c r="O223">
        <f t="shared" si="36"/>
        <v>23572.333333333332</v>
      </c>
      <c r="P223">
        <f t="shared" si="36"/>
        <v>21483.333333333332</v>
      </c>
      <c r="Q223">
        <f t="shared" si="36"/>
        <v>24155.333333333332</v>
      </c>
      <c r="R223">
        <f t="shared" si="36"/>
        <v>27605.333333333332</v>
      </c>
      <c r="S223">
        <f t="shared" si="36"/>
        <v>26810.333333333332</v>
      </c>
      <c r="U223" t="s">
        <v>1662</v>
      </c>
      <c r="V223">
        <f t="shared" si="39"/>
        <v>93.858976454171739</v>
      </c>
      <c r="W223">
        <f t="shared" si="38"/>
        <v>107.85070461488175</v>
      </c>
      <c r="X223">
        <f t="shared" si="38"/>
        <v>99.77623291890329</v>
      </c>
      <c r="Y223">
        <f t="shared" si="38"/>
        <v>101.04717965479526</v>
      </c>
      <c r="Z223">
        <f t="shared" si="38"/>
        <v>81.111795542258022</v>
      </c>
      <c r="AA223">
        <f t="shared" si="38"/>
        <v>102.79331715840949</v>
      </c>
      <c r="AB223">
        <f t="shared" si="38"/>
        <v>111.50514789998365</v>
      </c>
      <c r="AC223">
        <f t="shared" si="38"/>
        <v>95.959621355927936</v>
      </c>
    </row>
    <row r="224" spans="1:29" x14ac:dyDescent="0.25">
      <c r="A224" t="s">
        <v>1664</v>
      </c>
      <c r="B224">
        <v>6916</v>
      </c>
      <c r="C224">
        <v>6959</v>
      </c>
      <c r="D224">
        <v>6923</v>
      </c>
      <c r="E224">
        <f>AVERAGE(B224:D224)</f>
        <v>6932.666666666667</v>
      </c>
      <c r="O224">
        <f>AVERAGE(L218:L220)</f>
        <v>26515.666666666668</v>
      </c>
      <c r="U224" t="s">
        <v>1663</v>
      </c>
      <c r="V224">
        <f t="shared" si="39"/>
        <v>9.3391328397048259</v>
      </c>
      <c r="W224">
        <f t="shared" si="38"/>
        <v>104.43762806894037</v>
      </c>
      <c r="X224">
        <f t="shared" si="38"/>
        <v>82.654279859705568</v>
      </c>
      <c r="Y224">
        <f t="shared" si="38"/>
        <v>88.899644235483422</v>
      </c>
      <c r="Z224">
        <f t="shared" si="38"/>
        <v>81.021283015072839</v>
      </c>
      <c r="AA224">
        <f t="shared" si="38"/>
        <v>91.098344375023572</v>
      </c>
      <c r="AB224">
        <f t="shared" si="38"/>
        <v>104.10952015789408</v>
      </c>
      <c r="AC224">
        <f t="shared" si="38"/>
        <v>101.11129269488477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108.16650978559665</v>
      </c>
      <c r="C230">
        <f t="shared" ref="C230:I235" si="40">AVERAGE(W219,W206,W192)</f>
        <v>99.392440354398033</v>
      </c>
      <c r="D230">
        <f t="shared" si="40"/>
        <v>103.73068028608078</v>
      </c>
      <c r="E230">
        <f t="shared" si="40"/>
        <v>115.68155329282477</v>
      </c>
      <c r="F230">
        <f t="shared" si="40"/>
        <v>113.02805670525505</v>
      </c>
      <c r="G230">
        <f t="shared" si="40"/>
        <v>112.42344006935902</v>
      </c>
      <c r="H230">
        <f t="shared" si="40"/>
        <v>118.07003815237044</v>
      </c>
      <c r="I230">
        <f t="shared" si="40"/>
        <v>112.09501789370135</v>
      </c>
      <c r="K230" t="s">
        <v>1658</v>
      </c>
      <c r="L230">
        <f>STDEV(V219,V206,V192)/SQRT(3)</f>
        <v>5.7139249618566463</v>
      </c>
      <c r="M230">
        <f t="shared" ref="M230:S235" si="41">STDEV(W219,W206,W192)/SQRT(3)</f>
        <v>14.077328181279981</v>
      </c>
      <c r="N230">
        <f t="shared" si="41"/>
        <v>8.2346133677490858</v>
      </c>
      <c r="O230">
        <f t="shared" si="41"/>
        <v>13.088723776538638</v>
      </c>
      <c r="P230">
        <f t="shared" si="41"/>
        <v>11.853989920824338</v>
      </c>
      <c r="Q230">
        <f t="shared" si="41"/>
        <v>15.804537585151056</v>
      </c>
      <c r="R230">
        <f t="shared" si="41"/>
        <v>12.292717082061325</v>
      </c>
      <c r="S230">
        <f t="shared" si="41"/>
        <v>13.22247388109497</v>
      </c>
    </row>
    <row r="231" spans="1:19" x14ac:dyDescent="0.25">
      <c r="A231" t="s">
        <v>1659</v>
      </c>
      <c r="B231">
        <f t="shared" ref="B231:B235" si="42">AVERAGE(V220,V207,V193)</f>
        <v>92.164378607491003</v>
      </c>
      <c r="C231">
        <f t="shared" si="40"/>
        <v>98.227975733515493</v>
      </c>
      <c r="D231">
        <f t="shared" si="40"/>
        <v>109.52263694368513</v>
      </c>
      <c r="E231">
        <f t="shared" si="40"/>
        <v>98.881617176647254</v>
      </c>
      <c r="F231">
        <f t="shared" si="40"/>
        <v>103.03823889559948</v>
      </c>
      <c r="G231">
        <f t="shared" si="40"/>
        <v>100.78575546709634</v>
      </c>
      <c r="H231">
        <f t="shared" si="40"/>
        <v>110.23780704376652</v>
      </c>
      <c r="I231">
        <f t="shared" si="40"/>
        <v>127.01370097549945</v>
      </c>
      <c r="K231" t="s">
        <v>1659</v>
      </c>
      <c r="L231">
        <f t="shared" ref="L231:L235" si="43">STDEV(V220,V207,V193)/SQRT(3)</f>
        <v>7.6625602183176325</v>
      </c>
      <c r="M231">
        <f t="shared" si="41"/>
        <v>7.0431801256853213</v>
      </c>
      <c r="N231">
        <f t="shared" si="41"/>
        <v>10.550259336565642</v>
      </c>
      <c r="O231">
        <f t="shared" si="41"/>
        <v>11.989885576182177</v>
      </c>
      <c r="P231">
        <f t="shared" si="41"/>
        <v>10.092168200317827</v>
      </c>
      <c r="Q231">
        <f t="shared" si="41"/>
        <v>11.48229260474057</v>
      </c>
      <c r="R231">
        <f t="shared" si="41"/>
        <v>11.515681722871928</v>
      </c>
      <c r="S231">
        <f t="shared" si="41"/>
        <v>7.5422244857256544</v>
      </c>
    </row>
    <row r="232" spans="1:19" x14ac:dyDescent="0.25">
      <c r="A232" t="s">
        <v>1660</v>
      </c>
      <c r="B232">
        <f t="shared" si="42"/>
        <v>99.669111606912338</v>
      </c>
      <c r="C232">
        <f t="shared" si="40"/>
        <v>103.53590430956642</v>
      </c>
      <c r="D232">
        <f t="shared" si="40"/>
        <v>96.007587131846392</v>
      </c>
      <c r="E232">
        <f t="shared" si="40"/>
        <v>93.413210890295389</v>
      </c>
      <c r="F232">
        <f t="shared" si="40"/>
        <v>101.58650524255627</v>
      </c>
      <c r="G232">
        <f t="shared" si="40"/>
        <v>108.42846812931828</v>
      </c>
      <c r="H232">
        <f t="shared" si="40"/>
        <v>115.50898869531029</v>
      </c>
      <c r="I232">
        <f t="shared" si="40"/>
        <v>133.03269042229198</v>
      </c>
      <c r="K232" t="s">
        <v>1660</v>
      </c>
      <c r="L232">
        <f t="shared" si="43"/>
        <v>4.9567646935471403</v>
      </c>
      <c r="M232">
        <f t="shared" si="41"/>
        <v>2.49002159350314</v>
      </c>
      <c r="N232">
        <f t="shared" si="41"/>
        <v>6.6482843416238362</v>
      </c>
      <c r="O232">
        <f t="shared" si="41"/>
        <v>3.387135500918562</v>
      </c>
      <c r="P232">
        <f t="shared" si="41"/>
        <v>8.0281073931920428</v>
      </c>
      <c r="Q232">
        <f t="shared" si="41"/>
        <v>10.399431624364849</v>
      </c>
      <c r="R232">
        <f t="shared" si="41"/>
        <v>8.5197057203002995</v>
      </c>
      <c r="S232">
        <f t="shared" si="41"/>
        <v>12.548455161368555</v>
      </c>
    </row>
    <row r="233" spans="1:19" x14ac:dyDescent="0.25">
      <c r="A233" t="s">
        <v>1661</v>
      </c>
      <c r="B233">
        <f t="shared" si="42"/>
        <v>112.20832293163261</v>
      </c>
      <c r="C233">
        <f t="shared" si="40"/>
        <v>104.04618649225158</v>
      </c>
      <c r="D233">
        <f t="shared" si="40"/>
        <v>97.339009289878788</v>
      </c>
      <c r="E233">
        <f t="shared" si="40"/>
        <v>98.588637265150055</v>
      </c>
      <c r="F233">
        <f t="shared" si="40"/>
        <v>101.33654822834978</v>
      </c>
      <c r="G233">
        <f t="shared" si="40"/>
        <v>104.98622090525492</v>
      </c>
      <c r="H233">
        <f t="shared" si="40"/>
        <v>117.60673281190032</v>
      </c>
      <c r="I233">
        <f t="shared" si="40"/>
        <v>119.96898772136096</v>
      </c>
      <c r="K233" t="s">
        <v>1661</v>
      </c>
      <c r="L233">
        <f t="shared" si="43"/>
        <v>9.7175043475244447</v>
      </c>
      <c r="M233">
        <f t="shared" si="41"/>
        <v>5.3849639830465881</v>
      </c>
      <c r="N233">
        <f t="shared" si="41"/>
        <v>4.6179441342380603</v>
      </c>
      <c r="O233">
        <f t="shared" si="41"/>
        <v>2.784103943961298</v>
      </c>
      <c r="P233">
        <f t="shared" si="41"/>
        <v>8.6497564812594998</v>
      </c>
      <c r="Q233">
        <f t="shared" si="41"/>
        <v>6.4504694185840297</v>
      </c>
      <c r="R233">
        <f t="shared" si="41"/>
        <v>9.0198134728109185</v>
      </c>
      <c r="S233">
        <f t="shared" si="41"/>
        <v>11.438549166370192</v>
      </c>
    </row>
    <row r="234" spans="1:19" x14ac:dyDescent="0.25">
      <c r="A234" t="s">
        <v>1662</v>
      </c>
      <c r="B234">
        <f t="shared" si="42"/>
        <v>106.34893587108483</v>
      </c>
      <c r="C234">
        <f t="shared" si="40"/>
        <v>104.04780674966588</v>
      </c>
      <c r="D234">
        <f t="shared" si="40"/>
        <v>101.09927700997464</v>
      </c>
      <c r="E234">
        <f t="shared" si="40"/>
        <v>103.30463635512361</v>
      </c>
      <c r="F234">
        <f t="shared" si="40"/>
        <v>100.81030099094032</v>
      </c>
      <c r="G234">
        <f t="shared" si="40"/>
        <v>97.134186888410156</v>
      </c>
      <c r="H234">
        <f t="shared" si="40"/>
        <v>124.28764449734348</v>
      </c>
      <c r="I234">
        <f t="shared" si="40"/>
        <v>111.07032005755002</v>
      </c>
      <c r="K234" t="s">
        <v>1662</v>
      </c>
      <c r="L234">
        <f t="shared" si="43"/>
        <v>13.745668382580694</v>
      </c>
      <c r="M234">
        <f t="shared" si="41"/>
        <v>3.198374818534711</v>
      </c>
      <c r="N234">
        <f t="shared" si="41"/>
        <v>1.4852785552925987</v>
      </c>
      <c r="O234">
        <f t="shared" si="41"/>
        <v>7.9702835948998167</v>
      </c>
      <c r="P234">
        <f t="shared" si="41"/>
        <v>10.728309418086825</v>
      </c>
      <c r="Q234">
        <f t="shared" si="41"/>
        <v>10.259866150984282</v>
      </c>
      <c r="R234">
        <f t="shared" si="41"/>
        <v>7.2924150307346061</v>
      </c>
      <c r="S234">
        <f t="shared" si="41"/>
        <v>15.313557553125264</v>
      </c>
    </row>
    <row r="235" spans="1:19" x14ac:dyDescent="0.25">
      <c r="A235" t="s">
        <v>1663</v>
      </c>
      <c r="B235">
        <f t="shared" si="42"/>
        <v>4.6624143855052749</v>
      </c>
      <c r="C235">
        <f t="shared" si="40"/>
        <v>99.145349588527623</v>
      </c>
      <c r="D235">
        <f t="shared" si="40"/>
        <v>91.075743987519033</v>
      </c>
      <c r="E235">
        <f t="shared" si="40"/>
        <v>105.23351286600972</v>
      </c>
      <c r="F235">
        <f t="shared" si="40"/>
        <v>96.986597580616447</v>
      </c>
      <c r="G235">
        <f t="shared" si="40"/>
        <v>104.55052229449736</v>
      </c>
      <c r="H235">
        <f t="shared" si="40"/>
        <v>117.08090259572135</v>
      </c>
      <c r="I235">
        <f t="shared" si="40"/>
        <v>121.61288364298076</v>
      </c>
      <c r="K235" t="s">
        <v>1663</v>
      </c>
      <c r="L235">
        <f t="shared" si="43"/>
        <v>2.3394830590853752</v>
      </c>
      <c r="M235">
        <f t="shared" si="41"/>
        <v>10.471965086856175</v>
      </c>
      <c r="N235">
        <f t="shared" si="41"/>
        <v>8.5829042605990722</v>
      </c>
      <c r="O235">
        <f t="shared" si="41"/>
        <v>8.1969965388249442</v>
      </c>
      <c r="P235">
        <f t="shared" si="41"/>
        <v>13.530203487791447</v>
      </c>
      <c r="Q235">
        <f t="shared" si="41"/>
        <v>14.797925416782904</v>
      </c>
      <c r="R235">
        <f t="shared" si="41"/>
        <v>9.375057808511853</v>
      </c>
      <c r="S235">
        <f t="shared" si="41"/>
        <v>10.262526878340312</v>
      </c>
    </row>
    <row r="239" spans="1:19" x14ac:dyDescent="0.25">
      <c r="A239" s="7" t="s">
        <v>173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75.696617478516103</v>
      </c>
      <c r="C241">
        <f>$I$166</f>
        <v>6.7467793713231528</v>
      </c>
      <c r="D241">
        <f>$I$230</f>
        <v>112.09501789370135</v>
      </c>
    </row>
    <row r="242" spans="1:4" x14ac:dyDescent="0.25">
      <c r="A242" t="s">
        <v>1802</v>
      </c>
      <c r="B242">
        <f>$H$104</f>
        <v>92.589686105482158</v>
      </c>
      <c r="C242">
        <f>$H$166</f>
        <v>6.6685665940599828</v>
      </c>
      <c r="D242">
        <f>$H$230</f>
        <v>118.07003815237044</v>
      </c>
    </row>
    <row r="243" spans="1:4" x14ac:dyDescent="0.25">
      <c r="A243" t="s">
        <v>1805</v>
      </c>
      <c r="B243">
        <f>$G$104</f>
        <v>89.824265500233579</v>
      </c>
      <c r="C243">
        <f>$G$166</f>
        <v>6.1281403618710959</v>
      </c>
      <c r="D243">
        <f>$G$230</f>
        <v>112.42344006935902</v>
      </c>
    </row>
    <row r="244" spans="1:4" x14ac:dyDescent="0.25">
      <c r="A244" t="s">
        <v>1804</v>
      </c>
      <c r="B244">
        <f>$F$104</f>
        <v>94.192828135775002</v>
      </c>
      <c r="C244">
        <f>$F$166</f>
        <v>5.7492863983171532</v>
      </c>
      <c r="D244">
        <f>$F$230</f>
        <v>113.02805670525505</v>
      </c>
    </row>
    <row r="245" spans="1:4" x14ac:dyDescent="0.25">
      <c r="A245" t="s">
        <v>1803</v>
      </c>
      <c r="B245">
        <f>$E$104</f>
        <v>85.445355900612711</v>
      </c>
      <c r="C245">
        <f>$E$166</f>
        <v>6.5782588179389245</v>
      </c>
      <c r="D245">
        <f>$E$230</f>
        <v>115.68155329282477</v>
      </c>
    </row>
    <row r="246" spans="1:4" x14ac:dyDescent="0.25">
      <c r="A246" t="s">
        <v>1779</v>
      </c>
      <c r="B246">
        <f>$D$104</f>
        <v>91.571801838575354</v>
      </c>
      <c r="C246">
        <f>$D$166</f>
        <v>6.3976087856621531</v>
      </c>
      <c r="D246">
        <f>$D$230</f>
        <v>103.73068028608078</v>
      </c>
    </row>
    <row r="247" spans="1:4" x14ac:dyDescent="0.25">
      <c r="A247" t="s">
        <v>1785</v>
      </c>
      <c r="B247">
        <f>$C$104</f>
        <v>101.21576919424668</v>
      </c>
      <c r="C247">
        <f>$C$166</f>
        <v>6.166524945539142</v>
      </c>
      <c r="D247">
        <f>$C$230</f>
        <v>99.392440354398033</v>
      </c>
    </row>
    <row r="255" spans="1:4" x14ac:dyDescent="0.25">
      <c r="A255" s="7" t="s">
        <v>178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54.878740792606116</v>
      </c>
      <c r="C257">
        <f>$I$167</f>
        <v>6.7937828706177692</v>
      </c>
      <c r="D257">
        <f>$I$231</f>
        <v>127.01370097549945</v>
      </c>
    </row>
    <row r="258" spans="1:4" x14ac:dyDescent="0.25">
      <c r="A258" t="s">
        <v>1802</v>
      </c>
      <c r="B258">
        <f>$P$104</f>
        <v>55.371552581446032</v>
      </c>
      <c r="C258">
        <f>$H$167</f>
        <v>7.178706677539215</v>
      </c>
      <c r="D258">
        <f>$H$231</f>
        <v>110.23780704376652</v>
      </c>
    </row>
    <row r="259" spans="1:4" x14ac:dyDescent="0.25">
      <c r="A259" t="s">
        <v>1805</v>
      </c>
      <c r="B259">
        <f>$O$104</f>
        <v>56.698676969264135</v>
      </c>
      <c r="C259">
        <f>$G$167</f>
        <v>7.6147925929127709</v>
      </c>
      <c r="D259">
        <f>$G$231</f>
        <v>100.78575546709634</v>
      </c>
    </row>
    <row r="260" spans="1:4" x14ac:dyDescent="0.25">
      <c r="A260" t="s">
        <v>1804</v>
      </c>
      <c r="B260">
        <f>$N$104</f>
        <v>57.699297978144507</v>
      </c>
      <c r="C260">
        <f>$F$167</f>
        <v>7.54345622761823</v>
      </c>
      <c r="D260">
        <f>$F$231</f>
        <v>103.03823889559948</v>
      </c>
    </row>
    <row r="261" spans="1:4" x14ac:dyDescent="0.25">
      <c r="A261" t="s">
        <v>1803</v>
      </c>
      <c r="B261">
        <f>$M$104</f>
        <v>30.395799355640985</v>
      </c>
      <c r="C261">
        <f>$E$167</f>
        <v>7.8429739528986948</v>
      </c>
      <c r="D261">
        <f>$E$231</f>
        <v>98.881617176647254</v>
      </c>
    </row>
    <row r="262" spans="1:4" x14ac:dyDescent="0.25">
      <c r="A262" t="s">
        <v>1779</v>
      </c>
      <c r="B262">
        <f>$L$104</f>
        <v>15.170843682371276</v>
      </c>
      <c r="C262">
        <f>$D$167</f>
        <v>8.1613272559809484</v>
      </c>
      <c r="D262">
        <f>$D$231</f>
        <v>109.52263694368513</v>
      </c>
    </row>
    <row r="263" spans="1:4" x14ac:dyDescent="0.25">
      <c r="A263" t="s">
        <v>1785</v>
      </c>
      <c r="B263">
        <f>$K$104</f>
        <v>0</v>
      </c>
      <c r="C263">
        <f>$C$167</f>
        <v>8.9557729951900527</v>
      </c>
      <c r="D263">
        <f>$C$231</f>
        <v>98.227975733515493</v>
      </c>
    </row>
    <row r="272" spans="1:4" x14ac:dyDescent="0.25">
      <c r="A272" s="7" t="s">
        <v>183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51.845547931789518</v>
      </c>
      <c r="C274">
        <f>I168</f>
        <v>6.3901864450384638</v>
      </c>
      <c r="D274">
        <f>I232</f>
        <v>133.03269042229198</v>
      </c>
    </row>
    <row r="275" spans="1:4" x14ac:dyDescent="0.25">
      <c r="A275" t="s">
        <v>1802</v>
      </c>
      <c r="B275">
        <f>$X$104</f>
        <v>58.053447105917392</v>
      </c>
      <c r="C275">
        <f>H168</f>
        <v>6.5026012133001565</v>
      </c>
      <c r="D275">
        <f>H232</f>
        <v>115.50898869531029</v>
      </c>
    </row>
    <row r="276" spans="1:4" x14ac:dyDescent="0.25">
      <c r="A276" t="s">
        <v>1805</v>
      </c>
      <c r="B276">
        <f>$W$104</f>
        <v>60.580052699791587</v>
      </c>
      <c r="C276">
        <f>G168</f>
        <v>6.3197040419089348</v>
      </c>
      <c r="D276">
        <f>G232</f>
        <v>108.42846812931828</v>
      </c>
    </row>
    <row r="277" spans="1:4" x14ac:dyDescent="0.25">
      <c r="A277" t="s">
        <v>1804</v>
      </c>
      <c r="B277">
        <f>$V$104</f>
        <v>58.531744959369753</v>
      </c>
      <c r="C277">
        <f>F168</f>
        <v>6.0849973235102874</v>
      </c>
      <c r="D277">
        <f>F232</f>
        <v>101.58650524255627</v>
      </c>
    </row>
    <row r="278" spans="1:4" x14ac:dyDescent="0.25">
      <c r="A278" t="s">
        <v>1803</v>
      </c>
      <c r="B278">
        <f>$U$104</f>
        <v>56.86939214346301</v>
      </c>
      <c r="C278">
        <f>E168</f>
        <v>6.2682296380604052</v>
      </c>
      <c r="D278">
        <f>E232</f>
        <v>93.413210890295389</v>
      </c>
    </row>
    <row r="279" spans="1:4" x14ac:dyDescent="0.25">
      <c r="A279" t="s">
        <v>1779</v>
      </c>
      <c r="B279">
        <f>$T$104</f>
        <v>47.232432119582818</v>
      </c>
      <c r="C279">
        <f>D168</f>
        <v>6.1924144556753715</v>
      </c>
      <c r="D279">
        <f>D232</f>
        <v>96.007587131846392</v>
      </c>
    </row>
    <row r="280" spans="1:4" x14ac:dyDescent="0.25">
      <c r="A280" t="s">
        <v>1785</v>
      </c>
      <c r="B280">
        <f>$S$104</f>
        <v>34.508542773435686</v>
      </c>
      <c r="C280">
        <f>C168</f>
        <v>6.7797199575978695</v>
      </c>
      <c r="D280">
        <f>C232</f>
        <v>103.53590430956642</v>
      </c>
    </row>
    <row r="288" spans="1:4" x14ac:dyDescent="0.25">
      <c r="A288" s="7" t="s">
        <v>188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40.508674106495995</v>
      </c>
      <c r="C290">
        <f>I169</f>
        <v>6.6786179466693127</v>
      </c>
      <c r="D290">
        <f>I233</f>
        <v>119.96898772136096</v>
      </c>
    </row>
    <row r="291" spans="1:4" x14ac:dyDescent="0.25">
      <c r="A291" t="s">
        <v>1802</v>
      </c>
      <c r="B291">
        <f>$AF$104</f>
        <v>49.82371531181537</v>
      </c>
      <c r="C291">
        <f>H169</f>
        <v>6.3565006138054185</v>
      </c>
      <c r="D291">
        <f>H233</f>
        <v>117.60673281190032</v>
      </c>
    </row>
    <row r="292" spans="1:4" x14ac:dyDescent="0.25">
      <c r="A292" t="s">
        <v>1805</v>
      </c>
      <c r="B292">
        <f>$AE$104</f>
        <v>38.627504120965547</v>
      </c>
      <c r="C292">
        <f>G169</f>
        <v>6.5984788393917979</v>
      </c>
      <c r="D292">
        <f>G233</f>
        <v>104.98622090525492</v>
      </c>
    </row>
    <row r="293" spans="1:4" x14ac:dyDescent="0.25">
      <c r="A293" t="s">
        <v>1804</v>
      </c>
      <c r="B293">
        <f>$AD$104</f>
        <v>36.742781966292419</v>
      </c>
      <c r="C293">
        <f>F169</f>
        <v>6.4062285220504975</v>
      </c>
      <c r="D293">
        <f>F233</f>
        <v>101.33654822834978</v>
      </c>
    </row>
    <row r="294" spans="1:4" x14ac:dyDescent="0.25">
      <c r="A294" t="s">
        <v>1803</v>
      </c>
      <c r="B294">
        <f>$AC$104</f>
        <v>35.506523333210133</v>
      </c>
      <c r="C294">
        <f>E169</f>
        <v>6.1213457932932398</v>
      </c>
      <c r="D294">
        <f>E233</f>
        <v>98.588637265150055</v>
      </c>
    </row>
    <row r="295" spans="1:4" x14ac:dyDescent="0.25">
      <c r="A295" t="s">
        <v>1779</v>
      </c>
      <c r="B295">
        <f>$AB$104</f>
        <v>48.383906972846262</v>
      </c>
      <c r="C295">
        <f>D169</f>
        <v>6.5031838708496243</v>
      </c>
      <c r="D295">
        <f>D233</f>
        <v>97.339009289878788</v>
      </c>
    </row>
    <row r="296" spans="1:4" x14ac:dyDescent="0.25">
      <c r="A296" t="s">
        <v>1785</v>
      </c>
      <c r="B296">
        <f>$AA$104</f>
        <v>0</v>
      </c>
      <c r="C296">
        <f>C169</f>
        <v>6.3622861674418125</v>
      </c>
      <c r="D296">
        <f>C233</f>
        <v>104.04618649225158</v>
      </c>
    </row>
    <row r="306" spans="1:4" x14ac:dyDescent="0.25">
      <c r="A306" s="7" t="s">
        <v>193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60.174229148370635</v>
      </c>
      <c r="C308">
        <f>I170</f>
        <v>6.1607874154421971</v>
      </c>
      <c r="D308">
        <f>I234</f>
        <v>111.07032005755002</v>
      </c>
    </row>
    <row r="309" spans="1:4" x14ac:dyDescent="0.25">
      <c r="A309" t="s">
        <v>1802</v>
      </c>
      <c r="B309">
        <f>AN104</f>
        <v>59.834674845008998</v>
      </c>
      <c r="C309">
        <f>H170</f>
        <v>6.0422708915260328</v>
      </c>
      <c r="D309">
        <f>H234</f>
        <v>124.28764449734348</v>
      </c>
    </row>
    <row r="310" spans="1:4" x14ac:dyDescent="0.25">
      <c r="A310" t="s">
        <v>1805</v>
      </c>
      <c r="B310">
        <f>AM104</f>
        <v>62.467641230935648</v>
      </c>
      <c r="C310">
        <f>G170</f>
        <v>6.8244785076215555</v>
      </c>
      <c r="D310">
        <f>G234</f>
        <v>97.134186888410156</v>
      </c>
    </row>
    <row r="311" spans="1:4" x14ac:dyDescent="0.25">
      <c r="A311" t="s">
        <v>1804</v>
      </c>
      <c r="B311">
        <f>$AL$104</f>
        <v>61.459487482992415</v>
      </c>
      <c r="C311">
        <f>F170</f>
        <v>6.6342262061892008</v>
      </c>
      <c r="D311">
        <f>F234</f>
        <v>100.81030099094032</v>
      </c>
    </row>
    <row r="312" spans="1:4" x14ac:dyDescent="0.25">
      <c r="A312" t="s">
        <v>1803</v>
      </c>
      <c r="B312">
        <f>$AK$104</f>
        <v>61.760043495161604</v>
      </c>
      <c r="C312">
        <f>E170</f>
        <v>6.5736983871215928</v>
      </c>
      <c r="D312">
        <f>E234</f>
        <v>103.30463635512361</v>
      </c>
    </row>
    <row r="313" spans="1:4" x14ac:dyDescent="0.25">
      <c r="A313" t="s">
        <v>1779</v>
      </c>
      <c r="B313">
        <f>$AJ$104</f>
        <v>92.19771361391544</v>
      </c>
      <c r="C313">
        <f>D170</f>
        <v>6.3114428612321873</v>
      </c>
      <c r="D313">
        <f>D234</f>
        <v>101.09927700997464</v>
      </c>
    </row>
    <row r="314" spans="1:4" x14ac:dyDescent="0.25">
      <c r="A314" t="s">
        <v>1785</v>
      </c>
      <c r="B314">
        <f>$AI$104</f>
        <v>79.916688177844847</v>
      </c>
      <c r="C314">
        <f>C170</f>
        <v>6.7264787213838133</v>
      </c>
      <c r="D314">
        <f>C234</f>
        <v>104.04780674966588</v>
      </c>
    </row>
    <row r="324" spans="1:4" x14ac:dyDescent="0.25">
      <c r="A324" s="7" t="s">
        <v>198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82.008527098923281</v>
      </c>
      <c r="C326">
        <f>I171</f>
        <v>7.2580705474739906</v>
      </c>
      <c r="D326">
        <f>I235</f>
        <v>121.61288364298076</v>
      </c>
    </row>
    <row r="327" spans="1:4" x14ac:dyDescent="0.25">
      <c r="A327" t="s">
        <v>1802</v>
      </c>
      <c r="B327">
        <f>AV104</f>
        <v>90.059783159443825</v>
      </c>
      <c r="C327">
        <f>H171</f>
        <v>7.1316933480744069</v>
      </c>
      <c r="D327">
        <f>H235</f>
        <v>117.08090259572135</v>
      </c>
    </row>
    <row r="328" spans="1:4" x14ac:dyDescent="0.25">
      <c r="A328" t="s">
        <v>1805</v>
      </c>
      <c r="B328">
        <f>AU104</f>
        <v>91.005670585343637</v>
      </c>
      <c r="C328">
        <f>G171</f>
        <v>6.8098115196566313</v>
      </c>
      <c r="D328">
        <f>G235</f>
        <v>104.55052229449736</v>
      </c>
    </row>
    <row r="329" spans="1:4" x14ac:dyDescent="0.25">
      <c r="A329" t="s">
        <v>1804</v>
      </c>
      <c r="B329">
        <f>AT104</f>
        <v>82.971046297736109</v>
      </c>
      <c r="C329">
        <f>F171</f>
        <v>6.8468202687703839</v>
      </c>
      <c r="D329">
        <f>F235</f>
        <v>96.986597580616447</v>
      </c>
    </row>
    <row r="330" spans="1:4" x14ac:dyDescent="0.25">
      <c r="A330" t="s">
        <v>1803</v>
      </c>
      <c r="B330">
        <f>AS104</f>
        <v>74.278430412156055</v>
      </c>
      <c r="C330">
        <f>E171</f>
        <v>6.5468931343505377</v>
      </c>
      <c r="D330">
        <f>E235</f>
        <v>105.23351286600972</v>
      </c>
    </row>
    <row r="331" spans="1:4" x14ac:dyDescent="0.25">
      <c r="A331" t="s">
        <v>1779</v>
      </c>
      <c r="B331">
        <f>AR104</f>
        <v>95.339758041246512</v>
      </c>
      <c r="C331">
        <f>D171</f>
        <v>5.1781198009703306</v>
      </c>
      <c r="D331">
        <f>D235</f>
        <v>91.075743987519033</v>
      </c>
    </row>
    <row r="332" spans="1:4" x14ac:dyDescent="0.25">
      <c r="A332" t="s">
        <v>1785</v>
      </c>
      <c r="B332">
        <f>$AQ$104</f>
        <v>93.521470911360197</v>
      </c>
      <c r="C332">
        <f>C171</f>
        <v>6.6602070220514804</v>
      </c>
      <c r="D332">
        <f>C235</f>
        <v>99.145349588527623</v>
      </c>
    </row>
  </sheetData>
  <mergeCells count="20">
    <mergeCell ref="C179:I179"/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X332"/>
  <sheetViews>
    <sheetView topLeftCell="A85" workbookViewId="0">
      <selection activeCell="A108" sqref="A108:B110"/>
    </sheetView>
  </sheetViews>
  <sheetFormatPr defaultRowHeight="15" x14ac:dyDescent="0.25"/>
  <cols>
    <col min="1" max="1" width="17.28515625" customWidth="1"/>
    <col min="2" max="2" width="9.7109375" bestFit="1" customWidth="1"/>
  </cols>
  <sheetData>
    <row r="1" spans="1:12" x14ac:dyDescent="0.25">
      <c r="A1" s="7" t="s">
        <v>1677</v>
      </c>
      <c r="I1" s="7" t="s">
        <v>1678</v>
      </c>
      <c r="J1" t="s">
        <v>1931</v>
      </c>
      <c r="K1" s="7" t="s">
        <v>1679</v>
      </c>
      <c r="L1" t="s">
        <v>2264</v>
      </c>
    </row>
    <row r="2" spans="1:12" x14ac:dyDescent="0.25">
      <c r="A2" s="7" t="s">
        <v>1680</v>
      </c>
      <c r="J2" t="s">
        <v>1939</v>
      </c>
      <c r="L2" t="s">
        <v>2265</v>
      </c>
    </row>
    <row r="3" spans="1:12" x14ac:dyDescent="0.25">
      <c r="A3" s="53" t="s">
        <v>1681</v>
      </c>
      <c r="B3" s="17">
        <v>42215</v>
      </c>
      <c r="J3" t="s">
        <v>1940</v>
      </c>
      <c r="L3" t="s">
        <v>2266</v>
      </c>
    </row>
    <row r="4" spans="1:12" x14ac:dyDescent="0.25">
      <c r="A4" s="7" t="s">
        <v>1682</v>
      </c>
      <c r="B4" s="17">
        <v>42200</v>
      </c>
      <c r="I4" s="7" t="s">
        <v>1683</v>
      </c>
      <c r="J4" t="s">
        <v>2267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201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206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211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216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221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226</v>
      </c>
      <c r="D17" s="219"/>
      <c r="E17" s="219"/>
      <c r="F17" s="219"/>
      <c r="G17" s="219"/>
      <c r="H17" s="219"/>
      <c r="I17" s="220"/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199</v>
      </c>
      <c r="C23">
        <v>20</v>
      </c>
      <c r="D23" t="s">
        <v>201</v>
      </c>
      <c r="E23">
        <v>47279</v>
      </c>
      <c r="F23" t="s">
        <v>202</v>
      </c>
      <c r="G23" t="s">
        <v>203</v>
      </c>
      <c r="H23" s="65">
        <v>598.50049999999999</v>
      </c>
      <c r="I23" s="62">
        <v>119.7</v>
      </c>
    </row>
    <row r="24" spans="1:9" x14ac:dyDescent="0.25">
      <c r="A24" t="s">
        <v>1</v>
      </c>
      <c r="B24" t="s">
        <v>204</v>
      </c>
      <c r="C24">
        <v>20</v>
      </c>
      <c r="D24" t="s">
        <v>206</v>
      </c>
      <c r="E24">
        <v>42121</v>
      </c>
      <c r="F24" t="s">
        <v>207</v>
      </c>
      <c r="G24" t="s">
        <v>208</v>
      </c>
      <c r="H24" s="66">
        <v>223.2731</v>
      </c>
      <c r="I24" s="62">
        <v>44.65</v>
      </c>
    </row>
    <row r="25" spans="1:9" x14ac:dyDescent="0.25">
      <c r="A25" t="s">
        <v>1</v>
      </c>
      <c r="B25" t="s">
        <v>209</v>
      </c>
      <c r="C25">
        <v>20</v>
      </c>
      <c r="D25" t="s">
        <v>211</v>
      </c>
      <c r="E25">
        <v>20182</v>
      </c>
      <c r="F25" t="s">
        <v>212</v>
      </c>
      <c r="G25" t="s">
        <v>213</v>
      </c>
      <c r="H25" s="65">
        <v>228.29</v>
      </c>
      <c r="I25" s="62">
        <v>45.65</v>
      </c>
    </row>
    <row r="26" spans="1:9" x14ac:dyDescent="0.25">
      <c r="A26" t="s">
        <v>1</v>
      </c>
      <c r="B26" t="s">
        <v>214</v>
      </c>
      <c r="C26">
        <v>20.5</v>
      </c>
      <c r="D26" t="s">
        <v>216</v>
      </c>
      <c r="E26">
        <v>20143</v>
      </c>
      <c r="F26" t="s">
        <v>217</v>
      </c>
      <c r="G26" t="s">
        <v>218</v>
      </c>
      <c r="H26" s="65">
        <v>122.12</v>
      </c>
      <c r="I26" s="62">
        <v>24.42</v>
      </c>
    </row>
    <row r="27" spans="1:9" x14ac:dyDescent="0.25">
      <c r="A27" t="s">
        <v>1</v>
      </c>
      <c r="B27" t="s">
        <v>219</v>
      </c>
      <c r="C27">
        <v>20</v>
      </c>
      <c r="D27" t="s">
        <v>221</v>
      </c>
      <c r="E27">
        <v>25017</v>
      </c>
      <c r="F27" t="s">
        <v>222</v>
      </c>
      <c r="G27" t="s">
        <v>223</v>
      </c>
      <c r="H27" s="66">
        <v>270.36610000000002</v>
      </c>
      <c r="I27" s="62">
        <v>54.07</v>
      </c>
    </row>
    <row r="28" spans="1:9" x14ac:dyDescent="0.25">
      <c r="A28" t="s">
        <v>1</v>
      </c>
      <c r="B28" t="s">
        <v>224</v>
      </c>
      <c r="C28">
        <v>20</v>
      </c>
      <c r="D28" t="s">
        <v>226</v>
      </c>
      <c r="E28">
        <v>20392</v>
      </c>
      <c r="F28" t="s">
        <v>227</v>
      </c>
      <c r="G28" t="s">
        <v>228</v>
      </c>
      <c r="H28" s="66">
        <v>246.2586</v>
      </c>
      <c r="I28" s="62">
        <v>49.25</v>
      </c>
    </row>
    <row r="31" spans="1:9" x14ac:dyDescent="0.25">
      <c r="A31" s="7" t="s">
        <v>1705</v>
      </c>
    </row>
    <row r="32" spans="1:9" x14ac:dyDescent="0.25">
      <c r="A32" s="7"/>
    </row>
    <row r="33" spans="1:50" x14ac:dyDescent="0.25">
      <c r="A33" s="7" t="s">
        <v>1931</v>
      </c>
    </row>
    <row r="34" spans="1:50" x14ac:dyDescent="0.25">
      <c r="A34" s="37" t="s">
        <v>1706</v>
      </c>
    </row>
    <row r="35" spans="1:50" x14ac:dyDescent="0.25">
      <c r="A35" t="s">
        <v>1707</v>
      </c>
      <c r="B35" t="s">
        <v>1945</v>
      </c>
    </row>
    <row r="36" spans="1:50" x14ac:dyDescent="0.25">
      <c r="A36" t="s">
        <v>1709</v>
      </c>
      <c r="B36" s="38">
        <v>42215.454143518517</v>
      </c>
    </row>
    <row r="37" spans="1:50" x14ac:dyDescent="0.25">
      <c r="A37" t="s">
        <v>1710</v>
      </c>
      <c r="B37">
        <v>2401</v>
      </c>
      <c r="C37" t="s">
        <v>1711</v>
      </c>
    </row>
    <row r="38" spans="1:50" x14ac:dyDescent="0.25">
      <c r="A38" t="s">
        <v>1712</v>
      </c>
      <c r="B38">
        <v>5</v>
      </c>
      <c r="C38" t="s">
        <v>1713</v>
      </c>
    </row>
    <row r="39" spans="1:50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50" x14ac:dyDescent="0.25">
      <c r="A40" t="s">
        <v>1763</v>
      </c>
      <c r="B40">
        <v>15</v>
      </c>
      <c r="C40">
        <v>16</v>
      </c>
      <c r="D40">
        <v>16</v>
      </c>
      <c r="E40">
        <v>15</v>
      </c>
      <c r="F40">
        <v>16</v>
      </c>
      <c r="G40">
        <v>14</v>
      </c>
      <c r="H40">
        <v>12</v>
      </c>
      <c r="I40">
        <v>15</v>
      </c>
      <c r="J40">
        <v>16</v>
      </c>
      <c r="K40">
        <v>15</v>
      </c>
      <c r="L40">
        <v>15</v>
      </c>
      <c r="M40">
        <v>16</v>
      </c>
      <c r="N40">
        <v>14</v>
      </c>
      <c r="O40">
        <v>15</v>
      </c>
      <c r="P40">
        <v>15</v>
      </c>
      <c r="Q40">
        <v>14</v>
      </c>
      <c r="R40">
        <v>16</v>
      </c>
      <c r="S40">
        <v>16</v>
      </c>
      <c r="T40">
        <v>15</v>
      </c>
      <c r="U40">
        <v>16</v>
      </c>
      <c r="V40">
        <v>12</v>
      </c>
      <c r="W40">
        <v>16</v>
      </c>
      <c r="X40">
        <v>16</v>
      </c>
      <c r="Y40">
        <v>14</v>
      </c>
      <c r="Z40">
        <v>16</v>
      </c>
      <c r="AA40">
        <v>15</v>
      </c>
      <c r="AB40">
        <v>16</v>
      </c>
      <c r="AC40">
        <v>16</v>
      </c>
      <c r="AD40">
        <v>15</v>
      </c>
      <c r="AE40">
        <v>15</v>
      </c>
      <c r="AF40">
        <v>14</v>
      </c>
      <c r="AG40">
        <v>15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14</v>
      </c>
      <c r="AN40">
        <v>15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50" x14ac:dyDescent="0.25">
      <c r="A41" t="s">
        <v>1764</v>
      </c>
      <c r="B41">
        <v>107.53400000000001</v>
      </c>
      <c r="C41">
        <v>66.924000000000007</v>
      </c>
      <c r="D41">
        <v>67.251999999999995</v>
      </c>
      <c r="E41">
        <v>94.712000000000003</v>
      </c>
      <c r="F41">
        <v>55.439</v>
      </c>
      <c r="G41">
        <v>66.793999999999997</v>
      </c>
      <c r="H41">
        <v>42.578000000000003</v>
      </c>
      <c r="I41">
        <v>60.420999999999999</v>
      </c>
      <c r="J41">
        <v>110.919</v>
      </c>
      <c r="K41">
        <v>80.575000000000003</v>
      </c>
      <c r="L41">
        <v>82.036000000000001</v>
      </c>
      <c r="M41">
        <v>77.165999999999997</v>
      </c>
      <c r="N41">
        <v>59.415999999999997</v>
      </c>
      <c r="O41">
        <v>101.068</v>
      </c>
      <c r="P41">
        <v>94.191999999999993</v>
      </c>
      <c r="Q41">
        <v>82.99</v>
      </c>
      <c r="R41">
        <v>85.055000000000007</v>
      </c>
      <c r="S41">
        <v>101.39400000000001</v>
      </c>
      <c r="T41">
        <v>76.911000000000001</v>
      </c>
      <c r="U41">
        <v>111.89700000000001</v>
      </c>
      <c r="V41">
        <v>84.715000000000003</v>
      </c>
      <c r="W41">
        <v>80.456999999999994</v>
      </c>
      <c r="X41">
        <v>63.540999999999997</v>
      </c>
      <c r="Y41">
        <v>70.555999999999997</v>
      </c>
      <c r="Z41">
        <v>116.742</v>
      </c>
      <c r="AA41">
        <v>103.449</v>
      </c>
      <c r="AB41">
        <v>109.661</v>
      </c>
      <c r="AC41">
        <v>93.153000000000006</v>
      </c>
      <c r="AD41">
        <v>101.896</v>
      </c>
      <c r="AE41">
        <v>79.287000000000006</v>
      </c>
      <c r="AF41">
        <v>98.111000000000004</v>
      </c>
      <c r="AG41">
        <v>51.37</v>
      </c>
      <c r="AH41">
        <v>122.212</v>
      </c>
      <c r="AI41">
        <v>122.443</v>
      </c>
      <c r="AJ41">
        <v>109.82599999999999</v>
      </c>
      <c r="AK41">
        <v>79.739999999999995</v>
      </c>
      <c r="AL41">
        <v>85.477999999999994</v>
      </c>
      <c r="AM41">
        <v>57.398000000000003</v>
      </c>
      <c r="AN41">
        <v>58.877000000000002</v>
      </c>
      <c r="AO41">
        <v>76.685000000000002</v>
      </c>
      <c r="AP41">
        <v>118.077</v>
      </c>
      <c r="AQ41">
        <v>129.05699999999999</v>
      </c>
      <c r="AR41">
        <v>90.739000000000004</v>
      </c>
      <c r="AS41">
        <v>87.164000000000001</v>
      </c>
      <c r="AT41">
        <v>75.884</v>
      </c>
      <c r="AU41">
        <v>91.114000000000004</v>
      </c>
      <c r="AV41">
        <v>67.323999999999998</v>
      </c>
      <c r="AW41">
        <v>86.787000000000006</v>
      </c>
      <c r="AX41">
        <f>AVERAGE(B41:AW41)</f>
        <v>86.187833333333344</v>
      </c>
    </row>
    <row r="42" spans="1:50" x14ac:dyDescent="0.25">
      <c r="A42" s="37" t="s">
        <v>1765</v>
      </c>
    </row>
    <row r="43" spans="1:50" x14ac:dyDescent="0.25">
      <c r="A43" t="s">
        <v>1707</v>
      </c>
      <c r="B43" t="s">
        <v>1944</v>
      </c>
    </row>
    <row r="44" spans="1:50" x14ac:dyDescent="0.25">
      <c r="A44" t="s">
        <v>1709</v>
      </c>
      <c r="B44" s="38">
        <v>42215.454143518517</v>
      </c>
    </row>
    <row r="45" spans="1:50" x14ac:dyDescent="0.25">
      <c r="A45" t="s">
        <v>1710</v>
      </c>
      <c r="B45">
        <v>2406</v>
      </c>
      <c r="C45" t="s">
        <v>1711</v>
      </c>
    </row>
    <row r="46" spans="1:50" x14ac:dyDescent="0.25">
      <c r="A46" t="s">
        <v>1712</v>
      </c>
      <c r="B46">
        <v>5</v>
      </c>
      <c r="C46" t="s">
        <v>1713</v>
      </c>
    </row>
    <row r="47" spans="1:50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50" x14ac:dyDescent="0.25">
      <c r="A48" t="s">
        <v>1763</v>
      </c>
      <c r="B48">
        <v>15</v>
      </c>
      <c r="C48">
        <v>16</v>
      </c>
      <c r="D48">
        <v>15</v>
      </c>
      <c r="E48">
        <v>14</v>
      </c>
      <c r="F48">
        <v>16</v>
      </c>
      <c r="G48">
        <v>14</v>
      </c>
      <c r="H48">
        <v>11</v>
      </c>
      <c r="I48">
        <v>15</v>
      </c>
      <c r="J48">
        <v>16</v>
      </c>
      <c r="K48">
        <v>0</v>
      </c>
      <c r="L48">
        <v>6</v>
      </c>
      <c r="M48">
        <v>16</v>
      </c>
      <c r="N48">
        <v>13</v>
      </c>
      <c r="O48">
        <v>15</v>
      </c>
      <c r="P48">
        <v>15</v>
      </c>
      <c r="Q48">
        <v>14</v>
      </c>
      <c r="R48">
        <v>16</v>
      </c>
      <c r="S48">
        <v>0</v>
      </c>
      <c r="T48">
        <v>12</v>
      </c>
      <c r="U48">
        <v>16</v>
      </c>
      <c r="V48">
        <v>12</v>
      </c>
      <c r="W48">
        <v>15</v>
      </c>
      <c r="X48">
        <v>16</v>
      </c>
      <c r="Y48">
        <v>12</v>
      </c>
      <c r="Z48">
        <v>16</v>
      </c>
      <c r="AA48">
        <v>15</v>
      </c>
      <c r="AB48">
        <v>15</v>
      </c>
      <c r="AC48">
        <v>16</v>
      </c>
      <c r="AD48">
        <v>14</v>
      </c>
      <c r="AE48">
        <v>15</v>
      </c>
      <c r="AF48">
        <v>14</v>
      </c>
      <c r="AG48">
        <v>15</v>
      </c>
      <c r="AH48">
        <v>16</v>
      </c>
      <c r="AI48">
        <v>16</v>
      </c>
      <c r="AJ48">
        <v>16</v>
      </c>
      <c r="AK48">
        <v>15</v>
      </c>
      <c r="AL48">
        <v>15</v>
      </c>
      <c r="AM48">
        <v>14</v>
      </c>
      <c r="AN48">
        <v>14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87.191999999999993</v>
      </c>
      <c r="C49">
        <v>107.723</v>
      </c>
      <c r="D49">
        <v>100.51</v>
      </c>
      <c r="E49">
        <v>84.97</v>
      </c>
      <c r="F49">
        <v>75.274000000000001</v>
      </c>
      <c r="G49">
        <v>77.241</v>
      </c>
      <c r="H49">
        <v>63.645000000000003</v>
      </c>
      <c r="I49">
        <v>48.411999999999999</v>
      </c>
      <c r="J49">
        <v>55.454000000000001</v>
      </c>
      <c r="K49">
        <v>0</v>
      </c>
      <c r="L49">
        <v>20.466000000000001</v>
      </c>
      <c r="M49">
        <v>33.136000000000003</v>
      </c>
      <c r="N49">
        <v>41.923999999999999</v>
      </c>
      <c r="O49">
        <v>65.38</v>
      </c>
      <c r="P49">
        <v>77.185000000000002</v>
      </c>
      <c r="Q49">
        <v>55.546999999999997</v>
      </c>
      <c r="R49">
        <v>41.777999999999999</v>
      </c>
      <c r="S49">
        <v>0</v>
      </c>
      <c r="T49">
        <v>16.966000000000001</v>
      </c>
      <c r="U49">
        <v>54.914000000000001</v>
      </c>
      <c r="V49">
        <v>45.396999999999998</v>
      </c>
      <c r="W49">
        <v>47.963000000000001</v>
      </c>
      <c r="X49">
        <v>41.972999999999999</v>
      </c>
      <c r="Y49">
        <v>61.118000000000002</v>
      </c>
      <c r="Z49">
        <v>153.678</v>
      </c>
      <c r="AA49">
        <v>73.814999999999998</v>
      </c>
      <c r="AB49">
        <v>62.51</v>
      </c>
      <c r="AC49">
        <v>56.54</v>
      </c>
      <c r="AD49">
        <v>64.867999999999995</v>
      </c>
      <c r="AE49">
        <v>46.334000000000003</v>
      </c>
      <c r="AF49">
        <v>64.275000000000006</v>
      </c>
      <c r="AG49">
        <v>23.286999999999999</v>
      </c>
      <c r="AH49">
        <v>213.536</v>
      </c>
      <c r="AI49">
        <v>75.927000000000007</v>
      </c>
      <c r="AJ49">
        <v>92.997</v>
      </c>
      <c r="AK49">
        <v>63.896999999999998</v>
      </c>
      <c r="AL49">
        <v>62.787999999999997</v>
      </c>
      <c r="AM49">
        <v>32.07</v>
      </c>
      <c r="AN49">
        <v>34.229999999999997</v>
      </c>
      <c r="AO49">
        <v>62.875999999999998</v>
      </c>
      <c r="AP49">
        <v>0</v>
      </c>
      <c r="AQ49">
        <v>25.491</v>
      </c>
      <c r="AR49">
        <v>62.587000000000003</v>
      </c>
      <c r="AS49">
        <v>78.256</v>
      </c>
      <c r="AT49">
        <v>88.72</v>
      </c>
      <c r="AU49">
        <v>75.881</v>
      </c>
      <c r="AV49">
        <v>68.468000000000004</v>
      </c>
      <c r="AW49">
        <v>77.299000000000007</v>
      </c>
    </row>
    <row r="51" spans="1:49" x14ac:dyDescent="0.25">
      <c r="A51" s="7" t="s">
        <v>1939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1943</v>
      </c>
    </row>
    <row r="54" spans="1:49" x14ac:dyDescent="0.25">
      <c r="A54" t="s">
        <v>1709</v>
      </c>
      <c r="B54" s="38">
        <v>42215.453680555554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15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16</v>
      </c>
      <c r="AI58">
        <v>15</v>
      </c>
      <c r="AJ58">
        <v>16</v>
      </c>
      <c r="AK58">
        <v>15</v>
      </c>
      <c r="AL58">
        <v>16</v>
      </c>
      <c r="AM58">
        <v>16</v>
      </c>
      <c r="AN58">
        <v>16</v>
      </c>
      <c r="AO58">
        <v>16</v>
      </c>
      <c r="AP58">
        <v>15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112.658</v>
      </c>
      <c r="C59">
        <v>94.784000000000006</v>
      </c>
      <c r="D59">
        <v>79.188999999999993</v>
      </c>
      <c r="E59">
        <v>79.665000000000006</v>
      </c>
      <c r="F59">
        <v>106.10899999999999</v>
      </c>
      <c r="G59">
        <v>92.421000000000006</v>
      </c>
      <c r="H59">
        <v>100.721</v>
      </c>
      <c r="I59">
        <v>86.677999999999997</v>
      </c>
      <c r="J59">
        <v>103.024</v>
      </c>
      <c r="K59">
        <v>102.047</v>
      </c>
      <c r="L59">
        <v>122.26600000000001</v>
      </c>
      <c r="M59">
        <v>86.561999999999998</v>
      </c>
      <c r="N59">
        <v>104.71899999999999</v>
      </c>
      <c r="O59">
        <v>105.736</v>
      </c>
      <c r="P59">
        <v>126.413</v>
      </c>
      <c r="Q59">
        <v>60.701000000000001</v>
      </c>
      <c r="R59">
        <v>125.79</v>
      </c>
      <c r="S59">
        <v>127.363</v>
      </c>
      <c r="T59">
        <v>105.75</v>
      </c>
      <c r="U59">
        <v>86.227999999999994</v>
      </c>
      <c r="V59">
        <v>84.26</v>
      </c>
      <c r="W59">
        <v>140.285</v>
      </c>
      <c r="X59">
        <v>94.378</v>
      </c>
      <c r="Y59">
        <v>91.495000000000005</v>
      </c>
      <c r="Z59">
        <v>95.456999999999994</v>
      </c>
      <c r="AA59">
        <v>114.819</v>
      </c>
      <c r="AB59">
        <v>79.84</v>
      </c>
      <c r="AC59">
        <v>86.206000000000003</v>
      </c>
      <c r="AD59">
        <v>120.43600000000001</v>
      </c>
      <c r="AE59">
        <v>97.858000000000004</v>
      </c>
      <c r="AF59">
        <v>92.491</v>
      </c>
      <c r="AG59">
        <v>110.423</v>
      </c>
      <c r="AH59">
        <v>132.57900000000001</v>
      </c>
      <c r="AI59">
        <v>89.548000000000002</v>
      </c>
      <c r="AJ59">
        <v>138.369</v>
      </c>
      <c r="AK59">
        <v>132.626</v>
      </c>
      <c r="AL59">
        <v>95.27</v>
      </c>
      <c r="AM59">
        <v>95.994</v>
      </c>
      <c r="AN59">
        <v>82.793999999999997</v>
      </c>
      <c r="AO59">
        <v>74.153000000000006</v>
      </c>
      <c r="AP59">
        <v>85.212999999999994</v>
      </c>
      <c r="AQ59">
        <v>94.197999999999993</v>
      </c>
      <c r="AR59">
        <v>81.447000000000003</v>
      </c>
      <c r="AS59">
        <v>94.174999999999997</v>
      </c>
      <c r="AT59">
        <v>64.489000000000004</v>
      </c>
      <c r="AU59">
        <v>109.66500000000001</v>
      </c>
      <c r="AV59">
        <v>54.615000000000002</v>
      </c>
      <c r="AW59">
        <v>40.954999999999998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1942</v>
      </c>
    </row>
    <row r="62" spans="1:49" x14ac:dyDescent="0.25">
      <c r="A62" t="s">
        <v>1709</v>
      </c>
      <c r="B62">
        <v>42215.453703703701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0</v>
      </c>
      <c r="L66">
        <v>10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0</v>
      </c>
      <c r="T66">
        <v>14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16</v>
      </c>
      <c r="AB66">
        <v>15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15</v>
      </c>
      <c r="AJ66">
        <v>16</v>
      </c>
      <c r="AK66">
        <v>15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13</v>
      </c>
      <c r="AR66">
        <v>16</v>
      </c>
      <c r="AS66">
        <v>16</v>
      </c>
      <c r="AT66">
        <v>16</v>
      </c>
      <c r="AU66">
        <v>16</v>
      </c>
      <c r="AV66">
        <v>16</v>
      </c>
      <c r="AW66">
        <v>15</v>
      </c>
    </row>
    <row r="67" spans="1:49" x14ac:dyDescent="0.25">
      <c r="A67" t="s">
        <v>1764</v>
      </c>
      <c r="B67">
        <v>90.983999999999995</v>
      </c>
      <c r="C67">
        <v>97.253</v>
      </c>
      <c r="D67">
        <v>99.32</v>
      </c>
      <c r="E67">
        <v>105.036</v>
      </c>
      <c r="F67">
        <v>133.73400000000001</v>
      </c>
      <c r="G67">
        <v>120.15600000000001</v>
      </c>
      <c r="H67">
        <v>103.386</v>
      </c>
      <c r="I67">
        <v>79.715999999999994</v>
      </c>
      <c r="J67">
        <v>71.778000000000006</v>
      </c>
      <c r="K67">
        <v>0</v>
      </c>
      <c r="L67">
        <v>26.452999999999999</v>
      </c>
      <c r="M67">
        <v>43.295000000000002</v>
      </c>
      <c r="N67">
        <v>71.173000000000002</v>
      </c>
      <c r="O67">
        <v>79.638999999999996</v>
      </c>
      <c r="P67">
        <v>82.7</v>
      </c>
      <c r="Q67">
        <v>38.869999999999997</v>
      </c>
      <c r="R67">
        <v>86.712999999999994</v>
      </c>
      <c r="S67">
        <v>0</v>
      </c>
      <c r="T67">
        <v>22.818000000000001</v>
      </c>
      <c r="U67">
        <v>52.438000000000002</v>
      </c>
      <c r="V67">
        <v>53.454999999999998</v>
      </c>
      <c r="W67">
        <v>104.51300000000001</v>
      </c>
      <c r="X67">
        <v>77.319000000000003</v>
      </c>
      <c r="Y67">
        <v>57.826999999999998</v>
      </c>
      <c r="Z67">
        <v>141.428</v>
      </c>
      <c r="AA67">
        <v>88.894999999999996</v>
      </c>
      <c r="AB67">
        <v>48.835000000000001</v>
      </c>
      <c r="AC67">
        <v>53.421999999999997</v>
      </c>
      <c r="AD67">
        <v>106.809</v>
      </c>
      <c r="AE67">
        <v>59.058999999999997</v>
      </c>
      <c r="AF67">
        <v>65.936000000000007</v>
      </c>
      <c r="AG67">
        <v>80.272000000000006</v>
      </c>
      <c r="AH67">
        <v>193.02799999999999</v>
      </c>
      <c r="AI67">
        <v>48.652999999999999</v>
      </c>
      <c r="AJ67">
        <v>89.745000000000005</v>
      </c>
      <c r="AK67">
        <v>105.212</v>
      </c>
      <c r="AL67">
        <v>97.754999999999995</v>
      </c>
      <c r="AM67">
        <v>81.248000000000005</v>
      </c>
      <c r="AN67">
        <v>76.658000000000001</v>
      </c>
      <c r="AO67">
        <v>56.688000000000002</v>
      </c>
      <c r="AP67">
        <v>0</v>
      </c>
      <c r="AQ67">
        <v>20.734999999999999</v>
      </c>
      <c r="AR67">
        <v>47.831000000000003</v>
      </c>
      <c r="AS67">
        <v>89.539000000000001</v>
      </c>
      <c r="AT67">
        <v>72.286000000000001</v>
      </c>
      <c r="AU67">
        <v>90.796999999999997</v>
      </c>
      <c r="AV67">
        <v>44.377000000000002</v>
      </c>
      <c r="AW67">
        <v>37.185000000000002</v>
      </c>
    </row>
    <row r="69" spans="1:49" x14ac:dyDescent="0.25">
      <c r="A69" s="7" t="s">
        <v>1940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1941</v>
      </c>
    </row>
    <row r="72" spans="1:49" x14ac:dyDescent="0.25">
      <c r="A72" t="s">
        <v>1709</v>
      </c>
      <c r="B72">
        <v>42216.459594907406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9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5</v>
      </c>
      <c r="X76">
        <v>16</v>
      </c>
      <c r="Y76">
        <v>16</v>
      </c>
      <c r="Z76">
        <v>16</v>
      </c>
      <c r="AA76">
        <v>15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15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15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106.976</v>
      </c>
      <c r="C77">
        <v>115.221</v>
      </c>
      <c r="D77">
        <v>86.283000000000001</v>
      </c>
      <c r="E77">
        <v>100.527</v>
      </c>
      <c r="F77">
        <v>85.072000000000003</v>
      </c>
      <c r="G77">
        <v>46.421999999999997</v>
      </c>
      <c r="H77">
        <v>121.66800000000001</v>
      </c>
      <c r="I77">
        <v>81.677999999999997</v>
      </c>
      <c r="J77">
        <v>150.87799999999999</v>
      </c>
      <c r="K77">
        <v>114.256</v>
      </c>
      <c r="L77">
        <v>100.741</v>
      </c>
      <c r="M77">
        <v>52.389000000000003</v>
      </c>
      <c r="N77">
        <v>102.223</v>
      </c>
      <c r="O77">
        <v>122.63500000000001</v>
      </c>
      <c r="P77">
        <v>87.557000000000002</v>
      </c>
      <c r="Q77">
        <v>72.754000000000005</v>
      </c>
      <c r="R77">
        <v>134.916</v>
      </c>
      <c r="S77">
        <v>133.98500000000001</v>
      </c>
      <c r="T77">
        <v>118.53700000000001</v>
      </c>
      <c r="U77">
        <v>98.292000000000002</v>
      </c>
      <c r="V77">
        <v>134.51900000000001</v>
      </c>
      <c r="W77">
        <v>657.15599999999995</v>
      </c>
      <c r="X77">
        <v>103.53</v>
      </c>
      <c r="Y77">
        <v>102.857</v>
      </c>
      <c r="Z77">
        <v>153.41900000000001</v>
      </c>
      <c r="AA77">
        <v>120.575</v>
      </c>
      <c r="AB77">
        <v>150.96199999999999</v>
      </c>
      <c r="AC77">
        <v>67.224000000000004</v>
      </c>
      <c r="AD77">
        <v>117.501</v>
      </c>
      <c r="AE77">
        <v>103.01</v>
      </c>
      <c r="AF77">
        <v>116.008</v>
      </c>
      <c r="AG77">
        <v>134.97999999999999</v>
      </c>
      <c r="AH77">
        <v>94.497</v>
      </c>
      <c r="AI77">
        <v>142.011</v>
      </c>
      <c r="AJ77">
        <v>153.12799999999999</v>
      </c>
      <c r="AK77">
        <v>109.31399999999999</v>
      </c>
      <c r="AL77">
        <v>138.38800000000001</v>
      </c>
      <c r="AM77">
        <v>83.033000000000001</v>
      </c>
      <c r="AN77">
        <v>129.42400000000001</v>
      </c>
      <c r="AO77">
        <v>83.361000000000004</v>
      </c>
      <c r="AP77">
        <v>96.063000000000002</v>
      </c>
      <c r="AQ77">
        <v>71.838999999999999</v>
      </c>
      <c r="AR77">
        <v>117.65300000000001</v>
      </c>
      <c r="AS77">
        <v>110.58</v>
      </c>
      <c r="AT77">
        <v>72.772999999999996</v>
      </c>
      <c r="AU77">
        <v>80.228999999999999</v>
      </c>
      <c r="AV77">
        <v>65.212999999999994</v>
      </c>
      <c r="AW77">
        <v>64.575999999999993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1946</v>
      </c>
    </row>
    <row r="80" spans="1:49" x14ac:dyDescent="0.25">
      <c r="A80" t="s">
        <v>1709</v>
      </c>
      <c r="B80">
        <v>42216.459594907406</v>
      </c>
    </row>
    <row r="81" spans="1:49" x14ac:dyDescent="0.25">
      <c r="A81" t="s">
        <v>1710</v>
      </c>
      <c r="B81">
        <v>2401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16</v>
      </c>
      <c r="D84">
        <v>16</v>
      </c>
      <c r="E84">
        <v>16</v>
      </c>
      <c r="F84">
        <v>16</v>
      </c>
      <c r="G84">
        <v>8</v>
      </c>
      <c r="H84">
        <v>16</v>
      </c>
      <c r="I84">
        <v>16</v>
      </c>
      <c r="J84">
        <v>16</v>
      </c>
      <c r="K84">
        <v>1</v>
      </c>
      <c r="L84">
        <v>12</v>
      </c>
      <c r="M84">
        <v>14</v>
      </c>
      <c r="N84">
        <v>16</v>
      </c>
      <c r="O84">
        <v>16</v>
      </c>
      <c r="P84">
        <v>15</v>
      </c>
      <c r="Q84">
        <v>16</v>
      </c>
      <c r="R84">
        <v>16</v>
      </c>
      <c r="S84">
        <v>0</v>
      </c>
      <c r="T84">
        <v>16</v>
      </c>
      <c r="U84">
        <v>16</v>
      </c>
      <c r="V84">
        <v>16</v>
      </c>
      <c r="W84">
        <v>6</v>
      </c>
      <c r="X84">
        <v>16</v>
      </c>
      <c r="Y84">
        <v>16</v>
      </c>
      <c r="Z84">
        <v>16</v>
      </c>
      <c r="AA84">
        <v>15</v>
      </c>
      <c r="AB84">
        <v>16</v>
      </c>
      <c r="AC84">
        <v>16</v>
      </c>
      <c r="AD84">
        <v>16</v>
      </c>
      <c r="AE84">
        <v>16</v>
      </c>
      <c r="AF84">
        <v>16</v>
      </c>
      <c r="AG84">
        <v>16</v>
      </c>
      <c r="AH84">
        <v>15</v>
      </c>
      <c r="AI84">
        <v>16</v>
      </c>
      <c r="AJ84">
        <v>16</v>
      </c>
      <c r="AK84">
        <v>16</v>
      </c>
      <c r="AL84">
        <v>16</v>
      </c>
      <c r="AM84">
        <v>16</v>
      </c>
      <c r="AN84">
        <v>16</v>
      </c>
      <c r="AO84">
        <v>15</v>
      </c>
      <c r="AP84">
        <v>0</v>
      </c>
      <c r="AQ84">
        <v>16</v>
      </c>
      <c r="AR84">
        <v>15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82.138000000000005</v>
      </c>
      <c r="C85">
        <v>147.31700000000001</v>
      </c>
      <c r="D85">
        <v>92.593000000000004</v>
      </c>
      <c r="E85">
        <v>120.94199999999999</v>
      </c>
      <c r="F85">
        <v>81.105000000000004</v>
      </c>
      <c r="G85">
        <v>39.076999999999998</v>
      </c>
      <c r="H85">
        <v>118.179</v>
      </c>
      <c r="I85">
        <v>84.527000000000001</v>
      </c>
      <c r="J85">
        <v>93.828000000000003</v>
      </c>
      <c r="K85">
        <v>49.728999999999999</v>
      </c>
      <c r="L85">
        <v>24.934999999999999</v>
      </c>
      <c r="M85">
        <v>26.134</v>
      </c>
      <c r="N85">
        <v>46.009</v>
      </c>
      <c r="O85">
        <v>102.56699999999999</v>
      </c>
      <c r="P85">
        <v>58.009</v>
      </c>
      <c r="Q85">
        <v>51.098999999999997</v>
      </c>
      <c r="R85">
        <v>93.286000000000001</v>
      </c>
      <c r="S85">
        <v>0</v>
      </c>
      <c r="T85">
        <v>31.963000000000001</v>
      </c>
      <c r="U85">
        <v>73.054000000000002</v>
      </c>
      <c r="V85">
        <v>63.427999999999997</v>
      </c>
      <c r="W85">
        <v>185.26</v>
      </c>
      <c r="X85">
        <v>83.981999999999999</v>
      </c>
      <c r="Y85">
        <v>83.873000000000005</v>
      </c>
      <c r="Z85">
        <v>409.87299999999999</v>
      </c>
      <c r="AA85">
        <v>85.268000000000001</v>
      </c>
      <c r="AB85">
        <v>101.90900000000001</v>
      </c>
      <c r="AC85">
        <v>55.185000000000002</v>
      </c>
      <c r="AD85">
        <v>105.27200000000001</v>
      </c>
      <c r="AE85">
        <v>77.53</v>
      </c>
      <c r="AF85">
        <v>87.031999999999996</v>
      </c>
      <c r="AG85">
        <v>76.885000000000005</v>
      </c>
      <c r="AH85">
        <v>163.13499999999999</v>
      </c>
      <c r="AI85">
        <v>128.5</v>
      </c>
      <c r="AJ85">
        <v>102.114</v>
      </c>
      <c r="AK85">
        <v>71.611999999999995</v>
      </c>
      <c r="AL85">
        <v>86.781000000000006</v>
      </c>
      <c r="AM85">
        <v>61.731999999999999</v>
      </c>
      <c r="AN85">
        <v>101.664</v>
      </c>
      <c r="AO85">
        <v>59.975000000000001</v>
      </c>
      <c r="AP85">
        <v>0</v>
      </c>
      <c r="AQ85">
        <v>31.867999999999999</v>
      </c>
      <c r="AR85">
        <v>75.418999999999997</v>
      </c>
      <c r="AS85">
        <v>121.349</v>
      </c>
      <c r="AT85">
        <v>54.966000000000001</v>
      </c>
      <c r="AU85">
        <v>63.262999999999998</v>
      </c>
      <c r="AV85">
        <v>57.652999999999999</v>
      </c>
      <c r="AW85">
        <v>54.176000000000002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93.75</v>
      </c>
      <c r="E88">
        <f t="shared" si="0"/>
        <v>93.333333333333329</v>
      </c>
      <c r="F88">
        <f t="shared" si="0"/>
        <v>100</v>
      </c>
      <c r="G88">
        <f t="shared" si="0"/>
        <v>100</v>
      </c>
      <c r="H88">
        <f t="shared" si="0"/>
        <v>91.666666666666657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40</v>
      </c>
      <c r="M88">
        <f t="shared" si="0"/>
        <v>100</v>
      </c>
      <c r="N88">
        <f t="shared" si="0"/>
        <v>92.857142857142861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0</v>
      </c>
      <c r="T88">
        <f t="shared" si="0"/>
        <v>80</v>
      </c>
      <c r="U88">
        <f t="shared" si="0"/>
        <v>100</v>
      </c>
      <c r="V88">
        <f t="shared" si="0"/>
        <v>100</v>
      </c>
      <c r="W88">
        <f t="shared" si="0"/>
        <v>93.75</v>
      </c>
      <c r="X88">
        <f t="shared" si="0"/>
        <v>100</v>
      </c>
      <c r="Y88">
        <f t="shared" si="0"/>
        <v>85.714285714285708</v>
      </c>
      <c r="Z88">
        <f t="shared" si="0"/>
        <v>100</v>
      </c>
      <c r="AA88">
        <f t="shared" si="0"/>
        <v>100</v>
      </c>
      <c r="AB88">
        <f t="shared" si="0"/>
        <v>93.75</v>
      </c>
      <c r="AC88">
        <f t="shared" si="0"/>
        <v>100</v>
      </c>
      <c r="AD88">
        <f t="shared" si="0"/>
        <v>93.333333333333329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100</v>
      </c>
      <c r="AJ88">
        <f t="shared" si="0"/>
        <v>100</v>
      </c>
      <c r="AK88">
        <f t="shared" si="0"/>
        <v>93.75</v>
      </c>
      <c r="AL88">
        <f t="shared" si="0"/>
        <v>93.75</v>
      </c>
      <c r="AM88">
        <f t="shared" si="0"/>
        <v>100</v>
      </c>
      <c r="AN88">
        <f t="shared" si="0"/>
        <v>93.333333333333329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0</v>
      </c>
      <c r="L89">
        <f t="shared" si="1"/>
        <v>62.5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0</v>
      </c>
      <c r="T89">
        <f t="shared" si="1"/>
        <v>87.5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100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100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81.25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93.75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100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88.888888888888886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6.25</v>
      </c>
      <c r="L90">
        <f t="shared" si="2"/>
        <v>75</v>
      </c>
      <c r="M90">
        <f t="shared" si="2"/>
        <v>87.5</v>
      </c>
      <c r="N90">
        <f t="shared" si="2"/>
        <v>100</v>
      </c>
      <c r="O90">
        <f t="shared" si="2"/>
        <v>100</v>
      </c>
      <c r="P90">
        <f t="shared" si="2"/>
        <v>93.75</v>
      </c>
      <c r="Q90">
        <f t="shared" si="2"/>
        <v>100</v>
      </c>
      <c r="R90">
        <f t="shared" si="2"/>
        <v>100</v>
      </c>
      <c r="S90">
        <f t="shared" si="2"/>
        <v>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120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100</v>
      </c>
      <c r="AB90">
        <f t="shared" si="2"/>
        <v>100</v>
      </c>
      <c r="AC90">
        <f t="shared" si="2"/>
        <v>100</v>
      </c>
      <c r="AD90">
        <f t="shared" si="2"/>
        <v>100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100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93.75</v>
      </c>
      <c r="AP90">
        <f t="shared" si="2"/>
        <v>0</v>
      </c>
      <c r="AQ90">
        <f t="shared" si="2"/>
        <v>100</v>
      </c>
      <c r="AR90">
        <f t="shared" si="2"/>
        <v>93.75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203</v>
      </c>
      <c r="D91" s="7" t="s">
        <v>203</v>
      </c>
      <c r="E91" s="7" t="s">
        <v>203</v>
      </c>
      <c r="F91" s="7" t="s">
        <v>203</v>
      </c>
      <c r="G91" s="7" t="s">
        <v>203</v>
      </c>
      <c r="H91" s="7" t="s">
        <v>203</v>
      </c>
      <c r="I91" s="7" t="s">
        <v>203</v>
      </c>
      <c r="J91" s="7" t="s">
        <v>1644</v>
      </c>
      <c r="K91" s="7" t="s">
        <v>208</v>
      </c>
      <c r="L91" s="7" t="s">
        <v>208</v>
      </c>
      <c r="M91" s="7" t="s">
        <v>208</v>
      </c>
      <c r="N91" s="7" t="s">
        <v>208</v>
      </c>
      <c r="O91" s="7" t="s">
        <v>208</v>
      </c>
      <c r="P91" s="7" t="s">
        <v>208</v>
      </c>
      <c r="Q91" s="7" t="s">
        <v>208</v>
      </c>
      <c r="R91" s="7" t="s">
        <v>1644</v>
      </c>
      <c r="S91" s="7" t="s">
        <v>213</v>
      </c>
      <c r="T91" s="7" t="s">
        <v>213</v>
      </c>
      <c r="U91" s="7" t="s">
        <v>213</v>
      </c>
      <c r="V91" s="7" t="s">
        <v>213</v>
      </c>
      <c r="W91" s="7" t="s">
        <v>213</v>
      </c>
      <c r="X91" s="7" t="s">
        <v>213</v>
      </c>
      <c r="Y91" s="7" t="s">
        <v>213</v>
      </c>
      <c r="Z91" s="7" t="s">
        <v>1686</v>
      </c>
      <c r="AA91" s="7" t="s">
        <v>218</v>
      </c>
      <c r="AB91" s="7" t="s">
        <v>218</v>
      </c>
      <c r="AC91" s="7" t="s">
        <v>218</v>
      </c>
      <c r="AD91" s="7" t="s">
        <v>218</v>
      </c>
      <c r="AE91" s="7" t="s">
        <v>218</v>
      </c>
      <c r="AF91" s="7" t="s">
        <v>218</v>
      </c>
      <c r="AG91" s="7" t="s">
        <v>218</v>
      </c>
      <c r="AH91" s="7" t="s">
        <v>1686</v>
      </c>
      <c r="AI91" s="7" t="s">
        <v>223</v>
      </c>
      <c r="AJ91" s="7" t="s">
        <v>223</v>
      </c>
      <c r="AK91" s="7" t="s">
        <v>223</v>
      </c>
      <c r="AL91" s="7" t="s">
        <v>223</v>
      </c>
      <c r="AM91" s="7" t="s">
        <v>223</v>
      </c>
      <c r="AN91" s="7" t="s">
        <v>223</v>
      </c>
      <c r="AO91" s="7" t="s">
        <v>223</v>
      </c>
      <c r="AP91" s="7" t="s">
        <v>1794</v>
      </c>
      <c r="AQ91" s="7" t="s">
        <v>228</v>
      </c>
      <c r="AR91" s="7" t="s">
        <v>228</v>
      </c>
      <c r="AS91" s="7" t="s">
        <v>228</v>
      </c>
      <c r="AT91" s="7" t="s">
        <v>228</v>
      </c>
      <c r="AU91" s="7" t="s">
        <v>228</v>
      </c>
      <c r="AV91" s="7" t="s">
        <v>228</v>
      </c>
      <c r="AW91" s="7" t="s">
        <v>228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100</v>
      </c>
      <c r="D93">
        <f t="shared" si="3"/>
        <v>97.916666666666671</v>
      </c>
      <c r="E93">
        <f t="shared" si="3"/>
        <v>97.777777777777771</v>
      </c>
      <c r="F93">
        <f t="shared" si="3"/>
        <v>100</v>
      </c>
      <c r="G93">
        <f t="shared" si="3"/>
        <v>96.296296296296305</v>
      </c>
      <c r="H93">
        <f t="shared" si="3"/>
        <v>97.222222222222214</v>
      </c>
      <c r="I93">
        <f t="shared" si="3"/>
        <v>100</v>
      </c>
      <c r="J93">
        <f t="shared" si="3"/>
        <v>100</v>
      </c>
      <c r="K93">
        <f t="shared" si="3"/>
        <v>2.0833333333333335</v>
      </c>
      <c r="L93">
        <f t="shared" si="3"/>
        <v>59.166666666666664</v>
      </c>
      <c r="M93">
        <f t="shared" si="3"/>
        <v>95.833333333333329</v>
      </c>
      <c r="N93">
        <f t="shared" si="3"/>
        <v>97.619047619047635</v>
      </c>
      <c r="O93">
        <f t="shared" si="3"/>
        <v>100</v>
      </c>
      <c r="P93">
        <f t="shared" si="3"/>
        <v>97.916666666666671</v>
      </c>
      <c r="Q93">
        <f t="shared" si="3"/>
        <v>100</v>
      </c>
      <c r="R93">
        <f t="shared" si="3"/>
        <v>100</v>
      </c>
      <c r="S93">
        <f t="shared" si="3"/>
        <v>0</v>
      </c>
      <c r="T93">
        <f t="shared" si="3"/>
        <v>89.166666666666671</v>
      </c>
      <c r="U93">
        <f t="shared" si="3"/>
        <v>100</v>
      </c>
      <c r="V93">
        <f t="shared" si="3"/>
        <v>100</v>
      </c>
      <c r="W93">
        <f t="shared" si="3"/>
        <v>104.58333333333333</v>
      </c>
      <c r="X93">
        <f t="shared" si="3"/>
        <v>100</v>
      </c>
      <c r="Y93">
        <f t="shared" si="3"/>
        <v>95.238095238095241</v>
      </c>
      <c r="Z93">
        <f t="shared" si="3"/>
        <v>100</v>
      </c>
      <c r="AA93">
        <f t="shared" si="3"/>
        <v>100</v>
      </c>
      <c r="AB93">
        <f t="shared" si="3"/>
        <v>97.916666666666671</v>
      </c>
      <c r="AC93">
        <f t="shared" si="3"/>
        <v>100</v>
      </c>
      <c r="AD93">
        <f t="shared" si="3"/>
        <v>97.777777777777771</v>
      </c>
      <c r="AE93">
        <f t="shared" si="3"/>
        <v>100</v>
      </c>
      <c r="AF93">
        <f t="shared" si="3"/>
        <v>100</v>
      </c>
      <c r="AG93">
        <f t="shared" si="3"/>
        <v>100</v>
      </c>
      <c r="AH93">
        <f t="shared" si="3"/>
        <v>100</v>
      </c>
      <c r="AI93">
        <f t="shared" si="3"/>
        <v>100</v>
      </c>
      <c r="AJ93">
        <f t="shared" si="3"/>
        <v>100</v>
      </c>
      <c r="AK93">
        <f t="shared" si="3"/>
        <v>97.916666666666671</v>
      </c>
      <c r="AL93">
        <f t="shared" si="3"/>
        <v>97.916666666666671</v>
      </c>
      <c r="AM93">
        <f t="shared" si="3"/>
        <v>100</v>
      </c>
      <c r="AN93">
        <f t="shared" si="3"/>
        <v>97.777777777777771</v>
      </c>
      <c r="AO93">
        <f t="shared" si="3"/>
        <v>97.916666666666671</v>
      </c>
      <c r="AP93">
        <f t="shared" si="3"/>
        <v>0</v>
      </c>
      <c r="AQ93">
        <f t="shared" si="3"/>
        <v>93.75</v>
      </c>
      <c r="AR93">
        <f t="shared" si="3"/>
        <v>97.916666666666671</v>
      </c>
      <c r="AS93">
        <f t="shared" si="3"/>
        <v>100</v>
      </c>
      <c r="AT93">
        <f t="shared" si="3"/>
        <v>100</v>
      </c>
      <c r="AU93">
        <f t="shared" si="3"/>
        <v>100</v>
      </c>
      <c r="AV93">
        <f t="shared" si="3"/>
        <v>100</v>
      </c>
      <c r="AW93">
        <f t="shared" si="3"/>
        <v>97.916666666666671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0</v>
      </c>
      <c r="D94">
        <f t="shared" si="4"/>
        <v>3.6084391824351609</v>
      </c>
      <c r="E94">
        <f t="shared" si="4"/>
        <v>3.8490017945975077</v>
      </c>
      <c r="F94">
        <f t="shared" si="4"/>
        <v>0</v>
      </c>
      <c r="G94">
        <f t="shared" si="4"/>
        <v>6.4150029909958439</v>
      </c>
      <c r="H94">
        <f t="shared" si="4"/>
        <v>4.8112522432468872</v>
      </c>
      <c r="I94">
        <f t="shared" si="4"/>
        <v>0</v>
      </c>
      <c r="J94">
        <f t="shared" si="4"/>
        <v>0</v>
      </c>
      <c r="K94">
        <f t="shared" si="4"/>
        <v>3.6084391824351609</v>
      </c>
      <c r="L94">
        <f t="shared" si="4"/>
        <v>17.736497211493962</v>
      </c>
      <c r="M94">
        <f t="shared" si="4"/>
        <v>7.2168783648703219</v>
      </c>
      <c r="N94">
        <f t="shared" si="4"/>
        <v>4.12393049421161</v>
      </c>
      <c r="O94">
        <f t="shared" si="4"/>
        <v>0</v>
      </c>
      <c r="P94">
        <f t="shared" si="4"/>
        <v>3.6084391824351609</v>
      </c>
      <c r="Q94">
        <f t="shared" si="4"/>
        <v>0</v>
      </c>
      <c r="R94">
        <f t="shared" si="4"/>
        <v>0</v>
      </c>
      <c r="S94">
        <f t="shared" si="4"/>
        <v>0</v>
      </c>
      <c r="T94">
        <f t="shared" si="4"/>
        <v>10.103629710818451</v>
      </c>
      <c r="U94">
        <f t="shared" si="4"/>
        <v>0</v>
      </c>
      <c r="V94">
        <f t="shared" si="4"/>
        <v>0</v>
      </c>
      <c r="W94">
        <f t="shared" si="4"/>
        <v>13.712068893253567</v>
      </c>
      <c r="X94">
        <f t="shared" si="4"/>
        <v>0</v>
      </c>
      <c r="Y94">
        <f t="shared" si="4"/>
        <v>8.2478609884232288</v>
      </c>
      <c r="Z94">
        <f t="shared" si="4"/>
        <v>0</v>
      </c>
      <c r="AA94">
        <f t="shared" si="4"/>
        <v>0</v>
      </c>
      <c r="AB94">
        <f t="shared" si="4"/>
        <v>3.6084391824351609</v>
      </c>
      <c r="AC94">
        <f t="shared" si="4"/>
        <v>0</v>
      </c>
      <c r="AD94">
        <f t="shared" si="4"/>
        <v>3.8490017945975077</v>
      </c>
      <c r="AE94">
        <f t="shared" si="4"/>
        <v>0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si="4"/>
        <v>0</v>
      </c>
      <c r="AJ94">
        <f t="shared" si="4"/>
        <v>0</v>
      </c>
      <c r="AK94">
        <f t="shared" si="4"/>
        <v>3.6084391824351609</v>
      </c>
      <c r="AL94">
        <f t="shared" si="4"/>
        <v>3.6084391824351609</v>
      </c>
      <c r="AM94">
        <f t="shared" si="4"/>
        <v>0</v>
      </c>
      <c r="AN94">
        <f t="shared" si="4"/>
        <v>3.8490017945975077</v>
      </c>
      <c r="AO94">
        <f t="shared" si="4"/>
        <v>3.6084391824351609</v>
      </c>
      <c r="AP94">
        <f t="shared" si="4"/>
        <v>0</v>
      </c>
      <c r="AQ94">
        <f t="shared" si="4"/>
        <v>10.825317547305483</v>
      </c>
      <c r="AR94">
        <f t="shared" si="4"/>
        <v>3.6084391824351609</v>
      </c>
      <c r="AS94">
        <f t="shared" si="4"/>
        <v>0</v>
      </c>
      <c r="AT94">
        <f t="shared" si="4"/>
        <v>0</v>
      </c>
      <c r="AU94">
        <f t="shared" si="4"/>
        <v>0</v>
      </c>
      <c r="AV94">
        <f t="shared" si="4"/>
        <v>0</v>
      </c>
      <c r="AW94">
        <f t="shared" si="4"/>
        <v>3.6084391824351609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0</v>
      </c>
      <c r="D95">
        <f t="shared" si="5"/>
        <v>2.0833333333333335</v>
      </c>
      <c r="E95">
        <f t="shared" si="5"/>
        <v>2.2222222222222237</v>
      </c>
      <c r="F95">
        <f t="shared" si="5"/>
        <v>0</v>
      </c>
      <c r="G95">
        <f t="shared" si="5"/>
        <v>3.7037037037037051</v>
      </c>
      <c r="H95">
        <f t="shared" si="5"/>
        <v>2.7777777777777812</v>
      </c>
      <c r="I95">
        <f t="shared" si="5"/>
        <v>0</v>
      </c>
      <c r="J95">
        <f t="shared" si="5"/>
        <v>0</v>
      </c>
      <c r="K95">
        <f t="shared" si="5"/>
        <v>2.0833333333333335</v>
      </c>
      <c r="L95">
        <f t="shared" si="5"/>
        <v>10.240171439537086</v>
      </c>
      <c r="M95">
        <f t="shared" si="5"/>
        <v>4.166666666666667</v>
      </c>
      <c r="N95">
        <f t="shared" si="5"/>
        <v>2.3809523809523796</v>
      </c>
      <c r="O95">
        <f t="shared" si="5"/>
        <v>0</v>
      </c>
      <c r="P95">
        <f t="shared" si="5"/>
        <v>2.0833333333333335</v>
      </c>
      <c r="Q95">
        <f t="shared" si="5"/>
        <v>0</v>
      </c>
      <c r="R95">
        <f t="shared" si="5"/>
        <v>0</v>
      </c>
      <c r="S95">
        <f t="shared" si="5"/>
        <v>0</v>
      </c>
      <c r="T95">
        <f t="shared" si="5"/>
        <v>5.8333333333333339</v>
      </c>
      <c r="U95">
        <f t="shared" si="5"/>
        <v>0</v>
      </c>
      <c r="V95">
        <f t="shared" si="5"/>
        <v>0</v>
      </c>
      <c r="W95">
        <f t="shared" si="5"/>
        <v>7.9166666666666412</v>
      </c>
      <c r="X95">
        <f t="shared" si="5"/>
        <v>0</v>
      </c>
      <c r="Y95">
        <f t="shared" si="5"/>
        <v>4.7619047619047645</v>
      </c>
      <c r="Z95">
        <f t="shared" si="5"/>
        <v>0</v>
      </c>
      <c r="AA95">
        <f t="shared" si="5"/>
        <v>0</v>
      </c>
      <c r="AB95">
        <f t="shared" si="5"/>
        <v>2.0833333333333335</v>
      </c>
      <c r="AC95">
        <f t="shared" si="5"/>
        <v>0</v>
      </c>
      <c r="AD95">
        <f t="shared" si="5"/>
        <v>2.2222222222222237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0</v>
      </c>
      <c r="AJ95">
        <f t="shared" si="5"/>
        <v>0</v>
      </c>
      <c r="AK95">
        <f t="shared" si="5"/>
        <v>2.0833333333333335</v>
      </c>
      <c r="AL95">
        <f t="shared" si="5"/>
        <v>2.0833333333333335</v>
      </c>
      <c r="AM95">
        <f t="shared" si="5"/>
        <v>0</v>
      </c>
      <c r="AN95">
        <f t="shared" si="5"/>
        <v>2.2222222222222237</v>
      </c>
      <c r="AO95">
        <f t="shared" si="5"/>
        <v>2.0833333333333335</v>
      </c>
      <c r="AP95">
        <f t="shared" si="5"/>
        <v>0</v>
      </c>
      <c r="AQ95">
        <f t="shared" si="5"/>
        <v>6.25</v>
      </c>
      <c r="AR95">
        <f t="shared" si="5"/>
        <v>2.0833333333333335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0</v>
      </c>
      <c r="AW95">
        <f t="shared" si="5"/>
        <v>2.0833333333333335</v>
      </c>
    </row>
    <row r="98" spans="1:49" s="7" customFormat="1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81.083192292670219</v>
      </c>
      <c r="C99">
        <f t="shared" ref="C99:AW99" si="6">C49/C41*100</f>
        <v>160.96318211702825</v>
      </c>
      <c r="D99">
        <f t="shared" si="6"/>
        <v>149.452804377565</v>
      </c>
      <c r="E99">
        <f t="shared" si="6"/>
        <v>89.714080581130162</v>
      </c>
      <c r="F99">
        <f t="shared" si="6"/>
        <v>135.77806237486249</v>
      </c>
      <c r="G99">
        <f t="shared" si="6"/>
        <v>115.64062640356919</v>
      </c>
      <c r="H99">
        <f t="shared" si="6"/>
        <v>149.47860397388322</v>
      </c>
      <c r="I99">
        <f t="shared" si="6"/>
        <v>80.124460038728245</v>
      </c>
      <c r="J99">
        <f t="shared" si="6"/>
        <v>49.995041426626642</v>
      </c>
      <c r="K99">
        <f t="shared" si="6"/>
        <v>0</v>
      </c>
      <c r="L99">
        <f t="shared" si="6"/>
        <v>24.947583987517678</v>
      </c>
      <c r="M99">
        <f t="shared" si="6"/>
        <v>42.941191716559111</v>
      </c>
      <c r="N99">
        <f t="shared" si="6"/>
        <v>70.560118486602946</v>
      </c>
      <c r="O99">
        <f t="shared" si="6"/>
        <v>64.689120196303477</v>
      </c>
      <c r="P99">
        <f t="shared" si="6"/>
        <v>81.944326482079163</v>
      </c>
      <c r="Q99">
        <f t="shared" si="6"/>
        <v>66.932160501265216</v>
      </c>
      <c r="R99">
        <f t="shared" si="6"/>
        <v>49.118805478807829</v>
      </c>
      <c r="S99">
        <f t="shared" si="6"/>
        <v>0</v>
      </c>
      <c r="T99">
        <f t="shared" si="6"/>
        <v>22.059263304338785</v>
      </c>
      <c r="U99">
        <f t="shared" si="6"/>
        <v>49.075489065837331</v>
      </c>
      <c r="V99">
        <f t="shared" si="6"/>
        <v>53.587912412205633</v>
      </c>
      <c r="W99">
        <f t="shared" si="6"/>
        <v>59.613209540499902</v>
      </c>
      <c r="X99">
        <f t="shared" si="6"/>
        <v>66.056561904911788</v>
      </c>
      <c r="Y99">
        <f t="shared" si="6"/>
        <v>86.623391348715913</v>
      </c>
      <c r="Z99">
        <f t="shared" si="6"/>
        <v>131.63899881790616</v>
      </c>
      <c r="AA99">
        <f t="shared" si="6"/>
        <v>71.35400052199634</v>
      </c>
      <c r="AB99">
        <f t="shared" si="6"/>
        <v>57.002945440949837</v>
      </c>
      <c r="AC99">
        <f t="shared" si="6"/>
        <v>60.695844470924179</v>
      </c>
      <c r="AD99">
        <f t="shared" si="6"/>
        <v>63.660987673706515</v>
      </c>
      <c r="AE99">
        <f t="shared" si="6"/>
        <v>58.438331630658233</v>
      </c>
      <c r="AF99">
        <f t="shared" si="6"/>
        <v>65.512531724271497</v>
      </c>
      <c r="AG99">
        <f t="shared" si="6"/>
        <v>45.331905781584581</v>
      </c>
      <c r="AH99">
        <f t="shared" si="6"/>
        <v>174.72588616502472</v>
      </c>
      <c r="AI99">
        <f t="shared" si="6"/>
        <v>62.010078158816761</v>
      </c>
      <c r="AJ99">
        <f t="shared" si="6"/>
        <v>84.676670369493564</v>
      </c>
      <c r="AK99">
        <f t="shared" si="6"/>
        <v>80.131677953348387</v>
      </c>
      <c r="AL99">
        <f t="shared" si="6"/>
        <v>73.455158052364354</v>
      </c>
      <c r="AM99">
        <f t="shared" si="6"/>
        <v>55.873026934736401</v>
      </c>
      <c r="AN99">
        <f t="shared" si="6"/>
        <v>58.138152419450719</v>
      </c>
      <c r="AO99">
        <f t="shared" si="6"/>
        <v>81.992566994849042</v>
      </c>
      <c r="AP99">
        <f t="shared" si="6"/>
        <v>0</v>
      </c>
      <c r="AQ99">
        <f t="shared" si="6"/>
        <v>19.751737604314375</v>
      </c>
      <c r="AR99">
        <f t="shared" si="6"/>
        <v>68.974751760543967</v>
      </c>
      <c r="AS99">
        <f t="shared" si="6"/>
        <v>89.780184479831121</v>
      </c>
      <c r="AT99">
        <f t="shared" si="6"/>
        <v>116.91529176110906</v>
      </c>
      <c r="AU99">
        <f t="shared" si="6"/>
        <v>83.281383761002687</v>
      </c>
      <c r="AV99">
        <f t="shared" si="6"/>
        <v>101.69924543996198</v>
      </c>
      <c r="AW99">
        <f t="shared" si="6"/>
        <v>89.067487066035227</v>
      </c>
    </row>
    <row r="100" spans="1:49" x14ac:dyDescent="0.25">
      <c r="A100" t="s">
        <v>1771</v>
      </c>
      <c r="B100">
        <f>B67/B59*100</f>
        <v>80.761241989028733</v>
      </c>
      <c r="C100">
        <f t="shared" ref="C100:AW100" si="7">C67/C59*100</f>
        <v>102.60487002025658</v>
      </c>
      <c r="D100">
        <f t="shared" si="7"/>
        <v>125.42146005126975</v>
      </c>
      <c r="E100">
        <f t="shared" si="7"/>
        <v>131.84710977217097</v>
      </c>
      <c r="F100">
        <f t="shared" si="7"/>
        <v>126.03454937846932</v>
      </c>
      <c r="G100">
        <f t="shared" si="7"/>
        <v>130.00941344499626</v>
      </c>
      <c r="H100">
        <f t="shared" si="7"/>
        <v>102.64592289592041</v>
      </c>
      <c r="I100">
        <f t="shared" si="7"/>
        <v>91.967973418860609</v>
      </c>
      <c r="J100">
        <f t="shared" si="7"/>
        <v>69.671144587668891</v>
      </c>
      <c r="K100">
        <f t="shared" si="7"/>
        <v>0</v>
      </c>
      <c r="L100">
        <f t="shared" si="7"/>
        <v>21.635614152748921</v>
      </c>
      <c r="M100">
        <f t="shared" si="7"/>
        <v>50.016173378618802</v>
      </c>
      <c r="N100">
        <f t="shared" si="7"/>
        <v>67.965698679322756</v>
      </c>
      <c r="O100">
        <f t="shared" si="7"/>
        <v>75.318718317318599</v>
      </c>
      <c r="P100">
        <f t="shared" si="7"/>
        <v>65.420486817020404</v>
      </c>
      <c r="Q100">
        <f t="shared" si="7"/>
        <v>64.035188876624758</v>
      </c>
      <c r="R100">
        <f t="shared" si="7"/>
        <v>68.93473249065903</v>
      </c>
      <c r="S100">
        <f t="shared" si="7"/>
        <v>0</v>
      </c>
      <c r="T100">
        <f t="shared" si="7"/>
        <v>21.57730496453901</v>
      </c>
      <c r="U100">
        <f t="shared" si="7"/>
        <v>60.813192930370654</v>
      </c>
      <c r="V100">
        <f t="shared" si="7"/>
        <v>63.440541182055533</v>
      </c>
      <c r="W100">
        <f t="shared" si="7"/>
        <v>74.500481163346052</v>
      </c>
      <c r="X100">
        <f t="shared" si="7"/>
        <v>81.924812986077271</v>
      </c>
      <c r="Y100">
        <f t="shared" si="7"/>
        <v>63.202360784742325</v>
      </c>
      <c r="Z100">
        <f t="shared" si="7"/>
        <v>148.15885686749007</v>
      </c>
      <c r="AA100">
        <f t="shared" si="7"/>
        <v>77.421855267856358</v>
      </c>
      <c r="AB100">
        <f t="shared" si="7"/>
        <v>61.166082164328664</v>
      </c>
      <c r="AC100">
        <f t="shared" si="7"/>
        <v>61.97016448971069</v>
      </c>
      <c r="AD100">
        <f t="shared" si="7"/>
        <v>88.68527682752665</v>
      </c>
      <c r="AE100">
        <f t="shared" si="7"/>
        <v>60.351734145394346</v>
      </c>
      <c r="AF100">
        <f t="shared" si="7"/>
        <v>71.28909839876313</v>
      </c>
      <c r="AG100">
        <f t="shared" si="7"/>
        <v>72.695000135841269</v>
      </c>
      <c r="AH100">
        <f t="shared" si="7"/>
        <v>145.59470202671613</v>
      </c>
      <c r="AI100">
        <f t="shared" si="7"/>
        <v>54.331755036405049</v>
      </c>
      <c r="AJ100">
        <f t="shared" si="7"/>
        <v>64.859180885892073</v>
      </c>
      <c r="AK100">
        <f t="shared" si="7"/>
        <v>79.329844826806209</v>
      </c>
      <c r="AL100">
        <f t="shared" si="7"/>
        <v>102.60837619397503</v>
      </c>
      <c r="AM100">
        <f t="shared" si="7"/>
        <v>84.63862324728629</v>
      </c>
      <c r="AN100">
        <f t="shared" si="7"/>
        <v>92.588834939729935</v>
      </c>
      <c r="AO100">
        <f t="shared" si="7"/>
        <v>76.447345353525819</v>
      </c>
      <c r="AP100">
        <f t="shared" si="7"/>
        <v>0</v>
      </c>
      <c r="AQ100">
        <f t="shared" si="7"/>
        <v>22.01214463152084</v>
      </c>
      <c r="AR100">
        <f t="shared" si="7"/>
        <v>58.726533819539085</v>
      </c>
      <c r="AS100">
        <f t="shared" si="7"/>
        <v>95.077249800902578</v>
      </c>
      <c r="AT100">
        <f t="shared" si="7"/>
        <v>112.09043402750855</v>
      </c>
      <c r="AU100">
        <f t="shared" si="7"/>
        <v>82.794875302056255</v>
      </c>
      <c r="AV100">
        <f t="shared" si="7"/>
        <v>81.254234184747787</v>
      </c>
      <c r="AW100">
        <f t="shared" si="7"/>
        <v>90.794774752777457</v>
      </c>
    </row>
    <row r="101" spans="1:49" x14ac:dyDescent="0.25">
      <c r="A101" t="s">
        <v>1772</v>
      </c>
      <c r="B101">
        <f>AVERAGE(B85/B77*100)</f>
        <v>76.781708046664676</v>
      </c>
      <c r="C101">
        <f t="shared" ref="C101:AW101" si="8">AVERAGE(C85/C77*100)</f>
        <v>127.85603318839446</v>
      </c>
      <c r="D101">
        <f t="shared" si="8"/>
        <v>107.31314395651519</v>
      </c>
      <c r="E101">
        <f t="shared" si="8"/>
        <v>120.30797696141336</v>
      </c>
      <c r="F101">
        <f t="shared" si="8"/>
        <v>95.336891104006014</v>
      </c>
      <c r="G101">
        <f t="shared" si="8"/>
        <v>84.177760544569395</v>
      </c>
      <c r="H101">
        <f t="shared" si="8"/>
        <v>97.132360193312948</v>
      </c>
      <c r="I101">
        <f t="shared" si="8"/>
        <v>103.48808736746737</v>
      </c>
      <c r="J101">
        <f t="shared" si="8"/>
        <v>62.187992947944707</v>
      </c>
      <c r="K101">
        <f t="shared" si="8"/>
        <v>43.524191289735334</v>
      </c>
      <c r="L101">
        <f t="shared" si="8"/>
        <v>24.751590712818018</v>
      </c>
      <c r="M101">
        <f t="shared" si="8"/>
        <v>49.884517742274134</v>
      </c>
      <c r="N101">
        <f t="shared" si="8"/>
        <v>45.008461892137781</v>
      </c>
      <c r="O101">
        <f t="shared" si="8"/>
        <v>83.63599298732008</v>
      </c>
      <c r="P101">
        <f t="shared" si="8"/>
        <v>66.252841006430103</v>
      </c>
      <c r="Q101">
        <f t="shared" si="8"/>
        <v>70.235313522280549</v>
      </c>
      <c r="R101">
        <f t="shared" si="8"/>
        <v>69.143763526935274</v>
      </c>
      <c r="S101">
        <f t="shared" si="8"/>
        <v>0</v>
      </c>
      <c r="T101">
        <f t="shared" si="8"/>
        <v>26.964576461358057</v>
      </c>
      <c r="U101">
        <f t="shared" si="8"/>
        <v>74.32344443087942</v>
      </c>
      <c r="V101">
        <f t="shared" si="8"/>
        <v>47.15170347683226</v>
      </c>
      <c r="W101">
        <f t="shared" si="8"/>
        <v>28.191175306928645</v>
      </c>
      <c r="X101">
        <f t="shared" si="8"/>
        <v>81.118516372066068</v>
      </c>
      <c r="Y101">
        <f t="shared" si="8"/>
        <v>81.543307699038479</v>
      </c>
      <c r="Z101">
        <f t="shared" si="8"/>
        <v>267.15921756757638</v>
      </c>
      <c r="AA101">
        <f t="shared" si="8"/>
        <v>70.717810491395397</v>
      </c>
      <c r="AB101">
        <f t="shared" si="8"/>
        <v>67.506392337144462</v>
      </c>
      <c r="AC101">
        <f t="shared" si="8"/>
        <v>82.09121742234916</v>
      </c>
      <c r="AD101">
        <f t="shared" si="8"/>
        <v>89.592429000604255</v>
      </c>
      <c r="AE101">
        <f t="shared" si="8"/>
        <v>75.264537423551118</v>
      </c>
      <c r="AF101">
        <f t="shared" si="8"/>
        <v>75.02241224743122</v>
      </c>
      <c r="AG101">
        <f t="shared" si="8"/>
        <v>56.960290413394588</v>
      </c>
      <c r="AH101">
        <f t="shared" si="8"/>
        <v>172.63511010931563</v>
      </c>
      <c r="AI101">
        <f t="shared" si="8"/>
        <v>90.48594827161277</v>
      </c>
      <c r="AJ101">
        <f t="shared" si="8"/>
        <v>66.685387388328735</v>
      </c>
      <c r="AK101">
        <f t="shared" si="8"/>
        <v>65.510364637649346</v>
      </c>
      <c r="AL101">
        <f t="shared" si="8"/>
        <v>62.708471832817878</v>
      </c>
      <c r="AM101">
        <f t="shared" si="8"/>
        <v>74.346344224585408</v>
      </c>
      <c r="AN101">
        <f t="shared" si="8"/>
        <v>78.55111880331313</v>
      </c>
      <c r="AO101">
        <f t="shared" si="8"/>
        <v>71.946113890188457</v>
      </c>
      <c r="AP101">
        <f t="shared" si="8"/>
        <v>0</v>
      </c>
      <c r="AQ101">
        <f t="shared" si="8"/>
        <v>44.360305683542364</v>
      </c>
      <c r="AR101">
        <f t="shared" si="8"/>
        <v>64.102912802903447</v>
      </c>
      <c r="AS101">
        <f t="shared" si="8"/>
        <v>109.73865075058782</v>
      </c>
      <c r="AT101">
        <f t="shared" si="8"/>
        <v>75.53076003462823</v>
      </c>
      <c r="AU101">
        <f t="shared" si="8"/>
        <v>78.853033192486507</v>
      </c>
      <c r="AV101">
        <f t="shared" si="8"/>
        <v>88.407219419440921</v>
      </c>
      <c r="AW101">
        <f t="shared" si="8"/>
        <v>83.894945490584746</v>
      </c>
    </row>
    <row r="102" spans="1:49" s="7" customFormat="1" x14ac:dyDescent="0.25">
      <c r="A102" s="7" t="s">
        <v>1773</v>
      </c>
      <c r="B102" s="7" t="s">
        <v>1644</v>
      </c>
      <c r="C102" s="7" t="s">
        <v>203</v>
      </c>
      <c r="D102" s="7" t="s">
        <v>203</v>
      </c>
      <c r="E102" s="7" t="s">
        <v>203</v>
      </c>
      <c r="F102" s="7" t="s">
        <v>203</v>
      </c>
      <c r="G102" s="7" t="s">
        <v>203</v>
      </c>
      <c r="H102" s="7" t="s">
        <v>203</v>
      </c>
      <c r="I102" s="7" t="s">
        <v>203</v>
      </c>
      <c r="J102" s="7" t="s">
        <v>1644</v>
      </c>
      <c r="K102" s="7" t="s">
        <v>208</v>
      </c>
      <c r="L102" s="7" t="s">
        <v>208</v>
      </c>
      <c r="M102" s="7" t="s">
        <v>208</v>
      </c>
      <c r="N102" s="7" t="s">
        <v>208</v>
      </c>
      <c r="O102" s="7" t="s">
        <v>208</v>
      </c>
      <c r="P102" s="7" t="s">
        <v>208</v>
      </c>
      <c r="Q102" s="7" t="s">
        <v>208</v>
      </c>
      <c r="R102" s="7" t="s">
        <v>1644</v>
      </c>
      <c r="S102" s="7" t="s">
        <v>213</v>
      </c>
      <c r="T102" s="7" t="s">
        <v>213</v>
      </c>
      <c r="U102" s="7" t="s">
        <v>213</v>
      </c>
      <c r="V102" s="7" t="s">
        <v>213</v>
      </c>
      <c r="W102" s="7" t="s">
        <v>213</v>
      </c>
      <c r="X102" s="7" t="s">
        <v>213</v>
      </c>
      <c r="Y102" s="7" t="s">
        <v>213</v>
      </c>
      <c r="Z102" s="7" t="s">
        <v>1686</v>
      </c>
      <c r="AA102" s="7" t="s">
        <v>218</v>
      </c>
      <c r="AB102" s="7" t="s">
        <v>218</v>
      </c>
      <c r="AC102" s="7" t="s">
        <v>218</v>
      </c>
      <c r="AD102" s="7" t="s">
        <v>218</v>
      </c>
      <c r="AE102" s="7" t="s">
        <v>218</v>
      </c>
      <c r="AF102" s="7" t="s">
        <v>218</v>
      </c>
      <c r="AG102" s="7" t="s">
        <v>218</v>
      </c>
      <c r="AH102" s="7" t="s">
        <v>1686</v>
      </c>
      <c r="AI102" s="7" t="s">
        <v>223</v>
      </c>
      <c r="AJ102" s="7" t="s">
        <v>223</v>
      </c>
      <c r="AK102" s="7" t="s">
        <v>223</v>
      </c>
      <c r="AL102" s="7" t="s">
        <v>223</v>
      </c>
      <c r="AM102" s="7" t="s">
        <v>223</v>
      </c>
      <c r="AN102" s="7" t="s">
        <v>223</v>
      </c>
      <c r="AO102" s="7" t="s">
        <v>223</v>
      </c>
      <c r="AP102" s="7" t="s">
        <v>1794</v>
      </c>
      <c r="AQ102" s="7" t="s">
        <v>228</v>
      </c>
      <c r="AR102" s="7" t="s">
        <v>228</v>
      </c>
      <c r="AS102" s="7" t="s">
        <v>228</v>
      </c>
      <c r="AT102" s="7" t="s">
        <v>228</v>
      </c>
      <c r="AU102" s="7" t="s">
        <v>228</v>
      </c>
      <c r="AV102" s="7" t="s">
        <v>228</v>
      </c>
      <c r="AW102" s="7" t="s">
        <v>228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79.542047442787876</v>
      </c>
      <c r="C104">
        <f t="shared" ref="C104:AW104" si="9">AVERAGE(C99:C101)</f>
        <v>130.47469510855976</v>
      </c>
      <c r="D104">
        <f t="shared" si="9"/>
        <v>127.39580279511665</v>
      </c>
      <c r="E104">
        <f t="shared" si="9"/>
        <v>113.95638910490483</v>
      </c>
      <c r="F104">
        <f t="shared" si="9"/>
        <v>119.04983428577926</v>
      </c>
      <c r="G104">
        <f t="shared" si="9"/>
        <v>109.94260013104493</v>
      </c>
      <c r="H104">
        <f t="shared" si="9"/>
        <v>116.41896235437218</v>
      </c>
      <c r="I104">
        <f t="shared" si="9"/>
        <v>91.860173608352071</v>
      </c>
      <c r="J104">
        <f t="shared" si="9"/>
        <v>60.618059654080078</v>
      </c>
      <c r="K104">
        <f t="shared" si="9"/>
        <v>14.508063763245111</v>
      </c>
      <c r="L104">
        <f t="shared" si="9"/>
        <v>23.778262951028207</v>
      </c>
      <c r="M104">
        <f t="shared" si="9"/>
        <v>47.613960945817354</v>
      </c>
      <c r="N104">
        <f t="shared" si="9"/>
        <v>61.178093019354492</v>
      </c>
      <c r="O104">
        <f t="shared" si="9"/>
        <v>74.547943833647381</v>
      </c>
      <c r="P104">
        <f t="shared" si="9"/>
        <v>71.205884768509904</v>
      </c>
      <c r="Q104">
        <f t="shared" si="9"/>
        <v>67.067554300056841</v>
      </c>
      <c r="R104">
        <f t="shared" si="9"/>
        <v>62.399100498800713</v>
      </c>
      <c r="S104">
        <f t="shared" si="9"/>
        <v>0</v>
      </c>
      <c r="T104">
        <f t="shared" si="9"/>
        <v>23.533714910078618</v>
      </c>
      <c r="U104">
        <f t="shared" si="9"/>
        <v>61.404042142362471</v>
      </c>
      <c r="V104">
        <f t="shared" si="9"/>
        <v>54.726719023697804</v>
      </c>
      <c r="W104">
        <f t="shared" si="9"/>
        <v>54.10162200359153</v>
      </c>
      <c r="X104">
        <f t="shared" si="9"/>
        <v>76.366630421018371</v>
      </c>
      <c r="Y104">
        <f t="shared" si="9"/>
        <v>77.123019944165577</v>
      </c>
      <c r="Z104">
        <f t="shared" si="9"/>
        <v>182.31902441765752</v>
      </c>
      <c r="AA104">
        <f t="shared" si="9"/>
        <v>73.164555427082703</v>
      </c>
      <c r="AB104">
        <f t="shared" si="9"/>
        <v>61.891806647474318</v>
      </c>
      <c r="AC104">
        <f t="shared" si="9"/>
        <v>68.252408794328005</v>
      </c>
      <c r="AD104">
        <f t="shared" si="9"/>
        <v>80.64623116727914</v>
      </c>
      <c r="AE104">
        <f t="shared" si="9"/>
        <v>64.684867733201244</v>
      </c>
      <c r="AF104">
        <f t="shared" si="9"/>
        <v>70.608014123488616</v>
      </c>
      <c r="AG104">
        <f t="shared" si="9"/>
        <v>58.329065443606815</v>
      </c>
      <c r="AH104">
        <f t="shared" si="9"/>
        <v>164.31856610035217</v>
      </c>
      <c r="AI104">
        <f t="shared" si="9"/>
        <v>68.942593822278198</v>
      </c>
      <c r="AJ104">
        <f t="shared" si="9"/>
        <v>72.073746214571457</v>
      </c>
      <c r="AK104">
        <f t="shared" si="9"/>
        <v>74.99062913926798</v>
      </c>
      <c r="AL104">
        <f t="shared" si="9"/>
        <v>79.590668693052422</v>
      </c>
      <c r="AM104">
        <f t="shared" si="9"/>
        <v>71.619331468869362</v>
      </c>
      <c r="AN104">
        <f t="shared" si="9"/>
        <v>76.426035387497933</v>
      </c>
      <c r="AO104">
        <f t="shared" si="9"/>
        <v>76.795342079521106</v>
      </c>
      <c r="AP104">
        <f t="shared" si="9"/>
        <v>0</v>
      </c>
      <c r="AQ104">
        <f t="shared" si="9"/>
        <v>28.708062639792526</v>
      </c>
      <c r="AR104">
        <f t="shared" si="9"/>
        <v>63.934732794328831</v>
      </c>
      <c r="AS104">
        <f t="shared" si="9"/>
        <v>98.198695010440517</v>
      </c>
      <c r="AT104">
        <f t="shared" si="9"/>
        <v>101.51216194108194</v>
      </c>
      <c r="AU104">
        <f t="shared" si="9"/>
        <v>81.643097418515154</v>
      </c>
      <c r="AV104">
        <f t="shared" si="9"/>
        <v>90.453566348050231</v>
      </c>
      <c r="AW104">
        <f t="shared" si="9"/>
        <v>87.919069103132472</v>
      </c>
    </row>
    <row r="105" spans="1:49" x14ac:dyDescent="0.25">
      <c r="A105" t="s">
        <v>1774</v>
      </c>
      <c r="B105">
        <f>STDEV(B99:B101)</f>
        <v>2.3959378509982385</v>
      </c>
      <c r="C105">
        <f t="shared" ref="C105:AW105" si="10">STDEV(C99:C101)</f>
        <v>29.267152071651026</v>
      </c>
      <c r="D105">
        <f t="shared" si="10"/>
        <v>21.139093335641995</v>
      </c>
      <c r="E105">
        <f t="shared" si="10"/>
        <v>21.772805019736875</v>
      </c>
      <c r="F105">
        <f t="shared" si="10"/>
        <v>21.105965202620588</v>
      </c>
      <c r="G105">
        <f t="shared" si="10"/>
        <v>23.441111949907288</v>
      </c>
      <c r="H105">
        <f t="shared" si="10"/>
        <v>28.762906171435134</v>
      </c>
      <c r="I105">
        <f t="shared" si="10"/>
        <v>11.682186699775549</v>
      </c>
      <c r="J105">
        <f t="shared" si="10"/>
        <v>9.9315546019433949</v>
      </c>
      <c r="K105">
        <f t="shared" si="10"/>
        <v>25.128703557389461</v>
      </c>
      <c r="L105">
        <f t="shared" si="10"/>
        <v>1.8581741698526595</v>
      </c>
      <c r="M105">
        <f t="shared" si="10"/>
        <v>4.04727223004239</v>
      </c>
      <c r="N105">
        <f t="shared" si="10"/>
        <v>14.06326710358565</v>
      </c>
      <c r="O105">
        <f t="shared" si="10"/>
        <v>9.4969240872112035</v>
      </c>
      <c r="P105">
        <f t="shared" si="10"/>
        <v>9.3090709096530091</v>
      </c>
      <c r="Q105">
        <f t="shared" si="10"/>
        <v>3.102279003568265</v>
      </c>
      <c r="R105">
        <f t="shared" si="10"/>
        <v>11.501547737459809</v>
      </c>
      <c r="S105">
        <f t="shared" si="10"/>
        <v>0</v>
      </c>
      <c r="T105">
        <f t="shared" si="10"/>
        <v>2.9809695064460331</v>
      </c>
      <c r="U105">
        <f t="shared" si="10"/>
        <v>12.63434365617279</v>
      </c>
      <c r="V105">
        <f t="shared" si="10"/>
        <v>8.2039148472274555</v>
      </c>
      <c r="W105">
        <f t="shared" si="10"/>
        <v>23.64151327873401</v>
      </c>
      <c r="X105">
        <f t="shared" si="10"/>
        <v>8.9378780011001879</v>
      </c>
      <c r="Y105">
        <f t="shared" si="10"/>
        <v>12.320323698935601</v>
      </c>
      <c r="Z105">
        <f t="shared" si="10"/>
        <v>73.936595862815111</v>
      </c>
      <c r="AA105">
        <f t="shared" si="10"/>
        <v>3.7006264185199207</v>
      </c>
      <c r="AB105">
        <f t="shared" si="10"/>
        <v>5.2891971219054499</v>
      </c>
      <c r="AC105">
        <f t="shared" si="10"/>
        <v>12.001684925868394</v>
      </c>
      <c r="AD105">
        <f t="shared" si="10"/>
        <v>14.716643763720057</v>
      </c>
      <c r="AE105">
        <f t="shared" si="10"/>
        <v>9.2120755187704244</v>
      </c>
      <c r="AF105">
        <f t="shared" si="10"/>
        <v>4.7913843233154259</v>
      </c>
      <c r="AG105">
        <f t="shared" si="10"/>
        <v>13.732803500104694</v>
      </c>
      <c r="AH105">
        <f t="shared" si="10"/>
        <v>16.249004600737244</v>
      </c>
      <c r="AI105">
        <f t="shared" si="10"/>
        <v>19.047998640022232</v>
      </c>
      <c r="AJ105">
        <f t="shared" si="10"/>
        <v>10.952580996661244</v>
      </c>
      <c r="AK105">
        <f t="shared" si="10"/>
        <v>8.2199328072796867</v>
      </c>
      <c r="AL105">
        <f t="shared" si="10"/>
        <v>20.645434365105256</v>
      </c>
      <c r="AM105">
        <f t="shared" si="10"/>
        <v>14.575401597606978</v>
      </c>
      <c r="AN105">
        <f t="shared" si="10"/>
        <v>17.323376292495539</v>
      </c>
      <c r="AO105">
        <f t="shared" si="10"/>
        <v>5.0322590639804767</v>
      </c>
      <c r="AP105">
        <f t="shared" si="10"/>
        <v>0</v>
      </c>
      <c r="AQ105">
        <f t="shared" si="10"/>
        <v>13.602275332003186</v>
      </c>
      <c r="AR105">
        <f t="shared" si="10"/>
        <v>5.1261785111373852</v>
      </c>
      <c r="AS105">
        <f t="shared" si="10"/>
        <v>10.338890613472206</v>
      </c>
      <c r="AT105">
        <f t="shared" si="10"/>
        <v>22.629510529524943</v>
      </c>
      <c r="AU105">
        <f t="shared" si="10"/>
        <v>2.4284802674059787</v>
      </c>
      <c r="AV105">
        <f t="shared" si="10"/>
        <v>10.374983041944231</v>
      </c>
      <c r="AW105">
        <f t="shared" si="10"/>
        <v>3.5904120689679866</v>
      </c>
    </row>
    <row r="106" spans="1:49" x14ac:dyDescent="0.25">
      <c r="A106" t="s">
        <v>1775</v>
      </c>
      <c r="B106">
        <f>STDEV(B99:B101)/SQRT(3)</f>
        <v>1.3832953632354466</v>
      </c>
      <c r="C106">
        <f t="shared" ref="C106:AW106" si="11">STDEV(C99:C101)/SQRT(3)</f>
        <v>16.897398126981432</v>
      </c>
      <c r="D106">
        <f t="shared" si="11"/>
        <v>12.20466122775753</v>
      </c>
      <c r="E106">
        <f t="shared" si="11"/>
        <v>12.57053483915832</v>
      </c>
      <c r="F106">
        <f t="shared" si="11"/>
        <v>12.185534691239871</v>
      </c>
      <c r="G106">
        <f t="shared" si="11"/>
        <v>13.533732294383126</v>
      </c>
      <c r="H106">
        <f t="shared" si="11"/>
        <v>16.606271620754022</v>
      </c>
      <c r="I106">
        <f t="shared" si="11"/>
        <v>6.7447136358388793</v>
      </c>
      <c r="J106">
        <f t="shared" si="11"/>
        <v>5.7339857229034861</v>
      </c>
      <c r="K106">
        <f t="shared" si="11"/>
        <v>14.508063763245113</v>
      </c>
      <c r="L106">
        <f t="shared" si="11"/>
        <v>1.0728173571656423</v>
      </c>
      <c r="M106">
        <f t="shared" si="11"/>
        <v>2.336693711498671</v>
      </c>
      <c r="N106">
        <f t="shared" si="11"/>
        <v>8.1194310479407843</v>
      </c>
      <c r="O106">
        <f t="shared" si="11"/>
        <v>5.4830516782248298</v>
      </c>
      <c r="P106">
        <f t="shared" si="11"/>
        <v>5.3745945955934795</v>
      </c>
      <c r="Q106">
        <f t="shared" si="11"/>
        <v>1.7911016178114618</v>
      </c>
      <c r="R106">
        <f t="shared" si="11"/>
        <v>6.6404216823197526</v>
      </c>
      <c r="S106">
        <f t="shared" si="11"/>
        <v>0</v>
      </c>
      <c r="T106">
        <f t="shared" si="11"/>
        <v>1.7210635469926832</v>
      </c>
      <c r="U106">
        <f t="shared" si="11"/>
        <v>7.294441710925601</v>
      </c>
      <c r="V106">
        <f t="shared" si="11"/>
        <v>4.7365324454555395</v>
      </c>
      <c r="W106">
        <f t="shared" si="11"/>
        <v>13.649434055527193</v>
      </c>
      <c r="X106">
        <f t="shared" si="11"/>
        <v>5.1602862699192285</v>
      </c>
      <c r="Y106">
        <f t="shared" si="11"/>
        <v>7.1131422040837959</v>
      </c>
      <c r="Z106">
        <f t="shared" si="11"/>
        <v>42.687313524360874</v>
      </c>
      <c r="AA106">
        <f t="shared" si="11"/>
        <v>2.1365576589027171</v>
      </c>
      <c r="AB106">
        <f t="shared" si="11"/>
        <v>3.0537193821291053</v>
      </c>
      <c r="AC106">
        <f t="shared" si="11"/>
        <v>6.9291760226791919</v>
      </c>
      <c r="AD106">
        <f t="shared" si="11"/>
        <v>8.4966582385516034</v>
      </c>
      <c r="AE106">
        <f t="shared" si="11"/>
        <v>5.3185942805572664</v>
      </c>
      <c r="AF106">
        <f t="shared" si="11"/>
        <v>2.7663070288571143</v>
      </c>
      <c r="AG106">
        <f t="shared" si="11"/>
        <v>7.9286377975136801</v>
      </c>
      <c r="AH106">
        <f t="shared" si="11"/>
        <v>9.3813671802991152</v>
      </c>
      <c r="AI106">
        <f t="shared" si="11"/>
        <v>10.997367142340462</v>
      </c>
      <c r="AJ106">
        <f t="shared" si="11"/>
        <v>6.323475586743549</v>
      </c>
      <c r="AK106">
        <f t="shared" si="11"/>
        <v>4.7457804190035633</v>
      </c>
      <c r="AL106">
        <f t="shared" si="11"/>
        <v>11.919647088230271</v>
      </c>
      <c r="AM106">
        <f t="shared" si="11"/>
        <v>8.4151120359252918</v>
      </c>
      <c r="AN106">
        <f t="shared" si="11"/>
        <v>10.001655965745481</v>
      </c>
      <c r="AO106">
        <f t="shared" si="11"/>
        <v>2.9053761252210628</v>
      </c>
      <c r="AP106">
        <f t="shared" si="11"/>
        <v>0</v>
      </c>
      <c r="AQ106">
        <f t="shared" si="11"/>
        <v>7.8532773245234466</v>
      </c>
      <c r="AR106">
        <f t="shared" si="11"/>
        <v>2.9596005433192447</v>
      </c>
      <c r="AS106">
        <f t="shared" si="11"/>
        <v>5.9691612788102733</v>
      </c>
      <c r="AT106">
        <f t="shared" si="11"/>
        <v>13.065153995850697</v>
      </c>
      <c r="AU106">
        <f t="shared" si="11"/>
        <v>1.4020837361085363</v>
      </c>
      <c r="AV106">
        <f t="shared" si="11"/>
        <v>5.9899992521043046</v>
      </c>
      <c r="AW106">
        <f t="shared" si="11"/>
        <v>2.0729253745203482</v>
      </c>
    </row>
    <row r="108" spans="1:49" x14ac:dyDescent="0.25">
      <c r="A108" t="s">
        <v>1773</v>
      </c>
      <c r="B108" s="165">
        <f>AVERAGE(B99:B101,J99:J101,R99:R101,)</f>
        <v>60.767762278700602</v>
      </c>
    </row>
    <row r="109" spans="1:49" x14ac:dyDescent="0.25">
      <c r="A109" t="s">
        <v>1774</v>
      </c>
      <c r="B109" s="165">
        <f>STDEV(B99:B101,J99:J101,R99:R101)</f>
        <v>11.876941109512753</v>
      </c>
    </row>
    <row r="110" spans="1:49" x14ac:dyDescent="0.25">
      <c r="A110" t="s">
        <v>1775</v>
      </c>
      <c r="B110" s="165">
        <f>STDEV(B99:B101,J99:J101,R99:R101)/SQRT(3)</f>
        <v>6.8571551467265213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201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206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211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216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221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226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1931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0.25030000000000002</v>
      </c>
      <c r="C128">
        <v>0.24560000000000001</v>
      </c>
      <c r="D128">
        <v>0.25259999999999999</v>
      </c>
      <c r="E128">
        <v>0.21890000000000001</v>
      </c>
      <c r="F128">
        <v>0.23219999999999999</v>
      </c>
      <c r="G128">
        <v>0.23930000000000001</v>
      </c>
      <c r="H128">
        <v>0.22109999999999999</v>
      </c>
      <c r="I128">
        <v>0.22989999999999999</v>
      </c>
      <c r="K128" t="s">
        <v>1658</v>
      </c>
      <c r="L128">
        <f>B128-$F$134</f>
        <v>0.13833333333333336</v>
      </c>
      <c r="M128">
        <f t="shared" ref="M128:S133" si="12">C128-$F$134</f>
        <v>0.13363333333333333</v>
      </c>
      <c r="N128">
        <f t="shared" si="12"/>
        <v>0.14063333333333333</v>
      </c>
      <c r="O128">
        <f t="shared" si="12"/>
        <v>0.10693333333333334</v>
      </c>
      <c r="P128">
        <f t="shared" si="12"/>
        <v>0.12023333333333332</v>
      </c>
      <c r="Q128">
        <f t="shared" si="12"/>
        <v>0.12733333333333335</v>
      </c>
      <c r="R128">
        <f t="shared" si="12"/>
        <v>0.10913333333333332</v>
      </c>
      <c r="S128">
        <f t="shared" si="12"/>
        <v>0.11793333333333332</v>
      </c>
      <c r="U128" t="s">
        <v>1658</v>
      </c>
      <c r="V128">
        <f>L128/$L$133*100</f>
        <v>6.6339498377479753</v>
      </c>
      <c r="W128">
        <f t="shared" ref="W128:AC133" si="13">M128/$L$133*100</f>
        <v>6.4085553974774996</v>
      </c>
      <c r="X128">
        <f t="shared" si="13"/>
        <v>6.7442492446888433</v>
      </c>
      <c r="Y128">
        <f t="shared" si="13"/>
        <v>5.1281231516856627</v>
      </c>
      <c r="Z128">
        <f t="shared" si="13"/>
        <v>5.7659414613872144</v>
      </c>
      <c r="AA128">
        <f t="shared" si="13"/>
        <v>6.1064309349872916</v>
      </c>
      <c r="AB128">
        <f t="shared" si="13"/>
        <v>5.2336269322377982</v>
      </c>
      <c r="AC128">
        <f t="shared" si="13"/>
        <v>5.6556420544463437</v>
      </c>
    </row>
    <row r="129" spans="1:29" x14ac:dyDescent="0.25">
      <c r="A129" t="s">
        <v>1659</v>
      </c>
      <c r="B129">
        <v>0.28100000000000003</v>
      </c>
      <c r="C129">
        <v>0.27289999999999998</v>
      </c>
      <c r="D129">
        <v>0.27829999999999999</v>
      </c>
      <c r="E129">
        <v>0.26479999999999998</v>
      </c>
      <c r="F129">
        <v>0.27739999999999998</v>
      </c>
      <c r="G129">
        <v>0.24060000000000001</v>
      </c>
      <c r="H129">
        <v>0.26250000000000001</v>
      </c>
      <c r="I129">
        <v>0.20330000000000001</v>
      </c>
      <c r="K129" t="s">
        <v>1659</v>
      </c>
      <c r="L129">
        <f t="shared" ref="L129:L133" si="14">B129-$F$134</f>
        <v>0.16903333333333337</v>
      </c>
      <c r="M129">
        <f t="shared" si="12"/>
        <v>0.16093333333333332</v>
      </c>
      <c r="N129">
        <f t="shared" si="12"/>
        <v>0.16633333333333333</v>
      </c>
      <c r="O129">
        <f t="shared" si="12"/>
        <v>0.15283333333333332</v>
      </c>
      <c r="P129">
        <f t="shared" si="12"/>
        <v>0.16543333333333332</v>
      </c>
      <c r="Q129">
        <f t="shared" si="12"/>
        <v>0.12863333333333332</v>
      </c>
      <c r="R129">
        <f t="shared" si="12"/>
        <v>0.15053333333333335</v>
      </c>
      <c r="S129">
        <f t="shared" si="12"/>
        <v>9.1333333333333336E-2</v>
      </c>
      <c r="U129" t="s">
        <v>1659</v>
      </c>
      <c r="V129">
        <f t="shared" ref="V129:V133" si="15">L129/$L$133*100</f>
        <v>8.1062071390891521</v>
      </c>
      <c r="W129">
        <f t="shared" si="13"/>
        <v>7.7177614016017371</v>
      </c>
      <c r="X129">
        <f t="shared" si="13"/>
        <v>7.9767252265933468</v>
      </c>
      <c r="Y129">
        <f t="shared" si="13"/>
        <v>7.3293156641143264</v>
      </c>
      <c r="Z129">
        <f t="shared" si="13"/>
        <v>7.9335645890947433</v>
      </c>
      <c r="AA129">
        <f t="shared" si="13"/>
        <v>6.1687740780408253</v>
      </c>
      <c r="AB129">
        <f t="shared" si="13"/>
        <v>7.2190162571734575</v>
      </c>
      <c r="AC129">
        <f t="shared" si="13"/>
        <v>4.3800054350432402</v>
      </c>
    </row>
    <row r="130" spans="1:29" x14ac:dyDescent="0.25">
      <c r="A130" t="s">
        <v>1660</v>
      </c>
      <c r="B130">
        <v>0.2021</v>
      </c>
      <c r="C130">
        <v>0.23100000000000001</v>
      </c>
      <c r="D130">
        <v>0.26569999999999999</v>
      </c>
      <c r="E130">
        <v>0.25330000000000003</v>
      </c>
      <c r="F130">
        <v>0.26150000000000001</v>
      </c>
      <c r="G130">
        <v>0.27500000000000002</v>
      </c>
      <c r="H130">
        <v>0.2354</v>
      </c>
      <c r="I130">
        <v>0.2162</v>
      </c>
      <c r="K130" t="s">
        <v>1660</v>
      </c>
      <c r="L130">
        <f t="shared" si="14"/>
        <v>9.0133333333333329E-2</v>
      </c>
      <c r="M130">
        <f t="shared" si="12"/>
        <v>0.11903333333333334</v>
      </c>
      <c r="N130">
        <f t="shared" si="12"/>
        <v>0.15373333333333333</v>
      </c>
      <c r="O130">
        <f t="shared" si="12"/>
        <v>0.14133333333333337</v>
      </c>
      <c r="P130">
        <f t="shared" si="12"/>
        <v>0.14953333333333335</v>
      </c>
      <c r="Q130">
        <f t="shared" si="12"/>
        <v>0.16303333333333336</v>
      </c>
      <c r="R130">
        <f t="shared" si="12"/>
        <v>0.12343333333333333</v>
      </c>
      <c r="S130">
        <f t="shared" si="12"/>
        <v>0.10423333333333333</v>
      </c>
      <c r="U130" t="s">
        <v>1660</v>
      </c>
      <c r="V130">
        <f t="shared" si="15"/>
        <v>4.3224579183784382</v>
      </c>
      <c r="W130">
        <f t="shared" si="13"/>
        <v>5.7083939447224132</v>
      </c>
      <c r="X130">
        <f t="shared" si="13"/>
        <v>7.3724763016129291</v>
      </c>
      <c r="Y130">
        <f t="shared" si="13"/>
        <v>6.7778186294099791</v>
      </c>
      <c r="Z130">
        <f t="shared" si="13"/>
        <v>7.1710599932861232</v>
      </c>
      <c r="AA130">
        <f t="shared" si="13"/>
        <v>7.8184695557651427</v>
      </c>
      <c r="AB130">
        <f t="shared" si="13"/>
        <v>5.9194015058266851</v>
      </c>
      <c r="AC130">
        <f t="shared" si="13"/>
        <v>4.9986412391898583</v>
      </c>
    </row>
    <row r="131" spans="1:29" x14ac:dyDescent="0.25">
      <c r="A131" t="s">
        <v>1661</v>
      </c>
      <c r="B131">
        <v>0.25650000000000001</v>
      </c>
      <c r="C131">
        <v>0.2382</v>
      </c>
      <c r="D131">
        <v>0.23519999999999999</v>
      </c>
      <c r="E131">
        <v>0.23960000000000001</v>
      </c>
      <c r="F131">
        <v>0.27789999999999998</v>
      </c>
      <c r="G131">
        <v>0.24360000000000001</v>
      </c>
      <c r="H131">
        <v>0.2351</v>
      </c>
      <c r="I131">
        <v>0.20949999999999999</v>
      </c>
      <c r="K131" t="s">
        <v>1661</v>
      </c>
      <c r="L131">
        <f t="shared" si="14"/>
        <v>0.14453333333333335</v>
      </c>
      <c r="M131">
        <f t="shared" si="12"/>
        <v>0.12623333333333331</v>
      </c>
      <c r="N131">
        <f t="shared" si="12"/>
        <v>0.12323333333333332</v>
      </c>
      <c r="O131">
        <f t="shared" si="12"/>
        <v>0.12763333333333332</v>
      </c>
      <c r="P131">
        <f t="shared" si="12"/>
        <v>0.16593333333333332</v>
      </c>
      <c r="Q131">
        <f t="shared" si="12"/>
        <v>0.13163333333333332</v>
      </c>
      <c r="R131">
        <f t="shared" si="12"/>
        <v>0.12313333333333333</v>
      </c>
      <c r="S131">
        <f t="shared" si="12"/>
        <v>9.7533333333333319E-2</v>
      </c>
      <c r="U131" t="s">
        <v>1661</v>
      </c>
      <c r="V131">
        <f t="shared" si="15"/>
        <v>6.931278673849449</v>
      </c>
      <c r="W131">
        <f t="shared" si="13"/>
        <v>6.0536790447112212</v>
      </c>
      <c r="X131">
        <f t="shared" si="13"/>
        <v>5.9098102530492174</v>
      </c>
      <c r="Y131">
        <f t="shared" si="13"/>
        <v>6.120817814153491</v>
      </c>
      <c r="Z131">
        <f t="shared" si="13"/>
        <v>7.9575427210384113</v>
      </c>
      <c r="AA131">
        <f t="shared" si="13"/>
        <v>6.3126428697028292</v>
      </c>
      <c r="AB131">
        <f t="shared" si="13"/>
        <v>5.9050146266604848</v>
      </c>
      <c r="AC131">
        <f t="shared" si="13"/>
        <v>4.6773342711447148</v>
      </c>
    </row>
    <row r="132" spans="1:29" x14ac:dyDescent="0.25">
      <c r="A132" t="s">
        <v>1662</v>
      </c>
      <c r="B132">
        <v>0.24540000000000001</v>
      </c>
      <c r="C132">
        <v>0.248</v>
      </c>
      <c r="D132">
        <v>0.24049999999999999</v>
      </c>
      <c r="E132">
        <v>0.24979999999999999</v>
      </c>
      <c r="F132">
        <v>0.22520000000000001</v>
      </c>
      <c r="G132">
        <v>0.25619999999999998</v>
      </c>
      <c r="H132">
        <v>0.2291</v>
      </c>
      <c r="I132">
        <v>0.2356</v>
      </c>
      <c r="K132" t="s">
        <v>1662</v>
      </c>
      <c r="L132">
        <f t="shared" si="14"/>
        <v>0.13343333333333335</v>
      </c>
      <c r="M132">
        <f t="shared" si="12"/>
        <v>0.13603333333333334</v>
      </c>
      <c r="N132">
        <f t="shared" si="12"/>
        <v>0.12853333333333333</v>
      </c>
      <c r="O132">
        <f t="shared" si="12"/>
        <v>0.13783333333333331</v>
      </c>
      <c r="P132">
        <f t="shared" si="12"/>
        <v>0.11323333333333334</v>
      </c>
      <c r="Q132">
        <f t="shared" si="12"/>
        <v>0.14423333333333332</v>
      </c>
      <c r="R132">
        <f t="shared" si="12"/>
        <v>0.11713333333333333</v>
      </c>
      <c r="S132">
        <f t="shared" si="12"/>
        <v>0.12363333333333333</v>
      </c>
      <c r="U132" t="s">
        <v>1662</v>
      </c>
      <c r="V132">
        <f t="shared" si="15"/>
        <v>6.3989641447000336</v>
      </c>
      <c r="W132">
        <f t="shared" si="13"/>
        <v>6.5236504308071037</v>
      </c>
      <c r="X132">
        <f t="shared" si="13"/>
        <v>6.1639784516520928</v>
      </c>
      <c r="Y132">
        <f t="shared" si="13"/>
        <v>6.6099717058043046</v>
      </c>
      <c r="Z132">
        <f t="shared" si="13"/>
        <v>5.4302476141758715</v>
      </c>
      <c r="AA132">
        <f t="shared" si="13"/>
        <v>6.9168917946832487</v>
      </c>
      <c r="AB132">
        <f t="shared" si="13"/>
        <v>5.6172770433364763</v>
      </c>
      <c r="AC132">
        <f t="shared" si="13"/>
        <v>5.9289927586041529</v>
      </c>
    </row>
    <row r="133" spans="1:29" x14ac:dyDescent="0.25">
      <c r="A133" t="s">
        <v>1663</v>
      </c>
      <c r="B133">
        <v>2.1972</v>
      </c>
      <c r="C133">
        <v>0.23069999999999999</v>
      </c>
      <c r="D133">
        <v>0.2301</v>
      </c>
      <c r="E133">
        <v>0.23369999999999999</v>
      </c>
      <c r="F133">
        <v>0.24</v>
      </c>
      <c r="G133">
        <v>0.2455</v>
      </c>
      <c r="H133">
        <v>0.24629999999999999</v>
      </c>
      <c r="I133">
        <v>0.25140000000000001</v>
      </c>
      <c r="K133" t="s">
        <v>1663</v>
      </c>
      <c r="L133">
        <f t="shared" si="14"/>
        <v>2.0852333333333335</v>
      </c>
      <c r="M133">
        <f t="shared" si="12"/>
        <v>0.11873333333333332</v>
      </c>
      <c r="N133">
        <f t="shared" si="12"/>
        <v>0.11813333333333333</v>
      </c>
      <c r="O133">
        <f t="shared" si="12"/>
        <v>0.12173333333333332</v>
      </c>
      <c r="P133">
        <f t="shared" si="12"/>
        <v>0.12803333333333333</v>
      </c>
      <c r="Q133">
        <f t="shared" si="12"/>
        <v>0.13353333333333334</v>
      </c>
      <c r="R133">
        <f t="shared" si="12"/>
        <v>0.1343333333333333</v>
      </c>
      <c r="S133">
        <f t="shared" si="12"/>
        <v>0.13943333333333335</v>
      </c>
      <c r="U133" t="s">
        <v>1663</v>
      </c>
      <c r="V133">
        <f t="shared" si="15"/>
        <v>100</v>
      </c>
      <c r="W133">
        <f t="shared" si="13"/>
        <v>5.6940070655562112</v>
      </c>
      <c r="X133">
        <f t="shared" si="13"/>
        <v>5.6652333072238115</v>
      </c>
      <c r="Y133">
        <f t="shared" si="13"/>
        <v>5.8378758572182159</v>
      </c>
      <c r="Z133">
        <f t="shared" si="13"/>
        <v>6.1400003197084256</v>
      </c>
      <c r="AA133">
        <f t="shared" si="13"/>
        <v>6.403759771088767</v>
      </c>
      <c r="AB133">
        <f t="shared" si="13"/>
        <v>6.4421247821986327</v>
      </c>
      <c r="AC133">
        <f t="shared" si="13"/>
        <v>6.6867017280240431</v>
      </c>
    </row>
    <row r="134" spans="1:29" x14ac:dyDescent="0.25">
      <c r="A134" t="s">
        <v>1664</v>
      </c>
      <c r="B134">
        <v>0.17480000000000001</v>
      </c>
      <c r="C134">
        <v>7.7899999999999997E-2</v>
      </c>
      <c r="D134">
        <v>8.3199999999999996E-2</v>
      </c>
      <c r="E134">
        <v>3.8887999999999998</v>
      </c>
      <c r="F134">
        <f>AVERAGE(B134:D134)</f>
        <v>0.11196666666666667</v>
      </c>
    </row>
    <row r="135" spans="1:29" x14ac:dyDescent="0.25">
      <c r="A135" t="s">
        <v>1665</v>
      </c>
    </row>
    <row r="138" spans="1:29" x14ac:dyDescent="0.25">
      <c r="A138" s="7" t="s">
        <v>1939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0.221</v>
      </c>
      <c r="C141">
        <v>0.22550000000000001</v>
      </c>
      <c r="D141">
        <v>0.2195</v>
      </c>
      <c r="E141">
        <v>0.2261</v>
      </c>
      <c r="F141">
        <v>0.24529999999999999</v>
      </c>
      <c r="G141">
        <v>0.24640000000000001</v>
      </c>
      <c r="H141">
        <v>0.23810000000000001</v>
      </c>
      <c r="I141">
        <v>0.25900000000000001</v>
      </c>
      <c r="K141" t="s">
        <v>1658</v>
      </c>
      <c r="L141">
        <f>B141-$F$147</f>
        <v>0.15086666666666668</v>
      </c>
      <c r="M141">
        <f t="shared" ref="M141:S146" si="16">C141-$F$147</f>
        <v>0.15536666666666668</v>
      </c>
      <c r="N141">
        <f t="shared" si="16"/>
        <v>0.14936666666666668</v>
      </c>
      <c r="O141">
        <f t="shared" si="16"/>
        <v>0.15596666666666667</v>
      </c>
      <c r="P141">
        <f t="shared" si="16"/>
        <v>0.17516666666666666</v>
      </c>
      <c r="Q141">
        <f t="shared" si="16"/>
        <v>0.17626666666666668</v>
      </c>
      <c r="R141">
        <f t="shared" si="16"/>
        <v>0.16796666666666668</v>
      </c>
      <c r="S141">
        <f t="shared" si="16"/>
        <v>0.18886666666666668</v>
      </c>
      <c r="U141" t="s">
        <v>1658</v>
      </c>
      <c r="V141">
        <f>L141/$L$146*100</f>
        <v>6.2595947721457712</v>
      </c>
      <c r="W141">
        <f t="shared" ref="W141:AC146" si="17">M141/$L$146*100</f>
        <v>6.4463038517391604</v>
      </c>
      <c r="X141">
        <f t="shared" si="17"/>
        <v>6.1973584122813081</v>
      </c>
      <c r="Y141">
        <f t="shared" si="17"/>
        <v>6.4711983956849446</v>
      </c>
      <c r="Z141">
        <f t="shared" si="17"/>
        <v>7.2678238019500716</v>
      </c>
      <c r="AA141">
        <f t="shared" si="17"/>
        <v>7.313463799184011</v>
      </c>
      <c r="AB141">
        <f t="shared" si="17"/>
        <v>6.9690892746006501</v>
      </c>
      <c r="AC141">
        <f t="shared" si="17"/>
        <v>7.8362492220455007</v>
      </c>
    </row>
    <row r="142" spans="1:29" x14ac:dyDescent="0.25">
      <c r="A142" t="s">
        <v>1659</v>
      </c>
      <c r="B142">
        <v>0.28420000000000001</v>
      </c>
      <c r="C142">
        <v>0.25580000000000003</v>
      </c>
      <c r="D142">
        <v>0.26019999999999999</v>
      </c>
      <c r="E142">
        <v>0.25869999999999999</v>
      </c>
      <c r="F142">
        <v>0.24890000000000001</v>
      </c>
      <c r="G142">
        <v>0.27850000000000003</v>
      </c>
      <c r="H142">
        <v>0.2384</v>
      </c>
      <c r="I142">
        <v>0.26129999999999998</v>
      </c>
      <c r="K142" t="s">
        <v>1659</v>
      </c>
      <c r="L142">
        <f t="shared" ref="L142:L146" si="18">B142-$F$147</f>
        <v>0.21406666666666668</v>
      </c>
      <c r="M142">
        <f t="shared" si="16"/>
        <v>0.1856666666666667</v>
      </c>
      <c r="N142">
        <f t="shared" si="16"/>
        <v>0.19006666666666666</v>
      </c>
      <c r="O142">
        <f t="shared" si="16"/>
        <v>0.18856666666666666</v>
      </c>
      <c r="P142">
        <f t="shared" si="16"/>
        <v>0.17876666666666668</v>
      </c>
      <c r="Q142">
        <f t="shared" si="16"/>
        <v>0.2083666666666667</v>
      </c>
      <c r="R142">
        <f t="shared" si="16"/>
        <v>0.16826666666666668</v>
      </c>
      <c r="S142">
        <f t="shared" si="16"/>
        <v>0.19116666666666665</v>
      </c>
      <c r="U142" t="s">
        <v>1659</v>
      </c>
      <c r="V142">
        <f t="shared" ref="V142:V146" si="19">L142/$L$146*100</f>
        <v>8.88182006776848</v>
      </c>
      <c r="W142">
        <f t="shared" si="17"/>
        <v>7.703478321001314</v>
      </c>
      <c r="X142">
        <f t="shared" si="17"/>
        <v>7.8860383099370708</v>
      </c>
      <c r="Y142">
        <f t="shared" si="17"/>
        <v>7.8238019500726077</v>
      </c>
      <c r="Z142">
        <f t="shared" si="17"/>
        <v>7.4171910656247846</v>
      </c>
      <c r="AA142">
        <f t="shared" si="17"/>
        <v>8.6453219002835215</v>
      </c>
      <c r="AB142">
        <f t="shared" si="17"/>
        <v>6.9815365465735431</v>
      </c>
      <c r="AC142">
        <f t="shared" si="17"/>
        <v>7.9316783071710102</v>
      </c>
    </row>
    <row r="143" spans="1:29" x14ac:dyDescent="0.25">
      <c r="A143" t="s">
        <v>1660</v>
      </c>
      <c r="B143">
        <v>0.25069999999999998</v>
      </c>
      <c r="C143">
        <v>0.2223</v>
      </c>
      <c r="D143">
        <v>0.20860000000000001</v>
      </c>
      <c r="E143">
        <v>0.2271</v>
      </c>
      <c r="F143">
        <v>0.22639999999999999</v>
      </c>
      <c r="G143">
        <v>0.22170000000000001</v>
      </c>
      <c r="H143">
        <v>0.22209999999999999</v>
      </c>
      <c r="I143">
        <v>0.24149999999999999</v>
      </c>
      <c r="K143" t="s">
        <v>1660</v>
      </c>
      <c r="L143">
        <f t="shared" si="18"/>
        <v>0.18056666666666665</v>
      </c>
      <c r="M143">
        <f t="shared" si="16"/>
        <v>0.15216666666666667</v>
      </c>
      <c r="N143">
        <f t="shared" si="16"/>
        <v>0.13846666666666668</v>
      </c>
      <c r="O143">
        <f t="shared" si="16"/>
        <v>0.15696666666666667</v>
      </c>
      <c r="P143">
        <f t="shared" si="16"/>
        <v>0.15626666666666666</v>
      </c>
      <c r="Q143">
        <f t="shared" si="16"/>
        <v>0.15156666666666668</v>
      </c>
      <c r="R143">
        <f t="shared" si="16"/>
        <v>0.15196666666666667</v>
      </c>
      <c r="S143">
        <f t="shared" si="16"/>
        <v>0.17136666666666667</v>
      </c>
      <c r="U143" t="s">
        <v>1660</v>
      </c>
      <c r="V143">
        <f t="shared" si="19"/>
        <v>7.491874697462138</v>
      </c>
      <c r="W143">
        <f t="shared" si="17"/>
        <v>6.313532950694972</v>
      </c>
      <c r="X143">
        <f t="shared" si="17"/>
        <v>5.7451075305995438</v>
      </c>
      <c r="Y143">
        <f t="shared" si="17"/>
        <v>6.5126893022612542</v>
      </c>
      <c r="Z143">
        <f t="shared" si="17"/>
        <v>6.4836456676578376</v>
      </c>
      <c r="AA143">
        <f t="shared" si="17"/>
        <v>6.2886384067491878</v>
      </c>
      <c r="AB143">
        <f t="shared" si="17"/>
        <v>6.3052347693797097</v>
      </c>
      <c r="AC143">
        <f t="shared" si="17"/>
        <v>7.110158356960099</v>
      </c>
    </row>
    <row r="144" spans="1:29" x14ac:dyDescent="0.25">
      <c r="A144" t="s">
        <v>1661</v>
      </c>
      <c r="B144">
        <v>0.24360000000000001</v>
      </c>
      <c r="C144">
        <v>0.2089</v>
      </c>
      <c r="D144">
        <v>0.21379999999999999</v>
      </c>
      <c r="E144">
        <v>0.2339</v>
      </c>
      <c r="F144">
        <v>0.2298</v>
      </c>
      <c r="G144">
        <v>0.22450000000000001</v>
      </c>
      <c r="H144">
        <v>0.22650000000000001</v>
      </c>
      <c r="I144">
        <v>0.24199999999999999</v>
      </c>
      <c r="K144" t="s">
        <v>1661</v>
      </c>
      <c r="L144">
        <f t="shared" si="18"/>
        <v>0.17346666666666669</v>
      </c>
      <c r="M144">
        <f t="shared" si="16"/>
        <v>0.13876666666666668</v>
      </c>
      <c r="N144">
        <f t="shared" si="16"/>
        <v>0.14366666666666666</v>
      </c>
      <c r="O144">
        <f t="shared" si="16"/>
        <v>0.16376666666666667</v>
      </c>
      <c r="P144">
        <f t="shared" si="16"/>
        <v>0.15966666666666668</v>
      </c>
      <c r="Q144">
        <f t="shared" si="16"/>
        <v>0.15436666666666668</v>
      </c>
      <c r="R144">
        <f t="shared" si="16"/>
        <v>0.15636666666666668</v>
      </c>
      <c r="S144">
        <f t="shared" si="16"/>
        <v>0.17186666666666667</v>
      </c>
      <c r="U144" t="s">
        <v>1661</v>
      </c>
      <c r="V144">
        <f t="shared" si="19"/>
        <v>7.197289260770348</v>
      </c>
      <c r="W144">
        <f t="shared" si="17"/>
        <v>5.7575548025724359</v>
      </c>
      <c r="X144">
        <f t="shared" si="17"/>
        <v>5.9608602447963479</v>
      </c>
      <c r="Y144">
        <f t="shared" si="17"/>
        <v>6.7948274669801521</v>
      </c>
      <c r="Z144">
        <f t="shared" si="17"/>
        <v>6.6247147500172865</v>
      </c>
      <c r="AA144">
        <f t="shared" si="17"/>
        <v>6.4048129451628508</v>
      </c>
      <c r="AB144">
        <f t="shared" si="17"/>
        <v>6.4877947583154683</v>
      </c>
      <c r="AC144">
        <f t="shared" si="17"/>
        <v>7.1309038102482525</v>
      </c>
    </row>
    <row r="145" spans="1:29" x14ac:dyDescent="0.25">
      <c r="A145" t="s">
        <v>1662</v>
      </c>
      <c r="B145">
        <v>0.23400000000000001</v>
      </c>
      <c r="C145">
        <v>0.2321</v>
      </c>
      <c r="D145">
        <v>0.22220000000000001</v>
      </c>
      <c r="E145">
        <v>0.22259999999999999</v>
      </c>
      <c r="F145">
        <v>0.2394</v>
      </c>
      <c r="G145">
        <v>0.2261</v>
      </c>
      <c r="H145">
        <v>0.24349999999999999</v>
      </c>
      <c r="I145">
        <v>0.2384</v>
      </c>
      <c r="K145" t="s">
        <v>1662</v>
      </c>
      <c r="L145">
        <f t="shared" si="18"/>
        <v>0.16386666666666669</v>
      </c>
      <c r="M145">
        <f t="shared" si="16"/>
        <v>0.16196666666666668</v>
      </c>
      <c r="N145">
        <f t="shared" si="16"/>
        <v>0.15206666666666668</v>
      </c>
      <c r="O145">
        <f t="shared" si="16"/>
        <v>0.15246666666666667</v>
      </c>
      <c r="P145">
        <f t="shared" si="16"/>
        <v>0.16926666666666668</v>
      </c>
      <c r="Q145">
        <f t="shared" si="16"/>
        <v>0.15596666666666667</v>
      </c>
      <c r="R145">
        <f t="shared" si="16"/>
        <v>0.17336666666666667</v>
      </c>
      <c r="S145">
        <f t="shared" si="16"/>
        <v>0.16826666666666668</v>
      </c>
      <c r="U145" t="s">
        <v>1662</v>
      </c>
      <c r="V145">
        <f t="shared" si="19"/>
        <v>6.7989765576377845</v>
      </c>
      <c r="W145">
        <f t="shared" si="17"/>
        <v>6.7201438351427969</v>
      </c>
      <c r="X145">
        <f t="shared" si="17"/>
        <v>6.3093838600373413</v>
      </c>
      <c r="Y145">
        <f t="shared" si="17"/>
        <v>6.3259802226678641</v>
      </c>
      <c r="Z145">
        <f t="shared" si="17"/>
        <v>7.0230274531498509</v>
      </c>
      <c r="AA145">
        <f t="shared" si="17"/>
        <v>6.4711983956849446</v>
      </c>
      <c r="AB145">
        <f t="shared" si="17"/>
        <v>7.1931401701127164</v>
      </c>
      <c r="AC145">
        <f t="shared" si="17"/>
        <v>6.9815365465735431</v>
      </c>
    </row>
    <row r="146" spans="1:29" x14ac:dyDescent="0.25">
      <c r="A146" t="s">
        <v>1663</v>
      </c>
      <c r="B146">
        <v>2.4803000000000002</v>
      </c>
      <c r="C146">
        <v>0.81079999999999997</v>
      </c>
      <c r="D146">
        <v>0.24829999999999999</v>
      </c>
      <c r="E146">
        <v>0.23330000000000001</v>
      </c>
      <c r="F146">
        <v>0.26960000000000001</v>
      </c>
      <c r="G146">
        <v>0.2427</v>
      </c>
      <c r="H146">
        <v>0.2656</v>
      </c>
      <c r="I146">
        <v>0.20760000000000001</v>
      </c>
      <c r="K146" t="s">
        <v>1663</v>
      </c>
      <c r="L146">
        <f t="shared" si="18"/>
        <v>2.410166666666667</v>
      </c>
      <c r="M146">
        <f t="shared" si="16"/>
        <v>0.74066666666666658</v>
      </c>
      <c r="N146">
        <f t="shared" si="16"/>
        <v>0.17816666666666667</v>
      </c>
      <c r="O146">
        <f t="shared" si="16"/>
        <v>0.16316666666666668</v>
      </c>
      <c r="P146">
        <f t="shared" si="16"/>
        <v>0.19946666666666668</v>
      </c>
      <c r="Q146">
        <f t="shared" si="16"/>
        <v>0.17256666666666667</v>
      </c>
      <c r="R146">
        <f t="shared" si="16"/>
        <v>0.19546666666666668</v>
      </c>
      <c r="S146">
        <f t="shared" si="16"/>
        <v>0.13746666666666668</v>
      </c>
      <c r="U146" t="s">
        <v>1663</v>
      </c>
      <c r="V146">
        <f t="shared" si="19"/>
        <v>100</v>
      </c>
      <c r="W146">
        <f t="shared" si="17"/>
        <v>30.730931470852628</v>
      </c>
      <c r="X146">
        <f t="shared" si="17"/>
        <v>7.3922965216789986</v>
      </c>
      <c r="Y146">
        <f t="shared" si="17"/>
        <v>6.7699329230343679</v>
      </c>
      <c r="Z146">
        <f t="shared" si="17"/>
        <v>8.276052831754372</v>
      </c>
      <c r="AA146">
        <f t="shared" si="17"/>
        <v>7.1599474448516691</v>
      </c>
      <c r="AB146">
        <f t="shared" si="17"/>
        <v>8.1100892054491371</v>
      </c>
      <c r="AC146">
        <f t="shared" si="17"/>
        <v>5.7036166240232351</v>
      </c>
    </row>
    <row r="147" spans="1:29" x14ac:dyDescent="0.25">
      <c r="A147" t="s">
        <v>1664</v>
      </c>
      <c r="B147">
        <v>6.9400000000000003E-2</v>
      </c>
      <c r="C147">
        <v>7.0300000000000001E-2</v>
      </c>
      <c r="D147">
        <v>7.0699999999999999E-2</v>
      </c>
      <c r="E147">
        <v>4</v>
      </c>
      <c r="F147">
        <f>AVERAGE(B147:D147)</f>
        <v>7.0133333333333325E-2</v>
      </c>
    </row>
    <row r="148" spans="1:29" x14ac:dyDescent="0.25">
      <c r="A148" t="s">
        <v>1665</v>
      </c>
    </row>
    <row r="151" spans="1:29" x14ac:dyDescent="0.25">
      <c r="A151" s="7" t="s">
        <v>1940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0.26300000000000001</v>
      </c>
      <c r="C154">
        <v>0.27089999999999997</v>
      </c>
      <c r="D154">
        <v>0.25659999999999999</v>
      </c>
      <c r="E154">
        <v>0.2697</v>
      </c>
      <c r="F154">
        <v>0.224</v>
      </c>
      <c r="G154">
        <v>0.17280000000000001</v>
      </c>
      <c r="H154">
        <v>0.22800000000000001</v>
      </c>
      <c r="I154">
        <v>0.253</v>
      </c>
      <c r="K154" t="s">
        <v>1658</v>
      </c>
      <c r="L154">
        <f>B154-$F$160</f>
        <v>0.19016666666666668</v>
      </c>
      <c r="M154">
        <f t="shared" ref="M154:S159" si="20">C154-$F$160</f>
        <v>0.19806666666666664</v>
      </c>
      <c r="N154">
        <f t="shared" si="20"/>
        <v>0.18376666666666666</v>
      </c>
      <c r="O154">
        <f t="shared" si="20"/>
        <v>0.19686666666666666</v>
      </c>
      <c r="P154">
        <f t="shared" si="20"/>
        <v>0.15116666666666667</v>
      </c>
      <c r="Q154">
        <f t="shared" si="20"/>
        <v>9.9966666666666676E-2</v>
      </c>
      <c r="R154">
        <f t="shared" si="20"/>
        <v>0.15516666666666667</v>
      </c>
      <c r="S154">
        <f t="shared" si="20"/>
        <v>0.18016666666666667</v>
      </c>
      <c r="U154" t="s">
        <v>1658</v>
      </c>
      <c r="V154">
        <f>L154/$L$159*100</f>
        <v>7.4964193264391685</v>
      </c>
      <c r="W154">
        <f t="shared" ref="W154:AC159" si="21">M154/$L$159*100</f>
        <v>7.8078393755830904</v>
      </c>
      <c r="X154">
        <f t="shared" si="21"/>
        <v>7.2441296663732055</v>
      </c>
      <c r="Y154">
        <f t="shared" si="21"/>
        <v>7.7605350643207238</v>
      </c>
      <c r="Z154">
        <f t="shared" si="21"/>
        <v>5.9590292104122051</v>
      </c>
      <c r="AA154">
        <f t="shared" si="21"/>
        <v>3.9407119298844995</v>
      </c>
      <c r="AB154">
        <f t="shared" si="21"/>
        <v>6.1167102479534323</v>
      </c>
      <c r="AC154">
        <f t="shared" si="21"/>
        <v>7.1022167325861014</v>
      </c>
    </row>
    <row r="155" spans="1:29" x14ac:dyDescent="0.25">
      <c r="A155" t="s">
        <v>1659</v>
      </c>
      <c r="B155">
        <v>0.32500000000000001</v>
      </c>
      <c r="C155">
        <v>0.28739999999999999</v>
      </c>
      <c r="D155">
        <v>0.28820000000000001</v>
      </c>
      <c r="E155">
        <v>0.4173</v>
      </c>
      <c r="F155">
        <v>0.27110000000000001</v>
      </c>
      <c r="G155">
        <v>0.26500000000000001</v>
      </c>
      <c r="H155">
        <v>0.25180000000000002</v>
      </c>
      <c r="I155">
        <v>0.24790000000000001</v>
      </c>
      <c r="K155" t="s">
        <v>1659</v>
      </c>
      <c r="L155">
        <f t="shared" ref="L155:L159" si="22">B155-$F$160</f>
        <v>0.25216666666666665</v>
      </c>
      <c r="M155">
        <f t="shared" si="20"/>
        <v>0.21456666666666666</v>
      </c>
      <c r="N155">
        <f t="shared" si="20"/>
        <v>0.21536666666666668</v>
      </c>
      <c r="O155">
        <f t="shared" si="20"/>
        <v>0.3444666666666667</v>
      </c>
      <c r="P155">
        <f t="shared" si="20"/>
        <v>0.19826666666666667</v>
      </c>
      <c r="Q155">
        <f t="shared" si="20"/>
        <v>0.19216666666666668</v>
      </c>
      <c r="R155">
        <f t="shared" si="20"/>
        <v>0.17896666666666669</v>
      </c>
      <c r="S155">
        <f t="shared" si="20"/>
        <v>0.17506666666666668</v>
      </c>
      <c r="U155" t="s">
        <v>1659</v>
      </c>
      <c r="V155">
        <f t="shared" ref="V155:V159" si="23">L155/$L$159*100</f>
        <v>9.9404754083281865</v>
      </c>
      <c r="W155">
        <f t="shared" si="21"/>
        <v>8.458273655440653</v>
      </c>
      <c r="X155">
        <f t="shared" si="21"/>
        <v>8.4898098629488992</v>
      </c>
      <c r="Y155">
        <f t="shared" si="21"/>
        <v>13.578965349592004</v>
      </c>
      <c r="Z155">
        <f t="shared" si="21"/>
        <v>7.8157234274601546</v>
      </c>
      <c r="AA155">
        <f t="shared" si="21"/>
        <v>7.5752598452097821</v>
      </c>
      <c r="AB155">
        <f t="shared" si="21"/>
        <v>7.0549124213237331</v>
      </c>
      <c r="AC155">
        <f t="shared" si="21"/>
        <v>6.9011734097210367</v>
      </c>
    </row>
    <row r="156" spans="1:29" x14ac:dyDescent="0.25">
      <c r="A156" t="s">
        <v>1660</v>
      </c>
      <c r="B156">
        <v>0.26900000000000002</v>
      </c>
      <c r="C156">
        <v>0.24160000000000001</v>
      </c>
      <c r="D156">
        <v>0.2346</v>
      </c>
      <c r="E156">
        <v>0.23569999999999999</v>
      </c>
      <c r="F156">
        <v>0.214</v>
      </c>
      <c r="G156">
        <v>0.1258</v>
      </c>
      <c r="H156">
        <v>0.23250000000000001</v>
      </c>
      <c r="I156">
        <v>0.23799999999999999</v>
      </c>
      <c r="K156" t="s">
        <v>1660</v>
      </c>
      <c r="L156">
        <f t="shared" si="22"/>
        <v>0.19616666666666668</v>
      </c>
      <c r="M156">
        <f t="shared" si="20"/>
        <v>0.16876666666666668</v>
      </c>
      <c r="N156">
        <f t="shared" si="20"/>
        <v>0.16176666666666667</v>
      </c>
      <c r="O156">
        <f t="shared" si="20"/>
        <v>0.16286666666666666</v>
      </c>
      <c r="P156">
        <f t="shared" si="20"/>
        <v>0.14116666666666666</v>
      </c>
      <c r="Q156">
        <f t="shared" si="20"/>
        <v>5.2966666666666662E-2</v>
      </c>
      <c r="R156">
        <f t="shared" si="20"/>
        <v>0.15966666666666668</v>
      </c>
      <c r="S156">
        <f t="shared" si="20"/>
        <v>0.16516666666666666</v>
      </c>
      <c r="U156" t="s">
        <v>1660</v>
      </c>
      <c r="V156">
        <f t="shared" si="23"/>
        <v>7.7329408827510102</v>
      </c>
      <c r="W156">
        <f t="shared" si="21"/>
        <v>6.6528257755936044</v>
      </c>
      <c r="X156">
        <f t="shared" si="21"/>
        <v>6.3768839598964568</v>
      </c>
      <c r="Y156">
        <f t="shared" si="21"/>
        <v>6.4202462452202944</v>
      </c>
      <c r="Z156">
        <f t="shared" si="21"/>
        <v>5.564826616559138</v>
      </c>
      <c r="AA156">
        <f t="shared" si="21"/>
        <v>2.0879597387750812</v>
      </c>
      <c r="AB156">
        <f t="shared" si="21"/>
        <v>6.2941014151873125</v>
      </c>
      <c r="AC156">
        <f t="shared" si="21"/>
        <v>6.5109128418064985</v>
      </c>
    </row>
    <row r="157" spans="1:29" x14ac:dyDescent="0.25">
      <c r="A157" t="s">
        <v>1661</v>
      </c>
      <c r="B157">
        <v>0.27789999999999998</v>
      </c>
      <c r="C157">
        <v>0.26140000000000002</v>
      </c>
      <c r="D157">
        <v>0.26500000000000001</v>
      </c>
      <c r="E157">
        <v>0.2389</v>
      </c>
      <c r="F157">
        <v>0.21959999999999999</v>
      </c>
      <c r="G157">
        <v>0.20810000000000001</v>
      </c>
      <c r="H157">
        <v>0.2301</v>
      </c>
      <c r="I157">
        <v>0.2127</v>
      </c>
      <c r="K157" t="s">
        <v>1661</v>
      </c>
      <c r="L157">
        <f t="shared" si="22"/>
        <v>0.20506666666666665</v>
      </c>
      <c r="M157">
        <f t="shared" si="20"/>
        <v>0.18856666666666669</v>
      </c>
      <c r="N157">
        <f t="shared" si="20"/>
        <v>0.19216666666666668</v>
      </c>
      <c r="O157">
        <f t="shared" si="20"/>
        <v>0.16606666666666667</v>
      </c>
      <c r="P157">
        <f t="shared" si="20"/>
        <v>0.14676666666666666</v>
      </c>
      <c r="Q157">
        <f t="shared" si="20"/>
        <v>0.13526666666666667</v>
      </c>
      <c r="R157">
        <f t="shared" si="20"/>
        <v>0.15726666666666667</v>
      </c>
      <c r="S157">
        <f t="shared" si="20"/>
        <v>0.13986666666666667</v>
      </c>
      <c r="U157" t="s">
        <v>1661</v>
      </c>
      <c r="V157">
        <f t="shared" si="23"/>
        <v>8.083781191280238</v>
      </c>
      <c r="W157">
        <f t="shared" si="21"/>
        <v>7.4333469114226798</v>
      </c>
      <c r="X157">
        <f t="shared" si="21"/>
        <v>7.5752598452097821</v>
      </c>
      <c r="Y157">
        <f t="shared" si="21"/>
        <v>6.5463910752532755</v>
      </c>
      <c r="Z157">
        <f t="shared" si="21"/>
        <v>5.7855800691168549</v>
      </c>
      <c r="AA157">
        <f t="shared" si="21"/>
        <v>5.332247086185828</v>
      </c>
      <c r="AB157">
        <f t="shared" si="21"/>
        <v>6.1994927926625758</v>
      </c>
      <c r="AC157">
        <f t="shared" si="21"/>
        <v>5.5135802793582389</v>
      </c>
    </row>
    <row r="158" spans="1:29" x14ac:dyDescent="0.25">
      <c r="A158" t="s">
        <v>1662</v>
      </c>
      <c r="B158">
        <v>0.28320000000000001</v>
      </c>
      <c r="C158">
        <v>0.25530000000000003</v>
      </c>
      <c r="D158">
        <v>0.21560000000000001</v>
      </c>
      <c r="E158">
        <v>0.25829999999999997</v>
      </c>
      <c r="F158">
        <v>0.2223</v>
      </c>
      <c r="G158">
        <v>0.21429999999999999</v>
      </c>
      <c r="H158">
        <v>0.22450000000000001</v>
      </c>
      <c r="I158">
        <v>0.23630000000000001</v>
      </c>
      <c r="K158" t="s">
        <v>1662</v>
      </c>
      <c r="L158">
        <f t="shared" si="22"/>
        <v>0.21036666666666667</v>
      </c>
      <c r="M158">
        <f t="shared" si="20"/>
        <v>0.18246666666666669</v>
      </c>
      <c r="N158">
        <f t="shared" si="20"/>
        <v>0.14276666666666668</v>
      </c>
      <c r="O158">
        <f t="shared" si="20"/>
        <v>0.18546666666666664</v>
      </c>
      <c r="P158">
        <f t="shared" si="20"/>
        <v>0.14946666666666666</v>
      </c>
      <c r="Q158">
        <f t="shared" si="20"/>
        <v>0.14146666666666666</v>
      </c>
      <c r="R158">
        <f t="shared" si="20"/>
        <v>0.15166666666666667</v>
      </c>
      <c r="S158">
        <f t="shared" si="20"/>
        <v>0.16346666666666668</v>
      </c>
      <c r="U158" t="s">
        <v>1662</v>
      </c>
      <c r="V158">
        <f t="shared" si="23"/>
        <v>8.2927085660223643</v>
      </c>
      <c r="W158">
        <f t="shared" si="21"/>
        <v>7.1928833291723073</v>
      </c>
      <c r="X158">
        <f t="shared" si="21"/>
        <v>5.6278990315756294</v>
      </c>
      <c r="Y158">
        <f t="shared" si="21"/>
        <v>7.3111441073282251</v>
      </c>
      <c r="Z158">
        <f t="shared" si="21"/>
        <v>5.8920147694571838</v>
      </c>
      <c r="AA158">
        <f t="shared" si="21"/>
        <v>5.5766526943747294</v>
      </c>
      <c r="AB158">
        <f t="shared" si="21"/>
        <v>5.9787393401048581</v>
      </c>
      <c r="AC158">
        <f t="shared" si="21"/>
        <v>6.443898400851479</v>
      </c>
    </row>
    <row r="159" spans="1:29" x14ac:dyDescent="0.25">
      <c r="A159" t="s">
        <v>1663</v>
      </c>
      <c r="B159">
        <v>2.6095999999999999</v>
      </c>
      <c r="C159">
        <v>0.24759999999999999</v>
      </c>
      <c r="D159">
        <v>0.25929999999999997</v>
      </c>
      <c r="E159">
        <v>0.24729999999999999</v>
      </c>
      <c r="F159">
        <v>0.24479999999999999</v>
      </c>
      <c r="G159">
        <v>0.5262</v>
      </c>
      <c r="H159">
        <v>0.2404</v>
      </c>
      <c r="I159">
        <v>0.22869999999999999</v>
      </c>
      <c r="K159" t="s">
        <v>1663</v>
      </c>
      <c r="L159">
        <f t="shared" si="22"/>
        <v>2.5367666666666664</v>
      </c>
      <c r="M159">
        <f t="shared" si="20"/>
        <v>0.17476666666666665</v>
      </c>
      <c r="N159">
        <f t="shared" si="20"/>
        <v>0.18646666666666664</v>
      </c>
      <c r="O159">
        <f t="shared" si="20"/>
        <v>0.17446666666666666</v>
      </c>
      <c r="P159">
        <f t="shared" si="20"/>
        <v>0.17196666666666666</v>
      </c>
      <c r="Q159">
        <f t="shared" si="20"/>
        <v>0.4533666666666667</v>
      </c>
      <c r="R159">
        <f t="shared" si="20"/>
        <v>0.16756666666666667</v>
      </c>
      <c r="S159">
        <f t="shared" si="20"/>
        <v>0.15586666666666665</v>
      </c>
      <c r="U159" t="s">
        <v>1663</v>
      </c>
      <c r="V159">
        <f t="shared" si="23"/>
        <v>100</v>
      </c>
      <c r="W159">
        <f t="shared" si="21"/>
        <v>6.8893473319054443</v>
      </c>
      <c r="X159">
        <f t="shared" si="21"/>
        <v>7.3505643667135327</v>
      </c>
      <c r="Y159">
        <f t="shared" si="21"/>
        <v>6.877521254089852</v>
      </c>
      <c r="Z159">
        <f t="shared" si="21"/>
        <v>6.7789706056265855</v>
      </c>
      <c r="AA159">
        <f t="shared" si="21"/>
        <v>17.871831596651909</v>
      </c>
      <c r="AB159">
        <f t="shared" si="21"/>
        <v>6.6055214643312361</v>
      </c>
      <c r="AC159">
        <f t="shared" si="21"/>
        <v>6.1443044295231468</v>
      </c>
    </row>
    <row r="160" spans="1:29" x14ac:dyDescent="0.25">
      <c r="A160" t="s">
        <v>1664</v>
      </c>
      <c r="B160">
        <v>7.2700000000000001E-2</v>
      </c>
      <c r="C160">
        <v>7.2499999999999995E-2</v>
      </c>
      <c r="D160">
        <v>7.3300000000000004E-2</v>
      </c>
      <c r="E160">
        <v>3.9024999999999999</v>
      </c>
      <c r="F160">
        <f>AVERAGE(B160:D160)</f>
        <v>7.2833333333333333E-2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6.7966546454443053</v>
      </c>
      <c r="C166">
        <f t="shared" ref="C166:I166" si="24">AVERAGE(W154,W141,W128)</f>
        <v>6.8875662082665841</v>
      </c>
      <c r="D166">
        <f t="shared" si="24"/>
        <v>6.728579107781119</v>
      </c>
      <c r="E166">
        <f t="shared" si="24"/>
        <v>6.4532855372304434</v>
      </c>
      <c r="F166">
        <f t="shared" si="24"/>
        <v>6.3309314912498307</v>
      </c>
      <c r="G166">
        <f t="shared" si="24"/>
        <v>5.7868688880186001</v>
      </c>
      <c r="H166">
        <f t="shared" si="24"/>
        <v>6.1064754849306269</v>
      </c>
      <c r="I166">
        <f t="shared" si="24"/>
        <v>6.8647026696926483</v>
      </c>
      <c r="K166" t="s">
        <v>1658</v>
      </c>
      <c r="L166">
        <f>STDEV(V154,V141,V128)/SQRT(3)</f>
        <v>0.36619138227680437</v>
      </c>
      <c r="M166">
        <f t="shared" ref="M166:S166" si="25">STDEV(W154,W141,W128)/SQRT(3)</f>
        <v>0.46026559843632781</v>
      </c>
      <c r="N166">
        <f t="shared" si="25"/>
        <v>0.30227839237547843</v>
      </c>
      <c r="O166">
        <f t="shared" si="25"/>
        <v>0.75996464222998517</v>
      </c>
      <c r="P166">
        <f t="shared" si="25"/>
        <v>0.47175068312715362</v>
      </c>
      <c r="Q166">
        <f t="shared" si="25"/>
        <v>0.9866532182692076</v>
      </c>
      <c r="R166">
        <f t="shared" si="25"/>
        <v>0.50101096069863016</v>
      </c>
      <c r="S166">
        <f t="shared" si="25"/>
        <v>0.64059128998145665</v>
      </c>
    </row>
    <row r="167" spans="1:19" x14ac:dyDescent="0.25">
      <c r="A167" t="s">
        <v>1659</v>
      </c>
      <c r="B167">
        <f t="shared" ref="B167:B171" si="26">AVERAGE(V155,V142,V129)</f>
        <v>8.9761675383952735</v>
      </c>
      <c r="C167">
        <f t="shared" ref="C167:C171" si="27">AVERAGE(W155,W142,W129)</f>
        <v>7.9598377926812347</v>
      </c>
      <c r="D167">
        <f t="shared" ref="D167:D171" si="28">AVERAGE(X155,X142,X129)</f>
        <v>8.1175244664931068</v>
      </c>
      <c r="E167">
        <f t="shared" ref="E167:E171" si="29">AVERAGE(Y155,Y142,Y129)</f>
        <v>9.577360987926312</v>
      </c>
      <c r="F167">
        <f t="shared" ref="F167:F171" si="30">AVERAGE(Z155,Z142,Z129)</f>
        <v>7.7221596940598944</v>
      </c>
      <c r="G167">
        <f t="shared" ref="G167:G171" si="31">AVERAGE(AA155,AA142,AA129)</f>
        <v>7.4631186078447103</v>
      </c>
      <c r="H167">
        <f t="shared" ref="H167:H171" si="32">AVERAGE(AB155,AB142,AB129)</f>
        <v>7.0851550750235779</v>
      </c>
      <c r="I167">
        <f t="shared" ref="I167:I171" si="33">AVERAGE(AC155,AC142,AC129)</f>
        <v>6.4042857173117627</v>
      </c>
      <c r="K167" t="s">
        <v>1659</v>
      </c>
      <c r="L167">
        <f t="shared" ref="L167:L171" si="34">STDEV(V155,V142,V129)/SQRT(3)</f>
        <v>0.5316048359431863</v>
      </c>
      <c r="M167">
        <f t="shared" ref="M167:M171" si="35">STDEV(W155,W142,W129)/SQRT(3)</f>
        <v>0.24925203680973457</v>
      </c>
      <c r="N167">
        <f t="shared" ref="N167:N171" si="36">STDEV(X155,X142,X129)/SQRT(3)</f>
        <v>0.18797459183254986</v>
      </c>
      <c r="O167">
        <f t="shared" ref="O167:O171" si="37">STDEV(Y155,Y142,Y129)/SQRT(3)</f>
        <v>2.0058877728848343</v>
      </c>
      <c r="P167">
        <f t="shared" ref="P167:P171" si="38">STDEV(Z155,Z142,Z129)/SQRT(3)</f>
        <v>0.1562327676801949</v>
      </c>
      <c r="Q167">
        <f t="shared" ref="Q167:Q171" si="39">STDEV(AA155,AA142,AA129)/SQRT(3)</f>
        <v>0.71711319929331208</v>
      </c>
      <c r="R167">
        <f t="shared" ref="R167:R171" si="40">STDEV(AB155,AB142,AB129)/SQRT(3)</f>
        <v>7.0202366564481131E-2</v>
      </c>
      <c r="S167">
        <f t="shared" ref="S167:S171" si="41">STDEV(AC155,AC142,AC129)/SQRT(3)</f>
        <v>1.054951512598711</v>
      </c>
    </row>
    <row r="168" spans="1:19" x14ac:dyDescent="0.25">
      <c r="A168" t="s">
        <v>1660</v>
      </c>
      <c r="B168">
        <f t="shared" si="26"/>
        <v>6.5157578328638621</v>
      </c>
      <c r="C168">
        <f t="shared" si="27"/>
        <v>6.2249175570036632</v>
      </c>
      <c r="D168">
        <f t="shared" si="28"/>
        <v>6.4981559307029757</v>
      </c>
      <c r="E168">
        <f t="shared" si="29"/>
        <v>6.5702513922971759</v>
      </c>
      <c r="F168">
        <f t="shared" si="30"/>
        <v>6.4065107591676993</v>
      </c>
      <c r="G168">
        <f t="shared" si="31"/>
        <v>5.3983559004298032</v>
      </c>
      <c r="H168">
        <f t="shared" si="32"/>
        <v>6.1729125634645685</v>
      </c>
      <c r="I168">
        <f t="shared" si="33"/>
        <v>6.2065708126521519</v>
      </c>
      <c r="K168" t="s">
        <v>1660</v>
      </c>
      <c r="L168">
        <f t="shared" si="34"/>
        <v>1.0988557097550413</v>
      </c>
      <c r="M168">
        <f t="shared" si="35"/>
        <v>0.27621090178218094</v>
      </c>
      <c r="N168">
        <f t="shared" si="36"/>
        <v>0.4736779663424221</v>
      </c>
      <c r="O168">
        <f t="shared" si="37"/>
        <v>0.10715961325790538</v>
      </c>
      <c r="P168">
        <f t="shared" si="38"/>
        <v>0.46528083301334705</v>
      </c>
      <c r="Q168">
        <f t="shared" si="39"/>
        <v>1.7131002983332702</v>
      </c>
      <c r="R168">
        <f t="shared" si="40"/>
        <v>0.12679626723265194</v>
      </c>
      <c r="S168">
        <f t="shared" si="41"/>
        <v>0.62825000005080811</v>
      </c>
    </row>
    <row r="169" spans="1:19" x14ac:dyDescent="0.25">
      <c r="A169" t="s">
        <v>1661</v>
      </c>
      <c r="B169">
        <f t="shared" si="26"/>
        <v>7.4041163753000108</v>
      </c>
      <c r="C169">
        <f t="shared" si="27"/>
        <v>6.4148602529021126</v>
      </c>
      <c r="D169">
        <f t="shared" si="28"/>
        <v>6.4819767810184485</v>
      </c>
      <c r="E169">
        <f t="shared" si="29"/>
        <v>6.4873454521289728</v>
      </c>
      <c r="F169">
        <f t="shared" si="30"/>
        <v>6.789279180057517</v>
      </c>
      <c r="G169">
        <f t="shared" si="31"/>
        <v>6.0165676336838372</v>
      </c>
      <c r="H169">
        <f t="shared" si="32"/>
        <v>6.197434059212843</v>
      </c>
      <c r="I169">
        <f t="shared" si="33"/>
        <v>5.7739394535837354</v>
      </c>
      <c r="K169" t="s">
        <v>1661</v>
      </c>
      <c r="L169">
        <f t="shared" si="34"/>
        <v>0.34840044233112782</v>
      </c>
      <c r="M169">
        <f t="shared" si="35"/>
        <v>0.51636831069946154</v>
      </c>
      <c r="N169">
        <f t="shared" si="36"/>
        <v>0.54684014094616162</v>
      </c>
      <c r="O169">
        <f t="shared" si="37"/>
        <v>0.19679688533568643</v>
      </c>
      <c r="P169">
        <f t="shared" si="38"/>
        <v>0.63236764861942318</v>
      </c>
      <c r="Q169">
        <f t="shared" si="39"/>
        <v>0.34319323492679582</v>
      </c>
      <c r="R169">
        <f t="shared" si="40"/>
        <v>0.16823728208546479</v>
      </c>
      <c r="S169">
        <f t="shared" si="41"/>
        <v>0.72014837487532724</v>
      </c>
    </row>
    <row r="170" spans="1:19" x14ac:dyDescent="0.25">
      <c r="A170" t="s">
        <v>1662</v>
      </c>
      <c r="B170">
        <f t="shared" si="26"/>
        <v>7.1635497561200614</v>
      </c>
      <c r="C170">
        <f t="shared" si="27"/>
        <v>6.8122258650407348</v>
      </c>
      <c r="D170">
        <f t="shared" si="28"/>
        <v>6.0337537810883539</v>
      </c>
      <c r="E170">
        <f t="shared" si="29"/>
        <v>6.7490320119334646</v>
      </c>
      <c r="F170">
        <f t="shared" si="30"/>
        <v>6.1150966122609693</v>
      </c>
      <c r="G170">
        <f t="shared" si="31"/>
        <v>6.3215809615809739</v>
      </c>
      <c r="H170">
        <f t="shared" si="32"/>
        <v>6.2630521845180169</v>
      </c>
      <c r="I170">
        <f t="shared" si="33"/>
        <v>6.451475902009725</v>
      </c>
      <c r="K170" t="s">
        <v>1662</v>
      </c>
      <c r="L170">
        <f t="shared" si="34"/>
        <v>0.57626735580835464</v>
      </c>
      <c r="M170">
        <f t="shared" si="35"/>
        <v>0.19860135383574004</v>
      </c>
      <c r="N170">
        <f t="shared" si="36"/>
        <v>0.20722310157046345</v>
      </c>
      <c r="O170">
        <f t="shared" si="37"/>
        <v>0.29276856415111974</v>
      </c>
      <c r="P170">
        <f t="shared" si="38"/>
        <v>0.4731317770283599</v>
      </c>
      <c r="Q170">
        <f t="shared" si="39"/>
        <v>0.39405974332996735</v>
      </c>
      <c r="R170">
        <f t="shared" si="40"/>
        <v>0.47660657909396725</v>
      </c>
      <c r="S170">
        <f t="shared" si="41"/>
        <v>0.30386684051356577</v>
      </c>
    </row>
    <row r="171" spans="1:19" x14ac:dyDescent="0.25">
      <c r="A171" t="s">
        <v>1663</v>
      </c>
      <c r="B171">
        <f t="shared" si="26"/>
        <v>100</v>
      </c>
      <c r="C171">
        <f t="shared" si="27"/>
        <v>14.438095289438095</v>
      </c>
      <c r="D171">
        <f t="shared" si="28"/>
        <v>6.8026980652054476</v>
      </c>
      <c r="E171">
        <f t="shared" si="29"/>
        <v>6.4951100114474789</v>
      </c>
      <c r="F171">
        <f t="shared" si="30"/>
        <v>7.0650079190297932</v>
      </c>
      <c r="G171">
        <f t="shared" si="31"/>
        <v>10.47851293753078</v>
      </c>
      <c r="H171">
        <f t="shared" si="32"/>
        <v>7.0525784839930026</v>
      </c>
      <c r="I171">
        <f t="shared" si="33"/>
        <v>6.1782075938568086</v>
      </c>
      <c r="K171" t="s">
        <v>1663</v>
      </c>
      <c r="L171">
        <f t="shared" si="34"/>
        <v>0</v>
      </c>
      <c r="M171">
        <f t="shared" si="35"/>
        <v>8.1537229270621499</v>
      </c>
      <c r="N171">
        <f t="shared" si="36"/>
        <v>0.56885995638270093</v>
      </c>
      <c r="O171">
        <f t="shared" si="37"/>
        <v>0.33008148608028942</v>
      </c>
      <c r="P171">
        <f t="shared" si="38"/>
        <v>0.63299370508946584</v>
      </c>
      <c r="Q171">
        <f t="shared" si="39"/>
        <v>3.7030989520476516</v>
      </c>
      <c r="R171">
        <f t="shared" si="40"/>
        <v>0.53085506918209224</v>
      </c>
      <c r="S171">
        <f t="shared" si="41"/>
        <v>0.28429805301299921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201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206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211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216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221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226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1931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32810</v>
      </c>
      <c r="C192">
        <v>38873</v>
      </c>
      <c r="D192">
        <v>41473</v>
      </c>
      <c r="E192">
        <v>37548</v>
      </c>
      <c r="F192">
        <v>34661</v>
      </c>
      <c r="G192">
        <v>36777</v>
      </c>
      <c r="H192">
        <v>41211</v>
      </c>
      <c r="I192">
        <v>43667</v>
      </c>
      <c r="K192" t="s">
        <v>1658</v>
      </c>
      <c r="L192">
        <f>B192-$E$198</f>
        <v>26021</v>
      </c>
      <c r="M192">
        <f t="shared" ref="M192:S192" si="42">C192-$E$198</f>
        <v>32084</v>
      </c>
      <c r="N192">
        <f t="shared" si="42"/>
        <v>34684</v>
      </c>
      <c r="O192">
        <f t="shared" si="42"/>
        <v>30759</v>
      </c>
      <c r="P192">
        <f t="shared" si="42"/>
        <v>27872</v>
      </c>
      <c r="Q192">
        <f t="shared" si="42"/>
        <v>29988</v>
      </c>
      <c r="R192">
        <f t="shared" si="42"/>
        <v>34422</v>
      </c>
      <c r="S192">
        <f t="shared" si="42"/>
        <v>36878</v>
      </c>
      <c r="U192" t="s">
        <v>1658</v>
      </c>
      <c r="V192">
        <f>L192/$O$198*100</f>
        <v>91.393682534479126</v>
      </c>
      <c r="W192">
        <f t="shared" ref="W192:AC192" si="43">M192/$O$198*100</f>
        <v>112.68878638162363</v>
      </c>
      <c r="X192">
        <f t="shared" si="43"/>
        <v>121.82077879504531</v>
      </c>
      <c r="Y192">
        <f t="shared" si="43"/>
        <v>108.03498255555294</v>
      </c>
      <c r="Z192">
        <f t="shared" si="43"/>
        <v>97.894958671880488</v>
      </c>
      <c r="AA192">
        <f t="shared" si="43"/>
        <v>105.32699557449598</v>
      </c>
      <c r="AB192">
        <f t="shared" si="43"/>
        <v>120.90055494415436</v>
      </c>
      <c r="AC192">
        <f t="shared" si="43"/>
        <v>129.52677547006346</v>
      </c>
    </row>
    <row r="193" spans="1:29" x14ac:dyDescent="0.25">
      <c r="A193" t="s">
        <v>1659</v>
      </c>
      <c r="B193">
        <v>34286</v>
      </c>
      <c r="C193">
        <v>43012</v>
      </c>
      <c r="D193">
        <v>44306</v>
      </c>
      <c r="E193">
        <v>35074</v>
      </c>
      <c r="F193">
        <v>37478</v>
      </c>
      <c r="G193">
        <v>38831</v>
      </c>
      <c r="H193">
        <v>41430</v>
      </c>
      <c r="I193">
        <v>46346</v>
      </c>
      <c r="K193" t="s">
        <v>1659</v>
      </c>
      <c r="L193">
        <f t="shared" ref="L193:L197" si="44">B193-$E$198</f>
        <v>27497</v>
      </c>
      <c r="M193">
        <f t="shared" ref="M193:M197" si="45">C193-$E$198</f>
        <v>36223</v>
      </c>
      <c r="N193">
        <f t="shared" ref="N193:N197" si="46">D193-$E$198</f>
        <v>37517</v>
      </c>
      <c r="O193">
        <f t="shared" ref="O193:O197" si="47">E193-$E$198</f>
        <v>28285</v>
      </c>
      <c r="P193">
        <f t="shared" ref="P193:P197" si="48">F193-$E$198</f>
        <v>30689</v>
      </c>
      <c r="Q193">
        <f t="shared" ref="Q193:Q197" si="49">G193-$E$198</f>
        <v>32042</v>
      </c>
      <c r="R193">
        <f t="shared" ref="R193:R197" si="50">H193-$E$198</f>
        <v>34641</v>
      </c>
      <c r="S193">
        <f t="shared" ref="S193:S197" si="51">I193-$E$198</f>
        <v>39557</v>
      </c>
      <c r="U193" t="s">
        <v>1659</v>
      </c>
      <c r="V193">
        <f t="shared" ref="V193:V197" si="52">L193/$O$198*100</f>
        <v>96.577844381483132</v>
      </c>
      <c r="W193">
        <f t="shared" ref="W193:W197" si="53">M193/$O$198*100</f>
        <v>127.22621584283607</v>
      </c>
      <c r="X193">
        <f t="shared" ref="X193:X197" si="54">N193/$O$198*100</f>
        <v>131.77113822090055</v>
      </c>
      <c r="Y193">
        <f t="shared" ref="Y193:Y197" si="55">O193/$O$198*100</f>
        <v>99.345540543704786</v>
      </c>
      <c r="Z193">
        <f t="shared" ref="Z193:Z197" si="56">P193/$O$198*100</f>
        <v>107.78912122134545</v>
      </c>
      <c r="AA193">
        <f t="shared" ref="AA193:AA197" si="57">Q193/$O$198*100</f>
        <v>112.54126958109912</v>
      </c>
      <c r="AB193">
        <f t="shared" ref="AB193:AB197" si="58">R193/$O$198*100</f>
        <v>121.66974968974642</v>
      </c>
      <c r="AC193">
        <f t="shared" ref="AC193:AC197" si="59">S193/$O$198*100</f>
        <v>138.93623996066219</v>
      </c>
    </row>
    <row r="194" spans="1:29" x14ac:dyDescent="0.25">
      <c r="A194" t="s">
        <v>1660</v>
      </c>
      <c r="B194">
        <v>38685</v>
      </c>
      <c r="C194">
        <v>37778</v>
      </c>
      <c r="D194">
        <v>40787</v>
      </c>
      <c r="E194">
        <v>36088</v>
      </c>
      <c r="F194">
        <v>39141</v>
      </c>
      <c r="G194">
        <v>37774</v>
      </c>
      <c r="H194">
        <v>40792</v>
      </c>
      <c r="I194">
        <v>42257</v>
      </c>
      <c r="K194" t="s">
        <v>1660</v>
      </c>
      <c r="L194">
        <f t="shared" si="44"/>
        <v>31896</v>
      </c>
      <c r="M194">
        <f t="shared" si="45"/>
        <v>30989</v>
      </c>
      <c r="N194">
        <f t="shared" si="46"/>
        <v>33998</v>
      </c>
      <c r="O194">
        <f t="shared" si="47"/>
        <v>29299</v>
      </c>
      <c r="P194">
        <f t="shared" si="48"/>
        <v>32352</v>
      </c>
      <c r="Q194">
        <f t="shared" si="49"/>
        <v>30985</v>
      </c>
      <c r="R194">
        <f t="shared" si="50"/>
        <v>34003</v>
      </c>
      <c r="S194">
        <f t="shared" si="51"/>
        <v>35468</v>
      </c>
      <c r="U194" t="s">
        <v>1660</v>
      </c>
      <c r="V194">
        <f t="shared" si="52"/>
        <v>112.02847308403776</v>
      </c>
      <c r="W194">
        <f t="shared" si="53"/>
        <v>108.84281265366333</v>
      </c>
      <c r="X194">
        <f t="shared" si="54"/>
        <v>119.41133771981174</v>
      </c>
      <c r="Y194">
        <f t="shared" si="55"/>
        <v>102.90701758493923</v>
      </c>
      <c r="Z194">
        <f t="shared" si="56"/>
        <v>113.63008406116093</v>
      </c>
      <c r="AA194">
        <f t="shared" si="57"/>
        <v>108.82876343456576</v>
      </c>
      <c r="AB194">
        <f t="shared" si="58"/>
        <v>119.42889924368372</v>
      </c>
      <c r="AC194">
        <f t="shared" si="59"/>
        <v>124.5744257381694</v>
      </c>
    </row>
    <row r="195" spans="1:29" x14ac:dyDescent="0.25">
      <c r="A195" t="s">
        <v>1661</v>
      </c>
      <c r="B195">
        <v>37723</v>
      </c>
      <c r="C195">
        <v>40026</v>
      </c>
      <c r="D195">
        <v>35254</v>
      </c>
      <c r="E195">
        <v>37194</v>
      </c>
      <c r="F195">
        <v>30986</v>
      </c>
      <c r="G195">
        <v>38500</v>
      </c>
      <c r="H195">
        <v>41712</v>
      </c>
      <c r="I195">
        <v>43863</v>
      </c>
      <c r="K195" t="s">
        <v>1661</v>
      </c>
      <c r="L195">
        <f t="shared" si="44"/>
        <v>30934</v>
      </c>
      <c r="M195">
        <f t="shared" si="45"/>
        <v>33237</v>
      </c>
      <c r="N195">
        <f t="shared" si="46"/>
        <v>28465</v>
      </c>
      <c r="O195">
        <f t="shared" si="47"/>
        <v>30405</v>
      </c>
      <c r="P195">
        <f t="shared" si="48"/>
        <v>24197</v>
      </c>
      <c r="Q195">
        <f t="shared" si="49"/>
        <v>31711</v>
      </c>
      <c r="R195">
        <f t="shared" si="50"/>
        <v>34923</v>
      </c>
      <c r="S195">
        <f t="shared" si="51"/>
        <v>37074</v>
      </c>
      <c r="U195" t="s">
        <v>1661</v>
      </c>
      <c r="V195">
        <f t="shared" si="52"/>
        <v>108.64963589107172</v>
      </c>
      <c r="W195">
        <f t="shared" si="53"/>
        <v>116.7384737864987</v>
      </c>
      <c r="X195">
        <f t="shared" si="54"/>
        <v>99.977755403095514</v>
      </c>
      <c r="Y195">
        <f t="shared" si="55"/>
        <v>106.79162666541787</v>
      </c>
      <c r="Z195">
        <f t="shared" si="56"/>
        <v>84.987238625986379</v>
      </c>
      <c r="AA195">
        <f t="shared" si="57"/>
        <v>111.37869670077505</v>
      </c>
      <c r="AB195">
        <f t="shared" si="58"/>
        <v>122.66021963612523</v>
      </c>
      <c r="AC195">
        <f t="shared" si="59"/>
        <v>130.21518720584447</v>
      </c>
    </row>
    <row r="196" spans="1:29" x14ac:dyDescent="0.25">
      <c r="A196" t="s">
        <v>1662</v>
      </c>
      <c r="B196">
        <v>41621</v>
      </c>
      <c r="C196">
        <v>39615</v>
      </c>
      <c r="D196">
        <v>38295</v>
      </c>
      <c r="E196">
        <v>35630</v>
      </c>
      <c r="F196">
        <v>34657</v>
      </c>
      <c r="G196">
        <v>42219</v>
      </c>
      <c r="H196">
        <v>42617</v>
      </c>
      <c r="I196">
        <v>42556</v>
      </c>
      <c r="K196" t="s">
        <v>1662</v>
      </c>
      <c r="L196">
        <f t="shared" si="44"/>
        <v>34832</v>
      </c>
      <c r="M196">
        <f t="shared" si="45"/>
        <v>32826</v>
      </c>
      <c r="N196">
        <f t="shared" si="46"/>
        <v>31506</v>
      </c>
      <c r="O196">
        <f t="shared" si="47"/>
        <v>28841</v>
      </c>
      <c r="P196">
        <f t="shared" si="48"/>
        <v>27868</v>
      </c>
      <c r="Q196">
        <f t="shared" si="49"/>
        <v>35430</v>
      </c>
      <c r="R196">
        <f t="shared" si="50"/>
        <v>35828</v>
      </c>
      <c r="S196">
        <f t="shared" si="51"/>
        <v>35767</v>
      </c>
      <c r="U196" t="s">
        <v>1662</v>
      </c>
      <c r="V196">
        <f t="shared" si="52"/>
        <v>122.34059990165547</v>
      </c>
      <c r="W196">
        <f t="shared" si="53"/>
        <v>115.2949165242232</v>
      </c>
      <c r="X196">
        <f t="shared" si="54"/>
        <v>110.65867422202449</v>
      </c>
      <c r="Y196">
        <f t="shared" si="55"/>
        <v>101.29838199826726</v>
      </c>
      <c r="Z196">
        <f t="shared" si="56"/>
        <v>97.880909452782916</v>
      </c>
      <c r="AA196">
        <f t="shared" si="57"/>
        <v>124.44095815674245</v>
      </c>
      <c r="AB196">
        <f t="shared" si="58"/>
        <v>125.83885545695085</v>
      </c>
      <c r="AC196">
        <f t="shared" si="59"/>
        <v>125.6246048657129</v>
      </c>
    </row>
    <row r="197" spans="1:29" x14ac:dyDescent="0.25">
      <c r="A197" t="s">
        <v>1663</v>
      </c>
      <c r="B197">
        <v>7847</v>
      </c>
      <c r="C197">
        <v>34056</v>
      </c>
      <c r="D197">
        <v>39032</v>
      </c>
      <c r="E197">
        <v>32806</v>
      </c>
      <c r="F197">
        <v>33725</v>
      </c>
      <c r="G197">
        <v>39956</v>
      </c>
      <c r="H197">
        <v>41971</v>
      </c>
      <c r="I197">
        <v>44698</v>
      </c>
      <c r="K197" t="s">
        <v>1663</v>
      </c>
      <c r="L197">
        <f t="shared" si="44"/>
        <v>1058</v>
      </c>
      <c r="M197">
        <f t="shared" si="45"/>
        <v>27267</v>
      </c>
      <c r="N197">
        <f t="shared" si="46"/>
        <v>32243</v>
      </c>
      <c r="O197">
        <f t="shared" si="47"/>
        <v>26017</v>
      </c>
      <c r="P197">
        <f t="shared" si="48"/>
        <v>26936</v>
      </c>
      <c r="Q197">
        <f t="shared" si="49"/>
        <v>33167</v>
      </c>
      <c r="R197">
        <f t="shared" si="50"/>
        <v>35182</v>
      </c>
      <c r="S197">
        <f t="shared" si="51"/>
        <v>37909</v>
      </c>
      <c r="U197" t="s">
        <v>1663</v>
      </c>
      <c r="V197">
        <f t="shared" si="52"/>
        <v>3.7160184513077481</v>
      </c>
      <c r="W197">
        <f t="shared" si="53"/>
        <v>95.770014283372745</v>
      </c>
      <c r="X197">
        <f t="shared" si="54"/>
        <v>113.24724284075212</v>
      </c>
      <c r="Y197">
        <f t="shared" si="55"/>
        <v>91.379633315381554</v>
      </c>
      <c r="Z197">
        <f t="shared" si="56"/>
        <v>94.607441403048682</v>
      </c>
      <c r="AA197">
        <f t="shared" si="57"/>
        <v>116.49261245229118</v>
      </c>
      <c r="AB197">
        <f t="shared" si="58"/>
        <v>123.569906572693</v>
      </c>
      <c r="AC197">
        <f t="shared" si="59"/>
        <v>133.14796169246259</v>
      </c>
    </row>
    <row r="198" spans="1:29" x14ac:dyDescent="0.25">
      <c r="A198" t="s">
        <v>1664</v>
      </c>
      <c r="B198">
        <v>6668</v>
      </c>
      <c r="C198">
        <v>6921</v>
      </c>
      <c r="D198">
        <v>6778</v>
      </c>
      <c r="E198">
        <f>AVERAGE(B198:D198)</f>
        <v>6789</v>
      </c>
      <c r="O198">
        <f>AVERAGE(L192:L194)</f>
        <v>28471.333333333332</v>
      </c>
    </row>
    <row r="199" spans="1:29" x14ac:dyDescent="0.25">
      <c r="A199" t="s">
        <v>1665</v>
      </c>
    </row>
    <row r="202" spans="1:29" x14ac:dyDescent="0.25">
      <c r="A202" s="7" t="s">
        <v>1939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29544</v>
      </c>
      <c r="C205">
        <v>40478</v>
      </c>
      <c r="D205">
        <v>40887</v>
      </c>
      <c r="E205">
        <v>35416</v>
      </c>
      <c r="F205">
        <v>32645</v>
      </c>
      <c r="G205">
        <v>39181</v>
      </c>
      <c r="H205">
        <v>32214</v>
      </c>
      <c r="I205">
        <v>41773</v>
      </c>
      <c r="K205" t="s">
        <v>1658</v>
      </c>
      <c r="L205">
        <f>B205-$E$211</f>
        <v>22621.5</v>
      </c>
      <c r="M205">
        <f t="shared" ref="M205:S205" si="60">C205-$E$211</f>
        <v>33555.5</v>
      </c>
      <c r="N205">
        <f t="shared" si="60"/>
        <v>33964.5</v>
      </c>
      <c r="O205">
        <f t="shared" si="60"/>
        <v>28493.5</v>
      </c>
      <c r="P205">
        <f t="shared" si="60"/>
        <v>25722.5</v>
      </c>
      <c r="Q205">
        <f t="shared" si="60"/>
        <v>32258.5</v>
      </c>
      <c r="R205">
        <f t="shared" si="60"/>
        <v>25291.5</v>
      </c>
      <c r="S205">
        <f t="shared" si="60"/>
        <v>34850.5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30536</v>
      </c>
      <c r="C206">
        <v>35276</v>
      </c>
      <c r="D206">
        <v>33280</v>
      </c>
      <c r="E206">
        <v>35118</v>
      </c>
      <c r="F206">
        <v>37065</v>
      </c>
      <c r="G206">
        <v>43820</v>
      </c>
      <c r="H206">
        <v>39573</v>
      </c>
      <c r="I206">
        <v>42780</v>
      </c>
      <c r="K206" t="s">
        <v>1659</v>
      </c>
      <c r="L206">
        <f t="shared" ref="L206:L210" si="61">B206-$E$211</f>
        <v>23613.5</v>
      </c>
      <c r="M206">
        <f t="shared" ref="M206:M210" si="62">C206-$E$211</f>
        <v>28353.5</v>
      </c>
      <c r="N206">
        <f t="shared" ref="N206:N210" si="63">D206-$E$211</f>
        <v>26357.5</v>
      </c>
      <c r="O206">
        <f t="shared" ref="O206:O210" si="64">E206-$E$211</f>
        <v>28195.5</v>
      </c>
      <c r="P206">
        <f t="shared" ref="P206:P210" si="65">F206-$E$211</f>
        <v>30142.5</v>
      </c>
      <c r="Q206">
        <f t="shared" ref="Q206:Q210" si="66">G206-$E$211</f>
        <v>36897.5</v>
      </c>
      <c r="R206">
        <f t="shared" ref="R206:R210" si="67">H206-$E$211</f>
        <v>32650.5</v>
      </c>
      <c r="S206">
        <f t="shared" ref="S206:S210" si="68">I206-$E$211</f>
        <v>35857.5</v>
      </c>
      <c r="U206" t="s">
        <v>1658</v>
      </c>
      <c r="V206">
        <f>L205/$O$211*100</f>
        <v>94.92666960407881</v>
      </c>
      <c r="W206">
        <f t="shared" ref="W206:AC206" si="69">M205/$O$211*100</f>
        <v>140.80904722939093</v>
      </c>
      <c r="X206">
        <f t="shared" si="69"/>
        <v>142.52533517970667</v>
      </c>
      <c r="Y206">
        <f t="shared" si="69"/>
        <v>119.56736115482261</v>
      </c>
      <c r="Z206">
        <f t="shared" si="69"/>
        <v>107.93940538385682</v>
      </c>
      <c r="AA206">
        <f t="shared" si="69"/>
        <v>135.36644216445313</v>
      </c>
      <c r="AB206">
        <f t="shared" si="69"/>
        <v>106.1307987662869</v>
      </c>
      <c r="AC206">
        <f t="shared" si="69"/>
        <v>146.24325968821466</v>
      </c>
    </row>
    <row r="207" spans="1:29" x14ac:dyDescent="0.25">
      <c r="A207" t="s">
        <v>1660</v>
      </c>
      <c r="B207">
        <v>32179</v>
      </c>
      <c r="C207">
        <v>34352</v>
      </c>
      <c r="D207">
        <v>30583</v>
      </c>
      <c r="E207">
        <v>35191</v>
      </c>
      <c r="F207">
        <v>33300</v>
      </c>
      <c r="G207">
        <v>31865</v>
      </c>
      <c r="H207">
        <v>30962</v>
      </c>
      <c r="I207">
        <v>41208</v>
      </c>
      <c r="K207" t="s">
        <v>1660</v>
      </c>
      <c r="L207">
        <f t="shared" si="61"/>
        <v>25256.5</v>
      </c>
      <c r="M207">
        <f t="shared" si="62"/>
        <v>27429.5</v>
      </c>
      <c r="N207">
        <f t="shared" si="63"/>
        <v>23660.5</v>
      </c>
      <c r="O207">
        <f t="shared" si="64"/>
        <v>28268.5</v>
      </c>
      <c r="P207">
        <f t="shared" si="65"/>
        <v>26377.5</v>
      </c>
      <c r="Q207">
        <f t="shared" si="66"/>
        <v>24942.5</v>
      </c>
      <c r="R207">
        <f t="shared" si="67"/>
        <v>24039.5</v>
      </c>
      <c r="S207">
        <f t="shared" si="68"/>
        <v>34285.5</v>
      </c>
      <c r="U207" t="s">
        <v>1659</v>
      </c>
      <c r="V207">
        <f t="shared" ref="V207:V211" si="70">L206/$O$211*100</f>
        <v>99.089402236629525</v>
      </c>
      <c r="W207">
        <f t="shared" ref="W207:W211" si="71">M206/$O$211*100</f>
        <v>118.97987872684166</v>
      </c>
      <c r="X207">
        <f t="shared" ref="X207:X211" si="72">N206/$O$211*100</f>
        <v>110.60405782505613</v>
      </c>
      <c r="Y207">
        <f t="shared" ref="Y207:Y211" si="73">O206/$O$211*100</f>
        <v>118.31686284383458</v>
      </c>
      <c r="Z207">
        <f t="shared" ref="Z207:Z211" si="74">P206/$O$211*100</f>
        <v>126.48706489582678</v>
      </c>
      <c r="AA207">
        <f t="shared" ref="AA207:AA211" si="75">Q206/$O$211*100</f>
        <v>154.83309204590756</v>
      </c>
      <c r="AB207">
        <f t="shared" ref="AB207:AB211" si="76">R206/$O$211*100</f>
        <v>137.01139296279979</v>
      </c>
      <c r="AC207">
        <f t="shared" ref="AC207:AC211" si="77">S206/$O$211*100</f>
        <v>150.46893686662051</v>
      </c>
    </row>
    <row r="208" spans="1:29" x14ac:dyDescent="0.25">
      <c r="A208" t="s">
        <v>1661</v>
      </c>
      <c r="B208">
        <v>31998</v>
      </c>
      <c r="C208">
        <v>35548</v>
      </c>
      <c r="D208">
        <v>30568</v>
      </c>
      <c r="E208">
        <v>33565</v>
      </c>
      <c r="F208">
        <v>27331</v>
      </c>
      <c r="G208">
        <v>30533</v>
      </c>
      <c r="H208">
        <v>36636</v>
      </c>
      <c r="I208">
        <v>33642</v>
      </c>
      <c r="K208" t="s">
        <v>1661</v>
      </c>
      <c r="L208">
        <f t="shared" si="61"/>
        <v>25075.5</v>
      </c>
      <c r="M208">
        <f t="shared" si="62"/>
        <v>28625.5</v>
      </c>
      <c r="N208">
        <f t="shared" si="63"/>
        <v>23645.5</v>
      </c>
      <c r="O208">
        <f t="shared" si="64"/>
        <v>26642.5</v>
      </c>
      <c r="P208">
        <f t="shared" si="65"/>
        <v>20408.5</v>
      </c>
      <c r="Q208">
        <f t="shared" si="66"/>
        <v>23610.5</v>
      </c>
      <c r="R208">
        <f t="shared" si="67"/>
        <v>29713.5</v>
      </c>
      <c r="S208">
        <f t="shared" si="68"/>
        <v>26719.5</v>
      </c>
      <c r="U208" t="s">
        <v>1660</v>
      </c>
      <c r="V208">
        <f t="shared" si="70"/>
        <v>105.98392815929168</v>
      </c>
      <c r="W208">
        <f t="shared" si="71"/>
        <v>115.10249470216738</v>
      </c>
      <c r="X208">
        <f t="shared" si="72"/>
        <v>99.286628480308849</v>
      </c>
      <c r="Y208">
        <f t="shared" si="73"/>
        <v>118.62319296699609</v>
      </c>
      <c r="Z208">
        <f t="shared" si="74"/>
        <v>110.68798388619625</v>
      </c>
      <c r="AA208">
        <f t="shared" si="75"/>
        <v>104.66628899939154</v>
      </c>
      <c r="AB208">
        <f t="shared" si="76"/>
        <v>100.87702733891442</v>
      </c>
      <c r="AC208">
        <f t="shared" si="77"/>
        <v>143.87234846100586</v>
      </c>
    </row>
    <row r="209" spans="1:29" x14ac:dyDescent="0.25">
      <c r="A209" t="s">
        <v>1662</v>
      </c>
      <c r="B209">
        <v>37045</v>
      </c>
      <c r="C209">
        <v>39627</v>
      </c>
      <c r="D209">
        <v>36344</v>
      </c>
      <c r="E209">
        <v>35197</v>
      </c>
      <c r="F209">
        <v>33143</v>
      </c>
      <c r="G209">
        <v>34430</v>
      </c>
      <c r="H209">
        <v>40892</v>
      </c>
      <c r="I209">
        <v>39337</v>
      </c>
      <c r="K209" t="s">
        <v>1662</v>
      </c>
      <c r="L209">
        <f t="shared" si="61"/>
        <v>30122.5</v>
      </c>
      <c r="M209">
        <f t="shared" si="62"/>
        <v>32704.5</v>
      </c>
      <c r="N209">
        <f t="shared" si="63"/>
        <v>29421.5</v>
      </c>
      <c r="O209">
        <f t="shared" si="64"/>
        <v>28274.5</v>
      </c>
      <c r="P209">
        <f t="shared" si="65"/>
        <v>26220.5</v>
      </c>
      <c r="Q209">
        <f t="shared" si="66"/>
        <v>27507.5</v>
      </c>
      <c r="R209">
        <f t="shared" si="67"/>
        <v>33969.5</v>
      </c>
      <c r="S209">
        <f t="shared" si="68"/>
        <v>32414.5</v>
      </c>
      <c r="U209" t="s">
        <v>1661</v>
      </c>
      <c r="V209">
        <f t="shared" si="70"/>
        <v>105.22439730597344</v>
      </c>
      <c r="W209">
        <f t="shared" si="71"/>
        <v>120.12127315834749</v>
      </c>
      <c r="X209">
        <f t="shared" si="72"/>
        <v>99.223683934453746</v>
      </c>
      <c r="Y209">
        <f t="shared" si="73"/>
        <v>111.80000419630305</v>
      </c>
      <c r="Z209">
        <f t="shared" si="74"/>
        <v>85.640250938922819</v>
      </c>
      <c r="AA209">
        <f t="shared" si="75"/>
        <v>99.07681332745851</v>
      </c>
      <c r="AB209">
        <f t="shared" si="76"/>
        <v>124.68685088437086</v>
      </c>
      <c r="AC209">
        <f t="shared" si="77"/>
        <v>112.12311953169258</v>
      </c>
    </row>
    <row r="210" spans="1:29" x14ac:dyDescent="0.25">
      <c r="A210" t="s">
        <v>1663</v>
      </c>
      <c r="B210">
        <v>7865</v>
      </c>
      <c r="C210">
        <v>7786</v>
      </c>
      <c r="D210">
        <v>29752</v>
      </c>
      <c r="E210">
        <v>34257</v>
      </c>
      <c r="F210">
        <v>36674</v>
      </c>
      <c r="G210">
        <v>38383</v>
      </c>
      <c r="H210">
        <v>37073</v>
      </c>
      <c r="I210">
        <v>34321</v>
      </c>
      <c r="K210" t="s">
        <v>1663</v>
      </c>
      <c r="L210">
        <f t="shared" si="61"/>
        <v>942.5</v>
      </c>
      <c r="M210">
        <f t="shared" si="62"/>
        <v>863.5</v>
      </c>
      <c r="N210">
        <f t="shared" si="63"/>
        <v>22829.5</v>
      </c>
      <c r="O210">
        <f t="shared" si="64"/>
        <v>27334.5</v>
      </c>
      <c r="P210">
        <f t="shared" si="65"/>
        <v>29751.5</v>
      </c>
      <c r="Q210">
        <f t="shared" si="66"/>
        <v>31460.5</v>
      </c>
      <c r="R210">
        <f t="shared" si="67"/>
        <v>30150.5</v>
      </c>
      <c r="S210">
        <f t="shared" si="68"/>
        <v>27398.5</v>
      </c>
      <c r="U210" t="s">
        <v>1662</v>
      </c>
      <c r="V210">
        <f t="shared" si="70"/>
        <v>126.40313883468663</v>
      </c>
      <c r="W210">
        <f t="shared" si="71"/>
        <v>137.23799332787814</v>
      </c>
      <c r="X210">
        <f t="shared" si="72"/>
        <v>123.46153039172489</v>
      </c>
      <c r="Y210">
        <f t="shared" si="73"/>
        <v>118.64837078533812</v>
      </c>
      <c r="Z210">
        <f t="shared" si="74"/>
        <v>110.0291643062462</v>
      </c>
      <c r="AA210">
        <f t="shared" si="75"/>
        <v>115.42980634061392</v>
      </c>
      <c r="AB210">
        <f t="shared" si="76"/>
        <v>142.5463166949917</v>
      </c>
      <c r="AC210">
        <f t="shared" si="77"/>
        <v>136.02106544134617</v>
      </c>
    </row>
    <row r="211" spans="1:29" x14ac:dyDescent="0.25">
      <c r="A211" t="s">
        <v>1664</v>
      </c>
      <c r="E211">
        <f>AVERAGE(B198:D198,B224:D224)</f>
        <v>6922.5</v>
      </c>
      <c r="O211">
        <f>AVERAGE(L205:L207)</f>
        <v>23830.5</v>
      </c>
      <c r="U211" t="s">
        <v>1663</v>
      </c>
      <c r="V211">
        <f t="shared" si="70"/>
        <v>3.9550156312288873</v>
      </c>
      <c r="W211">
        <f t="shared" si="71"/>
        <v>3.623507689725352</v>
      </c>
      <c r="X211">
        <f t="shared" si="72"/>
        <v>95.799500639936213</v>
      </c>
      <c r="Y211">
        <f t="shared" si="73"/>
        <v>114.70384591175176</v>
      </c>
      <c r="Z211">
        <f t="shared" si="74"/>
        <v>124.84631040053713</v>
      </c>
      <c r="AA211">
        <f t="shared" si="75"/>
        <v>132.0177923249617</v>
      </c>
      <c r="AB211">
        <f t="shared" si="76"/>
        <v>126.52063532028284</v>
      </c>
      <c r="AC211">
        <f t="shared" si="77"/>
        <v>114.97240930740018</v>
      </c>
    </row>
    <row r="212" spans="1:29" x14ac:dyDescent="0.25">
      <c r="A212" t="s">
        <v>1665</v>
      </c>
    </row>
    <row r="215" spans="1:29" x14ac:dyDescent="0.25">
      <c r="A215" s="7" t="s">
        <v>1940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33987</v>
      </c>
      <c r="C218">
        <v>37015</v>
      </c>
      <c r="D218">
        <v>30210</v>
      </c>
      <c r="E218">
        <v>35334</v>
      </c>
      <c r="F218">
        <v>34708</v>
      </c>
      <c r="G218">
        <v>28395</v>
      </c>
      <c r="H218">
        <v>33762</v>
      </c>
      <c r="I218">
        <v>40496</v>
      </c>
      <c r="K218" t="s">
        <v>1658</v>
      </c>
      <c r="L218">
        <f>B218-$E$224</f>
        <v>26931</v>
      </c>
      <c r="M218">
        <f t="shared" ref="M218:S218" si="78">C218-$E$224</f>
        <v>29959</v>
      </c>
      <c r="N218">
        <f t="shared" si="78"/>
        <v>23154</v>
      </c>
      <c r="O218">
        <f t="shared" si="78"/>
        <v>28278</v>
      </c>
      <c r="P218">
        <f t="shared" si="78"/>
        <v>27652</v>
      </c>
      <c r="Q218">
        <f t="shared" si="78"/>
        <v>21339</v>
      </c>
      <c r="R218">
        <f t="shared" si="78"/>
        <v>26706</v>
      </c>
      <c r="S218">
        <f t="shared" si="78"/>
        <v>33440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37636</v>
      </c>
      <c r="C219">
        <v>35419</v>
      </c>
      <c r="D219">
        <v>31388</v>
      </c>
      <c r="E219">
        <v>37461</v>
      </c>
      <c r="F219">
        <v>35410</v>
      </c>
      <c r="G219">
        <v>39390</v>
      </c>
      <c r="H219">
        <v>32440</v>
      </c>
      <c r="I219">
        <v>39951</v>
      </c>
      <c r="K219" t="s">
        <v>1659</v>
      </c>
      <c r="L219">
        <f t="shared" ref="L219:L223" si="79">B219-$E$224</f>
        <v>30580</v>
      </c>
      <c r="M219">
        <f t="shared" ref="M219:M223" si="80">C219-$E$224</f>
        <v>28363</v>
      </c>
      <c r="N219">
        <f t="shared" ref="N219:N223" si="81">D219-$E$224</f>
        <v>24332</v>
      </c>
      <c r="O219">
        <f t="shared" ref="O219:O223" si="82">E219-$E$224</f>
        <v>30405</v>
      </c>
      <c r="P219">
        <f t="shared" ref="P219:P223" si="83">F219-$E$224</f>
        <v>28354</v>
      </c>
      <c r="Q219">
        <f t="shared" ref="Q219:Q223" si="84">G219-$E$224</f>
        <v>32334</v>
      </c>
      <c r="R219">
        <f t="shared" ref="R219:R223" si="85">H219-$E$224</f>
        <v>25384</v>
      </c>
      <c r="S219">
        <f t="shared" ref="S219:S223" si="86">I219-$E$224</f>
        <v>32895</v>
      </c>
      <c r="U219" t="s">
        <v>1658</v>
      </c>
      <c r="V219">
        <f>L218/$O$224*100</f>
        <v>94.984657708179029</v>
      </c>
      <c r="W219">
        <f t="shared" ref="W219:AC219" si="87">M218/$O$224*100</f>
        <v>105.66430360102987</v>
      </c>
      <c r="X219">
        <f t="shared" si="87"/>
        <v>81.66331605121151</v>
      </c>
      <c r="Y219">
        <f t="shared" si="87"/>
        <v>99.735477727224634</v>
      </c>
      <c r="Z219">
        <f t="shared" si="87"/>
        <v>97.527598490459567</v>
      </c>
      <c r="AA219">
        <f t="shared" si="87"/>
        <v>75.261877050047616</v>
      </c>
      <c r="AB219">
        <f t="shared" si="87"/>
        <v>94.19109088985293</v>
      </c>
      <c r="AC219">
        <f t="shared" si="87"/>
        <v>117.94166402144396</v>
      </c>
    </row>
    <row r="220" spans="1:29" x14ac:dyDescent="0.25">
      <c r="A220" t="s">
        <v>1660</v>
      </c>
      <c r="B220">
        <v>34604</v>
      </c>
      <c r="C220">
        <v>31444</v>
      </c>
      <c r="D220">
        <v>36529</v>
      </c>
      <c r="E220">
        <v>31193</v>
      </c>
      <c r="F220">
        <v>32930</v>
      </c>
      <c r="G220">
        <v>20903</v>
      </c>
      <c r="H220">
        <v>39859</v>
      </c>
      <c r="I220">
        <v>44588</v>
      </c>
      <c r="K220" t="s">
        <v>1660</v>
      </c>
      <c r="L220">
        <f t="shared" si="79"/>
        <v>27548</v>
      </c>
      <c r="M220">
        <f t="shared" si="80"/>
        <v>24388</v>
      </c>
      <c r="N220">
        <f t="shared" si="81"/>
        <v>29473</v>
      </c>
      <c r="O220">
        <f t="shared" si="82"/>
        <v>24137</v>
      </c>
      <c r="P220">
        <f t="shared" si="83"/>
        <v>25874</v>
      </c>
      <c r="Q220">
        <f t="shared" si="84"/>
        <v>13847</v>
      </c>
      <c r="R220">
        <f t="shared" si="85"/>
        <v>32803</v>
      </c>
      <c r="S220">
        <f t="shared" si="86"/>
        <v>37532</v>
      </c>
      <c r="U220" t="s">
        <v>1659</v>
      </c>
      <c r="V220">
        <f t="shared" ref="V220:V224" si="88">L219/$O$224*100</f>
        <v>107.85454801960992</v>
      </c>
      <c r="W220">
        <f t="shared" ref="W220:W224" si="89">M219/$O$224*100</f>
        <v>100.03526963637003</v>
      </c>
      <c r="X220">
        <f t="shared" ref="X220:X224" si="90">N219/$O$224*100</f>
        <v>85.818079215603277</v>
      </c>
      <c r="Y220">
        <f t="shared" ref="Y220:Y224" si="91">O219/$O$224*100</f>
        <v>107.23732938313407</v>
      </c>
      <c r="Z220">
        <f t="shared" ref="Z220:Z224" si="92">P219/$O$224*100</f>
        <v>100.00352696363701</v>
      </c>
      <c r="AA220">
        <f t="shared" ref="AA220:AA224" si="93">Q219/$O$224*100</f>
        <v>114.04084223891651</v>
      </c>
      <c r="AB220">
        <f t="shared" ref="AB220:AB224" si="94">R219/$O$224*100</f>
        <v>89.528444961732447</v>
      </c>
      <c r="AC220">
        <f t="shared" ref="AC220:AC224" si="95">S219/$O$224*100</f>
        <v>116.01946883927627</v>
      </c>
    </row>
    <row r="221" spans="1:29" x14ac:dyDescent="0.25">
      <c r="A221" t="s">
        <v>1661</v>
      </c>
      <c r="B221">
        <v>32500</v>
      </c>
      <c r="C221">
        <v>39804</v>
      </c>
      <c r="D221">
        <v>33722</v>
      </c>
      <c r="E221">
        <v>36287</v>
      </c>
      <c r="F221">
        <v>29624</v>
      </c>
      <c r="G221">
        <v>35993</v>
      </c>
      <c r="H221">
        <v>31409</v>
      </c>
      <c r="I221">
        <v>41707</v>
      </c>
      <c r="K221" t="s">
        <v>1661</v>
      </c>
      <c r="L221">
        <f t="shared" si="79"/>
        <v>25444</v>
      </c>
      <c r="M221">
        <f t="shared" si="80"/>
        <v>32748</v>
      </c>
      <c r="N221">
        <f t="shared" si="81"/>
        <v>26666</v>
      </c>
      <c r="O221">
        <f t="shared" si="82"/>
        <v>29231</v>
      </c>
      <c r="P221">
        <f t="shared" si="83"/>
        <v>22568</v>
      </c>
      <c r="Q221">
        <f t="shared" si="84"/>
        <v>28937</v>
      </c>
      <c r="R221">
        <f t="shared" si="85"/>
        <v>24353</v>
      </c>
      <c r="S221">
        <f t="shared" si="86"/>
        <v>34651</v>
      </c>
      <c r="U221" t="s">
        <v>1660</v>
      </c>
      <c r="V221">
        <f t="shared" si="88"/>
        <v>97.160794272211049</v>
      </c>
      <c r="W221">
        <f t="shared" si="89"/>
        <v>86.015589179275565</v>
      </c>
      <c r="X221">
        <f t="shared" si="90"/>
        <v>103.95019927344549</v>
      </c>
      <c r="Y221">
        <f t="shared" si="91"/>
        <v>85.13032130638733</v>
      </c>
      <c r="Z221">
        <f t="shared" si="92"/>
        <v>91.256657143864857</v>
      </c>
      <c r="AA221">
        <f t="shared" si="93"/>
        <v>48.837865481606883</v>
      </c>
      <c r="AB221">
        <f t="shared" si="94"/>
        <v>115.69498818467181</v>
      </c>
      <c r="AC221">
        <f t="shared" si="95"/>
        <v>132.373999224068</v>
      </c>
    </row>
    <row r="222" spans="1:29" x14ac:dyDescent="0.25">
      <c r="A222" t="s">
        <v>1662</v>
      </c>
      <c r="B222">
        <v>39280</v>
      </c>
      <c r="C222">
        <v>32334</v>
      </c>
      <c r="D222">
        <v>33407</v>
      </c>
      <c r="E222">
        <v>37386</v>
      </c>
      <c r="F222">
        <v>38011</v>
      </c>
      <c r="G222">
        <v>38232</v>
      </c>
      <c r="H222">
        <v>35959</v>
      </c>
      <c r="I222">
        <v>38042</v>
      </c>
      <c r="K222" t="s">
        <v>1662</v>
      </c>
      <c r="L222">
        <f t="shared" si="79"/>
        <v>32224</v>
      </c>
      <c r="M222">
        <f t="shared" si="80"/>
        <v>25278</v>
      </c>
      <c r="N222">
        <f t="shared" si="81"/>
        <v>26351</v>
      </c>
      <c r="O222">
        <f t="shared" si="82"/>
        <v>30330</v>
      </c>
      <c r="P222">
        <f t="shared" si="83"/>
        <v>30955</v>
      </c>
      <c r="Q222">
        <f t="shared" si="84"/>
        <v>31176</v>
      </c>
      <c r="R222">
        <f t="shared" si="85"/>
        <v>28903</v>
      </c>
      <c r="S222">
        <f t="shared" si="86"/>
        <v>30986</v>
      </c>
      <c r="U222" t="s">
        <v>1661</v>
      </c>
      <c r="V222">
        <f t="shared" si="88"/>
        <v>89.740062779952737</v>
      </c>
      <c r="W222">
        <f t="shared" si="89"/>
        <v>115.50100518463655</v>
      </c>
      <c r="X222">
        <f t="shared" si="90"/>
        <v>94.050012344372718</v>
      </c>
      <c r="Y222">
        <f t="shared" si="91"/>
        <v>103.0966740732903</v>
      </c>
      <c r="Z222">
        <f t="shared" si="92"/>
        <v>79.596515359926627</v>
      </c>
      <c r="AA222">
        <f t="shared" si="93"/>
        <v>102.05974676401087</v>
      </c>
      <c r="AB222">
        <f t="shared" si="94"/>
        <v>85.892145451980397</v>
      </c>
      <c r="AC222">
        <f t="shared" si="95"/>
        <v>122.21281698585689</v>
      </c>
    </row>
    <row r="223" spans="1:29" x14ac:dyDescent="0.25">
      <c r="A223" t="s">
        <v>1663</v>
      </c>
      <c r="B223">
        <v>7433</v>
      </c>
      <c r="C223">
        <v>34748</v>
      </c>
      <c r="D223">
        <v>33283</v>
      </c>
      <c r="E223">
        <v>36569</v>
      </c>
      <c r="F223">
        <v>36934</v>
      </c>
      <c r="G223">
        <v>30744</v>
      </c>
      <c r="H223">
        <v>32298</v>
      </c>
      <c r="I223">
        <v>42054</v>
      </c>
      <c r="K223" t="s">
        <v>1663</v>
      </c>
      <c r="L223">
        <f t="shared" si="79"/>
        <v>377</v>
      </c>
      <c r="M223">
        <f t="shared" si="80"/>
        <v>27692</v>
      </c>
      <c r="N223">
        <f t="shared" si="81"/>
        <v>26227</v>
      </c>
      <c r="O223">
        <f t="shared" si="82"/>
        <v>29513</v>
      </c>
      <c r="P223">
        <f t="shared" si="83"/>
        <v>29878</v>
      </c>
      <c r="Q223">
        <f t="shared" si="84"/>
        <v>23688</v>
      </c>
      <c r="R223">
        <f t="shared" si="85"/>
        <v>25242</v>
      </c>
      <c r="S223">
        <f t="shared" si="86"/>
        <v>34998</v>
      </c>
      <c r="U223" t="s">
        <v>1662</v>
      </c>
      <c r="V223">
        <f t="shared" si="88"/>
        <v>113.65287623884596</v>
      </c>
      <c r="W223">
        <f t="shared" si="89"/>
        <v>89.154586816209928</v>
      </c>
      <c r="X223">
        <f t="shared" si="90"/>
        <v>92.939018798716191</v>
      </c>
      <c r="Y223">
        <f t="shared" si="91"/>
        <v>106.9728071103587</v>
      </c>
      <c r="Z223">
        <f t="shared" si="92"/>
        <v>109.17715938348675</v>
      </c>
      <c r="AA223">
        <f t="shared" si="93"/>
        <v>109.95661834726485</v>
      </c>
      <c r="AB223">
        <f t="shared" si="94"/>
        <v>101.9398300003527</v>
      </c>
      <c r="AC223">
        <f t="shared" si="95"/>
        <v>109.28649525623391</v>
      </c>
    </row>
    <row r="224" spans="1:29" x14ac:dyDescent="0.25">
      <c r="A224" t="s">
        <v>1664</v>
      </c>
      <c r="B224">
        <v>6984</v>
      </c>
      <c r="C224">
        <v>6950</v>
      </c>
      <c r="D224">
        <v>7234</v>
      </c>
      <c r="E224">
        <f>AVERAGE(B224:D224)</f>
        <v>7056</v>
      </c>
      <c r="O224">
        <f>AVERAGE(L218:L220)</f>
        <v>28353</v>
      </c>
      <c r="U224" t="s">
        <v>1663</v>
      </c>
      <c r="V224">
        <f t="shared" si="88"/>
        <v>1.3296652911508482</v>
      </c>
      <c r="W224">
        <f t="shared" si="89"/>
        <v>97.668677035939751</v>
      </c>
      <c r="X224">
        <f t="shared" si="90"/>
        <v>92.501675307727581</v>
      </c>
      <c r="Y224">
        <f t="shared" si="91"/>
        <v>104.09127781892569</v>
      </c>
      <c r="Z224">
        <f t="shared" si="92"/>
        <v>105.37861954643249</v>
      </c>
      <c r="AA224">
        <f t="shared" si="93"/>
        <v>83.546714633372133</v>
      </c>
      <c r="AB224">
        <f t="shared" si="94"/>
        <v>89.02761612527776</v>
      </c>
      <c r="AC224">
        <f t="shared" si="95"/>
        <v>123.43667336789758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93.768336615579003</v>
      </c>
      <c r="C230">
        <f t="shared" ref="C230:I230" si="96">AVERAGE(W219,W206,W192)</f>
        <v>119.7207124040148</v>
      </c>
      <c r="D230">
        <f t="shared" si="96"/>
        <v>115.33647667532118</v>
      </c>
      <c r="E230">
        <f t="shared" si="96"/>
        <v>109.11260714586672</v>
      </c>
      <c r="F230">
        <f t="shared" si="96"/>
        <v>101.12065418206562</v>
      </c>
      <c r="G230">
        <f t="shared" si="96"/>
        <v>105.3184382629989</v>
      </c>
      <c r="H230">
        <f t="shared" si="96"/>
        <v>107.07414820009807</v>
      </c>
      <c r="I230">
        <f t="shared" si="96"/>
        <v>131.23723305990737</v>
      </c>
      <c r="K230" t="s">
        <v>1658</v>
      </c>
      <c r="L230">
        <f>STDEV(V219,V206,V192)/SQRT(3)</f>
        <v>1.1874450385480948</v>
      </c>
      <c r="M230">
        <f t="shared" ref="M230:S230" si="97">STDEV(W219,W206,W192)/SQRT(3)</f>
        <v>10.737383897146403</v>
      </c>
      <c r="N230">
        <f t="shared" si="97"/>
        <v>17.865991656255929</v>
      </c>
      <c r="O230">
        <f t="shared" si="97"/>
        <v>5.7502711860599955</v>
      </c>
      <c r="P230">
        <f t="shared" si="97"/>
        <v>3.4110244961335821</v>
      </c>
      <c r="Q230">
        <f t="shared" si="97"/>
        <v>17.350693951718885</v>
      </c>
      <c r="R230">
        <f t="shared" si="97"/>
        <v>7.7247718117907818</v>
      </c>
      <c r="S230">
        <f t="shared" si="97"/>
        <v>8.2146074809113596</v>
      </c>
    </row>
    <row r="231" spans="1:19" x14ac:dyDescent="0.25">
      <c r="A231" t="s">
        <v>1659</v>
      </c>
      <c r="B231">
        <f t="shared" ref="B231:B235" si="98">AVERAGE(V220,V207,V193)</f>
        <v>101.17393154590752</v>
      </c>
      <c r="C231">
        <f t="shared" ref="C231:C235" si="99">AVERAGE(W220,W207,W193)</f>
        <v>115.41378806868259</v>
      </c>
      <c r="D231">
        <f t="shared" ref="D231:D235" si="100">AVERAGE(X220,X207,X193)</f>
        <v>109.39775842051999</v>
      </c>
      <c r="E231">
        <f t="shared" ref="E231:E235" si="101">AVERAGE(Y220,Y207,Y193)</f>
        <v>108.29991092355782</v>
      </c>
      <c r="F231">
        <f t="shared" ref="F231:F235" si="102">AVERAGE(Z220,Z207,Z193)</f>
        <v>111.42657102693641</v>
      </c>
      <c r="G231">
        <f t="shared" ref="G231:G235" si="103">AVERAGE(AA220,AA207,AA193)</f>
        <v>127.13840128864108</v>
      </c>
      <c r="H231">
        <f t="shared" ref="H231:H235" si="104">AVERAGE(AB220,AB207,AB193)</f>
        <v>116.06986253809289</v>
      </c>
      <c r="I231">
        <f t="shared" ref="I231:I235" si="105">AVERAGE(AC220,AC207,AC193)</f>
        <v>135.14154855551965</v>
      </c>
      <c r="K231" t="s">
        <v>1659</v>
      </c>
      <c r="L231">
        <f t="shared" ref="L231:L235" si="106">STDEV(V220,V207,V193)/SQRT(3)</f>
        <v>3.4180870900970697</v>
      </c>
      <c r="M231">
        <f t="shared" ref="M231:M235" si="107">STDEV(W220,W207,W193)/SQRT(3)</f>
        <v>8.0493196573248671</v>
      </c>
      <c r="N231">
        <f t="shared" ref="N231:N235" si="108">STDEV(X220,X207,X193)/SQRT(3)</f>
        <v>13.279210276168827</v>
      </c>
      <c r="O231">
        <f t="shared" ref="O231:O235" si="109">STDEV(Y220,Y207,Y193)/SQRT(3)</f>
        <v>5.5022594480627554</v>
      </c>
      <c r="P231">
        <f t="shared" ref="P231:P235" si="110">STDEV(Z220,Z207,Z193)/SQRT(3)</f>
        <v>7.8584927767687267</v>
      </c>
      <c r="Q231">
        <f t="shared" ref="Q231:Q235" si="111">STDEV(AA220,AA207,AA193)/SQRT(3)</f>
        <v>13.854110119918463</v>
      </c>
      <c r="R231">
        <f t="shared" ref="R231:R235" si="112">STDEV(AB220,AB207,AB193)/SQRT(3)</f>
        <v>13.990194659134799</v>
      </c>
      <c r="S231">
        <f t="shared" ref="S231:S235" si="113">STDEV(AC220,AC207,AC193)/SQRT(3)</f>
        <v>10.124083892497003</v>
      </c>
    </row>
    <row r="232" spans="1:19" x14ac:dyDescent="0.25">
      <c r="A232" t="s">
        <v>1660</v>
      </c>
      <c r="B232">
        <f t="shared" si="98"/>
        <v>105.05773183851348</v>
      </c>
      <c r="C232">
        <f t="shared" si="99"/>
        <v>103.32029884503542</v>
      </c>
      <c r="D232">
        <f t="shared" si="100"/>
        <v>107.54938849118871</v>
      </c>
      <c r="E232">
        <f t="shared" si="101"/>
        <v>102.22017728610756</v>
      </c>
      <c r="F232">
        <f t="shared" si="102"/>
        <v>105.19157503040735</v>
      </c>
      <c r="G232">
        <f t="shared" si="103"/>
        <v>87.444305971854718</v>
      </c>
      <c r="H232">
        <f t="shared" si="104"/>
        <v>112.00030492242331</v>
      </c>
      <c r="I232">
        <f t="shared" si="105"/>
        <v>133.6069244744144</v>
      </c>
      <c r="K232" t="s">
        <v>1660</v>
      </c>
      <c r="L232">
        <f t="shared" si="106"/>
        <v>4.3168409758131192</v>
      </c>
      <c r="M232">
        <f t="shared" si="107"/>
        <v>8.8390353413947444</v>
      </c>
      <c r="N232">
        <f t="shared" si="108"/>
        <v>6.0818473827851705</v>
      </c>
      <c r="O232">
        <f t="shared" si="109"/>
        <v>9.6746563283590685</v>
      </c>
      <c r="P232">
        <f t="shared" si="110"/>
        <v>7.0190322395230798</v>
      </c>
      <c r="Q232">
        <f t="shared" si="111"/>
        <v>19.340583271548947</v>
      </c>
      <c r="R232">
        <f t="shared" si="112"/>
        <v>5.6651272742100724</v>
      </c>
      <c r="S232">
        <f t="shared" si="113"/>
        <v>5.6048352297770023</v>
      </c>
    </row>
    <row r="233" spans="1:19" x14ac:dyDescent="0.25">
      <c r="A233" t="s">
        <v>1661</v>
      </c>
      <c r="B233">
        <f t="shared" si="98"/>
        <v>101.20469865899931</v>
      </c>
      <c r="C233">
        <f t="shared" si="99"/>
        <v>117.45358404316092</v>
      </c>
      <c r="D233">
        <f t="shared" si="100"/>
        <v>97.750483893973993</v>
      </c>
      <c r="E233">
        <f t="shared" si="101"/>
        <v>107.22943497833707</v>
      </c>
      <c r="F233">
        <f t="shared" si="102"/>
        <v>83.408001641611932</v>
      </c>
      <c r="G233">
        <f t="shared" si="103"/>
        <v>104.17175226408148</v>
      </c>
      <c r="H233">
        <f t="shared" si="104"/>
        <v>111.07973865749216</v>
      </c>
      <c r="I233">
        <f t="shared" si="105"/>
        <v>121.51704124113132</v>
      </c>
      <c r="K233" t="s">
        <v>1661</v>
      </c>
      <c r="L233">
        <f t="shared" si="106"/>
        <v>5.8169714835285466</v>
      </c>
      <c r="M233">
        <f t="shared" si="107"/>
        <v>1.3808519165853577</v>
      </c>
      <c r="N233">
        <f t="shared" si="108"/>
        <v>1.8629969772753467</v>
      </c>
      <c r="O233">
        <f t="shared" si="109"/>
        <v>2.5219533366474192</v>
      </c>
      <c r="P233">
        <f t="shared" si="110"/>
        <v>1.9150436920009735</v>
      </c>
      <c r="Q233">
        <f t="shared" si="111"/>
        <v>3.7049295565465603</v>
      </c>
      <c r="R233">
        <f t="shared" si="112"/>
        <v>12.607378093387082</v>
      </c>
      <c r="S233">
        <f t="shared" si="113"/>
        <v>5.2343037135399486</v>
      </c>
    </row>
    <row r="234" spans="1:19" x14ac:dyDescent="0.25">
      <c r="A234" t="s">
        <v>1662</v>
      </c>
      <c r="B234">
        <f t="shared" si="98"/>
        <v>120.79887165839602</v>
      </c>
      <c r="C234">
        <f t="shared" si="99"/>
        <v>113.89583222277042</v>
      </c>
      <c r="D234">
        <f t="shared" si="100"/>
        <v>109.01974113748854</v>
      </c>
      <c r="E234">
        <f t="shared" si="101"/>
        <v>108.97318663132135</v>
      </c>
      <c r="F234">
        <f t="shared" si="102"/>
        <v>105.69574438083862</v>
      </c>
      <c r="G234">
        <f t="shared" si="103"/>
        <v>116.60912761487374</v>
      </c>
      <c r="H234">
        <f t="shared" si="104"/>
        <v>123.44166738409842</v>
      </c>
      <c r="I234">
        <f t="shared" si="105"/>
        <v>123.64405518776432</v>
      </c>
      <c r="K234" t="s">
        <v>1662</v>
      </c>
      <c r="L234">
        <f t="shared" si="106"/>
        <v>3.7605404552967867</v>
      </c>
      <c r="M234">
        <f t="shared" si="107"/>
        <v>13.898100267104978</v>
      </c>
      <c r="N234">
        <f t="shared" si="108"/>
        <v>8.8491149223716707</v>
      </c>
      <c r="O234">
        <f t="shared" si="109"/>
        <v>5.1074020270840306</v>
      </c>
      <c r="P234">
        <f t="shared" si="110"/>
        <v>3.9151505638000343</v>
      </c>
      <c r="Q234">
        <f t="shared" si="111"/>
        <v>4.2226422979790659</v>
      </c>
      <c r="R234">
        <f t="shared" si="112"/>
        <v>11.783202357776654</v>
      </c>
      <c r="S234">
        <f t="shared" si="113"/>
        <v>7.7808792030161991</v>
      </c>
    </row>
    <row r="235" spans="1:19" x14ac:dyDescent="0.25">
      <c r="A235" t="s">
        <v>1663</v>
      </c>
      <c r="B235">
        <f t="shared" si="98"/>
        <v>3.0002331245624947</v>
      </c>
      <c r="C235">
        <f t="shared" si="99"/>
        <v>65.68739966967928</v>
      </c>
      <c r="D235">
        <f t="shared" si="100"/>
        <v>100.51613959613864</v>
      </c>
      <c r="E235">
        <f t="shared" si="101"/>
        <v>103.39158568201968</v>
      </c>
      <c r="F235">
        <f t="shared" si="102"/>
        <v>108.27745711667278</v>
      </c>
      <c r="G235">
        <f t="shared" si="103"/>
        <v>110.68570647020833</v>
      </c>
      <c r="H235">
        <f t="shared" si="104"/>
        <v>113.03938600608454</v>
      </c>
      <c r="I235">
        <f t="shared" si="105"/>
        <v>123.85234812258678</v>
      </c>
      <c r="K235" t="s">
        <v>1663</v>
      </c>
      <c r="L235">
        <f t="shared" si="106"/>
        <v>0.83812838664984701</v>
      </c>
      <c r="M235">
        <f t="shared" si="107"/>
        <v>31.036785947412682</v>
      </c>
      <c r="N235">
        <f t="shared" si="108"/>
        <v>6.4363461515882667</v>
      </c>
      <c r="O235">
        <f t="shared" si="109"/>
        <v>6.7422029071860656</v>
      </c>
      <c r="P235">
        <f t="shared" si="110"/>
        <v>8.8487239005744733</v>
      </c>
      <c r="Q235">
        <f t="shared" si="111"/>
        <v>14.290456733540678</v>
      </c>
      <c r="R235">
        <f t="shared" si="112"/>
        <v>12.036064135783393</v>
      </c>
      <c r="S235">
        <f t="shared" si="113"/>
        <v>5.2509448436067618</v>
      </c>
    </row>
    <row r="239" spans="1:19" x14ac:dyDescent="0.25">
      <c r="A239" s="7" t="s">
        <v>203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91.860173608352071</v>
      </c>
      <c r="C241">
        <f>$I$166</f>
        <v>6.8647026696926483</v>
      </c>
      <c r="D241">
        <f>$I$230</f>
        <v>131.23723305990737</v>
      </c>
    </row>
    <row r="242" spans="1:4" x14ac:dyDescent="0.25">
      <c r="A242" t="s">
        <v>1802</v>
      </c>
      <c r="B242">
        <f>$H$104</f>
        <v>116.41896235437218</v>
      </c>
      <c r="C242">
        <f>$H$166</f>
        <v>6.1064754849306269</v>
      </c>
      <c r="D242">
        <f>$H$230</f>
        <v>107.07414820009807</v>
      </c>
    </row>
    <row r="243" spans="1:4" x14ac:dyDescent="0.25">
      <c r="A243" t="s">
        <v>1805</v>
      </c>
      <c r="B243">
        <f>$G$104</f>
        <v>109.94260013104493</v>
      </c>
      <c r="C243">
        <f>$G$166</f>
        <v>5.7868688880186001</v>
      </c>
      <c r="D243">
        <f>$G$230</f>
        <v>105.3184382629989</v>
      </c>
    </row>
    <row r="244" spans="1:4" x14ac:dyDescent="0.25">
      <c r="A244" t="s">
        <v>1804</v>
      </c>
      <c r="B244">
        <f>$F$104</f>
        <v>119.04983428577926</v>
      </c>
      <c r="C244">
        <f>$F$166</f>
        <v>6.3309314912498307</v>
      </c>
      <c r="D244">
        <f>$F$230</f>
        <v>101.12065418206562</v>
      </c>
    </row>
    <row r="245" spans="1:4" x14ac:dyDescent="0.25">
      <c r="A245" t="s">
        <v>1803</v>
      </c>
      <c r="B245">
        <f>$E$104</f>
        <v>113.95638910490483</v>
      </c>
      <c r="C245">
        <f>$E$166</f>
        <v>6.4532855372304434</v>
      </c>
      <c r="D245">
        <f>$E$230</f>
        <v>109.11260714586672</v>
      </c>
    </row>
    <row r="246" spans="1:4" x14ac:dyDescent="0.25">
      <c r="A246" t="s">
        <v>1779</v>
      </c>
      <c r="B246">
        <f>$D$104</f>
        <v>127.39580279511665</v>
      </c>
      <c r="C246">
        <f>$D$166</f>
        <v>6.728579107781119</v>
      </c>
      <c r="D246">
        <f>$D$230</f>
        <v>115.33647667532118</v>
      </c>
    </row>
    <row r="247" spans="1:4" x14ac:dyDescent="0.25">
      <c r="A247" t="s">
        <v>1785</v>
      </c>
      <c r="B247">
        <f>$C$104</f>
        <v>130.47469510855976</v>
      </c>
      <c r="C247">
        <f>$C$166</f>
        <v>6.8875662082665841</v>
      </c>
      <c r="D247">
        <f>$C$230</f>
        <v>119.7207124040148</v>
      </c>
    </row>
    <row r="255" spans="1:4" x14ac:dyDescent="0.25">
      <c r="A255" s="7" t="s">
        <v>208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67.067554300056841</v>
      </c>
      <c r="C257">
        <f>$I$167</f>
        <v>6.4042857173117627</v>
      </c>
      <c r="D257">
        <f>$I$231</f>
        <v>135.14154855551965</v>
      </c>
    </row>
    <row r="258" spans="1:4" x14ac:dyDescent="0.25">
      <c r="A258" t="s">
        <v>1802</v>
      </c>
      <c r="B258">
        <f>$P$104</f>
        <v>71.205884768509904</v>
      </c>
      <c r="C258">
        <f>$H$167</f>
        <v>7.0851550750235779</v>
      </c>
      <c r="D258">
        <f>$H$231</f>
        <v>116.06986253809289</v>
      </c>
    </row>
    <row r="259" spans="1:4" x14ac:dyDescent="0.25">
      <c r="A259" t="s">
        <v>1805</v>
      </c>
      <c r="B259">
        <f>$O$104</f>
        <v>74.547943833647381</v>
      </c>
      <c r="C259">
        <f>$G$167</f>
        <v>7.4631186078447103</v>
      </c>
      <c r="D259">
        <f>$G$231</f>
        <v>127.13840128864108</v>
      </c>
    </row>
    <row r="260" spans="1:4" x14ac:dyDescent="0.25">
      <c r="A260" t="s">
        <v>1804</v>
      </c>
      <c r="B260">
        <f>$N$104</f>
        <v>61.178093019354492</v>
      </c>
      <c r="C260">
        <f>$F$167</f>
        <v>7.7221596940598944</v>
      </c>
      <c r="D260">
        <f>$F$231</f>
        <v>111.42657102693641</v>
      </c>
    </row>
    <row r="261" spans="1:4" x14ac:dyDescent="0.25">
      <c r="A261" t="s">
        <v>1803</v>
      </c>
      <c r="B261">
        <f>$M$104</f>
        <v>47.613960945817354</v>
      </c>
      <c r="C261">
        <f>$E$167</f>
        <v>9.577360987926312</v>
      </c>
      <c r="D261">
        <f>$E$231</f>
        <v>108.29991092355782</v>
      </c>
    </row>
    <row r="262" spans="1:4" x14ac:dyDescent="0.25">
      <c r="A262" t="s">
        <v>1779</v>
      </c>
      <c r="B262">
        <f>$L$104</f>
        <v>23.778262951028207</v>
      </c>
      <c r="C262">
        <f>$D$167</f>
        <v>8.1175244664931068</v>
      </c>
      <c r="D262">
        <f>$D$231</f>
        <v>109.39775842051999</v>
      </c>
    </row>
    <row r="263" spans="1:4" x14ac:dyDescent="0.25">
      <c r="A263" t="s">
        <v>1785</v>
      </c>
      <c r="B263">
        <f>$K$104</f>
        <v>14.508063763245111</v>
      </c>
      <c r="C263">
        <f>$C$167</f>
        <v>7.9598377926812347</v>
      </c>
      <c r="D263">
        <f>$C$231</f>
        <v>115.41378806868259</v>
      </c>
    </row>
    <row r="272" spans="1:4" x14ac:dyDescent="0.25">
      <c r="A272" s="7" t="s">
        <v>213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77.123019944165577</v>
      </c>
      <c r="C274">
        <f>I168</f>
        <v>6.2065708126521519</v>
      </c>
      <c r="D274">
        <f>I232</f>
        <v>133.6069244744144</v>
      </c>
    </row>
    <row r="275" spans="1:4" x14ac:dyDescent="0.25">
      <c r="A275" t="s">
        <v>1802</v>
      </c>
      <c r="B275">
        <f>$X$104</f>
        <v>76.366630421018371</v>
      </c>
      <c r="C275">
        <f>H168</f>
        <v>6.1729125634645685</v>
      </c>
      <c r="D275">
        <f>H232</f>
        <v>112.00030492242331</v>
      </c>
    </row>
    <row r="276" spans="1:4" x14ac:dyDescent="0.25">
      <c r="A276" t="s">
        <v>1805</v>
      </c>
      <c r="B276">
        <f>$W$104</f>
        <v>54.10162200359153</v>
      </c>
      <c r="C276">
        <f>G168</f>
        <v>5.3983559004298032</v>
      </c>
      <c r="D276">
        <f>G232</f>
        <v>87.444305971854718</v>
      </c>
    </row>
    <row r="277" spans="1:4" x14ac:dyDescent="0.25">
      <c r="A277" t="s">
        <v>1804</v>
      </c>
      <c r="B277">
        <f>$V$104</f>
        <v>54.726719023697804</v>
      </c>
      <c r="C277">
        <f>F168</f>
        <v>6.4065107591676993</v>
      </c>
      <c r="D277">
        <f>F232</f>
        <v>105.19157503040735</v>
      </c>
    </row>
    <row r="278" spans="1:4" x14ac:dyDescent="0.25">
      <c r="A278" t="s">
        <v>1803</v>
      </c>
      <c r="B278">
        <f>$U$104</f>
        <v>61.404042142362471</v>
      </c>
      <c r="C278">
        <f>E168</f>
        <v>6.5702513922971759</v>
      </c>
      <c r="D278">
        <f>E232</f>
        <v>102.22017728610756</v>
      </c>
    </row>
    <row r="279" spans="1:4" x14ac:dyDescent="0.25">
      <c r="A279" t="s">
        <v>1779</v>
      </c>
      <c r="B279">
        <f>$T$104</f>
        <v>23.533714910078618</v>
      </c>
      <c r="C279">
        <f>D168</f>
        <v>6.4981559307029757</v>
      </c>
      <c r="D279">
        <f>D232</f>
        <v>107.54938849118871</v>
      </c>
    </row>
    <row r="280" spans="1:4" x14ac:dyDescent="0.25">
      <c r="A280" t="s">
        <v>1785</v>
      </c>
      <c r="B280">
        <f>$S$104</f>
        <v>0</v>
      </c>
      <c r="C280">
        <f>C168</f>
        <v>6.2249175570036632</v>
      </c>
      <c r="D280">
        <f>C232</f>
        <v>103.32029884503542</v>
      </c>
    </row>
    <row r="288" spans="1:4" x14ac:dyDescent="0.25">
      <c r="A288" s="7" t="s">
        <v>218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58.329065443606815</v>
      </c>
      <c r="C290">
        <f>I169</f>
        <v>5.7739394535837354</v>
      </c>
      <c r="D290">
        <f>I233</f>
        <v>121.51704124113132</v>
      </c>
    </row>
    <row r="291" spans="1:4" x14ac:dyDescent="0.25">
      <c r="A291" t="s">
        <v>1802</v>
      </c>
      <c r="B291">
        <f>$AF$104</f>
        <v>70.608014123488616</v>
      </c>
      <c r="C291">
        <f>H169</f>
        <v>6.197434059212843</v>
      </c>
      <c r="D291">
        <f>H233</f>
        <v>111.07973865749216</v>
      </c>
    </row>
    <row r="292" spans="1:4" x14ac:dyDescent="0.25">
      <c r="A292" t="s">
        <v>1805</v>
      </c>
      <c r="B292">
        <f>$AE$104</f>
        <v>64.684867733201244</v>
      </c>
      <c r="C292">
        <f>G169</f>
        <v>6.0165676336838372</v>
      </c>
      <c r="D292">
        <f>G233</f>
        <v>104.17175226408148</v>
      </c>
    </row>
    <row r="293" spans="1:4" x14ac:dyDescent="0.25">
      <c r="A293" t="s">
        <v>1804</v>
      </c>
      <c r="B293">
        <f>$AD$104</f>
        <v>80.64623116727914</v>
      </c>
      <c r="C293">
        <f>F169</f>
        <v>6.789279180057517</v>
      </c>
      <c r="D293">
        <f>F233</f>
        <v>83.408001641611932</v>
      </c>
    </row>
    <row r="294" spans="1:4" x14ac:dyDescent="0.25">
      <c r="A294" t="s">
        <v>1803</v>
      </c>
      <c r="B294">
        <f>$AC$104</f>
        <v>68.252408794328005</v>
      </c>
      <c r="C294">
        <f>E169</f>
        <v>6.4873454521289728</v>
      </c>
      <c r="D294">
        <f>E233</f>
        <v>107.22943497833707</v>
      </c>
    </row>
    <row r="295" spans="1:4" x14ac:dyDescent="0.25">
      <c r="A295" t="s">
        <v>1779</v>
      </c>
      <c r="B295">
        <f>$AB$104</f>
        <v>61.891806647474318</v>
      </c>
      <c r="C295">
        <f>D169</f>
        <v>6.4819767810184485</v>
      </c>
      <c r="D295">
        <f>D233</f>
        <v>97.750483893973993</v>
      </c>
    </row>
    <row r="296" spans="1:4" x14ac:dyDescent="0.25">
      <c r="A296" t="s">
        <v>1785</v>
      </c>
      <c r="B296">
        <f>$AA$104</f>
        <v>73.164555427082703</v>
      </c>
      <c r="C296">
        <f>C169</f>
        <v>6.4148602529021126</v>
      </c>
      <c r="D296">
        <f>C233</f>
        <v>117.45358404316092</v>
      </c>
    </row>
    <row r="306" spans="1:4" x14ac:dyDescent="0.25">
      <c r="A306" s="7" t="s">
        <v>223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76.795342079521106</v>
      </c>
      <c r="C308">
        <f>I170</f>
        <v>6.451475902009725</v>
      </c>
      <c r="D308">
        <f>I234</f>
        <v>123.64405518776432</v>
      </c>
    </row>
    <row r="309" spans="1:4" x14ac:dyDescent="0.25">
      <c r="A309" t="s">
        <v>1802</v>
      </c>
      <c r="B309">
        <f>AN104</f>
        <v>76.426035387497933</v>
      </c>
      <c r="C309">
        <f>H170</f>
        <v>6.2630521845180169</v>
      </c>
      <c r="D309">
        <f>H234</f>
        <v>123.44166738409842</v>
      </c>
    </row>
    <row r="310" spans="1:4" x14ac:dyDescent="0.25">
      <c r="A310" t="s">
        <v>1805</v>
      </c>
      <c r="B310">
        <f>AM104</f>
        <v>71.619331468869362</v>
      </c>
      <c r="C310">
        <f>G170</f>
        <v>6.3215809615809739</v>
      </c>
      <c r="D310">
        <f>G234</f>
        <v>116.60912761487374</v>
      </c>
    </row>
    <row r="311" spans="1:4" x14ac:dyDescent="0.25">
      <c r="A311" t="s">
        <v>1804</v>
      </c>
      <c r="B311">
        <f>$AL$104</f>
        <v>79.590668693052422</v>
      </c>
      <c r="C311">
        <f>F170</f>
        <v>6.1150966122609693</v>
      </c>
      <c r="D311">
        <f>F234</f>
        <v>105.69574438083862</v>
      </c>
    </row>
    <row r="312" spans="1:4" x14ac:dyDescent="0.25">
      <c r="A312" t="s">
        <v>1803</v>
      </c>
      <c r="B312">
        <f>$AK$104</f>
        <v>74.99062913926798</v>
      </c>
      <c r="C312">
        <f>E170</f>
        <v>6.7490320119334646</v>
      </c>
      <c r="D312">
        <f>E234</f>
        <v>108.97318663132135</v>
      </c>
    </row>
    <row r="313" spans="1:4" x14ac:dyDescent="0.25">
      <c r="A313" t="s">
        <v>1779</v>
      </c>
      <c r="B313">
        <f>$AJ$104</f>
        <v>72.073746214571457</v>
      </c>
      <c r="C313">
        <f>D170</f>
        <v>6.0337537810883539</v>
      </c>
      <c r="D313">
        <f>D234</f>
        <v>109.01974113748854</v>
      </c>
    </row>
    <row r="314" spans="1:4" x14ac:dyDescent="0.25">
      <c r="A314" t="s">
        <v>1785</v>
      </c>
      <c r="B314">
        <f>$AI$104</f>
        <v>68.942593822278198</v>
      </c>
      <c r="C314">
        <f>C170</f>
        <v>6.8122258650407348</v>
      </c>
      <c r="D314">
        <f>C234</f>
        <v>113.89583222277042</v>
      </c>
    </row>
    <row r="324" spans="1:4" x14ac:dyDescent="0.25">
      <c r="A324" s="7" t="s">
        <v>228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87.919069103132472</v>
      </c>
      <c r="C326">
        <f>I171</f>
        <v>6.1782075938568086</v>
      </c>
      <c r="D326">
        <f>I235</f>
        <v>123.85234812258678</v>
      </c>
    </row>
    <row r="327" spans="1:4" x14ac:dyDescent="0.25">
      <c r="A327" t="s">
        <v>1802</v>
      </c>
      <c r="B327">
        <f>AV104</f>
        <v>90.453566348050231</v>
      </c>
      <c r="C327">
        <f>H171</f>
        <v>7.0525784839930026</v>
      </c>
      <c r="D327">
        <f>H235</f>
        <v>113.03938600608454</v>
      </c>
    </row>
    <row r="328" spans="1:4" x14ac:dyDescent="0.25">
      <c r="A328" t="s">
        <v>1805</v>
      </c>
      <c r="B328">
        <f>AU104</f>
        <v>81.643097418515154</v>
      </c>
      <c r="C328">
        <f>G171</f>
        <v>10.47851293753078</v>
      </c>
      <c r="D328">
        <f>G235</f>
        <v>110.68570647020833</v>
      </c>
    </row>
    <row r="329" spans="1:4" x14ac:dyDescent="0.25">
      <c r="A329" t="s">
        <v>1804</v>
      </c>
      <c r="B329">
        <f>AT104</f>
        <v>101.51216194108194</v>
      </c>
      <c r="C329">
        <f>F171</f>
        <v>7.0650079190297932</v>
      </c>
      <c r="D329">
        <f>F235</f>
        <v>108.27745711667278</v>
      </c>
    </row>
    <row r="330" spans="1:4" x14ac:dyDescent="0.25">
      <c r="A330" t="s">
        <v>1803</v>
      </c>
      <c r="B330">
        <f>AS104</f>
        <v>98.198695010440517</v>
      </c>
      <c r="C330">
        <f>E171</f>
        <v>6.4951100114474789</v>
      </c>
      <c r="D330">
        <f>E235</f>
        <v>103.39158568201968</v>
      </c>
    </row>
    <row r="331" spans="1:4" x14ac:dyDescent="0.25">
      <c r="A331" t="s">
        <v>1779</v>
      </c>
      <c r="B331">
        <f>AR104</f>
        <v>63.934732794328831</v>
      </c>
      <c r="C331">
        <f>D171</f>
        <v>6.8026980652054476</v>
      </c>
      <c r="D331">
        <f>D235</f>
        <v>100.51613959613864</v>
      </c>
    </row>
    <row r="332" spans="1:4" x14ac:dyDescent="0.25">
      <c r="A332" t="s">
        <v>1785</v>
      </c>
      <c r="B332">
        <f>$AQ$104</f>
        <v>28.708062639792526</v>
      </c>
      <c r="C332">
        <f>C171</f>
        <v>14.438095289438095</v>
      </c>
      <c r="D332">
        <f>C235</f>
        <v>65.68739966967928</v>
      </c>
    </row>
  </sheetData>
  <mergeCells count="20"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W332"/>
  <sheetViews>
    <sheetView topLeftCell="A85" workbookViewId="0">
      <selection activeCell="A108" sqref="A108:B110"/>
    </sheetView>
  </sheetViews>
  <sheetFormatPr defaultRowHeight="15" x14ac:dyDescent="0.25"/>
  <cols>
    <col min="2" max="2" width="9.7109375" bestFit="1" customWidth="1"/>
  </cols>
  <sheetData>
    <row r="1" spans="1:12" x14ac:dyDescent="0.25">
      <c r="A1" s="7" t="s">
        <v>1677</v>
      </c>
      <c r="I1" s="7" t="s">
        <v>1678</v>
      </c>
      <c r="J1" t="s">
        <v>1947</v>
      </c>
      <c r="K1" s="7" t="s">
        <v>1679</v>
      </c>
      <c r="L1" t="s">
        <v>2261</v>
      </c>
    </row>
    <row r="2" spans="1:12" x14ac:dyDescent="0.25">
      <c r="A2" s="7" t="s">
        <v>1680</v>
      </c>
      <c r="J2" t="s">
        <v>1948</v>
      </c>
      <c r="L2" t="s">
        <v>2262</v>
      </c>
    </row>
    <row r="3" spans="1:12" x14ac:dyDescent="0.25">
      <c r="A3" s="53" t="s">
        <v>1681</v>
      </c>
      <c r="B3" s="17">
        <v>42220</v>
      </c>
      <c r="J3" t="s">
        <v>1949</v>
      </c>
      <c r="L3" t="s">
        <v>2263</v>
      </c>
    </row>
    <row r="4" spans="1:12" x14ac:dyDescent="0.25">
      <c r="A4" s="7" t="s">
        <v>1682</v>
      </c>
      <c r="B4" s="17">
        <v>42207</v>
      </c>
      <c r="I4" s="7" t="s">
        <v>1683</v>
      </c>
      <c r="J4" t="s">
        <v>2260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1704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231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236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241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246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251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256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229</v>
      </c>
      <c r="C23">
        <v>20.8</v>
      </c>
      <c r="D23" t="s">
        <v>231</v>
      </c>
      <c r="E23">
        <v>25805</v>
      </c>
      <c r="F23" t="s">
        <v>232</v>
      </c>
      <c r="G23" t="s">
        <v>233</v>
      </c>
      <c r="H23" s="65">
        <v>213.34</v>
      </c>
      <c r="I23" s="62">
        <v>42.66</v>
      </c>
    </row>
    <row r="24" spans="1:9" x14ac:dyDescent="0.25">
      <c r="A24" t="s">
        <v>1</v>
      </c>
      <c r="B24" t="s">
        <v>234</v>
      </c>
      <c r="C24">
        <v>20.100000000000001</v>
      </c>
      <c r="D24" t="s">
        <v>236</v>
      </c>
      <c r="E24">
        <v>24304</v>
      </c>
      <c r="F24" t="s">
        <v>237</v>
      </c>
      <c r="G24" t="s">
        <v>238</v>
      </c>
      <c r="H24" s="66">
        <v>327.43</v>
      </c>
      <c r="I24" s="62">
        <v>65.400000000000006</v>
      </c>
    </row>
    <row r="25" spans="1:9" x14ac:dyDescent="0.25">
      <c r="A25" t="s">
        <v>1</v>
      </c>
      <c r="B25" t="s">
        <v>239</v>
      </c>
      <c r="C25">
        <v>20</v>
      </c>
      <c r="D25" t="s">
        <v>241</v>
      </c>
      <c r="E25">
        <v>24051</v>
      </c>
      <c r="F25" t="s">
        <v>242</v>
      </c>
      <c r="G25" t="s">
        <v>243</v>
      </c>
      <c r="H25" s="65">
        <v>180.18</v>
      </c>
      <c r="I25" s="62">
        <v>36.03</v>
      </c>
    </row>
    <row r="26" spans="1:9" x14ac:dyDescent="0.25">
      <c r="A26" t="s">
        <v>1</v>
      </c>
      <c r="B26" t="s">
        <v>244</v>
      </c>
      <c r="C26">
        <v>20</v>
      </c>
      <c r="D26" t="s">
        <v>246</v>
      </c>
      <c r="E26">
        <v>29871</v>
      </c>
      <c r="F26" t="s">
        <v>247</v>
      </c>
      <c r="G26" t="s">
        <v>248</v>
      </c>
      <c r="H26" s="65">
        <v>344.83699999999999</v>
      </c>
      <c r="I26" s="62">
        <v>68.959999999999994</v>
      </c>
    </row>
    <row r="27" spans="1:9" x14ac:dyDescent="0.25">
      <c r="A27" t="s">
        <v>1</v>
      </c>
      <c r="B27" t="s">
        <v>249</v>
      </c>
      <c r="C27">
        <v>20</v>
      </c>
      <c r="D27" t="s">
        <v>251</v>
      </c>
      <c r="E27">
        <v>34586</v>
      </c>
      <c r="F27" t="s">
        <v>252</v>
      </c>
      <c r="G27" t="s">
        <v>253</v>
      </c>
      <c r="H27" s="66">
        <v>359.41</v>
      </c>
      <c r="I27" s="62">
        <v>71.88</v>
      </c>
    </row>
    <row r="28" spans="1:9" x14ac:dyDescent="0.25">
      <c r="A28" t="s">
        <v>1</v>
      </c>
      <c r="B28" t="s">
        <v>254</v>
      </c>
      <c r="C28">
        <v>20</v>
      </c>
      <c r="D28" t="s">
        <v>256</v>
      </c>
      <c r="E28">
        <v>29904</v>
      </c>
      <c r="F28" t="s">
        <v>257</v>
      </c>
      <c r="G28" t="s">
        <v>258</v>
      </c>
      <c r="H28" s="66">
        <v>464.12</v>
      </c>
      <c r="I28" s="62">
        <v>92.823999999999998</v>
      </c>
    </row>
    <row r="31" spans="1:9" x14ac:dyDescent="0.25">
      <c r="A31" s="7" t="s">
        <v>1705</v>
      </c>
    </row>
    <row r="32" spans="1:9" x14ac:dyDescent="0.25">
      <c r="A32" s="7"/>
    </row>
    <row r="33" spans="1:49" x14ac:dyDescent="0.25">
      <c r="A33" s="7" t="s">
        <v>1947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1955</v>
      </c>
    </row>
    <row r="36" spans="1:49" x14ac:dyDescent="0.25">
      <c r="A36" t="s">
        <v>1709</v>
      </c>
      <c r="B36">
        <v>42221.128506944442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12</v>
      </c>
      <c r="C40">
        <v>11</v>
      </c>
      <c r="D40">
        <v>14</v>
      </c>
      <c r="E40">
        <v>11</v>
      </c>
      <c r="F40">
        <v>12</v>
      </c>
      <c r="G40">
        <v>14</v>
      </c>
      <c r="H40">
        <v>15</v>
      </c>
      <c r="I40">
        <v>15</v>
      </c>
      <c r="J40">
        <v>12</v>
      </c>
      <c r="K40">
        <v>16</v>
      </c>
      <c r="L40">
        <v>12</v>
      </c>
      <c r="M40">
        <v>16</v>
      </c>
      <c r="N40">
        <v>16</v>
      </c>
      <c r="O40">
        <v>15</v>
      </c>
      <c r="P40">
        <v>16</v>
      </c>
      <c r="Q40">
        <v>16</v>
      </c>
      <c r="R40">
        <v>16</v>
      </c>
      <c r="S40">
        <v>14</v>
      </c>
      <c r="T40">
        <v>15</v>
      </c>
      <c r="U40">
        <v>15</v>
      </c>
      <c r="V40">
        <v>14</v>
      </c>
      <c r="W40">
        <v>14</v>
      </c>
      <c r="X40">
        <v>11</v>
      </c>
      <c r="Y40">
        <v>16</v>
      </c>
      <c r="Z40">
        <v>14</v>
      </c>
      <c r="AA40">
        <v>16</v>
      </c>
      <c r="AB40">
        <v>13</v>
      </c>
      <c r="AC40">
        <v>16</v>
      </c>
      <c r="AD40">
        <v>14</v>
      </c>
      <c r="AE40">
        <v>15</v>
      </c>
      <c r="AF40">
        <v>13</v>
      </c>
      <c r="AG40">
        <v>15</v>
      </c>
      <c r="AH40">
        <v>14</v>
      </c>
      <c r="AI40">
        <v>16</v>
      </c>
      <c r="AJ40">
        <v>15</v>
      </c>
      <c r="AK40">
        <v>10</v>
      </c>
      <c r="AL40">
        <v>13</v>
      </c>
      <c r="AM40">
        <v>12</v>
      </c>
      <c r="AN40">
        <v>14</v>
      </c>
      <c r="AO40">
        <v>12</v>
      </c>
      <c r="AP40">
        <v>13</v>
      </c>
      <c r="AQ40">
        <v>10</v>
      </c>
      <c r="AR40">
        <v>14</v>
      </c>
      <c r="AS40">
        <v>11</v>
      </c>
      <c r="AT40">
        <v>5</v>
      </c>
      <c r="AU40">
        <v>14</v>
      </c>
      <c r="AV40">
        <v>15</v>
      </c>
      <c r="AW40">
        <v>14</v>
      </c>
    </row>
    <row r="41" spans="1:49" x14ac:dyDescent="0.25">
      <c r="A41" t="s">
        <v>1764</v>
      </c>
      <c r="B41">
        <v>64.843999999999994</v>
      </c>
      <c r="C41">
        <v>98.186000000000007</v>
      </c>
      <c r="D41">
        <v>49.552</v>
      </c>
      <c r="E41">
        <v>35.843000000000004</v>
      </c>
      <c r="F41">
        <v>78.275000000000006</v>
      </c>
      <c r="G41">
        <v>70.759</v>
      </c>
      <c r="H41">
        <v>52.597999999999999</v>
      </c>
      <c r="I41">
        <v>62.072000000000003</v>
      </c>
      <c r="J41">
        <v>86.733000000000004</v>
      </c>
      <c r="K41">
        <v>71.513999999999996</v>
      </c>
      <c r="L41">
        <v>62.588000000000001</v>
      </c>
      <c r="M41">
        <v>76.147999999999996</v>
      </c>
      <c r="N41">
        <v>84.825000000000003</v>
      </c>
      <c r="O41">
        <v>50.398000000000003</v>
      </c>
      <c r="P41">
        <v>66.918999999999997</v>
      </c>
      <c r="Q41">
        <v>56.427</v>
      </c>
      <c r="R41">
        <v>84.753</v>
      </c>
      <c r="S41">
        <v>71.375</v>
      </c>
      <c r="T41">
        <v>86.007999999999996</v>
      </c>
      <c r="U41">
        <v>91.613</v>
      </c>
      <c r="V41">
        <v>48.904000000000003</v>
      </c>
      <c r="W41">
        <v>34.174999999999997</v>
      </c>
      <c r="X41">
        <v>81.510999999999996</v>
      </c>
      <c r="Y41">
        <v>66.819999999999993</v>
      </c>
      <c r="Z41">
        <v>41.936</v>
      </c>
      <c r="AA41">
        <v>86.209000000000003</v>
      </c>
      <c r="AB41">
        <v>60.89</v>
      </c>
      <c r="AC41">
        <v>51.755000000000003</v>
      </c>
      <c r="AD41">
        <v>57.55</v>
      </c>
      <c r="AE41">
        <v>68.254999999999995</v>
      </c>
      <c r="AF41">
        <v>98.802000000000007</v>
      </c>
      <c r="AG41">
        <v>41.927999999999997</v>
      </c>
      <c r="AH41">
        <v>74.613</v>
      </c>
      <c r="AI41">
        <v>53.597000000000001</v>
      </c>
      <c r="AJ41">
        <v>59.243000000000002</v>
      </c>
      <c r="AK41">
        <v>70.099999999999994</v>
      </c>
      <c r="AL41">
        <v>76.994</v>
      </c>
      <c r="AM41">
        <v>59.396000000000001</v>
      </c>
      <c r="AN41">
        <v>51.218000000000004</v>
      </c>
      <c r="AO41">
        <v>58.877000000000002</v>
      </c>
      <c r="AP41">
        <v>79.64</v>
      </c>
      <c r="AQ41">
        <v>52.218000000000004</v>
      </c>
      <c r="AR41">
        <v>50.256999999999998</v>
      </c>
      <c r="AS41">
        <v>58.067999999999998</v>
      </c>
      <c r="AT41">
        <v>25.004999999999999</v>
      </c>
      <c r="AU41">
        <v>68.563999999999993</v>
      </c>
      <c r="AV41">
        <v>66.158000000000001</v>
      </c>
      <c r="AW41">
        <v>68.438999999999993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1954</v>
      </c>
    </row>
    <row r="44" spans="1:49" x14ac:dyDescent="0.25">
      <c r="A44" t="s">
        <v>1709</v>
      </c>
      <c r="B44" s="38">
        <v>42221.128518518519</v>
      </c>
    </row>
    <row r="45" spans="1:49" x14ac:dyDescent="0.25">
      <c r="A45" t="s">
        <v>1710</v>
      </c>
      <c r="B45">
        <v>2422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11</v>
      </c>
      <c r="C48">
        <v>0</v>
      </c>
      <c r="D48">
        <v>9</v>
      </c>
      <c r="E48">
        <v>10</v>
      </c>
      <c r="F48">
        <v>12</v>
      </c>
      <c r="G48">
        <v>14</v>
      </c>
      <c r="H48">
        <v>15</v>
      </c>
      <c r="I48">
        <v>15</v>
      </c>
      <c r="J48">
        <v>12</v>
      </c>
      <c r="K48">
        <v>0</v>
      </c>
      <c r="L48">
        <v>10</v>
      </c>
      <c r="M48">
        <v>16</v>
      </c>
      <c r="N48">
        <v>16</v>
      </c>
      <c r="O48">
        <v>12</v>
      </c>
      <c r="P48">
        <v>15</v>
      </c>
      <c r="Q48">
        <v>15</v>
      </c>
      <c r="R48">
        <v>13</v>
      </c>
      <c r="S48">
        <v>14</v>
      </c>
      <c r="T48">
        <v>16</v>
      </c>
      <c r="U48">
        <v>14</v>
      </c>
      <c r="V48">
        <v>14</v>
      </c>
      <c r="W48">
        <v>14</v>
      </c>
      <c r="X48">
        <v>11</v>
      </c>
      <c r="Y48">
        <v>15</v>
      </c>
      <c r="Z48">
        <v>13</v>
      </c>
      <c r="AA48">
        <v>0</v>
      </c>
      <c r="AB48">
        <v>1</v>
      </c>
      <c r="AC48">
        <v>15</v>
      </c>
      <c r="AD48">
        <v>14</v>
      </c>
      <c r="AE48">
        <v>15</v>
      </c>
      <c r="AF48">
        <v>13</v>
      </c>
      <c r="AG48">
        <v>15</v>
      </c>
      <c r="AH48">
        <v>14</v>
      </c>
      <c r="AI48">
        <v>0</v>
      </c>
      <c r="AJ48">
        <v>2</v>
      </c>
      <c r="AK48">
        <v>10</v>
      </c>
      <c r="AL48">
        <v>13</v>
      </c>
      <c r="AM48">
        <v>12</v>
      </c>
      <c r="AN48">
        <v>13</v>
      </c>
      <c r="AO48">
        <v>12</v>
      </c>
      <c r="AP48">
        <v>0</v>
      </c>
      <c r="AQ48">
        <v>10</v>
      </c>
      <c r="AR48">
        <v>14</v>
      </c>
      <c r="AS48">
        <v>11</v>
      </c>
      <c r="AT48">
        <v>5</v>
      </c>
      <c r="AU48">
        <v>14</v>
      </c>
      <c r="AV48">
        <v>15</v>
      </c>
      <c r="AW48">
        <v>14</v>
      </c>
    </row>
    <row r="49" spans="1:49" x14ac:dyDescent="0.25">
      <c r="A49" t="s">
        <v>1764</v>
      </c>
      <c r="B49">
        <v>62.383000000000003</v>
      </c>
      <c r="C49">
        <v>0</v>
      </c>
      <c r="D49">
        <v>24.9</v>
      </c>
      <c r="E49">
        <v>51.415999999999997</v>
      </c>
      <c r="F49">
        <v>89.04</v>
      </c>
      <c r="G49">
        <v>73.887</v>
      </c>
      <c r="H49">
        <v>54.4</v>
      </c>
      <c r="I49">
        <v>67.606999999999999</v>
      </c>
      <c r="J49">
        <v>51.735999999999997</v>
      </c>
      <c r="K49">
        <v>0</v>
      </c>
      <c r="L49">
        <v>37.253999999999998</v>
      </c>
      <c r="M49">
        <v>51.148000000000003</v>
      </c>
      <c r="N49">
        <v>52.548000000000002</v>
      </c>
      <c r="O49">
        <v>41.762999999999998</v>
      </c>
      <c r="P49">
        <v>46.475999999999999</v>
      </c>
      <c r="Q49">
        <v>39.088000000000001</v>
      </c>
      <c r="R49">
        <v>52.566000000000003</v>
      </c>
      <c r="S49">
        <v>43.500999999999998</v>
      </c>
      <c r="T49">
        <v>81.48</v>
      </c>
      <c r="U49">
        <v>59.204999999999998</v>
      </c>
      <c r="V49">
        <v>36.527999999999999</v>
      </c>
      <c r="W49">
        <v>34.362000000000002</v>
      </c>
      <c r="X49">
        <v>43.158999999999999</v>
      </c>
      <c r="Y49">
        <v>57.488</v>
      </c>
      <c r="Z49">
        <v>30.344999999999999</v>
      </c>
      <c r="AA49">
        <v>0</v>
      </c>
      <c r="AB49">
        <v>5.7969999999999997</v>
      </c>
      <c r="AC49">
        <v>36.927</v>
      </c>
      <c r="AD49">
        <v>51.802</v>
      </c>
      <c r="AE49">
        <v>76.445999999999998</v>
      </c>
      <c r="AF49">
        <v>105.121</v>
      </c>
      <c r="AG49">
        <v>44.238999999999997</v>
      </c>
      <c r="AH49">
        <v>83.593999999999994</v>
      </c>
      <c r="AI49">
        <v>0</v>
      </c>
      <c r="AJ49">
        <v>9.141</v>
      </c>
      <c r="AK49">
        <v>40.173999999999999</v>
      </c>
      <c r="AL49">
        <v>65.653999999999996</v>
      </c>
      <c r="AM49">
        <v>63.125999999999998</v>
      </c>
      <c r="AN49">
        <v>32.994</v>
      </c>
      <c r="AO49">
        <v>51.493000000000002</v>
      </c>
      <c r="AP49">
        <v>0</v>
      </c>
      <c r="AQ49">
        <v>45.384</v>
      </c>
      <c r="AR49">
        <v>53.988999999999997</v>
      </c>
      <c r="AS49">
        <v>54.668999999999997</v>
      </c>
      <c r="AT49">
        <v>24.297000000000001</v>
      </c>
      <c r="AU49">
        <v>68.421000000000006</v>
      </c>
      <c r="AV49">
        <v>65.210999999999999</v>
      </c>
      <c r="AW49">
        <v>65.421999999999997</v>
      </c>
    </row>
    <row r="51" spans="1:49" x14ac:dyDescent="0.25">
      <c r="A51" s="7" t="s">
        <v>1948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1953</v>
      </c>
    </row>
    <row r="54" spans="1:49" x14ac:dyDescent="0.25">
      <c r="A54" t="s">
        <v>1709</v>
      </c>
      <c r="B54" s="38">
        <v>42221.128518518519</v>
      </c>
    </row>
    <row r="55" spans="1:49" x14ac:dyDescent="0.25">
      <c r="A55" t="s">
        <v>1710</v>
      </c>
      <c r="B55">
        <v>2402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15</v>
      </c>
      <c r="C58">
        <v>16</v>
      </c>
      <c r="D58">
        <v>14</v>
      </c>
      <c r="E58">
        <v>16</v>
      </c>
      <c r="F58">
        <v>16</v>
      </c>
      <c r="G58">
        <v>15</v>
      </c>
      <c r="H58">
        <v>16</v>
      </c>
      <c r="I58">
        <v>15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15</v>
      </c>
      <c r="P58">
        <v>16</v>
      </c>
      <c r="Q58">
        <v>16</v>
      </c>
      <c r="R58">
        <v>16</v>
      </c>
      <c r="S58">
        <v>15</v>
      </c>
      <c r="T58">
        <v>13</v>
      </c>
      <c r="U58">
        <v>16</v>
      </c>
      <c r="V58">
        <v>16</v>
      </c>
      <c r="W58">
        <v>15</v>
      </c>
      <c r="X58">
        <v>14</v>
      </c>
      <c r="Y58">
        <v>15</v>
      </c>
      <c r="Z58">
        <v>15</v>
      </c>
      <c r="AA58">
        <v>15</v>
      </c>
      <c r="AB58">
        <v>8</v>
      </c>
      <c r="AC58">
        <v>15</v>
      </c>
      <c r="AD58">
        <v>15</v>
      </c>
      <c r="AE58">
        <v>15</v>
      </c>
      <c r="AF58">
        <v>14</v>
      </c>
      <c r="AG58">
        <v>16</v>
      </c>
      <c r="AH58">
        <v>16</v>
      </c>
      <c r="AI58">
        <v>12</v>
      </c>
      <c r="AJ58">
        <v>10</v>
      </c>
      <c r="AK58">
        <v>6</v>
      </c>
      <c r="AL58">
        <v>14</v>
      </c>
      <c r="AM58">
        <v>14</v>
      </c>
      <c r="AN58">
        <v>14</v>
      </c>
      <c r="AO58">
        <v>13</v>
      </c>
      <c r="AP58">
        <v>16</v>
      </c>
      <c r="AQ58">
        <v>11</v>
      </c>
      <c r="AR58">
        <v>12</v>
      </c>
      <c r="AS58">
        <v>9</v>
      </c>
      <c r="AT58">
        <v>12</v>
      </c>
      <c r="AU58">
        <v>12</v>
      </c>
      <c r="AV58">
        <v>14</v>
      </c>
      <c r="AW58">
        <v>16</v>
      </c>
    </row>
    <row r="59" spans="1:49" x14ac:dyDescent="0.25">
      <c r="A59" t="s">
        <v>1764</v>
      </c>
      <c r="B59">
        <v>71.394000000000005</v>
      </c>
      <c r="C59">
        <v>89.873999999999995</v>
      </c>
      <c r="D59">
        <v>114.456</v>
      </c>
      <c r="E59">
        <v>116.96</v>
      </c>
      <c r="F59">
        <v>98.543000000000006</v>
      </c>
      <c r="G59">
        <v>90.820999999999998</v>
      </c>
      <c r="H59">
        <v>87.070999999999998</v>
      </c>
      <c r="I59">
        <v>54.07</v>
      </c>
      <c r="J59">
        <v>75.043999999999997</v>
      </c>
      <c r="K59">
        <v>124.996</v>
      </c>
      <c r="L59">
        <v>65.224999999999994</v>
      </c>
      <c r="M59">
        <v>66.924000000000007</v>
      </c>
      <c r="N59">
        <v>62.14</v>
      </c>
      <c r="O59">
        <v>80.236000000000004</v>
      </c>
      <c r="P59">
        <v>71.042000000000002</v>
      </c>
      <c r="Q59">
        <v>84.495000000000005</v>
      </c>
      <c r="R59">
        <v>81.893000000000001</v>
      </c>
      <c r="S59">
        <v>58.920999999999999</v>
      </c>
      <c r="T59">
        <v>63.945</v>
      </c>
      <c r="U59">
        <v>61.966999999999999</v>
      </c>
      <c r="V59">
        <v>91.897000000000006</v>
      </c>
      <c r="W59">
        <v>73.709000000000003</v>
      </c>
      <c r="X59">
        <v>68.775000000000006</v>
      </c>
      <c r="Y59">
        <v>50.500999999999998</v>
      </c>
      <c r="Z59">
        <v>72.25</v>
      </c>
      <c r="AA59">
        <v>59.039000000000001</v>
      </c>
      <c r="AB59">
        <v>61.439</v>
      </c>
      <c r="AC59">
        <v>65.305999999999997</v>
      </c>
      <c r="AD59">
        <v>53.466999999999999</v>
      </c>
      <c r="AE59">
        <v>83.123999999999995</v>
      </c>
      <c r="AF59">
        <v>61.84</v>
      </c>
      <c r="AG59">
        <v>66.744</v>
      </c>
      <c r="AH59">
        <v>88.72</v>
      </c>
      <c r="AI59">
        <v>58.002000000000002</v>
      </c>
      <c r="AJ59">
        <v>72.793999999999997</v>
      </c>
      <c r="AK59">
        <v>106.499</v>
      </c>
      <c r="AL59">
        <v>57.527000000000001</v>
      </c>
      <c r="AM59">
        <v>50.475999999999999</v>
      </c>
      <c r="AN59">
        <v>78.626000000000005</v>
      </c>
      <c r="AO59">
        <v>70.971999999999994</v>
      </c>
      <c r="AP59">
        <v>64.537000000000006</v>
      </c>
      <c r="AQ59">
        <v>62.286999999999999</v>
      </c>
      <c r="AR59">
        <v>46.57</v>
      </c>
      <c r="AS59">
        <v>55.137</v>
      </c>
      <c r="AT59">
        <v>51.564999999999998</v>
      </c>
      <c r="AU59">
        <v>46.783999999999999</v>
      </c>
      <c r="AV59">
        <v>43.874000000000002</v>
      </c>
      <c r="AW59">
        <v>69.209999999999994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1952</v>
      </c>
    </row>
    <row r="62" spans="1:49" x14ac:dyDescent="0.25">
      <c r="A62" t="s">
        <v>1709</v>
      </c>
      <c r="B62" s="38">
        <v>42221.128518518519</v>
      </c>
    </row>
    <row r="63" spans="1:49" x14ac:dyDescent="0.25">
      <c r="A63" t="s">
        <v>1710</v>
      </c>
      <c r="B63">
        <v>2425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15</v>
      </c>
      <c r="C66">
        <v>0</v>
      </c>
      <c r="D66">
        <v>14</v>
      </c>
      <c r="E66">
        <v>16</v>
      </c>
      <c r="F66">
        <v>16</v>
      </c>
      <c r="G66">
        <v>15</v>
      </c>
      <c r="H66">
        <v>16</v>
      </c>
      <c r="I66">
        <v>14</v>
      </c>
      <c r="J66">
        <v>16</v>
      </c>
      <c r="K66">
        <v>0</v>
      </c>
      <c r="L66">
        <v>15</v>
      </c>
      <c r="M66">
        <v>16</v>
      </c>
      <c r="N66">
        <v>15</v>
      </c>
      <c r="O66">
        <v>15</v>
      </c>
      <c r="P66">
        <v>15</v>
      </c>
      <c r="Q66">
        <v>16</v>
      </c>
      <c r="R66">
        <v>16</v>
      </c>
      <c r="S66">
        <v>13</v>
      </c>
      <c r="T66">
        <v>12</v>
      </c>
      <c r="U66">
        <v>14</v>
      </c>
      <c r="V66">
        <v>16</v>
      </c>
      <c r="W66">
        <v>15</v>
      </c>
      <c r="X66">
        <v>14</v>
      </c>
      <c r="Y66">
        <v>15</v>
      </c>
      <c r="Z66">
        <v>16</v>
      </c>
      <c r="AA66">
        <v>0</v>
      </c>
      <c r="AB66">
        <v>3</v>
      </c>
      <c r="AC66">
        <v>14</v>
      </c>
      <c r="AD66">
        <v>15</v>
      </c>
      <c r="AE66">
        <v>15</v>
      </c>
      <c r="AF66">
        <v>13</v>
      </c>
      <c r="AG66">
        <v>16</v>
      </c>
      <c r="AH66">
        <v>16</v>
      </c>
      <c r="AI66">
        <v>1</v>
      </c>
      <c r="AJ66">
        <v>3</v>
      </c>
      <c r="AK66">
        <v>6</v>
      </c>
      <c r="AL66">
        <v>13</v>
      </c>
      <c r="AM66">
        <v>14</v>
      </c>
      <c r="AN66">
        <v>14</v>
      </c>
      <c r="AO66">
        <v>13</v>
      </c>
      <c r="AP66">
        <v>0</v>
      </c>
      <c r="AQ66">
        <v>12</v>
      </c>
      <c r="AR66">
        <v>12</v>
      </c>
      <c r="AS66">
        <v>9</v>
      </c>
      <c r="AT66">
        <v>12</v>
      </c>
      <c r="AU66">
        <v>12</v>
      </c>
      <c r="AV66">
        <v>14</v>
      </c>
      <c r="AW66">
        <v>16</v>
      </c>
    </row>
    <row r="67" spans="1:49" x14ac:dyDescent="0.25">
      <c r="A67" t="s">
        <v>1764</v>
      </c>
      <c r="B67">
        <v>64.832999999999998</v>
      </c>
      <c r="C67">
        <v>0</v>
      </c>
      <c r="D67">
        <v>44.773000000000003</v>
      </c>
      <c r="E67">
        <v>121.539</v>
      </c>
      <c r="F67">
        <v>118.324</v>
      </c>
      <c r="G67">
        <v>95.042000000000002</v>
      </c>
      <c r="H67">
        <v>89.239000000000004</v>
      </c>
      <c r="I67">
        <v>59.707999999999998</v>
      </c>
      <c r="J67">
        <v>52.11</v>
      </c>
      <c r="K67">
        <v>0</v>
      </c>
      <c r="L67">
        <v>28.04</v>
      </c>
      <c r="M67">
        <v>33.655999999999999</v>
      </c>
      <c r="N67">
        <v>38.75</v>
      </c>
      <c r="O67">
        <v>59.732999999999997</v>
      </c>
      <c r="P67">
        <v>49.127000000000002</v>
      </c>
      <c r="Q67">
        <v>54.334000000000003</v>
      </c>
      <c r="R67">
        <v>54.064999999999998</v>
      </c>
      <c r="S67">
        <v>41.457000000000001</v>
      </c>
      <c r="T67">
        <v>51.234999999999999</v>
      </c>
      <c r="U67">
        <v>42.392000000000003</v>
      </c>
      <c r="V67">
        <v>81.150000000000006</v>
      </c>
      <c r="W67">
        <v>82.372</v>
      </c>
      <c r="X67">
        <v>48.237000000000002</v>
      </c>
      <c r="Y67">
        <v>36.966999999999999</v>
      </c>
      <c r="Z67">
        <v>74.903999999999996</v>
      </c>
      <c r="AA67">
        <v>0</v>
      </c>
      <c r="AB67">
        <v>28.890999999999998</v>
      </c>
      <c r="AC67">
        <v>48.756</v>
      </c>
      <c r="AD67">
        <v>62.734999999999999</v>
      </c>
      <c r="AE67">
        <v>66.971999999999994</v>
      </c>
      <c r="AF67">
        <v>46.454999999999998</v>
      </c>
      <c r="AG67">
        <v>43.536000000000001</v>
      </c>
      <c r="AH67">
        <v>107.876</v>
      </c>
      <c r="AI67">
        <v>6.7789999999999999</v>
      </c>
      <c r="AJ67">
        <v>10.523999999999999</v>
      </c>
      <c r="AK67">
        <v>64.878</v>
      </c>
      <c r="AL67">
        <v>56.133000000000003</v>
      </c>
      <c r="AM67">
        <v>54.877000000000002</v>
      </c>
      <c r="AN67">
        <v>50.692</v>
      </c>
      <c r="AO67">
        <v>57.649000000000001</v>
      </c>
      <c r="AP67">
        <v>0</v>
      </c>
      <c r="AQ67">
        <v>64.311000000000007</v>
      </c>
      <c r="AR67">
        <v>53.118000000000002</v>
      </c>
      <c r="AS67">
        <v>55.469000000000001</v>
      </c>
      <c r="AT67">
        <v>60.164999999999999</v>
      </c>
      <c r="AU67">
        <v>51.104999999999997</v>
      </c>
      <c r="AV67">
        <v>43.262</v>
      </c>
      <c r="AW67">
        <v>74.192999999999998</v>
      </c>
    </row>
    <row r="69" spans="1:49" x14ac:dyDescent="0.25">
      <c r="A69" s="7" t="s">
        <v>1949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1951</v>
      </c>
    </row>
    <row r="72" spans="1:49" x14ac:dyDescent="0.25">
      <c r="A72" t="s">
        <v>1709</v>
      </c>
      <c r="B72">
        <v>42221.128530092596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2</v>
      </c>
      <c r="C76">
        <v>4</v>
      </c>
      <c r="D76">
        <v>14</v>
      </c>
      <c r="E76">
        <v>16</v>
      </c>
      <c r="F76">
        <v>14</v>
      </c>
      <c r="G76">
        <v>15</v>
      </c>
      <c r="H76">
        <v>15</v>
      </c>
      <c r="I76">
        <v>12</v>
      </c>
      <c r="J76">
        <v>12</v>
      </c>
      <c r="K76">
        <v>14</v>
      </c>
      <c r="L76">
        <v>12</v>
      </c>
      <c r="M76">
        <v>12</v>
      </c>
      <c r="N76">
        <v>10</v>
      </c>
      <c r="O76">
        <v>16</v>
      </c>
      <c r="P76">
        <v>14</v>
      </c>
      <c r="Q76">
        <v>15</v>
      </c>
      <c r="R76">
        <v>11</v>
      </c>
      <c r="S76">
        <v>15</v>
      </c>
      <c r="T76">
        <v>15</v>
      </c>
      <c r="U76">
        <v>14</v>
      </c>
      <c r="V76">
        <v>10</v>
      </c>
      <c r="W76">
        <v>15</v>
      </c>
      <c r="X76">
        <v>11</v>
      </c>
      <c r="Y76">
        <v>15</v>
      </c>
      <c r="Z76">
        <v>12</v>
      </c>
      <c r="AA76">
        <v>13</v>
      </c>
      <c r="AB76">
        <v>12</v>
      </c>
      <c r="AC76">
        <v>12</v>
      </c>
      <c r="AD76">
        <v>9</v>
      </c>
      <c r="AE76">
        <v>7</v>
      </c>
      <c r="AF76">
        <v>5</v>
      </c>
      <c r="AG76">
        <v>11</v>
      </c>
      <c r="AH76">
        <v>12</v>
      </c>
      <c r="AI76">
        <v>2</v>
      </c>
      <c r="AJ76">
        <v>10</v>
      </c>
      <c r="AK76">
        <v>11</v>
      </c>
      <c r="AL76">
        <v>14</v>
      </c>
      <c r="AM76">
        <v>14</v>
      </c>
      <c r="AN76">
        <v>2</v>
      </c>
      <c r="AO76">
        <v>11</v>
      </c>
      <c r="AP76">
        <v>14</v>
      </c>
      <c r="AQ76">
        <v>11</v>
      </c>
      <c r="AR76">
        <v>10</v>
      </c>
      <c r="AS76">
        <v>8</v>
      </c>
      <c r="AT76">
        <v>13</v>
      </c>
      <c r="AU76">
        <v>12</v>
      </c>
      <c r="AV76">
        <v>7</v>
      </c>
      <c r="AW76">
        <v>10</v>
      </c>
    </row>
    <row r="77" spans="1:49" x14ac:dyDescent="0.25">
      <c r="A77" t="s">
        <v>1764</v>
      </c>
      <c r="B77">
        <v>52.25</v>
      </c>
      <c r="C77">
        <v>32.594000000000001</v>
      </c>
      <c r="D77">
        <v>73.397999999999996</v>
      </c>
      <c r="E77">
        <v>66.436000000000007</v>
      </c>
      <c r="F77">
        <v>79.138000000000005</v>
      </c>
      <c r="G77">
        <v>126.47799999999999</v>
      </c>
      <c r="H77">
        <v>66.64</v>
      </c>
      <c r="I77">
        <v>52.34</v>
      </c>
      <c r="J77">
        <v>92.730999999999995</v>
      </c>
      <c r="K77">
        <v>74.486000000000004</v>
      </c>
      <c r="L77">
        <v>73.459999999999994</v>
      </c>
      <c r="M77">
        <v>39.082999999999998</v>
      </c>
      <c r="N77">
        <v>85.745000000000005</v>
      </c>
      <c r="O77">
        <v>66.747</v>
      </c>
      <c r="P77">
        <v>59.354999999999997</v>
      </c>
      <c r="Q77">
        <v>40.167999999999999</v>
      </c>
      <c r="R77">
        <v>57.985999999999997</v>
      </c>
      <c r="S77">
        <v>66.507000000000005</v>
      </c>
      <c r="T77">
        <v>53.4</v>
      </c>
      <c r="U77">
        <v>76.682000000000002</v>
      </c>
      <c r="V77">
        <v>44.997999999999998</v>
      </c>
      <c r="W77">
        <v>108.502</v>
      </c>
      <c r="X77">
        <v>73.864000000000004</v>
      </c>
      <c r="Y77">
        <v>46.524999999999999</v>
      </c>
      <c r="Z77">
        <v>61.96</v>
      </c>
      <c r="AA77">
        <v>68.277000000000001</v>
      </c>
      <c r="AB77">
        <v>76.703999999999994</v>
      </c>
      <c r="AC77">
        <v>80.113</v>
      </c>
      <c r="AD77">
        <v>30.064</v>
      </c>
      <c r="AE77">
        <v>31.306999999999999</v>
      </c>
      <c r="AF77">
        <v>15.904999999999999</v>
      </c>
      <c r="AG77">
        <v>43.368000000000002</v>
      </c>
      <c r="AH77">
        <v>88.347999999999999</v>
      </c>
      <c r="AI77">
        <v>23.988</v>
      </c>
      <c r="AJ77">
        <v>55.945</v>
      </c>
      <c r="AK77">
        <v>26.57</v>
      </c>
      <c r="AL77">
        <v>61.134</v>
      </c>
      <c r="AM77">
        <v>41.764000000000003</v>
      </c>
      <c r="AN77">
        <v>22.725000000000001</v>
      </c>
      <c r="AO77">
        <v>44.37</v>
      </c>
      <c r="AP77">
        <v>80.552000000000007</v>
      </c>
      <c r="AQ77">
        <v>36.131999999999998</v>
      </c>
      <c r="AR77">
        <v>50.03</v>
      </c>
      <c r="AS77">
        <v>39.424999999999997</v>
      </c>
      <c r="AT77">
        <v>59.021000000000001</v>
      </c>
      <c r="AU77">
        <v>54.564999999999998</v>
      </c>
      <c r="AV77">
        <v>63.954000000000001</v>
      </c>
      <c r="AW77">
        <v>53.603000000000002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1956</v>
      </c>
    </row>
    <row r="80" spans="1:49" x14ac:dyDescent="0.25">
      <c r="A80" t="s">
        <v>1709</v>
      </c>
      <c r="B80">
        <v>42221.128506944442</v>
      </c>
    </row>
    <row r="81" spans="1:49" x14ac:dyDescent="0.25">
      <c r="A81" t="s">
        <v>1710</v>
      </c>
      <c r="B81">
        <v>2406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2</v>
      </c>
      <c r="C84">
        <v>0</v>
      </c>
      <c r="D84">
        <v>13</v>
      </c>
      <c r="E84">
        <v>16</v>
      </c>
      <c r="F84">
        <v>14</v>
      </c>
      <c r="G84">
        <v>15</v>
      </c>
      <c r="H84">
        <v>15</v>
      </c>
      <c r="I84">
        <v>12</v>
      </c>
      <c r="J84">
        <v>12</v>
      </c>
      <c r="K84">
        <v>0</v>
      </c>
      <c r="L84">
        <v>12</v>
      </c>
      <c r="M84">
        <v>12</v>
      </c>
      <c r="N84">
        <v>10</v>
      </c>
      <c r="O84">
        <v>16</v>
      </c>
      <c r="P84">
        <v>14</v>
      </c>
      <c r="Q84">
        <v>15</v>
      </c>
      <c r="R84">
        <v>10</v>
      </c>
      <c r="S84">
        <v>15</v>
      </c>
      <c r="T84">
        <v>15</v>
      </c>
      <c r="U84">
        <v>14</v>
      </c>
      <c r="V84">
        <v>7</v>
      </c>
      <c r="W84">
        <v>15</v>
      </c>
      <c r="X84">
        <v>11</v>
      </c>
      <c r="Y84">
        <v>15</v>
      </c>
      <c r="Z84">
        <v>13</v>
      </c>
      <c r="AA84">
        <v>0</v>
      </c>
      <c r="AB84">
        <v>6</v>
      </c>
      <c r="AC84">
        <v>10</v>
      </c>
      <c r="AD84">
        <v>9</v>
      </c>
      <c r="AE84">
        <v>6</v>
      </c>
      <c r="AF84">
        <v>4</v>
      </c>
      <c r="AG84">
        <v>8</v>
      </c>
      <c r="AH84">
        <v>12</v>
      </c>
      <c r="AI84">
        <v>0</v>
      </c>
      <c r="AJ84">
        <v>7</v>
      </c>
      <c r="AK84">
        <v>11</v>
      </c>
      <c r="AL84">
        <v>14</v>
      </c>
      <c r="AM84">
        <v>12</v>
      </c>
      <c r="AN84">
        <v>2</v>
      </c>
      <c r="AO84">
        <v>12</v>
      </c>
      <c r="AP84">
        <v>0</v>
      </c>
      <c r="AQ84">
        <v>11</v>
      </c>
      <c r="AR84">
        <v>10</v>
      </c>
      <c r="AS84">
        <v>8</v>
      </c>
      <c r="AT84">
        <v>13</v>
      </c>
      <c r="AU84">
        <v>12</v>
      </c>
      <c r="AV84">
        <v>8</v>
      </c>
      <c r="AW84">
        <v>10</v>
      </c>
    </row>
    <row r="85" spans="1:49" x14ac:dyDescent="0.25">
      <c r="A85" t="s">
        <v>1764</v>
      </c>
      <c r="B85">
        <v>33.204000000000001</v>
      </c>
      <c r="C85">
        <v>0</v>
      </c>
      <c r="D85">
        <v>47.667000000000002</v>
      </c>
      <c r="E85">
        <v>72.488</v>
      </c>
      <c r="F85">
        <v>88.244</v>
      </c>
      <c r="G85">
        <v>110.06699999999999</v>
      </c>
      <c r="H85">
        <v>70.012</v>
      </c>
      <c r="I85">
        <v>50.531999999999996</v>
      </c>
      <c r="J85">
        <v>45.375999999999998</v>
      </c>
      <c r="K85">
        <v>0</v>
      </c>
      <c r="L85">
        <v>73.706999999999994</v>
      </c>
      <c r="M85">
        <v>34.036000000000001</v>
      </c>
      <c r="N85">
        <v>80.144999999999996</v>
      </c>
      <c r="O85">
        <v>81.534000000000006</v>
      </c>
      <c r="P85">
        <v>40.777000000000001</v>
      </c>
      <c r="Q85">
        <v>33.109000000000002</v>
      </c>
      <c r="R85">
        <v>38.716000000000001</v>
      </c>
      <c r="S85">
        <v>48.164999999999999</v>
      </c>
      <c r="T85">
        <v>54.887999999999998</v>
      </c>
      <c r="U85">
        <v>69.375</v>
      </c>
      <c r="V85">
        <v>39.042000000000002</v>
      </c>
      <c r="W85">
        <v>135.94200000000001</v>
      </c>
      <c r="X85">
        <v>75.058000000000007</v>
      </c>
      <c r="Y85">
        <v>44.350999999999999</v>
      </c>
      <c r="Z85">
        <v>58.530999999999999</v>
      </c>
      <c r="AA85">
        <v>0</v>
      </c>
      <c r="AB85">
        <v>23.192</v>
      </c>
      <c r="AC85">
        <v>63.651000000000003</v>
      </c>
      <c r="AD85">
        <v>23.594000000000001</v>
      </c>
      <c r="AE85">
        <v>38.540999999999997</v>
      </c>
      <c r="AF85">
        <v>9.2520000000000007</v>
      </c>
      <c r="AG85">
        <v>31.353000000000002</v>
      </c>
      <c r="AH85">
        <v>149.96100000000001</v>
      </c>
      <c r="AI85">
        <v>0</v>
      </c>
      <c r="AJ85">
        <v>9.8930000000000007</v>
      </c>
      <c r="AK85">
        <v>21.754999999999999</v>
      </c>
      <c r="AL85">
        <v>62.924999999999997</v>
      </c>
      <c r="AM85">
        <v>43.201999999999998</v>
      </c>
      <c r="AN85">
        <v>18.978000000000002</v>
      </c>
      <c r="AO85">
        <v>43.25</v>
      </c>
      <c r="AP85">
        <v>0</v>
      </c>
      <c r="AQ85">
        <v>38.058999999999997</v>
      </c>
      <c r="AR85">
        <v>51.359000000000002</v>
      </c>
      <c r="AS85">
        <v>42.213000000000001</v>
      </c>
      <c r="AT85">
        <v>61.755000000000003</v>
      </c>
      <c r="AU85">
        <v>49.344999999999999</v>
      </c>
      <c r="AV85">
        <v>50.945</v>
      </c>
      <c r="AW85">
        <v>55.067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91.666666666666657</v>
      </c>
      <c r="C88">
        <f t="shared" ref="C88:AW88" si="0">C48/C40*100</f>
        <v>0</v>
      </c>
      <c r="D88">
        <f t="shared" si="0"/>
        <v>64.285714285714292</v>
      </c>
      <c r="E88">
        <f t="shared" si="0"/>
        <v>90.909090909090907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83.333333333333343</v>
      </c>
      <c r="M88">
        <f t="shared" si="0"/>
        <v>100</v>
      </c>
      <c r="N88">
        <f t="shared" si="0"/>
        <v>100</v>
      </c>
      <c r="O88">
        <f t="shared" si="0"/>
        <v>80</v>
      </c>
      <c r="P88">
        <f t="shared" si="0"/>
        <v>93.75</v>
      </c>
      <c r="Q88">
        <f t="shared" si="0"/>
        <v>93.75</v>
      </c>
      <c r="R88">
        <f t="shared" si="0"/>
        <v>81.25</v>
      </c>
      <c r="S88">
        <f t="shared" si="0"/>
        <v>100</v>
      </c>
      <c r="T88">
        <f t="shared" si="0"/>
        <v>106.66666666666667</v>
      </c>
      <c r="U88">
        <f t="shared" si="0"/>
        <v>93.333333333333329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93.75</v>
      </c>
      <c r="Z88">
        <f t="shared" si="0"/>
        <v>92.857142857142861</v>
      </c>
      <c r="AA88">
        <f t="shared" si="0"/>
        <v>0</v>
      </c>
      <c r="AB88">
        <f t="shared" si="0"/>
        <v>7.6923076923076925</v>
      </c>
      <c r="AC88">
        <f t="shared" si="0"/>
        <v>93.75</v>
      </c>
      <c r="AD88">
        <f t="shared" si="0"/>
        <v>100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0</v>
      </c>
      <c r="AJ88">
        <f t="shared" si="0"/>
        <v>13.333333333333334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92.857142857142861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93.333333333333329</v>
      </c>
      <c r="J89">
        <f t="shared" si="1"/>
        <v>100</v>
      </c>
      <c r="K89">
        <f t="shared" si="1"/>
        <v>0</v>
      </c>
      <c r="L89">
        <f t="shared" si="1"/>
        <v>93.75</v>
      </c>
      <c r="M89">
        <f t="shared" si="1"/>
        <v>100</v>
      </c>
      <c r="N89">
        <f t="shared" si="1"/>
        <v>93.75</v>
      </c>
      <c r="O89">
        <f t="shared" si="1"/>
        <v>100</v>
      </c>
      <c r="P89">
        <f t="shared" si="1"/>
        <v>93.75</v>
      </c>
      <c r="Q89">
        <f t="shared" si="1"/>
        <v>100</v>
      </c>
      <c r="R89">
        <f t="shared" si="1"/>
        <v>100</v>
      </c>
      <c r="S89">
        <f t="shared" si="1"/>
        <v>86.666666666666671</v>
      </c>
      <c r="T89">
        <f t="shared" si="1"/>
        <v>92.307692307692307</v>
      </c>
      <c r="U89">
        <f t="shared" si="1"/>
        <v>87.5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106.66666666666667</v>
      </c>
      <c r="AA89">
        <f t="shared" si="1"/>
        <v>0</v>
      </c>
      <c r="AB89">
        <f t="shared" si="1"/>
        <v>37.5</v>
      </c>
      <c r="AC89">
        <f t="shared" si="1"/>
        <v>93.333333333333329</v>
      </c>
      <c r="AD89">
        <f t="shared" si="1"/>
        <v>100</v>
      </c>
      <c r="AE89">
        <f t="shared" si="1"/>
        <v>100</v>
      </c>
      <c r="AF89">
        <f t="shared" si="1"/>
        <v>92.857142857142861</v>
      </c>
      <c r="AG89">
        <f t="shared" si="1"/>
        <v>100</v>
      </c>
      <c r="AH89">
        <f t="shared" si="1"/>
        <v>100</v>
      </c>
      <c r="AI89">
        <f t="shared" si="1"/>
        <v>8.3333333333333321</v>
      </c>
      <c r="AJ89">
        <f t="shared" si="1"/>
        <v>30</v>
      </c>
      <c r="AK89">
        <f t="shared" si="1"/>
        <v>100</v>
      </c>
      <c r="AL89">
        <f t="shared" si="1"/>
        <v>92.857142857142861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109.09090909090908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0</v>
      </c>
      <c r="D90">
        <f t="shared" si="2"/>
        <v>92.857142857142861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0</v>
      </c>
      <c r="L90">
        <f t="shared" si="2"/>
        <v>100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90.909090909090907</v>
      </c>
      <c r="S90">
        <f t="shared" si="2"/>
        <v>100</v>
      </c>
      <c r="T90">
        <f t="shared" si="2"/>
        <v>100</v>
      </c>
      <c r="U90">
        <f t="shared" si="2"/>
        <v>100</v>
      </c>
      <c r="V90">
        <f t="shared" si="2"/>
        <v>70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108.33333333333333</v>
      </c>
      <c r="AA90">
        <f t="shared" si="2"/>
        <v>0</v>
      </c>
      <c r="AB90">
        <f t="shared" si="2"/>
        <v>50</v>
      </c>
      <c r="AC90">
        <f t="shared" si="2"/>
        <v>83.333333333333343</v>
      </c>
      <c r="AD90">
        <f t="shared" si="2"/>
        <v>100</v>
      </c>
      <c r="AE90">
        <f t="shared" si="2"/>
        <v>85.714285714285708</v>
      </c>
      <c r="AF90">
        <f t="shared" si="2"/>
        <v>80</v>
      </c>
      <c r="AG90">
        <f t="shared" si="2"/>
        <v>72.727272727272734</v>
      </c>
      <c r="AH90">
        <f t="shared" si="2"/>
        <v>100</v>
      </c>
      <c r="AI90">
        <f t="shared" si="2"/>
        <v>0</v>
      </c>
      <c r="AJ90">
        <f t="shared" si="2"/>
        <v>70</v>
      </c>
      <c r="AK90">
        <f t="shared" si="2"/>
        <v>100</v>
      </c>
      <c r="AL90">
        <f t="shared" si="2"/>
        <v>100</v>
      </c>
      <c r="AM90">
        <f t="shared" si="2"/>
        <v>85.714285714285708</v>
      </c>
      <c r="AN90">
        <f t="shared" si="2"/>
        <v>100</v>
      </c>
      <c r="AO90">
        <f t="shared" si="2"/>
        <v>109.09090909090908</v>
      </c>
      <c r="AP90">
        <f t="shared" si="2"/>
        <v>0</v>
      </c>
      <c r="AQ90">
        <f t="shared" si="2"/>
        <v>100</v>
      </c>
      <c r="AR90">
        <f t="shared" si="2"/>
        <v>100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114.28571428571428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233</v>
      </c>
      <c r="D91" s="7" t="s">
        <v>233</v>
      </c>
      <c r="E91" s="7" t="s">
        <v>233</v>
      </c>
      <c r="F91" s="7" t="s">
        <v>233</v>
      </c>
      <c r="G91" s="7" t="s">
        <v>233</v>
      </c>
      <c r="H91" s="7" t="s">
        <v>233</v>
      </c>
      <c r="I91" s="7" t="s">
        <v>233</v>
      </c>
      <c r="J91" s="7" t="s">
        <v>1644</v>
      </c>
      <c r="K91" s="7" t="s">
        <v>238</v>
      </c>
      <c r="L91" s="7" t="s">
        <v>238</v>
      </c>
      <c r="M91" s="7" t="s">
        <v>238</v>
      </c>
      <c r="N91" s="7" t="s">
        <v>238</v>
      </c>
      <c r="O91" s="7" t="s">
        <v>238</v>
      </c>
      <c r="P91" s="7" t="s">
        <v>238</v>
      </c>
      <c r="Q91" s="7" t="s">
        <v>238</v>
      </c>
      <c r="R91" s="7" t="s">
        <v>1644</v>
      </c>
      <c r="S91" s="7" t="s">
        <v>243</v>
      </c>
      <c r="T91" s="7" t="s">
        <v>243</v>
      </c>
      <c r="U91" s="7" t="s">
        <v>243</v>
      </c>
      <c r="V91" s="7" t="s">
        <v>243</v>
      </c>
      <c r="W91" s="7" t="s">
        <v>243</v>
      </c>
      <c r="X91" s="7" t="s">
        <v>243</v>
      </c>
      <c r="Y91" s="7" t="s">
        <v>243</v>
      </c>
      <c r="Z91" s="7" t="s">
        <v>1686</v>
      </c>
      <c r="AA91" s="7" t="s">
        <v>248</v>
      </c>
      <c r="AB91" s="7" t="s">
        <v>248</v>
      </c>
      <c r="AC91" s="7" t="s">
        <v>248</v>
      </c>
      <c r="AD91" s="7" t="s">
        <v>248</v>
      </c>
      <c r="AE91" s="7" t="s">
        <v>248</v>
      </c>
      <c r="AF91" s="7" t="s">
        <v>248</v>
      </c>
      <c r="AG91" s="7" t="s">
        <v>248</v>
      </c>
      <c r="AH91" s="7" t="s">
        <v>1686</v>
      </c>
      <c r="AI91" s="7" t="s">
        <v>253</v>
      </c>
      <c r="AJ91" s="7" t="s">
        <v>253</v>
      </c>
      <c r="AK91" s="7" t="s">
        <v>253</v>
      </c>
      <c r="AL91" s="7" t="s">
        <v>253</v>
      </c>
      <c r="AM91" s="7" t="s">
        <v>253</v>
      </c>
      <c r="AN91" s="7" t="s">
        <v>253</v>
      </c>
      <c r="AO91" s="7" t="s">
        <v>253</v>
      </c>
      <c r="AP91" s="7" t="s">
        <v>1794</v>
      </c>
      <c r="AQ91" s="7" t="s">
        <v>258</v>
      </c>
      <c r="AR91" s="7" t="s">
        <v>258</v>
      </c>
      <c r="AS91" s="7" t="s">
        <v>258</v>
      </c>
      <c r="AT91" s="7" t="s">
        <v>258</v>
      </c>
      <c r="AU91" s="7" t="s">
        <v>258</v>
      </c>
      <c r="AV91" s="7" t="s">
        <v>258</v>
      </c>
      <c r="AW91" s="7" t="s">
        <v>258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97.222222222222214</v>
      </c>
      <c r="C93">
        <f t="shared" ref="C93:AW93" si="3">AVERAGE(C88:C90)</f>
        <v>0</v>
      </c>
      <c r="D93">
        <f t="shared" si="3"/>
        <v>85.714285714285708</v>
      </c>
      <c r="E93">
        <f t="shared" si="3"/>
        <v>96.969696969696955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97.777777777777771</v>
      </c>
      <c r="J93">
        <f t="shared" si="3"/>
        <v>100</v>
      </c>
      <c r="K93">
        <f t="shared" si="3"/>
        <v>0</v>
      </c>
      <c r="L93">
        <f t="shared" si="3"/>
        <v>92.361111111111128</v>
      </c>
      <c r="M93">
        <f t="shared" si="3"/>
        <v>100</v>
      </c>
      <c r="N93">
        <f t="shared" si="3"/>
        <v>97.916666666666671</v>
      </c>
      <c r="O93">
        <f t="shared" si="3"/>
        <v>93.333333333333329</v>
      </c>
      <c r="P93">
        <f t="shared" si="3"/>
        <v>95.833333333333329</v>
      </c>
      <c r="Q93">
        <f t="shared" si="3"/>
        <v>97.916666666666671</v>
      </c>
      <c r="R93">
        <f t="shared" si="3"/>
        <v>90.719696969696955</v>
      </c>
      <c r="S93">
        <f t="shared" si="3"/>
        <v>95.555555555555557</v>
      </c>
      <c r="T93">
        <f t="shared" si="3"/>
        <v>99.658119658119674</v>
      </c>
      <c r="U93">
        <f t="shared" si="3"/>
        <v>93.6111111111111</v>
      </c>
      <c r="V93">
        <f t="shared" si="3"/>
        <v>90</v>
      </c>
      <c r="W93">
        <f t="shared" si="3"/>
        <v>100</v>
      </c>
      <c r="X93">
        <f t="shared" si="3"/>
        <v>100</v>
      </c>
      <c r="Y93">
        <f t="shared" si="3"/>
        <v>97.916666666666671</v>
      </c>
      <c r="Z93">
        <f t="shared" si="3"/>
        <v>102.61904761904761</v>
      </c>
      <c r="AA93">
        <f t="shared" si="3"/>
        <v>0</v>
      </c>
      <c r="AB93">
        <f t="shared" si="3"/>
        <v>31.73076923076923</v>
      </c>
      <c r="AC93">
        <f t="shared" si="3"/>
        <v>90.138888888888872</v>
      </c>
      <c r="AD93">
        <f t="shared" si="3"/>
        <v>100</v>
      </c>
      <c r="AE93">
        <f t="shared" si="3"/>
        <v>95.238095238095241</v>
      </c>
      <c r="AF93">
        <f t="shared" si="3"/>
        <v>90.952380952380963</v>
      </c>
      <c r="AG93">
        <f t="shared" si="3"/>
        <v>90.909090909090921</v>
      </c>
      <c r="AH93">
        <f t="shared" si="3"/>
        <v>100</v>
      </c>
      <c r="AI93">
        <f t="shared" si="3"/>
        <v>2.7777777777777772</v>
      </c>
      <c r="AJ93">
        <f t="shared" si="3"/>
        <v>37.777777777777779</v>
      </c>
      <c r="AK93">
        <f t="shared" si="3"/>
        <v>100</v>
      </c>
      <c r="AL93">
        <f t="shared" si="3"/>
        <v>97.619047619047635</v>
      </c>
      <c r="AM93">
        <f t="shared" si="3"/>
        <v>95.238095238095241</v>
      </c>
      <c r="AN93">
        <f t="shared" si="3"/>
        <v>97.619047619047635</v>
      </c>
      <c r="AO93">
        <f t="shared" si="3"/>
        <v>103.03030303030302</v>
      </c>
      <c r="AP93">
        <f t="shared" si="3"/>
        <v>0</v>
      </c>
      <c r="AQ93">
        <f t="shared" si="3"/>
        <v>103.03030303030302</v>
      </c>
      <c r="AR93">
        <f t="shared" si="3"/>
        <v>100</v>
      </c>
      <c r="AS93">
        <f t="shared" si="3"/>
        <v>100</v>
      </c>
      <c r="AT93">
        <f t="shared" si="3"/>
        <v>100</v>
      </c>
      <c r="AU93">
        <f t="shared" si="3"/>
        <v>100</v>
      </c>
      <c r="AV93">
        <f t="shared" si="3"/>
        <v>104.76190476190476</v>
      </c>
      <c r="AW93">
        <f t="shared" si="3"/>
        <v>100</v>
      </c>
    </row>
    <row r="94" spans="1:49" x14ac:dyDescent="0.25">
      <c r="A94" t="s">
        <v>1774</v>
      </c>
      <c r="B94">
        <f>STDEV(B88:B90)</f>
        <v>4.8112522432468872</v>
      </c>
      <c r="C94">
        <f t="shared" ref="C94:AW94" si="4">STDEV(C88:C90)</f>
        <v>0</v>
      </c>
      <c r="D94">
        <f t="shared" si="4"/>
        <v>18.89822365046145</v>
      </c>
      <c r="E94">
        <f t="shared" si="4"/>
        <v>5.2486388108147812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3.8490017945975077</v>
      </c>
      <c r="J94">
        <f t="shared" si="4"/>
        <v>0</v>
      </c>
      <c r="K94">
        <f t="shared" si="4"/>
        <v>0</v>
      </c>
      <c r="L94">
        <f t="shared" si="4"/>
        <v>8.4196914256820374</v>
      </c>
      <c r="M94">
        <f t="shared" si="4"/>
        <v>0</v>
      </c>
      <c r="N94">
        <f t="shared" si="4"/>
        <v>3.6084391824351609</v>
      </c>
      <c r="O94">
        <f t="shared" si="4"/>
        <v>11.547005383792541</v>
      </c>
      <c r="P94">
        <f t="shared" si="4"/>
        <v>3.6084391824351609</v>
      </c>
      <c r="Q94">
        <f t="shared" si="4"/>
        <v>3.6084391824351609</v>
      </c>
      <c r="R94">
        <f t="shared" si="4"/>
        <v>9.3764346927928504</v>
      </c>
      <c r="S94">
        <f t="shared" si="4"/>
        <v>7.6980035891950074</v>
      </c>
      <c r="T94">
        <f t="shared" si="4"/>
        <v>7.1855895921311834</v>
      </c>
      <c r="U94">
        <f t="shared" si="4"/>
        <v>6.2546279162209455</v>
      </c>
      <c r="V94">
        <f t="shared" si="4"/>
        <v>17.320508075688775</v>
      </c>
      <c r="W94">
        <f t="shared" si="4"/>
        <v>0</v>
      </c>
      <c r="X94">
        <f t="shared" si="4"/>
        <v>0</v>
      </c>
      <c r="Y94">
        <f t="shared" si="4"/>
        <v>3.6084391824351609</v>
      </c>
      <c r="Z94">
        <f t="shared" si="4"/>
        <v>8.4950298928148893</v>
      </c>
      <c r="AA94">
        <f t="shared" si="4"/>
        <v>0</v>
      </c>
      <c r="AB94">
        <f t="shared" si="4"/>
        <v>21.735874145110223</v>
      </c>
      <c r="AC94">
        <f t="shared" si="4"/>
        <v>5.897464929322811</v>
      </c>
      <c r="AD94">
        <f t="shared" si="4"/>
        <v>0</v>
      </c>
      <c r="AE94">
        <f t="shared" si="4"/>
        <v>8.2478609884232288</v>
      </c>
      <c r="AF94">
        <f t="shared" si="4"/>
        <v>10.135141263710839</v>
      </c>
      <c r="AG94">
        <f t="shared" si="4"/>
        <v>15.745916432444298</v>
      </c>
      <c r="AH94">
        <f t="shared" si="4"/>
        <v>0</v>
      </c>
      <c r="AI94">
        <f t="shared" si="4"/>
        <v>4.8112522432468809</v>
      </c>
      <c r="AJ94">
        <f t="shared" si="4"/>
        <v>29.122983160180336</v>
      </c>
      <c r="AK94">
        <f t="shared" si="4"/>
        <v>0</v>
      </c>
      <c r="AL94">
        <f t="shared" si="4"/>
        <v>4.12393049421161</v>
      </c>
      <c r="AM94">
        <f t="shared" si="4"/>
        <v>8.2478609884232288</v>
      </c>
      <c r="AN94">
        <f t="shared" si="4"/>
        <v>4.12393049421161</v>
      </c>
      <c r="AO94">
        <f t="shared" si="4"/>
        <v>5.2486388108147732</v>
      </c>
      <c r="AP94">
        <f t="shared" si="4"/>
        <v>0</v>
      </c>
      <c r="AQ94">
        <f t="shared" si="4"/>
        <v>5.2486388108147732</v>
      </c>
      <c r="AR94">
        <f t="shared" si="4"/>
        <v>0</v>
      </c>
      <c r="AS94">
        <f t="shared" si="4"/>
        <v>0</v>
      </c>
      <c r="AT94">
        <f t="shared" si="4"/>
        <v>0</v>
      </c>
      <c r="AU94">
        <f t="shared" si="4"/>
        <v>0</v>
      </c>
      <c r="AV94">
        <f t="shared" si="4"/>
        <v>8.2478609884232199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2.7777777777777812</v>
      </c>
      <c r="C95">
        <f t="shared" ref="C95:AW95" si="5">STDEV(C88:C90)/SQRT(3)</f>
        <v>0</v>
      </c>
      <c r="D95">
        <f t="shared" si="5"/>
        <v>10.91089451179967</v>
      </c>
      <c r="E95">
        <f t="shared" si="5"/>
        <v>3.0303030303030312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2.2222222222222237</v>
      </c>
      <c r="J95">
        <f t="shared" si="5"/>
        <v>0</v>
      </c>
      <c r="K95">
        <f t="shared" si="5"/>
        <v>0</v>
      </c>
      <c r="L95">
        <f t="shared" si="5"/>
        <v>4.8611111111111089</v>
      </c>
      <c r="M95">
        <f t="shared" si="5"/>
        <v>0</v>
      </c>
      <c r="N95">
        <f t="shared" si="5"/>
        <v>2.0833333333333335</v>
      </c>
      <c r="O95">
        <f t="shared" si="5"/>
        <v>6.6666666666666821</v>
      </c>
      <c r="P95">
        <f t="shared" si="5"/>
        <v>2.0833333333333335</v>
      </c>
      <c r="Q95">
        <f t="shared" si="5"/>
        <v>2.0833333333333335</v>
      </c>
      <c r="R95">
        <f t="shared" si="5"/>
        <v>5.4134870939228987</v>
      </c>
      <c r="S95">
        <f t="shared" si="5"/>
        <v>4.4444444444444429</v>
      </c>
      <c r="T95">
        <f t="shared" si="5"/>
        <v>4.1486020853031125</v>
      </c>
      <c r="U95">
        <f t="shared" si="5"/>
        <v>3.6111111111111112</v>
      </c>
      <c r="V95">
        <f t="shared" si="5"/>
        <v>10.000000000000002</v>
      </c>
      <c r="W95">
        <f t="shared" si="5"/>
        <v>0</v>
      </c>
      <c r="X95">
        <f t="shared" si="5"/>
        <v>0</v>
      </c>
      <c r="Y95">
        <f t="shared" si="5"/>
        <v>2.0833333333333335</v>
      </c>
      <c r="Z95">
        <f t="shared" si="5"/>
        <v>4.9046077953905947</v>
      </c>
      <c r="AA95">
        <f t="shared" si="5"/>
        <v>0</v>
      </c>
      <c r="AB95">
        <f t="shared" si="5"/>
        <v>12.549212788751214</v>
      </c>
      <c r="AC95">
        <f t="shared" si="5"/>
        <v>3.4049029644809026</v>
      </c>
      <c r="AD95">
        <f t="shared" si="5"/>
        <v>0</v>
      </c>
      <c r="AE95">
        <f t="shared" si="5"/>
        <v>4.7619047619047645</v>
      </c>
      <c r="AF95">
        <f t="shared" si="5"/>
        <v>5.8515265368783371</v>
      </c>
      <c r="AG95">
        <f t="shared" si="5"/>
        <v>9.0909090909090686</v>
      </c>
      <c r="AH95">
        <f t="shared" si="5"/>
        <v>0</v>
      </c>
      <c r="AI95">
        <f t="shared" si="5"/>
        <v>2.7777777777777777</v>
      </c>
      <c r="AJ95">
        <f t="shared" si="5"/>
        <v>16.814162167135056</v>
      </c>
      <c r="AK95">
        <f t="shared" si="5"/>
        <v>0</v>
      </c>
      <c r="AL95">
        <f t="shared" si="5"/>
        <v>2.3809523809523796</v>
      </c>
      <c r="AM95">
        <f t="shared" si="5"/>
        <v>4.7619047619047645</v>
      </c>
      <c r="AN95">
        <f t="shared" si="5"/>
        <v>2.3809523809523796</v>
      </c>
      <c r="AO95">
        <f t="shared" si="5"/>
        <v>3.0303030303030267</v>
      </c>
      <c r="AP95">
        <f t="shared" si="5"/>
        <v>0</v>
      </c>
      <c r="AQ95">
        <f t="shared" si="5"/>
        <v>3.0303030303030267</v>
      </c>
      <c r="AR95">
        <f t="shared" si="5"/>
        <v>0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4.7619047619047592</v>
      </c>
      <c r="AW95">
        <f t="shared" si="5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96.204737523903532</v>
      </c>
      <c r="C99">
        <f t="shared" ref="C99:AW99" si="6">C49/C41*100</f>
        <v>0</v>
      </c>
      <c r="D99">
        <f t="shared" si="6"/>
        <v>50.250242169841776</v>
      </c>
      <c r="E99">
        <f t="shared" si="6"/>
        <v>143.44781407806263</v>
      </c>
      <c r="F99">
        <f t="shared" si="6"/>
        <v>113.75279463430215</v>
      </c>
      <c r="G99">
        <f t="shared" si="6"/>
        <v>104.42063907064825</v>
      </c>
      <c r="H99">
        <f t="shared" si="6"/>
        <v>103.42598577892697</v>
      </c>
      <c r="I99">
        <f t="shared" si="6"/>
        <v>108.9170640546462</v>
      </c>
      <c r="J99">
        <f t="shared" si="6"/>
        <v>59.649729630013951</v>
      </c>
      <c r="K99">
        <f t="shared" si="6"/>
        <v>0</v>
      </c>
      <c r="L99">
        <f t="shared" si="6"/>
        <v>59.5225921901962</v>
      </c>
      <c r="M99">
        <f t="shared" si="6"/>
        <v>67.16919682723119</v>
      </c>
      <c r="N99">
        <f t="shared" si="6"/>
        <v>61.948717948717949</v>
      </c>
      <c r="O99">
        <f t="shared" si="6"/>
        <v>82.866383586650244</v>
      </c>
      <c r="P99">
        <f t="shared" si="6"/>
        <v>69.451127482478825</v>
      </c>
      <c r="Q99">
        <f t="shared" si="6"/>
        <v>69.27180250589258</v>
      </c>
      <c r="R99">
        <f t="shared" si="6"/>
        <v>62.022583271388633</v>
      </c>
      <c r="S99">
        <f t="shared" si="6"/>
        <v>60.947110332749553</v>
      </c>
      <c r="T99">
        <f t="shared" si="6"/>
        <v>94.735373453632235</v>
      </c>
      <c r="U99">
        <f t="shared" si="6"/>
        <v>64.62510779037909</v>
      </c>
      <c r="V99">
        <f t="shared" si="6"/>
        <v>74.693276623589071</v>
      </c>
      <c r="W99">
        <f t="shared" si="6"/>
        <v>100.54718361375276</v>
      </c>
      <c r="X99">
        <f t="shared" si="6"/>
        <v>52.948681773012233</v>
      </c>
      <c r="Y99">
        <f t="shared" si="6"/>
        <v>86.03412152050285</v>
      </c>
      <c r="Z99">
        <f t="shared" si="6"/>
        <v>72.360263258298346</v>
      </c>
      <c r="AA99">
        <f t="shared" si="6"/>
        <v>0</v>
      </c>
      <c r="AB99">
        <f t="shared" si="6"/>
        <v>9.520446707176875</v>
      </c>
      <c r="AC99">
        <f t="shared" si="6"/>
        <v>71.349628055260368</v>
      </c>
      <c r="AD99">
        <f t="shared" si="6"/>
        <v>90.012163336229364</v>
      </c>
      <c r="AE99">
        <f t="shared" si="6"/>
        <v>112.00058603765292</v>
      </c>
      <c r="AF99">
        <f t="shared" si="6"/>
        <v>106.39561952187202</v>
      </c>
      <c r="AG99">
        <f t="shared" si="6"/>
        <v>105.51182980347262</v>
      </c>
      <c r="AH99">
        <f t="shared" si="6"/>
        <v>112.03677643306125</v>
      </c>
      <c r="AI99">
        <f t="shared" si="6"/>
        <v>0</v>
      </c>
      <c r="AJ99">
        <f t="shared" si="6"/>
        <v>15.429671015985011</v>
      </c>
      <c r="AK99">
        <f t="shared" si="6"/>
        <v>57.309557774607711</v>
      </c>
      <c r="AL99">
        <f t="shared" si="6"/>
        <v>85.271579603605474</v>
      </c>
      <c r="AM99">
        <f t="shared" si="6"/>
        <v>106.27988416728398</v>
      </c>
      <c r="AN99">
        <f t="shared" si="6"/>
        <v>64.418759030028511</v>
      </c>
      <c r="AO99">
        <f t="shared" si="6"/>
        <v>87.458600132479575</v>
      </c>
      <c r="AP99">
        <f t="shared" si="6"/>
        <v>0</v>
      </c>
      <c r="AQ99">
        <f t="shared" si="6"/>
        <v>86.912558887739849</v>
      </c>
      <c r="AR99">
        <f t="shared" si="6"/>
        <v>107.4258312274907</v>
      </c>
      <c r="AS99">
        <f t="shared" si="6"/>
        <v>94.146517875594128</v>
      </c>
      <c r="AT99">
        <f t="shared" si="6"/>
        <v>97.168566286742646</v>
      </c>
      <c r="AU99">
        <f t="shared" si="6"/>
        <v>99.791435738871726</v>
      </c>
      <c r="AV99">
        <f t="shared" si="6"/>
        <v>98.568578252063247</v>
      </c>
      <c r="AW99">
        <f t="shared" si="6"/>
        <v>95.591694793904068</v>
      </c>
    </row>
    <row r="100" spans="1:49" x14ac:dyDescent="0.25">
      <c r="A100" t="s">
        <v>1771</v>
      </c>
      <c r="B100">
        <f>B67/B59*100</f>
        <v>90.810152113622991</v>
      </c>
      <c r="C100">
        <f t="shared" ref="C100:AW100" si="7">C67/C59*100</f>
        <v>0</v>
      </c>
      <c r="D100">
        <f t="shared" si="7"/>
        <v>39.118089047319494</v>
      </c>
      <c r="E100">
        <f t="shared" si="7"/>
        <v>103.91501367989058</v>
      </c>
      <c r="F100">
        <f t="shared" si="7"/>
        <v>120.07347046467022</v>
      </c>
      <c r="G100">
        <f t="shared" si="7"/>
        <v>104.64760352781846</v>
      </c>
      <c r="H100">
        <f t="shared" si="7"/>
        <v>102.48992201766376</v>
      </c>
      <c r="I100">
        <f t="shared" si="7"/>
        <v>110.42722396892917</v>
      </c>
      <c r="J100">
        <f t="shared" si="7"/>
        <v>69.439262299450988</v>
      </c>
      <c r="K100">
        <f t="shared" si="7"/>
        <v>0</v>
      </c>
      <c r="L100">
        <f t="shared" si="7"/>
        <v>42.989651207359145</v>
      </c>
      <c r="M100">
        <f t="shared" si="7"/>
        <v>50.289881059111821</v>
      </c>
      <c r="N100">
        <f t="shared" si="7"/>
        <v>62.359188928226587</v>
      </c>
      <c r="O100">
        <f t="shared" si="7"/>
        <v>74.446632434318744</v>
      </c>
      <c r="P100">
        <f t="shared" si="7"/>
        <v>69.152050899467923</v>
      </c>
      <c r="Q100">
        <f t="shared" si="7"/>
        <v>64.304396709864491</v>
      </c>
      <c r="R100">
        <f t="shared" si="7"/>
        <v>66.019073669300184</v>
      </c>
      <c r="S100">
        <f t="shared" si="7"/>
        <v>70.36031296142292</v>
      </c>
      <c r="T100">
        <f t="shared" si="7"/>
        <v>80.123543670341704</v>
      </c>
      <c r="U100">
        <f t="shared" si="7"/>
        <v>68.410605644940063</v>
      </c>
      <c r="V100">
        <f t="shared" si="7"/>
        <v>88.305385377106987</v>
      </c>
      <c r="W100">
        <f t="shared" si="7"/>
        <v>111.75297453499573</v>
      </c>
      <c r="X100">
        <f t="shared" si="7"/>
        <v>70.137404580152676</v>
      </c>
      <c r="Y100">
        <f t="shared" si="7"/>
        <v>73.200530682560739</v>
      </c>
      <c r="Z100">
        <f t="shared" si="7"/>
        <v>103.67335640138408</v>
      </c>
      <c r="AA100">
        <f t="shared" si="7"/>
        <v>0</v>
      </c>
      <c r="AB100">
        <f t="shared" si="7"/>
        <v>47.023877341753604</v>
      </c>
      <c r="AC100">
        <f t="shared" si="7"/>
        <v>74.657764983309349</v>
      </c>
      <c r="AD100">
        <f t="shared" si="7"/>
        <v>117.33405652084463</v>
      </c>
      <c r="AE100">
        <f t="shared" si="7"/>
        <v>80.568788797459206</v>
      </c>
      <c r="AF100">
        <f t="shared" si="7"/>
        <v>75.121280724450187</v>
      </c>
      <c r="AG100">
        <f t="shared" si="7"/>
        <v>65.228335131247746</v>
      </c>
      <c r="AH100">
        <f t="shared" si="7"/>
        <v>121.59152389540127</v>
      </c>
      <c r="AI100">
        <f t="shared" si="7"/>
        <v>11.6875280162753</v>
      </c>
      <c r="AJ100">
        <f t="shared" si="7"/>
        <v>14.457235486441188</v>
      </c>
      <c r="AK100">
        <f t="shared" si="7"/>
        <v>60.918881867435381</v>
      </c>
      <c r="AL100">
        <f t="shared" si="7"/>
        <v>97.576790029029851</v>
      </c>
      <c r="AM100">
        <f t="shared" si="7"/>
        <v>108.71899516601951</v>
      </c>
      <c r="AN100">
        <f t="shared" si="7"/>
        <v>64.472311957876528</v>
      </c>
      <c r="AO100">
        <f t="shared" si="7"/>
        <v>81.227808149692848</v>
      </c>
      <c r="AP100">
        <f t="shared" si="7"/>
        <v>0</v>
      </c>
      <c r="AQ100">
        <f t="shared" si="7"/>
        <v>103.24947420810122</v>
      </c>
      <c r="AR100">
        <f t="shared" si="7"/>
        <v>114.06055400472408</v>
      </c>
      <c r="AS100">
        <f t="shared" si="7"/>
        <v>100.6021364963636</v>
      </c>
      <c r="AT100">
        <f t="shared" si="7"/>
        <v>116.67797924949093</v>
      </c>
      <c r="AU100">
        <f t="shared" si="7"/>
        <v>109.23606361149109</v>
      </c>
      <c r="AV100">
        <f t="shared" si="7"/>
        <v>98.605096412453847</v>
      </c>
      <c r="AW100">
        <f t="shared" si="7"/>
        <v>107.19982661465106</v>
      </c>
    </row>
    <row r="101" spans="1:49" x14ac:dyDescent="0.25">
      <c r="A101" t="s">
        <v>1772</v>
      </c>
      <c r="B101">
        <f>B85/B77*100</f>
        <v>63.548325358851677</v>
      </c>
      <c r="C101">
        <f t="shared" ref="C101:AW101" si="8">C85/C77*100</f>
        <v>0</v>
      </c>
      <c r="D101">
        <f t="shared" si="8"/>
        <v>64.943186462846398</v>
      </c>
      <c r="E101">
        <f t="shared" si="8"/>
        <v>109.10951893551687</v>
      </c>
      <c r="F101">
        <f t="shared" si="8"/>
        <v>111.50648234729206</v>
      </c>
      <c r="G101">
        <f t="shared" si="8"/>
        <v>87.024620882683152</v>
      </c>
      <c r="H101">
        <f t="shared" si="8"/>
        <v>105.06002400960384</v>
      </c>
      <c r="I101">
        <f t="shared" si="8"/>
        <v>96.545662972869678</v>
      </c>
      <c r="J101">
        <f t="shared" si="8"/>
        <v>48.932935048689217</v>
      </c>
      <c r="K101">
        <f t="shared" si="8"/>
        <v>0</v>
      </c>
      <c r="L101">
        <f t="shared" si="8"/>
        <v>100.33623740811326</v>
      </c>
      <c r="M101">
        <f t="shared" si="8"/>
        <v>87.086457027352054</v>
      </c>
      <c r="N101">
        <f t="shared" si="8"/>
        <v>93.469006939180119</v>
      </c>
      <c r="O101">
        <f t="shared" si="8"/>
        <v>122.15380466537822</v>
      </c>
      <c r="P101">
        <f t="shared" si="8"/>
        <v>68.700193749473513</v>
      </c>
      <c r="Q101">
        <f t="shared" si="8"/>
        <v>82.426309500099592</v>
      </c>
      <c r="R101">
        <f t="shared" si="8"/>
        <v>66.767840513227341</v>
      </c>
      <c r="S101">
        <f t="shared" si="8"/>
        <v>72.420948170869224</v>
      </c>
      <c r="T101">
        <f t="shared" si="8"/>
        <v>102.78651685393258</v>
      </c>
      <c r="U101">
        <f t="shared" si="8"/>
        <v>90.471036227537098</v>
      </c>
      <c r="V101">
        <f t="shared" si="8"/>
        <v>86.763856171385399</v>
      </c>
      <c r="W101">
        <f t="shared" si="8"/>
        <v>125.28985640817683</v>
      </c>
      <c r="X101">
        <f t="shared" si="8"/>
        <v>101.61648434961552</v>
      </c>
      <c r="Y101">
        <f t="shared" si="8"/>
        <v>95.327243417517465</v>
      </c>
      <c r="Z101">
        <f t="shared" si="8"/>
        <v>94.465784377017428</v>
      </c>
      <c r="AA101">
        <f t="shared" si="8"/>
        <v>0</v>
      </c>
      <c r="AB101">
        <f t="shared" si="8"/>
        <v>30.235711305798919</v>
      </c>
      <c r="AC101">
        <f t="shared" si="8"/>
        <v>79.451524721331126</v>
      </c>
      <c r="AD101">
        <f t="shared" si="8"/>
        <v>78.479244278871747</v>
      </c>
      <c r="AE101">
        <f t="shared" si="8"/>
        <v>123.10665346408152</v>
      </c>
      <c r="AF101">
        <f t="shared" si="8"/>
        <v>58.170386670858235</v>
      </c>
      <c r="AG101">
        <f t="shared" si="8"/>
        <v>72.295240730492523</v>
      </c>
      <c r="AH101">
        <f t="shared" si="8"/>
        <v>169.73898673427809</v>
      </c>
      <c r="AI101">
        <f t="shared" si="8"/>
        <v>0</v>
      </c>
      <c r="AJ101">
        <f t="shared" si="8"/>
        <v>17.683439091965326</v>
      </c>
      <c r="AK101">
        <f t="shared" si="8"/>
        <v>81.87805796010538</v>
      </c>
      <c r="AL101">
        <f t="shared" si="8"/>
        <v>102.92962999312985</v>
      </c>
      <c r="AM101">
        <f t="shared" si="8"/>
        <v>103.44315678574847</v>
      </c>
      <c r="AN101">
        <f t="shared" si="8"/>
        <v>83.511551155115512</v>
      </c>
      <c r="AO101">
        <f t="shared" si="8"/>
        <v>97.475771917962589</v>
      </c>
      <c r="AP101">
        <f t="shared" si="8"/>
        <v>0</v>
      </c>
      <c r="AQ101">
        <f t="shared" si="8"/>
        <v>105.33322262814127</v>
      </c>
      <c r="AR101">
        <f t="shared" si="8"/>
        <v>102.65640615630622</v>
      </c>
      <c r="AS101">
        <f t="shared" si="8"/>
        <v>107.07165504121751</v>
      </c>
      <c r="AT101">
        <f t="shared" si="8"/>
        <v>104.63224953829993</v>
      </c>
      <c r="AU101">
        <f t="shared" si="8"/>
        <v>90.433428021625588</v>
      </c>
      <c r="AV101">
        <f t="shared" si="8"/>
        <v>79.658817274916345</v>
      </c>
      <c r="AW101">
        <f t="shared" si="8"/>
        <v>102.73119041844672</v>
      </c>
    </row>
    <row r="102" spans="1:49" s="7" customFormat="1" x14ac:dyDescent="0.25">
      <c r="A102" s="7" t="s">
        <v>1773</v>
      </c>
      <c r="B102" s="7" t="s">
        <v>1644</v>
      </c>
      <c r="C102" s="7" t="s">
        <v>233</v>
      </c>
      <c r="D102" s="7" t="s">
        <v>233</v>
      </c>
      <c r="E102" s="7" t="s">
        <v>233</v>
      </c>
      <c r="F102" s="7" t="s">
        <v>233</v>
      </c>
      <c r="G102" s="7" t="s">
        <v>233</v>
      </c>
      <c r="H102" s="7" t="s">
        <v>233</v>
      </c>
      <c r="I102" s="7" t="s">
        <v>233</v>
      </c>
      <c r="J102" s="7" t="s">
        <v>1644</v>
      </c>
      <c r="K102" s="7" t="s">
        <v>238</v>
      </c>
      <c r="L102" s="7" t="s">
        <v>238</v>
      </c>
      <c r="M102" s="7" t="s">
        <v>238</v>
      </c>
      <c r="N102" s="7" t="s">
        <v>238</v>
      </c>
      <c r="O102" s="7" t="s">
        <v>238</v>
      </c>
      <c r="P102" s="7" t="s">
        <v>238</v>
      </c>
      <c r="Q102" s="7" t="s">
        <v>238</v>
      </c>
      <c r="R102" s="7" t="s">
        <v>1644</v>
      </c>
      <c r="S102" s="7" t="s">
        <v>243</v>
      </c>
      <c r="T102" s="7" t="s">
        <v>243</v>
      </c>
      <c r="U102" s="7" t="s">
        <v>243</v>
      </c>
      <c r="V102" s="7" t="s">
        <v>243</v>
      </c>
      <c r="W102" s="7" t="s">
        <v>243</v>
      </c>
      <c r="X102" s="7" t="s">
        <v>243</v>
      </c>
      <c r="Y102" s="7" t="s">
        <v>243</v>
      </c>
      <c r="Z102" s="7" t="s">
        <v>1686</v>
      </c>
      <c r="AA102" s="7" t="s">
        <v>248</v>
      </c>
      <c r="AB102" s="7" t="s">
        <v>248</v>
      </c>
      <c r="AC102" s="7" t="s">
        <v>248</v>
      </c>
      <c r="AD102" s="7" t="s">
        <v>248</v>
      </c>
      <c r="AE102" s="7" t="s">
        <v>248</v>
      </c>
      <c r="AF102" s="7" t="s">
        <v>248</v>
      </c>
      <c r="AG102" s="7" t="s">
        <v>248</v>
      </c>
      <c r="AH102" s="7" t="s">
        <v>1686</v>
      </c>
      <c r="AI102" s="7" t="s">
        <v>253</v>
      </c>
      <c r="AJ102" s="7" t="s">
        <v>253</v>
      </c>
      <c r="AK102" s="7" t="s">
        <v>253</v>
      </c>
      <c r="AL102" s="7" t="s">
        <v>253</v>
      </c>
      <c r="AM102" s="7" t="s">
        <v>253</v>
      </c>
      <c r="AN102" s="7" t="s">
        <v>253</v>
      </c>
      <c r="AO102" s="7" t="s">
        <v>253</v>
      </c>
      <c r="AP102" s="7" t="s">
        <v>1794</v>
      </c>
      <c r="AQ102" s="7" t="s">
        <v>258</v>
      </c>
      <c r="AR102" s="7" t="s">
        <v>258</v>
      </c>
      <c r="AS102" s="7" t="s">
        <v>258</v>
      </c>
      <c r="AT102" s="7" t="s">
        <v>258</v>
      </c>
      <c r="AU102" s="7" t="s">
        <v>258</v>
      </c>
      <c r="AV102" s="7" t="s">
        <v>258</v>
      </c>
      <c r="AW102" s="7" t="s">
        <v>258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83.521071665459402</v>
      </c>
      <c r="C104">
        <f t="shared" ref="C104:AW104" si="9">AVERAGE(C99:C101)</f>
        <v>0</v>
      </c>
      <c r="D104">
        <f t="shared" si="9"/>
        <v>51.437172560002558</v>
      </c>
      <c r="E104">
        <f t="shared" si="9"/>
        <v>118.82411556449001</v>
      </c>
      <c r="F104">
        <f t="shared" si="9"/>
        <v>115.11091581542148</v>
      </c>
      <c r="G104">
        <f t="shared" si="9"/>
        <v>98.697621160383292</v>
      </c>
      <c r="H104">
        <f t="shared" si="9"/>
        <v>103.65864393539819</v>
      </c>
      <c r="I104">
        <f t="shared" si="9"/>
        <v>105.29665033214833</v>
      </c>
      <c r="J104">
        <f t="shared" si="9"/>
        <v>59.340642326051388</v>
      </c>
      <c r="K104">
        <f t="shared" si="9"/>
        <v>0</v>
      </c>
      <c r="L104">
        <f t="shared" si="9"/>
        <v>67.6161602685562</v>
      </c>
      <c r="M104">
        <f t="shared" si="9"/>
        <v>68.181844971231683</v>
      </c>
      <c r="N104">
        <f t="shared" si="9"/>
        <v>72.592304605374878</v>
      </c>
      <c r="O104">
        <f t="shared" si="9"/>
        <v>93.155606895449068</v>
      </c>
      <c r="P104">
        <f t="shared" si="9"/>
        <v>69.101124043806749</v>
      </c>
      <c r="Q104">
        <f t="shared" si="9"/>
        <v>72.000836238618888</v>
      </c>
      <c r="R104">
        <f t="shared" si="9"/>
        <v>64.936499151305384</v>
      </c>
      <c r="S104">
        <f t="shared" si="9"/>
        <v>67.909457155013897</v>
      </c>
      <c r="T104">
        <f t="shared" si="9"/>
        <v>92.548477992635512</v>
      </c>
      <c r="U104">
        <f t="shared" si="9"/>
        <v>74.50224988761876</v>
      </c>
      <c r="V104">
        <f t="shared" si="9"/>
        <v>83.254172724027157</v>
      </c>
      <c r="W104">
        <f t="shared" si="9"/>
        <v>112.53000485230844</v>
      </c>
      <c r="X104">
        <f t="shared" si="9"/>
        <v>74.900856900926811</v>
      </c>
      <c r="Y104">
        <f t="shared" si="9"/>
        <v>84.853965206860366</v>
      </c>
      <c r="Z104">
        <f t="shared" si="9"/>
        <v>90.166468012233281</v>
      </c>
      <c r="AA104">
        <f t="shared" si="9"/>
        <v>0</v>
      </c>
      <c r="AB104">
        <f t="shared" si="9"/>
        <v>28.926678451576464</v>
      </c>
      <c r="AC104">
        <f t="shared" si="9"/>
        <v>75.152972586633609</v>
      </c>
      <c r="AD104">
        <f t="shared" si="9"/>
        <v>95.275154711981926</v>
      </c>
      <c r="AE104">
        <f t="shared" si="9"/>
        <v>105.22534276639787</v>
      </c>
      <c r="AF104">
        <f t="shared" si="9"/>
        <v>79.895762305726819</v>
      </c>
      <c r="AG104">
        <f t="shared" si="9"/>
        <v>81.011801888404307</v>
      </c>
      <c r="AH104">
        <f t="shared" si="9"/>
        <v>134.45576235424687</v>
      </c>
      <c r="AI104">
        <f t="shared" si="9"/>
        <v>3.8958426720917667</v>
      </c>
      <c r="AJ104">
        <f t="shared" si="9"/>
        <v>15.856781864797176</v>
      </c>
      <c r="AK104">
        <f t="shared" si="9"/>
        <v>66.702165867382817</v>
      </c>
      <c r="AL104">
        <f t="shared" si="9"/>
        <v>95.259333208588387</v>
      </c>
      <c r="AM104">
        <f t="shared" si="9"/>
        <v>106.14734537301733</v>
      </c>
      <c r="AN104">
        <f t="shared" si="9"/>
        <v>70.800874047673517</v>
      </c>
      <c r="AO104">
        <f t="shared" si="9"/>
        <v>88.720726733378342</v>
      </c>
      <c r="AP104">
        <f t="shared" si="9"/>
        <v>0</v>
      </c>
      <c r="AQ104">
        <f t="shared" si="9"/>
        <v>98.498418574660789</v>
      </c>
      <c r="AR104">
        <f t="shared" si="9"/>
        <v>108.047597129507</v>
      </c>
      <c r="AS104">
        <f t="shared" si="9"/>
        <v>100.60676980439176</v>
      </c>
      <c r="AT104">
        <f t="shared" si="9"/>
        <v>106.15959835817785</v>
      </c>
      <c r="AU104">
        <f t="shared" si="9"/>
        <v>99.82030912399614</v>
      </c>
      <c r="AV104">
        <f t="shared" si="9"/>
        <v>92.27749731314448</v>
      </c>
      <c r="AW104">
        <f t="shared" si="9"/>
        <v>101.84090394233395</v>
      </c>
    </row>
    <row r="105" spans="1:49" x14ac:dyDescent="0.25">
      <c r="A105" t="s">
        <v>1774</v>
      </c>
      <c r="B105">
        <f>STDEV(B99:B101)</f>
        <v>17.505951393977075</v>
      </c>
      <c r="C105">
        <f t="shared" ref="C105:AW105" si="10">STDEV(C99:C101)</f>
        <v>0</v>
      </c>
      <c r="D105">
        <f t="shared" si="10"/>
        <v>12.953397891815014</v>
      </c>
      <c r="E105">
        <f t="shared" si="10"/>
        <v>21.482332684747544</v>
      </c>
      <c r="F105">
        <f t="shared" si="10"/>
        <v>4.4420368309794958</v>
      </c>
      <c r="G105">
        <f t="shared" si="10"/>
        <v>10.109751719433827</v>
      </c>
      <c r="H105">
        <f t="shared" si="10"/>
        <v>1.3007511005465373</v>
      </c>
      <c r="I105">
        <f t="shared" si="10"/>
        <v>7.6161000888491559</v>
      </c>
      <c r="J105">
        <f t="shared" si="10"/>
        <v>10.25665713329329</v>
      </c>
      <c r="K105">
        <f t="shared" si="10"/>
        <v>0</v>
      </c>
      <c r="L105">
        <f t="shared" si="10"/>
        <v>29.517573077734852</v>
      </c>
      <c r="M105">
        <f t="shared" si="10"/>
        <v>18.419177314534956</v>
      </c>
      <c r="N105">
        <f t="shared" si="10"/>
        <v>18.080919414039457</v>
      </c>
      <c r="O105">
        <f t="shared" si="10"/>
        <v>25.463594753976491</v>
      </c>
      <c r="P105">
        <f t="shared" si="10"/>
        <v>0.3780483121400931</v>
      </c>
      <c r="Q105">
        <f t="shared" si="10"/>
        <v>9.3641149944876805</v>
      </c>
      <c r="R105">
        <f t="shared" si="10"/>
        <v>2.5511452845858127</v>
      </c>
      <c r="S105">
        <f t="shared" si="10"/>
        <v>6.1169648782483028</v>
      </c>
      <c r="T105">
        <f t="shared" si="10"/>
        <v>11.488667120168227</v>
      </c>
      <c r="U105">
        <f t="shared" si="10"/>
        <v>13.958298656326004</v>
      </c>
      <c r="V105">
        <f t="shared" si="10"/>
        <v>7.4539106920391207</v>
      </c>
      <c r="W105">
        <f t="shared" si="10"/>
        <v>12.389624543887541</v>
      </c>
      <c r="X105">
        <f t="shared" si="10"/>
        <v>24.681098241731945</v>
      </c>
      <c r="Y105">
        <f t="shared" si="10"/>
        <v>11.11046492309363</v>
      </c>
      <c r="Z105">
        <f t="shared" si="10"/>
        <v>16.093183073906424</v>
      </c>
      <c r="AA105">
        <f t="shared" si="10"/>
        <v>0</v>
      </c>
      <c r="AB105">
        <f t="shared" si="10"/>
        <v>18.785952267604181</v>
      </c>
      <c r="AC105">
        <f t="shared" si="10"/>
        <v>4.0735862976884061</v>
      </c>
      <c r="AD105">
        <f t="shared" si="10"/>
        <v>19.954909602793776</v>
      </c>
      <c r="AE105">
        <f t="shared" si="10"/>
        <v>22.063440883903169</v>
      </c>
      <c r="AF105">
        <f t="shared" si="10"/>
        <v>24.464566758090882</v>
      </c>
      <c r="AG105">
        <f t="shared" si="10"/>
        <v>21.509853894587526</v>
      </c>
      <c r="AH105">
        <f t="shared" si="10"/>
        <v>30.927378514125479</v>
      </c>
      <c r="AI105">
        <f t="shared" si="10"/>
        <v>6.7477974463578372</v>
      </c>
      <c r="AJ105">
        <f t="shared" si="10"/>
        <v>1.6549668226142846</v>
      </c>
      <c r="AK105">
        <f t="shared" si="10"/>
        <v>13.266031083531946</v>
      </c>
      <c r="AL105">
        <f t="shared" si="10"/>
        <v>9.0542609016806814</v>
      </c>
      <c r="AM105">
        <f t="shared" si="10"/>
        <v>2.6404152235348293</v>
      </c>
      <c r="AN105">
        <f t="shared" si="10"/>
        <v>11.007801841251462</v>
      </c>
      <c r="AO105">
        <f t="shared" si="10"/>
        <v>8.1971827063494054</v>
      </c>
      <c r="AP105">
        <f t="shared" si="10"/>
        <v>0</v>
      </c>
      <c r="AQ105">
        <f t="shared" si="10"/>
        <v>10.087596858680937</v>
      </c>
      <c r="AR105">
        <f t="shared" si="10"/>
        <v>5.7274419826678349</v>
      </c>
      <c r="AS105">
        <f t="shared" si="10"/>
        <v>6.4625698284971884</v>
      </c>
      <c r="AT105">
        <f t="shared" si="10"/>
        <v>9.8439775675765091</v>
      </c>
      <c r="AU105">
        <f t="shared" si="10"/>
        <v>9.4013510484182863</v>
      </c>
      <c r="AV105">
        <f t="shared" si="10"/>
        <v>10.928112729304749</v>
      </c>
      <c r="AW105">
        <f t="shared" si="10"/>
        <v>5.8550523993489314</v>
      </c>
    </row>
    <row r="106" spans="1:49" x14ac:dyDescent="0.25">
      <c r="A106" t="s">
        <v>1775</v>
      </c>
      <c r="B106">
        <f>STDEV(B99:B101)/SQRT(3)</f>
        <v>10.107065749733168</v>
      </c>
      <c r="C106">
        <f t="shared" ref="C106:AW106" si="11">STDEV(C99:C101)/SQRT(3)</f>
        <v>0</v>
      </c>
      <c r="D106">
        <f t="shared" si="11"/>
        <v>7.4786477597597294</v>
      </c>
      <c r="E106">
        <f t="shared" si="11"/>
        <v>12.40283055836009</v>
      </c>
      <c r="F106">
        <f t="shared" si="11"/>
        <v>2.564611160116244</v>
      </c>
      <c r="G106">
        <f t="shared" si="11"/>
        <v>5.8368678766554023</v>
      </c>
      <c r="H106">
        <f t="shared" si="11"/>
        <v>0.75098899804924535</v>
      </c>
      <c r="I106">
        <f t="shared" si="11"/>
        <v>4.3971574364721935</v>
      </c>
      <c r="J106">
        <f t="shared" si="11"/>
        <v>5.9216837568925769</v>
      </c>
      <c r="K106">
        <f t="shared" si="11"/>
        <v>0</v>
      </c>
      <c r="L106">
        <f t="shared" si="11"/>
        <v>17.041978762254669</v>
      </c>
      <c r="M106">
        <f t="shared" si="11"/>
        <v>10.634316980798205</v>
      </c>
      <c r="N106">
        <f t="shared" si="11"/>
        <v>10.439023690891611</v>
      </c>
      <c r="O106">
        <f t="shared" si="11"/>
        <v>14.70141328574387</v>
      </c>
      <c r="P106">
        <f t="shared" si="11"/>
        <v>0.21826629478076642</v>
      </c>
      <c r="Q106">
        <f t="shared" si="11"/>
        <v>5.4063743127900734</v>
      </c>
      <c r="R106">
        <f t="shared" si="11"/>
        <v>1.4729044167974634</v>
      </c>
      <c r="S106">
        <f t="shared" si="11"/>
        <v>3.531631319080144</v>
      </c>
      <c r="T106">
        <f t="shared" si="11"/>
        <v>6.6329850544591284</v>
      </c>
      <c r="U106">
        <f t="shared" si="11"/>
        <v>8.0588274866590108</v>
      </c>
      <c r="V106">
        <f t="shared" si="11"/>
        <v>4.3035173445642165</v>
      </c>
      <c r="W106">
        <f t="shared" si="11"/>
        <v>7.1531530655718667</v>
      </c>
      <c r="X106">
        <f t="shared" si="11"/>
        <v>14.249638713759538</v>
      </c>
      <c r="Y106">
        <f t="shared" si="11"/>
        <v>6.4146299141700025</v>
      </c>
      <c r="Z106">
        <f t="shared" si="11"/>
        <v>9.2914035798378034</v>
      </c>
      <c r="AA106">
        <f t="shared" si="11"/>
        <v>0</v>
      </c>
      <c r="AB106">
        <f t="shared" si="11"/>
        <v>10.846074598684735</v>
      </c>
      <c r="AC106">
        <f t="shared" si="11"/>
        <v>2.3518861455375726</v>
      </c>
      <c r="AD106">
        <f t="shared" si="11"/>
        <v>11.520972430827635</v>
      </c>
      <c r="AE106">
        <f t="shared" si="11"/>
        <v>12.73833353357089</v>
      </c>
      <c r="AF106">
        <f t="shared" si="11"/>
        <v>14.124624203391342</v>
      </c>
      <c r="AG106">
        <f t="shared" si="11"/>
        <v>12.418719936269628</v>
      </c>
      <c r="AH106">
        <f t="shared" si="11"/>
        <v>17.855930310459794</v>
      </c>
      <c r="AI106">
        <f t="shared" si="11"/>
        <v>3.8958426720917667</v>
      </c>
      <c r="AJ106">
        <f t="shared" si="11"/>
        <v>0.95549554053625696</v>
      </c>
      <c r="AK106">
        <f t="shared" si="11"/>
        <v>7.6591466171551117</v>
      </c>
      <c r="AL106">
        <f t="shared" si="11"/>
        <v>5.2274799688984457</v>
      </c>
      <c r="AM106">
        <f t="shared" si="11"/>
        <v>1.5244444400802197</v>
      </c>
      <c r="AN106">
        <f t="shared" si="11"/>
        <v>6.3553573562325898</v>
      </c>
      <c r="AO106">
        <f t="shared" si="11"/>
        <v>4.7326456421073742</v>
      </c>
      <c r="AP106">
        <f t="shared" si="11"/>
        <v>0</v>
      </c>
      <c r="AQ106">
        <f t="shared" si="11"/>
        <v>5.8240767618358626</v>
      </c>
      <c r="AR106">
        <f t="shared" si="11"/>
        <v>3.3067401704612385</v>
      </c>
      <c r="AS106">
        <f t="shared" si="11"/>
        <v>3.7311664301396057</v>
      </c>
      <c r="AT106">
        <f t="shared" si="11"/>
        <v>5.6834230985369354</v>
      </c>
      <c r="AU106">
        <f t="shared" si="11"/>
        <v>5.4278725585504679</v>
      </c>
      <c r="AV106">
        <f t="shared" si="11"/>
        <v>6.309348825998673</v>
      </c>
      <c r="AW106">
        <f t="shared" si="11"/>
        <v>3.3804160788834698</v>
      </c>
    </row>
    <row r="108" spans="1:49" x14ac:dyDescent="0.25">
      <c r="A108" t="s">
        <v>1773</v>
      </c>
      <c r="B108" s="165">
        <f>AVERAGE(B99:B101,J99:J101,R99:R101,)</f>
        <v>62.339463942844858</v>
      </c>
    </row>
    <row r="109" spans="1:49" x14ac:dyDescent="0.25">
      <c r="A109" t="s">
        <v>1774</v>
      </c>
      <c r="B109" s="165">
        <f>STDEV(B99:B101,J99:J101,R99:R101)</f>
        <v>14.990515735888081</v>
      </c>
    </row>
    <row r="110" spans="1:49" x14ac:dyDescent="0.25">
      <c r="A110" t="s">
        <v>1775</v>
      </c>
      <c r="B110" s="165">
        <f>STDEV(B99:B101,J99:J101,R99:R101)/SQRT(3)</f>
        <v>8.6547782954063059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1704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231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236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241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246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251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256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1809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1947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0.21779999999999999</v>
      </c>
      <c r="C128">
        <v>0.33710000000000001</v>
      </c>
      <c r="D128">
        <v>0.20979999999999999</v>
      </c>
      <c r="E128">
        <v>0.2104</v>
      </c>
      <c r="F128">
        <v>0.22750000000000001</v>
      </c>
      <c r="G128">
        <v>0.20660000000000001</v>
      </c>
      <c r="H128">
        <v>0.2175</v>
      </c>
      <c r="I128">
        <v>0.21759999999999999</v>
      </c>
      <c r="K128" t="s">
        <v>1658</v>
      </c>
      <c r="L128">
        <f>B128-$F$134</f>
        <v>0.14369999999999999</v>
      </c>
      <c r="M128">
        <f t="shared" ref="M128:S128" si="12">C128-$F$134</f>
        <v>0.26300000000000001</v>
      </c>
      <c r="N128">
        <f t="shared" si="12"/>
        <v>0.13569999999999999</v>
      </c>
      <c r="O128">
        <f t="shared" si="12"/>
        <v>0.1363</v>
      </c>
      <c r="P128">
        <f t="shared" si="12"/>
        <v>0.15340000000000001</v>
      </c>
      <c r="Q128">
        <f t="shared" si="12"/>
        <v>0.13250000000000001</v>
      </c>
      <c r="R128">
        <f t="shared" si="12"/>
        <v>0.1434</v>
      </c>
      <c r="S128">
        <f t="shared" si="12"/>
        <v>0.14349999999999999</v>
      </c>
      <c r="U128" t="s">
        <v>1658</v>
      </c>
      <c r="V128">
        <f>L128/$L$133*100</f>
        <v>5.6708760852407263</v>
      </c>
      <c r="W128">
        <f t="shared" ref="W128:AC128" si="13">M128/$L$133*100</f>
        <v>10.378847671665351</v>
      </c>
      <c r="X128">
        <f t="shared" si="13"/>
        <v>5.3551696921862666</v>
      </c>
      <c r="Y128">
        <f t="shared" si="13"/>
        <v>5.3788476716653513</v>
      </c>
      <c r="Z128">
        <f t="shared" si="13"/>
        <v>6.0536700868192588</v>
      </c>
      <c r="AA128">
        <f t="shared" si="13"/>
        <v>5.2288871349644834</v>
      </c>
      <c r="AB128">
        <f t="shared" si="13"/>
        <v>5.6590370955011844</v>
      </c>
      <c r="AC128">
        <f t="shared" si="13"/>
        <v>5.6629834254143647</v>
      </c>
    </row>
    <row r="129" spans="1:29" x14ac:dyDescent="0.25">
      <c r="A129" t="s">
        <v>1659</v>
      </c>
      <c r="B129">
        <v>0.26860000000000001</v>
      </c>
      <c r="C129">
        <v>0.25319999999999998</v>
      </c>
      <c r="D129">
        <v>0.28599999999999998</v>
      </c>
      <c r="E129">
        <v>0.23089999999999999</v>
      </c>
      <c r="F129">
        <v>0.2329</v>
      </c>
      <c r="G129">
        <v>0.23200000000000001</v>
      </c>
      <c r="H129">
        <v>0.2248</v>
      </c>
      <c r="I129">
        <v>0.2412</v>
      </c>
      <c r="K129" t="s">
        <v>1659</v>
      </c>
      <c r="L129">
        <f t="shared" ref="L129:L133" si="14">B129-$F$134</f>
        <v>0.19450000000000001</v>
      </c>
      <c r="M129">
        <f t="shared" ref="M129:M133" si="15">C129-$F$134</f>
        <v>0.17909999999999998</v>
      </c>
      <c r="N129">
        <f t="shared" ref="N129:N133" si="16">D129-$F$134</f>
        <v>0.21189999999999998</v>
      </c>
      <c r="O129">
        <f t="shared" ref="O129:O133" si="17">E129-$F$134</f>
        <v>0.15679999999999999</v>
      </c>
      <c r="P129">
        <f t="shared" ref="P129:P133" si="18">F129-$F$134</f>
        <v>0.1588</v>
      </c>
      <c r="Q129">
        <f t="shared" ref="Q129:Q133" si="19">G129-$F$134</f>
        <v>0.15790000000000001</v>
      </c>
      <c r="R129">
        <f t="shared" ref="R129:R133" si="20">H129-$F$134</f>
        <v>0.1507</v>
      </c>
      <c r="S129">
        <f t="shared" ref="S129:S133" si="21">I129-$F$134</f>
        <v>0.1671</v>
      </c>
      <c r="U129" t="s">
        <v>1659</v>
      </c>
      <c r="V129">
        <f t="shared" ref="V129:V133" si="22">L129/$L$133*100</f>
        <v>7.6756116811365436</v>
      </c>
      <c r="W129">
        <f t="shared" ref="W129:W133" si="23">M129/$L$133*100</f>
        <v>7.067876874506708</v>
      </c>
      <c r="X129">
        <f t="shared" ref="X129:X133" si="24">N129/$L$133*100</f>
        <v>8.3622730860299921</v>
      </c>
      <c r="Y129">
        <f t="shared" ref="Y129:Y133" si="25">O129/$L$133*100</f>
        <v>6.1878453038674035</v>
      </c>
      <c r="Z129">
        <f t="shared" ref="Z129:Z133" si="26">P129/$L$133*100</f>
        <v>6.2667719021310191</v>
      </c>
      <c r="AA129">
        <f t="shared" ref="AA129:AA133" si="27">Q129/$L$133*100</f>
        <v>6.2312549329123925</v>
      </c>
      <c r="AB129">
        <f t="shared" ref="AB129:AB133" si="28">R129/$L$133*100</f>
        <v>5.9471191791633782</v>
      </c>
      <c r="AC129">
        <f t="shared" ref="AC129:AC133" si="29">S129/$L$133*100</f>
        <v>6.5943172849250207</v>
      </c>
    </row>
    <row r="130" spans="1:29" x14ac:dyDescent="0.25">
      <c r="A130" t="s">
        <v>1660</v>
      </c>
      <c r="B130">
        <v>0.21029999999999999</v>
      </c>
      <c r="C130">
        <v>0.2223</v>
      </c>
      <c r="D130">
        <v>0.2041</v>
      </c>
      <c r="E130">
        <v>0.19370000000000001</v>
      </c>
      <c r="F130">
        <v>0.21379999999999999</v>
      </c>
      <c r="G130">
        <v>0.2072</v>
      </c>
      <c r="H130">
        <v>0.1966</v>
      </c>
      <c r="I130">
        <v>0.2049</v>
      </c>
      <c r="K130" t="s">
        <v>1660</v>
      </c>
      <c r="L130">
        <f t="shared" si="14"/>
        <v>0.13619999999999999</v>
      </c>
      <c r="M130">
        <f t="shared" si="15"/>
        <v>0.1482</v>
      </c>
      <c r="N130">
        <f t="shared" si="16"/>
        <v>0.13</v>
      </c>
      <c r="O130">
        <f t="shared" si="17"/>
        <v>0.11960000000000001</v>
      </c>
      <c r="P130">
        <f t="shared" si="18"/>
        <v>0.13969999999999999</v>
      </c>
      <c r="Q130">
        <f t="shared" si="19"/>
        <v>0.1331</v>
      </c>
      <c r="R130">
        <f t="shared" si="20"/>
        <v>0.1225</v>
      </c>
      <c r="S130">
        <f t="shared" si="21"/>
        <v>0.1308</v>
      </c>
      <c r="U130" t="s">
        <v>1660</v>
      </c>
      <c r="V130">
        <f t="shared" si="22"/>
        <v>5.37490134175217</v>
      </c>
      <c r="W130">
        <f t="shared" si="23"/>
        <v>5.84846093133386</v>
      </c>
      <c r="X130">
        <f t="shared" si="24"/>
        <v>5.1302288871349653</v>
      </c>
      <c r="Y130">
        <f t="shared" si="25"/>
        <v>4.7198105761641687</v>
      </c>
      <c r="Z130">
        <f t="shared" si="26"/>
        <v>5.5130228887134969</v>
      </c>
      <c r="AA130">
        <f t="shared" si="27"/>
        <v>5.2525651144435681</v>
      </c>
      <c r="AB130">
        <f t="shared" si="28"/>
        <v>4.834254143646409</v>
      </c>
      <c r="AC130">
        <f t="shared" si="29"/>
        <v>5.1617995264404106</v>
      </c>
    </row>
    <row r="131" spans="1:29" x14ac:dyDescent="0.25">
      <c r="A131" t="s">
        <v>1661</v>
      </c>
      <c r="B131">
        <v>0.19400000000000001</v>
      </c>
      <c r="C131">
        <v>0.19350000000000001</v>
      </c>
      <c r="D131">
        <v>0.1963</v>
      </c>
      <c r="E131">
        <v>0.19089999999999999</v>
      </c>
      <c r="F131">
        <v>0.20899999999999999</v>
      </c>
      <c r="G131">
        <v>0.19869999999999999</v>
      </c>
      <c r="H131">
        <v>0.21970000000000001</v>
      </c>
      <c r="I131">
        <v>0.21129999999999999</v>
      </c>
      <c r="K131" t="s">
        <v>1661</v>
      </c>
      <c r="L131">
        <f t="shared" si="14"/>
        <v>0.11990000000000001</v>
      </c>
      <c r="M131">
        <f t="shared" si="15"/>
        <v>0.11940000000000001</v>
      </c>
      <c r="N131">
        <f t="shared" si="16"/>
        <v>0.1222</v>
      </c>
      <c r="O131">
        <f t="shared" si="17"/>
        <v>0.11679999999999999</v>
      </c>
      <c r="P131">
        <f t="shared" si="18"/>
        <v>0.13489999999999999</v>
      </c>
      <c r="Q131">
        <f t="shared" si="19"/>
        <v>0.12459999999999999</v>
      </c>
      <c r="R131">
        <f t="shared" si="20"/>
        <v>0.14560000000000001</v>
      </c>
      <c r="S131">
        <f t="shared" si="21"/>
        <v>0.13719999999999999</v>
      </c>
      <c r="U131" t="s">
        <v>1661</v>
      </c>
      <c r="V131">
        <f t="shared" si="22"/>
        <v>4.7316495659037106</v>
      </c>
      <c r="W131">
        <f t="shared" si="23"/>
        <v>4.7119179163378062</v>
      </c>
      <c r="X131">
        <f t="shared" si="24"/>
        <v>4.8224151539068671</v>
      </c>
      <c r="Y131">
        <f t="shared" si="25"/>
        <v>4.6093133385951068</v>
      </c>
      <c r="Z131">
        <f t="shared" si="26"/>
        <v>5.3235990528808212</v>
      </c>
      <c r="AA131">
        <f t="shared" si="27"/>
        <v>4.917127071823205</v>
      </c>
      <c r="AB131">
        <f t="shared" si="28"/>
        <v>5.7458563535911615</v>
      </c>
      <c r="AC131">
        <f t="shared" si="29"/>
        <v>5.4143646408839778</v>
      </c>
    </row>
    <row r="132" spans="1:29" x14ac:dyDescent="0.25">
      <c r="A132" t="s">
        <v>1662</v>
      </c>
      <c r="B132">
        <v>0.24479999999999999</v>
      </c>
      <c r="C132">
        <v>0.19520000000000001</v>
      </c>
      <c r="D132">
        <v>0.21279999999999999</v>
      </c>
      <c r="E132">
        <v>0.1983</v>
      </c>
      <c r="F132">
        <v>0.1928</v>
      </c>
      <c r="G132">
        <v>0.18959999999999999</v>
      </c>
      <c r="H132">
        <v>0.1971</v>
      </c>
      <c r="I132">
        <v>0.1925</v>
      </c>
      <c r="K132" t="s">
        <v>1662</v>
      </c>
      <c r="L132">
        <f t="shared" si="14"/>
        <v>0.17069999999999999</v>
      </c>
      <c r="M132">
        <f t="shared" si="15"/>
        <v>0.12110000000000001</v>
      </c>
      <c r="N132">
        <f t="shared" si="16"/>
        <v>0.13869999999999999</v>
      </c>
      <c r="O132">
        <f t="shared" si="17"/>
        <v>0.1242</v>
      </c>
      <c r="P132">
        <f t="shared" si="18"/>
        <v>0.1187</v>
      </c>
      <c r="Q132">
        <f t="shared" si="19"/>
        <v>0.11549999999999999</v>
      </c>
      <c r="R132">
        <f t="shared" si="20"/>
        <v>0.123</v>
      </c>
      <c r="S132">
        <f t="shared" si="21"/>
        <v>0.11840000000000001</v>
      </c>
      <c r="U132" t="s">
        <v>1662</v>
      </c>
      <c r="V132">
        <f t="shared" si="22"/>
        <v>6.736385161799527</v>
      </c>
      <c r="W132">
        <f t="shared" si="23"/>
        <v>4.779005524861879</v>
      </c>
      <c r="X132">
        <f t="shared" si="24"/>
        <v>5.4735595895816891</v>
      </c>
      <c r="Y132">
        <f t="shared" si="25"/>
        <v>4.9013417521704818</v>
      </c>
      <c r="Z132">
        <f t="shared" si="26"/>
        <v>4.6842936069455412</v>
      </c>
      <c r="AA132">
        <f t="shared" si="27"/>
        <v>4.5580110497237571</v>
      </c>
      <c r="AB132">
        <f t="shared" si="28"/>
        <v>4.8539857932123125</v>
      </c>
      <c r="AC132">
        <f t="shared" si="29"/>
        <v>4.6724546172059993</v>
      </c>
    </row>
    <row r="133" spans="1:29" x14ac:dyDescent="0.25">
      <c r="A133" t="s">
        <v>1663</v>
      </c>
      <c r="B133">
        <v>2.6080999999999999</v>
      </c>
      <c r="C133">
        <v>0.21879999999999999</v>
      </c>
      <c r="D133">
        <v>0.2361</v>
      </c>
      <c r="E133">
        <v>0.22550000000000001</v>
      </c>
      <c r="F133">
        <v>0.2107</v>
      </c>
      <c r="G133">
        <v>0.19789999999999999</v>
      </c>
      <c r="H133">
        <v>0.2084</v>
      </c>
      <c r="I133">
        <v>0.1958</v>
      </c>
      <c r="K133" t="s">
        <v>1663</v>
      </c>
      <c r="L133">
        <f t="shared" si="14"/>
        <v>2.5339999999999998</v>
      </c>
      <c r="M133">
        <f t="shared" si="15"/>
        <v>0.1447</v>
      </c>
      <c r="N133">
        <f t="shared" si="16"/>
        <v>0.16200000000000001</v>
      </c>
      <c r="O133">
        <f t="shared" si="17"/>
        <v>0.15140000000000001</v>
      </c>
      <c r="P133">
        <f t="shared" si="18"/>
        <v>0.1366</v>
      </c>
      <c r="Q133">
        <f t="shared" si="19"/>
        <v>0.12379999999999999</v>
      </c>
      <c r="R133">
        <f t="shared" si="20"/>
        <v>0.1343</v>
      </c>
      <c r="S133">
        <f t="shared" si="21"/>
        <v>0.1217</v>
      </c>
      <c r="U133" t="s">
        <v>1663</v>
      </c>
      <c r="V133">
        <f t="shared" si="22"/>
        <v>100</v>
      </c>
      <c r="W133">
        <f t="shared" si="23"/>
        <v>5.7103393843725332</v>
      </c>
      <c r="X133">
        <f t="shared" si="24"/>
        <v>6.3930544593528023</v>
      </c>
      <c r="Y133">
        <f t="shared" si="25"/>
        <v>5.9747434885556441</v>
      </c>
      <c r="Z133">
        <f t="shared" si="26"/>
        <v>5.3906866614048941</v>
      </c>
      <c r="AA133">
        <f t="shared" si="27"/>
        <v>4.8855564325177587</v>
      </c>
      <c r="AB133">
        <f t="shared" si="28"/>
        <v>5.2999210734017366</v>
      </c>
      <c r="AC133">
        <f t="shared" si="29"/>
        <v>4.8026835043409637</v>
      </c>
    </row>
    <row r="134" spans="1:29" x14ac:dyDescent="0.25">
      <c r="A134" t="s">
        <v>1664</v>
      </c>
      <c r="B134">
        <v>7.3099999999999998E-2</v>
      </c>
      <c r="C134">
        <v>7.2800000000000004E-2</v>
      </c>
      <c r="D134">
        <v>7.6399999999999996E-2</v>
      </c>
      <c r="E134">
        <v>4</v>
      </c>
      <c r="F134">
        <f>AVERAGE(B134:D134)</f>
        <v>7.4099999999999999E-2</v>
      </c>
    </row>
    <row r="135" spans="1:29" x14ac:dyDescent="0.25">
      <c r="A135" t="s">
        <v>1665</v>
      </c>
    </row>
    <row r="138" spans="1:29" x14ac:dyDescent="0.25">
      <c r="A138" s="7" t="s">
        <v>1948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0.21460000000000001</v>
      </c>
      <c r="C141">
        <v>0.22009999999999999</v>
      </c>
      <c r="D141">
        <v>0.19409999999999999</v>
      </c>
      <c r="E141">
        <v>0.19400000000000001</v>
      </c>
      <c r="F141">
        <v>0.18559999999999999</v>
      </c>
      <c r="G141">
        <v>0.1895</v>
      </c>
      <c r="H141">
        <v>0.20169999999999999</v>
      </c>
      <c r="I141">
        <v>0.21790000000000001</v>
      </c>
      <c r="K141" t="s">
        <v>1658</v>
      </c>
      <c r="L141">
        <f>B141-$F$147</f>
        <v>0.14196666666666669</v>
      </c>
      <c r="M141">
        <f t="shared" ref="M141:S141" si="30">C141-$F$147</f>
        <v>0.14746666666666663</v>
      </c>
      <c r="N141">
        <f t="shared" si="30"/>
        <v>0.12146666666666665</v>
      </c>
      <c r="O141">
        <f t="shared" si="30"/>
        <v>0.12136666666666666</v>
      </c>
      <c r="P141">
        <f t="shared" si="30"/>
        <v>0.11296666666666665</v>
      </c>
      <c r="Q141">
        <f t="shared" si="30"/>
        <v>0.11686666666666666</v>
      </c>
      <c r="R141">
        <f t="shared" si="30"/>
        <v>0.12906666666666666</v>
      </c>
      <c r="S141">
        <f t="shared" si="30"/>
        <v>0.14526666666666666</v>
      </c>
      <c r="U141" t="s">
        <v>1658</v>
      </c>
      <c r="V141">
        <f>L141/$L$146*100</f>
        <v>6.73317102475733</v>
      </c>
      <c r="W141">
        <f t="shared" ref="W141:AC141" si="31">M141/$L$146*100</f>
        <v>6.9940240933379707</v>
      </c>
      <c r="X141">
        <f t="shared" si="31"/>
        <v>5.7609004964112946</v>
      </c>
      <c r="Y141">
        <f t="shared" si="31"/>
        <v>5.7561577133461928</v>
      </c>
      <c r="Z141">
        <f t="shared" si="31"/>
        <v>5.357763935877573</v>
      </c>
      <c r="AA141">
        <f t="shared" si="31"/>
        <v>5.5427324754165754</v>
      </c>
      <c r="AB141">
        <f t="shared" si="31"/>
        <v>6.121352009359093</v>
      </c>
      <c r="AC141">
        <f t="shared" si="31"/>
        <v>6.8896828659057139</v>
      </c>
    </row>
    <row r="142" spans="1:29" x14ac:dyDescent="0.25">
      <c r="A142" t="s">
        <v>1659</v>
      </c>
      <c r="B142">
        <v>0.25530000000000003</v>
      </c>
      <c r="C142">
        <v>0.2467</v>
      </c>
      <c r="D142">
        <v>0.23710000000000001</v>
      </c>
      <c r="E142">
        <v>0.21859999999999999</v>
      </c>
      <c r="F142">
        <v>0.21759999999999999</v>
      </c>
      <c r="G142">
        <v>0.23350000000000001</v>
      </c>
      <c r="H142">
        <v>0.21490000000000001</v>
      </c>
      <c r="I142">
        <v>0.21510000000000001</v>
      </c>
      <c r="K142" t="s">
        <v>1659</v>
      </c>
      <c r="L142">
        <f t="shared" ref="L142:L146" si="32">B142-$F$147</f>
        <v>0.1826666666666667</v>
      </c>
      <c r="M142">
        <f t="shared" ref="M142:M146" si="33">C142-$F$147</f>
        <v>0.17406666666666665</v>
      </c>
      <c r="N142">
        <f t="shared" ref="N142:N146" si="34">D142-$F$147</f>
        <v>0.16446666666666665</v>
      </c>
      <c r="O142">
        <f t="shared" ref="O142:O146" si="35">E142-$F$147</f>
        <v>0.14596666666666663</v>
      </c>
      <c r="P142">
        <f t="shared" ref="P142:P146" si="36">F142-$F$147</f>
        <v>0.14496666666666663</v>
      </c>
      <c r="Q142">
        <f t="shared" ref="Q142:Q146" si="37">G142-$F$147</f>
        <v>0.16086666666666666</v>
      </c>
      <c r="R142">
        <f t="shared" ref="R142:R146" si="38">H142-$F$147</f>
        <v>0.14226666666666665</v>
      </c>
      <c r="S142">
        <f t="shared" ref="S142:S146" si="39">I142-$F$147</f>
        <v>0.14246666666666669</v>
      </c>
      <c r="U142" t="s">
        <v>1659</v>
      </c>
      <c r="V142">
        <f t="shared" ref="V142:V146" si="40">L142/$L$146*100</f>
        <v>8.6634837322540896</v>
      </c>
      <c r="W142">
        <f t="shared" ref="W142:W146" si="41">M142/$L$146*100</f>
        <v>8.2556043886552626</v>
      </c>
      <c r="X142">
        <f t="shared" ref="X142:X146" si="42">N142/$L$146*100</f>
        <v>7.800297214405413</v>
      </c>
      <c r="Y142">
        <f t="shared" ref="Y142:Y146" si="43">O142/$L$146*100</f>
        <v>6.9228823473614307</v>
      </c>
      <c r="Z142">
        <f t="shared" ref="Z142:Z146" si="44">P142/$L$146*100</f>
        <v>6.8754545167104055</v>
      </c>
      <c r="AA142">
        <f t="shared" ref="AA142:AA146" si="45">Q142/$L$146*100</f>
        <v>7.6295570240617199</v>
      </c>
      <c r="AB142">
        <f t="shared" ref="AB142:AB146" si="46">R142/$L$146*100</f>
        <v>6.7473993739526366</v>
      </c>
      <c r="AC142">
        <f t="shared" ref="AC142:AC146" si="47">S142/$L$146*100</f>
        <v>6.756884940082843</v>
      </c>
    </row>
    <row r="143" spans="1:29" x14ac:dyDescent="0.25">
      <c r="A143" t="s">
        <v>1660</v>
      </c>
      <c r="B143">
        <v>0.2034</v>
      </c>
      <c r="C143">
        <v>0.18940000000000001</v>
      </c>
      <c r="D143">
        <v>0.1905</v>
      </c>
      <c r="E143">
        <v>0.19400000000000001</v>
      </c>
      <c r="F143">
        <v>0.20219999999999999</v>
      </c>
      <c r="G143">
        <v>0.20180000000000001</v>
      </c>
      <c r="H143">
        <v>0.21640000000000001</v>
      </c>
      <c r="I143">
        <v>0.20930000000000001</v>
      </c>
      <c r="K143" t="s">
        <v>1660</v>
      </c>
      <c r="L143">
        <f t="shared" si="32"/>
        <v>0.13076666666666664</v>
      </c>
      <c r="M143">
        <f t="shared" si="33"/>
        <v>0.11676666666666667</v>
      </c>
      <c r="N143">
        <f t="shared" si="34"/>
        <v>0.11786666666666666</v>
      </c>
      <c r="O143">
        <f t="shared" si="35"/>
        <v>0.12136666666666666</v>
      </c>
      <c r="P143">
        <f t="shared" si="36"/>
        <v>0.12956666666666666</v>
      </c>
      <c r="Q143">
        <f t="shared" si="37"/>
        <v>0.12916666666666665</v>
      </c>
      <c r="R143">
        <f t="shared" si="38"/>
        <v>0.14376666666666665</v>
      </c>
      <c r="S143">
        <f t="shared" si="39"/>
        <v>0.13666666666666666</v>
      </c>
      <c r="U143" t="s">
        <v>1660</v>
      </c>
      <c r="V143">
        <f t="shared" si="40"/>
        <v>6.2019793214658367</v>
      </c>
      <c r="W143">
        <f t="shared" si="41"/>
        <v>5.5379896923514726</v>
      </c>
      <c r="X143">
        <f t="shared" si="42"/>
        <v>5.5901603060676015</v>
      </c>
      <c r="Y143">
        <f t="shared" si="43"/>
        <v>5.7561577133461928</v>
      </c>
      <c r="Z143">
        <f t="shared" si="44"/>
        <v>6.145065924684606</v>
      </c>
      <c r="AA143">
        <f t="shared" si="45"/>
        <v>6.1260947924241949</v>
      </c>
      <c r="AB143">
        <f t="shared" si="46"/>
        <v>6.8185411199291748</v>
      </c>
      <c r="AC143">
        <f t="shared" si="47"/>
        <v>6.4818035223068904</v>
      </c>
    </row>
    <row r="144" spans="1:29" x14ac:dyDescent="0.25">
      <c r="A144" t="s">
        <v>1661</v>
      </c>
      <c r="B144">
        <v>0.22639999999999999</v>
      </c>
      <c r="C144">
        <v>0.20050000000000001</v>
      </c>
      <c r="D144">
        <v>0.1963</v>
      </c>
      <c r="E144">
        <v>0.19500000000000001</v>
      </c>
      <c r="F144">
        <v>0.19289999999999999</v>
      </c>
      <c r="G144">
        <v>0.20910000000000001</v>
      </c>
      <c r="H144">
        <v>0.21729999999999999</v>
      </c>
      <c r="I144">
        <v>0.20069999999999999</v>
      </c>
      <c r="K144" t="s">
        <v>1661</v>
      </c>
      <c r="L144">
        <f t="shared" si="32"/>
        <v>0.15376666666666666</v>
      </c>
      <c r="M144">
        <f t="shared" si="33"/>
        <v>0.12786666666666668</v>
      </c>
      <c r="N144">
        <f t="shared" si="34"/>
        <v>0.12366666666666666</v>
      </c>
      <c r="O144">
        <f t="shared" si="35"/>
        <v>0.12236666666666667</v>
      </c>
      <c r="P144">
        <f t="shared" si="36"/>
        <v>0.12026666666666665</v>
      </c>
      <c r="Q144">
        <f t="shared" si="37"/>
        <v>0.13646666666666668</v>
      </c>
      <c r="R144">
        <f t="shared" si="38"/>
        <v>0.14466666666666667</v>
      </c>
      <c r="S144">
        <f t="shared" si="39"/>
        <v>0.12806666666666666</v>
      </c>
      <c r="U144" t="s">
        <v>1661</v>
      </c>
      <c r="V144">
        <f t="shared" si="40"/>
        <v>7.2928194264394355</v>
      </c>
      <c r="W144">
        <f t="shared" si="41"/>
        <v>6.0644386125778622</v>
      </c>
      <c r="X144">
        <f t="shared" si="42"/>
        <v>5.8652417238435524</v>
      </c>
      <c r="Y144">
        <f t="shared" si="43"/>
        <v>5.8035855439972188</v>
      </c>
      <c r="Z144">
        <f t="shared" si="44"/>
        <v>5.703987099630063</v>
      </c>
      <c r="AA144">
        <f t="shared" si="45"/>
        <v>6.4723179561766857</v>
      </c>
      <c r="AB144">
        <f t="shared" si="46"/>
        <v>6.8612261675150981</v>
      </c>
      <c r="AC144">
        <f t="shared" si="47"/>
        <v>6.0739241787080669</v>
      </c>
    </row>
    <row r="145" spans="1:29" x14ac:dyDescent="0.25">
      <c r="A145" t="s">
        <v>1662</v>
      </c>
      <c r="B145">
        <v>0.21790000000000001</v>
      </c>
      <c r="C145">
        <v>0.18629999999999999</v>
      </c>
      <c r="D145">
        <v>0.20569999999999999</v>
      </c>
      <c r="E145">
        <v>0.1958</v>
      </c>
      <c r="F145">
        <v>0.1865</v>
      </c>
      <c r="G145">
        <v>0.20830000000000001</v>
      </c>
      <c r="H145">
        <v>0.22470000000000001</v>
      </c>
      <c r="I145">
        <v>0.2034</v>
      </c>
      <c r="K145" t="s">
        <v>1662</v>
      </c>
      <c r="L145">
        <f t="shared" si="32"/>
        <v>0.14526666666666666</v>
      </c>
      <c r="M145">
        <f t="shared" si="33"/>
        <v>0.11366666666666665</v>
      </c>
      <c r="N145">
        <f t="shared" si="34"/>
        <v>0.13306666666666667</v>
      </c>
      <c r="O145">
        <f t="shared" si="35"/>
        <v>0.12316666666666666</v>
      </c>
      <c r="P145">
        <f t="shared" si="36"/>
        <v>0.11386666666666666</v>
      </c>
      <c r="Q145">
        <f t="shared" si="37"/>
        <v>0.13566666666666666</v>
      </c>
      <c r="R145">
        <f t="shared" si="38"/>
        <v>0.15206666666666668</v>
      </c>
      <c r="S145">
        <f t="shared" si="39"/>
        <v>0.13076666666666664</v>
      </c>
      <c r="U145" t="s">
        <v>1662</v>
      </c>
      <c r="V145">
        <f t="shared" si="40"/>
        <v>6.8896828659057139</v>
      </c>
      <c r="W145">
        <f t="shared" si="41"/>
        <v>5.3909634173332917</v>
      </c>
      <c r="X145">
        <f t="shared" si="42"/>
        <v>6.3110633319631972</v>
      </c>
      <c r="Y145">
        <f t="shared" si="43"/>
        <v>5.8415278085180393</v>
      </c>
      <c r="Z145">
        <f t="shared" si="44"/>
        <v>5.4004489834634972</v>
      </c>
      <c r="AA145">
        <f t="shared" si="45"/>
        <v>6.4343756916558652</v>
      </c>
      <c r="AB145">
        <f t="shared" si="46"/>
        <v>7.2121921143326926</v>
      </c>
      <c r="AC145">
        <f t="shared" si="47"/>
        <v>6.2019793214658367</v>
      </c>
    </row>
    <row r="146" spans="1:29" x14ac:dyDescent="0.25">
      <c r="A146" t="s">
        <v>1663</v>
      </c>
      <c r="B146">
        <v>2.1810999999999998</v>
      </c>
      <c r="C146">
        <v>0.183</v>
      </c>
      <c r="D146">
        <v>0.1787</v>
      </c>
      <c r="E146">
        <v>0.1865</v>
      </c>
      <c r="F146">
        <v>0.1774</v>
      </c>
      <c r="G146">
        <v>0.1938</v>
      </c>
      <c r="H146">
        <v>0.20810000000000001</v>
      </c>
      <c r="I146">
        <v>0.215</v>
      </c>
      <c r="K146" t="s">
        <v>1663</v>
      </c>
      <c r="L146">
        <f t="shared" si="32"/>
        <v>2.1084666666666663</v>
      </c>
      <c r="M146">
        <f t="shared" si="33"/>
        <v>0.11036666666666665</v>
      </c>
      <c r="N146">
        <f t="shared" si="34"/>
        <v>0.10606666666666666</v>
      </c>
      <c r="O146">
        <f t="shared" si="35"/>
        <v>0.11386666666666666</v>
      </c>
      <c r="P146">
        <f t="shared" si="36"/>
        <v>0.10476666666666666</v>
      </c>
      <c r="Q146">
        <f t="shared" si="37"/>
        <v>0.12116666666666666</v>
      </c>
      <c r="R146">
        <f t="shared" si="38"/>
        <v>0.13546666666666668</v>
      </c>
      <c r="S146">
        <f t="shared" si="39"/>
        <v>0.14236666666666664</v>
      </c>
      <c r="U146" t="s">
        <v>1663</v>
      </c>
      <c r="V146">
        <f t="shared" si="40"/>
        <v>100</v>
      </c>
      <c r="W146">
        <f t="shared" si="41"/>
        <v>5.234451576184906</v>
      </c>
      <c r="X146">
        <f t="shared" si="42"/>
        <v>5.0305119043854933</v>
      </c>
      <c r="Y146">
        <f t="shared" si="43"/>
        <v>5.4004489834634972</v>
      </c>
      <c r="Z146">
        <f t="shared" si="44"/>
        <v>4.9688557245391607</v>
      </c>
      <c r="AA146">
        <f t="shared" si="45"/>
        <v>5.7466721472159872</v>
      </c>
      <c r="AB146">
        <f t="shared" si="46"/>
        <v>6.4248901255256605</v>
      </c>
      <c r="AC146">
        <f t="shared" si="47"/>
        <v>6.7521421570177376</v>
      </c>
    </row>
    <row r="147" spans="1:29" x14ac:dyDescent="0.25">
      <c r="A147" t="s">
        <v>1664</v>
      </c>
      <c r="B147">
        <v>7.2700000000000001E-2</v>
      </c>
      <c r="C147">
        <v>7.0300000000000001E-2</v>
      </c>
      <c r="D147">
        <v>7.4899999999999994E-2</v>
      </c>
      <c r="E147">
        <v>3.2681</v>
      </c>
      <c r="F147">
        <f>AVERAGE(B147:D147)</f>
        <v>7.2633333333333341E-2</v>
      </c>
    </row>
    <row r="148" spans="1:29" x14ac:dyDescent="0.25">
      <c r="A148" t="s">
        <v>1665</v>
      </c>
    </row>
    <row r="151" spans="1:29" x14ac:dyDescent="0.25">
      <c r="A151" s="7" t="s">
        <v>1949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0.19040000000000001</v>
      </c>
      <c r="C154">
        <v>0.1731</v>
      </c>
      <c r="D154">
        <v>0.18770000000000001</v>
      </c>
      <c r="E154">
        <v>0.1842</v>
      </c>
      <c r="F154">
        <v>0.1825</v>
      </c>
      <c r="G154">
        <v>0.16650000000000001</v>
      </c>
      <c r="H154">
        <v>0.19739999999999999</v>
      </c>
      <c r="I154">
        <v>0.2051</v>
      </c>
      <c r="K154" t="s">
        <v>1658</v>
      </c>
      <c r="L154">
        <f>B154-$F$160</f>
        <v>0.12083333333333335</v>
      </c>
      <c r="M154">
        <f t="shared" ref="M154:S154" si="48">C154-$F$160</f>
        <v>0.10353333333333334</v>
      </c>
      <c r="N154">
        <f t="shared" si="48"/>
        <v>0.11813333333333334</v>
      </c>
      <c r="O154">
        <f t="shared" si="48"/>
        <v>0.11463333333333334</v>
      </c>
      <c r="P154">
        <f t="shared" si="48"/>
        <v>0.11293333333333333</v>
      </c>
      <c r="Q154">
        <f t="shared" si="48"/>
        <v>9.6933333333333344E-2</v>
      </c>
      <c r="R154">
        <f t="shared" si="48"/>
        <v>0.12783333333333333</v>
      </c>
      <c r="S154">
        <f t="shared" si="48"/>
        <v>0.13553333333333334</v>
      </c>
      <c r="U154" t="s">
        <v>1658</v>
      </c>
      <c r="V154">
        <f>L154/$L$159*100</f>
        <v>5.3788969180775466</v>
      </c>
      <c r="W154">
        <f t="shared" ref="W154:AC154" si="49">M154/$L$159*100</f>
        <v>4.6087872627720987</v>
      </c>
      <c r="X154">
        <f t="shared" si="49"/>
        <v>5.2587063938391232</v>
      </c>
      <c r="Y154">
        <f t="shared" si="49"/>
        <v>5.1029038624189464</v>
      </c>
      <c r="Z154">
        <f t="shared" si="49"/>
        <v>5.0272283471577177</v>
      </c>
      <c r="AA154">
        <f t="shared" si="49"/>
        <v>4.3149882035226215</v>
      </c>
      <c r="AB154">
        <f t="shared" si="49"/>
        <v>5.6905019809178992</v>
      </c>
      <c r="AC154">
        <f t="shared" si="49"/>
        <v>6.0332675500422903</v>
      </c>
    </row>
    <row r="155" spans="1:29" x14ac:dyDescent="0.25">
      <c r="A155" t="s">
        <v>1659</v>
      </c>
      <c r="B155">
        <v>0.1643</v>
      </c>
      <c r="C155">
        <v>0.2208</v>
      </c>
      <c r="D155">
        <v>0.222</v>
      </c>
      <c r="E155">
        <v>0.2571</v>
      </c>
      <c r="F155">
        <v>0.2079</v>
      </c>
      <c r="G155">
        <v>0.19309999999999999</v>
      </c>
      <c r="H155">
        <v>0.2074</v>
      </c>
      <c r="I155">
        <v>0.18129999999999999</v>
      </c>
      <c r="K155" t="s">
        <v>1659</v>
      </c>
      <c r="L155">
        <f t="shared" ref="L155:L159" si="50">B155-$F$160</f>
        <v>9.4733333333333336E-2</v>
      </c>
      <c r="M155">
        <f t="shared" ref="M155:M159" si="51">C155-$F$160</f>
        <v>0.15123333333333333</v>
      </c>
      <c r="N155">
        <f t="shared" ref="N155:N159" si="52">D155-$F$160</f>
        <v>0.15243333333333334</v>
      </c>
      <c r="O155">
        <f t="shared" ref="O155:O159" si="53">E155-$F$160</f>
        <v>0.18753333333333333</v>
      </c>
      <c r="P155">
        <f t="shared" ref="P155:P159" si="54">F155-$F$160</f>
        <v>0.13833333333333334</v>
      </c>
      <c r="Q155">
        <f t="shared" ref="Q155:Q159" si="55">G155-$F$160</f>
        <v>0.12353333333333333</v>
      </c>
      <c r="R155">
        <f t="shared" ref="R155:R159" si="56">H155-$F$160</f>
        <v>0.13783333333333334</v>
      </c>
      <c r="S155">
        <f t="shared" ref="S155:S159" si="57">I155-$F$160</f>
        <v>0.11173333333333332</v>
      </c>
      <c r="U155" t="s">
        <v>1659</v>
      </c>
      <c r="V155">
        <f t="shared" ref="V155:V159" si="58">L155/$L$159*100</f>
        <v>4.2170551837727954</v>
      </c>
      <c r="W155">
        <f t="shared" ref="W155:W159" si="59">M155/$L$159*100</f>
        <v>6.7321531909842278</v>
      </c>
      <c r="X155">
        <f t="shared" ref="X155:X159" si="60">N155/$L$159*100</f>
        <v>6.7855712017568601</v>
      </c>
      <c r="Y155">
        <f t="shared" ref="Y155:Y159" si="61">O155/$L$159*100</f>
        <v>8.3480480168563513</v>
      </c>
      <c r="Z155">
        <f t="shared" ref="Z155:Z159" si="62">P155/$L$159*100</f>
        <v>6.1579095751784312</v>
      </c>
      <c r="AA155">
        <f t="shared" ref="AA155:AA159" si="63">Q155/$L$159*100</f>
        <v>5.4990874423159681</v>
      </c>
      <c r="AB155">
        <f t="shared" ref="AB155:AB159" si="64">R155/$L$159*100</f>
        <v>6.1356520706898348</v>
      </c>
      <c r="AC155">
        <f t="shared" ref="AC155:AC159" si="65">S155/$L$159*100</f>
        <v>4.9738103363850845</v>
      </c>
    </row>
    <row r="156" spans="1:29" x14ac:dyDescent="0.25">
      <c r="A156" t="s">
        <v>1660</v>
      </c>
      <c r="B156">
        <v>0.1754</v>
      </c>
      <c r="C156">
        <v>0.18559999999999999</v>
      </c>
      <c r="D156">
        <v>0.1825</v>
      </c>
      <c r="E156">
        <v>0.18990000000000001</v>
      </c>
      <c r="F156">
        <v>0.18390000000000001</v>
      </c>
      <c r="G156">
        <v>0.184</v>
      </c>
      <c r="H156">
        <v>0.18390000000000001</v>
      </c>
      <c r="I156">
        <v>0.1638</v>
      </c>
      <c r="K156" t="s">
        <v>1660</v>
      </c>
      <c r="L156">
        <f t="shared" si="50"/>
        <v>0.10583333333333333</v>
      </c>
      <c r="M156">
        <f t="shared" si="51"/>
        <v>0.11603333333333332</v>
      </c>
      <c r="N156">
        <f t="shared" si="52"/>
        <v>0.11293333333333333</v>
      </c>
      <c r="O156">
        <f t="shared" si="53"/>
        <v>0.12033333333333335</v>
      </c>
      <c r="P156">
        <f t="shared" si="54"/>
        <v>0.11433333333333334</v>
      </c>
      <c r="Q156">
        <f t="shared" si="55"/>
        <v>0.11443333333333333</v>
      </c>
      <c r="R156">
        <f t="shared" si="56"/>
        <v>0.11433333333333334</v>
      </c>
      <c r="S156">
        <f t="shared" si="57"/>
        <v>9.4233333333333336E-2</v>
      </c>
      <c r="U156" t="s">
        <v>1660</v>
      </c>
      <c r="V156">
        <f t="shared" si="58"/>
        <v>4.711171783419644</v>
      </c>
      <c r="W156">
        <f t="shared" si="59"/>
        <v>5.1652248749870164</v>
      </c>
      <c r="X156">
        <f t="shared" si="60"/>
        <v>5.0272283471577177</v>
      </c>
      <c r="Y156">
        <f t="shared" si="61"/>
        <v>5.3566394135889501</v>
      </c>
      <c r="Z156">
        <f t="shared" si="62"/>
        <v>5.0895493597257886</v>
      </c>
      <c r="AA156">
        <f t="shared" si="63"/>
        <v>5.094000860623507</v>
      </c>
      <c r="AB156">
        <f t="shared" si="64"/>
        <v>5.0895493597257886</v>
      </c>
      <c r="AC156">
        <f t="shared" si="65"/>
        <v>4.194797679284199</v>
      </c>
    </row>
    <row r="157" spans="1:29" x14ac:dyDescent="0.25">
      <c r="A157" t="s">
        <v>1661</v>
      </c>
      <c r="B157">
        <v>0.1908</v>
      </c>
      <c r="C157">
        <v>0.18590000000000001</v>
      </c>
      <c r="D157">
        <v>0.1883</v>
      </c>
      <c r="E157">
        <v>0.17649999999999999</v>
      </c>
      <c r="F157">
        <v>0.18629999999999999</v>
      </c>
      <c r="G157">
        <v>0.17530000000000001</v>
      </c>
      <c r="H157">
        <v>0.19270000000000001</v>
      </c>
      <c r="I157">
        <v>0.19289999999999999</v>
      </c>
      <c r="K157" t="s">
        <v>1661</v>
      </c>
      <c r="L157">
        <f t="shared" si="50"/>
        <v>0.12123333333333333</v>
      </c>
      <c r="M157">
        <f t="shared" si="51"/>
        <v>0.11633333333333334</v>
      </c>
      <c r="N157">
        <f t="shared" si="52"/>
        <v>0.11873333333333333</v>
      </c>
      <c r="O157">
        <f t="shared" si="53"/>
        <v>0.10693333333333332</v>
      </c>
      <c r="P157">
        <f t="shared" si="54"/>
        <v>0.11673333333333333</v>
      </c>
      <c r="Q157">
        <f t="shared" si="55"/>
        <v>0.10573333333333335</v>
      </c>
      <c r="R157">
        <f t="shared" si="56"/>
        <v>0.12313333333333334</v>
      </c>
      <c r="S157">
        <f t="shared" si="57"/>
        <v>0.12333333333333332</v>
      </c>
      <c r="U157" t="s">
        <v>1661</v>
      </c>
      <c r="V157">
        <f t="shared" si="58"/>
        <v>5.3967029216684237</v>
      </c>
      <c r="W157">
        <f t="shared" si="59"/>
        <v>5.1785793776801761</v>
      </c>
      <c r="X157">
        <f t="shared" si="60"/>
        <v>5.2854153992254389</v>
      </c>
      <c r="Y157">
        <f t="shared" si="61"/>
        <v>4.7601382932945562</v>
      </c>
      <c r="Z157">
        <f t="shared" si="62"/>
        <v>5.1963853812710523</v>
      </c>
      <c r="AA157">
        <f t="shared" si="63"/>
        <v>4.7067202825219248</v>
      </c>
      <c r="AB157">
        <f t="shared" si="64"/>
        <v>5.481281438725091</v>
      </c>
      <c r="AC157">
        <f t="shared" si="65"/>
        <v>5.4901844405205296</v>
      </c>
    </row>
    <row r="158" spans="1:29" x14ac:dyDescent="0.25">
      <c r="A158" t="s">
        <v>1662</v>
      </c>
      <c r="B158">
        <v>0.30530000000000002</v>
      </c>
      <c r="C158">
        <v>0.4874</v>
      </c>
      <c r="D158">
        <v>0.17449999999999999</v>
      </c>
      <c r="E158">
        <v>0.17610000000000001</v>
      </c>
      <c r="F158">
        <v>0.16880000000000001</v>
      </c>
      <c r="G158">
        <v>0.16919999999999999</v>
      </c>
      <c r="H158">
        <v>0.16880000000000001</v>
      </c>
      <c r="I158">
        <v>0.17730000000000001</v>
      </c>
      <c r="K158" t="s">
        <v>1662</v>
      </c>
      <c r="L158">
        <f t="shared" si="50"/>
        <v>0.23573333333333335</v>
      </c>
      <c r="M158">
        <f t="shared" si="51"/>
        <v>0.41783333333333333</v>
      </c>
      <c r="N158">
        <f t="shared" si="52"/>
        <v>0.10493333333333332</v>
      </c>
      <c r="O158">
        <f t="shared" si="53"/>
        <v>0.10653333333333334</v>
      </c>
      <c r="P158">
        <f t="shared" si="54"/>
        <v>9.923333333333334E-2</v>
      </c>
      <c r="Q158">
        <f t="shared" si="55"/>
        <v>9.9633333333333324E-2</v>
      </c>
      <c r="R158">
        <f t="shared" si="56"/>
        <v>9.923333333333334E-2</v>
      </c>
      <c r="S158">
        <f t="shared" si="57"/>
        <v>0.10773333333333335</v>
      </c>
      <c r="U158" t="s">
        <v>1662</v>
      </c>
      <c r="V158">
        <f t="shared" si="58"/>
        <v>10.493671449557079</v>
      </c>
      <c r="W158">
        <f t="shared" si="59"/>
        <v>18.599854584304008</v>
      </c>
      <c r="X158">
        <f t="shared" si="60"/>
        <v>4.6711082753401687</v>
      </c>
      <c r="Y158">
        <f t="shared" si="61"/>
        <v>4.7423322897036799</v>
      </c>
      <c r="Z158">
        <f t="shared" si="62"/>
        <v>4.4173727241701668</v>
      </c>
      <c r="AA158">
        <f t="shared" si="63"/>
        <v>4.4351787277610439</v>
      </c>
      <c r="AB158">
        <f t="shared" si="64"/>
        <v>4.4173727241701668</v>
      </c>
      <c r="AC158">
        <f t="shared" si="65"/>
        <v>4.7957503004763122</v>
      </c>
    </row>
    <row r="159" spans="1:29" x14ac:dyDescent="0.25">
      <c r="A159" t="s">
        <v>1663</v>
      </c>
      <c r="B159">
        <v>2.3159999999999998</v>
      </c>
      <c r="C159">
        <v>0.16320000000000001</v>
      </c>
      <c r="D159">
        <v>0.15210000000000001</v>
      </c>
      <c r="E159">
        <v>0.17130000000000001</v>
      </c>
      <c r="F159">
        <v>0.15959999999999999</v>
      </c>
      <c r="G159">
        <v>0.1729</v>
      </c>
      <c r="H159">
        <v>0.18479999999999999</v>
      </c>
      <c r="I159">
        <v>0.17899999999999999</v>
      </c>
      <c r="K159" t="s">
        <v>1663</v>
      </c>
      <c r="L159">
        <f t="shared" si="50"/>
        <v>2.2464333333333331</v>
      </c>
      <c r="M159">
        <f t="shared" si="51"/>
        <v>9.3633333333333346E-2</v>
      </c>
      <c r="N159">
        <f t="shared" si="52"/>
        <v>8.2533333333333347E-2</v>
      </c>
      <c r="O159">
        <f t="shared" si="53"/>
        <v>0.10173333333333334</v>
      </c>
      <c r="P159">
        <f t="shared" si="54"/>
        <v>9.0033333333333326E-2</v>
      </c>
      <c r="Q159">
        <f t="shared" si="55"/>
        <v>0.10333333333333333</v>
      </c>
      <c r="R159">
        <f t="shared" si="56"/>
        <v>0.11523333333333333</v>
      </c>
      <c r="S159">
        <f t="shared" si="57"/>
        <v>0.10943333333333333</v>
      </c>
      <c r="U159" t="s">
        <v>1663</v>
      </c>
      <c r="V159">
        <f t="shared" si="58"/>
        <v>100</v>
      </c>
      <c r="W159">
        <f t="shared" si="59"/>
        <v>4.1680886738978833</v>
      </c>
      <c r="X159">
        <f t="shared" si="60"/>
        <v>3.6739720742510364</v>
      </c>
      <c r="Y159">
        <f t="shared" si="61"/>
        <v>4.5286602466131507</v>
      </c>
      <c r="Z159">
        <f t="shared" si="62"/>
        <v>4.0078346415799864</v>
      </c>
      <c r="AA159">
        <f t="shared" si="63"/>
        <v>4.5998842609766593</v>
      </c>
      <c r="AB159">
        <f t="shared" si="64"/>
        <v>5.1296128678052622</v>
      </c>
      <c r="AC159">
        <f t="shared" si="65"/>
        <v>4.8714258157375401</v>
      </c>
    </row>
    <row r="160" spans="1:29" x14ac:dyDescent="0.25">
      <c r="A160" t="s">
        <v>1664</v>
      </c>
      <c r="B160">
        <v>7.0099999999999996E-2</v>
      </c>
      <c r="C160">
        <v>6.9500000000000006E-2</v>
      </c>
      <c r="D160">
        <v>6.9099999999999995E-2</v>
      </c>
      <c r="E160">
        <v>3.508</v>
      </c>
      <c r="F160">
        <f>AVERAGE(B160:D160)</f>
        <v>6.9566666666666666E-2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AVERAGE(V128,V141,V154)</f>
        <v>5.9276480093585349</v>
      </c>
      <c r="C166">
        <f t="shared" ref="C166:I166" si="66">AVERAGE(W128,W141,W154)</f>
        <v>7.3272196759251402</v>
      </c>
      <c r="D166">
        <f t="shared" si="66"/>
        <v>5.4582588608122284</v>
      </c>
      <c r="E166">
        <f t="shared" si="66"/>
        <v>5.4126364158101632</v>
      </c>
      <c r="F166">
        <f t="shared" si="66"/>
        <v>5.4795541232848493</v>
      </c>
      <c r="G166">
        <f t="shared" si="66"/>
        <v>5.0288692713012262</v>
      </c>
      <c r="H166">
        <f t="shared" si="66"/>
        <v>5.8236303619260594</v>
      </c>
      <c r="I166">
        <f t="shared" si="66"/>
        <v>6.1953112804541233</v>
      </c>
      <c r="K166" t="s">
        <v>1658</v>
      </c>
      <c r="L166">
        <f>STDEV(V154,V141,V128)/SQRT(3)</f>
        <v>0.41148651446805334</v>
      </c>
      <c r="M166">
        <f t="shared" ref="M166:S166" si="67">STDEV(W154,W141,W128)/SQRT(3)</f>
        <v>1.6739836471484271</v>
      </c>
      <c r="N166">
        <f t="shared" si="67"/>
        <v>0.15386169295892671</v>
      </c>
      <c r="O166">
        <f t="shared" si="67"/>
        <v>0.18933339893864642</v>
      </c>
      <c r="P166">
        <f t="shared" si="67"/>
        <v>0.30250085318963837</v>
      </c>
      <c r="Q166">
        <f t="shared" si="67"/>
        <v>0.36825912916062048</v>
      </c>
      <c r="R166">
        <f t="shared" si="67"/>
        <v>0.14913768165272837</v>
      </c>
      <c r="S166">
        <f t="shared" si="67"/>
        <v>0.36326826967122811</v>
      </c>
    </row>
    <row r="167" spans="1:19" x14ac:dyDescent="0.25">
      <c r="A167" t="s">
        <v>1659</v>
      </c>
      <c r="B167">
        <f t="shared" ref="B167:B171" si="68">AVERAGE(V129,V142,V155)</f>
        <v>6.8520501990544771</v>
      </c>
      <c r="C167">
        <f t="shared" ref="C167:C171" si="69">AVERAGE(W129,W142,W155)</f>
        <v>7.3518781513820661</v>
      </c>
      <c r="D167">
        <f t="shared" ref="D167:D171" si="70">AVERAGE(X129,X142,X155)</f>
        <v>7.6493805007307545</v>
      </c>
      <c r="E167">
        <f t="shared" ref="E167:E171" si="71">AVERAGE(Y129,Y142,Y155)</f>
        <v>7.152925222695063</v>
      </c>
      <c r="F167">
        <f t="shared" ref="F167:F171" si="72">AVERAGE(Z129,Z142,Z155)</f>
        <v>6.4333786646732847</v>
      </c>
      <c r="G167">
        <f t="shared" ref="G167:G171" si="73">AVERAGE(AA129,AA142,AA155)</f>
        <v>6.4532997997633599</v>
      </c>
      <c r="H167">
        <f t="shared" ref="H167:H171" si="74">AVERAGE(AB129,AB142,AB155)</f>
        <v>6.2767235412686162</v>
      </c>
      <c r="I167">
        <f t="shared" ref="I167:I171" si="75">AVERAGE(AC129,AC142,AC155)</f>
        <v>6.1083375204643167</v>
      </c>
      <c r="K167" t="s">
        <v>1659</v>
      </c>
      <c r="L167">
        <f t="shared" ref="L167:L171" si="76">STDEV(V155,V142,V129)/SQRT(3)</f>
        <v>1.3480073992457984</v>
      </c>
      <c r="M167">
        <f t="shared" ref="M167:M171" si="77">STDEV(W155,W142,W129)/SQRT(3)</f>
        <v>0.46213938441104285</v>
      </c>
      <c r="N167">
        <f t="shared" ref="N167:N171" si="78">STDEV(X155,X142,X129)/SQRT(3)</f>
        <v>0.46136720690334443</v>
      </c>
      <c r="O167">
        <f t="shared" ref="O167:O171" si="79">STDEV(Y155,Y142,Y129)/SQRT(3)</f>
        <v>0.63411585000166415</v>
      </c>
      <c r="P167">
        <f t="shared" ref="P167:P171" si="80">STDEV(Z155,Z142,Z129)/SQRT(3)</f>
        <v>0.22326071887156387</v>
      </c>
      <c r="Q167">
        <f t="shared" ref="Q167:Q171" si="81">STDEV(AA155,AA142,AA129)/SQRT(3)</f>
        <v>0.6249541588141061</v>
      </c>
      <c r="R167">
        <f t="shared" ref="R167:R171" si="82">STDEV(AB155,AB142,AB129)/SQRT(3)</f>
        <v>0.2415491443450162</v>
      </c>
      <c r="S167">
        <f t="shared" ref="S167:S171" si="83">STDEV(AC155,AC142,AC129)/SQRT(3)</f>
        <v>0.5692014901558633</v>
      </c>
    </row>
    <row r="168" spans="1:19" x14ac:dyDescent="0.25">
      <c r="A168" t="s">
        <v>1660</v>
      </c>
      <c r="B168">
        <f t="shared" si="68"/>
        <v>5.4293508155458836</v>
      </c>
      <c r="C168">
        <f t="shared" si="69"/>
        <v>5.5172251662241161</v>
      </c>
      <c r="D168">
        <f t="shared" si="70"/>
        <v>5.2492058467867615</v>
      </c>
      <c r="E168">
        <f t="shared" si="71"/>
        <v>5.2775359010331044</v>
      </c>
      <c r="F168">
        <f t="shared" si="72"/>
        <v>5.5825460577079626</v>
      </c>
      <c r="G168">
        <f t="shared" si="73"/>
        <v>5.49088692249709</v>
      </c>
      <c r="H168">
        <f t="shared" si="74"/>
        <v>5.5807815411004569</v>
      </c>
      <c r="I168">
        <f t="shared" si="75"/>
        <v>5.2794669093438342</v>
      </c>
      <c r="K168" t="s">
        <v>1660</v>
      </c>
      <c r="L168">
        <f t="shared" si="76"/>
        <v>0.43121933234768511</v>
      </c>
      <c r="M168">
        <f t="shared" si="77"/>
        <v>0.19750633013658664</v>
      </c>
      <c r="N168">
        <f t="shared" si="78"/>
        <v>0.17305079724993916</v>
      </c>
      <c r="O168">
        <f t="shared" si="79"/>
        <v>0.30177081340003103</v>
      </c>
      <c r="P168">
        <f t="shared" si="80"/>
        <v>0.3066778483446379</v>
      </c>
      <c r="Q168">
        <f t="shared" si="81"/>
        <v>0.3208854593986124</v>
      </c>
      <c r="R168">
        <f t="shared" si="82"/>
        <v>0.62325235474216345</v>
      </c>
      <c r="S168">
        <f t="shared" si="83"/>
        <v>0.66281800952560954</v>
      </c>
    </row>
    <row r="169" spans="1:19" x14ac:dyDescent="0.25">
      <c r="A169" t="s">
        <v>1661</v>
      </c>
      <c r="B169">
        <f t="shared" si="68"/>
        <v>5.8070573046705229</v>
      </c>
      <c r="C169">
        <f t="shared" si="69"/>
        <v>5.3183119688652818</v>
      </c>
      <c r="D169">
        <f t="shared" si="70"/>
        <v>5.3243574256586195</v>
      </c>
      <c r="E169">
        <f t="shared" si="71"/>
        <v>5.0576790586289606</v>
      </c>
      <c r="F169">
        <f t="shared" si="72"/>
        <v>5.4079905112606461</v>
      </c>
      <c r="G169">
        <f t="shared" si="73"/>
        <v>5.3653884368406048</v>
      </c>
      <c r="H169">
        <f t="shared" si="74"/>
        <v>6.0294546532771172</v>
      </c>
      <c r="I169">
        <f t="shared" si="75"/>
        <v>5.6594910867041905</v>
      </c>
      <c r="K169" t="s">
        <v>1661</v>
      </c>
      <c r="L169">
        <f t="shared" si="76"/>
        <v>0.76728760434965892</v>
      </c>
      <c r="M169">
        <f t="shared" si="77"/>
        <v>0.39664087712475887</v>
      </c>
      <c r="N169">
        <f t="shared" si="78"/>
        <v>0.30166713156972647</v>
      </c>
      <c r="O169">
        <f t="shared" si="79"/>
        <v>0.37548608737024192</v>
      </c>
      <c r="P169">
        <f t="shared" si="80"/>
        <v>0.15248640901826882</v>
      </c>
      <c r="Q169">
        <f t="shared" si="81"/>
        <v>0.5567876539667006</v>
      </c>
      <c r="R169">
        <f t="shared" si="82"/>
        <v>0.42284073452361287</v>
      </c>
      <c r="S169">
        <f t="shared" si="83"/>
        <v>0.20836926462024996</v>
      </c>
    </row>
    <row r="170" spans="1:19" x14ac:dyDescent="0.25">
      <c r="A170" t="s">
        <v>1662</v>
      </c>
      <c r="B170">
        <f t="shared" si="68"/>
        <v>8.0399131590874404</v>
      </c>
      <c r="C170">
        <f t="shared" si="69"/>
        <v>9.5899411754997264</v>
      </c>
      <c r="D170">
        <f t="shared" si="70"/>
        <v>5.485243732295018</v>
      </c>
      <c r="E170">
        <f t="shared" si="71"/>
        <v>5.161733950130734</v>
      </c>
      <c r="F170">
        <f t="shared" si="72"/>
        <v>4.834038438193069</v>
      </c>
      <c r="G170">
        <f t="shared" si="73"/>
        <v>5.1425218230468888</v>
      </c>
      <c r="H170">
        <f t="shared" si="74"/>
        <v>5.4945168772383903</v>
      </c>
      <c r="I170">
        <f t="shared" si="75"/>
        <v>5.2233947463827155</v>
      </c>
      <c r="K170" t="s">
        <v>1662</v>
      </c>
      <c r="L170">
        <f t="shared" si="76"/>
        <v>1.2276769875877218</v>
      </c>
      <c r="M170">
        <f t="shared" si="77"/>
        <v>4.5084190814206293</v>
      </c>
      <c r="N170">
        <f t="shared" si="78"/>
        <v>0.47345029176921727</v>
      </c>
      <c r="O170">
        <f t="shared" si="79"/>
        <v>0.34298239493902133</v>
      </c>
      <c r="P170">
        <f t="shared" si="80"/>
        <v>0.29350035136864527</v>
      </c>
      <c r="Q170">
        <f t="shared" si="81"/>
        <v>0.6468994662258003</v>
      </c>
      <c r="R170">
        <f t="shared" si="82"/>
        <v>0.86803684793328029</v>
      </c>
      <c r="S170">
        <f t="shared" si="83"/>
        <v>0.4905851215033023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5.0376265448184405</v>
      </c>
      <c r="D171">
        <f t="shared" si="70"/>
        <v>5.0325128126631107</v>
      </c>
      <c r="E171">
        <f t="shared" si="71"/>
        <v>5.3012842395440964</v>
      </c>
      <c r="F171">
        <f t="shared" si="72"/>
        <v>4.7891256758413467</v>
      </c>
      <c r="G171">
        <f t="shared" si="73"/>
        <v>5.0773709469034678</v>
      </c>
      <c r="H171">
        <f t="shared" si="74"/>
        <v>5.6181413555775537</v>
      </c>
      <c r="I171">
        <f t="shared" si="75"/>
        <v>5.475417159032081</v>
      </c>
      <c r="K171" t="s">
        <v>1663</v>
      </c>
      <c r="L171">
        <f t="shared" si="76"/>
        <v>0</v>
      </c>
      <c r="M171">
        <f t="shared" si="77"/>
        <v>0.4559566438523126</v>
      </c>
      <c r="N171">
        <f t="shared" si="78"/>
        <v>0.78493211107036231</v>
      </c>
      <c r="O171">
        <f t="shared" si="79"/>
        <v>0.42038253233778378</v>
      </c>
      <c r="P171">
        <f t="shared" si="80"/>
        <v>0.40918500094176724</v>
      </c>
      <c r="Q171">
        <f t="shared" si="81"/>
        <v>0.34466177621599103</v>
      </c>
      <c r="R171">
        <f t="shared" si="82"/>
        <v>0.4063594076606592</v>
      </c>
      <c r="S171">
        <f t="shared" si="83"/>
        <v>0.63867086377495275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1704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231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236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241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246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251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256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1947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43834</v>
      </c>
      <c r="C192">
        <v>21098</v>
      </c>
      <c r="D192">
        <v>29661</v>
      </c>
      <c r="E192">
        <v>38457</v>
      </c>
      <c r="F192">
        <v>34882</v>
      </c>
      <c r="G192">
        <v>34476</v>
      </c>
      <c r="H192">
        <v>37886</v>
      </c>
      <c r="I192">
        <v>39888</v>
      </c>
      <c r="K192" t="s">
        <v>1658</v>
      </c>
      <c r="L192">
        <f>B192-$E$198</f>
        <v>36819.666666666664</v>
      </c>
      <c r="M192">
        <f t="shared" ref="M192:S192" si="84">C192-$E$198</f>
        <v>14083.666666666668</v>
      </c>
      <c r="N192">
        <f t="shared" si="84"/>
        <v>22646.666666666668</v>
      </c>
      <c r="O192">
        <f t="shared" si="84"/>
        <v>31442.666666666668</v>
      </c>
      <c r="P192">
        <f t="shared" si="84"/>
        <v>27867.666666666668</v>
      </c>
      <c r="Q192">
        <f t="shared" si="84"/>
        <v>27461.666666666668</v>
      </c>
      <c r="R192">
        <f t="shared" si="84"/>
        <v>30871.666666666668</v>
      </c>
      <c r="S192">
        <f t="shared" si="84"/>
        <v>32873.666666666664</v>
      </c>
      <c r="U192" t="s">
        <v>1658</v>
      </c>
      <c r="V192">
        <f>L192/$O$198*100</f>
        <v>118.29611780455154</v>
      </c>
      <c r="W192">
        <f t="shared" ref="W192:AC192" si="85">M192/$O$198*100</f>
        <v>45.248728246318606</v>
      </c>
      <c r="X192">
        <f t="shared" si="85"/>
        <v>72.760374832663985</v>
      </c>
      <c r="Y192">
        <f t="shared" si="85"/>
        <v>101.02061579651942</v>
      </c>
      <c r="Z192">
        <f t="shared" si="85"/>
        <v>89.534672021419013</v>
      </c>
      <c r="AA192">
        <f t="shared" si="85"/>
        <v>88.230254350736288</v>
      </c>
      <c r="AB192">
        <f t="shared" si="85"/>
        <v>99.186077643908973</v>
      </c>
      <c r="AC192">
        <f t="shared" si="85"/>
        <v>105.61820615796518</v>
      </c>
    </row>
    <row r="193" spans="1:29" x14ac:dyDescent="0.25">
      <c r="A193" t="s">
        <v>1659</v>
      </c>
      <c r="B193">
        <v>29684</v>
      </c>
      <c r="C193">
        <v>39949</v>
      </c>
      <c r="D193">
        <v>32188</v>
      </c>
      <c r="E193">
        <v>35034</v>
      </c>
      <c r="F193">
        <v>38139</v>
      </c>
      <c r="G193">
        <v>37602</v>
      </c>
      <c r="H193">
        <v>40935</v>
      </c>
      <c r="I193">
        <v>41037</v>
      </c>
      <c r="K193" t="s">
        <v>1659</v>
      </c>
      <c r="L193">
        <f t="shared" ref="L193:L197" si="86">B193-$E$198</f>
        <v>22669.666666666668</v>
      </c>
      <c r="M193">
        <f t="shared" ref="M193:M197" si="87">C193-$E$198</f>
        <v>32934.666666666664</v>
      </c>
      <c r="N193">
        <f t="shared" ref="N193:N197" si="88">D193-$E$198</f>
        <v>25173.666666666668</v>
      </c>
      <c r="O193">
        <f t="shared" ref="O193:O197" si="89">E193-$E$198</f>
        <v>28019.666666666668</v>
      </c>
      <c r="P193">
        <f t="shared" ref="P193:P197" si="90">F193-$E$198</f>
        <v>31124.666666666668</v>
      </c>
      <c r="Q193">
        <f t="shared" ref="Q193:Q197" si="91">G193-$E$198</f>
        <v>30587.666666666668</v>
      </c>
      <c r="R193">
        <f t="shared" ref="R193:R197" si="92">H193-$E$198</f>
        <v>33920.666666666664</v>
      </c>
      <c r="S193">
        <f t="shared" ref="S193:S197" si="93">I193-$E$198</f>
        <v>34022.666666666664</v>
      </c>
      <c r="U193" t="s">
        <v>1659</v>
      </c>
      <c r="V193">
        <f t="shared" ref="V193:V197" si="94">L193/$O$198*100</f>
        <v>72.834270414993313</v>
      </c>
      <c r="W193">
        <f t="shared" ref="W193:W197" si="95">M193/$O$198*100</f>
        <v>105.81419009370816</v>
      </c>
      <c r="X193">
        <f t="shared" ref="X193:X197" si="96">N193/$O$198*100</f>
        <v>80.879250334672022</v>
      </c>
      <c r="Y193">
        <f t="shared" ref="Y193:Y197" si="97">O193/$O$198*100</f>
        <v>90.023025435073635</v>
      </c>
      <c r="Z193">
        <f t="shared" ref="Z193:Z197" si="98">P193/$O$198*100</f>
        <v>99.998929049531455</v>
      </c>
      <c r="AA193">
        <f t="shared" ref="AA193:AA197" si="99">Q193/$O$198*100</f>
        <v>98.27362784471218</v>
      </c>
      <c r="AB193">
        <f t="shared" ref="AB193:AB197" si="100">R193/$O$198*100</f>
        <v>108.98206157965194</v>
      </c>
      <c r="AC193">
        <f t="shared" ref="AC193:AC197" si="101">S193/$O$198*100</f>
        <v>109.30977242302542</v>
      </c>
    </row>
    <row r="194" spans="1:29" x14ac:dyDescent="0.25">
      <c r="A194" t="s">
        <v>1660</v>
      </c>
      <c r="B194">
        <v>40900</v>
      </c>
      <c r="C194">
        <v>46470</v>
      </c>
      <c r="D194">
        <v>32201</v>
      </c>
      <c r="E194">
        <v>32825</v>
      </c>
      <c r="F194">
        <v>33980</v>
      </c>
      <c r="G194">
        <v>34464</v>
      </c>
      <c r="H194">
        <v>36053</v>
      </c>
      <c r="I194">
        <v>34296</v>
      </c>
      <c r="K194" t="s">
        <v>1660</v>
      </c>
      <c r="L194">
        <f t="shared" si="86"/>
        <v>33885.666666666664</v>
      </c>
      <c r="M194">
        <f t="shared" si="87"/>
        <v>39455.666666666664</v>
      </c>
      <c r="N194">
        <f t="shared" si="88"/>
        <v>25186.666666666668</v>
      </c>
      <c r="O194">
        <f t="shared" si="89"/>
        <v>25810.666666666668</v>
      </c>
      <c r="P194">
        <f t="shared" si="90"/>
        <v>26965.666666666668</v>
      </c>
      <c r="Q194">
        <f t="shared" si="91"/>
        <v>27449.666666666668</v>
      </c>
      <c r="R194">
        <f t="shared" si="92"/>
        <v>29038.666666666668</v>
      </c>
      <c r="S194">
        <f t="shared" si="93"/>
        <v>27281.666666666668</v>
      </c>
      <c r="U194" t="s">
        <v>1660</v>
      </c>
      <c r="V194">
        <f t="shared" si="94"/>
        <v>108.86961178045516</v>
      </c>
      <c r="W194">
        <f t="shared" si="95"/>
        <v>126.76519410977241</v>
      </c>
      <c r="X194">
        <f t="shared" si="96"/>
        <v>80.921017402945111</v>
      </c>
      <c r="Y194">
        <f t="shared" si="97"/>
        <v>82.92583668005355</v>
      </c>
      <c r="Z194">
        <f t="shared" si="98"/>
        <v>86.636680053547536</v>
      </c>
      <c r="AA194">
        <f t="shared" si="99"/>
        <v>88.191700133868807</v>
      </c>
      <c r="AB194">
        <f t="shared" si="100"/>
        <v>93.296921017402951</v>
      </c>
      <c r="AC194">
        <f t="shared" si="101"/>
        <v>87.651941097724233</v>
      </c>
    </row>
    <row r="195" spans="1:29" x14ac:dyDescent="0.25">
      <c r="A195" t="s">
        <v>1661</v>
      </c>
      <c r="B195">
        <v>35136</v>
      </c>
      <c r="C195">
        <v>35177</v>
      </c>
      <c r="D195">
        <v>28427</v>
      </c>
      <c r="E195">
        <v>33891</v>
      </c>
      <c r="F195">
        <v>36597</v>
      </c>
      <c r="G195">
        <v>30721</v>
      </c>
      <c r="H195">
        <v>34591</v>
      </c>
      <c r="I195">
        <v>31256</v>
      </c>
      <c r="K195" t="s">
        <v>1661</v>
      </c>
      <c r="L195">
        <f t="shared" si="86"/>
        <v>28121.666666666668</v>
      </c>
      <c r="M195">
        <f t="shared" si="87"/>
        <v>28162.666666666668</v>
      </c>
      <c r="N195">
        <f t="shared" si="88"/>
        <v>21412.666666666668</v>
      </c>
      <c r="O195">
        <f t="shared" si="89"/>
        <v>26876.666666666668</v>
      </c>
      <c r="P195">
        <f t="shared" si="90"/>
        <v>29582.666666666668</v>
      </c>
      <c r="Q195">
        <f t="shared" si="91"/>
        <v>23706.666666666668</v>
      </c>
      <c r="R195">
        <f t="shared" si="92"/>
        <v>27576.666666666668</v>
      </c>
      <c r="S195">
        <f t="shared" si="93"/>
        <v>24241.666666666668</v>
      </c>
      <c r="U195" t="s">
        <v>1661</v>
      </c>
      <c r="V195">
        <f t="shared" si="94"/>
        <v>90.35073627844713</v>
      </c>
      <c r="W195">
        <f t="shared" si="95"/>
        <v>90.482463186077638</v>
      </c>
      <c r="X195">
        <f t="shared" si="96"/>
        <v>68.795716198125845</v>
      </c>
      <c r="Y195">
        <f t="shared" si="97"/>
        <v>86.35073627844713</v>
      </c>
      <c r="Z195">
        <f t="shared" si="98"/>
        <v>95.044712182061588</v>
      </c>
      <c r="AA195">
        <f t="shared" si="99"/>
        <v>76.165997322623838</v>
      </c>
      <c r="AB195">
        <f t="shared" si="100"/>
        <v>88.599732262382872</v>
      </c>
      <c r="AC195">
        <f t="shared" si="101"/>
        <v>77.88487282463187</v>
      </c>
    </row>
    <row r="196" spans="1:29" x14ac:dyDescent="0.25">
      <c r="A196" t="s">
        <v>1662</v>
      </c>
      <c r="B196">
        <v>35739</v>
      </c>
      <c r="C196">
        <v>45321</v>
      </c>
      <c r="D196">
        <v>30272</v>
      </c>
      <c r="E196">
        <v>36911</v>
      </c>
      <c r="F196">
        <v>41042</v>
      </c>
      <c r="G196">
        <v>39715</v>
      </c>
      <c r="H196">
        <v>39707</v>
      </c>
      <c r="I196">
        <v>39496</v>
      </c>
      <c r="K196" t="s">
        <v>1662</v>
      </c>
      <c r="L196">
        <f t="shared" si="86"/>
        <v>28724.666666666668</v>
      </c>
      <c r="M196">
        <f t="shared" si="87"/>
        <v>38306.666666666664</v>
      </c>
      <c r="N196">
        <f t="shared" si="88"/>
        <v>23257.666666666668</v>
      </c>
      <c r="O196">
        <f t="shared" si="89"/>
        <v>29896.666666666668</v>
      </c>
      <c r="P196">
        <f t="shared" si="90"/>
        <v>34027.666666666664</v>
      </c>
      <c r="Q196">
        <f t="shared" si="91"/>
        <v>32700.666666666668</v>
      </c>
      <c r="R196">
        <f t="shared" si="92"/>
        <v>32692.666666666668</v>
      </c>
      <c r="S196">
        <f t="shared" si="93"/>
        <v>32481.666666666668</v>
      </c>
      <c r="U196" t="s">
        <v>1662</v>
      </c>
      <c r="V196">
        <f t="shared" si="94"/>
        <v>92.288085676037497</v>
      </c>
      <c r="W196">
        <f t="shared" si="95"/>
        <v>123.07362784471216</v>
      </c>
      <c r="X196">
        <f t="shared" si="96"/>
        <v>74.723427041499335</v>
      </c>
      <c r="Y196">
        <f t="shared" si="97"/>
        <v>96.053547523427042</v>
      </c>
      <c r="Z196">
        <f t="shared" si="98"/>
        <v>109.32583668005353</v>
      </c>
      <c r="AA196">
        <f t="shared" si="99"/>
        <v>105.0623828647925</v>
      </c>
      <c r="AB196">
        <f t="shared" si="100"/>
        <v>105.03668005354754</v>
      </c>
      <c r="AC196">
        <f t="shared" si="101"/>
        <v>104.35876840696119</v>
      </c>
    </row>
    <row r="197" spans="1:29" x14ac:dyDescent="0.25">
      <c r="A197" t="s">
        <v>1663</v>
      </c>
      <c r="B197">
        <v>8018</v>
      </c>
      <c r="C197">
        <v>32278</v>
      </c>
      <c r="D197">
        <v>30880</v>
      </c>
      <c r="E197">
        <v>34058</v>
      </c>
      <c r="F197">
        <v>36325</v>
      </c>
      <c r="G197">
        <v>33063</v>
      </c>
      <c r="H197">
        <v>31798</v>
      </c>
      <c r="I197">
        <v>33795</v>
      </c>
      <c r="K197" t="s">
        <v>1663</v>
      </c>
      <c r="L197">
        <f t="shared" si="86"/>
        <v>1003.666666666667</v>
      </c>
      <c r="M197">
        <f t="shared" si="87"/>
        <v>25263.666666666668</v>
      </c>
      <c r="N197">
        <f t="shared" si="88"/>
        <v>23865.666666666668</v>
      </c>
      <c r="O197">
        <f t="shared" si="89"/>
        <v>27043.666666666668</v>
      </c>
      <c r="P197">
        <f t="shared" si="90"/>
        <v>29310.666666666668</v>
      </c>
      <c r="Q197">
        <f t="shared" si="91"/>
        <v>26048.666666666668</v>
      </c>
      <c r="R197">
        <f t="shared" si="92"/>
        <v>24783.666666666668</v>
      </c>
      <c r="S197">
        <f t="shared" si="93"/>
        <v>26780.666666666668</v>
      </c>
      <c r="U197" t="s">
        <v>1663</v>
      </c>
      <c r="V197">
        <f t="shared" si="94"/>
        <v>3.2246318607764399</v>
      </c>
      <c r="W197">
        <f t="shared" si="95"/>
        <v>81.16840696117805</v>
      </c>
      <c r="X197">
        <f t="shared" si="96"/>
        <v>76.676840696117807</v>
      </c>
      <c r="Y197">
        <f t="shared" si="97"/>
        <v>86.887282463186082</v>
      </c>
      <c r="Z197">
        <f t="shared" si="98"/>
        <v>94.170816599732262</v>
      </c>
      <c r="AA197">
        <f t="shared" si="99"/>
        <v>83.690495314591701</v>
      </c>
      <c r="AB197">
        <f t="shared" si="100"/>
        <v>79.62623828647925</v>
      </c>
      <c r="AC197">
        <f t="shared" si="101"/>
        <v>86.042302543507361</v>
      </c>
    </row>
    <row r="198" spans="1:29" x14ac:dyDescent="0.25">
      <c r="A198" t="s">
        <v>1664</v>
      </c>
      <c r="B198">
        <v>6849</v>
      </c>
      <c r="C198">
        <v>7098</v>
      </c>
      <c r="D198">
        <v>7096</v>
      </c>
      <c r="E198">
        <f>AVERAGE(B198:D198)</f>
        <v>7014.333333333333</v>
      </c>
      <c r="O198">
        <f>AVERAGE(L192:L194)</f>
        <v>31125</v>
      </c>
    </row>
    <row r="199" spans="1:29" x14ac:dyDescent="0.25">
      <c r="A199" t="s">
        <v>1665</v>
      </c>
    </row>
    <row r="202" spans="1:29" x14ac:dyDescent="0.25">
      <c r="A202" s="7" t="s">
        <v>1939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45535</v>
      </c>
      <c r="C205">
        <v>26626</v>
      </c>
      <c r="D205">
        <v>43595</v>
      </c>
      <c r="E205">
        <v>37976</v>
      </c>
      <c r="F205">
        <v>40977</v>
      </c>
      <c r="G205">
        <v>37782</v>
      </c>
      <c r="H205">
        <v>39025</v>
      </c>
      <c r="I205">
        <v>38320</v>
      </c>
      <c r="K205" t="s">
        <v>1658</v>
      </c>
      <c r="L205">
        <f>B205-$E$211</f>
        <v>38278</v>
      </c>
      <c r="M205">
        <f t="shared" ref="M205:S205" si="102">C205-$E$211</f>
        <v>19369</v>
      </c>
      <c r="N205">
        <f t="shared" si="102"/>
        <v>36338</v>
      </c>
      <c r="O205">
        <f t="shared" si="102"/>
        <v>30719</v>
      </c>
      <c r="P205">
        <f t="shared" si="102"/>
        <v>33720</v>
      </c>
      <c r="Q205">
        <f t="shared" si="102"/>
        <v>30525</v>
      </c>
      <c r="R205">
        <f t="shared" si="102"/>
        <v>31768</v>
      </c>
      <c r="S205">
        <f t="shared" si="102"/>
        <v>31063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46603</v>
      </c>
      <c r="C206">
        <v>42107</v>
      </c>
      <c r="D206">
        <v>43236</v>
      </c>
      <c r="E206">
        <v>38738</v>
      </c>
      <c r="F206">
        <v>41411</v>
      </c>
      <c r="G206">
        <v>41976</v>
      </c>
      <c r="H206">
        <v>42040</v>
      </c>
      <c r="I206">
        <v>39067</v>
      </c>
      <c r="K206" t="s">
        <v>1659</v>
      </c>
      <c r="L206">
        <f t="shared" ref="L206:L210" si="103">B206-$E$211</f>
        <v>39346</v>
      </c>
      <c r="M206">
        <f t="shared" ref="M206:M210" si="104">C206-$E$211</f>
        <v>34850</v>
      </c>
      <c r="N206">
        <f t="shared" ref="N206:N210" si="105">D206-$E$211</f>
        <v>35979</v>
      </c>
      <c r="O206">
        <f t="shared" ref="O206:O210" si="106">E206-$E$211</f>
        <v>31481</v>
      </c>
      <c r="P206">
        <f t="shared" ref="P206:P210" si="107">F206-$E$211</f>
        <v>34154</v>
      </c>
      <c r="Q206">
        <f t="shared" ref="Q206:Q210" si="108">G206-$E$211</f>
        <v>34719</v>
      </c>
      <c r="R206">
        <f t="shared" ref="R206:R210" si="109">H206-$E$211</f>
        <v>34783</v>
      </c>
      <c r="S206">
        <f t="shared" ref="S206:S210" si="110">I206-$E$211</f>
        <v>31810</v>
      </c>
      <c r="U206" t="s">
        <v>1658</v>
      </c>
      <c r="V206">
        <f>L205/$O$211*100</f>
        <v>103.71567919075144</v>
      </c>
      <c r="W206">
        <f t="shared" ref="W206:AC206" si="111">M205/$O$211*100</f>
        <v>52.481033236994222</v>
      </c>
      <c r="X206">
        <f t="shared" si="111"/>
        <v>98.459176300578051</v>
      </c>
      <c r="Y206">
        <f t="shared" si="111"/>
        <v>83.234284682080926</v>
      </c>
      <c r="Z206">
        <f t="shared" si="111"/>
        <v>91.365606936416185</v>
      </c>
      <c r="AA206">
        <f t="shared" si="111"/>
        <v>82.708634393063591</v>
      </c>
      <c r="AB206">
        <f t="shared" si="111"/>
        <v>86.076589595375737</v>
      </c>
      <c r="AC206">
        <f t="shared" si="111"/>
        <v>84.166365606936424</v>
      </c>
    </row>
    <row r="207" spans="1:29" x14ac:dyDescent="0.25">
      <c r="A207" t="s">
        <v>1660</v>
      </c>
      <c r="B207">
        <v>40353</v>
      </c>
      <c r="C207">
        <v>35021</v>
      </c>
      <c r="D207">
        <v>43954</v>
      </c>
      <c r="E207">
        <v>39729</v>
      </c>
      <c r="F207">
        <v>44222</v>
      </c>
      <c r="G207">
        <v>40554</v>
      </c>
      <c r="H207">
        <v>39949</v>
      </c>
      <c r="I207">
        <v>37024</v>
      </c>
      <c r="K207" t="s">
        <v>1660</v>
      </c>
      <c r="L207">
        <f t="shared" si="103"/>
        <v>33096</v>
      </c>
      <c r="M207">
        <f t="shared" si="104"/>
        <v>27764</v>
      </c>
      <c r="N207">
        <f t="shared" si="105"/>
        <v>36697</v>
      </c>
      <c r="O207">
        <f t="shared" si="106"/>
        <v>32472</v>
      </c>
      <c r="P207">
        <f t="shared" si="107"/>
        <v>36965</v>
      </c>
      <c r="Q207">
        <f t="shared" si="108"/>
        <v>33297</v>
      </c>
      <c r="R207">
        <f t="shared" si="109"/>
        <v>32692</v>
      </c>
      <c r="S207">
        <f t="shared" si="110"/>
        <v>29767</v>
      </c>
      <c r="U207" t="s">
        <v>1659</v>
      </c>
      <c r="V207">
        <f t="shared" ref="V207:V211" si="112">L206/$O$211*100</f>
        <v>106.60946531791909</v>
      </c>
      <c r="W207">
        <f t="shared" ref="W207:W211" si="113">M206/$O$211*100</f>
        <v>94.427384393063591</v>
      </c>
      <c r="X207">
        <f t="shared" ref="X207:X211" si="114">N206/$O$211*100</f>
        <v>97.486452312138738</v>
      </c>
      <c r="Y207">
        <f t="shared" ref="Y207:Y211" si="115">O206/$O$211*100</f>
        <v>85.298952312138738</v>
      </c>
      <c r="Z207">
        <f t="shared" ref="Z207:Z211" si="116">P206/$O$211*100</f>
        <v>92.541546242774572</v>
      </c>
      <c r="AA207">
        <f t="shared" ref="AA207:AA211" si="117">Q206/$O$211*100</f>
        <v>94.072434971098275</v>
      </c>
      <c r="AB207">
        <f t="shared" ref="AB207:AB211" si="118">R206/$O$211*100</f>
        <v>94.245845375722553</v>
      </c>
      <c r="AC207">
        <f t="shared" ref="AC207:AC211" si="119">S206/$O$211*100</f>
        <v>86.190390173410407</v>
      </c>
    </row>
    <row r="208" spans="1:29" x14ac:dyDescent="0.25">
      <c r="A208" t="s">
        <v>1661</v>
      </c>
      <c r="B208">
        <v>39201</v>
      </c>
      <c r="C208">
        <v>33821</v>
      </c>
      <c r="D208">
        <v>34992</v>
      </c>
      <c r="E208">
        <v>37132</v>
      </c>
      <c r="F208">
        <v>40487</v>
      </c>
      <c r="G208">
        <v>40938</v>
      </c>
      <c r="H208">
        <v>39325</v>
      </c>
      <c r="I208">
        <v>37549</v>
      </c>
      <c r="K208" t="s">
        <v>1661</v>
      </c>
      <c r="L208">
        <f t="shared" si="103"/>
        <v>31944</v>
      </c>
      <c r="M208">
        <f t="shared" si="104"/>
        <v>26564</v>
      </c>
      <c r="N208">
        <f t="shared" si="105"/>
        <v>27735</v>
      </c>
      <c r="O208">
        <f t="shared" si="106"/>
        <v>29875</v>
      </c>
      <c r="P208">
        <f t="shared" si="107"/>
        <v>33230</v>
      </c>
      <c r="Q208">
        <f t="shared" si="108"/>
        <v>33681</v>
      </c>
      <c r="R208">
        <f t="shared" si="109"/>
        <v>32068</v>
      </c>
      <c r="S208">
        <f t="shared" si="110"/>
        <v>30292</v>
      </c>
      <c r="U208" t="s">
        <v>1660</v>
      </c>
      <c r="V208">
        <f t="shared" si="112"/>
        <v>89.674855491329481</v>
      </c>
      <c r="W208">
        <f t="shared" si="113"/>
        <v>75.227601156069369</v>
      </c>
      <c r="X208">
        <f t="shared" si="114"/>
        <v>99.431900289017349</v>
      </c>
      <c r="Y208">
        <f t="shared" si="115"/>
        <v>87.984104046242777</v>
      </c>
      <c r="Z208">
        <f t="shared" si="116"/>
        <v>100.15805635838151</v>
      </c>
      <c r="AA208">
        <f t="shared" si="117"/>
        <v>90.219472543352609</v>
      </c>
      <c r="AB208">
        <f t="shared" si="118"/>
        <v>88.580202312138738</v>
      </c>
      <c r="AC208">
        <f t="shared" si="119"/>
        <v>80.654804913294797</v>
      </c>
    </row>
    <row r="209" spans="1:29" x14ac:dyDescent="0.25">
      <c r="A209" t="s">
        <v>1662</v>
      </c>
      <c r="B209">
        <v>41953</v>
      </c>
      <c r="C209">
        <v>41644</v>
      </c>
      <c r="D209">
        <v>43467</v>
      </c>
      <c r="E209">
        <v>39000</v>
      </c>
      <c r="F209">
        <v>42495</v>
      </c>
      <c r="G209">
        <v>40922</v>
      </c>
      <c r="H209">
        <v>45411</v>
      </c>
      <c r="I209">
        <v>37806</v>
      </c>
      <c r="K209" t="s">
        <v>1662</v>
      </c>
      <c r="L209">
        <f t="shared" si="103"/>
        <v>34696</v>
      </c>
      <c r="M209">
        <f t="shared" si="104"/>
        <v>34387</v>
      </c>
      <c r="N209">
        <f t="shared" si="105"/>
        <v>36210</v>
      </c>
      <c r="O209">
        <f t="shared" si="106"/>
        <v>31743</v>
      </c>
      <c r="P209">
        <f t="shared" si="107"/>
        <v>35238</v>
      </c>
      <c r="Q209">
        <f t="shared" si="108"/>
        <v>33665</v>
      </c>
      <c r="R209">
        <f t="shared" si="109"/>
        <v>38154</v>
      </c>
      <c r="S209">
        <f t="shared" si="110"/>
        <v>30549</v>
      </c>
      <c r="U209" t="s">
        <v>1661</v>
      </c>
      <c r="V209">
        <f t="shared" si="112"/>
        <v>86.553468208092482</v>
      </c>
      <c r="W209">
        <f t="shared" si="113"/>
        <v>71.976156069364166</v>
      </c>
      <c r="X209">
        <f t="shared" si="114"/>
        <v>75.149024566473997</v>
      </c>
      <c r="Y209">
        <f t="shared" si="115"/>
        <v>80.947434971098275</v>
      </c>
      <c r="Z209">
        <f t="shared" si="116"/>
        <v>90.037933526011571</v>
      </c>
      <c r="AA209">
        <f t="shared" si="117"/>
        <v>91.259934971098261</v>
      </c>
      <c r="AB209">
        <f t="shared" si="118"/>
        <v>86.889450867052034</v>
      </c>
      <c r="AC209">
        <f t="shared" si="119"/>
        <v>82.077312138728331</v>
      </c>
    </row>
    <row r="210" spans="1:29" x14ac:dyDescent="0.25">
      <c r="A210" t="s">
        <v>1663</v>
      </c>
      <c r="B210">
        <v>8350</v>
      </c>
      <c r="C210">
        <v>39025</v>
      </c>
      <c r="D210">
        <v>41912</v>
      </c>
      <c r="E210">
        <v>36875</v>
      </c>
      <c r="F210">
        <v>40667</v>
      </c>
      <c r="G210">
        <v>33436</v>
      </c>
      <c r="H210">
        <v>38830</v>
      </c>
      <c r="I210">
        <v>34373</v>
      </c>
      <c r="K210" t="s">
        <v>1663</v>
      </c>
      <c r="L210">
        <f t="shared" si="103"/>
        <v>1093</v>
      </c>
      <c r="M210">
        <f t="shared" si="104"/>
        <v>31768</v>
      </c>
      <c r="N210">
        <f t="shared" si="105"/>
        <v>34655</v>
      </c>
      <c r="O210">
        <f t="shared" si="106"/>
        <v>29618</v>
      </c>
      <c r="P210">
        <f t="shared" si="107"/>
        <v>33410</v>
      </c>
      <c r="Q210">
        <f t="shared" si="108"/>
        <v>26179</v>
      </c>
      <c r="R210">
        <f t="shared" si="109"/>
        <v>31573</v>
      </c>
      <c r="S210">
        <f t="shared" si="110"/>
        <v>27116</v>
      </c>
      <c r="U210" t="s">
        <v>1662</v>
      </c>
      <c r="V210">
        <f t="shared" si="112"/>
        <v>94.010115606936424</v>
      </c>
      <c r="W210">
        <f t="shared" si="113"/>
        <v>93.172868497109832</v>
      </c>
      <c r="X210">
        <f t="shared" si="114"/>
        <v>98.112355491329481</v>
      </c>
      <c r="Y210">
        <f t="shared" si="115"/>
        <v>86.008851156069369</v>
      </c>
      <c r="Z210">
        <f t="shared" si="116"/>
        <v>95.478684971098275</v>
      </c>
      <c r="AA210">
        <f t="shared" si="117"/>
        <v>91.216582369942202</v>
      </c>
      <c r="AB210">
        <f t="shared" si="118"/>
        <v>103.37969653179191</v>
      </c>
      <c r="AC210">
        <f t="shared" si="119"/>
        <v>82.7736632947977</v>
      </c>
    </row>
    <row r="211" spans="1:29" x14ac:dyDescent="0.25">
      <c r="A211" t="s">
        <v>1664</v>
      </c>
      <c r="B211">
        <v>7215</v>
      </c>
      <c r="C211">
        <v>7260</v>
      </c>
      <c r="D211">
        <v>7296</v>
      </c>
      <c r="E211">
        <f>AVERAGE(B211:D211)</f>
        <v>7257</v>
      </c>
      <c r="O211">
        <f>AVERAGE(L205:L207)</f>
        <v>36906.666666666664</v>
      </c>
      <c r="U211" t="s">
        <v>1663</v>
      </c>
      <c r="V211">
        <f t="shared" si="112"/>
        <v>2.9615245664739884</v>
      </c>
      <c r="W211">
        <f t="shared" si="113"/>
        <v>86.076589595375737</v>
      </c>
      <c r="X211">
        <f t="shared" si="114"/>
        <v>93.899024566473997</v>
      </c>
      <c r="Y211">
        <f t="shared" si="115"/>
        <v>80.251083815028906</v>
      </c>
      <c r="Z211">
        <f t="shared" si="116"/>
        <v>90.525650289017349</v>
      </c>
      <c r="AA211">
        <f t="shared" si="117"/>
        <v>70.932984104046255</v>
      </c>
      <c r="AB211">
        <f t="shared" si="118"/>
        <v>85.548229768786129</v>
      </c>
      <c r="AC211">
        <f t="shared" si="119"/>
        <v>73.471820809248555</v>
      </c>
    </row>
    <row r="212" spans="1:29" x14ac:dyDescent="0.25">
      <c r="A212" t="s">
        <v>1665</v>
      </c>
    </row>
    <row r="215" spans="1:29" x14ac:dyDescent="0.25">
      <c r="A215" s="7" t="s">
        <v>1949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41209</v>
      </c>
      <c r="C218">
        <v>11952</v>
      </c>
      <c r="D218">
        <v>39832</v>
      </c>
      <c r="E218">
        <v>37203</v>
      </c>
      <c r="F218">
        <v>34919</v>
      </c>
      <c r="G218">
        <v>42283</v>
      </c>
      <c r="H218">
        <v>49936</v>
      </c>
      <c r="I218">
        <v>44780</v>
      </c>
      <c r="K218" t="s">
        <v>1658</v>
      </c>
      <c r="L218">
        <f>B218-$E$224</f>
        <v>34178</v>
      </c>
      <c r="M218">
        <f t="shared" ref="M218:S218" si="120">C218-$E$224</f>
        <v>4921</v>
      </c>
      <c r="N218">
        <f t="shared" si="120"/>
        <v>32801</v>
      </c>
      <c r="O218">
        <f t="shared" si="120"/>
        <v>30172</v>
      </c>
      <c r="P218">
        <f t="shared" si="120"/>
        <v>27888</v>
      </c>
      <c r="Q218">
        <f t="shared" si="120"/>
        <v>35252</v>
      </c>
      <c r="R218">
        <f t="shared" si="120"/>
        <v>42905</v>
      </c>
      <c r="S218">
        <f t="shared" si="120"/>
        <v>37749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38545</v>
      </c>
      <c r="C219">
        <v>42311</v>
      </c>
      <c r="D219">
        <v>43129</v>
      </c>
      <c r="E219">
        <v>44323</v>
      </c>
      <c r="F219">
        <v>50188</v>
      </c>
      <c r="G219">
        <v>40986</v>
      </c>
      <c r="H219">
        <v>46915</v>
      </c>
      <c r="I219">
        <v>46403</v>
      </c>
      <c r="K219" t="s">
        <v>1659</v>
      </c>
      <c r="L219">
        <f t="shared" ref="L219:L223" si="121">B219-$E$224</f>
        <v>31514</v>
      </c>
      <c r="M219">
        <f t="shared" ref="M219:M223" si="122">C219-$E$224</f>
        <v>35280</v>
      </c>
      <c r="N219">
        <f t="shared" ref="N219:N223" si="123">D219-$E$224</f>
        <v>36098</v>
      </c>
      <c r="O219">
        <f t="shared" ref="O219:O222" si="124">E219-$E$224</f>
        <v>37292</v>
      </c>
      <c r="P219">
        <f t="shared" ref="P219:P223" si="125">F219-$E$224</f>
        <v>43157</v>
      </c>
      <c r="Q219">
        <f t="shared" ref="Q219:Q223" si="126">G219-$E$224</f>
        <v>33955</v>
      </c>
      <c r="R219">
        <f t="shared" ref="R219:R223" si="127">H219-$E$224</f>
        <v>39884</v>
      </c>
      <c r="S219">
        <f t="shared" ref="S219:S223" si="128">I219-$E$224</f>
        <v>39372</v>
      </c>
      <c r="U219" t="s">
        <v>1658</v>
      </c>
      <c r="V219">
        <f>L218/$O$224*100</f>
        <v>97.2393190762957</v>
      </c>
      <c r="W219">
        <f t="shared" ref="W219:AC219" si="129">M218/$O$224*100</f>
        <v>14.000663853193608</v>
      </c>
      <c r="X219">
        <f t="shared" si="129"/>
        <v>93.321636872303088</v>
      </c>
      <c r="Y219">
        <f t="shared" si="129"/>
        <v>85.841908103750768</v>
      </c>
      <c r="Z219">
        <f t="shared" si="129"/>
        <v>79.343733700033198</v>
      </c>
      <c r="AA219">
        <f t="shared" si="129"/>
        <v>100.29494049030299</v>
      </c>
      <c r="AB219">
        <f t="shared" si="129"/>
        <v>122.06837687894161</v>
      </c>
      <c r="AC219">
        <f t="shared" si="129"/>
        <v>107.39911802361419</v>
      </c>
    </row>
    <row r="220" spans="1:29" x14ac:dyDescent="0.25">
      <c r="A220" t="s">
        <v>1660</v>
      </c>
      <c r="B220">
        <v>46784</v>
      </c>
      <c r="C220">
        <v>42075</v>
      </c>
      <c r="D220">
        <v>39895</v>
      </c>
      <c r="E220">
        <v>41298</v>
      </c>
      <c r="F220">
        <v>40397</v>
      </c>
      <c r="G220">
        <v>38992</v>
      </c>
      <c r="H220">
        <v>43748</v>
      </c>
      <c r="I220">
        <v>48004</v>
      </c>
      <c r="K220" t="s">
        <v>1660</v>
      </c>
      <c r="L220">
        <f t="shared" si="121"/>
        <v>39753</v>
      </c>
      <c r="M220">
        <f t="shared" si="122"/>
        <v>35044</v>
      </c>
      <c r="N220">
        <f t="shared" si="123"/>
        <v>32864</v>
      </c>
      <c r="O220">
        <f t="shared" si="124"/>
        <v>34267</v>
      </c>
      <c r="P220">
        <f t="shared" si="125"/>
        <v>33366</v>
      </c>
      <c r="Q220">
        <f t="shared" si="126"/>
        <v>31961</v>
      </c>
      <c r="R220">
        <f t="shared" si="127"/>
        <v>36717</v>
      </c>
      <c r="S220">
        <f t="shared" si="128"/>
        <v>40973</v>
      </c>
      <c r="U220" t="s">
        <v>1659</v>
      </c>
      <c r="V220">
        <f t="shared" ref="V220:V224" si="130">L219/$O$224*100</f>
        <v>89.660012328702166</v>
      </c>
      <c r="W220">
        <f t="shared" ref="W220:W224" si="131">M219/$O$224*100</f>
        <v>100.37460287353596</v>
      </c>
      <c r="X220">
        <f t="shared" ref="X220:X224" si="132">N219/$O$224*100</f>
        <v>102.70188249798473</v>
      </c>
      <c r="Y220">
        <f t="shared" ref="Y220:Y224" si="133">O219/$O$224*100</f>
        <v>106.0989141258476</v>
      </c>
      <c r="Z220">
        <f t="shared" ref="Z220:Z224" si="134">P219/$O$224*100</f>
        <v>122.78533832803831</v>
      </c>
      <c r="AA220">
        <f t="shared" ref="AA220:AA224" si="135">Q219/$O$224*100</f>
        <v>96.604865095547439</v>
      </c>
      <c r="AB220">
        <f t="shared" ref="AB220:AB224" si="136">R219/$O$224*100</f>
        <v>113.47337474512777</v>
      </c>
      <c r="AC220">
        <f t="shared" ref="AC220:AC224" si="137">S219/$O$224*100</f>
        <v>112.01669116601072</v>
      </c>
    </row>
    <row r="221" spans="1:29" x14ac:dyDescent="0.25">
      <c r="A221" t="s">
        <v>1661</v>
      </c>
      <c r="B221">
        <v>45705</v>
      </c>
      <c r="C221">
        <v>42635</v>
      </c>
      <c r="D221">
        <v>39204</v>
      </c>
      <c r="E221">
        <v>42581</v>
      </c>
      <c r="F221">
        <v>38825</v>
      </c>
      <c r="G221">
        <v>44172</v>
      </c>
      <c r="H221">
        <v>38869</v>
      </c>
      <c r="I221">
        <v>44498</v>
      </c>
      <c r="K221" t="s">
        <v>1661</v>
      </c>
      <c r="L221">
        <f t="shared" si="121"/>
        <v>38674</v>
      </c>
      <c r="M221">
        <f t="shared" si="122"/>
        <v>35604</v>
      </c>
      <c r="N221">
        <f t="shared" si="123"/>
        <v>32173</v>
      </c>
      <c r="O221">
        <f t="shared" si="124"/>
        <v>35550</v>
      </c>
      <c r="P221">
        <f t="shared" si="125"/>
        <v>31794</v>
      </c>
      <c r="Q221">
        <f t="shared" si="126"/>
        <v>37141</v>
      </c>
      <c r="R221">
        <f t="shared" si="127"/>
        <v>31838</v>
      </c>
      <c r="S221">
        <f t="shared" si="128"/>
        <v>37467</v>
      </c>
      <c r="U221" t="s">
        <v>1660</v>
      </c>
      <c r="V221">
        <f t="shared" si="130"/>
        <v>113.10066859500212</v>
      </c>
      <c r="W221">
        <f t="shared" si="131"/>
        <v>99.703162786286683</v>
      </c>
      <c r="X221">
        <f t="shared" si="132"/>
        <v>93.50087723457726</v>
      </c>
      <c r="Y221">
        <f t="shared" si="133"/>
        <v>97.492531651571895</v>
      </c>
      <c r="Z221">
        <f t="shared" si="134"/>
        <v>94.929109962539698</v>
      </c>
      <c r="AA221">
        <f t="shared" si="135"/>
        <v>90.931765375314129</v>
      </c>
      <c r="AB221">
        <f t="shared" si="136"/>
        <v>104.46299018445634</v>
      </c>
      <c r="AC221">
        <f t="shared" si="137"/>
        <v>116.57167243586703</v>
      </c>
    </row>
    <row r="222" spans="1:29" x14ac:dyDescent="0.25">
      <c r="A222" t="s">
        <v>1662</v>
      </c>
      <c r="B222">
        <v>45213</v>
      </c>
      <c r="C222">
        <v>51863</v>
      </c>
      <c r="D222">
        <v>43480</v>
      </c>
      <c r="E222">
        <v>32520</v>
      </c>
      <c r="F222">
        <v>42838</v>
      </c>
      <c r="G222">
        <v>46059</v>
      </c>
      <c r="H222">
        <v>47134</v>
      </c>
      <c r="I222">
        <v>44665</v>
      </c>
      <c r="K222" t="s">
        <v>1662</v>
      </c>
      <c r="L222">
        <f t="shared" si="121"/>
        <v>38182</v>
      </c>
      <c r="M222">
        <f t="shared" si="122"/>
        <v>44832</v>
      </c>
      <c r="N222">
        <f t="shared" si="123"/>
        <v>36449</v>
      </c>
      <c r="O222">
        <f t="shared" si="124"/>
        <v>25489</v>
      </c>
      <c r="P222">
        <f t="shared" si="125"/>
        <v>35807</v>
      </c>
      <c r="Q222">
        <f t="shared" si="126"/>
        <v>39028</v>
      </c>
      <c r="R222">
        <f t="shared" si="127"/>
        <v>40103</v>
      </c>
      <c r="S222">
        <f t="shared" si="128"/>
        <v>37634</v>
      </c>
      <c r="U222" t="s">
        <v>1661</v>
      </c>
      <c r="V222">
        <f t="shared" si="130"/>
        <v>110.03082175541752</v>
      </c>
      <c r="W222">
        <f t="shared" si="131"/>
        <v>101.29641045094597</v>
      </c>
      <c r="X222">
        <f t="shared" si="132"/>
        <v>91.534923419792307</v>
      </c>
      <c r="Y222">
        <f t="shared" si="133"/>
        <v>101.14277585471099</v>
      </c>
      <c r="Z222">
        <f t="shared" si="134"/>
        <v>90.45663616103181</v>
      </c>
      <c r="AA222">
        <f t="shared" si="135"/>
        <v>105.66930627341267</v>
      </c>
      <c r="AB222">
        <f t="shared" si="136"/>
        <v>90.581819906112187</v>
      </c>
      <c r="AC222">
        <f t="shared" si="137"/>
        <v>106.59680402105363</v>
      </c>
    </row>
    <row r="223" spans="1:29" x14ac:dyDescent="0.25">
      <c r="A223" t="s">
        <v>1663</v>
      </c>
      <c r="B223">
        <v>9898</v>
      </c>
      <c r="C223">
        <v>51594</v>
      </c>
      <c r="D223">
        <v>40897</v>
      </c>
      <c r="E223">
        <v>41092</v>
      </c>
      <c r="F223">
        <v>42036</v>
      </c>
      <c r="G223">
        <v>48866</v>
      </c>
      <c r="H223">
        <v>41474</v>
      </c>
      <c r="I223">
        <v>45561</v>
      </c>
      <c r="K223" t="s">
        <v>1663</v>
      </c>
      <c r="L223">
        <f t="shared" si="121"/>
        <v>2867</v>
      </c>
      <c r="M223">
        <f t="shared" si="122"/>
        <v>44563</v>
      </c>
      <c r="N223">
        <f t="shared" si="123"/>
        <v>33866</v>
      </c>
      <c r="O223">
        <f>E223-$E$224</f>
        <v>34061</v>
      </c>
      <c r="P223">
        <f t="shared" si="125"/>
        <v>35005</v>
      </c>
      <c r="Q223">
        <f t="shared" si="126"/>
        <v>41835</v>
      </c>
      <c r="R223">
        <f t="shared" si="127"/>
        <v>34443</v>
      </c>
      <c r="S223">
        <f t="shared" si="128"/>
        <v>38530</v>
      </c>
      <c r="U223" t="s">
        <v>1662</v>
      </c>
      <c r="V223">
        <f t="shared" si="130"/>
        <v>108.6310398786097</v>
      </c>
      <c r="W223">
        <f t="shared" si="131"/>
        <v>127.55085589643889</v>
      </c>
      <c r="X223">
        <f t="shared" si="132"/>
        <v>103.70050737351224</v>
      </c>
      <c r="Y223">
        <f t="shared" si="133"/>
        <v>72.518374508037368</v>
      </c>
      <c r="Z223">
        <f t="shared" si="134"/>
        <v>101.87396272938498</v>
      </c>
      <c r="AA223">
        <f t="shared" si="135"/>
        <v>111.03798188629142</v>
      </c>
      <c r="AB223">
        <f t="shared" si="136"/>
        <v>114.09644838541419</v>
      </c>
      <c r="AC223">
        <f t="shared" si="137"/>
        <v>107.07193323533595</v>
      </c>
    </row>
    <row r="224" spans="1:29" x14ac:dyDescent="0.25">
      <c r="A224" t="s">
        <v>1664</v>
      </c>
      <c r="B224">
        <v>6983</v>
      </c>
      <c r="C224">
        <v>7046</v>
      </c>
      <c r="D224">
        <v>7064</v>
      </c>
      <c r="E224">
        <f>AVERAGE(B224:D224)</f>
        <v>7031</v>
      </c>
      <c r="O224">
        <f>AVERAGE(L218:L220)</f>
        <v>35148.333333333336</v>
      </c>
      <c r="U224" t="s">
        <v>1663</v>
      </c>
      <c r="V224">
        <f t="shared" si="130"/>
        <v>8.156859026032528</v>
      </c>
      <c r="W224">
        <f t="shared" si="131"/>
        <v>126.78552800037934</v>
      </c>
      <c r="X224">
        <f t="shared" si="132"/>
        <v>96.35165252027123</v>
      </c>
      <c r="Y224">
        <f t="shared" si="133"/>
        <v>96.906444117786521</v>
      </c>
      <c r="Z224">
        <f t="shared" si="134"/>
        <v>99.592204466783627</v>
      </c>
      <c r="AA224">
        <f t="shared" si="135"/>
        <v>119.02413580539617</v>
      </c>
      <c r="AB224">
        <f t="shared" si="136"/>
        <v>97.993266631893391</v>
      </c>
      <c r="AC224">
        <f t="shared" si="137"/>
        <v>109.62112949879084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106.41703869053289</v>
      </c>
      <c r="C230">
        <f t="shared" ref="C230:I230" si="138">AVERAGE(W219,W206,W192)</f>
        <v>37.243475112168809</v>
      </c>
      <c r="D230">
        <f t="shared" si="138"/>
        <v>88.180396001848365</v>
      </c>
      <c r="E230">
        <f t="shared" si="138"/>
        <v>90.032269527450367</v>
      </c>
      <c r="F230">
        <f t="shared" si="138"/>
        <v>86.748004219289456</v>
      </c>
      <c r="G230">
        <f t="shared" si="138"/>
        <v>90.411276411367623</v>
      </c>
      <c r="H230">
        <f t="shared" si="138"/>
        <v>102.44368137274211</v>
      </c>
      <c r="I230">
        <f t="shared" si="138"/>
        <v>99.061229929505259</v>
      </c>
      <c r="K230" t="s">
        <v>1658</v>
      </c>
      <c r="L230">
        <f>STDEV(V219,V206,V192)/SQRT(3)</f>
        <v>6.2268290627697986</v>
      </c>
      <c r="M230">
        <f t="shared" ref="M230:S230" si="139">STDEV(W219,W206,W192)/SQRT(3)</f>
        <v>11.807451958894378</v>
      </c>
      <c r="N230">
        <f t="shared" si="139"/>
        <v>7.851355880522445</v>
      </c>
      <c r="O230">
        <f t="shared" si="139"/>
        <v>5.5455008873269831</v>
      </c>
      <c r="P230">
        <f t="shared" si="139"/>
        <v>3.7396745449965088</v>
      </c>
      <c r="Q230">
        <f t="shared" si="139"/>
        <v>5.1925325695711129</v>
      </c>
      <c r="R230">
        <f t="shared" si="139"/>
        <v>10.516830550866896</v>
      </c>
      <c r="S230">
        <f t="shared" si="139"/>
        <v>7.465155706326656</v>
      </c>
    </row>
    <row r="231" spans="1:19" x14ac:dyDescent="0.25">
      <c r="A231" t="s">
        <v>1659</v>
      </c>
      <c r="B231">
        <f t="shared" ref="B231:B235" si="140">AVERAGE(V220,V207,V193)</f>
        <v>89.701249353871518</v>
      </c>
      <c r="C231">
        <f t="shared" ref="C231:C235" si="141">AVERAGE(W220,W207,W193)</f>
        <v>100.20539245343589</v>
      </c>
      <c r="D231">
        <f t="shared" ref="D231:D235" si="142">AVERAGE(X220,X207,X193)</f>
        <v>93.689195048265162</v>
      </c>
      <c r="E231">
        <f t="shared" ref="E231:E235" si="143">AVERAGE(Y220,Y207,Y193)</f>
        <v>93.806963957686662</v>
      </c>
      <c r="F231">
        <f t="shared" ref="F231:F235" si="144">AVERAGE(Z220,Z207,Z193)</f>
        <v>105.10860454011477</v>
      </c>
      <c r="G231">
        <f t="shared" ref="G231:G235" si="145">AVERAGE(AA220,AA207,AA193)</f>
        <v>96.316975970452631</v>
      </c>
      <c r="H231">
        <f t="shared" ref="H231:H235" si="146">AVERAGE(AB220,AB207,AB193)</f>
        <v>105.56709390016742</v>
      </c>
      <c r="I231">
        <f t="shared" ref="I231:I235" si="147">AVERAGE(AC220,AC207,AC193)</f>
        <v>102.50561792081551</v>
      </c>
      <c r="K231" t="s">
        <v>1659</v>
      </c>
      <c r="L231">
        <f t="shared" ref="L231:L235" si="148">STDEV(V220,V207,V193)/SQRT(3)</f>
        <v>9.7500807355945796</v>
      </c>
      <c r="M231">
        <f t="shared" ref="M231:M235" si="149">STDEV(W220,W207,W193)/SQRT(3)</f>
        <v>3.2881763000565511</v>
      </c>
      <c r="N231">
        <f t="shared" ref="N231:N235" si="150">STDEV(X220,X207,X193)/SQRT(3)</f>
        <v>6.5795438210624448</v>
      </c>
      <c r="O231">
        <f t="shared" ref="O231:O235" si="151">STDEV(Y220,Y207,Y193)/SQRT(3)</f>
        <v>6.2954546015391886</v>
      </c>
      <c r="P231">
        <f t="shared" ref="P231:P235" si="152">STDEV(Z220,Z207,Z193)/SQRT(3)</f>
        <v>9.096763666976365</v>
      </c>
      <c r="Q231">
        <f t="shared" ref="Q231:Q235" si="153">STDEV(AA220,AA207,AA193)/SQRT(3)</f>
        <v>1.2212924167436938</v>
      </c>
      <c r="R231">
        <f t="shared" ref="R231:R235" si="154">STDEV(AB220,AB207,AB193)/SQRT(3)</f>
        <v>5.8072074356434582</v>
      </c>
      <c r="S231">
        <f t="shared" ref="S231:S235" si="155">STDEV(AC220,AC207,AC193)/SQRT(3)</f>
        <v>8.1949546390356325</v>
      </c>
    </row>
    <row r="232" spans="1:19" x14ac:dyDescent="0.25">
      <c r="A232" t="s">
        <v>1660</v>
      </c>
      <c r="B232">
        <f t="shared" si="140"/>
        <v>103.88171195559558</v>
      </c>
      <c r="C232">
        <f t="shared" si="141"/>
        <v>100.5653193507095</v>
      </c>
      <c r="D232">
        <f t="shared" si="142"/>
        <v>91.284598308846569</v>
      </c>
      <c r="E232">
        <f t="shared" si="143"/>
        <v>89.467490792622741</v>
      </c>
      <c r="F232">
        <f t="shared" si="144"/>
        <v>93.907948791489574</v>
      </c>
      <c r="G232">
        <f t="shared" si="145"/>
        <v>89.780979350845186</v>
      </c>
      <c r="H232">
        <f t="shared" si="146"/>
        <v>95.446704504666016</v>
      </c>
      <c r="I232">
        <f t="shared" si="147"/>
        <v>94.959472815628672</v>
      </c>
      <c r="K232" t="s">
        <v>1660</v>
      </c>
      <c r="L232">
        <f t="shared" si="148"/>
        <v>7.2076704139681596</v>
      </c>
      <c r="M232">
        <f t="shared" si="149"/>
        <v>14.883865507337964</v>
      </c>
      <c r="N232">
        <f t="shared" si="150"/>
        <v>5.4573227719871644</v>
      </c>
      <c r="O232">
        <f t="shared" si="151"/>
        <v>4.2699522939495962</v>
      </c>
      <c r="P232">
        <f t="shared" si="152"/>
        <v>3.9365374758865088</v>
      </c>
      <c r="Q232">
        <f t="shared" si="153"/>
        <v>0.82081191344317106</v>
      </c>
      <c r="R232">
        <f t="shared" si="154"/>
        <v>4.7092785870322542</v>
      </c>
      <c r="S232">
        <f t="shared" si="155"/>
        <v>10.993260935904308</v>
      </c>
    </row>
    <row r="233" spans="1:19" x14ac:dyDescent="0.25">
      <c r="A233" t="s">
        <v>1661</v>
      </c>
      <c r="B233">
        <f t="shared" si="140"/>
        <v>95.645008747319039</v>
      </c>
      <c r="C233">
        <f t="shared" si="141"/>
        <v>87.918343235462586</v>
      </c>
      <c r="D233">
        <f t="shared" si="142"/>
        <v>78.493221394797388</v>
      </c>
      <c r="E233">
        <f t="shared" si="143"/>
        <v>89.480315701418803</v>
      </c>
      <c r="F233">
        <f t="shared" si="144"/>
        <v>91.846427289701651</v>
      </c>
      <c r="G233">
        <f t="shared" si="145"/>
        <v>91.03174618904491</v>
      </c>
      <c r="H233">
        <f t="shared" si="146"/>
        <v>88.690334345182364</v>
      </c>
      <c r="I233">
        <f t="shared" si="147"/>
        <v>88.852996328137934</v>
      </c>
      <c r="K233" t="s">
        <v>1661</v>
      </c>
      <c r="L233">
        <f t="shared" si="148"/>
        <v>7.2759540755265615</v>
      </c>
      <c r="M233">
        <f t="shared" si="149"/>
        <v>8.5605755762687146</v>
      </c>
      <c r="N233">
        <f t="shared" si="150"/>
        <v>6.7738621575237854</v>
      </c>
      <c r="O233">
        <f t="shared" si="151"/>
        <v>6.0362419013501434</v>
      </c>
      <c r="P233">
        <f t="shared" si="152"/>
        <v>1.6037038030412138</v>
      </c>
      <c r="Q233">
        <f t="shared" si="153"/>
        <v>8.5176358682366882</v>
      </c>
      <c r="R233">
        <f t="shared" si="154"/>
        <v>1.0668573527278151</v>
      </c>
      <c r="S233">
        <f t="shared" si="155"/>
        <v>8.9540711491659284</v>
      </c>
    </row>
    <row r="234" spans="1:19" x14ac:dyDescent="0.25">
      <c r="A234" t="s">
        <v>1662</v>
      </c>
      <c r="B234">
        <f t="shared" si="140"/>
        <v>98.309747053861201</v>
      </c>
      <c r="C234">
        <f t="shared" si="141"/>
        <v>114.59911741275363</v>
      </c>
      <c r="D234">
        <f t="shared" si="142"/>
        <v>92.17876330211368</v>
      </c>
      <c r="E234">
        <f t="shared" si="143"/>
        <v>84.860257729177931</v>
      </c>
      <c r="F234">
        <f t="shared" si="144"/>
        <v>102.22616146017894</v>
      </c>
      <c r="G234">
        <f t="shared" si="145"/>
        <v>102.43898237367536</v>
      </c>
      <c r="H234">
        <f t="shared" si="146"/>
        <v>107.5042749902512</v>
      </c>
      <c r="I234">
        <f t="shared" si="147"/>
        <v>98.068121645698284</v>
      </c>
      <c r="K234" t="s">
        <v>1662</v>
      </c>
      <c r="L234">
        <f t="shared" si="148"/>
        <v>5.1845334393553504</v>
      </c>
      <c r="M234">
        <f t="shared" si="149"/>
        <v>10.790806267422587</v>
      </c>
      <c r="N234">
        <f t="shared" si="150"/>
        <v>8.8754987342106855</v>
      </c>
      <c r="O234">
        <f t="shared" si="151"/>
        <v>6.8182486109289124</v>
      </c>
      <c r="P234">
        <f t="shared" si="152"/>
        <v>4.0012054671971562</v>
      </c>
      <c r="Q234">
        <f t="shared" si="153"/>
        <v>5.8703674586655259</v>
      </c>
      <c r="R234">
        <f t="shared" si="154"/>
        <v>3.330613614724439</v>
      </c>
      <c r="S234">
        <f t="shared" si="155"/>
        <v>7.6872330963326405</v>
      </c>
    </row>
    <row r="235" spans="1:19" x14ac:dyDescent="0.25">
      <c r="A235" t="s">
        <v>1663</v>
      </c>
      <c r="B235">
        <f t="shared" si="140"/>
        <v>4.7810051510943188</v>
      </c>
      <c r="C235">
        <f t="shared" si="141"/>
        <v>98.010174852311039</v>
      </c>
      <c r="D235">
        <f t="shared" si="142"/>
        <v>88.975839260954331</v>
      </c>
      <c r="E235">
        <f t="shared" si="143"/>
        <v>88.014936798667165</v>
      </c>
      <c r="F235">
        <f t="shared" si="144"/>
        <v>94.762890451844399</v>
      </c>
      <c r="G235">
        <f t="shared" si="145"/>
        <v>91.215871741344714</v>
      </c>
      <c r="H235">
        <f t="shared" si="146"/>
        <v>87.722578229052928</v>
      </c>
      <c r="I235">
        <f t="shared" si="147"/>
        <v>89.711750950515579</v>
      </c>
      <c r="K235" t="s">
        <v>1663</v>
      </c>
      <c r="L235">
        <f t="shared" si="148"/>
        <v>1.6896349113324542</v>
      </c>
      <c r="M235">
        <f t="shared" si="149"/>
        <v>14.457273553355897</v>
      </c>
      <c r="N235">
        <f t="shared" si="150"/>
        <v>6.1901230532552241</v>
      </c>
      <c r="O235">
        <f t="shared" si="151"/>
        <v>4.8409351689150419</v>
      </c>
      <c r="P235">
        <f t="shared" si="152"/>
        <v>2.6339776479283814</v>
      </c>
      <c r="Q235">
        <f t="shared" si="153"/>
        <v>14.383592339465704</v>
      </c>
      <c r="R235">
        <f t="shared" si="154"/>
        <v>5.4124170811295915</v>
      </c>
      <c r="S235">
        <f t="shared" si="155"/>
        <v>10.595467087261511</v>
      </c>
    </row>
    <row r="239" spans="1:19" x14ac:dyDescent="0.25">
      <c r="A239" s="7" t="s">
        <v>233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105.29665033214833</v>
      </c>
      <c r="C241">
        <f>$I$166</f>
        <v>6.1953112804541233</v>
      </c>
      <c r="D241">
        <f>$I$230</f>
        <v>99.061229929505259</v>
      </c>
    </row>
    <row r="242" spans="1:4" x14ac:dyDescent="0.25">
      <c r="A242" t="s">
        <v>1802</v>
      </c>
      <c r="B242">
        <f>$H$104</f>
        <v>103.65864393539819</v>
      </c>
      <c r="C242">
        <f>$H$166</f>
        <v>5.8236303619260594</v>
      </c>
      <c r="D242">
        <f>$H$230</f>
        <v>102.44368137274211</v>
      </c>
    </row>
    <row r="243" spans="1:4" x14ac:dyDescent="0.25">
      <c r="A243" t="s">
        <v>1805</v>
      </c>
      <c r="B243">
        <f>$G$104</f>
        <v>98.697621160383292</v>
      </c>
      <c r="C243">
        <f>$G$166</f>
        <v>5.0288692713012262</v>
      </c>
      <c r="D243">
        <f>$G$230</f>
        <v>90.411276411367623</v>
      </c>
    </row>
    <row r="244" spans="1:4" x14ac:dyDescent="0.25">
      <c r="A244" t="s">
        <v>1804</v>
      </c>
      <c r="B244">
        <f>$F$104</f>
        <v>115.11091581542148</v>
      </c>
      <c r="C244">
        <f>$F$166</f>
        <v>5.4795541232848493</v>
      </c>
      <c r="D244">
        <f>$F$230</f>
        <v>86.748004219289456</v>
      </c>
    </row>
    <row r="245" spans="1:4" x14ac:dyDescent="0.25">
      <c r="A245" t="s">
        <v>1803</v>
      </c>
      <c r="B245">
        <f>$E$104</f>
        <v>118.82411556449001</v>
      </c>
      <c r="C245">
        <f>$E$166</f>
        <v>5.4126364158101632</v>
      </c>
      <c r="D245">
        <f>$E$230</f>
        <v>90.032269527450367</v>
      </c>
    </row>
    <row r="246" spans="1:4" x14ac:dyDescent="0.25">
      <c r="A246" t="s">
        <v>1779</v>
      </c>
      <c r="B246">
        <f>$D$104</f>
        <v>51.437172560002558</v>
      </c>
      <c r="C246">
        <f>$D$166</f>
        <v>5.4582588608122284</v>
      </c>
      <c r="D246">
        <f>$D$230</f>
        <v>88.180396001848365</v>
      </c>
    </row>
    <row r="247" spans="1:4" x14ac:dyDescent="0.25">
      <c r="A247" t="s">
        <v>1785</v>
      </c>
      <c r="B247">
        <f>$C$104</f>
        <v>0</v>
      </c>
      <c r="C247">
        <f>$C$166</f>
        <v>7.3272196759251402</v>
      </c>
      <c r="D247">
        <f>$C$230</f>
        <v>37.243475112168809</v>
      </c>
    </row>
    <row r="255" spans="1:4" x14ac:dyDescent="0.25">
      <c r="A255" s="7" t="s">
        <v>238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72.000836238618888</v>
      </c>
      <c r="C257">
        <f>$I$167</f>
        <v>6.1083375204643167</v>
      </c>
      <c r="D257">
        <f>$I$231</f>
        <v>102.50561792081551</v>
      </c>
    </row>
    <row r="258" spans="1:4" x14ac:dyDescent="0.25">
      <c r="A258" t="s">
        <v>1802</v>
      </c>
      <c r="B258">
        <f>$P$104</f>
        <v>69.101124043806749</v>
      </c>
      <c r="C258">
        <f>$H$167</f>
        <v>6.2767235412686162</v>
      </c>
      <c r="D258">
        <f>$H$231</f>
        <v>105.56709390016742</v>
      </c>
    </row>
    <row r="259" spans="1:4" x14ac:dyDescent="0.25">
      <c r="A259" t="s">
        <v>1805</v>
      </c>
      <c r="B259">
        <f>$O$104</f>
        <v>93.155606895449068</v>
      </c>
      <c r="C259">
        <f>$G$167</f>
        <v>6.4532997997633599</v>
      </c>
      <c r="D259">
        <f>$G$231</f>
        <v>96.316975970452631</v>
      </c>
    </row>
    <row r="260" spans="1:4" x14ac:dyDescent="0.25">
      <c r="A260" t="s">
        <v>1804</v>
      </c>
      <c r="B260">
        <f>$N$104</f>
        <v>72.592304605374878</v>
      </c>
      <c r="C260">
        <f>$F$167</f>
        <v>6.4333786646732847</v>
      </c>
      <c r="D260">
        <f>$F$231</f>
        <v>105.10860454011477</v>
      </c>
    </row>
    <row r="261" spans="1:4" x14ac:dyDescent="0.25">
      <c r="A261" t="s">
        <v>1803</v>
      </c>
      <c r="B261">
        <f>$M$104</f>
        <v>68.181844971231683</v>
      </c>
      <c r="C261">
        <f>$E$167</f>
        <v>7.152925222695063</v>
      </c>
      <c r="D261">
        <f>$E$231</f>
        <v>93.806963957686662</v>
      </c>
    </row>
    <row r="262" spans="1:4" x14ac:dyDescent="0.25">
      <c r="A262" t="s">
        <v>1779</v>
      </c>
      <c r="B262">
        <f>$L$104</f>
        <v>67.6161602685562</v>
      </c>
      <c r="C262">
        <f>$D$167</f>
        <v>7.6493805007307545</v>
      </c>
      <c r="D262">
        <f>$D$231</f>
        <v>93.689195048265162</v>
      </c>
    </row>
    <row r="263" spans="1:4" x14ac:dyDescent="0.25">
      <c r="A263" t="s">
        <v>1785</v>
      </c>
      <c r="B263">
        <f>$K$104</f>
        <v>0</v>
      </c>
      <c r="C263">
        <f>$C$167</f>
        <v>7.3518781513820661</v>
      </c>
      <c r="D263">
        <f>$C$231</f>
        <v>100.20539245343589</v>
      </c>
    </row>
    <row r="272" spans="1:4" x14ac:dyDescent="0.25">
      <c r="A272" s="7" t="s">
        <v>243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84.853965206860366</v>
      </c>
      <c r="C274">
        <f>I168</f>
        <v>5.2794669093438342</v>
      </c>
      <c r="D274">
        <f>I232</f>
        <v>94.959472815628672</v>
      </c>
    </row>
    <row r="275" spans="1:4" x14ac:dyDescent="0.25">
      <c r="A275" t="s">
        <v>1802</v>
      </c>
      <c r="B275">
        <f>$X$104</f>
        <v>74.900856900926811</v>
      </c>
      <c r="C275">
        <f>H168</f>
        <v>5.5807815411004569</v>
      </c>
      <c r="D275">
        <f>H232</f>
        <v>95.446704504666016</v>
      </c>
    </row>
    <row r="276" spans="1:4" x14ac:dyDescent="0.25">
      <c r="A276" t="s">
        <v>1805</v>
      </c>
      <c r="B276">
        <f>$W$104</f>
        <v>112.53000485230844</v>
      </c>
      <c r="C276">
        <f>G168</f>
        <v>5.49088692249709</v>
      </c>
      <c r="D276">
        <f>G232</f>
        <v>89.780979350845186</v>
      </c>
    </row>
    <row r="277" spans="1:4" x14ac:dyDescent="0.25">
      <c r="A277" t="s">
        <v>1804</v>
      </c>
      <c r="B277">
        <f>$V$104</f>
        <v>83.254172724027157</v>
      </c>
      <c r="C277">
        <f>F168</f>
        <v>5.5825460577079626</v>
      </c>
      <c r="D277">
        <f>F232</f>
        <v>93.907948791489574</v>
      </c>
    </row>
    <row r="278" spans="1:4" x14ac:dyDescent="0.25">
      <c r="A278" t="s">
        <v>1803</v>
      </c>
      <c r="B278">
        <f>$U$104</f>
        <v>74.50224988761876</v>
      </c>
      <c r="C278">
        <f>E168</f>
        <v>5.2775359010331044</v>
      </c>
      <c r="D278">
        <f>E232</f>
        <v>89.467490792622741</v>
      </c>
    </row>
    <row r="279" spans="1:4" x14ac:dyDescent="0.25">
      <c r="A279" t="s">
        <v>1779</v>
      </c>
      <c r="B279">
        <f>$T$104</f>
        <v>92.548477992635512</v>
      </c>
      <c r="C279">
        <f>D168</f>
        <v>5.2492058467867615</v>
      </c>
      <c r="D279">
        <f>D232</f>
        <v>91.284598308846569</v>
      </c>
    </row>
    <row r="280" spans="1:4" x14ac:dyDescent="0.25">
      <c r="A280" t="s">
        <v>1785</v>
      </c>
      <c r="B280">
        <f>$S$104</f>
        <v>67.909457155013897</v>
      </c>
      <c r="C280">
        <f>C168</f>
        <v>5.5172251662241161</v>
      </c>
      <c r="D280">
        <f>C232</f>
        <v>100.5653193507095</v>
      </c>
    </row>
    <row r="288" spans="1:4" x14ac:dyDescent="0.25">
      <c r="A288" s="7" t="s">
        <v>248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81.011801888404307</v>
      </c>
      <c r="C290">
        <f>I169</f>
        <v>5.6594910867041905</v>
      </c>
      <c r="D290">
        <f>I233</f>
        <v>88.852996328137934</v>
      </c>
    </row>
    <row r="291" spans="1:4" x14ac:dyDescent="0.25">
      <c r="A291" t="s">
        <v>1802</v>
      </c>
      <c r="B291">
        <f>$AF$104</f>
        <v>79.895762305726819</v>
      </c>
      <c r="C291">
        <f>H169</f>
        <v>6.0294546532771172</v>
      </c>
      <c r="D291">
        <f>H233</f>
        <v>88.690334345182364</v>
      </c>
    </row>
    <row r="292" spans="1:4" x14ac:dyDescent="0.25">
      <c r="A292" t="s">
        <v>1805</v>
      </c>
      <c r="B292">
        <f>$AE$104</f>
        <v>105.22534276639787</v>
      </c>
      <c r="C292">
        <f>G169</f>
        <v>5.3653884368406048</v>
      </c>
      <c r="D292">
        <f>G233</f>
        <v>91.03174618904491</v>
      </c>
    </row>
    <row r="293" spans="1:4" x14ac:dyDescent="0.25">
      <c r="A293" t="s">
        <v>1804</v>
      </c>
      <c r="B293">
        <f>$AD$104</f>
        <v>95.275154711981926</v>
      </c>
      <c r="C293">
        <f>F169</f>
        <v>5.4079905112606461</v>
      </c>
      <c r="D293">
        <f>F233</f>
        <v>91.846427289701651</v>
      </c>
    </row>
    <row r="294" spans="1:4" x14ac:dyDescent="0.25">
      <c r="A294" t="s">
        <v>1803</v>
      </c>
      <c r="B294">
        <f>$AC$104</f>
        <v>75.152972586633609</v>
      </c>
      <c r="C294">
        <f>E169</f>
        <v>5.0576790586289606</v>
      </c>
      <c r="D294">
        <f>E233</f>
        <v>89.480315701418803</v>
      </c>
    </row>
    <row r="295" spans="1:4" x14ac:dyDescent="0.25">
      <c r="A295" t="s">
        <v>1779</v>
      </c>
      <c r="B295">
        <f>$AB$104</f>
        <v>28.926678451576464</v>
      </c>
      <c r="C295">
        <f>D169</f>
        <v>5.3243574256586195</v>
      </c>
      <c r="D295">
        <f>D233</f>
        <v>78.493221394797388</v>
      </c>
    </row>
    <row r="296" spans="1:4" x14ac:dyDescent="0.25">
      <c r="A296" t="s">
        <v>1785</v>
      </c>
      <c r="B296">
        <f>$AA$104</f>
        <v>0</v>
      </c>
      <c r="C296">
        <f>C169</f>
        <v>5.3183119688652818</v>
      </c>
      <c r="D296">
        <f>C233</f>
        <v>87.918343235462586</v>
      </c>
    </row>
    <row r="306" spans="1:4" x14ac:dyDescent="0.25">
      <c r="A306" s="7" t="s">
        <v>253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88.720726733378342</v>
      </c>
      <c r="C308">
        <f>I170</f>
        <v>5.2233947463827155</v>
      </c>
      <c r="D308">
        <f>I234</f>
        <v>98.068121645698284</v>
      </c>
    </row>
    <row r="309" spans="1:4" x14ac:dyDescent="0.25">
      <c r="A309" t="s">
        <v>1802</v>
      </c>
      <c r="B309">
        <f>AN104</f>
        <v>70.800874047673517</v>
      </c>
      <c r="C309">
        <f>H170</f>
        <v>5.4945168772383903</v>
      </c>
      <c r="D309">
        <f>H234</f>
        <v>107.5042749902512</v>
      </c>
    </row>
    <row r="310" spans="1:4" x14ac:dyDescent="0.25">
      <c r="A310" t="s">
        <v>1805</v>
      </c>
      <c r="B310">
        <f>AM104</f>
        <v>106.14734537301733</v>
      </c>
      <c r="C310">
        <f>G170</f>
        <v>5.1425218230468888</v>
      </c>
      <c r="D310">
        <f>G234</f>
        <v>102.43898237367536</v>
      </c>
    </row>
    <row r="311" spans="1:4" x14ac:dyDescent="0.25">
      <c r="A311" t="s">
        <v>1804</v>
      </c>
      <c r="B311">
        <f>$AL$104</f>
        <v>95.259333208588387</v>
      </c>
      <c r="C311">
        <f>F170</f>
        <v>4.834038438193069</v>
      </c>
      <c r="D311">
        <f>F234</f>
        <v>102.22616146017894</v>
      </c>
    </row>
    <row r="312" spans="1:4" x14ac:dyDescent="0.25">
      <c r="A312" t="s">
        <v>1803</v>
      </c>
      <c r="B312">
        <f>$AK$104</f>
        <v>66.702165867382817</v>
      </c>
      <c r="C312">
        <f>E170</f>
        <v>5.161733950130734</v>
      </c>
      <c r="D312">
        <f>E234</f>
        <v>84.860257729177931</v>
      </c>
    </row>
    <row r="313" spans="1:4" x14ac:dyDescent="0.25">
      <c r="A313" t="s">
        <v>1779</v>
      </c>
      <c r="B313">
        <f>$AJ$104</f>
        <v>15.856781864797176</v>
      </c>
      <c r="C313">
        <f>D170</f>
        <v>5.485243732295018</v>
      </c>
      <c r="D313">
        <f>D234</f>
        <v>92.17876330211368</v>
      </c>
    </row>
    <row r="314" spans="1:4" x14ac:dyDescent="0.25">
      <c r="A314" t="s">
        <v>1785</v>
      </c>
      <c r="B314">
        <f>$AI$104</f>
        <v>3.8958426720917667</v>
      </c>
      <c r="C314">
        <f>C170</f>
        <v>9.5899411754997264</v>
      </c>
      <c r="D314">
        <f>C234</f>
        <v>114.59911741275363</v>
      </c>
    </row>
    <row r="324" spans="1:4" x14ac:dyDescent="0.25">
      <c r="A324" s="7" t="s">
        <v>258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101.84090394233395</v>
      </c>
      <c r="C326">
        <f>I171</f>
        <v>5.475417159032081</v>
      </c>
      <c r="D326">
        <f>I235</f>
        <v>89.711750950515579</v>
      </c>
    </row>
    <row r="327" spans="1:4" x14ac:dyDescent="0.25">
      <c r="A327" t="s">
        <v>1802</v>
      </c>
      <c r="B327">
        <f>AV104</f>
        <v>92.27749731314448</v>
      </c>
      <c r="C327">
        <f>H171</f>
        <v>5.6181413555775537</v>
      </c>
      <c r="D327">
        <f>H235</f>
        <v>87.722578229052928</v>
      </c>
    </row>
    <row r="328" spans="1:4" x14ac:dyDescent="0.25">
      <c r="A328" t="s">
        <v>1805</v>
      </c>
      <c r="B328">
        <f>AU104</f>
        <v>99.82030912399614</v>
      </c>
      <c r="C328">
        <f>G171</f>
        <v>5.0773709469034678</v>
      </c>
      <c r="D328">
        <f>G235</f>
        <v>91.215871741344714</v>
      </c>
    </row>
    <row r="329" spans="1:4" x14ac:dyDescent="0.25">
      <c r="A329" t="s">
        <v>1804</v>
      </c>
      <c r="B329">
        <f>AT104</f>
        <v>106.15959835817785</v>
      </c>
      <c r="C329">
        <f>F171</f>
        <v>4.7891256758413467</v>
      </c>
      <c r="D329">
        <f>F235</f>
        <v>94.762890451844399</v>
      </c>
    </row>
    <row r="330" spans="1:4" x14ac:dyDescent="0.25">
      <c r="A330" t="s">
        <v>1803</v>
      </c>
      <c r="B330">
        <f>AS104</f>
        <v>100.60676980439176</v>
      </c>
      <c r="C330">
        <f>E171</f>
        <v>5.3012842395440964</v>
      </c>
      <c r="D330">
        <f>E235</f>
        <v>88.014936798667165</v>
      </c>
    </row>
    <row r="331" spans="1:4" x14ac:dyDescent="0.25">
      <c r="A331" t="s">
        <v>1779</v>
      </c>
      <c r="B331">
        <f>AR104</f>
        <v>108.047597129507</v>
      </c>
      <c r="C331">
        <f>D171</f>
        <v>5.0325128126631107</v>
      </c>
      <c r="D331">
        <f>D235</f>
        <v>88.975839260954331</v>
      </c>
    </row>
    <row r="332" spans="1:4" x14ac:dyDescent="0.25">
      <c r="A332" t="s">
        <v>1785</v>
      </c>
      <c r="B332">
        <f>$AQ$104</f>
        <v>98.498418574660789</v>
      </c>
      <c r="C332">
        <f>C171</f>
        <v>5.0376265448184405</v>
      </c>
      <c r="D332">
        <f>C235</f>
        <v>98.010174852311039</v>
      </c>
    </row>
  </sheetData>
  <mergeCells count="20"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W332"/>
  <sheetViews>
    <sheetView topLeftCell="A94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2" customWidth="1"/>
  </cols>
  <sheetData>
    <row r="1" spans="1:12" x14ac:dyDescent="0.25">
      <c r="A1" s="7" t="s">
        <v>1677</v>
      </c>
      <c r="I1" s="7" t="s">
        <v>1678</v>
      </c>
      <c r="J1" t="s">
        <v>1957</v>
      </c>
      <c r="K1" s="7" t="s">
        <v>1679</v>
      </c>
      <c r="L1" t="s">
        <v>2257</v>
      </c>
    </row>
    <row r="2" spans="1:12" x14ac:dyDescent="0.25">
      <c r="A2" s="7" t="s">
        <v>1680</v>
      </c>
      <c r="J2" t="s">
        <v>1958</v>
      </c>
      <c r="L2" t="s">
        <v>2258</v>
      </c>
    </row>
    <row r="3" spans="1:12" x14ac:dyDescent="0.25">
      <c r="A3" s="53" t="s">
        <v>1681</v>
      </c>
      <c r="B3" s="17">
        <v>42227</v>
      </c>
      <c r="J3" t="s">
        <v>1959</v>
      </c>
      <c r="L3" t="s">
        <v>2259</v>
      </c>
    </row>
    <row r="4" spans="1:12" x14ac:dyDescent="0.25">
      <c r="A4" s="7" t="s">
        <v>1682</v>
      </c>
      <c r="B4" s="17">
        <v>42214</v>
      </c>
      <c r="I4" s="7" t="s">
        <v>1683</v>
      </c>
      <c r="J4" t="s">
        <v>2256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261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266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271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276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281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286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259</v>
      </c>
      <c r="C23">
        <v>20</v>
      </c>
      <c r="D23" t="s">
        <v>261</v>
      </c>
      <c r="E23">
        <v>20856</v>
      </c>
      <c r="F23" t="s">
        <v>262</v>
      </c>
      <c r="G23" t="s">
        <v>263</v>
      </c>
      <c r="H23">
        <v>99.13</v>
      </c>
      <c r="I23">
        <v>19.82</v>
      </c>
    </row>
    <row r="24" spans="1:9" x14ac:dyDescent="0.25">
      <c r="A24" t="s">
        <v>1</v>
      </c>
      <c r="B24" t="s">
        <v>264</v>
      </c>
      <c r="C24">
        <v>20</v>
      </c>
      <c r="D24" t="s">
        <v>266</v>
      </c>
      <c r="E24">
        <v>20267</v>
      </c>
      <c r="F24" t="s">
        <v>267</v>
      </c>
      <c r="G24" t="s">
        <v>268</v>
      </c>
      <c r="H24">
        <v>409.779</v>
      </c>
      <c r="I24">
        <v>81.95</v>
      </c>
    </row>
    <row r="25" spans="1:9" x14ac:dyDescent="0.25">
      <c r="A25" t="s">
        <v>1</v>
      </c>
      <c r="B25" t="s">
        <v>269</v>
      </c>
      <c r="C25">
        <v>20</v>
      </c>
      <c r="D25" t="s">
        <v>271</v>
      </c>
      <c r="E25">
        <v>22448</v>
      </c>
      <c r="F25" t="s">
        <v>272</v>
      </c>
      <c r="G25" t="s">
        <v>273</v>
      </c>
      <c r="H25">
        <v>283.8</v>
      </c>
      <c r="I25">
        <v>56.76</v>
      </c>
    </row>
    <row r="26" spans="1:9" x14ac:dyDescent="0.25">
      <c r="A26" t="s">
        <v>1</v>
      </c>
      <c r="B26" t="s">
        <v>274</v>
      </c>
      <c r="C26">
        <v>10</v>
      </c>
      <c r="D26" t="s">
        <v>276</v>
      </c>
      <c r="E26">
        <v>21642</v>
      </c>
      <c r="F26" t="s">
        <v>277</v>
      </c>
      <c r="G26" t="s">
        <v>278</v>
      </c>
      <c r="H26">
        <v>284.48</v>
      </c>
      <c r="I26">
        <v>56.89</v>
      </c>
    </row>
    <row r="27" spans="1:9" x14ac:dyDescent="0.25">
      <c r="A27" t="s">
        <v>1</v>
      </c>
      <c r="B27" t="s">
        <v>279</v>
      </c>
      <c r="C27">
        <v>20</v>
      </c>
      <c r="D27" t="s">
        <v>281</v>
      </c>
      <c r="E27">
        <v>21126</v>
      </c>
      <c r="F27" t="s">
        <v>282</v>
      </c>
      <c r="G27" t="s">
        <v>283</v>
      </c>
      <c r="H27">
        <v>199.27</v>
      </c>
      <c r="I27">
        <v>39.85</v>
      </c>
    </row>
    <row r="28" spans="1:9" x14ac:dyDescent="0.25">
      <c r="A28" t="s">
        <v>1</v>
      </c>
      <c r="B28" t="s">
        <v>284</v>
      </c>
      <c r="C28">
        <v>20</v>
      </c>
      <c r="D28" t="s">
        <v>286</v>
      </c>
      <c r="E28">
        <v>39223</v>
      </c>
      <c r="F28" t="s">
        <v>287</v>
      </c>
      <c r="G28" t="s">
        <v>288</v>
      </c>
      <c r="H28">
        <v>190.26</v>
      </c>
      <c r="I28">
        <v>38.052</v>
      </c>
    </row>
    <row r="31" spans="1:9" x14ac:dyDescent="0.25">
      <c r="A31" s="7" t="s">
        <v>1705</v>
      </c>
    </row>
    <row r="33" spans="1:49" x14ac:dyDescent="0.25">
      <c r="A33" s="7" t="s">
        <v>1957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1964</v>
      </c>
    </row>
    <row r="36" spans="1:49" x14ac:dyDescent="0.25">
      <c r="A36" t="s">
        <v>1709</v>
      </c>
      <c r="B36">
        <v>42228.436388888891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14</v>
      </c>
      <c r="H40">
        <v>13</v>
      </c>
      <c r="I40">
        <v>14</v>
      </c>
      <c r="J40">
        <v>13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15</v>
      </c>
      <c r="R40">
        <v>3</v>
      </c>
      <c r="S40">
        <v>14</v>
      </c>
      <c r="T40">
        <v>16</v>
      </c>
      <c r="U40">
        <v>16</v>
      </c>
      <c r="V40">
        <v>13</v>
      </c>
      <c r="W40">
        <v>11</v>
      </c>
      <c r="X40">
        <v>14</v>
      </c>
      <c r="Y40">
        <v>9</v>
      </c>
      <c r="Z40">
        <v>14</v>
      </c>
      <c r="AA40">
        <v>16</v>
      </c>
      <c r="AB40">
        <v>16</v>
      </c>
      <c r="AC40">
        <v>16</v>
      </c>
      <c r="AD40">
        <v>13</v>
      </c>
      <c r="AE40">
        <v>14</v>
      </c>
      <c r="AF40">
        <v>13</v>
      </c>
      <c r="AG40">
        <v>14</v>
      </c>
      <c r="AH40">
        <v>16</v>
      </c>
      <c r="AI40">
        <v>16</v>
      </c>
      <c r="AJ40">
        <v>15</v>
      </c>
      <c r="AK40">
        <v>15</v>
      </c>
      <c r="AL40">
        <v>15</v>
      </c>
      <c r="AM40">
        <v>15</v>
      </c>
      <c r="AN40">
        <v>14</v>
      </c>
      <c r="AO40">
        <v>10</v>
      </c>
      <c r="AP40">
        <v>16</v>
      </c>
      <c r="AQ40">
        <v>16</v>
      </c>
      <c r="AR40">
        <v>15</v>
      </c>
      <c r="AS40">
        <v>11</v>
      </c>
      <c r="AT40">
        <v>12</v>
      </c>
      <c r="AU40">
        <v>13</v>
      </c>
      <c r="AV40">
        <v>15</v>
      </c>
      <c r="AW40">
        <v>16</v>
      </c>
    </row>
    <row r="41" spans="1:49" x14ac:dyDescent="0.25">
      <c r="A41" t="s">
        <v>1764</v>
      </c>
      <c r="B41">
        <v>122.01900000000001</v>
      </c>
      <c r="C41">
        <v>116.759</v>
      </c>
      <c r="D41">
        <v>125.57599999999999</v>
      </c>
      <c r="E41">
        <v>68.64</v>
      </c>
      <c r="F41">
        <v>79.087000000000003</v>
      </c>
      <c r="G41">
        <v>42.771000000000001</v>
      </c>
      <c r="H41">
        <v>76.622</v>
      </c>
      <c r="I41">
        <v>43.927999999999997</v>
      </c>
      <c r="J41">
        <v>102.24</v>
      </c>
      <c r="K41">
        <v>106.923</v>
      </c>
      <c r="L41">
        <v>105.09399999999999</v>
      </c>
      <c r="M41">
        <v>113.17</v>
      </c>
      <c r="N41">
        <v>83.352999999999994</v>
      </c>
      <c r="O41">
        <v>103.188</v>
      </c>
      <c r="P41">
        <v>81.521000000000001</v>
      </c>
      <c r="Q41">
        <v>50.337000000000003</v>
      </c>
      <c r="R41">
        <v>26.696999999999999</v>
      </c>
      <c r="S41">
        <v>80.311000000000007</v>
      </c>
      <c r="T41">
        <v>107.794</v>
      </c>
      <c r="U41">
        <v>88.432000000000002</v>
      </c>
      <c r="V41">
        <v>59.091000000000001</v>
      </c>
      <c r="W41">
        <v>58.420999999999999</v>
      </c>
      <c r="X41">
        <v>61.344000000000001</v>
      </c>
      <c r="Y41">
        <v>57.808999999999997</v>
      </c>
      <c r="Z41">
        <v>123.87</v>
      </c>
      <c r="AA41">
        <v>123.42700000000001</v>
      </c>
      <c r="AB41">
        <v>146.28399999999999</v>
      </c>
      <c r="AC41">
        <v>70.441000000000003</v>
      </c>
      <c r="AD41">
        <v>96.739000000000004</v>
      </c>
      <c r="AE41">
        <v>71.066999999999993</v>
      </c>
      <c r="AF41">
        <v>65.650999999999996</v>
      </c>
      <c r="AG41">
        <v>112.26</v>
      </c>
      <c r="AH41">
        <v>103.81</v>
      </c>
      <c r="AI41">
        <v>81.075999999999993</v>
      </c>
      <c r="AJ41">
        <v>116.015</v>
      </c>
      <c r="AK41">
        <v>118.096</v>
      </c>
      <c r="AL41">
        <v>101.93899999999999</v>
      </c>
      <c r="AM41">
        <v>74.221999999999994</v>
      </c>
      <c r="AN41">
        <v>105.235</v>
      </c>
      <c r="AO41">
        <v>63.408999999999999</v>
      </c>
      <c r="AP41">
        <v>101.687</v>
      </c>
      <c r="AQ41">
        <v>112.25</v>
      </c>
      <c r="AR41">
        <v>84.11</v>
      </c>
      <c r="AS41">
        <v>59.441000000000003</v>
      </c>
      <c r="AT41">
        <v>68.727999999999994</v>
      </c>
      <c r="AU41">
        <v>46.472999999999999</v>
      </c>
      <c r="AV41">
        <v>81.346000000000004</v>
      </c>
      <c r="AW41">
        <v>82.33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1963</v>
      </c>
    </row>
    <row r="44" spans="1:49" x14ac:dyDescent="0.25">
      <c r="A44" t="s">
        <v>1709</v>
      </c>
      <c r="B44">
        <v>42228.436377314814</v>
      </c>
    </row>
    <row r="45" spans="1:49" x14ac:dyDescent="0.25">
      <c r="A45" t="s">
        <v>1710</v>
      </c>
      <c r="B45">
        <v>2410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16</v>
      </c>
      <c r="D48">
        <v>15</v>
      </c>
      <c r="E48">
        <v>16</v>
      </c>
      <c r="F48">
        <v>16</v>
      </c>
      <c r="G48">
        <v>14</v>
      </c>
      <c r="H48">
        <v>12</v>
      </c>
      <c r="I48">
        <v>14</v>
      </c>
      <c r="J48">
        <v>12</v>
      </c>
      <c r="K48">
        <v>15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15</v>
      </c>
      <c r="R48">
        <v>2</v>
      </c>
      <c r="S48">
        <v>0</v>
      </c>
      <c r="T48">
        <v>15</v>
      </c>
      <c r="U48">
        <v>16</v>
      </c>
      <c r="V48">
        <v>13</v>
      </c>
      <c r="W48">
        <v>11</v>
      </c>
      <c r="X48">
        <v>14</v>
      </c>
      <c r="Y48">
        <v>9</v>
      </c>
      <c r="Z48">
        <v>14</v>
      </c>
      <c r="AA48">
        <v>16</v>
      </c>
      <c r="AB48">
        <v>16</v>
      </c>
      <c r="AC48">
        <v>15</v>
      </c>
      <c r="AD48">
        <v>12</v>
      </c>
      <c r="AE48">
        <v>13</v>
      </c>
      <c r="AF48">
        <v>13</v>
      </c>
      <c r="AG48">
        <v>14</v>
      </c>
      <c r="AH48">
        <v>16</v>
      </c>
      <c r="AI48">
        <v>0</v>
      </c>
      <c r="AJ48">
        <v>9</v>
      </c>
      <c r="AK48">
        <v>15</v>
      </c>
      <c r="AL48">
        <v>14</v>
      </c>
      <c r="AM48">
        <v>15</v>
      </c>
      <c r="AN48">
        <v>13</v>
      </c>
      <c r="AO48">
        <v>10</v>
      </c>
      <c r="AP48">
        <v>0</v>
      </c>
      <c r="AQ48">
        <v>16</v>
      </c>
      <c r="AR48">
        <v>15</v>
      </c>
      <c r="AS48">
        <v>11</v>
      </c>
      <c r="AT48">
        <v>12</v>
      </c>
      <c r="AU48">
        <v>12</v>
      </c>
      <c r="AV48">
        <v>14</v>
      </c>
      <c r="AW48">
        <v>16</v>
      </c>
    </row>
    <row r="49" spans="1:49" x14ac:dyDescent="0.25">
      <c r="A49" t="s">
        <v>1764</v>
      </c>
      <c r="B49">
        <v>73.588999999999999</v>
      </c>
      <c r="C49">
        <v>96.016999999999996</v>
      </c>
      <c r="D49">
        <v>96.457999999999998</v>
      </c>
      <c r="E49">
        <v>68.421000000000006</v>
      </c>
      <c r="F49">
        <v>78.242999999999995</v>
      </c>
      <c r="G49">
        <v>44.045000000000002</v>
      </c>
      <c r="H49">
        <v>69.700999999999993</v>
      </c>
      <c r="I49">
        <v>32.33</v>
      </c>
      <c r="J49">
        <v>64.697000000000003</v>
      </c>
      <c r="K49">
        <v>74.944000000000003</v>
      </c>
      <c r="L49">
        <v>96.218999999999994</v>
      </c>
      <c r="M49">
        <v>60.423000000000002</v>
      </c>
      <c r="N49">
        <v>52.116</v>
      </c>
      <c r="O49">
        <v>58.374000000000002</v>
      </c>
      <c r="P49">
        <v>59.387999999999998</v>
      </c>
      <c r="Q49">
        <v>29.794</v>
      </c>
      <c r="R49">
        <v>17.776</v>
      </c>
      <c r="S49">
        <v>0</v>
      </c>
      <c r="T49">
        <v>56.296999999999997</v>
      </c>
      <c r="U49">
        <v>48.567999999999998</v>
      </c>
      <c r="V49">
        <v>36.142000000000003</v>
      </c>
      <c r="W49">
        <v>34.194000000000003</v>
      </c>
      <c r="X49">
        <v>32.895000000000003</v>
      </c>
      <c r="Y49">
        <v>36.710999999999999</v>
      </c>
      <c r="Z49">
        <v>113.733</v>
      </c>
      <c r="AA49">
        <v>52.59</v>
      </c>
      <c r="AB49">
        <v>59.232999999999997</v>
      </c>
      <c r="AC49">
        <v>38.338999999999999</v>
      </c>
      <c r="AD49">
        <v>53.765999999999998</v>
      </c>
      <c r="AE49">
        <v>37.905999999999999</v>
      </c>
      <c r="AF49">
        <v>33.746000000000002</v>
      </c>
      <c r="AG49">
        <v>61.180999999999997</v>
      </c>
      <c r="AH49">
        <v>138.89599999999999</v>
      </c>
      <c r="AI49">
        <v>0</v>
      </c>
      <c r="AJ49">
        <v>12.539</v>
      </c>
      <c r="AK49">
        <v>36.89</v>
      </c>
      <c r="AL49">
        <v>40.707000000000001</v>
      </c>
      <c r="AM49">
        <v>33.597000000000001</v>
      </c>
      <c r="AN49">
        <v>42.383000000000003</v>
      </c>
      <c r="AO49">
        <v>34.683</v>
      </c>
      <c r="AP49">
        <v>0</v>
      </c>
      <c r="AQ49">
        <v>77.706000000000003</v>
      </c>
      <c r="AR49">
        <v>70.027000000000001</v>
      </c>
      <c r="AS49">
        <v>56.095999999999997</v>
      </c>
      <c r="AT49">
        <v>57.805</v>
      </c>
      <c r="AU49">
        <v>43.881999999999998</v>
      </c>
      <c r="AV49">
        <v>74.331000000000003</v>
      </c>
      <c r="AW49">
        <v>61.628999999999998</v>
      </c>
    </row>
    <row r="51" spans="1:49" x14ac:dyDescent="0.25">
      <c r="A51" s="7" t="s">
        <v>1958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1962</v>
      </c>
    </row>
    <row r="54" spans="1:49" x14ac:dyDescent="0.25">
      <c r="A54" t="s">
        <v>1709</v>
      </c>
      <c r="B54">
        <v>42228.436377314814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15</v>
      </c>
      <c r="D58">
        <v>15</v>
      </c>
      <c r="E58">
        <v>12</v>
      </c>
      <c r="F58">
        <v>15</v>
      </c>
      <c r="G58">
        <v>15</v>
      </c>
      <c r="H58">
        <v>16</v>
      </c>
      <c r="I58">
        <v>16</v>
      </c>
      <c r="J58">
        <v>15</v>
      </c>
      <c r="K58">
        <v>16</v>
      </c>
      <c r="L58">
        <v>11</v>
      </c>
      <c r="M58">
        <v>16</v>
      </c>
      <c r="N58">
        <v>14</v>
      </c>
      <c r="O58">
        <v>14</v>
      </c>
      <c r="P58">
        <v>16</v>
      </c>
      <c r="Q58">
        <v>16</v>
      </c>
      <c r="R58">
        <v>14</v>
      </c>
      <c r="S58">
        <v>16</v>
      </c>
      <c r="T58">
        <v>15</v>
      </c>
      <c r="U58">
        <v>12</v>
      </c>
      <c r="V58">
        <v>11</v>
      </c>
      <c r="W58">
        <v>15</v>
      </c>
      <c r="X58">
        <v>15</v>
      </c>
      <c r="Y58">
        <v>15</v>
      </c>
      <c r="Z58">
        <v>15</v>
      </c>
      <c r="AA58">
        <v>16</v>
      </c>
      <c r="AB58">
        <v>16</v>
      </c>
      <c r="AC58">
        <v>14</v>
      </c>
      <c r="AD58">
        <v>13</v>
      </c>
      <c r="AE58">
        <v>13</v>
      </c>
      <c r="AF58">
        <v>16</v>
      </c>
      <c r="AG58">
        <v>16</v>
      </c>
      <c r="AH58">
        <v>15</v>
      </c>
      <c r="AI58">
        <v>14</v>
      </c>
      <c r="AJ58">
        <v>16</v>
      </c>
      <c r="AK58">
        <v>15</v>
      </c>
      <c r="AL58">
        <v>15</v>
      </c>
      <c r="AM58">
        <v>14</v>
      </c>
      <c r="AN58">
        <v>15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15</v>
      </c>
      <c r="AV58">
        <v>15</v>
      </c>
      <c r="AW58">
        <v>16</v>
      </c>
    </row>
    <row r="59" spans="1:49" x14ac:dyDescent="0.25">
      <c r="A59" t="s">
        <v>1764</v>
      </c>
      <c r="B59">
        <v>89.866</v>
      </c>
      <c r="C59">
        <v>98.497</v>
      </c>
      <c r="D59">
        <v>61.573</v>
      </c>
      <c r="E59">
        <v>94.828999999999994</v>
      </c>
      <c r="F59">
        <v>92.808000000000007</v>
      </c>
      <c r="G59">
        <v>87.072000000000003</v>
      </c>
      <c r="H59">
        <v>97.259</v>
      </c>
      <c r="I59">
        <v>79.411000000000001</v>
      </c>
      <c r="J59">
        <v>94.497</v>
      </c>
      <c r="K59">
        <v>122.121</v>
      </c>
      <c r="L59">
        <v>73.734999999999999</v>
      </c>
      <c r="M59">
        <v>92.906999999999996</v>
      </c>
      <c r="N59">
        <v>94.596000000000004</v>
      </c>
      <c r="O59">
        <v>47.045999999999999</v>
      </c>
      <c r="P59">
        <v>98.102999999999994</v>
      </c>
      <c r="Q59">
        <v>97.405000000000001</v>
      </c>
      <c r="R59">
        <v>92.885000000000005</v>
      </c>
      <c r="S59">
        <v>82.05</v>
      </c>
      <c r="T59">
        <v>116.02</v>
      </c>
      <c r="U59">
        <v>67.718000000000004</v>
      </c>
      <c r="V59">
        <v>78.744</v>
      </c>
      <c r="W59">
        <v>50.606000000000002</v>
      </c>
      <c r="X59">
        <v>107.75700000000001</v>
      </c>
      <c r="Y59">
        <v>107.024</v>
      </c>
      <c r="Z59">
        <v>122.536</v>
      </c>
      <c r="AA59">
        <v>143.71700000000001</v>
      </c>
      <c r="AB59">
        <v>128.07499999999999</v>
      </c>
      <c r="AC59">
        <v>102.238</v>
      </c>
      <c r="AD59">
        <v>60.981999999999999</v>
      </c>
      <c r="AE59">
        <v>76.567999999999998</v>
      </c>
      <c r="AF59">
        <v>82.088999999999999</v>
      </c>
      <c r="AG59">
        <v>133.363</v>
      </c>
      <c r="AH59">
        <v>108.62</v>
      </c>
      <c r="AI59">
        <v>91.769000000000005</v>
      </c>
      <c r="AJ59">
        <v>119.413</v>
      </c>
      <c r="AK59">
        <v>105.248</v>
      </c>
      <c r="AL59">
        <v>92.328000000000003</v>
      </c>
      <c r="AM59">
        <v>39.948999999999998</v>
      </c>
      <c r="AN59">
        <v>99.876999999999995</v>
      </c>
      <c r="AO59">
        <v>110.26300000000001</v>
      </c>
      <c r="AP59">
        <v>122.663</v>
      </c>
      <c r="AQ59">
        <v>142.959</v>
      </c>
      <c r="AR59">
        <v>126.955</v>
      </c>
      <c r="AS59">
        <v>113.762</v>
      </c>
      <c r="AT59">
        <v>79.97</v>
      </c>
      <c r="AU59">
        <v>112.51300000000001</v>
      </c>
      <c r="AV59">
        <v>114.486</v>
      </c>
      <c r="AW59">
        <v>114.86199999999999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1961</v>
      </c>
    </row>
    <row r="62" spans="1:49" x14ac:dyDescent="0.25">
      <c r="A62" t="s">
        <v>1709</v>
      </c>
      <c r="B62" s="38">
        <v>42228.436365740738</v>
      </c>
    </row>
    <row r="63" spans="1:49" x14ac:dyDescent="0.25">
      <c r="A63" t="s">
        <v>1710</v>
      </c>
      <c r="B63">
        <v>2442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15</v>
      </c>
      <c r="D66">
        <v>14</v>
      </c>
      <c r="E66">
        <v>12</v>
      </c>
      <c r="F66">
        <v>15</v>
      </c>
      <c r="G66">
        <v>15</v>
      </c>
      <c r="H66">
        <v>16</v>
      </c>
      <c r="I66">
        <v>16</v>
      </c>
      <c r="J66">
        <v>15</v>
      </c>
      <c r="K66">
        <v>16</v>
      </c>
      <c r="L66">
        <v>11</v>
      </c>
      <c r="M66">
        <v>16</v>
      </c>
      <c r="N66">
        <v>14</v>
      </c>
      <c r="O66">
        <v>14</v>
      </c>
      <c r="P66">
        <v>16</v>
      </c>
      <c r="Q66">
        <v>15</v>
      </c>
      <c r="R66">
        <v>13</v>
      </c>
      <c r="S66">
        <v>1</v>
      </c>
      <c r="T66">
        <v>15</v>
      </c>
      <c r="U66">
        <v>12</v>
      </c>
      <c r="V66">
        <v>12</v>
      </c>
      <c r="W66">
        <v>15</v>
      </c>
      <c r="X66">
        <v>14</v>
      </c>
      <c r="Y66">
        <v>14</v>
      </c>
      <c r="Z66">
        <v>15</v>
      </c>
      <c r="AA66">
        <v>16</v>
      </c>
      <c r="AB66">
        <v>16</v>
      </c>
      <c r="AC66">
        <v>14</v>
      </c>
      <c r="AD66">
        <v>12</v>
      </c>
      <c r="AE66">
        <v>12</v>
      </c>
      <c r="AF66">
        <v>16</v>
      </c>
      <c r="AG66">
        <v>16</v>
      </c>
      <c r="AH66">
        <v>15</v>
      </c>
      <c r="AI66">
        <v>0</v>
      </c>
      <c r="AJ66">
        <v>15</v>
      </c>
      <c r="AK66">
        <v>14</v>
      </c>
      <c r="AL66">
        <v>14</v>
      </c>
      <c r="AM66">
        <v>12</v>
      </c>
      <c r="AN66">
        <v>14</v>
      </c>
      <c r="AO66">
        <v>16</v>
      </c>
      <c r="AP66">
        <v>0</v>
      </c>
      <c r="AQ66">
        <v>16</v>
      </c>
      <c r="AR66">
        <v>16</v>
      </c>
      <c r="AS66">
        <v>16</v>
      </c>
      <c r="AT66">
        <v>16</v>
      </c>
      <c r="AU66">
        <v>15</v>
      </c>
      <c r="AV66">
        <v>15</v>
      </c>
      <c r="AW66">
        <v>16</v>
      </c>
    </row>
    <row r="67" spans="1:49" x14ac:dyDescent="0.25">
      <c r="A67" t="s">
        <v>1764</v>
      </c>
      <c r="B67">
        <v>65.17</v>
      </c>
      <c r="C67">
        <v>80.903999999999996</v>
      </c>
      <c r="D67">
        <v>44.856000000000002</v>
      </c>
      <c r="E67">
        <v>75.94</v>
      </c>
      <c r="F67">
        <v>90.239000000000004</v>
      </c>
      <c r="G67">
        <v>75.938000000000002</v>
      </c>
      <c r="H67">
        <v>92.277000000000001</v>
      </c>
      <c r="I67">
        <v>60.192999999999998</v>
      </c>
      <c r="J67">
        <v>45.732999999999997</v>
      </c>
      <c r="K67">
        <v>90.736999999999995</v>
      </c>
      <c r="L67">
        <v>61.999000000000002</v>
      </c>
      <c r="M67">
        <v>61.212000000000003</v>
      </c>
      <c r="N67">
        <v>73.748999999999995</v>
      </c>
      <c r="O67">
        <v>31.928999999999998</v>
      </c>
      <c r="P67">
        <v>56.582999999999998</v>
      </c>
      <c r="Q67">
        <v>65.866</v>
      </c>
      <c r="R67">
        <v>58.973999999999997</v>
      </c>
      <c r="S67">
        <v>14.693</v>
      </c>
      <c r="T67">
        <v>66.841999999999999</v>
      </c>
      <c r="U67">
        <v>44.976999999999997</v>
      </c>
      <c r="V67">
        <v>43.756999999999998</v>
      </c>
      <c r="W67">
        <v>30.88</v>
      </c>
      <c r="X67">
        <v>66.006</v>
      </c>
      <c r="Y67">
        <v>67.08</v>
      </c>
      <c r="Z67">
        <v>115.715</v>
      </c>
      <c r="AA67">
        <v>64.802000000000007</v>
      </c>
      <c r="AB67">
        <v>74.025000000000006</v>
      </c>
      <c r="AC67">
        <v>54.77</v>
      </c>
      <c r="AD67">
        <v>38.399000000000001</v>
      </c>
      <c r="AE67">
        <v>51.170999999999999</v>
      </c>
      <c r="AF67">
        <v>71.531000000000006</v>
      </c>
      <c r="AG67">
        <v>80.564999999999998</v>
      </c>
      <c r="AH67">
        <v>88.893000000000001</v>
      </c>
      <c r="AI67">
        <v>0</v>
      </c>
      <c r="AJ67">
        <v>33.344999999999999</v>
      </c>
      <c r="AK67">
        <v>41.457000000000001</v>
      </c>
      <c r="AL67">
        <v>49.624000000000002</v>
      </c>
      <c r="AM67">
        <v>23.143000000000001</v>
      </c>
      <c r="AN67">
        <v>50.804000000000002</v>
      </c>
      <c r="AO67">
        <v>63.603000000000002</v>
      </c>
      <c r="AP67">
        <v>0</v>
      </c>
      <c r="AQ67">
        <v>119.248</v>
      </c>
      <c r="AR67">
        <v>115.55</v>
      </c>
      <c r="AS67">
        <v>116.34699999999999</v>
      </c>
      <c r="AT67">
        <v>78.69</v>
      </c>
      <c r="AU67">
        <v>101.792</v>
      </c>
      <c r="AV67">
        <v>114.07</v>
      </c>
      <c r="AW67">
        <v>115.636</v>
      </c>
    </row>
    <row r="69" spans="1:49" x14ac:dyDescent="0.25">
      <c r="A69" s="7" t="s">
        <v>1959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1960</v>
      </c>
    </row>
    <row r="72" spans="1:49" x14ac:dyDescent="0.25">
      <c r="A72" t="s">
        <v>1709</v>
      </c>
      <c r="B72" s="38">
        <v>42228.436365740738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15</v>
      </c>
      <c r="C76">
        <v>16</v>
      </c>
      <c r="D76">
        <v>16</v>
      </c>
      <c r="E76">
        <v>16</v>
      </c>
      <c r="F76">
        <v>16</v>
      </c>
      <c r="G76">
        <v>14</v>
      </c>
      <c r="H76">
        <v>16</v>
      </c>
      <c r="I76">
        <v>15</v>
      </c>
      <c r="J76">
        <v>15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15</v>
      </c>
      <c r="Q76">
        <v>15</v>
      </c>
      <c r="R76">
        <v>16</v>
      </c>
      <c r="S76">
        <v>16</v>
      </c>
      <c r="T76">
        <v>16</v>
      </c>
      <c r="U76">
        <v>14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14</v>
      </c>
      <c r="AE76">
        <v>14</v>
      </c>
      <c r="AF76">
        <v>16</v>
      </c>
      <c r="AG76">
        <v>16</v>
      </c>
      <c r="AH76">
        <v>14</v>
      </c>
      <c r="AI76">
        <v>15</v>
      </c>
      <c r="AJ76">
        <v>16</v>
      </c>
      <c r="AK76">
        <v>16</v>
      </c>
      <c r="AL76">
        <v>16</v>
      </c>
      <c r="AM76">
        <v>14</v>
      </c>
      <c r="AN76">
        <v>15</v>
      </c>
      <c r="AO76">
        <v>16</v>
      </c>
      <c r="AP76">
        <v>16</v>
      </c>
      <c r="AQ76">
        <v>13</v>
      </c>
      <c r="AR76">
        <v>16</v>
      </c>
      <c r="AS76">
        <v>16</v>
      </c>
      <c r="AT76">
        <v>12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127.187</v>
      </c>
      <c r="C77">
        <v>81.53</v>
      </c>
      <c r="D77">
        <v>123.59099999999999</v>
      </c>
      <c r="E77">
        <v>93.638999999999996</v>
      </c>
      <c r="F77">
        <v>84.284000000000006</v>
      </c>
      <c r="G77">
        <v>108.68300000000001</v>
      </c>
      <c r="H77">
        <v>117.41</v>
      </c>
      <c r="I77">
        <v>113.878</v>
      </c>
      <c r="J77">
        <v>123.402</v>
      </c>
      <c r="K77">
        <v>90.316999999999993</v>
      </c>
      <c r="L77">
        <v>122.018</v>
      </c>
      <c r="M77">
        <v>133.23400000000001</v>
      </c>
      <c r="N77">
        <v>90.94</v>
      </c>
      <c r="O77">
        <v>79.269000000000005</v>
      </c>
      <c r="P77">
        <v>95.73</v>
      </c>
      <c r="Q77">
        <v>127.35899999999999</v>
      </c>
      <c r="R77">
        <v>105.414</v>
      </c>
      <c r="S77">
        <v>75.332999999999998</v>
      </c>
      <c r="T77">
        <v>72.364999999999995</v>
      </c>
      <c r="U77">
        <v>89.853999999999999</v>
      </c>
      <c r="V77">
        <v>128.453</v>
      </c>
      <c r="W77">
        <v>126.411</v>
      </c>
      <c r="X77">
        <v>119.51300000000001</v>
      </c>
      <c r="Y77">
        <v>91.765000000000001</v>
      </c>
      <c r="Z77">
        <v>110.376</v>
      </c>
      <c r="AA77">
        <v>113.461</v>
      </c>
      <c r="AB77">
        <v>101.78400000000001</v>
      </c>
      <c r="AC77">
        <v>100.46</v>
      </c>
      <c r="AD77">
        <v>102.29</v>
      </c>
      <c r="AE77">
        <v>126.958</v>
      </c>
      <c r="AF77">
        <v>108.97499999999999</v>
      </c>
      <c r="AG77">
        <v>152.57900000000001</v>
      </c>
      <c r="AH77">
        <v>118.11</v>
      </c>
      <c r="AI77">
        <v>115.459</v>
      </c>
      <c r="AJ77">
        <v>112.673</v>
      </c>
      <c r="AK77">
        <v>110.86499999999999</v>
      </c>
      <c r="AL77">
        <v>119.402</v>
      </c>
      <c r="AM77">
        <v>85.972999999999999</v>
      </c>
      <c r="AN77">
        <v>67.513999999999996</v>
      </c>
      <c r="AO77">
        <v>136.58500000000001</v>
      </c>
      <c r="AP77">
        <v>118.82899999999999</v>
      </c>
      <c r="AQ77">
        <v>104.768</v>
      </c>
      <c r="AR77">
        <v>127.172</v>
      </c>
      <c r="AS77">
        <v>104.827</v>
      </c>
      <c r="AT77">
        <v>38.182000000000002</v>
      </c>
      <c r="AU77">
        <v>85.944000000000003</v>
      </c>
      <c r="AV77">
        <v>87.647999999999996</v>
      </c>
      <c r="AW77">
        <v>86.254999999999995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1965</v>
      </c>
    </row>
    <row r="80" spans="1:49" x14ac:dyDescent="0.25">
      <c r="A80" t="s">
        <v>1709</v>
      </c>
      <c r="B80">
        <v>42228.436354166668</v>
      </c>
    </row>
    <row r="81" spans="1:49" x14ac:dyDescent="0.25">
      <c r="A81" t="s">
        <v>1710</v>
      </c>
      <c r="B81">
        <v>2409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15</v>
      </c>
      <c r="C84">
        <v>16</v>
      </c>
      <c r="D84">
        <v>15</v>
      </c>
      <c r="E84">
        <v>16</v>
      </c>
      <c r="F84">
        <v>16</v>
      </c>
      <c r="G84">
        <v>14</v>
      </c>
      <c r="H84">
        <v>16</v>
      </c>
      <c r="I84">
        <v>15</v>
      </c>
      <c r="J84">
        <v>15</v>
      </c>
      <c r="K84">
        <v>16</v>
      </c>
      <c r="L84">
        <v>15</v>
      </c>
      <c r="M84">
        <v>16</v>
      </c>
      <c r="N84">
        <v>16</v>
      </c>
      <c r="O84">
        <v>16</v>
      </c>
      <c r="P84">
        <v>15</v>
      </c>
      <c r="Q84">
        <v>15</v>
      </c>
      <c r="R84">
        <v>16</v>
      </c>
      <c r="S84">
        <v>0</v>
      </c>
      <c r="T84">
        <v>16</v>
      </c>
      <c r="U84">
        <v>13</v>
      </c>
      <c r="V84">
        <v>16</v>
      </c>
      <c r="W84">
        <v>16</v>
      </c>
      <c r="X84">
        <v>15</v>
      </c>
      <c r="Y84">
        <v>16</v>
      </c>
      <c r="Z84">
        <v>16</v>
      </c>
      <c r="AA84">
        <v>16</v>
      </c>
      <c r="AB84">
        <v>16</v>
      </c>
      <c r="AC84">
        <v>16</v>
      </c>
      <c r="AD84">
        <v>14</v>
      </c>
      <c r="AE84">
        <v>13</v>
      </c>
      <c r="AF84">
        <v>16</v>
      </c>
      <c r="AG84">
        <v>16</v>
      </c>
      <c r="AH84">
        <v>14</v>
      </c>
      <c r="AI84">
        <v>0</v>
      </c>
      <c r="AJ84">
        <v>14</v>
      </c>
      <c r="AK84">
        <v>15</v>
      </c>
      <c r="AL84">
        <v>16</v>
      </c>
      <c r="AM84">
        <v>14</v>
      </c>
      <c r="AN84">
        <v>14</v>
      </c>
      <c r="AO84">
        <v>16</v>
      </c>
      <c r="AP84">
        <v>0</v>
      </c>
      <c r="AQ84">
        <v>13</v>
      </c>
      <c r="AR84">
        <v>16</v>
      </c>
      <c r="AS84">
        <v>15</v>
      </c>
      <c r="AT84">
        <v>12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91.981999999999999</v>
      </c>
      <c r="C85">
        <v>71.825999999999993</v>
      </c>
      <c r="D85">
        <v>121.752</v>
      </c>
      <c r="E85">
        <v>93.570999999999998</v>
      </c>
      <c r="F85">
        <v>75.114999999999995</v>
      </c>
      <c r="G85">
        <v>87.332999999999998</v>
      </c>
      <c r="H85">
        <v>102.282</v>
      </c>
      <c r="I85">
        <v>85.724000000000004</v>
      </c>
      <c r="J85">
        <v>60.393999999999998</v>
      </c>
      <c r="K85">
        <v>60.42</v>
      </c>
      <c r="L85">
        <v>107.636</v>
      </c>
      <c r="M85">
        <v>111.441</v>
      </c>
      <c r="N85">
        <v>66.02</v>
      </c>
      <c r="O85">
        <v>56.012</v>
      </c>
      <c r="P85">
        <v>73.102999999999994</v>
      </c>
      <c r="Q85">
        <v>79.900000000000006</v>
      </c>
      <c r="R85">
        <v>53.808999999999997</v>
      </c>
      <c r="S85">
        <v>0</v>
      </c>
      <c r="T85">
        <v>44.613999999999997</v>
      </c>
      <c r="U85">
        <v>67.426000000000002</v>
      </c>
      <c r="V85">
        <v>81.641000000000005</v>
      </c>
      <c r="W85">
        <v>81.272999999999996</v>
      </c>
      <c r="X85">
        <v>75.369</v>
      </c>
      <c r="Y85">
        <v>71.34</v>
      </c>
      <c r="Z85">
        <v>106.384</v>
      </c>
      <c r="AA85">
        <v>74.040999999999997</v>
      </c>
      <c r="AB85">
        <v>98.599000000000004</v>
      </c>
      <c r="AC85">
        <v>58.636000000000003</v>
      </c>
      <c r="AD85">
        <v>86.948999999999998</v>
      </c>
      <c r="AE85">
        <v>82.79</v>
      </c>
      <c r="AF85">
        <v>68.808000000000007</v>
      </c>
      <c r="AG85">
        <v>121.188</v>
      </c>
      <c r="AH85">
        <v>134.41200000000001</v>
      </c>
      <c r="AI85">
        <v>0</v>
      </c>
      <c r="AJ85">
        <v>32.091999999999999</v>
      </c>
      <c r="AK85">
        <v>52.750999999999998</v>
      </c>
      <c r="AL85">
        <v>64.010000000000005</v>
      </c>
      <c r="AM85">
        <v>37.497</v>
      </c>
      <c r="AN85">
        <v>47.674999999999997</v>
      </c>
      <c r="AO85">
        <v>92.031000000000006</v>
      </c>
      <c r="AP85">
        <v>0</v>
      </c>
      <c r="AQ85">
        <v>97.296999999999997</v>
      </c>
      <c r="AR85">
        <v>138.00700000000001</v>
      </c>
      <c r="AS85">
        <v>115.771</v>
      </c>
      <c r="AT85">
        <v>31.65</v>
      </c>
      <c r="AU85">
        <v>74.253</v>
      </c>
      <c r="AV85">
        <v>80.763999999999996</v>
      </c>
      <c r="AW85">
        <v>66.143000000000001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93.75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92.307692307692307</v>
      </c>
      <c r="I88">
        <f t="shared" si="0"/>
        <v>100</v>
      </c>
      <c r="J88">
        <f t="shared" si="0"/>
        <v>92.307692307692307</v>
      </c>
      <c r="K88">
        <f t="shared" si="0"/>
        <v>93.75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66.666666666666657</v>
      </c>
      <c r="S88">
        <f t="shared" si="0"/>
        <v>0</v>
      </c>
      <c r="T88">
        <f t="shared" si="0"/>
        <v>93.75</v>
      </c>
      <c r="U88">
        <f t="shared" si="0"/>
        <v>100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100</v>
      </c>
      <c r="AB88">
        <f t="shared" si="0"/>
        <v>100</v>
      </c>
      <c r="AC88">
        <f t="shared" si="0"/>
        <v>93.75</v>
      </c>
      <c r="AD88">
        <f t="shared" si="0"/>
        <v>92.307692307692307</v>
      </c>
      <c r="AE88">
        <f t="shared" si="0"/>
        <v>92.857142857142861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0</v>
      </c>
      <c r="AJ88">
        <f t="shared" si="0"/>
        <v>60</v>
      </c>
      <c r="AK88">
        <f t="shared" si="0"/>
        <v>100</v>
      </c>
      <c r="AL88">
        <f t="shared" si="0"/>
        <v>93.333333333333329</v>
      </c>
      <c r="AM88">
        <f t="shared" si="0"/>
        <v>100</v>
      </c>
      <c r="AN88">
        <f t="shared" si="0"/>
        <v>92.857142857142861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92.307692307692307</v>
      </c>
      <c r="AV88">
        <f t="shared" si="0"/>
        <v>93.333333333333329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93.333333333333329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100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93.75</v>
      </c>
      <c r="R89">
        <f t="shared" si="1"/>
        <v>92.857142857142861</v>
      </c>
      <c r="S89">
        <f t="shared" si="1"/>
        <v>6.25</v>
      </c>
      <c r="T89">
        <f t="shared" si="1"/>
        <v>100</v>
      </c>
      <c r="U89">
        <f t="shared" si="1"/>
        <v>100</v>
      </c>
      <c r="V89">
        <f t="shared" si="1"/>
        <v>109.09090909090908</v>
      </c>
      <c r="W89">
        <f t="shared" si="1"/>
        <v>100</v>
      </c>
      <c r="X89">
        <f t="shared" si="1"/>
        <v>93.333333333333329</v>
      </c>
      <c r="Y89">
        <f t="shared" si="1"/>
        <v>93.333333333333329</v>
      </c>
      <c r="Z89">
        <f t="shared" si="1"/>
        <v>100</v>
      </c>
      <c r="AA89">
        <f t="shared" si="1"/>
        <v>100</v>
      </c>
      <c r="AB89">
        <f t="shared" si="1"/>
        <v>100</v>
      </c>
      <c r="AC89">
        <f t="shared" si="1"/>
        <v>100</v>
      </c>
      <c r="AD89">
        <f t="shared" si="1"/>
        <v>92.307692307692307</v>
      </c>
      <c r="AE89">
        <f t="shared" si="1"/>
        <v>92.307692307692307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0</v>
      </c>
      <c r="AJ89">
        <f t="shared" si="1"/>
        <v>93.75</v>
      </c>
      <c r="AK89">
        <f t="shared" si="1"/>
        <v>93.333333333333329</v>
      </c>
      <c r="AL89">
        <f t="shared" si="1"/>
        <v>93.333333333333329</v>
      </c>
      <c r="AM89">
        <f t="shared" si="1"/>
        <v>85.714285714285708</v>
      </c>
      <c r="AN89">
        <f t="shared" si="1"/>
        <v>93.333333333333329</v>
      </c>
      <c r="AO89">
        <f t="shared" si="1"/>
        <v>100</v>
      </c>
      <c r="AP89">
        <f t="shared" si="1"/>
        <v>0</v>
      </c>
      <c r="AQ89">
        <f t="shared" si="1"/>
        <v>100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100</v>
      </c>
      <c r="D90">
        <f t="shared" si="2"/>
        <v>93.75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100</v>
      </c>
      <c r="L90">
        <f t="shared" si="2"/>
        <v>93.75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0</v>
      </c>
      <c r="T90">
        <f t="shared" si="2"/>
        <v>100</v>
      </c>
      <c r="U90">
        <f t="shared" si="2"/>
        <v>92.857142857142861</v>
      </c>
      <c r="V90">
        <f t="shared" si="2"/>
        <v>100</v>
      </c>
      <c r="W90">
        <f t="shared" si="2"/>
        <v>100</v>
      </c>
      <c r="X90">
        <f t="shared" si="2"/>
        <v>93.75</v>
      </c>
      <c r="Y90">
        <f t="shared" si="2"/>
        <v>100</v>
      </c>
      <c r="Z90">
        <f t="shared" si="2"/>
        <v>100</v>
      </c>
      <c r="AA90">
        <f t="shared" si="2"/>
        <v>100</v>
      </c>
      <c r="AB90">
        <f t="shared" si="2"/>
        <v>100</v>
      </c>
      <c r="AC90">
        <f t="shared" si="2"/>
        <v>100</v>
      </c>
      <c r="AD90">
        <f t="shared" si="2"/>
        <v>100</v>
      </c>
      <c r="AE90">
        <f t="shared" si="2"/>
        <v>92.857142857142861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0</v>
      </c>
      <c r="AJ90">
        <f t="shared" si="2"/>
        <v>87.5</v>
      </c>
      <c r="AK90">
        <f t="shared" si="2"/>
        <v>93.75</v>
      </c>
      <c r="AL90">
        <f t="shared" si="2"/>
        <v>100</v>
      </c>
      <c r="AM90">
        <f t="shared" si="2"/>
        <v>100</v>
      </c>
      <c r="AN90">
        <f t="shared" si="2"/>
        <v>93.333333333333329</v>
      </c>
      <c r="AO90">
        <f t="shared" si="2"/>
        <v>100</v>
      </c>
      <c r="AP90">
        <f t="shared" si="2"/>
        <v>0</v>
      </c>
      <c r="AQ90">
        <f t="shared" si="2"/>
        <v>100</v>
      </c>
      <c r="AR90">
        <f t="shared" si="2"/>
        <v>100</v>
      </c>
      <c r="AS90">
        <f t="shared" si="2"/>
        <v>93.75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263</v>
      </c>
      <c r="D91" s="7" t="s">
        <v>263</v>
      </c>
      <c r="E91" s="7" t="s">
        <v>263</v>
      </c>
      <c r="F91" s="7" t="s">
        <v>263</v>
      </c>
      <c r="G91" s="7" t="s">
        <v>263</v>
      </c>
      <c r="H91" s="7" t="s">
        <v>263</v>
      </c>
      <c r="I91" s="7" t="s">
        <v>263</v>
      </c>
      <c r="J91" s="7" t="s">
        <v>1644</v>
      </c>
      <c r="K91" s="7" t="s">
        <v>268</v>
      </c>
      <c r="L91" s="7" t="s">
        <v>268</v>
      </c>
      <c r="M91" s="7" t="s">
        <v>268</v>
      </c>
      <c r="N91" s="7" t="s">
        <v>268</v>
      </c>
      <c r="O91" s="7" t="s">
        <v>268</v>
      </c>
      <c r="P91" s="7" t="s">
        <v>268</v>
      </c>
      <c r="Q91" s="7" t="s">
        <v>268</v>
      </c>
      <c r="R91" s="7" t="s">
        <v>1644</v>
      </c>
      <c r="S91" s="7" t="s">
        <v>273</v>
      </c>
      <c r="T91" s="7" t="s">
        <v>273</v>
      </c>
      <c r="U91" s="7" t="s">
        <v>273</v>
      </c>
      <c r="V91" s="7" t="s">
        <v>273</v>
      </c>
      <c r="W91" s="7" t="s">
        <v>273</v>
      </c>
      <c r="X91" s="7" t="s">
        <v>273</v>
      </c>
      <c r="Y91" s="7" t="s">
        <v>273</v>
      </c>
      <c r="Z91" s="7" t="s">
        <v>1686</v>
      </c>
      <c r="AA91" s="7" t="s">
        <v>278</v>
      </c>
      <c r="AB91" s="7" t="s">
        <v>278</v>
      </c>
      <c r="AC91" s="7" t="s">
        <v>278</v>
      </c>
      <c r="AD91" s="7" t="s">
        <v>278</v>
      </c>
      <c r="AE91" s="7" t="s">
        <v>278</v>
      </c>
      <c r="AF91" s="7" t="s">
        <v>278</v>
      </c>
      <c r="AG91" s="7" t="s">
        <v>278</v>
      </c>
      <c r="AH91" s="7" t="s">
        <v>1686</v>
      </c>
      <c r="AI91" s="7" t="s">
        <v>283</v>
      </c>
      <c r="AJ91" s="7" t="s">
        <v>283</v>
      </c>
      <c r="AK91" s="7" t="s">
        <v>283</v>
      </c>
      <c r="AL91" s="7" t="s">
        <v>283</v>
      </c>
      <c r="AM91" s="7" t="s">
        <v>283</v>
      </c>
      <c r="AN91" s="7" t="s">
        <v>283</v>
      </c>
      <c r="AO91" s="7" t="s">
        <v>283</v>
      </c>
      <c r="AP91" s="7" t="s">
        <v>1794</v>
      </c>
      <c r="AQ91" s="7" t="s">
        <v>288</v>
      </c>
      <c r="AR91" s="7" t="s">
        <v>288</v>
      </c>
      <c r="AS91" s="7" t="s">
        <v>288</v>
      </c>
      <c r="AT91" s="7" t="s">
        <v>288</v>
      </c>
      <c r="AU91" s="7" t="s">
        <v>288</v>
      </c>
      <c r="AV91" s="7" t="s">
        <v>288</v>
      </c>
      <c r="AW91" s="7" t="s">
        <v>288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100</v>
      </c>
      <c r="D93">
        <f t="shared" si="3"/>
        <v>93.6111111111111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97.435897435897445</v>
      </c>
      <c r="I93">
        <f t="shared" si="3"/>
        <v>100</v>
      </c>
      <c r="J93">
        <f t="shared" si="3"/>
        <v>97.435897435897445</v>
      </c>
      <c r="K93">
        <f t="shared" si="3"/>
        <v>97.916666666666671</v>
      </c>
      <c r="L93">
        <f t="shared" si="3"/>
        <v>97.916666666666671</v>
      </c>
      <c r="M93">
        <f t="shared" si="3"/>
        <v>100</v>
      </c>
      <c r="N93">
        <f t="shared" si="3"/>
        <v>100</v>
      </c>
      <c r="O93">
        <f t="shared" si="3"/>
        <v>100</v>
      </c>
      <c r="P93">
        <f t="shared" si="3"/>
        <v>100</v>
      </c>
      <c r="Q93">
        <f t="shared" si="3"/>
        <v>97.916666666666671</v>
      </c>
      <c r="R93">
        <f t="shared" si="3"/>
        <v>86.507936507936506</v>
      </c>
      <c r="S93">
        <f t="shared" si="3"/>
        <v>2.0833333333333335</v>
      </c>
      <c r="T93">
        <f t="shared" si="3"/>
        <v>97.916666666666671</v>
      </c>
      <c r="U93">
        <f t="shared" si="3"/>
        <v>97.619047619047635</v>
      </c>
      <c r="V93">
        <f t="shared" si="3"/>
        <v>103.03030303030302</v>
      </c>
      <c r="W93">
        <f t="shared" si="3"/>
        <v>100</v>
      </c>
      <c r="X93">
        <f t="shared" si="3"/>
        <v>95.694444444444443</v>
      </c>
      <c r="Y93">
        <f t="shared" si="3"/>
        <v>97.777777777777771</v>
      </c>
      <c r="Z93">
        <f t="shared" si="3"/>
        <v>100</v>
      </c>
      <c r="AA93">
        <f t="shared" si="3"/>
        <v>100</v>
      </c>
      <c r="AB93">
        <f t="shared" si="3"/>
        <v>100</v>
      </c>
      <c r="AC93">
        <f t="shared" si="3"/>
        <v>97.916666666666671</v>
      </c>
      <c r="AD93">
        <f t="shared" si="3"/>
        <v>94.871794871794876</v>
      </c>
      <c r="AE93">
        <f t="shared" si="3"/>
        <v>92.673992673992686</v>
      </c>
      <c r="AF93">
        <f t="shared" si="3"/>
        <v>100</v>
      </c>
      <c r="AG93">
        <f t="shared" si="3"/>
        <v>100</v>
      </c>
      <c r="AH93">
        <f t="shared" si="3"/>
        <v>100</v>
      </c>
      <c r="AI93">
        <f t="shared" si="3"/>
        <v>0</v>
      </c>
      <c r="AJ93">
        <f t="shared" si="3"/>
        <v>80.416666666666671</v>
      </c>
      <c r="AK93">
        <f t="shared" si="3"/>
        <v>95.694444444444443</v>
      </c>
      <c r="AL93">
        <f t="shared" si="3"/>
        <v>95.555555555555543</v>
      </c>
      <c r="AM93">
        <f t="shared" si="3"/>
        <v>95.238095238095241</v>
      </c>
      <c r="AN93">
        <f t="shared" si="3"/>
        <v>93.174603174603178</v>
      </c>
      <c r="AO93">
        <f t="shared" si="3"/>
        <v>100</v>
      </c>
      <c r="AP93">
        <f t="shared" si="3"/>
        <v>0</v>
      </c>
      <c r="AQ93">
        <f t="shared" si="3"/>
        <v>100</v>
      </c>
      <c r="AR93">
        <f t="shared" si="3"/>
        <v>100</v>
      </c>
      <c r="AS93">
        <f t="shared" si="3"/>
        <v>97.916666666666671</v>
      </c>
      <c r="AT93">
        <f t="shared" si="3"/>
        <v>100</v>
      </c>
      <c r="AU93">
        <f t="shared" si="3"/>
        <v>97.435897435897445</v>
      </c>
      <c r="AV93">
        <f t="shared" si="3"/>
        <v>97.777777777777771</v>
      </c>
      <c r="AW93">
        <f t="shared" si="3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0</v>
      </c>
      <c r="D94">
        <f t="shared" si="4"/>
        <v>0.24056261216234678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4.4411559168432753</v>
      </c>
      <c r="I94">
        <f t="shared" si="4"/>
        <v>0</v>
      </c>
      <c r="J94">
        <f t="shared" si="4"/>
        <v>4.4411559168432753</v>
      </c>
      <c r="K94">
        <f t="shared" si="4"/>
        <v>3.6084391824351609</v>
      </c>
      <c r="L94">
        <f t="shared" si="4"/>
        <v>3.6084391824351609</v>
      </c>
      <c r="M94">
        <f t="shared" si="4"/>
        <v>0</v>
      </c>
      <c r="N94">
        <f t="shared" si="4"/>
        <v>0</v>
      </c>
      <c r="O94">
        <f t="shared" si="4"/>
        <v>0</v>
      </c>
      <c r="P94">
        <f t="shared" si="4"/>
        <v>0</v>
      </c>
      <c r="Q94">
        <f t="shared" si="4"/>
        <v>3.6084391824351609</v>
      </c>
      <c r="R94">
        <f t="shared" si="4"/>
        <v>17.550273323409527</v>
      </c>
      <c r="S94">
        <f t="shared" si="4"/>
        <v>3.6084391824351609</v>
      </c>
      <c r="T94">
        <f t="shared" si="4"/>
        <v>3.6084391824351609</v>
      </c>
      <c r="U94">
        <f t="shared" si="4"/>
        <v>4.12393049421161</v>
      </c>
      <c r="V94">
        <f t="shared" si="4"/>
        <v>5.2486388108147732</v>
      </c>
      <c r="W94">
        <f t="shared" si="4"/>
        <v>0</v>
      </c>
      <c r="X94">
        <f t="shared" si="4"/>
        <v>3.7345360165968771</v>
      </c>
      <c r="Y94">
        <f t="shared" si="4"/>
        <v>3.8490017945975077</v>
      </c>
      <c r="Z94">
        <f t="shared" si="4"/>
        <v>0</v>
      </c>
      <c r="AA94">
        <f t="shared" si="4"/>
        <v>0</v>
      </c>
      <c r="AB94">
        <f t="shared" si="4"/>
        <v>0</v>
      </c>
      <c r="AC94">
        <f t="shared" si="4"/>
        <v>3.6084391824351609</v>
      </c>
      <c r="AD94">
        <f t="shared" si="4"/>
        <v>4.4411559168432753</v>
      </c>
      <c r="AE94">
        <f t="shared" si="4"/>
        <v>0.31722542263166548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si="4"/>
        <v>0</v>
      </c>
      <c r="AJ94">
        <f t="shared" si="4"/>
        <v>17.955384522012718</v>
      </c>
      <c r="AK94">
        <f t="shared" si="4"/>
        <v>3.7345360165968771</v>
      </c>
      <c r="AL94">
        <f t="shared" si="4"/>
        <v>3.8490017945975077</v>
      </c>
      <c r="AM94">
        <f t="shared" si="4"/>
        <v>8.2478609884232288</v>
      </c>
      <c r="AN94">
        <f t="shared" si="4"/>
        <v>0.27492869961410243</v>
      </c>
      <c r="AO94">
        <f t="shared" si="4"/>
        <v>0</v>
      </c>
      <c r="AP94">
        <f t="shared" si="4"/>
        <v>0</v>
      </c>
      <c r="AQ94">
        <f t="shared" si="4"/>
        <v>0</v>
      </c>
      <c r="AR94">
        <f t="shared" si="4"/>
        <v>0</v>
      </c>
      <c r="AS94">
        <f t="shared" si="4"/>
        <v>3.6084391824351609</v>
      </c>
      <c r="AT94">
        <f t="shared" si="4"/>
        <v>0</v>
      </c>
      <c r="AU94">
        <f t="shared" si="4"/>
        <v>4.4411559168432753</v>
      </c>
      <c r="AV94">
        <f t="shared" si="4"/>
        <v>3.8490017945975077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0</v>
      </c>
      <c r="D95">
        <f t="shared" si="5"/>
        <v>0.13888888888889048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2.5641025641025643</v>
      </c>
      <c r="I95">
        <f t="shared" si="5"/>
        <v>0</v>
      </c>
      <c r="J95">
        <f t="shared" si="5"/>
        <v>2.5641025641025643</v>
      </c>
      <c r="K95">
        <f t="shared" si="5"/>
        <v>2.0833333333333335</v>
      </c>
      <c r="L95">
        <f t="shared" si="5"/>
        <v>2.0833333333333335</v>
      </c>
      <c r="M95">
        <f t="shared" si="5"/>
        <v>0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2.0833333333333335</v>
      </c>
      <c r="R95">
        <f t="shared" si="5"/>
        <v>10.132655027621999</v>
      </c>
      <c r="S95">
        <f t="shared" si="5"/>
        <v>2.0833333333333335</v>
      </c>
      <c r="T95">
        <f t="shared" si="5"/>
        <v>2.0833333333333335</v>
      </c>
      <c r="U95">
        <f t="shared" si="5"/>
        <v>2.3809523809523796</v>
      </c>
      <c r="V95">
        <f t="shared" si="5"/>
        <v>3.0303030303030267</v>
      </c>
      <c r="W95">
        <f t="shared" si="5"/>
        <v>0</v>
      </c>
      <c r="X95">
        <f t="shared" si="5"/>
        <v>2.1561353744805598</v>
      </c>
      <c r="Y95">
        <f t="shared" si="5"/>
        <v>2.2222222222222237</v>
      </c>
      <c r="Z95">
        <f t="shared" si="5"/>
        <v>0</v>
      </c>
      <c r="AA95">
        <f t="shared" si="5"/>
        <v>0</v>
      </c>
      <c r="AB95">
        <f t="shared" si="5"/>
        <v>0</v>
      </c>
      <c r="AC95">
        <f t="shared" si="5"/>
        <v>2.0833333333333335</v>
      </c>
      <c r="AD95">
        <f t="shared" si="5"/>
        <v>2.5641025641025643</v>
      </c>
      <c r="AE95">
        <f t="shared" si="5"/>
        <v>0.18315018315018489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0</v>
      </c>
      <c r="AJ95">
        <f t="shared" si="5"/>
        <v>10.366546087187283</v>
      </c>
      <c r="AK95">
        <f t="shared" si="5"/>
        <v>2.1561353744805598</v>
      </c>
      <c r="AL95">
        <f t="shared" si="5"/>
        <v>2.2222222222222237</v>
      </c>
      <c r="AM95">
        <f t="shared" si="5"/>
        <v>4.7619047619047645</v>
      </c>
      <c r="AN95">
        <f t="shared" si="5"/>
        <v>0.15873015873015581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2.0833333333333335</v>
      </c>
      <c r="AT95">
        <f t="shared" si="5"/>
        <v>0</v>
      </c>
      <c r="AU95">
        <f t="shared" si="5"/>
        <v>2.5641025641025643</v>
      </c>
      <c r="AV95">
        <f t="shared" si="5"/>
        <v>2.2222222222222237</v>
      </c>
      <c r="AW95">
        <f t="shared" si="5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60.309460002130812</v>
      </c>
      <c r="C99">
        <f t="shared" ref="C99:AW99" si="6">C49/C41*100</f>
        <v>82.235202425508945</v>
      </c>
      <c r="D99">
        <f t="shared" si="6"/>
        <v>76.812448238516922</v>
      </c>
      <c r="E99">
        <f t="shared" si="6"/>
        <v>99.680944055944067</v>
      </c>
      <c r="F99">
        <f t="shared" si="6"/>
        <v>98.93282081758062</v>
      </c>
      <c r="G99">
        <f t="shared" si="6"/>
        <v>102.97865376072572</v>
      </c>
      <c r="H99">
        <f t="shared" si="6"/>
        <v>90.967346192999386</v>
      </c>
      <c r="I99">
        <f t="shared" si="6"/>
        <v>73.597705336004367</v>
      </c>
      <c r="J99">
        <f t="shared" si="6"/>
        <v>63.279538341158073</v>
      </c>
      <c r="K99">
        <f t="shared" si="6"/>
        <v>70.09156121695051</v>
      </c>
      <c r="L99">
        <f t="shared" si="6"/>
        <v>91.555179172930906</v>
      </c>
      <c r="M99">
        <f t="shared" si="6"/>
        <v>53.39135813378104</v>
      </c>
      <c r="N99">
        <f t="shared" si="6"/>
        <v>62.524444231161446</v>
      </c>
      <c r="O99">
        <f t="shared" si="6"/>
        <v>56.570531457146181</v>
      </c>
      <c r="P99">
        <f t="shared" si="6"/>
        <v>72.849940506127254</v>
      </c>
      <c r="Q99">
        <f t="shared" si="6"/>
        <v>59.18906569720086</v>
      </c>
      <c r="R99">
        <f t="shared" si="6"/>
        <v>66.58426040379068</v>
      </c>
      <c r="S99">
        <f t="shared" si="6"/>
        <v>0</v>
      </c>
      <c r="T99">
        <f t="shared" si="6"/>
        <v>52.226469005696053</v>
      </c>
      <c r="U99">
        <f t="shared" si="6"/>
        <v>54.921295458657497</v>
      </c>
      <c r="V99">
        <f t="shared" si="6"/>
        <v>61.163290518014591</v>
      </c>
      <c r="W99">
        <f t="shared" si="6"/>
        <v>58.530323000290998</v>
      </c>
      <c r="X99">
        <f t="shared" si="6"/>
        <v>53.623826291079816</v>
      </c>
      <c r="Y99">
        <f t="shared" si="6"/>
        <v>63.503952671729316</v>
      </c>
      <c r="Z99">
        <f t="shared" si="6"/>
        <v>91.816420440784697</v>
      </c>
      <c r="AA99">
        <f t="shared" si="6"/>
        <v>42.608181354160756</v>
      </c>
      <c r="AB99">
        <f t="shared" si="6"/>
        <v>40.491783106833282</v>
      </c>
      <c r="AC99">
        <f t="shared" si="6"/>
        <v>54.42710921196462</v>
      </c>
      <c r="AD99">
        <f t="shared" si="6"/>
        <v>55.57841201583642</v>
      </c>
      <c r="AE99">
        <f t="shared" si="6"/>
        <v>53.338398975614567</v>
      </c>
      <c r="AF99">
        <f t="shared" si="6"/>
        <v>51.402111163577104</v>
      </c>
      <c r="AG99">
        <f t="shared" si="6"/>
        <v>54.499376447532512</v>
      </c>
      <c r="AH99">
        <f t="shared" si="6"/>
        <v>133.79828532896636</v>
      </c>
      <c r="AI99">
        <f t="shared" si="6"/>
        <v>0</v>
      </c>
      <c r="AJ99">
        <f t="shared" si="6"/>
        <v>10.808085161401543</v>
      </c>
      <c r="AK99">
        <f t="shared" si="6"/>
        <v>31.237298469042134</v>
      </c>
      <c r="AL99">
        <f t="shared" si="6"/>
        <v>39.932704852902226</v>
      </c>
      <c r="AM99">
        <f t="shared" si="6"/>
        <v>45.265554687289487</v>
      </c>
      <c r="AN99">
        <f t="shared" si="6"/>
        <v>40.274623461776024</v>
      </c>
      <c r="AO99">
        <f t="shared" si="6"/>
        <v>54.697282720118601</v>
      </c>
      <c r="AP99">
        <f t="shared" si="6"/>
        <v>0</v>
      </c>
      <c r="AQ99">
        <f t="shared" si="6"/>
        <v>69.225835189309578</v>
      </c>
      <c r="AR99">
        <f t="shared" si="6"/>
        <v>83.256449887052668</v>
      </c>
      <c r="AS99">
        <f t="shared" si="6"/>
        <v>94.372571120943448</v>
      </c>
      <c r="AT99">
        <f t="shared" si="6"/>
        <v>84.10691421254802</v>
      </c>
      <c r="AU99">
        <f t="shared" si="6"/>
        <v>94.424719729735543</v>
      </c>
      <c r="AV99">
        <f t="shared" si="6"/>
        <v>91.376343028544738</v>
      </c>
      <c r="AW99">
        <f t="shared" si="6"/>
        <v>74.856067047248871</v>
      </c>
    </row>
    <row r="100" spans="1:49" x14ac:dyDescent="0.25">
      <c r="A100" t="s">
        <v>1771</v>
      </c>
      <c r="B100">
        <f>B67/B59*100</f>
        <v>72.51908396946564</v>
      </c>
      <c r="C100">
        <f t="shared" ref="C100:AW100" si="7">C67/C59*100</f>
        <v>82.138542290628138</v>
      </c>
      <c r="D100">
        <f t="shared" si="7"/>
        <v>72.850112874149389</v>
      </c>
      <c r="E100">
        <f t="shared" si="7"/>
        <v>80.080987883453375</v>
      </c>
      <c r="F100">
        <f t="shared" si="7"/>
        <v>97.231919662098093</v>
      </c>
      <c r="G100">
        <f t="shared" si="7"/>
        <v>87.212881293642042</v>
      </c>
      <c r="H100">
        <f t="shared" si="7"/>
        <v>94.877594875538506</v>
      </c>
      <c r="I100">
        <f t="shared" si="7"/>
        <v>75.799322511994561</v>
      </c>
      <c r="J100">
        <f t="shared" si="7"/>
        <v>48.396245383451323</v>
      </c>
      <c r="K100">
        <f t="shared" si="7"/>
        <v>74.300898289401502</v>
      </c>
      <c r="L100">
        <f t="shared" si="7"/>
        <v>84.083542415406527</v>
      </c>
      <c r="M100">
        <f t="shared" si="7"/>
        <v>65.88524007878847</v>
      </c>
      <c r="N100">
        <f t="shared" si="7"/>
        <v>77.962070277813012</v>
      </c>
      <c r="O100">
        <f t="shared" si="7"/>
        <v>67.867618926157377</v>
      </c>
      <c r="P100">
        <f t="shared" si="7"/>
        <v>57.677135255802582</v>
      </c>
      <c r="Q100">
        <f t="shared" si="7"/>
        <v>67.62075868795236</v>
      </c>
      <c r="R100">
        <f t="shared" si="7"/>
        <v>63.491414114227261</v>
      </c>
      <c r="S100">
        <f t="shared" si="7"/>
        <v>17.907373552711761</v>
      </c>
      <c r="T100">
        <f t="shared" si="7"/>
        <v>57.612480606791941</v>
      </c>
      <c r="U100">
        <f t="shared" si="7"/>
        <v>66.418086771611669</v>
      </c>
      <c r="V100">
        <f t="shared" si="7"/>
        <v>55.56867824850147</v>
      </c>
      <c r="W100">
        <f t="shared" si="7"/>
        <v>61.020432359799223</v>
      </c>
      <c r="X100">
        <f t="shared" si="7"/>
        <v>61.254489267518586</v>
      </c>
      <c r="Y100">
        <f t="shared" si="7"/>
        <v>62.677530273583493</v>
      </c>
      <c r="Z100">
        <f t="shared" si="7"/>
        <v>94.433472612130316</v>
      </c>
      <c r="AA100">
        <f t="shared" si="7"/>
        <v>45.090003270315968</v>
      </c>
      <c r="AB100">
        <f t="shared" si="7"/>
        <v>57.798165137614689</v>
      </c>
      <c r="AC100">
        <f t="shared" si="7"/>
        <v>53.571079246464137</v>
      </c>
      <c r="AD100">
        <f t="shared" si="7"/>
        <v>62.967760978649444</v>
      </c>
      <c r="AE100">
        <f t="shared" si="7"/>
        <v>66.830790930937212</v>
      </c>
      <c r="AF100">
        <f t="shared" si="7"/>
        <v>87.138349839808029</v>
      </c>
      <c r="AG100">
        <f t="shared" si="7"/>
        <v>60.41030870631284</v>
      </c>
      <c r="AH100">
        <f t="shared" si="7"/>
        <v>81.838519609648301</v>
      </c>
      <c r="AI100">
        <f t="shared" si="7"/>
        <v>0</v>
      </c>
      <c r="AJ100">
        <f t="shared" si="7"/>
        <v>27.924095366501135</v>
      </c>
      <c r="AK100">
        <f t="shared" si="7"/>
        <v>39.389822134387352</v>
      </c>
      <c r="AL100">
        <f t="shared" si="7"/>
        <v>53.747508881379439</v>
      </c>
      <c r="AM100">
        <f t="shared" si="7"/>
        <v>57.931362487171143</v>
      </c>
      <c r="AN100">
        <f t="shared" si="7"/>
        <v>50.866565876027515</v>
      </c>
      <c r="AO100">
        <f t="shared" si="7"/>
        <v>57.68299429545722</v>
      </c>
      <c r="AP100">
        <f t="shared" si="7"/>
        <v>0</v>
      </c>
      <c r="AQ100">
        <f t="shared" si="7"/>
        <v>83.414125728355685</v>
      </c>
      <c r="AR100">
        <f t="shared" si="7"/>
        <v>91.016501910125641</v>
      </c>
      <c r="AS100">
        <f t="shared" si="7"/>
        <v>102.27228775865402</v>
      </c>
      <c r="AT100">
        <f t="shared" si="7"/>
        <v>98.399399774915594</v>
      </c>
      <c r="AU100">
        <f t="shared" si="7"/>
        <v>90.471323313750403</v>
      </c>
      <c r="AV100">
        <f t="shared" si="7"/>
        <v>99.636636794018472</v>
      </c>
      <c r="AW100">
        <f t="shared" si="7"/>
        <v>100.67385210078182</v>
      </c>
    </row>
    <row r="101" spans="1:49" x14ac:dyDescent="0.25">
      <c r="A101" t="s">
        <v>1772</v>
      </c>
      <c r="B101">
        <f>B85/B77*100</f>
        <v>72.320284305785961</v>
      </c>
      <c r="C101">
        <f t="shared" ref="C101:AW101" si="8">C85/C77*100</f>
        <v>88.097632773212311</v>
      </c>
      <c r="D101">
        <f t="shared" si="8"/>
        <v>98.512027574823406</v>
      </c>
      <c r="E101">
        <f t="shared" si="8"/>
        <v>99.927380685398177</v>
      </c>
      <c r="F101">
        <f t="shared" si="8"/>
        <v>89.121304162118548</v>
      </c>
      <c r="G101">
        <f t="shared" si="8"/>
        <v>80.355713405040348</v>
      </c>
      <c r="H101">
        <f t="shared" si="8"/>
        <v>87.115237202963968</v>
      </c>
      <c r="I101">
        <f t="shared" si="8"/>
        <v>75.277050879010872</v>
      </c>
      <c r="J101">
        <f t="shared" si="8"/>
        <v>48.940859953647426</v>
      </c>
      <c r="K101">
        <f t="shared" si="8"/>
        <v>66.897704751043548</v>
      </c>
      <c r="L101">
        <f t="shared" si="8"/>
        <v>88.213214443770582</v>
      </c>
      <c r="M101">
        <f t="shared" si="8"/>
        <v>83.643064082741631</v>
      </c>
      <c r="N101">
        <f t="shared" si="8"/>
        <v>72.597316912249838</v>
      </c>
      <c r="O101">
        <f t="shared" si="8"/>
        <v>70.660661797171656</v>
      </c>
      <c r="P101">
        <f t="shared" si="8"/>
        <v>76.363731327692463</v>
      </c>
      <c r="Q101">
        <f t="shared" si="8"/>
        <v>62.7360453521149</v>
      </c>
      <c r="R101">
        <f t="shared" si="8"/>
        <v>51.045401939021382</v>
      </c>
      <c r="S101">
        <f t="shared" si="8"/>
        <v>0</v>
      </c>
      <c r="T101">
        <f t="shared" si="8"/>
        <v>61.651350791128309</v>
      </c>
      <c r="U101">
        <f t="shared" si="8"/>
        <v>75.039508536069633</v>
      </c>
      <c r="V101">
        <f t="shared" si="8"/>
        <v>63.55709870536306</v>
      </c>
      <c r="W101">
        <f t="shared" si="8"/>
        <v>64.292664404205325</v>
      </c>
      <c r="X101">
        <f t="shared" si="8"/>
        <v>63.063432429944854</v>
      </c>
      <c r="Y101">
        <f t="shared" si="8"/>
        <v>77.742058519043212</v>
      </c>
      <c r="Z101">
        <f t="shared" si="8"/>
        <v>96.383271725737472</v>
      </c>
      <c r="AA101">
        <f t="shared" si="8"/>
        <v>65.256784269484669</v>
      </c>
      <c r="AB101">
        <f t="shared" si="8"/>
        <v>96.870824491079148</v>
      </c>
      <c r="AC101">
        <f t="shared" si="8"/>
        <v>58.367509456500109</v>
      </c>
      <c r="AD101">
        <f t="shared" si="8"/>
        <v>85.002444031674642</v>
      </c>
      <c r="AE101">
        <f t="shared" si="8"/>
        <v>65.210542069030708</v>
      </c>
      <c r="AF101">
        <f t="shared" si="8"/>
        <v>63.141087405368211</v>
      </c>
      <c r="AG101">
        <f t="shared" si="8"/>
        <v>79.426395506590026</v>
      </c>
      <c r="AH101">
        <f t="shared" si="8"/>
        <v>113.80238760477522</v>
      </c>
      <c r="AI101">
        <f t="shared" si="8"/>
        <v>0</v>
      </c>
      <c r="AJ101">
        <f t="shared" si="8"/>
        <v>28.482422585712637</v>
      </c>
      <c r="AK101">
        <f t="shared" si="8"/>
        <v>47.581292563027105</v>
      </c>
      <c r="AL101">
        <f t="shared" si="8"/>
        <v>53.608817272742506</v>
      </c>
      <c r="AM101">
        <f t="shared" si="8"/>
        <v>43.614855826829348</v>
      </c>
      <c r="AN101">
        <f t="shared" si="8"/>
        <v>70.614983558965548</v>
      </c>
      <c r="AO101">
        <f t="shared" si="8"/>
        <v>67.380019767910099</v>
      </c>
      <c r="AP101">
        <f t="shared" si="8"/>
        <v>0</v>
      </c>
      <c r="AQ101">
        <f t="shared" si="8"/>
        <v>92.869005803298705</v>
      </c>
      <c r="AR101">
        <f t="shared" si="8"/>
        <v>108.51995722328816</v>
      </c>
      <c r="AS101">
        <f t="shared" si="8"/>
        <v>110.44005838190543</v>
      </c>
      <c r="AT101">
        <f t="shared" si="8"/>
        <v>82.892462416845632</v>
      </c>
      <c r="AU101">
        <f t="shared" si="8"/>
        <v>86.396956157497911</v>
      </c>
      <c r="AV101">
        <f t="shared" si="8"/>
        <v>92.145856151880253</v>
      </c>
      <c r="AW101">
        <f t="shared" si="8"/>
        <v>76.683090835313905</v>
      </c>
    </row>
    <row r="102" spans="1:49" s="7" customFormat="1" x14ac:dyDescent="0.25">
      <c r="A102" s="7" t="s">
        <v>1773</v>
      </c>
      <c r="B102" s="7" t="s">
        <v>1644</v>
      </c>
      <c r="C102" s="7" t="s">
        <v>263</v>
      </c>
      <c r="D102" s="7" t="s">
        <v>263</v>
      </c>
      <c r="E102" s="7" t="s">
        <v>263</v>
      </c>
      <c r="F102" s="7" t="s">
        <v>263</v>
      </c>
      <c r="G102" s="7" t="s">
        <v>263</v>
      </c>
      <c r="H102" s="7" t="s">
        <v>263</v>
      </c>
      <c r="I102" s="7" t="s">
        <v>263</v>
      </c>
      <c r="J102" s="7" t="s">
        <v>1644</v>
      </c>
      <c r="K102" s="7" t="s">
        <v>268</v>
      </c>
      <c r="L102" s="7" t="s">
        <v>268</v>
      </c>
      <c r="M102" s="7" t="s">
        <v>268</v>
      </c>
      <c r="N102" s="7" t="s">
        <v>268</v>
      </c>
      <c r="O102" s="7" t="s">
        <v>268</v>
      </c>
      <c r="P102" s="7" t="s">
        <v>268</v>
      </c>
      <c r="Q102" s="7" t="s">
        <v>268</v>
      </c>
      <c r="R102" s="7" t="s">
        <v>1644</v>
      </c>
      <c r="S102" s="7" t="s">
        <v>273</v>
      </c>
      <c r="T102" s="7" t="s">
        <v>273</v>
      </c>
      <c r="U102" s="7" t="s">
        <v>273</v>
      </c>
      <c r="V102" s="7" t="s">
        <v>273</v>
      </c>
      <c r="W102" s="7" t="s">
        <v>273</v>
      </c>
      <c r="X102" s="7" t="s">
        <v>273</v>
      </c>
      <c r="Y102" s="7" t="s">
        <v>273</v>
      </c>
      <c r="Z102" s="7" t="s">
        <v>1686</v>
      </c>
      <c r="AA102" s="7" t="s">
        <v>278</v>
      </c>
      <c r="AB102" s="7" t="s">
        <v>278</v>
      </c>
      <c r="AC102" s="7" t="s">
        <v>278</v>
      </c>
      <c r="AD102" s="7" t="s">
        <v>278</v>
      </c>
      <c r="AE102" s="7" t="s">
        <v>278</v>
      </c>
      <c r="AF102" s="7" t="s">
        <v>278</v>
      </c>
      <c r="AG102" s="7" t="s">
        <v>278</v>
      </c>
      <c r="AH102" s="7" t="s">
        <v>1686</v>
      </c>
      <c r="AI102" s="7" t="s">
        <v>283</v>
      </c>
      <c r="AJ102" s="7" t="s">
        <v>283</v>
      </c>
      <c r="AK102" s="7" t="s">
        <v>283</v>
      </c>
      <c r="AL102" s="7" t="s">
        <v>283</v>
      </c>
      <c r="AM102" s="7" t="s">
        <v>283</v>
      </c>
      <c r="AN102" s="7" t="s">
        <v>283</v>
      </c>
      <c r="AO102" s="7" t="s">
        <v>283</v>
      </c>
      <c r="AP102" s="7" t="s">
        <v>1794</v>
      </c>
      <c r="AQ102" s="7" t="s">
        <v>288</v>
      </c>
      <c r="AR102" s="7" t="s">
        <v>288</v>
      </c>
      <c r="AS102" s="7" t="s">
        <v>288</v>
      </c>
      <c r="AT102" s="7" t="s">
        <v>288</v>
      </c>
      <c r="AU102" s="7" t="s">
        <v>288</v>
      </c>
      <c r="AV102" s="7" t="s">
        <v>288</v>
      </c>
      <c r="AW102" s="7" t="s">
        <v>288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68.382942759127459</v>
      </c>
      <c r="C104">
        <f t="shared" ref="C104:AW104" si="9">AVERAGE(C99:C101)</f>
        <v>84.157125829783126</v>
      </c>
      <c r="D104">
        <f t="shared" si="9"/>
        <v>82.724862895829901</v>
      </c>
      <c r="E104">
        <f t="shared" si="9"/>
        <v>93.229770874931873</v>
      </c>
      <c r="F104">
        <f t="shared" si="9"/>
        <v>95.095348213932425</v>
      </c>
      <c r="G104">
        <f t="shared" si="9"/>
        <v>90.182416153136046</v>
      </c>
      <c r="H104">
        <f t="shared" si="9"/>
        <v>90.986726090500611</v>
      </c>
      <c r="I104">
        <f t="shared" si="9"/>
        <v>74.891359575669924</v>
      </c>
      <c r="J104">
        <f t="shared" si="9"/>
        <v>53.538881226085607</v>
      </c>
      <c r="K104">
        <f t="shared" si="9"/>
        <v>70.430054752465182</v>
      </c>
      <c r="L104">
        <f t="shared" si="9"/>
        <v>87.950645344036005</v>
      </c>
      <c r="M104">
        <f t="shared" si="9"/>
        <v>67.639887431770376</v>
      </c>
      <c r="N104">
        <f t="shared" si="9"/>
        <v>71.027943807074777</v>
      </c>
      <c r="O104">
        <f t="shared" si="9"/>
        <v>65.032937393491736</v>
      </c>
      <c r="P104">
        <f t="shared" si="9"/>
        <v>68.963602363207428</v>
      </c>
      <c r="Q104">
        <f t="shared" si="9"/>
        <v>63.181956579089366</v>
      </c>
      <c r="R104">
        <f t="shared" si="9"/>
        <v>60.373692152346443</v>
      </c>
      <c r="S104">
        <f t="shared" si="9"/>
        <v>5.9691245175705872</v>
      </c>
      <c r="T104">
        <f t="shared" si="9"/>
        <v>57.163433467872096</v>
      </c>
      <c r="U104">
        <f t="shared" si="9"/>
        <v>65.459630255446271</v>
      </c>
      <c r="V104">
        <f t="shared" si="9"/>
        <v>60.096355823959705</v>
      </c>
      <c r="W104">
        <f t="shared" si="9"/>
        <v>61.281139921431851</v>
      </c>
      <c r="X104">
        <f t="shared" si="9"/>
        <v>59.313915996181088</v>
      </c>
      <c r="Y104">
        <f t="shared" si="9"/>
        <v>67.974513821452007</v>
      </c>
      <c r="Z104">
        <f t="shared" si="9"/>
        <v>94.2110549262175</v>
      </c>
      <c r="AA104">
        <f t="shared" si="9"/>
        <v>50.984989631320467</v>
      </c>
      <c r="AB104">
        <f t="shared" si="9"/>
        <v>65.053590911842377</v>
      </c>
      <c r="AC104">
        <f t="shared" si="9"/>
        <v>55.455232638309617</v>
      </c>
      <c r="AD104">
        <f t="shared" si="9"/>
        <v>67.849539008720171</v>
      </c>
      <c r="AE104">
        <f t="shared" si="9"/>
        <v>61.793243991860834</v>
      </c>
      <c r="AF104">
        <f t="shared" si="9"/>
        <v>67.227182802917781</v>
      </c>
      <c r="AG104">
        <f t="shared" si="9"/>
        <v>64.778693553478448</v>
      </c>
      <c r="AH104">
        <f t="shared" si="9"/>
        <v>109.81306418112996</v>
      </c>
      <c r="AI104">
        <f t="shared" si="9"/>
        <v>0</v>
      </c>
      <c r="AJ104">
        <f t="shared" si="9"/>
        <v>22.404867704538436</v>
      </c>
      <c r="AK104">
        <f t="shared" si="9"/>
        <v>39.402804388818865</v>
      </c>
      <c r="AL104">
        <f t="shared" si="9"/>
        <v>49.096343669008057</v>
      </c>
      <c r="AM104">
        <f t="shared" si="9"/>
        <v>48.937257667096652</v>
      </c>
      <c r="AN104">
        <f t="shared" si="9"/>
        <v>53.918724298923031</v>
      </c>
      <c r="AO104">
        <f t="shared" si="9"/>
        <v>59.920098927828633</v>
      </c>
      <c r="AP104">
        <f t="shared" si="9"/>
        <v>0</v>
      </c>
      <c r="AQ104">
        <f t="shared" si="9"/>
        <v>81.836322240321323</v>
      </c>
      <c r="AR104">
        <f t="shared" si="9"/>
        <v>94.264303006822161</v>
      </c>
      <c r="AS104">
        <f t="shared" si="9"/>
        <v>102.36163908716763</v>
      </c>
      <c r="AT104">
        <f t="shared" si="9"/>
        <v>88.466258801436425</v>
      </c>
      <c r="AU104">
        <f t="shared" si="9"/>
        <v>90.430999733661281</v>
      </c>
      <c r="AV104">
        <f t="shared" si="9"/>
        <v>94.38627865814783</v>
      </c>
      <c r="AW104">
        <f t="shared" si="9"/>
        <v>84.071003327781526</v>
      </c>
    </row>
    <row r="105" spans="1:49" x14ac:dyDescent="0.25">
      <c r="A105" t="s">
        <v>1774</v>
      </c>
      <c r="B105">
        <f>STDEV(B99:B101)</f>
        <v>6.9925476900205386</v>
      </c>
      <c r="C105">
        <f t="shared" ref="C105:AW105" si="10">STDEV(C99:C101)</f>
        <v>3.4129213327923305</v>
      </c>
      <c r="D105">
        <f t="shared" si="10"/>
        <v>13.814881535365233</v>
      </c>
      <c r="E105">
        <f t="shared" si="10"/>
        <v>11.387846739872725</v>
      </c>
      <c r="F105">
        <f t="shared" si="10"/>
        <v>5.2431067064232044</v>
      </c>
      <c r="G105">
        <f t="shared" si="10"/>
        <v>11.600127609019404</v>
      </c>
      <c r="H105">
        <f t="shared" si="10"/>
        <v>3.8812151247469613</v>
      </c>
      <c r="I105">
        <f t="shared" si="10"/>
        <v>1.150368585935996</v>
      </c>
      <c r="J105">
        <f t="shared" si="10"/>
        <v>8.4400504757125692</v>
      </c>
      <c r="K105">
        <f t="shared" si="10"/>
        <v>3.7131862391731927</v>
      </c>
      <c r="L105">
        <f t="shared" si="10"/>
        <v>3.7427324053689603</v>
      </c>
      <c r="M105">
        <f t="shared" si="10"/>
        <v>15.201990616547223</v>
      </c>
      <c r="N105">
        <f t="shared" si="10"/>
        <v>7.8375553233453381</v>
      </c>
      <c r="O105">
        <f t="shared" si="10"/>
        <v>7.4605299941393781</v>
      </c>
      <c r="P105">
        <f t="shared" si="10"/>
        <v>9.9310088263644847</v>
      </c>
      <c r="Q105">
        <f t="shared" si="10"/>
        <v>4.2334961071587633</v>
      </c>
      <c r="R105">
        <f t="shared" si="10"/>
        <v>8.2252156975199853</v>
      </c>
      <c r="S105">
        <f t="shared" si="10"/>
        <v>10.33882694113732</v>
      </c>
      <c r="T105">
        <f t="shared" si="10"/>
        <v>4.7284597563130681</v>
      </c>
      <c r="U105">
        <f t="shared" si="10"/>
        <v>10.093294978701168</v>
      </c>
      <c r="V105">
        <f t="shared" si="10"/>
        <v>4.0996923762563791</v>
      </c>
      <c r="W105">
        <f t="shared" si="10"/>
        <v>2.8900036225471508</v>
      </c>
      <c r="X105">
        <f t="shared" si="10"/>
        <v>5.0100807858054326</v>
      </c>
      <c r="Y105">
        <f t="shared" si="10"/>
        <v>8.4690283125999901</v>
      </c>
      <c r="Z105">
        <f t="shared" si="10"/>
        <v>2.2915354863003574</v>
      </c>
      <c r="AA105">
        <f t="shared" si="10"/>
        <v>12.421873918669702</v>
      </c>
      <c r="AB105">
        <f t="shared" si="10"/>
        <v>28.88130847495697</v>
      </c>
      <c r="AC105">
        <f t="shared" si="10"/>
        <v>2.5581661448752637</v>
      </c>
      <c r="AD105">
        <f t="shared" si="10"/>
        <v>15.307424099711461</v>
      </c>
      <c r="AE105">
        <f t="shared" si="10"/>
        <v>7.3667906703112944</v>
      </c>
      <c r="AF105">
        <f t="shared" si="10"/>
        <v>18.215153591983285</v>
      </c>
      <c r="AG105">
        <f t="shared" si="10"/>
        <v>13.025020515237806</v>
      </c>
      <c r="AH105">
        <f t="shared" si="10"/>
        <v>26.208592854929055</v>
      </c>
      <c r="AI105">
        <f t="shared" si="10"/>
        <v>0</v>
      </c>
      <c r="AJ105">
        <f t="shared" si="10"/>
        <v>10.046987425867098</v>
      </c>
      <c r="AK105">
        <f t="shared" si="10"/>
        <v>8.1720047809733458</v>
      </c>
      <c r="AL105">
        <f t="shared" si="10"/>
        <v>7.936246978554041</v>
      </c>
      <c r="AM105">
        <f t="shared" si="10"/>
        <v>7.832728950873177</v>
      </c>
      <c r="AN105">
        <f t="shared" si="10"/>
        <v>15.398737480248865</v>
      </c>
      <c r="AO105">
        <f t="shared" si="10"/>
        <v>6.6307188605752998</v>
      </c>
      <c r="AP105">
        <f t="shared" si="10"/>
        <v>0</v>
      </c>
      <c r="AQ105">
        <f t="shared" si="10"/>
        <v>11.90029314998962</v>
      </c>
      <c r="AR105">
        <f t="shared" si="10"/>
        <v>12.941111223723535</v>
      </c>
      <c r="AS105">
        <f>STDEV(AS99:AS101)</f>
        <v>8.0341162840242895</v>
      </c>
      <c r="AT105">
        <f t="shared" si="10"/>
        <v>8.6237573302058621</v>
      </c>
      <c r="AU105">
        <f t="shared" si="10"/>
        <v>4.0140336927173115</v>
      </c>
      <c r="AV105">
        <f t="shared" si="10"/>
        <v>4.5631932928513717</v>
      </c>
      <c r="AW105">
        <f t="shared" si="10"/>
        <v>14.407478770238599</v>
      </c>
    </row>
    <row r="106" spans="1:49" x14ac:dyDescent="0.25">
      <c r="A106" t="s">
        <v>1775</v>
      </c>
      <c r="B106">
        <f>STDEV(B99:B101)/SQRT(3)</f>
        <v>4.0371492911546536</v>
      </c>
      <c r="C106">
        <f t="shared" ref="C106:AW106" si="11">STDEV(C99:C101)/SQRT(3)</f>
        <v>1.9704510502106685</v>
      </c>
      <c r="D106">
        <f t="shared" si="11"/>
        <v>7.9760255732659084</v>
      </c>
      <c r="E106">
        <f t="shared" si="11"/>
        <v>6.5747763807557202</v>
      </c>
      <c r="F106">
        <f t="shared" si="11"/>
        <v>3.0271090683433695</v>
      </c>
      <c r="G106">
        <f t="shared" si="11"/>
        <v>6.6973367977013636</v>
      </c>
      <c r="H106">
        <f t="shared" si="11"/>
        <v>2.2408205970555053</v>
      </c>
      <c r="I106">
        <f t="shared" si="11"/>
        <v>0.66416561275743646</v>
      </c>
      <c r="J106">
        <f t="shared" si="11"/>
        <v>4.8728654141266814</v>
      </c>
      <c r="K106">
        <f t="shared" si="11"/>
        <v>2.1438090747378569</v>
      </c>
      <c r="L106">
        <f t="shared" si="11"/>
        <v>2.1608675617445048</v>
      </c>
      <c r="M106">
        <f t="shared" si="11"/>
        <v>8.7768733746817045</v>
      </c>
      <c r="N106">
        <f t="shared" si="11"/>
        <v>4.5250146757220158</v>
      </c>
      <c r="O106">
        <f t="shared" si="11"/>
        <v>4.3073390004136476</v>
      </c>
      <c r="P106">
        <f t="shared" si="11"/>
        <v>5.7336706192260847</v>
      </c>
      <c r="Q106">
        <f t="shared" si="11"/>
        <v>2.4442101170813451</v>
      </c>
      <c r="R106">
        <f t="shared" si="11"/>
        <v>4.7488304971058994</v>
      </c>
      <c r="S106">
        <f t="shared" si="11"/>
        <v>5.9691245175705872</v>
      </c>
      <c r="T106">
        <f t="shared" si="11"/>
        <v>2.7299775131596622</v>
      </c>
      <c r="U106">
        <f t="shared" si="11"/>
        <v>5.8273665729634176</v>
      </c>
      <c r="V106">
        <f t="shared" si="11"/>
        <v>2.3669584970262769</v>
      </c>
      <c r="W106">
        <f t="shared" si="11"/>
        <v>1.6685443694365911</v>
      </c>
      <c r="X106">
        <f t="shared" si="11"/>
        <v>2.8925714903465383</v>
      </c>
      <c r="Y106">
        <f t="shared" si="11"/>
        <v>4.8895957760541666</v>
      </c>
      <c r="Z106">
        <f t="shared" si="11"/>
        <v>1.3230186298730915</v>
      </c>
      <c r="AA106">
        <f t="shared" si="11"/>
        <v>7.171772250783544</v>
      </c>
      <c r="AB106">
        <f t="shared" si="11"/>
        <v>16.674631222565029</v>
      </c>
      <c r="AC106">
        <f t="shared" si="11"/>
        <v>1.4769579123755208</v>
      </c>
      <c r="AD106">
        <f t="shared" si="11"/>
        <v>8.8377454245681779</v>
      </c>
      <c r="AE106">
        <f t="shared" si="11"/>
        <v>4.2532185765678499</v>
      </c>
      <c r="AF106">
        <f t="shared" si="11"/>
        <v>10.516523829661928</v>
      </c>
      <c r="AG106">
        <f t="shared" si="11"/>
        <v>7.5199991006729459</v>
      </c>
      <c r="AH106">
        <f t="shared" si="11"/>
        <v>15.131538139874593</v>
      </c>
      <c r="AI106">
        <f t="shared" si="11"/>
        <v>0</v>
      </c>
      <c r="AJ106">
        <f t="shared" si="11"/>
        <v>5.8006308948691547</v>
      </c>
      <c r="AK106">
        <f t="shared" si="11"/>
        <v>4.7181091601138698</v>
      </c>
      <c r="AL106">
        <f t="shared" si="11"/>
        <v>4.5819943294235301</v>
      </c>
      <c r="AM106">
        <f t="shared" si="11"/>
        <v>4.5222281682760039</v>
      </c>
      <c r="AN106">
        <f t="shared" si="11"/>
        <v>8.8904652294020625</v>
      </c>
      <c r="AO106">
        <f t="shared" si="11"/>
        <v>3.8282473190738782</v>
      </c>
      <c r="AP106">
        <f t="shared" si="11"/>
        <v>0</v>
      </c>
      <c r="AQ106">
        <f t="shared" si="11"/>
        <v>6.870637453581967</v>
      </c>
      <c r="AR106">
        <f t="shared" si="11"/>
        <v>7.4715540486296703</v>
      </c>
      <c r="AS106">
        <f t="shared" si="11"/>
        <v>4.6384991992821796</v>
      </c>
      <c r="AT106">
        <f t="shared" si="11"/>
        <v>4.9789286160203634</v>
      </c>
      <c r="AU106">
        <f t="shared" si="11"/>
        <v>2.3175034330265674</v>
      </c>
      <c r="AV106">
        <f t="shared" si="11"/>
        <v>2.6345608759920345</v>
      </c>
      <c r="AW106">
        <f t="shared" si="11"/>
        <v>8.3181617463410742</v>
      </c>
    </row>
    <row r="108" spans="1:49" x14ac:dyDescent="0.25">
      <c r="A108" t="s">
        <v>1773</v>
      </c>
      <c r="B108" s="165">
        <f>AVERAGE(B99:B101,J99:J101,R99:R101,)</f>
        <v>54.688654841267848</v>
      </c>
    </row>
    <row r="109" spans="1:49" x14ac:dyDescent="0.25">
      <c r="A109" t="s">
        <v>1774</v>
      </c>
      <c r="B109" s="165">
        <f>STDEV(B99:B101,J99:J101,R99:R101)</f>
        <v>9.3993190942065343</v>
      </c>
    </row>
    <row r="110" spans="1:49" x14ac:dyDescent="0.25">
      <c r="A110" t="s">
        <v>1775</v>
      </c>
      <c r="B110" s="165">
        <f>STDEV(B99:B101,J99:J101,R99:R101)/SQRT(3)</f>
        <v>5.4266994092393324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261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266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271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276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281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286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1957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 s="6">
        <v>1</v>
      </c>
      <c r="C127" s="6">
        <v>2</v>
      </c>
      <c r="D127" s="6">
        <v>3</v>
      </c>
      <c r="E127" s="6">
        <v>4</v>
      </c>
      <c r="F127" s="6">
        <v>5</v>
      </c>
      <c r="G127" s="6">
        <v>6</v>
      </c>
      <c r="H127" s="6">
        <v>7</v>
      </c>
      <c r="I127" s="6">
        <v>8</v>
      </c>
      <c r="L127" s="6">
        <v>1</v>
      </c>
      <c r="M127" s="6">
        <v>2</v>
      </c>
      <c r="N127" s="6">
        <v>3</v>
      </c>
      <c r="O127" s="6">
        <v>4</v>
      </c>
      <c r="P127" s="6">
        <v>5</v>
      </c>
      <c r="Q127" s="6">
        <v>6</v>
      </c>
      <c r="R127" s="6">
        <v>7</v>
      </c>
      <c r="S127" s="6">
        <v>8</v>
      </c>
      <c r="V127" s="6">
        <v>1</v>
      </c>
      <c r="W127" s="6">
        <v>2</v>
      </c>
      <c r="X127" s="6">
        <v>3</v>
      </c>
      <c r="Y127" s="6">
        <v>4</v>
      </c>
      <c r="Z127" s="6">
        <v>5</v>
      </c>
      <c r="AA127" s="6">
        <v>6</v>
      </c>
      <c r="AB127" s="6">
        <v>7</v>
      </c>
      <c r="AC127" s="6">
        <v>8</v>
      </c>
    </row>
    <row r="128" spans="1:29" x14ac:dyDescent="0.25">
      <c r="A128" t="s">
        <v>1658</v>
      </c>
      <c r="B128">
        <v>0.17749999999999999</v>
      </c>
      <c r="C128">
        <v>0.19520000000000001</v>
      </c>
      <c r="D128">
        <v>0.1845</v>
      </c>
      <c r="E128">
        <v>0.19939999999999999</v>
      </c>
      <c r="F128">
        <v>0.18079999999999999</v>
      </c>
      <c r="G128">
        <v>0.1893</v>
      </c>
      <c r="H128">
        <v>0.20649999999999999</v>
      </c>
      <c r="I128">
        <v>0.19320000000000001</v>
      </c>
      <c r="K128" t="s">
        <v>1658</v>
      </c>
      <c r="L128">
        <f>B128-$F$134</f>
        <v>9.1733333333333333E-2</v>
      </c>
      <c r="M128">
        <f t="shared" ref="M128:S128" si="12">C128-$F$134</f>
        <v>0.10943333333333335</v>
      </c>
      <c r="N128">
        <f t="shared" si="12"/>
        <v>9.873333333333334E-2</v>
      </c>
      <c r="O128">
        <f t="shared" si="12"/>
        <v>0.11363333333333334</v>
      </c>
      <c r="P128">
        <f t="shared" si="12"/>
        <v>9.5033333333333331E-2</v>
      </c>
      <c r="Q128">
        <f t="shared" si="12"/>
        <v>0.10353333333333334</v>
      </c>
      <c r="R128">
        <f t="shared" si="12"/>
        <v>0.12073333333333333</v>
      </c>
      <c r="S128">
        <f t="shared" si="12"/>
        <v>0.10743333333333335</v>
      </c>
      <c r="U128" t="s">
        <v>1658</v>
      </c>
      <c r="V128">
        <f>L128/$L$133*100</f>
        <v>4.7377210046998481</v>
      </c>
      <c r="W128">
        <f t="shared" ref="W128:AC128" si="13">M128/$L$133*100</f>
        <v>5.6518670270456406</v>
      </c>
      <c r="X128">
        <f t="shared" si="13"/>
        <v>5.0992476802038329</v>
      </c>
      <c r="Y128">
        <f t="shared" si="13"/>
        <v>5.8687830323480306</v>
      </c>
      <c r="Z128">
        <f t="shared" si="13"/>
        <v>4.9081550088660126</v>
      </c>
      <c r="AA128">
        <f t="shared" si="13"/>
        <v>5.3471516862637092</v>
      </c>
      <c r="AB128">
        <f t="shared" si="13"/>
        <v>6.2354743746449302</v>
      </c>
      <c r="AC128">
        <f t="shared" si="13"/>
        <v>5.5485736911873582</v>
      </c>
    </row>
    <row r="129" spans="1:29" x14ac:dyDescent="0.25">
      <c r="A129" t="s">
        <v>1659</v>
      </c>
      <c r="B129">
        <v>0.2354</v>
      </c>
      <c r="C129">
        <v>0.2467</v>
      </c>
      <c r="D129">
        <v>0.22850000000000001</v>
      </c>
      <c r="E129">
        <v>0.22489999999999999</v>
      </c>
      <c r="F129">
        <v>0.2135</v>
      </c>
      <c r="G129">
        <v>0.2142</v>
      </c>
      <c r="H129">
        <v>0.1986</v>
      </c>
      <c r="I129">
        <v>0.21379999999999999</v>
      </c>
      <c r="K129" t="s">
        <v>1659</v>
      </c>
      <c r="L129">
        <f t="shared" ref="L129:L133" si="14">B129-$F$134</f>
        <v>0.14963333333333334</v>
      </c>
      <c r="M129">
        <f t="shared" ref="M129:M133" si="15">C129-$F$134</f>
        <v>0.16093333333333334</v>
      </c>
      <c r="N129">
        <f t="shared" ref="N129:N133" si="16">D129-$F$134</f>
        <v>0.14273333333333335</v>
      </c>
      <c r="O129">
        <f t="shared" ref="O129:O133" si="17">E129-$F$134</f>
        <v>0.13913333333333333</v>
      </c>
      <c r="P129">
        <f t="shared" ref="P129:P133" si="18">F129-$F$134</f>
        <v>0.12773333333333334</v>
      </c>
      <c r="Q129">
        <f t="shared" ref="Q129:Q133" si="19">G129-$F$134</f>
        <v>0.12843333333333334</v>
      </c>
      <c r="R129">
        <f t="shared" ref="R129:R133" si="20">H129-$F$134</f>
        <v>0.11283333333333334</v>
      </c>
      <c r="S129">
        <f t="shared" ref="S129:S133" si="21">I129-$F$134</f>
        <v>0.12803333333333333</v>
      </c>
      <c r="U129" t="s">
        <v>1659</v>
      </c>
      <c r="V129">
        <f t="shared" ref="V129:V133" si="22">L129/$L$133*100</f>
        <v>7.7280630777971</v>
      </c>
      <c r="W129">
        <f t="shared" ref="W129:W133" si="23">M129/$L$133*100</f>
        <v>8.3116704253963913</v>
      </c>
      <c r="X129">
        <f t="shared" ref="X129:X133" si="24">N129/$L$133*100</f>
        <v>7.3717010690860283</v>
      </c>
      <c r="Y129">
        <f t="shared" ref="Y129:Y133" si="25">O129/$L$133*100</f>
        <v>7.1857730645411202</v>
      </c>
      <c r="Z129">
        <f t="shared" ref="Z129:Z133" si="26">P129/$L$133*100</f>
        <v>6.5970010501489149</v>
      </c>
      <c r="AA129">
        <f t="shared" ref="AA129:AA133" si="27">Q129/$L$133*100</f>
        <v>6.6331537176993152</v>
      </c>
      <c r="AB129">
        <f t="shared" ref="AB129:AB133" si="28">R129/$L$133*100</f>
        <v>5.8274656980047181</v>
      </c>
      <c r="AC129">
        <f t="shared" ref="AC129:AC133" si="29">S129/$L$133*100</f>
        <v>6.6124950505276576</v>
      </c>
    </row>
    <row r="130" spans="1:29" x14ac:dyDescent="0.25">
      <c r="A130" t="s">
        <v>1660</v>
      </c>
      <c r="B130">
        <v>1.1252</v>
      </c>
      <c r="C130">
        <v>0.1762</v>
      </c>
      <c r="D130">
        <v>0.17549999999999999</v>
      </c>
      <c r="E130">
        <v>0.17319999999999999</v>
      </c>
      <c r="F130">
        <v>0.2049</v>
      </c>
      <c r="G130">
        <v>0.1779</v>
      </c>
      <c r="H130">
        <v>0.20979999999999999</v>
      </c>
      <c r="I130">
        <v>0.19259999999999999</v>
      </c>
      <c r="K130" t="s">
        <v>1660</v>
      </c>
      <c r="L130">
        <f t="shared" si="14"/>
        <v>1.0394333333333332</v>
      </c>
      <c r="M130">
        <f t="shared" si="15"/>
        <v>9.0433333333333338E-2</v>
      </c>
      <c r="N130">
        <f t="shared" si="16"/>
        <v>8.9733333333333332E-2</v>
      </c>
      <c r="O130">
        <f t="shared" si="17"/>
        <v>8.7433333333333335E-2</v>
      </c>
      <c r="P130">
        <f t="shared" si="18"/>
        <v>0.11913333333333334</v>
      </c>
      <c r="Q130">
        <f t="shared" si="19"/>
        <v>9.2133333333333345E-2</v>
      </c>
      <c r="R130">
        <f t="shared" si="20"/>
        <v>0.12403333333333333</v>
      </c>
      <c r="S130">
        <f t="shared" si="21"/>
        <v>0.10683333333333334</v>
      </c>
      <c r="U130" t="s">
        <v>1660</v>
      </c>
      <c r="V130">
        <f t="shared" si="22"/>
        <v>53.683268201146561</v>
      </c>
      <c r="W130">
        <f t="shared" si="23"/>
        <v>4.6705803363919651</v>
      </c>
      <c r="X130">
        <f t="shared" si="24"/>
        <v>4.6344276688415658</v>
      </c>
      <c r="Y130">
        <f t="shared" si="25"/>
        <v>4.5156403326045425</v>
      </c>
      <c r="Z130">
        <f t="shared" si="26"/>
        <v>6.1528397059583053</v>
      </c>
      <c r="AA130">
        <f t="shared" si="27"/>
        <v>4.7583796718715039</v>
      </c>
      <c r="AB130">
        <f t="shared" si="28"/>
        <v>6.4059083788110938</v>
      </c>
      <c r="AC130">
        <f t="shared" si="29"/>
        <v>5.5175856904298737</v>
      </c>
    </row>
    <row r="131" spans="1:29" x14ac:dyDescent="0.25">
      <c r="A131" t="s">
        <v>1661</v>
      </c>
      <c r="B131">
        <v>0.16830000000000001</v>
      </c>
      <c r="C131">
        <v>0.17879999999999999</v>
      </c>
      <c r="D131">
        <v>0.1709</v>
      </c>
      <c r="E131">
        <v>0.18579999999999999</v>
      </c>
      <c r="F131">
        <v>0.1905</v>
      </c>
      <c r="G131">
        <v>0.1885</v>
      </c>
      <c r="H131">
        <v>0.21659999999999999</v>
      </c>
      <c r="I131">
        <v>0.17</v>
      </c>
      <c r="K131" t="s">
        <v>1661</v>
      </c>
      <c r="L131">
        <f t="shared" si="14"/>
        <v>8.2533333333333347E-2</v>
      </c>
      <c r="M131">
        <f t="shared" si="15"/>
        <v>9.3033333333333329E-2</v>
      </c>
      <c r="N131">
        <f t="shared" si="16"/>
        <v>8.5133333333333339E-2</v>
      </c>
      <c r="O131">
        <f t="shared" si="17"/>
        <v>0.10003333333333334</v>
      </c>
      <c r="P131">
        <f t="shared" si="18"/>
        <v>0.10473333333333334</v>
      </c>
      <c r="Q131">
        <f t="shared" si="19"/>
        <v>0.10273333333333334</v>
      </c>
      <c r="R131">
        <f t="shared" si="20"/>
        <v>0.13083333333333333</v>
      </c>
      <c r="S131">
        <f t="shared" si="21"/>
        <v>8.4233333333333354E-2</v>
      </c>
      <c r="U131" t="s">
        <v>1661</v>
      </c>
      <c r="V131">
        <f t="shared" si="22"/>
        <v>4.2625716597517531</v>
      </c>
      <c r="W131">
        <f t="shared" si="23"/>
        <v>4.8048616730077303</v>
      </c>
      <c r="X131">
        <f t="shared" si="24"/>
        <v>4.3968529963675191</v>
      </c>
      <c r="Y131">
        <f t="shared" si="25"/>
        <v>5.1663883485117159</v>
      </c>
      <c r="Z131">
        <f t="shared" si="26"/>
        <v>5.4091276877786783</v>
      </c>
      <c r="AA131">
        <f t="shared" si="27"/>
        <v>5.3058343519203968</v>
      </c>
      <c r="AB131">
        <f t="shared" si="28"/>
        <v>6.7571057207292524</v>
      </c>
      <c r="AC131">
        <f t="shared" si="29"/>
        <v>4.3503709952312928</v>
      </c>
    </row>
    <row r="132" spans="1:29" x14ac:dyDescent="0.25">
      <c r="A132" t="s">
        <v>1662</v>
      </c>
      <c r="B132">
        <v>0.18329999999999999</v>
      </c>
      <c r="C132">
        <v>0.1749</v>
      </c>
      <c r="D132">
        <v>0.18260000000000001</v>
      </c>
      <c r="E132">
        <v>0.18870000000000001</v>
      </c>
      <c r="F132">
        <v>0.1714</v>
      </c>
      <c r="G132">
        <v>0.1847</v>
      </c>
      <c r="H132">
        <v>0.17810000000000001</v>
      </c>
      <c r="I132">
        <v>0.1951</v>
      </c>
      <c r="K132" t="s">
        <v>1662</v>
      </c>
      <c r="L132">
        <f t="shared" si="14"/>
        <v>9.7533333333333333E-2</v>
      </c>
      <c r="M132">
        <f t="shared" si="15"/>
        <v>8.9133333333333342E-2</v>
      </c>
      <c r="N132">
        <f t="shared" si="16"/>
        <v>9.6833333333333355E-2</v>
      </c>
      <c r="O132">
        <f t="shared" si="17"/>
        <v>0.10293333333333335</v>
      </c>
      <c r="P132">
        <f t="shared" si="18"/>
        <v>8.5633333333333339E-2</v>
      </c>
      <c r="Q132">
        <f t="shared" si="19"/>
        <v>9.8933333333333345E-2</v>
      </c>
      <c r="R132">
        <f t="shared" si="20"/>
        <v>9.2333333333333351E-2</v>
      </c>
      <c r="S132">
        <f t="shared" si="21"/>
        <v>0.10933333333333334</v>
      </c>
      <c r="U132" t="s">
        <v>1662</v>
      </c>
      <c r="V132">
        <f t="shared" si="22"/>
        <v>5.0372716786888638</v>
      </c>
      <c r="W132">
        <f t="shared" si="23"/>
        <v>4.6034396680840821</v>
      </c>
      <c r="X132">
        <f t="shared" si="24"/>
        <v>5.0011190111384671</v>
      </c>
      <c r="Y132">
        <f t="shared" si="25"/>
        <v>5.3161636855062246</v>
      </c>
      <c r="Z132">
        <f t="shared" si="26"/>
        <v>4.4226763303320888</v>
      </c>
      <c r="AA132">
        <f t="shared" si="27"/>
        <v>5.1095770137896617</v>
      </c>
      <c r="AB132">
        <f t="shared" si="28"/>
        <v>4.7687090054573327</v>
      </c>
      <c r="AC132">
        <f t="shared" si="29"/>
        <v>5.6467023602527258</v>
      </c>
    </row>
    <row r="133" spans="1:29" x14ac:dyDescent="0.25">
      <c r="A133" t="s">
        <v>1663</v>
      </c>
      <c r="B133">
        <v>2.0219999999999998</v>
      </c>
      <c r="C133">
        <v>0.12529999999999999</v>
      </c>
      <c r="D133">
        <v>0.17510000000000001</v>
      </c>
      <c r="E133">
        <v>0.18329999999999999</v>
      </c>
      <c r="F133">
        <v>0.18429999999999999</v>
      </c>
      <c r="G133">
        <v>0.18240000000000001</v>
      </c>
      <c r="H133">
        <v>0.17330000000000001</v>
      </c>
      <c r="I133">
        <v>0.18440000000000001</v>
      </c>
      <c r="K133" t="s">
        <v>1663</v>
      </c>
      <c r="L133">
        <f t="shared" si="14"/>
        <v>1.936233333333333</v>
      </c>
      <c r="M133">
        <f t="shared" si="15"/>
        <v>3.9533333333333337E-2</v>
      </c>
      <c r="N133">
        <f t="shared" si="16"/>
        <v>8.9333333333333348E-2</v>
      </c>
      <c r="O133">
        <f t="shared" si="17"/>
        <v>9.7533333333333333E-2</v>
      </c>
      <c r="P133">
        <f t="shared" si="18"/>
        <v>9.8533333333333334E-2</v>
      </c>
      <c r="Q133">
        <f t="shared" si="19"/>
        <v>9.6633333333333349E-2</v>
      </c>
      <c r="R133">
        <f t="shared" si="20"/>
        <v>8.7533333333333352E-2</v>
      </c>
      <c r="S133">
        <f t="shared" si="21"/>
        <v>9.8633333333333351E-2</v>
      </c>
      <c r="U133" t="s">
        <v>1663</v>
      </c>
      <c r="V133">
        <f t="shared" si="22"/>
        <v>100</v>
      </c>
      <c r="W133">
        <f t="shared" si="23"/>
        <v>2.0417649387986989</v>
      </c>
      <c r="X133">
        <f t="shared" si="24"/>
        <v>4.61376900166991</v>
      </c>
      <c r="Y133">
        <f t="shared" si="25"/>
        <v>5.0372716786888638</v>
      </c>
      <c r="Z133">
        <f t="shared" si="26"/>
        <v>5.088918346618005</v>
      </c>
      <c r="AA133">
        <f t="shared" si="27"/>
        <v>4.9907896775526384</v>
      </c>
      <c r="AB133">
        <f t="shared" si="28"/>
        <v>4.5208049993974573</v>
      </c>
      <c r="AC133">
        <f t="shared" si="29"/>
        <v>5.0940830134109198</v>
      </c>
    </row>
    <row r="134" spans="1:29" x14ac:dyDescent="0.25">
      <c r="A134" t="s">
        <v>1664</v>
      </c>
      <c r="B134">
        <v>8.5099999999999995E-2</v>
      </c>
      <c r="C134">
        <v>8.4599999999999995E-2</v>
      </c>
      <c r="D134">
        <v>8.7599999999999997E-2</v>
      </c>
      <c r="E134">
        <v>4</v>
      </c>
      <c r="F134">
        <f>AVERAGE(B134:D134)</f>
        <v>8.5766666666666658E-2</v>
      </c>
    </row>
    <row r="135" spans="1:29" x14ac:dyDescent="0.25">
      <c r="A135" t="s">
        <v>1665</v>
      </c>
    </row>
    <row r="138" spans="1:29" x14ac:dyDescent="0.25">
      <c r="A138" s="7" t="s">
        <v>1958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 s="6">
        <v>1</v>
      </c>
      <c r="C140" s="6">
        <v>2</v>
      </c>
      <c r="D140" s="6">
        <v>3</v>
      </c>
      <c r="E140" s="6">
        <v>4</v>
      </c>
      <c r="F140" s="6">
        <v>5</v>
      </c>
      <c r="G140" s="6">
        <v>6</v>
      </c>
      <c r="H140" s="6">
        <v>7</v>
      </c>
      <c r="I140" s="6">
        <v>8</v>
      </c>
      <c r="L140" s="6">
        <v>1</v>
      </c>
      <c r="M140" s="6">
        <v>2</v>
      </c>
      <c r="N140" s="6">
        <v>3</v>
      </c>
      <c r="O140" s="6">
        <v>4</v>
      </c>
      <c r="P140" s="6">
        <v>5</v>
      </c>
      <c r="Q140" s="6">
        <v>6</v>
      </c>
      <c r="R140" s="6">
        <v>7</v>
      </c>
      <c r="S140" s="6">
        <v>8</v>
      </c>
      <c r="V140" s="6">
        <v>1</v>
      </c>
      <c r="W140" s="6">
        <v>2</v>
      </c>
      <c r="X140" s="6">
        <v>3</v>
      </c>
      <c r="Y140" s="6">
        <v>4</v>
      </c>
      <c r="Z140" s="6">
        <v>5</v>
      </c>
      <c r="AA140" s="6">
        <v>6</v>
      </c>
      <c r="AB140" s="6">
        <v>7</v>
      </c>
      <c r="AC140" s="6">
        <v>8</v>
      </c>
    </row>
    <row r="141" spans="1:29" x14ac:dyDescent="0.25">
      <c r="A141" t="s">
        <v>1658</v>
      </c>
      <c r="B141">
        <v>0.17230000000000001</v>
      </c>
      <c r="C141">
        <v>0.1797</v>
      </c>
      <c r="D141">
        <v>0.17430000000000001</v>
      </c>
      <c r="E141">
        <v>0.1731</v>
      </c>
      <c r="F141">
        <v>0.1784</v>
      </c>
      <c r="G141">
        <v>0.1724</v>
      </c>
      <c r="H141">
        <v>0.17369999999999999</v>
      </c>
      <c r="I141">
        <v>0.16569999999999999</v>
      </c>
      <c r="K141" t="s">
        <v>1658</v>
      </c>
      <c r="L141">
        <f>B141-$F$147</f>
        <v>9.2033333333333342E-2</v>
      </c>
      <c r="M141">
        <f t="shared" ref="M141:S141" si="30">C141-$F$147</f>
        <v>9.9433333333333332E-2</v>
      </c>
      <c r="N141">
        <f t="shared" si="30"/>
        <v>9.4033333333333344E-2</v>
      </c>
      <c r="O141">
        <f t="shared" si="30"/>
        <v>9.2833333333333337E-2</v>
      </c>
      <c r="P141">
        <f t="shared" si="30"/>
        <v>9.8133333333333336E-2</v>
      </c>
      <c r="Q141">
        <f t="shared" si="30"/>
        <v>9.2133333333333331E-2</v>
      </c>
      <c r="R141">
        <f t="shared" si="30"/>
        <v>9.3433333333333327E-2</v>
      </c>
      <c r="S141">
        <f t="shared" si="30"/>
        <v>8.5433333333333319E-2</v>
      </c>
      <c r="U141" t="s">
        <v>1658</v>
      </c>
      <c r="V141">
        <f>L141/$L$146*100</f>
        <v>4.9036497646745403</v>
      </c>
      <c r="W141">
        <f t="shared" ref="W141:AC141" si="31">M141/$L$146*100</f>
        <v>5.2979309119971587</v>
      </c>
      <c r="X141">
        <f t="shared" si="31"/>
        <v>5.0102122369238975</v>
      </c>
      <c r="Y141">
        <f t="shared" si="31"/>
        <v>4.9462747535742837</v>
      </c>
      <c r="Z141">
        <f t="shared" si="31"/>
        <v>5.2286653050350766</v>
      </c>
      <c r="AA141">
        <f t="shared" si="31"/>
        <v>4.9089778882870085</v>
      </c>
      <c r="AB141">
        <f t="shared" si="31"/>
        <v>4.9782434952490888</v>
      </c>
      <c r="AC141">
        <f t="shared" si="31"/>
        <v>4.5519936062516644</v>
      </c>
    </row>
    <row r="142" spans="1:29" x14ac:dyDescent="0.25">
      <c r="A142" t="s">
        <v>1659</v>
      </c>
      <c r="B142">
        <v>0.23549999999999999</v>
      </c>
      <c r="C142">
        <v>0.21690000000000001</v>
      </c>
      <c r="D142">
        <v>0.2366</v>
      </c>
      <c r="E142">
        <v>0.20399999999999999</v>
      </c>
      <c r="F142">
        <v>0.22650000000000001</v>
      </c>
      <c r="G142">
        <v>0.34389999999999998</v>
      </c>
      <c r="H142">
        <v>0.191</v>
      </c>
      <c r="I142">
        <v>0.1812</v>
      </c>
      <c r="K142" t="s">
        <v>1659</v>
      </c>
      <c r="L142">
        <f t="shared" ref="L142:L146" si="32">B142-$F$147</f>
        <v>0.15523333333333333</v>
      </c>
      <c r="M142">
        <f t="shared" ref="M142:M146" si="33">C142-$F$147</f>
        <v>0.13663333333333333</v>
      </c>
      <c r="N142">
        <f t="shared" ref="N142:N146" si="34">D142-$F$147</f>
        <v>0.15633333333333332</v>
      </c>
      <c r="O142">
        <f t="shared" ref="O142:O146" si="35">E142-$F$147</f>
        <v>0.12373333333333332</v>
      </c>
      <c r="P142">
        <f t="shared" ref="P142:P146" si="36">F142-$F$147</f>
        <v>0.14623333333333333</v>
      </c>
      <c r="Q142">
        <f t="shared" ref="Q142:Q146" si="37">G142-$F$147</f>
        <v>0.26363333333333333</v>
      </c>
      <c r="R142">
        <f t="shared" ref="R142:R146" si="38">H142-$F$147</f>
        <v>0.11073333333333334</v>
      </c>
      <c r="S142">
        <f t="shared" ref="S142:S146" si="39">I142-$F$147</f>
        <v>0.10093333333333333</v>
      </c>
      <c r="U142" t="s">
        <v>1659</v>
      </c>
      <c r="V142">
        <f t="shared" ref="V142:V146" si="40">L142/$L$146*100</f>
        <v>8.2710238877541968</v>
      </c>
      <c r="W142">
        <f t="shared" ref="W142:W146" si="41">M142/$L$146*100</f>
        <v>7.2799928958351829</v>
      </c>
      <c r="X142">
        <f t="shared" ref="X142:X146" si="42">N142/$L$146*100</f>
        <v>8.3296332474913406</v>
      </c>
      <c r="Y142">
        <f t="shared" ref="Y142:Y146" si="43">O142/$L$146*100</f>
        <v>6.592664949826835</v>
      </c>
      <c r="Z142">
        <f t="shared" ref="Z142:Z146" si="44">P142/$L$146*100</f>
        <v>7.7914927626320925</v>
      </c>
      <c r="AA142">
        <f t="shared" ref="AA142:AA146" si="45">Q142/$L$146*100</f>
        <v>14.046709883669301</v>
      </c>
      <c r="AB142">
        <f t="shared" ref="AB142:AB146" si="46">R142/$L$146*100</f>
        <v>5.9000088802060207</v>
      </c>
      <c r="AC142">
        <f t="shared" ref="AC142:AC146" si="47">S142/$L$146*100</f>
        <v>5.3778527661841755</v>
      </c>
    </row>
    <row r="143" spans="1:29" x14ac:dyDescent="0.25">
      <c r="A143" t="s">
        <v>1660</v>
      </c>
      <c r="B143">
        <v>0.17680000000000001</v>
      </c>
      <c r="C143">
        <v>0.1676</v>
      </c>
      <c r="D143">
        <v>0.1731</v>
      </c>
      <c r="E143">
        <v>0.18640000000000001</v>
      </c>
      <c r="F143">
        <v>0.1754</v>
      </c>
      <c r="G143">
        <v>0.18809999999999999</v>
      </c>
      <c r="H143">
        <v>0.185</v>
      </c>
      <c r="I143">
        <v>0.17519999999999999</v>
      </c>
      <c r="K143" t="s">
        <v>1660</v>
      </c>
      <c r="L143">
        <f t="shared" si="32"/>
        <v>9.6533333333333346E-2</v>
      </c>
      <c r="M143">
        <f t="shared" si="33"/>
        <v>8.7333333333333332E-2</v>
      </c>
      <c r="N143">
        <f t="shared" si="34"/>
        <v>9.2833333333333337E-2</v>
      </c>
      <c r="O143">
        <f t="shared" si="35"/>
        <v>0.10613333333333334</v>
      </c>
      <c r="P143">
        <f t="shared" si="36"/>
        <v>9.5133333333333334E-2</v>
      </c>
      <c r="Q143">
        <f t="shared" si="37"/>
        <v>0.10783333333333332</v>
      </c>
      <c r="R143">
        <f t="shared" si="38"/>
        <v>0.10473333333333333</v>
      </c>
      <c r="S143">
        <f t="shared" si="39"/>
        <v>9.4933333333333328E-2</v>
      </c>
      <c r="U143" t="s">
        <v>1660</v>
      </c>
      <c r="V143">
        <f t="shared" si="40"/>
        <v>5.1434153272355925</v>
      </c>
      <c r="W143">
        <f t="shared" si="41"/>
        <v>4.6532279548885533</v>
      </c>
      <c r="X143">
        <f t="shared" si="42"/>
        <v>4.9462747535742837</v>
      </c>
      <c r="Y143">
        <f t="shared" si="43"/>
        <v>5.654915194032502</v>
      </c>
      <c r="Z143">
        <f t="shared" si="44"/>
        <v>5.0688215966610422</v>
      </c>
      <c r="AA143">
        <f t="shared" si="45"/>
        <v>5.7454932954444535</v>
      </c>
      <c r="AB143">
        <f t="shared" si="46"/>
        <v>5.5803214634579517</v>
      </c>
      <c r="AC143">
        <f t="shared" si="47"/>
        <v>5.0581653494361065</v>
      </c>
    </row>
    <row r="144" spans="1:29" x14ac:dyDescent="0.25">
      <c r="A144" t="s">
        <v>1661</v>
      </c>
      <c r="B144">
        <v>0.17449999999999999</v>
      </c>
      <c r="C144">
        <v>0.16719999999999999</v>
      </c>
      <c r="D144">
        <v>0.17319999999999999</v>
      </c>
      <c r="E144">
        <v>0.16750000000000001</v>
      </c>
      <c r="F144">
        <v>0.19489999999999999</v>
      </c>
      <c r="G144">
        <v>0.17749999999999999</v>
      </c>
      <c r="H144">
        <v>0.1762</v>
      </c>
      <c r="I144">
        <v>0.17050000000000001</v>
      </c>
      <c r="K144" t="s">
        <v>1661</v>
      </c>
      <c r="L144">
        <f t="shared" si="32"/>
        <v>9.4233333333333322E-2</v>
      </c>
      <c r="M144">
        <f t="shared" si="33"/>
        <v>8.6933333333333321E-2</v>
      </c>
      <c r="N144">
        <f t="shared" si="34"/>
        <v>9.2933333333333326E-2</v>
      </c>
      <c r="O144">
        <f t="shared" si="35"/>
        <v>8.7233333333333343E-2</v>
      </c>
      <c r="P144">
        <f t="shared" si="36"/>
        <v>0.11463333333333332</v>
      </c>
      <c r="Q144">
        <f t="shared" si="37"/>
        <v>9.7233333333333324E-2</v>
      </c>
      <c r="R144">
        <f t="shared" si="38"/>
        <v>9.5933333333333329E-2</v>
      </c>
      <c r="S144">
        <f t="shared" si="39"/>
        <v>9.0233333333333346E-2</v>
      </c>
      <c r="U144" t="s">
        <v>1661</v>
      </c>
      <c r="V144">
        <f t="shared" si="40"/>
        <v>5.0208684841488314</v>
      </c>
      <c r="W144">
        <f t="shared" si="41"/>
        <v>4.6319154604386812</v>
      </c>
      <c r="X144">
        <f t="shared" si="42"/>
        <v>4.9516028771867502</v>
      </c>
      <c r="Y144">
        <f t="shared" si="43"/>
        <v>4.647899831276086</v>
      </c>
      <c r="Z144">
        <f t="shared" si="44"/>
        <v>6.1078057010922651</v>
      </c>
      <c r="AA144">
        <f t="shared" si="45"/>
        <v>5.1807121925228659</v>
      </c>
      <c r="AB144">
        <f t="shared" si="46"/>
        <v>5.1114465855607847</v>
      </c>
      <c r="AC144">
        <f t="shared" si="47"/>
        <v>4.8077435396501205</v>
      </c>
    </row>
    <row r="145" spans="1:29" x14ac:dyDescent="0.25">
      <c r="A145" t="s">
        <v>1662</v>
      </c>
      <c r="B145">
        <v>0.19070000000000001</v>
      </c>
      <c r="C145">
        <v>0.16839999999999999</v>
      </c>
      <c r="D145">
        <v>0.1641</v>
      </c>
      <c r="E145">
        <v>0.1636</v>
      </c>
      <c r="F145">
        <v>0.16919999999999999</v>
      </c>
      <c r="G145">
        <v>0.18129999999999999</v>
      </c>
      <c r="H145">
        <v>0.16969999999999999</v>
      </c>
      <c r="I145">
        <v>0.1651</v>
      </c>
      <c r="K145" t="s">
        <v>1662</v>
      </c>
      <c r="L145">
        <f t="shared" si="32"/>
        <v>0.11043333333333334</v>
      </c>
      <c r="M145">
        <f t="shared" si="33"/>
        <v>8.8133333333333327E-2</v>
      </c>
      <c r="N145">
        <f t="shared" si="34"/>
        <v>8.3833333333333329E-2</v>
      </c>
      <c r="O145">
        <f t="shared" si="35"/>
        <v>8.3333333333333329E-2</v>
      </c>
      <c r="P145">
        <f t="shared" si="36"/>
        <v>8.8933333333333323E-2</v>
      </c>
      <c r="Q145">
        <f t="shared" si="37"/>
        <v>0.10103333333333332</v>
      </c>
      <c r="R145">
        <f t="shared" si="38"/>
        <v>8.9433333333333323E-2</v>
      </c>
      <c r="S145">
        <f t="shared" si="39"/>
        <v>8.483333333333333E-2</v>
      </c>
      <c r="U145" t="s">
        <v>1662</v>
      </c>
      <c r="V145">
        <f t="shared" si="40"/>
        <v>5.8840245093686177</v>
      </c>
      <c r="W145">
        <f t="shared" si="41"/>
        <v>4.6958529437882959</v>
      </c>
      <c r="X145">
        <f t="shared" si="42"/>
        <v>4.4667436284521802</v>
      </c>
      <c r="Y145">
        <f t="shared" si="43"/>
        <v>4.4401030103898407</v>
      </c>
      <c r="Z145">
        <f t="shared" si="44"/>
        <v>4.7384779326880375</v>
      </c>
      <c r="AA145">
        <f t="shared" si="45"/>
        <v>5.3831808897966429</v>
      </c>
      <c r="AB145">
        <f t="shared" si="46"/>
        <v>4.765118550750377</v>
      </c>
      <c r="AC145">
        <f t="shared" si="47"/>
        <v>4.5200248645768584</v>
      </c>
    </row>
    <row r="146" spans="1:29" x14ac:dyDescent="0.25">
      <c r="A146" t="s">
        <v>1663</v>
      </c>
      <c r="B146">
        <v>1.9571000000000001</v>
      </c>
      <c r="C146">
        <v>0.19040000000000001</v>
      </c>
      <c r="D146">
        <v>0.16139999999999999</v>
      </c>
      <c r="E146">
        <v>0.16750000000000001</v>
      </c>
      <c r="F146">
        <v>0.1789</v>
      </c>
      <c r="G146">
        <v>0.1726</v>
      </c>
      <c r="H146">
        <v>0.17330000000000001</v>
      </c>
      <c r="I146">
        <v>0.17180000000000001</v>
      </c>
      <c r="K146" t="s">
        <v>1663</v>
      </c>
      <c r="L146">
        <f t="shared" si="32"/>
        <v>1.8768333333333334</v>
      </c>
      <c r="M146">
        <f t="shared" si="33"/>
        <v>0.11013333333333335</v>
      </c>
      <c r="N146">
        <f t="shared" si="34"/>
        <v>8.1133333333333321E-2</v>
      </c>
      <c r="O146">
        <f t="shared" si="35"/>
        <v>8.7233333333333343E-2</v>
      </c>
      <c r="P146">
        <f t="shared" si="36"/>
        <v>9.8633333333333337E-2</v>
      </c>
      <c r="Q146">
        <f t="shared" si="37"/>
        <v>9.2333333333333337E-2</v>
      </c>
      <c r="R146">
        <f t="shared" si="38"/>
        <v>9.3033333333333343E-2</v>
      </c>
      <c r="S146">
        <f t="shared" si="39"/>
        <v>9.1533333333333342E-2</v>
      </c>
      <c r="U146" t="s">
        <v>1663</v>
      </c>
      <c r="V146">
        <f t="shared" si="40"/>
        <v>100</v>
      </c>
      <c r="W146">
        <f t="shared" si="41"/>
        <v>5.8680401385312146</v>
      </c>
      <c r="X146">
        <f t="shared" si="42"/>
        <v>4.3228842909155487</v>
      </c>
      <c r="Y146">
        <f t="shared" si="43"/>
        <v>4.647899831276086</v>
      </c>
      <c r="Z146">
        <f t="shared" si="44"/>
        <v>5.2553059230974162</v>
      </c>
      <c r="AA146">
        <f t="shared" si="45"/>
        <v>4.9196341355119442</v>
      </c>
      <c r="AB146">
        <f t="shared" si="46"/>
        <v>4.9569310007992184</v>
      </c>
      <c r="AC146">
        <f t="shared" si="47"/>
        <v>4.8770091466122016</v>
      </c>
    </row>
    <row r="147" spans="1:29" x14ac:dyDescent="0.25">
      <c r="A147" t="s">
        <v>1664</v>
      </c>
      <c r="B147">
        <v>8.1100000000000005E-2</v>
      </c>
      <c r="C147">
        <v>7.9600000000000004E-2</v>
      </c>
      <c r="D147">
        <v>8.0100000000000005E-2</v>
      </c>
      <c r="E147">
        <v>3.4634999999999998</v>
      </c>
      <c r="F147">
        <f>AVERAGE(B147:D147)</f>
        <v>8.0266666666666667E-2</v>
      </c>
    </row>
    <row r="148" spans="1:29" x14ac:dyDescent="0.25">
      <c r="A148" t="s">
        <v>1665</v>
      </c>
    </row>
    <row r="151" spans="1:29" x14ac:dyDescent="0.25">
      <c r="A151" s="7" t="s">
        <v>1959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 s="6">
        <v>1</v>
      </c>
      <c r="C153" s="6">
        <v>2</v>
      </c>
      <c r="D153" s="6">
        <v>3</v>
      </c>
      <c r="E153" s="6">
        <v>4</v>
      </c>
      <c r="F153" s="6">
        <v>5</v>
      </c>
      <c r="G153" s="6">
        <v>6</v>
      </c>
      <c r="H153" s="6">
        <v>7</v>
      </c>
      <c r="I153" s="6">
        <v>8</v>
      </c>
      <c r="L153" s="6">
        <v>1</v>
      </c>
      <c r="M153" s="6">
        <v>2</v>
      </c>
      <c r="N153" s="6">
        <v>3</v>
      </c>
      <c r="O153" s="6">
        <v>4</v>
      </c>
      <c r="P153" s="6">
        <v>5</v>
      </c>
      <c r="Q153" s="6">
        <v>6</v>
      </c>
      <c r="R153" s="6">
        <v>7</v>
      </c>
      <c r="S153" s="6">
        <v>8</v>
      </c>
      <c r="V153" s="6">
        <v>1</v>
      </c>
      <c r="W153" s="6">
        <v>2</v>
      </c>
      <c r="X153" s="6">
        <v>3</v>
      </c>
      <c r="Y153" s="6">
        <v>4</v>
      </c>
      <c r="Z153" s="6">
        <v>5</v>
      </c>
      <c r="AA153" s="6">
        <v>6</v>
      </c>
      <c r="AB153" s="6">
        <v>7</v>
      </c>
      <c r="AC153" s="6">
        <v>8</v>
      </c>
    </row>
    <row r="154" spans="1:29" x14ac:dyDescent="0.25">
      <c r="A154" t="s">
        <v>1658</v>
      </c>
      <c r="B154">
        <v>0.15409999999999999</v>
      </c>
      <c r="C154">
        <v>0.15720000000000001</v>
      </c>
      <c r="D154">
        <v>0.16300000000000001</v>
      </c>
      <c r="E154">
        <v>0.20810000000000001</v>
      </c>
      <c r="F154">
        <v>0.15679999999999999</v>
      </c>
      <c r="G154">
        <v>0.15559999999999999</v>
      </c>
      <c r="H154">
        <v>0.1573</v>
      </c>
      <c r="I154">
        <v>0.15720000000000001</v>
      </c>
      <c r="K154" t="s">
        <v>1658</v>
      </c>
      <c r="L154">
        <f>B154-$F$160</f>
        <v>8.2366666666666657E-2</v>
      </c>
      <c r="M154">
        <f t="shared" ref="M154:S154" si="48">C154-$F$160</f>
        <v>8.5466666666666677E-2</v>
      </c>
      <c r="N154">
        <f t="shared" si="48"/>
        <v>9.1266666666666676E-2</v>
      </c>
      <c r="O154">
        <f t="shared" si="48"/>
        <v>0.13636666666666669</v>
      </c>
      <c r="P154">
        <f t="shared" si="48"/>
        <v>8.5066666666666665E-2</v>
      </c>
      <c r="Q154">
        <f t="shared" si="48"/>
        <v>8.3866666666666659E-2</v>
      </c>
      <c r="R154">
        <f t="shared" si="48"/>
        <v>8.5566666666666666E-2</v>
      </c>
      <c r="S154">
        <f t="shared" si="48"/>
        <v>8.5466666666666677E-2</v>
      </c>
      <c r="U154" t="s">
        <v>1658</v>
      </c>
      <c r="V154">
        <f>L154/$L$159*100</f>
        <v>5.1074824307565114</v>
      </c>
      <c r="W154">
        <f t="shared" ref="W154:AC154" si="49">M154/$L$159*100</f>
        <v>5.2997106242248879</v>
      </c>
      <c r="X154">
        <f t="shared" si="49"/>
        <v>5.6593633732947515</v>
      </c>
      <c r="Y154">
        <f t="shared" si="49"/>
        <v>8.4559735427862783</v>
      </c>
      <c r="Z154">
        <f t="shared" si="49"/>
        <v>5.2749069863579994</v>
      </c>
      <c r="AA154">
        <f t="shared" si="49"/>
        <v>5.2004960727573382</v>
      </c>
      <c r="AB154">
        <f t="shared" si="49"/>
        <v>5.3059115336916092</v>
      </c>
      <c r="AC154">
        <f t="shared" si="49"/>
        <v>5.2997106242248879</v>
      </c>
    </row>
    <row r="155" spans="1:29" x14ac:dyDescent="0.25">
      <c r="A155" t="s">
        <v>1659</v>
      </c>
      <c r="B155">
        <v>0.2321</v>
      </c>
      <c r="C155">
        <v>0.1958</v>
      </c>
      <c r="D155">
        <v>0.19359999999999999</v>
      </c>
      <c r="E155">
        <v>0.19359999999999999</v>
      </c>
      <c r="F155">
        <v>0.1898</v>
      </c>
      <c r="G155">
        <v>0.1825</v>
      </c>
      <c r="H155">
        <v>0.1784</v>
      </c>
      <c r="I155">
        <v>0.13700000000000001</v>
      </c>
      <c r="K155" t="s">
        <v>1659</v>
      </c>
      <c r="L155">
        <f t="shared" ref="L155:L159" si="50">B155-$F$160</f>
        <v>0.16036666666666666</v>
      </c>
      <c r="M155">
        <f t="shared" ref="M155:M159" si="51">C155-$F$160</f>
        <v>0.12406666666666667</v>
      </c>
      <c r="N155">
        <f t="shared" ref="N155:N159" si="52">D155-$F$160</f>
        <v>0.12186666666666666</v>
      </c>
      <c r="O155">
        <f t="shared" ref="O155:O159" si="53">E155-$F$160</f>
        <v>0.12186666666666666</v>
      </c>
      <c r="P155">
        <f t="shared" ref="P155:P159" si="54">F155-$F$160</f>
        <v>0.11806666666666667</v>
      </c>
      <c r="Q155">
        <f t="shared" ref="Q155:Q159" si="55">G155-$F$160</f>
        <v>0.11076666666666667</v>
      </c>
      <c r="R155">
        <f t="shared" ref="R155:R159" si="56">H155-$F$160</f>
        <v>0.10666666666666667</v>
      </c>
      <c r="S155">
        <f t="shared" ref="S155:S159" si="57">I155-$F$160</f>
        <v>6.5266666666666681E-2</v>
      </c>
      <c r="U155" t="s">
        <v>1659</v>
      </c>
      <c r="V155">
        <f t="shared" ref="V155:V159" si="58">L155/$L$159*100</f>
        <v>9.9441918147995043</v>
      </c>
      <c r="W155">
        <f t="shared" ref="W155:W159" si="59">M155/$L$159*100</f>
        <v>7.6932616783794971</v>
      </c>
      <c r="X155">
        <f t="shared" ref="X155:X159" si="60">N155/$L$159*100</f>
        <v>7.5568416701116181</v>
      </c>
      <c r="Y155">
        <f t="shared" ref="Y155:Y159" si="61">O155/$L$159*100</f>
        <v>7.5568416701116181</v>
      </c>
      <c r="Z155">
        <f t="shared" ref="Z155:Z159" si="62">P155/$L$159*100</f>
        <v>7.3212071103761893</v>
      </c>
      <c r="AA155">
        <f t="shared" ref="AA155:AA159" si="63">Q155/$L$159*100</f>
        <v>6.868540719305499</v>
      </c>
      <c r="AB155">
        <f t="shared" ref="AB155:AB159" si="64">R155/$L$159*100</f>
        <v>6.6143034311699056</v>
      </c>
      <c r="AC155">
        <f t="shared" ref="AC155:AC159" si="65">S155/$L$159*100</f>
        <v>4.0471269119470872</v>
      </c>
    </row>
    <row r="156" spans="1:29" x14ac:dyDescent="0.25">
      <c r="A156" t="s">
        <v>1660</v>
      </c>
      <c r="B156">
        <v>0.16450000000000001</v>
      </c>
      <c r="C156">
        <v>0.16900000000000001</v>
      </c>
      <c r="D156">
        <v>0.17680000000000001</v>
      </c>
      <c r="E156">
        <v>0.13039999999999999</v>
      </c>
      <c r="F156">
        <v>0.1502</v>
      </c>
      <c r="G156">
        <v>0.1462</v>
      </c>
      <c r="H156">
        <v>0.13789999999999999</v>
      </c>
      <c r="I156">
        <v>0.14119999999999999</v>
      </c>
      <c r="K156" t="s">
        <v>1660</v>
      </c>
      <c r="L156">
        <f t="shared" si="50"/>
        <v>9.2766666666666678E-2</v>
      </c>
      <c r="M156">
        <f t="shared" si="51"/>
        <v>9.7266666666666682E-2</v>
      </c>
      <c r="N156">
        <f t="shared" si="52"/>
        <v>0.10506666666666668</v>
      </c>
      <c r="O156">
        <f t="shared" si="53"/>
        <v>5.8666666666666659E-2</v>
      </c>
      <c r="P156">
        <f t="shared" si="54"/>
        <v>7.8466666666666671E-2</v>
      </c>
      <c r="Q156">
        <f t="shared" si="55"/>
        <v>7.4466666666666667E-2</v>
      </c>
      <c r="R156">
        <f t="shared" si="56"/>
        <v>6.6166666666666665E-2</v>
      </c>
      <c r="S156">
        <f t="shared" si="57"/>
        <v>6.9466666666666663E-2</v>
      </c>
      <c r="U156" t="s">
        <v>1660</v>
      </c>
      <c r="V156">
        <f t="shared" si="58"/>
        <v>5.7523770152955782</v>
      </c>
      <c r="W156">
        <f t="shared" si="59"/>
        <v>6.0314179412980593</v>
      </c>
      <c r="X156">
        <f t="shared" si="60"/>
        <v>6.5150888797023576</v>
      </c>
      <c r="Y156">
        <f t="shared" si="61"/>
        <v>3.6378668871434474</v>
      </c>
      <c r="Z156">
        <f t="shared" si="62"/>
        <v>4.8656469615543623</v>
      </c>
      <c r="AA156">
        <f t="shared" si="63"/>
        <v>4.6176105828854901</v>
      </c>
      <c r="AB156">
        <f t="shared" si="64"/>
        <v>4.102935097147582</v>
      </c>
      <c r="AC156">
        <f t="shared" si="65"/>
        <v>4.307565109549401</v>
      </c>
    </row>
    <row r="157" spans="1:29" x14ac:dyDescent="0.25">
      <c r="A157" t="s">
        <v>1661</v>
      </c>
      <c r="B157">
        <v>0.15620000000000001</v>
      </c>
      <c r="C157">
        <v>0.16070000000000001</v>
      </c>
      <c r="D157">
        <v>0.14610000000000001</v>
      </c>
      <c r="E157">
        <v>0.15090000000000001</v>
      </c>
      <c r="F157">
        <v>0.15579999999999999</v>
      </c>
      <c r="G157">
        <v>0.152</v>
      </c>
      <c r="H157">
        <v>0.14860000000000001</v>
      </c>
      <c r="I157">
        <v>0.14430000000000001</v>
      </c>
      <c r="K157" t="s">
        <v>1661</v>
      </c>
      <c r="L157">
        <f t="shared" si="50"/>
        <v>8.4466666666666676E-2</v>
      </c>
      <c r="M157">
        <f t="shared" si="51"/>
        <v>8.896666666666668E-2</v>
      </c>
      <c r="N157">
        <f t="shared" si="52"/>
        <v>7.4366666666666678E-2</v>
      </c>
      <c r="O157">
        <f t="shared" si="53"/>
        <v>7.9166666666666677E-2</v>
      </c>
      <c r="P157">
        <f t="shared" si="54"/>
        <v>8.4066666666666665E-2</v>
      </c>
      <c r="Q157">
        <f t="shared" si="55"/>
        <v>8.0266666666666667E-2</v>
      </c>
      <c r="R157">
        <f t="shared" si="56"/>
        <v>7.686666666666668E-2</v>
      </c>
      <c r="S157">
        <f t="shared" si="57"/>
        <v>7.2566666666666682E-2</v>
      </c>
      <c r="U157" t="s">
        <v>1661</v>
      </c>
      <c r="V157">
        <f t="shared" si="58"/>
        <v>5.2377015295576692</v>
      </c>
      <c r="W157">
        <f t="shared" si="59"/>
        <v>5.5167424555601503</v>
      </c>
      <c r="X157">
        <f t="shared" si="60"/>
        <v>4.6114096734187697</v>
      </c>
      <c r="Y157">
        <f t="shared" si="61"/>
        <v>4.9090533278214155</v>
      </c>
      <c r="Z157">
        <f t="shared" si="62"/>
        <v>5.2128978916907815</v>
      </c>
      <c r="AA157">
        <f t="shared" si="63"/>
        <v>4.9772633319553536</v>
      </c>
      <c r="AB157">
        <f t="shared" si="64"/>
        <v>4.7664324100868143</v>
      </c>
      <c r="AC157">
        <f t="shared" si="65"/>
        <v>4.4997933030177775</v>
      </c>
    </row>
    <row r="158" spans="1:29" x14ac:dyDescent="0.25">
      <c r="A158" t="s">
        <v>1662</v>
      </c>
      <c r="B158">
        <v>0.16689999999999999</v>
      </c>
      <c r="C158">
        <v>0.15679999999999999</v>
      </c>
      <c r="D158">
        <v>0.15260000000000001</v>
      </c>
      <c r="E158">
        <v>0.16020000000000001</v>
      </c>
      <c r="F158">
        <v>0.16259999999999999</v>
      </c>
      <c r="G158">
        <v>0.16109999999999999</v>
      </c>
      <c r="H158">
        <v>0.15409999999999999</v>
      </c>
      <c r="I158">
        <v>0.14369999999999999</v>
      </c>
      <c r="K158" t="s">
        <v>1662</v>
      </c>
      <c r="L158">
        <f t="shared" si="50"/>
        <v>9.5166666666666663E-2</v>
      </c>
      <c r="M158">
        <f t="shared" si="51"/>
        <v>8.5066666666666665E-2</v>
      </c>
      <c r="N158">
        <f t="shared" si="52"/>
        <v>8.0866666666666684E-2</v>
      </c>
      <c r="O158">
        <f t="shared" si="53"/>
        <v>8.846666666666668E-2</v>
      </c>
      <c r="P158">
        <f t="shared" si="54"/>
        <v>9.0866666666666665E-2</v>
      </c>
      <c r="Q158">
        <f t="shared" si="55"/>
        <v>8.9366666666666664E-2</v>
      </c>
      <c r="R158">
        <f t="shared" si="56"/>
        <v>8.2366666666666657E-2</v>
      </c>
      <c r="S158">
        <f t="shared" si="57"/>
        <v>7.1966666666666665E-2</v>
      </c>
      <c r="U158" t="s">
        <v>1662</v>
      </c>
      <c r="V158">
        <f t="shared" si="58"/>
        <v>5.9011988424968997</v>
      </c>
      <c r="W158">
        <f t="shared" si="59"/>
        <v>5.2749069863579994</v>
      </c>
      <c r="X158">
        <f t="shared" si="60"/>
        <v>5.0144687887556865</v>
      </c>
      <c r="Y158">
        <f t="shared" si="61"/>
        <v>5.4857379082265414</v>
      </c>
      <c r="Z158">
        <f t="shared" si="62"/>
        <v>5.6345597354278629</v>
      </c>
      <c r="AA158">
        <f t="shared" si="63"/>
        <v>5.5415460934270362</v>
      </c>
      <c r="AB158">
        <f t="shared" si="64"/>
        <v>5.1074824307565114</v>
      </c>
      <c r="AC158">
        <f t="shared" si="65"/>
        <v>4.4625878462174455</v>
      </c>
    </row>
    <row r="159" spans="1:29" x14ac:dyDescent="0.25">
      <c r="A159" t="s">
        <v>1663</v>
      </c>
      <c r="B159">
        <v>1.6843999999999999</v>
      </c>
      <c r="C159">
        <v>0.379</v>
      </c>
      <c r="D159">
        <v>0.13289999999999999</v>
      </c>
      <c r="E159">
        <v>0.1646</v>
      </c>
      <c r="F159">
        <v>0.72529999999999994</v>
      </c>
      <c r="G159">
        <v>0.71919999999999995</v>
      </c>
      <c r="H159">
        <v>0.1469</v>
      </c>
      <c r="I159">
        <v>0.158</v>
      </c>
      <c r="K159" t="s">
        <v>1663</v>
      </c>
      <c r="L159">
        <f t="shared" si="50"/>
        <v>1.6126666666666665</v>
      </c>
      <c r="M159">
        <f t="shared" si="51"/>
        <v>0.30726666666666669</v>
      </c>
      <c r="N159">
        <f t="shared" si="52"/>
        <v>6.1166666666666661E-2</v>
      </c>
      <c r="O159">
        <f t="shared" si="53"/>
        <v>9.2866666666666667E-2</v>
      </c>
      <c r="P159">
        <f t="shared" si="54"/>
        <v>0.65356666666666663</v>
      </c>
      <c r="Q159">
        <f t="shared" si="55"/>
        <v>0.64746666666666663</v>
      </c>
      <c r="R159">
        <f t="shared" si="56"/>
        <v>7.5166666666666673E-2</v>
      </c>
      <c r="S159">
        <f t="shared" si="57"/>
        <v>8.6266666666666672E-2</v>
      </c>
      <c r="U159" t="s">
        <v>1663</v>
      </c>
      <c r="V159">
        <f t="shared" si="58"/>
        <v>100</v>
      </c>
      <c r="W159">
        <f t="shared" si="59"/>
        <v>19.053327821413809</v>
      </c>
      <c r="X159">
        <f t="shared" si="60"/>
        <v>3.7928896238114929</v>
      </c>
      <c r="Y159">
        <f t="shared" si="61"/>
        <v>5.7585779247622995</v>
      </c>
      <c r="Z159">
        <f t="shared" si="62"/>
        <v>40.527077304671351</v>
      </c>
      <c r="AA159">
        <f t="shared" si="63"/>
        <v>40.148821827201324</v>
      </c>
      <c r="AB159">
        <f t="shared" si="64"/>
        <v>4.6610169491525433</v>
      </c>
      <c r="AC159">
        <f t="shared" si="65"/>
        <v>5.3493178999586615</v>
      </c>
    </row>
    <row r="160" spans="1:29" x14ac:dyDescent="0.25">
      <c r="A160" t="s">
        <v>1664</v>
      </c>
      <c r="B160">
        <v>7.0400000000000004E-2</v>
      </c>
      <c r="C160">
        <v>7.22E-2</v>
      </c>
      <c r="D160">
        <v>7.2599999999999998E-2</v>
      </c>
      <c r="E160">
        <v>1.7463</v>
      </c>
      <c r="F160">
        <f>AVERAGE(B160:D160)</f>
        <v>7.173333333333333E-2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 s="6">
        <v>1</v>
      </c>
      <c r="C165" s="6">
        <v>2</v>
      </c>
      <c r="D165" s="6">
        <v>3</v>
      </c>
      <c r="E165" s="6">
        <v>4</v>
      </c>
      <c r="F165" s="6">
        <v>5</v>
      </c>
      <c r="G165" s="6">
        <v>6</v>
      </c>
      <c r="H165" s="6">
        <v>7</v>
      </c>
      <c r="I165" s="6">
        <v>8</v>
      </c>
      <c r="L165" s="6">
        <v>1</v>
      </c>
      <c r="M165" s="6">
        <v>2</v>
      </c>
      <c r="N165" s="6">
        <v>3</v>
      </c>
      <c r="O165" s="6">
        <v>4</v>
      </c>
      <c r="P165" s="6">
        <v>5</v>
      </c>
      <c r="Q165" s="6">
        <v>6</v>
      </c>
      <c r="R165" s="6">
        <v>7</v>
      </c>
      <c r="S165" s="6">
        <v>8</v>
      </c>
    </row>
    <row r="166" spans="1:19" x14ac:dyDescent="0.25">
      <c r="A166" t="s">
        <v>1658</v>
      </c>
      <c r="B166">
        <f>AVERAGE(V154,V141,V128)</f>
        <v>4.9162844000436339</v>
      </c>
      <c r="C166">
        <f t="shared" ref="C166:I166" si="66">AVERAGE(W154,W141,W128)</f>
        <v>5.4165028544225615</v>
      </c>
      <c r="D166">
        <f t="shared" si="66"/>
        <v>5.2562744301408273</v>
      </c>
      <c r="E166">
        <f t="shared" si="66"/>
        <v>6.4236771095695309</v>
      </c>
      <c r="F166">
        <f t="shared" si="66"/>
        <v>5.1372424334196962</v>
      </c>
      <c r="G166">
        <f t="shared" si="66"/>
        <v>5.1522085491026859</v>
      </c>
      <c r="H166">
        <f t="shared" si="66"/>
        <v>5.5065431345285427</v>
      </c>
      <c r="I166">
        <f t="shared" si="66"/>
        <v>5.1334259738879702</v>
      </c>
      <c r="K166" t="s">
        <v>1658</v>
      </c>
      <c r="L166">
        <f>STDEV(V154,V141,V128)/SQRT(3)</f>
        <v>0.10692770697695209</v>
      </c>
      <c r="M166">
        <f t="shared" ref="M166:S166" si="67">STDEV(W154,W141,W128)/SQRT(3)</f>
        <v>0.117683207751167</v>
      </c>
      <c r="N166">
        <f t="shared" si="67"/>
        <v>0.20317672899040734</v>
      </c>
      <c r="O166">
        <f t="shared" si="67"/>
        <v>1.0504644965364398</v>
      </c>
      <c r="P166">
        <f t="shared" si="67"/>
        <v>0.11531891914653097</v>
      </c>
      <c r="Q166">
        <f t="shared" si="67"/>
        <v>0.12877348719600065</v>
      </c>
      <c r="R166">
        <f t="shared" si="67"/>
        <v>0.37654001578734547</v>
      </c>
      <c r="S166">
        <f t="shared" si="67"/>
        <v>0.29946112999066726</v>
      </c>
    </row>
    <row r="167" spans="1:19" x14ac:dyDescent="0.25">
      <c r="A167" t="s">
        <v>1659</v>
      </c>
      <c r="B167">
        <f t="shared" ref="B167:B171" si="68">AVERAGE(V155,V142,V129)</f>
        <v>8.6477595934502656</v>
      </c>
      <c r="C167">
        <f t="shared" ref="C167:C171" si="69">AVERAGE(W155,W142,W129)</f>
        <v>7.7616416665370238</v>
      </c>
      <c r="D167">
        <f t="shared" ref="D167:D171" si="70">AVERAGE(X155,X142,X129)</f>
        <v>7.7527253288963287</v>
      </c>
      <c r="E167">
        <f t="shared" ref="E167:E171" si="71">AVERAGE(Y155,Y142,Y129)</f>
        <v>7.1117598948265242</v>
      </c>
      <c r="F167">
        <f t="shared" ref="F167:F171" si="72">AVERAGE(Z155,Z142,Z129)</f>
        <v>7.2365669743857319</v>
      </c>
      <c r="G167">
        <f t="shared" ref="G167:G171" si="73">AVERAGE(AA155,AA142,AA129)</f>
        <v>9.182801440224706</v>
      </c>
      <c r="H167">
        <f t="shared" ref="H167:H171" si="74">AVERAGE(AB155,AB142,AB129)</f>
        <v>6.1139260031268812</v>
      </c>
      <c r="I167">
        <f t="shared" ref="I167:I171" si="75">AVERAGE(AC155,AC142,AC129)</f>
        <v>5.3458249095529737</v>
      </c>
      <c r="K167" t="s">
        <v>1659</v>
      </c>
      <c r="L167">
        <f t="shared" ref="L167:L171" si="76">STDEV(V155,V142,V129)/SQRT(3)</f>
        <v>0.66689679079093567</v>
      </c>
      <c r="M167">
        <f t="shared" ref="M167:M171" si="77">STDEV(W155,W142,W129)/SQRT(3)</f>
        <v>0.29977574859423234</v>
      </c>
      <c r="N167">
        <f t="shared" ref="N167:N171" si="78">STDEV(X155,X142,X129)/SQRT(3)</f>
        <v>0.29336343809925741</v>
      </c>
      <c r="O167">
        <f t="shared" ref="O167:O171" si="79">STDEV(Y155,Y142,Y129)/SQRT(3)</f>
        <v>0.28078321943757095</v>
      </c>
      <c r="P167">
        <f t="shared" ref="P167:P171" si="80">STDEV(Z155,Z142,Z129)/SQRT(3)</f>
        <v>0.34740733885124481</v>
      </c>
      <c r="Q167">
        <f t="shared" ref="Q167:Q171" si="81">STDEV(AA155,AA142,AA129)/SQRT(3)</f>
        <v>2.4329033252330436</v>
      </c>
      <c r="R167">
        <f t="shared" ref="R167:R171" si="82">STDEV(AB155,AB142,AB129)/SQRT(3)</f>
        <v>0.25106360826968843</v>
      </c>
      <c r="S167">
        <f t="shared" ref="S167:S171" si="83">STDEV(AC155,AC142,AC129)/SQRT(3)</f>
        <v>0.74073111615290055</v>
      </c>
    </row>
    <row r="168" spans="1:19" x14ac:dyDescent="0.25">
      <c r="A168" t="s">
        <v>1660</v>
      </c>
      <c r="B168">
        <f t="shared" si="68"/>
        <v>21.526353514559244</v>
      </c>
      <c r="C168">
        <f t="shared" si="69"/>
        <v>5.118408744192859</v>
      </c>
      <c r="D168">
        <f t="shared" si="70"/>
        <v>5.3652637673727357</v>
      </c>
      <c r="E168">
        <f t="shared" si="71"/>
        <v>4.6028074712601645</v>
      </c>
      <c r="F168">
        <f t="shared" si="72"/>
        <v>5.3624360880579021</v>
      </c>
      <c r="G168">
        <f t="shared" si="73"/>
        <v>5.0404945167338164</v>
      </c>
      <c r="H168">
        <f t="shared" si="74"/>
        <v>5.3630549798055425</v>
      </c>
      <c r="I168">
        <f t="shared" si="75"/>
        <v>4.9611053831384604</v>
      </c>
      <c r="K168" t="s">
        <v>1660</v>
      </c>
      <c r="L168">
        <f t="shared" si="76"/>
        <v>16.079418316642375</v>
      </c>
      <c r="M168">
        <f t="shared" si="77"/>
        <v>0.45653208057593342</v>
      </c>
      <c r="N168">
        <f t="shared" si="78"/>
        <v>0.58191794747253478</v>
      </c>
      <c r="O168">
        <f t="shared" si="79"/>
        <v>0.58390054821777526</v>
      </c>
      <c r="P168">
        <f t="shared" si="80"/>
        <v>0.39953030443268905</v>
      </c>
      <c r="Q168">
        <f t="shared" si="81"/>
        <v>0.35483397178168935</v>
      </c>
      <c r="R168">
        <f t="shared" si="82"/>
        <v>0.67362824260443654</v>
      </c>
      <c r="S168">
        <f t="shared" si="83"/>
        <v>0.35265796901618296</v>
      </c>
    </row>
    <row r="169" spans="1:19" x14ac:dyDescent="0.25">
      <c r="A169" t="s">
        <v>1661</v>
      </c>
      <c r="B169">
        <f t="shared" si="68"/>
        <v>4.8403805578194179</v>
      </c>
      <c r="C169">
        <f t="shared" si="69"/>
        <v>4.9845065296688542</v>
      </c>
      <c r="D169">
        <f t="shared" si="70"/>
        <v>4.65328851565768</v>
      </c>
      <c r="E169">
        <f t="shared" si="71"/>
        <v>4.9077805025364052</v>
      </c>
      <c r="F169">
        <f t="shared" si="72"/>
        <v>5.5766104268539083</v>
      </c>
      <c r="G169">
        <f t="shared" si="73"/>
        <v>5.1546032921328724</v>
      </c>
      <c r="H169">
        <f t="shared" si="74"/>
        <v>5.5449949054589505</v>
      </c>
      <c r="I169">
        <f t="shared" si="75"/>
        <v>4.5526359459663963</v>
      </c>
      <c r="K169" t="s">
        <v>1661</v>
      </c>
      <c r="L169">
        <f t="shared" si="76"/>
        <v>0.29560755764467217</v>
      </c>
      <c r="M169">
        <f t="shared" si="77"/>
        <v>0.27076060072661901</v>
      </c>
      <c r="N169">
        <f t="shared" si="78"/>
        <v>0.16150566103359079</v>
      </c>
      <c r="O169">
        <f t="shared" si="79"/>
        <v>0.14967609549674829</v>
      </c>
      <c r="P169">
        <f t="shared" si="80"/>
        <v>0.27157125998409498</v>
      </c>
      <c r="Q169">
        <f t="shared" si="81"/>
        <v>9.5744425076864842E-2</v>
      </c>
      <c r="R169">
        <f t="shared" si="82"/>
        <v>0.61418459947340531</v>
      </c>
      <c r="S169">
        <f t="shared" si="83"/>
        <v>0.13464975526947012</v>
      </c>
    </row>
    <row r="170" spans="1:19" x14ac:dyDescent="0.25">
      <c r="A170" t="s">
        <v>1662</v>
      </c>
      <c r="B170">
        <f t="shared" si="68"/>
        <v>5.6074983435181274</v>
      </c>
      <c r="C170">
        <f t="shared" si="69"/>
        <v>4.8580665327434591</v>
      </c>
      <c r="D170">
        <f t="shared" si="70"/>
        <v>4.8274438094487779</v>
      </c>
      <c r="E170">
        <f t="shared" si="71"/>
        <v>5.0806682013742019</v>
      </c>
      <c r="F170">
        <f t="shared" si="72"/>
        <v>4.9319046661493298</v>
      </c>
      <c r="G170">
        <f t="shared" si="73"/>
        <v>5.3447679990044463</v>
      </c>
      <c r="H170">
        <f t="shared" si="74"/>
        <v>4.880436662321407</v>
      </c>
      <c r="I170">
        <f t="shared" si="75"/>
        <v>4.876438357015676</v>
      </c>
      <c r="K170" t="s">
        <v>1662</v>
      </c>
      <c r="L170">
        <f t="shared" si="76"/>
        <v>0.28515643448893624</v>
      </c>
      <c r="M170">
        <f t="shared" si="77"/>
        <v>0.2101206210797166</v>
      </c>
      <c r="N170">
        <f t="shared" si="78"/>
        <v>0.18039125955252663</v>
      </c>
      <c r="O170">
        <f t="shared" si="79"/>
        <v>0.32400189154716552</v>
      </c>
      <c r="P170">
        <f t="shared" si="80"/>
        <v>0.36296270368535793</v>
      </c>
      <c r="Q170">
        <f t="shared" si="81"/>
        <v>0.1261691775288904</v>
      </c>
      <c r="R170">
        <f t="shared" si="82"/>
        <v>0.11352761567781053</v>
      </c>
      <c r="S170">
        <f t="shared" si="83"/>
        <v>0.38548874984949894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8.9877109662479082</v>
      </c>
      <c r="D171">
        <f t="shared" si="70"/>
        <v>4.2431809721323175</v>
      </c>
      <c r="E171">
        <f t="shared" si="71"/>
        <v>5.1479164782424158</v>
      </c>
      <c r="F171">
        <f t="shared" si="72"/>
        <v>16.957100524795592</v>
      </c>
      <c r="G171">
        <f t="shared" si="73"/>
        <v>16.68641521342197</v>
      </c>
      <c r="H171">
        <f t="shared" si="74"/>
        <v>4.7129176497830736</v>
      </c>
      <c r="I171">
        <f t="shared" si="75"/>
        <v>5.106803353327261</v>
      </c>
      <c r="K171" t="s">
        <v>1663</v>
      </c>
      <c r="L171">
        <f t="shared" si="76"/>
        <v>0</v>
      </c>
      <c r="M171">
        <f t="shared" si="77"/>
        <v>5.1525908525799577</v>
      </c>
      <c r="N171">
        <f t="shared" si="78"/>
        <v>0.24029509810307659</v>
      </c>
      <c r="O171">
        <f t="shared" si="79"/>
        <v>0.32536295660319975</v>
      </c>
      <c r="P171">
        <f t="shared" si="80"/>
        <v>11.785086271206128</v>
      </c>
      <c r="Q171">
        <f t="shared" si="81"/>
        <v>11.73122128993864</v>
      </c>
      <c r="R171">
        <f t="shared" si="82"/>
        <v>0.12854536724327739</v>
      </c>
      <c r="S171">
        <f t="shared" si="83"/>
        <v>0.13649205704315082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321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326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331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336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341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346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1957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 s="6">
        <v>1</v>
      </c>
      <c r="C191" s="6">
        <v>2</v>
      </c>
      <c r="D191" s="6">
        <v>3</v>
      </c>
      <c r="E191" s="6">
        <v>4</v>
      </c>
      <c r="F191" s="6">
        <v>5</v>
      </c>
      <c r="G191" s="6">
        <v>6</v>
      </c>
      <c r="H191" s="6">
        <v>7</v>
      </c>
      <c r="I191" s="6">
        <v>8</v>
      </c>
      <c r="L191" s="6">
        <v>1</v>
      </c>
      <c r="M191" s="6">
        <v>2</v>
      </c>
      <c r="N191" s="6">
        <v>3</v>
      </c>
      <c r="O191" s="6">
        <v>4</v>
      </c>
      <c r="P191" s="6">
        <v>5</v>
      </c>
      <c r="Q191" s="6">
        <v>6</v>
      </c>
      <c r="R191" s="6">
        <v>7</v>
      </c>
      <c r="S191" s="6">
        <v>8</v>
      </c>
      <c r="V191" s="6">
        <v>1</v>
      </c>
      <c r="W191" s="6">
        <v>2</v>
      </c>
      <c r="X191" s="6">
        <v>3</v>
      </c>
      <c r="Y191" s="6">
        <v>4</v>
      </c>
      <c r="Z191" s="6">
        <v>5</v>
      </c>
      <c r="AA191" s="6">
        <v>6</v>
      </c>
      <c r="AB191" s="6">
        <v>7</v>
      </c>
      <c r="AC191" s="6">
        <v>8</v>
      </c>
    </row>
    <row r="192" spans="1:29" x14ac:dyDescent="0.25">
      <c r="A192" t="s">
        <v>1658</v>
      </c>
      <c r="B192">
        <v>34015</v>
      </c>
      <c r="C192">
        <v>35344</v>
      </c>
      <c r="D192">
        <v>32645</v>
      </c>
      <c r="E192">
        <v>34994</v>
      </c>
      <c r="F192">
        <v>34644</v>
      </c>
      <c r="G192">
        <v>35131</v>
      </c>
      <c r="H192">
        <v>35338</v>
      </c>
      <c r="I192">
        <v>32654</v>
      </c>
      <c r="K192" t="s">
        <v>1658</v>
      </c>
      <c r="L192">
        <f>B192-$E$198</f>
        <v>27280</v>
      </c>
      <c r="M192">
        <f t="shared" ref="M192:R192" si="84">C192-$E$198</f>
        <v>28609</v>
      </c>
      <c r="N192">
        <f t="shared" si="84"/>
        <v>25910</v>
      </c>
      <c r="O192">
        <f t="shared" si="84"/>
        <v>28259</v>
      </c>
      <c r="P192">
        <f t="shared" si="84"/>
        <v>27909</v>
      </c>
      <c r="Q192">
        <f t="shared" si="84"/>
        <v>28396</v>
      </c>
      <c r="R192">
        <f t="shared" si="84"/>
        <v>28603</v>
      </c>
      <c r="S192">
        <f>I192-$E$198</f>
        <v>25919</v>
      </c>
      <c r="U192" t="s">
        <v>1658</v>
      </c>
      <c r="V192">
        <f>L192/$O$198*100</f>
        <v>94.924375985895878</v>
      </c>
      <c r="W192">
        <f t="shared" ref="W192:AC192" si="85">M192/$O$198*100</f>
        <v>99.548807645912589</v>
      </c>
      <c r="X192">
        <f t="shared" si="85"/>
        <v>90.157279391296271</v>
      </c>
      <c r="Y192">
        <f t="shared" si="85"/>
        <v>98.330936253131668</v>
      </c>
      <c r="Z192">
        <f t="shared" si="85"/>
        <v>97.113064860350732</v>
      </c>
      <c r="AA192">
        <f t="shared" si="85"/>
        <v>98.807645912591624</v>
      </c>
      <c r="AB192">
        <f t="shared" si="85"/>
        <v>99.527929850607777</v>
      </c>
      <c r="AC192">
        <f t="shared" si="85"/>
        <v>90.188596084253504</v>
      </c>
    </row>
    <row r="193" spans="1:29" x14ac:dyDescent="0.25">
      <c r="A193" t="s">
        <v>1659</v>
      </c>
      <c r="B193">
        <v>34817</v>
      </c>
      <c r="C193">
        <v>30010</v>
      </c>
      <c r="D193">
        <v>34995</v>
      </c>
      <c r="E193">
        <v>33463</v>
      </c>
      <c r="F193">
        <v>33934</v>
      </c>
      <c r="G193">
        <v>34584</v>
      </c>
      <c r="H193">
        <v>34306</v>
      </c>
      <c r="I193">
        <v>35516</v>
      </c>
      <c r="K193" t="s">
        <v>1659</v>
      </c>
      <c r="L193">
        <f t="shared" ref="L193:L197" si="86">B193-$E$198</f>
        <v>28082</v>
      </c>
      <c r="M193">
        <f t="shared" ref="M193:M197" si="87">C193-$E$198</f>
        <v>23275</v>
      </c>
      <c r="N193">
        <f t="shared" ref="N193:N197" si="88">D193-$E$198</f>
        <v>28260</v>
      </c>
      <c r="O193">
        <f t="shared" ref="O193:O197" si="89">E193-$E$198</f>
        <v>26728</v>
      </c>
      <c r="P193">
        <f t="shared" ref="P193:P197" si="90">F193-$E$198</f>
        <v>27199</v>
      </c>
      <c r="Q193">
        <f t="shared" ref="Q193:Q197" si="91">G193-$E$198</f>
        <v>27849</v>
      </c>
      <c r="R193">
        <f t="shared" ref="R193:R197" si="92">H193-$E$198</f>
        <v>27571</v>
      </c>
      <c r="S193">
        <f t="shared" ref="S193:S197" si="93">I193-$E$198</f>
        <v>28781</v>
      </c>
      <c r="U193" t="s">
        <v>1659</v>
      </c>
      <c r="V193">
        <f t="shared" ref="V193:V197" si="94">L193/$O$198*100</f>
        <v>97.715041291639608</v>
      </c>
      <c r="W193">
        <f t="shared" ref="W193:W197" si="95">M193/$O$198*100</f>
        <v>80.988447619931335</v>
      </c>
      <c r="X193">
        <f t="shared" ref="X193:X197" si="96">N193/$O$198*100</f>
        <v>98.334415885682475</v>
      </c>
      <c r="Y193">
        <f t="shared" ref="Y193:Y197" si="97">O193/$O$198*100</f>
        <v>93.003618817852825</v>
      </c>
      <c r="Z193">
        <f t="shared" ref="Z193:Z197" si="98">P193/$O$198*100</f>
        <v>94.642525749280864</v>
      </c>
      <c r="AA193">
        <f t="shared" ref="AA193:AA197" si="99">Q193/$O$198*100</f>
        <v>96.904286907302577</v>
      </c>
      <c r="AB193">
        <f t="shared" ref="AB193:AB197" si="100">R193/$O$198*100</f>
        <v>95.936949058179451</v>
      </c>
      <c r="AC193">
        <f t="shared" ref="AC193:AC197" si="101">S193/$O$198*100</f>
        <v>100.14730444465063</v>
      </c>
    </row>
    <row r="194" spans="1:29" x14ac:dyDescent="0.25">
      <c r="A194" t="s">
        <v>1660</v>
      </c>
      <c r="B194">
        <v>37589</v>
      </c>
      <c r="C194">
        <v>30905</v>
      </c>
      <c r="D194">
        <v>33906</v>
      </c>
      <c r="E194">
        <v>32452</v>
      </c>
      <c r="F194">
        <v>33771</v>
      </c>
      <c r="G194">
        <v>33456</v>
      </c>
      <c r="H194">
        <v>36980</v>
      </c>
      <c r="I194">
        <v>34154</v>
      </c>
      <c r="K194" t="s">
        <v>1660</v>
      </c>
      <c r="L194">
        <f t="shared" si="86"/>
        <v>30854</v>
      </c>
      <c r="M194">
        <f t="shared" si="87"/>
        <v>24170</v>
      </c>
      <c r="N194">
        <f t="shared" si="88"/>
        <v>27171</v>
      </c>
      <c r="O194">
        <f t="shared" si="89"/>
        <v>25717</v>
      </c>
      <c r="P194">
        <f t="shared" si="90"/>
        <v>27036</v>
      </c>
      <c r="Q194">
        <f t="shared" si="91"/>
        <v>26721</v>
      </c>
      <c r="R194">
        <f t="shared" si="92"/>
        <v>30245</v>
      </c>
      <c r="S194">
        <f t="shared" si="93"/>
        <v>27419</v>
      </c>
      <c r="U194" t="s">
        <v>1660</v>
      </c>
      <c r="V194">
        <f t="shared" si="94"/>
        <v>107.3605827224645</v>
      </c>
      <c r="W194">
        <f t="shared" si="95"/>
        <v>84.10271875289969</v>
      </c>
      <c r="X194">
        <f t="shared" si="96"/>
        <v>94.5450960378584</v>
      </c>
      <c r="Y194">
        <f t="shared" si="97"/>
        <v>89.485710308991358</v>
      </c>
      <c r="Z194">
        <f t="shared" si="98"/>
        <v>94.075345643500043</v>
      </c>
      <c r="AA194">
        <f t="shared" si="99"/>
        <v>92.97926138999722</v>
      </c>
      <c r="AB194">
        <f t="shared" si="100"/>
        <v>105.2414864990257</v>
      </c>
      <c r="AC194">
        <f t="shared" si="101"/>
        <v>95.408044910457463</v>
      </c>
    </row>
    <row r="195" spans="1:29" x14ac:dyDescent="0.25">
      <c r="A195" t="s">
        <v>1661</v>
      </c>
      <c r="B195">
        <v>32749</v>
      </c>
      <c r="C195">
        <v>31202</v>
      </c>
      <c r="D195">
        <v>32503</v>
      </c>
      <c r="E195">
        <v>33384</v>
      </c>
      <c r="F195">
        <v>31583</v>
      </c>
      <c r="G195">
        <v>34302</v>
      </c>
      <c r="H195">
        <v>34525</v>
      </c>
      <c r="I195">
        <v>31200</v>
      </c>
      <c r="K195" t="s">
        <v>1661</v>
      </c>
      <c r="L195">
        <f t="shared" si="86"/>
        <v>26014</v>
      </c>
      <c r="M195">
        <f t="shared" si="87"/>
        <v>24467</v>
      </c>
      <c r="N195">
        <f t="shared" si="88"/>
        <v>25768</v>
      </c>
      <c r="O195">
        <f t="shared" si="89"/>
        <v>26649</v>
      </c>
      <c r="P195">
        <f t="shared" si="90"/>
        <v>24848</v>
      </c>
      <c r="Q195">
        <f t="shared" si="91"/>
        <v>27567</v>
      </c>
      <c r="R195">
        <f t="shared" si="92"/>
        <v>27790</v>
      </c>
      <c r="S195">
        <f t="shared" si="93"/>
        <v>24465</v>
      </c>
      <c r="U195" t="s">
        <v>1661</v>
      </c>
      <c r="V195">
        <f t="shared" si="94"/>
        <v>90.519161176579757</v>
      </c>
      <c r="W195">
        <f t="shared" si="95"/>
        <v>85.136169620488076</v>
      </c>
      <c r="X195">
        <f t="shared" si="96"/>
        <v>89.663171569082294</v>
      </c>
      <c r="Y195">
        <f t="shared" si="97"/>
        <v>92.728727846339424</v>
      </c>
      <c r="Z195">
        <f t="shared" si="98"/>
        <v>86.461909622343882</v>
      </c>
      <c r="AA195">
        <f t="shared" si="99"/>
        <v>95.923030527976238</v>
      </c>
      <c r="AB195">
        <f t="shared" si="100"/>
        <v>96.698988586805228</v>
      </c>
      <c r="AC195">
        <f t="shared" si="101"/>
        <v>85.129210355386462</v>
      </c>
    </row>
    <row r="196" spans="1:29" x14ac:dyDescent="0.25">
      <c r="A196" t="s">
        <v>1662</v>
      </c>
      <c r="B196">
        <v>34315</v>
      </c>
      <c r="C196">
        <v>30191</v>
      </c>
      <c r="D196">
        <v>33504</v>
      </c>
      <c r="E196">
        <v>35351</v>
      </c>
      <c r="F196">
        <v>32404</v>
      </c>
      <c r="G196">
        <v>36225</v>
      </c>
      <c r="H196">
        <v>36065</v>
      </c>
      <c r="I196">
        <v>36141</v>
      </c>
      <c r="K196" t="s">
        <v>1662</v>
      </c>
      <c r="L196">
        <f t="shared" si="86"/>
        <v>27580</v>
      </c>
      <c r="M196">
        <f t="shared" si="87"/>
        <v>23456</v>
      </c>
      <c r="N196">
        <f t="shared" si="88"/>
        <v>26769</v>
      </c>
      <c r="O196">
        <f t="shared" si="89"/>
        <v>28616</v>
      </c>
      <c r="P196">
        <f t="shared" si="90"/>
        <v>25669</v>
      </c>
      <c r="Q196">
        <f t="shared" si="91"/>
        <v>29490</v>
      </c>
      <c r="R196">
        <f t="shared" si="92"/>
        <v>29330</v>
      </c>
      <c r="S196">
        <f t="shared" si="93"/>
        <v>29406</v>
      </c>
      <c r="U196" t="s">
        <v>1662</v>
      </c>
      <c r="V196">
        <f t="shared" si="94"/>
        <v>95.96826575113667</v>
      </c>
      <c r="W196">
        <f t="shared" si="95"/>
        <v>81.618261111626609</v>
      </c>
      <c r="X196">
        <f t="shared" si="96"/>
        <v>93.14628375243575</v>
      </c>
      <c r="Y196">
        <f t="shared" si="97"/>
        <v>99.573165073768209</v>
      </c>
      <c r="Z196">
        <f t="shared" si="98"/>
        <v>89.318687946552842</v>
      </c>
      <c r="AA196">
        <f t="shared" si="99"/>
        <v>102.61436392316972</v>
      </c>
      <c r="AB196">
        <f t="shared" si="100"/>
        <v>102.05762271504129</v>
      </c>
      <c r="AC196">
        <f t="shared" si="101"/>
        <v>102.3220747889023</v>
      </c>
    </row>
    <row r="197" spans="1:29" x14ac:dyDescent="0.25">
      <c r="A197" t="s">
        <v>1663</v>
      </c>
      <c r="B197">
        <v>8249</v>
      </c>
      <c r="C197">
        <v>32179</v>
      </c>
      <c r="D197">
        <v>29908</v>
      </c>
      <c r="E197">
        <v>31692</v>
      </c>
      <c r="F197">
        <v>31509</v>
      </c>
      <c r="G197">
        <v>35229</v>
      </c>
      <c r="H197">
        <v>32937</v>
      </c>
      <c r="I197">
        <v>36709</v>
      </c>
      <c r="K197" t="s">
        <v>1663</v>
      </c>
      <c r="L197">
        <f t="shared" si="86"/>
        <v>1514</v>
      </c>
      <c r="M197">
        <f t="shared" si="87"/>
        <v>25444</v>
      </c>
      <c r="N197">
        <f t="shared" si="88"/>
        <v>23173</v>
      </c>
      <c r="O197">
        <f t="shared" si="89"/>
        <v>24957</v>
      </c>
      <c r="P197">
        <f t="shared" si="90"/>
        <v>24774</v>
      </c>
      <c r="Q197">
        <f t="shared" si="91"/>
        <v>28494</v>
      </c>
      <c r="R197">
        <f t="shared" si="92"/>
        <v>26202</v>
      </c>
      <c r="S197">
        <f t="shared" si="93"/>
        <v>29974</v>
      </c>
      <c r="U197" t="s">
        <v>1663</v>
      </c>
      <c r="V197">
        <f t="shared" si="94"/>
        <v>5.2681636819151896</v>
      </c>
      <c r="W197">
        <f t="shared" si="95"/>
        <v>88.535770622622252</v>
      </c>
      <c r="X197">
        <f t="shared" si="96"/>
        <v>80.633525099749463</v>
      </c>
      <c r="Y197">
        <f t="shared" si="97"/>
        <v>86.84118957038136</v>
      </c>
      <c r="Z197">
        <f t="shared" si="98"/>
        <v>86.204416813584487</v>
      </c>
      <c r="AA197">
        <f t="shared" si="99"/>
        <v>99.148649902570284</v>
      </c>
      <c r="AB197">
        <f t="shared" si="100"/>
        <v>91.17333209613065</v>
      </c>
      <c r="AC197">
        <f t="shared" si="101"/>
        <v>104.29850607775819</v>
      </c>
    </row>
    <row r="198" spans="1:29" x14ac:dyDescent="0.25">
      <c r="A198" t="s">
        <v>1664</v>
      </c>
      <c r="E198">
        <f>AVERAGE(B211:D211,C224:D224,B224)</f>
        <v>6735</v>
      </c>
      <c r="O198">
        <f>AVERAGE(L192:L194)</f>
        <v>28738.666666666668</v>
      </c>
    </row>
    <row r="199" spans="1:29" x14ac:dyDescent="0.25">
      <c r="A199" t="s">
        <v>1665</v>
      </c>
    </row>
    <row r="202" spans="1:29" x14ac:dyDescent="0.25">
      <c r="A202" s="7" t="s">
        <v>1958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 s="6">
        <v>1</v>
      </c>
      <c r="C204" s="6">
        <v>2</v>
      </c>
      <c r="D204" s="6">
        <v>3</v>
      </c>
      <c r="E204" s="6">
        <v>4</v>
      </c>
      <c r="F204" s="6">
        <v>5</v>
      </c>
      <c r="G204" s="6">
        <v>6</v>
      </c>
      <c r="H204" s="6">
        <v>7</v>
      </c>
      <c r="I204" s="6">
        <v>8</v>
      </c>
      <c r="L204" s="6">
        <v>1</v>
      </c>
      <c r="M204" s="6">
        <v>2</v>
      </c>
      <c r="N204" s="6">
        <v>3</v>
      </c>
      <c r="O204" s="6">
        <v>4</v>
      </c>
      <c r="P204" s="6">
        <v>5</v>
      </c>
      <c r="Q204" s="6">
        <v>6</v>
      </c>
      <c r="R204" s="6">
        <v>7</v>
      </c>
      <c r="S204" s="6">
        <v>8</v>
      </c>
    </row>
    <row r="205" spans="1:29" x14ac:dyDescent="0.25">
      <c r="A205" t="s">
        <v>1658</v>
      </c>
      <c r="B205">
        <v>34677</v>
      </c>
      <c r="C205">
        <v>31496</v>
      </c>
      <c r="D205">
        <v>35889</v>
      </c>
      <c r="E205">
        <v>33102</v>
      </c>
      <c r="F205">
        <v>32707</v>
      </c>
      <c r="G205">
        <v>34615</v>
      </c>
      <c r="H205">
        <v>35383</v>
      </c>
      <c r="I205">
        <v>37446</v>
      </c>
      <c r="K205" t="s">
        <v>1658</v>
      </c>
      <c r="L205">
        <f>B205-$E$211</f>
        <v>28012.333333333332</v>
      </c>
      <c r="M205">
        <f t="shared" ref="M205:S205" si="102">C205-$E$211</f>
        <v>24831.333333333332</v>
      </c>
      <c r="N205">
        <f t="shared" si="102"/>
        <v>29224.333333333332</v>
      </c>
      <c r="O205">
        <f t="shared" si="102"/>
        <v>26437.333333333332</v>
      </c>
      <c r="P205">
        <f t="shared" si="102"/>
        <v>26042.333333333332</v>
      </c>
      <c r="Q205">
        <f t="shared" si="102"/>
        <v>27950.333333333332</v>
      </c>
      <c r="R205">
        <f t="shared" si="102"/>
        <v>28718.333333333332</v>
      </c>
      <c r="S205">
        <f t="shared" si="102"/>
        <v>30781.333333333332</v>
      </c>
      <c r="V205" s="6">
        <v>1</v>
      </c>
      <c r="W205" s="6">
        <v>2</v>
      </c>
      <c r="X205" s="6">
        <v>3</v>
      </c>
      <c r="Y205" s="6">
        <v>4</v>
      </c>
      <c r="Z205" s="6">
        <v>5</v>
      </c>
      <c r="AA205" s="6">
        <v>6</v>
      </c>
      <c r="AB205" s="6">
        <v>7</v>
      </c>
      <c r="AC205" s="6">
        <v>8</v>
      </c>
    </row>
    <row r="206" spans="1:29" x14ac:dyDescent="0.25">
      <c r="A206" t="s">
        <v>1659</v>
      </c>
      <c r="B206">
        <v>36817</v>
      </c>
      <c r="C206">
        <v>31040</v>
      </c>
      <c r="D206">
        <v>35804</v>
      </c>
      <c r="E206">
        <v>35020</v>
      </c>
      <c r="F206">
        <v>34864</v>
      </c>
      <c r="G206">
        <v>37421</v>
      </c>
      <c r="H206">
        <v>33303</v>
      </c>
      <c r="I206">
        <v>34170</v>
      </c>
      <c r="K206" t="s">
        <v>1659</v>
      </c>
      <c r="L206">
        <f t="shared" ref="L206:L210" si="103">B206-$E$211</f>
        <v>30152.333333333332</v>
      </c>
      <c r="M206">
        <f t="shared" ref="M206:M210" si="104">C206-$E$211</f>
        <v>24375.333333333332</v>
      </c>
      <c r="N206">
        <f t="shared" ref="N206:N210" si="105">D206-$E$211</f>
        <v>29139.333333333332</v>
      </c>
      <c r="O206">
        <f t="shared" ref="O206:O210" si="106">E206-$E$211</f>
        <v>28355.333333333332</v>
      </c>
      <c r="P206">
        <f t="shared" ref="P206:P210" si="107">F206-$E$211</f>
        <v>28199.333333333332</v>
      </c>
      <c r="Q206">
        <f t="shared" ref="Q206:Q210" si="108">G206-$E$211</f>
        <v>30756.333333333332</v>
      </c>
      <c r="R206">
        <f t="shared" ref="R206:R210" si="109">H206-$E$211</f>
        <v>26638.333333333332</v>
      </c>
      <c r="S206">
        <f t="shared" ref="S206:S210" si="110">I206-$E$211</f>
        <v>27505.333333333332</v>
      </c>
      <c r="U206" t="s">
        <v>1658</v>
      </c>
      <c r="V206">
        <f>L205/$O$211*100</f>
        <v>98.341797926369736</v>
      </c>
      <c r="W206">
        <f t="shared" ref="W206:AC206" si="111">M205/$O$211*100</f>
        <v>87.174386219486493</v>
      </c>
      <c r="X206">
        <f t="shared" si="111"/>
        <v>102.59671870245978</v>
      </c>
      <c r="Y206">
        <f t="shared" si="111"/>
        <v>92.812507313876452</v>
      </c>
      <c r="Z206">
        <f t="shared" si="111"/>
        <v>91.425796334870213</v>
      </c>
      <c r="AA206">
        <f t="shared" si="111"/>
        <v>98.124136962576344</v>
      </c>
      <c r="AB206">
        <f t="shared" si="111"/>
        <v>100.82032438504926</v>
      </c>
      <c r="AC206">
        <f t="shared" si="111"/>
        <v>108.06281742223887</v>
      </c>
    </row>
    <row r="207" spans="1:29" x14ac:dyDescent="0.25">
      <c r="A207" t="s">
        <v>1660</v>
      </c>
      <c r="B207">
        <v>33954</v>
      </c>
      <c r="C207">
        <v>30987</v>
      </c>
      <c r="D207">
        <v>34272</v>
      </c>
      <c r="E207">
        <v>35418</v>
      </c>
      <c r="F207">
        <v>33692</v>
      </c>
      <c r="G207">
        <v>34799</v>
      </c>
      <c r="H207">
        <v>32962</v>
      </c>
      <c r="I207">
        <v>39049</v>
      </c>
      <c r="K207" t="s">
        <v>1660</v>
      </c>
      <c r="L207">
        <f t="shared" si="103"/>
        <v>27289.333333333332</v>
      </c>
      <c r="M207">
        <f t="shared" si="104"/>
        <v>24322.333333333332</v>
      </c>
      <c r="N207">
        <f t="shared" si="105"/>
        <v>27607.333333333332</v>
      </c>
      <c r="O207">
        <f t="shared" si="106"/>
        <v>28753.333333333332</v>
      </c>
      <c r="P207">
        <f t="shared" si="107"/>
        <v>27027.333333333332</v>
      </c>
      <c r="Q207">
        <f t="shared" si="108"/>
        <v>28134.333333333332</v>
      </c>
      <c r="R207">
        <f t="shared" si="109"/>
        <v>26297.333333333332</v>
      </c>
      <c r="S207">
        <f t="shared" si="110"/>
        <v>32384.333333333332</v>
      </c>
      <c r="U207" t="s">
        <v>1659</v>
      </c>
      <c r="V207">
        <f t="shared" ref="V207:V211" si="112">L206/$O$211*100</f>
        <v>105.85461183794789</v>
      </c>
      <c r="W207">
        <f t="shared" ref="W207:W211" si="113">M206/$O$211*100</f>
        <v>85.573524937393202</v>
      </c>
      <c r="X207">
        <f t="shared" ref="X207:X211" si="114">N206/$O$211*100</f>
        <v>102.29831254242048</v>
      </c>
      <c r="Y207">
        <f t="shared" ref="Y207:Y211" si="115">O206/$O$211*100</f>
        <v>99.545954548646037</v>
      </c>
      <c r="Z207">
        <f t="shared" ref="Z207:Z211" si="116">P206/$O$211*100</f>
        <v>98.998291478456238</v>
      </c>
      <c r="AA207">
        <f t="shared" ref="AA207:AA211" si="117">Q206/$O$211*100</f>
        <v>107.97505090458024</v>
      </c>
      <c r="AB207">
        <f t="shared" ref="AB207:AB211" si="118">R206/$O$211*100</f>
        <v>93.518150115851796</v>
      </c>
      <c r="AC207">
        <f t="shared" ref="AC207:AC211" si="119">S206/$O$211*100</f>
        <v>96.561892948252847</v>
      </c>
    </row>
    <row r="208" spans="1:29" x14ac:dyDescent="0.25">
      <c r="A208" t="s">
        <v>1661</v>
      </c>
      <c r="B208">
        <v>30548</v>
      </c>
      <c r="C208">
        <v>31474</v>
      </c>
      <c r="D208">
        <v>33086</v>
      </c>
      <c r="E208">
        <v>32791</v>
      </c>
      <c r="F208">
        <v>34158</v>
      </c>
      <c r="G208">
        <v>34937</v>
      </c>
      <c r="H208">
        <v>33801</v>
      </c>
      <c r="I208">
        <v>38621</v>
      </c>
      <c r="K208" t="s">
        <v>1661</v>
      </c>
      <c r="L208">
        <f t="shared" si="103"/>
        <v>23883.333333333332</v>
      </c>
      <c r="M208">
        <f t="shared" si="104"/>
        <v>24809.333333333332</v>
      </c>
      <c r="N208">
        <f t="shared" si="105"/>
        <v>26421.333333333332</v>
      </c>
      <c r="O208">
        <f t="shared" si="106"/>
        <v>26126.333333333332</v>
      </c>
      <c r="P208">
        <f t="shared" si="107"/>
        <v>27493.333333333332</v>
      </c>
      <c r="Q208">
        <f t="shared" si="108"/>
        <v>28272.333333333332</v>
      </c>
      <c r="R208">
        <f t="shared" si="109"/>
        <v>27136.333333333332</v>
      </c>
      <c r="S208">
        <f t="shared" si="110"/>
        <v>31956.333333333332</v>
      </c>
      <c r="U208" t="s">
        <v>1660</v>
      </c>
      <c r="V208">
        <f t="shared" si="112"/>
        <v>95.80359023568235</v>
      </c>
      <c r="W208">
        <f t="shared" si="113"/>
        <v>85.387459919956939</v>
      </c>
      <c r="X208">
        <f t="shared" si="114"/>
        <v>96.919980340300043</v>
      </c>
      <c r="Y208">
        <f t="shared" si="115"/>
        <v>100.94319750977132</v>
      </c>
      <c r="Z208">
        <f t="shared" si="116"/>
        <v>94.883797130619968</v>
      </c>
      <c r="AA208">
        <f t="shared" si="117"/>
        <v>98.770098532543813</v>
      </c>
      <c r="AB208">
        <f t="shared" si="118"/>
        <v>92.32101481498816</v>
      </c>
      <c r="AC208">
        <f t="shared" si="119"/>
        <v>113.69040653450979</v>
      </c>
    </row>
    <row r="209" spans="1:29" x14ac:dyDescent="0.25">
      <c r="A209" t="s">
        <v>1662</v>
      </c>
      <c r="B209">
        <v>32957</v>
      </c>
      <c r="C209">
        <v>32546</v>
      </c>
      <c r="D209">
        <v>35035</v>
      </c>
      <c r="E209">
        <v>31403</v>
      </c>
      <c r="F209">
        <v>34389</v>
      </c>
      <c r="G209">
        <v>35416</v>
      </c>
      <c r="H209">
        <v>33844</v>
      </c>
      <c r="I209">
        <v>38420</v>
      </c>
      <c r="K209" t="s">
        <v>1662</v>
      </c>
      <c r="L209">
        <f t="shared" si="103"/>
        <v>26292.333333333332</v>
      </c>
      <c r="M209">
        <f t="shared" si="104"/>
        <v>25881.333333333332</v>
      </c>
      <c r="N209">
        <f t="shared" si="105"/>
        <v>28370.333333333332</v>
      </c>
      <c r="O209">
        <f t="shared" si="106"/>
        <v>24738.333333333332</v>
      </c>
      <c r="P209">
        <f t="shared" si="107"/>
        <v>27724.333333333332</v>
      </c>
      <c r="Q209">
        <f t="shared" si="108"/>
        <v>28751.333333333332</v>
      </c>
      <c r="R209">
        <f t="shared" si="109"/>
        <v>27179.333333333332</v>
      </c>
      <c r="S209">
        <f t="shared" si="110"/>
        <v>31755.333333333332</v>
      </c>
      <c r="U209" t="s">
        <v>1661</v>
      </c>
      <c r="V209">
        <f t="shared" si="112"/>
        <v>83.846279869871495</v>
      </c>
      <c r="W209">
        <f t="shared" si="113"/>
        <v>87.097151683946919</v>
      </c>
      <c r="X209">
        <f t="shared" si="114"/>
        <v>92.756336742574945</v>
      </c>
      <c r="Y209">
        <f t="shared" si="115"/>
        <v>91.720691834203194</v>
      </c>
      <c r="Z209">
        <f t="shared" si="116"/>
        <v>96.519765019776713</v>
      </c>
      <c r="AA209">
        <f t="shared" si="117"/>
        <v>99.25456971001941</v>
      </c>
      <c r="AB209">
        <f t="shared" si="118"/>
        <v>95.26645914761157</v>
      </c>
      <c r="AC209">
        <f t="shared" si="119"/>
        <v>112.18784375219415</v>
      </c>
    </row>
    <row r="210" spans="1:29" x14ac:dyDescent="0.25">
      <c r="A210" t="s">
        <v>1663</v>
      </c>
      <c r="B210">
        <v>8172</v>
      </c>
      <c r="C210">
        <v>33106</v>
      </c>
      <c r="D210">
        <v>31514</v>
      </c>
      <c r="E210">
        <v>32243</v>
      </c>
      <c r="F210">
        <v>31871</v>
      </c>
      <c r="G210">
        <v>33430</v>
      </c>
      <c r="H210">
        <v>32509</v>
      </c>
      <c r="I210">
        <v>37170</v>
      </c>
      <c r="K210" t="s">
        <v>1663</v>
      </c>
      <c r="L210">
        <f t="shared" si="103"/>
        <v>1507.333333333333</v>
      </c>
      <c r="M210">
        <f t="shared" si="104"/>
        <v>26441.333333333332</v>
      </c>
      <c r="N210">
        <f t="shared" si="105"/>
        <v>24849.333333333332</v>
      </c>
      <c r="O210">
        <f t="shared" si="106"/>
        <v>25578.333333333332</v>
      </c>
      <c r="P210">
        <f t="shared" si="107"/>
        <v>25206.333333333332</v>
      </c>
      <c r="Q210">
        <f t="shared" si="108"/>
        <v>26765.333333333332</v>
      </c>
      <c r="R210">
        <f t="shared" si="109"/>
        <v>25844.333333333332</v>
      </c>
      <c r="S210">
        <f t="shared" si="110"/>
        <v>30505.333333333332</v>
      </c>
      <c r="U210" t="s">
        <v>1662</v>
      </c>
      <c r="V210">
        <f t="shared" si="112"/>
        <v>92.303461511456447</v>
      </c>
      <c r="W210">
        <f t="shared" si="113"/>
        <v>90.860579961148673</v>
      </c>
      <c r="X210">
        <f t="shared" si="114"/>
        <v>99.598614459241219</v>
      </c>
      <c r="Y210">
        <f t="shared" si="115"/>
        <v>86.847894773796412</v>
      </c>
      <c r="Z210">
        <f t="shared" si="116"/>
        <v>97.330727642942392</v>
      </c>
      <c r="AA210">
        <f t="shared" si="117"/>
        <v>100.93617618835864</v>
      </c>
      <c r="AB210">
        <f t="shared" si="118"/>
        <v>95.417417557984407</v>
      </c>
      <c r="AC210">
        <f t="shared" si="119"/>
        <v>111.48220095021881</v>
      </c>
    </row>
    <row r="211" spans="1:29" x14ac:dyDescent="0.25">
      <c r="A211" t="s">
        <v>1664</v>
      </c>
      <c r="B211">
        <v>6632</v>
      </c>
      <c r="C211">
        <v>6590</v>
      </c>
      <c r="D211">
        <v>6772</v>
      </c>
      <c r="E211">
        <f>AVERAGE(B211:D211)</f>
        <v>6664.666666666667</v>
      </c>
      <c r="O211">
        <f>AVERAGE(L205:L207)</f>
        <v>28484.666666666668</v>
      </c>
      <c r="U211" t="s">
        <v>1663</v>
      </c>
      <c r="V211">
        <f t="shared" si="112"/>
        <v>5.2917359046972621</v>
      </c>
      <c r="W211">
        <f t="shared" si="113"/>
        <v>92.82654995670184</v>
      </c>
      <c r="X211">
        <f t="shared" si="114"/>
        <v>87.237578112200708</v>
      </c>
      <c r="Y211">
        <f t="shared" si="115"/>
        <v>89.796849767126162</v>
      </c>
      <c r="Z211">
        <f t="shared" si="116"/>
        <v>88.490883984365851</v>
      </c>
      <c r="AA211">
        <f t="shared" si="117"/>
        <v>93.9640040255576</v>
      </c>
      <c r="AB211">
        <f t="shared" si="118"/>
        <v>90.730685515013917</v>
      </c>
      <c r="AC211">
        <f t="shared" si="119"/>
        <v>107.09387506728764</v>
      </c>
    </row>
    <row r="212" spans="1:29" x14ac:dyDescent="0.25">
      <c r="A212" t="s">
        <v>1665</v>
      </c>
    </row>
    <row r="215" spans="1:29" x14ac:dyDescent="0.25">
      <c r="A215" s="7" t="s">
        <v>1959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 s="6">
        <v>1</v>
      </c>
      <c r="C217" s="6">
        <v>2</v>
      </c>
      <c r="D217" s="6">
        <v>3</v>
      </c>
      <c r="E217" s="6">
        <v>4</v>
      </c>
      <c r="F217" s="6">
        <v>5</v>
      </c>
      <c r="G217" s="6">
        <v>6</v>
      </c>
      <c r="H217" s="6">
        <v>7</v>
      </c>
      <c r="I217" s="6">
        <v>8</v>
      </c>
      <c r="L217" s="6">
        <v>1</v>
      </c>
      <c r="M217" s="6">
        <v>2</v>
      </c>
      <c r="N217" s="6">
        <v>3</v>
      </c>
      <c r="O217" s="6">
        <v>4</v>
      </c>
      <c r="P217" s="6">
        <v>5</v>
      </c>
      <c r="Q217" s="6">
        <v>6</v>
      </c>
      <c r="R217" s="6">
        <v>7</v>
      </c>
      <c r="S217" s="6">
        <v>8</v>
      </c>
    </row>
    <row r="218" spans="1:29" x14ac:dyDescent="0.25">
      <c r="A218" t="s">
        <v>1658</v>
      </c>
      <c r="B218">
        <v>35568</v>
      </c>
      <c r="C218">
        <v>38822</v>
      </c>
      <c r="D218">
        <v>35062</v>
      </c>
      <c r="E218">
        <v>38001</v>
      </c>
      <c r="F218">
        <v>35700</v>
      </c>
      <c r="G218">
        <v>35070</v>
      </c>
      <c r="H218">
        <v>32844</v>
      </c>
      <c r="I218">
        <v>34451</v>
      </c>
      <c r="K218" t="s">
        <v>1658</v>
      </c>
      <c r="L218">
        <f>B218-$E$224</f>
        <v>28762.666666666668</v>
      </c>
      <c r="M218">
        <f t="shared" ref="M218:S218" si="120">C218-$E$224</f>
        <v>32016.666666666668</v>
      </c>
      <c r="N218">
        <f t="shared" si="120"/>
        <v>28256.666666666668</v>
      </c>
      <c r="O218">
        <f t="shared" si="120"/>
        <v>31195.666666666668</v>
      </c>
      <c r="P218">
        <f t="shared" si="120"/>
        <v>28894.666666666668</v>
      </c>
      <c r="Q218">
        <f t="shared" si="120"/>
        <v>28264.666666666668</v>
      </c>
      <c r="R218">
        <f t="shared" si="120"/>
        <v>26038.666666666668</v>
      </c>
      <c r="S218">
        <f t="shared" si="120"/>
        <v>27645.666666666668</v>
      </c>
      <c r="V218" s="6">
        <v>1</v>
      </c>
      <c r="W218" s="6">
        <v>2</v>
      </c>
      <c r="X218" s="6">
        <v>3</v>
      </c>
      <c r="Y218" s="6">
        <v>4</v>
      </c>
      <c r="Z218" s="6">
        <v>5</v>
      </c>
      <c r="AA218" s="6">
        <v>6</v>
      </c>
      <c r="AB218" s="6">
        <v>7</v>
      </c>
      <c r="AC218" s="6">
        <v>8</v>
      </c>
    </row>
    <row r="219" spans="1:29" x14ac:dyDescent="0.25">
      <c r="A219" t="s">
        <v>1659</v>
      </c>
      <c r="B219">
        <v>33758</v>
      </c>
      <c r="C219">
        <v>34106</v>
      </c>
      <c r="D219">
        <v>36914</v>
      </c>
      <c r="E219">
        <v>37947</v>
      </c>
      <c r="F219">
        <v>31206</v>
      </c>
      <c r="G219">
        <v>39583</v>
      </c>
      <c r="H219">
        <v>32176</v>
      </c>
      <c r="I219">
        <v>34780</v>
      </c>
      <c r="K219" t="s">
        <v>1659</v>
      </c>
      <c r="L219">
        <f t="shared" ref="L219:L223" si="121">B219-$E$224</f>
        <v>26952.666666666668</v>
      </c>
      <c r="M219">
        <f t="shared" ref="M219:M223" si="122">C219-$E$224</f>
        <v>27300.666666666668</v>
      </c>
      <c r="N219">
        <f t="shared" ref="N219:N223" si="123">D219-$E$224</f>
        <v>30108.666666666668</v>
      </c>
      <c r="O219">
        <f t="shared" ref="O219:O223" si="124">E219-$E$224</f>
        <v>31141.666666666668</v>
      </c>
      <c r="P219">
        <f t="shared" ref="P219:P223" si="125">F219-$E$224</f>
        <v>24400.666666666668</v>
      </c>
      <c r="Q219">
        <f t="shared" ref="Q219:Q223" si="126">G219-$E$224</f>
        <v>32777.666666666664</v>
      </c>
      <c r="R219">
        <f t="shared" ref="R219:R223" si="127">H219-$E$224</f>
        <v>25370.666666666668</v>
      </c>
      <c r="S219">
        <f t="shared" ref="S219:S223" si="128">I219-$E$224</f>
        <v>27974.666666666668</v>
      </c>
      <c r="U219" t="s">
        <v>1658</v>
      </c>
      <c r="V219">
        <f>L218/$O$224*100</f>
        <v>101.08479182774536</v>
      </c>
      <c r="W219">
        <f t="shared" ref="W219:AC219" si="129">M218/$O$224*100</f>
        <v>112.52079379583422</v>
      </c>
      <c r="X219">
        <f t="shared" si="129"/>
        <v>99.306482978374461</v>
      </c>
      <c r="Y219">
        <f t="shared" si="129"/>
        <v>109.6354349710644</v>
      </c>
      <c r="Z219">
        <f t="shared" si="129"/>
        <v>101.548698484103</v>
      </c>
      <c r="AA219">
        <f t="shared" si="129"/>
        <v>99.334598533305211</v>
      </c>
      <c r="AB219">
        <f t="shared" si="129"/>
        <v>91.51144537381974</v>
      </c>
      <c r="AC219">
        <f t="shared" si="129"/>
        <v>97.159157470537252</v>
      </c>
    </row>
    <row r="220" spans="1:29" x14ac:dyDescent="0.25">
      <c r="A220" t="s">
        <v>1660</v>
      </c>
      <c r="B220">
        <v>36452</v>
      </c>
      <c r="C220">
        <v>36079</v>
      </c>
      <c r="D220">
        <v>35480</v>
      </c>
      <c r="E220">
        <v>35290</v>
      </c>
      <c r="F220">
        <v>36656</v>
      </c>
      <c r="G220">
        <v>35537</v>
      </c>
      <c r="H220">
        <v>29322</v>
      </c>
      <c r="I220">
        <v>30070</v>
      </c>
      <c r="K220" t="s">
        <v>1660</v>
      </c>
      <c r="L220">
        <f t="shared" si="121"/>
        <v>29646.666666666668</v>
      </c>
      <c r="M220">
        <f t="shared" si="122"/>
        <v>29273.666666666668</v>
      </c>
      <c r="N220">
        <f t="shared" si="123"/>
        <v>28674.666666666668</v>
      </c>
      <c r="O220">
        <f t="shared" si="124"/>
        <v>28484.666666666668</v>
      </c>
      <c r="P220">
        <f t="shared" si="125"/>
        <v>29850.666666666668</v>
      </c>
      <c r="Q220">
        <f t="shared" si="126"/>
        <v>28731.666666666668</v>
      </c>
      <c r="R220">
        <f t="shared" si="127"/>
        <v>22516.666666666668</v>
      </c>
      <c r="S220">
        <f t="shared" si="128"/>
        <v>23264.666666666668</v>
      </c>
      <c r="U220" t="s">
        <v>1659</v>
      </c>
      <c r="V220">
        <f t="shared" ref="V220:V224" si="130">L219/$O$224*100</f>
        <v>94.723647524659697</v>
      </c>
      <c r="W220">
        <f t="shared" ref="W220:W224" si="131">M219/$O$224*100</f>
        <v>95.946674164147979</v>
      </c>
      <c r="X220">
        <f t="shared" ref="X220:X224" si="132">N219/$O$224*100</f>
        <v>105.81523394484667</v>
      </c>
      <c r="Y220">
        <f t="shared" ref="Y220:Y224" si="133">O219/$O$224*100</f>
        <v>109.44565497528174</v>
      </c>
      <c r="Z220">
        <f t="shared" ref="Z220:Z224" si="134">P219/$O$224*100</f>
        <v>85.754785501745516</v>
      </c>
      <c r="AA220">
        <f t="shared" ref="AA220:AA224" si="135">Q219/$O$224*100</f>
        <v>115.19528595862327</v>
      </c>
      <c r="AB220">
        <f t="shared" ref="AB220:AB224" si="136">R219/$O$224*100</f>
        <v>89.163796537100822</v>
      </c>
      <c r="AC220">
        <f t="shared" ref="AC220:AC224" si="137">S219/$O$224*100</f>
        <v>98.315409667064984</v>
      </c>
    </row>
    <row r="221" spans="1:29" x14ac:dyDescent="0.25">
      <c r="A221" t="s">
        <v>1661</v>
      </c>
      <c r="B221">
        <v>34662</v>
      </c>
      <c r="C221">
        <v>36124</v>
      </c>
      <c r="D221">
        <v>31162</v>
      </c>
      <c r="E221">
        <v>33876</v>
      </c>
      <c r="F221">
        <v>35880</v>
      </c>
      <c r="G221">
        <v>34707</v>
      </c>
      <c r="H221">
        <v>36303</v>
      </c>
      <c r="I221">
        <v>31640</v>
      </c>
      <c r="K221" t="s">
        <v>1661</v>
      </c>
      <c r="L221">
        <f t="shared" si="121"/>
        <v>27856.666666666668</v>
      </c>
      <c r="M221">
        <f t="shared" si="122"/>
        <v>29318.666666666668</v>
      </c>
      <c r="N221">
        <f t="shared" si="123"/>
        <v>24356.666666666668</v>
      </c>
      <c r="O221">
        <f t="shared" si="124"/>
        <v>27070.666666666668</v>
      </c>
      <c r="P221">
        <f t="shared" si="125"/>
        <v>29074.666666666668</v>
      </c>
      <c r="Q221">
        <f t="shared" si="126"/>
        <v>27901.666666666668</v>
      </c>
      <c r="R221">
        <f t="shared" si="127"/>
        <v>29497.666666666668</v>
      </c>
      <c r="S221">
        <f t="shared" si="128"/>
        <v>24834.666666666668</v>
      </c>
      <c r="U221" t="s">
        <v>1660</v>
      </c>
      <c r="V221">
        <f t="shared" si="130"/>
        <v>104.19156064759495</v>
      </c>
      <c r="W221">
        <f t="shared" si="131"/>
        <v>102.88067289894802</v>
      </c>
      <c r="X221">
        <f t="shared" si="132"/>
        <v>100.77552072350696</v>
      </c>
      <c r="Y221">
        <f t="shared" si="133"/>
        <v>100.10777629390127</v>
      </c>
      <c r="Z221">
        <f t="shared" si="134"/>
        <v>104.90850729832948</v>
      </c>
      <c r="AA221">
        <f t="shared" si="135"/>
        <v>100.97584405238867</v>
      </c>
      <c r="AB221">
        <f t="shared" si="136"/>
        <v>79.133572315550254</v>
      </c>
      <c r="AC221">
        <f t="shared" si="137"/>
        <v>81.762376701576827</v>
      </c>
    </row>
    <row r="222" spans="1:29" x14ac:dyDescent="0.25">
      <c r="A222" t="s">
        <v>1662</v>
      </c>
      <c r="B222">
        <v>36839</v>
      </c>
      <c r="C222">
        <v>35879</v>
      </c>
      <c r="D222">
        <v>35724</v>
      </c>
      <c r="E222">
        <v>30177</v>
      </c>
      <c r="F222">
        <v>35269</v>
      </c>
      <c r="G222">
        <v>31072</v>
      </c>
      <c r="H222">
        <v>36806</v>
      </c>
      <c r="I222">
        <v>34421</v>
      </c>
      <c r="K222" t="s">
        <v>1662</v>
      </c>
      <c r="L222">
        <f t="shared" si="121"/>
        <v>30033.666666666668</v>
      </c>
      <c r="M222">
        <f t="shared" si="122"/>
        <v>29073.666666666668</v>
      </c>
      <c r="N222">
        <f t="shared" si="123"/>
        <v>28918.666666666668</v>
      </c>
      <c r="O222">
        <f t="shared" si="124"/>
        <v>23371.666666666668</v>
      </c>
      <c r="P222">
        <f t="shared" si="125"/>
        <v>28463.666666666668</v>
      </c>
      <c r="Q222">
        <f t="shared" si="126"/>
        <v>24266.666666666668</v>
      </c>
      <c r="R222">
        <f t="shared" si="127"/>
        <v>30000.666666666668</v>
      </c>
      <c r="S222">
        <f t="shared" si="128"/>
        <v>27615.666666666668</v>
      </c>
      <c r="U222" t="s">
        <v>1661</v>
      </c>
      <c r="V222">
        <f t="shared" si="130"/>
        <v>97.900705231836184</v>
      </c>
      <c r="W222">
        <f t="shared" si="131"/>
        <v>103.03882289543358</v>
      </c>
      <c r="X222">
        <f t="shared" si="132"/>
        <v>85.600149949626299</v>
      </c>
      <c r="Y222">
        <f t="shared" si="133"/>
        <v>95.138351959888482</v>
      </c>
      <c r="Z222">
        <f t="shared" si="134"/>
        <v>102.18129847004522</v>
      </c>
      <c r="AA222">
        <f t="shared" si="135"/>
        <v>98.058855228321733</v>
      </c>
      <c r="AB222">
        <f t="shared" si="136"/>
        <v>103.66790843700943</v>
      </c>
      <c r="AC222">
        <f t="shared" si="137"/>
        <v>87.280054356739527</v>
      </c>
    </row>
    <row r="223" spans="1:29" x14ac:dyDescent="0.25">
      <c r="A223" t="s">
        <v>1663</v>
      </c>
      <c r="B223">
        <v>8458</v>
      </c>
      <c r="C223">
        <v>35730</v>
      </c>
      <c r="D223">
        <v>30564</v>
      </c>
      <c r="E223">
        <v>32708</v>
      </c>
      <c r="F223">
        <v>39998</v>
      </c>
      <c r="G223">
        <v>33420</v>
      </c>
      <c r="H223">
        <v>31865</v>
      </c>
      <c r="I223">
        <v>31095</v>
      </c>
      <c r="K223" t="s">
        <v>1663</v>
      </c>
      <c r="L223">
        <f t="shared" si="121"/>
        <v>1652.666666666667</v>
      </c>
      <c r="M223">
        <f t="shared" si="122"/>
        <v>28924.666666666668</v>
      </c>
      <c r="N223">
        <f t="shared" si="123"/>
        <v>23758.666666666668</v>
      </c>
      <c r="O223">
        <f t="shared" si="124"/>
        <v>25902.666666666668</v>
      </c>
      <c r="P223">
        <f t="shared" si="125"/>
        <v>33192.666666666664</v>
      </c>
      <c r="Q223">
        <f t="shared" si="126"/>
        <v>26614.666666666668</v>
      </c>
      <c r="R223">
        <f t="shared" si="127"/>
        <v>25059.666666666668</v>
      </c>
      <c r="S223">
        <f t="shared" si="128"/>
        <v>24289.666666666668</v>
      </c>
      <c r="U223" t="s">
        <v>1662</v>
      </c>
      <c r="V223">
        <f t="shared" si="130"/>
        <v>105.55165061737073</v>
      </c>
      <c r="W223">
        <f t="shared" si="131"/>
        <v>102.17778402567887</v>
      </c>
      <c r="X223">
        <f t="shared" si="132"/>
        <v>101.63304514889531</v>
      </c>
      <c r="Y223">
        <f t="shared" si="133"/>
        <v>82.138422248775811</v>
      </c>
      <c r="Z223">
        <f t="shared" si="134"/>
        <v>100.03397296220801</v>
      </c>
      <c r="AA223">
        <f t="shared" si="135"/>
        <v>85.283849956655189</v>
      </c>
      <c r="AB223">
        <f t="shared" si="136"/>
        <v>105.43567395328132</v>
      </c>
      <c r="AC223">
        <f t="shared" si="137"/>
        <v>97.053724139546873</v>
      </c>
    </row>
    <row r="224" spans="1:29" x14ac:dyDescent="0.25">
      <c r="A224" t="s">
        <v>1664</v>
      </c>
      <c r="B224">
        <v>6742</v>
      </c>
      <c r="C224">
        <v>6882</v>
      </c>
      <c r="D224">
        <v>6792</v>
      </c>
      <c r="E224">
        <f>AVERAGE(B224:D224)</f>
        <v>6805.333333333333</v>
      </c>
      <c r="O224">
        <f>AVERAGE(L218:L220)</f>
        <v>28454</v>
      </c>
      <c r="U224" t="s">
        <v>1663</v>
      </c>
      <c r="V224">
        <f t="shared" si="130"/>
        <v>5.8082050561139633</v>
      </c>
      <c r="W224">
        <f t="shared" si="131"/>
        <v>101.65413181509338</v>
      </c>
      <c r="X224">
        <f t="shared" si="132"/>
        <v>83.498512218551582</v>
      </c>
      <c r="Y224">
        <f t="shared" si="133"/>
        <v>91.033480939996721</v>
      </c>
      <c r="Z224">
        <f t="shared" si="134"/>
        <v>116.65378037065672</v>
      </c>
      <c r="AA224">
        <f t="shared" si="135"/>
        <v>93.535765328834856</v>
      </c>
      <c r="AB224">
        <f t="shared" si="136"/>
        <v>88.070804339167324</v>
      </c>
      <c r="AC224">
        <f t="shared" si="137"/>
        <v>85.364682177081136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 s="6">
        <v>1</v>
      </c>
      <c r="C229" s="6">
        <v>2</v>
      </c>
      <c r="D229" s="6">
        <v>3</v>
      </c>
      <c r="E229" s="6">
        <v>4</v>
      </c>
      <c r="F229" s="6">
        <v>5</v>
      </c>
      <c r="G229" s="6">
        <v>6</v>
      </c>
      <c r="H229" s="6">
        <v>7</v>
      </c>
      <c r="I229" s="6">
        <v>8</v>
      </c>
      <c r="L229" s="6">
        <v>1</v>
      </c>
      <c r="M229" s="6">
        <v>2</v>
      </c>
      <c r="N229" s="6">
        <v>3</v>
      </c>
      <c r="O229" s="6">
        <v>4</v>
      </c>
      <c r="P229" s="6">
        <v>5</v>
      </c>
      <c r="Q229" s="6">
        <v>6</v>
      </c>
      <c r="R229" s="6">
        <v>7</v>
      </c>
      <c r="S229" s="6">
        <v>8</v>
      </c>
    </row>
    <row r="230" spans="1:19" x14ac:dyDescent="0.25">
      <c r="A230" t="s">
        <v>1658</v>
      </c>
      <c r="B230">
        <f>AVERAGE(V219,V206,V192)</f>
        <v>98.11698858000365</v>
      </c>
      <c r="C230">
        <f t="shared" ref="C230:I230" si="138">AVERAGE(W219,W206,W192)</f>
        <v>99.747995887077764</v>
      </c>
      <c r="D230">
        <f t="shared" si="138"/>
        <v>97.353493690710181</v>
      </c>
      <c r="E230">
        <f t="shared" si="138"/>
        <v>100.2596261793575</v>
      </c>
      <c r="F230">
        <f t="shared" si="138"/>
        <v>96.695853226441315</v>
      </c>
      <c r="G230">
        <f t="shared" si="138"/>
        <v>98.755460469491069</v>
      </c>
      <c r="H230">
        <f t="shared" si="138"/>
        <v>97.286566536492259</v>
      </c>
      <c r="I230">
        <f t="shared" si="138"/>
        <v>98.470190325676541</v>
      </c>
      <c r="K230" t="s">
        <v>1658</v>
      </c>
      <c r="L230">
        <f>STDEV(V219,V206,V192)/SQRT(3)</f>
        <v>1.7819077106468113</v>
      </c>
      <c r="M230">
        <f t="shared" ref="M230:S230" si="139">STDEV(W219,W206,W192)/SQRT(3)</f>
        <v>7.3175554028912755</v>
      </c>
      <c r="N230">
        <f t="shared" si="139"/>
        <v>3.7213589794737012</v>
      </c>
      <c r="O230">
        <f t="shared" si="139"/>
        <v>4.9511819250016309</v>
      </c>
      <c r="P230">
        <f t="shared" si="139"/>
        <v>2.929666428186974</v>
      </c>
      <c r="Q230">
        <f t="shared" si="139"/>
        <v>0.35040300317708029</v>
      </c>
      <c r="R230">
        <f t="shared" si="139"/>
        <v>2.9115625381585373</v>
      </c>
      <c r="S230">
        <f t="shared" si="139"/>
        <v>5.2013156178754043</v>
      </c>
    </row>
    <row r="231" spans="1:19" x14ac:dyDescent="0.25">
      <c r="A231" t="s">
        <v>1659</v>
      </c>
      <c r="B231">
        <f t="shared" ref="B231:B235" si="140">AVERAGE(V220,V207,V193)</f>
        <v>99.431100218082406</v>
      </c>
      <c r="C231">
        <f t="shared" ref="C231:C235" si="141">AVERAGE(W220,W207,W193)</f>
        <v>87.502882240490848</v>
      </c>
      <c r="D231">
        <f t="shared" ref="D231:D235" si="142">AVERAGE(X220,X207,X193)</f>
        <v>102.14932079098321</v>
      </c>
      <c r="E231">
        <f t="shared" ref="E231:E235" si="143">AVERAGE(Y220,Y207,Y193)</f>
        <v>100.66507611392687</v>
      </c>
      <c r="F231">
        <f t="shared" ref="F231:F235" si="144">AVERAGE(Z220,Z207,Z193)</f>
        <v>93.131867576494201</v>
      </c>
      <c r="G231">
        <f t="shared" ref="G231:G235" si="145">AVERAGE(AA220,AA207,AA193)</f>
        <v>106.69154125683536</v>
      </c>
      <c r="H231">
        <f t="shared" ref="H231:H235" si="146">AVERAGE(AB220,AB207,AB193)</f>
        <v>92.872965237044014</v>
      </c>
      <c r="I231">
        <f t="shared" ref="I231:I235" si="147">AVERAGE(AC220,AC207,AC193)</f>
        <v>98.341535686656144</v>
      </c>
      <c r="K231" t="s">
        <v>1659</v>
      </c>
      <c r="L231">
        <f t="shared" ref="L231:L235" si="148">STDEV(V220,V207,V193)/SQRT(3)</f>
        <v>3.3258199648202944</v>
      </c>
      <c r="M231">
        <f t="shared" ref="M231:M235" si="149">STDEV(W220,W207,W193)/SQRT(3)</f>
        <v>4.4245131573725711</v>
      </c>
      <c r="N231">
        <f t="shared" ref="N231:N235" si="150">STDEV(X220,X207,X193)/SQRT(3)</f>
        <v>2.1608106977919608</v>
      </c>
      <c r="O231">
        <f t="shared" ref="O231:O235" si="151">STDEV(Y220,Y207,Y193)/SQRT(3)</f>
        <v>4.7792768999419923</v>
      </c>
      <c r="P231">
        <f t="shared" ref="P231:P235" si="152">STDEV(Z220,Z207,Z193)/SQRT(3)</f>
        <v>3.8969722745163971</v>
      </c>
      <c r="Q231">
        <f t="shared" ref="Q231:Q235" si="153">STDEV(AA220,AA207,AA193)/SQRT(3)</f>
        <v>5.3190133588772612</v>
      </c>
      <c r="R231">
        <f t="shared" ref="R231:R235" si="154">STDEV(AB220,AB207,AB193)/SQRT(3)</f>
        <v>1.9816740746424557</v>
      </c>
      <c r="S231">
        <f t="shared" ref="S231:S235" si="155">STDEV(AC220,AC207,AC193)/SQRT(3)</f>
        <v>1.0351015773504397</v>
      </c>
    </row>
    <row r="232" spans="1:19" x14ac:dyDescent="0.25">
      <c r="A232" t="s">
        <v>1660</v>
      </c>
      <c r="B232">
        <f t="shared" si="140"/>
        <v>102.45191120191392</v>
      </c>
      <c r="C232">
        <f t="shared" si="141"/>
        <v>90.790283857268221</v>
      </c>
      <c r="D232">
        <f t="shared" si="142"/>
        <v>97.413532367221805</v>
      </c>
      <c r="E232">
        <f t="shared" si="143"/>
        <v>96.845561370887992</v>
      </c>
      <c r="F232">
        <f t="shared" si="144"/>
        <v>97.95588335748316</v>
      </c>
      <c r="G232">
        <f t="shared" si="145"/>
        <v>97.575067991643252</v>
      </c>
      <c r="H232">
        <f t="shared" si="146"/>
        <v>92.232024543188047</v>
      </c>
      <c r="I232">
        <f t="shared" si="147"/>
        <v>96.953609382181355</v>
      </c>
      <c r="K232" t="s">
        <v>1660</v>
      </c>
      <c r="L232">
        <f t="shared" si="148"/>
        <v>3.4477434156405584</v>
      </c>
      <c r="M232">
        <f t="shared" si="149"/>
        <v>6.0565603646228459</v>
      </c>
      <c r="N232">
        <f t="shared" si="150"/>
        <v>1.8154194321004411</v>
      </c>
      <c r="O232">
        <f t="shared" si="151"/>
        <v>3.6878194954000083</v>
      </c>
      <c r="P232">
        <f t="shared" si="152"/>
        <v>3.4841370619269387</v>
      </c>
      <c r="Q232">
        <f t="shared" si="153"/>
        <v>2.3844920538330396</v>
      </c>
      <c r="R232">
        <f t="shared" si="154"/>
        <v>7.5368369847543901</v>
      </c>
      <c r="S232">
        <f t="shared" si="155"/>
        <v>9.2491684203744811</v>
      </c>
    </row>
    <row r="233" spans="1:19" x14ac:dyDescent="0.25">
      <c r="A233" t="s">
        <v>1661</v>
      </c>
      <c r="B233">
        <f t="shared" si="140"/>
        <v>90.755382092762488</v>
      </c>
      <c r="C233">
        <f t="shared" si="141"/>
        <v>91.757381399956202</v>
      </c>
      <c r="D233">
        <f t="shared" si="142"/>
        <v>89.339886087094513</v>
      </c>
      <c r="E233">
        <f t="shared" si="143"/>
        <v>93.19592388014371</v>
      </c>
      <c r="F233">
        <f t="shared" si="144"/>
        <v>95.054324370721929</v>
      </c>
      <c r="G233">
        <f t="shared" si="145"/>
        <v>97.745485155439113</v>
      </c>
      <c r="H233">
        <f t="shared" si="146"/>
        <v>98.544452057142067</v>
      </c>
      <c r="I233">
        <f t="shared" si="147"/>
        <v>94.865702821440053</v>
      </c>
      <c r="K233" t="s">
        <v>1661</v>
      </c>
      <c r="L233">
        <f t="shared" si="148"/>
        <v>4.0588819603716297</v>
      </c>
      <c r="M233">
        <f t="shared" si="149"/>
        <v>5.6690550160560615</v>
      </c>
      <c r="N233">
        <f t="shared" si="150"/>
        <v>2.0721275283342004</v>
      </c>
      <c r="O233">
        <f t="shared" si="151"/>
        <v>1.0138711759351922</v>
      </c>
      <c r="P233">
        <f t="shared" si="152"/>
        <v>4.5965724062695479</v>
      </c>
      <c r="Q233">
        <f t="shared" si="153"/>
        <v>0.97441246097431466</v>
      </c>
      <c r="R233">
        <f t="shared" si="154"/>
        <v>2.5948917193749304</v>
      </c>
      <c r="S233">
        <f t="shared" si="155"/>
        <v>8.6832973249071035</v>
      </c>
    </row>
    <row r="234" spans="1:19" x14ac:dyDescent="0.25">
      <c r="A234" t="s">
        <v>1662</v>
      </c>
      <c r="B234">
        <f t="shared" si="140"/>
        <v>97.941125959987929</v>
      </c>
      <c r="C234">
        <f t="shared" si="141"/>
        <v>91.55220836615139</v>
      </c>
      <c r="D234">
        <f t="shared" si="142"/>
        <v>98.125981120190758</v>
      </c>
      <c r="E234">
        <f t="shared" si="143"/>
        <v>89.519827365446815</v>
      </c>
      <c r="F234">
        <f t="shared" si="144"/>
        <v>95.56112951723442</v>
      </c>
      <c r="G234">
        <f t="shared" si="145"/>
        <v>96.278130022727851</v>
      </c>
      <c r="H234">
        <f t="shared" si="146"/>
        <v>100.97023807543569</v>
      </c>
      <c r="I234">
        <f t="shared" si="147"/>
        <v>103.61933329288932</v>
      </c>
      <c r="K234" t="s">
        <v>1662</v>
      </c>
      <c r="L234">
        <f t="shared" si="148"/>
        <v>3.9495890798608393</v>
      </c>
      <c r="M234">
        <f t="shared" si="149"/>
        <v>5.9450892340181349</v>
      </c>
      <c r="N234">
        <f t="shared" si="150"/>
        <v>2.5581742489238444</v>
      </c>
      <c r="O234">
        <f t="shared" si="151"/>
        <v>5.2072699876918449</v>
      </c>
      <c r="P234">
        <f t="shared" si="152"/>
        <v>3.2172939657711805</v>
      </c>
      <c r="Q234">
        <f t="shared" si="153"/>
        <v>5.518445558511007</v>
      </c>
      <c r="R234">
        <f t="shared" si="154"/>
        <v>2.942684110145847</v>
      </c>
      <c r="S234">
        <f t="shared" si="155"/>
        <v>4.2153448055348717</v>
      </c>
    </row>
    <row r="235" spans="1:19" x14ac:dyDescent="0.25">
      <c r="A235" t="s">
        <v>1663</v>
      </c>
      <c r="B235">
        <f t="shared" si="140"/>
        <v>5.4560348809088053</v>
      </c>
      <c r="C235">
        <f t="shared" si="141"/>
        <v>94.338817464805814</v>
      </c>
      <c r="D235">
        <f t="shared" si="142"/>
        <v>83.789871810167256</v>
      </c>
      <c r="E235">
        <f t="shared" si="143"/>
        <v>89.223840092501405</v>
      </c>
      <c r="F235">
        <f t="shared" si="144"/>
        <v>97.1163603895357</v>
      </c>
      <c r="G235">
        <f t="shared" si="145"/>
        <v>95.549473085654256</v>
      </c>
      <c r="H235">
        <f t="shared" si="146"/>
        <v>89.991607316770626</v>
      </c>
      <c r="I235">
        <f t="shared" si="147"/>
        <v>98.919021107375656</v>
      </c>
      <c r="K235" t="s">
        <v>1663</v>
      </c>
      <c r="L235">
        <f t="shared" si="148"/>
        <v>0.17621652083894393</v>
      </c>
      <c r="M235">
        <f t="shared" si="149"/>
        <v>3.8616950015972433</v>
      </c>
      <c r="N235">
        <f t="shared" si="150"/>
        <v>1.9119838612059843</v>
      </c>
      <c r="O235">
        <f t="shared" si="151"/>
        <v>1.2436615023587985</v>
      </c>
      <c r="P235">
        <f t="shared" si="152"/>
        <v>9.7909833974903133</v>
      </c>
      <c r="Q235">
        <f t="shared" si="153"/>
        <v>1.8038294833411217</v>
      </c>
      <c r="R235">
        <f t="shared" si="154"/>
        <v>0.96886480963047317</v>
      </c>
      <c r="S235">
        <f t="shared" si="155"/>
        <v>6.8250421201356923</v>
      </c>
    </row>
    <row r="239" spans="1:19" x14ac:dyDescent="0.25">
      <c r="A239" s="7" t="s">
        <v>263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74.891359575669924</v>
      </c>
      <c r="C241">
        <f>$I$166</f>
        <v>5.1334259738879702</v>
      </c>
      <c r="D241">
        <f>$I$230</f>
        <v>98.470190325676541</v>
      </c>
    </row>
    <row r="242" spans="1:4" x14ac:dyDescent="0.25">
      <c r="A242" t="s">
        <v>1802</v>
      </c>
      <c r="B242">
        <f>$H$104</f>
        <v>90.986726090500611</v>
      </c>
      <c r="C242">
        <f>$H$166</f>
        <v>5.5065431345285427</v>
      </c>
      <c r="D242">
        <f>$H$230</f>
        <v>97.286566536492259</v>
      </c>
    </row>
    <row r="243" spans="1:4" x14ac:dyDescent="0.25">
      <c r="A243" t="s">
        <v>1805</v>
      </c>
      <c r="B243">
        <f>$G$104</f>
        <v>90.182416153136046</v>
      </c>
      <c r="C243">
        <f>$G$166</f>
        <v>5.1522085491026859</v>
      </c>
      <c r="D243">
        <f>$G$230</f>
        <v>98.755460469491069</v>
      </c>
    </row>
    <row r="244" spans="1:4" x14ac:dyDescent="0.25">
      <c r="A244" t="s">
        <v>1804</v>
      </c>
      <c r="B244">
        <f>$F$104</f>
        <v>95.095348213932425</v>
      </c>
      <c r="C244">
        <f>$F$166</f>
        <v>5.1372424334196962</v>
      </c>
      <c r="D244">
        <f>$F$230</f>
        <v>96.695853226441315</v>
      </c>
    </row>
    <row r="245" spans="1:4" x14ac:dyDescent="0.25">
      <c r="A245" t="s">
        <v>1803</v>
      </c>
      <c r="B245">
        <f>$E$104</f>
        <v>93.229770874931873</v>
      </c>
      <c r="C245">
        <f>$E$166</f>
        <v>6.4236771095695309</v>
      </c>
      <c r="D245">
        <f>$E$230</f>
        <v>100.2596261793575</v>
      </c>
    </row>
    <row r="246" spans="1:4" x14ac:dyDescent="0.25">
      <c r="A246" t="s">
        <v>1779</v>
      </c>
      <c r="B246">
        <f>$D$104</f>
        <v>82.724862895829901</v>
      </c>
      <c r="C246">
        <f>$D$166</f>
        <v>5.2562744301408273</v>
      </c>
      <c r="D246">
        <f>$D$230</f>
        <v>97.353493690710181</v>
      </c>
    </row>
    <row r="247" spans="1:4" x14ac:dyDescent="0.25">
      <c r="A247" t="s">
        <v>1785</v>
      </c>
      <c r="B247">
        <f>$C$104</f>
        <v>84.157125829783126</v>
      </c>
      <c r="C247">
        <f>$C$166</f>
        <v>5.4165028544225615</v>
      </c>
      <c r="D247">
        <f>$C$230</f>
        <v>99.747995887077764</v>
      </c>
    </row>
    <row r="255" spans="1:4" x14ac:dyDescent="0.25">
      <c r="A255" s="7" t="s">
        <v>268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63.181956579089366</v>
      </c>
      <c r="C257">
        <f>$I$167</f>
        <v>5.3458249095529737</v>
      </c>
      <c r="D257">
        <f>$I$231</f>
        <v>98.341535686656144</v>
      </c>
    </row>
    <row r="258" spans="1:4" x14ac:dyDescent="0.25">
      <c r="A258" t="s">
        <v>1802</v>
      </c>
      <c r="B258">
        <f>$P$104</f>
        <v>68.963602363207428</v>
      </c>
      <c r="C258">
        <f>$H$167</f>
        <v>6.1139260031268812</v>
      </c>
      <c r="D258">
        <f>$H$231</f>
        <v>92.872965237044014</v>
      </c>
    </row>
    <row r="259" spans="1:4" x14ac:dyDescent="0.25">
      <c r="A259" t="s">
        <v>1805</v>
      </c>
      <c r="B259">
        <f>$O$104</f>
        <v>65.032937393491736</v>
      </c>
      <c r="C259">
        <f>$G$167</f>
        <v>9.182801440224706</v>
      </c>
      <c r="D259">
        <f>$G$231</f>
        <v>106.69154125683536</v>
      </c>
    </row>
    <row r="260" spans="1:4" x14ac:dyDescent="0.25">
      <c r="A260" t="s">
        <v>1804</v>
      </c>
      <c r="B260">
        <f>$N$104</f>
        <v>71.027943807074777</v>
      </c>
      <c r="C260">
        <f>$F$167</f>
        <v>7.2365669743857319</v>
      </c>
      <c r="D260">
        <f>$F$231</f>
        <v>93.131867576494201</v>
      </c>
    </row>
    <row r="261" spans="1:4" x14ac:dyDescent="0.25">
      <c r="A261" t="s">
        <v>1803</v>
      </c>
      <c r="B261">
        <f>$M$104</f>
        <v>67.639887431770376</v>
      </c>
      <c r="C261">
        <f>$E$167</f>
        <v>7.1117598948265242</v>
      </c>
      <c r="D261">
        <f>$E$231</f>
        <v>100.66507611392687</v>
      </c>
    </row>
    <row r="262" spans="1:4" x14ac:dyDescent="0.25">
      <c r="A262" t="s">
        <v>1779</v>
      </c>
      <c r="B262">
        <f>$L$104</f>
        <v>87.950645344036005</v>
      </c>
      <c r="C262">
        <f>$D$167</f>
        <v>7.7527253288963287</v>
      </c>
      <c r="D262">
        <f>$D$231</f>
        <v>102.14932079098321</v>
      </c>
    </row>
    <row r="263" spans="1:4" x14ac:dyDescent="0.25">
      <c r="A263" t="s">
        <v>1785</v>
      </c>
      <c r="B263">
        <f>$K$104</f>
        <v>70.430054752465182</v>
      </c>
      <c r="C263">
        <f>$C$167</f>
        <v>7.7616416665370238</v>
      </c>
      <c r="D263">
        <f>$C$231</f>
        <v>87.502882240490848</v>
      </c>
    </row>
    <row r="272" spans="1:4" x14ac:dyDescent="0.25">
      <c r="A272" s="7" t="s">
        <v>273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67.974513821452007</v>
      </c>
      <c r="C274">
        <f>I168</f>
        <v>4.9611053831384604</v>
      </c>
      <c r="D274">
        <f>I232</f>
        <v>96.953609382181355</v>
      </c>
    </row>
    <row r="275" spans="1:4" x14ac:dyDescent="0.25">
      <c r="A275" t="s">
        <v>1802</v>
      </c>
      <c r="B275">
        <f>$X$104</f>
        <v>59.313915996181088</v>
      </c>
      <c r="C275">
        <f>H168</f>
        <v>5.3630549798055425</v>
      </c>
      <c r="D275">
        <f>H232</f>
        <v>92.232024543188047</v>
      </c>
    </row>
    <row r="276" spans="1:4" x14ac:dyDescent="0.25">
      <c r="A276" t="s">
        <v>1805</v>
      </c>
      <c r="B276">
        <f>$W$104</f>
        <v>61.281139921431851</v>
      </c>
      <c r="C276">
        <f>G168</f>
        <v>5.0404945167338164</v>
      </c>
      <c r="D276">
        <f>G232</f>
        <v>97.575067991643252</v>
      </c>
    </row>
    <row r="277" spans="1:4" x14ac:dyDescent="0.25">
      <c r="A277" t="s">
        <v>1804</v>
      </c>
      <c r="B277">
        <f>$V$104</f>
        <v>60.096355823959705</v>
      </c>
      <c r="C277">
        <f>F168</f>
        <v>5.3624360880579021</v>
      </c>
      <c r="D277">
        <f>F232</f>
        <v>97.95588335748316</v>
      </c>
    </row>
    <row r="278" spans="1:4" x14ac:dyDescent="0.25">
      <c r="A278" t="s">
        <v>1803</v>
      </c>
      <c r="B278">
        <f>$U$104</f>
        <v>65.459630255446271</v>
      </c>
      <c r="C278">
        <f>E168</f>
        <v>4.6028074712601645</v>
      </c>
      <c r="D278">
        <f>E232</f>
        <v>96.845561370887992</v>
      </c>
    </row>
    <row r="279" spans="1:4" x14ac:dyDescent="0.25">
      <c r="A279" t="s">
        <v>1779</v>
      </c>
      <c r="B279">
        <f>$T$104</f>
        <v>57.163433467872096</v>
      </c>
      <c r="C279">
        <f>D168</f>
        <v>5.3652637673727357</v>
      </c>
      <c r="D279">
        <f>D232</f>
        <v>97.413532367221805</v>
      </c>
    </row>
    <row r="280" spans="1:4" x14ac:dyDescent="0.25">
      <c r="A280" t="s">
        <v>1785</v>
      </c>
      <c r="B280">
        <f>$S$104</f>
        <v>5.9691245175705872</v>
      </c>
      <c r="C280">
        <f>C168</f>
        <v>5.118408744192859</v>
      </c>
      <c r="D280">
        <f>C232</f>
        <v>90.790283857268221</v>
      </c>
    </row>
    <row r="288" spans="1:4" x14ac:dyDescent="0.25">
      <c r="A288" s="7" t="s">
        <v>278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64.778693553478448</v>
      </c>
      <c r="C290">
        <f>I169</f>
        <v>4.5526359459663963</v>
      </c>
      <c r="D290">
        <f>I233</f>
        <v>94.865702821440053</v>
      </c>
    </row>
    <row r="291" spans="1:4" x14ac:dyDescent="0.25">
      <c r="A291" t="s">
        <v>1802</v>
      </c>
      <c r="B291">
        <f>$AF$104</f>
        <v>67.227182802917781</v>
      </c>
      <c r="C291">
        <f>H169</f>
        <v>5.5449949054589505</v>
      </c>
      <c r="D291">
        <f>H233</f>
        <v>98.544452057142067</v>
      </c>
    </row>
    <row r="292" spans="1:4" x14ac:dyDescent="0.25">
      <c r="A292" t="s">
        <v>1805</v>
      </c>
      <c r="B292">
        <f>$AE$104</f>
        <v>61.793243991860834</v>
      </c>
      <c r="C292">
        <f>G169</f>
        <v>5.1546032921328724</v>
      </c>
      <c r="D292">
        <f>G233</f>
        <v>97.745485155439113</v>
      </c>
    </row>
    <row r="293" spans="1:4" x14ac:dyDescent="0.25">
      <c r="A293" t="s">
        <v>1804</v>
      </c>
      <c r="B293">
        <f>$AD$104</f>
        <v>67.849539008720171</v>
      </c>
      <c r="C293">
        <f>F169</f>
        <v>5.5766104268539083</v>
      </c>
      <c r="D293">
        <f>F233</f>
        <v>95.054324370721929</v>
      </c>
    </row>
    <row r="294" spans="1:4" x14ac:dyDescent="0.25">
      <c r="A294" t="s">
        <v>1803</v>
      </c>
      <c r="B294">
        <f>$AC$104</f>
        <v>55.455232638309617</v>
      </c>
      <c r="C294">
        <f>E169</f>
        <v>4.9077805025364052</v>
      </c>
      <c r="D294">
        <f>E233</f>
        <v>93.19592388014371</v>
      </c>
    </row>
    <row r="295" spans="1:4" x14ac:dyDescent="0.25">
      <c r="A295" t="s">
        <v>1779</v>
      </c>
      <c r="B295">
        <f>$AB$104</f>
        <v>65.053590911842377</v>
      </c>
      <c r="C295">
        <f>D169</f>
        <v>4.65328851565768</v>
      </c>
      <c r="D295">
        <f>D233</f>
        <v>89.339886087094513</v>
      </c>
    </row>
    <row r="296" spans="1:4" x14ac:dyDescent="0.25">
      <c r="A296" t="s">
        <v>1785</v>
      </c>
      <c r="B296">
        <f>$AA$104</f>
        <v>50.984989631320467</v>
      </c>
      <c r="C296">
        <f>C169</f>
        <v>4.9845065296688542</v>
      </c>
      <c r="D296">
        <f>C233</f>
        <v>91.757381399956202</v>
      </c>
    </row>
    <row r="306" spans="1:4" x14ac:dyDescent="0.25">
      <c r="A306" s="7" t="s">
        <v>283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59.920098927828633</v>
      </c>
      <c r="C308">
        <f>I170</f>
        <v>4.876438357015676</v>
      </c>
      <c r="D308">
        <f>I234</f>
        <v>103.61933329288932</v>
      </c>
    </row>
    <row r="309" spans="1:4" x14ac:dyDescent="0.25">
      <c r="A309" t="s">
        <v>1802</v>
      </c>
      <c r="B309">
        <f>AN104</f>
        <v>53.918724298923031</v>
      </c>
      <c r="C309">
        <f>H170</f>
        <v>4.880436662321407</v>
      </c>
      <c r="D309">
        <f>H234</f>
        <v>100.97023807543569</v>
      </c>
    </row>
    <row r="310" spans="1:4" x14ac:dyDescent="0.25">
      <c r="A310" t="s">
        <v>1805</v>
      </c>
      <c r="B310">
        <f>AM104</f>
        <v>48.937257667096652</v>
      </c>
      <c r="C310">
        <f>G170</f>
        <v>5.3447679990044463</v>
      </c>
      <c r="D310">
        <f>G234</f>
        <v>96.278130022727851</v>
      </c>
    </row>
    <row r="311" spans="1:4" x14ac:dyDescent="0.25">
      <c r="A311" t="s">
        <v>1804</v>
      </c>
      <c r="B311">
        <f>$AL$104</f>
        <v>49.096343669008057</v>
      </c>
      <c r="C311">
        <f>F170</f>
        <v>4.9319046661493298</v>
      </c>
      <c r="D311">
        <f>F234</f>
        <v>95.56112951723442</v>
      </c>
    </row>
    <row r="312" spans="1:4" x14ac:dyDescent="0.25">
      <c r="A312" t="s">
        <v>1803</v>
      </c>
      <c r="B312">
        <f>$AK$104</f>
        <v>39.402804388818865</v>
      </c>
      <c r="C312">
        <f>E170</f>
        <v>5.0806682013742019</v>
      </c>
      <c r="D312">
        <f>E234</f>
        <v>89.519827365446815</v>
      </c>
    </row>
    <row r="313" spans="1:4" x14ac:dyDescent="0.25">
      <c r="A313" t="s">
        <v>1779</v>
      </c>
      <c r="B313">
        <f>$AJ$104</f>
        <v>22.404867704538436</v>
      </c>
      <c r="C313">
        <f>D170</f>
        <v>4.8274438094487779</v>
      </c>
      <c r="D313">
        <f>D234</f>
        <v>98.125981120190758</v>
      </c>
    </row>
    <row r="314" spans="1:4" x14ac:dyDescent="0.25">
      <c r="A314" t="s">
        <v>1785</v>
      </c>
      <c r="B314">
        <f>$AI$104</f>
        <v>0</v>
      </c>
      <c r="C314">
        <f>C170</f>
        <v>4.8580665327434591</v>
      </c>
      <c r="D314">
        <f>C234</f>
        <v>91.55220836615139</v>
      </c>
    </row>
    <row r="324" spans="1:4" x14ac:dyDescent="0.25">
      <c r="A324" s="7" t="s">
        <v>288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84.071003327781526</v>
      </c>
      <c r="C326">
        <f>I171</f>
        <v>5.106803353327261</v>
      </c>
      <c r="D326">
        <f>I235</f>
        <v>98.919021107375656</v>
      </c>
    </row>
    <row r="327" spans="1:4" x14ac:dyDescent="0.25">
      <c r="A327" t="s">
        <v>1802</v>
      </c>
      <c r="B327">
        <f>AV104</f>
        <v>94.38627865814783</v>
      </c>
      <c r="C327">
        <f>H171</f>
        <v>4.7129176497830736</v>
      </c>
      <c r="D327">
        <f>H235</f>
        <v>89.991607316770626</v>
      </c>
    </row>
    <row r="328" spans="1:4" x14ac:dyDescent="0.25">
      <c r="A328" t="s">
        <v>1805</v>
      </c>
      <c r="B328">
        <f>AU104</f>
        <v>90.430999733661281</v>
      </c>
      <c r="C328">
        <f>G171</f>
        <v>16.68641521342197</v>
      </c>
      <c r="D328">
        <f>G235</f>
        <v>95.549473085654256</v>
      </c>
    </row>
    <row r="329" spans="1:4" x14ac:dyDescent="0.25">
      <c r="A329" t="s">
        <v>1804</v>
      </c>
      <c r="B329">
        <f>AT104</f>
        <v>88.466258801436425</v>
      </c>
      <c r="C329">
        <f>F171</f>
        <v>16.957100524795592</v>
      </c>
      <c r="D329">
        <f>F235</f>
        <v>97.1163603895357</v>
      </c>
    </row>
    <row r="330" spans="1:4" x14ac:dyDescent="0.25">
      <c r="A330" t="s">
        <v>1803</v>
      </c>
      <c r="B330">
        <f>AS104</f>
        <v>102.36163908716763</v>
      </c>
      <c r="C330">
        <f>E171</f>
        <v>5.1479164782424158</v>
      </c>
      <c r="D330">
        <f>E235</f>
        <v>89.223840092501405</v>
      </c>
    </row>
    <row r="331" spans="1:4" x14ac:dyDescent="0.25">
      <c r="A331" t="s">
        <v>1779</v>
      </c>
      <c r="B331">
        <f>AR104</f>
        <v>94.264303006822161</v>
      </c>
      <c r="C331">
        <f>D171</f>
        <v>4.2431809721323175</v>
      </c>
      <c r="D331">
        <f>D235</f>
        <v>83.789871810167256</v>
      </c>
    </row>
    <row r="332" spans="1:4" x14ac:dyDescent="0.25">
      <c r="A332" t="s">
        <v>1785</v>
      </c>
      <c r="B332">
        <f>$AQ$104</f>
        <v>81.836322240321323</v>
      </c>
      <c r="C332">
        <f>C171</f>
        <v>8.9877109662479082</v>
      </c>
      <c r="D332">
        <f>C235</f>
        <v>94.338817464805814</v>
      </c>
    </row>
  </sheetData>
  <mergeCells count="20"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32"/>
  <sheetViews>
    <sheetView topLeftCell="A88" workbookViewId="0">
      <selection activeCell="A108" sqref="A108:B110"/>
    </sheetView>
  </sheetViews>
  <sheetFormatPr defaultRowHeight="15" x14ac:dyDescent="0.25"/>
  <cols>
    <col min="2" max="2" width="9.7109375" bestFit="1" customWidth="1"/>
  </cols>
  <sheetData>
    <row r="1" spans="1:12" x14ac:dyDescent="0.25">
      <c r="A1" s="7" t="s">
        <v>1677</v>
      </c>
      <c r="I1" s="7" t="s">
        <v>1678</v>
      </c>
      <c r="J1" t="s">
        <v>1967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1968</v>
      </c>
      <c r="L2" t="s">
        <v>2253</v>
      </c>
    </row>
    <row r="3" spans="1:12" x14ac:dyDescent="0.25">
      <c r="A3" s="53" t="s">
        <v>1681</v>
      </c>
      <c r="B3" s="17">
        <v>42234</v>
      </c>
      <c r="J3" t="s">
        <v>1969</v>
      </c>
      <c r="L3" t="s">
        <v>2254</v>
      </c>
    </row>
    <row r="4" spans="1:12" x14ac:dyDescent="0.25">
      <c r="A4" s="7" t="s">
        <v>1682</v>
      </c>
      <c r="B4" s="17">
        <v>42221</v>
      </c>
      <c r="I4" s="7" t="s">
        <v>1683</v>
      </c>
      <c r="J4" t="s">
        <v>2255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291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296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301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306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311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316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289</v>
      </c>
      <c r="C23">
        <v>20</v>
      </c>
      <c r="D23" t="s">
        <v>291</v>
      </c>
      <c r="E23">
        <v>47375</v>
      </c>
      <c r="F23" t="s">
        <v>292</v>
      </c>
      <c r="G23" t="s">
        <v>293</v>
      </c>
      <c r="H23">
        <v>505.25459999999998</v>
      </c>
      <c r="I23">
        <v>101.5</v>
      </c>
    </row>
    <row r="24" spans="1:9" x14ac:dyDescent="0.25">
      <c r="A24" t="s">
        <v>1</v>
      </c>
      <c r="B24" t="s">
        <v>294</v>
      </c>
      <c r="C24">
        <v>20</v>
      </c>
      <c r="D24" t="s">
        <v>296</v>
      </c>
      <c r="E24">
        <v>47553</v>
      </c>
      <c r="F24" t="s">
        <v>297</v>
      </c>
      <c r="G24" t="s">
        <v>298</v>
      </c>
      <c r="H24">
        <v>564</v>
      </c>
      <c r="I24">
        <v>112.8</v>
      </c>
    </row>
    <row r="25" spans="1:9" x14ac:dyDescent="0.25">
      <c r="A25" t="s">
        <v>1</v>
      </c>
      <c r="B25" t="s">
        <v>299</v>
      </c>
      <c r="C25">
        <v>20</v>
      </c>
      <c r="D25" t="s">
        <v>301</v>
      </c>
      <c r="E25">
        <v>35957</v>
      </c>
      <c r="F25" t="s">
        <v>302</v>
      </c>
      <c r="G25" t="s">
        <v>303</v>
      </c>
      <c r="H25">
        <v>434.29</v>
      </c>
      <c r="I25">
        <v>56.8</v>
      </c>
    </row>
    <row r="26" spans="1:9" x14ac:dyDescent="0.25">
      <c r="A26" t="s">
        <v>1</v>
      </c>
      <c r="B26" t="s">
        <v>304</v>
      </c>
      <c r="C26">
        <v>12.3</v>
      </c>
      <c r="D26" t="s">
        <v>306</v>
      </c>
      <c r="E26">
        <v>47353</v>
      </c>
      <c r="F26" t="s">
        <v>307</v>
      </c>
      <c r="G26" t="s">
        <v>308</v>
      </c>
      <c r="H26">
        <v>638.05999999999995</v>
      </c>
      <c r="I26">
        <v>127.6</v>
      </c>
    </row>
    <row r="27" spans="1:9" x14ac:dyDescent="0.25">
      <c r="A27" t="s">
        <v>1</v>
      </c>
      <c r="B27" t="s">
        <v>309</v>
      </c>
      <c r="C27">
        <v>20</v>
      </c>
      <c r="D27" t="s">
        <v>311</v>
      </c>
      <c r="E27">
        <v>26193</v>
      </c>
      <c r="F27" t="s">
        <v>312</v>
      </c>
      <c r="G27" t="s">
        <v>313</v>
      </c>
      <c r="H27">
        <v>184.44</v>
      </c>
      <c r="I27">
        <v>36.799999999999997</v>
      </c>
    </row>
    <row r="28" spans="1:9" x14ac:dyDescent="0.25">
      <c r="A28" t="s">
        <v>1</v>
      </c>
      <c r="B28" t="s">
        <v>314</v>
      </c>
      <c r="C28">
        <v>20</v>
      </c>
      <c r="D28" t="s">
        <v>316</v>
      </c>
      <c r="E28">
        <v>27047</v>
      </c>
      <c r="F28" t="s">
        <v>317</v>
      </c>
      <c r="G28" t="s">
        <v>318</v>
      </c>
      <c r="H28">
        <v>206.32300000000001</v>
      </c>
      <c r="I28">
        <v>41.26</v>
      </c>
    </row>
    <row r="31" spans="1:9" x14ac:dyDescent="0.25">
      <c r="A31" s="7" t="s">
        <v>1705</v>
      </c>
    </row>
    <row r="33" spans="1:49" x14ac:dyDescent="0.25">
      <c r="A33" s="7" t="s">
        <v>1967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1970</v>
      </c>
    </row>
    <row r="36" spans="1:49" x14ac:dyDescent="0.25">
      <c r="A36" t="s">
        <v>1709</v>
      </c>
      <c r="B36" s="38">
        <v>42237.463888888888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15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15</v>
      </c>
      <c r="K40">
        <v>16</v>
      </c>
      <c r="L40">
        <v>16</v>
      </c>
      <c r="M40">
        <v>16</v>
      </c>
      <c r="N40">
        <v>15</v>
      </c>
      <c r="O40">
        <v>16</v>
      </c>
      <c r="P40">
        <v>16</v>
      </c>
      <c r="Q40">
        <v>16</v>
      </c>
      <c r="R40">
        <v>15</v>
      </c>
      <c r="S40">
        <v>16</v>
      </c>
      <c r="T40">
        <v>16</v>
      </c>
      <c r="U40">
        <v>16</v>
      </c>
      <c r="V40">
        <v>16</v>
      </c>
      <c r="W40">
        <v>14</v>
      </c>
      <c r="X40">
        <v>16</v>
      </c>
      <c r="Y40">
        <v>15</v>
      </c>
      <c r="Z40">
        <v>15</v>
      </c>
      <c r="AA40">
        <v>16</v>
      </c>
      <c r="AB40">
        <v>16</v>
      </c>
      <c r="AC40">
        <v>15</v>
      </c>
      <c r="AD40">
        <v>16</v>
      </c>
      <c r="AE40">
        <v>14</v>
      </c>
      <c r="AF40">
        <v>13</v>
      </c>
      <c r="AG40">
        <v>14</v>
      </c>
      <c r="AH40">
        <v>13</v>
      </c>
      <c r="AI40">
        <v>15</v>
      </c>
      <c r="AJ40">
        <v>15</v>
      </c>
      <c r="AK40">
        <v>15</v>
      </c>
      <c r="AL40">
        <v>16</v>
      </c>
      <c r="AM40">
        <v>16</v>
      </c>
      <c r="AN40">
        <v>14</v>
      </c>
      <c r="AO40">
        <v>15</v>
      </c>
      <c r="AP40">
        <v>13</v>
      </c>
      <c r="AQ40">
        <v>16</v>
      </c>
      <c r="AR40">
        <v>14</v>
      </c>
      <c r="AS40">
        <v>14</v>
      </c>
      <c r="AT40">
        <v>15</v>
      </c>
      <c r="AU40">
        <v>16</v>
      </c>
      <c r="AV40">
        <v>13</v>
      </c>
      <c r="AW40">
        <v>16</v>
      </c>
    </row>
    <row r="41" spans="1:49" x14ac:dyDescent="0.25">
      <c r="A41" t="s">
        <v>1764</v>
      </c>
      <c r="B41">
        <v>155.97300000000001</v>
      </c>
      <c r="C41">
        <v>154.386</v>
      </c>
      <c r="D41">
        <v>135.59399999999999</v>
      </c>
      <c r="E41">
        <v>119.494</v>
      </c>
      <c r="F41">
        <v>128.41999999999999</v>
      </c>
      <c r="G41">
        <v>136.11099999999999</v>
      </c>
      <c r="H41">
        <v>110.509</v>
      </c>
      <c r="I41">
        <v>105.636</v>
      </c>
      <c r="J41">
        <v>153.267</v>
      </c>
      <c r="K41">
        <v>137.19800000000001</v>
      </c>
      <c r="L41">
        <v>128.041</v>
      </c>
      <c r="M41">
        <v>202.792</v>
      </c>
      <c r="N41">
        <v>111.755</v>
      </c>
      <c r="O41">
        <v>117.822</v>
      </c>
      <c r="P41">
        <v>189.13</v>
      </c>
      <c r="Q41">
        <v>100.852</v>
      </c>
      <c r="R41">
        <v>107.508</v>
      </c>
      <c r="S41">
        <v>202.28399999999999</v>
      </c>
      <c r="T41">
        <v>135.96299999999999</v>
      </c>
      <c r="U41">
        <v>105.941</v>
      </c>
      <c r="V41">
        <v>110.834</v>
      </c>
      <c r="W41">
        <v>90.072999999999993</v>
      </c>
      <c r="X41">
        <v>132.50899999999999</v>
      </c>
      <c r="Y41">
        <v>197.02799999999999</v>
      </c>
      <c r="Z41">
        <v>72.718000000000004</v>
      </c>
      <c r="AA41">
        <v>141.506</v>
      </c>
      <c r="AB41">
        <v>146.90799999999999</v>
      </c>
      <c r="AC41">
        <v>84.025000000000006</v>
      </c>
      <c r="AD41">
        <v>95.832999999999998</v>
      </c>
      <c r="AE41">
        <v>98.4</v>
      </c>
      <c r="AF41">
        <v>74.271000000000001</v>
      </c>
      <c r="AG41">
        <v>44.061</v>
      </c>
      <c r="AH41">
        <v>95.626999999999995</v>
      </c>
      <c r="AI41">
        <v>79.888000000000005</v>
      </c>
      <c r="AJ41">
        <v>91.305000000000007</v>
      </c>
      <c r="AK41">
        <v>115.3</v>
      </c>
      <c r="AL41">
        <v>92.438999999999993</v>
      </c>
      <c r="AM41">
        <v>65.911000000000001</v>
      </c>
      <c r="AN41">
        <v>110.029</v>
      </c>
      <c r="AO41">
        <v>69.263000000000005</v>
      </c>
      <c r="AP41">
        <v>70.832999999999998</v>
      </c>
      <c r="AQ41">
        <v>69.372</v>
      </c>
      <c r="AR41">
        <v>84.793000000000006</v>
      </c>
      <c r="AS41">
        <v>50.286000000000001</v>
      </c>
      <c r="AT41">
        <v>114.998</v>
      </c>
      <c r="AU41">
        <v>135.28100000000001</v>
      </c>
      <c r="AV41">
        <v>87.385000000000005</v>
      </c>
      <c r="AW41">
        <v>64.503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1971</v>
      </c>
    </row>
    <row r="44" spans="1:49" x14ac:dyDescent="0.25">
      <c r="A44" t="s">
        <v>1709</v>
      </c>
      <c r="B44" s="38">
        <v>42237.463900462964</v>
      </c>
    </row>
    <row r="45" spans="1:49" x14ac:dyDescent="0.25">
      <c r="A45" t="s">
        <v>1710</v>
      </c>
      <c r="B45">
        <v>2400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15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15</v>
      </c>
      <c r="K48">
        <v>10</v>
      </c>
      <c r="L48">
        <v>16</v>
      </c>
      <c r="M48">
        <v>16</v>
      </c>
      <c r="N48">
        <v>15</v>
      </c>
      <c r="O48">
        <v>16</v>
      </c>
      <c r="P48">
        <v>16</v>
      </c>
      <c r="Q48">
        <v>15</v>
      </c>
      <c r="R48">
        <v>15</v>
      </c>
      <c r="S48">
        <v>2</v>
      </c>
      <c r="T48">
        <v>2</v>
      </c>
      <c r="U48">
        <v>9</v>
      </c>
      <c r="V48">
        <v>8</v>
      </c>
      <c r="W48">
        <v>10</v>
      </c>
      <c r="X48">
        <v>15</v>
      </c>
      <c r="Y48">
        <v>15</v>
      </c>
      <c r="Z48">
        <v>15</v>
      </c>
      <c r="AA48">
        <v>0</v>
      </c>
      <c r="AB48">
        <v>9</v>
      </c>
      <c r="AC48">
        <v>15</v>
      </c>
      <c r="AD48">
        <v>15</v>
      </c>
      <c r="AE48">
        <v>14</v>
      </c>
      <c r="AF48">
        <v>13</v>
      </c>
      <c r="AG48">
        <v>11</v>
      </c>
      <c r="AH48">
        <v>13</v>
      </c>
      <c r="AI48">
        <v>10</v>
      </c>
      <c r="AJ48">
        <v>11</v>
      </c>
      <c r="AK48">
        <v>15</v>
      </c>
      <c r="AL48">
        <v>16</v>
      </c>
      <c r="AM48">
        <v>15</v>
      </c>
      <c r="AN48">
        <v>13</v>
      </c>
      <c r="AO48">
        <v>15</v>
      </c>
      <c r="AP48">
        <v>0</v>
      </c>
      <c r="AQ48">
        <v>0</v>
      </c>
      <c r="AR48">
        <v>14</v>
      </c>
      <c r="AS48">
        <v>14</v>
      </c>
      <c r="AT48">
        <v>15</v>
      </c>
      <c r="AU48">
        <v>16</v>
      </c>
      <c r="AV48">
        <v>14</v>
      </c>
      <c r="AW48">
        <v>16</v>
      </c>
    </row>
    <row r="49" spans="1:49" x14ac:dyDescent="0.25">
      <c r="A49" t="s">
        <v>1764</v>
      </c>
      <c r="B49">
        <v>150.572</v>
      </c>
      <c r="C49">
        <v>141.62</v>
      </c>
      <c r="D49">
        <v>131.30000000000001</v>
      </c>
      <c r="E49">
        <v>132.131</v>
      </c>
      <c r="F49">
        <v>117.342</v>
      </c>
      <c r="G49">
        <v>123.378</v>
      </c>
      <c r="H49">
        <v>113.69499999999999</v>
      </c>
      <c r="I49">
        <v>94.117000000000004</v>
      </c>
      <c r="J49">
        <v>88.727000000000004</v>
      </c>
      <c r="K49">
        <v>14.468</v>
      </c>
      <c r="L49">
        <v>80.126999999999995</v>
      </c>
      <c r="M49">
        <v>74.835999999999999</v>
      </c>
      <c r="N49">
        <v>44.271999999999998</v>
      </c>
      <c r="O49">
        <v>47.619</v>
      </c>
      <c r="P49">
        <v>72.013000000000005</v>
      </c>
      <c r="Q49">
        <v>69.462999999999994</v>
      </c>
      <c r="R49">
        <v>68.254999999999995</v>
      </c>
      <c r="S49">
        <v>13.625</v>
      </c>
      <c r="T49">
        <v>9.8130000000000006</v>
      </c>
      <c r="U49">
        <v>8.3970000000000002</v>
      </c>
      <c r="V49">
        <v>35.893999999999998</v>
      </c>
      <c r="W49">
        <v>55.628</v>
      </c>
      <c r="X49">
        <v>74.753</v>
      </c>
      <c r="Y49">
        <v>92.238</v>
      </c>
      <c r="Z49">
        <v>77.95</v>
      </c>
      <c r="AA49">
        <v>0</v>
      </c>
      <c r="AB49">
        <v>13.233000000000001</v>
      </c>
      <c r="AC49">
        <v>40.142000000000003</v>
      </c>
      <c r="AD49">
        <v>51.387</v>
      </c>
      <c r="AE49">
        <v>70.382000000000005</v>
      </c>
      <c r="AF49">
        <v>72.783000000000001</v>
      </c>
      <c r="AG49">
        <v>36.533999999999999</v>
      </c>
      <c r="AH49">
        <v>153.44</v>
      </c>
      <c r="AI49">
        <v>50.268000000000001</v>
      </c>
      <c r="AJ49">
        <v>67.900000000000006</v>
      </c>
      <c r="AK49">
        <v>53.162999999999997</v>
      </c>
      <c r="AL49">
        <v>50.494999999999997</v>
      </c>
      <c r="AM49">
        <v>35.222000000000001</v>
      </c>
      <c r="AN49">
        <v>59.853999999999999</v>
      </c>
      <c r="AO49">
        <v>52.585000000000001</v>
      </c>
      <c r="AP49">
        <v>0</v>
      </c>
      <c r="AQ49">
        <v>0</v>
      </c>
      <c r="AR49">
        <v>33.360999999999997</v>
      </c>
      <c r="AS49">
        <v>44.011000000000003</v>
      </c>
      <c r="AT49">
        <v>81.064999999999998</v>
      </c>
      <c r="AU49">
        <v>164.41300000000001</v>
      </c>
      <c r="AV49">
        <v>82.070999999999998</v>
      </c>
      <c r="AW49">
        <v>50.542000000000002</v>
      </c>
    </row>
    <row r="51" spans="1:49" x14ac:dyDescent="0.25">
      <c r="A51" s="7" t="s">
        <v>1968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1972</v>
      </c>
    </row>
    <row r="54" spans="1:49" x14ac:dyDescent="0.25">
      <c r="A54" t="s">
        <v>1709</v>
      </c>
      <c r="B54" s="38">
        <v>42237.463900462964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15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15</v>
      </c>
      <c r="V58">
        <v>16</v>
      </c>
      <c r="W58">
        <v>15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15</v>
      </c>
      <c r="AE58">
        <v>16</v>
      </c>
      <c r="AF58">
        <v>16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128.578</v>
      </c>
      <c r="C59">
        <v>178.70400000000001</v>
      </c>
      <c r="D59">
        <v>148.715</v>
      </c>
      <c r="E59">
        <v>139.66499999999999</v>
      </c>
      <c r="F59">
        <v>184.184</v>
      </c>
      <c r="G59">
        <v>165.44499999999999</v>
      </c>
      <c r="H59">
        <v>113.208</v>
      </c>
      <c r="I59">
        <v>127.227</v>
      </c>
      <c r="J59">
        <v>183.256</v>
      </c>
      <c r="K59">
        <v>149.44999999999999</v>
      </c>
      <c r="L59">
        <v>122.71899999999999</v>
      </c>
      <c r="M59">
        <v>149.66399999999999</v>
      </c>
      <c r="N59">
        <v>177.42500000000001</v>
      </c>
      <c r="O59">
        <v>141.12700000000001</v>
      </c>
      <c r="P59">
        <v>127.63</v>
      </c>
      <c r="Q59">
        <v>175.316</v>
      </c>
      <c r="R59">
        <v>199.084</v>
      </c>
      <c r="S59">
        <v>129.80500000000001</v>
      </c>
      <c r="T59">
        <v>118.91</v>
      </c>
      <c r="U59">
        <v>109.913</v>
      </c>
      <c r="V59">
        <v>108.658</v>
      </c>
      <c r="W59">
        <v>100.27200000000001</v>
      </c>
      <c r="X59">
        <v>92.11</v>
      </c>
      <c r="Y59">
        <v>73.549000000000007</v>
      </c>
      <c r="Z59">
        <v>212.77699999999999</v>
      </c>
      <c r="AA59">
        <v>134.422</v>
      </c>
      <c r="AB59">
        <v>75.911000000000001</v>
      </c>
      <c r="AC59">
        <v>77.986000000000004</v>
      </c>
      <c r="AD59">
        <v>103.402</v>
      </c>
      <c r="AE59">
        <v>80.846000000000004</v>
      </c>
      <c r="AF59">
        <v>102.70699999999999</v>
      </c>
      <c r="AG59">
        <v>88.757999999999996</v>
      </c>
      <c r="AH59">
        <v>195.55</v>
      </c>
      <c r="AI59">
        <v>109.595</v>
      </c>
      <c r="AJ59">
        <v>109.614</v>
      </c>
      <c r="AK59">
        <v>147.40700000000001</v>
      </c>
      <c r="AL59">
        <v>109.02200000000001</v>
      </c>
      <c r="AM59">
        <v>79.066999999999993</v>
      </c>
      <c r="AN59">
        <v>123.697</v>
      </c>
      <c r="AO59">
        <v>145.01599999999999</v>
      </c>
      <c r="AP59">
        <v>75.111999999999995</v>
      </c>
      <c r="AQ59">
        <v>219.14599999999999</v>
      </c>
      <c r="AR59">
        <v>147.965</v>
      </c>
      <c r="AS59">
        <v>174.91300000000001</v>
      </c>
      <c r="AT59">
        <v>133.42099999999999</v>
      </c>
      <c r="AU59">
        <v>151.239</v>
      </c>
      <c r="AV59">
        <v>129.83799999999999</v>
      </c>
      <c r="AW59">
        <v>133.74299999999999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1973</v>
      </c>
    </row>
    <row r="62" spans="1:49" x14ac:dyDescent="0.25">
      <c r="A62" t="s">
        <v>1709</v>
      </c>
      <c r="B62">
        <v>42237.463900462964</v>
      </c>
    </row>
    <row r="63" spans="1:49" x14ac:dyDescent="0.25">
      <c r="A63" t="s">
        <v>1710</v>
      </c>
      <c r="B63">
        <v>2462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15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16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3</v>
      </c>
      <c r="T66">
        <v>0</v>
      </c>
      <c r="U66">
        <v>8</v>
      </c>
      <c r="V66">
        <v>11</v>
      </c>
      <c r="W66">
        <v>9</v>
      </c>
      <c r="X66">
        <v>11</v>
      </c>
      <c r="Y66">
        <v>15</v>
      </c>
      <c r="Z66">
        <v>16</v>
      </c>
      <c r="AA66">
        <v>1</v>
      </c>
      <c r="AB66">
        <v>11</v>
      </c>
      <c r="AC66">
        <v>15</v>
      </c>
      <c r="AD66">
        <v>15</v>
      </c>
      <c r="AE66">
        <v>16</v>
      </c>
      <c r="AF66">
        <v>16</v>
      </c>
      <c r="AG66">
        <v>16</v>
      </c>
      <c r="AH66">
        <v>16</v>
      </c>
      <c r="AI66">
        <v>16</v>
      </c>
      <c r="AJ66">
        <v>16</v>
      </c>
      <c r="AK66">
        <v>16</v>
      </c>
      <c r="AL66">
        <v>16</v>
      </c>
      <c r="AM66">
        <v>15</v>
      </c>
      <c r="AN66">
        <v>16</v>
      </c>
      <c r="AO66">
        <v>16</v>
      </c>
      <c r="AP66">
        <v>0</v>
      </c>
      <c r="AQ66">
        <v>14</v>
      </c>
      <c r="AR66">
        <v>15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103.24299999999999</v>
      </c>
      <c r="C67">
        <v>182.666</v>
      </c>
      <c r="D67">
        <v>146.40100000000001</v>
      </c>
      <c r="E67">
        <v>143.40199999999999</v>
      </c>
      <c r="F67">
        <v>160.96700000000001</v>
      </c>
      <c r="G67">
        <v>151.43600000000001</v>
      </c>
      <c r="H67">
        <v>114.227</v>
      </c>
      <c r="I67">
        <v>109.042</v>
      </c>
      <c r="J67">
        <v>101.646</v>
      </c>
      <c r="K67">
        <v>202.232</v>
      </c>
      <c r="L67">
        <v>79.805999999999997</v>
      </c>
      <c r="M67">
        <v>58.32</v>
      </c>
      <c r="N67">
        <v>83.861999999999995</v>
      </c>
      <c r="O67">
        <v>84.867000000000004</v>
      </c>
      <c r="P67">
        <v>60.116</v>
      </c>
      <c r="Q67">
        <v>134.624</v>
      </c>
      <c r="R67">
        <v>113.73699999999999</v>
      </c>
      <c r="S67">
        <v>17.035</v>
      </c>
      <c r="T67">
        <v>0</v>
      </c>
      <c r="U67">
        <v>15.885999999999999</v>
      </c>
      <c r="V67">
        <v>19.582999999999998</v>
      </c>
      <c r="W67">
        <v>46.445</v>
      </c>
      <c r="X67">
        <v>88.147999999999996</v>
      </c>
      <c r="Y67">
        <v>48.844999999999999</v>
      </c>
      <c r="Z67">
        <v>334.113</v>
      </c>
      <c r="AA67">
        <v>8.0419999999999998</v>
      </c>
      <c r="AB67">
        <v>8.14</v>
      </c>
      <c r="AC67">
        <v>48.165999999999997</v>
      </c>
      <c r="AD67">
        <v>75.418000000000006</v>
      </c>
      <c r="AE67">
        <v>47.134999999999998</v>
      </c>
      <c r="AF67">
        <v>56.195</v>
      </c>
      <c r="AG67">
        <v>59.697000000000003</v>
      </c>
      <c r="AH67">
        <v>267.762</v>
      </c>
      <c r="AI67">
        <v>81.671000000000006</v>
      </c>
      <c r="AJ67">
        <v>72.370999999999995</v>
      </c>
      <c r="AK67">
        <v>75.695999999999998</v>
      </c>
      <c r="AL67">
        <v>73.010999999999996</v>
      </c>
      <c r="AM67">
        <v>47.773000000000003</v>
      </c>
      <c r="AN67">
        <v>71.599000000000004</v>
      </c>
      <c r="AO67">
        <v>134.42599999999999</v>
      </c>
      <c r="AP67">
        <v>0</v>
      </c>
      <c r="AQ67">
        <v>53.639000000000003</v>
      </c>
      <c r="AR67">
        <v>160.751</v>
      </c>
      <c r="AS67">
        <v>141.78899999999999</v>
      </c>
      <c r="AT67">
        <v>141.214</v>
      </c>
      <c r="AU67">
        <v>164.41399999999999</v>
      </c>
      <c r="AV67">
        <v>116.102</v>
      </c>
      <c r="AW67">
        <v>145.64500000000001</v>
      </c>
    </row>
    <row r="69" spans="1:49" x14ac:dyDescent="0.25">
      <c r="A69" s="7" t="s">
        <v>1969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1974</v>
      </c>
    </row>
    <row r="72" spans="1:49" x14ac:dyDescent="0.25">
      <c r="A72" t="s">
        <v>1709</v>
      </c>
      <c r="B72">
        <v>42237.463912037034</v>
      </c>
    </row>
    <row r="73" spans="1:49" x14ac:dyDescent="0.25">
      <c r="A73" t="s">
        <v>1710</v>
      </c>
      <c r="B73">
        <v>2411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14</v>
      </c>
      <c r="D76">
        <v>14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0</v>
      </c>
      <c r="K76">
        <v>16</v>
      </c>
      <c r="L76">
        <v>16</v>
      </c>
      <c r="M76">
        <v>15</v>
      </c>
      <c r="N76">
        <v>16</v>
      </c>
      <c r="O76">
        <v>16</v>
      </c>
      <c r="P76">
        <v>15</v>
      </c>
      <c r="Q76">
        <v>16</v>
      </c>
      <c r="R76">
        <v>15</v>
      </c>
      <c r="S76">
        <v>15</v>
      </c>
      <c r="T76">
        <v>16</v>
      </c>
      <c r="U76">
        <v>16</v>
      </c>
      <c r="V76">
        <v>16</v>
      </c>
      <c r="W76">
        <v>16</v>
      </c>
      <c r="X76">
        <v>15</v>
      </c>
      <c r="Y76">
        <v>16</v>
      </c>
      <c r="Z76">
        <v>16</v>
      </c>
      <c r="AA76">
        <v>16</v>
      </c>
      <c r="AB76">
        <v>14</v>
      </c>
      <c r="AC76">
        <v>15</v>
      </c>
      <c r="AD76">
        <v>16</v>
      </c>
      <c r="AE76">
        <v>15</v>
      </c>
      <c r="AF76">
        <v>16</v>
      </c>
      <c r="AG76">
        <v>15</v>
      </c>
      <c r="AH76">
        <v>14</v>
      </c>
      <c r="AI76">
        <v>15</v>
      </c>
      <c r="AJ76">
        <v>16</v>
      </c>
      <c r="AK76">
        <v>16</v>
      </c>
      <c r="AL76">
        <v>15</v>
      </c>
      <c r="AM76">
        <v>0</v>
      </c>
      <c r="AN76">
        <v>10</v>
      </c>
      <c r="AO76">
        <v>13</v>
      </c>
      <c r="AP76">
        <v>15</v>
      </c>
      <c r="AQ76">
        <v>16</v>
      </c>
      <c r="AR76">
        <v>11</v>
      </c>
      <c r="AS76">
        <v>16</v>
      </c>
      <c r="AT76">
        <v>15</v>
      </c>
      <c r="AU76">
        <v>16</v>
      </c>
      <c r="AV76">
        <v>15</v>
      </c>
      <c r="AW76">
        <v>14</v>
      </c>
    </row>
    <row r="77" spans="1:49" x14ac:dyDescent="0.25">
      <c r="A77" t="s">
        <v>1764</v>
      </c>
      <c r="B77">
        <v>115.673</v>
      </c>
      <c r="C77">
        <v>164.78200000000001</v>
      </c>
      <c r="D77">
        <v>175.01599999999999</v>
      </c>
      <c r="E77">
        <v>220.75700000000001</v>
      </c>
      <c r="F77">
        <v>129.42400000000001</v>
      </c>
      <c r="G77">
        <v>155.63200000000001</v>
      </c>
      <c r="H77">
        <v>138.86799999999999</v>
      </c>
      <c r="I77">
        <v>121.773</v>
      </c>
      <c r="J77">
        <v>0</v>
      </c>
      <c r="K77">
        <v>194.11500000000001</v>
      </c>
      <c r="L77">
        <v>251.85499999999999</v>
      </c>
      <c r="M77">
        <v>113.334</v>
      </c>
      <c r="N77">
        <v>168.49600000000001</v>
      </c>
      <c r="O77">
        <v>130.107</v>
      </c>
      <c r="P77">
        <v>100.14100000000001</v>
      </c>
      <c r="Q77">
        <v>109.78400000000001</v>
      </c>
      <c r="R77">
        <v>151.27500000000001</v>
      </c>
      <c r="S77">
        <v>170.815</v>
      </c>
      <c r="T77">
        <v>189.18299999999999</v>
      </c>
      <c r="U77">
        <v>143.45500000000001</v>
      </c>
      <c r="V77">
        <v>164.75</v>
      </c>
      <c r="W77">
        <v>122.871</v>
      </c>
      <c r="X77">
        <v>99.194000000000003</v>
      </c>
      <c r="Y77">
        <v>94.317999999999998</v>
      </c>
      <c r="Z77">
        <v>142.75700000000001</v>
      </c>
      <c r="AA77">
        <v>143.09700000000001</v>
      </c>
      <c r="AB77">
        <v>90.168999999999997</v>
      </c>
      <c r="AC77">
        <v>163.52600000000001</v>
      </c>
      <c r="AD77">
        <v>82.245999999999995</v>
      </c>
      <c r="AE77">
        <v>150.809</v>
      </c>
      <c r="AF77">
        <v>127.52800000000001</v>
      </c>
      <c r="AG77">
        <v>91.715999999999994</v>
      </c>
      <c r="AH77">
        <v>37.832000000000001</v>
      </c>
      <c r="AI77">
        <v>105.77</v>
      </c>
      <c r="AJ77">
        <v>151.274</v>
      </c>
      <c r="AK77">
        <v>98.980999999999995</v>
      </c>
      <c r="AL77">
        <v>141.87299999999999</v>
      </c>
      <c r="AM77">
        <v>0</v>
      </c>
      <c r="AN77">
        <v>41.383000000000003</v>
      </c>
      <c r="AO77">
        <v>51.12</v>
      </c>
      <c r="AP77">
        <v>110.271</v>
      </c>
      <c r="AQ77">
        <v>86.74</v>
      </c>
      <c r="AR77">
        <v>64.162999999999997</v>
      </c>
      <c r="AS77">
        <v>127.875</v>
      </c>
      <c r="AT77">
        <v>80.225999999999999</v>
      </c>
      <c r="AU77">
        <v>94.314999999999998</v>
      </c>
      <c r="AV77">
        <v>93.375</v>
      </c>
      <c r="AW77">
        <v>70.930000000000007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1975</v>
      </c>
    </row>
    <row r="80" spans="1:49" x14ac:dyDescent="0.25">
      <c r="A80" t="s">
        <v>1709</v>
      </c>
      <c r="B80">
        <v>42237.463888888888</v>
      </c>
    </row>
    <row r="81" spans="1:49" x14ac:dyDescent="0.25">
      <c r="A81" t="s">
        <v>1710</v>
      </c>
      <c r="B81">
        <v>2461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14</v>
      </c>
      <c r="D84">
        <v>14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0</v>
      </c>
      <c r="K84">
        <v>16</v>
      </c>
      <c r="L84">
        <v>16</v>
      </c>
      <c r="M84">
        <v>14</v>
      </c>
      <c r="N84">
        <v>16</v>
      </c>
      <c r="O84">
        <v>16</v>
      </c>
      <c r="P84">
        <v>15</v>
      </c>
      <c r="Q84">
        <v>16</v>
      </c>
      <c r="R84">
        <v>15</v>
      </c>
      <c r="S84">
        <v>0</v>
      </c>
      <c r="T84">
        <v>5</v>
      </c>
      <c r="U84">
        <v>13</v>
      </c>
      <c r="V84">
        <v>15</v>
      </c>
      <c r="W84">
        <v>14</v>
      </c>
      <c r="X84">
        <v>13</v>
      </c>
      <c r="Y84">
        <v>14</v>
      </c>
      <c r="Z84">
        <v>16</v>
      </c>
      <c r="AA84">
        <v>1</v>
      </c>
      <c r="AB84">
        <v>8</v>
      </c>
      <c r="AC84">
        <v>15</v>
      </c>
      <c r="AD84">
        <v>15</v>
      </c>
      <c r="AE84">
        <v>15</v>
      </c>
      <c r="AF84">
        <v>16</v>
      </c>
      <c r="AG84">
        <v>15</v>
      </c>
      <c r="AH84">
        <v>13</v>
      </c>
      <c r="AI84">
        <v>15</v>
      </c>
      <c r="AJ84">
        <v>16</v>
      </c>
      <c r="AK84">
        <v>14</v>
      </c>
      <c r="AL84">
        <v>15</v>
      </c>
      <c r="AM84">
        <v>0</v>
      </c>
      <c r="AN84">
        <v>9</v>
      </c>
      <c r="AO84">
        <v>12</v>
      </c>
      <c r="AP84">
        <v>0</v>
      </c>
      <c r="AQ84">
        <v>15</v>
      </c>
      <c r="AR84">
        <v>10</v>
      </c>
      <c r="AS84">
        <v>16</v>
      </c>
      <c r="AT84">
        <v>15</v>
      </c>
      <c r="AU84">
        <v>16</v>
      </c>
      <c r="AV84">
        <v>15</v>
      </c>
      <c r="AW84">
        <v>12</v>
      </c>
    </row>
    <row r="85" spans="1:49" x14ac:dyDescent="0.25">
      <c r="A85" t="s">
        <v>1764</v>
      </c>
      <c r="B85">
        <v>67.456000000000003</v>
      </c>
      <c r="C85">
        <v>144.631</v>
      </c>
      <c r="D85">
        <v>94.988</v>
      </c>
      <c r="E85">
        <v>156.642</v>
      </c>
      <c r="F85">
        <v>138.721</v>
      </c>
      <c r="G85">
        <v>140.804</v>
      </c>
      <c r="H85">
        <v>124.267</v>
      </c>
      <c r="I85">
        <v>114.58499999999999</v>
      </c>
      <c r="J85">
        <v>0</v>
      </c>
      <c r="K85">
        <v>178.63800000000001</v>
      </c>
      <c r="L85">
        <v>160.19300000000001</v>
      </c>
      <c r="M85">
        <v>53.18</v>
      </c>
      <c r="N85">
        <v>114.911</v>
      </c>
      <c r="O85">
        <v>66.474999999999994</v>
      </c>
      <c r="P85">
        <v>104.232</v>
      </c>
      <c r="Q85">
        <v>53.326000000000001</v>
      </c>
      <c r="R85">
        <v>79.885000000000005</v>
      </c>
      <c r="S85">
        <v>0</v>
      </c>
      <c r="T85">
        <v>30.094999999999999</v>
      </c>
      <c r="U85">
        <v>33.774000000000001</v>
      </c>
      <c r="V85">
        <v>37.177999999999997</v>
      </c>
      <c r="W85">
        <v>68.933999999999997</v>
      </c>
      <c r="X85">
        <v>57.784999999999997</v>
      </c>
      <c r="Y85">
        <v>74.933000000000007</v>
      </c>
      <c r="Z85">
        <v>155.66200000000001</v>
      </c>
      <c r="AA85">
        <v>5.9729999999999999</v>
      </c>
      <c r="AB85">
        <v>21.074000000000002</v>
      </c>
      <c r="AC85">
        <v>88.146000000000001</v>
      </c>
      <c r="AD85">
        <v>46.646000000000001</v>
      </c>
      <c r="AE85">
        <v>104.598</v>
      </c>
      <c r="AF85">
        <v>68.221000000000004</v>
      </c>
      <c r="AG85">
        <v>71.492999999999995</v>
      </c>
      <c r="AH85">
        <v>74.001999999999995</v>
      </c>
      <c r="AI85">
        <v>48.085000000000001</v>
      </c>
      <c r="AJ85">
        <v>96.846000000000004</v>
      </c>
      <c r="AK85">
        <v>56.972000000000001</v>
      </c>
      <c r="AL85">
        <v>76.772000000000006</v>
      </c>
      <c r="AM85">
        <v>0</v>
      </c>
      <c r="AN85">
        <v>15.79</v>
      </c>
      <c r="AO85">
        <v>30.416</v>
      </c>
      <c r="AP85">
        <v>0</v>
      </c>
      <c r="AQ85">
        <v>33.277999999999999</v>
      </c>
      <c r="AR85">
        <v>53.860999999999997</v>
      </c>
      <c r="AS85">
        <v>89.08</v>
      </c>
      <c r="AT85">
        <v>68.497</v>
      </c>
      <c r="AU85">
        <v>97.631</v>
      </c>
      <c r="AV85">
        <v>72.555999999999997</v>
      </c>
      <c r="AW85">
        <v>78.534999999999997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100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62.5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93.75</v>
      </c>
      <c r="R88">
        <f t="shared" si="0"/>
        <v>100</v>
      </c>
      <c r="S88">
        <f t="shared" si="0"/>
        <v>12.5</v>
      </c>
      <c r="T88">
        <f t="shared" si="0"/>
        <v>12.5</v>
      </c>
      <c r="U88">
        <f t="shared" si="0"/>
        <v>56.25</v>
      </c>
      <c r="V88">
        <f t="shared" si="0"/>
        <v>50</v>
      </c>
      <c r="W88">
        <f t="shared" si="0"/>
        <v>71.428571428571431</v>
      </c>
      <c r="X88">
        <f t="shared" si="0"/>
        <v>93.75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56.25</v>
      </c>
      <c r="AC88">
        <f t="shared" si="0"/>
        <v>100</v>
      </c>
      <c r="AD88">
        <f t="shared" si="0"/>
        <v>93.75</v>
      </c>
      <c r="AE88">
        <f t="shared" si="0"/>
        <v>100</v>
      </c>
      <c r="AF88">
        <f t="shared" si="0"/>
        <v>100</v>
      </c>
      <c r="AG88">
        <f t="shared" si="0"/>
        <v>78.571428571428569</v>
      </c>
      <c r="AH88">
        <f t="shared" si="0"/>
        <v>100</v>
      </c>
      <c r="AI88">
        <f t="shared" si="0"/>
        <v>66.666666666666657</v>
      </c>
      <c r="AJ88">
        <f t="shared" si="0"/>
        <v>73.333333333333329</v>
      </c>
      <c r="AK88">
        <f t="shared" si="0"/>
        <v>100</v>
      </c>
      <c r="AL88">
        <f t="shared" si="0"/>
        <v>100</v>
      </c>
      <c r="AM88">
        <f t="shared" si="0"/>
        <v>93.75</v>
      </c>
      <c r="AN88">
        <f t="shared" si="0"/>
        <v>92.857142857142861</v>
      </c>
      <c r="AO88">
        <f t="shared" si="0"/>
        <v>100</v>
      </c>
      <c r="AP88">
        <f t="shared" si="0"/>
        <v>0</v>
      </c>
      <c r="AQ88">
        <f t="shared" si="0"/>
        <v>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107.69230769230769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100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18.75</v>
      </c>
      <c r="T89">
        <f t="shared" si="1"/>
        <v>0</v>
      </c>
      <c r="U89">
        <f t="shared" si="1"/>
        <v>53.333333333333336</v>
      </c>
      <c r="V89">
        <f t="shared" si="1"/>
        <v>68.75</v>
      </c>
      <c r="W89">
        <f t="shared" si="1"/>
        <v>60</v>
      </c>
      <c r="X89">
        <f t="shared" si="1"/>
        <v>68.75</v>
      </c>
      <c r="Y89">
        <f t="shared" si="1"/>
        <v>93.75</v>
      </c>
      <c r="Z89">
        <f t="shared" si="1"/>
        <v>100</v>
      </c>
      <c r="AA89">
        <f t="shared" si="1"/>
        <v>6.25</v>
      </c>
      <c r="AB89">
        <f t="shared" si="1"/>
        <v>68.75</v>
      </c>
      <c r="AC89">
        <f t="shared" si="1"/>
        <v>93.75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100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93.75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87.5</v>
      </c>
      <c r="AR89">
        <f t="shared" si="1"/>
        <v>93.75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100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 t="s">
        <v>1786</v>
      </c>
      <c r="K90">
        <f t="shared" si="2"/>
        <v>100</v>
      </c>
      <c r="L90">
        <f t="shared" si="2"/>
        <v>100</v>
      </c>
      <c r="M90">
        <f t="shared" si="2"/>
        <v>93.333333333333329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0</v>
      </c>
      <c r="T90">
        <f t="shared" si="2"/>
        <v>31.25</v>
      </c>
      <c r="U90">
        <f t="shared" si="2"/>
        <v>81.25</v>
      </c>
      <c r="V90">
        <f t="shared" si="2"/>
        <v>93.75</v>
      </c>
      <c r="W90">
        <f t="shared" si="2"/>
        <v>87.5</v>
      </c>
      <c r="X90">
        <f t="shared" si="2"/>
        <v>86.666666666666671</v>
      </c>
      <c r="Y90">
        <f t="shared" si="2"/>
        <v>87.5</v>
      </c>
      <c r="Z90">
        <f t="shared" si="2"/>
        <v>100</v>
      </c>
      <c r="AA90">
        <f t="shared" si="2"/>
        <v>6.25</v>
      </c>
      <c r="AB90">
        <f t="shared" si="2"/>
        <v>57.142857142857139</v>
      </c>
      <c r="AC90">
        <f t="shared" si="2"/>
        <v>100</v>
      </c>
      <c r="AD90">
        <f t="shared" si="2"/>
        <v>93.75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92.857142857142861</v>
      </c>
      <c r="AI90">
        <f t="shared" si="2"/>
        <v>100</v>
      </c>
      <c r="AJ90">
        <f t="shared" si="2"/>
        <v>100</v>
      </c>
      <c r="AK90">
        <f t="shared" si="2"/>
        <v>87.5</v>
      </c>
      <c r="AL90">
        <f t="shared" si="2"/>
        <v>100</v>
      </c>
      <c r="AM90" t="s">
        <v>1786</v>
      </c>
      <c r="AN90">
        <f t="shared" si="2"/>
        <v>90</v>
      </c>
      <c r="AO90">
        <f t="shared" si="2"/>
        <v>92.307692307692307</v>
      </c>
      <c r="AP90">
        <f t="shared" si="2"/>
        <v>0</v>
      </c>
      <c r="AQ90">
        <f t="shared" si="2"/>
        <v>93.75</v>
      </c>
      <c r="AR90">
        <f t="shared" si="2"/>
        <v>90.909090909090907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85.714285714285708</v>
      </c>
    </row>
    <row r="91" spans="1:49" x14ac:dyDescent="0.25">
      <c r="A91" s="7" t="s">
        <v>1773</v>
      </c>
      <c r="B91" s="7" t="s">
        <v>1644</v>
      </c>
      <c r="C91" s="7" t="s">
        <v>293</v>
      </c>
      <c r="D91" s="7" t="s">
        <v>293</v>
      </c>
      <c r="E91" s="7" t="s">
        <v>293</v>
      </c>
      <c r="F91" s="7" t="s">
        <v>293</v>
      </c>
      <c r="G91" s="7" t="s">
        <v>293</v>
      </c>
      <c r="H91" s="7" t="s">
        <v>293</v>
      </c>
      <c r="I91" s="7" t="s">
        <v>293</v>
      </c>
      <c r="J91" s="7" t="s">
        <v>1644</v>
      </c>
      <c r="K91" s="7" t="s">
        <v>298</v>
      </c>
      <c r="L91" s="7" t="s">
        <v>298</v>
      </c>
      <c r="M91" s="7" t="s">
        <v>298</v>
      </c>
      <c r="N91" s="7" t="s">
        <v>298</v>
      </c>
      <c r="O91" s="7" t="s">
        <v>298</v>
      </c>
      <c r="P91" s="7" t="s">
        <v>298</v>
      </c>
      <c r="Q91" s="7" t="s">
        <v>298</v>
      </c>
      <c r="R91" s="7" t="s">
        <v>1644</v>
      </c>
      <c r="S91" s="7" t="s">
        <v>303</v>
      </c>
      <c r="T91" s="7" t="s">
        <v>303</v>
      </c>
      <c r="U91" s="7" t="s">
        <v>303</v>
      </c>
      <c r="V91" s="7" t="s">
        <v>303</v>
      </c>
      <c r="W91" s="7" t="s">
        <v>303</v>
      </c>
      <c r="X91" s="7" t="s">
        <v>303</v>
      </c>
      <c r="Y91" s="7" t="s">
        <v>303</v>
      </c>
      <c r="Z91" s="7" t="s">
        <v>1686</v>
      </c>
      <c r="AA91" s="7" t="s">
        <v>308</v>
      </c>
      <c r="AB91" s="7" t="s">
        <v>308</v>
      </c>
      <c r="AC91" s="7" t="s">
        <v>308</v>
      </c>
      <c r="AD91" s="7" t="s">
        <v>308</v>
      </c>
      <c r="AE91" s="7" t="s">
        <v>308</v>
      </c>
      <c r="AF91" s="7" t="s">
        <v>308</v>
      </c>
      <c r="AG91" s="7" t="s">
        <v>308</v>
      </c>
      <c r="AH91" s="7" t="s">
        <v>1686</v>
      </c>
      <c r="AI91" s="7" t="s">
        <v>313</v>
      </c>
      <c r="AJ91" s="7" t="s">
        <v>313</v>
      </c>
      <c r="AK91" s="7" t="s">
        <v>313</v>
      </c>
      <c r="AL91" s="7" t="s">
        <v>313</v>
      </c>
      <c r="AM91" s="7" t="s">
        <v>313</v>
      </c>
      <c r="AN91" s="7" t="s">
        <v>313</v>
      </c>
      <c r="AO91" s="7" t="s">
        <v>313</v>
      </c>
      <c r="AP91" s="7" t="s">
        <v>1794</v>
      </c>
      <c r="AQ91" s="7" t="s">
        <v>318</v>
      </c>
      <c r="AR91" s="7" t="s">
        <v>318</v>
      </c>
      <c r="AS91" s="7" t="s">
        <v>318</v>
      </c>
      <c r="AT91" s="7" t="s">
        <v>318</v>
      </c>
      <c r="AU91" s="7" t="s">
        <v>318</v>
      </c>
      <c r="AV91" s="7" t="s">
        <v>318</v>
      </c>
      <c r="AW91" s="7" t="s">
        <v>318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100</v>
      </c>
      <c r="D93">
        <f t="shared" si="3"/>
        <v>100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100</v>
      </c>
      <c r="J93">
        <f t="shared" si="3"/>
        <v>100</v>
      </c>
      <c r="K93">
        <f t="shared" si="3"/>
        <v>87.5</v>
      </c>
      <c r="L93">
        <f t="shared" si="3"/>
        <v>100</v>
      </c>
      <c r="M93">
        <f t="shared" si="3"/>
        <v>97.777777777777771</v>
      </c>
      <c r="N93">
        <f t="shared" si="3"/>
        <v>100</v>
      </c>
      <c r="O93">
        <f t="shared" si="3"/>
        <v>100</v>
      </c>
      <c r="P93">
        <f t="shared" si="3"/>
        <v>100</v>
      </c>
      <c r="Q93">
        <f t="shared" si="3"/>
        <v>97.916666666666671</v>
      </c>
      <c r="R93">
        <f t="shared" si="3"/>
        <v>100</v>
      </c>
      <c r="S93">
        <f t="shared" si="3"/>
        <v>10.416666666666666</v>
      </c>
      <c r="T93">
        <f t="shared" si="3"/>
        <v>14.583333333333334</v>
      </c>
      <c r="U93">
        <f t="shared" si="3"/>
        <v>63.611111111111114</v>
      </c>
      <c r="V93">
        <f t="shared" si="3"/>
        <v>70.833333333333329</v>
      </c>
      <c r="W93">
        <f t="shared" si="3"/>
        <v>72.976190476190482</v>
      </c>
      <c r="X93">
        <f t="shared" si="3"/>
        <v>83.055555555555557</v>
      </c>
      <c r="Y93">
        <f t="shared" si="3"/>
        <v>93.75</v>
      </c>
      <c r="Z93">
        <f t="shared" si="3"/>
        <v>100</v>
      </c>
      <c r="AA93">
        <f t="shared" si="3"/>
        <v>4.166666666666667</v>
      </c>
      <c r="AB93">
        <f t="shared" si="3"/>
        <v>60.714285714285715</v>
      </c>
      <c r="AC93">
        <f t="shared" si="3"/>
        <v>97.916666666666671</v>
      </c>
      <c r="AD93">
        <f t="shared" si="3"/>
        <v>95.833333333333329</v>
      </c>
      <c r="AE93">
        <f t="shared" si="3"/>
        <v>100</v>
      </c>
      <c r="AF93">
        <f t="shared" si="3"/>
        <v>100</v>
      </c>
      <c r="AG93">
        <f t="shared" si="3"/>
        <v>92.857142857142847</v>
      </c>
      <c r="AH93">
        <f t="shared" si="3"/>
        <v>97.619047619047635</v>
      </c>
      <c r="AI93">
        <f t="shared" si="3"/>
        <v>88.888888888888872</v>
      </c>
      <c r="AJ93">
        <f t="shared" si="3"/>
        <v>91.1111111111111</v>
      </c>
      <c r="AK93">
        <f t="shared" si="3"/>
        <v>95.833333333333329</v>
      </c>
      <c r="AL93">
        <f t="shared" si="3"/>
        <v>100</v>
      </c>
      <c r="AM93">
        <f t="shared" si="3"/>
        <v>93.75</v>
      </c>
      <c r="AN93">
        <f t="shared" si="3"/>
        <v>94.285714285714292</v>
      </c>
      <c r="AO93">
        <f t="shared" si="3"/>
        <v>97.435897435897445</v>
      </c>
      <c r="AP93">
        <f t="shared" si="3"/>
        <v>0</v>
      </c>
      <c r="AQ93">
        <f t="shared" si="3"/>
        <v>60.416666666666664</v>
      </c>
      <c r="AR93">
        <f t="shared" si="3"/>
        <v>94.886363636363626</v>
      </c>
      <c r="AS93">
        <f t="shared" si="3"/>
        <v>100</v>
      </c>
      <c r="AT93">
        <f t="shared" si="3"/>
        <v>100</v>
      </c>
      <c r="AU93">
        <f t="shared" si="3"/>
        <v>100</v>
      </c>
      <c r="AV93">
        <f t="shared" si="3"/>
        <v>102.56410256410255</v>
      </c>
      <c r="AW93">
        <f t="shared" si="3"/>
        <v>95.238095238095241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0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0</v>
      </c>
      <c r="K94">
        <f t="shared" si="4"/>
        <v>21.650635094610966</v>
      </c>
      <c r="L94">
        <f t="shared" si="4"/>
        <v>0</v>
      </c>
      <c r="M94">
        <f t="shared" si="4"/>
        <v>3.8490017945975077</v>
      </c>
      <c r="N94">
        <f t="shared" si="4"/>
        <v>0</v>
      </c>
      <c r="O94">
        <f t="shared" si="4"/>
        <v>0</v>
      </c>
      <c r="P94">
        <f t="shared" si="4"/>
        <v>0</v>
      </c>
      <c r="Q94">
        <f t="shared" si="4"/>
        <v>3.6084391824351609</v>
      </c>
      <c r="R94">
        <f t="shared" si="4"/>
        <v>0</v>
      </c>
      <c r="S94">
        <f t="shared" si="4"/>
        <v>9.5470326978246671</v>
      </c>
      <c r="T94">
        <f t="shared" si="4"/>
        <v>15.728821740147394</v>
      </c>
      <c r="U94">
        <f t="shared" si="4"/>
        <v>15.345179602632108</v>
      </c>
      <c r="V94">
        <f t="shared" si="4"/>
        <v>21.949278651776531</v>
      </c>
      <c r="W94">
        <f t="shared" si="4"/>
        <v>13.815167155608869</v>
      </c>
      <c r="X94">
        <f t="shared" si="4"/>
        <v>12.885266492882142</v>
      </c>
      <c r="Y94">
        <f t="shared" si="4"/>
        <v>6.25</v>
      </c>
      <c r="Z94">
        <f t="shared" si="4"/>
        <v>0</v>
      </c>
      <c r="AA94">
        <f t="shared" si="4"/>
        <v>3.6084391824351609</v>
      </c>
      <c r="AB94">
        <f t="shared" si="4"/>
        <v>6.9734372106309426</v>
      </c>
      <c r="AC94">
        <f t="shared" si="4"/>
        <v>3.6084391824351609</v>
      </c>
      <c r="AD94">
        <f t="shared" si="4"/>
        <v>3.6084391824351609</v>
      </c>
      <c r="AE94">
        <f t="shared" si="4"/>
        <v>0</v>
      </c>
      <c r="AF94">
        <f t="shared" si="4"/>
        <v>0</v>
      </c>
      <c r="AG94">
        <f t="shared" si="4"/>
        <v>12.371791482634938</v>
      </c>
      <c r="AH94">
        <f t="shared" si="4"/>
        <v>4.12393049421161</v>
      </c>
      <c r="AI94">
        <f t="shared" si="4"/>
        <v>19.245008972987623</v>
      </c>
      <c r="AJ94">
        <f t="shared" si="4"/>
        <v>15.396007178390121</v>
      </c>
      <c r="AK94">
        <f t="shared" si="4"/>
        <v>7.2168783648703219</v>
      </c>
      <c r="AL94">
        <f t="shared" si="4"/>
        <v>0</v>
      </c>
      <c r="AM94">
        <f t="shared" si="4"/>
        <v>0</v>
      </c>
      <c r="AN94">
        <f t="shared" si="4"/>
        <v>5.1507875363771269</v>
      </c>
      <c r="AO94">
        <f t="shared" si="4"/>
        <v>4.4411559168432753</v>
      </c>
      <c r="AP94">
        <f t="shared" si="4"/>
        <v>0</v>
      </c>
      <c r="AQ94">
        <f t="shared" si="4"/>
        <v>52.415606772538013</v>
      </c>
      <c r="AR94">
        <f t="shared" si="4"/>
        <v>4.6507686203820748</v>
      </c>
      <c r="AS94">
        <f t="shared" si="4"/>
        <v>0</v>
      </c>
      <c r="AT94">
        <f t="shared" si="4"/>
        <v>0</v>
      </c>
      <c r="AU94">
        <f t="shared" si="4"/>
        <v>0</v>
      </c>
      <c r="AV94">
        <f t="shared" si="4"/>
        <v>4.4411559168432753</v>
      </c>
      <c r="AW94">
        <f t="shared" si="4"/>
        <v>8.2478609884232288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0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5"/>
        <v>12.5</v>
      </c>
      <c r="L95">
        <f t="shared" si="5"/>
        <v>0</v>
      </c>
      <c r="M95">
        <f t="shared" si="5"/>
        <v>2.2222222222222237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2.0833333333333335</v>
      </c>
      <c r="R95">
        <f t="shared" si="5"/>
        <v>0</v>
      </c>
      <c r="S95">
        <f t="shared" si="5"/>
        <v>5.5119818980512312</v>
      </c>
      <c r="T95">
        <f t="shared" si="5"/>
        <v>9.0810394657097362</v>
      </c>
      <c r="U95">
        <f t="shared" si="5"/>
        <v>8.859543574342803</v>
      </c>
      <c r="V95">
        <f t="shared" si="5"/>
        <v>12.672421938121287</v>
      </c>
      <c r="W95">
        <f t="shared" si="5"/>
        <v>7.9761904761904576</v>
      </c>
      <c r="X95">
        <f t="shared" si="5"/>
        <v>7.4393120782455702</v>
      </c>
      <c r="Y95">
        <f t="shared" si="5"/>
        <v>3.6084391824351614</v>
      </c>
      <c r="Z95">
        <f t="shared" si="5"/>
        <v>0</v>
      </c>
      <c r="AA95">
        <f t="shared" si="5"/>
        <v>2.0833333333333335</v>
      </c>
      <c r="AB95">
        <f t="shared" si="5"/>
        <v>4.0261158507347279</v>
      </c>
      <c r="AC95">
        <f t="shared" si="5"/>
        <v>2.0833333333333335</v>
      </c>
      <c r="AD95">
        <f t="shared" si="5"/>
        <v>2.0833333333333335</v>
      </c>
      <c r="AE95">
        <f t="shared" si="5"/>
        <v>0</v>
      </c>
      <c r="AF95">
        <f t="shared" si="5"/>
        <v>0</v>
      </c>
      <c r="AG95">
        <f t="shared" si="5"/>
        <v>7.142857142857201</v>
      </c>
      <c r="AH95">
        <f t="shared" si="5"/>
        <v>2.3809523809523796</v>
      </c>
      <c r="AI95">
        <f t="shared" si="5"/>
        <v>11.111111111111168</v>
      </c>
      <c r="AJ95">
        <f t="shared" si="5"/>
        <v>8.8888888888889479</v>
      </c>
      <c r="AK95">
        <f t="shared" si="5"/>
        <v>4.166666666666667</v>
      </c>
      <c r="AL95">
        <f t="shared" si="5"/>
        <v>0</v>
      </c>
      <c r="AM95">
        <f t="shared" si="5"/>
        <v>0</v>
      </c>
      <c r="AN95">
        <f t="shared" si="5"/>
        <v>2.9738085706659039</v>
      </c>
      <c r="AO95">
        <f t="shared" si="5"/>
        <v>2.5641025641025643</v>
      </c>
      <c r="AP95">
        <f t="shared" si="5"/>
        <v>0</v>
      </c>
      <c r="AQ95">
        <f t="shared" si="5"/>
        <v>30.262164679862394</v>
      </c>
      <c r="AR95">
        <f t="shared" si="5"/>
        <v>2.6851225149162556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2.5641025641025643</v>
      </c>
      <c r="AW95">
        <f t="shared" si="5"/>
        <v>4.7619047619047645</v>
      </c>
    </row>
    <row r="98" spans="1:49" s="7" customFormat="1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96.537221185718039</v>
      </c>
      <c r="C99">
        <f t="shared" ref="C99:AW99" si="6">C49/C41*100</f>
        <v>91.731115515655574</v>
      </c>
      <c r="D99">
        <f t="shared" si="6"/>
        <v>96.833193209139054</v>
      </c>
      <c r="E99">
        <f t="shared" si="6"/>
        <v>110.57542638124089</v>
      </c>
      <c r="F99">
        <f t="shared" si="6"/>
        <v>91.373617816539493</v>
      </c>
      <c r="G99">
        <f t="shared" si="6"/>
        <v>90.645135220518554</v>
      </c>
      <c r="H99">
        <f t="shared" si="6"/>
        <v>102.88302310219078</v>
      </c>
      <c r="I99">
        <f t="shared" si="6"/>
        <v>89.095573478738316</v>
      </c>
      <c r="J99">
        <f t="shared" si="6"/>
        <v>57.890478707092853</v>
      </c>
      <c r="K99">
        <f t="shared" si="6"/>
        <v>10.545343226577646</v>
      </c>
      <c r="L99">
        <f t="shared" si="6"/>
        <v>62.57917385837348</v>
      </c>
      <c r="M99">
        <f t="shared" si="6"/>
        <v>36.902836403802908</v>
      </c>
      <c r="N99">
        <f t="shared" si="6"/>
        <v>39.615229743635631</v>
      </c>
      <c r="O99">
        <f t="shared" si="6"/>
        <v>40.416051331669806</v>
      </c>
      <c r="P99">
        <f t="shared" si="6"/>
        <v>38.075926611325542</v>
      </c>
      <c r="Q99">
        <f t="shared" si="6"/>
        <v>68.876174989092917</v>
      </c>
      <c r="R99">
        <f t="shared" si="6"/>
        <v>63.488298545224545</v>
      </c>
      <c r="S99">
        <f t="shared" si="6"/>
        <v>6.7355796800537853</v>
      </c>
      <c r="T99">
        <f t="shared" si="6"/>
        <v>7.2174047351117583</v>
      </c>
      <c r="U99">
        <f t="shared" si="6"/>
        <v>7.9261098158408929</v>
      </c>
      <c r="V99">
        <f t="shared" si="6"/>
        <v>32.38536911056174</v>
      </c>
      <c r="W99">
        <f t="shared" si="6"/>
        <v>61.758795643533581</v>
      </c>
      <c r="X99">
        <f t="shared" si="6"/>
        <v>56.413526628379962</v>
      </c>
      <c r="Y99">
        <f t="shared" si="6"/>
        <v>46.814665935806083</v>
      </c>
      <c r="Z99">
        <f t="shared" si="6"/>
        <v>107.19491735196239</v>
      </c>
      <c r="AA99">
        <f t="shared" si="6"/>
        <v>0</v>
      </c>
      <c r="AB99">
        <f t="shared" si="6"/>
        <v>9.0076782748386766</v>
      </c>
      <c r="AC99">
        <f t="shared" si="6"/>
        <v>47.773876822374298</v>
      </c>
      <c r="AD99">
        <f t="shared" si="6"/>
        <v>53.621403900535306</v>
      </c>
      <c r="AE99">
        <f t="shared" si="6"/>
        <v>71.526422764227647</v>
      </c>
      <c r="AF99">
        <f t="shared" si="6"/>
        <v>97.996526235004239</v>
      </c>
      <c r="AG99">
        <f t="shared" si="6"/>
        <v>82.9168652549874</v>
      </c>
      <c r="AH99">
        <f t="shared" si="6"/>
        <v>160.45677476026646</v>
      </c>
      <c r="AI99">
        <f t="shared" si="6"/>
        <v>62.923092329260967</v>
      </c>
      <c r="AJ99">
        <f t="shared" si="6"/>
        <v>74.366135479984663</v>
      </c>
      <c r="AK99">
        <f t="shared" si="6"/>
        <v>46.108412836079786</v>
      </c>
      <c r="AL99">
        <f t="shared" si="6"/>
        <v>54.625212302166837</v>
      </c>
      <c r="AM99">
        <f t="shared" si="6"/>
        <v>53.438727981672251</v>
      </c>
      <c r="AN99">
        <f t="shared" si="6"/>
        <v>54.398385880086167</v>
      </c>
      <c r="AO99">
        <f t="shared" si="6"/>
        <v>75.920765776821668</v>
      </c>
      <c r="AP99">
        <f t="shared" si="6"/>
        <v>0</v>
      </c>
      <c r="AQ99">
        <f t="shared" si="6"/>
        <v>0</v>
      </c>
      <c r="AR99">
        <f t="shared" si="6"/>
        <v>39.344049626738048</v>
      </c>
      <c r="AS99">
        <f t="shared" si="6"/>
        <v>87.521377719444786</v>
      </c>
      <c r="AT99">
        <f t="shared" si="6"/>
        <v>70.492530304874862</v>
      </c>
      <c r="AU99">
        <f t="shared" si="6"/>
        <v>121.53443573007297</v>
      </c>
      <c r="AV99">
        <f t="shared" si="6"/>
        <v>93.918864793728901</v>
      </c>
      <c r="AW99">
        <f t="shared" si="6"/>
        <v>78.35604545525014</v>
      </c>
    </row>
    <row r="100" spans="1:49" x14ac:dyDescent="0.25">
      <c r="A100" t="s">
        <v>1771</v>
      </c>
      <c r="B100">
        <f>B67/B59*100</f>
        <v>80.296007092970797</v>
      </c>
      <c r="C100">
        <f t="shared" ref="C100:AW100" si="7">C67/C59*100</f>
        <v>102.21707404422955</v>
      </c>
      <c r="D100">
        <f t="shared" si="7"/>
        <v>98.444003631106483</v>
      </c>
      <c r="E100">
        <f t="shared" si="7"/>
        <v>102.67568825403643</v>
      </c>
      <c r="F100">
        <f t="shared" si="7"/>
        <v>87.394670546844466</v>
      </c>
      <c r="G100">
        <f t="shared" si="7"/>
        <v>91.532533470337583</v>
      </c>
      <c r="H100">
        <f t="shared" si="7"/>
        <v>100.9001130662144</v>
      </c>
      <c r="I100">
        <f t="shared" si="7"/>
        <v>85.706650317935669</v>
      </c>
      <c r="J100">
        <f t="shared" si="7"/>
        <v>55.466669576985204</v>
      </c>
      <c r="K100">
        <f t="shared" si="7"/>
        <v>135.31749749079961</v>
      </c>
      <c r="L100">
        <f t="shared" si="7"/>
        <v>65.031494715569721</v>
      </c>
      <c r="M100">
        <f t="shared" si="7"/>
        <v>38.96728672225786</v>
      </c>
      <c r="N100">
        <f t="shared" si="7"/>
        <v>47.266168803719879</v>
      </c>
      <c r="O100">
        <f t="shared" si="7"/>
        <v>60.135197375413632</v>
      </c>
      <c r="P100">
        <f t="shared" si="7"/>
        <v>47.101778578704071</v>
      </c>
      <c r="Q100">
        <f t="shared" si="7"/>
        <v>76.789340391065281</v>
      </c>
      <c r="R100">
        <f t="shared" si="7"/>
        <v>57.130156115006727</v>
      </c>
      <c r="S100">
        <f t="shared" si="7"/>
        <v>13.123531451022687</v>
      </c>
      <c r="T100">
        <f t="shared" si="7"/>
        <v>0</v>
      </c>
      <c r="U100">
        <f t="shared" si="7"/>
        <v>14.453249388152448</v>
      </c>
      <c r="V100">
        <f t="shared" si="7"/>
        <v>18.022603029689481</v>
      </c>
      <c r="W100">
        <f t="shared" si="7"/>
        <v>46.319012286580495</v>
      </c>
      <c r="X100">
        <f t="shared" si="7"/>
        <v>95.698621213766145</v>
      </c>
      <c r="Y100">
        <f t="shared" si="7"/>
        <v>66.411507974275636</v>
      </c>
      <c r="Z100">
        <f t="shared" si="7"/>
        <v>157.024960404555</v>
      </c>
      <c r="AA100">
        <f t="shared" si="7"/>
        <v>5.9826516492835999</v>
      </c>
      <c r="AB100">
        <f t="shared" si="7"/>
        <v>10.72308361107086</v>
      </c>
      <c r="AC100">
        <f t="shared" si="7"/>
        <v>61.762367604441813</v>
      </c>
      <c r="AD100">
        <f t="shared" si="7"/>
        <v>72.936693680973292</v>
      </c>
      <c r="AE100">
        <f t="shared" si="7"/>
        <v>58.302204190683518</v>
      </c>
      <c r="AF100">
        <f t="shared" si="7"/>
        <v>54.713894865977977</v>
      </c>
      <c r="AG100">
        <f t="shared" si="7"/>
        <v>67.258162644494021</v>
      </c>
      <c r="AH100">
        <f t="shared" si="7"/>
        <v>136.92763998977242</v>
      </c>
      <c r="AI100">
        <f t="shared" si="7"/>
        <v>74.520735435010735</v>
      </c>
      <c r="AJ100">
        <f t="shared" si="7"/>
        <v>66.023500647727474</v>
      </c>
      <c r="AK100">
        <f t="shared" si="7"/>
        <v>51.351699715752972</v>
      </c>
      <c r="AL100">
        <f t="shared" si="7"/>
        <v>66.969052117921152</v>
      </c>
      <c r="AM100">
        <f t="shared" si="7"/>
        <v>60.420908849456801</v>
      </c>
      <c r="AN100">
        <f t="shared" si="7"/>
        <v>57.882567887660983</v>
      </c>
      <c r="AO100">
        <f t="shared" si="7"/>
        <v>92.697357532961874</v>
      </c>
      <c r="AP100">
        <f t="shared" si="7"/>
        <v>0</v>
      </c>
      <c r="AQ100">
        <f t="shared" si="7"/>
        <v>24.476376479607207</v>
      </c>
      <c r="AR100">
        <f t="shared" si="7"/>
        <v>108.64123272395499</v>
      </c>
      <c r="AS100">
        <f t="shared" si="7"/>
        <v>81.062585399598646</v>
      </c>
      <c r="AT100">
        <f t="shared" si="7"/>
        <v>105.84090960193673</v>
      </c>
      <c r="AU100">
        <f t="shared" si="7"/>
        <v>108.71137735636971</v>
      </c>
      <c r="AV100">
        <f t="shared" si="7"/>
        <v>89.420662671945053</v>
      </c>
      <c r="AW100">
        <f t="shared" si="7"/>
        <v>108.89915733907569</v>
      </c>
    </row>
    <row r="101" spans="1:49" x14ac:dyDescent="0.25">
      <c r="A101" t="s">
        <v>1772</v>
      </c>
      <c r="B101">
        <f>B85/B77*100</f>
        <v>58.316115255936992</v>
      </c>
      <c r="C101">
        <f t="shared" ref="C101:AW101" si="8">C85/C77*100</f>
        <v>87.771115777208678</v>
      </c>
      <c r="D101">
        <f t="shared" si="8"/>
        <v>54.273894958175248</v>
      </c>
      <c r="E101">
        <f t="shared" si="8"/>
        <v>70.956753353234546</v>
      </c>
      <c r="F101">
        <f t="shared" si="8"/>
        <v>107.18336629991344</v>
      </c>
      <c r="G101">
        <f t="shared" si="8"/>
        <v>90.472396422329595</v>
      </c>
      <c r="H101">
        <f t="shared" si="8"/>
        <v>89.485698649076824</v>
      </c>
      <c r="I101">
        <f t="shared" si="8"/>
        <v>94.097213668054493</v>
      </c>
      <c r="J101" t="s">
        <v>1786</v>
      </c>
      <c r="K101">
        <f t="shared" si="8"/>
        <v>92.026891275790121</v>
      </c>
      <c r="L101">
        <f t="shared" si="8"/>
        <v>63.605249052033919</v>
      </c>
      <c r="M101">
        <f t="shared" si="8"/>
        <v>46.923253392627103</v>
      </c>
      <c r="N101">
        <f t="shared" si="8"/>
        <v>68.198058114139201</v>
      </c>
      <c r="O101">
        <f t="shared" si="8"/>
        <v>51.092562275665408</v>
      </c>
      <c r="P101">
        <f t="shared" si="8"/>
        <v>104.08523981186526</v>
      </c>
      <c r="Q101">
        <f t="shared" si="8"/>
        <v>48.573562632077532</v>
      </c>
      <c r="R101">
        <f t="shared" si="8"/>
        <v>52.807800363576277</v>
      </c>
      <c r="S101">
        <f t="shared" si="8"/>
        <v>0</v>
      </c>
      <c r="T101">
        <f t="shared" si="8"/>
        <v>15.907877557708675</v>
      </c>
      <c r="U101">
        <f t="shared" si="8"/>
        <v>23.543271409152695</v>
      </c>
      <c r="V101">
        <f t="shared" si="8"/>
        <v>22.566312594840664</v>
      </c>
      <c r="W101">
        <f t="shared" si="8"/>
        <v>56.102741900041508</v>
      </c>
      <c r="X101">
        <f t="shared" si="8"/>
        <v>58.254531524084108</v>
      </c>
      <c r="Y101">
        <f t="shared" si="8"/>
        <v>79.4471892957866</v>
      </c>
      <c r="Z101">
        <f t="shared" si="8"/>
        <v>109.03983692568491</v>
      </c>
      <c r="AA101">
        <f t="shared" si="8"/>
        <v>4.1740917000356399</v>
      </c>
      <c r="AB101">
        <f t="shared" si="8"/>
        <v>23.3716687553372</v>
      </c>
      <c r="AC101">
        <f t="shared" si="8"/>
        <v>53.903354818194046</v>
      </c>
      <c r="AD101">
        <f t="shared" si="8"/>
        <v>56.715220193079304</v>
      </c>
      <c r="AE101">
        <f t="shared" si="8"/>
        <v>69.357929566537805</v>
      </c>
      <c r="AF101">
        <f t="shared" si="8"/>
        <v>53.49491876293834</v>
      </c>
      <c r="AG101">
        <f t="shared" si="8"/>
        <v>77.950412141829133</v>
      </c>
      <c r="AH101">
        <f t="shared" si="8"/>
        <v>195.60689363501794</v>
      </c>
      <c r="AI101">
        <f t="shared" si="8"/>
        <v>45.461851186536826</v>
      </c>
      <c r="AJ101">
        <f t="shared" si="8"/>
        <v>64.020254637280686</v>
      </c>
      <c r="AK101">
        <f t="shared" si="8"/>
        <v>57.55852133237692</v>
      </c>
      <c r="AL101">
        <f t="shared" si="8"/>
        <v>54.113185736539023</v>
      </c>
      <c r="AM101" t="s">
        <v>1786</v>
      </c>
      <c r="AN101">
        <f t="shared" si="8"/>
        <v>38.155764444337045</v>
      </c>
      <c r="AO101">
        <f t="shared" si="8"/>
        <v>59.499217527386548</v>
      </c>
      <c r="AP101">
        <f t="shared" si="8"/>
        <v>0</v>
      </c>
      <c r="AQ101">
        <f t="shared" si="8"/>
        <v>38.365229421258931</v>
      </c>
      <c r="AR101">
        <f>AR85/AR77*100</f>
        <v>83.944017580225363</v>
      </c>
      <c r="AS101">
        <f t="shared" si="8"/>
        <v>69.661779081133929</v>
      </c>
      <c r="AT101">
        <f t="shared" si="8"/>
        <v>85.380051354922344</v>
      </c>
      <c r="AU101">
        <f t="shared" si="8"/>
        <v>103.51587764406511</v>
      </c>
      <c r="AV101">
        <f t="shared" si="8"/>
        <v>77.703882195448458</v>
      </c>
      <c r="AW101">
        <f t="shared" si="8"/>
        <v>110.72183843225713</v>
      </c>
    </row>
    <row r="102" spans="1:49" x14ac:dyDescent="0.25">
      <c r="A102" s="7" t="s">
        <v>1773</v>
      </c>
      <c r="B102" s="7" t="s">
        <v>1644</v>
      </c>
      <c r="C102" s="7" t="s">
        <v>293</v>
      </c>
      <c r="D102" s="7" t="s">
        <v>293</v>
      </c>
      <c r="E102" s="7" t="s">
        <v>293</v>
      </c>
      <c r="F102" s="7" t="s">
        <v>293</v>
      </c>
      <c r="G102" s="7" t="s">
        <v>293</v>
      </c>
      <c r="H102" s="7" t="s">
        <v>293</v>
      </c>
      <c r="I102" s="7" t="s">
        <v>293</v>
      </c>
      <c r="J102" s="7" t="s">
        <v>1644</v>
      </c>
      <c r="K102" s="7" t="s">
        <v>298</v>
      </c>
      <c r="L102" s="7" t="s">
        <v>298</v>
      </c>
      <c r="M102" s="7" t="s">
        <v>298</v>
      </c>
      <c r="N102" s="7" t="s">
        <v>298</v>
      </c>
      <c r="O102" s="7" t="s">
        <v>298</v>
      </c>
      <c r="P102" s="7" t="s">
        <v>298</v>
      </c>
      <c r="Q102" s="7" t="s">
        <v>298</v>
      </c>
      <c r="R102" s="7" t="s">
        <v>1644</v>
      </c>
      <c r="S102" s="7" t="s">
        <v>303</v>
      </c>
      <c r="T102" s="7" t="s">
        <v>303</v>
      </c>
      <c r="U102" s="7" t="s">
        <v>303</v>
      </c>
      <c r="V102" s="7" t="s">
        <v>303</v>
      </c>
      <c r="W102" s="7" t="s">
        <v>303</v>
      </c>
      <c r="X102" s="7" t="s">
        <v>303</v>
      </c>
      <c r="Y102" s="7" t="s">
        <v>303</v>
      </c>
      <c r="Z102" s="7" t="s">
        <v>1686</v>
      </c>
      <c r="AA102" s="7" t="s">
        <v>308</v>
      </c>
      <c r="AB102" s="7" t="s">
        <v>308</v>
      </c>
      <c r="AC102" s="7" t="s">
        <v>308</v>
      </c>
      <c r="AD102" s="7" t="s">
        <v>308</v>
      </c>
      <c r="AE102" s="7" t="s">
        <v>308</v>
      </c>
      <c r="AF102" s="7" t="s">
        <v>308</v>
      </c>
      <c r="AG102" s="7" t="s">
        <v>308</v>
      </c>
      <c r="AH102" s="7" t="s">
        <v>1686</v>
      </c>
      <c r="AI102" s="7" t="s">
        <v>313</v>
      </c>
      <c r="AJ102" s="7" t="s">
        <v>313</v>
      </c>
      <c r="AK102" s="7" t="s">
        <v>313</v>
      </c>
      <c r="AL102" s="7" t="s">
        <v>313</v>
      </c>
      <c r="AM102" s="7" t="s">
        <v>313</v>
      </c>
      <c r="AN102" s="7" t="s">
        <v>313</v>
      </c>
      <c r="AO102" s="7" t="s">
        <v>313</v>
      </c>
      <c r="AP102" s="7" t="s">
        <v>1794</v>
      </c>
      <c r="AQ102" s="7" t="s">
        <v>318</v>
      </c>
      <c r="AR102" s="7" t="s">
        <v>318</v>
      </c>
      <c r="AS102" s="7" t="s">
        <v>318</v>
      </c>
      <c r="AT102" s="7" t="s">
        <v>318</v>
      </c>
      <c r="AU102" s="7" t="s">
        <v>318</v>
      </c>
      <c r="AV102" s="7" t="s">
        <v>318</v>
      </c>
      <c r="AW102" s="7" t="s">
        <v>318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78.383114511541933</v>
      </c>
      <c r="C104">
        <f t="shared" ref="C104:AW104" si="9">AVERAGE(C99:C101)</f>
        <v>93.906435112364605</v>
      </c>
      <c r="D104">
        <f t="shared" si="9"/>
        <v>83.183697266140271</v>
      </c>
      <c r="E104">
        <f t="shared" si="9"/>
        <v>94.735955996170617</v>
      </c>
      <c r="F104">
        <f t="shared" si="9"/>
        <v>95.317218221099139</v>
      </c>
      <c r="G104">
        <f t="shared" si="9"/>
        <v>90.883355037728577</v>
      </c>
      <c r="H104">
        <f t="shared" si="9"/>
        <v>97.756278272494001</v>
      </c>
      <c r="I104">
        <f t="shared" si="9"/>
        <v>89.63314582157615</v>
      </c>
      <c r="J104">
        <f t="shared" si="9"/>
        <v>56.678574142039025</v>
      </c>
      <c r="K104">
        <f t="shared" si="9"/>
        <v>79.296577331055786</v>
      </c>
      <c r="L104">
        <f t="shared" si="9"/>
        <v>63.738639208659038</v>
      </c>
      <c r="M104">
        <f t="shared" si="9"/>
        <v>40.931125506229293</v>
      </c>
      <c r="N104">
        <f t="shared" si="9"/>
        <v>51.693152220498234</v>
      </c>
      <c r="O104">
        <f t="shared" si="9"/>
        <v>50.547936994249618</v>
      </c>
      <c r="P104">
        <f t="shared" si="9"/>
        <v>63.087648333964957</v>
      </c>
      <c r="Q104">
        <f t="shared" si="9"/>
        <v>64.746359337411903</v>
      </c>
      <c r="R104">
        <f t="shared" si="9"/>
        <v>57.808751674602512</v>
      </c>
      <c r="S104">
        <f t="shared" si="9"/>
        <v>6.6197037103588245</v>
      </c>
      <c r="T104">
        <f t="shared" si="9"/>
        <v>7.7084274309401444</v>
      </c>
      <c r="U104">
        <f t="shared" si="9"/>
        <v>15.307543537715347</v>
      </c>
      <c r="V104">
        <f t="shared" si="9"/>
        <v>24.324761578363962</v>
      </c>
      <c r="W104">
        <f t="shared" si="9"/>
        <v>54.726849943385197</v>
      </c>
      <c r="X104">
        <f t="shared" si="9"/>
        <v>70.122226455410072</v>
      </c>
      <c r="Y104">
        <f t="shared" si="9"/>
        <v>64.224454401956109</v>
      </c>
      <c r="Z104">
        <f t="shared" si="9"/>
        <v>124.41990489406744</v>
      </c>
      <c r="AA104">
        <f t="shared" si="9"/>
        <v>3.3855811164397465</v>
      </c>
      <c r="AB104">
        <f t="shared" si="9"/>
        <v>14.36747688041558</v>
      </c>
      <c r="AC104">
        <f t="shared" si="9"/>
        <v>54.479866415003386</v>
      </c>
      <c r="AD104">
        <f t="shared" si="9"/>
        <v>61.091105924862632</v>
      </c>
      <c r="AE104">
        <f t="shared" si="9"/>
        <v>66.395518840482978</v>
      </c>
      <c r="AF104">
        <f t="shared" si="9"/>
        <v>68.735113287973519</v>
      </c>
      <c r="AG104">
        <f t="shared" si="9"/>
        <v>76.041813347103513</v>
      </c>
      <c r="AH104">
        <f t="shared" si="9"/>
        <v>164.33043612835229</v>
      </c>
      <c r="AI104">
        <f t="shared" si="9"/>
        <v>60.968559650269505</v>
      </c>
      <c r="AJ104">
        <f t="shared" si="9"/>
        <v>68.136630254997613</v>
      </c>
      <c r="AK104">
        <f t="shared" si="9"/>
        <v>51.672877961403231</v>
      </c>
      <c r="AL104">
        <f t="shared" si="9"/>
        <v>58.569150052209011</v>
      </c>
      <c r="AM104">
        <f t="shared" si="9"/>
        <v>56.929818415564526</v>
      </c>
      <c r="AN104">
        <f t="shared" si="9"/>
        <v>50.145572737361398</v>
      </c>
      <c r="AO104">
        <f t="shared" si="9"/>
        <v>76.039113612390025</v>
      </c>
      <c r="AP104">
        <f t="shared" si="9"/>
        <v>0</v>
      </c>
      <c r="AQ104">
        <f t="shared" si="9"/>
        <v>20.94720196695538</v>
      </c>
      <c r="AR104">
        <f t="shared" si="9"/>
        <v>77.309766643639463</v>
      </c>
      <c r="AS104">
        <f t="shared" si="9"/>
        <v>79.415247400059116</v>
      </c>
      <c r="AT104">
        <f t="shared" si="9"/>
        <v>87.237830420577964</v>
      </c>
      <c r="AU104">
        <f t="shared" si="9"/>
        <v>111.25389691016926</v>
      </c>
      <c r="AV104">
        <f t="shared" si="9"/>
        <v>87.014469887040789</v>
      </c>
      <c r="AW104">
        <f t="shared" si="9"/>
        <v>99.32568040886099</v>
      </c>
    </row>
    <row r="105" spans="1:49" x14ac:dyDescent="0.25">
      <c r="A105" t="s">
        <v>1774</v>
      </c>
      <c r="B105">
        <f>STDEV(B99:B101)</f>
        <v>19.182221016997758</v>
      </c>
      <c r="C105">
        <f t="shared" ref="C105:AW105" si="10">STDEV(C99:C101)</f>
        <v>7.4646124530344435</v>
      </c>
      <c r="D105">
        <f t="shared" si="10"/>
        <v>25.049574440858137</v>
      </c>
      <c r="E105">
        <f t="shared" si="10"/>
        <v>20.96877021596562</v>
      </c>
      <c r="F105">
        <f t="shared" si="10"/>
        <v>10.467191983288297</v>
      </c>
      <c r="G105">
        <f t="shared" si="10"/>
        <v>0.56880062510817919</v>
      </c>
      <c r="H105">
        <f t="shared" si="10"/>
        <v>7.2308262690481309</v>
      </c>
      <c r="I105">
        <f t="shared" si="10"/>
        <v>4.221033801206457</v>
      </c>
      <c r="J105">
        <f t="shared" si="10"/>
        <v>1.7138918722009857</v>
      </c>
      <c r="K105">
        <f t="shared" si="10"/>
        <v>63.352729142337054</v>
      </c>
      <c r="L105">
        <f t="shared" si="10"/>
        <v>1.2315900685996468</v>
      </c>
      <c r="M105">
        <f t="shared" si="10"/>
        <v>5.2910004946656226</v>
      </c>
      <c r="N105">
        <f t="shared" si="10"/>
        <v>14.796727883006406</v>
      </c>
      <c r="O105">
        <f t="shared" si="10"/>
        <v>9.8708481244770638</v>
      </c>
      <c r="P105">
        <f t="shared" si="10"/>
        <v>35.790618619630756</v>
      </c>
      <c r="Q105">
        <f t="shared" si="10"/>
        <v>14.554176775888049</v>
      </c>
      <c r="R105">
        <f t="shared" si="10"/>
        <v>5.3724881853918793</v>
      </c>
      <c r="S105">
        <f t="shared" si="10"/>
        <v>6.5625330373842647</v>
      </c>
      <c r="T105">
        <f t="shared" si="10"/>
        <v>7.9652978327007178</v>
      </c>
      <c r="U105">
        <f t="shared" si="10"/>
        <v>7.8435513594535911</v>
      </c>
      <c r="V105">
        <f t="shared" si="10"/>
        <v>7.3410741376316553</v>
      </c>
      <c r="W105">
        <f t="shared" si="10"/>
        <v>7.8113082473234821</v>
      </c>
      <c r="X105">
        <f t="shared" si="10"/>
        <v>22.168926482420147</v>
      </c>
      <c r="Y105">
        <f t="shared" si="10"/>
        <v>16.42582715439514</v>
      </c>
      <c r="Z105">
        <f t="shared" si="10"/>
        <v>28.251870127300439</v>
      </c>
      <c r="AA105">
        <f t="shared" si="10"/>
        <v>3.068279956995613</v>
      </c>
      <c r="AB105">
        <f t="shared" si="10"/>
        <v>7.8448873387192011</v>
      </c>
      <c r="AC105">
        <f t="shared" si="10"/>
        <v>7.0120426985250575</v>
      </c>
      <c r="AD105">
        <f t="shared" si="10"/>
        <v>10.374554774967075</v>
      </c>
      <c r="AE105">
        <f t="shared" si="10"/>
        <v>7.0923830411647142</v>
      </c>
      <c r="AF105">
        <f t="shared" si="10"/>
        <v>25.34845540516104</v>
      </c>
      <c r="AG105">
        <f t="shared" si="10"/>
        <v>8.001925010920127</v>
      </c>
      <c r="AH105">
        <f t="shared" si="10"/>
        <v>29.530791411452409</v>
      </c>
      <c r="AI105">
        <f t="shared" si="10"/>
        <v>14.62770784971063</v>
      </c>
      <c r="AJ105">
        <f t="shared" si="10"/>
        <v>5.4871030750021923</v>
      </c>
      <c r="AK105">
        <f t="shared" si="10"/>
        <v>5.7318071097476038</v>
      </c>
      <c r="AL105">
        <f t="shared" si="10"/>
        <v>7.2790321359465224</v>
      </c>
      <c r="AM105">
        <f t="shared" si="10"/>
        <v>4.9371474390814276</v>
      </c>
      <c r="AN105">
        <f t="shared" si="10"/>
        <v>10.528604287515206</v>
      </c>
      <c r="AO105">
        <f t="shared" si="10"/>
        <v>16.599386422849634</v>
      </c>
      <c r="AP105">
        <f t="shared" si="10"/>
        <v>0</v>
      </c>
      <c r="AQ105">
        <f t="shared" si="10"/>
        <v>19.424572368317953</v>
      </c>
      <c r="AR105">
        <f t="shared" si="10"/>
        <v>35.121714941322203</v>
      </c>
      <c r="AS105">
        <f t="shared" si="10"/>
        <v>9.0430419519061118</v>
      </c>
      <c r="AT105">
        <f t="shared" si="10"/>
        <v>17.747267029738143</v>
      </c>
      <c r="AU105">
        <f t="shared" si="10"/>
        <v>9.2744494788531568</v>
      </c>
      <c r="AV105">
        <f t="shared" si="10"/>
        <v>8.3710057910760245</v>
      </c>
      <c r="AW105">
        <f t="shared" si="10"/>
        <v>18.183089235815636</v>
      </c>
    </row>
    <row r="106" spans="1:49" x14ac:dyDescent="0.25">
      <c r="A106" t="s">
        <v>1775</v>
      </c>
      <c r="B106">
        <f>STDEV(B99:B101)/SQRT(3)</f>
        <v>11.074860467818553</v>
      </c>
      <c r="C106">
        <f t="shared" ref="C106:AW106" si="11">STDEV(C99:C101)/SQRT(3)</f>
        <v>4.3096960091556689</v>
      </c>
      <c r="D106">
        <f t="shared" si="11"/>
        <v>14.462378546515016</v>
      </c>
      <c r="E106">
        <f t="shared" si="11"/>
        <v>12.106325128763158</v>
      </c>
      <c r="F106">
        <f t="shared" si="11"/>
        <v>6.0432361092109916</v>
      </c>
      <c r="G106">
        <f t="shared" si="11"/>
        <v>0.32839719402143469</v>
      </c>
      <c r="H106">
        <f t="shared" si="11"/>
        <v>4.1747194928983555</v>
      </c>
      <c r="I106">
        <f t="shared" si="11"/>
        <v>2.4370150013850576</v>
      </c>
      <c r="J106">
        <f t="shared" si="11"/>
        <v>0.98951593377715086</v>
      </c>
      <c r="K106">
        <f t="shared" si="11"/>
        <v>36.576715224225751</v>
      </c>
      <c r="L106">
        <f t="shared" si="11"/>
        <v>0.71105885763727583</v>
      </c>
      <c r="M106">
        <f t="shared" si="11"/>
        <v>3.0547605598776406</v>
      </c>
      <c r="N106">
        <f t="shared" si="11"/>
        <v>8.5428948263793902</v>
      </c>
      <c r="O106">
        <f t="shared" si="11"/>
        <v>5.698936821796746</v>
      </c>
      <c r="P106">
        <f t="shared" si="11"/>
        <v>20.663723294507051</v>
      </c>
      <c r="Q106">
        <f t="shared" si="11"/>
        <v>8.4028578793923643</v>
      </c>
      <c r="R106">
        <f t="shared" si="11"/>
        <v>3.1018075000540857</v>
      </c>
      <c r="S106">
        <f t="shared" si="11"/>
        <v>3.788880215699618</v>
      </c>
      <c r="T106">
        <f t="shared" si="11"/>
        <v>4.5987668478853028</v>
      </c>
      <c r="U106">
        <f t="shared" si="11"/>
        <v>4.5284764887831859</v>
      </c>
      <c r="V106">
        <f t="shared" si="11"/>
        <v>4.2383711295026361</v>
      </c>
      <c r="W106">
        <f t="shared" si="11"/>
        <v>4.509860919315356</v>
      </c>
      <c r="X106">
        <f t="shared" si="11"/>
        <v>12.799235672270296</v>
      </c>
      <c r="Y106">
        <f t="shared" si="11"/>
        <v>9.4834557292522987</v>
      </c>
      <c r="Z106">
        <f t="shared" si="11"/>
        <v>16.311224823107256</v>
      </c>
      <c r="AA106">
        <f t="shared" si="11"/>
        <v>1.7714722591205505</v>
      </c>
      <c r="AB106">
        <f t="shared" si="11"/>
        <v>4.529247816771818</v>
      </c>
      <c r="AC106">
        <f t="shared" si="11"/>
        <v>4.0484047395625922</v>
      </c>
      <c r="AD106">
        <f t="shared" si="11"/>
        <v>5.9897519920497588</v>
      </c>
      <c r="AE106">
        <f t="shared" si="11"/>
        <v>4.0947892580123844</v>
      </c>
      <c r="AF106">
        <f t="shared" si="11"/>
        <v>14.634937551710951</v>
      </c>
      <c r="AG106">
        <f t="shared" si="11"/>
        <v>4.6199135590899347</v>
      </c>
      <c r="AH106">
        <f t="shared" si="11"/>
        <v>17.049610370784738</v>
      </c>
      <c r="AI106">
        <f t="shared" si="11"/>
        <v>8.4453110646576341</v>
      </c>
      <c r="AJ106">
        <f t="shared" si="11"/>
        <v>3.167980437423739</v>
      </c>
      <c r="AK106">
        <f t="shared" si="11"/>
        <v>3.3092603777557899</v>
      </c>
      <c r="AL106">
        <f t="shared" si="11"/>
        <v>4.2025511631286614</v>
      </c>
      <c r="AM106">
        <f t="shared" si="11"/>
        <v>2.850463402982534</v>
      </c>
      <c r="AN106">
        <f t="shared" si="11"/>
        <v>6.0786925195879524</v>
      </c>
      <c r="AO106">
        <f t="shared" si="11"/>
        <v>9.5836602196148561</v>
      </c>
      <c r="AP106">
        <f t="shared" si="11"/>
        <v>0</v>
      </c>
      <c r="AQ106">
        <f t="shared" si="11"/>
        <v>11.214782085741737</v>
      </c>
      <c r="AR106">
        <f t="shared" si="11"/>
        <v>20.277531575773676</v>
      </c>
      <c r="AS106">
        <f t="shared" si="11"/>
        <v>5.2210027052260726</v>
      </c>
      <c r="AT106">
        <f t="shared" si="11"/>
        <v>10.246389396999488</v>
      </c>
      <c r="AU106">
        <f t="shared" si="11"/>
        <v>5.3546059032014552</v>
      </c>
      <c r="AV106">
        <f t="shared" si="11"/>
        <v>4.8330024468656596</v>
      </c>
      <c r="AW106">
        <f t="shared" si="11"/>
        <v>10.498011464997145</v>
      </c>
    </row>
    <row r="108" spans="1:49" x14ac:dyDescent="0.25">
      <c r="A108" t="s">
        <v>1773</v>
      </c>
      <c r="B108" s="165">
        <f>AVERAGE(B99:B101,J99:J101,R99:R101,)</f>
        <v>57.992527426945713</v>
      </c>
    </row>
    <row r="109" spans="1:49" x14ac:dyDescent="0.25">
      <c r="A109" t="s">
        <v>1774</v>
      </c>
      <c r="B109" s="165">
        <f>STDEV(B99:B101,J99:J101,R99:R101)</f>
        <v>15.245939167004508</v>
      </c>
    </row>
    <row r="110" spans="1:49" x14ac:dyDescent="0.25">
      <c r="A110" t="s">
        <v>1775</v>
      </c>
      <c r="B110" s="165">
        <f>STDEV(B99:B101,J99:J101,R99:R101)/SQRT(3)</f>
        <v>8.8022470821187113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291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296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301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306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311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316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1967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0.18149999999999999</v>
      </c>
      <c r="C128">
        <v>0.1966</v>
      </c>
      <c r="D128">
        <v>0.1983</v>
      </c>
      <c r="E128">
        <v>0.19889999999999999</v>
      </c>
      <c r="F128">
        <v>0.1953</v>
      </c>
      <c r="G128">
        <v>0.20699999999999999</v>
      </c>
      <c r="H128">
        <v>0.192</v>
      </c>
      <c r="I128">
        <v>0.18820000000000001</v>
      </c>
      <c r="K128" t="s">
        <v>1658</v>
      </c>
      <c r="L128">
        <f>B128-$F$134</f>
        <v>9.5833333333333326E-2</v>
      </c>
      <c r="M128">
        <f t="shared" ref="M128:S128" si="12">C128-$F$134</f>
        <v>0.11093333333333333</v>
      </c>
      <c r="N128">
        <f t="shared" si="12"/>
        <v>0.11263333333333334</v>
      </c>
      <c r="O128">
        <f t="shared" si="12"/>
        <v>0.11323333333333332</v>
      </c>
      <c r="P128">
        <f t="shared" si="12"/>
        <v>0.10963333333333333</v>
      </c>
      <c r="Q128">
        <f t="shared" si="12"/>
        <v>0.12133333333333332</v>
      </c>
      <c r="R128">
        <f t="shared" si="12"/>
        <v>0.10633333333333334</v>
      </c>
      <c r="S128">
        <f t="shared" si="12"/>
        <v>0.10253333333333334</v>
      </c>
      <c r="U128" t="s">
        <v>1658</v>
      </c>
      <c r="V128">
        <f>L128/$L$133*100</f>
        <v>4.6610787762844303</v>
      </c>
      <c r="W128">
        <f t="shared" ref="W128:AC128" si="13">M128/$L$133*100</f>
        <v>5.3955026669476815</v>
      </c>
      <c r="X128">
        <f t="shared" si="13"/>
        <v>5.4781861513269883</v>
      </c>
      <c r="Y128">
        <f t="shared" si="13"/>
        <v>5.5073685575785074</v>
      </c>
      <c r="Z128">
        <f t="shared" si="13"/>
        <v>5.3322741200693882</v>
      </c>
      <c r="AA128">
        <f t="shared" si="13"/>
        <v>5.9013310419740259</v>
      </c>
      <c r="AB128">
        <f t="shared" si="13"/>
        <v>5.1717708856860289</v>
      </c>
      <c r="AC128">
        <f t="shared" si="13"/>
        <v>4.986948979426403</v>
      </c>
    </row>
    <row r="129" spans="1:29" x14ac:dyDescent="0.25">
      <c r="A129" t="s">
        <v>1659</v>
      </c>
      <c r="B129">
        <v>0.2389</v>
      </c>
      <c r="C129">
        <v>0.23169999999999999</v>
      </c>
      <c r="D129">
        <v>0.252</v>
      </c>
      <c r="E129">
        <v>0.22700000000000001</v>
      </c>
      <c r="F129">
        <v>0.25069999999999998</v>
      </c>
      <c r="G129">
        <v>0.2737</v>
      </c>
      <c r="H129">
        <v>0.25519999999999998</v>
      </c>
      <c r="I129">
        <v>0.2392</v>
      </c>
      <c r="K129" t="s">
        <v>1659</v>
      </c>
      <c r="L129">
        <f t="shared" ref="L129:L133" si="14">B129-$F$134</f>
        <v>0.15323333333333333</v>
      </c>
      <c r="M129">
        <f t="shared" ref="M129:M133" si="15">C129-$F$134</f>
        <v>0.14603333333333332</v>
      </c>
      <c r="N129">
        <f t="shared" ref="N129:N133" si="16">D129-$F$134</f>
        <v>0.16633333333333333</v>
      </c>
      <c r="O129">
        <f t="shared" ref="O129:O133" si="17">E129-$F$134</f>
        <v>0.14133333333333334</v>
      </c>
      <c r="P129">
        <f t="shared" ref="P129:P133" si="18">F129-$F$134</f>
        <v>0.16503333333333331</v>
      </c>
      <c r="Q129">
        <f t="shared" ref="Q129:Q133" si="19">G129-$F$134</f>
        <v>0.18803333333333333</v>
      </c>
      <c r="R129">
        <f t="shared" ref="R129:R133" si="20">H129-$F$134</f>
        <v>0.16953333333333331</v>
      </c>
      <c r="S129">
        <f t="shared" ref="S129:S133" si="21">I129-$F$134</f>
        <v>0.15353333333333333</v>
      </c>
      <c r="U129" t="s">
        <v>1659</v>
      </c>
      <c r="V129">
        <f t="shared" ref="V129:V133" si="22">L129/$L$133*100</f>
        <v>7.4528623076798359</v>
      </c>
      <c r="W129">
        <f t="shared" ref="W129:W133" si="23">M129/$L$133*100</f>
        <v>7.1026734326615966</v>
      </c>
      <c r="X129">
        <f t="shared" ref="X129:X133" si="24">N129/$L$133*100</f>
        <v>8.0900115108380195</v>
      </c>
      <c r="Y129">
        <f t="shared" ref="Y129:Y133" si="25">O129/$L$133*100</f>
        <v>6.8740779170246915</v>
      </c>
      <c r="Z129">
        <f t="shared" ref="Z129:Z133" si="26">P129/$L$133*100</f>
        <v>8.026782963959727</v>
      </c>
      <c r="AA129">
        <f t="shared" ref="AA129:AA133" si="27">Q129/$L$133*100</f>
        <v>9.1454418702679909</v>
      </c>
      <c r="AB129">
        <f t="shared" ref="AB129:AB133" si="28">R129/$L$133*100</f>
        <v>8.2456510108461245</v>
      </c>
      <c r="AC129">
        <f t="shared" ref="AC129:AC133" si="29">S129/$L$133*100</f>
        <v>7.4674535108055951</v>
      </c>
    </row>
    <row r="130" spans="1:29" x14ac:dyDescent="0.25">
      <c r="A130" t="s">
        <v>1660</v>
      </c>
      <c r="B130">
        <v>0.19789999999999999</v>
      </c>
      <c r="C130">
        <v>0.18920000000000001</v>
      </c>
      <c r="D130">
        <v>0.18210000000000001</v>
      </c>
      <c r="E130">
        <v>0.18490000000000001</v>
      </c>
      <c r="F130">
        <v>0.18110000000000001</v>
      </c>
      <c r="G130">
        <v>0.19500000000000001</v>
      </c>
      <c r="H130">
        <v>0.18970000000000001</v>
      </c>
      <c r="I130">
        <v>0.189</v>
      </c>
      <c r="K130" t="s">
        <v>1660</v>
      </c>
      <c r="L130">
        <f t="shared" si="14"/>
        <v>0.11223333333333332</v>
      </c>
      <c r="M130">
        <f t="shared" si="15"/>
        <v>0.10353333333333334</v>
      </c>
      <c r="N130">
        <f t="shared" si="16"/>
        <v>9.6433333333333343E-2</v>
      </c>
      <c r="O130">
        <f t="shared" si="17"/>
        <v>9.923333333333334E-2</v>
      </c>
      <c r="P130">
        <f t="shared" si="18"/>
        <v>9.5433333333333342E-2</v>
      </c>
      <c r="Q130">
        <f t="shared" si="19"/>
        <v>0.10933333333333334</v>
      </c>
      <c r="R130">
        <f t="shared" si="20"/>
        <v>0.10403333333333334</v>
      </c>
      <c r="S130">
        <f t="shared" si="21"/>
        <v>0.10333333333333333</v>
      </c>
      <c r="U130" t="s">
        <v>1660</v>
      </c>
      <c r="V130">
        <f t="shared" si="22"/>
        <v>5.458731213825974</v>
      </c>
      <c r="W130">
        <f t="shared" si="23"/>
        <v>5.0355863231789364</v>
      </c>
      <c r="X130">
        <f t="shared" si="24"/>
        <v>4.6902611825359504</v>
      </c>
      <c r="Y130">
        <f t="shared" si="25"/>
        <v>4.8264457450430438</v>
      </c>
      <c r="Z130">
        <f t="shared" si="26"/>
        <v>4.6416238387834179</v>
      </c>
      <c r="AA130">
        <f t="shared" si="27"/>
        <v>5.317682916943629</v>
      </c>
      <c r="AB130">
        <f t="shared" si="28"/>
        <v>5.0599049950552031</v>
      </c>
      <c r="AC130">
        <f t="shared" si="29"/>
        <v>5.0258588544284288</v>
      </c>
    </row>
    <row r="131" spans="1:29" x14ac:dyDescent="0.25">
      <c r="A131" t="s">
        <v>1661</v>
      </c>
      <c r="B131">
        <v>0.30890000000000001</v>
      </c>
      <c r="C131">
        <v>0.186</v>
      </c>
      <c r="D131">
        <v>0.1978</v>
      </c>
      <c r="E131">
        <v>0.19120000000000001</v>
      </c>
      <c r="F131">
        <v>0.18659999999999999</v>
      </c>
      <c r="G131">
        <v>0.18160000000000001</v>
      </c>
      <c r="H131">
        <v>0.18079999999999999</v>
      </c>
      <c r="I131">
        <v>0.16930000000000001</v>
      </c>
      <c r="K131" t="s">
        <v>1661</v>
      </c>
      <c r="L131">
        <f t="shared" si="14"/>
        <v>0.22323333333333334</v>
      </c>
      <c r="M131">
        <f t="shared" si="15"/>
        <v>0.10033333333333333</v>
      </c>
      <c r="N131">
        <f t="shared" si="16"/>
        <v>0.11213333333333333</v>
      </c>
      <c r="O131">
        <f t="shared" si="17"/>
        <v>0.10553333333333334</v>
      </c>
      <c r="P131">
        <f t="shared" si="18"/>
        <v>0.10093333333333332</v>
      </c>
      <c r="Q131">
        <f t="shared" si="19"/>
        <v>9.5933333333333343E-2</v>
      </c>
      <c r="R131">
        <f t="shared" si="20"/>
        <v>9.513333333333332E-2</v>
      </c>
      <c r="S131">
        <f t="shared" si="21"/>
        <v>8.3633333333333337E-2</v>
      </c>
      <c r="U131" t="s">
        <v>1661</v>
      </c>
      <c r="V131">
        <f t="shared" si="22"/>
        <v>10.85747637035716</v>
      </c>
      <c r="W131">
        <f t="shared" si="23"/>
        <v>4.8799468231708296</v>
      </c>
      <c r="X131">
        <f t="shared" si="24"/>
        <v>5.4538674794507216</v>
      </c>
      <c r="Y131">
        <f t="shared" si="25"/>
        <v>5.1328610106840022</v>
      </c>
      <c r="Z131">
        <f t="shared" si="26"/>
        <v>4.9091292294223496</v>
      </c>
      <c r="AA131">
        <f t="shared" si="27"/>
        <v>4.6659425106596846</v>
      </c>
      <c r="AB131">
        <f t="shared" si="28"/>
        <v>4.627032635657657</v>
      </c>
      <c r="AC131">
        <f t="shared" si="29"/>
        <v>4.0677031825035259</v>
      </c>
    </row>
    <row r="132" spans="1:29" x14ac:dyDescent="0.25">
      <c r="A132" t="s">
        <v>1662</v>
      </c>
      <c r="B132">
        <v>0.1956</v>
      </c>
      <c r="C132">
        <v>0.19800000000000001</v>
      </c>
      <c r="D132">
        <v>0.1988</v>
      </c>
      <c r="E132">
        <v>0.1888</v>
      </c>
      <c r="F132">
        <v>0.18779999999999999</v>
      </c>
      <c r="G132">
        <v>0.21490000000000001</v>
      </c>
      <c r="H132">
        <v>0.2122</v>
      </c>
      <c r="I132">
        <v>0.18</v>
      </c>
      <c r="K132" t="s">
        <v>1662</v>
      </c>
      <c r="L132">
        <f t="shared" si="14"/>
        <v>0.10993333333333333</v>
      </c>
      <c r="M132">
        <f t="shared" si="15"/>
        <v>0.11233333333333334</v>
      </c>
      <c r="N132">
        <f t="shared" si="16"/>
        <v>0.11313333333333334</v>
      </c>
      <c r="O132">
        <f t="shared" si="17"/>
        <v>0.10313333333333333</v>
      </c>
      <c r="P132">
        <f t="shared" si="18"/>
        <v>0.10213333333333333</v>
      </c>
      <c r="Q132">
        <f t="shared" si="19"/>
        <v>0.12923333333333334</v>
      </c>
      <c r="R132">
        <f t="shared" si="20"/>
        <v>0.12653333333333333</v>
      </c>
      <c r="S132">
        <f t="shared" si="21"/>
        <v>9.4333333333333325E-2</v>
      </c>
      <c r="U132" t="s">
        <v>1662</v>
      </c>
      <c r="V132">
        <f t="shared" si="22"/>
        <v>5.3468653231951482</v>
      </c>
      <c r="W132">
        <f t="shared" si="23"/>
        <v>5.4635949482012292</v>
      </c>
      <c r="X132">
        <f t="shared" si="24"/>
        <v>5.502504823203255</v>
      </c>
      <c r="Y132">
        <f t="shared" si="25"/>
        <v>5.0161313856779222</v>
      </c>
      <c r="Z132">
        <f t="shared" si="26"/>
        <v>4.9674940419253897</v>
      </c>
      <c r="AA132">
        <f t="shared" si="27"/>
        <v>6.2855660576190395</v>
      </c>
      <c r="AB132">
        <f t="shared" si="28"/>
        <v>6.1542452294871994</v>
      </c>
      <c r="AC132">
        <f t="shared" si="29"/>
        <v>4.5881227606556303</v>
      </c>
    </row>
    <row r="133" spans="1:29" x14ac:dyDescent="0.25">
      <c r="A133" t="s">
        <v>1663</v>
      </c>
      <c r="B133">
        <v>2.1417000000000002</v>
      </c>
      <c r="C133">
        <v>0.1716</v>
      </c>
      <c r="D133">
        <v>0.17680000000000001</v>
      </c>
      <c r="E133">
        <v>0.18890000000000001</v>
      </c>
      <c r="F133">
        <v>0.2039</v>
      </c>
      <c r="G133">
        <v>0.19409999999999999</v>
      </c>
      <c r="H133">
        <v>0.19450000000000001</v>
      </c>
      <c r="I133">
        <v>0.17910000000000001</v>
      </c>
      <c r="K133" t="s">
        <v>1663</v>
      </c>
      <c r="L133">
        <f t="shared" si="14"/>
        <v>2.0560333333333336</v>
      </c>
      <c r="M133">
        <f t="shared" si="15"/>
        <v>8.5933333333333334E-2</v>
      </c>
      <c r="N133">
        <f t="shared" si="16"/>
        <v>9.1133333333333344E-2</v>
      </c>
      <c r="O133">
        <f t="shared" si="17"/>
        <v>0.10323333333333334</v>
      </c>
      <c r="P133">
        <f t="shared" si="18"/>
        <v>0.11823333333333333</v>
      </c>
      <c r="Q133">
        <f t="shared" si="19"/>
        <v>0.10843333333333333</v>
      </c>
      <c r="R133">
        <f t="shared" si="20"/>
        <v>0.10883333333333334</v>
      </c>
      <c r="S133">
        <f t="shared" si="21"/>
        <v>9.343333333333334E-2</v>
      </c>
      <c r="U133" t="s">
        <v>1663</v>
      </c>
      <c r="V133">
        <f t="shared" si="22"/>
        <v>100</v>
      </c>
      <c r="W133">
        <f t="shared" si="23"/>
        <v>4.1795690731343518</v>
      </c>
      <c r="X133">
        <f t="shared" si="24"/>
        <v>4.4324832606475253</v>
      </c>
      <c r="Y133">
        <f t="shared" si="25"/>
        <v>5.0209951200531764</v>
      </c>
      <c r="Z133">
        <f t="shared" si="26"/>
        <v>5.7505552763411742</v>
      </c>
      <c r="AA133">
        <f t="shared" si="27"/>
        <v>5.2739093075663481</v>
      </c>
      <c r="AB133">
        <f t="shared" si="28"/>
        <v>5.2933642450673624</v>
      </c>
      <c r="AC133">
        <f t="shared" si="29"/>
        <v>4.5443491512783512</v>
      </c>
    </row>
    <row r="134" spans="1:29" x14ac:dyDescent="0.25">
      <c r="A134" t="s">
        <v>1664</v>
      </c>
      <c r="B134">
        <v>9.4299999999999995E-2</v>
      </c>
      <c r="C134">
        <v>8.2100000000000006E-2</v>
      </c>
      <c r="D134">
        <v>8.0600000000000005E-2</v>
      </c>
      <c r="E134">
        <v>3.9927999999999999</v>
      </c>
      <c r="F134">
        <f>AVERAGE(B134:D134)</f>
        <v>8.5666666666666669E-2</v>
      </c>
    </row>
    <row r="135" spans="1:29" x14ac:dyDescent="0.25">
      <c r="A135" t="s">
        <v>1665</v>
      </c>
    </row>
    <row r="138" spans="1:29" x14ac:dyDescent="0.25">
      <c r="A138" s="7" t="s">
        <v>1968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0.1855</v>
      </c>
      <c r="C141">
        <v>0.18729999999999999</v>
      </c>
      <c r="D141">
        <v>0.19120000000000001</v>
      </c>
      <c r="E141">
        <v>0.19500000000000001</v>
      </c>
      <c r="F141">
        <v>0.2044</v>
      </c>
      <c r="G141">
        <v>0.20200000000000001</v>
      </c>
      <c r="H141">
        <v>0.20399999999999999</v>
      </c>
      <c r="I141">
        <v>0.2026</v>
      </c>
      <c r="K141" t="s">
        <v>1658</v>
      </c>
      <c r="L141">
        <f>B141-$F$147</f>
        <v>0.10726666666666666</v>
      </c>
      <c r="M141">
        <f t="shared" ref="M141:S141" si="30">C141-$F$147</f>
        <v>0.10906666666666666</v>
      </c>
      <c r="N141">
        <f t="shared" si="30"/>
        <v>0.11296666666666667</v>
      </c>
      <c r="O141">
        <f t="shared" si="30"/>
        <v>0.11676666666666667</v>
      </c>
      <c r="P141">
        <f t="shared" si="30"/>
        <v>0.12616666666666665</v>
      </c>
      <c r="Q141">
        <f t="shared" si="30"/>
        <v>0.12376666666666668</v>
      </c>
      <c r="R141">
        <f t="shared" si="30"/>
        <v>0.12576666666666664</v>
      </c>
      <c r="S141">
        <f t="shared" si="30"/>
        <v>0.12436666666666667</v>
      </c>
      <c r="U141" t="s">
        <v>1658</v>
      </c>
      <c r="V141">
        <f>L141/$L$146*100</f>
        <v>4.4962973312840573</v>
      </c>
      <c r="W141">
        <f t="shared" ref="W141:AC141" si="31">M141/$L$146*100</f>
        <v>4.5717479390806197</v>
      </c>
      <c r="X141">
        <f t="shared" si="31"/>
        <v>4.735224255973173</v>
      </c>
      <c r="Y141">
        <f t="shared" si="31"/>
        <v>4.8945088724325831</v>
      </c>
      <c r="Z141">
        <f t="shared" si="31"/>
        <v>5.2885287131479659</v>
      </c>
      <c r="AA141">
        <f t="shared" si="31"/>
        <v>5.1879279027525502</v>
      </c>
      <c r="AB141">
        <f t="shared" si="31"/>
        <v>5.2717619114153962</v>
      </c>
      <c r="AC141">
        <f t="shared" si="31"/>
        <v>5.2130781053514044</v>
      </c>
    </row>
    <row r="142" spans="1:29" x14ac:dyDescent="0.25">
      <c r="A142" t="s">
        <v>1659</v>
      </c>
      <c r="B142">
        <v>0.25019999999999998</v>
      </c>
      <c r="C142">
        <v>0.2356</v>
      </c>
      <c r="D142">
        <v>0.23980000000000001</v>
      </c>
      <c r="E142">
        <v>0.19939999999999999</v>
      </c>
      <c r="F142">
        <v>0.2215</v>
      </c>
      <c r="G142">
        <v>0.2104</v>
      </c>
      <c r="H142">
        <v>0.21210000000000001</v>
      </c>
      <c r="I142">
        <v>0.18909999999999999</v>
      </c>
      <c r="K142" t="s">
        <v>1659</v>
      </c>
      <c r="L142">
        <f t="shared" ref="L142:L146" si="32">B142-$F$147</f>
        <v>0.17196666666666666</v>
      </c>
      <c r="M142">
        <f t="shared" ref="M142:M146" si="33">C142-$F$147</f>
        <v>0.15736666666666665</v>
      </c>
      <c r="N142">
        <f t="shared" ref="N142:N146" si="34">D142-$F$147</f>
        <v>0.16156666666666669</v>
      </c>
      <c r="O142">
        <f t="shared" ref="O142:O146" si="35">E142-$F$147</f>
        <v>0.12116666666666666</v>
      </c>
      <c r="P142">
        <f t="shared" ref="P142:P146" si="36">F142-$F$147</f>
        <v>0.14326666666666665</v>
      </c>
      <c r="Q142">
        <f t="shared" ref="Q142:Q146" si="37">G142-$F$147</f>
        <v>0.13216666666666665</v>
      </c>
      <c r="R142">
        <f t="shared" ref="R142:R146" si="38">H142-$F$147</f>
        <v>0.13386666666666669</v>
      </c>
      <c r="S142">
        <f t="shared" ref="S142:S146" si="39">I142-$F$147</f>
        <v>0.11086666666666666</v>
      </c>
      <c r="U142" t="s">
        <v>1659</v>
      </c>
      <c r="V142">
        <f t="shared" ref="V142:V146" si="40">L142/$L$146*100</f>
        <v>7.208327511527175</v>
      </c>
      <c r="W142">
        <f t="shared" ref="W142:W146" si="41">M142/$L$146*100</f>
        <v>6.5963392482883885</v>
      </c>
      <c r="X142">
        <f t="shared" ref="X142:X146" si="42">N142/$L$146*100</f>
        <v>6.7723906664803701</v>
      </c>
      <c r="Y142">
        <f t="shared" ref="Y142:Y146" si="43">O142/$L$146*100</f>
        <v>5.0789436914908475</v>
      </c>
      <c r="Z142">
        <f t="shared" ref="Z142:Z146" si="44">P142/$L$146*100</f>
        <v>6.005309487215313</v>
      </c>
      <c r="AA142">
        <f t="shared" ref="AA142:AA146" si="45">Q142/$L$146*100</f>
        <v>5.5400307391365091</v>
      </c>
      <c r="AB142">
        <f t="shared" ref="AB142:AB146" si="46">R142/$L$146*100</f>
        <v>5.6112896464999302</v>
      </c>
      <c r="AC142">
        <f t="shared" ref="AC142:AC146" si="47">S142/$L$146*100</f>
        <v>4.647198546877183</v>
      </c>
    </row>
    <row r="143" spans="1:29" x14ac:dyDescent="0.25">
      <c r="A143" t="s">
        <v>1660</v>
      </c>
      <c r="B143">
        <v>0.19539999999999999</v>
      </c>
      <c r="C143">
        <v>0.2009</v>
      </c>
      <c r="D143">
        <v>0.18990000000000001</v>
      </c>
      <c r="E143">
        <v>0.1983</v>
      </c>
      <c r="F143">
        <v>0.19370000000000001</v>
      </c>
      <c r="G143">
        <v>0.20130000000000001</v>
      </c>
      <c r="H143">
        <v>0.187</v>
      </c>
      <c r="I143">
        <v>0.19109999999999999</v>
      </c>
      <c r="K143" t="s">
        <v>1660</v>
      </c>
      <c r="L143">
        <f t="shared" si="32"/>
        <v>0.11716666666666666</v>
      </c>
      <c r="M143">
        <f t="shared" si="33"/>
        <v>0.12266666666666666</v>
      </c>
      <c r="N143">
        <f t="shared" si="34"/>
        <v>0.11166666666666668</v>
      </c>
      <c r="O143">
        <f t="shared" si="35"/>
        <v>0.12006666666666667</v>
      </c>
      <c r="P143">
        <f t="shared" si="36"/>
        <v>0.11546666666666668</v>
      </c>
      <c r="Q143">
        <f t="shared" si="37"/>
        <v>0.12306666666666667</v>
      </c>
      <c r="R143">
        <f t="shared" si="38"/>
        <v>0.10876666666666666</v>
      </c>
      <c r="S143">
        <f t="shared" si="39"/>
        <v>0.11286666666666666</v>
      </c>
      <c r="U143" t="s">
        <v>1660</v>
      </c>
      <c r="V143">
        <f t="shared" si="40"/>
        <v>4.911275674165152</v>
      </c>
      <c r="W143">
        <f t="shared" si="41"/>
        <v>5.1418191979879833</v>
      </c>
      <c r="X143">
        <f t="shared" si="42"/>
        <v>4.6807321503423225</v>
      </c>
      <c r="Y143">
        <f t="shared" si="43"/>
        <v>5.0328349867262823</v>
      </c>
      <c r="Z143">
        <f t="shared" si="44"/>
        <v>4.8400167668017327</v>
      </c>
      <c r="AA143">
        <f t="shared" si="45"/>
        <v>5.158585999720553</v>
      </c>
      <c r="AB143">
        <f t="shared" si="46"/>
        <v>4.5591728377811922</v>
      </c>
      <c r="AC143">
        <f t="shared" si="47"/>
        <v>4.7310325555400299</v>
      </c>
    </row>
    <row r="144" spans="1:29" x14ac:dyDescent="0.25">
      <c r="A144" t="s">
        <v>1661</v>
      </c>
      <c r="B144">
        <v>0.20660000000000001</v>
      </c>
      <c r="C144">
        <v>0.1918</v>
      </c>
      <c r="D144">
        <v>0.19120000000000001</v>
      </c>
      <c r="E144">
        <v>0.2</v>
      </c>
      <c r="F144">
        <v>0.19520000000000001</v>
      </c>
      <c r="G144">
        <v>0.18099999999999999</v>
      </c>
      <c r="H144">
        <v>0.1678</v>
      </c>
      <c r="I144">
        <v>0.1608</v>
      </c>
      <c r="K144" t="s">
        <v>1661</v>
      </c>
      <c r="L144">
        <f t="shared" si="32"/>
        <v>0.12836666666666668</v>
      </c>
      <c r="M144">
        <f t="shared" si="33"/>
        <v>0.11356666666666666</v>
      </c>
      <c r="N144">
        <f t="shared" si="34"/>
        <v>0.11296666666666667</v>
      </c>
      <c r="O144">
        <f t="shared" si="35"/>
        <v>0.12176666666666668</v>
      </c>
      <c r="P144">
        <f t="shared" si="36"/>
        <v>0.11696666666666668</v>
      </c>
      <c r="Q144">
        <f t="shared" si="37"/>
        <v>0.10276666666666666</v>
      </c>
      <c r="R144">
        <f t="shared" si="38"/>
        <v>8.9566666666666669E-2</v>
      </c>
      <c r="S144">
        <f t="shared" si="39"/>
        <v>8.2566666666666663E-2</v>
      </c>
      <c r="U144" t="s">
        <v>1661</v>
      </c>
      <c r="V144">
        <f t="shared" si="40"/>
        <v>5.3807461226770998</v>
      </c>
      <c r="W144">
        <f t="shared" si="41"/>
        <v>4.7603744585720271</v>
      </c>
      <c r="X144">
        <f t="shared" si="42"/>
        <v>4.735224255973173</v>
      </c>
      <c r="Y144">
        <f t="shared" si="43"/>
        <v>5.1040938940897025</v>
      </c>
      <c r="Z144">
        <f t="shared" si="44"/>
        <v>4.9028922732988685</v>
      </c>
      <c r="AA144">
        <f t="shared" si="45"/>
        <v>4.3076708117926499</v>
      </c>
      <c r="AB144">
        <f t="shared" si="46"/>
        <v>3.7543663546178565</v>
      </c>
      <c r="AC144">
        <f t="shared" si="47"/>
        <v>3.4609473242978894</v>
      </c>
    </row>
    <row r="145" spans="1:29" x14ac:dyDescent="0.25">
      <c r="A145" t="s">
        <v>1662</v>
      </c>
      <c r="B145">
        <v>0.2122</v>
      </c>
      <c r="C145">
        <v>0.36030000000000001</v>
      </c>
      <c r="D145">
        <v>0.21279999999999999</v>
      </c>
      <c r="E145">
        <v>0.20649999999999999</v>
      </c>
      <c r="F145">
        <v>0.2049</v>
      </c>
      <c r="G145">
        <v>0.20810000000000001</v>
      </c>
      <c r="H145">
        <v>0.18049999999999999</v>
      </c>
      <c r="I145">
        <v>0.18509999999999999</v>
      </c>
      <c r="K145" t="s">
        <v>1662</v>
      </c>
      <c r="L145">
        <f t="shared" si="32"/>
        <v>0.13396666666666668</v>
      </c>
      <c r="M145">
        <f t="shared" si="33"/>
        <v>0.28206666666666669</v>
      </c>
      <c r="N145">
        <f t="shared" si="34"/>
        <v>0.13456666666666667</v>
      </c>
      <c r="O145">
        <f t="shared" si="35"/>
        <v>0.12826666666666664</v>
      </c>
      <c r="P145">
        <f t="shared" si="36"/>
        <v>0.12666666666666665</v>
      </c>
      <c r="Q145">
        <f t="shared" si="37"/>
        <v>0.12986666666666669</v>
      </c>
      <c r="R145">
        <f t="shared" si="38"/>
        <v>0.10226666666666666</v>
      </c>
      <c r="S145">
        <f t="shared" si="39"/>
        <v>0.10686666666666665</v>
      </c>
      <c r="U145" t="s">
        <v>1662</v>
      </c>
      <c r="V145">
        <f t="shared" si="40"/>
        <v>5.6154813469330724</v>
      </c>
      <c r="W145">
        <f t="shared" si="41"/>
        <v>11.823389688416935</v>
      </c>
      <c r="X145">
        <f t="shared" si="42"/>
        <v>5.6406315495319266</v>
      </c>
      <c r="Y145">
        <f t="shared" si="43"/>
        <v>5.3765544222439559</v>
      </c>
      <c r="Z145">
        <f t="shared" si="44"/>
        <v>5.3094872153136778</v>
      </c>
      <c r="AA145">
        <f t="shared" si="45"/>
        <v>5.4436216291742356</v>
      </c>
      <c r="AB145">
        <f t="shared" si="46"/>
        <v>4.2867123096269379</v>
      </c>
      <c r="AC145">
        <f t="shared" si="47"/>
        <v>4.4795305295514867</v>
      </c>
    </row>
    <row r="146" spans="1:29" x14ac:dyDescent="0.25">
      <c r="A146" t="s">
        <v>1663</v>
      </c>
      <c r="B146">
        <v>2.4639000000000002</v>
      </c>
      <c r="C146">
        <v>0.18479999999999999</v>
      </c>
      <c r="D146">
        <v>0.18990000000000001</v>
      </c>
      <c r="E146">
        <v>0.1925</v>
      </c>
      <c r="F146">
        <v>0.1943</v>
      </c>
      <c r="G146">
        <v>0.18240000000000001</v>
      </c>
      <c r="H146">
        <v>0.20499999999999999</v>
      </c>
      <c r="I146">
        <v>0.1903</v>
      </c>
      <c r="K146" t="s">
        <v>1663</v>
      </c>
      <c r="L146">
        <f t="shared" si="32"/>
        <v>2.3856666666666668</v>
      </c>
      <c r="M146">
        <f t="shared" si="33"/>
        <v>0.10656666666666666</v>
      </c>
      <c r="N146">
        <f t="shared" si="34"/>
        <v>0.11166666666666668</v>
      </c>
      <c r="O146">
        <f t="shared" si="35"/>
        <v>0.11426666666666667</v>
      </c>
      <c r="P146">
        <f t="shared" si="36"/>
        <v>0.11606666666666667</v>
      </c>
      <c r="Q146">
        <f t="shared" si="37"/>
        <v>0.10416666666666667</v>
      </c>
      <c r="R146">
        <f t="shared" si="38"/>
        <v>0.12676666666666664</v>
      </c>
      <c r="S146">
        <f t="shared" si="39"/>
        <v>0.11206666666666666</v>
      </c>
      <c r="U146" t="s">
        <v>1663</v>
      </c>
      <c r="V146">
        <f t="shared" si="40"/>
        <v>100</v>
      </c>
      <c r="W146">
        <f t="shared" si="41"/>
        <v>4.46695542825206</v>
      </c>
      <c r="X146">
        <f t="shared" si="42"/>
        <v>4.6807321503423225</v>
      </c>
      <c r="Y146">
        <f t="shared" si="43"/>
        <v>4.7897163616040235</v>
      </c>
      <c r="Z146">
        <f t="shared" si="44"/>
        <v>4.8651669694005859</v>
      </c>
      <c r="AA146">
        <f t="shared" si="45"/>
        <v>4.3663546178566435</v>
      </c>
      <c r="AB146">
        <f t="shared" si="46"/>
        <v>5.3136789157468192</v>
      </c>
      <c r="AC146">
        <f t="shared" si="47"/>
        <v>4.6974989520748913</v>
      </c>
    </row>
    <row r="147" spans="1:29" x14ac:dyDescent="0.25">
      <c r="A147" t="s">
        <v>1664</v>
      </c>
      <c r="B147">
        <v>7.7700000000000005E-2</v>
      </c>
      <c r="C147">
        <v>7.7899999999999997E-2</v>
      </c>
      <c r="D147">
        <v>7.9100000000000004E-2</v>
      </c>
      <c r="E147">
        <v>3.6804000000000001</v>
      </c>
      <c r="F147">
        <f>AVERAGE(B147:D147)</f>
        <v>7.8233333333333335E-2</v>
      </c>
    </row>
    <row r="148" spans="1:29" x14ac:dyDescent="0.25">
      <c r="A148" t="s">
        <v>1665</v>
      </c>
    </row>
    <row r="151" spans="1:29" x14ac:dyDescent="0.25">
      <c r="A151" s="7" t="s">
        <v>1969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0.20250000000000001</v>
      </c>
      <c r="C154">
        <v>0.19359999999999999</v>
      </c>
      <c r="D154">
        <v>0.22389999999999999</v>
      </c>
      <c r="E154">
        <v>0.21779999999999999</v>
      </c>
      <c r="F154">
        <v>0.19259999999999999</v>
      </c>
      <c r="G154">
        <v>0.19359999999999999</v>
      </c>
      <c r="H154">
        <v>0.18229999999999999</v>
      </c>
      <c r="I154">
        <v>0.18640000000000001</v>
      </c>
      <c r="K154" t="s">
        <v>1658</v>
      </c>
      <c r="L154">
        <f>B154-$F$160</f>
        <v>0.12890000000000001</v>
      </c>
      <c r="M154">
        <f t="shared" ref="M154:S154" si="48">C154-$F$160</f>
        <v>0.12</v>
      </c>
      <c r="N154">
        <f t="shared" si="48"/>
        <v>0.15029999999999999</v>
      </c>
      <c r="O154">
        <f t="shared" si="48"/>
        <v>0.14419999999999999</v>
      </c>
      <c r="P154">
        <f t="shared" si="48"/>
        <v>0.11899999999999999</v>
      </c>
      <c r="Q154">
        <f t="shared" si="48"/>
        <v>0.12</v>
      </c>
      <c r="R154">
        <f t="shared" si="48"/>
        <v>0.10869999999999999</v>
      </c>
      <c r="S154">
        <f t="shared" si="48"/>
        <v>0.11280000000000001</v>
      </c>
      <c r="U154" t="s">
        <v>1658</v>
      </c>
      <c r="V154">
        <f>L154/$L$159*100</f>
        <v>5.5987490770099466</v>
      </c>
      <c r="W154">
        <f t="shared" ref="W154:AC154" si="49">M154/$L$159*100</f>
        <v>5.2121791252226028</v>
      </c>
      <c r="X154">
        <f t="shared" si="49"/>
        <v>6.5282543543413087</v>
      </c>
      <c r="Y154">
        <f t="shared" si="49"/>
        <v>6.2633019154758269</v>
      </c>
      <c r="Z154">
        <f t="shared" si="49"/>
        <v>5.1687442991790808</v>
      </c>
      <c r="AA154">
        <f t="shared" si="49"/>
        <v>5.2121791252226028</v>
      </c>
      <c r="AB154">
        <f t="shared" si="49"/>
        <v>4.721365590930807</v>
      </c>
      <c r="AC154">
        <f t="shared" si="49"/>
        <v>4.8994483777092475</v>
      </c>
    </row>
    <row r="155" spans="1:29" x14ac:dyDescent="0.25">
      <c r="A155" t="s">
        <v>1659</v>
      </c>
      <c r="B155">
        <v>0.1507</v>
      </c>
      <c r="C155">
        <v>0.2306</v>
      </c>
      <c r="D155">
        <v>0.22270000000000001</v>
      </c>
      <c r="E155">
        <v>0.22090000000000001</v>
      </c>
      <c r="F155">
        <v>0.20269999999999999</v>
      </c>
      <c r="G155">
        <v>0.19600000000000001</v>
      </c>
      <c r="H155">
        <v>0.2077</v>
      </c>
      <c r="I155">
        <v>0.19650000000000001</v>
      </c>
      <c r="K155" t="s">
        <v>1659</v>
      </c>
      <c r="L155">
        <f t="shared" ref="L155:L159" si="50">B155-$F$160</f>
        <v>7.7100000000000002E-2</v>
      </c>
      <c r="M155">
        <f t="shared" ref="M155:M159" si="51">C155-$F$160</f>
        <v>0.157</v>
      </c>
      <c r="N155">
        <f t="shared" ref="N155:N159" si="52">D155-$F$160</f>
        <v>0.14910000000000001</v>
      </c>
      <c r="O155">
        <f t="shared" ref="O155:O159" si="53">E155-$F$160</f>
        <v>0.14730000000000001</v>
      </c>
      <c r="P155">
        <f t="shared" ref="P155:P159" si="54">F155-$F$160</f>
        <v>0.12909999999999999</v>
      </c>
      <c r="Q155">
        <f t="shared" ref="Q155:Q159" si="55">G155-$F$160</f>
        <v>0.12240000000000001</v>
      </c>
      <c r="R155">
        <f t="shared" ref="R155:R159" si="56">H155-$F$160</f>
        <v>0.1341</v>
      </c>
      <c r="S155">
        <f t="shared" ref="S155:S159" si="57">I155-$F$160</f>
        <v>0.12290000000000001</v>
      </c>
      <c r="U155" t="s">
        <v>1659</v>
      </c>
      <c r="V155">
        <f t="shared" ref="V155:V159" si="58">L155/$L$159*100</f>
        <v>3.3488250879555226</v>
      </c>
      <c r="W155">
        <f t="shared" ref="W155:W159" si="59">M155/$L$159*100</f>
        <v>6.8192676888329053</v>
      </c>
      <c r="X155">
        <f t="shared" ref="X155:X159" si="60">N155/$L$159*100</f>
        <v>6.4761325630890845</v>
      </c>
      <c r="Y155">
        <f t="shared" ref="Y155:Y159" si="61">O155/$L$159*100</f>
        <v>6.3979498762107454</v>
      </c>
      <c r="Z155">
        <f t="shared" ref="Z155:Z159" si="62">P155/$L$159*100</f>
        <v>5.6074360422186498</v>
      </c>
      <c r="AA155">
        <f t="shared" ref="AA155:AA159" si="63">Q155/$L$159*100</f>
        <v>5.3164227077270549</v>
      </c>
      <c r="AB155">
        <f t="shared" ref="AB155:AB159" si="64">R155/$L$159*100</f>
        <v>5.8246101724362589</v>
      </c>
      <c r="AC155">
        <f t="shared" ref="AC155:AC159" si="65">S155/$L$159*100</f>
        <v>5.3381401207488164</v>
      </c>
    </row>
    <row r="156" spans="1:29" x14ac:dyDescent="0.25">
      <c r="A156" t="s">
        <v>1660</v>
      </c>
      <c r="B156">
        <v>0.1736</v>
      </c>
      <c r="C156">
        <v>0.17649999999999999</v>
      </c>
      <c r="D156">
        <v>0.1724</v>
      </c>
      <c r="E156">
        <v>0.1807</v>
      </c>
      <c r="F156">
        <v>0.1812</v>
      </c>
      <c r="G156">
        <v>0.17369999999999999</v>
      </c>
      <c r="H156">
        <v>0.1744</v>
      </c>
      <c r="I156">
        <v>0.1641</v>
      </c>
      <c r="K156" t="s">
        <v>1660</v>
      </c>
      <c r="L156">
        <f t="shared" si="50"/>
        <v>0.1</v>
      </c>
      <c r="M156">
        <f t="shared" si="51"/>
        <v>0.10289999999999999</v>
      </c>
      <c r="N156">
        <f t="shared" si="52"/>
        <v>9.8799999999999999E-2</v>
      </c>
      <c r="O156">
        <f t="shared" si="53"/>
        <v>0.1071</v>
      </c>
      <c r="P156">
        <f t="shared" si="54"/>
        <v>0.1076</v>
      </c>
      <c r="Q156">
        <f t="shared" si="55"/>
        <v>0.10009999999999999</v>
      </c>
      <c r="R156">
        <f t="shared" si="56"/>
        <v>0.1008</v>
      </c>
      <c r="S156">
        <f t="shared" si="57"/>
        <v>9.0499999999999997E-2</v>
      </c>
      <c r="U156" t="s">
        <v>1660</v>
      </c>
      <c r="V156">
        <f t="shared" si="58"/>
        <v>4.3434826043521699</v>
      </c>
      <c r="W156">
        <f t="shared" si="59"/>
        <v>4.4694435998783817</v>
      </c>
      <c r="X156">
        <f t="shared" si="60"/>
        <v>4.291360813099943</v>
      </c>
      <c r="Y156">
        <f t="shared" si="61"/>
        <v>4.6518698692611729</v>
      </c>
      <c r="Z156">
        <f t="shared" si="62"/>
        <v>4.6735872822829334</v>
      </c>
      <c r="AA156">
        <f t="shared" si="63"/>
        <v>4.3478260869565206</v>
      </c>
      <c r="AB156">
        <f t="shared" si="64"/>
        <v>4.3782304651869861</v>
      </c>
      <c r="AC156">
        <f t="shared" si="65"/>
        <v>3.9308517569387127</v>
      </c>
    </row>
    <row r="157" spans="1:29" x14ac:dyDescent="0.25">
      <c r="A157" t="s">
        <v>1661</v>
      </c>
      <c r="B157">
        <v>0.2354</v>
      </c>
      <c r="C157">
        <v>0.17019999999999999</v>
      </c>
      <c r="D157">
        <v>0.16189999999999999</v>
      </c>
      <c r="E157">
        <v>0.2432</v>
      </c>
      <c r="F157">
        <v>0.16919999999999999</v>
      </c>
      <c r="G157">
        <v>0.1487</v>
      </c>
      <c r="H157">
        <v>0.14199999999999999</v>
      </c>
      <c r="I157">
        <v>0.1623</v>
      </c>
      <c r="K157" t="s">
        <v>1661</v>
      </c>
      <c r="L157">
        <f t="shared" si="50"/>
        <v>0.1618</v>
      </c>
      <c r="M157">
        <f t="shared" si="51"/>
        <v>9.6599999999999991E-2</v>
      </c>
      <c r="N157">
        <f t="shared" si="52"/>
        <v>8.829999999999999E-2</v>
      </c>
      <c r="O157">
        <f t="shared" si="53"/>
        <v>0.1696</v>
      </c>
      <c r="P157">
        <f t="shared" si="54"/>
        <v>9.5599999999999991E-2</v>
      </c>
      <c r="Q157">
        <f t="shared" si="55"/>
        <v>7.51E-2</v>
      </c>
      <c r="R157">
        <f t="shared" si="56"/>
        <v>6.8399999999999989E-2</v>
      </c>
      <c r="S157">
        <f t="shared" si="57"/>
        <v>8.8700000000000001E-2</v>
      </c>
      <c r="U157" t="s">
        <v>1661</v>
      </c>
      <c r="V157">
        <f t="shared" si="58"/>
        <v>7.0277548538418095</v>
      </c>
      <c r="W157">
        <f t="shared" si="59"/>
        <v>4.1958041958041949</v>
      </c>
      <c r="X157">
        <f t="shared" si="60"/>
        <v>3.8352951396429651</v>
      </c>
      <c r="Y157">
        <f t="shared" si="61"/>
        <v>7.3665464969812788</v>
      </c>
      <c r="Z157">
        <f t="shared" si="62"/>
        <v>4.1523693697606729</v>
      </c>
      <c r="AA157">
        <f t="shared" si="63"/>
        <v>3.261955435868479</v>
      </c>
      <c r="AB157">
        <f t="shared" si="64"/>
        <v>2.9709421013768833</v>
      </c>
      <c r="AC157">
        <f t="shared" si="65"/>
        <v>3.8526690700603745</v>
      </c>
    </row>
    <row r="158" spans="1:29" x14ac:dyDescent="0.25">
      <c r="A158" t="s">
        <v>1662</v>
      </c>
      <c r="B158">
        <v>0.34110000000000001</v>
      </c>
      <c r="C158">
        <v>0.51319999999999999</v>
      </c>
      <c r="D158">
        <v>0.18149999999999999</v>
      </c>
      <c r="E158">
        <v>0.1686</v>
      </c>
      <c r="F158">
        <v>0.17180000000000001</v>
      </c>
      <c r="G158">
        <v>8.3299999999999999E-2</v>
      </c>
      <c r="H158">
        <v>0.2964</v>
      </c>
      <c r="I158">
        <v>0.2722</v>
      </c>
      <c r="K158" t="s">
        <v>1662</v>
      </c>
      <c r="L158">
        <f t="shared" si="50"/>
        <v>0.26750000000000002</v>
      </c>
      <c r="M158">
        <f t="shared" si="51"/>
        <v>0.43959999999999999</v>
      </c>
      <c r="N158">
        <f t="shared" si="52"/>
        <v>0.1079</v>
      </c>
      <c r="O158">
        <f t="shared" si="53"/>
        <v>9.5000000000000001E-2</v>
      </c>
      <c r="P158">
        <f t="shared" si="54"/>
        <v>9.820000000000001E-2</v>
      </c>
      <c r="Q158">
        <f t="shared" si="55"/>
        <v>9.7000000000000003E-3</v>
      </c>
      <c r="R158">
        <f t="shared" si="56"/>
        <v>0.2228</v>
      </c>
      <c r="S158">
        <f t="shared" si="57"/>
        <v>0.1986</v>
      </c>
      <c r="U158" t="s">
        <v>1662</v>
      </c>
      <c r="V158">
        <f t="shared" si="58"/>
        <v>11.618815966642053</v>
      </c>
      <c r="W158">
        <f t="shared" si="59"/>
        <v>19.093949528732136</v>
      </c>
      <c r="X158">
        <f t="shared" si="60"/>
        <v>4.6866177300959908</v>
      </c>
      <c r="Y158">
        <f t="shared" si="61"/>
        <v>4.1263084741345608</v>
      </c>
      <c r="Z158">
        <f t="shared" si="62"/>
        <v>4.2652999174738309</v>
      </c>
      <c r="AA158">
        <f t="shared" si="63"/>
        <v>0.42131781262216039</v>
      </c>
      <c r="AB158">
        <f t="shared" si="64"/>
        <v>9.677279242496633</v>
      </c>
      <c r="AC158">
        <f t="shared" si="65"/>
        <v>8.6261564522434089</v>
      </c>
    </row>
    <row r="159" spans="1:29" x14ac:dyDescent="0.25">
      <c r="A159" t="s">
        <v>1663</v>
      </c>
      <c r="B159">
        <v>2.3759000000000001</v>
      </c>
      <c r="C159">
        <v>0.1827</v>
      </c>
      <c r="D159">
        <v>0.1759</v>
      </c>
      <c r="E159">
        <v>0.16719999999999999</v>
      </c>
      <c r="F159">
        <v>0.16600000000000001</v>
      </c>
      <c r="G159">
        <v>0.1862</v>
      </c>
      <c r="H159">
        <v>0.15479999999999999</v>
      </c>
      <c r="I159">
        <v>0.14269999999999999</v>
      </c>
      <c r="K159" t="s">
        <v>1663</v>
      </c>
      <c r="L159">
        <f t="shared" si="50"/>
        <v>2.3023000000000002</v>
      </c>
      <c r="M159">
        <f t="shared" si="51"/>
        <v>0.1091</v>
      </c>
      <c r="N159">
        <f t="shared" si="52"/>
        <v>0.1023</v>
      </c>
      <c r="O159">
        <f t="shared" si="53"/>
        <v>9.3599999999999989E-2</v>
      </c>
      <c r="P159">
        <f t="shared" si="54"/>
        <v>9.240000000000001E-2</v>
      </c>
      <c r="Q159">
        <f t="shared" si="55"/>
        <v>0.11260000000000001</v>
      </c>
      <c r="R159">
        <f t="shared" si="56"/>
        <v>8.1199999999999994E-2</v>
      </c>
      <c r="S159">
        <f t="shared" si="57"/>
        <v>6.9099999999999995E-2</v>
      </c>
      <c r="U159" t="s">
        <v>1663</v>
      </c>
      <c r="V159">
        <f t="shared" si="58"/>
        <v>100</v>
      </c>
      <c r="W159">
        <f t="shared" si="59"/>
        <v>4.7387395213482169</v>
      </c>
      <c r="X159">
        <f t="shared" si="60"/>
        <v>4.4433827042522687</v>
      </c>
      <c r="Y159">
        <f t="shared" si="61"/>
        <v>4.0654997176736298</v>
      </c>
      <c r="Z159">
        <f t="shared" si="62"/>
        <v>4.0133779264214047</v>
      </c>
      <c r="AA159">
        <f t="shared" si="63"/>
        <v>4.8907614125005425</v>
      </c>
      <c r="AB159">
        <f t="shared" si="64"/>
        <v>3.5269078747339608</v>
      </c>
      <c r="AC159">
        <f t="shared" si="65"/>
        <v>3.0013464796073483</v>
      </c>
    </row>
    <row r="160" spans="1:29" x14ac:dyDescent="0.25">
      <c r="A160" t="s">
        <v>1664</v>
      </c>
      <c r="B160">
        <v>7.17E-2</v>
      </c>
      <c r="C160">
        <v>7.3099999999999998E-2</v>
      </c>
      <c r="D160">
        <v>7.5999999999999998E-2</v>
      </c>
      <c r="E160">
        <v>3.6251000000000002</v>
      </c>
      <c r="F160">
        <f>AVERAGE(B160:D160)</f>
        <v>7.3599999999999999E-2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4.9187083948594781</v>
      </c>
      <c r="C166">
        <f t="shared" ref="C166:I166" si="66">AVERAGE(W154,W141,W128)</f>
        <v>5.059809910416968</v>
      </c>
      <c r="D166">
        <f t="shared" si="66"/>
        <v>5.580554920547157</v>
      </c>
      <c r="E166">
        <f t="shared" si="66"/>
        <v>5.5550597818289731</v>
      </c>
      <c r="F166">
        <f t="shared" si="66"/>
        <v>5.2631823774654789</v>
      </c>
      <c r="G166">
        <f t="shared" si="66"/>
        <v>5.4338126899830597</v>
      </c>
      <c r="H166">
        <f t="shared" si="66"/>
        <v>5.0549661293440771</v>
      </c>
      <c r="I166">
        <f t="shared" si="66"/>
        <v>5.033158487495685</v>
      </c>
      <c r="K166" t="s">
        <v>1658</v>
      </c>
      <c r="L166">
        <f>STDEV(V154,V141,V128)/SQRT(3)</f>
        <v>0.34333158325873969</v>
      </c>
      <c r="M166">
        <f t="shared" ref="M166:S166" si="67">STDEV(W154,W141,W128)/SQRT(3)</f>
        <v>0.24970332138773441</v>
      </c>
      <c r="N166">
        <f t="shared" si="67"/>
        <v>0.5201277910594827</v>
      </c>
      <c r="O166">
        <f t="shared" si="67"/>
        <v>0.39585537692603756</v>
      </c>
      <c r="P166">
        <f t="shared" si="67"/>
        <v>4.8878516512884634E-2</v>
      </c>
      <c r="Q166">
        <f t="shared" si="67"/>
        <v>0.23386398292888452</v>
      </c>
      <c r="R166">
        <f t="shared" si="67"/>
        <v>0.16927939501390463</v>
      </c>
      <c r="S166">
        <f t="shared" si="67"/>
        <v>9.3438733032626176E-2</v>
      </c>
    </row>
    <row r="167" spans="1:19" x14ac:dyDescent="0.25">
      <c r="A167" t="s">
        <v>1659</v>
      </c>
      <c r="B167">
        <f t="shared" ref="B167:B171" si="68">AVERAGE(V155,V142,V129)</f>
        <v>6.0033383023875118</v>
      </c>
      <c r="C167">
        <f t="shared" ref="C167:C171" si="69">AVERAGE(W155,W142,W129)</f>
        <v>6.8394267899276295</v>
      </c>
      <c r="D167">
        <f t="shared" ref="D167:D171" si="70">AVERAGE(X155,X142,X129)</f>
        <v>7.112844913469158</v>
      </c>
      <c r="E167">
        <f t="shared" ref="E167:E171" si="71">AVERAGE(Y155,Y142,Y129)</f>
        <v>6.1169904949087615</v>
      </c>
      <c r="F167">
        <f t="shared" ref="F167:F171" si="72">AVERAGE(Z155,Z142,Z129)</f>
        <v>6.5465094977978966</v>
      </c>
      <c r="G167">
        <f t="shared" ref="G167:G171" si="73">AVERAGE(AA155,AA142,AA129)</f>
        <v>6.6672984390438517</v>
      </c>
      <c r="H167">
        <f t="shared" ref="H167:H171" si="74">AVERAGE(AB155,AB142,AB129)</f>
        <v>6.5605169432607715</v>
      </c>
      <c r="I167">
        <f t="shared" ref="I167:I171" si="75">AVERAGE(AC155,AC142,AC129)</f>
        <v>5.8175973928105309</v>
      </c>
      <c r="K167" t="s">
        <v>1659</v>
      </c>
      <c r="L167">
        <f t="shared" ref="L167:L171" si="76">STDEV(V155,V142,V129)/SQRT(3)</f>
        <v>1.3291325016500899</v>
      </c>
      <c r="M167">
        <f t="shared" ref="M167:M171" si="77">STDEV(W155,W142,W129)/SQRT(3)</f>
        <v>0.1465132173604495</v>
      </c>
      <c r="N167">
        <f t="shared" ref="N167:N171" si="78">STDEV(X155,X142,X129)/SQRT(3)</f>
        <v>0.49601180604777589</v>
      </c>
      <c r="O167">
        <f t="shared" ref="O167:O171" si="79">STDEV(Y155,Y142,Y129)/SQRT(3)</f>
        <v>0.53691413105416763</v>
      </c>
      <c r="P167">
        <f t="shared" ref="P167:P171" si="80">STDEV(Z155,Z142,Z129)/SQRT(3)</f>
        <v>0.74899554304981109</v>
      </c>
      <c r="Q167">
        <f t="shared" ref="Q167:Q171" si="81">STDEV(AA155,AA142,AA129)/SQRT(3)</f>
        <v>1.2407519611398579</v>
      </c>
      <c r="R167">
        <f t="shared" ref="R167:R171" si="82">STDEV(AB155,AB142,AB129)/SQRT(3)</f>
        <v>0.84481438414975962</v>
      </c>
      <c r="S167">
        <f t="shared" ref="S167:S171" si="83">STDEV(AC155,AC142,AC129)/SQRT(3)</f>
        <v>0.84869880251876517</v>
      </c>
    </row>
    <row r="168" spans="1:19" x14ac:dyDescent="0.25">
      <c r="A168" t="s">
        <v>1660</v>
      </c>
      <c r="B168">
        <f t="shared" si="68"/>
        <v>4.9044964974477656</v>
      </c>
      <c r="C168">
        <f t="shared" si="69"/>
        <v>4.8822830403484341</v>
      </c>
      <c r="D168">
        <f t="shared" si="70"/>
        <v>4.5541180486594053</v>
      </c>
      <c r="E168">
        <f t="shared" si="71"/>
        <v>4.8370502003434996</v>
      </c>
      <c r="F168">
        <f t="shared" si="72"/>
        <v>4.718409295956028</v>
      </c>
      <c r="G168">
        <f t="shared" si="73"/>
        <v>4.9413650012069006</v>
      </c>
      <c r="H168">
        <f t="shared" si="74"/>
        <v>4.6657694326744599</v>
      </c>
      <c r="I168">
        <f t="shared" si="75"/>
        <v>4.5625810556357242</v>
      </c>
      <c r="K168" t="s">
        <v>1660</v>
      </c>
      <c r="L168">
        <f t="shared" si="76"/>
        <v>0.32196238556754708</v>
      </c>
      <c r="M168">
        <f t="shared" si="77"/>
        <v>0.20868529626231294</v>
      </c>
      <c r="N168">
        <f t="shared" si="78"/>
        <v>0.1314074125798273</v>
      </c>
      <c r="O168">
        <f t="shared" si="79"/>
        <v>0.11010290040906533</v>
      </c>
      <c r="P168">
        <f t="shared" si="80"/>
        <v>6.1499859496325582E-2</v>
      </c>
      <c r="Q168">
        <f t="shared" si="81"/>
        <v>0.30030223071355505</v>
      </c>
      <c r="R168">
        <f t="shared" si="82"/>
        <v>0.20387264545944145</v>
      </c>
      <c r="S168">
        <f t="shared" si="83"/>
        <v>0.32712997760993101</v>
      </c>
    </row>
    <row r="169" spans="1:19" x14ac:dyDescent="0.25">
      <c r="A169" t="s">
        <v>1661</v>
      </c>
      <c r="B169">
        <f t="shared" si="68"/>
        <v>7.7553257822920232</v>
      </c>
      <c r="C169">
        <f t="shared" si="69"/>
        <v>4.6120418258490172</v>
      </c>
      <c r="D169">
        <f t="shared" si="70"/>
        <v>4.6747956250222868</v>
      </c>
      <c r="E169">
        <f t="shared" si="71"/>
        <v>5.8678338005849939</v>
      </c>
      <c r="F169">
        <f t="shared" si="72"/>
        <v>4.6547969574939634</v>
      </c>
      <c r="G169">
        <f t="shared" si="73"/>
        <v>4.078522919440271</v>
      </c>
      <c r="H169">
        <f t="shared" si="74"/>
        <v>3.7841136972174656</v>
      </c>
      <c r="I169">
        <f t="shared" si="75"/>
        <v>3.7937731922872633</v>
      </c>
      <c r="K169" t="s">
        <v>1661</v>
      </c>
      <c r="L169">
        <f t="shared" si="76"/>
        <v>1.6223093769282362</v>
      </c>
      <c r="M169">
        <f t="shared" si="77"/>
        <v>0.21096185365521655</v>
      </c>
      <c r="N169">
        <f t="shared" si="78"/>
        <v>0.46821747773751426</v>
      </c>
      <c r="O169">
        <f t="shared" si="79"/>
        <v>0.74940236110824943</v>
      </c>
      <c r="P169">
        <f t="shared" si="80"/>
        <v>0.25122024572875079</v>
      </c>
      <c r="Q169">
        <f t="shared" si="81"/>
        <v>0.42117949220902134</v>
      </c>
      <c r="R169">
        <f t="shared" si="82"/>
        <v>0.47830347504744908</v>
      </c>
      <c r="S169">
        <f t="shared" si="83"/>
        <v>0.17761354225838519</v>
      </c>
    </row>
    <row r="170" spans="1:19" x14ac:dyDescent="0.25">
      <c r="A170" t="s">
        <v>1662</v>
      </c>
      <c r="B170">
        <f t="shared" si="68"/>
        <v>7.5270542122567576</v>
      </c>
      <c r="C170">
        <f t="shared" si="69"/>
        <v>12.126978055116766</v>
      </c>
      <c r="D170">
        <f t="shared" si="70"/>
        <v>5.2765847009437241</v>
      </c>
      <c r="E170">
        <f t="shared" si="71"/>
        <v>4.8396647606854799</v>
      </c>
      <c r="F170">
        <f t="shared" si="72"/>
        <v>4.8474270582376331</v>
      </c>
      <c r="G170">
        <f t="shared" si="73"/>
        <v>4.050168499805145</v>
      </c>
      <c r="H170">
        <f t="shared" si="74"/>
        <v>6.7060789272035892</v>
      </c>
      <c r="I170">
        <f t="shared" si="75"/>
        <v>5.8979365808168422</v>
      </c>
      <c r="K170" t="s">
        <v>1662</v>
      </c>
      <c r="L170">
        <f t="shared" si="76"/>
        <v>2.0473498588044561</v>
      </c>
      <c r="M170">
        <f t="shared" si="77"/>
        <v>3.9376713050586405</v>
      </c>
      <c r="N170">
        <f t="shared" si="78"/>
        <v>0.29766621023668249</v>
      </c>
      <c r="O170">
        <f t="shared" si="79"/>
        <v>0.37154366499473118</v>
      </c>
      <c r="P170">
        <f t="shared" si="80"/>
        <v>0.30735096045152654</v>
      </c>
      <c r="Q170">
        <f t="shared" si="81"/>
        <v>1.8306315474491879</v>
      </c>
      <c r="R170">
        <f t="shared" si="82"/>
        <v>1.580394812158086</v>
      </c>
      <c r="S170">
        <f t="shared" si="83"/>
        <v>1.364470082522778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4.4617546742448759</v>
      </c>
      <c r="D171">
        <f t="shared" si="70"/>
        <v>4.5188660384140391</v>
      </c>
      <c r="E171">
        <f t="shared" si="71"/>
        <v>4.625403733110276</v>
      </c>
      <c r="F171">
        <f t="shared" si="72"/>
        <v>4.876366724054388</v>
      </c>
      <c r="G171">
        <f t="shared" si="73"/>
        <v>4.8436751126411783</v>
      </c>
      <c r="H171">
        <f t="shared" si="74"/>
        <v>4.7113170118493803</v>
      </c>
      <c r="I171">
        <f t="shared" si="75"/>
        <v>4.0810648609868636</v>
      </c>
      <c r="K171" t="s">
        <v>1663</v>
      </c>
      <c r="L171">
        <f t="shared" si="76"/>
        <v>0</v>
      </c>
      <c r="M171">
        <f t="shared" si="77"/>
        <v>0.16143954845969036</v>
      </c>
      <c r="N171">
        <f t="shared" si="78"/>
        <v>8.0994193435513201E-2</v>
      </c>
      <c r="O171">
        <f t="shared" si="79"/>
        <v>0.28780308424569623</v>
      </c>
      <c r="P171">
        <f t="shared" si="80"/>
        <v>0.50151117041291593</v>
      </c>
      <c r="Q171">
        <f t="shared" si="81"/>
        <v>0.263044177803751</v>
      </c>
      <c r="R171">
        <f t="shared" si="82"/>
        <v>0.59223360383187806</v>
      </c>
      <c r="S171">
        <f t="shared" si="83"/>
        <v>0.54166642646792873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291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296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301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306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311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316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1967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31188</v>
      </c>
      <c r="C192">
        <v>30390</v>
      </c>
      <c r="D192">
        <v>29743</v>
      </c>
      <c r="E192">
        <v>29995</v>
      </c>
      <c r="F192">
        <v>28399</v>
      </c>
      <c r="G192">
        <v>31556</v>
      </c>
      <c r="H192">
        <v>32742</v>
      </c>
      <c r="I192">
        <v>31375</v>
      </c>
      <c r="K192" t="s">
        <v>1658</v>
      </c>
      <c r="L192">
        <f>B192-$E$198</f>
        <v>24514.333333333332</v>
      </c>
      <c r="M192">
        <f t="shared" ref="M192:S192" si="84">C192-$E$198</f>
        <v>23716.333333333332</v>
      </c>
      <c r="N192">
        <f t="shared" si="84"/>
        <v>23069.333333333332</v>
      </c>
      <c r="O192">
        <f t="shared" si="84"/>
        <v>23321.333333333332</v>
      </c>
      <c r="P192">
        <f t="shared" si="84"/>
        <v>21725.333333333332</v>
      </c>
      <c r="Q192">
        <f t="shared" si="84"/>
        <v>24882.333333333332</v>
      </c>
      <c r="R192">
        <f t="shared" si="84"/>
        <v>26068.333333333332</v>
      </c>
      <c r="S192">
        <f t="shared" si="84"/>
        <v>24701.333333333332</v>
      </c>
      <c r="U192" t="s">
        <v>1658</v>
      </c>
      <c r="V192">
        <f>L192/$O$198*100</f>
        <v>107.19616360085122</v>
      </c>
      <c r="W192">
        <f t="shared" ref="W192:AC192" si="85">M192/$O$198*100</f>
        <v>103.70667288575342</v>
      </c>
      <c r="X192">
        <f t="shared" si="85"/>
        <v>100.87747427338715</v>
      </c>
      <c r="Y192">
        <f t="shared" si="85"/>
        <v>101.97941870973384</v>
      </c>
      <c r="Z192">
        <f t="shared" si="85"/>
        <v>95.000437279538218</v>
      </c>
      <c r="AA192">
        <f t="shared" si="85"/>
        <v>108.80535230154796</v>
      </c>
      <c r="AB192">
        <f t="shared" si="85"/>
        <v>113.99148762498905</v>
      </c>
      <c r="AC192">
        <f t="shared" si="85"/>
        <v>108.01387633734659</v>
      </c>
    </row>
    <row r="193" spans="1:29" x14ac:dyDescent="0.25">
      <c r="A193" t="s">
        <v>1659</v>
      </c>
      <c r="B193">
        <v>26602</v>
      </c>
      <c r="C193">
        <v>30182</v>
      </c>
      <c r="D193">
        <v>30936</v>
      </c>
      <c r="E193">
        <v>28491</v>
      </c>
      <c r="F193">
        <v>28356</v>
      </c>
      <c r="G193">
        <v>30906</v>
      </c>
      <c r="H193">
        <v>31790</v>
      </c>
      <c r="I193">
        <v>32225</v>
      </c>
      <c r="K193" t="s">
        <v>1659</v>
      </c>
      <c r="L193">
        <f t="shared" ref="L193:L197" si="86">B193-$E$198</f>
        <v>19928.333333333332</v>
      </c>
      <c r="M193">
        <f t="shared" ref="M193:M197" si="87">C193-$E$198</f>
        <v>23508.333333333332</v>
      </c>
      <c r="N193">
        <f t="shared" ref="N193:N197" si="88">D193-$E$198</f>
        <v>24262.333333333332</v>
      </c>
      <c r="O193">
        <f t="shared" ref="O193:O197" si="89">E193-$E$198</f>
        <v>21817.333333333332</v>
      </c>
      <c r="P193">
        <f t="shared" ref="P193:P197" si="90">F193-$E$198</f>
        <v>21682.333333333332</v>
      </c>
      <c r="Q193">
        <f t="shared" ref="Q193:Q197" si="91">G193-$E$198</f>
        <v>24232.333333333332</v>
      </c>
      <c r="R193">
        <f t="shared" ref="R193:R197" si="92">H193-$E$198</f>
        <v>25116.333333333332</v>
      </c>
      <c r="S193">
        <f t="shared" ref="S193:S197" si="93">I193-$E$198</f>
        <v>25551.333333333332</v>
      </c>
      <c r="U193" t="s">
        <v>1659</v>
      </c>
      <c r="V193">
        <f t="shared" ref="V193:V197" si="94">L193/$O$198*100</f>
        <v>87.142523977494662</v>
      </c>
      <c r="W193">
        <f t="shared" ref="W193:W197" si="95">M193/$O$198*100</f>
        <v>102.79713144622917</v>
      </c>
      <c r="X193">
        <f t="shared" ref="X193:X197" si="96">N193/$O$198*100</f>
        <v>106.09421916450455</v>
      </c>
      <c r="Y193">
        <f t="shared" ref="Y193:Y197" si="97">O193/$O$198*100</f>
        <v>95.402734454712402</v>
      </c>
      <c r="Z193">
        <f t="shared" ref="Z193:Z197" si="98">P193/$O$198*100</f>
        <v>94.812407078098119</v>
      </c>
      <c r="AA193">
        <f t="shared" ref="AA193:AA197" si="99">Q193/$O$198*100</f>
        <v>105.9630353030347</v>
      </c>
      <c r="AB193">
        <f t="shared" ref="AB193:AB197" si="100">R193/$O$198*100</f>
        <v>109.82858642101272</v>
      </c>
      <c r="AC193">
        <f t="shared" ref="AC193:AC197" si="101">S193/$O$198*100</f>
        <v>111.73075241232544</v>
      </c>
    </row>
    <row r="194" spans="1:29" x14ac:dyDescent="0.25">
      <c r="A194" t="s">
        <v>1660</v>
      </c>
      <c r="B194">
        <v>30837</v>
      </c>
      <c r="C194">
        <v>31325</v>
      </c>
      <c r="D194">
        <v>32466</v>
      </c>
      <c r="E194">
        <v>29548</v>
      </c>
      <c r="F194">
        <v>27575</v>
      </c>
      <c r="G194">
        <v>32964</v>
      </c>
      <c r="H194">
        <v>32403</v>
      </c>
      <c r="I194">
        <v>33722</v>
      </c>
      <c r="K194" t="s">
        <v>1660</v>
      </c>
      <c r="L194">
        <f t="shared" si="86"/>
        <v>24163.333333333332</v>
      </c>
      <c r="M194">
        <f t="shared" si="87"/>
        <v>24651.333333333332</v>
      </c>
      <c r="N194">
        <f t="shared" si="88"/>
        <v>25792.333333333332</v>
      </c>
      <c r="O194">
        <f t="shared" si="89"/>
        <v>22874.333333333332</v>
      </c>
      <c r="P194">
        <f t="shared" si="90"/>
        <v>20901.333333333332</v>
      </c>
      <c r="Q194">
        <f t="shared" si="91"/>
        <v>26290.333333333332</v>
      </c>
      <c r="R194">
        <f t="shared" si="92"/>
        <v>25729.333333333332</v>
      </c>
      <c r="S194">
        <f t="shared" si="93"/>
        <v>27048.333333333332</v>
      </c>
      <c r="U194" t="s">
        <v>1660</v>
      </c>
      <c r="V194">
        <f t="shared" si="94"/>
        <v>105.66131242165406</v>
      </c>
      <c r="W194">
        <f t="shared" si="95"/>
        <v>107.79523656823018</v>
      </c>
      <c r="X194">
        <f t="shared" si="96"/>
        <v>112.78459609946651</v>
      </c>
      <c r="Y194">
        <f t="shared" si="97"/>
        <v>100.0247791738332</v>
      </c>
      <c r="Z194">
        <f t="shared" si="98"/>
        <v>91.397253884499889</v>
      </c>
      <c r="AA194">
        <f t="shared" si="99"/>
        <v>114.9622481998659</v>
      </c>
      <c r="AB194">
        <f t="shared" si="100"/>
        <v>112.50910999037984</v>
      </c>
      <c r="AC194">
        <f t="shared" si="101"/>
        <v>118.27682709967058</v>
      </c>
    </row>
    <row r="195" spans="1:29" x14ac:dyDescent="0.25">
      <c r="A195" t="s">
        <v>1661</v>
      </c>
      <c r="B195">
        <v>31871</v>
      </c>
      <c r="C195">
        <v>24418</v>
      </c>
      <c r="D195">
        <v>29713</v>
      </c>
      <c r="E195">
        <v>28541</v>
      </c>
      <c r="F195">
        <v>30101</v>
      </c>
      <c r="G195">
        <v>32095</v>
      </c>
      <c r="H195">
        <v>31418</v>
      </c>
      <c r="I195">
        <v>33982</v>
      </c>
      <c r="K195" t="s">
        <v>1661</v>
      </c>
      <c r="L195">
        <f t="shared" si="86"/>
        <v>25197.333333333332</v>
      </c>
      <c r="M195">
        <f t="shared" si="87"/>
        <v>17744.333333333332</v>
      </c>
      <c r="N195">
        <f t="shared" si="88"/>
        <v>23039.333333333332</v>
      </c>
      <c r="O195">
        <f t="shared" si="89"/>
        <v>21867.333333333332</v>
      </c>
      <c r="P195">
        <f t="shared" si="90"/>
        <v>23427.333333333332</v>
      </c>
      <c r="Q195">
        <f t="shared" si="91"/>
        <v>25421.333333333332</v>
      </c>
      <c r="R195">
        <f t="shared" si="92"/>
        <v>24744.333333333332</v>
      </c>
      <c r="S195">
        <f t="shared" si="93"/>
        <v>27308.333333333332</v>
      </c>
      <c r="U195" t="s">
        <v>1661</v>
      </c>
      <c r="V195">
        <f t="shared" si="94"/>
        <v>110.18278284698131</v>
      </c>
      <c r="W195">
        <f t="shared" si="95"/>
        <v>77.592338862490152</v>
      </c>
      <c r="X195">
        <f t="shared" si="96"/>
        <v>100.74629041191731</v>
      </c>
      <c r="Y195">
        <f t="shared" si="97"/>
        <v>95.621374223828809</v>
      </c>
      <c r="Z195">
        <f t="shared" si="98"/>
        <v>102.44293502026061</v>
      </c>
      <c r="AA195">
        <f t="shared" si="99"/>
        <v>111.16228901262279</v>
      </c>
      <c r="AB195">
        <f t="shared" si="100"/>
        <v>108.20190653878667</v>
      </c>
      <c r="AC195">
        <f t="shared" si="101"/>
        <v>119.41375389907587</v>
      </c>
    </row>
    <row r="196" spans="1:29" x14ac:dyDescent="0.25">
      <c r="A196" t="s">
        <v>1662</v>
      </c>
      <c r="B196">
        <v>33351</v>
      </c>
      <c r="C196">
        <v>35008</v>
      </c>
      <c r="D196">
        <v>35198</v>
      </c>
      <c r="E196">
        <v>32104</v>
      </c>
      <c r="F196">
        <v>32587</v>
      </c>
      <c r="G196">
        <v>36635</v>
      </c>
      <c r="H196">
        <v>35725</v>
      </c>
      <c r="I196">
        <v>36512</v>
      </c>
      <c r="K196" t="s">
        <v>1662</v>
      </c>
      <c r="L196">
        <f t="shared" si="86"/>
        <v>26677.333333333332</v>
      </c>
      <c r="M196">
        <f t="shared" si="87"/>
        <v>28334.333333333332</v>
      </c>
      <c r="N196">
        <f t="shared" si="88"/>
        <v>28524.333333333332</v>
      </c>
      <c r="O196">
        <f t="shared" si="89"/>
        <v>25430.333333333332</v>
      </c>
      <c r="P196">
        <f t="shared" si="90"/>
        <v>25913.333333333332</v>
      </c>
      <c r="Q196">
        <f t="shared" si="91"/>
        <v>29961.333333333332</v>
      </c>
      <c r="R196">
        <f t="shared" si="92"/>
        <v>29051.333333333332</v>
      </c>
      <c r="S196">
        <f t="shared" si="93"/>
        <v>29838.333333333332</v>
      </c>
      <c r="U196" t="s">
        <v>1662</v>
      </c>
      <c r="V196">
        <f t="shared" si="94"/>
        <v>116.65452001282685</v>
      </c>
      <c r="W196">
        <f t="shared" si="95"/>
        <v>123.90024196134448</v>
      </c>
      <c r="X196">
        <f t="shared" si="96"/>
        <v>124.73107308398681</v>
      </c>
      <c r="Y196">
        <f t="shared" si="97"/>
        <v>111.20164417106375</v>
      </c>
      <c r="Z196">
        <f t="shared" si="98"/>
        <v>113.31370434072821</v>
      </c>
      <c r="AA196">
        <f t="shared" si="99"/>
        <v>131.01478004839225</v>
      </c>
      <c r="AB196">
        <f t="shared" si="100"/>
        <v>127.0355362504737</v>
      </c>
      <c r="AC196">
        <f t="shared" si="101"/>
        <v>130.47692621636591</v>
      </c>
    </row>
    <row r="197" spans="1:29" x14ac:dyDescent="0.25">
      <c r="A197" t="s">
        <v>1663</v>
      </c>
      <c r="B197">
        <v>7715</v>
      </c>
      <c r="C197">
        <v>37816</v>
      </c>
      <c r="D197">
        <v>35108</v>
      </c>
      <c r="E197">
        <v>32303</v>
      </c>
      <c r="F197">
        <v>34407</v>
      </c>
      <c r="G197">
        <v>34889</v>
      </c>
      <c r="H197">
        <v>36777</v>
      </c>
      <c r="I197">
        <v>37569</v>
      </c>
      <c r="K197" t="s">
        <v>1663</v>
      </c>
      <c r="L197">
        <f t="shared" si="86"/>
        <v>1041.333333333333</v>
      </c>
      <c r="M197">
        <f t="shared" si="87"/>
        <v>31142.333333333332</v>
      </c>
      <c r="N197">
        <f t="shared" si="88"/>
        <v>28434.333333333332</v>
      </c>
      <c r="O197">
        <f t="shared" si="89"/>
        <v>25629.333333333332</v>
      </c>
      <c r="P197">
        <f t="shared" si="90"/>
        <v>27733.333333333332</v>
      </c>
      <c r="Q197">
        <f t="shared" si="91"/>
        <v>28215.333333333332</v>
      </c>
      <c r="R197">
        <f t="shared" si="92"/>
        <v>30103.333333333332</v>
      </c>
      <c r="S197">
        <f t="shared" si="93"/>
        <v>30895.333333333332</v>
      </c>
      <c r="U197" t="s">
        <v>1663</v>
      </c>
      <c r="V197">
        <f t="shared" si="94"/>
        <v>4.5535375914643019</v>
      </c>
      <c r="W197">
        <f t="shared" si="95"/>
        <v>136.17905139492171</v>
      </c>
      <c r="X197">
        <f t="shared" si="96"/>
        <v>124.33752149957729</v>
      </c>
      <c r="Y197">
        <f t="shared" si="97"/>
        <v>112.07183045214704</v>
      </c>
      <c r="Z197">
        <f t="shared" si="98"/>
        <v>121.27219193656531</v>
      </c>
      <c r="AA197">
        <f t="shared" si="99"/>
        <v>123.37987931084744</v>
      </c>
      <c r="AB197">
        <f t="shared" si="100"/>
        <v>131.63571699268283</v>
      </c>
      <c r="AC197">
        <f t="shared" si="101"/>
        <v>135.09897093548668</v>
      </c>
    </row>
    <row r="198" spans="1:29" x14ac:dyDescent="0.25">
      <c r="A198" t="s">
        <v>1664</v>
      </c>
      <c r="B198">
        <v>6642</v>
      </c>
      <c r="C198">
        <v>6699</v>
      </c>
      <c r="D198">
        <v>6680</v>
      </c>
      <c r="E198">
        <f>AVERAGE(B198:D198)</f>
        <v>6673.666666666667</v>
      </c>
      <c r="O198">
        <f>AVERAGE(L192:L194)</f>
        <v>22868.666666666668</v>
      </c>
    </row>
    <row r="199" spans="1:29" x14ac:dyDescent="0.25">
      <c r="A199" t="s">
        <v>1665</v>
      </c>
    </row>
    <row r="202" spans="1:29" x14ac:dyDescent="0.25">
      <c r="A202" s="7" t="s">
        <v>1968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31067</v>
      </c>
      <c r="C205">
        <v>30646</v>
      </c>
      <c r="D205">
        <v>30151</v>
      </c>
      <c r="E205">
        <v>30614</v>
      </c>
      <c r="F205">
        <v>28242</v>
      </c>
      <c r="G205">
        <v>31692</v>
      </c>
      <c r="H205">
        <v>32108</v>
      </c>
      <c r="I205">
        <v>34106</v>
      </c>
      <c r="K205" t="s">
        <v>1658</v>
      </c>
      <c r="L205">
        <f>B205-$E$211</f>
        <v>24061.333333333332</v>
      </c>
      <c r="M205">
        <f t="shared" ref="M205:S205" si="102">C205-$E$211</f>
        <v>23640.333333333332</v>
      </c>
      <c r="N205">
        <f t="shared" si="102"/>
        <v>23145.333333333332</v>
      </c>
      <c r="O205">
        <f t="shared" si="102"/>
        <v>23608.333333333332</v>
      </c>
      <c r="P205">
        <f t="shared" si="102"/>
        <v>21236.333333333332</v>
      </c>
      <c r="Q205">
        <f t="shared" si="102"/>
        <v>24686.333333333332</v>
      </c>
      <c r="R205">
        <f t="shared" si="102"/>
        <v>25102.333333333332</v>
      </c>
      <c r="S205">
        <f t="shared" si="102"/>
        <v>27100.333333333332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28670</v>
      </c>
      <c r="C206">
        <v>32735</v>
      </c>
      <c r="D206">
        <v>28338</v>
      </c>
      <c r="E206">
        <v>26630</v>
      </c>
      <c r="F206">
        <v>29107</v>
      </c>
      <c r="G206">
        <v>30463</v>
      </c>
      <c r="H206">
        <v>32170</v>
      </c>
      <c r="I206">
        <v>33163</v>
      </c>
      <c r="K206" t="s">
        <v>1659</v>
      </c>
      <c r="L206">
        <f t="shared" ref="L206:L210" si="103">B206-$E$211</f>
        <v>21664.333333333332</v>
      </c>
      <c r="M206">
        <f t="shared" ref="M206:M210" si="104">C206-$E$211</f>
        <v>25729.333333333332</v>
      </c>
      <c r="N206">
        <f t="shared" ref="N206:N210" si="105">D206-$E$211</f>
        <v>21332.333333333332</v>
      </c>
      <c r="O206">
        <f t="shared" ref="O206:O210" si="106">E206-$E$211</f>
        <v>19624.333333333332</v>
      </c>
      <c r="P206">
        <f t="shared" ref="P206:P210" si="107">F206-$E$211</f>
        <v>22101.333333333332</v>
      </c>
      <c r="Q206">
        <f t="shared" ref="Q206:Q210" si="108">G206-$E$211</f>
        <v>23457.333333333332</v>
      </c>
      <c r="R206">
        <f t="shared" ref="R206:R210" si="109">H206-$E$211</f>
        <v>25164.333333333332</v>
      </c>
      <c r="S206">
        <f t="shared" ref="S206:S210" si="110">I206-$E$211</f>
        <v>26157.333333333332</v>
      </c>
      <c r="U206" t="s">
        <v>1658</v>
      </c>
      <c r="V206">
        <f>L205/$O$211*100</f>
        <v>107.07409330267743</v>
      </c>
      <c r="W206">
        <f t="shared" ref="W206:AC206" si="111">M205/$O$211*100</f>
        <v>105.20062300674924</v>
      </c>
      <c r="X206">
        <f t="shared" si="111"/>
        <v>102.99784914336571</v>
      </c>
      <c r="Y206">
        <f t="shared" si="111"/>
        <v>105.05822146406585</v>
      </c>
      <c r="Z206">
        <f t="shared" si="111"/>
        <v>94.502707112660374</v>
      </c>
      <c r="AA206">
        <f t="shared" si="111"/>
        <v>109.85537343321219</v>
      </c>
      <c r="AB206">
        <f t="shared" si="111"/>
        <v>111.7065934880961</v>
      </c>
      <c r="AC206">
        <f t="shared" si="111"/>
        <v>120.5977898093896</v>
      </c>
    </row>
    <row r="207" spans="1:29" x14ac:dyDescent="0.25">
      <c r="A207" t="s">
        <v>1660</v>
      </c>
      <c r="B207">
        <v>28695</v>
      </c>
      <c r="C207">
        <v>31517</v>
      </c>
      <c r="D207">
        <v>29101</v>
      </c>
      <c r="E207">
        <v>29894</v>
      </c>
      <c r="F207">
        <v>29952</v>
      </c>
      <c r="G207">
        <v>31900</v>
      </c>
      <c r="H207">
        <v>33017</v>
      </c>
      <c r="I207">
        <v>33314</v>
      </c>
      <c r="K207" t="s">
        <v>1660</v>
      </c>
      <c r="L207">
        <f t="shared" si="103"/>
        <v>21689.333333333332</v>
      </c>
      <c r="M207">
        <f t="shared" si="104"/>
        <v>24511.333333333332</v>
      </c>
      <c r="N207">
        <f t="shared" si="105"/>
        <v>22095.333333333332</v>
      </c>
      <c r="O207">
        <f t="shared" si="106"/>
        <v>22888.333333333332</v>
      </c>
      <c r="P207">
        <f t="shared" si="107"/>
        <v>22946.333333333332</v>
      </c>
      <c r="Q207">
        <f t="shared" si="108"/>
        <v>24894.333333333332</v>
      </c>
      <c r="R207">
        <f t="shared" si="109"/>
        <v>26011.333333333332</v>
      </c>
      <c r="S207">
        <f t="shared" si="110"/>
        <v>26308.333333333332</v>
      </c>
      <c r="U207" t="s">
        <v>1659</v>
      </c>
      <c r="V207">
        <f t="shared" ref="V207:V211" si="112">L206/$O$211*100</f>
        <v>96.407327746050569</v>
      </c>
      <c r="W207">
        <f t="shared" ref="W207:W211" si="113">M206/$O$211*100</f>
        <v>114.49677371504856</v>
      </c>
      <c r="X207">
        <f t="shared" ref="X207:X211" si="114">N206/$O$211*100</f>
        <v>94.929911740710509</v>
      </c>
      <c r="Y207">
        <f t="shared" ref="Y207:Y211" si="115">O206/$O$211*100</f>
        <v>87.329229399985152</v>
      </c>
      <c r="Z207">
        <f t="shared" ref="Z207:Z211" si="116">P206/$O$211*100</f>
        <v>98.351998813320463</v>
      </c>
      <c r="AA207">
        <f t="shared" ref="AA207:AA211" si="117">Q206/$O$211*100</f>
        <v>104.38626418452866</v>
      </c>
      <c r="AB207">
        <f t="shared" ref="AB207:AB211" si="118">R206/$O$211*100</f>
        <v>111.98249647704515</v>
      </c>
      <c r="AC207">
        <f t="shared" ref="AC207:AC211" si="119">S206/$O$211*100</f>
        <v>116.40139434843877</v>
      </c>
    </row>
    <row r="208" spans="1:29" x14ac:dyDescent="0.25">
      <c r="A208" t="s">
        <v>1661</v>
      </c>
      <c r="B208">
        <v>28142</v>
      </c>
      <c r="C208">
        <v>22055</v>
      </c>
      <c r="D208">
        <v>28235</v>
      </c>
      <c r="E208">
        <v>30291</v>
      </c>
      <c r="F208">
        <v>29064</v>
      </c>
      <c r="G208">
        <v>31585</v>
      </c>
      <c r="H208">
        <v>29455</v>
      </c>
      <c r="I208">
        <v>31102</v>
      </c>
      <c r="K208" t="s">
        <v>1661</v>
      </c>
      <c r="L208">
        <f t="shared" si="103"/>
        <v>21136.333333333332</v>
      </c>
      <c r="M208">
        <f t="shared" si="104"/>
        <v>15049.333333333332</v>
      </c>
      <c r="N208">
        <f t="shared" si="105"/>
        <v>21229.333333333332</v>
      </c>
      <c r="O208">
        <f t="shared" si="106"/>
        <v>23285.333333333332</v>
      </c>
      <c r="P208">
        <f t="shared" si="107"/>
        <v>22058.333333333332</v>
      </c>
      <c r="Q208">
        <f t="shared" si="108"/>
        <v>24579.333333333332</v>
      </c>
      <c r="R208">
        <f t="shared" si="109"/>
        <v>22449.333333333332</v>
      </c>
      <c r="S208">
        <f t="shared" si="110"/>
        <v>24096.333333333332</v>
      </c>
      <c r="U208" t="s">
        <v>1660</v>
      </c>
      <c r="V208">
        <f t="shared" si="112"/>
        <v>96.518578951271962</v>
      </c>
      <c r="W208">
        <f t="shared" si="113"/>
        <v>109.07661499666246</v>
      </c>
      <c r="X208">
        <f t="shared" si="114"/>
        <v>98.325298524067335</v>
      </c>
      <c r="Y208">
        <f t="shared" si="115"/>
        <v>101.85418675368982</v>
      </c>
      <c r="Z208">
        <f t="shared" si="116"/>
        <v>102.11228954980345</v>
      </c>
      <c r="AA208">
        <f t="shared" si="117"/>
        <v>110.78098346065414</v>
      </c>
      <c r="AB208">
        <f t="shared" si="118"/>
        <v>115.75168730994585</v>
      </c>
      <c r="AC208">
        <f t="shared" si="119"/>
        <v>117.07335162797597</v>
      </c>
    </row>
    <row r="209" spans="1:29" x14ac:dyDescent="0.25">
      <c r="A209" t="s">
        <v>1662</v>
      </c>
      <c r="B209">
        <v>27980</v>
      </c>
      <c r="C209">
        <v>31807</v>
      </c>
      <c r="D209">
        <v>30642</v>
      </c>
      <c r="E209">
        <v>30958</v>
      </c>
      <c r="F209">
        <v>31304</v>
      </c>
      <c r="G209">
        <v>32940</v>
      </c>
      <c r="H209">
        <v>33011</v>
      </c>
      <c r="I209">
        <v>33773</v>
      </c>
      <c r="K209" t="s">
        <v>1662</v>
      </c>
      <c r="L209">
        <f t="shared" si="103"/>
        <v>20974.333333333332</v>
      </c>
      <c r="M209">
        <f t="shared" si="104"/>
        <v>24801.333333333332</v>
      </c>
      <c r="N209">
        <f t="shared" si="105"/>
        <v>23636.333333333332</v>
      </c>
      <c r="O209">
        <f t="shared" si="106"/>
        <v>23952.333333333332</v>
      </c>
      <c r="P209">
        <f t="shared" si="107"/>
        <v>24298.333333333332</v>
      </c>
      <c r="Q209">
        <f t="shared" si="108"/>
        <v>25934.333333333332</v>
      </c>
      <c r="R209">
        <f t="shared" si="109"/>
        <v>26005.333333333332</v>
      </c>
      <c r="S209">
        <f t="shared" si="110"/>
        <v>26767.333333333332</v>
      </c>
      <c r="U209" t="s">
        <v>1661</v>
      </c>
      <c r="V209">
        <f t="shared" si="112"/>
        <v>94.057702291774817</v>
      </c>
      <c r="W209">
        <f t="shared" si="113"/>
        <v>66.970258844470806</v>
      </c>
      <c r="X209">
        <f t="shared" si="114"/>
        <v>94.47155677519838</v>
      </c>
      <c r="Y209">
        <f t="shared" si="115"/>
        <v>103.6208558926055</v>
      </c>
      <c r="Z209">
        <f t="shared" si="116"/>
        <v>98.160646740339672</v>
      </c>
      <c r="AA209">
        <f t="shared" si="117"/>
        <v>109.37921827486463</v>
      </c>
      <c r="AB209">
        <f t="shared" si="118"/>
        <v>99.900615590002218</v>
      </c>
      <c r="AC209">
        <f t="shared" si="119"/>
        <v>107.22984498998738</v>
      </c>
    </row>
    <row r="210" spans="1:29" x14ac:dyDescent="0.25">
      <c r="A210" t="s">
        <v>1663</v>
      </c>
      <c r="B210">
        <v>8067</v>
      </c>
      <c r="C210">
        <v>30536</v>
      </c>
      <c r="D210">
        <v>30019</v>
      </c>
      <c r="E210">
        <v>28064</v>
      </c>
      <c r="F210">
        <v>31739</v>
      </c>
      <c r="G210">
        <v>32466</v>
      </c>
      <c r="H210">
        <v>35333</v>
      </c>
      <c r="I210">
        <v>35283</v>
      </c>
      <c r="K210" t="s">
        <v>1663</v>
      </c>
      <c r="L210">
        <f t="shared" si="103"/>
        <v>1061.333333333333</v>
      </c>
      <c r="M210">
        <f t="shared" si="104"/>
        <v>23530.333333333332</v>
      </c>
      <c r="N210">
        <f t="shared" si="105"/>
        <v>23013.333333333332</v>
      </c>
      <c r="O210">
        <f t="shared" si="106"/>
        <v>21058.333333333332</v>
      </c>
      <c r="P210">
        <f t="shared" si="107"/>
        <v>24733.333333333332</v>
      </c>
      <c r="Q210">
        <f t="shared" si="108"/>
        <v>25460.333333333332</v>
      </c>
      <c r="R210">
        <f t="shared" si="109"/>
        <v>28327.333333333332</v>
      </c>
      <c r="S210">
        <f t="shared" si="110"/>
        <v>28277.333333333332</v>
      </c>
      <c r="U210" t="s">
        <v>1662</v>
      </c>
      <c r="V210">
        <f t="shared" si="112"/>
        <v>93.336794481940217</v>
      </c>
      <c r="W210">
        <f t="shared" si="113"/>
        <v>110.36712897723058</v>
      </c>
      <c r="X210">
        <f t="shared" si="114"/>
        <v>105.1828228139138</v>
      </c>
      <c r="Y210">
        <f t="shared" si="115"/>
        <v>106.58903804791218</v>
      </c>
      <c r="Z210">
        <f t="shared" si="116"/>
        <v>108.1287547281762</v>
      </c>
      <c r="AA210">
        <f t="shared" si="117"/>
        <v>115.40903359786397</v>
      </c>
      <c r="AB210">
        <f t="shared" si="118"/>
        <v>115.72498702069271</v>
      </c>
      <c r="AC210">
        <f t="shared" si="119"/>
        <v>119.11592375584068</v>
      </c>
    </row>
    <row r="211" spans="1:29" x14ac:dyDescent="0.25">
      <c r="A211" t="s">
        <v>1664</v>
      </c>
      <c r="B211">
        <v>6971</v>
      </c>
      <c r="C211">
        <v>7049</v>
      </c>
      <c r="D211">
        <v>6997</v>
      </c>
      <c r="E211">
        <f>AVERAGE(B211:D211)</f>
        <v>7005.666666666667</v>
      </c>
      <c r="O211">
        <f>AVERAGE(L205:L207)</f>
        <v>22471.666666666668</v>
      </c>
      <c r="U211" t="s">
        <v>1663</v>
      </c>
      <c r="V211">
        <f t="shared" si="112"/>
        <v>4.7229844989987377</v>
      </c>
      <c r="W211">
        <f t="shared" si="113"/>
        <v>104.7111177037751</v>
      </c>
      <c r="X211">
        <f t="shared" si="114"/>
        <v>102.41044277979677</v>
      </c>
      <c r="Y211">
        <f t="shared" si="115"/>
        <v>93.710598531484081</v>
      </c>
      <c r="Z211">
        <f t="shared" si="116"/>
        <v>110.06452569902841</v>
      </c>
      <c r="AA211">
        <f t="shared" si="117"/>
        <v>113.29971074686642</v>
      </c>
      <c r="AB211">
        <f t="shared" si="118"/>
        <v>126.05799896165541</v>
      </c>
      <c r="AC211">
        <f t="shared" si="119"/>
        <v>125.83549655121263</v>
      </c>
    </row>
    <row r="212" spans="1:29" x14ac:dyDescent="0.25">
      <c r="A212" t="s">
        <v>1665</v>
      </c>
    </row>
    <row r="215" spans="1:29" x14ac:dyDescent="0.25">
      <c r="A215" s="7" t="s">
        <v>1969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39075</v>
      </c>
      <c r="C218">
        <v>38932</v>
      </c>
      <c r="D218">
        <v>36164</v>
      </c>
      <c r="E218">
        <v>34529</v>
      </c>
      <c r="F218">
        <v>32412</v>
      </c>
      <c r="G218">
        <v>36532</v>
      </c>
      <c r="H218">
        <v>35750</v>
      </c>
      <c r="I218">
        <v>38409</v>
      </c>
      <c r="K218" t="s">
        <v>1658</v>
      </c>
      <c r="L218">
        <f>B218-$E$224</f>
        <v>32324</v>
      </c>
      <c r="M218">
        <f t="shared" ref="M218:S218" si="120">C218-$E$224</f>
        <v>32181</v>
      </c>
      <c r="N218">
        <f t="shared" si="120"/>
        <v>29413</v>
      </c>
      <c r="O218">
        <f t="shared" si="120"/>
        <v>27778</v>
      </c>
      <c r="P218">
        <f t="shared" si="120"/>
        <v>25661</v>
      </c>
      <c r="Q218">
        <f t="shared" si="120"/>
        <v>29781</v>
      </c>
      <c r="R218">
        <f t="shared" si="120"/>
        <v>28999</v>
      </c>
      <c r="S218">
        <f t="shared" si="120"/>
        <v>31658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7881</v>
      </c>
      <c r="C219">
        <v>37314</v>
      </c>
      <c r="D219">
        <v>39277</v>
      </c>
      <c r="E219">
        <v>39777</v>
      </c>
      <c r="F219">
        <v>31895</v>
      </c>
      <c r="G219">
        <v>35424</v>
      </c>
      <c r="H219">
        <v>29150</v>
      </c>
      <c r="I219">
        <v>38708</v>
      </c>
      <c r="K219" t="s">
        <v>1659</v>
      </c>
      <c r="L219">
        <f t="shared" ref="L219:L223" si="121">B219-$E$224</f>
        <v>1130</v>
      </c>
      <c r="M219">
        <f t="shared" ref="M219:M223" si="122">C219-$E$224</f>
        <v>30563</v>
      </c>
      <c r="N219">
        <f t="shared" ref="N219:N223" si="123">D219-$E$224</f>
        <v>32526</v>
      </c>
      <c r="O219">
        <f t="shared" ref="O219:O223" si="124">E219-$E$224</f>
        <v>33026</v>
      </c>
      <c r="P219">
        <f t="shared" ref="P219:P223" si="125">F219-$E$224</f>
        <v>25144</v>
      </c>
      <c r="Q219">
        <f t="shared" ref="Q219:Q223" si="126">G219-$E$224</f>
        <v>28673</v>
      </c>
      <c r="R219">
        <f t="shared" ref="R219:R223" si="127">H219-$E$224</f>
        <v>22399</v>
      </c>
      <c r="S219">
        <f t="shared" ref="S219:S223" si="128">I219-$E$224</f>
        <v>31957</v>
      </c>
      <c r="U219" t="s">
        <v>1658</v>
      </c>
      <c r="V219">
        <f>L218/$O$224*100</f>
        <v>95.28638386935117</v>
      </c>
      <c r="W219">
        <f t="shared" ref="W219:AC219" si="129">M218/$O$224*100</f>
        <v>94.864840963358205</v>
      </c>
      <c r="X219">
        <f t="shared" si="129"/>
        <v>86.705185272528965</v>
      </c>
      <c r="Y219">
        <f t="shared" si="129"/>
        <v>81.885446452259529</v>
      </c>
      <c r="Z219">
        <f t="shared" si="129"/>
        <v>75.644842732069691</v>
      </c>
      <c r="AA219">
        <f t="shared" si="129"/>
        <v>87.789994988650761</v>
      </c>
      <c r="AB219">
        <f t="shared" si="129"/>
        <v>85.484774341891935</v>
      </c>
      <c r="AC219">
        <f t="shared" si="129"/>
        <v>93.323114111369861</v>
      </c>
    </row>
    <row r="220" spans="1:29" x14ac:dyDescent="0.25">
      <c r="A220" t="s">
        <v>1660</v>
      </c>
      <c r="B220">
        <v>42273</v>
      </c>
      <c r="C220">
        <v>35824</v>
      </c>
      <c r="D220">
        <v>30864</v>
      </c>
      <c r="E220">
        <v>29823</v>
      </c>
      <c r="F220">
        <v>36975</v>
      </c>
      <c r="G220">
        <v>35173</v>
      </c>
      <c r="H220">
        <v>32849</v>
      </c>
      <c r="I220">
        <v>33072</v>
      </c>
      <c r="K220" t="s">
        <v>1660</v>
      </c>
      <c r="L220">
        <f t="shared" si="121"/>
        <v>35522</v>
      </c>
      <c r="M220">
        <f t="shared" si="122"/>
        <v>29073</v>
      </c>
      <c r="N220">
        <f t="shared" si="123"/>
        <v>24113</v>
      </c>
      <c r="O220">
        <f t="shared" si="124"/>
        <v>23072</v>
      </c>
      <c r="P220">
        <f t="shared" si="125"/>
        <v>30224</v>
      </c>
      <c r="Q220">
        <f t="shared" si="126"/>
        <v>28422</v>
      </c>
      <c r="R220">
        <f t="shared" si="127"/>
        <v>26098</v>
      </c>
      <c r="S220">
        <f t="shared" si="128"/>
        <v>26321</v>
      </c>
      <c r="U220" t="s">
        <v>1659</v>
      </c>
      <c r="V220">
        <f t="shared" ref="V220:V224" si="130">L219/$O$224*100</f>
        <v>3.3310733130914127</v>
      </c>
      <c r="W220">
        <f t="shared" ref="W220:W224" si="131">M219/$O$224*100</f>
        <v>90.095215635409602</v>
      </c>
      <c r="X220">
        <f t="shared" ref="X220:X224" si="132">N219/$O$224*100</f>
        <v>95.881850072222392</v>
      </c>
      <c r="Y220">
        <f t="shared" ref="Y220:Y224" si="133">O219/$O$224*100</f>
        <v>97.355776316953097</v>
      </c>
      <c r="Z220">
        <f t="shared" ref="Z220:Z224" si="134">P219/$O$224*100</f>
        <v>74.120802995018124</v>
      </c>
      <c r="AA220">
        <f t="shared" ref="AA220:AA224" si="135">Q219/$O$224*100</f>
        <v>84.523774430327506</v>
      </c>
      <c r="AB220">
        <f t="shared" ref="AB220:AB224" si="136">R219/$O$224*100</f>
        <v>66.028947911446508</v>
      </c>
      <c r="AC220">
        <f t="shared" ref="AC220:AC224" si="137">S219/$O$224*100</f>
        <v>94.204522005718843</v>
      </c>
    </row>
    <row r="221" spans="1:29" x14ac:dyDescent="0.25">
      <c r="A221" t="s">
        <v>1661</v>
      </c>
      <c r="B221">
        <v>43419</v>
      </c>
      <c r="C221">
        <v>29705</v>
      </c>
      <c r="D221">
        <v>29763</v>
      </c>
      <c r="E221">
        <v>35768</v>
      </c>
      <c r="F221">
        <v>25930</v>
      </c>
      <c r="G221">
        <v>37277</v>
      </c>
      <c r="H221">
        <v>36827</v>
      </c>
      <c r="I221">
        <v>37895</v>
      </c>
      <c r="K221" t="s">
        <v>1661</v>
      </c>
      <c r="L221">
        <f t="shared" si="121"/>
        <v>36668</v>
      </c>
      <c r="M221">
        <f t="shared" si="122"/>
        <v>22954</v>
      </c>
      <c r="N221">
        <f t="shared" si="123"/>
        <v>23012</v>
      </c>
      <c r="O221">
        <f t="shared" si="124"/>
        <v>29017</v>
      </c>
      <c r="P221">
        <f t="shared" si="125"/>
        <v>19179</v>
      </c>
      <c r="Q221">
        <f t="shared" si="126"/>
        <v>30526</v>
      </c>
      <c r="R221">
        <f t="shared" si="127"/>
        <v>30076</v>
      </c>
      <c r="S221">
        <f t="shared" si="128"/>
        <v>31144</v>
      </c>
      <c r="U221" t="s">
        <v>1660</v>
      </c>
      <c r="V221">
        <f t="shared" si="130"/>
        <v>104.71361613064883</v>
      </c>
      <c r="W221">
        <f t="shared" si="131"/>
        <v>85.702915426112085</v>
      </c>
      <c r="X221">
        <f t="shared" si="132"/>
        <v>71.081567078383401</v>
      </c>
      <c r="Y221">
        <f t="shared" si="133"/>
        <v>68.012852636854049</v>
      </c>
      <c r="Z221">
        <f t="shared" si="134"/>
        <v>89.095893641482178</v>
      </c>
      <c r="AA221">
        <f t="shared" si="135"/>
        <v>83.783863455472684</v>
      </c>
      <c r="AB221">
        <f t="shared" si="136"/>
        <v>76.93305426996433</v>
      </c>
      <c r="AC221">
        <f t="shared" si="137"/>
        <v>77.590425375114222</v>
      </c>
    </row>
    <row r="222" spans="1:29" x14ac:dyDescent="0.25">
      <c r="A222" t="s">
        <v>1662</v>
      </c>
      <c r="B222">
        <v>40803</v>
      </c>
      <c r="C222">
        <v>37227</v>
      </c>
      <c r="D222">
        <v>39978</v>
      </c>
      <c r="E222">
        <v>27484</v>
      </c>
      <c r="F222">
        <v>42012</v>
      </c>
      <c r="G222">
        <v>8049</v>
      </c>
      <c r="H222">
        <v>37158</v>
      </c>
      <c r="I222">
        <v>32073</v>
      </c>
      <c r="K222" t="s">
        <v>1662</v>
      </c>
      <c r="L222">
        <f t="shared" si="121"/>
        <v>34052</v>
      </c>
      <c r="M222">
        <f t="shared" si="122"/>
        <v>30476</v>
      </c>
      <c r="N222">
        <f t="shared" si="123"/>
        <v>33227</v>
      </c>
      <c r="O222">
        <f t="shared" si="124"/>
        <v>20733</v>
      </c>
      <c r="P222">
        <f t="shared" si="125"/>
        <v>35261</v>
      </c>
      <c r="Q222">
        <f t="shared" si="126"/>
        <v>1298</v>
      </c>
      <c r="R222">
        <f t="shared" si="127"/>
        <v>30407</v>
      </c>
      <c r="S222">
        <f t="shared" si="128"/>
        <v>25322</v>
      </c>
      <c r="U222" t="s">
        <v>1661</v>
      </c>
      <c r="V222">
        <f t="shared" si="130"/>
        <v>108.09185508357162</v>
      </c>
      <c r="W222">
        <f t="shared" si="131"/>
        <v>67.665006043097605</v>
      </c>
      <c r="X222">
        <f t="shared" si="132"/>
        <v>67.835981487486364</v>
      </c>
      <c r="Y222">
        <f t="shared" si="133"/>
        <v>85.537835686702238</v>
      </c>
      <c r="Z222">
        <f t="shared" si="134"/>
        <v>56.536862895380715</v>
      </c>
      <c r="AA222">
        <f t="shared" si="135"/>
        <v>89.986145093299527</v>
      </c>
      <c r="AB222">
        <f t="shared" si="136"/>
        <v>88.659611473041892</v>
      </c>
      <c r="AC222">
        <f t="shared" si="137"/>
        <v>91.807917931786704</v>
      </c>
    </row>
    <row r="223" spans="1:29" x14ac:dyDescent="0.25">
      <c r="A223" t="s">
        <v>1663</v>
      </c>
      <c r="B223">
        <v>8953</v>
      </c>
      <c r="C223">
        <v>38253</v>
      </c>
      <c r="D223">
        <v>27703</v>
      </c>
      <c r="E223">
        <v>32064</v>
      </c>
      <c r="F223">
        <v>35905</v>
      </c>
      <c r="G223">
        <v>36350</v>
      </c>
      <c r="H223">
        <v>39721</v>
      </c>
      <c r="I223">
        <v>38626</v>
      </c>
      <c r="K223" t="s">
        <v>1663</v>
      </c>
      <c r="L223">
        <f t="shared" si="121"/>
        <v>2202</v>
      </c>
      <c r="M223">
        <f t="shared" si="122"/>
        <v>31502</v>
      </c>
      <c r="N223">
        <f t="shared" si="123"/>
        <v>20952</v>
      </c>
      <c r="O223">
        <f t="shared" si="124"/>
        <v>25313</v>
      </c>
      <c r="P223">
        <f t="shared" si="125"/>
        <v>29154</v>
      </c>
      <c r="Q223">
        <f t="shared" si="126"/>
        <v>29599</v>
      </c>
      <c r="R223">
        <f t="shared" si="127"/>
        <v>32970</v>
      </c>
      <c r="S223">
        <f t="shared" si="128"/>
        <v>31875</v>
      </c>
      <c r="U223" t="s">
        <v>1662</v>
      </c>
      <c r="V223">
        <f t="shared" si="130"/>
        <v>100.38027297114051</v>
      </c>
      <c r="W223">
        <f t="shared" si="131"/>
        <v>89.838752468826456</v>
      </c>
      <c r="X223">
        <f t="shared" si="132"/>
        <v>97.948294667334849</v>
      </c>
      <c r="Y223">
        <f t="shared" si="133"/>
        <v>61.117825664003774</v>
      </c>
      <c r="Z223">
        <f t="shared" si="134"/>
        <v>103.94422663089939</v>
      </c>
      <c r="AA223">
        <f t="shared" si="135"/>
        <v>3.8263125313209327</v>
      </c>
      <c r="AB223">
        <f t="shared" si="136"/>
        <v>89.635350647053627</v>
      </c>
      <c r="AC223">
        <f t="shared" si="137"/>
        <v>74.645520738142267</v>
      </c>
    </row>
    <row r="224" spans="1:29" x14ac:dyDescent="0.25">
      <c r="A224" t="s">
        <v>1664</v>
      </c>
      <c r="B224">
        <v>6805</v>
      </c>
      <c r="C224">
        <v>6767</v>
      </c>
      <c r="D224">
        <v>6681</v>
      </c>
      <c r="E224">
        <f>AVERAGE(B224:D224)</f>
        <v>6751</v>
      </c>
      <c r="O224">
        <f>AVERAGE(L218,L220)</f>
        <v>33923</v>
      </c>
      <c r="U224" t="s">
        <v>1663</v>
      </c>
      <c r="V224">
        <f t="shared" si="130"/>
        <v>6.4911711817940629</v>
      </c>
      <c r="W224">
        <f t="shared" si="131"/>
        <v>92.863249123013887</v>
      </c>
      <c r="X224">
        <f t="shared" si="132"/>
        <v>61.763405359195822</v>
      </c>
      <c r="Y224">
        <f t="shared" si="133"/>
        <v>74.618990065737108</v>
      </c>
      <c r="Z224">
        <f t="shared" si="134"/>
        <v>85.941691477758454</v>
      </c>
      <c r="AA224">
        <f t="shared" si="135"/>
        <v>87.253485835568796</v>
      </c>
      <c r="AB224">
        <f t="shared" si="136"/>
        <v>97.19069657754325</v>
      </c>
      <c r="AC224">
        <f t="shared" si="137"/>
        <v>93.962798101583004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103.18554692429326</v>
      </c>
      <c r="C230">
        <f t="shared" ref="C230:I230" si="138">AVERAGE(W219,W206,W192)</f>
        <v>101.25737895195361</v>
      </c>
      <c r="D230">
        <f t="shared" si="138"/>
        <v>96.860169563093947</v>
      </c>
      <c r="E230">
        <f t="shared" si="138"/>
        <v>96.307695542019744</v>
      </c>
      <c r="F230">
        <f t="shared" si="138"/>
        <v>88.382662374756094</v>
      </c>
      <c r="G230">
        <f t="shared" si="138"/>
        <v>102.15024024113696</v>
      </c>
      <c r="H230">
        <f t="shared" si="138"/>
        <v>103.72761848499238</v>
      </c>
      <c r="I230">
        <f t="shared" si="138"/>
        <v>107.31159341936869</v>
      </c>
      <c r="K230" t="s">
        <v>1658</v>
      </c>
      <c r="L230">
        <f>STDEV(V219,V206,V192)/SQRT(3)</f>
        <v>3.9497387262048003</v>
      </c>
      <c r="M230">
        <f t="shared" ref="M230:S230" si="139">STDEV(W219,W206,W192)/SQRT(3)</f>
        <v>3.225232714742329</v>
      </c>
      <c r="N230">
        <f t="shared" si="139"/>
        <v>5.1142538345792365</v>
      </c>
      <c r="O230">
        <f t="shared" si="139"/>
        <v>7.2656889603427333</v>
      </c>
      <c r="P230">
        <f t="shared" si="139"/>
        <v>6.370530348591072</v>
      </c>
      <c r="Q230">
        <f t="shared" si="139"/>
        <v>7.1865179068841556</v>
      </c>
      <c r="R230">
        <f t="shared" si="139"/>
        <v>9.1452393284937923</v>
      </c>
      <c r="S230">
        <f t="shared" si="139"/>
        <v>7.8813468514947056</v>
      </c>
    </row>
    <row r="231" spans="1:19" x14ac:dyDescent="0.25">
      <c r="A231" t="s">
        <v>1659</v>
      </c>
      <c r="B231">
        <f t="shared" ref="B231:B235" si="140">AVERAGE(V220,V207,V193)</f>
        <v>62.293641678878885</v>
      </c>
      <c r="C231">
        <f t="shared" ref="C231:C235" si="141">AVERAGE(W220,W207,W193)</f>
        <v>102.46304026556244</v>
      </c>
      <c r="D231">
        <f t="shared" ref="D231:D235" si="142">AVERAGE(X220,X207,X193)</f>
        <v>98.968660325812493</v>
      </c>
      <c r="E231">
        <f t="shared" ref="E231:E235" si="143">AVERAGE(Y220,Y207,Y193)</f>
        <v>93.362580057216874</v>
      </c>
      <c r="F231">
        <f t="shared" ref="F231:F235" si="144">AVERAGE(Z220,Z207,Z193)</f>
        <v>89.095069628812254</v>
      </c>
      <c r="G231">
        <f t="shared" ref="G231:G235" si="145">AVERAGE(AA220,AA207,AA193)</f>
        <v>98.29102463929695</v>
      </c>
      <c r="H231">
        <f t="shared" ref="H231:H235" si="146">AVERAGE(AB220,AB207,AB193)</f>
        <v>95.946676936501447</v>
      </c>
      <c r="I231">
        <f t="shared" ref="I231:I235" si="147">AVERAGE(AC220,AC207,AC193)</f>
        <v>107.44555625549435</v>
      </c>
      <c r="K231" t="s">
        <v>1659</v>
      </c>
      <c r="L231">
        <f t="shared" ref="L231:L235" si="148">STDEV(V220,V207,V193)/SQRT(3)</f>
        <v>29.602350686136859</v>
      </c>
      <c r="M231">
        <f t="shared" ref="M231:M235" si="149">STDEV(W220,W207,W193)/SQRT(3)</f>
        <v>7.0461034590343585</v>
      </c>
      <c r="N231">
        <f t="shared" ref="N231:N235" si="150">STDEV(X220,X207,X193)/SQRT(3)</f>
        <v>3.5733615461960277</v>
      </c>
      <c r="O231">
        <f t="shared" ref="O231:O235" si="151">STDEV(Y220,Y207,Y193)/SQRT(3)</f>
        <v>3.0689076907891879</v>
      </c>
      <c r="P231">
        <f t="shared" ref="P231:P235" si="152">STDEV(Z220,Z207,Z193)/SQRT(3)</f>
        <v>7.5565352141480542</v>
      </c>
      <c r="Q231">
        <f t="shared" ref="Q231:Q235" si="153">STDEV(AA220,AA207,AA193)/SQRT(3)</f>
        <v>6.8986577324219551</v>
      </c>
      <c r="R231">
        <f t="shared" ref="R231:R235" si="154">STDEV(AB220,AB207,AB193)/SQRT(3)</f>
        <v>14.971781397513915</v>
      </c>
      <c r="S231">
        <f t="shared" ref="S231:S235" si="155">STDEV(AC220,AC207,AC193)/SQRT(3)</f>
        <v>6.7564158404349568</v>
      </c>
    </row>
    <row r="232" spans="1:19" x14ac:dyDescent="0.25">
      <c r="A232" t="s">
        <v>1660</v>
      </c>
      <c r="B232">
        <f t="shared" si="140"/>
        <v>102.29783583452495</v>
      </c>
      <c r="C232">
        <f t="shared" si="141"/>
        <v>100.85825566366823</v>
      </c>
      <c r="D232">
        <f t="shared" si="142"/>
        <v>94.063820567305754</v>
      </c>
      <c r="E232">
        <f t="shared" si="143"/>
        <v>89.963939521459039</v>
      </c>
      <c r="F232">
        <f t="shared" si="144"/>
        <v>94.201812358595177</v>
      </c>
      <c r="G232">
        <f t="shared" si="145"/>
        <v>103.17569837199757</v>
      </c>
      <c r="H232">
        <f t="shared" si="146"/>
        <v>101.73128385676334</v>
      </c>
      <c r="I232">
        <f t="shared" si="147"/>
        <v>104.31353470092024</v>
      </c>
      <c r="K232" t="s">
        <v>1660</v>
      </c>
      <c r="L232">
        <f t="shared" si="148"/>
        <v>2.9025500085824851</v>
      </c>
      <c r="M232">
        <f t="shared" si="149"/>
        <v>7.5866930862812483</v>
      </c>
      <c r="N232">
        <f t="shared" si="150"/>
        <v>12.225735194870676</v>
      </c>
      <c r="O232">
        <f t="shared" si="151"/>
        <v>10.988241360425766</v>
      </c>
      <c r="P232">
        <f t="shared" si="152"/>
        <v>4.0106442452763718</v>
      </c>
      <c r="Q232">
        <f t="shared" si="153"/>
        <v>9.7707589227101224</v>
      </c>
      <c r="R232">
        <f t="shared" si="154"/>
        <v>12.434397450862361</v>
      </c>
      <c r="S232">
        <f t="shared" si="155"/>
        <v>13.366070443876193</v>
      </c>
    </row>
    <row r="233" spans="1:19" x14ac:dyDescent="0.25">
      <c r="A233" t="s">
        <v>1661</v>
      </c>
      <c r="B233">
        <f t="shared" si="140"/>
        <v>104.11078007410924</v>
      </c>
      <c r="C233">
        <f t="shared" si="141"/>
        <v>70.74253458335285</v>
      </c>
      <c r="D233">
        <f t="shared" si="142"/>
        <v>87.684609558200691</v>
      </c>
      <c r="E233">
        <f t="shared" si="143"/>
        <v>94.926688601045512</v>
      </c>
      <c r="F233">
        <f t="shared" si="144"/>
        <v>85.713481551993667</v>
      </c>
      <c r="G233">
        <f t="shared" si="145"/>
        <v>103.50921746026232</v>
      </c>
      <c r="H233">
        <f t="shared" si="146"/>
        <v>98.920711200610256</v>
      </c>
      <c r="I233">
        <f t="shared" si="147"/>
        <v>106.15050560694999</v>
      </c>
      <c r="K233" t="s">
        <v>1661</v>
      </c>
      <c r="L233">
        <f t="shared" si="148"/>
        <v>5.0626499780648144</v>
      </c>
      <c r="M233">
        <f t="shared" si="149"/>
        <v>3.430769224453202</v>
      </c>
      <c r="N233">
        <f t="shared" si="150"/>
        <v>10.088262119415475</v>
      </c>
      <c r="O233">
        <f t="shared" si="151"/>
        <v>5.2316614960467014</v>
      </c>
      <c r="P233">
        <f t="shared" si="152"/>
        <v>14.640592034968494</v>
      </c>
      <c r="Q233">
        <f t="shared" si="153"/>
        <v>6.781099959828218</v>
      </c>
      <c r="R233">
        <f t="shared" si="154"/>
        <v>5.6626108103483048</v>
      </c>
      <c r="S233">
        <f t="shared" si="155"/>
        <v>7.9873707603743496</v>
      </c>
    </row>
    <row r="234" spans="1:19" x14ac:dyDescent="0.25">
      <c r="A234" t="s">
        <v>1662</v>
      </c>
      <c r="B234">
        <f t="shared" si="140"/>
        <v>103.45719582196921</v>
      </c>
      <c r="C234">
        <f t="shared" si="141"/>
        <v>108.03537446913384</v>
      </c>
      <c r="D234">
        <f t="shared" si="142"/>
        <v>109.28739685507848</v>
      </c>
      <c r="E234">
        <f t="shared" si="143"/>
        <v>92.969502627659907</v>
      </c>
      <c r="F234">
        <f t="shared" si="144"/>
        <v>108.46222856660127</v>
      </c>
      <c r="G234">
        <f t="shared" si="145"/>
        <v>83.416708725859053</v>
      </c>
      <c r="H234">
        <f t="shared" si="146"/>
        <v>110.79862463940668</v>
      </c>
      <c r="I234">
        <f t="shared" si="147"/>
        <v>108.07945690344961</v>
      </c>
      <c r="K234" t="s">
        <v>1662</v>
      </c>
      <c r="L234">
        <f t="shared" si="148"/>
        <v>6.9048213024404035</v>
      </c>
      <c r="M234">
        <f t="shared" si="149"/>
        <v>9.9015836431476867</v>
      </c>
      <c r="N234">
        <f t="shared" si="150"/>
        <v>7.9992697786199285</v>
      </c>
      <c r="O234">
        <f t="shared" si="151"/>
        <v>15.981406152772859</v>
      </c>
      <c r="P234">
        <f t="shared" si="152"/>
        <v>2.7098697225408097</v>
      </c>
      <c r="Q234">
        <f t="shared" si="153"/>
        <v>40.049378710837303</v>
      </c>
      <c r="R234">
        <f t="shared" si="154"/>
        <v>11.073922152612697</v>
      </c>
      <c r="S234">
        <f t="shared" si="155"/>
        <v>17.035640677282121</v>
      </c>
    </row>
    <row r="235" spans="1:19" x14ac:dyDescent="0.25">
      <c r="A235" t="s">
        <v>1663</v>
      </c>
      <c r="B235">
        <f t="shared" si="140"/>
        <v>5.2558977574190342</v>
      </c>
      <c r="C235">
        <f t="shared" si="141"/>
        <v>111.25113940723691</v>
      </c>
      <c r="D235">
        <f t="shared" si="142"/>
        <v>96.170456546189953</v>
      </c>
      <c r="E235">
        <f t="shared" si="143"/>
        <v>93.467139683122738</v>
      </c>
      <c r="F235">
        <f t="shared" si="144"/>
        <v>105.75946970445072</v>
      </c>
      <c r="G235">
        <f t="shared" si="145"/>
        <v>107.97769196442755</v>
      </c>
      <c r="H235">
        <f t="shared" si="146"/>
        <v>118.29480417729383</v>
      </c>
      <c r="I235">
        <f t="shared" si="147"/>
        <v>118.29908852942742</v>
      </c>
      <c r="K235" t="s">
        <v>1663</v>
      </c>
      <c r="L235">
        <f t="shared" si="148"/>
        <v>0.61957065465897687</v>
      </c>
      <c r="M235">
        <f t="shared" si="149"/>
        <v>12.924699796978748</v>
      </c>
      <c r="N235">
        <f t="shared" si="150"/>
        <v>18.33105810579584</v>
      </c>
      <c r="O235">
        <f t="shared" si="151"/>
        <v>10.812388996125554</v>
      </c>
      <c r="P235">
        <f t="shared" si="152"/>
        <v>10.423710088140034</v>
      </c>
      <c r="Q235">
        <f t="shared" si="153"/>
        <v>10.762930042869996</v>
      </c>
      <c r="R235">
        <f t="shared" si="154"/>
        <v>10.674194002277963</v>
      </c>
      <c r="S235">
        <f t="shared" si="155"/>
        <v>12.458521357666861</v>
      </c>
    </row>
    <row r="239" spans="1:19" x14ac:dyDescent="0.25">
      <c r="A239" s="7" t="s">
        <v>293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89.63314582157615</v>
      </c>
      <c r="C241">
        <f>$I$166</f>
        <v>5.033158487495685</v>
      </c>
      <c r="D241">
        <f>$I$230</f>
        <v>107.31159341936869</v>
      </c>
    </row>
    <row r="242" spans="1:4" x14ac:dyDescent="0.25">
      <c r="A242" t="s">
        <v>1802</v>
      </c>
      <c r="B242">
        <f>$H$104</f>
        <v>97.756278272494001</v>
      </c>
      <c r="C242">
        <f>$H$166</f>
        <v>5.0549661293440771</v>
      </c>
      <c r="D242">
        <f>$H$230</f>
        <v>103.72761848499238</v>
      </c>
    </row>
    <row r="243" spans="1:4" x14ac:dyDescent="0.25">
      <c r="A243" t="s">
        <v>1805</v>
      </c>
      <c r="B243">
        <f>$G$104</f>
        <v>90.883355037728577</v>
      </c>
      <c r="C243">
        <f>$G$166</f>
        <v>5.4338126899830597</v>
      </c>
      <c r="D243">
        <f>$G$230</f>
        <v>102.15024024113696</v>
      </c>
    </row>
    <row r="244" spans="1:4" x14ac:dyDescent="0.25">
      <c r="A244" t="s">
        <v>1804</v>
      </c>
      <c r="B244">
        <f>$F$104</f>
        <v>95.317218221099139</v>
      </c>
      <c r="C244">
        <f>$F$166</f>
        <v>5.2631823774654789</v>
      </c>
      <c r="D244">
        <f>$F$230</f>
        <v>88.382662374756094</v>
      </c>
    </row>
    <row r="245" spans="1:4" x14ac:dyDescent="0.25">
      <c r="A245" t="s">
        <v>1803</v>
      </c>
      <c r="B245">
        <f>$E$104</f>
        <v>94.735955996170617</v>
      </c>
      <c r="C245">
        <f>$E$166</f>
        <v>5.5550597818289731</v>
      </c>
      <c r="D245">
        <f>$E$230</f>
        <v>96.307695542019744</v>
      </c>
    </row>
    <row r="246" spans="1:4" x14ac:dyDescent="0.25">
      <c r="A246" t="s">
        <v>1779</v>
      </c>
      <c r="B246">
        <f>$D$104</f>
        <v>83.183697266140271</v>
      </c>
      <c r="C246">
        <f>$D$166</f>
        <v>5.580554920547157</v>
      </c>
      <c r="D246">
        <f>$D$230</f>
        <v>96.860169563093947</v>
      </c>
    </row>
    <row r="247" spans="1:4" x14ac:dyDescent="0.25">
      <c r="A247" t="s">
        <v>1785</v>
      </c>
      <c r="B247">
        <f>$C$104</f>
        <v>93.906435112364605</v>
      </c>
      <c r="C247">
        <f>$C$166</f>
        <v>5.059809910416968</v>
      </c>
      <c r="D247">
        <f>$C$230</f>
        <v>101.25737895195361</v>
      </c>
    </row>
    <row r="255" spans="1:4" x14ac:dyDescent="0.25">
      <c r="A255" s="7" t="s">
        <v>298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64.746359337411903</v>
      </c>
      <c r="C257">
        <f>$I$167</f>
        <v>5.8175973928105309</v>
      </c>
      <c r="D257">
        <f>$I$231</f>
        <v>107.44555625549435</v>
      </c>
    </row>
    <row r="258" spans="1:4" x14ac:dyDescent="0.25">
      <c r="A258" t="s">
        <v>1802</v>
      </c>
      <c r="B258">
        <f>$P$104</f>
        <v>63.087648333964957</v>
      </c>
      <c r="C258">
        <f>$H$167</f>
        <v>6.5605169432607715</v>
      </c>
      <c r="D258">
        <f>$H$231</f>
        <v>95.946676936501447</v>
      </c>
    </row>
    <row r="259" spans="1:4" x14ac:dyDescent="0.25">
      <c r="A259" t="s">
        <v>1805</v>
      </c>
      <c r="B259">
        <f>$O$104</f>
        <v>50.547936994249618</v>
      </c>
      <c r="C259">
        <f>$G$167</f>
        <v>6.6672984390438517</v>
      </c>
      <c r="D259">
        <f>$G$231</f>
        <v>98.29102463929695</v>
      </c>
    </row>
    <row r="260" spans="1:4" x14ac:dyDescent="0.25">
      <c r="A260" t="s">
        <v>1804</v>
      </c>
      <c r="B260">
        <f>$N$104</f>
        <v>51.693152220498234</v>
      </c>
      <c r="C260">
        <f>$F$167</f>
        <v>6.5465094977978966</v>
      </c>
      <c r="D260">
        <f>$F$231</f>
        <v>89.095069628812254</v>
      </c>
    </row>
    <row r="261" spans="1:4" x14ac:dyDescent="0.25">
      <c r="A261" t="s">
        <v>1803</v>
      </c>
      <c r="B261">
        <f>$M$104</f>
        <v>40.931125506229293</v>
      </c>
      <c r="C261">
        <f>$E$167</f>
        <v>6.1169904949087615</v>
      </c>
      <c r="D261">
        <f>$E$231</f>
        <v>93.362580057216874</v>
      </c>
    </row>
    <row r="262" spans="1:4" x14ac:dyDescent="0.25">
      <c r="A262" t="s">
        <v>1779</v>
      </c>
      <c r="B262">
        <f>$L$104</f>
        <v>63.738639208659038</v>
      </c>
      <c r="C262">
        <f>$D$167</f>
        <v>7.112844913469158</v>
      </c>
      <c r="D262">
        <f>$D$231</f>
        <v>98.968660325812493</v>
      </c>
    </row>
    <row r="263" spans="1:4" x14ac:dyDescent="0.25">
      <c r="A263" t="s">
        <v>1785</v>
      </c>
      <c r="B263">
        <f>$K$104</f>
        <v>79.296577331055786</v>
      </c>
      <c r="C263">
        <f>$C$167</f>
        <v>6.8394267899276295</v>
      </c>
      <c r="D263">
        <f>$C$231</f>
        <v>102.46304026556244</v>
      </c>
    </row>
    <row r="272" spans="1:4" x14ac:dyDescent="0.25">
      <c r="A272" s="7" t="s">
        <v>303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64.224454401956109</v>
      </c>
      <c r="C274">
        <f>I168</f>
        <v>4.5625810556357242</v>
      </c>
      <c r="D274">
        <f>I232</f>
        <v>104.31353470092024</v>
      </c>
    </row>
    <row r="275" spans="1:4" x14ac:dyDescent="0.25">
      <c r="A275" t="s">
        <v>1802</v>
      </c>
      <c r="B275">
        <f>$X$104</f>
        <v>70.122226455410072</v>
      </c>
      <c r="C275">
        <f>H168</f>
        <v>4.6657694326744599</v>
      </c>
      <c r="D275">
        <f>H232</f>
        <v>101.73128385676334</v>
      </c>
    </row>
    <row r="276" spans="1:4" x14ac:dyDescent="0.25">
      <c r="A276" t="s">
        <v>1805</v>
      </c>
      <c r="B276">
        <f>$W$104</f>
        <v>54.726849943385197</v>
      </c>
      <c r="C276">
        <f>G168</f>
        <v>4.9413650012069006</v>
      </c>
      <c r="D276">
        <f>G232</f>
        <v>103.17569837199757</v>
      </c>
    </row>
    <row r="277" spans="1:4" x14ac:dyDescent="0.25">
      <c r="A277" t="s">
        <v>1804</v>
      </c>
      <c r="B277">
        <f>$V$104</f>
        <v>24.324761578363962</v>
      </c>
      <c r="C277">
        <f>F168</f>
        <v>4.718409295956028</v>
      </c>
      <c r="D277">
        <f>F232</f>
        <v>94.201812358595177</v>
      </c>
    </row>
    <row r="278" spans="1:4" x14ac:dyDescent="0.25">
      <c r="A278" t="s">
        <v>1803</v>
      </c>
      <c r="B278">
        <f>$U$104</f>
        <v>15.307543537715347</v>
      </c>
      <c r="C278">
        <f>E168</f>
        <v>4.8370502003434996</v>
      </c>
      <c r="D278">
        <f>E232</f>
        <v>89.963939521459039</v>
      </c>
    </row>
    <row r="279" spans="1:4" x14ac:dyDescent="0.25">
      <c r="A279" t="s">
        <v>1779</v>
      </c>
      <c r="B279">
        <f>$T$104</f>
        <v>7.7084274309401444</v>
      </c>
      <c r="C279">
        <f>D168</f>
        <v>4.5541180486594053</v>
      </c>
      <c r="D279">
        <f>D232</f>
        <v>94.063820567305754</v>
      </c>
    </row>
    <row r="280" spans="1:4" x14ac:dyDescent="0.25">
      <c r="A280" t="s">
        <v>1785</v>
      </c>
      <c r="B280">
        <f>$S$104</f>
        <v>6.6197037103588245</v>
      </c>
      <c r="C280">
        <f>C168</f>
        <v>4.8822830403484341</v>
      </c>
      <c r="D280">
        <f>C232</f>
        <v>100.85825566366823</v>
      </c>
    </row>
    <row r="288" spans="1:4" x14ac:dyDescent="0.25">
      <c r="A288" s="7" t="s">
        <v>308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76.041813347103513</v>
      </c>
      <c r="C290">
        <f>I169</f>
        <v>3.7937731922872633</v>
      </c>
      <c r="D290">
        <f>I233</f>
        <v>106.15050560694999</v>
      </c>
    </row>
    <row r="291" spans="1:4" x14ac:dyDescent="0.25">
      <c r="A291" t="s">
        <v>1802</v>
      </c>
      <c r="B291">
        <f>$AF$104</f>
        <v>68.735113287973519</v>
      </c>
      <c r="C291">
        <f>H169</f>
        <v>3.7841136972174656</v>
      </c>
      <c r="D291">
        <f>H233</f>
        <v>98.920711200610256</v>
      </c>
    </row>
    <row r="292" spans="1:4" x14ac:dyDescent="0.25">
      <c r="A292" t="s">
        <v>1805</v>
      </c>
      <c r="B292">
        <f>$AE$104</f>
        <v>66.395518840482978</v>
      </c>
      <c r="C292">
        <f>G169</f>
        <v>4.078522919440271</v>
      </c>
      <c r="D292">
        <f>G233</f>
        <v>103.50921746026232</v>
      </c>
    </row>
    <row r="293" spans="1:4" x14ac:dyDescent="0.25">
      <c r="A293" t="s">
        <v>1804</v>
      </c>
      <c r="B293">
        <f>$AD$104</f>
        <v>61.091105924862632</v>
      </c>
      <c r="C293">
        <f>F169</f>
        <v>4.6547969574939634</v>
      </c>
      <c r="D293">
        <f>F233</f>
        <v>85.713481551993667</v>
      </c>
    </row>
    <row r="294" spans="1:4" x14ac:dyDescent="0.25">
      <c r="A294" t="s">
        <v>1803</v>
      </c>
      <c r="B294">
        <f>$AC$104</f>
        <v>54.479866415003386</v>
      </c>
      <c r="C294">
        <f>E169</f>
        <v>5.8678338005849939</v>
      </c>
      <c r="D294">
        <f>E233</f>
        <v>94.926688601045512</v>
      </c>
    </row>
    <row r="295" spans="1:4" x14ac:dyDescent="0.25">
      <c r="A295" t="s">
        <v>1779</v>
      </c>
      <c r="B295">
        <f>$AB$104</f>
        <v>14.36747688041558</v>
      </c>
      <c r="C295">
        <f>D169</f>
        <v>4.6747956250222868</v>
      </c>
      <c r="D295">
        <f>D233</f>
        <v>87.684609558200691</v>
      </c>
    </row>
    <row r="296" spans="1:4" x14ac:dyDescent="0.25">
      <c r="A296" t="s">
        <v>1785</v>
      </c>
      <c r="B296">
        <f>$AA$104</f>
        <v>3.3855811164397465</v>
      </c>
      <c r="C296">
        <f>C169</f>
        <v>4.6120418258490172</v>
      </c>
      <c r="D296">
        <f>C233</f>
        <v>70.74253458335285</v>
      </c>
    </row>
    <row r="306" spans="1:4" x14ac:dyDescent="0.25">
      <c r="A306" s="7" t="s">
        <v>313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76.039113612390025</v>
      </c>
      <c r="C308">
        <f>I170</f>
        <v>5.8979365808168422</v>
      </c>
      <c r="D308">
        <f>I234</f>
        <v>108.07945690344961</v>
      </c>
    </row>
    <row r="309" spans="1:4" x14ac:dyDescent="0.25">
      <c r="A309" t="s">
        <v>1802</v>
      </c>
      <c r="B309">
        <f>AN104</f>
        <v>50.145572737361398</v>
      </c>
      <c r="C309">
        <f>H170</f>
        <v>6.7060789272035892</v>
      </c>
      <c r="D309">
        <f>H234</f>
        <v>110.79862463940668</v>
      </c>
    </row>
    <row r="310" spans="1:4" x14ac:dyDescent="0.25">
      <c r="A310" t="s">
        <v>1805</v>
      </c>
      <c r="B310">
        <f>AM104</f>
        <v>56.929818415564526</v>
      </c>
      <c r="C310">
        <f>G170</f>
        <v>4.050168499805145</v>
      </c>
      <c r="D310">
        <f>G234</f>
        <v>83.416708725859053</v>
      </c>
    </row>
    <row r="311" spans="1:4" x14ac:dyDescent="0.25">
      <c r="A311" t="s">
        <v>1804</v>
      </c>
      <c r="B311">
        <f>$AL$104</f>
        <v>58.569150052209011</v>
      </c>
      <c r="C311">
        <f>F170</f>
        <v>4.8474270582376331</v>
      </c>
      <c r="D311">
        <f>F234</f>
        <v>108.46222856660127</v>
      </c>
    </row>
    <row r="312" spans="1:4" x14ac:dyDescent="0.25">
      <c r="A312" t="s">
        <v>1803</v>
      </c>
      <c r="B312">
        <f>$AK$104</f>
        <v>51.672877961403231</v>
      </c>
      <c r="C312">
        <f>E170</f>
        <v>4.8396647606854799</v>
      </c>
      <c r="D312">
        <f>E234</f>
        <v>92.969502627659907</v>
      </c>
    </row>
    <row r="313" spans="1:4" x14ac:dyDescent="0.25">
      <c r="A313" t="s">
        <v>1779</v>
      </c>
      <c r="B313">
        <f>$AJ$104</f>
        <v>68.136630254997613</v>
      </c>
      <c r="C313">
        <f>D170</f>
        <v>5.2765847009437241</v>
      </c>
      <c r="D313">
        <f>D234</f>
        <v>109.28739685507848</v>
      </c>
    </row>
    <row r="314" spans="1:4" x14ac:dyDescent="0.25">
      <c r="A314" t="s">
        <v>1785</v>
      </c>
      <c r="B314">
        <f>$AI$104</f>
        <v>60.968559650269505</v>
      </c>
      <c r="C314">
        <f>C170</f>
        <v>12.126978055116766</v>
      </c>
      <c r="D314">
        <f>C234</f>
        <v>108.03537446913384</v>
      </c>
    </row>
    <row r="324" spans="1:4" x14ac:dyDescent="0.25">
      <c r="A324" s="7" t="s">
        <v>318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99.32568040886099</v>
      </c>
      <c r="C326">
        <f>I171</f>
        <v>4.0810648609868636</v>
      </c>
      <c r="D326">
        <f>I235</f>
        <v>118.29908852942742</v>
      </c>
    </row>
    <row r="327" spans="1:4" x14ac:dyDescent="0.25">
      <c r="A327" t="s">
        <v>1802</v>
      </c>
      <c r="B327">
        <f>AV104</f>
        <v>87.014469887040789</v>
      </c>
      <c r="C327">
        <f>H171</f>
        <v>4.7113170118493803</v>
      </c>
      <c r="D327">
        <f>H235</f>
        <v>118.29480417729383</v>
      </c>
    </row>
    <row r="328" spans="1:4" x14ac:dyDescent="0.25">
      <c r="A328" t="s">
        <v>1805</v>
      </c>
      <c r="B328">
        <f>AU104</f>
        <v>111.25389691016926</v>
      </c>
      <c r="C328">
        <f>G171</f>
        <v>4.8436751126411783</v>
      </c>
      <c r="D328">
        <f>G235</f>
        <v>107.97769196442755</v>
      </c>
    </row>
    <row r="329" spans="1:4" x14ac:dyDescent="0.25">
      <c r="A329" t="s">
        <v>1804</v>
      </c>
      <c r="B329">
        <f>AT104</f>
        <v>87.237830420577964</v>
      </c>
      <c r="C329">
        <f>F171</f>
        <v>4.876366724054388</v>
      </c>
      <c r="D329">
        <f>F235</f>
        <v>105.75946970445072</v>
      </c>
    </row>
    <row r="330" spans="1:4" x14ac:dyDescent="0.25">
      <c r="A330" t="s">
        <v>1803</v>
      </c>
      <c r="B330">
        <f>AS104</f>
        <v>79.415247400059116</v>
      </c>
      <c r="C330">
        <f>E171</f>
        <v>4.625403733110276</v>
      </c>
      <c r="D330">
        <f>E235</f>
        <v>93.467139683122738</v>
      </c>
    </row>
    <row r="331" spans="1:4" x14ac:dyDescent="0.25">
      <c r="A331" t="s">
        <v>1779</v>
      </c>
      <c r="B331">
        <f>AR104</f>
        <v>77.309766643639463</v>
      </c>
      <c r="C331">
        <f>D171</f>
        <v>4.5188660384140391</v>
      </c>
      <c r="D331">
        <f>D235</f>
        <v>96.170456546189953</v>
      </c>
    </row>
    <row r="332" spans="1:4" x14ac:dyDescent="0.25">
      <c r="A332" t="s">
        <v>1785</v>
      </c>
      <c r="B332">
        <f>$AQ$104</f>
        <v>20.94720196695538</v>
      </c>
      <c r="C332">
        <f>C171</f>
        <v>4.4617546742448759</v>
      </c>
      <c r="D332">
        <f>C235</f>
        <v>111.25113940723691</v>
      </c>
    </row>
  </sheetData>
  <mergeCells count="20"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W332"/>
  <sheetViews>
    <sheetView topLeftCell="A85" workbookViewId="0">
      <selection activeCell="A108" sqref="A108:B110"/>
    </sheetView>
  </sheetViews>
  <sheetFormatPr defaultRowHeight="15" x14ac:dyDescent="0.25"/>
  <cols>
    <col min="2" max="2" width="9.7109375" bestFit="1" customWidth="1"/>
    <col min="7" max="7" width="12.42578125" customWidth="1"/>
    <col min="10" max="10" width="13.42578125" customWidth="1"/>
  </cols>
  <sheetData>
    <row r="1" spans="1:12" x14ac:dyDescent="0.25">
      <c r="A1" s="7" t="s">
        <v>1677</v>
      </c>
      <c r="I1" s="7" t="s">
        <v>1678</v>
      </c>
      <c r="J1" t="s">
        <v>1976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1977</v>
      </c>
      <c r="L2" t="s">
        <v>1864</v>
      </c>
    </row>
    <row r="3" spans="1:12" x14ac:dyDescent="0.25">
      <c r="A3" s="53" t="s">
        <v>1681</v>
      </c>
      <c r="B3" s="17">
        <v>42241</v>
      </c>
      <c r="J3" t="s">
        <v>1978</v>
      </c>
      <c r="L3" t="s">
        <v>1864</v>
      </c>
    </row>
    <row r="4" spans="1:12" x14ac:dyDescent="0.25">
      <c r="A4" s="7" t="s">
        <v>1682</v>
      </c>
      <c r="B4" s="17">
        <v>42228</v>
      </c>
      <c r="I4" s="7" t="s">
        <v>1683</v>
      </c>
      <c r="J4" t="s">
        <v>2252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321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326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331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336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341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346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319</v>
      </c>
      <c r="C23">
        <v>20</v>
      </c>
      <c r="D23" t="s">
        <v>321</v>
      </c>
      <c r="E23">
        <v>20232</v>
      </c>
      <c r="F23" t="s">
        <v>322</v>
      </c>
      <c r="G23" t="s">
        <v>323</v>
      </c>
      <c r="H23">
        <v>194.19</v>
      </c>
      <c r="I23">
        <v>38.799999999999997</v>
      </c>
    </row>
    <row r="24" spans="1:9" x14ac:dyDescent="0.25">
      <c r="A24" t="s">
        <v>1</v>
      </c>
      <c r="B24" t="s">
        <v>324</v>
      </c>
      <c r="C24">
        <v>20</v>
      </c>
      <c r="D24" t="s">
        <v>326</v>
      </c>
      <c r="E24">
        <v>32113</v>
      </c>
      <c r="F24" t="s">
        <v>327</v>
      </c>
      <c r="G24" t="s">
        <v>328</v>
      </c>
      <c r="H24">
        <v>307.82</v>
      </c>
      <c r="I24">
        <v>61.56</v>
      </c>
    </row>
    <row r="25" spans="1:9" x14ac:dyDescent="0.25">
      <c r="A25" t="s">
        <v>1</v>
      </c>
      <c r="B25" t="s">
        <v>329</v>
      </c>
      <c r="C25">
        <v>20</v>
      </c>
      <c r="D25" t="s">
        <v>331</v>
      </c>
      <c r="E25">
        <v>24287</v>
      </c>
      <c r="F25" t="s">
        <v>332</v>
      </c>
      <c r="G25" t="s">
        <v>333</v>
      </c>
      <c r="H25">
        <v>289.33</v>
      </c>
      <c r="I25">
        <v>57.86</v>
      </c>
    </row>
    <row r="26" spans="1:9" x14ac:dyDescent="0.25">
      <c r="A26" t="s">
        <v>1</v>
      </c>
      <c r="B26" t="s">
        <v>334</v>
      </c>
      <c r="C26">
        <v>20</v>
      </c>
      <c r="D26" t="s">
        <v>336</v>
      </c>
      <c r="E26">
        <v>47592</v>
      </c>
      <c r="F26" t="s">
        <v>337</v>
      </c>
      <c r="G26" t="s">
        <v>338</v>
      </c>
      <c r="H26">
        <v>194.23</v>
      </c>
      <c r="I26">
        <v>38.799999999999997</v>
      </c>
    </row>
    <row r="27" spans="1:9" x14ac:dyDescent="0.25">
      <c r="A27" t="s">
        <v>1</v>
      </c>
      <c r="B27" t="s">
        <v>339</v>
      </c>
      <c r="C27">
        <v>20</v>
      </c>
      <c r="D27" t="s">
        <v>341</v>
      </c>
      <c r="E27">
        <v>24242</v>
      </c>
      <c r="F27" t="s">
        <v>342</v>
      </c>
      <c r="G27" t="s">
        <v>343</v>
      </c>
      <c r="H27">
        <v>293.8</v>
      </c>
      <c r="I27">
        <v>58.76</v>
      </c>
    </row>
    <row r="28" spans="1:9" x14ac:dyDescent="0.25">
      <c r="A28" t="s">
        <v>1</v>
      </c>
      <c r="B28" t="s">
        <v>344</v>
      </c>
      <c r="C28">
        <v>20</v>
      </c>
      <c r="D28" t="s">
        <v>346</v>
      </c>
      <c r="E28">
        <v>34590</v>
      </c>
      <c r="F28" t="s">
        <v>347</v>
      </c>
      <c r="G28" t="s">
        <v>348</v>
      </c>
      <c r="H28">
        <v>311.39999999999998</v>
      </c>
      <c r="I28">
        <v>62.28</v>
      </c>
    </row>
    <row r="31" spans="1:9" x14ac:dyDescent="0.25">
      <c r="A31" s="7" t="s">
        <v>1705</v>
      </c>
    </row>
    <row r="33" spans="1:49" x14ac:dyDescent="0.25">
      <c r="A33" s="7" t="s">
        <v>1976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1979</v>
      </c>
    </row>
    <row r="36" spans="1:49" x14ac:dyDescent="0.25">
      <c r="A36" t="s">
        <v>1709</v>
      </c>
      <c r="B36" s="38">
        <v>42242.502303240741</v>
      </c>
    </row>
    <row r="37" spans="1:49" x14ac:dyDescent="0.25">
      <c r="A37" t="s">
        <v>1710</v>
      </c>
      <c r="B37">
        <v>2402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15</v>
      </c>
      <c r="AU40">
        <v>16</v>
      </c>
      <c r="AV40">
        <v>16</v>
      </c>
      <c r="AW40">
        <v>15</v>
      </c>
    </row>
    <row r="41" spans="1:49" x14ac:dyDescent="0.25">
      <c r="A41" t="s">
        <v>1764</v>
      </c>
      <c r="B41">
        <v>231.44</v>
      </c>
      <c r="C41">
        <v>201.33799999999999</v>
      </c>
      <c r="D41">
        <v>179.69200000000001</v>
      </c>
      <c r="E41">
        <v>143.37100000000001</v>
      </c>
      <c r="F41">
        <v>146.15600000000001</v>
      </c>
      <c r="G41">
        <v>161.047</v>
      </c>
      <c r="H41">
        <v>195.554</v>
      </c>
      <c r="I41">
        <v>190.096</v>
      </c>
      <c r="J41">
        <v>252.858</v>
      </c>
      <c r="K41">
        <v>219.334</v>
      </c>
      <c r="L41">
        <v>241.12899999999999</v>
      </c>
      <c r="M41">
        <v>191.767</v>
      </c>
      <c r="N41">
        <v>210.392</v>
      </c>
      <c r="O41">
        <v>198.96100000000001</v>
      </c>
      <c r="P41">
        <v>209.70500000000001</v>
      </c>
      <c r="Q41">
        <v>175.852</v>
      </c>
      <c r="R41">
        <v>229.96799999999999</v>
      </c>
      <c r="S41">
        <v>233.39599999999999</v>
      </c>
      <c r="T41">
        <v>152.87299999999999</v>
      </c>
      <c r="U41">
        <v>184.99700000000001</v>
      </c>
      <c r="V41">
        <v>185.953</v>
      </c>
      <c r="W41">
        <v>157.136</v>
      </c>
      <c r="X41">
        <v>216.52</v>
      </c>
      <c r="Y41">
        <v>159.52799999999999</v>
      </c>
      <c r="Z41">
        <v>243.35499999999999</v>
      </c>
      <c r="AA41">
        <v>208.77600000000001</v>
      </c>
      <c r="AB41">
        <v>210.476</v>
      </c>
      <c r="AC41">
        <v>169.23599999999999</v>
      </c>
      <c r="AD41">
        <v>242.36699999999999</v>
      </c>
      <c r="AE41">
        <v>214.19300000000001</v>
      </c>
      <c r="AF41">
        <v>184.065</v>
      </c>
      <c r="AG41">
        <v>161.209</v>
      </c>
      <c r="AH41">
        <v>188.846</v>
      </c>
      <c r="AI41">
        <v>236.24799999999999</v>
      </c>
      <c r="AJ41">
        <v>189.345</v>
      </c>
      <c r="AK41">
        <v>185.249</v>
      </c>
      <c r="AL41">
        <v>203.905</v>
      </c>
      <c r="AM41">
        <v>165.91</v>
      </c>
      <c r="AN41">
        <v>167.40299999999999</v>
      </c>
      <c r="AO41">
        <v>157.65100000000001</v>
      </c>
      <c r="AP41">
        <v>255.423</v>
      </c>
      <c r="AQ41">
        <v>197.91</v>
      </c>
      <c r="AR41">
        <v>202.95099999999999</v>
      </c>
      <c r="AS41">
        <v>149.88900000000001</v>
      </c>
      <c r="AT41">
        <v>173.792</v>
      </c>
      <c r="AU41">
        <v>199.15899999999999</v>
      </c>
      <c r="AV41">
        <v>150.20099999999999</v>
      </c>
      <c r="AW41">
        <v>133.464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1980</v>
      </c>
    </row>
    <row r="44" spans="1:49" x14ac:dyDescent="0.25">
      <c r="A44" t="s">
        <v>1709</v>
      </c>
      <c r="B44" s="38">
        <v>42242.517314814817</v>
      </c>
    </row>
    <row r="45" spans="1:49" x14ac:dyDescent="0.25">
      <c r="A45" t="s">
        <v>1710</v>
      </c>
      <c r="B45">
        <v>2404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16</v>
      </c>
      <c r="K48">
        <v>0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16</v>
      </c>
      <c r="T48">
        <v>16</v>
      </c>
      <c r="U48">
        <v>16</v>
      </c>
      <c r="V48">
        <v>16</v>
      </c>
      <c r="W48">
        <v>16</v>
      </c>
      <c r="X48">
        <v>16</v>
      </c>
      <c r="Y48">
        <v>16</v>
      </c>
      <c r="Z48">
        <v>16</v>
      </c>
      <c r="AA48">
        <v>0</v>
      </c>
      <c r="AB48">
        <v>16</v>
      </c>
      <c r="AC48">
        <v>16</v>
      </c>
      <c r="AD48">
        <v>16</v>
      </c>
      <c r="AE48">
        <v>16</v>
      </c>
      <c r="AF48">
        <v>16</v>
      </c>
      <c r="AG48">
        <v>16</v>
      </c>
      <c r="AH48">
        <v>16</v>
      </c>
      <c r="AI48">
        <v>0</v>
      </c>
      <c r="AJ48">
        <v>16</v>
      </c>
      <c r="AK48">
        <v>16</v>
      </c>
      <c r="AL48">
        <v>16</v>
      </c>
      <c r="AM48">
        <v>16</v>
      </c>
      <c r="AN48">
        <v>16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15</v>
      </c>
      <c r="AU48">
        <v>16</v>
      </c>
      <c r="AV48">
        <v>16</v>
      </c>
      <c r="AW48">
        <v>15</v>
      </c>
    </row>
    <row r="49" spans="1:49" x14ac:dyDescent="0.25">
      <c r="A49" t="s">
        <v>1764</v>
      </c>
      <c r="B49">
        <v>151.953</v>
      </c>
      <c r="C49">
        <v>189.74199999999999</v>
      </c>
      <c r="D49">
        <v>155.285</v>
      </c>
      <c r="E49">
        <v>114.428</v>
      </c>
      <c r="F49">
        <v>135.33199999999999</v>
      </c>
      <c r="G49">
        <v>144.71700000000001</v>
      </c>
      <c r="H49">
        <v>159.54499999999999</v>
      </c>
      <c r="I49">
        <v>135.39599999999999</v>
      </c>
      <c r="J49">
        <v>144.34200000000001</v>
      </c>
      <c r="K49">
        <v>0</v>
      </c>
      <c r="L49">
        <v>34.173999999999999</v>
      </c>
      <c r="M49">
        <v>68.879000000000005</v>
      </c>
      <c r="N49">
        <v>127.73399999999999</v>
      </c>
      <c r="O49">
        <v>119.72199999999999</v>
      </c>
      <c r="P49">
        <v>102.637</v>
      </c>
      <c r="Q49">
        <v>101.191</v>
      </c>
      <c r="R49">
        <v>123.901</v>
      </c>
      <c r="S49">
        <v>118.754</v>
      </c>
      <c r="T49">
        <v>71.058000000000007</v>
      </c>
      <c r="U49">
        <v>100.02200000000001</v>
      </c>
      <c r="V49">
        <v>87.45</v>
      </c>
      <c r="W49">
        <v>93.415999999999997</v>
      </c>
      <c r="X49">
        <v>121.477</v>
      </c>
      <c r="Y49">
        <v>65.602999999999994</v>
      </c>
      <c r="Z49">
        <v>323.52199999999999</v>
      </c>
      <c r="AA49">
        <v>0</v>
      </c>
      <c r="AB49">
        <v>105.931</v>
      </c>
      <c r="AC49">
        <v>167.76300000000001</v>
      </c>
      <c r="AD49">
        <v>129.667</v>
      </c>
      <c r="AE49">
        <v>99.795000000000002</v>
      </c>
      <c r="AF49">
        <v>88.576999999999998</v>
      </c>
      <c r="AG49">
        <v>77.194999999999993</v>
      </c>
      <c r="AH49">
        <v>322.72000000000003</v>
      </c>
      <c r="AI49">
        <v>0</v>
      </c>
      <c r="AJ49">
        <v>76.478999999999999</v>
      </c>
      <c r="AK49">
        <v>152.828</v>
      </c>
      <c r="AL49">
        <v>87.301000000000002</v>
      </c>
      <c r="AM49">
        <v>87.34</v>
      </c>
      <c r="AN49">
        <v>69.519000000000005</v>
      </c>
      <c r="AO49">
        <v>69.033000000000001</v>
      </c>
      <c r="AP49">
        <v>0</v>
      </c>
      <c r="AQ49">
        <v>31.350999999999999</v>
      </c>
      <c r="AR49">
        <v>82.38</v>
      </c>
      <c r="AS49">
        <v>108.307</v>
      </c>
      <c r="AT49">
        <v>141.286</v>
      </c>
      <c r="AU49">
        <v>151.678</v>
      </c>
      <c r="AV49">
        <v>108.973</v>
      </c>
      <c r="AW49">
        <v>106.301</v>
      </c>
    </row>
    <row r="51" spans="1:49" x14ac:dyDescent="0.25">
      <c r="A51" s="7" t="s">
        <v>1977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1982</v>
      </c>
    </row>
    <row r="54" spans="1:49" x14ac:dyDescent="0.25">
      <c r="A54" t="s">
        <v>1709</v>
      </c>
      <c r="B54" s="38">
        <v>42242.516631944447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15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15</v>
      </c>
      <c r="AP58">
        <v>16</v>
      </c>
      <c r="AQ58">
        <v>14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155.94300000000001</v>
      </c>
      <c r="C59">
        <v>253.29400000000001</v>
      </c>
      <c r="D59">
        <v>160.96299999999999</v>
      </c>
      <c r="E59">
        <v>175.547</v>
      </c>
      <c r="F59">
        <v>171.71600000000001</v>
      </c>
      <c r="G59">
        <v>170.38399999999999</v>
      </c>
      <c r="H59">
        <v>139.964</v>
      </c>
      <c r="I59">
        <v>159.84399999999999</v>
      </c>
      <c r="J59">
        <v>217.34700000000001</v>
      </c>
      <c r="K59">
        <v>158.995</v>
      </c>
      <c r="L59">
        <v>147.72900000000001</v>
      </c>
      <c r="M59">
        <v>176.51599999999999</v>
      </c>
      <c r="N59">
        <v>151.27099999999999</v>
      </c>
      <c r="O59">
        <v>170.77699999999999</v>
      </c>
      <c r="P59">
        <v>147.77000000000001</v>
      </c>
      <c r="Q59">
        <v>157.006</v>
      </c>
      <c r="R59">
        <v>161.62</v>
      </c>
      <c r="S59">
        <v>228.477</v>
      </c>
      <c r="T59">
        <v>218.82599999999999</v>
      </c>
      <c r="U59">
        <v>161.56100000000001</v>
      </c>
      <c r="V59">
        <v>139.85900000000001</v>
      </c>
      <c r="W59">
        <v>163.26599999999999</v>
      </c>
      <c r="X59">
        <v>162.63499999999999</v>
      </c>
      <c r="Y59">
        <v>200.69300000000001</v>
      </c>
      <c r="Z59">
        <v>219.95699999999999</v>
      </c>
      <c r="AA59">
        <v>208.30500000000001</v>
      </c>
      <c r="AB59">
        <v>131.1</v>
      </c>
      <c r="AC59">
        <v>207.69200000000001</v>
      </c>
      <c r="AD59">
        <v>156.685</v>
      </c>
      <c r="AE59">
        <v>188.96700000000001</v>
      </c>
      <c r="AF59">
        <v>162.66800000000001</v>
      </c>
      <c r="AG59">
        <v>168.97300000000001</v>
      </c>
      <c r="AH59">
        <v>194.86500000000001</v>
      </c>
      <c r="AI59">
        <v>145.202</v>
      </c>
      <c r="AJ59">
        <v>161.58000000000001</v>
      </c>
      <c r="AK59">
        <v>157.02799999999999</v>
      </c>
      <c r="AL59">
        <v>213.459</v>
      </c>
      <c r="AM59">
        <v>171.17400000000001</v>
      </c>
      <c r="AN59">
        <v>214.88200000000001</v>
      </c>
      <c r="AO59">
        <v>133.083</v>
      </c>
      <c r="AP59">
        <v>171.816</v>
      </c>
      <c r="AQ59">
        <v>28.937999999999999</v>
      </c>
      <c r="AR59">
        <v>169.67500000000001</v>
      </c>
      <c r="AS59">
        <v>261.88200000000001</v>
      </c>
      <c r="AT59">
        <v>200.059</v>
      </c>
      <c r="AU59">
        <v>218.74600000000001</v>
      </c>
      <c r="AV59">
        <v>178.72200000000001</v>
      </c>
      <c r="AW59">
        <v>147.36699999999999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1981</v>
      </c>
    </row>
    <row r="62" spans="1:49" x14ac:dyDescent="0.25">
      <c r="A62" t="s">
        <v>1709</v>
      </c>
      <c r="B62" s="38">
        <v>42242.515960648147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0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16</v>
      </c>
      <c r="T66">
        <v>16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0</v>
      </c>
      <c r="AB66">
        <v>16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0</v>
      </c>
      <c r="AJ66">
        <v>16</v>
      </c>
      <c r="AK66">
        <v>16</v>
      </c>
      <c r="AL66">
        <v>16</v>
      </c>
      <c r="AM66">
        <v>16</v>
      </c>
      <c r="AN66">
        <v>16</v>
      </c>
      <c r="AO66">
        <v>15</v>
      </c>
      <c r="AP66">
        <v>0</v>
      </c>
      <c r="AQ66">
        <v>3</v>
      </c>
      <c r="AR66">
        <v>16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124.89100000000001</v>
      </c>
      <c r="C67">
        <v>213.14099999999999</v>
      </c>
      <c r="D67">
        <v>138.08600000000001</v>
      </c>
      <c r="E67">
        <v>155.28</v>
      </c>
      <c r="F67">
        <v>163.989</v>
      </c>
      <c r="G67">
        <v>153.86699999999999</v>
      </c>
      <c r="H67">
        <v>137.21700000000001</v>
      </c>
      <c r="I67">
        <v>140.14699999999999</v>
      </c>
      <c r="J67">
        <v>149.61099999999999</v>
      </c>
      <c r="K67">
        <v>0</v>
      </c>
      <c r="L67">
        <v>17.241</v>
      </c>
      <c r="M67">
        <v>68.7</v>
      </c>
      <c r="N67">
        <v>86.558999999999997</v>
      </c>
      <c r="O67">
        <v>110.892</v>
      </c>
      <c r="P67">
        <v>107.15</v>
      </c>
      <c r="Q67">
        <v>87.07</v>
      </c>
      <c r="R67">
        <v>88.08</v>
      </c>
      <c r="S67">
        <v>131.113</v>
      </c>
      <c r="T67">
        <v>85.194000000000003</v>
      </c>
      <c r="U67">
        <v>91.308000000000007</v>
      </c>
      <c r="V67">
        <v>81.585999999999999</v>
      </c>
      <c r="W67">
        <v>105.194</v>
      </c>
      <c r="X67">
        <v>105.925</v>
      </c>
      <c r="Y67">
        <v>97.971999999999994</v>
      </c>
      <c r="Z67">
        <v>411.416</v>
      </c>
      <c r="AA67">
        <v>0</v>
      </c>
      <c r="AB67">
        <v>62.206000000000003</v>
      </c>
      <c r="AC67">
        <v>199.58600000000001</v>
      </c>
      <c r="AD67">
        <v>91.766000000000005</v>
      </c>
      <c r="AE67">
        <v>183.77500000000001</v>
      </c>
      <c r="AF67">
        <v>92.766000000000005</v>
      </c>
      <c r="AG67">
        <v>94.013999999999996</v>
      </c>
      <c r="AH67">
        <v>358.72</v>
      </c>
      <c r="AI67">
        <v>0</v>
      </c>
      <c r="AJ67">
        <v>89.811000000000007</v>
      </c>
      <c r="AK67">
        <v>142.89500000000001</v>
      </c>
      <c r="AL67">
        <v>144.286</v>
      </c>
      <c r="AM67">
        <v>86.286000000000001</v>
      </c>
      <c r="AN67">
        <v>91.221999999999994</v>
      </c>
      <c r="AO67">
        <v>113.32299999999999</v>
      </c>
      <c r="AP67">
        <v>0</v>
      </c>
      <c r="AQ67">
        <v>8.8079999999999998</v>
      </c>
      <c r="AR67">
        <v>60.783999999999999</v>
      </c>
      <c r="AS67">
        <v>196.78100000000001</v>
      </c>
      <c r="AT67">
        <v>147.37299999999999</v>
      </c>
      <c r="AU67">
        <v>160.19200000000001</v>
      </c>
      <c r="AV67">
        <v>154.14699999999999</v>
      </c>
      <c r="AW67">
        <v>122.608</v>
      </c>
    </row>
    <row r="69" spans="1:49" x14ac:dyDescent="0.25">
      <c r="A69" s="7" t="s">
        <v>1978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1983</v>
      </c>
    </row>
    <row r="72" spans="1:49" x14ac:dyDescent="0.25">
      <c r="A72" t="s">
        <v>1709</v>
      </c>
      <c r="B72" s="38">
        <v>42242.515173611115</v>
      </c>
    </row>
    <row r="73" spans="1:49" x14ac:dyDescent="0.25">
      <c r="A73" t="s">
        <v>1710</v>
      </c>
      <c r="B73">
        <v>2441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209.929</v>
      </c>
      <c r="C77">
        <v>183.69499999999999</v>
      </c>
      <c r="D77">
        <v>194.29900000000001</v>
      </c>
      <c r="E77">
        <v>216.935</v>
      </c>
      <c r="F77">
        <v>200.13900000000001</v>
      </c>
      <c r="G77">
        <v>156.93</v>
      </c>
      <c r="H77">
        <v>191.57400000000001</v>
      </c>
      <c r="I77">
        <v>236.184</v>
      </c>
      <c r="J77">
        <v>186.90899999999999</v>
      </c>
      <c r="K77">
        <v>246.19</v>
      </c>
      <c r="L77">
        <v>259.50400000000002</v>
      </c>
      <c r="M77">
        <v>234.33</v>
      </c>
      <c r="N77">
        <v>172.714</v>
      </c>
      <c r="O77">
        <v>192.68</v>
      </c>
      <c r="P77">
        <v>124.776</v>
      </c>
      <c r="Q77">
        <v>184.59200000000001</v>
      </c>
      <c r="R77">
        <v>197.34899999999999</v>
      </c>
      <c r="S77">
        <v>258.18599999999998</v>
      </c>
      <c r="T77">
        <v>153.245</v>
      </c>
      <c r="U77">
        <v>191.637</v>
      </c>
      <c r="V77">
        <v>202.63399999999999</v>
      </c>
      <c r="W77">
        <v>212.50899999999999</v>
      </c>
      <c r="X77">
        <v>149.67599999999999</v>
      </c>
      <c r="Y77">
        <v>184.75899999999999</v>
      </c>
      <c r="Z77">
        <v>199.18600000000001</v>
      </c>
      <c r="AA77">
        <v>247.88900000000001</v>
      </c>
      <c r="AB77">
        <v>200.446</v>
      </c>
      <c r="AC77">
        <v>191.47</v>
      </c>
      <c r="AD77">
        <v>142.67699999999999</v>
      </c>
      <c r="AE77">
        <v>182.32</v>
      </c>
      <c r="AF77">
        <v>217.79499999999999</v>
      </c>
      <c r="AG77">
        <v>174.411</v>
      </c>
      <c r="AH77">
        <v>217.40600000000001</v>
      </c>
      <c r="AI77">
        <v>192.934</v>
      </c>
      <c r="AJ77">
        <v>190.02600000000001</v>
      </c>
      <c r="AK77">
        <v>170.29499999999999</v>
      </c>
      <c r="AL77">
        <v>191.53</v>
      </c>
      <c r="AM77">
        <v>132.81700000000001</v>
      </c>
      <c r="AN77">
        <v>201.018</v>
      </c>
      <c r="AO77">
        <v>175.864</v>
      </c>
      <c r="AP77">
        <v>168.11199999999999</v>
      </c>
      <c r="AQ77">
        <v>180.13200000000001</v>
      </c>
      <c r="AR77">
        <v>151.58699999999999</v>
      </c>
      <c r="AS77">
        <v>170.71</v>
      </c>
      <c r="AT77">
        <v>191.87700000000001</v>
      </c>
      <c r="AU77">
        <v>149.197</v>
      </c>
      <c r="AV77">
        <v>167.13499999999999</v>
      </c>
      <c r="AW77">
        <v>219.46199999999999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1984</v>
      </c>
    </row>
    <row r="80" spans="1:49" x14ac:dyDescent="0.25">
      <c r="A80" t="s">
        <v>1709</v>
      </c>
      <c r="B80">
        <v>42242.518055555556</v>
      </c>
    </row>
    <row r="81" spans="1:49" x14ac:dyDescent="0.25">
      <c r="A81" t="s">
        <v>1710</v>
      </c>
      <c r="B81">
        <v>2434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0</v>
      </c>
      <c r="L84">
        <v>16</v>
      </c>
      <c r="M84">
        <v>16</v>
      </c>
      <c r="N84">
        <v>16</v>
      </c>
      <c r="O84">
        <v>16</v>
      </c>
      <c r="P84">
        <v>16</v>
      </c>
      <c r="Q84">
        <v>16</v>
      </c>
      <c r="R84">
        <v>16</v>
      </c>
      <c r="S84">
        <v>16</v>
      </c>
      <c r="T84">
        <v>16</v>
      </c>
      <c r="U84">
        <v>16</v>
      </c>
      <c r="V84">
        <v>16</v>
      </c>
      <c r="W84">
        <v>16</v>
      </c>
      <c r="X84">
        <v>16</v>
      </c>
      <c r="Y84">
        <v>16</v>
      </c>
      <c r="Z84">
        <v>16</v>
      </c>
      <c r="AA84">
        <v>0</v>
      </c>
      <c r="AB84">
        <v>16</v>
      </c>
      <c r="AC84">
        <v>16</v>
      </c>
      <c r="AD84">
        <v>16</v>
      </c>
      <c r="AE84">
        <v>16</v>
      </c>
      <c r="AF84">
        <v>16</v>
      </c>
      <c r="AG84">
        <v>16</v>
      </c>
      <c r="AH84">
        <v>16</v>
      </c>
      <c r="AI84">
        <v>6</v>
      </c>
      <c r="AJ84">
        <v>16</v>
      </c>
      <c r="AK84">
        <v>16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13</v>
      </c>
      <c r="AR84">
        <v>16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147.94200000000001</v>
      </c>
      <c r="C85">
        <v>119.749</v>
      </c>
      <c r="D85">
        <v>152.51400000000001</v>
      </c>
      <c r="E85">
        <v>186.613</v>
      </c>
      <c r="F85">
        <v>192.88</v>
      </c>
      <c r="G85">
        <v>149.24700000000001</v>
      </c>
      <c r="H85">
        <v>167.584</v>
      </c>
      <c r="I85">
        <v>200.51900000000001</v>
      </c>
      <c r="J85">
        <v>87.741</v>
      </c>
      <c r="K85">
        <v>0</v>
      </c>
      <c r="L85">
        <v>36.018999999999998</v>
      </c>
      <c r="M85">
        <v>101.842</v>
      </c>
      <c r="N85">
        <v>102.47799999999999</v>
      </c>
      <c r="O85">
        <v>156.47200000000001</v>
      </c>
      <c r="P85">
        <v>87.281000000000006</v>
      </c>
      <c r="Q85">
        <v>104.22499999999999</v>
      </c>
      <c r="R85">
        <v>71.013999999999996</v>
      </c>
      <c r="S85">
        <v>163.24199999999999</v>
      </c>
      <c r="T85">
        <v>77.617999999999995</v>
      </c>
      <c r="U85">
        <v>104.73699999999999</v>
      </c>
      <c r="V85">
        <v>117.63200000000001</v>
      </c>
      <c r="W85">
        <v>120.16500000000001</v>
      </c>
      <c r="X85">
        <v>91.789000000000001</v>
      </c>
      <c r="Y85">
        <v>150.63800000000001</v>
      </c>
      <c r="Z85">
        <v>284.12200000000001</v>
      </c>
      <c r="AA85">
        <v>0</v>
      </c>
      <c r="AB85">
        <v>119.553</v>
      </c>
      <c r="AC85">
        <v>236.27600000000001</v>
      </c>
      <c r="AD85">
        <v>95.076999999999998</v>
      </c>
      <c r="AE85">
        <v>127.14100000000001</v>
      </c>
      <c r="AF85">
        <v>194.68700000000001</v>
      </c>
      <c r="AG85">
        <v>112.337</v>
      </c>
      <c r="AH85">
        <v>322.73599999999999</v>
      </c>
      <c r="AI85">
        <v>8.2989999999999995</v>
      </c>
      <c r="AJ85">
        <v>160.26900000000001</v>
      </c>
      <c r="AK85">
        <v>162.83199999999999</v>
      </c>
      <c r="AL85">
        <v>111.06699999999999</v>
      </c>
      <c r="AM85">
        <v>75.974999999999994</v>
      </c>
      <c r="AN85">
        <v>100.20399999999999</v>
      </c>
      <c r="AO85">
        <v>132.18700000000001</v>
      </c>
      <c r="AP85">
        <v>0</v>
      </c>
      <c r="AQ85">
        <v>12.339</v>
      </c>
      <c r="AR85">
        <v>81.132999999999996</v>
      </c>
      <c r="AS85">
        <v>134.29300000000001</v>
      </c>
      <c r="AT85">
        <v>175.959</v>
      </c>
      <c r="AU85">
        <v>125.61</v>
      </c>
      <c r="AV85">
        <v>133.24799999999999</v>
      </c>
      <c r="AW85">
        <v>169.744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100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100</v>
      </c>
      <c r="T88">
        <f t="shared" si="0"/>
        <v>100</v>
      </c>
      <c r="U88">
        <f t="shared" si="0"/>
        <v>100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100</v>
      </c>
      <c r="AC88">
        <f t="shared" si="0"/>
        <v>100</v>
      </c>
      <c r="AD88">
        <f t="shared" si="0"/>
        <v>100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0</v>
      </c>
      <c r="AJ88">
        <f t="shared" si="0"/>
        <v>100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0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100</v>
      </c>
      <c r="T89">
        <f t="shared" si="1"/>
        <v>100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0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106.66666666666667</v>
      </c>
      <c r="AI89">
        <f t="shared" si="1"/>
        <v>0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21.428571428571427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100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0</v>
      </c>
      <c r="L90">
        <f t="shared" si="2"/>
        <v>100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100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0</v>
      </c>
      <c r="AB90">
        <f t="shared" si="2"/>
        <v>100</v>
      </c>
      <c r="AC90">
        <f t="shared" si="2"/>
        <v>100</v>
      </c>
      <c r="AD90">
        <f t="shared" si="2"/>
        <v>100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37.5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81.25</v>
      </c>
      <c r="AR90">
        <f t="shared" si="2"/>
        <v>100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x14ac:dyDescent="0.25">
      <c r="A91" s="7" t="s">
        <v>1773</v>
      </c>
      <c r="B91" s="7" t="s">
        <v>1644</v>
      </c>
      <c r="C91" s="7" t="s">
        <v>323</v>
      </c>
      <c r="D91" s="7" t="s">
        <v>323</v>
      </c>
      <c r="E91" s="7" t="s">
        <v>323</v>
      </c>
      <c r="F91" s="7" t="s">
        <v>323</v>
      </c>
      <c r="G91" s="7" t="s">
        <v>323</v>
      </c>
      <c r="H91" s="7" t="s">
        <v>323</v>
      </c>
      <c r="I91" s="7" t="s">
        <v>323</v>
      </c>
      <c r="J91" s="7" t="s">
        <v>1644</v>
      </c>
      <c r="K91" s="7" t="s">
        <v>328</v>
      </c>
      <c r="L91" s="7" t="s">
        <v>328</v>
      </c>
      <c r="M91" s="7" t="s">
        <v>328</v>
      </c>
      <c r="N91" s="7" t="s">
        <v>328</v>
      </c>
      <c r="O91" s="7" t="s">
        <v>328</v>
      </c>
      <c r="P91" s="7" t="s">
        <v>328</v>
      </c>
      <c r="Q91" s="7" t="s">
        <v>328</v>
      </c>
      <c r="R91" s="7" t="s">
        <v>1644</v>
      </c>
      <c r="S91" s="7" t="s">
        <v>333</v>
      </c>
      <c r="T91" s="7" t="s">
        <v>333</v>
      </c>
      <c r="U91" s="7" t="s">
        <v>333</v>
      </c>
      <c r="V91" s="7" t="s">
        <v>333</v>
      </c>
      <c r="W91" s="7" t="s">
        <v>333</v>
      </c>
      <c r="X91" s="7" t="s">
        <v>333</v>
      </c>
      <c r="Y91" s="7" t="s">
        <v>333</v>
      </c>
      <c r="Z91" s="7" t="s">
        <v>1686</v>
      </c>
      <c r="AA91" s="7" t="s">
        <v>338</v>
      </c>
      <c r="AB91" s="7" t="s">
        <v>338</v>
      </c>
      <c r="AC91" s="7" t="s">
        <v>338</v>
      </c>
      <c r="AD91" s="7" t="s">
        <v>338</v>
      </c>
      <c r="AE91" s="7" t="s">
        <v>338</v>
      </c>
      <c r="AF91" s="7" t="s">
        <v>338</v>
      </c>
      <c r="AG91" s="7" t="s">
        <v>338</v>
      </c>
      <c r="AH91" s="7" t="s">
        <v>1686</v>
      </c>
      <c r="AI91" s="7" t="s">
        <v>343</v>
      </c>
      <c r="AJ91" s="7" t="s">
        <v>343</v>
      </c>
      <c r="AK91" s="7" t="s">
        <v>343</v>
      </c>
      <c r="AL91" s="7" t="s">
        <v>343</v>
      </c>
      <c r="AM91" s="7" t="s">
        <v>343</v>
      </c>
      <c r="AN91" s="7" t="s">
        <v>343</v>
      </c>
      <c r="AO91" s="7" t="s">
        <v>343</v>
      </c>
      <c r="AP91" s="7" t="s">
        <v>1794</v>
      </c>
      <c r="AQ91" s="7" t="s">
        <v>348</v>
      </c>
      <c r="AR91" s="7" t="s">
        <v>348</v>
      </c>
      <c r="AS91" s="7" t="s">
        <v>348</v>
      </c>
      <c r="AT91" s="7" t="s">
        <v>348</v>
      </c>
      <c r="AU91" s="7" t="s">
        <v>348</v>
      </c>
      <c r="AV91" s="7" t="s">
        <v>348</v>
      </c>
      <c r="AW91" s="7" t="s">
        <v>348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100</v>
      </c>
      <c r="D93">
        <f t="shared" si="3"/>
        <v>100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100</v>
      </c>
      <c r="J93">
        <f t="shared" si="3"/>
        <v>100</v>
      </c>
      <c r="K93">
        <f t="shared" si="3"/>
        <v>0</v>
      </c>
      <c r="L93">
        <f t="shared" si="3"/>
        <v>100</v>
      </c>
      <c r="M93">
        <f t="shared" si="3"/>
        <v>100</v>
      </c>
      <c r="N93">
        <f t="shared" si="3"/>
        <v>100</v>
      </c>
      <c r="O93">
        <f t="shared" si="3"/>
        <v>100</v>
      </c>
      <c r="P93">
        <f t="shared" si="3"/>
        <v>100</v>
      </c>
      <c r="Q93">
        <f t="shared" si="3"/>
        <v>100</v>
      </c>
      <c r="R93">
        <f t="shared" si="3"/>
        <v>100</v>
      </c>
      <c r="S93">
        <f t="shared" si="3"/>
        <v>100</v>
      </c>
      <c r="T93">
        <f t="shared" si="3"/>
        <v>100</v>
      </c>
      <c r="U93">
        <f t="shared" si="3"/>
        <v>100</v>
      </c>
      <c r="V93">
        <f t="shared" si="3"/>
        <v>100</v>
      </c>
      <c r="W93">
        <f t="shared" si="3"/>
        <v>100</v>
      </c>
      <c r="X93">
        <f t="shared" si="3"/>
        <v>100</v>
      </c>
      <c r="Y93">
        <f t="shared" si="3"/>
        <v>100</v>
      </c>
      <c r="Z93">
        <f t="shared" si="3"/>
        <v>100</v>
      </c>
      <c r="AA93">
        <f t="shared" si="3"/>
        <v>0</v>
      </c>
      <c r="AB93">
        <f t="shared" si="3"/>
        <v>100</v>
      </c>
      <c r="AC93">
        <f t="shared" si="3"/>
        <v>100</v>
      </c>
      <c r="AD93">
        <f t="shared" si="3"/>
        <v>100</v>
      </c>
      <c r="AE93">
        <f t="shared" si="3"/>
        <v>100</v>
      </c>
      <c r="AF93">
        <f t="shared" si="3"/>
        <v>100</v>
      </c>
      <c r="AG93">
        <f t="shared" si="3"/>
        <v>100</v>
      </c>
      <c r="AH93">
        <f t="shared" si="3"/>
        <v>102.22222222222223</v>
      </c>
      <c r="AI93">
        <f t="shared" si="3"/>
        <v>12.5</v>
      </c>
      <c r="AJ93">
        <f t="shared" si="3"/>
        <v>100</v>
      </c>
      <c r="AK93">
        <f t="shared" si="3"/>
        <v>100</v>
      </c>
      <c r="AL93">
        <f t="shared" si="3"/>
        <v>100</v>
      </c>
      <c r="AM93">
        <f t="shared" si="3"/>
        <v>100</v>
      </c>
      <c r="AN93">
        <f t="shared" si="3"/>
        <v>100</v>
      </c>
      <c r="AO93">
        <f t="shared" si="3"/>
        <v>100</v>
      </c>
      <c r="AP93">
        <f t="shared" si="3"/>
        <v>0</v>
      </c>
      <c r="AQ93">
        <f t="shared" si="3"/>
        <v>67.55952380952381</v>
      </c>
      <c r="AR93">
        <f t="shared" si="3"/>
        <v>100</v>
      </c>
      <c r="AS93">
        <f t="shared" si="3"/>
        <v>100</v>
      </c>
      <c r="AT93">
        <f t="shared" si="3"/>
        <v>100</v>
      </c>
      <c r="AU93">
        <f t="shared" si="3"/>
        <v>100</v>
      </c>
      <c r="AV93">
        <f t="shared" si="3"/>
        <v>100</v>
      </c>
      <c r="AW93">
        <f t="shared" si="3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0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0</v>
      </c>
      <c r="K94">
        <f t="shared" si="4"/>
        <v>0</v>
      </c>
      <c r="L94">
        <f t="shared" si="4"/>
        <v>0</v>
      </c>
      <c r="M94">
        <f t="shared" si="4"/>
        <v>0</v>
      </c>
      <c r="N94">
        <f t="shared" si="4"/>
        <v>0</v>
      </c>
      <c r="O94">
        <f t="shared" si="4"/>
        <v>0</v>
      </c>
      <c r="P94">
        <f t="shared" si="4"/>
        <v>0</v>
      </c>
      <c r="Q94">
        <f t="shared" si="4"/>
        <v>0</v>
      </c>
      <c r="R94">
        <f t="shared" si="4"/>
        <v>0</v>
      </c>
      <c r="S94">
        <f t="shared" si="4"/>
        <v>0</v>
      </c>
      <c r="T94">
        <f t="shared" si="4"/>
        <v>0</v>
      </c>
      <c r="U94">
        <f t="shared" si="4"/>
        <v>0</v>
      </c>
      <c r="V94">
        <f t="shared" si="4"/>
        <v>0</v>
      </c>
      <c r="W94">
        <f t="shared" si="4"/>
        <v>0</v>
      </c>
      <c r="X94">
        <f t="shared" si="4"/>
        <v>0</v>
      </c>
      <c r="Y94">
        <f t="shared" si="4"/>
        <v>0</v>
      </c>
      <c r="Z94">
        <f t="shared" si="4"/>
        <v>0</v>
      </c>
      <c r="AA94">
        <f t="shared" si="4"/>
        <v>0</v>
      </c>
      <c r="AB94">
        <f t="shared" si="4"/>
        <v>0</v>
      </c>
      <c r="AC94">
        <f t="shared" si="4"/>
        <v>0</v>
      </c>
      <c r="AD94">
        <f t="shared" si="4"/>
        <v>0</v>
      </c>
      <c r="AE94">
        <f t="shared" si="4"/>
        <v>0</v>
      </c>
      <c r="AF94">
        <f t="shared" si="4"/>
        <v>0</v>
      </c>
      <c r="AG94">
        <f t="shared" si="4"/>
        <v>0</v>
      </c>
      <c r="AH94">
        <f t="shared" si="4"/>
        <v>3.8490017945975077</v>
      </c>
      <c r="AI94">
        <f t="shared" si="4"/>
        <v>21.650635094610966</v>
      </c>
      <c r="AJ94">
        <f t="shared" si="4"/>
        <v>0</v>
      </c>
      <c r="AK94">
        <f t="shared" si="4"/>
        <v>0</v>
      </c>
      <c r="AL94">
        <f t="shared" si="4"/>
        <v>0</v>
      </c>
      <c r="AM94">
        <f t="shared" si="4"/>
        <v>0</v>
      </c>
      <c r="AN94">
        <f t="shared" si="4"/>
        <v>0</v>
      </c>
      <c r="AO94">
        <f t="shared" si="4"/>
        <v>0</v>
      </c>
      <c r="AP94">
        <f t="shared" si="4"/>
        <v>0</v>
      </c>
      <c r="AQ94">
        <f t="shared" si="4"/>
        <v>41.035828256296597</v>
      </c>
      <c r="AR94">
        <f t="shared" si="4"/>
        <v>0</v>
      </c>
      <c r="AS94">
        <f t="shared" si="4"/>
        <v>0</v>
      </c>
      <c r="AT94">
        <f t="shared" si="4"/>
        <v>0</v>
      </c>
      <c r="AU94">
        <f t="shared" si="4"/>
        <v>0</v>
      </c>
      <c r="AV94">
        <f t="shared" si="4"/>
        <v>0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0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0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0</v>
      </c>
      <c r="T95">
        <f t="shared" si="5"/>
        <v>0</v>
      </c>
      <c r="U95">
        <f t="shared" si="5"/>
        <v>0</v>
      </c>
      <c r="V95">
        <f t="shared" si="5"/>
        <v>0</v>
      </c>
      <c r="W95">
        <f t="shared" si="5"/>
        <v>0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0</v>
      </c>
      <c r="AB95">
        <f t="shared" si="5"/>
        <v>0</v>
      </c>
      <c r="AC95">
        <f t="shared" si="5"/>
        <v>0</v>
      </c>
      <c r="AD95">
        <f t="shared" si="5"/>
        <v>0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2.2222222222222237</v>
      </c>
      <c r="AI95">
        <f t="shared" si="5"/>
        <v>12.5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23.692046490192094</v>
      </c>
      <c r="AR95">
        <f t="shared" si="5"/>
        <v>0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0</v>
      </c>
      <c r="AW95">
        <f t="shared" si="5"/>
        <v>0</v>
      </c>
    </row>
    <row r="98" spans="1:49" s="7" customFormat="1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65.655461458693395</v>
      </c>
      <c r="C99">
        <f t="shared" ref="C99:AW99" si="6">C49/C41*100</f>
        <v>94.240530848622711</v>
      </c>
      <c r="D99">
        <f t="shared" si="6"/>
        <v>86.417314070743274</v>
      </c>
      <c r="E99">
        <f t="shared" si="6"/>
        <v>79.812514385754426</v>
      </c>
      <c r="F99">
        <f t="shared" si="6"/>
        <v>92.59421440105092</v>
      </c>
      <c r="G99">
        <f t="shared" si="6"/>
        <v>89.860102951312356</v>
      </c>
      <c r="H99">
        <f t="shared" si="6"/>
        <v>81.586160344457284</v>
      </c>
      <c r="I99">
        <f t="shared" si="6"/>
        <v>71.225065230199476</v>
      </c>
      <c r="J99">
        <f t="shared" si="6"/>
        <v>57.084213273853315</v>
      </c>
      <c r="K99">
        <f t="shared" si="6"/>
        <v>0</v>
      </c>
      <c r="L99">
        <f t="shared" si="6"/>
        <v>14.172496879263797</v>
      </c>
      <c r="M99">
        <f t="shared" si="6"/>
        <v>35.918067237845932</v>
      </c>
      <c r="N99">
        <f t="shared" si="6"/>
        <v>60.712384501311831</v>
      </c>
      <c r="O99">
        <f t="shared" si="6"/>
        <v>60.173601861671379</v>
      </c>
      <c r="P99">
        <f t="shared" si="6"/>
        <v>48.943515891371206</v>
      </c>
      <c r="Q99">
        <f t="shared" si="6"/>
        <v>57.543275026727024</v>
      </c>
      <c r="R99">
        <f t="shared" si="6"/>
        <v>53.877495999443404</v>
      </c>
      <c r="S99">
        <f t="shared" si="6"/>
        <v>50.880906270887252</v>
      </c>
      <c r="T99">
        <f t="shared" si="6"/>
        <v>46.48172012062301</v>
      </c>
      <c r="U99">
        <f t="shared" si="6"/>
        <v>54.066822705233051</v>
      </c>
      <c r="V99">
        <f t="shared" si="6"/>
        <v>47.028012454760074</v>
      </c>
      <c r="W99">
        <f t="shared" si="6"/>
        <v>59.44913959881886</v>
      </c>
      <c r="X99">
        <f t="shared" si="6"/>
        <v>56.104285978200629</v>
      </c>
      <c r="Y99">
        <f t="shared" si="6"/>
        <v>41.123188405797102</v>
      </c>
      <c r="Z99">
        <f t="shared" si="6"/>
        <v>132.94240923753364</v>
      </c>
      <c r="AA99">
        <f t="shared" si="6"/>
        <v>0</v>
      </c>
      <c r="AB99">
        <f t="shared" si="6"/>
        <v>50.329253691632303</v>
      </c>
      <c r="AC99">
        <f t="shared" si="6"/>
        <v>99.129617811813091</v>
      </c>
      <c r="AD99">
        <f t="shared" si="6"/>
        <v>53.500270251313097</v>
      </c>
      <c r="AE99">
        <f t="shared" si="6"/>
        <v>46.591158441218901</v>
      </c>
      <c r="AF99">
        <f t="shared" si="6"/>
        <v>48.122674055360875</v>
      </c>
      <c r="AG99">
        <f t="shared" si="6"/>
        <v>47.885043639002781</v>
      </c>
      <c r="AH99">
        <f t="shared" si="6"/>
        <v>170.89056691695882</v>
      </c>
      <c r="AI99">
        <f t="shared" si="6"/>
        <v>0</v>
      </c>
      <c r="AJ99">
        <f t="shared" si="6"/>
        <v>40.391349124613804</v>
      </c>
      <c r="AK99">
        <f t="shared" si="6"/>
        <v>82.498690951098254</v>
      </c>
      <c r="AL99">
        <f t="shared" si="6"/>
        <v>42.814545989553956</v>
      </c>
      <c r="AM99">
        <f t="shared" si="6"/>
        <v>52.642999216442654</v>
      </c>
      <c r="AN99">
        <f t="shared" si="6"/>
        <v>41.527929606996295</v>
      </c>
      <c r="AO99">
        <f t="shared" si="6"/>
        <v>43.788494839867809</v>
      </c>
      <c r="AP99">
        <f t="shared" si="6"/>
        <v>0</v>
      </c>
      <c r="AQ99">
        <f t="shared" si="6"/>
        <v>15.841038856045678</v>
      </c>
      <c r="AR99">
        <f t="shared" si="6"/>
        <v>40.591078634744349</v>
      </c>
      <c r="AS99">
        <f t="shared" si="6"/>
        <v>72.258137688556189</v>
      </c>
      <c r="AT99">
        <f t="shared" si="6"/>
        <v>81.296032038298662</v>
      </c>
      <c r="AU99">
        <f t="shared" si="6"/>
        <v>76.159249644756201</v>
      </c>
      <c r="AV99">
        <f t="shared" si="6"/>
        <v>72.551447726712865</v>
      </c>
      <c r="AW99">
        <f t="shared" si="6"/>
        <v>79.647695258646536</v>
      </c>
    </row>
    <row r="100" spans="1:49" x14ac:dyDescent="0.25">
      <c r="A100" t="s">
        <v>1771</v>
      </c>
      <c r="B100">
        <f>B67/B59*100</f>
        <v>80.087596108834632</v>
      </c>
      <c r="C100">
        <f t="shared" ref="C100:AW100" si="7">C67/C59*100</f>
        <v>84.147670296177552</v>
      </c>
      <c r="D100">
        <f t="shared" si="7"/>
        <v>85.787416984027402</v>
      </c>
      <c r="E100">
        <f t="shared" si="7"/>
        <v>88.454943690293774</v>
      </c>
      <c r="F100">
        <f t="shared" si="7"/>
        <v>95.500128118521275</v>
      </c>
      <c r="G100">
        <f t="shared" si="7"/>
        <v>90.306014649262849</v>
      </c>
      <c r="H100">
        <f t="shared" si="7"/>
        <v>98.037352462061691</v>
      </c>
      <c r="I100">
        <f t="shared" si="7"/>
        <v>87.677360426415746</v>
      </c>
      <c r="J100">
        <f t="shared" si="7"/>
        <v>68.835088591054856</v>
      </c>
      <c r="K100">
        <f t="shared" si="7"/>
        <v>0</v>
      </c>
      <c r="L100">
        <f t="shared" si="7"/>
        <v>11.67069431188189</v>
      </c>
      <c r="M100">
        <f t="shared" si="7"/>
        <v>38.919984590632012</v>
      </c>
      <c r="N100">
        <f t="shared" si="7"/>
        <v>57.221146154914024</v>
      </c>
      <c r="O100">
        <f t="shared" si="7"/>
        <v>64.933802561234828</v>
      </c>
      <c r="P100">
        <f t="shared" si="7"/>
        <v>72.511335183054754</v>
      </c>
      <c r="Q100">
        <f t="shared" si="7"/>
        <v>55.456479370215149</v>
      </c>
      <c r="R100">
        <f t="shared" si="7"/>
        <v>54.498205667615395</v>
      </c>
      <c r="S100">
        <f t="shared" si="7"/>
        <v>57.38564494456773</v>
      </c>
      <c r="T100">
        <f t="shared" si="7"/>
        <v>38.932302377231224</v>
      </c>
      <c r="U100">
        <f t="shared" si="7"/>
        <v>56.516114656383657</v>
      </c>
      <c r="V100">
        <f t="shared" si="7"/>
        <v>58.334465425893214</v>
      </c>
      <c r="W100">
        <f t="shared" si="7"/>
        <v>64.431051168032539</v>
      </c>
      <c r="X100">
        <f t="shared" si="7"/>
        <v>65.130506963445754</v>
      </c>
      <c r="Y100">
        <f t="shared" si="7"/>
        <v>48.816849616080276</v>
      </c>
      <c r="Z100">
        <f t="shared" si="7"/>
        <v>187.04383129429846</v>
      </c>
      <c r="AA100">
        <f t="shared" si="7"/>
        <v>0</v>
      </c>
      <c r="AB100">
        <f t="shared" si="7"/>
        <v>47.449275362318843</v>
      </c>
      <c r="AC100">
        <f t="shared" si="7"/>
        <v>96.097105329044936</v>
      </c>
      <c r="AD100">
        <f t="shared" si="7"/>
        <v>58.567188945974415</v>
      </c>
      <c r="AE100">
        <f t="shared" si="7"/>
        <v>97.25243031852122</v>
      </c>
      <c r="AF100">
        <f t="shared" si="7"/>
        <v>57.027811247448788</v>
      </c>
      <c r="AG100">
        <f t="shared" si="7"/>
        <v>55.638474785912543</v>
      </c>
      <c r="AH100">
        <f t="shared" si="7"/>
        <v>184.08641880276087</v>
      </c>
      <c r="AI100">
        <f t="shared" si="7"/>
        <v>0</v>
      </c>
      <c r="AJ100">
        <f t="shared" si="7"/>
        <v>55.582992944671375</v>
      </c>
      <c r="AK100">
        <f t="shared" si="7"/>
        <v>90.999694322031758</v>
      </c>
      <c r="AL100">
        <f t="shared" si="7"/>
        <v>67.594245264898646</v>
      </c>
      <c r="AM100">
        <f t="shared" si="7"/>
        <v>50.408356409267761</v>
      </c>
      <c r="AN100">
        <f t="shared" si="7"/>
        <v>42.45213652143967</v>
      </c>
      <c r="AO100">
        <f t="shared" si="7"/>
        <v>85.152123111141165</v>
      </c>
      <c r="AP100">
        <f t="shared" si="7"/>
        <v>0</v>
      </c>
      <c r="AQ100">
        <f t="shared" si="7"/>
        <v>30.437487041260624</v>
      </c>
      <c r="AR100">
        <f t="shared" si="7"/>
        <v>35.823780757330184</v>
      </c>
      <c r="AS100">
        <f t="shared" si="7"/>
        <v>75.1410940805401</v>
      </c>
      <c r="AT100">
        <f t="shared" si="7"/>
        <v>73.664768893176515</v>
      </c>
      <c r="AU100">
        <f t="shared" si="7"/>
        <v>73.231967670265973</v>
      </c>
      <c r="AV100">
        <f t="shared" si="7"/>
        <v>86.24959434205077</v>
      </c>
      <c r="AW100">
        <f t="shared" si="7"/>
        <v>83.19908799120563</v>
      </c>
    </row>
    <row r="101" spans="1:49" x14ac:dyDescent="0.25">
      <c r="A101" t="s">
        <v>1772</v>
      </c>
      <c r="B101">
        <f>B85/B77*100</f>
        <v>70.472397810688378</v>
      </c>
      <c r="C101">
        <f t="shared" ref="C101:AW101" si="8">C85/C77*100</f>
        <v>65.189036174092934</v>
      </c>
      <c r="D101">
        <f t="shared" si="8"/>
        <v>78.494485303578514</v>
      </c>
      <c r="E101">
        <f t="shared" si="8"/>
        <v>86.022541314218543</v>
      </c>
      <c r="F101">
        <f t="shared" si="8"/>
        <v>96.373020750578348</v>
      </c>
      <c r="G101">
        <f t="shared" si="8"/>
        <v>95.104186580003827</v>
      </c>
      <c r="H101">
        <f t="shared" si="8"/>
        <v>87.477423867539429</v>
      </c>
      <c r="I101">
        <f t="shared" si="8"/>
        <v>84.899485147173394</v>
      </c>
      <c r="J101">
        <f t="shared" si="8"/>
        <v>46.943164855624929</v>
      </c>
      <c r="K101">
        <f t="shared" si="8"/>
        <v>0</v>
      </c>
      <c r="L101">
        <f t="shared" si="8"/>
        <v>13.879940193600095</v>
      </c>
      <c r="M101">
        <f t="shared" si="8"/>
        <v>43.460931165450425</v>
      </c>
      <c r="N101">
        <f t="shared" si="8"/>
        <v>59.333927764975627</v>
      </c>
      <c r="O101">
        <f t="shared" si="8"/>
        <v>81.208220884367861</v>
      </c>
      <c r="P101">
        <f t="shared" si="8"/>
        <v>69.950150670000639</v>
      </c>
      <c r="Q101">
        <f t="shared" si="8"/>
        <v>56.462360232296085</v>
      </c>
      <c r="R101">
        <f t="shared" si="8"/>
        <v>35.983967489067595</v>
      </c>
      <c r="S101">
        <f t="shared" si="8"/>
        <v>63.226511119890318</v>
      </c>
      <c r="T101">
        <f t="shared" si="8"/>
        <v>50.649613364220691</v>
      </c>
      <c r="U101">
        <f t="shared" si="8"/>
        <v>54.653850769945258</v>
      </c>
      <c r="V101">
        <f t="shared" si="8"/>
        <v>58.051462242269324</v>
      </c>
      <c r="W101">
        <f t="shared" si="8"/>
        <v>56.54584041146493</v>
      </c>
      <c r="X101">
        <f t="shared" si="8"/>
        <v>61.325128945188276</v>
      </c>
      <c r="Y101">
        <f t="shared" si="8"/>
        <v>81.532158108671311</v>
      </c>
      <c r="Z101">
        <f t="shared" si="8"/>
        <v>142.64155111303003</v>
      </c>
      <c r="AA101">
        <f t="shared" si="8"/>
        <v>0</v>
      </c>
      <c r="AB101">
        <f t="shared" si="8"/>
        <v>59.643495006136312</v>
      </c>
      <c r="AC101">
        <f t="shared" si="8"/>
        <v>123.40105499556067</v>
      </c>
      <c r="AD101">
        <f t="shared" si="8"/>
        <v>66.637930430272576</v>
      </c>
      <c r="AE101">
        <f t="shared" si="8"/>
        <v>69.735081175954377</v>
      </c>
      <c r="AF101">
        <f t="shared" si="8"/>
        <v>89.390022727794488</v>
      </c>
      <c r="AG101">
        <f t="shared" si="8"/>
        <v>64.409354914540941</v>
      </c>
      <c r="AH101">
        <f t="shared" si="8"/>
        <v>148.44852487971812</v>
      </c>
      <c r="AI101">
        <f t="shared" si="8"/>
        <v>4.3014709693470303</v>
      </c>
      <c r="AJ101">
        <f t="shared" si="8"/>
        <v>84.340563922831606</v>
      </c>
      <c r="AK101">
        <f t="shared" si="8"/>
        <v>95.61760474470772</v>
      </c>
      <c r="AL101">
        <f t="shared" si="8"/>
        <v>57.989348927061037</v>
      </c>
      <c r="AM101">
        <f t="shared" si="8"/>
        <v>57.202767717987903</v>
      </c>
      <c r="AN101">
        <f t="shared" si="8"/>
        <v>49.848272294023417</v>
      </c>
      <c r="AO101">
        <f t="shared" si="8"/>
        <v>75.164331528908718</v>
      </c>
      <c r="AP101">
        <f t="shared" si="8"/>
        <v>0</v>
      </c>
      <c r="AQ101">
        <f t="shared" si="8"/>
        <v>6.8499766837652398</v>
      </c>
      <c r="AR101">
        <f t="shared" si="8"/>
        <v>53.522399678072659</v>
      </c>
      <c r="AS101">
        <f t="shared" si="8"/>
        <v>78.667330560599851</v>
      </c>
      <c r="AT101">
        <f t="shared" si="8"/>
        <v>91.704060413702521</v>
      </c>
      <c r="AU101">
        <f t="shared" si="8"/>
        <v>84.190700885406542</v>
      </c>
      <c r="AV101">
        <f t="shared" si="8"/>
        <v>79.724773386783141</v>
      </c>
      <c r="AW101">
        <f t="shared" si="8"/>
        <v>77.3455085618467</v>
      </c>
    </row>
    <row r="102" spans="1:49" x14ac:dyDescent="0.25">
      <c r="A102" s="7" t="s">
        <v>1773</v>
      </c>
      <c r="B102" s="7" t="s">
        <v>1644</v>
      </c>
      <c r="C102" s="7" t="s">
        <v>323</v>
      </c>
      <c r="D102" s="7" t="s">
        <v>323</v>
      </c>
      <c r="E102" s="7" t="s">
        <v>323</v>
      </c>
      <c r="F102" s="7" t="s">
        <v>323</v>
      </c>
      <c r="G102" s="7" t="s">
        <v>323</v>
      </c>
      <c r="H102" s="7" t="s">
        <v>323</v>
      </c>
      <c r="I102" s="7" t="s">
        <v>323</v>
      </c>
      <c r="J102" s="7" t="s">
        <v>1644</v>
      </c>
      <c r="K102" s="7" t="s">
        <v>328</v>
      </c>
      <c r="L102" s="7" t="s">
        <v>328</v>
      </c>
      <c r="M102" s="7" t="s">
        <v>328</v>
      </c>
      <c r="N102" s="7" t="s">
        <v>328</v>
      </c>
      <c r="O102" s="7" t="s">
        <v>328</v>
      </c>
      <c r="P102" s="7" t="s">
        <v>328</v>
      </c>
      <c r="Q102" s="7" t="s">
        <v>328</v>
      </c>
      <c r="R102" s="7" t="s">
        <v>1644</v>
      </c>
      <c r="S102" s="7" t="s">
        <v>333</v>
      </c>
      <c r="T102" s="7" t="s">
        <v>333</v>
      </c>
      <c r="U102" s="7" t="s">
        <v>333</v>
      </c>
      <c r="V102" s="7" t="s">
        <v>333</v>
      </c>
      <c r="W102" s="7" t="s">
        <v>333</v>
      </c>
      <c r="X102" s="7" t="s">
        <v>333</v>
      </c>
      <c r="Y102" s="7" t="s">
        <v>333</v>
      </c>
      <c r="Z102" s="7" t="s">
        <v>1686</v>
      </c>
      <c r="AA102" s="7" t="s">
        <v>338</v>
      </c>
      <c r="AB102" s="7" t="s">
        <v>338</v>
      </c>
      <c r="AC102" s="7" t="s">
        <v>338</v>
      </c>
      <c r="AD102" s="7" t="s">
        <v>338</v>
      </c>
      <c r="AE102" s="7" t="s">
        <v>338</v>
      </c>
      <c r="AF102" s="7" t="s">
        <v>338</v>
      </c>
      <c r="AG102" s="7" t="s">
        <v>338</v>
      </c>
      <c r="AH102" s="7" t="s">
        <v>1686</v>
      </c>
      <c r="AI102" s="7" t="s">
        <v>343</v>
      </c>
      <c r="AJ102" s="7" t="s">
        <v>343</v>
      </c>
      <c r="AK102" s="7" t="s">
        <v>343</v>
      </c>
      <c r="AL102" s="7" t="s">
        <v>343</v>
      </c>
      <c r="AM102" s="7" t="s">
        <v>343</v>
      </c>
      <c r="AN102" s="7" t="s">
        <v>343</v>
      </c>
      <c r="AO102" s="7" t="s">
        <v>343</v>
      </c>
      <c r="AP102" s="7" t="s">
        <v>1794</v>
      </c>
      <c r="AQ102" s="7" t="s">
        <v>348</v>
      </c>
      <c r="AR102" s="7" t="s">
        <v>348</v>
      </c>
      <c r="AS102" s="7" t="s">
        <v>348</v>
      </c>
      <c r="AT102" s="7" t="s">
        <v>348</v>
      </c>
      <c r="AU102" s="7" t="s">
        <v>348</v>
      </c>
      <c r="AV102" s="7" t="s">
        <v>348</v>
      </c>
      <c r="AW102" s="7" t="s">
        <v>348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72.071818459405463</v>
      </c>
      <c r="C104">
        <f t="shared" ref="C104:AW104" si="9">AVERAGE(C99:C101)</f>
        <v>81.19241243963107</v>
      </c>
      <c r="D104">
        <f t="shared" si="9"/>
        <v>83.566405452783059</v>
      </c>
      <c r="E104">
        <f t="shared" si="9"/>
        <v>84.763333130088924</v>
      </c>
      <c r="F104">
        <f t="shared" si="9"/>
        <v>94.822454423383519</v>
      </c>
      <c r="G104">
        <f t="shared" si="9"/>
        <v>91.756768060193011</v>
      </c>
      <c r="H104">
        <f t="shared" si="9"/>
        <v>89.033645558019472</v>
      </c>
      <c r="I104">
        <f t="shared" si="9"/>
        <v>81.267303601262867</v>
      </c>
      <c r="J104">
        <f t="shared" si="9"/>
        <v>57.620822240177695</v>
      </c>
      <c r="K104">
        <f t="shared" si="9"/>
        <v>0</v>
      </c>
      <c r="L104">
        <f t="shared" si="9"/>
        <v>13.241043794915262</v>
      </c>
      <c r="M104">
        <f t="shared" si="9"/>
        <v>39.432994331309459</v>
      </c>
      <c r="N104">
        <f t="shared" si="9"/>
        <v>59.089152807067158</v>
      </c>
      <c r="O104">
        <f t="shared" si="9"/>
        <v>68.771875102424687</v>
      </c>
      <c r="P104">
        <f t="shared" si="9"/>
        <v>63.801667248142202</v>
      </c>
      <c r="Q104">
        <f t="shared" si="9"/>
        <v>56.487371543079412</v>
      </c>
      <c r="R104">
        <f t="shared" si="9"/>
        <v>48.119889718708798</v>
      </c>
      <c r="S104">
        <f t="shared" si="9"/>
        <v>57.164354111781769</v>
      </c>
      <c r="T104">
        <f t="shared" si="9"/>
        <v>45.354545287358313</v>
      </c>
      <c r="U104">
        <f t="shared" si="9"/>
        <v>55.078929377187315</v>
      </c>
      <c r="V104">
        <f t="shared" si="9"/>
        <v>54.471313374307535</v>
      </c>
      <c r="W104">
        <f t="shared" si="9"/>
        <v>60.142010392772107</v>
      </c>
      <c r="X104">
        <f t="shared" si="9"/>
        <v>60.853307295611557</v>
      </c>
      <c r="Y104">
        <f t="shared" si="9"/>
        <v>57.157398710182896</v>
      </c>
      <c r="Z104">
        <f t="shared" si="9"/>
        <v>154.2092638816207</v>
      </c>
      <c r="AA104">
        <f t="shared" si="9"/>
        <v>0</v>
      </c>
      <c r="AB104">
        <f t="shared" si="9"/>
        <v>52.474008020029153</v>
      </c>
      <c r="AC104">
        <f t="shared" si="9"/>
        <v>106.20925937880624</v>
      </c>
      <c r="AD104">
        <f t="shared" si="9"/>
        <v>59.568463209186696</v>
      </c>
      <c r="AE104">
        <f t="shared" si="9"/>
        <v>71.192889978564835</v>
      </c>
      <c r="AF104">
        <f t="shared" si="9"/>
        <v>64.846836010201386</v>
      </c>
      <c r="AG104">
        <f t="shared" si="9"/>
        <v>55.977624446485414</v>
      </c>
      <c r="AH104">
        <f t="shared" si="9"/>
        <v>167.80850353314591</v>
      </c>
      <c r="AI104">
        <f t="shared" si="9"/>
        <v>1.4338236564490101</v>
      </c>
      <c r="AJ104">
        <f t="shared" si="9"/>
        <v>60.104968664038928</v>
      </c>
      <c r="AK104">
        <f t="shared" si="9"/>
        <v>89.705330005945896</v>
      </c>
      <c r="AL104">
        <f t="shared" si="9"/>
        <v>56.132713393837882</v>
      </c>
      <c r="AM104">
        <f t="shared" si="9"/>
        <v>53.418041114566108</v>
      </c>
      <c r="AN104">
        <f t="shared" si="9"/>
        <v>44.609446140819792</v>
      </c>
      <c r="AO104">
        <f t="shared" si="9"/>
        <v>68.034983159972555</v>
      </c>
      <c r="AP104">
        <f t="shared" si="9"/>
        <v>0</v>
      </c>
      <c r="AQ104">
        <f t="shared" si="9"/>
        <v>17.709500860357181</v>
      </c>
      <c r="AR104">
        <f t="shared" si="9"/>
        <v>43.312419690049069</v>
      </c>
      <c r="AS104">
        <f t="shared" si="9"/>
        <v>75.355520776565371</v>
      </c>
      <c r="AT104">
        <f t="shared" si="9"/>
        <v>82.221620448392571</v>
      </c>
      <c r="AU104">
        <f t="shared" si="9"/>
        <v>77.860639400142915</v>
      </c>
      <c r="AV104">
        <f t="shared" si="9"/>
        <v>79.508605151848926</v>
      </c>
      <c r="AW104">
        <f t="shared" si="9"/>
        <v>80.064097270566279</v>
      </c>
    </row>
    <row r="105" spans="1:49" x14ac:dyDescent="0.25">
      <c r="A105" t="s">
        <v>1774</v>
      </c>
      <c r="B105">
        <f>STDEV(B99:B101)</f>
        <v>7.3478049408383708</v>
      </c>
      <c r="C105">
        <f t="shared" ref="C105:AW105" si="10">STDEV(C99:C101)</f>
        <v>14.749491430387254</v>
      </c>
      <c r="D105">
        <f t="shared" si="10"/>
        <v>4.4036885771922618</v>
      </c>
      <c r="E105">
        <f t="shared" si="10"/>
        <v>4.4566915990703686</v>
      </c>
      <c r="F105">
        <f t="shared" si="10"/>
        <v>1.9784528259775243</v>
      </c>
      <c r="G105">
        <f t="shared" si="10"/>
        <v>2.9075105108445607</v>
      </c>
      <c r="H105">
        <f t="shared" si="10"/>
        <v>8.3352744396943983</v>
      </c>
      <c r="I105">
        <f t="shared" si="10"/>
        <v>8.807046121867419</v>
      </c>
      <c r="J105">
        <f t="shared" si="10"/>
        <v>10.955822337758372</v>
      </c>
      <c r="K105">
        <f t="shared" si="10"/>
        <v>0</v>
      </c>
      <c r="L105">
        <f t="shared" si="10"/>
        <v>1.3678068130145475</v>
      </c>
      <c r="M105">
        <f t="shared" si="10"/>
        <v>3.7975101452282818</v>
      </c>
      <c r="N105">
        <f t="shared" si="10"/>
        <v>1.758443170208791</v>
      </c>
      <c r="O105">
        <f t="shared" si="10"/>
        <v>11.030045329964581</v>
      </c>
      <c r="P105">
        <f t="shared" si="10"/>
        <v>12.93110253741005</v>
      </c>
      <c r="Q105">
        <f t="shared" si="10"/>
        <v>1.0436226340299122</v>
      </c>
      <c r="R105">
        <f t="shared" si="10"/>
        <v>10.514598251762438</v>
      </c>
      <c r="S105">
        <f t="shared" si="10"/>
        <v>6.1757766310350259</v>
      </c>
      <c r="T105">
        <f t="shared" si="10"/>
        <v>5.9394222378961423</v>
      </c>
      <c r="U105">
        <f t="shared" si="10"/>
        <v>1.2787793524466702</v>
      </c>
      <c r="V105">
        <f t="shared" si="10"/>
        <v>6.4476405866555089</v>
      </c>
      <c r="W105">
        <f t="shared" si="10"/>
        <v>3.9880057198689469</v>
      </c>
      <c r="X105">
        <f t="shared" si="10"/>
        <v>4.531570155076146</v>
      </c>
      <c r="Y105">
        <f t="shared" si="10"/>
        <v>21.456811913825945</v>
      </c>
      <c r="Z105">
        <f t="shared" si="10"/>
        <v>28.846142743242403</v>
      </c>
      <c r="AA105">
        <f t="shared" si="10"/>
        <v>0</v>
      </c>
      <c r="AB105">
        <f t="shared" si="10"/>
        <v>6.3737529389911813</v>
      </c>
      <c r="AC105">
        <f t="shared" si="10"/>
        <v>14.96554076489458</v>
      </c>
      <c r="AD105">
        <f t="shared" si="10"/>
        <v>6.6258162785488457</v>
      </c>
      <c r="AE105">
        <f t="shared" si="10"/>
        <v>25.362078423015966</v>
      </c>
      <c r="AF105">
        <f t="shared" si="10"/>
        <v>21.716385007488146</v>
      </c>
      <c r="AG105">
        <f t="shared" si="10"/>
        <v>8.2673745924519455</v>
      </c>
      <c r="AH105">
        <f t="shared" si="10"/>
        <v>18.017746996888707</v>
      </c>
      <c r="AI105">
        <f t="shared" si="10"/>
        <v>2.4834554220638685</v>
      </c>
      <c r="AJ105">
        <f t="shared" si="10"/>
        <v>22.320832615516014</v>
      </c>
      <c r="AK105">
        <f t="shared" si="10"/>
        <v>6.6545479950261432</v>
      </c>
      <c r="AL105">
        <f t="shared" si="10"/>
        <v>12.493746262492669</v>
      </c>
      <c r="AM105">
        <f t="shared" si="10"/>
        <v>3.4628779527874132</v>
      </c>
      <c r="AN105">
        <f t="shared" si="10"/>
        <v>4.5604291687070351</v>
      </c>
      <c r="AO105">
        <f t="shared" si="10"/>
        <v>21.583747173863546</v>
      </c>
      <c r="AP105">
        <f t="shared" si="10"/>
        <v>0</v>
      </c>
      <c r="AQ105">
        <f t="shared" si="10"/>
        <v>11.904243945434118</v>
      </c>
      <c r="AR105">
        <f t="shared" si="10"/>
        <v>9.1577590479265485</v>
      </c>
      <c r="AS105">
        <f t="shared" si="10"/>
        <v>3.2099723400272562</v>
      </c>
      <c r="AT105">
        <f t="shared" si="10"/>
        <v>9.055194369493428</v>
      </c>
      <c r="AU105">
        <f t="shared" si="10"/>
        <v>5.6740200691359393</v>
      </c>
      <c r="AV105">
        <f t="shared" si="10"/>
        <v>6.8516313169324317</v>
      </c>
      <c r="AW105">
        <f t="shared" si="10"/>
        <v>2.9489220082263312</v>
      </c>
    </row>
    <row r="106" spans="1:49" x14ac:dyDescent="0.25">
      <c r="A106" t="s">
        <v>1775</v>
      </c>
      <c r="B106">
        <f>STDEV(B99:B101)/SQRT(3)</f>
        <v>4.2422571605458961</v>
      </c>
      <c r="C106">
        <f t="shared" ref="C106:AW106" si="11">STDEV(C99:C101)/SQRT(3)</f>
        <v>8.5156228477441598</v>
      </c>
      <c r="D106">
        <f t="shared" si="11"/>
        <v>2.5424707854692326</v>
      </c>
      <c r="E106">
        <f t="shared" si="11"/>
        <v>2.5730720944184213</v>
      </c>
      <c r="F106">
        <f t="shared" si="11"/>
        <v>1.1422602716570995</v>
      </c>
      <c r="G106">
        <f t="shared" si="11"/>
        <v>1.6786519761077736</v>
      </c>
      <c r="H106">
        <f t="shared" si="11"/>
        <v>4.8123729415269683</v>
      </c>
      <c r="I106">
        <f t="shared" si="11"/>
        <v>5.0847504492256039</v>
      </c>
      <c r="J106">
        <f t="shared" si="11"/>
        <v>6.325346975898511</v>
      </c>
      <c r="K106">
        <f t="shared" si="11"/>
        <v>0</v>
      </c>
      <c r="L106">
        <f t="shared" si="11"/>
        <v>0.78970363169335323</v>
      </c>
      <c r="M106">
        <f t="shared" si="11"/>
        <v>2.1924935045978833</v>
      </c>
      <c r="N106">
        <f t="shared" si="11"/>
        <v>1.0152376376747045</v>
      </c>
      <c r="O106">
        <f t="shared" si="11"/>
        <v>6.3681996404288261</v>
      </c>
      <c r="P106">
        <f t="shared" si="11"/>
        <v>7.4657755308923459</v>
      </c>
      <c r="Q106">
        <f t="shared" si="11"/>
        <v>0.60253580868955614</v>
      </c>
      <c r="R106">
        <f t="shared" si="11"/>
        <v>6.0706061310758122</v>
      </c>
      <c r="S106">
        <f t="shared" si="11"/>
        <v>3.5655863003830723</v>
      </c>
      <c r="T106">
        <f t="shared" si="11"/>
        <v>3.4291270278801873</v>
      </c>
      <c r="U106">
        <f t="shared" si="11"/>
        <v>0.73830360336922041</v>
      </c>
      <c r="V106">
        <f t="shared" si="11"/>
        <v>3.7225470283435147</v>
      </c>
      <c r="W106">
        <f t="shared" si="11"/>
        <v>2.3024761758961039</v>
      </c>
      <c r="X106">
        <f t="shared" si="11"/>
        <v>2.6163032488848872</v>
      </c>
      <c r="Y106">
        <f t="shared" si="11"/>
        <v>12.388096134398578</v>
      </c>
      <c r="Z106">
        <f t="shared" si="11"/>
        <v>16.654328277893374</v>
      </c>
      <c r="AA106">
        <f t="shared" si="11"/>
        <v>0</v>
      </c>
      <c r="AB106">
        <f t="shared" si="11"/>
        <v>3.6798879750747271</v>
      </c>
      <c r="AC106">
        <f t="shared" si="11"/>
        <v>8.6403589891802035</v>
      </c>
      <c r="AD106">
        <f t="shared" si="11"/>
        <v>3.8254168120211807</v>
      </c>
      <c r="AE106">
        <f t="shared" si="11"/>
        <v>14.642802804736668</v>
      </c>
      <c r="AF106">
        <f t="shared" si="11"/>
        <v>12.537960729898835</v>
      </c>
      <c r="AG106">
        <f t="shared" si="11"/>
        <v>4.7731709464436038</v>
      </c>
      <c r="AH106">
        <f t="shared" si="11"/>
        <v>10.402551078844267</v>
      </c>
      <c r="AI106">
        <f t="shared" si="11"/>
        <v>1.4338236564490103</v>
      </c>
      <c r="AJ106">
        <f t="shared" si="11"/>
        <v>12.88693871910475</v>
      </c>
      <c r="AK106">
        <f t="shared" si="11"/>
        <v>3.8420050762636286</v>
      </c>
      <c r="AL106">
        <f t="shared" si="11"/>
        <v>7.2132677678370234</v>
      </c>
      <c r="AM106">
        <f t="shared" si="11"/>
        <v>1.9992935182126332</v>
      </c>
      <c r="AN106">
        <f t="shared" si="11"/>
        <v>2.6329650081732283</v>
      </c>
      <c r="AO106">
        <f t="shared" si="11"/>
        <v>12.461382240950943</v>
      </c>
      <c r="AP106">
        <f t="shared" si="11"/>
        <v>0</v>
      </c>
      <c r="AQ106">
        <f t="shared" si="11"/>
        <v>6.872918446395361</v>
      </c>
      <c r="AR106">
        <f t="shared" si="11"/>
        <v>5.2872346514941242</v>
      </c>
      <c r="AS106">
        <f t="shared" si="11"/>
        <v>1.8532783946059894</v>
      </c>
      <c r="AT106">
        <f t="shared" si="11"/>
        <v>5.2280189067914149</v>
      </c>
      <c r="AU106">
        <f t="shared" si="11"/>
        <v>3.2758970143029735</v>
      </c>
      <c r="AV106">
        <f t="shared" si="11"/>
        <v>3.9557911852190095</v>
      </c>
      <c r="AW106">
        <f t="shared" si="11"/>
        <v>1.7025609152686842</v>
      </c>
    </row>
    <row r="108" spans="1:49" x14ac:dyDescent="0.25">
      <c r="A108" t="s">
        <v>1773</v>
      </c>
      <c r="B108" s="165">
        <f>AVERAGE(B99:B101,J99:J101,R99:R101,)</f>
        <v>53.343759125487587</v>
      </c>
    </row>
    <row r="109" spans="1:49" x14ac:dyDescent="0.25">
      <c r="A109" t="s">
        <v>1774</v>
      </c>
      <c r="B109" s="165">
        <f>STDEV(B99:B101,J99:J101,R99:R101)</f>
        <v>13.425479576104781</v>
      </c>
    </row>
    <row r="110" spans="1:49" x14ac:dyDescent="0.25">
      <c r="A110" t="s">
        <v>1775</v>
      </c>
      <c r="B110" s="165">
        <f>STDEV(B99:B101,J99:J101,R99:R101)/SQRT(3)</f>
        <v>7.7512042472639182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321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326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331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336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341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346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1976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 s="6">
        <v>1</v>
      </c>
      <c r="C127" s="6">
        <v>2</v>
      </c>
      <c r="D127" s="6">
        <v>3</v>
      </c>
      <c r="E127" s="6">
        <v>4</v>
      </c>
      <c r="F127" s="6">
        <v>5</v>
      </c>
      <c r="G127" s="6">
        <v>6</v>
      </c>
      <c r="H127" s="6">
        <v>7</v>
      </c>
      <c r="I127" s="6">
        <v>8</v>
      </c>
      <c r="L127" s="6">
        <v>1</v>
      </c>
      <c r="M127" s="6">
        <v>2</v>
      </c>
      <c r="N127" s="6">
        <v>3</v>
      </c>
      <c r="O127" s="6">
        <v>4</v>
      </c>
      <c r="P127" s="6">
        <v>5</v>
      </c>
      <c r="Q127" s="6">
        <v>6</v>
      </c>
      <c r="R127" s="6">
        <v>7</v>
      </c>
      <c r="S127" s="6">
        <v>8</v>
      </c>
      <c r="V127" s="6">
        <v>1</v>
      </c>
      <c r="W127" s="6">
        <v>2</v>
      </c>
      <c r="X127" s="6">
        <v>3</v>
      </c>
      <c r="Y127" s="6">
        <v>4</v>
      </c>
      <c r="Z127" s="6">
        <v>5</v>
      </c>
      <c r="AA127" s="6">
        <v>6</v>
      </c>
      <c r="AB127" s="6">
        <v>7</v>
      </c>
      <c r="AC127" s="6">
        <v>8</v>
      </c>
    </row>
    <row r="128" spans="1:29" x14ac:dyDescent="0.25">
      <c r="A128" t="s">
        <v>1658</v>
      </c>
      <c r="B128">
        <v>0.16270000000000001</v>
      </c>
      <c r="C128">
        <v>0.16850000000000001</v>
      </c>
      <c r="D128">
        <v>0.18129999999999999</v>
      </c>
      <c r="E128">
        <v>0.18909999999999999</v>
      </c>
      <c r="F128">
        <v>0.1789</v>
      </c>
      <c r="G128">
        <v>0.18060000000000001</v>
      </c>
      <c r="H128">
        <v>0.17399999999999999</v>
      </c>
      <c r="I128">
        <v>0.18140000000000001</v>
      </c>
      <c r="K128" t="s">
        <v>1658</v>
      </c>
      <c r="L128">
        <f>B128-$F$134</f>
        <v>8.5833333333333345E-2</v>
      </c>
      <c r="M128">
        <f t="shared" ref="M128:S128" si="12">C128-$F$134</f>
        <v>9.1633333333333344E-2</v>
      </c>
      <c r="N128">
        <f t="shared" si="12"/>
        <v>0.10443333333333332</v>
      </c>
      <c r="O128">
        <f t="shared" si="12"/>
        <v>0.11223333333333332</v>
      </c>
      <c r="P128">
        <f t="shared" si="12"/>
        <v>0.10203333333333334</v>
      </c>
      <c r="Q128">
        <f t="shared" si="12"/>
        <v>0.10373333333333334</v>
      </c>
      <c r="R128">
        <f t="shared" si="12"/>
        <v>9.7133333333333322E-2</v>
      </c>
      <c r="S128">
        <f t="shared" si="12"/>
        <v>0.10453333333333334</v>
      </c>
      <c r="U128" t="s">
        <v>1658</v>
      </c>
      <c r="V128">
        <f>L128/$L$133*100</f>
        <v>4.3698134980569181</v>
      </c>
      <c r="W128">
        <f t="shared" ref="W128:AC128" si="13">M128/$L$133*100</f>
        <v>4.6650940994790169</v>
      </c>
      <c r="X128">
        <f t="shared" si="13"/>
        <v>5.3167478405484738</v>
      </c>
      <c r="Y128">
        <f t="shared" si="13"/>
        <v>5.7138493390126754</v>
      </c>
      <c r="Z128">
        <f t="shared" si="13"/>
        <v>5.1945627640979515</v>
      </c>
      <c r="AA128">
        <f t="shared" si="13"/>
        <v>5.2811105265837393</v>
      </c>
      <c r="AB128">
        <f t="shared" si="13"/>
        <v>4.9451015663447988</v>
      </c>
      <c r="AC128">
        <f t="shared" si="13"/>
        <v>5.32183888540058</v>
      </c>
    </row>
    <row r="129" spans="1:29" x14ac:dyDescent="0.25">
      <c r="A129" t="s">
        <v>1659</v>
      </c>
      <c r="B129">
        <v>0.2301</v>
      </c>
      <c r="C129">
        <v>0.22409999999999999</v>
      </c>
      <c r="D129">
        <v>0.21540000000000001</v>
      </c>
      <c r="E129">
        <v>0.19239999999999999</v>
      </c>
      <c r="F129">
        <v>0.186</v>
      </c>
      <c r="G129">
        <v>0.18310000000000001</v>
      </c>
      <c r="H129">
        <v>0.17599999999999999</v>
      </c>
      <c r="I129">
        <v>0.1709</v>
      </c>
      <c r="K129" t="s">
        <v>1659</v>
      </c>
      <c r="L129">
        <f t="shared" ref="L129:L133" si="14">B129-$F$134</f>
        <v>0.15323333333333333</v>
      </c>
      <c r="M129">
        <f t="shared" ref="M129:M133" si="15">C129-$F$134</f>
        <v>0.14723333333333333</v>
      </c>
      <c r="N129">
        <f t="shared" ref="N129:N133" si="16">D129-$F$134</f>
        <v>0.13853333333333334</v>
      </c>
      <c r="O129">
        <f t="shared" ref="O129:O133" si="17">E129-$F$134</f>
        <v>0.11553333333333332</v>
      </c>
      <c r="P129">
        <f t="shared" ref="P129:P133" si="18">F129-$F$134</f>
        <v>0.10913333333333333</v>
      </c>
      <c r="Q129">
        <f t="shared" ref="Q129:Q133" si="19">G129-$F$134</f>
        <v>0.10623333333333335</v>
      </c>
      <c r="R129">
        <f t="shared" ref="R129:R133" si="20">H129-$F$134</f>
        <v>9.9133333333333323E-2</v>
      </c>
      <c r="S129">
        <f t="shared" ref="S129:S133" si="21">I129-$F$134</f>
        <v>9.403333333333333E-2</v>
      </c>
      <c r="U129" t="s">
        <v>1659</v>
      </c>
      <c r="V129">
        <f t="shared" ref="V129:V133" si="22">L129/$L$133*100</f>
        <v>7.8011777283757873</v>
      </c>
      <c r="W129">
        <f t="shared" ref="W129:W133" si="23">M129/$L$133*100</f>
        <v>7.495715037249477</v>
      </c>
      <c r="X129">
        <f t="shared" ref="X129:X133" si="24">N129/$L$133*100</f>
        <v>7.0527941351163301</v>
      </c>
      <c r="Y129">
        <f t="shared" ref="Y129:Y133" si="25">O129/$L$133*100</f>
        <v>5.8818538191321457</v>
      </c>
      <c r="Z129">
        <f t="shared" ref="Z129:Z133" si="26">P129/$L$133*100</f>
        <v>5.5560269485974167</v>
      </c>
      <c r="AA129">
        <f t="shared" ref="AA129:AA133" si="27">Q129/$L$133*100</f>
        <v>5.4083866478863678</v>
      </c>
      <c r="AB129">
        <f t="shared" ref="AB129:AB133" si="28">R129/$L$133*100</f>
        <v>5.0469224633869016</v>
      </c>
      <c r="AC129">
        <f t="shared" ref="AC129:AC133" si="29">S129/$L$133*100</f>
        <v>4.7872791759295392</v>
      </c>
    </row>
    <row r="130" spans="1:29" x14ac:dyDescent="0.25">
      <c r="A130" t="s">
        <v>1660</v>
      </c>
      <c r="B130">
        <v>0.16170000000000001</v>
      </c>
      <c r="C130">
        <v>0.1699</v>
      </c>
      <c r="D130">
        <v>0.17269999999999999</v>
      </c>
      <c r="E130">
        <v>0.1754</v>
      </c>
      <c r="F130">
        <v>0.1658</v>
      </c>
      <c r="G130">
        <v>0.1779</v>
      </c>
      <c r="H130">
        <v>0.157</v>
      </c>
      <c r="I130">
        <v>0.1497</v>
      </c>
      <c r="K130" t="s">
        <v>1660</v>
      </c>
      <c r="L130">
        <f t="shared" si="14"/>
        <v>8.4833333333333344E-2</v>
      </c>
      <c r="M130">
        <f t="shared" si="15"/>
        <v>9.3033333333333329E-2</v>
      </c>
      <c r="N130">
        <f t="shared" si="16"/>
        <v>9.5833333333333326E-2</v>
      </c>
      <c r="O130">
        <f t="shared" si="17"/>
        <v>9.8533333333333334E-2</v>
      </c>
      <c r="P130">
        <f t="shared" si="18"/>
        <v>8.8933333333333336E-2</v>
      </c>
      <c r="Q130">
        <f t="shared" si="19"/>
        <v>0.10103333333333334</v>
      </c>
      <c r="R130">
        <f t="shared" si="20"/>
        <v>8.0133333333333334E-2</v>
      </c>
      <c r="S130">
        <f t="shared" si="21"/>
        <v>7.2833333333333333E-2</v>
      </c>
      <c r="U130" t="s">
        <v>1660</v>
      </c>
      <c r="V130">
        <f t="shared" si="22"/>
        <v>4.3189030495358667</v>
      </c>
      <c r="W130">
        <f t="shared" si="23"/>
        <v>4.7363687274084878</v>
      </c>
      <c r="X130">
        <f t="shared" si="24"/>
        <v>4.8789179832674323</v>
      </c>
      <c r="Y130">
        <f t="shared" si="25"/>
        <v>5.0163761942742715</v>
      </c>
      <c r="Z130">
        <f t="shared" si="26"/>
        <v>4.5276358884721768</v>
      </c>
      <c r="AA130">
        <f t="shared" si="27"/>
        <v>5.1436523155769001</v>
      </c>
      <c r="AB130">
        <f t="shared" si="28"/>
        <v>4.0796239414869238</v>
      </c>
      <c r="AC130">
        <f t="shared" si="29"/>
        <v>3.7079776672832487</v>
      </c>
    </row>
    <row r="131" spans="1:29" x14ac:dyDescent="0.25">
      <c r="A131" t="s">
        <v>1661</v>
      </c>
      <c r="B131">
        <v>0.1522</v>
      </c>
      <c r="C131">
        <v>0.1724</v>
      </c>
      <c r="D131">
        <v>0.17460000000000001</v>
      </c>
      <c r="E131">
        <v>0.1729</v>
      </c>
      <c r="F131">
        <v>0.1719</v>
      </c>
      <c r="G131">
        <v>0.16539999999999999</v>
      </c>
      <c r="H131">
        <v>0.16350000000000001</v>
      </c>
      <c r="I131">
        <v>0.16550000000000001</v>
      </c>
      <c r="K131" t="s">
        <v>1661</v>
      </c>
      <c r="L131">
        <f t="shared" si="14"/>
        <v>7.5333333333333335E-2</v>
      </c>
      <c r="M131">
        <f t="shared" si="15"/>
        <v>9.5533333333333331E-2</v>
      </c>
      <c r="N131">
        <f t="shared" si="16"/>
        <v>9.7733333333333339E-2</v>
      </c>
      <c r="O131">
        <f t="shared" si="17"/>
        <v>9.6033333333333332E-2</v>
      </c>
      <c r="P131">
        <f t="shared" si="18"/>
        <v>9.5033333333333331E-2</v>
      </c>
      <c r="Q131">
        <f t="shared" si="19"/>
        <v>8.8533333333333325E-2</v>
      </c>
      <c r="R131">
        <f t="shared" si="20"/>
        <v>8.663333333333334E-2</v>
      </c>
      <c r="S131">
        <f t="shared" si="21"/>
        <v>8.8633333333333342E-2</v>
      </c>
      <c r="U131" t="s">
        <v>1661</v>
      </c>
      <c r="V131">
        <f t="shared" si="22"/>
        <v>3.8352537885858773</v>
      </c>
      <c r="W131">
        <f t="shared" si="23"/>
        <v>4.8636448487111172</v>
      </c>
      <c r="X131">
        <f t="shared" si="24"/>
        <v>4.9756478354574298</v>
      </c>
      <c r="Y131">
        <f t="shared" si="25"/>
        <v>4.8891000729716421</v>
      </c>
      <c r="Z131">
        <f t="shared" si="26"/>
        <v>4.8381896244505906</v>
      </c>
      <c r="AA131">
        <f t="shared" si="27"/>
        <v>4.5072717090637555</v>
      </c>
      <c r="AB131">
        <f t="shared" si="28"/>
        <v>4.4105418568737589</v>
      </c>
      <c r="AC131">
        <f t="shared" si="29"/>
        <v>4.5123627539158617</v>
      </c>
    </row>
    <row r="132" spans="1:29" x14ac:dyDescent="0.25">
      <c r="A132" t="s">
        <v>1662</v>
      </c>
      <c r="B132">
        <v>0.15559999999999999</v>
      </c>
      <c r="C132">
        <v>0.1729</v>
      </c>
      <c r="D132">
        <v>0.18640000000000001</v>
      </c>
      <c r="E132">
        <v>0.1608</v>
      </c>
      <c r="F132">
        <v>0.16139999999999999</v>
      </c>
      <c r="G132">
        <v>0.17419999999999999</v>
      </c>
      <c r="H132">
        <v>0.15620000000000001</v>
      </c>
      <c r="I132">
        <v>0.1797</v>
      </c>
      <c r="K132" t="s">
        <v>1662</v>
      </c>
      <c r="L132">
        <f t="shared" si="14"/>
        <v>7.8733333333333322E-2</v>
      </c>
      <c r="M132">
        <f t="shared" si="15"/>
        <v>9.6033333333333332E-2</v>
      </c>
      <c r="N132">
        <f t="shared" si="16"/>
        <v>0.10953333333333334</v>
      </c>
      <c r="O132">
        <f t="shared" si="17"/>
        <v>8.3933333333333332E-2</v>
      </c>
      <c r="P132">
        <f t="shared" si="18"/>
        <v>8.4533333333333321E-2</v>
      </c>
      <c r="Q132">
        <f t="shared" si="19"/>
        <v>9.7333333333333327E-2</v>
      </c>
      <c r="R132">
        <f t="shared" si="20"/>
        <v>7.9333333333333339E-2</v>
      </c>
      <c r="S132">
        <f t="shared" si="21"/>
        <v>0.10283333333333333</v>
      </c>
      <c r="U132" t="s">
        <v>1662</v>
      </c>
      <c r="V132">
        <f t="shared" si="22"/>
        <v>4.0083493135574511</v>
      </c>
      <c r="W132">
        <f t="shared" si="23"/>
        <v>4.8891000729716421</v>
      </c>
      <c r="X132">
        <f t="shared" si="24"/>
        <v>5.576391128005838</v>
      </c>
      <c r="Y132">
        <f t="shared" si="25"/>
        <v>4.2730836458669197</v>
      </c>
      <c r="Z132">
        <f t="shared" si="26"/>
        <v>4.3036299149795498</v>
      </c>
      <c r="AA132">
        <f t="shared" si="27"/>
        <v>4.9552836560490086</v>
      </c>
      <c r="AB132">
        <f t="shared" si="28"/>
        <v>4.038895582670083</v>
      </c>
      <c r="AC132">
        <f t="shared" si="29"/>
        <v>5.2352911229147923</v>
      </c>
    </row>
    <row r="133" spans="1:29" x14ac:dyDescent="0.25">
      <c r="A133" t="s">
        <v>1663</v>
      </c>
      <c r="B133">
        <v>2.0411000000000001</v>
      </c>
      <c r="C133">
        <v>0.17480000000000001</v>
      </c>
      <c r="D133">
        <v>0.17430000000000001</v>
      </c>
      <c r="E133">
        <v>0.16539999999999999</v>
      </c>
      <c r="F133">
        <v>0.1731</v>
      </c>
      <c r="G133">
        <v>0.1691</v>
      </c>
      <c r="H133">
        <v>0.16039999999999999</v>
      </c>
      <c r="I133">
        <v>0.17419999999999999</v>
      </c>
      <c r="K133" t="s">
        <v>1663</v>
      </c>
      <c r="L133">
        <f t="shared" si="14"/>
        <v>1.9642333333333335</v>
      </c>
      <c r="M133">
        <f t="shared" si="15"/>
        <v>9.7933333333333344E-2</v>
      </c>
      <c r="N133">
        <f t="shared" si="16"/>
        <v>9.7433333333333344E-2</v>
      </c>
      <c r="O133">
        <f t="shared" si="17"/>
        <v>8.8533333333333325E-2</v>
      </c>
      <c r="P133">
        <f t="shared" si="18"/>
        <v>9.6233333333333337E-2</v>
      </c>
      <c r="Q133">
        <f t="shared" si="19"/>
        <v>9.2233333333333334E-2</v>
      </c>
      <c r="R133">
        <f t="shared" si="20"/>
        <v>8.3533333333333321E-2</v>
      </c>
      <c r="S133">
        <f t="shared" si="21"/>
        <v>9.7333333333333327E-2</v>
      </c>
      <c r="U133" t="s">
        <v>1663</v>
      </c>
      <c r="V133">
        <f t="shared" si="22"/>
        <v>100</v>
      </c>
      <c r="W133">
        <f t="shared" si="23"/>
        <v>4.9858299251616414</v>
      </c>
      <c r="X133">
        <f t="shared" si="24"/>
        <v>4.9603747009011148</v>
      </c>
      <c r="Y133">
        <f t="shared" si="25"/>
        <v>4.5072717090637555</v>
      </c>
      <c r="Z133">
        <f t="shared" si="26"/>
        <v>4.8992821626758536</v>
      </c>
      <c r="AA133">
        <f t="shared" si="27"/>
        <v>4.695640368591647</v>
      </c>
      <c r="AB133">
        <f t="shared" si="28"/>
        <v>4.2527194664584984</v>
      </c>
      <c r="AC133">
        <f t="shared" si="29"/>
        <v>4.9552836560490086</v>
      </c>
    </row>
    <row r="134" spans="1:29" x14ac:dyDescent="0.25">
      <c r="A134" t="s">
        <v>1664</v>
      </c>
      <c r="B134">
        <v>6.7500000000000004E-2</v>
      </c>
      <c r="C134">
        <v>7.9399999999999998E-2</v>
      </c>
      <c r="D134">
        <v>8.3699999999999997E-2</v>
      </c>
      <c r="E134">
        <v>4</v>
      </c>
      <c r="F134">
        <f>AVERAGE(B134:D134)</f>
        <v>7.6866666666666666E-2</v>
      </c>
    </row>
    <row r="135" spans="1:29" x14ac:dyDescent="0.25">
      <c r="A135" t="s">
        <v>1665</v>
      </c>
    </row>
    <row r="138" spans="1:29" x14ac:dyDescent="0.25">
      <c r="A138" s="7" t="s">
        <v>1977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 s="6">
        <v>1</v>
      </c>
      <c r="C140" s="6">
        <v>2</v>
      </c>
      <c r="D140" s="6">
        <v>3</v>
      </c>
      <c r="E140" s="6">
        <v>4</v>
      </c>
      <c r="F140" s="6">
        <v>5</v>
      </c>
      <c r="G140" s="6">
        <v>6</v>
      </c>
      <c r="H140" s="6">
        <v>7</v>
      </c>
      <c r="I140" s="6">
        <v>8</v>
      </c>
      <c r="L140" s="6">
        <v>1</v>
      </c>
      <c r="M140" s="6">
        <v>2</v>
      </c>
      <c r="N140" s="6">
        <v>3</v>
      </c>
      <c r="O140" s="6">
        <v>4</v>
      </c>
      <c r="P140" s="6">
        <v>5</v>
      </c>
      <c r="Q140" s="6">
        <v>6</v>
      </c>
      <c r="R140" s="6">
        <v>7</v>
      </c>
      <c r="S140" s="6">
        <v>8</v>
      </c>
      <c r="V140" s="6">
        <v>1</v>
      </c>
      <c r="W140" s="6">
        <v>2</v>
      </c>
      <c r="X140" s="6">
        <v>3</v>
      </c>
      <c r="Y140" s="6">
        <v>4</v>
      </c>
      <c r="Z140" s="6">
        <v>5</v>
      </c>
      <c r="AA140" s="6">
        <v>6</v>
      </c>
      <c r="AB140" s="6">
        <v>7</v>
      </c>
      <c r="AC140" s="6">
        <v>8</v>
      </c>
    </row>
    <row r="141" spans="1:29" x14ac:dyDescent="0.25">
      <c r="A141" t="s">
        <v>1658</v>
      </c>
      <c r="B141">
        <v>0.17219999999999999</v>
      </c>
      <c r="C141">
        <v>0.14749999999999999</v>
      </c>
      <c r="D141">
        <v>0.16569999999999999</v>
      </c>
      <c r="E141">
        <v>0.16020000000000001</v>
      </c>
      <c r="F141">
        <v>0.16930000000000001</v>
      </c>
      <c r="G141">
        <v>0.17030000000000001</v>
      </c>
      <c r="H141">
        <v>0.1673</v>
      </c>
      <c r="I141">
        <v>0.19550000000000001</v>
      </c>
      <c r="K141" t="s">
        <v>1658</v>
      </c>
      <c r="L141">
        <f>B141-$F$147</f>
        <v>9.3566666666666659E-2</v>
      </c>
      <c r="M141">
        <f t="shared" ref="M141:S141" si="30">C141-$F$147</f>
        <v>6.8866666666666659E-2</v>
      </c>
      <c r="N141">
        <f t="shared" si="30"/>
        <v>8.7066666666666653E-2</v>
      </c>
      <c r="O141">
        <f t="shared" si="30"/>
        <v>8.1566666666666676E-2</v>
      </c>
      <c r="P141">
        <f t="shared" si="30"/>
        <v>9.0666666666666673E-2</v>
      </c>
      <c r="Q141">
        <f t="shared" si="30"/>
        <v>9.1666666666666674E-2</v>
      </c>
      <c r="R141">
        <f t="shared" si="30"/>
        <v>8.8666666666666671E-2</v>
      </c>
      <c r="S141">
        <f t="shared" si="30"/>
        <v>0.11686666666666667</v>
      </c>
      <c r="U141" t="s">
        <v>1658</v>
      </c>
      <c r="V141">
        <f>L141/$L$146*100</f>
        <v>7.5149925037481244</v>
      </c>
      <c r="W141">
        <f t="shared" ref="W141:AC141" si="31">M141/$L$146*100</f>
        <v>5.5311629899336037</v>
      </c>
      <c r="X141">
        <f t="shared" si="31"/>
        <v>6.9929321053758819</v>
      </c>
      <c r="Y141">
        <f t="shared" si="31"/>
        <v>6.5511886913686022</v>
      </c>
      <c r="Z141">
        <f t="shared" si="31"/>
        <v>7.2820732490897404</v>
      </c>
      <c r="AA141">
        <f t="shared" si="31"/>
        <v>7.3623902334547005</v>
      </c>
      <c r="AB141">
        <f t="shared" si="31"/>
        <v>7.1214392803598203</v>
      </c>
      <c r="AC141">
        <f t="shared" si="31"/>
        <v>9.3863782394517017</v>
      </c>
    </row>
    <row r="142" spans="1:29" x14ac:dyDescent="0.25">
      <c r="A142" t="s">
        <v>1659</v>
      </c>
      <c r="B142">
        <v>0.24479999999999999</v>
      </c>
      <c r="C142">
        <v>0.21709999999999999</v>
      </c>
      <c r="D142">
        <v>0.22339999999999999</v>
      </c>
      <c r="E142">
        <v>0.18140000000000001</v>
      </c>
      <c r="F142">
        <v>0.17319999999999999</v>
      </c>
      <c r="G142">
        <v>0.19239999999999999</v>
      </c>
      <c r="H142">
        <v>0.1744</v>
      </c>
      <c r="I142">
        <v>0.17130000000000001</v>
      </c>
      <c r="K142" t="s">
        <v>1659</v>
      </c>
      <c r="L142">
        <f t="shared" ref="L142:L146" si="32">B142-$F$147</f>
        <v>0.16616666666666666</v>
      </c>
      <c r="M142">
        <f t="shared" ref="M142:M146" si="33">C142-$F$147</f>
        <v>0.13846666666666665</v>
      </c>
      <c r="N142">
        <f t="shared" ref="N142:N146" si="34">D142-$F$147</f>
        <v>0.14476666666666665</v>
      </c>
      <c r="O142">
        <f t="shared" ref="O142:O146" si="35">E142-$F$147</f>
        <v>0.10276666666666667</v>
      </c>
      <c r="P142">
        <f t="shared" ref="P142:P146" si="36">F142-$F$147</f>
        <v>9.456666666666666E-2</v>
      </c>
      <c r="Q142">
        <f t="shared" ref="Q142:Q146" si="37">G142-$F$147</f>
        <v>0.11376666666666665</v>
      </c>
      <c r="R142">
        <f t="shared" ref="R142:R146" si="38">H142-$F$147</f>
        <v>9.5766666666666667E-2</v>
      </c>
      <c r="S142">
        <f t="shared" ref="S142:S146" si="39">I142-$F$147</f>
        <v>9.2666666666666675E-2</v>
      </c>
      <c r="U142" t="s">
        <v>1659</v>
      </c>
      <c r="V142">
        <f t="shared" ref="V142:V146" si="40">L142/$L$146*100</f>
        <v>13.346005568644248</v>
      </c>
      <c r="W142">
        <f t="shared" ref="W142:W146" si="41">M142/$L$146*100</f>
        <v>11.121225101734845</v>
      </c>
      <c r="X142">
        <f t="shared" ref="X142:X146" si="42">N142/$L$146*100</f>
        <v>11.627222103234097</v>
      </c>
      <c r="Y142">
        <f t="shared" ref="Y142:Y146" si="43">O142/$L$146*100</f>
        <v>8.2539087599057606</v>
      </c>
      <c r="Z142">
        <f t="shared" ref="Z142:Z146" si="44">P142/$L$146*100</f>
        <v>7.5953094881130845</v>
      </c>
      <c r="AA142">
        <f t="shared" ref="AA142:AA146" si="45">Q142/$L$146*100</f>
        <v>9.1373955879203237</v>
      </c>
      <c r="AB142">
        <f t="shared" ref="AB142:AB146" si="46">R142/$L$146*100</f>
        <v>7.6916898693510385</v>
      </c>
      <c r="AC142">
        <f t="shared" ref="AC142:AC146" si="47">S142/$L$146*100</f>
        <v>7.4427072178196623</v>
      </c>
    </row>
    <row r="143" spans="1:29" x14ac:dyDescent="0.25">
      <c r="A143" t="s">
        <v>1660</v>
      </c>
      <c r="B143">
        <v>0.1646</v>
      </c>
      <c r="C143">
        <v>0.15989999999999999</v>
      </c>
      <c r="D143">
        <v>0.15820000000000001</v>
      </c>
      <c r="E143">
        <v>0.17599999999999999</v>
      </c>
      <c r="F143">
        <v>0.20760000000000001</v>
      </c>
      <c r="G143">
        <v>0.16259999999999999</v>
      </c>
      <c r="H143">
        <v>0.15570000000000001</v>
      </c>
      <c r="I143">
        <v>0.1527</v>
      </c>
      <c r="K143" t="s">
        <v>1660</v>
      </c>
      <c r="L143">
        <f t="shared" si="32"/>
        <v>8.5966666666666663E-2</v>
      </c>
      <c r="M143">
        <f t="shared" si="33"/>
        <v>8.1266666666666654E-2</v>
      </c>
      <c r="N143">
        <f t="shared" si="34"/>
        <v>7.9566666666666674E-2</v>
      </c>
      <c r="O143">
        <f t="shared" si="35"/>
        <v>9.7366666666666657E-2</v>
      </c>
      <c r="P143">
        <f t="shared" si="36"/>
        <v>0.12896666666666667</v>
      </c>
      <c r="Q143">
        <f t="shared" si="37"/>
        <v>8.3966666666666662E-2</v>
      </c>
      <c r="R143">
        <f t="shared" si="38"/>
        <v>7.7066666666666672E-2</v>
      </c>
      <c r="S143">
        <f t="shared" si="39"/>
        <v>7.406666666666667E-2</v>
      </c>
      <c r="U143" t="s">
        <v>1660</v>
      </c>
      <c r="V143">
        <f t="shared" si="40"/>
        <v>6.9045834225744258</v>
      </c>
      <c r="W143">
        <f t="shared" si="41"/>
        <v>6.5270935960591121</v>
      </c>
      <c r="X143">
        <f t="shared" si="42"/>
        <v>6.3905547226386803</v>
      </c>
      <c r="Y143">
        <f t="shared" si="43"/>
        <v>7.8201970443349742</v>
      </c>
      <c r="Z143">
        <f t="shared" si="44"/>
        <v>10.358213750267723</v>
      </c>
      <c r="AA143">
        <f t="shared" si="45"/>
        <v>6.7439494538445057</v>
      </c>
      <c r="AB143">
        <f t="shared" si="46"/>
        <v>6.1897622617262797</v>
      </c>
      <c r="AC143">
        <f t="shared" si="47"/>
        <v>5.9488113086313987</v>
      </c>
    </row>
    <row r="144" spans="1:29" x14ac:dyDescent="0.25">
      <c r="A144" t="s">
        <v>1661</v>
      </c>
      <c r="B144">
        <v>0.17580000000000001</v>
      </c>
      <c r="C144">
        <v>0.15329999999999999</v>
      </c>
      <c r="D144">
        <v>0.13980000000000001</v>
      </c>
      <c r="E144">
        <v>0.1202</v>
      </c>
      <c r="F144">
        <v>0.17710000000000001</v>
      </c>
      <c r="G144">
        <v>0.1673</v>
      </c>
      <c r="H144">
        <v>0.15770000000000001</v>
      </c>
      <c r="I144">
        <v>0.16120000000000001</v>
      </c>
      <c r="K144" t="s">
        <v>1661</v>
      </c>
      <c r="L144">
        <f t="shared" si="32"/>
        <v>9.7166666666666679E-2</v>
      </c>
      <c r="M144">
        <f t="shared" si="33"/>
        <v>7.4666666666666659E-2</v>
      </c>
      <c r="N144">
        <f t="shared" si="34"/>
        <v>6.1166666666666675E-2</v>
      </c>
      <c r="O144">
        <f t="shared" si="35"/>
        <v>4.1566666666666668E-2</v>
      </c>
      <c r="P144">
        <f t="shared" si="36"/>
        <v>9.8466666666666675E-2</v>
      </c>
      <c r="Q144">
        <f t="shared" si="37"/>
        <v>8.8666666666666671E-2</v>
      </c>
      <c r="R144">
        <f t="shared" si="38"/>
        <v>7.9066666666666674E-2</v>
      </c>
      <c r="S144">
        <f t="shared" si="39"/>
        <v>8.2566666666666677E-2</v>
      </c>
      <c r="U144" t="s">
        <v>1661</v>
      </c>
      <c r="V144">
        <f t="shared" si="40"/>
        <v>7.8041336474619829</v>
      </c>
      <c r="W144">
        <f t="shared" si="41"/>
        <v>5.9970014992503735</v>
      </c>
      <c r="X144">
        <f t="shared" si="42"/>
        <v>4.9127222103234098</v>
      </c>
      <c r="Y144">
        <f t="shared" si="43"/>
        <v>3.3385093167701863</v>
      </c>
      <c r="Z144">
        <f t="shared" si="44"/>
        <v>7.9085457271364321</v>
      </c>
      <c r="AA144">
        <f t="shared" si="45"/>
        <v>7.1214392803598203</v>
      </c>
      <c r="AB144">
        <f t="shared" si="46"/>
        <v>6.3503962304562016</v>
      </c>
      <c r="AC144">
        <f t="shared" si="47"/>
        <v>6.6315056757335622</v>
      </c>
    </row>
    <row r="145" spans="1:29" x14ac:dyDescent="0.25">
      <c r="A145" t="s">
        <v>1662</v>
      </c>
      <c r="B145">
        <v>0.1686</v>
      </c>
      <c r="C145">
        <v>0.15859999999999999</v>
      </c>
      <c r="D145">
        <v>0.15759999999999999</v>
      </c>
      <c r="E145">
        <v>0.15890000000000001</v>
      </c>
      <c r="F145">
        <v>0.15820000000000001</v>
      </c>
      <c r="G145">
        <v>0.16289999999999999</v>
      </c>
      <c r="H145">
        <v>0.15679999999999999</v>
      </c>
      <c r="I145">
        <v>0.1663</v>
      </c>
      <c r="K145" t="s">
        <v>1662</v>
      </c>
      <c r="L145">
        <f t="shared" si="32"/>
        <v>8.9966666666666667E-2</v>
      </c>
      <c r="M145">
        <f t="shared" si="33"/>
        <v>7.9966666666666658E-2</v>
      </c>
      <c r="N145">
        <f t="shared" si="34"/>
        <v>7.8966666666666657E-2</v>
      </c>
      <c r="O145">
        <f t="shared" si="35"/>
        <v>8.0266666666666681E-2</v>
      </c>
      <c r="P145">
        <f t="shared" si="36"/>
        <v>7.9566666666666674E-2</v>
      </c>
      <c r="Q145">
        <f t="shared" si="37"/>
        <v>8.4266666666666656E-2</v>
      </c>
      <c r="R145">
        <f t="shared" si="38"/>
        <v>7.8166666666666662E-2</v>
      </c>
      <c r="S145">
        <f t="shared" si="39"/>
        <v>8.7666666666666671E-2</v>
      </c>
      <c r="U145" t="s">
        <v>1662</v>
      </c>
      <c r="V145">
        <f t="shared" si="40"/>
        <v>7.2258513600342678</v>
      </c>
      <c r="W145">
        <f t="shared" si="41"/>
        <v>6.4226815163846638</v>
      </c>
      <c r="X145">
        <f t="shared" si="42"/>
        <v>6.3423645320197037</v>
      </c>
      <c r="Y145">
        <f t="shared" si="43"/>
        <v>6.4467766116941538</v>
      </c>
      <c r="Z145">
        <f t="shared" si="44"/>
        <v>6.3905547226386803</v>
      </c>
      <c r="AA145">
        <f t="shared" si="45"/>
        <v>6.7680445491539922</v>
      </c>
      <c r="AB145">
        <f t="shared" si="46"/>
        <v>6.2781109445277359</v>
      </c>
      <c r="AC145">
        <f t="shared" si="47"/>
        <v>7.0411222959948585</v>
      </c>
    </row>
    <row r="146" spans="1:29" x14ac:dyDescent="0.25">
      <c r="A146" t="s">
        <v>1663</v>
      </c>
      <c r="B146">
        <v>1.3237000000000001</v>
      </c>
      <c r="C146">
        <v>0.15029999999999999</v>
      </c>
      <c r="D146">
        <v>0.152</v>
      </c>
      <c r="E146">
        <v>0.1026</v>
      </c>
      <c r="F146">
        <v>0.15740000000000001</v>
      </c>
      <c r="G146">
        <v>0.16400000000000001</v>
      </c>
      <c r="H146">
        <v>0.1641</v>
      </c>
      <c r="I146">
        <v>0.246</v>
      </c>
      <c r="K146" t="s">
        <v>1663</v>
      </c>
      <c r="L146">
        <f t="shared" si="32"/>
        <v>1.2450666666666668</v>
      </c>
      <c r="M146">
        <f t="shared" si="33"/>
        <v>7.1666666666666656E-2</v>
      </c>
      <c r="N146">
        <f t="shared" si="34"/>
        <v>7.3366666666666663E-2</v>
      </c>
      <c r="O146">
        <f t="shared" si="35"/>
        <v>2.3966666666666664E-2</v>
      </c>
      <c r="P146">
        <f t="shared" si="36"/>
        <v>7.8766666666666679E-2</v>
      </c>
      <c r="Q146">
        <f t="shared" si="37"/>
        <v>8.5366666666666674E-2</v>
      </c>
      <c r="R146">
        <f t="shared" si="38"/>
        <v>8.5466666666666663E-2</v>
      </c>
      <c r="S146">
        <f t="shared" si="39"/>
        <v>0.16736666666666666</v>
      </c>
      <c r="U146" t="s">
        <v>1663</v>
      </c>
      <c r="V146">
        <f t="shared" si="40"/>
        <v>100</v>
      </c>
      <c r="W146">
        <f t="shared" si="41"/>
        <v>5.7560505461554925</v>
      </c>
      <c r="X146">
        <f t="shared" si="42"/>
        <v>5.8925894195759252</v>
      </c>
      <c r="Y146">
        <f t="shared" si="43"/>
        <v>1.9249303919468834</v>
      </c>
      <c r="Z146">
        <f t="shared" si="44"/>
        <v>6.3263011351467124</v>
      </c>
      <c r="AA146">
        <f t="shared" si="45"/>
        <v>6.8563932319554519</v>
      </c>
      <c r="AB146">
        <f t="shared" si="46"/>
        <v>6.8644249303919462</v>
      </c>
      <c r="AC146">
        <f t="shared" si="47"/>
        <v>13.442385949882201</v>
      </c>
    </row>
    <row r="147" spans="1:29" x14ac:dyDescent="0.25">
      <c r="A147" t="s">
        <v>1664</v>
      </c>
      <c r="B147">
        <v>7.8600000000000003E-2</v>
      </c>
      <c r="C147">
        <v>7.8299999999999995E-2</v>
      </c>
      <c r="D147">
        <v>7.9000000000000001E-2</v>
      </c>
      <c r="E147">
        <v>3.6778</v>
      </c>
      <c r="F147">
        <f>AVERAGE(B147:D147)</f>
        <v>7.8633333333333333E-2</v>
      </c>
    </row>
    <row r="148" spans="1:29" x14ac:dyDescent="0.25">
      <c r="A148" t="s">
        <v>1665</v>
      </c>
    </row>
    <row r="151" spans="1:29" x14ac:dyDescent="0.25">
      <c r="A151" s="7" t="s">
        <v>1978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 s="6">
        <v>1</v>
      </c>
      <c r="C153" s="6">
        <v>2</v>
      </c>
      <c r="D153" s="6">
        <v>3</v>
      </c>
      <c r="E153" s="6">
        <v>4</v>
      </c>
      <c r="F153" s="6">
        <v>5</v>
      </c>
      <c r="G153" s="6">
        <v>6</v>
      </c>
      <c r="H153" s="6">
        <v>7</v>
      </c>
      <c r="I153" s="6">
        <v>8</v>
      </c>
      <c r="L153" s="6">
        <v>1</v>
      </c>
      <c r="M153" s="6">
        <v>2</v>
      </c>
      <c r="N153" s="6">
        <v>3</v>
      </c>
      <c r="O153" s="6">
        <v>4</v>
      </c>
      <c r="P153" s="6">
        <v>5</v>
      </c>
      <c r="Q153" s="6">
        <v>6</v>
      </c>
      <c r="R153" s="6">
        <v>7</v>
      </c>
      <c r="S153" s="6">
        <v>8</v>
      </c>
      <c r="V153" s="6">
        <v>1</v>
      </c>
      <c r="W153" s="6">
        <v>2</v>
      </c>
      <c r="X153" s="6">
        <v>3</v>
      </c>
      <c r="Y153" s="6">
        <v>4</v>
      </c>
      <c r="Z153" s="6">
        <v>5</v>
      </c>
      <c r="AA153" s="6">
        <v>6</v>
      </c>
      <c r="AB153" s="6">
        <v>7</v>
      </c>
      <c r="AC153" s="6">
        <v>8</v>
      </c>
    </row>
    <row r="154" spans="1:29" x14ac:dyDescent="0.25">
      <c r="A154" t="s">
        <v>1658</v>
      </c>
      <c r="B154">
        <v>0.1308</v>
      </c>
      <c r="C154">
        <v>0.127</v>
      </c>
      <c r="D154">
        <v>0.12</v>
      </c>
      <c r="E154">
        <v>0.12740000000000001</v>
      </c>
      <c r="F154">
        <v>0.12609999999999999</v>
      </c>
      <c r="G154">
        <v>0.13270000000000001</v>
      </c>
      <c r="H154">
        <v>0.13389999999999999</v>
      </c>
      <c r="I154">
        <v>0.12509999999999999</v>
      </c>
      <c r="K154" t="s">
        <v>1658</v>
      </c>
      <c r="L154">
        <f>B154-$F$160</f>
        <v>4.2400000000000007E-2</v>
      </c>
      <c r="M154">
        <f t="shared" ref="M154:S154" si="48">C154-$F$160</f>
        <v>3.8600000000000009E-2</v>
      </c>
      <c r="N154">
        <f t="shared" si="48"/>
        <v>3.1600000000000003E-2</v>
      </c>
      <c r="O154">
        <f t="shared" si="48"/>
        <v>3.9000000000000021E-2</v>
      </c>
      <c r="P154">
        <f t="shared" si="48"/>
        <v>3.7699999999999997E-2</v>
      </c>
      <c r="Q154">
        <f t="shared" si="48"/>
        <v>4.430000000000002E-2</v>
      </c>
      <c r="R154">
        <f t="shared" si="48"/>
        <v>4.5499999999999999E-2</v>
      </c>
      <c r="S154">
        <f t="shared" si="48"/>
        <v>3.6699999999999997E-2</v>
      </c>
      <c r="U154" t="s">
        <v>1658</v>
      </c>
      <c r="V154">
        <f>L154/$L$159*100</f>
        <v>3.2226191381013916</v>
      </c>
      <c r="W154">
        <f t="shared" ref="W154:AC154" si="49">M154/$L$159*100</f>
        <v>2.9337994983658899</v>
      </c>
      <c r="X154">
        <f t="shared" si="49"/>
        <v>2.4017633199057542</v>
      </c>
      <c r="Y154">
        <f t="shared" si="49"/>
        <v>2.9642015657064698</v>
      </c>
      <c r="Z154">
        <f t="shared" si="49"/>
        <v>2.8653948468495858</v>
      </c>
      <c r="AA154">
        <f t="shared" si="49"/>
        <v>3.3670289579691439</v>
      </c>
      <c r="AB154">
        <f t="shared" si="49"/>
        <v>3.4582351599908794</v>
      </c>
      <c r="AC154">
        <f t="shared" si="49"/>
        <v>2.789389678498138</v>
      </c>
    </row>
    <row r="155" spans="1:29" x14ac:dyDescent="0.25">
      <c r="A155" t="s">
        <v>1659</v>
      </c>
      <c r="B155">
        <v>0.22090000000000001</v>
      </c>
      <c r="C155">
        <v>0.17680000000000001</v>
      </c>
      <c r="D155">
        <v>0.16089999999999999</v>
      </c>
      <c r="E155">
        <v>0.14230000000000001</v>
      </c>
      <c r="F155">
        <v>0.15049999999999999</v>
      </c>
      <c r="G155">
        <v>0.14499999999999999</v>
      </c>
      <c r="H155">
        <v>0.14410000000000001</v>
      </c>
      <c r="I155">
        <v>0.12820000000000001</v>
      </c>
      <c r="K155" t="s">
        <v>1659</v>
      </c>
      <c r="L155">
        <f t="shared" ref="L155:L159" si="50">B155-$F$160</f>
        <v>0.13250000000000001</v>
      </c>
      <c r="M155">
        <f t="shared" ref="M155:M159" si="51">C155-$F$160</f>
        <v>8.840000000000002E-2</v>
      </c>
      <c r="N155">
        <f t="shared" ref="N155:N159" si="52">D155-$F$160</f>
        <v>7.2499999999999995E-2</v>
      </c>
      <c r="O155">
        <f t="shared" ref="O155:O159" si="53">E155-$F$160</f>
        <v>5.3900000000000017E-2</v>
      </c>
      <c r="P155">
        <f t="shared" ref="P155:P159" si="54">F155-$F$160</f>
        <v>6.2100000000000002E-2</v>
      </c>
      <c r="Q155">
        <f t="shared" ref="Q155:Q159" si="55">G155-$F$160</f>
        <v>5.6599999999999998E-2</v>
      </c>
      <c r="R155">
        <f t="shared" ref="R155:R159" si="56">H155-$F$160</f>
        <v>5.5700000000000013E-2</v>
      </c>
      <c r="S155">
        <f t="shared" ref="S155:S159" si="57">I155-$F$160</f>
        <v>3.9800000000000016E-2</v>
      </c>
      <c r="U155" t="s">
        <v>1659</v>
      </c>
      <c r="V155">
        <f t="shared" ref="V155:V159" si="58">L155/$L$159*100</f>
        <v>10.070684806566849</v>
      </c>
      <c r="W155">
        <f t="shared" ref="W155:W159" si="59">M155/$L$159*100</f>
        <v>6.718856882267997</v>
      </c>
      <c r="X155">
        <f t="shared" ref="X155:X159" si="60">N155/$L$159*100</f>
        <v>5.5103747054799728</v>
      </c>
      <c r="Y155">
        <f t="shared" ref="Y155:Y159" si="61">O155/$L$159*100</f>
        <v>4.096678574143044</v>
      </c>
      <c r="Z155">
        <f t="shared" ref="Z155:Z159" si="62">P155/$L$159*100</f>
        <v>4.7199209546249152</v>
      </c>
      <c r="AA155">
        <f t="shared" ref="AA155:AA159" si="63">Q155/$L$159*100</f>
        <v>4.3018925286919512</v>
      </c>
      <c r="AB155">
        <f t="shared" ref="AB155:AB159" si="64">R155/$L$159*100</f>
        <v>4.2334878771756488</v>
      </c>
      <c r="AC155">
        <f t="shared" ref="AC155:AC159" si="65">S155/$L$159*100</f>
        <v>3.0250057003876276</v>
      </c>
    </row>
    <row r="156" spans="1:29" x14ac:dyDescent="0.25">
      <c r="A156" t="s">
        <v>1660</v>
      </c>
      <c r="B156">
        <v>0.1255</v>
      </c>
      <c r="C156">
        <v>0.12720000000000001</v>
      </c>
      <c r="D156">
        <v>0.13189999999999999</v>
      </c>
      <c r="E156">
        <v>0.1399</v>
      </c>
      <c r="F156">
        <v>0.1361</v>
      </c>
      <c r="G156">
        <v>0.13200000000000001</v>
      </c>
      <c r="H156">
        <v>0.12740000000000001</v>
      </c>
      <c r="I156">
        <v>0.13469999999999999</v>
      </c>
      <c r="K156" t="s">
        <v>1660</v>
      </c>
      <c r="L156">
        <f t="shared" si="50"/>
        <v>3.7100000000000008E-2</v>
      </c>
      <c r="M156">
        <f t="shared" si="51"/>
        <v>3.8800000000000015E-2</v>
      </c>
      <c r="N156">
        <f t="shared" si="52"/>
        <v>4.3499999999999997E-2</v>
      </c>
      <c r="O156">
        <f t="shared" si="53"/>
        <v>5.1500000000000004E-2</v>
      </c>
      <c r="P156">
        <f t="shared" si="54"/>
        <v>4.7700000000000006E-2</v>
      </c>
      <c r="Q156">
        <f t="shared" si="55"/>
        <v>4.3600000000000014E-2</v>
      </c>
      <c r="R156">
        <f t="shared" si="56"/>
        <v>3.9000000000000021E-2</v>
      </c>
      <c r="S156">
        <f t="shared" si="57"/>
        <v>4.6299999999999994E-2</v>
      </c>
      <c r="U156" t="s">
        <v>1660</v>
      </c>
      <c r="V156">
        <f t="shared" si="58"/>
        <v>2.8197917458387178</v>
      </c>
      <c r="W156">
        <f t="shared" si="59"/>
        <v>2.9490005320361798</v>
      </c>
      <c r="X156">
        <f t="shared" si="60"/>
        <v>3.3062248232879834</v>
      </c>
      <c r="Y156">
        <f t="shared" si="61"/>
        <v>3.9142661700995673</v>
      </c>
      <c r="Z156">
        <f t="shared" si="62"/>
        <v>3.6254465303640653</v>
      </c>
      <c r="AA156">
        <f t="shared" si="63"/>
        <v>3.3138253401231297</v>
      </c>
      <c r="AB156">
        <f t="shared" si="64"/>
        <v>2.9642015657064698</v>
      </c>
      <c r="AC156">
        <f t="shared" si="65"/>
        <v>3.5190392946720377</v>
      </c>
    </row>
    <row r="157" spans="1:29" x14ac:dyDescent="0.25">
      <c r="A157" t="s">
        <v>1661</v>
      </c>
      <c r="B157">
        <v>0.1241</v>
      </c>
      <c r="C157">
        <v>0.1396</v>
      </c>
      <c r="D157">
        <v>0.12959999999999999</v>
      </c>
      <c r="E157">
        <v>0.14080000000000001</v>
      </c>
      <c r="F157">
        <v>0.13339999999999999</v>
      </c>
      <c r="G157">
        <v>0.13780000000000001</v>
      </c>
      <c r="H157">
        <v>0.14219999999999999</v>
      </c>
      <c r="I157">
        <v>0.13320000000000001</v>
      </c>
      <c r="K157" t="s">
        <v>1661</v>
      </c>
      <c r="L157">
        <f t="shared" si="50"/>
        <v>3.570000000000001E-2</v>
      </c>
      <c r="M157">
        <f t="shared" si="51"/>
        <v>5.1200000000000009E-2</v>
      </c>
      <c r="N157">
        <f t="shared" si="52"/>
        <v>4.1200000000000001E-2</v>
      </c>
      <c r="O157">
        <f t="shared" si="53"/>
        <v>5.2400000000000016E-2</v>
      </c>
      <c r="P157">
        <f t="shared" si="54"/>
        <v>4.4999999999999998E-2</v>
      </c>
      <c r="Q157">
        <f t="shared" si="55"/>
        <v>4.9400000000000013E-2</v>
      </c>
      <c r="R157">
        <f t="shared" si="56"/>
        <v>5.3800000000000001E-2</v>
      </c>
      <c r="S157">
        <f t="shared" si="57"/>
        <v>4.480000000000002E-2</v>
      </c>
      <c r="U157" t="s">
        <v>1661</v>
      </c>
      <c r="V157">
        <f t="shared" si="58"/>
        <v>2.7133845101466907</v>
      </c>
      <c r="W157">
        <f t="shared" si="59"/>
        <v>3.8914646195941338</v>
      </c>
      <c r="X157">
        <f t="shared" si="60"/>
        <v>3.1314129360796534</v>
      </c>
      <c r="Y157">
        <f t="shared" si="61"/>
        <v>3.9826708216158719</v>
      </c>
      <c r="Z157">
        <f t="shared" si="62"/>
        <v>3.4202325758151555</v>
      </c>
      <c r="AA157">
        <f t="shared" si="63"/>
        <v>3.7546553165615273</v>
      </c>
      <c r="AB157">
        <f t="shared" si="64"/>
        <v>4.0890780573078978</v>
      </c>
      <c r="AC157">
        <f t="shared" si="65"/>
        <v>3.4050315421448678</v>
      </c>
    </row>
    <row r="158" spans="1:29" x14ac:dyDescent="0.25">
      <c r="A158" t="s">
        <v>1662</v>
      </c>
      <c r="B158">
        <v>0.11849999999999999</v>
      </c>
      <c r="C158">
        <v>0.14080000000000001</v>
      </c>
      <c r="D158">
        <v>0.15060000000000001</v>
      </c>
      <c r="E158">
        <v>0.13739999999999999</v>
      </c>
      <c r="F158">
        <v>0.1258</v>
      </c>
      <c r="G158">
        <v>0.1305</v>
      </c>
      <c r="H158">
        <v>0.1414</v>
      </c>
      <c r="I158">
        <v>0.1225</v>
      </c>
      <c r="K158" t="s">
        <v>1662</v>
      </c>
      <c r="L158">
        <f t="shared" si="50"/>
        <v>3.0100000000000002E-2</v>
      </c>
      <c r="M158">
        <f t="shared" si="51"/>
        <v>5.2400000000000016E-2</v>
      </c>
      <c r="N158">
        <f t="shared" si="52"/>
        <v>6.2200000000000019E-2</v>
      </c>
      <c r="O158">
        <f t="shared" si="53"/>
        <v>4.9000000000000002E-2</v>
      </c>
      <c r="P158">
        <f t="shared" si="54"/>
        <v>3.7400000000000003E-2</v>
      </c>
      <c r="Q158">
        <f t="shared" si="55"/>
        <v>4.2100000000000012E-2</v>
      </c>
      <c r="R158">
        <f t="shared" si="56"/>
        <v>5.3000000000000005E-2</v>
      </c>
      <c r="S158">
        <f t="shared" si="57"/>
        <v>3.4100000000000005E-2</v>
      </c>
      <c r="U158" t="s">
        <v>1662</v>
      </c>
      <c r="V158">
        <f t="shared" si="58"/>
        <v>2.2877555673785821</v>
      </c>
      <c r="W158">
        <f t="shared" si="59"/>
        <v>3.9826708216158719</v>
      </c>
      <c r="X158">
        <f t="shared" si="60"/>
        <v>4.7275214714600615</v>
      </c>
      <c r="Y158">
        <f t="shared" si="61"/>
        <v>3.7242532492209475</v>
      </c>
      <c r="Z158">
        <f t="shared" si="62"/>
        <v>2.8425932963441518</v>
      </c>
      <c r="AA158">
        <f t="shared" si="63"/>
        <v>3.199817587595958</v>
      </c>
      <c r="AB158">
        <f t="shared" si="64"/>
        <v>4.028273922626739</v>
      </c>
      <c r="AC158">
        <f t="shared" si="65"/>
        <v>2.5917762407843736</v>
      </c>
    </row>
    <row r="159" spans="1:29" x14ac:dyDescent="0.25">
      <c r="A159" t="s">
        <v>1663</v>
      </c>
      <c r="B159">
        <v>1.4040999999999999</v>
      </c>
      <c r="C159">
        <v>0.1328</v>
      </c>
      <c r="D159">
        <v>0.12640000000000001</v>
      </c>
      <c r="E159">
        <v>0.1166</v>
      </c>
      <c r="F159">
        <v>0.12970000000000001</v>
      </c>
      <c r="G159">
        <v>0.1384</v>
      </c>
      <c r="H159">
        <v>0.1278</v>
      </c>
      <c r="I159">
        <v>0.1096</v>
      </c>
      <c r="K159" t="s">
        <v>1663</v>
      </c>
      <c r="L159">
        <f t="shared" si="50"/>
        <v>1.3156999999999999</v>
      </c>
      <c r="M159">
        <f t="shared" si="51"/>
        <v>4.4400000000000009E-2</v>
      </c>
      <c r="N159">
        <f t="shared" si="52"/>
        <v>3.800000000000002E-2</v>
      </c>
      <c r="O159">
        <f t="shared" si="53"/>
        <v>2.8200000000000003E-2</v>
      </c>
      <c r="P159">
        <f t="shared" si="54"/>
        <v>4.1300000000000017E-2</v>
      </c>
      <c r="Q159">
        <f t="shared" si="55"/>
        <v>0.05</v>
      </c>
      <c r="R159">
        <f t="shared" si="56"/>
        <v>3.9400000000000004E-2</v>
      </c>
      <c r="S159">
        <f t="shared" si="57"/>
        <v>2.1200000000000011E-2</v>
      </c>
      <c r="U159" t="s">
        <v>1663</v>
      </c>
      <c r="V159">
        <f t="shared" si="58"/>
        <v>100</v>
      </c>
      <c r="W159">
        <f t="shared" si="59"/>
        <v>3.3746294748042875</v>
      </c>
      <c r="X159">
        <f t="shared" si="60"/>
        <v>2.888196397355022</v>
      </c>
      <c r="Y159">
        <f t="shared" si="61"/>
        <v>2.1433457475108315</v>
      </c>
      <c r="Z159">
        <f t="shared" si="62"/>
        <v>3.1390134529147997</v>
      </c>
      <c r="AA159">
        <f t="shared" si="63"/>
        <v>3.8002584175723957</v>
      </c>
      <c r="AB159">
        <f t="shared" si="64"/>
        <v>2.9946036330470478</v>
      </c>
      <c r="AC159">
        <f t="shared" si="65"/>
        <v>1.6113095690506964</v>
      </c>
    </row>
    <row r="160" spans="1:29" x14ac:dyDescent="0.25">
      <c r="A160" t="s">
        <v>1664</v>
      </c>
      <c r="B160">
        <v>6.8199999999999997E-2</v>
      </c>
      <c r="C160">
        <v>0.1288</v>
      </c>
      <c r="D160">
        <v>6.8199999999999997E-2</v>
      </c>
      <c r="E160">
        <v>1.3906000000000001</v>
      </c>
      <c r="F160">
        <f>AVERAGE(B160:D160)</f>
        <v>8.8399999999999992E-2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 s="6">
        <v>1</v>
      </c>
      <c r="C165" s="6">
        <v>2</v>
      </c>
      <c r="D165" s="6">
        <v>3</v>
      </c>
      <c r="E165" s="6">
        <v>4</v>
      </c>
      <c r="F165" s="6">
        <v>5</v>
      </c>
      <c r="G165" s="6">
        <v>6</v>
      </c>
      <c r="H165" s="6">
        <v>7</v>
      </c>
      <c r="I165" s="6">
        <v>8</v>
      </c>
      <c r="L165" s="6">
        <v>1</v>
      </c>
      <c r="M165" s="6">
        <v>2</v>
      </c>
      <c r="N165" s="6">
        <v>3</v>
      </c>
      <c r="O165" s="6">
        <v>4</v>
      </c>
      <c r="P165" s="6">
        <v>5</v>
      </c>
      <c r="Q165" s="6">
        <v>6</v>
      </c>
      <c r="R165" s="6">
        <v>7</v>
      </c>
      <c r="S165" s="6">
        <v>8</v>
      </c>
    </row>
    <row r="166" spans="1:19" x14ac:dyDescent="0.25">
      <c r="A166" t="s">
        <v>1658</v>
      </c>
      <c r="B166">
        <f>AVERAGE(V154,V141,V128)</f>
        <v>5.0358083799688105</v>
      </c>
      <c r="C166">
        <f t="shared" ref="C166:I166" si="66">AVERAGE(W154,W141,W128)</f>
        <v>4.376685529259503</v>
      </c>
      <c r="D166">
        <f t="shared" si="66"/>
        <v>4.9038144219433697</v>
      </c>
      <c r="E166">
        <f t="shared" si="66"/>
        <v>5.0764131986959162</v>
      </c>
      <c r="F166">
        <f t="shared" si="66"/>
        <v>5.1140102866790924</v>
      </c>
      <c r="G166">
        <f t="shared" si="66"/>
        <v>5.3368432393358605</v>
      </c>
      <c r="H166">
        <f t="shared" si="66"/>
        <v>5.1749253355651668</v>
      </c>
      <c r="I166">
        <f t="shared" si="66"/>
        <v>5.8325356011168061</v>
      </c>
      <c r="K166" t="s">
        <v>1658</v>
      </c>
      <c r="L166">
        <f>STDEV(V154,V141,V128)/SQRT(3)</f>
        <v>1.2830665304363607</v>
      </c>
      <c r="M166">
        <f t="shared" ref="M166:S166" si="67">STDEV(W154,W141,W128)/SQRT(3)</f>
        <v>0.76353539633389156</v>
      </c>
      <c r="N166">
        <f t="shared" si="67"/>
        <v>1.341341767325972</v>
      </c>
      <c r="O166">
        <f t="shared" si="67"/>
        <v>1.0834147843205322</v>
      </c>
      <c r="P166">
        <f t="shared" si="67"/>
        <v>1.27562122818876</v>
      </c>
      <c r="Q166">
        <f t="shared" si="67"/>
        <v>1.1536980442422868</v>
      </c>
      <c r="R166">
        <f t="shared" si="67"/>
        <v>1.0637011376237184</v>
      </c>
      <c r="S166">
        <f t="shared" si="67"/>
        <v>1.9214294045424061</v>
      </c>
    </row>
    <row r="167" spans="1:19" x14ac:dyDescent="0.25">
      <c r="A167" t="s">
        <v>1659</v>
      </c>
      <c r="B167">
        <f t="shared" ref="B167:B171" si="68">AVERAGE(V155,V142,V129)</f>
        <v>10.405956034528961</v>
      </c>
      <c r="C167">
        <f t="shared" ref="C167:C171" si="69">AVERAGE(W155,W142,W129)</f>
        <v>8.4452656737507734</v>
      </c>
      <c r="D167">
        <f t="shared" ref="D167:D171" si="70">AVERAGE(X155,X142,X129)</f>
        <v>8.0634636479434665</v>
      </c>
      <c r="E167">
        <f t="shared" ref="E167:E171" si="71">AVERAGE(Y155,Y142,Y129)</f>
        <v>6.0774803843936498</v>
      </c>
      <c r="F167">
        <f t="shared" ref="F167:F171" si="72">AVERAGE(Z155,Z142,Z129)</f>
        <v>5.9570857971118052</v>
      </c>
      <c r="G167">
        <f t="shared" ref="G167:G171" si="73">AVERAGE(AA155,AA142,AA129)</f>
        <v>6.2825582548328809</v>
      </c>
      <c r="H167">
        <f t="shared" ref="H167:H171" si="74">AVERAGE(AB155,AB142,AB129)</f>
        <v>5.6573667366378624</v>
      </c>
      <c r="I167">
        <f t="shared" ref="I167:I171" si="75">AVERAGE(AC155,AC142,AC129)</f>
        <v>5.0849973647122768</v>
      </c>
      <c r="K167" t="s">
        <v>1659</v>
      </c>
      <c r="L167">
        <f t="shared" ref="L167:L171" si="76">STDEV(V155,V142,V129)/SQRT(3)</f>
        <v>1.6094081771237607</v>
      </c>
      <c r="M167">
        <f t="shared" ref="M167:M171" si="77">STDEV(W155,W142,W129)/SQRT(3)</f>
        <v>1.3566436885936493</v>
      </c>
      <c r="N167">
        <f t="shared" ref="N167:N171" si="78">STDEV(X155,X142,X129)/SQRT(3)</f>
        <v>1.8366677407714538</v>
      </c>
      <c r="O167">
        <f t="shared" ref="O167:O171" si="79">STDEV(Y155,Y142,Y129)/SQRT(3)</f>
        <v>1.2040685222930894</v>
      </c>
      <c r="P167">
        <f t="shared" ref="P167:P171" si="80">STDEV(Z155,Z142,Z129)/SQRT(3)</f>
        <v>0.85393226792441057</v>
      </c>
      <c r="Q167">
        <f t="shared" ref="Q167:Q171" si="81">STDEV(AA155,AA142,AA129)/SQRT(3)</f>
        <v>1.462720576841356</v>
      </c>
      <c r="R167">
        <f t="shared" ref="R167:R171" si="82">STDEV(AB155,AB142,AB129)/SQRT(3)</f>
        <v>1.043914414232975</v>
      </c>
      <c r="S167">
        <f t="shared" ref="S167:S171" si="83">STDEV(AC155,AC142,AC129)/SQRT(3)</f>
        <v>1.2839390904853942</v>
      </c>
    </row>
    <row r="168" spans="1:19" x14ac:dyDescent="0.25">
      <c r="A168" t="s">
        <v>1660</v>
      </c>
      <c r="B168">
        <f t="shared" si="68"/>
        <v>4.6810927393163366</v>
      </c>
      <c r="C168">
        <f t="shared" si="69"/>
        <v>4.7374876185012598</v>
      </c>
      <c r="D168">
        <f t="shared" si="70"/>
        <v>4.8585658430646985</v>
      </c>
      <c r="E168">
        <f t="shared" si="71"/>
        <v>5.5836131362362709</v>
      </c>
      <c r="F168">
        <f t="shared" si="72"/>
        <v>6.1704320563679884</v>
      </c>
      <c r="G168">
        <f t="shared" si="73"/>
        <v>5.0671423698481783</v>
      </c>
      <c r="H168">
        <f t="shared" si="74"/>
        <v>4.4111959229732243</v>
      </c>
      <c r="I168">
        <f t="shared" si="75"/>
        <v>4.3919427568622282</v>
      </c>
      <c r="K168" t="s">
        <v>1660</v>
      </c>
      <c r="L168">
        <f t="shared" si="76"/>
        <v>1.193002764612582</v>
      </c>
      <c r="M168">
        <f t="shared" si="77"/>
        <v>1.0329066483537632</v>
      </c>
      <c r="N168">
        <f t="shared" si="78"/>
        <v>0.89042749830541146</v>
      </c>
      <c r="O168">
        <f t="shared" si="79"/>
        <v>1.1626682401300235</v>
      </c>
      <c r="P168">
        <f t="shared" si="80"/>
        <v>2.1100255169303979</v>
      </c>
      <c r="Q168">
        <f t="shared" si="81"/>
        <v>0.99093023429667226</v>
      </c>
      <c r="R168">
        <f t="shared" si="82"/>
        <v>0.94578282128386737</v>
      </c>
      <c r="S168">
        <f t="shared" si="83"/>
        <v>0.78034270094984937</v>
      </c>
    </row>
    <row r="169" spans="1:19" x14ac:dyDescent="0.25">
      <c r="A169" t="s">
        <v>1661</v>
      </c>
      <c r="B169">
        <f t="shared" si="68"/>
        <v>4.7842573153981833</v>
      </c>
      <c r="C169">
        <f t="shared" si="69"/>
        <v>4.9173703225185408</v>
      </c>
      <c r="D169">
        <f t="shared" si="70"/>
        <v>4.3399276606201642</v>
      </c>
      <c r="E169">
        <f t="shared" si="71"/>
        <v>4.0700934037858998</v>
      </c>
      <c r="F169">
        <f t="shared" si="72"/>
        <v>5.3889893091340584</v>
      </c>
      <c r="G169">
        <f t="shared" si="73"/>
        <v>5.1277887686617012</v>
      </c>
      <c r="H169">
        <f t="shared" si="74"/>
        <v>4.950005381545953</v>
      </c>
      <c r="I169">
        <f t="shared" si="75"/>
        <v>4.8496333239314309</v>
      </c>
      <c r="K169" t="s">
        <v>1661</v>
      </c>
      <c r="L169">
        <f t="shared" si="76"/>
        <v>1.5442784145781214</v>
      </c>
      <c r="M169">
        <f t="shared" si="77"/>
        <v>0.60840945856115003</v>
      </c>
      <c r="N169">
        <f t="shared" si="78"/>
        <v>0.60453033785136434</v>
      </c>
      <c r="O169">
        <f t="shared" si="79"/>
        <v>0.44974620776956303</v>
      </c>
      <c r="P169">
        <f t="shared" si="80"/>
        <v>1.3246098740844983</v>
      </c>
      <c r="Q169">
        <f t="shared" si="81"/>
        <v>1.020227038565664</v>
      </c>
      <c r="R169">
        <f t="shared" si="82"/>
        <v>0.70631806831660404</v>
      </c>
      <c r="S169">
        <f t="shared" si="83"/>
        <v>0.94654589811732504</v>
      </c>
    </row>
    <row r="170" spans="1:19" x14ac:dyDescent="0.25">
      <c r="A170" t="s">
        <v>1662</v>
      </c>
      <c r="B170">
        <f t="shared" si="68"/>
        <v>4.5073187469901006</v>
      </c>
      <c r="C170">
        <f t="shared" si="69"/>
        <v>5.0981508036573926</v>
      </c>
      <c r="D170">
        <f t="shared" si="70"/>
        <v>5.548759043828535</v>
      </c>
      <c r="E170">
        <f t="shared" si="71"/>
        <v>4.8147045022606738</v>
      </c>
      <c r="F170">
        <f t="shared" si="72"/>
        <v>4.5122593113207934</v>
      </c>
      <c r="G170">
        <f t="shared" si="73"/>
        <v>4.974381930932986</v>
      </c>
      <c r="H170">
        <f t="shared" si="74"/>
        <v>4.781760149941519</v>
      </c>
      <c r="I170">
        <f t="shared" si="75"/>
        <v>4.9560632198980086</v>
      </c>
      <c r="K170" t="s">
        <v>1662</v>
      </c>
      <c r="L170">
        <f t="shared" si="76"/>
        <v>1.4471725750563893</v>
      </c>
      <c r="M170">
        <f t="shared" si="77"/>
        <v>0.71208372720411151</v>
      </c>
      <c r="N170">
        <f t="shared" si="78"/>
        <v>0.4663697305130296</v>
      </c>
      <c r="O170">
        <f t="shared" si="79"/>
        <v>0.83127376735217506</v>
      </c>
      <c r="P170">
        <f t="shared" si="80"/>
        <v>1.029506716730844</v>
      </c>
      <c r="Q170">
        <f t="shared" si="81"/>
        <v>1.0301026599931808</v>
      </c>
      <c r="R170">
        <f t="shared" si="82"/>
        <v>0.74818168031114451</v>
      </c>
      <c r="S170">
        <f t="shared" si="83"/>
        <v>1.2919811977632945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4.7055033153738073</v>
      </c>
      <c r="D171">
        <f t="shared" si="70"/>
        <v>4.5803868392773541</v>
      </c>
      <c r="E171">
        <f t="shared" si="71"/>
        <v>2.8585159495071566</v>
      </c>
      <c r="F171">
        <f t="shared" si="72"/>
        <v>4.7881989169124557</v>
      </c>
      <c r="G171">
        <f t="shared" si="73"/>
        <v>5.1174306727064982</v>
      </c>
      <c r="H171">
        <f t="shared" si="74"/>
        <v>4.7039160099658304</v>
      </c>
      <c r="I171">
        <f t="shared" si="75"/>
        <v>6.6696597249939691</v>
      </c>
      <c r="K171" t="s">
        <v>1663</v>
      </c>
      <c r="L171">
        <f t="shared" si="76"/>
        <v>0</v>
      </c>
      <c r="M171">
        <f t="shared" si="77"/>
        <v>0.70160027458309737</v>
      </c>
      <c r="N171">
        <f t="shared" si="78"/>
        <v>0.88786024411286424</v>
      </c>
      <c r="O171">
        <f t="shared" si="79"/>
        <v>0.82678553907887253</v>
      </c>
      <c r="P171">
        <f t="shared" si="80"/>
        <v>0.92176557177766449</v>
      </c>
      <c r="Q171">
        <f t="shared" si="81"/>
        <v>0.90708696687160928</v>
      </c>
      <c r="R171">
        <f t="shared" si="82"/>
        <v>1.1396729002950463</v>
      </c>
      <c r="S171">
        <f t="shared" si="83"/>
        <v>3.5212642645123768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321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326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331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336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341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346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1976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 s="6">
        <v>1</v>
      </c>
      <c r="C191" s="6">
        <v>2</v>
      </c>
      <c r="D191" s="6">
        <v>3</v>
      </c>
      <c r="E191" s="6">
        <v>4</v>
      </c>
      <c r="F191" s="6">
        <v>5</v>
      </c>
      <c r="G191" s="6">
        <v>6</v>
      </c>
      <c r="H191" s="6">
        <v>7</v>
      </c>
      <c r="I191" s="6">
        <v>8</v>
      </c>
      <c r="L191" s="6">
        <v>1</v>
      </c>
      <c r="M191" s="6">
        <v>2</v>
      </c>
      <c r="N191" s="6">
        <v>3</v>
      </c>
      <c r="O191" s="6">
        <v>4</v>
      </c>
      <c r="P191" s="6">
        <v>5</v>
      </c>
      <c r="Q191" s="6">
        <v>6</v>
      </c>
      <c r="R191" s="6">
        <v>7</v>
      </c>
      <c r="S191" s="6">
        <v>8</v>
      </c>
      <c r="V191" s="6">
        <v>1</v>
      </c>
      <c r="W191" s="6">
        <v>2</v>
      </c>
      <c r="X191" s="6">
        <v>3</v>
      </c>
      <c r="Y191" s="6">
        <v>4</v>
      </c>
      <c r="Z191" s="6">
        <v>5</v>
      </c>
      <c r="AA191" s="6">
        <v>6</v>
      </c>
      <c r="AB191" s="6">
        <v>7</v>
      </c>
      <c r="AC191" s="6">
        <v>8</v>
      </c>
    </row>
    <row r="192" spans="1:29" x14ac:dyDescent="0.25">
      <c r="A192" t="s">
        <v>1658</v>
      </c>
      <c r="B192">
        <v>29342</v>
      </c>
      <c r="C192">
        <v>35149</v>
      </c>
      <c r="D192">
        <v>35431</v>
      </c>
      <c r="E192">
        <v>33922</v>
      </c>
      <c r="F192">
        <v>33798</v>
      </c>
      <c r="G192">
        <v>35168</v>
      </c>
      <c r="H192">
        <v>34200</v>
      </c>
      <c r="I192">
        <v>32109</v>
      </c>
      <c r="K192" t="s">
        <v>1658</v>
      </c>
      <c r="L192">
        <f>B192-$E$198</f>
        <v>22698.333333333332</v>
      </c>
      <c r="M192">
        <f t="shared" ref="M192:S192" si="84">C192-$E$198</f>
        <v>28505.333333333332</v>
      </c>
      <c r="N192">
        <f t="shared" si="84"/>
        <v>28787.333333333332</v>
      </c>
      <c r="O192">
        <f t="shared" si="84"/>
        <v>27278.333333333332</v>
      </c>
      <c r="P192">
        <f t="shared" si="84"/>
        <v>27154.333333333332</v>
      </c>
      <c r="Q192">
        <f t="shared" si="84"/>
        <v>28524.333333333332</v>
      </c>
      <c r="R192">
        <f t="shared" si="84"/>
        <v>27556.333333333332</v>
      </c>
      <c r="S192">
        <f t="shared" si="84"/>
        <v>25465.333333333332</v>
      </c>
      <c r="U192" t="s">
        <v>1658</v>
      </c>
      <c r="V192">
        <f>L192/$N$198*100</f>
        <v>94.305261262758449</v>
      </c>
      <c r="W192">
        <f t="shared" ref="W192:AC192" si="85">M192/$N$198*100</f>
        <v>118.43173099560984</v>
      </c>
      <c r="X192">
        <f t="shared" si="85"/>
        <v>119.60336255487694</v>
      </c>
      <c r="Y192">
        <f t="shared" si="85"/>
        <v>113.33388729624552</v>
      </c>
      <c r="Z192">
        <f t="shared" si="85"/>
        <v>112.81870178791529</v>
      </c>
      <c r="AA192">
        <f t="shared" si="85"/>
        <v>118.51067071059592</v>
      </c>
      <c r="AB192">
        <f t="shared" si="85"/>
        <v>114.48889996814712</v>
      </c>
      <c r="AC192">
        <f t="shared" si="85"/>
        <v>105.80137659783676</v>
      </c>
    </row>
    <row r="193" spans="1:29" x14ac:dyDescent="0.25">
      <c r="A193" t="s">
        <v>1659</v>
      </c>
      <c r="B193">
        <v>30806</v>
      </c>
      <c r="C193">
        <v>32519</v>
      </c>
      <c r="D193">
        <v>32629</v>
      </c>
      <c r="E193">
        <v>32391</v>
      </c>
      <c r="F193">
        <v>31117</v>
      </c>
      <c r="G193">
        <v>33396</v>
      </c>
      <c r="H193">
        <v>32321</v>
      </c>
      <c r="I193">
        <v>34208</v>
      </c>
      <c r="K193" t="s">
        <v>1659</v>
      </c>
      <c r="L193">
        <f t="shared" ref="L193:L197" si="86">B193-$E$198</f>
        <v>24162.333333333332</v>
      </c>
      <c r="M193">
        <f t="shared" ref="M193:M197" si="87">C193-$E$198</f>
        <v>25875.333333333332</v>
      </c>
      <c r="N193">
        <f t="shared" ref="N193:N197" si="88">D193-$E$198</f>
        <v>25985.333333333332</v>
      </c>
      <c r="O193">
        <f t="shared" ref="O193:O197" si="89">E193-$E$198</f>
        <v>25747.333333333332</v>
      </c>
      <c r="P193">
        <f t="shared" ref="P193:P197" si="90">F193-$E$198</f>
        <v>24473.333333333332</v>
      </c>
      <c r="Q193">
        <f t="shared" ref="Q193:Q197" si="91">G193-$E$198</f>
        <v>26752.333333333332</v>
      </c>
      <c r="R193">
        <f t="shared" ref="R193:R197" si="92">H193-$E$198</f>
        <v>25677.333333333332</v>
      </c>
      <c r="S193">
        <f t="shared" ref="S193:S197" si="93">I193-$E$198</f>
        <v>27564.333333333332</v>
      </c>
      <c r="U193" t="s">
        <v>1659</v>
      </c>
      <c r="V193">
        <f t="shared" ref="V193:V197" si="94">L193/$N$198*100</f>
        <v>100.38777403852812</v>
      </c>
      <c r="W193">
        <f t="shared" ref="W193:W197" si="95">M193/$N$198*100</f>
        <v>107.50481255279958</v>
      </c>
      <c r="X193">
        <f t="shared" ref="X193:X197" si="96">N193/$N$198*100</f>
        <v>107.96183195535059</v>
      </c>
      <c r="Y193">
        <f t="shared" ref="Y193:Y197" si="97">O193/$N$198*100</f>
        <v>106.97300815710386</v>
      </c>
      <c r="Z193">
        <f t="shared" ref="Z193:Z197" si="98">P193/$N$198*100</f>
        <v>101.67989253119502</v>
      </c>
      <c r="AA193">
        <f t="shared" ref="AA193:AA197" si="99">Q193/$N$198*100</f>
        <v>111.14850360768347</v>
      </c>
      <c r="AB193">
        <f t="shared" ref="AB193:AB197" si="100">R193/$N$198*100</f>
        <v>106.6821776282078</v>
      </c>
      <c r="AC193">
        <f t="shared" ref="AC193:AC197" si="101">S193/$N$198*100</f>
        <v>114.52213774287812</v>
      </c>
    </row>
    <row r="194" spans="1:29" x14ac:dyDescent="0.25">
      <c r="A194" t="s">
        <v>1660</v>
      </c>
      <c r="B194">
        <v>31990</v>
      </c>
      <c r="C194">
        <v>32636</v>
      </c>
      <c r="D194">
        <v>34548</v>
      </c>
      <c r="E194">
        <v>33459</v>
      </c>
      <c r="F194">
        <v>32055</v>
      </c>
      <c r="G194">
        <v>34793</v>
      </c>
      <c r="H194">
        <v>32470</v>
      </c>
      <c r="I194">
        <v>34013</v>
      </c>
      <c r="K194" t="s">
        <v>1660</v>
      </c>
      <c r="L194">
        <f t="shared" si="86"/>
        <v>25346.333333333332</v>
      </c>
      <c r="M194">
        <f t="shared" si="87"/>
        <v>25992.333333333332</v>
      </c>
      <c r="N194">
        <f t="shared" si="88"/>
        <v>27904.333333333332</v>
      </c>
      <c r="O194">
        <f t="shared" si="89"/>
        <v>26815.333333333332</v>
      </c>
      <c r="P194">
        <f t="shared" si="90"/>
        <v>25411.333333333332</v>
      </c>
      <c r="Q194">
        <f t="shared" si="91"/>
        <v>28149.333333333332</v>
      </c>
      <c r="R194">
        <f t="shared" si="92"/>
        <v>25826.333333333332</v>
      </c>
      <c r="S194">
        <f t="shared" si="93"/>
        <v>27369.333333333332</v>
      </c>
      <c r="U194" t="s">
        <v>1660</v>
      </c>
      <c r="V194">
        <f t="shared" si="94"/>
        <v>105.30696469871341</v>
      </c>
      <c r="W194">
        <f t="shared" si="95"/>
        <v>107.99091500824018</v>
      </c>
      <c r="X194">
        <f t="shared" si="96"/>
        <v>115.93474316894483</v>
      </c>
      <c r="Y194">
        <f t="shared" si="97"/>
        <v>111.41025108368994</v>
      </c>
      <c r="Z194">
        <f t="shared" si="98"/>
        <v>105.57702161840264</v>
      </c>
      <c r="AA194">
        <f t="shared" si="99"/>
        <v>116.95265002008115</v>
      </c>
      <c r="AB194">
        <f t="shared" si="100"/>
        <v>107.30123118257234</v>
      </c>
      <c r="AC194">
        <f t="shared" si="101"/>
        <v>113.71196698381043</v>
      </c>
    </row>
    <row r="195" spans="1:29" x14ac:dyDescent="0.25">
      <c r="A195" t="s">
        <v>1661</v>
      </c>
      <c r="B195">
        <v>30623</v>
      </c>
      <c r="C195">
        <v>15853</v>
      </c>
      <c r="D195">
        <v>27243</v>
      </c>
      <c r="E195">
        <v>32119</v>
      </c>
      <c r="F195">
        <v>31070</v>
      </c>
      <c r="G195">
        <v>34781</v>
      </c>
      <c r="H195">
        <v>34618</v>
      </c>
      <c r="I195">
        <v>34198</v>
      </c>
      <c r="K195" t="s">
        <v>1661</v>
      </c>
      <c r="L195">
        <f t="shared" si="86"/>
        <v>23979.333333333332</v>
      </c>
      <c r="M195">
        <f t="shared" si="87"/>
        <v>9209.3333333333321</v>
      </c>
      <c r="N195">
        <f t="shared" si="88"/>
        <v>20599.333333333332</v>
      </c>
      <c r="O195">
        <f t="shared" si="89"/>
        <v>25475.333333333332</v>
      </c>
      <c r="P195">
        <f t="shared" si="90"/>
        <v>24426.333333333332</v>
      </c>
      <c r="Q195">
        <f t="shared" si="91"/>
        <v>28137.333333333332</v>
      </c>
      <c r="R195">
        <f t="shared" si="92"/>
        <v>27974.333333333332</v>
      </c>
      <c r="S195">
        <f t="shared" si="93"/>
        <v>27554.333333333332</v>
      </c>
      <c r="U195" t="s">
        <v>1661</v>
      </c>
      <c r="V195">
        <f t="shared" si="94"/>
        <v>99.627459941556907</v>
      </c>
      <c r="W195">
        <f t="shared" si="95"/>
        <v>38.26221834448183</v>
      </c>
      <c r="X195">
        <f t="shared" si="96"/>
        <v>85.584500117717113</v>
      </c>
      <c r="Y195">
        <f t="shared" si="97"/>
        <v>105.84292381625049</v>
      </c>
      <c r="Z195">
        <f t="shared" si="98"/>
        <v>101.48462060465052</v>
      </c>
      <c r="AA195">
        <f t="shared" si="99"/>
        <v>116.90279335798468</v>
      </c>
      <c r="AB195">
        <f t="shared" si="100"/>
        <v>116.22557369784093</v>
      </c>
      <c r="AC195">
        <f t="shared" si="101"/>
        <v>114.48059052446438</v>
      </c>
    </row>
    <row r="196" spans="1:29" x14ac:dyDescent="0.25">
      <c r="A196" t="s">
        <v>1662</v>
      </c>
      <c r="B196">
        <v>31643</v>
      </c>
      <c r="C196">
        <v>31382</v>
      </c>
      <c r="D196">
        <v>34830</v>
      </c>
      <c r="E196">
        <v>32448</v>
      </c>
      <c r="F196">
        <v>31737</v>
      </c>
      <c r="G196">
        <v>37142</v>
      </c>
      <c r="H196">
        <v>34185</v>
      </c>
      <c r="I196">
        <v>33104</v>
      </c>
      <c r="K196" t="s">
        <v>1662</v>
      </c>
      <c r="L196">
        <f t="shared" si="86"/>
        <v>24999.333333333332</v>
      </c>
      <c r="M196">
        <f t="shared" si="87"/>
        <v>24738.333333333332</v>
      </c>
      <c r="N196">
        <f t="shared" si="88"/>
        <v>28186.333333333332</v>
      </c>
      <c r="O196">
        <f t="shared" si="89"/>
        <v>25804.333333333332</v>
      </c>
      <c r="P196">
        <f t="shared" si="90"/>
        <v>25093.333333333332</v>
      </c>
      <c r="Q196">
        <f t="shared" si="91"/>
        <v>30498.333333333332</v>
      </c>
      <c r="R196">
        <f t="shared" si="92"/>
        <v>27541.333333333332</v>
      </c>
      <c r="S196">
        <f t="shared" si="93"/>
        <v>26460.333333333332</v>
      </c>
      <c r="U196" t="s">
        <v>1662</v>
      </c>
      <c r="V196">
        <f t="shared" si="94"/>
        <v>103.86527621975708</v>
      </c>
      <c r="W196">
        <f t="shared" si="95"/>
        <v>102.78089381915881</v>
      </c>
      <c r="X196">
        <f t="shared" si="96"/>
        <v>117.10637472821195</v>
      </c>
      <c r="Y196">
        <f t="shared" si="97"/>
        <v>107.20982730206212</v>
      </c>
      <c r="Z196">
        <f t="shared" si="98"/>
        <v>104.25582007284613</v>
      </c>
      <c r="AA196">
        <f t="shared" si="99"/>
        <v>126.71209162546566</v>
      </c>
      <c r="AB196">
        <f t="shared" si="100"/>
        <v>114.42657914052654</v>
      </c>
      <c r="AC196">
        <f t="shared" si="101"/>
        <v>109.93532483000263</v>
      </c>
    </row>
    <row r="197" spans="1:29" x14ac:dyDescent="0.25">
      <c r="A197" t="s">
        <v>1663</v>
      </c>
      <c r="B197">
        <v>7412</v>
      </c>
      <c r="C197">
        <v>32862</v>
      </c>
      <c r="D197">
        <v>33531</v>
      </c>
      <c r="E197">
        <v>33298</v>
      </c>
      <c r="F197">
        <v>35232</v>
      </c>
      <c r="G197">
        <v>33890</v>
      </c>
      <c r="H197">
        <v>32802</v>
      </c>
      <c r="I197">
        <v>37380</v>
      </c>
      <c r="K197" t="s">
        <v>1663</v>
      </c>
      <c r="L197">
        <f t="shared" si="86"/>
        <v>768.33333333333303</v>
      </c>
      <c r="M197">
        <f t="shared" si="87"/>
        <v>26218.333333333332</v>
      </c>
      <c r="N197">
        <f t="shared" si="88"/>
        <v>26887.333333333332</v>
      </c>
      <c r="O197">
        <f t="shared" si="89"/>
        <v>26654.333333333332</v>
      </c>
      <c r="P197">
        <f t="shared" si="90"/>
        <v>28588.333333333332</v>
      </c>
      <c r="Q197">
        <f t="shared" si="91"/>
        <v>27246.333333333332</v>
      </c>
      <c r="R197">
        <f t="shared" si="92"/>
        <v>26158.333333333332</v>
      </c>
      <c r="S197">
        <f t="shared" si="93"/>
        <v>30736.333333333332</v>
      </c>
      <c r="U197" t="s">
        <v>1663</v>
      </c>
      <c r="V197">
        <f t="shared" si="94"/>
        <v>3.1922112814547052</v>
      </c>
      <c r="W197">
        <f t="shared" si="95"/>
        <v>108.92988214439043</v>
      </c>
      <c r="X197">
        <f t="shared" si="96"/>
        <v>111.70939105626879</v>
      </c>
      <c r="Y197">
        <f t="shared" si="97"/>
        <v>110.74134086722893</v>
      </c>
      <c r="Z197">
        <f t="shared" si="98"/>
        <v>118.77657290844377</v>
      </c>
      <c r="AA197">
        <f t="shared" si="99"/>
        <v>113.2009361973216</v>
      </c>
      <c r="AB197">
        <f t="shared" si="100"/>
        <v>108.68059883390806</v>
      </c>
      <c r="AC197">
        <f t="shared" si="101"/>
        <v>127.70091542371237</v>
      </c>
    </row>
    <row r="198" spans="1:29" x14ac:dyDescent="0.25">
      <c r="A198" t="s">
        <v>1664</v>
      </c>
      <c r="B198">
        <v>6526</v>
      </c>
      <c r="C198">
        <v>6696</v>
      </c>
      <c r="D198">
        <v>6709</v>
      </c>
      <c r="E198">
        <f>AVERAGE(B198:D198)</f>
        <v>6643.666666666667</v>
      </c>
      <c r="N198">
        <f>AVERAGE(L192:L194)</f>
        <v>24069</v>
      </c>
    </row>
    <row r="199" spans="1:29" x14ac:dyDescent="0.25">
      <c r="A199" t="s">
        <v>1665</v>
      </c>
    </row>
    <row r="202" spans="1:29" x14ac:dyDescent="0.25">
      <c r="A202" s="7" t="s">
        <v>1977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 s="6">
        <v>1</v>
      </c>
      <c r="C204" s="6">
        <v>2</v>
      </c>
      <c r="D204" s="6">
        <v>3</v>
      </c>
      <c r="E204" s="6">
        <v>4</v>
      </c>
      <c r="F204" s="6">
        <v>5</v>
      </c>
      <c r="G204" s="6">
        <v>6</v>
      </c>
      <c r="H204" s="6">
        <v>7</v>
      </c>
      <c r="I204" s="6">
        <v>8</v>
      </c>
      <c r="L204" s="6">
        <v>1</v>
      </c>
      <c r="M204" s="6">
        <v>2</v>
      </c>
      <c r="N204" s="6">
        <v>3</v>
      </c>
      <c r="O204" s="6">
        <v>4</v>
      </c>
      <c r="P204" s="6">
        <v>5</v>
      </c>
      <c r="Q204" s="6">
        <v>6</v>
      </c>
      <c r="R204" s="6">
        <v>7</v>
      </c>
      <c r="S204" s="6">
        <v>8</v>
      </c>
    </row>
    <row r="205" spans="1:29" x14ac:dyDescent="0.25">
      <c r="A205" t="s">
        <v>1658</v>
      </c>
      <c r="B205">
        <v>34732</v>
      </c>
      <c r="C205">
        <v>31206</v>
      </c>
      <c r="D205">
        <v>35871</v>
      </c>
      <c r="E205">
        <v>38197</v>
      </c>
      <c r="F205">
        <v>36178</v>
      </c>
      <c r="G205">
        <v>33841</v>
      </c>
      <c r="H205">
        <v>35622</v>
      </c>
      <c r="I205">
        <v>39000</v>
      </c>
      <c r="K205" t="s">
        <v>1658</v>
      </c>
      <c r="L205">
        <f>B205-$E$211</f>
        <v>27620.333333333332</v>
      </c>
      <c r="M205">
        <f t="shared" ref="M205:S210" si="102">C205-$E$211</f>
        <v>24094.333333333332</v>
      </c>
      <c r="N205">
        <f t="shared" si="102"/>
        <v>28759.333333333332</v>
      </c>
      <c r="O205">
        <f t="shared" si="102"/>
        <v>31085.333333333332</v>
      </c>
      <c r="P205">
        <f t="shared" si="102"/>
        <v>29066.333333333332</v>
      </c>
      <c r="Q205">
        <f t="shared" si="102"/>
        <v>26729.333333333332</v>
      </c>
      <c r="R205">
        <f t="shared" si="102"/>
        <v>28510.333333333332</v>
      </c>
      <c r="S205">
        <f t="shared" si="102"/>
        <v>31888.333333333332</v>
      </c>
      <c r="V205" s="6">
        <v>1</v>
      </c>
      <c r="W205" s="6">
        <v>2</v>
      </c>
      <c r="X205" s="6">
        <v>3</v>
      </c>
      <c r="Y205" s="6">
        <v>4</v>
      </c>
      <c r="Z205" s="6">
        <v>5</v>
      </c>
      <c r="AA205" s="6">
        <v>6</v>
      </c>
      <c r="AB205" s="6">
        <v>7</v>
      </c>
      <c r="AC205" s="6">
        <v>8</v>
      </c>
    </row>
    <row r="206" spans="1:29" x14ac:dyDescent="0.25">
      <c r="A206" t="s">
        <v>1659</v>
      </c>
      <c r="B206">
        <v>33948</v>
      </c>
      <c r="C206">
        <v>33359</v>
      </c>
      <c r="D206">
        <v>36320</v>
      </c>
      <c r="E206">
        <v>36588</v>
      </c>
      <c r="F206">
        <v>35997</v>
      </c>
      <c r="G206">
        <v>38080</v>
      </c>
      <c r="H206">
        <v>36460</v>
      </c>
      <c r="I206">
        <v>36915</v>
      </c>
      <c r="K206" t="s">
        <v>1659</v>
      </c>
      <c r="L206">
        <f t="shared" ref="L206:L210" si="103">B206-$E$211</f>
        <v>26836.333333333332</v>
      </c>
      <c r="M206">
        <f t="shared" si="102"/>
        <v>26247.333333333332</v>
      </c>
      <c r="N206">
        <f t="shared" si="102"/>
        <v>29208.333333333332</v>
      </c>
      <c r="O206">
        <f t="shared" si="102"/>
        <v>29476.333333333332</v>
      </c>
      <c r="P206">
        <f t="shared" si="102"/>
        <v>28885.333333333332</v>
      </c>
      <c r="Q206">
        <f t="shared" si="102"/>
        <v>30968.333333333332</v>
      </c>
      <c r="R206">
        <f t="shared" si="102"/>
        <v>29348.333333333332</v>
      </c>
      <c r="S206">
        <f t="shared" si="102"/>
        <v>29803.333333333332</v>
      </c>
      <c r="U206" t="s">
        <v>1658</v>
      </c>
      <c r="V206">
        <f>L205/$N$211*100</f>
        <v>101.7985920857034</v>
      </c>
      <c r="W206">
        <f t="shared" ref="W206:AC206" si="104">M205/$N$211*100</f>
        <v>88.803027138592327</v>
      </c>
      <c r="X206">
        <f t="shared" si="104"/>
        <v>105.9965354988513</v>
      </c>
      <c r="Y206">
        <f t="shared" si="104"/>
        <v>114.56933302210155</v>
      </c>
      <c r="Z206">
        <f t="shared" si="104"/>
        <v>107.1280268314557</v>
      </c>
      <c r="AA206">
        <f t="shared" si="104"/>
        <v>98.514687273486729</v>
      </c>
      <c r="AB206">
        <f t="shared" si="104"/>
        <v>105.07881125840019</v>
      </c>
      <c r="AC206">
        <f t="shared" si="104"/>
        <v>117.52890155656843</v>
      </c>
    </row>
    <row r="207" spans="1:29" x14ac:dyDescent="0.25">
      <c r="A207" t="s">
        <v>1660</v>
      </c>
      <c r="B207">
        <v>34052</v>
      </c>
      <c r="C207">
        <v>34776</v>
      </c>
      <c r="D207">
        <v>35601</v>
      </c>
      <c r="E207">
        <v>35926</v>
      </c>
      <c r="F207">
        <v>38111</v>
      </c>
      <c r="G207">
        <v>35403</v>
      </c>
      <c r="H207">
        <v>36360</v>
      </c>
      <c r="I207">
        <v>37431</v>
      </c>
      <c r="K207" t="s">
        <v>1660</v>
      </c>
      <c r="L207">
        <f t="shared" si="103"/>
        <v>26940.333333333332</v>
      </c>
      <c r="M207">
        <f t="shared" si="102"/>
        <v>27664.333333333332</v>
      </c>
      <c r="N207">
        <f t="shared" si="102"/>
        <v>28489.333333333332</v>
      </c>
      <c r="O207">
        <f t="shared" si="102"/>
        <v>28814.333333333332</v>
      </c>
      <c r="P207">
        <f t="shared" si="102"/>
        <v>30999.333333333332</v>
      </c>
      <c r="Q207">
        <f t="shared" si="102"/>
        <v>28291.333333333332</v>
      </c>
      <c r="R207">
        <f t="shared" si="102"/>
        <v>29248.333333333332</v>
      </c>
      <c r="S207">
        <f t="shared" si="102"/>
        <v>30319.333333333332</v>
      </c>
      <c r="U207" t="s">
        <v>1659</v>
      </c>
      <c r="V207">
        <f t="shared" ref="V207:V211" si="105">L206/$N$211*100</f>
        <v>98.909050702114328</v>
      </c>
      <c r="W207">
        <f t="shared" ref="W207:W211" si="106">M206/$N$211*100</f>
        <v>96.738209024902631</v>
      </c>
      <c r="X207">
        <f t="shared" ref="X207:X211" si="107">N206/$N$211*100</f>
        <v>107.65138764327924</v>
      </c>
      <c r="Y207">
        <f t="shared" ref="Y207:Y211" si="108">O206/$N$211*100</f>
        <v>108.63913903460815</v>
      </c>
      <c r="Z207">
        <f t="shared" ref="Z207:Z211" si="109">P206/$N$211*100</f>
        <v>106.46092607835669</v>
      </c>
      <c r="AA207">
        <f t="shared" ref="AA207:AA211" si="110">Q206/$N$211*100</f>
        <v>114.13811319827512</v>
      </c>
      <c r="AB207">
        <f t="shared" ref="AB207:AB211" si="111">R206/$N$211*100</f>
        <v>108.167377176063</v>
      </c>
      <c r="AC207">
        <f t="shared" ref="AC207:AC211" si="112">S206/$N$211*100</f>
        <v>109.84434315761023</v>
      </c>
    </row>
    <row r="208" spans="1:29" x14ac:dyDescent="0.25">
      <c r="A208" t="s">
        <v>1661</v>
      </c>
      <c r="B208">
        <v>33492</v>
      </c>
      <c r="C208">
        <v>16695</v>
      </c>
      <c r="D208">
        <v>22708</v>
      </c>
      <c r="E208">
        <v>27083</v>
      </c>
      <c r="F208">
        <v>37030</v>
      </c>
      <c r="G208">
        <v>35543</v>
      </c>
      <c r="H208">
        <v>36862</v>
      </c>
      <c r="I208">
        <v>35361</v>
      </c>
      <c r="K208" t="s">
        <v>1661</v>
      </c>
      <c r="L208">
        <f t="shared" si="103"/>
        <v>26380.333333333332</v>
      </c>
      <c r="M208">
        <f t="shared" si="102"/>
        <v>9583.3333333333321</v>
      </c>
      <c r="N208">
        <f t="shared" si="102"/>
        <v>15596.333333333332</v>
      </c>
      <c r="O208">
        <f t="shared" si="102"/>
        <v>19971.333333333332</v>
      </c>
      <c r="P208">
        <f t="shared" si="102"/>
        <v>29918.333333333332</v>
      </c>
      <c r="Q208">
        <f t="shared" si="102"/>
        <v>28431.333333333332</v>
      </c>
      <c r="R208">
        <f t="shared" si="102"/>
        <v>29750.333333333332</v>
      </c>
      <c r="S208">
        <f t="shared" si="102"/>
        <v>28249.333333333332</v>
      </c>
      <c r="U208" t="s">
        <v>1660</v>
      </c>
      <c r="V208">
        <f t="shared" si="105"/>
        <v>99.292357212182267</v>
      </c>
      <c r="W208">
        <f t="shared" si="106"/>
        <v>101.96076022457829</v>
      </c>
      <c r="X208">
        <f t="shared" si="107"/>
        <v>105.00141282848263</v>
      </c>
      <c r="Y208">
        <f t="shared" si="108"/>
        <v>106.19924567244492</v>
      </c>
      <c r="Z208">
        <f t="shared" si="109"/>
        <v>114.25236802339151</v>
      </c>
      <c r="AA208">
        <f t="shared" si="110"/>
        <v>104.27165620354559</v>
      </c>
      <c r="AB208">
        <f t="shared" si="111"/>
        <v>107.79881322407461</v>
      </c>
      <c r="AC208">
        <f t="shared" si="112"/>
        <v>111.74613314987039</v>
      </c>
    </row>
    <row r="209" spans="1:29" x14ac:dyDescent="0.25">
      <c r="A209" t="s">
        <v>1662</v>
      </c>
      <c r="B209">
        <v>34149</v>
      </c>
      <c r="C209">
        <v>37368</v>
      </c>
      <c r="D209">
        <v>35197</v>
      </c>
      <c r="E209">
        <v>35724</v>
      </c>
      <c r="F209">
        <v>38792</v>
      </c>
      <c r="G209">
        <v>38337</v>
      </c>
      <c r="H209">
        <v>35225</v>
      </c>
      <c r="I209">
        <v>38325</v>
      </c>
      <c r="K209" t="s">
        <v>1662</v>
      </c>
      <c r="L209">
        <f t="shared" si="103"/>
        <v>27037.333333333332</v>
      </c>
      <c r="M209">
        <f t="shared" si="102"/>
        <v>30256.333333333332</v>
      </c>
      <c r="N209">
        <f t="shared" si="102"/>
        <v>28085.333333333332</v>
      </c>
      <c r="O209">
        <f t="shared" si="102"/>
        <v>28612.333333333332</v>
      </c>
      <c r="P209">
        <f t="shared" si="102"/>
        <v>31680.333333333332</v>
      </c>
      <c r="Q209">
        <f t="shared" si="102"/>
        <v>31225.333333333332</v>
      </c>
      <c r="R209">
        <f t="shared" si="102"/>
        <v>28113.333333333332</v>
      </c>
      <c r="S209">
        <f t="shared" si="102"/>
        <v>31213.333333333332</v>
      </c>
      <c r="U209" t="s">
        <v>1661</v>
      </c>
      <c r="V209">
        <f t="shared" si="105"/>
        <v>97.228399081047215</v>
      </c>
      <c r="W209">
        <f t="shared" si="106"/>
        <v>35.320712065555234</v>
      </c>
      <c r="X209">
        <f t="shared" si="107"/>
        <v>57.482462498617878</v>
      </c>
      <c r="Y209">
        <f t="shared" si="108"/>
        <v>73.607135398110486</v>
      </c>
      <c r="Z209">
        <f t="shared" si="109"/>
        <v>110.2681917023969</v>
      </c>
      <c r="AA209">
        <f t="shared" si="110"/>
        <v>104.78764573632935</v>
      </c>
      <c r="AB209">
        <f t="shared" si="111"/>
        <v>109.64900426305637</v>
      </c>
      <c r="AC209">
        <f t="shared" si="112"/>
        <v>104.11685934371047</v>
      </c>
    </row>
    <row r="210" spans="1:29" x14ac:dyDescent="0.25">
      <c r="A210" t="s">
        <v>1663</v>
      </c>
      <c r="B210">
        <v>8348</v>
      </c>
      <c r="C210">
        <v>37606</v>
      </c>
      <c r="D210">
        <v>36187</v>
      </c>
      <c r="E210">
        <v>26628</v>
      </c>
      <c r="F210">
        <v>36243</v>
      </c>
      <c r="G210">
        <v>37174</v>
      </c>
      <c r="H210">
        <v>38888</v>
      </c>
      <c r="I210">
        <v>37984</v>
      </c>
      <c r="K210" t="s">
        <v>1663</v>
      </c>
      <c r="L210">
        <f t="shared" si="103"/>
        <v>1236.333333333333</v>
      </c>
      <c r="M210">
        <f t="shared" si="102"/>
        <v>30494.333333333332</v>
      </c>
      <c r="N210">
        <f t="shared" si="102"/>
        <v>29075.333333333332</v>
      </c>
      <c r="O210">
        <f t="shared" si="102"/>
        <v>19516.333333333332</v>
      </c>
      <c r="P210">
        <f t="shared" si="102"/>
        <v>29131.333333333332</v>
      </c>
      <c r="Q210">
        <f t="shared" si="102"/>
        <v>30062.333333333332</v>
      </c>
      <c r="R210">
        <f t="shared" si="102"/>
        <v>31776.333333333332</v>
      </c>
      <c r="S210">
        <f t="shared" si="102"/>
        <v>30872.333333333332</v>
      </c>
      <c r="U210" t="s">
        <v>1662</v>
      </c>
      <c r="V210">
        <f t="shared" si="105"/>
        <v>99.649864245611013</v>
      </c>
      <c r="W210">
        <f t="shared" si="106"/>
        <v>111.51393786011769</v>
      </c>
      <c r="X210">
        <f t="shared" si="107"/>
        <v>103.51241446244947</v>
      </c>
      <c r="Y210">
        <f t="shared" si="108"/>
        <v>105.45474648942836</v>
      </c>
      <c r="Z210">
        <f t="shared" si="109"/>
        <v>116.76228853643255</v>
      </c>
      <c r="AA210">
        <f t="shared" si="110"/>
        <v>115.08532255488531</v>
      </c>
      <c r="AB210">
        <f t="shared" si="111"/>
        <v>103.61561236900623</v>
      </c>
      <c r="AC210">
        <f t="shared" si="112"/>
        <v>115.04109488064671</v>
      </c>
    </row>
    <row r="211" spans="1:29" x14ac:dyDescent="0.25">
      <c r="A211" t="s">
        <v>1664</v>
      </c>
      <c r="B211">
        <v>7008</v>
      </c>
      <c r="C211">
        <v>7101</v>
      </c>
      <c r="D211">
        <v>7226</v>
      </c>
      <c r="E211">
        <f>AVERAGE(B211:D211)</f>
        <v>7111.666666666667</v>
      </c>
      <c r="N211">
        <f>AVERAGE(L205:L207)</f>
        <v>27132.333333333332</v>
      </c>
      <c r="U211" t="s">
        <v>1663</v>
      </c>
      <c r="V211">
        <f t="shared" si="105"/>
        <v>4.5566789930832821</v>
      </c>
      <c r="W211">
        <f t="shared" si="106"/>
        <v>112.3911200658501</v>
      </c>
      <c r="X211">
        <f t="shared" si="107"/>
        <v>107.16119758713467</v>
      </c>
      <c r="Y211">
        <f t="shared" si="108"/>
        <v>71.93016941656326</v>
      </c>
      <c r="Z211">
        <f t="shared" si="109"/>
        <v>107.36759340024817</v>
      </c>
      <c r="AA211">
        <f t="shared" si="110"/>
        <v>110.7989237932602</v>
      </c>
      <c r="AB211">
        <f t="shared" si="111"/>
        <v>117.11610993034141</v>
      </c>
      <c r="AC211">
        <f t="shared" si="112"/>
        <v>113.78429180436625</v>
      </c>
    </row>
    <row r="212" spans="1:29" x14ac:dyDescent="0.25">
      <c r="A212" t="s">
        <v>1665</v>
      </c>
    </row>
    <row r="215" spans="1:29" x14ac:dyDescent="0.25">
      <c r="A215" s="7" t="s">
        <v>1978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 s="6">
        <v>1</v>
      </c>
      <c r="C217" s="6">
        <v>2</v>
      </c>
      <c r="D217" s="6">
        <v>3</v>
      </c>
      <c r="E217" s="6">
        <v>4</v>
      </c>
      <c r="F217" s="6">
        <v>5</v>
      </c>
      <c r="G217" s="6">
        <v>6</v>
      </c>
      <c r="H217" s="6">
        <v>7</v>
      </c>
      <c r="I217" s="6">
        <v>8</v>
      </c>
      <c r="L217" s="6">
        <v>1</v>
      </c>
      <c r="M217" s="6">
        <v>2</v>
      </c>
      <c r="N217" s="6">
        <v>3</v>
      </c>
      <c r="O217" s="6">
        <v>4</v>
      </c>
      <c r="P217" s="6">
        <v>5</v>
      </c>
      <c r="Q217" s="6">
        <v>6</v>
      </c>
      <c r="R217" s="6">
        <v>7</v>
      </c>
      <c r="S217" s="6">
        <v>8</v>
      </c>
    </row>
    <row r="218" spans="1:29" x14ac:dyDescent="0.25">
      <c r="A218" t="s">
        <v>1658</v>
      </c>
      <c r="B218">
        <v>35425</v>
      </c>
      <c r="C218">
        <v>33232</v>
      </c>
      <c r="D218">
        <v>30583</v>
      </c>
      <c r="E218">
        <v>33965</v>
      </c>
      <c r="F218">
        <v>35742</v>
      </c>
      <c r="G218">
        <v>37450</v>
      </c>
      <c r="H218">
        <v>33738</v>
      </c>
      <c r="I218">
        <v>32003</v>
      </c>
      <c r="K218" t="s">
        <v>1658</v>
      </c>
      <c r="L218">
        <f>B218-$E$224</f>
        <v>28557.333333333332</v>
      </c>
      <c r="M218">
        <f t="shared" ref="M218:S218" si="113">C218-$E$224</f>
        <v>26364.333333333332</v>
      </c>
      <c r="N218">
        <f t="shared" si="113"/>
        <v>23715.333333333332</v>
      </c>
      <c r="O218">
        <f t="shared" si="113"/>
        <v>27097.333333333332</v>
      </c>
      <c r="P218">
        <f t="shared" si="113"/>
        <v>28874.333333333332</v>
      </c>
      <c r="Q218">
        <f t="shared" si="113"/>
        <v>30582.333333333332</v>
      </c>
      <c r="R218">
        <f t="shared" si="113"/>
        <v>26870.333333333332</v>
      </c>
      <c r="S218">
        <f t="shared" si="113"/>
        <v>25135.333333333332</v>
      </c>
      <c r="V218" s="6">
        <v>1</v>
      </c>
      <c r="W218" s="6">
        <v>2</v>
      </c>
      <c r="X218" s="6">
        <v>3</v>
      </c>
      <c r="Y218" s="6">
        <v>4</v>
      </c>
      <c r="Z218" s="6">
        <v>5</v>
      </c>
      <c r="AA218" s="6">
        <v>6</v>
      </c>
      <c r="AB218" s="6">
        <v>7</v>
      </c>
      <c r="AC218" s="6">
        <v>8</v>
      </c>
    </row>
    <row r="219" spans="1:29" x14ac:dyDescent="0.25">
      <c r="A219" t="s">
        <v>1659</v>
      </c>
      <c r="B219">
        <v>27071</v>
      </c>
      <c r="C219">
        <v>33926</v>
      </c>
      <c r="D219">
        <v>31644</v>
      </c>
      <c r="E219">
        <v>35679</v>
      </c>
      <c r="F219">
        <v>35468</v>
      </c>
      <c r="G219">
        <v>37428</v>
      </c>
      <c r="H219">
        <v>32749</v>
      </c>
      <c r="I219">
        <v>35804</v>
      </c>
      <c r="K219" t="s">
        <v>1659</v>
      </c>
      <c r="L219">
        <f t="shared" ref="L219:L223" si="114">B219-$E$224</f>
        <v>20203.333333333332</v>
      </c>
      <c r="M219">
        <f t="shared" ref="M219:M223" si="115">C219-$E$224</f>
        <v>27058.333333333332</v>
      </c>
      <c r="N219">
        <f t="shared" ref="N219:N223" si="116">D219-$E$224</f>
        <v>24776.333333333332</v>
      </c>
      <c r="O219">
        <f t="shared" ref="O219:O223" si="117">E219-$E$224</f>
        <v>28811.333333333332</v>
      </c>
      <c r="P219">
        <f t="shared" ref="P219:P223" si="118">F219-$E$224</f>
        <v>28600.333333333332</v>
      </c>
      <c r="Q219">
        <f t="shared" ref="Q219:Q223" si="119">G219-$E$224</f>
        <v>30560.333333333332</v>
      </c>
      <c r="R219">
        <f t="shared" ref="R219:R223" si="120">H219-$E$224</f>
        <v>25881.333333333332</v>
      </c>
      <c r="S219">
        <f t="shared" ref="S219:S223" si="121">I219-$E$224</f>
        <v>28936.333333333332</v>
      </c>
      <c r="U219" t="s">
        <v>1658</v>
      </c>
      <c r="V219">
        <f>L218/$N$224*100</f>
        <v>108.66840863542961</v>
      </c>
      <c r="W219">
        <f t="shared" ref="W219:AC219" si="122">M218/$N$224*100</f>
        <v>100.32344808341156</v>
      </c>
      <c r="X219">
        <f t="shared" si="122"/>
        <v>90.24328369567975</v>
      </c>
      <c r="Y219">
        <f t="shared" si="122"/>
        <v>103.11271214388999</v>
      </c>
      <c r="Z219">
        <f t="shared" si="122"/>
        <v>109.87467972297623</v>
      </c>
      <c r="AA219">
        <f t="shared" si="122"/>
        <v>116.37408356376366</v>
      </c>
      <c r="AB219">
        <f t="shared" si="122"/>
        <v>102.2489154976027</v>
      </c>
      <c r="AC219">
        <f t="shared" si="122"/>
        <v>95.646769324437457</v>
      </c>
    </row>
    <row r="220" spans="1:29" x14ac:dyDescent="0.25">
      <c r="A220" t="s">
        <v>1660</v>
      </c>
      <c r="B220">
        <v>36945</v>
      </c>
      <c r="C220">
        <v>31830</v>
      </c>
      <c r="D220">
        <v>33202</v>
      </c>
      <c r="E220">
        <v>35438</v>
      </c>
      <c r="F220">
        <v>38451</v>
      </c>
      <c r="G220">
        <v>35803</v>
      </c>
      <c r="H220">
        <v>36715</v>
      </c>
      <c r="I220">
        <v>35292</v>
      </c>
      <c r="K220" t="s">
        <v>1660</v>
      </c>
      <c r="L220">
        <f t="shared" si="114"/>
        <v>30077.333333333332</v>
      </c>
      <c r="M220">
        <f t="shared" si="115"/>
        <v>24962.333333333332</v>
      </c>
      <c r="N220">
        <f t="shared" si="116"/>
        <v>26334.333333333332</v>
      </c>
      <c r="O220">
        <f t="shared" si="117"/>
        <v>28570.333333333332</v>
      </c>
      <c r="P220">
        <f t="shared" si="118"/>
        <v>31583.333333333332</v>
      </c>
      <c r="Q220">
        <f t="shared" si="119"/>
        <v>28935.333333333332</v>
      </c>
      <c r="R220">
        <f t="shared" si="120"/>
        <v>29847.333333333332</v>
      </c>
      <c r="S220">
        <f t="shared" si="121"/>
        <v>28424.333333333332</v>
      </c>
      <c r="U220" t="s">
        <v>1659</v>
      </c>
      <c r="V220">
        <f t="shared" ref="V220:V224" si="123">L219/$N$224*100</f>
        <v>76.879169943428295</v>
      </c>
      <c r="W220">
        <f t="shared" ref="W220:W224" si="124">M219/$N$224*100</f>
        <v>102.96430655267766</v>
      </c>
      <c r="X220">
        <f t="shared" ref="X220:X224" si="125">N219/$N$224*100</f>
        <v>94.280676830969838</v>
      </c>
      <c r="Y220">
        <f t="shared" ref="Y220:Y224" si="126">O219/$N$224*100</f>
        <v>109.63494761409474</v>
      </c>
      <c r="Z220">
        <f t="shared" ref="Z220:Z224" si="127">P219/$N$224*100</f>
        <v>108.83203531292015</v>
      </c>
      <c r="AA220">
        <f t="shared" ref="AA220:AA224" si="128">Q219/$N$224*100</f>
        <v>116.29036758923361</v>
      </c>
      <c r="AB220">
        <f t="shared" ref="AB220:AB224" si="129">R219/$N$224*100</f>
        <v>98.485501915320029</v>
      </c>
      <c r="AC220">
        <f t="shared" ref="AC220:AC224" si="130">S219/$N$224*100</f>
        <v>110.11060656028819</v>
      </c>
    </row>
    <row r="221" spans="1:29" x14ac:dyDescent="0.25">
      <c r="A221" t="s">
        <v>1661</v>
      </c>
      <c r="B221">
        <v>33995</v>
      </c>
      <c r="C221">
        <v>17487</v>
      </c>
      <c r="D221">
        <v>23288</v>
      </c>
      <c r="E221">
        <v>32959</v>
      </c>
      <c r="F221">
        <v>30385</v>
      </c>
      <c r="G221">
        <v>36383</v>
      </c>
      <c r="H221">
        <v>39080</v>
      </c>
      <c r="I221">
        <v>35491</v>
      </c>
      <c r="K221" t="s">
        <v>1661</v>
      </c>
      <c r="L221">
        <f t="shared" si="114"/>
        <v>27127.333333333332</v>
      </c>
      <c r="M221">
        <f t="shared" si="115"/>
        <v>10619.333333333332</v>
      </c>
      <c r="N221">
        <f t="shared" si="116"/>
        <v>16420.333333333332</v>
      </c>
      <c r="O221">
        <f t="shared" si="117"/>
        <v>26091.333333333332</v>
      </c>
      <c r="P221">
        <f t="shared" si="118"/>
        <v>23517.333333333332</v>
      </c>
      <c r="Q221">
        <f t="shared" si="119"/>
        <v>29515.333333333332</v>
      </c>
      <c r="R221">
        <f t="shared" si="120"/>
        <v>32212.333333333332</v>
      </c>
      <c r="S221">
        <f t="shared" si="121"/>
        <v>28623.333333333332</v>
      </c>
      <c r="U221" t="s">
        <v>1660</v>
      </c>
      <c r="V221">
        <f t="shared" si="123"/>
        <v>114.45242142114209</v>
      </c>
      <c r="W221">
        <f t="shared" si="124"/>
        <v>94.988457342905704</v>
      </c>
      <c r="X221">
        <f t="shared" si="125"/>
        <v>100.20928993632512</v>
      </c>
      <c r="Y221">
        <f t="shared" si="126"/>
        <v>108.71787716583374</v>
      </c>
      <c r="Z221">
        <f t="shared" si="127"/>
        <v>120.18316040488091</v>
      </c>
      <c r="AA221">
        <f t="shared" si="128"/>
        <v>110.10680128871864</v>
      </c>
      <c r="AB221">
        <f t="shared" si="129"/>
        <v>113.57720896014611</v>
      </c>
      <c r="AC221">
        <f t="shared" si="130"/>
        <v>108.16230751667976</v>
      </c>
    </row>
    <row r="222" spans="1:29" x14ac:dyDescent="0.25">
      <c r="A222" t="s">
        <v>1662</v>
      </c>
      <c r="B222">
        <v>35891</v>
      </c>
      <c r="C222">
        <v>34177</v>
      </c>
      <c r="D222">
        <v>34434</v>
      </c>
      <c r="E222">
        <v>30619</v>
      </c>
      <c r="F222">
        <v>34528</v>
      </c>
      <c r="G222">
        <v>33344</v>
      </c>
      <c r="H222">
        <v>38152</v>
      </c>
      <c r="I222">
        <v>33716</v>
      </c>
      <c r="K222" t="s">
        <v>1662</v>
      </c>
      <c r="L222">
        <f t="shared" si="114"/>
        <v>29023.333333333332</v>
      </c>
      <c r="M222">
        <f t="shared" si="115"/>
        <v>27309.333333333332</v>
      </c>
      <c r="N222">
        <f t="shared" si="116"/>
        <v>27566.333333333332</v>
      </c>
      <c r="O222">
        <f t="shared" si="117"/>
        <v>23751.333333333332</v>
      </c>
      <c r="P222">
        <f t="shared" si="118"/>
        <v>27660.333333333332</v>
      </c>
      <c r="Q222">
        <f t="shared" si="119"/>
        <v>26476.333333333332</v>
      </c>
      <c r="R222">
        <f t="shared" si="120"/>
        <v>31284.333333333332</v>
      </c>
      <c r="S222">
        <f t="shared" si="121"/>
        <v>26848.333333333332</v>
      </c>
      <c r="U222" t="s">
        <v>1661</v>
      </c>
      <c r="V222">
        <f t="shared" si="123"/>
        <v>103.22687029097644</v>
      </c>
      <c r="W222">
        <f t="shared" si="124"/>
        <v>40.40944722088333</v>
      </c>
      <c r="X222">
        <f t="shared" si="125"/>
        <v>62.483827595829425</v>
      </c>
      <c r="Y222">
        <f t="shared" si="126"/>
        <v>99.28460894492504</v>
      </c>
      <c r="Z222">
        <f t="shared" si="127"/>
        <v>89.489839924909305</v>
      </c>
      <c r="AA222">
        <f t="shared" si="128"/>
        <v>112.31385879905629</v>
      </c>
      <c r="AB222">
        <f t="shared" si="129"/>
        <v>122.57667622212638</v>
      </c>
      <c r="AC222">
        <f t="shared" si="130"/>
        <v>108.91955655901977</v>
      </c>
    </row>
    <row r="223" spans="1:29" x14ac:dyDescent="0.25">
      <c r="A223" t="s">
        <v>1663</v>
      </c>
      <c r="B223">
        <v>8224</v>
      </c>
      <c r="C223">
        <v>34350</v>
      </c>
      <c r="D223">
        <v>34114</v>
      </c>
      <c r="E223">
        <v>28811</v>
      </c>
      <c r="F223">
        <v>30653</v>
      </c>
      <c r="G223">
        <v>30911</v>
      </c>
      <c r="H223">
        <v>37012</v>
      </c>
      <c r="I223">
        <v>37486</v>
      </c>
      <c r="K223" t="s">
        <v>1663</v>
      </c>
      <c r="L223">
        <f t="shared" si="114"/>
        <v>1356.333333333333</v>
      </c>
      <c r="M223">
        <f t="shared" si="115"/>
        <v>27482.333333333332</v>
      </c>
      <c r="N223">
        <f t="shared" si="116"/>
        <v>27246.333333333332</v>
      </c>
      <c r="O223">
        <f t="shared" si="117"/>
        <v>21943.333333333332</v>
      </c>
      <c r="P223">
        <f t="shared" si="118"/>
        <v>23785.333333333332</v>
      </c>
      <c r="Q223">
        <f t="shared" si="119"/>
        <v>24043.333333333332</v>
      </c>
      <c r="R223">
        <f t="shared" si="120"/>
        <v>30144.333333333332</v>
      </c>
      <c r="S223">
        <f t="shared" si="121"/>
        <v>30618.333333333332</v>
      </c>
      <c r="U223" t="s">
        <v>1662</v>
      </c>
      <c r="V223">
        <f t="shared" si="123"/>
        <v>110.44166518683885</v>
      </c>
      <c r="W223">
        <f t="shared" si="124"/>
        <v>103.9194297166341</v>
      </c>
      <c r="X223">
        <f t="shared" si="125"/>
        <v>104.89738451000787</v>
      </c>
      <c r="Y223">
        <f t="shared" si="126"/>
        <v>90.380273472183461</v>
      </c>
      <c r="Z223">
        <f t="shared" si="127"/>
        <v>105.25508003754535</v>
      </c>
      <c r="AA223">
        <f t="shared" si="128"/>
        <v>100.74963849920088</v>
      </c>
      <c r="AB223">
        <f t="shared" si="129"/>
        <v>119.04538420558615</v>
      </c>
      <c r="AC223">
        <f t="shared" si="130"/>
        <v>102.16519952307263</v>
      </c>
    </row>
    <row r="224" spans="1:29" x14ac:dyDescent="0.25">
      <c r="A224" t="s">
        <v>1664</v>
      </c>
      <c r="B224">
        <v>6834</v>
      </c>
      <c r="C224">
        <v>6875</v>
      </c>
      <c r="D224">
        <v>6894</v>
      </c>
      <c r="E224">
        <f>AVERAGE(B224:D224)</f>
        <v>6867.666666666667</v>
      </c>
      <c r="N224">
        <f>AVERAGE(L218:L220)</f>
        <v>26279.333333333332</v>
      </c>
      <c r="U224" t="s">
        <v>1663</v>
      </c>
      <c r="V224">
        <f t="shared" si="123"/>
        <v>5.1612166721631692</v>
      </c>
      <c r="W224">
        <f t="shared" si="124"/>
        <v>104.57774169816585</v>
      </c>
      <c r="X224">
        <f t="shared" si="125"/>
        <v>103.6796976077526</v>
      </c>
      <c r="Y224">
        <f t="shared" si="126"/>
        <v>83.500342474441254</v>
      </c>
      <c r="Z224">
        <f t="shared" si="127"/>
        <v>90.509652705548078</v>
      </c>
      <c r="AA224">
        <f t="shared" si="128"/>
        <v>91.491412770491394</v>
      </c>
      <c r="AB224">
        <f t="shared" si="129"/>
        <v>114.70737461630178</v>
      </c>
      <c r="AC224">
        <f t="shared" si="130"/>
        <v>116.51107334026737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 s="6">
        <v>1</v>
      </c>
      <c r="C229" s="6">
        <v>2</v>
      </c>
      <c r="D229" s="6">
        <v>3</v>
      </c>
      <c r="E229" s="6">
        <v>4</v>
      </c>
      <c r="F229" s="6">
        <v>5</v>
      </c>
      <c r="G229" s="6">
        <v>6</v>
      </c>
      <c r="H229" s="6">
        <v>7</v>
      </c>
      <c r="I229" s="6">
        <v>8</v>
      </c>
      <c r="L229" s="6">
        <v>1</v>
      </c>
      <c r="M229" s="6">
        <v>2</v>
      </c>
      <c r="N229" s="6">
        <v>3</v>
      </c>
      <c r="O229" s="6">
        <v>4</v>
      </c>
      <c r="P229" s="6">
        <v>5</v>
      </c>
      <c r="Q229" s="6">
        <v>6</v>
      </c>
      <c r="R229" s="6">
        <v>7</v>
      </c>
      <c r="S229" s="6">
        <v>8</v>
      </c>
    </row>
    <row r="230" spans="1:19" x14ac:dyDescent="0.25">
      <c r="A230" t="s">
        <v>1658</v>
      </c>
      <c r="B230">
        <f>AVERAGE(V219,V206,V192)</f>
        <v>101.59075399463048</v>
      </c>
      <c r="C230">
        <f t="shared" ref="C230:I230" si="131">AVERAGE(W219,W206,W192)</f>
        <v>102.5194020725379</v>
      </c>
      <c r="D230">
        <f t="shared" si="131"/>
        <v>105.28106058313598</v>
      </c>
      <c r="E230">
        <f t="shared" si="131"/>
        <v>110.33864415407902</v>
      </c>
      <c r="F230">
        <f t="shared" si="131"/>
        <v>109.94046944744908</v>
      </c>
      <c r="G230">
        <f t="shared" si="131"/>
        <v>111.13314718261545</v>
      </c>
      <c r="H230">
        <f t="shared" si="131"/>
        <v>107.27220890805</v>
      </c>
      <c r="I230">
        <f t="shared" si="131"/>
        <v>106.32568249294756</v>
      </c>
      <c r="K230" t="s">
        <v>1658</v>
      </c>
      <c r="L230">
        <f>STDEV(V219,V206,V192)/SQRT(3)</f>
        <v>4.1475855673850894</v>
      </c>
      <c r="M230">
        <f t="shared" ref="M230:S230" si="132">STDEV(W219,W206,W192)/SQRT(3)</f>
        <v>8.6232569930292211</v>
      </c>
      <c r="N230">
        <f t="shared" si="132"/>
        <v>8.4830711011370017</v>
      </c>
      <c r="O230">
        <f t="shared" si="132"/>
        <v>3.6305257469265526</v>
      </c>
      <c r="P230">
        <f t="shared" si="132"/>
        <v>1.6430856724370508</v>
      </c>
      <c r="Q230">
        <f t="shared" si="132"/>
        <v>6.3393059298769332</v>
      </c>
      <c r="R230">
        <f t="shared" si="132"/>
        <v>3.6996643945502758</v>
      </c>
      <c r="S230">
        <f t="shared" si="132"/>
        <v>6.3222648963761987</v>
      </c>
    </row>
    <row r="231" spans="1:19" x14ac:dyDescent="0.25">
      <c r="A231" t="s">
        <v>1659</v>
      </c>
      <c r="B231">
        <f t="shared" ref="B231:B235" si="133">AVERAGE(V220,V207,V193)</f>
        <v>92.058664894690253</v>
      </c>
      <c r="C231">
        <f t="shared" ref="C231:C235" si="134">AVERAGE(W220,W207,W193)</f>
        <v>102.40244271012664</v>
      </c>
      <c r="D231">
        <f t="shared" ref="D231:D235" si="135">AVERAGE(X220,X207,X193)</f>
        <v>103.29796547653321</v>
      </c>
      <c r="E231">
        <f t="shared" ref="E231:E235" si="136">AVERAGE(Y220,Y207,Y193)</f>
        <v>108.41569826860227</v>
      </c>
      <c r="F231">
        <f t="shared" ref="F231:F235" si="137">AVERAGE(Z220,Z207,Z193)</f>
        <v>105.65761797415729</v>
      </c>
      <c r="G231">
        <f t="shared" ref="G231:G235" si="138">AVERAGE(AA220,AA207,AA193)</f>
        <v>113.8589947983974</v>
      </c>
      <c r="H231">
        <f t="shared" ref="H231:H235" si="139">AVERAGE(AB220,AB207,AB193)</f>
        <v>104.44501890653028</v>
      </c>
      <c r="I231">
        <f t="shared" ref="I231:I235" si="140">AVERAGE(AC220,AC207,AC193)</f>
        <v>111.49236248692551</v>
      </c>
      <c r="K231" t="s">
        <v>1659</v>
      </c>
      <c r="L231">
        <f t="shared" ref="L231:L235" si="141">STDEV(V220,V207,V193)/SQRT(3)</f>
        <v>7.6017422544211062</v>
      </c>
      <c r="M231">
        <f t="shared" ref="M231:M235" si="142">STDEV(W220,W207,W193)/SQRT(3)</f>
        <v>3.1207213970974412</v>
      </c>
      <c r="N231">
        <f t="shared" ref="N231:N235" si="143">STDEV(X220,X207,X193)/SQRT(3)</f>
        <v>4.5095348912343169</v>
      </c>
      <c r="O231">
        <f t="shared" ref="O231:O235" si="144">STDEV(Y220,Y207,Y193)/SQRT(3)</f>
        <v>0.77651459529236611</v>
      </c>
      <c r="P231">
        <f t="shared" ref="P231:P235" si="145">STDEV(Z220,Z207,Z193)/SQRT(3)</f>
        <v>2.1033516527398248</v>
      </c>
      <c r="Q231">
        <f t="shared" ref="Q231:Q235" si="146">STDEV(AA220,AA207,AA193)/SQRT(3)</f>
        <v>1.490874643965012</v>
      </c>
      <c r="R231">
        <f t="shared" ref="R231:R235" si="147">STDEV(AB220,AB207,AB193)/SQRT(3)</f>
        <v>3.0104449560726647</v>
      </c>
      <c r="S231">
        <f t="shared" ref="S231:S235" si="148">STDEV(AC220,AC207,AC193)/SQRT(3)</f>
        <v>1.5168363596741321</v>
      </c>
    </row>
    <row r="232" spans="1:19" x14ac:dyDescent="0.25">
      <c r="A232" t="s">
        <v>1660</v>
      </c>
      <c r="B232">
        <f t="shared" si="133"/>
        <v>106.35058111067924</v>
      </c>
      <c r="C232">
        <f t="shared" si="134"/>
        <v>101.64671085857474</v>
      </c>
      <c r="D232">
        <f t="shared" si="135"/>
        <v>107.04848197791755</v>
      </c>
      <c r="E232">
        <f t="shared" si="136"/>
        <v>108.77579130732288</v>
      </c>
      <c r="F232">
        <f t="shared" si="137"/>
        <v>113.33751668222503</v>
      </c>
      <c r="G232">
        <f t="shared" si="138"/>
        <v>110.44370250411514</v>
      </c>
      <c r="H232">
        <f t="shared" si="139"/>
        <v>109.55908445559767</v>
      </c>
      <c r="I232">
        <f t="shared" si="140"/>
        <v>111.20680255012019</v>
      </c>
      <c r="K232" t="s">
        <v>1660</v>
      </c>
      <c r="L232">
        <f t="shared" si="141"/>
        <v>4.4073324553687243</v>
      </c>
      <c r="M232">
        <f t="shared" si="142"/>
        <v>3.7567692941284556</v>
      </c>
      <c r="N232">
        <f t="shared" si="143"/>
        <v>4.65350545000768</v>
      </c>
      <c r="O232">
        <f t="shared" si="144"/>
        <v>1.5045663699600795</v>
      </c>
      <c r="P232">
        <f t="shared" si="145"/>
        <v>4.2411687577361592</v>
      </c>
      <c r="Q232">
        <f t="shared" si="146"/>
        <v>3.6645612682127449</v>
      </c>
      <c r="R232">
        <f t="shared" si="147"/>
        <v>2.0141905216526221</v>
      </c>
      <c r="S232">
        <f t="shared" si="148"/>
        <v>1.6245859136149576</v>
      </c>
    </row>
    <row r="233" spans="1:19" x14ac:dyDescent="0.25">
      <c r="A233" t="s">
        <v>1661</v>
      </c>
      <c r="B233">
        <f t="shared" si="133"/>
        <v>100.02757643786019</v>
      </c>
      <c r="C233">
        <f t="shared" si="134"/>
        <v>37.997459210306801</v>
      </c>
      <c r="D233">
        <f t="shared" si="135"/>
        <v>68.516930070721472</v>
      </c>
      <c r="E233">
        <f t="shared" si="136"/>
        <v>92.911556053095339</v>
      </c>
      <c r="F233">
        <f t="shared" si="137"/>
        <v>100.41421741065223</v>
      </c>
      <c r="G233">
        <f t="shared" si="138"/>
        <v>111.33476596445678</v>
      </c>
      <c r="H233">
        <f t="shared" si="139"/>
        <v>116.1504180610079</v>
      </c>
      <c r="I233">
        <f t="shared" si="140"/>
        <v>109.17233547573154</v>
      </c>
      <c r="K233" t="s">
        <v>1661</v>
      </c>
      <c r="L233">
        <f t="shared" si="141"/>
        <v>1.743127851693419</v>
      </c>
      <c r="M233">
        <f t="shared" si="142"/>
        <v>1.4749440011533599</v>
      </c>
      <c r="N233">
        <f t="shared" si="143"/>
        <v>8.6550538933567172</v>
      </c>
      <c r="O233">
        <f t="shared" si="144"/>
        <v>9.8361301012528006</v>
      </c>
      <c r="P233">
        <f t="shared" si="145"/>
        <v>6.0220234112117392</v>
      </c>
      <c r="Q233">
        <f t="shared" si="146"/>
        <v>3.5314382130466462</v>
      </c>
      <c r="R233">
        <f t="shared" si="147"/>
        <v>3.7320866302754414</v>
      </c>
      <c r="S233">
        <f t="shared" si="148"/>
        <v>2.9944200263313734</v>
      </c>
    </row>
    <row r="234" spans="1:19" x14ac:dyDescent="0.25">
      <c r="A234" t="s">
        <v>1662</v>
      </c>
      <c r="B234">
        <f t="shared" si="133"/>
        <v>104.65226855073566</v>
      </c>
      <c r="C234">
        <f t="shared" si="134"/>
        <v>106.07142046530352</v>
      </c>
      <c r="D234">
        <f t="shared" si="135"/>
        <v>108.50539123355644</v>
      </c>
      <c r="E234">
        <f t="shared" si="136"/>
        <v>101.01494908789131</v>
      </c>
      <c r="F234">
        <f t="shared" si="137"/>
        <v>108.75772954894136</v>
      </c>
      <c r="G234">
        <f t="shared" si="138"/>
        <v>114.18235089318394</v>
      </c>
      <c r="H234">
        <f t="shared" si="139"/>
        <v>112.36252523837298</v>
      </c>
      <c r="I234">
        <f t="shared" si="140"/>
        <v>109.04720641124065</v>
      </c>
      <c r="K234" t="s">
        <v>1662</v>
      </c>
      <c r="L234">
        <f t="shared" si="141"/>
        <v>3.1400774717372713</v>
      </c>
      <c r="M234">
        <f t="shared" si="142"/>
        <v>2.7410346399429182</v>
      </c>
      <c r="N234">
        <f t="shared" si="143"/>
        <v>4.3190362858189006</v>
      </c>
      <c r="O234">
        <f t="shared" si="144"/>
        <v>5.3414205742547924</v>
      </c>
      <c r="P234">
        <f t="shared" si="145"/>
        <v>4.0126613594733831</v>
      </c>
      <c r="Q234">
        <f t="shared" si="146"/>
        <v>7.5083012159820077</v>
      </c>
      <c r="R234">
        <f t="shared" si="147"/>
        <v>4.5721877919830032</v>
      </c>
      <c r="S234">
        <f t="shared" si="148"/>
        <v>3.7433824303298948</v>
      </c>
    </row>
    <row r="235" spans="1:19" x14ac:dyDescent="0.25">
      <c r="A235" t="s">
        <v>1663</v>
      </c>
      <c r="B235">
        <f t="shared" si="133"/>
        <v>4.3033689822337191</v>
      </c>
      <c r="C235">
        <f t="shared" si="134"/>
        <v>108.63291463613547</v>
      </c>
      <c r="D235">
        <f t="shared" si="135"/>
        <v>107.51676208371867</v>
      </c>
      <c r="E235">
        <f t="shared" si="136"/>
        <v>88.723950919411152</v>
      </c>
      <c r="F235">
        <f t="shared" si="137"/>
        <v>105.55127300474668</v>
      </c>
      <c r="G235">
        <f t="shared" si="138"/>
        <v>105.16375758702441</v>
      </c>
      <c r="H235">
        <f t="shared" si="139"/>
        <v>113.50136112685043</v>
      </c>
      <c r="I235">
        <f t="shared" si="140"/>
        <v>119.33209352278199</v>
      </c>
      <c r="K235" t="s">
        <v>1663</v>
      </c>
      <c r="L235">
        <f t="shared" si="141"/>
        <v>0.58234297693518466</v>
      </c>
      <c r="M235">
        <f t="shared" si="142"/>
        <v>2.260410188060892</v>
      </c>
      <c r="N235">
        <f t="shared" si="143"/>
        <v>2.3247805489772735</v>
      </c>
      <c r="O235">
        <f t="shared" si="144"/>
        <v>11.504221272110071</v>
      </c>
      <c r="P235">
        <f t="shared" si="145"/>
        <v>8.2103381837282416</v>
      </c>
      <c r="Q235">
        <f t="shared" si="146"/>
        <v>6.8712486852572603</v>
      </c>
      <c r="R235">
        <f t="shared" si="147"/>
        <v>2.5086725086564878</v>
      </c>
      <c r="S235">
        <f t="shared" si="148"/>
        <v>4.2578053577420905</v>
      </c>
    </row>
    <row r="239" spans="1:19" x14ac:dyDescent="0.25">
      <c r="A239" s="7" t="s">
        <v>323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81.267303601262867</v>
      </c>
      <c r="C241">
        <f>$I$166</f>
        <v>5.8325356011168061</v>
      </c>
      <c r="D241">
        <f>$I$230</f>
        <v>106.32568249294756</v>
      </c>
    </row>
    <row r="242" spans="1:4" x14ac:dyDescent="0.25">
      <c r="A242" t="s">
        <v>1802</v>
      </c>
      <c r="B242">
        <f>$H$104</f>
        <v>89.033645558019472</v>
      </c>
      <c r="C242">
        <f>$H$166</f>
        <v>5.1749253355651668</v>
      </c>
      <c r="D242">
        <f>$H$230</f>
        <v>107.27220890805</v>
      </c>
    </row>
    <row r="243" spans="1:4" x14ac:dyDescent="0.25">
      <c r="A243" t="s">
        <v>1805</v>
      </c>
      <c r="B243">
        <f>$G$104</f>
        <v>91.756768060193011</v>
      </c>
      <c r="C243">
        <f>$G$166</f>
        <v>5.3368432393358605</v>
      </c>
      <c r="D243">
        <f>$G$230</f>
        <v>111.13314718261545</v>
      </c>
    </row>
    <row r="244" spans="1:4" x14ac:dyDescent="0.25">
      <c r="A244" t="s">
        <v>1804</v>
      </c>
      <c r="B244">
        <f>$F$104</f>
        <v>94.822454423383519</v>
      </c>
      <c r="C244">
        <f>$F$166</f>
        <v>5.1140102866790924</v>
      </c>
      <c r="D244">
        <f>$F$230</f>
        <v>109.94046944744908</v>
      </c>
    </row>
    <row r="245" spans="1:4" x14ac:dyDescent="0.25">
      <c r="A245" t="s">
        <v>1803</v>
      </c>
      <c r="B245">
        <f>$E$104</f>
        <v>84.763333130088924</v>
      </c>
      <c r="C245">
        <f>$E$166</f>
        <v>5.0764131986959162</v>
      </c>
      <c r="D245">
        <f>$E$230</f>
        <v>110.33864415407902</v>
      </c>
    </row>
    <row r="246" spans="1:4" x14ac:dyDescent="0.25">
      <c r="A246" t="s">
        <v>1779</v>
      </c>
      <c r="B246">
        <f>$D$104</f>
        <v>83.566405452783059</v>
      </c>
      <c r="C246">
        <f>$D$166</f>
        <v>4.9038144219433697</v>
      </c>
      <c r="D246">
        <f>$D$230</f>
        <v>105.28106058313598</v>
      </c>
    </row>
    <row r="247" spans="1:4" x14ac:dyDescent="0.25">
      <c r="A247" t="s">
        <v>1785</v>
      </c>
      <c r="B247">
        <f>$C$104</f>
        <v>81.19241243963107</v>
      </c>
      <c r="C247">
        <f>$C$166</f>
        <v>4.376685529259503</v>
      </c>
      <c r="D247">
        <f>$C$230</f>
        <v>102.5194020725379</v>
      </c>
    </row>
    <row r="255" spans="1:4" x14ac:dyDescent="0.25">
      <c r="A255" s="7" t="s">
        <v>328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56.487371543079412</v>
      </c>
      <c r="C257">
        <f>$I$167</f>
        <v>5.0849973647122768</v>
      </c>
      <c r="D257">
        <f>$I$231</f>
        <v>111.49236248692551</v>
      </c>
    </row>
    <row r="258" spans="1:4" x14ac:dyDescent="0.25">
      <c r="A258" t="s">
        <v>1802</v>
      </c>
      <c r="B258">
        <f>$P$104</f>
        <v>63.801667248142202</v>
      </c>
      <c r="C258">
        <f>$H$167</f>
        <v>5.6573667366378624</v>
      </c>
      <c r="D258">
        <f>$H$231</f>
        <v>104.44501890653028</v>
      </c>
    </row>
    <row r="259" spans="1:4" x14ac:dyDescent="0.25">
      <c r="A259" t="s">
        <v>1805</v>
      </c>
      <c r="B259">
        <f>$O$104</f>
        <v>68.771875102424687</v>
      </c>
      <c r="C259">
        <f>$G$167</f>
        <v>6.2825582548328809</v>
      </c>
      <c r="D259">
        <f>$G$231</f>
        <v>113.8589947983974</v>
      </c>
    </row>
    <row r="260" spans="1:4" x14ac:dyDescent="0.25">
      <c r="A260" t="s">
        <v>1804</v>
      </c>
      <c r="B260">
        <f>$N$104</f>
        <v>59.089152807067158</v>
      </c>
      <c r="C260">
        <f>$F$167</f>
        <v>5.9570857971118052</v>
      </c>
      <c r="D260">
        <f>$F$231</f>
        <v>105.65761797415729</v>
      </c>
    </row>
    <row r="261" spans="1:4" x14ac:dyDescent="0.25">
      <c r="A261" t="s">
        <v>1803</v>
      </c>
      <c r="B261">
        <f>$M$104</f>
        <v>39.432994331309459</v>
      </c>
      <c r="C261">
        <f>$E$167</f>
        <v>6.0774803843936498</v>
      </c>
      <c r="D261">
        <f>$E$231</f>
        <v>108.41569826860227</v>
      </c>
    </row>
    <row r="262" spans="1:4" x14ac:dyDescent="0.25">
      <c r="A262" t="s">
        <v>1779</v>
      </c>
      <c r="B262">
        <f>$L$104</f>
        <v>13.241043794915262</v>
      </c>
      <c r="C262">
        <f>$D$167</f>
        <v>8.0634636479434665</v>
      </c>
      <c r="D262">
        <f>$D$231</f>
        <v>103.29796547653321</v>
      </c>
    </row>
    <row r="263" spans="1:4" x14ac:dyDescent="0.25">
      <c r="A263" t="s">
        <v>1785</v>
      </c>
      <c r="B263">
        <f>$K$104</f>
        <v>0</v>
      </c>
      <c r="C263">
        <f>$C$167</f>
        <v>8.4452656737507734</v>
      </c>
      <c r="D263">
        <f>$C$231</f>
        <v>102.40244271012664</v>
      </c>
    </row>
    <row r="272" spans="1:4" x14ac:dyDescent="0.25">
      <c r="A272" s="7" t="s">
        <v>333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57.157398710182896</v>
      </c>
      <c r="C274">
        <f>I168</f>
        <v>4.3919427568622282</v>
      </c>
      <c r="D274">
        <f>I232</f>
        <v>111.20680255012019</v>
      </c>
    </row>
    <row r="275" spans="1:4" x14ac:dyDescent="0.25">
      <c r="A275" t="s">
        <v>1802</v>
      </c>
      <c r="B275">
        <f>$X$104</f>
        <v>60.853307295611557</v>
      </c>
      <c r="C275">
        <f>H168</f>
        <v>4.4111959229732243</v>
      </c>
      <c r="D275">
        <f>H232</f>
        <v>109.55908445559767</v>
      </c>
    </row>
    <row r="276" spans="1:4" x14ac:dyDescent="0.25">
      <c r="A276" t="s">
        <v>1805</v>
      </c>
      <c r="B276">
        <f>$W$104</f>
        <v>60.142010392772107</v>
      </c>
      <c r="C276">
        <f>G168</f>
        <v>5.0671423698481783</v>
      </c>
      <c r="D276">
        <f>G232</f>
        <v>110.44370250411514</v>
      </c>
    </row>
    <row r="277" spans="1:4" x14ac:dyDescent="0.25">
      <c r="A277" t="s">
        <v>1804</v>
      </c>
      <c r="B277">
        <f>$V$104</f>
        <v>54.471313374307535</v>
      </c>
      <c r="C277">
        <f>F168</f>
        <v>6.1704320563679884</v>
      </c>
      <c r="D277">
        <f>F232</f>
        <v>113.33751668222503</v>
      </c>
    </row>
    <row r="278" spans="1:4" x14ac:dyDescent="0.25">
      <c r="A278" t="s">
        <v>1803</v>
      </c>
      <c r="B278">
        <f>$U$104</f>
        <v>55.078929377187315</v>
      </c>
      <c r="C278">
        <f>E168</f>
        <v>5.5836131362362709</v>
      </c>
      <c r="D278">
        <f>E232</f>
        <v>108.77579130732288</v>
      </c>
    </row>
    <row r="279" spans="1:4" x14ac:dyDescent="0.25">
      <c r="A279" t="s">
        <v>1779</v>
      </c>
      <c r="B279">
        <f>$T$104</f>
        <v>45.354545287358313</v>
      </c>
      <c r="C279">
        <f>D168</f>
        <v>4.8585658430646985</v>
      </c>
      <c r="D279">
        <f>D232</f>
        <v>107.04848197791755</v>
      </c>
    </row>
    <row r="280" spans="1:4" x14ac:dyDescent="0.25">
      <c r="A280" t="s">
        <v>1785</v>
      </c>
      <c r="B280">
        <f>$S$104</f>
        <v>57.164354111781769</v>
      </c>
      <c r="C280">
        <f>C168</f>
        <v>4.7374876185012598</v>
      </c>
      <c r="D280">
        <f>C232</f>
        <v>101.64671085857474</v>
      </c>
    </row>
    <row r="288" spans="1:4" x14ac:dyDescent="0.25">
      <c r="A288" s="7" t="s">
        <v>338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55.977624446485414</v>
      </c>
      <c r="C290">
        <f>I169</f>
        <v>4.8496333239314309</v>
      </c>
      <c r="D290">
        <f>I233</f>
        <v>109.17233547573154</v>
      </c>
    </row>
    <row r="291" spans="1:4" x14ac:dyDescent="0.25">
      <c r="A291" t="s">
        <v>1802</v>
      </c>
      <c r="B291">
        <f>$AF$104</f>
        <v>64.846836010201386</v>
      </c>
      <c r="C291">
        <f>H169</f>
        <v>4.950005381545953</v>
      </c>
      <c r="D291">
        <f>H233</f>
        <v>116.1504180610079</v>
      </c>
    </row>
    <row r="292" spans="1:4" x14ac:dyDescent="0.25">
      <c r="A292" t="s">
        <v>1805</v>
      </c>
      <c r="B292">
        <f>$AE$104</f>
        <v>71.192889978564835</v>
      </c>
      <c r="C292">
        <f>G169</f>
        <v>5.1277887686617012</v>
      </c>
      <c r="D292">
        <f>G233</f>
        <v>111.33476596445678</v>
      </c>
    </row>
    <row r="293" spans="1:4" x14ac:dyDescent="0.25">
      <c r="A293" t="s">
        <v>1804</v>
      </c>
      <c r="B293">
        <f>$AD$104</f>
        <v>59.568463209186696</v>
      </c>
      <c r="C293">
        <f>F169</f>
        <v>5.3889893091340584</v>
      </c>
      <c r="D293">
        <f>F233</f>
        <v>100.41421741065223</v>
      </c>
    </row>
    <row r="294" spans="1:4" x14ac:dyDescent="0.25">
      <c r="A294" t="s">
        <v>1803</v>
      </c>
      <c r="B294">
        <f>$AC$104</f>
        <v>106.20925937880624</v>
      </c>
      <c r="C294">
        <f>E169</f>
        <v>4.0700934037858998</v>
      </c>
      <c r="D294">
        <f>E233</f>
        <v>92.911556053095339</v>
      </c>
    </row>
    <row r="295" spans="1:4" x14ac:dyDescent="0.25">
      <c r="A295" t="s">
        <v>1779</v>
      </c>
      <c r="B295">
        <f>$AB$104</f>
        <v>52.474008020029153</v>
      </c>
      <c r="C295">
        <f>D169</f>
        <v>4.3399276606201642</v>
      </c>
      <c r="D295">
        <f>D233</f>
        <v>68.516930070721472</v>
      </c>
    </row>
    <row r="296" spans="1:4" x14ac:dyDescent="0.25">
      <c r="A296" t="s">
        <v>1785</v>
      </c>
      <c r="B296">
        <f>$AA$104</f>
        <v>0</v>
      </c>
      <c r="C296">
        <f>C169</f>
        <v>4.9173703225185408</v>
      </c>
      <c r="D296">
        <f>C233</f>
        <v>37.997459210306801</v>
      </c>
    </row>
    <row r="306" spans="1:4" x14ac:dyDescent="0.25">
      <c r="A306" s="7" t="s">
        <v>343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68.034983159972555</v>
      </c>
      <c r="C308">
        <f>I170</f>
        <v>4.9560632198980086</v>
      </c>
      <c r="D308">
        <f>I234</f>
        <v>109.04720641124065</v>
      </c>
    </row>
    <row r="309" spans="1:4" x14ac:dyDescent="0.25">
      <c r="A309" t="s">
        <v>1802</v>
      </c>
      <c r="B309">
        <f>AN104</f>
        <v>44.609446140819792</v>
      </c>
      <c r="C309">
        <f>H170</f>
        <v>4.781760149941519</v>
      </c>
      <c r="D309">
        <f>H234</f>
        <v>112.36252523837298</v>
      </c>
    </row>
    <row r="310" spans="1:4" x14ac:dyDescent="0.25">
      <c r="A310" t="s">
        <v>1805</v>
      </c>
      <c r="B310">
        <f>AM104</f>
        <v>53.418041114566108</v>
      </c>
      <c r="C310">
        <f>G170</f>
        <v>4.974381930932986</v>
      </c>
      <c r="D310">
        <f>G234</f>
        <v>114.18235089318394</v>
      </c>
    </row>
    <row r="311" spans="1:4" x14ac:dyDescent="0.25">
      <c r="A311" t="s">
        <v>1804</v>
      </c>
      <c r="B311">
        <f>$AL$104</f>
        <v>56.132713393837882</v>
      </c>
      <c r="C311">
        <f>F170</f>
        <v>4.5122593113207934</v>
      </c>
      <c r="D311">
        <f>F234</f>
        <v>108.75772954894136</v>
      </c>
    </row>
    <row r="312" spans="1:4" x14ac:dyDescent="0.25">
      <c r="A312" t="s">
        <v>1803</v>
      </c>
      <c r="B312">
        <f>$AK$104</f>
        <v>89.705330005945896</v>
      </c>
      <c r="C312">
        <f>E170</f>
        <v>4.8147045022606738</v>
      </c>
      <c r="D312">
        <f>E234</f>
        <v>101.01494908789131</v>
      </c>
    </row>
    <row r="313" spans="1:4" x14ac:dyDescent="0.25">
      <c r="A313" t="s">
        <v>1779</v>
      </c>
      <c r="B313">
        <f>$AJ$104</f>
        <v>60.104968664038928</v>
      </c>
      <c r="C313">
        <f>D170</f>
        <v>5.548759043828535</v>
      </c>
      <c r="D313">
        <f>D234</f>
        <v>108.50539123355644</v>
      </c>
    </row>
    <row r="314" spans="1:4" x14ac:dyDescent="0.25">
      <c r="A314" t="s">
        <v>1785</v>
      </c>
      <c r="B314">
        <f>$AI$104</f>
        <v>1.4338236564490101</v>
      </c>
      <c r="C314">
        <f>C170</f>
        <v>5.0981508036573926</v>
      </c>
      <c r="D314">
        <f>C234</f>
        <v>106.07142046530352</v>
      </c>
    </row>
    <row r="324" spans="1:4" x14ac:dyDescent="0.25">
      <c r="A324" s="7" t="s">
        <v>348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80.064097270566279</v>
      </c>
      <c r="C326">
        <f>I171</f>
        <v>6.6696597249939691</v>
      </c>
      <c r="D326">
        <f>I235</f>
        <v>119.33209352278199</v>
      </c>
    </row>
    <row r="327" spans="1:4" x14ac:dyDescent="0.25">
      <c r="A327" t="s">
        <v>1802</v>
      </c>
      <c r="B327">
        <f>AV104</f>
        <v>79.508605151848926</v>
      </c>
      <c r="C327">
        <f>H171</f>
        <v>4.7039160099658304</v>
      </c>
      <c r="D327">
        <f>H235</f>
        <v>113.50136112685043</v>
      </c>
    </row>
    <row r="328" spans="1:4" x14ac:dyDescent="0.25">
      <c r="A328" t="s">
        <v>1805</v>
      </c>
      <c r="B328">
        <f>AU104</f>
        <v>77.860639400142915</v>
      </c>
      <c r="C328">
        <f>G171</f>
        <v>5.1174306727064982</v>
      </c>
      <c r="D328">
        <f>G235</f>
        <v>105.16375758702441</v>
      </c>
    </row>
    <row r="329" spans="1:4" x14ac:dyDescent="0.25">
      <c r="A329" t="s">
        <v>1804</v>
      </c>
      <c r="B329">
        <f>AT104</f>
        <v>82.221620448392571</v>
      </c>
      <c r="C329">
        <f>F171</f>
        <v>4.7881989169124557</v>
      </c>
      <c r="D329">
        <f>F235</f>
        <v>105.55127300474668</v>
      </c>
    </row>
    <row r="330" spans="1:4" x14ac:dyDescent="0.25">
      <c r="A330" t="s">
        <v>1803</v>
      </c>
      <c r="B330">
        <f>AS104</f>
        <v>75.355520776565371</v>
      </c>
      <c r="C330">
        <f>E171</f>
        <v>2.8585159495071566</v>
      </c>
      <c r="D330">
        <f>E235</f>
        <v>88.723950919411152</v>
      </c>
    </row>
    <row r="331" spans="1:4" x14ac:dyDescent="0.25">
      <c r="A331" t="s">
        <v>1779</v>
      </c>
      <c r="B331">
        <f>AR104</f>
        <v>43.312419690049069</v>
      </c>
      <c r="C331">
        <f>D171</f>
        <v>4.5803868392773541</v>
      </c>
      <c r="D331">
        <f>D235</f>
        <v>107.51676208371867</v>
      </c>
    </row>
    <row r="332" spans="1:4" x14ac:dyDescent="0.25">
      <c r="A332" t="s">
        <v>1785</v>
      </c>
      <c r="B332">
        <f>$AQ$104</f>
        <v>17.709500860357181</v>
      </c>
      <c r="C332">
        <f>C171</f>
        <v>4.7055033153738073</v>
      </c>
      <c r="D332">
        <f>C235</f>
        <v>108.63291463613547</v>
      </c>
    </row>
  </sheetData>
  <mergeCells count="20">
    <mergeCell ref="C179:I179"/>
    <mergeCell ref="C180:I180"/>
    <mergeCell ref="C181:I181"/>
    <mergeCell ref="C182:I182"/>
    <mergeCell ref="B183:D183"/>
    <mergeCell ref="C118:I118"/>
    <mergeCell ref="C119:I119"/>
    <mergeCell ref="B120:D120"/>
    <mergeCell ref="C177:I177"/>
    <mergeCell ref="C178:I178"/>
    <mergeCell ref="C17:I17"/>
    <mergeCell ref="C114:I114"/>
    <mergeCell ref="C115:I115"/>
    <mergeCell ref="C116:I116"/>
    <mergeCell ref="C117:I1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W332"/>
  <sheetViews>
    <sheetView topLeftCell="A91" workbookViewId="0">
      <selection activeCell="A108" sqref="A108:B110"/>
    </sheetView>
  </sheetViews>
  <sheetFormatPr defaultRowHeight="15" x14ac:dyDescent="0.25"/>
  <cols>
    <col min="2" max="2" width="9.7109375" bestFit="1" customWidth="1"/>
    <col min="7" max="7" width="9.5703125" customWidth="1"/>
    <col min="10" max="10" width="14.28515625" customWidth="1"/>
  </cols>
  <sheetData>
    <row r="1" spans="1:12" x14ac:dyDescent="0.25">
      <c r="A1" s="7" t="s">
        <v>1677</v>
      </c>
      <c r="I1" s="7" t="s">
        <v>1678</v>
      </c>
      <c r="J1" t="s">
        <v>1991</v>
      </c>
      <c r="K1" s="7" t="s">
        <v>1679</v>
      </c>
      <c r="L1" t="s">
        <v>2249</v>
      </c>
    </row>
    <row r="2" spans="1:12" x14ac:dyDescent="0.25">
      <c r="A2" s="7" t="s">
        <v>1680</v>
      </c>
      <c r="J2" t="s">
        <v>1992</v>
      </c>
      <c r="L2" t="s">
        <v>1864</v>
      </c>
    </row>
    <row r="3" spans="1:12" x14ac:dyDescent="0.25">
      <c r="A3" s="53" t="s">
        <v>1681</v>
      </c>
      <c r="B3" s="17">
        <v>42243</v>
      </c>
      <c r="J3" t="s">
        <v>1993</v>
      </c>
      <c r="L3" t="s">
        <v>2250</v>
      </c>
    </row>
    <row r="4" spans="1:12" x14ac:dyDescent="0.25">
      <c r="A4" s="7" t="s">
        <v>1682</v>
      </c>
      <c r="B4" s="17">
        <v>42228</v>
      </c>
      <c r="I4" s="7" t="s">
        <v>1683</v>
      </c>
      <c r="J4" t="s">
        <v>2251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18" t="s">
        <v>351</v>
      </c>
      <c r="D12" s="219"/>
      <c r="E12" s="219"/>
      <c r="F12" s="219"/>
      <c r="G12" s="219"/>
      <c r="H12" s="219"/>
      <c r="I12" s="220"/>
    </row>
    <row r="13" spans="1:12" x14ac:dyDescent="0.25">
      <c r="A13" s="6" t="s">
        <v>1659</v>
      </c>
      <c r="B13" s="19" t="s">
        <v>1644</v>
      </c>
      <c r="C13" s="218" t="s">
        <v>356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361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366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371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376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349</v>
      </c>
      <c r="C23">
        <v>20</v>
      </c>
      <c r="D23" t="s">
        <v>351</v>
      </c>
      <c r="E23">
        <v>34625</v>
      </c>
      <c r="F23" t="s">
        <v>352</v>
      </c>
      <c r="G23" t="s">
        <v>353</v>
      </c>
      <c r="H23">
        <v>458.83</v>
      </c>
    </row>
    <row r="24" spans="1:9" x14ac:dyDescent="0.25">
      <c r="A24" t="s">
        <v>1</v>
      </c>
      <c r="B24" t="s">
        <v>354</v>
      </c>
      <c r="C24">
        <v>20</v>
      </c>
      <c r="D24" t="s">
        <v>356</v>
      </c>
      <c r="E24">
        <v>25599</v>
      </c>
      <c r="F24" t="s">
        <v>357</v>
      </c>
      <c r="G24" t="s">
        <v>358</v>
      </c>
      <c r="H24">
        <v>130.191</v>
      </c>
    </row>
    <row r="25" spans="1:9" x14ac:dyDescent="0.25">
      <c r="A25" t="s">
        <v>1</v>
      </c>
      <c r="B25" t="s">
        <v>359</v>
      </c>
      <c r="C25">
        <v>20</v>
      </c>
      <c r="D25" t="s">
        <v>361</v>
      </c>
      <c r="E25">
        <v>23846</v>
      </c>
      <c r="F25" t="s">
        <v>362</v>
      </c>
      <c r="G25" t="s">
        <v>363</v>
      </c>
      <c r="H25">
        <v>183.16</v>
      </c>
    </row>
    <row r="26" spans="1:9" x14ac:dyDescent="0.25">
      <c r="A26" t="s">
        <v>1</v>
      </c>
      <c r="B26" t="s">
        <v>364</v>
      </c>
      <c r="C26">
        <v>20</v>
      </c>
      <c r="D26" t="s">
        <v>366</v>
      </c>
      <c r="E26">
        <v>25486</v>
      </c>
      <c r="F26" t="s">
        <v>367</v>
      </c>
      <c r="G26" t="s">
        <v>368</v>
      </c>
      <c r="H26">
        <v>211.25800000000001</v>
      </c>
    </row>
    <row r="27" spans="1:9" x14ac:dyDescent="0.25">
      <c r="A27" t="s">
        <v>1</v>
      </c>
      <c r="B27" t="s">
        <v>369</v>
      </c>
      <c r="C27">
        <v>20</v>
      </c>
      <c r="D27" t="s">
        <v>371</v>
      </c>
      <c r="E27">
        <v>34300</v>
      </c>
      <c r="F27" t="s">
        <v>372</v>
      </c>
      <c r="G27" t="s">
        <v>373</v>
      </c>
      <c r="H27">
        <v>222.678</v>
      </c>
    </row>
    <row r="28" spans="1:9" x14ac:dyDescent="0.25">
      <c r="A28" t="s">
        <v>1</v>
      </c>
      <c r="B28" t="s">
        <v>374</v>
      </c>
      <c r="C28">
        <v>20</v>
      </c>
      <c r="D28" t="s">
        <v>376</v>
      </c>
      <c r="E28">
        <v>21032</v>
      </c>
      <c r="F28" t="s">
        <v>377</v>
      </c>
      <c r="G28" t="s">
        <v>378</v>
      </c>
      <c r="H28">
        <v>130.18</v>
      </c>
    </row>
    <row r="31" spans="1:9" x14ac:dyDescent="0.25">
      <c r="A31" s="7" t="s">
        <v>1705</v>
      </c>
    </row>
    <row r="33" spans="1:49" x14ac:dyDescent="0.25">
      <c r="A33" s="7" t="str">
        <f>$J$1</f>
        <v>MW 1041-35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1994</v>
      </c>
    </row>
    <row r="36" spans="1:49" x14ac:dyDescent="0.25">
      <c r="A36" t="s">
        <v>1709</v>
      </c>
      <c r="B36" s="38">
        <v>42249.530682870369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13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104.131</v>
      </c>
      <c r="C41">
        <v>149.37</v>
      </c>
      <c r="D41">
        <v>112.56399999999999</v>
      </c>
      <c r="E41">
        <v>124.175</v>
      </c>
      <c r="F41">
        <v>142.267</v>
      </c>
      <c r="G41">
        <v>174.20500000000001</v>
      </c>
      <c r="H41">
        <v>115.492</v>
      </c>
      <c r="I41">
        <v>98.272000000000006</v>
      </c>
      <c r="J41">
        <v>136.55000000000001</v>
      </c>
      <c r="K41">
        <v>157.06100000000001</v>
      </c>
      <c r="L41">
        <v>167.14500000000001</v>
      </c>
      <c r="M41">
        <v>154.828</v>
      </c>
      <c r="N41">
        <v>151.994</v>
      </c>
      <c r="O41">
        <v>187.56100000000001</v>
      </c>
      <c r="P41">
        <v>108.82299999999999</v>
      </c>
      <c r="Q41">
        <v>130.05500000000001</v>
      </c>
      <c r="R41">
        <v>170.31299999999999</v>
      </c>
      <c r="S41">
        <v>137.55000000000001</v>
      </c>
      <c r="T41">
        <v>137.11600000000001</v>
      </c>
      <c r="U41">
        <v>125.197</v>
      </c>
      <c r="V41">
        <v>168.87200000000001</v>
      </c>
      <c r="W41">
        <v>169.10499999999999</v>
      </c>
      <c r="X41">
        <v>154.083</v>
      </c>
      <c r="Y41">
        <v>114.345</v>
      </c>
      <c r="Z41">
        <v>145.35900000000001</v>
      </c>
      <c r="AA41">
        <v>154.56899999999999</v>
      </c>
      <c r="AB41">
        <v>113.791</v>
      </c>
      <c r="AC41">
        <v>121.259</v>
      </c>
      <c r="AD41">
        <v>141.666</v>
      </c>
      <c r="AE41">
        <v>91.757999999999996</v>
      </c>
      <c r="AF41">
        <v>86.498000000000005</v>
      </c>
      <c r="AG41">
        <v>136.99799999999999</v>
      </c>
      <c r="AH41">
        <v>138.078</v>
      </c>
      <c r="AI41">
        <v>145.85</v>
      </c>
      <c r="AJ41">
        <v>131.566</v>
      </c>
      <c r="AK41">
        <v>153.05600000000001</v>
      </c>
      <c r="AL41">
        <v>135.10900000000001</v>
      </c>
      <c r="AM41">
        <v>120.23099999999999</v>
      </c>
      <c r="AN41">
        <v>167.27799999999999</v>
      </c>
      <c r="AO41">
        <v>119.408</v>
      </c>
      <c r="AP41">
        <v>85</v>
      </c>
      <c r="AQ41">
        <v>148.672</v>
      </c>
      <c r="AR41">
        <v>146.35900000000001</v>
      </c>
      <c r="AS41">
        <v>114.208</v>
      </c>
      <c r="AT41">
        <v>125.80800000000001</v>
      </c>
      <c r="AU41">
        <v>108.539</v>
      </c>
      <c r="AV41">
        <v>82.963999999999999</v>
      </c>
      <c r="AW41">
        <v>126.081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1995</v>
      </c>
    </row>
    <row r="44" spans="1:49" x14ac:dyDescent="0.25">
      <c r="A44" t="s">
        <v>1709</v>
      </c>
      <c r="B44" s="38">
        <v>42249.529965277776</v>
      </c>
    </row>
    <row r="45" spans="1:49" x14ac:dyDescent="0.25">
      <c r="A45" t="s">
        <v>1710</v>
      </c>
      <c r="B45">
        <v>2410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12</v>
      </c>
      <c r="D48">
        <v>15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16</v>
      </c>
      <c r="K48">
        <v>11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16</v>
      </c>
      <c r="T48">
        <v>16</v>
      </c>
      <c r="U48">
        <v>16</v>
      </c>
      <c r="V48">
        <v>16</v>
      </c>
      <c r="W48">
        <v>16</v>
      </c>
      <c r="X48">
        <v>16</v>
      </c>
      <c r="Y48">
        <v>16</v>
      </c>
      <c r="Z48">
        <v>16</v>
      </c>
      <c r="AA48">
        <v>16</v>
      </c>
      <c r="AB48">
        <v>16</v>
      </c>
      <c r="AC48">
        <v>16</v>
      </c>
      <c r="AD48">
        <v>16</v>
      </c>
      <c r="AE48">
        <v>16</v>
      </c>
      <c r="AF48">
        <v>15</v>
      </c>
      <c r="AG48">
        <v>16</v>
      </c>
      <c r="AH48">
        <v>16</v>
      </c>
      <c r="AI48">
        <v>16</v>
      </c>
      <c r="AJ48">
        <v>16</v>
      </c>
      <c r="AK48">
        <v>16</v>
      </c>
      <c r="AL48">
        <v>16</v>
      </c>
      <c r="AM48">
        <v>16</v>
      </c>
      <c r="AN48">
        <v>16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86.688999999999993</v>
      </c>
      <c r="C49">
        <v>10.702999999999999</v>
      </c>
      <c r="D49">
        <v>31.484999999999999</v>
      </c>
      <c r="E49">
        <v>72.856999999999999</v>
      </c>
      <c r="F49">
        <v>99.182000000000002</v>
      </c>
      <c r="G49">
        <v>143.054</v>
      </c>
      <c r="H49">
        <v>101.946</v>
      </c>
      <c r="I49">
        <v>122.86</v>
      </c>
      <c r="J49">
        <v>104.56</v>
      </c>
      <c r="K49">
        <v>14.922000000000001</v>
      </c>
      <c r="L49">
        <v>158.149</v>
      </c>
      <c r="M49">
        <v>79.251000000000005</v>
      </c>
      <c r="N49">
        <v>102.666</v>
      </c>
      <c r="O49">
        <v>120.408</v>
      </c>
      <c r="P49">
        <v>65.099000000000004</v>
      </c>
      <c r="Q49">
        <v>81.480999999999995</v>
      </c>
      <c r="R49">
        <v>101.315</v>
      </c>
      <c r="S49">
        <v>90.968999999999994</v>
      </c>
      <c r="T49">
        <v>113.49</v>
      </c>
      <c r="U49">
        <v>78.576999999999998</v>
      </c>
      <c r="V49">
        <v>112.422</v>
      </c>
      <c r="W49">
        <v>114.02800000000001</v>
      </c>
      <c r="X49">
        <v>108.31</v>
      </c>
      <c r="Y49">
        <v>62.332000000000001</v>
      </c>
      <c r="Z49">
        <v>292.99900000000002</v>
      </c>
      <c r="AA49">
        <v>97.513999999999996</v>
      </c>
      <c r="AB49">
        <v>116.074</v>
      </c>
      <c r="AC49">
        <v>162.93199999999999</v>
      </c>
      <c r="AD49">
        <v>148.55600000000001</v>
      </c>
      <c r="AE49">
        <v>132.131</v>
      </c>
      <c r="AF49">
        <v>123.318</v>
      </c>
      <c r="AG49">
        <v>182.245</v>
      </c>
      <c r="AH49">
        <v>347.51299999999998</v>
      </c>
      <c r="AI49">
        <v>80.703999999999994</v>
      </c>
      <c r="AJ49">
        <v>88.424000000000007</v>
      </c>
      <c r="AK49">
        <v>99.629000000000005</v>
      </c>
      <c r="AL49">
        <v>93.11</v>
      </c>
      <c r="AM49">
        <v>82.138999999999996</v>
      </c>
      <c r="AN49">
        <v>112.032</v>
      </c>
      <c r="AO49">
        <v>113.164</v>
      </c>
      <c r="AP49">
        <v>0</v>
      </c>
      <c r="AQ49">
        <v>116.236</v>
      </c>
      <c r="AR49">
        <v>101.611</v>
      </c>
      <c r="AS49">
        <v>110.239</v>
      </c>
      <c r="AT49">
        <v>97.765000000000001</v>
      </c>
      <c r="AU49">
        <v>100.80800000000001</v>
      </c>
      <c r="AV49">
        <v>88.960999999999999</v>
      </c>
      <c r="AW49">
        <v>130.00399999999999</v>
      </c>
    </row>
    <row r="51" spans="1:49" x14ac:dyDescent="0.25">
      <c r="A51" s="7" t="str">
        <f>$J$2</f>
        <v>MW 1042-50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1996</v>
      </c>
    </row>
    <row r="54" spans="1:49" x14ac:dyDescent="0.25">
      <c r="A54" t="s">
        <v>1709</v>
      </c>
      <c r="B54" s="38">
        <v>42249.52888888889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15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12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168.511</v>
      </c>
      <c r="C59">
        <v>120.68899999999999</v>
      </c>
      <c r="D59">
        <v>84.201999999999998</v>
      </c>
      <c r="E59">
        <v>131.72300000000001</v>
      </c>
      <c r="F59">
        <v>122.178</v>
      </c>
      <c r="G59">
        <v>89.302000000000007</v>
      </c>
      <c r="H59">
        <v>78.052999999999997</v>
      </c>
      <c r="I59">
        <v>98.162999999999997</v>
      </c>
      <c r="J59">
        <v>156.875</v>
      </c>
      <c r="K59">
        <v>172.60499999999999</v>
      </c>
      <c r="L59">
        <v>171.322</v>
      </c>
      <c r="M59">
        <v>90.918999999999997</v>
      </c>
      <c r="N59">
        <v>103.07</v>
      </c>
      <c r="O59">
        <v>133.95500000000001</v>
      </c>
      <c r="P59">
        <v>79.438000000000002</v>
      </c>
      <c r="Q59">
        <v>108.605</v>
      </c>
      <c r="R59">
        <v>105.71599999999999</v>
      </c>
      <c r="S59">
        <v>109.319</v>
      </c>
      <c r="T59">
        <v>141.94800000000001</v>
      </c>
      <c r="U59">
        <v>102.282</v>
      </c>
      <c r="V59">
        <v>168.48599999999999</v>
      </c>
      <c r="W59">
        <v>124.22</v>
      </c>
      <c r="X59">
        <v>148.34399999999999</v>
      </c>
      <c r="Y59">
        <v>115.96299999999999</v>
      </c>
      <c r="Z59">
        <v>104.789</v>
      </c>
      <c r="AA59">
        <v>99.013000000000005</v>
      </c>
      <c r="AB59">
        <v>45.872999999999998</v>
      </c>
      <c r="AC59">
        <v>130.10900000000001</v>
      </c>
      <c r="AD59">
        <v>60.936</v>
      </c>
      <c r="AE59">
        <v>30.975000000000001</v>
      </c>
      <c r="AF59">
        <v>38.523000000000003</v>
      </c>
      <c r="AG59">
        <v>127.441</v>
      </c>
      <c r="AH59">
        <v>114.122</v>
      </c>
      <c r="AI59">
        <v>104.297</v>
      </c>
      <c r="AJ59">
        <v>146.99799999999999</v>
      </c>
      <c r="AK59">
        <v>84.838999999999999</v>
      </c>
      <c r="AL59">
        <v>112.539</v>
      </c>
      <c r="AM59">
        <v>65.123000000000005</v>
      </c>
      <c r="AN59">
        <v>103.44799999999999</v>
      </c>
      <c r="AO59">
        <v>166.577</v>
      </c>
      <c r="AP59">
        <v>102.494</v>
      </c>
      <c r="AQ59">
        <v>158.339</v>
      </c>
      <c r="AR59">
        <v>102.19799999999999</v>
      </c>
      <c r="AS59">
        <v>105.283</v>
      </c>
      <c r="AT59">
        <v>134.50299999999999</v>
      </c>
      <c r="AU59">
        <v>105.47</v>
      </c>
      <c r="AV59">
        <v>84.397000000000006</v>
      </c>
      <c r="AW59">
        <v>106.283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1997</v>
      </c>
    </row>
    <row r="62" spans="1:49" x14ac:dyDescent="0.25">
      <c r="A62" t="s">
        <v>1709</v>
      </c>
      <c r="B62">
        <v>42249.527314814812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0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4</v>
      </c>
      <c r="L66">
        <v>15</v>
      </c>
      <c r="M66">
        <v>16</v>
      </c>
      <c r="N66">
        <v>16</v>
      </c>
      <c r="O66">
        <v>15</v>
      </c>
      <c r="P66">
        <v>16</v>
      </c>
      <c r="Q66">
        <v>16</v>
      </c>
      <c r="R66">
        <v>16</v>
      </c>
      <c r="S66">
        <v>16</v>
      </c>
      <c r="T66">
        <v>16</v>
      </c>
      <c r="U66">
        <v>15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16</v>
      </c>
      <c r="AB66">
        <v>12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16</v>
      </c>
      <c r="AJ66">
        <v>16</v>
      </c>
      <c r="AK66">
        <v>16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16</v>
      </c>
      <c r="AR66">
        <v>16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153.333</v>
      </c>
      <c r="C67">
        <v>0</v>
      </c>
      <c r="D67">
        <v>42.976999999999997</v>
      </c>
      <c r="E67">
        <v>90.138000000000005</v>
      </c>
      <c r="F67">
        <v>78.004999999999995</v>
      </c>
      <c r="G67">
        <v>104.836</v>
      </c>
      <c r="H67">
        <v>72.290999999999997</v>
      </c>
      <c r="I67">
        <v>90.863</v>
      </c>
      <c r="J67">
        <v>136.53399999999999</v>
      </c>
      <c r="K67">
        <v>11.919</v>
      </c>
      <c r="L67">
        <v>152.89500000000001</v>
      </c>
      <c r="M67">
        <v>71.876999999999995</v>
      </c>
      <c r="N67">
        <v>74.575000000000003</v>
      </c>
      <c r="O67">
        <v>20.312999999999999</v>
      </c>
      <c r="P67">
        <v>67.003</v>
      </c>
      <c r="Q67">
        <v>85.388999999999996</v>
      </c>
      <c r="R67">
        <v>92.763000000000005</v>
      </c>
      <c r="S67">
        <v>98.95</v>
      </c>
      <c r="T67">
        <v>121.206</v>
      </c>
      <c r="U67">
        <v>88.537999999999997</v>
      </c>
      <c r="V67">
        <v>114.456</v>
      </c>
      <c r="W67">
        <v>103.622</v>
      </c>
      <c r="X67">
        <v>117.58799999999999</v>
      </c>
      <c r="Y67">
        <v>100.5</v>
      </c>
      <c r="Z67">
        <v>258.392</v>
      </c>
      <c r="AA67">
        <v>95.156000000000006</v>
      </c>
      <c r="AB67">
        <v>56.365000000000002</v>
      </c>
      <c r="AC67">
        <v>148.01900000000001</v>
      </c>
      <c r="AD67">
        <v>176.49100000000001</v>
      </c>
      <c r="AE67">
        <v>34.731000000000002</v>
      </c>
      <c r="AF67">
        <v>38.603000000000002</v>
      </c>
      <c r="AG67">
        <v>93.772000000000006</v>
      </c>
      <c r="AH67">
        <v>278.952</v>
      </c>
      <c r="AI67">
        <v>84.078000000000003</v>
      </c>
      <c r="AJ67">
        <v>161.56399999999999</v>
      </c>
      <c r="AK67">
        <v>68.569999999999993</v>
      </c>
      <c r="AL67">
        <v>92.652000000000001</v>
      </c>
      <c r="AM67">
        <v>84.361000000000004</v>
      </c>
      <c r="AN67">
        <v>86.340999999999994</v>
      </c>
      <c r="AO67">
        <v>122.02200000000001</v>
      </c>
      <c r="AP67">
        <v>0</v>
      </c>
      <c r="AQ67">
        <v>142.334</v>
      </c>
      <c r="AR67">
        <v>124.6</v>
      </c>
      <c r="AS67">
        <v>115.047</v>
      </c>
      <c r="AT67">
        <v>135.142</v>
      </c>
      <c r="AU67">
        <v>106.873</v>
      </c>
      <c r="AV67">
        <v>91.909000000000006</v>
      </c>
      <c r="AW67">
        <v>120.64100000000001</v>
      </c>
    </row>
    <row r="69" spans="1:49" x14ac:dyDescent="0.25">
      <c r="A69" s="7" t="str">
        <f>$J$3</f>
        <v>MW 1044-1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1998</v>
      </c>
    </row>
    <row r="72" spans="1:49" x14ac:dyDescent="0.25">
      <c r="A72" t="s">
        <v>1709</v>
      </c>
      <c r="B72">
        <v>42249.526250000003</v>
      </c>
    </row>
    <row r="73" spans="1:49" x14ac:dyDescent="0.25">
      <c r="A73" t="s">
        <v>1710</v>
      </c>
      <c r="B73">
        <v>2424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15</v>
      </c>
      <c r="Q76">
        <v>16</v>
      </c>
      <c r="R76">
        <v>16</v>
      </c>
      <c r="S76">
        <v>10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15</v>
      </c>
      <c r="AR76">
        <v>0</v>
      </c>
      <c r="AS76">
        <v>16</v>
      </c>
      <c r="AT76">
        <v>0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125.121</v>
      </c>
      <c r="C77">
        <v>129.70500000000001</v>
      </c>
      <c r="D77">
        <v>140.857</v>
      </c>
      <c r="E77">
        <v>165.68199999999999</v>
      </c>
      <c r="F77">
        <v>163.34299999999999</v>
      </c>
      <c r="G77">
        <v>150.28899999999999</v>
      </c>
      <c r="H77">
        <v>103.991</v>
      </c>
      <c r="I77">
        <v>133.61099999999999</v>
      </c>
      <c r="J77">
        <v>155.86199999999999</v>
      </c>
      <c r="K77">
        <v>110.232</v>
      </c>
      <c r="L77">
        <v>126.788</v>
      </c>
      <c r="M77">
        <v>138.15299999999999</v>
      </c>
      <c r="N77">
        <v>111.751</v>
      </c>
      <c r="O77">
        <v>110.764</v>
      </c>
      <c r="P77">
        <v>115.28400000000001</v>
      </c>
      <c r="Q77">
        <v>148.12700000000001</v>
      </c>
      <c r="R77">
        <v>143.09299999999999</v>
      </c>
      <c r="S77">
        <v>43.05</v>
      </c>
      <c r="T77">
        <v>185.35300000000001</v>
      </c>
      <c r="U77">
        <v>96.59</v>
      </c>
      <c r="V77">
        <v>116.027</v>
      </c>
      <c r="W77">
        <v>104.63500000000001</v>
      </c>
      <c r="X77">
        <v>133.976</v>
      </c>
      <c r="Y77">
        <v>130.71899999999999</v>
      </c>
      <c r="Z77">
        <v>147.83699999999999</v>
      </c>
      <c r="AA77">
        <v>132.387</v>
      </c>
      <c r="AB77">
        <v>104.825</v>
      </c>
      <c r="AC77">
        <v>95.846000000000004</v>
      </c>
      <c r="AD77">
        <v>82.432000000000002</v>
      </c>
      <c r="AE77">
        <v>99.742000000000004</v>
      </c>
      <c r="AF77">
        <v>167.13499999999999</v>
      </c>
      <c r="AG77">
        <v>117.28</v>
      </c>
      <c r="AH77">
        <v>158.94300000000001</v>
      </c>
      <c r="AI77">
        <v>92.858999999999995</v>
      </c>
      <c r="AJ77">
        <v>121.12</v>
      </c>
      <c r="AK77">
        <v>201.96</v>
      </c>
      <c r="AL77">
        <v>154.80000000000001</v>
      </c>
      <c r="AM77">
        <v>124.414</v>
      </c>
      <c r="AN77">
        <v>118.492</v>
      </c>
      <c r="AO77">
        <v>106.648</v>
      </c>
      <c r="AP77">
        <v>161.28899999999999</v>
      </c>
      <c r="AQ77">
        <v>143.99299999999999</v>
      </c>
      <c r="AR77">
        <v>0</v>
      </c>
      <c r="AS77">
        <v>98.36</v>
      </c>
      <c r="AT77">
        <v>0</v>
      </c>
      <c r="AU77">
        <v>103.858</v>
      </c>
      <c r="AV77">
        <v>198.12700000000001</v>
      </c>
      <c r="AW77">
        <v>128.36000000000001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1999</v>
      </c>
    </row>
    <row r="80" spans="1:49" x14ac:dyDescent="0.25">
      <c r="A80" t="s">
        <v>1709</v>
      </c>
      <c r="B80">
        <v>42249.525011574071</v>
      </c>
    </row>
    <row r="81" spans="1:49" x14ac:dyDescent="0.25">
      <c r="A81" t="s">
        <v>1710</v>
      </c>
      <c r="B81">
        <v>2401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10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14</v>
      </c>
      <c r="L84">
        <v>16</v>
      </c>
      <c r="M84">
        <v>16</v>
      </c>
      <c r="N84">
        <v>16</v>
      </c>
      <c r="O84">
        <v>16</v>
      </c>
      <c r="P84">
        <v>15</v>
      </c>
      <c r="Q84">
        <v>16</v>
      </c>
      <c r="R84">
        <v>16</v>
      </c>
      <c r="S84">
        <v>10</v>
      </c>
      <c r="T84">
        <v>16</v>
      </c>
      <c r="U84">
        <v>16</v>
      </c>
      <c r="V84">
        <v>16</v>
      </c>
      <c r="W84">
        <v>16</v>
      </c>
      <c r="X84">
        <v>16</v>
      </c>
      <c r="Y84">
        <v>16</v>
      </c>
      <c r="Z84">
        <v>16</v>
      </c>
      <c r="AA84">
        <v>16</v>
      </c>
      <c r="AB84">
        <v>16</v>
      </c>
      <c r="AC84">
        <v>16</v>
      </c>
      <c r="AD84">
        <v>16</v>
      </c>
      <c r="AE84">
        <v>15</v>
      </c>
      <c r="AF84">
        <v>16</v>
      </c>
      <c r="AG84">
        <v>16</v>
      </c>
      <c r="AH84">
        <v>16</v>
      </c>
      <c r="AI84">
        <v>16</v>
      </c>
      <c r="AJ84">
        <v>16</v>
      </c>
      <c r="AK84">
        <v>16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15</v>
      </c>
      <c r="AR84">
        <v>0</v>
      </c>
      <c r="AS84">
        <v>16</v>
      </c>
      <c r="AT84">
        <v>0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91.998000000000005</v>
      </c>
      <c r="C85">
        <v>13.154999999999999</v>
      </c>
      <c r="D85">
        <v>56.966999999999999</v>
      </c>
      <c r="E85">
        <v>89.909000000000006</v>
      </c>
      <c r="F85">
        <v>94.436999999999998</v>
      </c>
      <c r="G85">
        <v>128.86699999999999</v>
      </c>
      <c r="H85">
        <v>99.477000000000004</v>
      </c>
      <c r="I85">
        <v>108.94499999999999</v>
      </c>
      <c r="J85">
        <v>101.52</v>
      </c>
      <c r="K85">
        <v>51.433999999999997</v>
      </c>
      <c r="L85">
        <v>153.125</v>
      </c>
      <c r="M85">
        <v>97.117000000000004</v>
      </c>
      <c r="N85">
        <v>82.686999999999998</v>
      </c>
      <c r="O85">
        <v>75</v>
      </c>
      <c r="P85">
        <v>89.195999999999998</v>
      </c>
      <c r="Q85">
        <v>111.51</v>
      </c>
      <c r="R85">
        <v>106.571</v>
      </c>
      <c r="S85">
        <v>34.530999999999999</v>
      </c>
      <c r="T85">
        <v>168.18600000000001</v>
      </c>
      <c r="U85">
        <v>109.47499999999999</v>
      </c>
      <c r="V85">
        <v>87.347999999999999</v>
      </c>
      <c r="W85">
        <v>98.766999999999996</v>
      </c>
      <c r="X85">
        <v>131.63900000000001</v>
      </c>
      <c r="Y85">
        <v>116.13</v>
      </c>
      <c r="Z85">
        <v>245.773</v>
      </c>
      <c r="AA85">
        <v>109.215</v>
      </c>
      <c r="AB85">
        <v>192.69</v>
      </c>
      <c r="AC85">
        <v>175.953</v>
      </c>
      <c r="AD85">
        <v>157.50200000000001</v>
      </c>
      <c r="AE85">
        <v>42.155999999999999</v>
      </c>
      <c r="AF85">
        <v>75.638999999999996</v>
      </c>
      <c r="AG85">
        <v>86.486000000000004</v>
      </c>
      <c r="AH85">
        <v>290.67599999999999</v>
      </c>
      <c r="AI85">
        <v>64.114999999999995</v>
      </c>
      <c r="AJ85">
        <v>78.747</v>
      </c>
      <c r="AK85">
        <v>166.78800000000001</v>
      </c>
      <c r="AL85">
        <v>110.499</v>
      </c>
      <c r="AM85">
        <v>123.113</v>
      </c>
      <c r="AN85">
        <v>103.455</v>
      </c>
      <c r="AO85">
        <v>103.146</v>
      </c>
      <c r="AP85">
        <v>0</v>
      </c>
      <c r="AQ85">
        <v>111.479</v>
      </c>
      <c r="AR85">
        <v>0</v>
      </c>
      <c r="AS85">
        <v>102.16200000000001</v>
      </c>
      <c r="AT85">
        <v>0</v>
      </c>
      <c r="AU85">
        <v>100.04300000000001</v>
      </c>
      <c r="AV85">
        <v>159.51900000000001</v>
      </c>
      <c r="AW85">
        <v>90.2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 t="shared" ref="B88:AW88" si="0">B48/B40*100</f>
        <v>100</v>
      </c>
      <c r="C88">
        <f t="shared" si="0"/>
        <v>75</v>
      </c>
      <c r="D88">
        <f t="shared" si="0"/>
        <v>93.75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68.75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100</v>
      </c>
      <c r="T88">
        <f t="shared" si="0"/>
        <v>100</v>
      </c>
      <c r="U88">
        <f t="shared" si="0"/>
        <v>100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100</v>
      </c>
      <c r="AB88">
        <f t="shared" si="0"/>
        <v>100</v>
      </c>
      <c r="AC88">
        <f t="shared" si="0"/>
        <v>100</v>
      </c>
      <c r="AD88">
        <f t="shared" si="0"/>
        <v>100</v>
      </c>
      <c r="AE88">
        <f t="shared" si="0"/>
        <v>100</v>
      </c>
      <c r="AF88">
        <f t="shared" si="0"/>
        <v>115.38461538461537</v>
      </c>
      <c r="AG88">
        <f t="shared" si="0"/>
        <v>100</v>
      </c>
      <c r="AH88">
        <f t="shared" si="0"/>
        <v>100</v>
      </c>
      <c r="AI88">
        <f t="shared" si="0"/>
        <v>100</v>
      </c>
      <c r="AJ88">
        <f t="shared" si="0"/>
        <v>100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25</v>
      </c>
      <c r="L89">
        <f t="shared" si="1"/>
        <v>93.75</v>
      </c>
      <c r="M89">
        <f t="shared" si="1"/>
        <v>100</v>
      </c>
      <c r="N89">
        <f t="shared" si="1"/>
        <v>100</v>
      </c>
      <c r="O89">
        <f t="shared" si="1"/>
        <v>93.75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100</v>
      </c>
      <c r="T89">
        <f t="shared" si="1"/>
        <v>100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100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100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100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62.5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87.5</v>
      </c>
      <c r="L90">
        <f t="shared" si="2"/>
        <v>100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100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100</v>
      </c>
      <c r="AB90">
        <f t="shared" si="2"/>
        <v>100</v>
      </c>
      <c r="AC90">
        <f t="shared" si="2"/>
        <v>100</v>
      </c>
      <c r="AD90">
        <f t="shared" si="2"/>
        <v>100</v>
      </c>
      <c r="AE90">
        <f t="shared" si="2"/>
        <v>93.75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100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100</v>
      </c>
      <c r="AR90" t="e">
        <f t="shared" si="2"/>
        <v>#DIV/0!</v>
      </c>
      <c r="AS90">
        <f t="shared" si="2"/>
        <v>100</v>
      </c>
      <c r="AT90" t="e">
        <f>AT84/AT76*100</f>
        <v>#DIV/0!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353</v>
      </c>
      <c r="D91" s="7" t="s">
        <v>353</v>
      </c>
      <c r="E91" s="7" t="s">
        <v>353</v>
      </c>
      <c r="F91" s="7" t="s">
        <v>353</v>
      </c>
      <c r="G91" s="7" t="s">
        <v>353</v>
      </c>
      <c r="H91" s="7" t="s">
        <v>353</v>
      </c>
      <c r="I91" s="7" t="s">
        <v>353</v>
      </c>
      <c r="J91" s="7" t="s">
        <v>1644</v>
      </c>
      <c r="K91" s="7" t="s">
        <v>358</v>
      </c>
      <c r="L91" s="7" t="s">
        <v>358</v>
      </c>
      <c r="M91" s="7" t="s">
        <v>358</v>
      </c>
      <c r="N91" s="7" t="s">
        <v>358</v>
      </c>
      <c r="O91" s="7" t="s">
        <v>358</v>
      </c>
      <c r="P91" s="7" t="s">
        <v>358</v>
      </c>
      <c r="Q91" s="7" t="s">
        <v>358</v>
      </c>
      <c r="R91" s="7" t="s">
        <v>1644</v>
      </c>
      <c r="S91" s="7" t="s">
        <v>363</v>
      </c>
      <c r="T91" s="7" t="s">
        <v>363</v>
      </c>
      <c r="U91" s="7" t="s">
        <v>363</v>
      </c>
      <c r="V91" s="7" t="s">
        <v>363</v>
      </c>
      <c r="W91" s="7" t="s">
        <v>363</v>
      </c>
      <c r="X91" s="7" t="s">
        <v>363</v>
      </c>
      <c r="Y91" s="7" t="s">
        <v>363</v>
      </c>
      <c r="Z91" s="7" t="s">
        <v>1686</v>
      </c>
      <c r="AA91" s="7" t="s">
        <v>368</v>
      </c>
      <c r="AB91" s="7" t="s">
        <v>368</v>
      </c>
      <c r="AC91" s="7" t="s">
        <v>368</v>
      </c>
      <c r="AD91" s="7" t="s">
        <v>368</v>
      </c>
      <c r="AE91" s="7" t="s">
        <v>368</v>
      </c>
      <c r="AF91" s="7" t="s">
        <v>368</v>
      </c>
      <c r="AG91" s="7" t="s">
        <v>368</v>
      </c>
      <c r="AH91" s="7" t="s">
        <v>1686</v>
      </c>
      <c r="AI91" s="7" t="s">
        <v>373</v>
      </c>
      <c r="AJ91" s="7" t="s">
        <v>373</v>
      </c>
      <c r="AK91" s="7" t="s">
        <v>373</v>
      </c>
      <c r="AL91" s="7" t="s">
        <v>373</v>
      </c>
      <c r="AM91" s="7" t="s">
        <v>373</v>
      </c>
      <c r="AN91" s="7" t="s">
        <v>373</v>
      </c>
      <c r="AO91" s="7" t="s">
        <v>373</v>
      </c>
      <c r="AP91" s="7" t="s">
        <v>1794</v>
      </c>
      <c r="AQ91" s="7" t="s">
        <v>378</v>
      </c>
      <c r="AR91" s="7" t="s">
        <v>378</v>
      </c>
      <c r="AS91" s="7" t="s">
        <v>378</v>
      </c>
      <c r="AT91" s="7" t="s">
        <v>378</v>
      </c>
      <c r="AU91" s="7" t="s">
        <v>378</v>
      </c>
      <c r="AV91" s="7" t="s">
        <v>378</v>
      </c>
      <c r="AW91" s="7" t="s">
        <v>378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45.833333333333336</v>
      </c>
      <c r="D93">
        <f t="shared" si="3"/>
        <v>97.916666666666671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100</v>
      </c>
      <c r="J93">
        <f t="shared" si="3"/>
        <v>100</v>
      </c>
      <c r="K93">
        <f t="shared" si="3"/>
        <v>60.416666666666664</v>
      </c>
      <c r="L93">
        <f t="shared" si="3"/>
        <v>97.916666666666671</v>
      </c>
      <c r="M93">
        <f t="shared" si="3"/>
        <v>100</v>
      </c>
      <c r="N93">
        <f t="shared" si="3"/>
        <v>100</v>
      </c>
      <c r="O93">
        <f t="shared" si="3"/>
        <v>97.916666666666671</v>
      </c>
      <c r="P93">
        <f t="shared" si="3"/>
        <v>100</v>
      </c>
      <c r="Q93">
        <f t="shared" si="3"/>
        <v>100</v>
      </c>
      <c r="R93">
        <f t="shared" si="3"/>
        <v>100</v>
      </c>
      <c r="S93">
        <f t="shared" si="3"/>
        <v>100</v>
      </c>
      <c r="T93">
        <f t="shared" si="3"/>
        <v>100</v>
      </c>
      <c r="U93">
        <f t="shared" si="3"/>
        <v>100</v>
      </c>
      <c r="V93">
        <f t="shared" si="3"/>
        <v>100</v>
      </c>
      <c r="W93">
        <f t="shared" si="3"/>
        <v>100</v>
      </c>
      <c r="X93">
        <f t="shared" si="3"/>
        <v>100</v>
      </c>
      <c r="Y93">
        <f t="shared" si="3"/>
        <v>100</v>
      </c>
      <c r="Z93">
        <f t="shared" si="3"/>
        <v>100</v>
      </c>
      <c r="AA93">
        <f t="shared" si="3"/>
        <v>100</v>
      </c>
      <c r="AB93">
        <f t="shared" si="3"/>
        <v>100</v>
      </c>
      <c r="AC93">
        <f t="shared" si="3"/>
        <v>100</v>
      </c>
      <c r="AD93">
        <f t="shared" si="3"/>
        <v>100</v>
      </c>
      <c r="AE93">
        <f t="shared" si="3"/>
        <v>97.916666666666671</v>
      </c>
      <c r="AF93">
        <f t="shared" si="3"/>
        <v>105.12820512820512</v>
      </c>
      <c r="AG93">
        <f t="shared" si="3"/>
        <v>100</v>
      </c>
      <c r="AH93">
        <f t="shared" si="3"/>
        <v>100</v>
      </c>
      <c r="AI93">
        <f t="shared" si="3"/>
        <v>100</v>
      </c>
      <c r="AJ93">
        <f t="shared" si="3"/>
        <v>100</v>
      </c>
      <c r="AK93">
        <f t="shared" si="3"/>
        <v>100</v>
      </c>
      <c r="AL93">
        <f t="shared" si="3"/>
        <v>100</v>
      </c>
      <c r="AM93">
        <f t="shared" si="3"/>
        <v>100</v>
      </c>
      <c r="AN93">
        <f t="shared" si="3"/>
        <v>100</v>
      </c>
      <c r="AO93">
        <f t="shared" si="3"/>
        <v>100</v>
      </c>
      <c r="AP93">
        <f t="shared" si="3"/>
        <v>0</v>
      </c>
      <c r="AQ93">
        <f t="shared" si="3"/>
        <v>100</v>
      </c>
      <c r="AR93">
        <f>AVERAGE(AR88:AR89)</f>
        <v>100</v>
      </c>
      <c r="AS93">
        <f t="shared" si="3"/>
        <v>100</v>
      </c>
      <c r="AT93">
        <f>AVERAGE(AT88:AT89)</f>
        <v>100</v>
      </c>
      <c r="AU93">
        <f t="shared" si="3"/>
        <v>100</v>
      </c>
      <c r="AV93">
        <f t="shared" si="3"/>
        <v>100</v>
      </c>
      <c r="AW93">
        <f t="shared" si="3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40.181878170803984</v>
      </c>
      <c r="D94">
        <f t="shared" si="4"/>
        <v>3.6084391824351609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0</v>
      </c>
      <c r="K94">
        <f t="shared" si="4"/>
        <v>32.072508996543021</v>
      </c>
      <c r="L94">
        <f t="shared" si="4"/>
        <v>3.6084391824351609</v>
      </c>
      <c r="M94">
        <f t="shared" si="4"/>
        <v>0</v>
      </c>
      <c r="N94">
        <f t="shared" si="4"/>
        <v>0</v>
      </c>
      <c r="O94">
        <f t="shared" si="4"/>
        <v>3.6084391824351609</v>
      </c>
      <c r="P94">
        <f t="shared" si="4"/>
        <v>0</v>
      </c>
      <c r="Q94">
        <f t="shared" si="4"/>
        <v>0</v>
      </c>
      <c r="R94">
        <f t="shared" si="4"/>
        <v>0</v>
      </c>
      <c r="S94">
        <f t="shared" si="4"/>
        <v>0</v>
      </c>
      <c r="T94">
        <f t="shared" si="4"/>
        <v>0</v>
      </c>
      <c r="U94">
        <f t="shared" si="4"/>
        <v>0</v>
      </c>
      <c r="V94">
        <f t="shared" si="4"/>
        <v>0</v>
      </c>
      <c r="W94">
        <f t="shared" si="4"/>
        <v>0</v>
      </c>
      <c r="X94">
        <f t="shared" si="4"/>
        <v>0</v>
      </c>
      <c r="Y94">
        <f t="shared" si="4"/>
        <v>0</v>
      </c>
      <c r="Z94">
        <f t="shared" si="4"/>
        <v>0</v>
      </c>
      <c r="AA94">
        <f t="shared" si="4"/>
        <v>0</v>
      </c>
      <c r="AB94">
        <f t="shared" si="4"/>
        <v>0</v>
      </c>
      <c r="AC94">
        <f t="shared" si="4"/>
        <v>0</v>
      </c>
      <c r="AD94">
        <f t="shared" si="4"/>
        <v>0</v>
      </c>
      <c r="AE94">
        <f t="shared" si="4"/>
        <v>3.6084391824351609</v>
      </c>
      <c r="AF94">
        <f t="shared" si="4"/>
        <v>8.8823118336865434</v>
      </c>
      <c r="AG94">
        <f t="shared" si="4"/>
        <v>0</v>
      </c>
      <c r="AH94">
        <f t="shared" si="4"/>
        <v>0</v>
      </c>
      <c r="AI94">
        <f t="shared" si="4"/>
        <v>0</v>
      </c>
      <c r="AJ94">
        <f t="shared" si="4"/>
        <v>0</v>
      </c>
      <c r="AK94">
        <f t="shared" si="4"/>
        <v>0</v>
      </c>
      <c r="AL94">
        <f t="shared" si="4"/>
        <v>0</v>
      </c>
      <c r="AM94">
        <f t="shared" si="4"/>
        <v>0</v>
      </c>
      <c r="AN94">
        <f t="shared" si="4"/>
        <v>0</v>
      </c>
      <c r="AO94">
        <f t="shared" si="4"/>
        <v>0</v>
      </c>
      <c r="AP94">
        <f t="shared" si="4"/>
        <v>0</v>
      </c>
      <c r="AQ94">
        <f t="shared" si="4"/>
        <v>0</v>
      </c>
      <c r="AR94">
        <f>STDEV(AR88:AR89)</f>
        <v>0</v>
      </c>
      <c r="AS94">
        <f t="shared" si="4"/>
        <v>0</v>
      </c>
      <c r="AT94">
        <f>STDEV(AT88:AT89)</f>
        <v>0</v>
      </c>
      <c r="AU94">
        <f t="shared" si="4"/>
        <v>0</v>
      </c>
      <c r="AV94">
        <f t="shared" si="4"/>
        <v>0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23.199018178458427</v>
      </c>
      <c r="D95">
        <f t="shared" si="5"/>
        <v>2.0833333333333335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5"/>
        <v>18.517071702740807</v>
      </c>
      <c r="L95">
        <f t="shared" si="5"/>
        <v>2.0833333333333335</v>
      </c>
      <c r="M95">
        <f t="shared" si="5"/>
        <v>0</v>
      </c>
      <c r="N95">
        <f t="shared" si="5"/>
        <v>0</v>
      </c>
      <c r="O95">
        <f t="shared" si="5"/>
        <v>2.0833333333333335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0</v>
      </c>
      <c r="T95">
        <f t="shared" si="5"/>
        <v>0</v>
      </c>
      <c r="U95">
        <f t="shared" si="5"/>
        <v>0</v>
      </c>
      <c r="V95">
        <f t="shared" si="5"/>
        <v>0</v>
      </c>
      <c r="W95">
        <f t="shared" si="5"/>
        <v>0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0</v>
      </c>
      <c r="AB95">
        <f t="shared" si="5"/>
        <v>0</v>
      </c>
      <c r="AC95">
        <f t="shared" si="5"/>
        <v>0</v>
      </c>
      <c r="AD95">
        <f t="shared" si="5"/>
        <v>0</v>
      </c>
      <c r="AE95">
        <f t="shared" si="5"/>
        <v>2.0833333333333335</v>
      </c>
      <c r="AF95">
        <f t="shared" si="5"/>
        <v>5.1282051282051242</v>
      </c>
      <c r="AG95">
        <f t="shared" si="5"/>
        <v>0</v>
      </c>
      <c r="AH95">
        <f t="shared" si="5"/>
        <v>0</v>
      </c>
      <c r="AI95">
        <f t="shared" si="5"/>
        <v>0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>STDEV(AR88:AR89)/SQRT(2)</f>
        <v>0</v>
      </c>
      <c r="AS95">
        <f t="shared" si="5"/>
        <v>0</v>
      </c>
      <c r="AT95">
        <f>STDEV(AT88:AT89)/SQRT(2)</f>
        <v>0</v>
      </c>
      <c r="AU95">
        <f t="shared" si="5"/>
        <v>0</v>
      </c>
      <c r="AV95">
        <f t="shared" si="5"/>
        <v>0</v>
      </c>
      <c r="AW95">
        <f t="shared" si="5"/>
        <v>0</v>
      </c>
    </row>
    <row r="98" spans="1:49" s="7" customFormat="1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 t="shared" ref="B99:AW99" si="6">B49/B41*100</f>
        <v>83.249944781093049</v>
      </c>
      <c r="C99">
        <f t="shared" si="6"/>
        <v>7.1654281314855721</v>
      </c>
      <c r="D99">
        <f t="shared" si="6"/>
        <v>27.970754415265986</v>
      </c>
      <c r="E99">
        <f t="shared" si="6"/>
        <v>58.672840748943024</v>
      </c>
      <c r="F99">
        <f t="shared" si="6"/>
        <v>69.715394293827799</v>
      </c>
      <c r="G99">
        <f t="shared" si="6"/>
        <v>82.118194081685374</v>
      </c>
      <c r="H99">
        <f t="shared" si="6"/>
        <v>88.271049076992341</v>
      </c>
      <c r="I99">
        <f t="shared" si="6"/>
        <v>125.02035167697818</v>
      </c>
      <c r="J99">
        <f t="shared" si="6"/>
        <v>76.572683998535325</v>
      </c>
      <c r="K99">
        <f t="shared" si="6"/>
        <v>9.5007672178325624</v>
      </c>
      <c r="L99">
        <f t="shared" si="6"/>
        <v>94.617846779742138</v>
      </c>
      <c r="M99">
        <f t="shared" si="6"/>
        <v>51.186477898054619</v>
      </c>
      <c r="N99">
        <f t="shared" si="6"/>
        <v>67.546087345553104</v>
      </c>
      <c r="O99">
        <f t="shared" si="6"/>
        <v>64.196714668827738</v>
      </c>
      <c r="P99">
        <f t="shared" si="6"/>
        <v>59.820993723753254</v>
      </c>
      <c r="Q99">
        <f t="shared" si="6"/>
        <v>62.651186036676791</v>
      </c>
      <c r="R99">
        <f t="shared" si="6"/>
        <v>59.487531779723213</v>
      </c>
      <c r="S99">
        <f t="shared" si="6"/>
        <v>66.13522355507088</v>
      </c>
      <c r="T99">
        <f t="shared" si="6"/>
        <v>82.769333994573927</v>
      </c>
      <c r="U99">
        <f t="shared" si="6"/>
        <v>62.762686006853194</v>
      </c>
      <c r="V99">
        <f t="shared" si="6"/>
        <v>66.572315126249464</v>
      </c>
      <c r="W99">
        <f t="shared" si="6"/>
        <v>67.430294787262355</v>
      </c>
      <c r="X99">
        <f t="shared" si="6"/>
        <v>70.293283490067054</v>
      </c>
      <c r="Y99">
        <f t="shared" si="6"/>
        <v>54.512221784949055</v>
      </c>
      <c r="Z99">
        <f t="shared" si="6"/>
        <v>201.56921828025784</v>
      </c>
      <c r="AA99">
        <f t="shared" si="6"/>
        <v>63.087682523662572</v>
      </c>
      <c r="AB99">
        <f t="shared" si="6"/>
        <v>102.00630981360565</v>
      </c>
      <c r="AC99">
        <f t="shared" si="6"/>
        <v>134.36693358843465</v>
      </c>
      <c r="AD99">
        <f t="shared" si="6"/>
        <v>104.86355229906965</v>
      </c>
      <c r="AE99">
        <f t="shared" si="6"/>
        <v>143.99943329192007</v>
      </c>
      <c r="AF99">
        <f t="shared" si="6"/>
        <v>142.56745820712618</v>
      </c>
      <c r="AG99">
        <f t="shared" si="6"/>
        <v>133.02748945240077</v>
      </c>
      <c r="AH99">
        <f t="shared" si="6"/>
        <v>251.6787612798563</v>
      </c>
      <c r="AI99">
        <f t="shared" si="6"/>
        <v>55.333561878642435</v>
      </c>
      <c r="AJ99">
        <f t="shared" si="6"/>
        <v>67.208853351169765</v>
      </c>
      <c r="AK99">
        <f t="shared" si="6"/>
        <v>65.093168513485253</v>
      </c>
      <c r="AL99">
        <f t="shared" si="6"/>
        <v>68.91472810841617</v>
      </c>
      <c r="AM99">
        <f t="shared" si="6"/>
        <v>68.317655180444319</v>
      </c>
      <c r="AN99">
        <f t="shared" si="6"/>
        <v>66.973541051423382</v>
      </c>
      <c r="AO99">
        <f t="shared" si="6"/>
        <v>94.770869623475818</v>
      </c>
      <c r="AP99">
        <f t="shared" si="6"/>
        <v>0</v>
      </c>
      <c r="AQ99">
        <f t="shared" si="6"/>
        <v>78.1828454584589</v>
      </c>
      <c r="AR99">
        <f t="shared" si="6"/>
        <v>69.425863800654554</v>
      </c>
      <c r="AS99">
        <f t="shared" si="6"/>
        <v>96.524761838049884</v>
      </c>
      <c r="AT99">
        <f t="shared" si="6"/>
        <v>77.709684598753654</v>
      </c>
      <c r="AU99">
        <f t="shared" si="6"/>
        <v>92.877214641741674</v>
      </c>
      <c r="AV99">
        <f t="shared" si="6"/>
        <v>107.2284364302589</v>
      </c>
      <c r="AW99">
        <f t="shared" si="6"/>
        <v>103.11149181875143</v>
      </c>
    </row>
    <row r="100" spans="1:49" x14ac:dyDescent="0.25">
      <c r="A100" t="s">
        <v>1771</v>
      </c>
      <c r="B100">
        <f t="shared" ref="B100:AW100" si="7">B67/B59*100</f>
        <v>90.992872868833487</v>
      </c>
      <c r="C100">
        <f t="shared" si="7"/>
        <v>0</v>
      </c>
      <c r="D100">
        <f t="shared" si="7"/>
        <v>51.040355335977758</v>
      </c>
      <c r="E100">
        <f t="shared" si="7"/>
        <v>68.429962876642648</v>
      </c>
      <c r="F100">
        <f t="shared" si="7"/>
        <v>63.845373144101224</v>
      </c>
      <c r="G100">
        <f t="shared" si="7"/>
        <v>117.39490716893238</v>
      </c>
      <c r="H100">
        <f t="shared" si="7"/>
        <v>92.61783659820891</v>
      </c>
      <c r="I100">
        <f t="shared" si="7"/>
        <v>92.563389464462176</v>
      </c>
      <c r="J100">
        <f t="shared" si="7"/>
        <v>87.033625498007964</v>
      </c>
      <c r="K100">
        <f t="shared" si="7"/>
        <v>6.9053619535934656</v>
      </c>
      <c r="L100">
        <f t="shared" si="7"/>
        <v>89.244230163084723</v>
      </c>
      <c r="M100">
        <f t="shared" si="7"/>
        <v>79.056082886965314</v>
      </c>
      <c r="N100">
        <f t="shared" si="7"/>
        <v>72.353740176579024</v>
      </c>
      <c r="O100">
        <f t="shared" si="7"/>
        <v>15.164047627934751</v>
      </c>
      <c r="P100">
        <f t="shared" si="7"/>
        <v>84.346282635514484</v>
      </c>
      <c r="Q100">
        <f t="shared" si="7"/>
        <v>78.623451958933742</v>
      </c>
      <c r="R100">
        <f t="shared" si="7"/>
        <v>87.747360853607788</v>
      </c>
      <c r="S100">
        <f t="shared" si="7"/>
        <v>90.51491506508475</v>
      </c>
      <c r="T100">
        <f t="shared" si="7"/>
        <v>85.387606729224785</v>
      </c>
      <c r="U100">
        <f t="shared" si="7"/>
        <v>86.562640542813014</v>
      </c>
      <c r="V100">
        <f t="shared" si="7"/>
        <v>67.932053701791247</v>
      </c>
      <c r="W100">
        <f t="shared" si="7"/>
        <v>83.418129125744642</v>
      </c>
      <c r="X100">
        <f t="shared" si="7"/>
        <v>79.267108882057926</v>
      </c>
      <c r="Y100">
        <f t="shared" si="7"/>
        <v>86.665574364236875</v>
      </c>
      <c r="Z100">
        <f t="shared" si="7"/>
        <v>246.58313372586815</v>
      </c>
      <c r="AA100">
        <f t="shared" si="7"/>
        <v>96.104551927524668</v>
      </c>
      <c r="AB100">
        <f t="shared" si="7"/>
        <v>122.87184182416672</v>
      </c>
      <c r="AC100">
        <f t="shared" si="7"/>
        <v>113.76538133411216</v>
      </c>
      <c r="AD100">
        <f t="shared" si="7"/>
        <v>289.6333858474465</v>
      </c>
      <c r="AE100">
        <f t="shared" si="7"/>
        <v>112.12590799031477</v>
      </c>
      <c r="AF100">
        <f t="shared" si="7"/>
        <v>100.2076681463022</v>
      </c>
      <c r="AG100">
        <f t="shared" si="7"/>
        <v>73.580715782205104</v>
      </c>
      <c r="AH100">
        <f t="shared" si="7"/>
        <v>244.43315048807418</v>
      </c>
      <c r="AI100">
        <f t="shared" si="7"/>
        <v>80.614015743501739</v>
      </c>
      <c r="AJ100">
        <f t="shared" si="7"/>
        <v>109.908978353447</v>
      </c>
      <c r="AK100">
        <f t="shared" si="7"/>
        <v>80.823677789695765</v>
      </c>
      <c r="AL100">
        <f t="shared" si="7"/>
        <v>82.328792685202473</v>
      </c>
      <c r="AM100">
        <f t="shared" si="7"/>
        <v>129.54102237304792</v>
      </c>
      <c r="AN100">
        <f t="shared" si="7"/>
        <v>83.463189235171299</v>
      </c>
      <c r="AO100">
        <f t="shared" si="7"/>
        <v>73.252609904128434</v>
      </c>
      <c r="AP100">
        <f t="shared" si="7"/>
        <v>0</v>
      </c>
      <c r="AQ100">
        <f t="shared" si="7"/>
        <v>89.891940709490399</v>
      </c>
      <c r="AR100">
        <f t="shared" si="7"/>
        <v>121.9201941329576</v>
      </c>
      <c r="AS100">
        <f t="shared" si="7"/>
        <v>109.27405184122792</v>
      </c>
      <c r="AT100">
        <f t="shared" si="7"/>
        <v>100.47508234017086</v>
      </c>
      <c r="AU100">
        <f t="shared" si="7"/>
        <v>101.33023608609084</v>
      </c>
      <c r="AV100">
        <f t="shared" si="7"/>
        <v>108.90079031245186</v>
      </c>
      <c r="AW100">
        <f t="shared" si="7"/>
        <v>113.50921596116031</v>
      </c>
    </row>
    <row r="101" spans="1:49" x14ac:dyDescent="0.25">
      <c r="A101" t="s">
        <v>1772</v>
      </c>
      <c r="B101">
        <f t="shared" ref="B101:AW101" si="8">B85/B77*100</f>
        <v>73.527225645575086</v>
      </c>
      <c r="C101">
        <f t="shared" si="8"/>
        <v>10.142245865618133</v>
      </c>
      <c r="D101">
        <f t="shared" si="8"/>
        <v>40.443144465663757</v>
      </c>
      <c r="E101">
        <f t="shared" si="8"/>
        <v>54.266003548967298</v>
      </c>
      <c r="F101">
        <f t="shared" si="8"/>
        <v>57.815149715629076</v>
      </c>
      <c r="G101">
        <f t="shared" si="8"/>
        <v>85.746129124553363</v>
      </c>
      <c r="H101">
        <f t="shared" si="8"/>
        <v>95.659239741900748</v>
      </c>
      <c r="I101">
        <f t="shared" si="8"/>
        <v>81.538945146731933</v>
      </c>
      <c r="J101">
        <f t="shared" si="8"/>
        <v>65.134542094930126</v>
      </c>
      <c r="K101">
        <f t="shared" si="8"/>
        <v>46.659772116989615</v>
      </c>
      <c r="L101">
        <f t="shared" si="8"/>
        <v>120.77247058081207</v>
      </c>
      <c r="M101">
        <f t="shared" si="8"/>
        <v>70.296700035467936</v>
      </c>
      <c r="N101">
        <f t="shared" si="8"/>
        <v>73.992179040903423</v>
      </c>
      <c r="O101">
        <f t="shared" si="8"/>
        <v>67.711530822288836</v>
      </c>
      <c r="P101">
        <f t="shared" si="8"/>
        <v>77.370667221817428</v>
      </c>
      <c r="Q101">
        <f t="shared" si="8"/>
        <v>75.279996219460315</v>
      </c>
      <c r="R101">
        <f t="shared" si="8"/>
        <v>74.476738904069379</v>
      </c>
      <c r="S101">
        <f t="shared" si="8"/>
        <v>80.211382113821145</v>
      </c>
      <c r="T101">
        <f t="shared" si="8"/>
        <v>90.738213031350995</v>
      </c>
      <c r="U101">
        <f t="shared" si="8"/>
        <v>113.33989025779066</v>
      </c>
      <c r="V101">
        <f t="shared" si="8"/>
        <v>75.282477354408883</v>
      </c>
      <c r="W101">
        <f t="shared" si="8"/>
        <v>94.391933865341414</v>
      </c>
      <c r="X101">
        <f t="shared" si="8"/>
        <v>98.255657729742651</v>
      </c>
      <c r="Y101">
        <f t="shared" si="8"/>
        <v>88.839418906203377</v>
      </c>
      <c r="Z101">
        <f t="shared" si="8"/>
        <v>166.24593302082701</v>
      </c>
      <c r="AA101">
        <f t="shared" si="8"/>
        <v>82.496770830972835</v>
      </c>
      <c r="AB101">
        <f t="shared" si="8"/>
        <v>183.82065347006915</v>
      </c>
      <c r="AC101">
        <f t="shared" si="8"/>
        <v>183.57886609769838</v>
      </c>
      <c r="AD101">
        <f t="shared" si="8"/>
        <v>191.06900232919256</v>
      </c>
      <c r="AE101">
        <f t="shared" si="8"/>
        <v>42.265043813037636</v>
      </c>
      <c r="AF101">
        <f t="shared" si="8"/>
        <v>45.256229993717653</v>
      </c>
      <c r="AG101">
        <f t="shared" si="8"/>
        <v>73.743178717598909</v>
      </c>
      <c r="AH101">
        <f t="shared" si="8"/>
        <v>182.88065532926896</v>
      </c>
      <c r="AI101">
        <f t="shared" si="8"/>
        <v>69.045542166079755</v>
      </c>
      <c r="AJ101">
        <f t="shared" si="8"/>
        <v>65.015686922060766</v>
      </c>
      <c r="AK101">
        <f t="shared" si="8"/>
        <v>82.584670231729064</v>
      </c>
      <c r="AL101">
        <f t="shared" si="8"/>
        <v>71.381782945736433</v>
      </c>
      <c r="AM101">
        <f t="shared" si="8"/>
        <v>98.954297747841878</v>
      </c>
      <c r="AN101">
        <f t="shared" si="8"/>
        <v>87.309691793538803</v>
      </c>
      <c r="AO101">
        <f t="shared" si="8"/>
        <v>96.716300352561703</v>
      </c>
      <c r="AP101">
        <f t="shared" si="8"/>
        <v>0</v>
      </c>
      <c r="AQ101">
        <f t="shared" si="8"/>
        <v>77.41973568159564</v>
      </c>
      <c r="AR101" t="e">
        <f t="shared" si="8"/>
        <v>#DIV/0!</v>
      </c>
      <c r="AS101">
        <f t="shared" si="8"/>
        <v>103.86539243594959</v>
      </c>
      <c r="AT101" t="e">
        <f t="shared" si="8"/>
        <v>#DIV/0!</v>
      </c>
      <c r="AU101">
        <f t="shared" si="8"/>
        <v>96.326715322844663</v>
      </c>
      <c r="AV101">
        <f t="shared" si="8"/>
        <v>80.513509011896417</v>
      </c>
      <c r="AW101">
        <f t="shared" si="8"/>
        <v>70.271112496104706</v>
      </c>
    </row>
    <row r="102" spans="1:49" s="7" customFormat="1" x14ac:dyDescent="0.25">
      <c r="A102" s="7" t="s">
        <v>1773</v>
      </c>
      <c r="B102" s="7" t="s">
        <v>1644</v>
      </c>
      <c r="C102" s="7" t="s">
        <v>353</v>
      </c>
      <c r="D102" s="7" t="s">
        <v>353</v>
      </c>
      <c r="E102" s="7" t="s">
        <v>353</v>
      </c>
      <c r="F102" s="7" t="s">
        <v>353</v>
      </c>
      <c r="G102" s="7" t="s">
        <v>353</v>
      </c>
      <c r="H102" s="7" t="s">
        <v>353</v>
      </c>
      <c r="I102" s="7" t="s">
        <v>353</v>
      </c>
      <c r="J102" s="7" t="s">
        <v>1644</v>
      </c>
      <c r="K102" s="7" t="s">
        <v>358</v>
      </c>
      <c r="L102" s="7" t="s">
        <v>358</v>
      </c>
      <c r="M102" s="7" t="s">
        <v>358</v>
      </c>
      <c r="N102" s="7" t="s">
        <v>358</v>
      </c>
      <c r="O102" s="7" t="s">
        <v>358</v>
      </c>
      <c r="P102" s="7" t="s">
        <v>358</v>
      </c>
      <c r="Q102" s="7" t="s">
        <v>358</v>
      </c>
      <c r="R102" s="7" t="s">
        <v>1644</v>
      </c>
      <c r="S102" s="7" t="s">
        <v>363</v>
      </c>
      <c r="T102" s="7" t="s">
        <v>363</v>
      </c>
      <c r="U102" s="7" t="s">
        <v>363</v>
      </c>
      <c r="V102" s="7" t="s">
        <v>363</v>
      </c>
      <c r="W102" s="7" t="s">
        <v>363</v>
      </c>
      <c r="X102" s="7" t="s">
        <v>363</v>
      </c>
      <c r="Y102" s="7" t="s">
        <v>363</v>
      </c>
      <c r="Z102" s="7" t="s">
        <v>1686</v>
      </c>
      <c r="AA102" s="7" t="s">
        <v>368</v>
      </c>
      <c r="AB102" s="7" t="s">
        <v>368</v>
      </c>
      <c r="AC102" s="7" t="s">
        <v>368</v>
      </c>
      <c r="AD102" s="7" t="s">
        <v>368</v>
      </c>
      <c r="AE102" s="7" t="s">
        <v>368</v>
      </c>
      <c r="AF102" s="7" t="s">
        <v>368</v>
      </c>
      <c r="AG102" s="7" t="s">
        <v>368</v>
      </c>
      <c r="AH102" s="7" t="s">
        <v>1686</v>
      </c>
      <c r="AI102" s="7" t="s">
        <v>373</v>
      </c>
      <c r="AJ102" s="7" t="s">
        <v>373</v>
      </c>
      <c r="AK102" s="7" t="s">
        <v>373</v>
      </c>
      <c r="AL102" s="7" t="s">
        <v>373</v>
      </c>
      <c r="AM102" s="7" t="s">
        <v>373</v>
      </c>
      <c r="AN102" s="7" t="s">
        <v>373</v>
      </c>
      <c r="AO102" s="7" t="s">
        <v>373</v>
      </c>
      <c r="AP102" s="7" t="s">
        <v>1794</v>
      </c>
      <c r="AQ102" s="7" t="s">
        <v>378</v>
      </c>
      <c r="AR102" s="7" t="s">
        <v>378</v>
      </c>
      <c r="AS102" s="7" t="s">
        <v>378</v>
      </c>
      <c r="AT102" s="7" t="s">
        <v>378</v>
      </c>
      <c r="AU102" s="7" t="s">
        <v>378</v>
      </c>
      <c r="AV102" s="7" t="s">
        <v>378</v>
      </c>
      <c r="AW102" s="7" t="s">
        <v>378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82.590014431833879</v>
      </c>
      <c r="C104">
        <f t="shared" ref="C104:AW104" si="9">AVERAGE(C99:C101)</f>
        <v>5.7692246657012349</v>
      </c>
      <c r="D104">
        <f t="shared" si="9"/>
        <v>39.818084738969162</v>
      </c>
      <c r="E104">
        <f t="shared" si="9"/>
        <v>60.456269058184319</v>
      </c>
      <c r="F104">
        <f t="shared" si="9"/>
        <v>63.791972384519369</v>
      </c>
      <c r="G104">
        <f t="shared" si="9"/>
        <v>95.086410125057043</v>
      </c>
      <c r="H104">
        <f t="shared" si="9"/>
        <v>92.182708472367338</v>
      </c>
      <c r="I104">
        <f t="shared" si="9"/>
        <v>99.70756209605743</v>
      </c>
      <c r="J104">
        <f t="shared" si="9"/>
        <v>76.246950530491134</v>
      </c>
      <c r="K104">
        <f t="shared" si="9"/>
        <v>21.02196709613855</v>
      </c>
      <c r="L104">
        <f t="shared" si="9"/>
        <v>101.54484917454631</v>
      </c>
      <c r="M104">
        <f t="shared" si="9"/>
        <v>66.846420273495951</v>
      </c>
      <c r="N104">
        <f t="shared" si="9"/>
        <v>71.297335521011846</v>
      </c>
      <c r="O104">
        <f t="shared" si="9"/>
        <v>49.024097706350439</v>
      </c>
      <c r="P104">
        <f t="shared" si="9"/>
        <v>73.845981193695053</v>
      </c>
      <c r="Q104">
        <f t="shared" si="9"/>
        <v>72.184878071690278</v>
      </c>
      <c r="R104">
        <f t="shared" si="9"/>
        <v>73.90387717913346</v>
      </c>
      <c r="S104">
        <f t="shared" si="9"/>
        <v>78.953840244658934</v>
      </c>
      <c r="T104">
        <f t="shared" si="9"/>
        <v>86.298384585049902</v>
      </c>
      <c r="U104">
        <f t="shared" si="9"/>
        <v>87.555072269152291</v>
      </c>
      <c r="V104">
        <f t="shared" si="9"/>
        <v>69.928948727483188</v>
      </c>
      <c r="W104">
        <f t="shared" si="9"/>
        <v>81.746785926116146</v>
      </c>
      <c r="X104">
        <f t="shared" si="9"/>
        <v>82.605350033955872</v>
      </c>
      <c r="Y104">
        <f t="shared" si="9"/>
        <v>76.672405018463095</v>
      </c>
      <c r="Z104">
        <f t="shared" si="9"/>
        <v>204.79942834231767</v>
      </c>
      <c r="AA104">
        <f t="shared" si="9"/>
        <v>80.563001760720013</v>
      </c>
      <c r="AB104">
        <f t="shared" si="9"/>
        <v>136.23293503594718</v>
      </c>
      <c r="AC104">
        <f t="shared" si="9"/>
        <v>143.9037270067484</v>
      </c>
      <c r="AD104">
        <f t="shared" si="9"/>
        <v>195.18864682523625</v>
      </c>
      <c r="AE104">
        <f t="shared" si="9"/>
        <v>99.463461698424155</v>
      </c>
      <c r="AF104">
        <f t="shared" si="9"/>
        <v>96.010452115715339</v>
      </c>
      <c r="AG104">
        <f t="shared" si="9"/>
        <v>93.450461317401576</v>
      </c>
      <c r="AH104">
        <f t="shared" si="9"/>
        <v>226.33085569906646</v>
      </c>
      <c r="AI104">
        <f t="shared" si="9"/>
        <v>68.331039929407964</v>
      </c>
      <c r="AJ104">
        <f t="shared" si="9"/>
        <v>80.711172875559171</v>
      </c>
      <c r="AK104">
        <f t="shared" si="9"/>
        <v>76.16717217830336</v>
      </c>
      <c r="AL104">
        <f t="shared" si="9"/>
        <v>74.20843457978502</v>
      </c>
      <c r="AM104">
        <f t="shared" si="9"/>
        <v>98.93765843377804</v>
      </c>
      <c r="AN104">
        <f t="shared" si="9"/>
        <v>79.248807360044495</v>
      </c>
      <c r="AO104">
        <f t="shared" si="9"/>
        <v>88.246593293388642</v>
      </c>
      <c r="AP104">
        <f t="shared" si="9"/>
        <v>0</v>
      </c>
      <c r="AQ104">
        <f t="shared" si="9"/>
        <v>81.831507283181637</v>
      </c>
      <c r="AR104">
        <f>AVERAGE(AR99:AR100)</f>
        <v>95.673028966806072</v>
      </c>
      <c r="AS104">
        <f t="shared" si="9"/>
        <v>103.22140203840912</v>
      </c>
      <c r="AT104">
        <f>AVERAGE(AT99:AT100)</f>
        <v>89.092383469462249</v>
      </c>
      <c r="AU104">
        <f t="shared" si="9"/>
        <v>96.844722016892391</v>
      </c>
      <c r="AV104">
        <f t="shared" si="9"/>
        <v>98.880911918202401</v>
      </c>
      <c r="AW104">
        <f t="shared" si="9"/>
        <v>95.630606758672158</v>
      </c>
    </row>
    <row r="105" spans="1:49" x14ac:dyDescent="0.25">
      <c r="A105" t="s">
        <v>1774</v>
      </c>
      <c r="B105">
        <f>STDEV(B99:B101)</f>
        <v>8.7515049723595233</v>
      </c>
      <c r="C105">
        <f t="shared" ref="C105:AW105" si="10">STDEV(C99:C101)</f>
        <v>5.2132835994278279</v>
      </c>
      <c r="D105">
        <f t="shared" si="10"/>
        <v>11.547495243847418</v>
      </c>
      <c r="E105">
        <f t="shared" si="10"/>
        <v>7.2484410985854639</v>
      </c>
      <c r="F105">
        <f t="shared" si="10"/>
        <v>5.9503020079723656</v>
      </c>
      <c r="G105">
        <f t="shared" si="10"/>
        <v>19.404696813819644</v>
      </c>
      <c r="H105">
        <f t="shared" si="10"/>
        <v>3.7132657714852213</v>
      </c>
      <c r="I105">
        <f t="shared" si="10"/>
        <v>22.603928428586467</v>
      </c>
      <c r="J105">
        <f t="shared" si="10"/>
        <v>10.953174891002767</v>
      </c>
      <c r="K105">
        <f t="shared" si="10"/>
        <v>22.240881656013368</v>
      </c>
      <c r="L105">
        <f t="shared" si="10"/>
        <v>16.866979800566522</v>
      </c>
      <c r="M105">
        <f t="shared" si="10"/>
        <v>14.251562840137336</v>
      </c>
      <c r="N105">
        <f t="shared" si="10"/>
        <v>3.3503757451133875</v>
      </c>
      <c r="O105">
        <f t="shared" si="10"/>
        <v>29.376278297850661</v>
      </c>
      <c r="P105">
        <f t="shared" si="10"/>
        <v>12.636851180138621</v>
      </c>
      <c r="Q105">
        <f t="shared" si="10"/>
        <v>8.4239620686654462</v>
      </c>
      <c r="R105">
        <f t="shared" si="10"/>
        <v>14.138621316741405</v>
      </c>
      <c r="S105">
        <f t="shared" si="10"/>
        <v>12.238398514322929</v>
      </c>
      <c r="T105">
        <f t="shared" si="10"/>
        <v>4.0617601483460719</v>
      </c>
      <c r="U105">
        <f t="shared" si="10"/>
        <v>25.30320311756682</v>
      </c>
      <c r="V105">
        <f t="shared" si="10"/>
        <v>4.6858749255543204</v>
      </c>
      <c r="W105">
        <f t="shared" si="10"/>
        <v>13.55830138742893</v>
      </c>
      <c r="X105">
        <f t="shared" si="10"/>
        <v>14.276956390319603</v>
      </c>
      <c r="Y105">
        <f t="shared" si="10"/>
        <v>19.222036591640013</v>
      </c>
      <c r="Z105">
        <f t="shared" si="10"/>
        <v>40.265893099052214</v>
      </c>
      <c r="AA105">
        <f t="shared" si="10"/>
        <v>16.593161646314503</v>
      </c>
      <c r="AB105">
        <f t="shared" si="10"/>
        <v>42.512184322202152</v>
      </c>
      <c r="AC105">
        <f t="shared" si="10"/>
        <v>35.87050996621825</v>
      </c>
      <c r="AD105">
        <f t="shared" si="10"/>
        <v>92.453780076609362</v>
      </c>
      <c r="AE105">
        <f t="shared" si="10"/>
        <v>52.03580171604451</v>
      </c>
      <c r="AF105">
        <f t="shared" si="10"/>
        <v>48.79120054790701</v>
      </c>
      <c r="AG105">
        <f t="shared" si="10"/>
        <v>34.274808030829824</v>
      </c>
      <c r="AH105">
        <f t="shared" si="10"/>
        <v>37.802971484635755</v>
      </c>
      <c r="AI105">
        <f t="shared" si="10"/>
        <v>12.655363368468656</v>
      </c>
      <c r="AJ105">
        <f t="shared" si="10"/>
        <v>25.309807946522945</v>
      </c>
      <c r="AK105">
        <f t="shared" si="10"/>
        <v>9.6307030621615404</v>
      </c>
      <c r="AL105">
        <f t="shared" si="10"/>
        <v>7.1398005373224844</v>
      </c>
      <c r="AM105">
        <f t="shared" si="10"/>
        <v>30.611686987981752</v>
      </c>
      <c r="AN105">
        <f t="shared" si="10"/>
        <v>10.803264214743541</v>
      </c>
      <c r="AO105">
        <f t="shared" si="10"/>
        <v>13.021552464605643</v>
      </c>
      <c r="AP105">
        <f t="shared" si="10"/>
        <v>0</v>
      </c>
      <c r="AQ105">
        <f t="shared" si="10"/>
        <v>6.9909601914080923</v>
      </c>
      <c r="AR105">
        <f>STDEV(AR99:AR100)</f>
        <v>37.119096951818207</v>
      </c>
      <c r="AS105">
        <f t="shared" si="10"/>
        <v>6.3989953602403142</v>
      </c>
      <c r="AT105">
        <f>STDEV(AT99:AT100)</f>
        <v>16.097567119365102</v>
      </c>
      <c r="AU105">
        <f t="shared" si="10"/>
        <v>4.2502518850022746</v>
      </c>
      <c r="AV105">
        <f t="shared" si="10"/>
        <v>15.928600347135037</v>
      </c>
      <c r="AW105">
        <f t="shared" si="10"/>
        <v>22.568919530524678</v>
      </c>
    </row>
    <row r="106" spans="1:49" x14ac:dyDescent="0.25">
      <c r="A106" t="s">
        <v>1775</v>
      </c>
      <c r="B106">
        <f>STDEV(B99:B101)/SQRT(3)</f>
        <v>5.0526837516061196</v>
      </c>
      <c r="C106">
        <f t="shared" ref="C106:AW106" si="11">STDEV(C99:C101)/SQRT(3)</f>
        <v>3.0098906894915176</v>
      </c>
      <c r="D106">
        <f t="shared" si="11"/>
        <v>6.6669494875012303</v>
      </c>
      <c r="E106">
        <f t="shared" si="11"/>
        <v>4.1848894194734649</v>
      </c>
      <c r="F106">
        <f t="shared" si="11"/>
        <v>3.435408466062416</v>
      </c>
      <c r="G106">
        <f t="shared" si="11"/>
        <v>11.203306929001846</v>
      </c>
      <c r="H106">
        <f t="shared" si="11"/>
        <v>2.143854992739616</v>
      </c>
      <c r="I106">
        <f t="shared" si="11"/>
        <v>13.050384162987433</v>
      </c>
      <c r="J106">
        <f t="shared" si="11"/>
        <v>6.3238184718014976</v>
      </c>
      <c r="K106">
        <f t="shared" si="11"/>
        <v>12.840779011113929</v>
      </c>
      <c r="L106">
        <f t="shared" si="11"/>
        <v>9.7381553282730628</v>
      </c>
      <c r="M106">
        <f t="shared" si="11"/>
        <v>8.2281436421261578</v>
      </c>
      <c r="N106">
        <f t="shared" si="11"/>
        <v>1.9343403383276074</v>
      </c>
      <c r="O106">
        <f t="shared" si="11"/>
        <v>16.960402183053443</v>
      </c>
      <c r="P106">
        <f t="shared" si="11"/>
        <v>7.2958894305622728</v>
      </c>
      <c r="Q106">
        <f t="shared" si="11"/>
        <v>4.8635767679871922</v>
      </c>
      <c r="R106">
        <f t="shared" si="11"/>
        <v>8.1629368231908312</v>
      </c>
      <c r="S106">
        <f t="shared" si="11"/>
        <v>7.0658426766942597</v>
      </c>
      <c r="T106">
        <f t="shared" si="11"/>
        <v>2.3450583150312991</v>
      </c>
      <c r="U106">
        <f t="shared" si="11"/>
        <v>14.608811131286982</v>
      </c>
      <c r="V106">
        <f t="shared" si="11"/>
        <v>2.7053911496577046</v>
      </c>
      <c r="W106">
        <f t="shared" si="11"/>
        <v>7.8278889557861699</v>
      </c>
      <c r="X106">
        <f t="shared" si="11"/>
        <v>8.2428046151595709</v>
      </c>
      <c r="Y106">
        <f t="shared" si="11"/>
        <v>11.097848000556198</v>
      </c>
      <c r="Z106">
        <f t="shared" si="11"/>
        <v>23.247524219898491</v>
      </c>
      <c r="AA106">
        <f t="shared" si="11"/>
        <v>9.5800663432066528</v>
      </c>
      <c r="AB106">
        <f t="shared" si="11"/>
        <v>24.544421062262401</v>
      </c>
      <c r="AC106">
        <f t="shared" si="11"/>
        <v>20.709848584965261</v>
      </c>
      <c r="AD106">
        <f t="shared" si="11"/>
        <v>53.37821481482888</v>
      </c>
      <c r="AE106">
        <f t="shared" si="11"/>
        <v>30.04288412825629</v>
      </c>
      <c r="AF106">
        <f t="shared" si="11"/>
        <v>28.169612770419128</v>
      </c>
      <c r="AG106">
        <f t="shared" si="11"/>
        <v>19.788569643022345</v>
      </c>
      <c r="AH106">
        <f t="shared" si="11"/>
        <v>21.825555762822201</v>
      </c>
      <c r="AI106">
        <f t="shared" si="11"/>
        <v>7.3065774474779079</v>
      </c>
      <c r="AJ106">
        <f t="shared" si="11"/>
        <v>14.612624431062752</v>
      </c>
      <c r="AK106">
        <f t="shared" si="11"/>
        <v>5.5602890054243188</v>
      </c>
      <c r="AL106">
        <f t="shared" si="11"/>
        <v>4.1221657621833714</v>
      </c>
      <c r="AM106">
        <f t="shared" si="11"/>
        <v>17.67366572285983</v>
      </c>
      <c r="AN106">
        <f t="shared" si="11"/>
        <v>6.2372675025088347</v>
      </c>
      <c r="AO106">
        <f t="shared" si="11"/>
        <v>7.5179968207069034</v>
      </c>
      <c r="AP106">
        <f t="shared" si="11"/>
        <v>0</v>
      </c>
      <c r="AQ106">
        <f t="shared" si="11"/>
        <v>4.0362327484034202</v>
      </c>
      <c r="AR106">
        <f>STDEV(AR99:AR100)/SQRT(2)</f>
        <v>26.247165166151557</v>
      </c>
      <c r="AS106">
        <f t="shared" si="11"/>
        <v>3.694461693777912</v>
      </c>
      <c r="AT106">
        <f>STDEV(AT99:AT100)/SQRT(2)</f>
        <v>11.38269887070866</v>
      </c>
      <c r="AU106">
        <f t="shared" si="11"/>
        <v>2.4538840699297775</v>
      </c>
      <c r="AV106">
        <f t="shared" si="11"/>
        <v>9.1963816982323809</v>
      </c>
      <c r="AW106">
        <f t="shared" si="11"/>
        <v>13.030171766267426</v>
      </c>
    </row>
    <row r="108" spans="1:49" x14ac:dyDescent="0.25">
      <c r="A108" t="s">
        <v>1773</v>
      </c>
      <c r="B108" s="165">
        <f>AVERAGE(B99:B101,J99:J101,R99:R101,)</f>
        <v>69.822252642437547</v>
      </c>
    </row>
    <row r="109" spans="1:49" x14ac:dyDescent="0.25">
      <c r="A109" t="s">
        <v>1774</v>
      </c>
      <c r="B109" s="165">
        <f>STDEV(B99:B101,J99:J101,R99:R101)</f>
        <v>10.689342924051605</v>
      </c>
    </row>
    <row r="110" spans="1:49" x14ac:dyDescent="0.25">
      <c r="A110" t="s">
        <v>1775</v>
      </c>
      <c r="B110" s="165">
        <f>STDEV(B99:B101,J99:J101,R99:R101)/SQRT(3)</f>
        <v>6.1714950146614163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18" t="s">
        <v>351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356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361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366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371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376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1991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 s="6">
        <v>1</v>
      </c>
      <c r="C127" s="6">
        <v>2</v>
      </c>
      <c r="D127" s="6">
        <v>3</v>
      </c>
      <c r="E127" s="6">
        <v>4</v>
      </c>
      <c r="F127" s="6">
        <v>5</v>
      </c>
      <c r="G127" s="6">
        <v>6</v>
      </c>
      <c r="H127" s="6">
        <v>7</v>
      </c>
      <c r="I127" s="6">
        <v>8</v>
      </c>
      <c r="L127" s="6">
        <v>1</v>
      </c>
      <c r="M127" s="6">
        <v>2</v>
      </c>
      <c r="N127" s="6">
        <v>3</v>
      </c>
      <c r="O127" s="6">
        <v>4</v>
      </c>
      <c r="P127" s="6">
        <v>5</v>
      </c>
      <c r="Q127" s="6">
        <v>6</v>
      </c>
      <c r="R127" s="6">
        <v>7</v>
      </c>
      <c r="S127" s="6">
        <v>8</v>
      </c>
      <c r="V127" s="6">
        <v>1</v>
      </c>
      <c r="W127" s="6">
        <v>2</v>
      </c>
      <c r="X127" s="6">
        <v>3</v>
      </c>
      <c r="Y127" s="6">
        <v>4</v>
      </c>
      <c r="Z127" s="6">
        <v>5</v>
      </c>
      <c r="AA127" s="6">
        <v>6</v>
      </c>
      <c r="AB127" s="6">
        <v>7</v>
      </c>
      <c r="AC127" s="6">
        <v>8</v>
      </c>
    </row>
    <row r="128" spans="1:29" x14ac:dyDescent="0.25">
      <c r="A128" t="s">
        <v>1658</v>
      </c>
      <c r="B128">
        <v>0.1676</v>
      </c>
      <c r="C128">
        <v>0.15720000000000001</v>
      </c>
      <c r="D128">
        <v>0.1668</v>
      </c>
      <c r="E128">
        <v>0.1699</v>
      </c>
      <c r="F128">
        <v>0.16800000000000001</v>
      </c>
      <c r="G128">
        <v>0.17610000000000001</v>
      </c>
      <c r="H128">
        <v>0.1673</v>
      </c>
      <c r="I128">
        <v>0.15629999999999999</v>
      </c>
      <c r="K128" t="s">
        <v>1658</v>
      </c>
      <c r="L128">
        <f>B128-$F$134</f>
        <v>9.7566666666666663E-2</v>
      </c>
      <c r="M128">
        <f t="shared" ref="M128:S128" si="12">C128-$F$134</f>
        <v>8.716666666666667E-2</v>
      </c>
      <c r="N128">
        <f t="shared" si="12"/>
        <v>9.6766666666666667E-2</v>
      </c>
      <c r="O128">
        <f t="shared" si="12"/>
        <v>9.9866666666666659E-2</v>
      </c>
      <c r="P128">
        <f t="shared" si="12"/>
        <v>9.7966666666666674E-2</v>
      </c>
      <c r="Q128">
        <f t="shared" si="12"/>
        <v>0.10606666666666667</v>
      </c>
      <c r="R128">
        <f t="shared" si="12"/>
        <v>9.7266666666666668E-2</v>
      </c>
      <c r="S128">
        <f t="shared" si="12"/>
        <v>8.6266666666666658E-2</v>
      </c>
      <c r="U128" t="s">
        <v>1658</v>
      </c>
      <c r="V128" s="67">
        <f>L128/$L$133*100</f>
        <v>7.0691945417220143</v>
      </c>
      <c r="W128" s="67">
        <f t="shared" ref="W128:AC128" si="13">M128/$L$133*100</f>
        <v>6.3156623596184041</v>
      </c>
      <c r="X128" s="67">
        <f t="shared" si="13"/>
        <v>7.0112305277140452</v>
      </c>
      <c r="Y128" s="67">
        <f t="shared" si="13"/>
        <v>7.2358410819949288</v>
      </c>
      <c r="Z128" s="67">
        <f t="shared" si="13"/>
        <v>7.0981765487260002</v>
      </c>
      <c r="AA128" s="67">
        <f t="shared" si="13"/>
        <v>7.6850621905566978</v>
      </c>
      <c r="AB128" s="67">
        <f t="shared" si="13"/>
        <v>7.0474580364690258</v>
      </c>
      <c r="AC128" s="67">
        <f t="shared" si="13"/>
        <v>6.2504528438594376</v>
      </c>
    </row>
    <row r="129" spans="1:29" x14ac:dyDescent="0.25">
      <c r="A129" t="s">
        <v>1659</v>
      </c>
      <c r="B129">
        <v>0.22020000000000001</v>
      </c>
      <c r="C129">
        <v>0.2102</v>
      </c>
      <c r="D129">
        <v>0.21179999999999999</v>
      </c>
      <c r="E129">
        <v>0.1953</v>
      </c>
      <c r="F129">
        <v>0.19359999999999999</v>
      </c>
      <c r="G129">
        <v>0.19689999999999999</v>
      </c>
      <c r="H129">
        <v>0.17399999999999999</v>
      </c>
      <c r="I129">
        <v>0.16439999999999999</v>
      </c>
      <c r="K129" t="s">
        <v>1659</v>
      </c>
      <c r="L129">
        <f t="shared" ref="L129:L133" si="14">B129-$F$134</f>
        <v>0.15016666666666667</v>
      </c>
      <c r="M129">
        <f t="shared" ref="M129:M133" si="15">C129-$F$134</f>
        <v>0.14016666666666666</v>
      </c>
      <c r="N129">
        <f t="shared" ref="N129:N133" si="16">D129-$F$134</f>
        <v>0.14176666666666665</v>
      </c>
      <c r="O129">
        <f t="shared" ref="O129:O133" si="17">E129-$F$134</f>
        <v>0.12526666666666667</v>
      </c>
      <c r="P129">
        <f t="shared" ref="P129:P133" si="18">F129-$F$134</f>
        <v>0.12356666666666666</v>
      </c>
      <c r="Q129">
        <f t="shared" ref="Q129:Q133" si="19">G129-$F$134</f>
        <v>0.12686666666666666</v>
      </c>
      <c r="R129">
        <f t="shared" ref="R129:R133" si="20">H129-$F$134</f>
        <v>0.10396666666666665</v>
      </c>
      <c r="S129">
        <f t="shared" ref="S129:S133" si="21">I129-$F$134</f>
        <v>9.4366666666666654E-2</v>
      </c>
      <c r="U129" t="s">
        <v>1659</v>
      </c>
      <c r="V129" s="67">
        <f t="shared" ref="V129:V133" si="22">L129/$L$133*100</f>
        <v>10.880328462746046</v>
      </c>
      <c r="W129" s="67">
        <f t="shared" ref="W129:W133" si="23">M129/$L$133*100</f>
        <v>10.15577828764642</v>
      </c>
      <c r="X129" s="67">
        <f t="shared" ref="X129:X133" si="24">N129/$L$133*100</f>
        <v>10.27170631566236</v>
      </c>
      <c r="Y129" s="67">
        <f t="shared" ref="Y129:Y133" si="25">O129/$L$133*100</f>
        <v>9.0761985267479783</v>
      </c>
      <c r="Z129" s="67">
        <f t="shared" ref="Z129:Z133" si="26">P129/$L$133*100</f>
        <v>8.9530249969810409</v>
      </c>
      <c r="AA129" s="67">
        <f t="shared" ref="AA129:AA133" si="27">Q129/$L$133*100</f>
        <v>9.1921265547639166</v>
      </c>
      <c r="AB129" s="67">
        <f t="shared" ref="AB129:AB133" si="28">R129/$L$133*100</f>
        <v>7.5329066537857745</v>
      </c>
      <c r="AC129" s="67">
        <f t="shared" ref="AC129:AC133" si="29">S129/$L$133*100</f>
        <v>6.8373384856901334</v>
      </c>
    </row>
    <row r="130" spans="1:29" x14ac:dyDescent="0.25">
      <c r="A130" t="s">
        <v>1660</v>
      </c>
      <c r="B130">
        <v>0.1575</v>
      </c>
      <c r="C130">
        <v>0.17480000000000001</v>
      </c>
      <c r="D130">
        <v>0.18390000000000001</v>
      </c>
      <c r="E130">
        <v>0.17810000000000001</v>
      </c>
      <c r="F130">
        <v>0.17849999999999999</v>
      </c>
      <c r="G130">
        <v>0.17560000000000001</v>
      </c>
      <c r="H130">
        <v>0.16569999999999999</v>
      </c>
      <c r="I130">
        <v>0.12820000000000001</v>
      </c>
      <c r="K130" t="s">
        <v>1660</v>
      </c>
      <c r="L130">
        <f t="shared" si="14"/>
        <v>8.7466666666666665E-2</v>
      </c>
      <c r="M130">
        <f t="shared" si="15"/>
        <v>0.10476666666666667</v>
      </c>
      <c r="N130">
        <f t="shared" si="16"/>
        <v>0.11386666666666667</v>
      </c>
      <c r="O130">
        <f t="shared" si="17"/>
        <v>0.10806666666666667</v>
      </c>
      <c r="P130">
        <f t="shared" si="18"/>
        <v>0.10846666666666666</v>
      </c>
      <c r="Q130">
        <f t="shared" si="19"/>
        <v>0.10556666666666667</v>
      </c>
      <c r="R130">
        <f t="shared" si="20"/>
        <v>9.566666666666665E-2</v>
      </c>
      <c r="S130">
        <f t="shared" si="21"/>
        <v>5.8166666666666672E-2</v>
      </c>
      <c r="U130" t="s">
        <v>1660</v>
      </c>
      <c r="V130" s="67">
        <f t="shared" si="22"/>
        <v>6.3373988648713926</v>
      </c>
      <c r="W130" s="67">
        <f t="shared" si="23"/>
        <v>7.5908706677937463</v>
      </c>
      <c r="X130" s="67">
        <f t="shared" si="24"/>
        <v>8.2502113271344051</v>
      </c>
      <c r="Y130" s="67">
        <f t="shared" si="25"/>
        <v>7.829972225576622</v>
      </c>
      <c r="Z130" s="67">
        <f t="shared" si="26"/>
        <v>7.8589542325806061</v>
      </c>
      <c r="AA130" s="67">
        <f t="shared" si="27"/>
        <v>7.6488346818017154</v>
      </c>
      <c r="AB130" s="67">
        <f t="shared" si="28"/>
        <v>6.9315300084530849</v>
      </c>
      <c r="AC130" s="67">
        <f t="shared" si="29"/>
        <v>4.2144668518294894</v>
      </c>
    </row>
    <row r="131" spans="1:29" x14ac:dyDescent="0.25">
      <c r="A131" t="s">
        <v>1661</v>
      </c>
      <c r="B131">
        <v>0.1678</v>
      </c>
      <c r="C131">
        <v>0.18770000000000001</v>
      </c>
      <c r="D131">
        <v>0.1678</v>
      </c>
      <c r="E131">
        <v>0.1799</v>
      </c>
      <c r="F131">
        <v>0.18129999999999999</v>
      </c>
      <c r="G131">
        <v>0.17399999999999999</v>
      </c>
      <c r="H131">
        <v>0.46500000000000002</v>
      </c>
      <c r="I131">
        <v>0.14749999999999999</v>
      </c>
      <c r="K131" t="s">
        <v>1661</v>
      </c>
      <c r="L131">
        <f t="shared" si="14"/>
        <v>9.7766666666666668E-2</v>
      </c>
      <c r="M131">
        <f t="shared" si="15"/>
        <v>0.11766666666666667</v>
      </c>
      <c r="N131">
        <f t="shared" si="16"/>
        <v>9.7766666666666668E-2</v>
      </c>
      <c r="O131">
        <f t="shared" si="17"/>
        <v>0.10986666666666667</v>
      </c>
      <c r="P131">
        <f t="shared" si="18"/>
        <v>0.11126666666666665</v>
      </c>
      <c r="Q131">
        <f t="shared" si="19"/>
        <v>0.10396666666666665</v>
      </c>
      <c r="R131">
        <f t="shared" si="20"/>
        <v>0.39496666666666669</v>
      </c>
      <c r="S131">
        <f t="shared" si="21"/>
        <v>7.7466666666666656E-2</v>
      </c>
      <c r="U131" t="s">
        <v>1661</v>
      </c>
      <c r="V131" s="67">
        <f t="shared" si="22"/>
        <v>7.0836855452240073</v>
      </c>
      <c r="W131" s="67">
        <f t="shared" si="23"/>
        <v>8.5255403936722622</v>
      </c>
      <c r="X131" s="67">
        <f t="shared" si="24"/>
        <v>7.0836855452240073</v>
      </c>
      <c r="Y131" s="67">
        <f t="shared" si="25"/>
        <v>7.9603912570945541</v>
      </c>
      <c r="Z131" s="67">
        <f t="shared" si="26"/>
        <v>8.0618282816085003</v>
      </c>
      <c r="AA131" s="67">
        <f t="shared" si="27"/>
        <v>7.5329066537857745</v>
      </c>
      <c r="AB131" s="67">
        <f t="shared" si="28"/>
        <v>28.617316749184884</v>
      </c>
      <c r="AC131" s="67">
        <f t="shared" si="29"/>
        <v>5.6128486897717664</v>
      </c>
    </row>
    <row r="132" spans="1:29" x14ac:dyDescent="0.25">
      <c r="A132" t="s">
        <v>1662</v>
      </c>
      <c r="B132">
        <v>0.16309999999999999</v>
      </c>
      <c r="C132">
        <v>0.1535</v>
      </c>
      <c r="D132">
        <v>0.17130000000000001</v>
      </c>
      <c r="E132">
        <v>0.16339999999999999</v>
      </c>
      <c r="F132">
        <v>0.16639999999999999</v>
      </c>
      <c r="G132">
        <v>0.16489999999999999</v>
      </c>
      <c r="H132">
        <v>0.1603</v>
      </c>
      <c r="I132">
        <v>0.1588</v>
      </c>
      <c r="K132" t="s">
        <v>1662</v>
      </c>
      <c r="L132">
        <f t="shared" si="14"/>
        <v>9.3066666666666659E-2</v>
      </c>
      <c r="M132">
        <f t="shared" si="15"/>
        <v>8.3466666666666661E-2</v>
      </c>
      <c r="N132">
        <f t="shared" si="16"/>
        <v>0.10126666666666667</v>
      </c>
      <c r="O132">
        <f t="shared" si="17"/>
        <v>9.3366666666666653E-2</v>
      </c>
      <c r="P132">
        <f t="shared" si="18"/>
        <v>9.6366666666666656E-2</v>
      </c>
      <c r="Q132">
        <f t="shared" si="19"/>
        <v>9.4866666666666655E-2</v>
      </c>
      <c r="R132">
        <f t="shared" si="20"/>
        <v>9.0266666666666662E-2</v>
      </c>
      <c r="S132">
        <f t="shared" si="21"/>
        <v>8.876666666666666E-2</v>
      </c>
      <c r="U132" t="s">
        <v>1662</v>
      </c>
      <c r="V132" s="67">
        <f t="shared" si="22"/>
        <v>6.7431469629271827</v>
      </c>
      <c r="W132" s="67">
        <f t="shared" si="23"/>
        <v>6.0475787948315425</v>
      </c>
      <c r="X132" s="67">
        <f t="shared" si="24"/>
        <v>7.3372781065088768</v>
      </c>
      <c r="Y132" s="67">
        <f t="shared" si="25"/>
        <v>6.7648834681801713</v>
      </c>
      <c r="Z132" s="67">
        <f t="shared" si="26"/>
        <v>6.9822485207100593</v>
      </c>
      <c r="AA132" s="67">
        <f t="shared" si="27"/>
        <v>6.8735659944451148</v>
      </c>
      <c r="AB132" s="67">
        <f t="shared" si="28"/>
        <v>6.5402729138992877</v>
      </c>
      <c r="AC132" s="67">
        <f t="shared" si="29"/>
        <v>6.4315903876343432</v>
      </c>
    </row>
    <row r="133" spans="1:29" x14ac:dyDescent="0.25">
      <c r="A133" t="s">
        <v>1663</v>
      </c>
      <c r="B133">
        <v>1.4501999999999999</v>
      </c>
      <c r="C133">
        <v>0.1452</v>
      </c>
      <c r="D133">
        <v>0.15329999999999999</v>
      </c>
      <c r="E133">
        <v>0.14699999999999999</v>
      </c>
      <c r="F133">
        <v>0.1424</v>
      </c>
      <c r="G133">
        <v>0.1452</v>
      </c>
      <c r="H133">
        <v>0.1502</v>
      </c>
      <c r="I133">
        <v>0.1479</v>
      </c>
      <c r="K133" t="s">
        <v>1663</v>
      </c>
      <c r="L133">
        <f t="shared" si="14"/>
        <v>1.3801666666666665</v>
      </c>
      <c r="M133">
        <f t="shared" si="15"/>
        <v>7.5166666666666659E-2</v>
      </c>
      <c r="N133">
        <f t="shared" si="16"/>
        <v>8.3266666666666656E-2</v>
      </c>
      <c r="O133">
        <f t="shared" si="17"/>
        <v>7.6966666666666655E-2</v>
      </c>
      <c r="P133">
        <f t="shared" si="18"/>
        <v>7.2366666666666662E-2</v>
      </c>
      <c r="Q133">
        <f t="shared" si="19"/>
        <v>7.5166666666666659E-2</v>
      </c>
      <c r="R133">
        <f t="shared" si="20"/>
        <v>8.0166666666666664E-2</v>
      </c>
      <c r="S133">
        <f t="shared" si="21"/>
        <v>7.7866666666666667E-2</v>
      </c>
      <c r="U133" t="s">
        <v>1663</v>
      </c>
      <c r="V133" s="67">
        <f t="shared" si="22"/>
        <v>100</v>
      </c>
      <c r="W133" s="67">
        <f t="shared" si="23"/>
        <v>5.4462021494988528</v>
      </c>
      <c r="X133" s="67">
        <f t="shared" si="24"/>
        <v>6.0330877913295495</v>
      </c>
      <c r="Y133" s="67">
        <f t="shared" si="25"/>
        <v>5.5766211810167849</v>
      </c>
      <c r="Z133" s="67">
        <f t="shared" si="26"/>
        <v>5.2433281004709578</v>
      </c>
      <c r="AA133" s="67">
        <f t="shared" si="27"/>
        <v>5.4462021494988528</v>
      </c>
      <c r="AB133" s="67">
        <f t="shared" si="28"/>
        <v>5.8084772370486659</v>
      </c>
      <c r="AC133" s="67">
        <f t="shared" si="29"/>
        <v>5.6418306967757523</v>
      </c>
    </row>
    <row r="134" spans="1:29" x14ac:dyDescent="0.25">
      <c r="A134" t="s">
        <v>1664</v>
      </c>
      <c r="B134">
        <v>6.9099999999999995E-2</v>
      </c>
      <c r="C134">
        <v>6.9800000000000001E-2</v>
      </c>
      <c r="D134">
        <v>7.1199999999999999E-2</v>
      </c>
      <c r="E134">
        <v>2.4373</v>
      </c>
      <c r="F134">
        <f>AVERAGE(B134:D134)</f>
        <v>7.0033333333333336E-2</v>
      </c>
    </row>
    <row r="135" spans="1:29" x14ac:dyDescent="0.25">
      <c r="A135" t="s">
        <v>1665</v>
      </c>
    </row>
    <row r="138" spans="1:29" x14ac:dyDescent="0.25">
      <c r="A138" s="7" t="s">
        <v>1992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L140" s="6">
        <v>1</v>
      </c>
      <c r="M140" s="6">
        <v>2</v>
      </c>
      <c r="N140" s="6">
        <v>3</v>
      </c>
      <c r="O140" s="6">
        <v>4</v>
      </c>
      <c r="P140" s="6">
        <v>5</v>
      </c>
      <c r="Q140" s="6">
        <v>6</v>
      </c>
      <c r="R140" s="6">
        <v>7</v>
      </c>
      <c r="S140" s="6">
        <v>8</v>
      </c>
      <c r="V140" s="6">
        <v>1</v>
      </c>
      <c r="W140" s="6">
        <v>2</v>
      </c>
      <c r="X140" s="6">
        <v>3</v>
      </c>
      <c r="Y140" s="6">
        <v>4</v>
      </c>
      <c r="Z140" s="6">
        <v>5</v>
      </c>
      <c r="AA140" s="6">
        <v>6</v>
      </c>
      <c r="AB140" s="6">
        <v>7</v>
      </c>
      <c r="AC140" s="6">
        <v>8</v>
      </c>
    </row>
    <row r="141" spans="1:29" x14ac:dyDescent="0.25">
      <c r="A141" t="s">
        <v>1658</v>
      </c>
      <c r="B141">
        <v>1</v>
      </c>
      <c r="C141">
        <v>2</v>
      </c>
      <c r="D141">
        <v>3</v>
      </c>
      <c r="E141">
        <v>4</v>
      </c>
      <c r="F141">
        <v>5</v>
      </c>
      <c r="G141">
        <v>6</v>
      </c>
      <c r="H141">
        <v>7</v>
      </c>
      <c r="I141">
        <v>8</v>
      </c>
      <c r="K141" t="s">
        <v>1658</v>
      </c>
      <c r="L141">
        <f>B142-$F$148</f>
        <v>0.1206</v>
      </c>
      <c r="M141">
        <f t="shared" ref="M141:S141" si="30">C142-$F$148</f>
        <v>0.10540000000000001</v>
      </c>
      <c r="N141">
        <f t="shared" si="30"/>
        <v>0.11889999999999999</v>
      </c>
      <c r="O141">
        <f t="shared" si="30"/>
        <v>0.10559999999999999</v>
      </c>
      <c r="P141">
        <f t="shared" si="30"/>
        <v>0.11239999999999999</v>
      </c>
      <c r="Q141">
        <f t="shared" si="30"/>
        <v>0.11419999999999998</v>
      </c>
      <c r="R141">
        <f t="shared" si="30"/>
        <v>0.1067</v>
      </c>
      <c r="S141">
        <f t="shared" si="30"/>
        <v>8.0500000000000002E-2</v>
      </c>
      <c r="U141" t="s">
        <v>1658</v>
      </c>
      <c r="V141">
        <f>L141/$L$146*100</f>
        <v>5.3897032534858775</v>
      </c>
      <c r="W141">
        <f t="shared" ref="W141:AC141" si="31">M141/$L$146*100</f>
        <v>4.7104040042903108</v>
      </c>
      <c r="X141">
        <f t="shared" si="31"/>
        <v>5.3137289953521627</v>
      </c>
      <c r="Y141">
        <f t="shared" si="31"/>
        <v>4.7193421523060417</v>
      </c>
      <c r="Z141">
        <f t="shared" si="31"/>
        <v>5.0232391848409002</v>
      </c>
      <c r="AA141">
        <f t="shared" si="31"/>
        <v>5.10368251698248</v>
      </c>
      <c r="AB141">
        <f t="shared" si="31"/>
        <v>4.768501966392563</v>
      </c>
      <c r="AC141">
        <f t="shared" si="31"/>
        <v>3.5976045763317837</v>
      </c>
    </row>
    <row r="142" spans="1:29" x14ac:dyDescent="0.25">
      <c r="A142" t="s">
        <v>1659</v>
      </c>
      <c r="B142">
        <v>0.1993</v>
      </c>
      <c r="C142">
        <v>0.18410000000000001</v>
      </c>
      <c r="D142">
        <v>0.1976</v>
      </c>
      <c r="E142">
        <v>0.18429999999999999</v>
      </c>
      <c r="F142">
        <v>0.19109999999999999</v>
      </c>
      <c r="G142">
        <v>0.19289999999999999</v>
      </c>
      <c r="H142">
        <v>0.18540000000000001</v>
      </c>
      <c r="I142">
        <v>0.15920000000000001</v>
      </c>
      <c r="K142" t="s">
        <v>1659</v>
      </c>
      <c r="L142">
        <f t="shared" ref="L142:L146" si="32">B143-$F$148</f>
        <v>0.19069999999999998</v>
      </c>
      <c r="M142">
        <f t="shared" ref="M142:M146" si="33">C143-$F$148</f>
        <v>0.17909999999999998</v>
      </c>
      <c r="N142">
        <f t="shared" ref="N142:N146" si="34">D143-$F$148</f>
        <v>0.14169999999999999</v>
      </c>
      <c r="O142">
        <f t="shared" ref="O142:O146" si="35">E143-$F$148</f>
        <v>0.13540000000000002</v>
      </c>
      <c r="P142">
        <f t="shared" ref="P142:P146" si="36">F143-$F$148</f>
        <v>0.14139999999999997</v>
      </c>
      <c r="Q142">
        <f t="shared" ref="Q142:Q146" si="37">G143-$F$148</f>
        <v>0.12919999999999998</v>
      </c>
      <c r="R142">
        <f t="shared" ref="R142:R146" si="38">H143-$F$148</f>
        <v>0.11849999999999998</v>
      </c>
      <c r="S142">
        <f t="shared" ref="S142:S146" si="39">I143-$F$148</f>
        <v>0.1391</v>
      </c>
      <c r="U142" t="s">
        <v>1659</v>
      </c>
      <c r="V142">
        <f t="shared" ref="V142:V146" si="40">L142/$L$146*100</f>
        <v>8.5225241329996404</v>
      </c>
      <c r="W142">
        <f t="shared" ref="W142:W146" si="41">M142/$L$146*100</f>
        <v>8.004111548087236</v>
      </c>
      <c r="X142">
        <f t="shared" ref="X142:X146" si="42">N142/$L$146*100</f>
        <v>6.3326778691455132</v>
      </c>
      <c r="Y142">
        <f t="shared" ref="Y142:Y146" si="43">O142/$L$146*100</f>
        <v>6.0511262066499834</v>
      </c>
      <c r="Z142">
        <f t="shared" ref="Z142:Z146" si="44">P142/$L$146*100</f>
        <v>6.3192706471219147</v>
      </c>
      <c r="AA142">
        <f t="shared" ref="AA142:AA146" si="45">Q142/$L$146*100</f>
        <v>5.7740436181623158</v>
      </c>
      <c r="AB142">
        <f t="shared" ref="AB142:AB146" si="46">R142/$L$146*100</f>
        <v>5.2958526993206991</v>
      </c>
      <c r="AC142">
        <f t="shared" ref="AC142:AC146" si="47">S142/$L$146*100</f>
        <v>6.216481944941008</v>
      </c>
    </row>
    <row r="143" spans="1:29" x14ac:dyDescent="0.25">
      <c r="A143" t="s">
        <v>1660</v>
      </c>
      <c r="B143">
        <v>0.26939999999999997</v>
      </c>
      <c r="C143">
        <v>0.25779999999999997</v>
      </c>
      <c r="D143">
        <v>0.22040000000000001</v>
      </c>
      <c r="E143">
        <v>0.21410000000000001</v>
      </c>
      <c r="F143">
        <v>0.22009999999999999</v>
      </c>
      <c r="G143">
        <v>0.2079</v>
      </c>
      <c r="H143">
        <v>0.19719999999999999</v>
      </c>
      <c r="I143">
        <v>0.21779999999999999</v>
      </c>
      <c r="K143" t="s">
        <v>1660</v>
      </c>
      <c r="L143">
        <f t="shared" si="32"/>
        <v>0.10829999999999999</v>
      </c>
      <c r="M143">
        <f t="shared" si="33"/>
        <v>0.12679999999999997</v>
      </c>
      <c r="N143">
        <f t="shared" si="34"/>
        <v>0.10909999999999999</v>
      </c>
      <c r="O143">
        <f t="shared" si="35"/>
        <v>9.5399999999999999E-2</v>
      </c>
      <c r="P143">
        <f t="shared" si="36"/>
        <v>0.10789999999999998</v>
      </c>
      <c r="Q143">
        <f t="shared" si="37"/>
        <v>0.11489999999999999</v>
      </c>
      <c r="R143">
        <f t="shared" si="38"/>
        <v>0.107</v>
      </c>
      <c r="S143">
        <f t="shared" si="39"/>
        <v>7.1900000000000006E-2</v>
      </c>
      <c r="U143" t="s">
        <v>1660</v>
      </c>
      <c r="V143">
        <f t="shared" si="40"/>
        <v>4.8400071505184119</v>
      </c>
      <c r="W143">
        <f t="shared" si="41"/>
        <v>5.6667858419735415</v>
      </c>
      <c r="X143">
        <f t="shared" si="42"/>
        <v>4.8757597425813364</v>
      </c>
      <c r="Y143">
        <f t="shared" si="43"/>
        <v>4.2634966035037536</v>
      </c>
      <c r="Z143">
        <f t="shared" si="44"/>
        <v>4.8221308544869492</v>
      </c>
      <c r="AA143">
        <f t="shared" si="45"/>
        <v>5.1349660350375395</v>
      </c>
      <c r="AB143">
        <f t="shared" si="46"/>
        <v>4.7819091884161598</v>
      </c>
      <c r="AC143">
        <f t="shared" si="47"/>
        <v>3.2132642116553449</v>
      </c>
    </row>
    <row r="144" spans="1:29" x14ac:dyDescent="0.25">
      <c r="A144" t="s">
        <v>1661</v>
      </c>
      <c r="B144">
        <v>0.187</v>
      </c>
      <c r="C144">
        <v>0.20549999999999999</v>
      </c>
      <c r="D144">
        <v>0.18779999999999999</v>
      </c>
      <c r="E144">
        <v>0.1741</v>
      </c>
      <c r="F144">
        <v>0.18659999999999999</v>
      </c>
      <c r="G144">
        <v>0.19359999999999999</v>
      </c>
      <c r="H144">
        <v>0.1857</v>
      </c>
      <c r="I144">
        <v>0.15060000000000001</v>
      </c>
      <c r="K144" t="s">
        <v>1661</v>
      </c>
      <c r="L144">
        <f t="shared" si="32"/>
        <v>0.10979999999999999</v>
      </c>
      <c r="M144">
        <f t="shared" si="33"/>
        <v>0.1583</v>
      </c>
      <c r="N144">
        <f t="shared" si="34"/>
        <v>0.12679999999999997</v>
      </c>
      <c r="O144">
        <f t="shared" si="35"/>
        <v>0.12829999999999997</v>
      </c>
      <c r="P144">
        <f t="shared" si="36"/>
        <v>0.1241</v>
      </c>
      <c r="Q144">
        <f t="shared" si="37"/>
        <v>9.4399999999999998E-2</v>
      </c>
      <c r="R144">
        <f t="shared" si="38"/>
        <v>0.3448</v>
      </c>
      <c r="S144">
        <f t="shared" si="39"/>
        <v>9.2300000000000007E-2</v>
      </c>
      <c r="U144" t="s">
        <v>1661</v>
      </c>
      <c r="V144">
        <f t="shared" si="40"/>
        <v>4.9070432606363958</v>
      </c>
      <c r="W144">
        <f t="shared" si="41"/>
        <v>7.0745441544511971</v>
      </c>
      <c r="X144">
        <f t="shared" si="42"/>
        <v>5.6667858419735415</v>
      </c>
      <c r="Y144">
        <f t="shared" si="43"/>
        <v>5.7338219520915255</v>
      </c>
      <c r="Z144">
        <f t="shared" si="44"/>
        <v>5.5461208437611731</v>
      </c>
      <c r="AA144">
        <f t="shared" si="45"/>
        <v>4.2188058634250982</v>
      </c>
      <c r="AB144">
        <f t="shared" si="46"/>
        <v>15.409367179120487</v>
      </c>
      <c r="AC144">
        <f t="shared" si="47"/>
        <v>4.1249553092599216</v>
      </c>
    </row>
    <row r="145" spans="1:29" x14ac:dyDescent="0.25">
      <c r="A145" t="s">
        <v>1662</v>
      </c>
      <c r="B145">
        <v>0.1885</v>
      </c>
      <c r="C145">
        <v>0.23699999999999999</v>
      </c>
      <c r="D145">
        <v>0.20549999999999999</v>
      </c>
      <c r="E145">
        <v>0.20699999999999999</v>
      </c>
      <c r="F145">
        <v>0.20280000000000001</v>
      </c>
      <c r="G145">
        <v>0.1731</v>
      </c>
      <c r="H145">
        <v>0.42349999999999999</v>
      </c>
      <c r="I145">
        <v>0.17100000000000001</v>
      </c>
      <c r="K145" t="s">
        <v>1662</v>
      </c>
      <c r="L145">
        <f t="shared" si="32"/>
        <v>9.8400000000000001E-2</v>
      </c>
      <c r="M145">
        <f t="shared" si="33"/>
        <v>0.10639999999999998</v>
      </c>
      <c r="N145">
        <f t="shared" si="34"/>
        <v>0.10249999999999999</v>
      </c>
      <c r="O145">
        <f t="shared" si="35"/>
        <v>0.10839999999999998</v>
      </c>
      <c r="P145">
        <f t="shared" si="36"/>
        <v>9.4399999999999998E-2</v>
      </c>
      <c r="Q145">
        <f t="shared" si="37"/>
        <v>9.959999999999998E-2</v>
      </c>
      <c r="R145">
        <f t="shared" si="38"/>
        <v>0.10079999999999999</v>
      </c>
      <c r="S145">
        <f t="shared" si="39"/>
        <v>9.1199999999999989E-2</v>
      </c>
      <c r="U145" t="s">
        <v>1662</v>
      </c>
      <c r="V145">
        <f t="shared" si="40"/>
        <v>4.3975688237397215</v>
      </c>
      <c r="W145">
        <f t="shared" si="41"/>
        <v>4.7550947443689662</v>
      </c>
      <c r="X145">
        <f t="shared" si="42"/>
        <v>4.5808008580622088</v>
      </c>
      <c r="Y145">
        <f t="shared" si="43"/>
        <v>4.8444762245262769</v>
      </c>
      <c r="Z145">
        <f t="shared" si="44"/>
        <v>4.2188058634250982</v>
      </c>
      <c r="AA145">
        <f t="shared" si="45"/>
        <v>4.4511977118341068</v>
      </c>
      <c r="AB145">
        <f t="shared" si="46"/>
        <v>4.504826599928494</v>
      </c>
      <c r="AC145">
        <f t="shared" si="47"/>
        <v>4.0757954951733995</v>
      </c>
    </row>
    <row r="146" spans="1:29" x14ac:dyDescent="0.25">
      <c r="A146" t="s">
        <v>1663</v>
      </c>
      <c r="B146">
        <v>0.17710000000000001</v>
      </c>
      <c r="C146">
        <v>0.18509999999999999</v>
      </c>
      <c r="D146">
        <v>0.1812</v>
      </c>
      <c r="E146">
        <v>0.18709999999999999</v>
      </c>
      <c r="F146">
        <v>0.1731</v>
      </c>
      <c r="G146">
        <v>0.17829999999999999</v>
      </c>
      <c r="H146">
        <v>0.17949999999999999</v>
      </c>
      <c r="I146">
        <v>0.1699</v>
      </c>
      <c r="K146" t="s">
        <v>1663</v>
      </c>
      <c r="L146">
        <f t="shared" si="32"/>
        <v>2.2376</v>
      </c>
      <c r="M146">
        <f t="shared" si="33"/>
        <v>0.12180000000000001</v>
      </c>
      <c r="N146">
        <f t="shared" si="34"/>
        <v>0.1128</v>
      </c>
      <c r="O146">
        <f t="shared" si="35"/>
        <v>9.5100000000000004E-2</v>
      </c>
      <c r="P146">
        <f t="shared" si="36"/>
        <v>9.9100000000000008E-2</v>
      </c>
      <c r="Q146">
        <f t="shared" si="37"/>
        <v>8.9699999999999988E-2</v>
      </c>
      <c r="R146">
        <f t="shared" si="38"/>
        <v>9.1499999999999984E-2</v>
      </c>
      <c r="S146">
        <f t="shared" si="39"/>
        <v>9.8600000000000007E-2</v>
      </c>
      <c r="U146" t="s">
        <v>1663</v>
      </c>
      <c r="V146">
        <f t="shared" si="40"/>
        <v>100</v>
      </c>
      <c r="W146">
        <f t="shared" si="41"/>
        <v>5.4433321415802647</v>
      </c>
      <c r="X146">
        <f t="shared" si="42"/>
        <v>5.0411154808723628</v>
      </c>
      <c r="Y146">
        <f t="shared" si="43"/>
        <v>4.2500893814801568</v>
      </c>
      <c r="Z146">
        <f t="shared" si="44"/>
        <v>4.42885234179478</v>
      </c>
      <c r="AA146">
        <f t="shared" si="45"/>
        <v>4.0087593850554164</v>
      </c>
      <c r="AB146">
        <f t="shared" si="46"/>
        <v>4.0892027171969962</v>
      </c>
      <c r="AC146">
        <f t="shared" si="47"/>
        <v>4.4065069717554533</v>
      </c>
    </row>
    <row r="147" spans="1:29" x14ac:dyDescent="0.25">
      <c r="A147" t="s">
        <v>1664</v>
      </c>
      <c r="B147">
        <v>2.3163</v>
      </c>
      <c r="C147">
        <v>0.20050000000000001</v>
      </c>
      <c r="D147">
        <v>0.1915</v>
      </c>
      <c r="E147">
        <v>0.17380000000000001</v>
      </c>
      <c r="F147">
        <v>0.17780000000000001</v>
      </c>
      <c r="G147">
        <v>0.16839999999999999</v>
      </c>
      <c r="H147">
        <v>0.17019999999999999</v>
      </c>
      <c r="I147">
        <v>0.17730000000000001</v>
      </c>
    </row>
    <row r="148" spans="1:29" x14ac:dyDescent="0.25">
      <c r="A148" t="s">
        <v>1665</v>
      </c>
      <c r="B148">
        <v>8.8900000000000007E-2</v>
      </c>
      <c r="C148">
        <v>7.3400000000000007E-2</v>
      </c>
      <c r="D148">
        <v>7.3800000000000004E-2</v>
      </c>
      <c r="E148">
        <v>4</v>
      </c>
      <c r="F148">
        <f>AVERAGE(B148:D148)</f>
        <v>7.8700000000000006E-2</v>
      </c>
    </row>
    <row r="151" spans="1:29" x14ac:dyDescent="0.25">
      <c r="A151" s="7" t="s">
        <v>1993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 s="6">
        <v>1</v>
      </c>
      <c r="M153" s="6">
        <v>2</v>
      </c>
      <c r="N153" s="6">
        <v>3</v>
      </c>
      <c r="O153" s="6">
        <v>4</v>
      </c>
      <c r="P153" s="6">
        <v>5</v>
      </c>
      <c r="Q153" s="6">
        <v>6</v>
      </c>
      <c r="R153" s="6">
        <v>7</v>
      </c>
      <c r="S153" s="6">
        <v>8</v>
      </c>
      <c r="V153" s="6">
        <v>1</v>
      </c>
      <c r="W153" s="6">
        <v>2</v>
      </c>
      <c r="X153" s="6">
        <v>3</v>
      </c>
      <c r="Y153" s="6">
        <v>4</v>
      </c>
      <c r="Z153" s="6">
        <v>5</v>
      </c>
      <c r="AA153" s="6">
        <v>6</v>
      </c>
      <c r="AB153" s="6">
        <v>7</v>
      </c>
      <c r="AC153" s="6">
        <v>8</v>
      </c>
    </row>
    <row r="154" spans="1:29" x14ac:dyDescent="0.25">
      <c r="A154" t="s">
        <v>1658</v>
      </c>
      <c r="B154">
        <v>0.153</v>
      </c>
      <c r="C154">
        <v>0.1668</v>
      </c>
      <c r="D154">
        <v>0.1721</v>
      </c>
      <c r="E154">
        <v>0.12709999999999999</v>
      </c>
      <c r="F154">
        <v>0.17249999999999999</v>
      </c>
      <c r="G154">
        <v>0.1653</v>
      </c>
      <c r="H154">
        <v>0.16170000000000001</v>
      </c>
      <c r="I154">
        <v>0.1787</v>
      </c>
      <c r="K154" t="s">
        <v>1658</v>
      </c>
      <c r="L154">
        <f>B154-$F$160</f>
        <v>8.5433333333333333E-2</v>
      </c>
      <c r="M154">
        <f t="shared" ref="M154:S154" si="48">C154-$F$160</f>
        <v>9.923333333333334E-2</v>
      </c>
      <c r="N154">
        <f t="shared" si="48"/>
        <v>0.10453333333333334</v>
      </c>
      <c r="O154">
        <f t="shared" si="48"/>
        <v>5.9533333333333327E-2</v>
      </c>
      <c r="P154">
        <f t="shared" si="48"/>
        <v>0.10493333333333332</v>
      </c>
      <c r="Q154">
        <f t="shared" si="48"/>
        <v>9.7733333333333339E-2</v>
      </c>
      <c r="R154">
        <f t="shared" si="48"/>
        <v>9.4133333333333347E-2</v>
      </c>
      <c r="S154">
        <f t="shared" si="48"/>
        <v>0.11113333333333333</v>
      </c>
      <c r="U154" t="s">
        <v>1658</v>
      </c>
      <c r="V154">
        <f>L154/$L$159*100</f>
        <v>7.3520553053555542</v>
      </c>
      <c r="W154">
        <f t="shared" ref="W154:AC154" si="49">M154/$L$159*100</f>
        <v>8.5396288115659331</v>
      </c>
      <c r="X154">
        <f t="shared" si="49"/>
        <v>8.9957258827916586</v>
      </c>
      <c r="Y154">
        <f t="shared" si="49"/>
        <v>5.1232035799317277</v>
      </c>
      <c r="Z154">
        <f t="shared" si="49"/>
        <v>9.0301483032615213</v>
      </c>
      <c r="AA154">
        <f t="shared" si="49"/>
        <v>8.4105447348039348</v>
      </c>
      <c r="AB154">
        <f t="shared" si="49"/>
        <v>8.1007429505751425</v>
      </c>
      <c r="AC154">
        <f t="shared" si="49"/>
        <v>9.5636958205444476</v>
      </c>
    </row>
    <row r="155" spans="1:29" x14ac:dyDescent="0.25">
      <c r="A155" t="s">
        <v>1659</v>
      </c>
      <c r="B155">
        <v>0.23710000000000001</v>
      </c>
      <c r="C155">
        <v>0.22140000000000001</v>
      </c>
      <c r="D155">
        <v>0.22789999999999999</v>
      </c>
      <c r="E155">
        <v>0.20619999999999999</v>
      </c>
      <c r="F155">
        <v>0.1948</v>
      </c>
      <c r="G155">
        <v>0.20369999999999999</v>
      </c>
      <c r="H155">
        <v>0.17119999999999999</v>
      </c>
      <c r="I155">
        <v>0.1792</v>
      </c>
      <c r="K155" t="s">
        <v>1659</v>
      </c>
      <c r="L155">
        <f t="shared" ref="L155:L159" si="50">B155-$F$160</f>
        <v>0.16953333333333334</v>
      </c>
      <c r="M155">
        <f t="shared" ref="M155:M159" si="51">C155-$F$160</f>
        <v>0.15383333333333335</v>
      </c>
      <c r="N155">
        <f t="shared" ref="N155:N159" si="52">D155-$F$160</f>
        <v>0.16033333333333333</v>
      </c>
      <c r="O155">
        <f t="shared" ref="O155:O159" si="53">E155-$F$160</f>
        <v>0.13863333333333333</v>
      </c>
      <c r="P155">
        <f t="shared" ref="P155:P159" si="54">F155-$F$160</f>
        <v>0.12723333333333334</v>
      </c>
      <c r="Q155">
        <f t="shared" ref="Q155:Q159" si="55">G155-$F$160</f>
        <v>0.13613333333333333</v>
      </c>
      <c r="R155">
        <f t="shared" ref="R155:R159" si="56">H155-$F$160</f>
        <v>0.10363333333333333</v>
      </c>
      <c r="S155">
        <f t="shared" ref="S155:S159" si="57">I155-$F$160</f>
        <v>0.11163333333333333</v>
      </c>
      <c r="U155" t="s">
        <v>1659</v>
      </c>
      <c r="V155">
        <f t="shared" ref="V155:V159" si="58">L155/$L$159*100</f>
        <v>14.589369209144889</v>
      </c>
      <c r="W155">
        <f t="shared" ref="W155:W159" si="59">M155/$L$159*100</f>
        <v>13.238289205702646</v>
      </c>
      <c r="X155">
        <f t="shared" ref="X155:X159" si="60">N155/$L$159*100</f>
        <v>13.79765353833797</v>
      </c>
      <c r="Y155">
        <f t="shared" ref="Y155:Y159" si="61">O155/$L$159*100</f>
        <v>11.930237227847737</v>
      </c>
      <c r="Z155">
        <f t="shared" ref="Z155:Z159" si="62">P155/$L$159*100</f>
        <v>10.949198244456555</v>
      </c>
      <c r="AA155">
        <f t="shared" ref="AA155:AA159" si="63">Q155/$L$159*100</f>
        <v>11.715097099911073</v>
      </c>
      <c r="AB155">
        <f t="shared" ref="AB155:AB159" si="64">R155/$L$159*100</f>
        <v>8.9182754367344579</v>
      </c>
      <c r="AC155">
        <f t="shared" ref="AC155:AC159" si="65">S155/$L$159*100</f>
        <v>9.6067238461317785</v>
      </c>
    </row>
    <row r="156" spans="1:29" x14ac:dyDescent="0.25">
      <c r="A156" t="s">
        <v>1660</v>
      </c>
      <c r="B156">
        <v>0.16889999999999999</v>
      </c>
      <c r="C156">
        <v>0.16830000000000001</v>
      </c>
      <c r="D156">
        <v>0.1822</v>
      </c>
      <c r="E156">
        <v>0.21490000000000001</v>
      </c>
      <c r="F156">
        <v>0.20030000000000001</v>
      </c>
      <c r="G156">
        <v>0.20119999999999999</v>
      </c>
      <c r="H156">
        <v>0.1971</v>
      </c>
      <c r="I156">
        <v>0.1777</v>
      </c>
      <c r="K156" t="s">
        <v>1660</v>
      </c>
      <c r="L156">
        <f t="shared" si="50"/>
        <v>0.10133333333333333</v>
      </c>
      <c r="M156">
        <f t="shared" si="51"/>
        <v>0.10073333333333334</v>
      </c>
      <c r="N156">
        <f t="shared" si="52"/>
        <v>0.11463333333333334</v>
      </c>
      <c r="O156">
        <f t="shared" si="53"/>
        <v>0.14733333333333334</v>
      </c>
      <c r="P156">
        <f t="shared" si="54"/>
        <v>0.13273333333333334</v>
      </c>
      <c r="Q156">
        <f t="shared" si="55"/>
        <v>0.13363333333333333</v>
      </c>
      <c r="R156">
        <f t="shared" si="56"/>
        <v>0.12953333333333333</v>
      </c>
      <c r="S156">
        <f t="shared" si="57"/>
        <v>0.11013333333333333</v>
      </c>
      <c r="U156" t="s">
        <v>1660</v>
      </c>
      <c r="V156">
        <f t="shared" si="58"/>
        <v>8.7203465190327289</v>
      </c>
      <c r="W156">
        <f t="shared" si="59"/>
        <v>8.6687128883279296</v>
      </c>
      <c r="X156">
        <f t="shared" si="60"/>
        <v>9.8648919996557751</v>
      </c>
      <c r="Y156">
        <f t="shared" si="61"/>
        <v>12.678924873067324</v>
      </c>
      <c r="Z156">
        <f t="shared" si="62"/>
        <v>11.422506525917212</v>
      </c>
      <c r="AA156">
        <f t="shared" si="63"/>
        <v>11.499956971974411</v>
      </c>
      <c r="AB156">
        <f t="shared" si="64"/>
        <v>11.147127162158284</v>
      </c>
      <c r="AC156">
        <f t="shared" si="65"/>
        <v>9.477639769369782</v>
      </c>
    </row>
    <row r="157" spans="1:29" x14ac:dyDescent="0.25">
      <c r="A157" t="s">
        <v>1661</v>
      </c>
      <c r="B157">
        <v>0.14979999999999999</v>
      </c>
      <c r="C157">
        <v>0.192</v>
      </c>
      <c r="D157">
        <v>0.18490000000000001</v>
      </c>
      <c r="E157">
        <v>0.1973</v>
      </c>
      <c r="F157">
        <v>0.24840000000000001</v>
      </c>
      <c r="G157">
        <v>0.47620000000000001</v>
      </c>
      <c r="H157">
        <v>0.1676</v>
      </c>
      <c r="I157">
        <v>0.1827</v>
      </c>
      <c r="K157" t="s">
        <v>1661</v>
      </c>
      <c r="L157">
        <f t="shared" si="50"/>
        <v>8.2233333333333325E-2</v>
      </c>
      <c r="M157">
        <f t="shared" si="51"/>
        <v>0.12443333333333334</v>
      </c>
      <c r="N157">
        <f t="shared" si="52"/>
        <v>0.11733333333333335</v>
      </c>
      <c r="O157">
        <f t="shared" si="53"/>
        <v>0.12973333333333334</v>
      </c>
      <c r="P157">
        <f t="shared" si="54"/>
        <v>0.18083333333333335</v>
      </c>
      <c r="Q157">
        <f t="shared" si="55"/>
        <v>0.40863333333333335</v>
      </c>
      <c r="R157">
        <f t="shared" si="56"/>
        <v>0.10003333333333334</v>
      </c>
      <c r="S157">
        <f t="shared" si="57"/>
        <v>0.11513333333333334</v>
      </c>
      <c r="U157" t="s">
        <v>1661</v>
      </c>
      <c r="V157">
        <f t="shared" si="58"/>
        <v>7.0766759415966245</v>
      </c>
      <c r="W157">
        <f t="shared" si="59"/>
        <v>10.708241301167492</v>
      </c>
      <c r="X157">
        <f t="shared" si="60"/>
        <v>10.097243337827372</v>
      </c>
      <c r="Y157">
        <f t="shared" si="61"/>
        <v>11.164338372393217</v>
      </c>
      <c r="Z157">
        <f t="shared" si="62"/>
        <v>15.561802587418605</v>
      </c>
      <c r="AA157">
        <f t="shared" si="63"/>
        <v>35.165371045007312</v>
      </c>
      <c r="AB157">
        <f t="shared" si="64"/>
        <v>8.6084736525056638</v>
      </c>
      <c r="AC157">
        <f t="shared" si="65"/>
        <v>9.9079200252431061</v>
      </c>
    </row>
    <row r="158" spans="1:29" x14ac:dyDescent="0.25">
      <c r="A158" t="s">
        <v>1662</v>
      </c>
      <c r="B158">
        <v>0.1862</v>
      </c>
      <c r="C158">
        <v>0.16320000000000001</v>
      </c>
      <c r="D158">
        <v>0.1734</v>
      </c>
      <c r="E158">
        <v>0.1754</v>
      </c>
      <c r="F158">
        <v>0.18429999999999999</v>
      </c>
      <c r="G158">
        <v>0.18229999999999999</v>
      </c>
      <c r="H158">
        <v>0.18629999999999999</v>
      </c>
      <c r="I158">
        <v>0.1923</v>
      </c>
      <c r="K158" t="s">
        <v>1662</v>
      </c>
      <c r="L158">
        <f t="shared" si="50"/>
        <v>0.11863333333333334</v>
      </c>
      <c r="M158">
        <f t="shared" si="51"/>
        <v>9.5633333333333348E-2</v>
      </c>
      <c r="N158">
        <f t="shared" si="52"/>
        <v>0.10583333333333333</v>
      </c>
      <c r="O158">
        <f t="shared" si="53"/>
        <v>0.10783333333333334</v>
      </c>
      <c r="P158">
        <f t="shared" si="54"/>
        <v>0.11673333333333333</v>
      </c>
      <c r="Q158">
        <f t="shared" si="55"/>
        <v>0.11473333333333333</v>
      </c>
      <c r="R158">
        <f t="shared" si="56"/>
        <v>0.11873333333333333</v>
      </c>
      <c r="S158">
        <f t="shared" si="57"/>
        <v>0.12473333333333333</v>
      </c>
      <c r="U158" t="s">
        <v>1662</v>
      </c>
      <c r="V158">
        <f t="shared" si="58"/>
        <v>10.209116204354435</v>
      </c>
      <c r="W158">
        <f t="shared" si="59"/>
        <v>8.229827027337139</v>
      </c>
      <c r="X158">
        <f t="shared" si="60"/>
        <v>9.107598749318722</v>
      </c>
      <c r="Y158">
        <f t="shared" si="61"/>
        <v>9.2797108516680513</v>
      </c>
      <c r="Z158">
        <f t="shared" si="62"/>
        <v>10.045609707122571</v>
      </c>
      <c r="AA158">
        <f t="shared" si="63"/>
        <v>9.8734976047732399</v>
      </c>
      <c r="AB158">
        <f t="shared" si="64"/>
        <v>10.2177218094719</v>
      </c>
      <c r="AC158">
        <f t="shared" si="65"/>
        <v>10.734058116519892</v>
      </c>
    </row>
    <row r="159" spans="1:29" x14ac:dyDescent="0.25">
      <c r="A159" t="s">
        <v>1663</v>
      </c>
      <c r="B159">
        <v>1.2296</v>
      </c>
      <c r="C159">
        <v>0.14169999999999999</v>
      </c>
      <c r="D159">
        <v>7.5499999999999998E-2</v>
      </c>
      <c r="E159">
        <v>0.1729</v>
      </c>
      <c r="F159">
        <v>7.9100000000000004E-2</v>
      </c>
      <c r="G159">
        <v>0.16900000000000001</v>
      </c>
      <c r="H159">
        <v>0.16750000000000001</v>
      </c>
      <c r="I159">
        <v>0.1867</v>
      </c>
      <c r="K159" t="s">
        <v>1663</v>
      </c>
      <c r="L159">
        <f t="shared" si="50"/>
        <v>1.1620333333333335</v>
      </c>
      <c r="M159">
        <f t="shared" si="51"/>
        <v>7.4133333333333329E-2</v>
      </c>
      <c r="N159">
        <f t="shared" si="52"/>
        <v>7.9333333333333339E-3</v>
      </c>
      <c r="O159">
        <f t="shared" si="53"/>
        <v>0.10533333333333333</v>
      </c>
      <c r="P159">
        <f t="shared" si="54"/>
        <v>1.153333333333334E-2</v>
      </c>
      <c r="Q159">
        <f t="shared" si="55"/>
        <v>0.10143333333333335</v>
      </c>
      <c r="R159">
        <f t="shared" si="56"/>
        <v>9.9933333333333346E-2</v>
      </c>
      <c r="S159">
        <f t="shared" si="57"/>
        <v>0.11913333333333334</v>
      </c>
      <c r="U159" t="s">
        <v>1663</v>
      </c>
      <c r="V159">
        <f t="shared" si="58"/>
        <v>100</v>
      </c>
      <c r="W159">
        <f t="shared" si="59"/>
        <v>6.3796219270818382</v>
      </c>
      <c r="X159">
        <f t="shared" si="60"/>
        <v>0.68271133931900974</v>
      </c>
      <c r="Y159">
        <f t="shared" si="61"/>
        <v>9.0645707237313893</v>
      </c>
      <c r="Z159">
        <f t="shared" si="62"/>
        <v>0.99251312354780452</v>
      </c>
      <c r="AA159">
        <f t="shared" si="63"/>
        <v>8.7289521241501973</v>
      </c>
      <c r="AB159">
        <f t="shared" si="64"/>
        <v>8.599868047388199</v>
      </c>
      <c r="AC159">
        <f t="shared" si="65"/>
        <v>10.252144229941768</v>
      </c>
    </row>
    <row r="160" spans="1:29" x14ac:dyDescent="0.25">
      <c r="A160" t="s">
        <v>1664</v>
      </c>
      <c r="B160">
        <v>6.5100000000000005E-2</v>
      </c>
      <c r="C160">
        <v>6.7699999999999996E-2</v>
      </c>
      <c r="D160">
        <v>6.9900000000000004E-2</v>
      </c>
      <c r="E160">
        <v>3.1911</v>
      </c>
      <c r="F160">
        <f>AVERAGE(B160:D160)</f>
        <v>6.7566666666666664E-2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 s="6">
        <v>1</v>
      </c>
      <c r="C165" s="6">
        <v>2</v>
      </c>
      <c r="D165" s="6">
        <v>3</v>
      </c>
      <c r="E165" s="6">
        <v>4</v>
      </c>
      <c r="F165" s="6">
        <v>5</v>
      </c>
      <c r="G165" s="6">
        <v>6</v>
      </c>
      <c r="H165" s="6">
        <v>7</v>
      </c>
      <c r="I165" s="6">
        <v>8</v>
      </c>
      <c r="L165" s="6">
        <v>1</v>
      </c>
      <c r="M165" s="6">
        <v>2</v>
      </c>
      <c r="N165" s="6">
        <v>3</v>
      </c>
      <c r="O165" s="6">
        <v>4</v>
      </c>
      <c r="P165" s="6">
        <v>5</v>
      </c>
      <c r="Q165" s="6">
        <v>6</v>
      </c>
      <c r="R165" s="6">
        <v>7</v>
      </c>
      <c r="S165" s="6">
        <v>8</v>
      </c>
    </row>
    <row r="166" spans="1:19" x14ac:dyDescent="0.25">
      <c r="A166" t="s">
        <v>1658</v>
      </c>
      <c r="B166">
        <f>AVERAGE(V154,V141,V128)</f>
        <v>6.6036510335211487</v>
      </c>
      <c r="C166">
        <f t="shared" ref="C166:I166" si="66">AVERAGE(W154,W141,W128)</f>
        <v>6.521898391824883</v>
      </c>
      <c r="D166">
        <f t="shared" si="66"/>
        <v>7.1068951352859555</v>
      </c>
      <c r="E166">
        <f t="shared" si="66"/>
        <v>5.6927956047442336</v>
      </c>
      <c r="F166">
        <f t="shared" si="66"/>
        <v>7.0505213456094742</v>
      </c>
      <c r="G166">
        <f t="shared" si="66"/>
        <v>7.0664298141143718</v>
      </c>
      <c r="H166">
        <f t="shared" si="66"/>
        <v>6.6389009844789113</v>
      </c>
      <c r="I166">
        <f t="shared" si="66"/>
        <v>6.4705844135785568</v>
      </c>
      <c r="K166" t="s">
        <v>1658</v>
      </c>
      <c r="L166">
        <f>STDEV(V154,V141,V128)/SQRT(3)</f>
        <v>0.61244168767055529</v>
      </c>
      <c r="M166">
        <f t="shared" ref="M166:S166" si="67">STDEV(W154,W141,W128)/SQRT(3)</f>
        <v>1.1102012778319308</v>
      </c>
      <c r="N166">
        <f t="shared" si="67"/>
        <v>1.0639766691732413</v>
      </c>
      <c r="O166">
        <f t="shared" si="67"/>
        <v>0.78028157777151574</v>
      </c>
      <c r="P166">
        <f t="shared" si="67"/>
        <v>1.1569404240796251</v>
      </c>
      <c r="Q166">
        <f t="shared" si="67"/>
        <v>1.003471299174477</v>
      </c>
      <c r="R166">
        <f t="shared" si="67"/>
        <v>0.98338643518449997</v>
      </c>
      <c r="S166">
        <f t="shared" si="67"/>
        <v>1.7257756337907892</v>
      </c>
    </row>
    <row r="167" spans="1:19" x14ac:dyDescent="0.25">
      <c r="A167" t="s">
        <v>1659</v>
      </c>
      <c r="B167">
        <f t="shared" ref="B167:B171" si="68">AVERAGE(V155,V142,V129)</f>
        <v>11.330740601630191</v>
      </c>
      <c r="C167">
        <f t="shared" ref="C167:C171" si="69">AVERAGE(W155,W142,W129)</f>
        <v>10.466059680478766</v>
      </c>
      <c r="D167">
        <f t="shared" ref="D167:D171" si="70">AVERAGE(X155,X142,X129)</f>
        <v>10.134012574381947</v>
      </c>
      <c r="E167">
        <f t="shared" ref="E167:E171" si="71">AVERAGE(Y155,Y142,Y129)</f>
        <v>9.0191873204152326</v>
      </c>
      <c r="F167">
        <f t="shared" ref="F167:F171" si="72">AVERAGE(Z155,Z142,Z129)</f>
        <v>8.7404979628531709</v>
      </c>
      <c r="G167">
        <f t="shared" ref="G167:G171" si="73">AVERAGE(AA155,AA142,AA129)</f>
        <v>8.8937557576124355</v>
      </c>
      <c r="H167">
        <f t="shared" ref="H167:H171" si="74">AVERAGE(AB155,AB142,AB129)</f>
        <v>7.2490115966136441</v>
      </c>
      <c r="I167">
        <f t="shared" ref="I167:I171" si="75">AVERAGE(AC155,AC142,AC129)</f>
        <v>7.553514758920973</v>
      </c>
      <c r="K167" t="s">
        <v>1659</v>
      </c>
      <c r="L167">
        <f t="shared" ref="L167:L171" si="76">STDEV(V155,V142,V129)/SQRT(3)</f>
        <v>1.7657675966018864</v>
      </c>
      <c r="M167">
        <f t="shared" ref="M167:M171" si="77">STDEV(W155,W142,W129)/SQRT(3)</f>
        <v>1.5189206524067909</v>
      </c>
      <c r="N167">
        <f t="shared" ref="N167:N171" si="78">STDEV(X155,X142,X129)/SQRT(3)</f>
        <v>2.1560523424536582</v>
      </c>
      <c r="O167">
        <f t="shared" ref="O167:O171" si="79">STDEV(Y155,Y142,Y129)/SQRT(3)</f>
        <v>1.6973925403520056</v>
      </c>
      <c r="P167">
        <f t="shared" ref="P167:P171" si="80">STDEV(Z155,Z142,Z129)/SQRT(3)</f>
        <v>1.3407626181041605</v>
      </c>
      <c r="Q167">
        <f t="shared" ref="Q167:Q171" si="81">STDEV(AA155,AA142,AA129)/SQRT(3)</f>
        <v>1.7215107674844166</v>
      </c>
      <c r="R167">
        <f t="shared" ref="R167:R171" si="82">STDEV(AB155,AB142,AB129)/SQRT(3)</f>
        <v>1.055293628135179</v>
      </c>
      <c r="S167">
        <f t="shared" ref="S167:S171" si="83">STDEV(AC155,AC142,AC129)/SQRT(3)</f>
        <v>1.0421318499277497</v>
      </c>
    </row>
    <row r="168" spans="1:19" x14ac:dyDescent="0.25">
      <c r="A168" t="s">
        <v>1660</v>
      </c>
      <c r="B168">
        <f t="shared" si="68"/>
        <v>6.6325841781408448</v>
      </c>
      <c r="C168">
        <f t="shared" si="69"/>
        <v>7.3087897993650728</v>
      </c>
      <c r="D168">
        <f t="shared" si="70"/>
        <v>7.6636210231238389</v>
      </c>
      <c r="E168">
        <f t="shared" si="71"/>
        <v>8.2574645673825664</v>
      </c>
      <c r="F168">
        <f t="shared" si="72"/>
        <v>8.0345305376615883</v>
      </c>
      <c r="G168">
        <f t="shared" si="73"/>
        <v>8.0945858962712212</v>
      </c>
      <c r="H168">
        <f t="shared" si="74"/>
        <v>7.62018878634251</v>
      </c>
      <c r="I168">
        <f t="shared" si="75"/>
        <v>5.6351236109515384</v>
      </c>
      <c r="K168" t="s">
        <v>1660</v>
      </c>
      <c r="L168">
        <f t="shared" si="76"/>
        <v>1.129839100726</v>
      </c>
      <c r="M168">
        <f t="shared" si="77"/>
        <v>0.87798418933346045</v>
      </c>
      <c r="N168">
        <f t="shared" si="78"/>
        <v>1.4697988874008781</v>
      </c>
      <c r="O168">
        <f t="shared" si="79"/>
        <v>2.4387100768486523</v>
      </c>
      <c r="P168">
        <f t="shared" si="80"/>
        <v>1.9073856479643856</v>
      </c>
      <c r="Q168">
        <f t="shared" si="81"/>
        <v>1.8508824936340418</v>
      </c>
      <c r="R168">
        <f t="shared" si="82"/>
        <v>1.8694641074904839</v>
      </c>
      <c r="S168">
        <f t="shared" si="83"/>
        <v>1.942875832578423</v>
      </c>
    </row>
    <row r="169" spans="1:19" x14ac:dyDescent="0.25">
      <c r="A169" t="s">
        <v>1661</v>
      </c>
      <c r="B169">
        <f t="shared" si="68"/>
        <v>6.3558015824856753</v>
      </c>
      <c r="C169">
        <f t="shared" si="69"/>
        <v>8.7694419497636513</v>
      </c>
      <c r="D169">
        <f t="shared" si="70"/>
        <v>7.6159049083416406</v>
      </c>
      <c r="E169">
        <f t="shared" si="71"/>
        <v>8.2861838605264317</v>
      </c>
      <c r="F169">
        <f t="shared" si="72"/>
        <v>9.7232505709294248</v>
      </c>
      <c r="G169">
        <f t="shared" si="73"/>
        <v>15.639027854072728</v>
      </c>
      <c r="H169">
        <f t="shared" si="74"/>
        <v>17.545052526937013</v>
      </c>
      <c r="I169">
        <f t="shared" si="75"/>
        <v>6.5485746747582647</v>
      </c>
      <c r="K169" t="s">
        <v>1661</v>
      </c>
      <c r="L169">
        <f t="shared" si="76"/>
        <v>0.72438198716363644</v>
      </c>
      <c r="M169">
        <f t="shared" si="77"/>
        <v>1.0560231555717865</v>
      </c>
      <c r="N169">
        <f t="shared" si="78"/>
        <v>1.3063538945604614</v>
      </c>
      <c r="O169">
        <f t="shared" si="79"/>
        <v>1.5760956784757467</v>
      </c>
      <c r="P169">
        <f t="shared" si="80"/>
        <v>3.0082505001604876</v>
      </c>
      <c r="Q169">
        <f t="shared" si="81"/>
        <v>9.8099333130554527</v>
      </c>
      <c r="R169">
        <f t="shared" si="82"/>
        <v>5.8739343557091379</v>
      </c>
      <c r="S169">
        <f t="shared" si="83"/>
        <v>1.7337202355830859</v>
      </c>
    </row>
    <row r="170" spans="1:19" x14ac:dyDescent="0.25">
      <c r="A170" t="s">
        <v>1662</v>
      </c>
      <c r="B170">
        <f t="shared" si="68"/>
        <v>7.1166106636737796</v>
      </c>
      <c r="C170">
        <f t="shared" si="69"/>
        <v>6.3441668555125501</v>
      </c>
      <c r="D170">
        <f t="shared" si="70"/>
        <v>7.0085592379632686</v>
      </c>
      <c r="E170">
        <f t="shared" si="71"/>
        <v>6.9630235147914989</v>
      </c>
      <c r="F170">
        <f t="shared" si="72"/>
        <v>7.0822213637525762</v>
      </c>
      <c r="G170">
        <f t="shared" si="73"/>
        <v>7.0660871036841542</v>
      </c>
      <c r="H170">
        <f t="shared" si="74"/>
        <v>7.0876071077665612</v>
      </c>
      <c r="I170">
        <f t="shared" si="75"/>
        <v>7.080481333109212</v>
      </c>
      <c r="K170" t="s">
        <v>1662</v>
      </c>
      <c r="L170">
        <f t="shared" si="76"/>
        <v>1.6880093889069401</v>
      </c>
      <c r="M170">
        <f t="shared" si="77"/>
        <v>1.013971476896528</v>
      </c>
      <c r="N170">
        <f t="shared" si="78"/>
        <v>1.3170695828207093</v>
      </c>
      <c r="O170">
        <f t="shared" si="79"/>
        <v>1.2841691422865242</v>
      </c>
      <c r="P170">
        <f t="shared" si="80"/>
        <v>1.6827959556683652</v>
      </c>
      <c r="Q170">
        <f t="shared" si="81"/>
        <v>1.5682402362062697</v>
      </c>
      <c r="R170">
        <f t="shared" si="82"/>
        <v>1.6717230590659298</v>
      </c>
      <c r="S170">
        <f t="shared" si="83"/>
        <v>1.9492656632729164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5.7563854060536519</v>
      </c>
      <c r="D171">
        <f t="shared" si="70"/>
        <v>3.9189715371736411</v>
      </c>
      <c r="E171">
        <f t="shared" si="71"/>
        <v>6.29709376207611</v>
      </c>
      <c r="F171">
        <f t="shared" si="72"/>
        <v>3.554897855271181</v>
      </c>
      <c r="G171">
        <f t="shared" si="73"/>
        <v>6.0613045529014888</v>
      </c>
      <c r="H171">
        <f t="shared" si="74"/>
        <v>6.1658493338779543</v>
      </c>
      <c r="I171">
        <f t="shared" si="75"/>
        <v>6.7668272994909913</v>
      </c>
      <c r="K171" t="s">
        <v>1663</v>
      </c>
      <c r="L171">
        <f t="shared" si="76"/>
        <v>0</v>
      </c>
      <c r="M171">
        <f t="shared" si="77"/>
        <v>0.31161936187912059</v>
      </c>
      <c r="N171">
        <f t="shared" si="78"/>
        <v>1.6432728843522417</v>
      </c>
      <c r="O171">
        <f t="shared" si="79"/>
        <v>1.4357481445533333</v>
      </c>
      <c r="P171">
        <f t="shared" si="80"/>
        <v>1.3025877226242881</v>
      </c>
      <c r="Q171">
        <f t="shared" si="81"/>
        <v>1.3968796295737809</v>
      </c>
      <c r="R171">
        <f t="shared" si="82"/>
        <v>1.3143200449841412</v>
      </c>
      <c r="S171">
        <f t="shared" si="83"/>
        <v>1.7787712758778755</v>
      </c>
    </row>
    <row r="174" spans="1:19" x14ac:dyDescent="0.25">
      <c r="A174" s="7" t="s">
        <v>2003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18" t="s">
        <v>351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356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361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366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371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376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1991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36280</v>
      </c>
      <c r="C192">
        <v>33264</v>
      </c>
      <c r="D192">
        <v>30341</v>
      </c>
      <c r="E192">
        <v>34048</v>
      </c>
      <c r="F192">
        <v>32884</v>
      </c>
      <c r="G192">
        <v>36442</v>
      </c>
      <c r="H192">
        <v>36426</v>
      </c>
      <c r="I192">
        <v>39777</v>
      </c>
      <c r="K192" t="s">
        <v>1658</v>
      </c>
      <c r="L192">
        <f>B192-$E$198</f>
        <v>28914</v>
      </c>
      <c r="M192">
        <f t="shared" ref="M192:S192" si="84">C192-$E$198</f>
        <v>25898</v>
      </c>
      <c r="N192">
        <f t="shared" si="84"/>
        <v>22975</v>
      </c>
      <c r="O192">
        <f t="shared" si="84"/>
        <v>26682</v>
      </c>
      <c r="P192">
        <f t="shared" si="84"/>
        <v>25518</v>
      </c>
      <c r="Q192">
        <f t="shared" si="84"/>
        <v>29076</v>
      </c>
      <c r="R192">
        <f t="shared" si="84"/>
        <v>29060</v>
      </c>
      <c r="S192">
        <f t="shared" si="84"/>
        <v>32411</v>
      </c>
      <c r="U192" t="s">
        <v>1658</v>
      </c>
      <c r="V192">
        <f>L192/$P$198*100</f>
        <v>109.5337912920497</v>
      </c>
      <c r="W192">
        <f t="shared" ref="W192:AC192" si="85">M192/$P$198*100</f>
        <v>98.108394787352253</v>
      </c>
      <c r="X192">
        <f t="shared" si="85"/>
        <v>87.035306596625929</v>
      </c>
      <c r="Y192">
        <f t="shared" si="85"/>
        <v>101.07839175674312</v>
      </c>
      <c r="Z192">
        <f t="shared" si="85"/>
        <v>96.668855439943428</v>
      </c>
      <c r="AA192">
        <f t="shared" si="85"/>
        <v>110.14748964541874</v>
      </c>
      <c r="AB192">
        <f t="shared" si="85"/>
        <v>110.08687746236994</v>
      </c>
      <c r="AC192">
        <f t="shared" si="85"/>
        <v>122.78134154965147</v>
      </c>
    </row>
    <row r="193" spans="1:29" x14ac:dyDescent="0.25">
      <c r="A193" t="s">
        <v>1659</v>
      </c>
      <c r="B193">
        <v>31533</v>
      </c>
      <c r="C193">
        <v>14848</v>
      </c>
      <c r="D193">
        <v>32610</v>
      </c>
      <c r="E193">
        <v>32762</v>
      </c>
      <c r="F193">
        <v>31840</v>
      </c>
      <c r="G193">
        <v>40454</v>
      </c>
      <c r="H193">
        <v>37836</v>
      </c>
      <c r="I193">
        <v>43539</v>
      </c>
      <c r="K193" t="s">
        <v>1659</v>
      </c>
      <c r="L193">
        <f t="shared" ref="L193:L197" si="86">B193-$E$198</f>
        <v>24167</v>
      </c>
      <c r="M193">
        <f t="shared" ref="M193:M197" si="87">C193-$E$198</f>
        <v>7482</v>
      </c>
      <c r="N193">
        <f t="shared" ref="N193:N197" si="88">D193-$E$198</f>
        <v>25244</v>
      </c>
      <c r="O193">
        <f t="shared" ref="O193:O197" si="89">E193-$E$198</f>
        <v>25396</v>
      </c>
      <c r="P193">
        <f t="shared" ref="P193:P197" si="90">F193-$E$198</f>
        <v>24474</v>
      </c>
      <c r="Q193">
        <f t="shared" ref="Q193:Q197" si="91">G193-$E$198</f>
        <v>33088</v>
      </c>
      <c r="R193">
        <f t="shared" ref="R193:R197" si="92">H193-$E$198</f>
        <v>30470</v>
      </c>
      <c r="S193">
        <f t="shared" ref="S193:S197" si="93">I193-$E$198</f>
        <v>36173</v>
      </c>
      <c r="U193" t="s">
        <v>1659</v>
      </c>
      <c r="V193">
        <f t="shared" ref="V193:V197" si="94">L193/$P$198*100</f>
        <v>91.550914233760992</v>
      </c>
      <c r="W193">
        <f t="shared" ref="W193:W197" si="95">M193/$P$198*100</f>
        <v>28.343772098191739</v>
      </c>
      <c r="X193">
        <f t="shared" ref="X193:X197" si="96">N193/$P$198*100</f>
        <v>95.630871805232857</v>
      </c>
      <c r="Y193">
        <f t="shared" ref="Y193:Y197" si="97">O193/$P$198*100</f>
        <v>96.206687544196384</v>
      </c>
      <c r="Z193">
        <f t="shared" ref="Z193:Z197" si="98">P193/$P$198*100</f>
        <v>92.713910496009703</v>
      </c>
      <c r="AA193">
        <f t="shared" ref="AA193:AA197" si="99">Q193/$P$198*100</f>
        <v>125.34599454490353</v>
      </c>
      <c r="AB193">
        <f t="shared" ref="AB193:AB197" si="100">R193/$P$198*100</f>
        <v>115.42832609354481</v>
      </c>
      <c r="AC193">
        <f t="shared" ref="AC193:AC197" si="101">S193/$P$198*100</f>
        <v>137.03278108899889</v>
      </c>
    </row>
    <row r="194" spans="1:29" x14ac:dyDescent="0.25">
      <c r="A194" t="s">
        <v>1660</v>
      </c>
      <c r="B194">
        <v>33477</v>
      </c>
      <c r="C194">
        <v>30615</v>
      </c>
      <c r="D194">
        <v>35093</v>
      </c>
      <c r="E194">
        <v>34019</v>
      </c>
      <c r="F194">
        <v>35033</v>
      </c>
      <c r="G194">
        <v>37634</v>
      </c>
      <c r="H194">
        <v>36620</v>
      </c>
      <c r="I194">
        <v>38890</v>
      </c>
      <c r="K194" t="s">
        <v>1660</v>
      </c>
      <c r="L194">
        <f t="shared" si="86"/>
        <v>26111</v>
      </c>
      <c r="M194">
        <f t="shared" si="87"/>
        <v>23249</v>
      </c>
      <c r="N194">
        <f t="shared" si="88"/>
        <v>27727</v>
      </c>
      <c r="O194">
        <f t="shared" si="89"/>
        <v>26653</v>
      </c>
      <c r="P194">
        <f t="shared" si="90"/>
        <v>27667</v>
      </c>
      <c r="Q194">
        <f t="shared" si="91"/>
        <v>30268</v>
      </c>
      <c r="R194">
        <f t="shared" si="92"/>
        <v>29254</v>
      </c>
      <c r="S194">
        <f t="shared" si="93"/>
        <v>31524</v>
      </c>
      <c r="U194" t="s">
        <v>1660</v>
      </c>
      <c r="V194">
        <f t="shared" si="94"/>
        <v>98.915294474189324</v>
      </c>
      <c r="W194">
        <f t="shared" si="95"/>
        <v>88.0732902313365</v>
      </c>
      <c r="X194">
        <f t="shared" si="96"/>
        <v>105.03712496211739</v>
      </c>
      <c r="Y194">
        <f t="shared" si="97"/>
        <v>100.96853217496718</v>
      </c>
      <c r="Z194">
        <f t="shared" si="98"/>
        <v>104.80982927568441</v>
      </c>
      <c r="AA194">
        <f t="shared" si="99"/>
        <v>114.66309728255379</v>
      </c>
      <c r="AB194">
        <f t="shared" si="100"/>
        <v>110.82180018183657</v>
      </c>
      <c r="AC194">
        <f t="shared" si="101"/>
        <v>119.42115365188404</v>
      </c>
    </row>
    <row r="195" spans="1:29" x14ac:dyDescent="0.25">
      <c r="A195" t="s">
        <v>1661</v>
      </c>
      <c r="B195">
        <v>33065</v>
      </c>
      <c r="C195">
        <v>35032</v>
      </c>
      <c r="D195">
        <v>28392</v>
      </c>
      <c r="E195">
        <v>33980</v>
      </c>
      <c r="F195">
        <v>32904</v>
      </c>
      <c r="G195">
        <v>36302</v>
      </c>
      <c r="H195">
        <v>40051</v>
      </c>
      <c r="I195">
        <v>38622</v>
      </c>
      <c r="K195" t="s">
        <v>1661</v>
      </c>
      <c r="L195">
        <f t="shared" si="86"/>
        <v>25699</v>
      </c>
      <c r="M195">
        <f t="shared" si="87"/>
        <v>27666</v>
      </c>
      <c r="N195">
        <f t="shared" si="88"/>
        <v>21026</v>
      </c>
      <c r="O195">
        <f t="shared" si="89"/>
        <v>26614</v>
      </c>
      <c r="P195">
        <f t="shared" si="90"/>
        <v>25538</v>
      </c>
      <c r="Q195">
        <f t="shared" si="91"/>
        <v>28936</v>
      </c>
      <c r="R195">
        <f t="shared" si="92"/>
        <v>32685</v>
      </c>
      <c r="S195">
        <f t="shared" si="93"/>
        <v>31256</v>
      </c>
      <c r="U195" t="s">
        <v>1661</v>
      </c>
      <c r="V195">
        <f t="shared" si="94"/>
        <v>97.354530760682906</v>
      </c>
      <c r="W195">
        <f t="shared" si="95"/>
        <v>104.80604101424387</v>
      </c>
      <c r="X195">
        <f t="shared" si="96"/>
        <v>79.65198504899486</v>
      </c>
      <c r="Y195">
        <f t="shared" si="97"/>
        <v>100.82078997878574</v>
      </c>
      <c r="Z195">
        <f t="shared" si="98"/>
        <v>96.744620668754422</v>
      </c>
      <c r="AA195">
        <f t="shared" si="99"/>
        <v>109.61713304374179</v>
      </c>
      <c r="AB195">
        <f t="shared" si="100"/>
        <v>123.81932518436207</v>
      </c>
      <c r="AC195">
        <f t="shared" si="101"/>
        <v>118.40589958581675</v>
      </c>
    </row>
    <row r="196" spans="1:29" x14ac:dyDescent="0.25">
      <c r="A196" t="s">
        <v>1662</v>
      </c>
      <c r="B196">
        <v>32294</v>
      </c>
      <c r="C196">
        <v>31608</v>
      </c>
      <c r="D196">
        <v>32587</v>
      </c>
      <c r="E196">
        <v>35506</v>
      </c>
      <c r="F196">
        <v>37143</v>
      </c>
      <c r="G196">
        <v>38292</v>
      </c>
      <c r="H196">
        <v>42565</v>
      </c>
      <c r="I196">
        <v>42183</v>
      </c>
      <c r="K196" t="s">
        <v>1662</v>
      </c>
      <c r="L196">
        <f t="shared" si="86"/>
        <v>24928</v>
      </c>
      <c r="M196">
        <f t="shared" si="87"/>
        <v>24242</v>
      </c>
      <c r="N196">
        <f t="shared" si="88"/>
        <v>25221</v>
      </c>
      <c r="O196">
        <f t="shared" si="89"/>
        <v>28140</v>
      </c>
      <c r="P196">
        <f t="shared" si="90"/>
        <v>29777</v>
      </c>
      <c r="Q196">
        <f t="shared" si="91"/>
        <v>30926</v>
      </c>
      <c r="R196">
        <f t="shared" si="92"/>
        <v>35199</v>
      </c>
      <c r="S196">
        <f t="shared" si="93"/>
        <v>34817</v>
      </c>
      <c r="U196" t="s">
        <v>1662</v>
      </c>
      <c r="V196">
        <f t="shared" si="94"/>
        <v>94.433781190019189</v>
      </c>
      <c r="W196">
        <f t="shared" si="95"/>
        <v>91.835033841802201</v>
      </c>
      <c r="X196">
        <f t="shared" si="96"/>
        <v>95.543741792100207</v>
      </c>
      <c r="Y196">
        <f t="shared" si="97"/>
        <v>106.60167693706435</v>
      </c>
      <c r="Z196">
        <f t="shared" si="98"/>
        <v>112.80306091524398</v>
      </c>
      <c r="AA196">
        <f t="shared" si="99"/>
        <v>117.15577331043541</v>
      </c>
      <c r="AB196">
        <f t="shared" si="100"/>
        <v>133.34301444590363</v>
      </c>
      <c r="AC196">
        <f t="shared" si="101"/>
        <v>131.8958985756137</v>
      </c>
    </row>
    <row r="197" spans="1:29" x14ac:dyDescent="0.25">
      <c r="A197" t="s">
        <v>1663</v>
      </c>
      <c r="B197">
        <v>8384</v>
      </c>
      <c r="C197">
        <v>32377</v>
      </c>
      <c r="D197">
        <v>34403</v>
      </c>
      <c r="E197">
        <v>33207</v>
      </c>
      <c r="F197">
        <v>36793</v>
      </c>
      <c r="G197">
        <v>41122</v>
      </c>
      <c r="H197">
        <v>38910</v>
      </c>
      <c r="I197">
        <v>41368</v>
      </c>
      <c r="K197" t="s">
        <v>1663</v>
      </c>
      <c r="L197">
        <f t="shared" si="86"/>
        <v>1018</v>
      </c>
      <c r="M197">
        <f t="shared" si="87"/>
        <v>25011</v>
      </c>
      <c r="N197">
        <f t="shared" si="88"/>
        <v>27037</v>
      </c>
      <c r="O197">
        <f t="shared" si="89"/>
        <v>25841</v>
      </c>
      <c r="P197">
        <f t="shared" si="90"/>
        <v>29427</v>
      </c>
      <c r="Q197">
        <f t="shared" si="91"/>
        <v>33756</v>
      </c>
      <c r="R197">
        <f t="shared" si="92"/>
        <v>31544</v>
      </c>
      <c r="S197">
        <f t="shared" si="93"/>
        <v>34002</v>
      </c>
      <c r="U197" t="s">
        <v>1663</v>
      </c>
      <c r="V197">
        <f t="shared" si="94"/>
        <v>3.8564501464794425</v>
      </c>
      <c r="W197">
        <f t="shared" si="95"/>
        <v>94.748206889584807</v>
      </c>
      <c r="X197">
        <f t="shared" si="96"/>
        <v>102.4232245681382</v>
      </c>
      <c r="Y197">
        <f t="shared" si="97"/>
        <v>97.892463885240943</v>
      </c>
      <c r="Z197">
        <f t="shared" si="98"/>
        <v>111.47716941105163</v>
      </c>
      <c r="AA197">
        <f t="shared" si="99"/>
        <v>127.87655318719062</v>
      </c>
      <c r="AB197">
        <f t="shared" si="100"/>
        <v>119.49691888069502</v>
      </c>
      <c r="AC197">
        <f t="shared" si="101"/>
        <v>128.80846550156582</v>
      </c>
    </row>
    <row r="198" spans="1:29" x14ac:dyDescent="0.25">
      <c r="A198" t="s">
        <v>1664</v>
      </c>
      <c r="B198">
        <v>7424</v>
      </c>
      <c r="C198">
        <v>7323</v>
      </c>
      <c r="D198">
        <v>7351</v>
      </c>
      <c r="E198">
        <f>AVERAGE(B198:D198)</f>
        <v>7366</v>
      </c>
      <c r="O198" t="s">
        <v>1799</v>
      </c>
      <c r="P198">
        <f>AVERAGE(L192:L194)</f>
        <v>26397.333333333332</v>
      </c>
    </row>
    <row r="199" spans="1:29" x14ac:dyDescent="0.25">
      <c r="A199" t="s">
        <v>1665</v>
      </c>
    </row>
    <row r="202" spans="1:29" x14ac:dyDescent="0.25">
      <c r="A202" s="7" t="s">
        <v>1992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38255</v>
      </c>
      <c r="C205">
        <v>30382</v>
      </c>
      <c r="D205">
        <v>36025</v>
      </c>
      <c r="E205">
        <v>35850</v>
      </c>
      <c r="F205">
        <v>36074</v>
      </c>
      <c r="G205">
        <v>37852</v>
      </c>
      <c r="H205">
        <v>39211</v>
      </c>
      <c r="I205">
        <v>38609</v>
      </c>
      <c r="K205" t="s">
        <v>1658</v>
      </c>
      <c r="L205">
        <f>B205-$E$211</f>
        <v>32307.666666666668</v>
      </c>
      <c r="M205">
        <f t="shared" ref="M205:S205" si="102">C205-$E$211</f>
        <v>24434.666666666668</v>
      </c>
      <c r="N205">
        <f t="shared" si="102"/>
        <v>30077.666666666668</v>
      </c>
      <c r="O205">
        <f t="shared" si="102"/>
        <v>29902.666666666668</v>
      </c>
      <c r="P205">
        <f t="shared" si="102"/>
        <v>30126.666666666668</v>
      </c>
      <c r="Q205">
        <f t="shared" si="102"/>
        <v>31904.666666666668</v>
      </c>
      <c r="R205">
        <f t="shared" si="102"/>
        <v>33263.666666666664</v>
      </c>
      <c r="S205">
        <f t="shared" si="102"/>
        <v>32661.666666666668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37130</v>
      </c>
      <c r="C206">
        <v>26494</v>
      </c>
      <c r="D206">
        <v>32103</v>
      </c>
      <c r="E206">
        <v>35634</v>
      </c>
      <c r="F206">
        <v>36230</v>
      </c>
      <c r="G206">
        <v>36166</v>
      </c>
      <c r="H206">
        <v>37812</v>
      </c>
      <c r="I206">
        <v>41113</v>
      </c>
      <c r="K206" t="s">
        <v>1659</v>
      </c>
      <c r="L206">
        <f t="shared" ref="L206:L210" si="103">B206-$E$211</f>
        <v>31182.666666666668</v>
      </c>
      <c r="M206">
        <f t="shared" ref="M206:M210" si="104">C206-$E$211</f>
        <v>20546.666666666668</v>
      </c>
      <c r="N206">
        <f t="shared" ref="N206:N210" si="105">D206-$E$211</f>
        <v>26155.666666666668</v>
      </c>
      <c r="O206">
        <f t="shared" ref="O206:O210" si="106">E206-$E$211</f>
        <v>29686.666666666668</v>
      </c>
      <c r="P206">
        <f t="shared" ref="P206:P210" si="107">F206-$E$211</f>
        <v>30282.666666666668</v>
      </c>
      <c r="Q206">
        <f t="shared" ref="Q206:Q210" si="108">G206-$E$211</f>
        <v>30218.666666666668</v>
      </c>
      <c r="R206">
        <f t="shared" ref="R206:R210" si="109">H206-$E$211</f>
        <v>31864.666666666668</v>
      </c>
      <c r="S206">
        <f t="shared" ref="S206:S210" si="110">I206-$E$211</f>
        <v>35165.666666666664</v>
      </c>
      <c r="U206" t="s">
        <v>1658</v>
      </c>
      <c r="V206">
        <f>L205/$P$211*100</f>
        <v>104.40463623241484</v>
      </c>
      <c r="W206">
        <f t="shared" ref="W206:AC206" si="111">M205/$P$211*100</f>
        <v>78.962449102699438</v>
      </c>
      <c r="X206">
        <f t="shared" si="111"/>
        <v>97.198224788331871</v>
      </c>
      <c r="Y206">
        <f t="shared" si="111"/>
        <v>96.632699226576463</v>
      </c>
      <c r="Z206">
        <f t="shared" si="111"/>
        <v>97.356571945623372</v>
      </c>
      <c r="AA206">
        <f t="shared" si="111"/>
        <v>103.10231165305814</v>
      </c>
      <c r="AB206">
        <f t="shared" si="111"/>
        <v>107.49402158691856</v>
      </c>
      <c r="AC206">
        <f t="shared" si="111"/>
        <v>105.54861365448005</v>
      </c>
    </row>
    <row r="207" spans="1:29" x14ac:dyDescent="0.25">
      <c r="A207" t="s">
        <v>1660</v>
      </c>
      <c r="B207">
        <v>35291</v>
      </c>
      <c r="C207">
        <v>35725</v>
      </c>
      <c r="D207">
        <v>35456</v>
      </c>
      <c r="E207">
        <v>33484</v>
      </c>
      <c r="F207">
        <v>37583</v>
      </c>
      <c r="G207">
        <v>39344</v>
      </c>
      <c r="H207">
        <v>37058</v>
      </c>
      <c r="I207">
        <v>38530</v>
      </c>
      <c r="K207" t="s">
        <v>1660</v>
      </c>
      <c r="L207">
        <f t="shared" si="103"/>
        <v>29343.666666666668</v>
      </c>
      <c r="M207">
        <f t="shared" si="104"/>
        <v>29777.666666666668</v>
      </c>
      <c r="N207">
        <f t="shared" si="105"/>
        <v>29508.666666666668</v>
      </c>
      <c r="O207">
        <f t="shared" si="106"/>
        <v>27536.666666666668</v>
      </c>
      <c r="P207">
        <f t="shared" si="107"/>
        <v>31635.666666666668</v>
      </c>
      <c r="Q207">
        <f t="shared" si="108"/>
        <v>33396.666666666664</v>
      </c>
      <c r="R207">
        <f t="shared" si="109"/>
        <v>31110.666666666668</v>
      </c>
      <c r="S207">
        <f t="shared" si="110"/>
        <v>32582.666666666668</v>
      </c>
      <c r="U207" t="s">
        <v>1659</v>
      </c>
      <c r="V207">
        <f t="shared" ref="V207:V211" si="112">L206/$P$211*100</f>
        <v>100.76911476398733</v>
      </c>
      <c r="W207">
        <f t="shared" ref="W207:W211" si="113">M206/$P$211*100</f>
        <v>66.398086907813948</v>
      </c>
      <c r="X207">
        <f t="shared" ref="X207:X211" si="114">N206/$P$211*100</f>
        <v>84.523989055733892</v>
      </c>
      <c r="Y207">
        <f t="shared" ref="Y207:Y211" si="115">O206/$P$211*100</f>
        <v>95.934679104638391</v>
      </c>
      <c r="Z207">
        <f t="shared" ref="Z207:Z211" si="116">P206/$P$211*100</f>
        <v>97.860697589245319</v>
      </c>
      <c r="AA207">
        <f t="shared" ref="AA207:AA211" si="117">Q206/$P$211*100</f>
        <v>97.653876812374776</v>
      </c>
      <c r="AB207">
        <f t="shared" ref="AB207:AB211" si="118">R206/$P$211*100</f>
        <v>102.97304866751406</v>
      </c>
      <c r="AC207">
        <f t="shared" ref="AC207:AC211" si="119">S206/$P$211*100</f>
        <v>113.64047654954004</v>
      </c>
    </row>
    <row r="208" spans="1:29" x14ac:dyDescent="0.25">
      <c r="A208" t="s">
        <v>1661</v>
      </c>
      <c r="B208">
        <v>34835</v>
      </c>
      <c r="C208">
        <v>35475</v>
      </c>
      <c r="D208">
        <v>33842</v>
      </c>
      <c r="E208">
        <v>36557</v>
      </c>
      <c r="F208">
        <v>37389</v>
      </c>
      <c r="G208">
        <v>35319</v>
      </c>
      <c r="H208">
        <v>41366</v>
      </c>
      <c r="I208">
        <v>38524</v>
      </c>
      <c r="K208" t="s">
        <v>1661</v>
      </c>
      <c r="L208">
        <f t="shared" si="103"/>
        <v>28887.666666666668</v>
      </c>
      <c r="M208">
        <f t="shared" si="104"/>
        <v>29527.666666666668</v>
      </c>
      <c r="N208">
        <f t="shared" si="105"/>
        <v>27894.666666666668</v>
      </c>
      <c r="O208">
        <f t="shared" si="106"/>
        <v>30609.666666666668</v>
      </c>
      <c r="P208">
        <f t="shared" si="107"/>
        <v>31441.666666666668</v>
      </c>
      <c r="Q208">
        <f t="shared" si="108"/>
        <v>29371.666666666668</v>
      </c>
      <c r="R208">
        <f t="shared" si="109"/>
        <v>35418.666666666664</v>
      </c>
      <c r="S208">
        <f t="shared" si="110"/>
        <v>32576.666666666668</v>
      </c>
      <c r="U208" t="s">
        <v>1660</v>
      </c>
      <c r="V208">
        <f t="shared" si="112"/>
        <v>94.826249003597823</v>
      </c>
      <c r="W208">
        <f t="shared" si="113"/>
        <v>96.22875239675119</v>
      </c>
      <c r="X208">
        <f t="shared" si="114"/>
        <v>95.359458818967198</v>
      </c>
      <c r="Y208">
        <f t="shared" si="115"/>
        <v>88.986793631643579</v>
      </c>
      <c r="Z208">
        <f t="shared" si="116"/>
        <v>102.23301807527415</v>
      </c>
      <c r="AA208">
        <f t="shared" si="117"/>
        <v>107.92382101385267</v>
      </c>
      <c r="AB208">
        <f t="shared" si="118"/>
        <v>100.53644139000797</v>
      </c>
      <c r="AC208">
        <f t="shared" si="119"/>
        <v>105.29331925803046</v>
      </c>
    </row>
    <row r="209" spans="1:29" x14ac:dyDescent="0.25">
      <c r="A209" t="s">
        <v>1662</v>
      </c>
      <c r="B209">
        <v>36303</v>
      </c>
      <c r="C209">
        <v>34924</v>
      </c>
      <c r="D209">
        <v>36153</v>
      </c>
      <c r="E209">
        <v>36805</v>
      </c>
      <c r="F209">
        <v>38400</v>
      </c>
      <c r="G209">
        <v>39478</v>
      </c>
      <c r="H209">
        <v>38874</v>
      </c>
      <c r="I209">
        <v>38771</v>
      </c>
      <c r="K209" t="s">
        <v>1662</v>
      </c>
      <c r="L209">
        <f t="shared" si="103"/>
        <v>30355.666666666668</v>
      </c>
      <c r="M209">
        <f t="shared" si="104"/>
        <v>28976.666666666668</v>
      </c>
      <c r="N209">
        <f t="shared" si="105"/>
        <v>30205.666666666668</v>
      </c>
      <c r="O209">
        <f t="shared" si="106"/>
        <v>30857.666666666668</v>
      </c>
      <c r="P209">
        <f t="shared" si="107"/>
        <v>32452.666666666668</v>
      </c>
      <c r="Q209">
        <f t="shared" si="108"/>
        <v>33530.666666666664</v>
      </c>
      <c r="R209">
        <f t="shared" si="109"/>
        <v>32926.666666666664</v>
      </c>
      <c r="S209">
        <f t="shared" si="110"/>
        <v>32823.666666666664</v>
      </c>
      <c r="U209" t="s">
        <v>1661</v>
      </c>
      <c r="V209">
        <f t="shared" si="112"/>
        <v>93.352650968395196</v>
      </c>
      <c r="W209">
        <f t="shared" si="113"/>
        <v>95.42085873710063</v>
      </c>
      <c r="X209">
        <f t="shared" si="114"/>
        <v>90.143697352263175</v>
      </c>
      <c r="Y209">
        <f t="shared" si="115"/>
        <v>98.917422496068255</v>
      </c>
      <c r="Z209">
        <f t="shared" si="116"/>
        <v>101.60609259538531</v>
      </c>
      <c r="AA209">
        <f t="shared" si="117"/>
        <v>94.916733093478683</v>
      </c>
      <c r="AB209">
        <f t="shared" si="118"/>
        <v>114.4580649331064</v>
      </c>
      <c r="AC209">
        <f t="shared" si="119"/>
        <v>105.27392981019885</v>
      </c>
    </row>
    <row r="210" spans="1:29" x14ac:dyDescent="0.25">
      <c r="A210" t="s">
        <v>1663</v>
      </c>
      <c r="B210">
        <v>6473</v>
      </c>
      <c r="C210">
        <v>30972</v>
      </c>
      <c r="D210">
        <v>32950</v>
      </c>
      <c r="E210">
        <v>32922</v>
      </c>
      <c r="F210">
        <v>34883</v>
      </c>
      <c r="G210">
        <v>37500</v>
      </c>
      <c r="H210">
        <v>36473</v>
      </c>
      <c r="I210">
        <v>37922</v>
      </c>
      <c r="K210" t="s">
        <v>1663</v>
      </c>
      <c r="L210">
        <f t="shared" si="103"/>
        <v>525.66666666666697</v>
      </c>
      <c r="M210">
        <f t="shared" si="104"/>
        <v>25024.666666666668</v>
      </c>
      <c r="N210">
        <f t="shared" si="105"/>
        <v>27002.666666666668</v>
      </c>
      <c r="O210">
        <f t="shared" si="106"/>
        <v>26974.666666666668</v>
      </c>
      <c r="P210">
        <f t="shared" si="107"/>
        <v>28935.666666666668</v>
      </c>
      <c r="Q210">
        <f t="shared" si="108"/>
        <v>31552.666666666668</v>
      </c>
      <c r="R210">
        <f t="shared" si="109"/>
        <v>30525.666666666668</v>
      </c>
      <c r="S210">
        <f t="shared" si="110"/>
        <v>31974.666666666668</v>
      </c>
      <c r="U210" t="s">
        <v>1662</v>
      </c>
      <c r="V210">
        <f t="shared" si="112"/>
        <v>98.096602537863291</v>
      </c>
      <c r="W210">
        <f t="shared" si="113"/>
        <v>93.640261111230799</v>
      </c>
      <c r="X210">
        <f t="shared" si="114"/>
        <v>97.611866342072943</v>
      </c>
      <c r="Y210">
        <f t="shared" si="115"/>
        <v>99.718853006441606</v>
      </c>
      <c r="Z210">
        <f t="shared" si="116"/>
        <v>104.87321455501217</v>
      </c>
      <c r="AA210">
        <f t="shared" si="117"/>
        <v>108.35685201542537</v>
      </c>
      <c r="AB210">
        <f t="shared" si="118"/>
        <v>106.40498093370962</v>
      </c>
      <c r="AC210">
        <f t="shared" si="119"/>
        <v>106.0721287459336</v>
      </c>
    </row>
    <row r="211" spans="1:29" x14ac:dyDescent="0.25">
      <c r="A211" t="s">
        <v>1664</v>
      </c>
      <c r="B211">
        <v>5882</v>
      </c>
      <c r="C211">
        <v>6052</v>
      </c>
      <c r="D211">
        <v>5908</v>
      </c>
      <c r="E211">
        <f>AVERAGE(B211:D211)</f>
        <v>5947.333333333333</v>
      </c>
      <c r="O211" t="s">
        <v>1799</v>
      </c>
      <c r="P211">
        <f>AVERAGE(L205:L207)</f>
        <v>30944.666666666668</v>
      </c>
      <c r="U211" t="s">
        <v>1663</v>
      </c>
      <c r="V211">
        <f t="shared" si="112"/>
        <v>1.6987310683585763</v>
      </c>
      <c r="W211">
        <f t="shared" si="113"/>
        <v>80.869078139474766</v>
      </c>
      <c r="X211">
        <f t="shared" si="114"/>
        <v>87.261132774629985</v>
      </c>
      <c r="Y211">
        <f t="shared" si="115"/>
        <v>87.170648684749125</v>
      </c>
      <c r="Z211">
        <f t="shared" si="116"/>
        <v>93.507766551048107</v>
      </c>
      <c r="AA211">
        <f t="shared" si="117"/>
        <v>101.96479738027016</v>
      </c>
      <c r="AB211">
        <f t="shared" si="118"/>
        <v>98.645970226425661</v>
      </c>
      <c r="AC211">
        <f t="shared" si="119"/>
        <v>103.32852187776029</v>
      </c>
    </row>
    <row r="212" spans="1:29" x14ac:dyDescent="0.25">
      <c r="A212" t="s">
        <v>1665</v>
      </c>
    </row>
    <row r="215" spans="1:29" x14ac:dyDescent="0.25">
      <c r="A215" s="7" t="s">
        <v>1993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37728</v>
      </c>
      <c r="C218">
        <v>36541</v>
      </c>
      <c r="D218">
        <v>39455</v>
      </c>
      <c r="E218">
        <v>30752</v>
      </c>
      <c r="F218">
        <v>36073</v>
      </c>
      <c r="G218">
        <v>37940</v>
      </c>
      <c r="H218">
        <v>35488</v>
      </c>
      <c r="I218">
        <v>38738</v>
      </c>
      <c r="K218" t="s">
        <v>1658</v>
      </c>
      <c r="L218">
        <f>B218-$B$224</f>
        <v>31071.333333333332</v>
      </c>
      <c r="M218">
        <f t="shared" ref="M218:S218" si="120">C218-$B$224</f>
        <v>29884.333333333332</v>
      </c>
      <c r="N218">
        <f t="shared" si="120"/>
        <v>32798.333333333336</v>
      </c>
      <c r="O218">
        <f t="shared" si="120"/>
        <v>24095.333333333332</v>
      </c>
      <c r="P218">
        <f t="shared" si="120"/>
        <v>29416.333333333332</v>
      </c>
      <c r="Q218">
        <f t="shared" si="120"/>
        <v>31283.333333333332</v>
      </c>
      <c r="R218">
        <f t="shared" si="120"/>
        <v>28831.333333333332</v>
      </c>
      <c r="S218">
        <f t="shared" si="120"/>
        <v>32081.333333333332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36745</v>
      </c>
      <c r="C219">
        <v>46591</v>
      </c>
      <c r="D219">
        <v>38303</v>
      </c>
      <c r="E219">
        <v>38660</v>
      </c>
      <c r="F219">
        <v>38486</v>
      </c>
      <c r="G219">
        <v>38990</v>
      </c>
      <c r="H219">
        <v>37433</v>
      </c>
      <c r="I219">
        <v>34522</v>
      </c>
      <c r="K219" t="s">
        <v>1659</v>
      </c>
      <c r="L219">
        <f t="shared" ref="L219:L223" si="121">B219-$B$224</f>
        <v>30088.333333333332</v>
      </c>
      <c r="M219">
        <f t="shared" ref="M219:M223" si="122">C219-$B$224</f>
        <v>39934.333333333336</v>
      </c>
      <c r="N219">
        <f t="shared" ref="N219:N223" si="123">D219-$B$224</f>
        <v>31646.333333333332</v>
      </c>
      <c r="O219">
        <f t="shared" ref="O219:O223" si="124">E219-$B$224</f>
        <v>32003.333333333332</v>
      </c>
      <c r="P219">
        <f t="shared" ref="P219:P223" si="125">F219-$B$224</f>
        <v>31829.333333333332</v>
      </c>
      <c r="Q219">
        <f t="shared" ref="Q219:Q223" si="126">G219-$B$224</f>
        <v>32333.333333333332</v>
      </c>
      <c r="R219">
        <f t="shared" ref="R219:R223" si="127">H219-$B$224</f>
        <v>30776.333333333332</v>
      </c>
      <c r="S219">
        <f t="shared" ref="S219:S223" si="128">I219-$B$224</f>
        <v>27865.333333333332</v>
      </c>
      <c r="U219" t="s">
        <v>1658</v>
      </c>
      <c r="V219">
        <f>L218/$P$224*100</f>
        <v>93.912710566615615</v>
      </c>
      <c r="W219">
        <f t="shared" ref="W219:AC219" si="129">M218/$P$224*100</f>
        <v>90.325018134923823</v>
      </c>
      <c r="X219">
        <f t="shared" si="129"/>
        <v>99.1325461433062</v>
      </c>
      <c r="Y219">
        <f t="shared" si="129"/>
        <v>72.827839123075677</v>
      </c>
      <c r="Z219">
        <f t="shared" si="129"/>
        <v>88.910494075924873</v>
      </c>
      <c r="AA219">
        <f t="shared" si="129"/>
        <v>94.553477875392915</v>
      </c>
      <c r="AB219">
        <f t="shared" si="129"/>
        <v>87.142339002176186</v>
      </c>
      <c r="AC219">
        <f t="shared" si="129"/>
        <v>96.965422745224458</v>
      </c>
    </row>
    <row r="220" spans="1:29" x14ac:dyDescent="0.25">
      <c r="A220" t="s">
        <v>1660</v>
      </c>
      <c r="B220">
        <v>44753</v>
      </c>
      <c r="C220">
        <v>39199</v>
      </c>
      <c r="D220">
        <v>38511</v>
      </c>
      <c r="E220">
        <v>38732</v>
      </c>
      <c r="F220">
        <v>39749</v>
      </c>
      <c r="G220">
        <v>36161</v>
      </c>
      <c r="H220">
        <v>40841</v>
      </c>
      <c r="I220">
        <v>39989</v>
      </c>
      <c r="K220" t="s">
        <v>1660</v>
      </c>
      <c r="L220">
        <f t="shared" si="121"/>
        <v>38096.333333333336</v>
      </c>
      <c r="M220">
        <f t="shared" si="122"/>
        <v>32542.333333333332</v>
      </c>
      <c r="N220">
        <f t="shared" si="123"/>
        <v>31854.333333333332</v>
      </c>
      <c r="O220">
        <f t="shared" si="124"/>
        <v>32075.333333333332</v>
      </c>
      <c r="P220">
        <f t="shared" si="125"/>
        <v>33092.333333333336</v>
      </c>
      <c r="Q220">
        <f t="shared" si="126"/>
        <v>29504.333333333332</v>
      </c>
      <c r="R220">
        <f t="shared" si="127"/>
        <v>34184.333333333336</v>
      </c>
      <c r="S220">
        <f t="shared" si="128"/>
        <v>33332.333333333336</v>
      </c>
      <c r="U220" t="s">
        <v>1659</v>
      </c>
      <c r="V220">
        <f t="shared" ref="V220:V224" si="130">L219/$P$224*100</f>
        <v>90.941605545256692</v>
      </c>
      <c r="W220">
        <f t="shared" ref="W220:W224" si="131">M219/$P$224*100</f>
        <v>120.70101555573467</v>
      </c>
      <c r="X220">
        <f t="shared" ref="X220:X224" si="132">N219/$P$224*100</f>
        <v>95.650640767308772</v>
      </c>
      <c r="Y220">
        <f t="shared" ref="Y220:Y224" si="133">O219/$P$224*100</f>
        <v>96.7296687353913</v>
      </c>
      <c r="Z220">
        <f t="shared" ref="Z220:Z224" si="134">P219/$P$224*100</f>
        <v>96.203755944225023</v>
      </c>
      <c r="AA220">
        <f t="shared" ref="AA220:AA224" si="135">Q219/$P$224*100</f>
        <v>97.727089546223894</v>
      </c>
      <c r="AB220">
        <f t="shared" ref="AB220:AB224" si="136">R219/$P$224*100</f>
        <v>93.021076811477371</v>
      </c>
      <c r="AC220">
        <f t="shared" ref="AC220:AC224" si="137">S219/$P$224*100</f>
        <v>84.222616265011681</v>
      </c>
    </row>
    <row r="221" spans="1:29" x14ac:dyDescent="0.25">
      <c r="A221" t="s">
        <v>1661</v>
      </c>
      <c r="B221">
        <v>37407</v>
      </c>
      <c r="C221">
        <v>32234</v>
      </c>
      <c r="D221">
        <v>37848</v>
      </c>
      <c r="E221">
        <v>38804</v>
      </c>
      <c r="F221">
        <v>38305</v>
      </c>
      <c r="G221">
        <v>30650</v>
      </c>
      <c r="H221">
        <v>37482</v>
      </c>
      <c r="I221">
        <v>37071</v>
      </c>
      <c r="K221" t="s">
        <v>1661</v>
      </c>
      <c r="L221">
        <f t="shared" si="121"/>
        <v>30750.333333333332</v>
      </c>
      <c r="M221">
        <f t="shared" si="122"/>
        <v>25577.333333333332</v>
      </c>
      <c r="N221">
        <f t="shared" si="123"/>
        <v>31191.333333333332</v>
      </c>
      <c r="O221">
        <f t="shared" si="124"/>
        <v>32147.333333333332</v>
      </c>
      <c r="P221">
        <f t="shared" si="125"/>
        <v>31648.333333333332</v>
      </c>
      <c r="Q221">
        <f t="shared" si="126"/>
        <v>23993.333333333332</v>
      </c>
      <c r="R221">
        <f t="shared" si="127"/>
        <v>30825.333333333332</v>
      </c>
      <c r="S221">
        <f t="shared" si="128"/>
        <v>30414.333333333332</v>
      </c>
      <c r="U221" t="s">
        <v>1660</v>
      </c>
      <c r="V221">
        <f t="shared" si="130"/>
        <v>115.14568388812766</v>
      </c>
      <c r="W221">
        <f t="shared" si="131"/>
        <v>98.358789393084535</v>
      </c>
      <c r="X221">
        <f t="shared" si="132"/>
        <v>96.279318126863856</v>
      </c>
      <c r="Y221">
        <f t="shared" si="133"/>
        <v>96.947287821391143</v>
      </c>
      <c r="Z221">
        <f t="shared" si="134"/>
        <v>100.02115741113889</v>
      </c>
      <c r="AA221">
        <f t="shared" si="135"/>
        <v>89.176472958813562</v>
      </c>
      <c r="AB221">
        <f t="shared" si="136"/>
        <v>103.32171354880309</v>
      </c>
      <c r="AC221">
        <f t="shared" si="137"/>
        <v>100.74655436447166</v>
      </c>
    </row>
    <row r="222" spans="1:29" x14ac:dyDescent="0.25">
      <c r="A222" t="s">
        <v>1662</v>
      </c>
      <c r="B222">
        <v>44444</v>
      </c>
      <c r="C222">
        <v>31898</v>
      </c>
      <c r="D222">
        <v>32086</v>
      </c>
      <c r="E222">
        <v>38105</v>
      </c>
      <c r="F222">
        <v>35242</v>
      </c>
      <c r="G222">
        <v>38932</v>
      </c>
      <c r="H222">
        <v>46926</v>
      </c>
      <c r="I222">
        <v>39627</v>
      </c>
      <c r="K222" t="s">
        <v>1662</v>
      </c>
      <c r="L222">
        <f t="shared" si="121"/>
        <v>37787.333333333336</v>
      </c>
      <c r="M222">
        <f t="shared" si="122"/>
        <v>25241.333333333332</v>
      </c>
      <c r="N222">
        <f t="shared" si="123"/>
        <v>25429.333333333332</v>
      </c>
      <c r="O222">
        <f t="shared" si="124"/>
        <v>31448.333333333332</v>
      </c>
      <c r="P222">
        <f t="shared" si="125"/>
        <v>28585.333333333332</v>
      </c>
      <c r="Q222">
        <f t="shared" si="126"/>
        <v>32275.333333333332</v>
      </c>
      <c r="R222">
        <f t="shared" si="127"/>
        <v>40269.333333333336</v>
      </c>
      <c r="S222">
        <f t="shared" si="128"/>
        <v>32970.333333333336</v>
      </c>
      <c r="U222" t="s">
        <v>1661</v>
      </c>
      <c r="V222">
        <f t="shared" si="130"/>
        <v>92.942492141532995</v>
      </c>
      <c r="W222">
        <f t="shared" si="131"/>
        <v>77.307165309905685</v>
      </c>
      <c r="X222">
        <f t="shared" si="132"/>
        <v>94.275409043282011</v>
      </c>
      <c r="Y222">
        <f t="shared" si="133"/>
        <v>97.164906907390986</v>
      </c>
      <c r="Z222">
        <f t="shared" si="134"/>
        <v>95.656685741919873</v>
      </c>
      <c r="AA222">
        <f t="shared" si="135"/>
        <v>72.519545417909242</v>
      </c>
      <c r="AB222">
        <f t="shared" si="136"/>
        <v>93.169178689449495</v>
      </c>
      <c r="AC222">
        <f t="shared" si="137"/>
        <v>91.926936406867071</v>
      </c>
    </row>
    <row r="223" spans="1:29" x14ac:dyDescent="0.25">
      <c r="A223" t="s">
        <v>1663</v>
      </c>
      <c r="B223">
        <v>8409</v>
      </c>
      <c r="C223">
        <v>27135</v>
      </c>
      <c r="D223">
        <v>7680</v>
      </c>
      <c r="E223">
        <v>30469</v>
      </c>
      <c r="F223">
        <v>7813</v>
      </c>
      <c r="G223">
        <v>30836</v>
      </c>
      <c r="H223">
        <v>33124</v>
      </c>
      <c r="I223">
        <v>37591</v>
      </c>
      <c r="K223" t="s">
        <v>1663</v>
      </c>
      <c r="L223">
        <f t="shared" si="121"/>
        <v>1752.333333333333</v>
      </c>
      <c r="M223">
        <f t="shared" si="122"/>
        <v>20478.333333333332</v>
      </c>
      <c r="N223">
        <f t="shared" si="123"/>
        <v>1023.333333333333</v>
      </c>
      <c r="O223">
        <f t="shared" si="124"/>
        <v>23812.333333333332</v>
      </c>
      <c r="P223">
        <f t="shared" si="125"/>
        <v>1156.333333333333</v>
      </c>
      <c r="Q223">
        <f t="shared" si="126"/>
        <v>24179.333333333332</v>
      </c>
      <c r="R223">
        <f t="shared" si="127"/>
        <v>26467.333333333332</v>
      </c>
      <c r="S223">
        <f t="shared" si="128"/>
        <v>30934.333333333332</v>
      </c>
      <c r="U223" t="s">
        <v>1662</v>
      </c>
      <c r="V223">
        <f t="shared" si="130"/>
        <v>114.21173531071169</v>
      </c>
      <c r="W223">
        <f t="shared" si="131"/>
        <v>76.291609575239775</v>
      </c>
      <c r="X223">
        <f t="shared" si="132"/>
        <v>76.859837188683798</v>
      </c>
      <c r="Y223">
        <f t="shared" si="133"/>
        <v>95.052188280809219</v>
      </c>
      <c r="Z223">
        <f t="shared" si="134"/>
        <v>86.398807125010066</v>
      </c>
      <c r="AA223">
        <f t="shared" si="135"/>
        <v>97.551785282501797</v>
      </c>
      <c r="AB223">
        <f t="shared" si="136"/>
        <v>121.71354880309502</v>
      </c>
      <c r="AC223">
        <f t="shared" si="137"/>
        <v>99.652413959861363</v>
      </c>
    </row>
    <row r="224" spans="1:29" x14ac:dyDescent="0.25">
      <c r="A224" t="s">
        <v>1664</v>
      </c>
      <c r="B224">
        <f>AVERAGE(B211:D211,B198:D198)</f>
        <v>6656.666666666667</v>
      </c>
      <c r="O224" t="s">
        <v>1799</v>
      </c>
      <c r="P224">
        <f>AVERAGE(L218:L220)</f>
        <v>33085.333333333336</v>
      </c>
      <c r="U224" t="s">
        <v>1663</v>
      </c>
      <c r="V224">
        <f t="shared" si="130"/>
        <v>5.2964052550979277</v>
      </c>
      <c r="W224">
        <f t="shared" si="131"/>
        <v>61.895502538889325</v>
      </c>
      <c r="X224">
        <f t="shared" si="132"/>
        <v>3.0930120093495597</v>
      </c>
      <c r="Y224">
        <f t="shared" si="133"/>
        <v>71.972475215604078</v>
      </c>
      <c r="Z224">
        <f t="shared" si="134"/>
        <v>3.4950028209881507</v>
      </c>
      <c r="AA224">
        <f t="shared" si="135"/>
        <v>73.081728056742151</v>
      </c>
      <c r="AB224">
        <f t="shared" si="136"/>
        <v>79.997179011848147</v>
      </c>
      <c r="AC224">
        <f t="shared" si="137"/>
        <v>93.498629805754803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102.61704603036007</v>
      </c>
      <c r="C230">
        <f t="shared" ref="C230:I230" si="138">AVERAGE(W219,W206,W192)</f>
        <v>89.131954008325181</v>
      </c>
      <c r="D230">
        <f t="shared" si="138"/>
        <v>94.455359176087995</v>
      </c>
      <c r="E230">
        <f t="shared" si="138"/>
        <v>90.179643368798409</v>
      </c>
      <c r="F230">
        <f t="shared" si="138"/>
        <v>94.311973820497244</v>
      </c>
      <c r="G230">
        <f t="shared" si="138"/>
        <v>102.60109305795659</v>
      </c>
      <c r="H230">
        <f t="shared" si="138"/>
        <v>101.57441268382156</v>
      </c>
      <c r="I230">
        <f t="shared" si="138"/>
        <v>108.43179264978532</v>
      </c>
      <c r="K230" t="s">
        <v>1658</v>
      </c>
      <c r="L230">
        <f>STDEV(V219,V206,V192)/SQRT(3)</f>
        <v>4.5971422211882089</v>
      </c>
      <c r="M230">
        <f t="shared" ref="M230:S230" si="139">STDEV(W219,W206,W192)/SQRT(3)</f>
        <v>5.5590574904849772</v>
      </c>
      <c r="N230">
        <f t="shared" si="139"/>
        <v>3.7518122282244586</v>
      </c>
      <c r="O230">
        <f t="shared" si="139"/>
        <v>8.7703074528891154</v>
      </c>
      <c r="P230">
        <f t="shared" si="139"/>
        <v>2.7080267152372044</v>
      </c>
      <c r="Q230">
        <f t="shared" si="139"/>
        <v>4.5085738998410099</v>
      </c>
      <c r="R230">
        <f t="shared" si="139"/>
        <v>7.2547522002718212</v>
      </c>
      <c r="S230">
        <f t="shared" si="139"/>
        <v>7.5905633688244611</v>
      </c>
    </row>
    <row r="231" spans="1:19" x14ac:dyDescent="0.25">
      <c r="A231" t="s">
        <v>1659</v>
      </c>
      <c r="B231">
        <f t="shared" ref="B231:B235" si="140">AVERAGE(V220,V207,V193)</f>
        <v>94.420544847668339</v>
      </c>
      <c r="C231">
        <f t="shared" ref="C231:C235" si="141">AVERAGE(W220,W207,W193)</f>
        <v>71.814291520580113</v>
      </c>
      <c r="D231">
        <f t="shared" ref="D231:D235" si="142">AVERAGE(X220,X207,X193)</f>
        <v>91.935167209425174</v>
      </c>
      <c r="E231">
        <f t="shared" ref="E231:E235" si="143">AVERAGE(Y220,Y207,Y193)</f>
        <v>96.290345128075344</v>
      </c>
      <c r="F231">
        <f t="shared" ref="F231:F235" si="144">AVERAGE(Z220,Z207,Z193)</f>
        <v>95.592788009826677</v>
      </c>
      <c r="G231">
        <f t="shared" ref="G231:G235" si="145">AVERAGE(AA220,AA207,AA193)</f>
        <v>106.90898696783408</v>
      </c>
      <c r="H231">
        <f t="shared" ref="H231:H235" si="146">AVERAGE(AB220,AB207,AB193)</f>
        <v>103.80748385751208</v>
      </c>
      <c r="I231">
        <f t="shared" ref="I231:I235" si="147">AVERAGE(AC220,AC207,AC193)</f>
        <v>111.63195796785021</v>
      </c>
      <c r="K231" t="s">
        <v>1659</v>
      </c>
      <c r="L231">
        <f t="shared" ref="L231:L235" si="148">STDEV(V220,V207,V193)/SQRT(3)</f>
        <v>3.179154460768074</v>
      </c>
      <c r="M231">
        <f t="shared" ref="M231:M235" si="149">STDEV(W220,W207,W193)/SQRT(3)</f>
        <v>26.798423828492076</v>
      </c>
      <c r="N231">
        <f t="shared" ref="N231:N235" si="150">STDEV(X220,X207,X193)/SQRT(3)</f>
        <v>3.7055934712395073</v>
      </c>
      <c r="O231">
        <f t="shared" ref="O231:O235" si="151">STDEV(Y220,Y207,Y193)/SQRT(3)</f>
        <v>0.23327456766402421</v>
      </c>
      <c r="P231">
        <f t="shared" ref="P231:P235" si="152">STDEV(Z220,Z207,Z193)/SQRT(3)</f>
        <v>1.5168295562808427</v>
      </c>
      <c r="Q231">
        <f t="shared" ref="Q231:Q235" si="153">STDEV(AA220,AA207,AA193)/SQRT(3)</f>
        <v>9.2185280156104437</v>
      </c>
      <c r="R231">
        <f t="shared" ref="R231:R235" si="154">STDEV(AB220,AB207,AB193)/SQRT(3)</f>
        <v>6.4818571583024012</v>
      </c>
      <c r="S231">
        <f t="shared" ref="S231:S235" si="155">STDEV(AC220,AC207,AC193)/SQRT(3)</f>
        <v>15.27802329441338</v>
      </c>
    </row>
    <row r="232" spans="1:19" x14ac:dyDescent="0.25">
      <c r="A232" t="s">
        <v>1660</v>
      </c>
      <c r="B232">
        <f t="shared" si="140"/>
        <v>102.96240912197159</v>
      </c>
      <c r="C232">
        <f t="shared" si="141"/>
        <v>94.220277340390737</v>
      </c>
      <c r="D232">
        <f t="shared" si="142"/>
        <v>98.891967302649491</v>
      </c>
      <c r="E232">
        <f t="shared" si="143"/>
        <v>95.634204542667291</v>
      </c>
      <c r="F232">
        <f t="shared" si="144"/>
        <v>102.35466825403249</v>
      </c>
      <c r="G232">
        <f t="shared" si="145"/>
        <v>103.92113041840668</v>
      </c>
      <c r="H232">
        <f t="shared" si="146"/>
        <v>104.89331837354921</v>
      </c>
      <c r="I232">
        <f t="shared" si="147"/>
        <v>108.48700909146204</v>
      </c>
      <c r="K232" t="s">
        <v>1660</v>
      </c>
      <c r="L232">
        <f t="shared" si="148"/>
        <v>6.2049499389837264</v>
      </c>
      <c r="M232">
        <f t="shared" si="149"/>
        <v>3.1343979906087478</v>
      </c>
      <c r="N232">
        <f t="shared" si="150"/>
        <v>3.0840318459968845</v>
      </c>
      <c r="O232">
        <f t="shared" si="151"/>
        <v>3.5205896950553477</v>
      </c>
      <c r="P232">
        <f t="shared" si="152"/>
        <v>1.383708017257304</v>
      </c>
      <c r="Q232">
        <f t="shared" si="153"/>
        <v>7.6247000784078711</v>
      </c>
      <c r="R232">
        <f t="shared" si="154"/>
        <v>3.0713519098835196</v>
      </c>
      <c r="S232">
        <f t="shared" si="155"/>
        <v>5.6224225413511029</v>
      </c>
    </row>
    <row r="233" spans="1:19" x14ac:dyDescent="0.25">
      <c r="A233" t="s">
        <v>1661</v>
      </c>
      <c r="B233">
        <f t="shared" si="140"/>
        <v>94.549891290203689</v>
      </c>
      <c r="C233">
        <f t="shared" si="141"/>
        <v>92.51135502041673</v>
      </c>
      <c r="D233">
        <f t="shared" si="142"/>
        <v>88.02369714818002</v>
      </c>
      <c r="E233">
        <f t="shared" si="143"/>
        <v>98.967706460748332</v>
      </c>
      <c r="F233">
        <f t="shared" si="144"/>
        <v>98.002466335353191</v>
      </c>
      <c r="G233">
        <f t="shared" si="145"/>
        <v>92.351137185043228</v>
      </c>
      <c r="H233">
        <f t="shared" si="146"/>
        <v>110.48218960230599</v>
      </c>
      <c r="I233">
        <f t="shared" si="147"/>
        <v>105.20225526762756</v>
      </c>
      <c r="K233" t="s">
        <v>1661</v>
      </c>
      <c r="L233">
        <f t="shared" si="148"/>
        <v>1.4073094288204304</v>
      </c>
      <c r="M233">
        <f t="shared" si="149"/>
        <v>8.0704388595810723</v>
      </c>
      <c r="N233">
        <f t="shared" si="150"/>
        <v>4.352467996365502</v>
      </c>
      <c r="O233">
        <f t="shared" si="151"/>
        <v>1.055661974901001</v>
      </c>
      <c r="P233">
        <f t="shared" si="152"/>
        <v>1.8289789745238882</v>
      </c>
      <c r="Q233">
        <f t="shared" si="153"/>
        <v>10.785707575121771</v>
      </c>
      <c r="R233">
        <f t="shared" si="154"/>
        <v>9.0685088543532615</v>
      </c>
      <c r="S233">
        <f t="shared" si="155"/>
        <v>7.6439022688694376</v>
      </c>
    </row>
    <row r="234" spans="1:19" x14ac:dyDescent="0.25">
      <c r="A234" t="s">
        <v>1662</v>
      </c>
      <c r="B234">
        <f t="shared" si="140"/>
        <v>102.24737301286473</v>
      </c>
      <c r="C234">
        <f t="shared" si="141"/>
        <v>87.255634842757601</v>
      </c>
      <c r="D234">
        <f t="shared" si="142"/>
        <v>90.005148440952325</v>
      </c>
      <c r="E234">
        <f t="shared" si="143"/>
        <v>100.4575727414384</v>
      </c>
      <c r="F234">
        <f t="shared" si="144"/>
        <v>101.35836086508874</v>
      </c>
      <c r="G234">
        <f t="shared" si="145"/>
        <v>107.68813686945418</v>
      </c>
      <c r="H234">
        <f t="shared" si="146"/>
        <v>120.48718139423609</v>
      </c>
      <c r="I234">
        <f t="shared" si="147"/>
        <v>112.54014709380289</v>
      </c>
      <c r="K234" t="s">
        <v>1662</v>
      </c>
      <c r="L234">
        <f t="shared" si="148"/>
        <v>6.0749084753643841</v>
      </c>
      <c r="M234">
        <f t="shared" si="149"/>
        <v>5.5067261575776287</v>
      </c>
      <c r="N234">
        <f t="shared" si="150"/>
        <v>6.599714406139376</v>
      </c>
      <c r="O234">
        <f t="shared" si="151"/>
        <v>3.3544474055794851</v>
      </c>
      <c r="P234">
        <f t="shared" si="152"/>
        <v>7.8222290493384614</v>
      </c>
      <c r="Q234">
        <f t="shared" si="153"/>
        <v>5.6690525842707187</v>
      </c>
      <c r="R234">
        <f t="shared" si="154"/>
        <v>7.8004785140006092</v>
      </c>
      <c r="S234">
        <f t="shared" si="155"/>
        <v>9.8537137001377193</v>
      </c>
    </row>
    <row r="235" spans="1:19" x14ac:dyDescent="0.25">
      <c r="A235" t="s">
        <v>1663</v>
      </c>
      <c r="B235">
        <f t="shared" si="140"/>
        <v>3.6171954899786485</v>
      </c>
      <c r="C235">
        <f t="shared" si="141"/>
        <v>79.170929189316311</v>
      </c>
      <c r="D235">
        <f t="shared" si="142"/>
        <v>64.259123117372582</v>
      </c>
      <c r="E235">
        <f t="shared" si="143"/>
        <v>85.678529261864711</v>
      </c>
      <c r="F235">
        <f t="shared" si="144"/>
        <v>69.493312927695968</v>
      </c>
      <c r="G235">
        <f t="shared" si="145"/>
        <v>100.97435954140097</v>
      </c>
      <c r="H235">
        <f t="shared" si="146"/>
        <v>99.380022706322947</v>
      </c>
      <c r="I235">
        <f t="shared" si="147"/>
        <v>108.54520572836032</v>
      </c>
      <c r="K235" t="s">
        <v>1663</v>
      </c>
      <c r="L235">
        <f t="shared" si="148"/>
        <v>1.0454260664876711</v>
      </c>
      <c r="M235">
        <f t="shared" si="149"/>
        <v>9.5216915195645697</v>
      </c>
      <c r="N235">
        <f t="shared" si="150"/>
        <v>30.894671158351109</v>
      </c>
      <c r="O235">
        <f t="shared" si="151"/>
        <v>7.5195582414048125</v>
      </c>
      <c r="P235">
        <f t="shared" si="152"/>
        <v>33.404378767322079</v>
      </c>
      <c r="Q235">
        <f t="shared" si="153"/>
        <v>15.825653652678499</v>
      </c>
      <c r="R235">
        <f t="shared" si="154"/>
        <v>11.408498107537719</v>
      </c>
      <c r="S235">
        <f t="shared" si="155"/>
        <v>10.521509191716437</v>
      </c>
    </row>
    <row r="239" spans="1:19" x14ac:dyDescent="0.25">
      <c r="A239" s="7" t="s">
        <v>353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99.70756209605743</v>
      </c>
      <c r="C241">
        <f>$I$166</f>
        <v>6.4705844135785568</v>
      </c>
      <c r="D241">
        <f>$I$230</f>
        <v>108.43179264978532</v>
      </c>
    </row>
    <row r="242" spans="1:4" x14ac:dyDescent="0.25">
      <c r="A242" t="s">
        <v>1802</v>
      </c>
      <c r="B242">
        <f>$H$104</f>
        <v>92.182708472367338</v>
      </c>
      <c r="C242">
        <f>$H$166</f>
        <v>6.6389009844789113</v>
      </c>
      <c r="D242">
        <f>$H$230</f>
        <v>101.57441268382156</v>
      </c>
    </row>
    <row r="243" spans="1:4" x14ac:dyDescent="0.25">
      <c r="A243" t="s">
        <v>1805</v>
      </c>
      <c r="B243">
        <f>$G$104</f>
        <v>95.086410125057043</v>
      </c>
      <c r="C243">
        <f>$G$166</f>
        <v>7.0664298141143718</v>
      </c>
      <c r="D243">
        <f>$G$230</f>
        <v>102.60109305795659</v>
      </c>
    </row>
    <row r="244" spans="1:4" x14ac:dyDescent="0.25">
      <c r="A244" t="s">
        <v>1804</v>
      </c>
      <c r="B244">
        <f>$F$104</f>
        <v>63.791972384519369</v>
      </c>
      <c r="C244">
        <f>$F$166</f>
        <v>7.0505213456094742</v>
      </c>
      <c r="D244">
        <f>$F$230</f>
        <v>94.311973820497244</v>
      </c>
    </row>
    <row r="245" spans="1:4" x14ac:dyDescent="0.25">
      <c r="A245" t="s">
        <v>1803</v>
      </c>
      <c r="B245">
        <f>$E$104</f>
        <v>60.456269058184319</v>
      </c>
      <c r="C245">
        <f>$E$166</f>
        <v>5.6927956047442336</v>
      </c>
      <c r="D245">
        <f>$E$230</f>
        <v>90.179643368798409</v>
      </c>
    </row>
    <row r="246" spans="1:4" x14ac:dyDescent="0.25">
      <c r="A246" t="s">
        <v>1779</v>
      </c>
      <c r="B246">
        <f>$D$104</f>
        <v>39.818084738969162</v>
      </c>
      <c r="C246">
        <f>$D$166</f>
        <v>7.1068951352859555</v>
      </c>
      <c r="D246">
        <f>$D$230</f>
        <v>94.455359176087995</v>
      </c>
    </row>
    <row r="247" spans="1:4" x14ac:dyDescent="0.25">
      <c r="A247" t="s">
        <v>1785</v>
      </c>
      <c r="B247">
        <f>$C$104</f>
        <v>5.7692246657012349</v>
      </c>
      <c r="C247">
        <f>$C$166</f>
        <v>6.521898391824883</v>
      </c>
      <c r="D247">
        <f>$C$230</f>
        <v>89.131954008325181</v>
      </c>
    </row>
    <row r="255" spans="1:4" x14ac:dyDescent="0.25">
      <c r="A255" s="7" t="s">
        <v>358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72.184878071690278</v>
      </c>
      <c r="C257">
        <f>$I$167</f>
        <v>7.553514758920973</v>
      </c>
      <c r="D257">
        <f>$I$231</f>
        <v>111.63195796785021</v>
      </c>
    </row>
    <row r="258" spans="1:4" x14ac:dyDescent="0.25">
      <c r="A258" t="s">
        <v>1802</v>
      </c>
      <c r="B258">
        <f>$P$104</f>
        <v>73.845981193695053</v>
      </c>
      <c r="C258">
        <f>$H$167</f>
        <v>7.2490115966136441</v>
      </c>
      <c r="D258">
        <f>$H$231</f>
        <v>103.80748385751208</v>
      </c>
    </row>
    <row r="259" spans="1:4" x14ac:dyDescent="0.25">
      <c r="A259" t="s">
        <v>1805</v>
      </c>
      <c r="B259">
        <f>$O$104</f>
        <v>49.024097706350439</v>
      </c>
      <c r="C259">
        <f>$G$167</f>
        <v>8.8937557576124355</v>
      </c>
      <c r="D259">
        <f>$G$231</f>
        <v>106.90898696783408</v>
      </c>
    </row>
    <row r="260" spans="1:4" x14ac:dyDescent="0.25">
      <c r="A260" t="s">
        <v>1804</v>
      </c>
      <c r="B260">
        <f>$N$104</f>
        <v>71.297335521011846</v>
      </c>
      <c r="C260">
        <f>$F$167</f>
        <v>8.7404979628531709</v>
      </c>
      <c r="D260">
        <f>$F$231</f>
        <v>95.592788009826677</v>
      </c>
    </row>
    <row r="261" spans="1:4" x14ac:dyDescent="0.25">
      <c r="A261" t="s">
        <v>1803</v>
      </c>
      <c r="B261">
        <f>$M$104</f>
        <v>66.846420273495951</v>
      </c>
      <c r="C261">
        <f>$E$167</f>
        <v>9.0191873204152326</v>
      </c>
      <c r="D261">
        <f>$E$231</f>
        <v>96.290345128075344</v>
      </c>
    </row>
    <row r="262" spans="1:4" x14ac:dyDescent="0.25">
      <c r="A262" t="s">
        <v>1779</v>
      </c>
      <c r="B262">
        <f>$L$104</f>
        <v>101.54484917454631</v>
      </c>
      <c r="C262">
        <f>$D$167</f>
        <v>10.134012574381947</v>
      </c>
      <c r="D262">
        <f>$D$231</f>
        <v>91.935167209425174</v>
      </c>
    </row>
    <row r="263" spans="1:4" x14ac:dyDescent="0.25">
      <c r="A263" t="s">
        <v>1785</v>
      </c>
      <c r="B263">
        <f>$K$104</f>
        <v>21.02196709613855</v>
      </c>
      <c r="C263">
        <f>$C$167</f>
        <v>10.466059680478766</v>
      </c>
      <c r="D263">
        <f>$C$231</f>
        <v>71.814291520580113</v>
      </c>
    </row>
    <row r="272" spans="1:4" x14ac:dyDescent="0.25">
      <c r="A272" s="7" t="s">
        <v>363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76.672405018463095</v>
      </c>
      <c r="C274">
        <f>I168</f>
        <v>5.6351236109515384</v>
      </c>
      <c r="D274">
        <f>I232</f>
        <v>108.48700909146204</v>
      </c>
    </row>
    <row r="275" spans="1:4" x14ac:dyDescent="0.25">
      <c r="A275" t="s">
        <v>1802</v>
      </c>
      <c r="B275">
        <f>$X$104</f>
        <v>82.605350033955872</v>
      </c>
      <c r="C275">
        <f>H168</f>
        <v>7.62018878634251</v>
      </c>
      <c r="D275">
        <f>H232</f>
        <v>104.89331837354921</v>
      </c>
    </row>
    <row r="276" spans="1:4" x14ac:dyDescent="0.25">
      <c r="A276" t="s">
        <v>1805</v>
      </c>
      <c r="B276">
        <f>$W$104</f>
        <v>81.746785926116146</v>
      </c>
      <c r="C276">
        <f>G168</f>
        <v>8.0945858962712212</v>
      </c>
      <c r="D276">
        <f>G232</f>
        <v>103.92113041840668</v>
      </c>
    </row>
    <row r="277" spans="1:4" x14ac:dyDescent="0.25">
      <c r="A277" t="s">
        <v>1804</v>
      </c>
      <c r="B277">
        <f>$V$104</f>
        <v>69.928948727483188</v>
      </c>
      <c r="C277">
        <f>F168</f>
        <v>8.0345305376615883</v>
      </c>
      <c r="D277">
        <f>F232</f>
        <v>102.35466825403249</v>
      </c>
    </row>
    <row r="278" spans="1:4" x14ac:dyDescent="0.25">
      <c r="A278" t="s">
        <v>1803</v>
      </c>
      <c r="B278">
        <f>$U$104</f>
        <v>87.555072269152291</v>
      </c>
      <c r="C278">
        <f>E168</f>
        <v>8.2574645673825664</v>
      </c>
      <c r="D278">
        <f>E232</f>
        <v>95.634204542667291</v>
      </c>
    </row>
    <row r="279" spans="1:4" x14ac:dyDescent="0.25">
      <c r="A279" t="s">
        <v>1779</v>
      </c>
      <c r="B279">
        <f>$T$104</f>
        <v>86.298384585049902</v>
      </c>
      <c r="C279">
        <f>D168</f>
        <v>7.6636210231238389</v>
      </c>
      <c r="D279">
        <f>D232</f>
        <v>98.891967302649491</v>
      </c>
    </row>
    <row r="280" spans="1:4" x14ac:dyDescent="0.25">
      <c r="A280" t="s">
        <v>1785</v>
      </c>
      <c r="B280">
        <f>$S$104</f>
        <v>78.953840244658934</v>
      </c>
      <c r="C280">
        <f>C168</f>
        <v>7.3087897993650728</v>
      </c>
      <c r="D280">
        <f>C232</f>
        <v>94.220277340390737</v>
      </c>
    </row>
    <row r="288" spans="1:4" x14ac:dyDescent="0.25">
      <c r="A288" s="7" t="s">
        <v>368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93.450461317401576</v>
      </c>
      <c r="C290">
        <f>I169</f>
        <v>6.5485746747582647</v>
      </c>
      <c r="D290">
        <f>I233</f>
        <v>105.20225526762756</v>
      </c>
    </row>
    <row r="291" spans="1:4" x14ac:dyDescent="0.25">
      <c r="A291" t="s">
        <v>1802</v>
      </c>
      <c r="B291">
        <f>$AF$104</f>
        <v>96.010452115715339</v>
      </c>
      <c r="C291">
        <f>H169</f>
        <v>17.545052526937013</v>
      </c>
      <c r="D291">
        <f>H233</f>
        <v>110.48218960230599</v>
      </c>
    </row>
    <row r="292" spans="1:4" x14ac:dyDescent="0.25">
      <c r="A292" t="s">
        <v>1805</v>
      </c>
      <c r="B292">
        <f>$AE$104</f>
        <v>99.463461698424155</v>
      </c>
      <c r="C292">
        <f>G169</f>
        <v>15.639027854072728</v>
      </c>
      <c r="D292">
        <f>G233</f>
        <v>92.351137185043228</v>
      </c>
    </row>
    <row r="293" spans="1:4" x14ac:dyDescent="0.25">
      <c r="A293" t="s">
        <v>1804</v>
      </c>
      <c r="B293">
        <f>$AD$104</f>
        <v>195.18864682523625</v>
      </c>
      <c r="C293">
        <f>F169</f>
        <v>9.7232505709294248</v>
      </c>
      <c r="D293">
        <f>F233</f>
        <v>98.002466335353191</v>
      </c>
    </row>
    <row r="294" spans="1:4" x14ac:dyDescent="0.25">
      <c r="A294" t="s">
        <v>1803</v>
      </c>
      <c r="B294">
        <f>$AC$104</f>
        <v>143.9037270067484</v>
      </c>
      <c r="C294">
        <f>E169</f>
        <v>8.2861838605264317</v>
      </c>
      <c r="D294">
        <f>E233</f>
        <v>98.967706460748332</v>
      </c>
    </row>
    <row r="295" spans="1:4" x14ac:dyDescent="0.25">
      <c r="A295" t="s">
        <v>1779</v>
      </c>
      <c r="B295">
        <f>$AB$104</f>
        <v>136.23293503594718</v>
      </c>
      <c r="C295">
        <f>D169</f>
        <v>7.6159049083416406</v>
      </c>
      <c r="D295">
        <f>D233</f>
        <v>88.02369714818002</v>
      </c>
    </row>
    <row r="296" spans="1:4" x14ac:dyDescent="0.25">
      <c r="A296" t="s">
        <v>1785</v>
      </c>
      <c r="B296">
        <f>$AA$104</f>
        <v>80.563001760720013</v>
      </c>
      <c r="C296">
        <f>C169</f>
        <v>8.7694419497636513</v>
      </c>
      <c r="D296">
        <f>C233</f>
        <v>92.51135502041673</v>
      </c>
    </row>
    <row r="306" spans="1:4" x14ac:dyDescent="0.25">
      <c r="A306" s="7" t="s">
        <v>373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88.246593293388642</v>
      </c>
      <c r="C308">
        <f>I170</f>
        <v>7.080481333109212</v>
      </c>
      <c r="D308">
        <f>I234</f>
        <v>112.54014709380289</v>
      </c>
    </row>
    <row r="309" spans="1:4" x14ac:dyDescent="0.25">
      <c r="A309" t="s">
        <v>1802</v>
      </c>
      <c r="B309">
        <f>AN104</f>
        <v>79.248807360044495</v>
      </c>
      <c r="C309">
        <f>H170</f>
        <v>7.0876071077665612</v>
      </c>
      <c r="D309">
        <f>H234</f>
        <v>120.48718139423609</v>
      </c>
    </row>
    <row r="310" spans="1:4" x14ac:dyDescent="0.25">
      <c r="A310" t="s">
        <v>1805</v>
      </c>
      <c r="B310">
        <f>AM104</f>
        <v>98.93765843377804</v>
      </c>
      <c r="C310">
        <f>G170</f>
        <v>7.0660871036841542</v>
      </c>
      <c r="D310">
        <f>G234</f>
        <v>107.68813686945418</v>
      </c>
    </row>
    <row r="311" spans="1:4" x14ac:dyDescent="0.25">
      <c r="A311" t="s">
        <v>1804</v>
      </c>
      <c r="B311">
        <f>$AL$104</f>
        <v>74.20843457978502</v>
      </c>
      <c r="C311">
        <f>F170</f>
        <v>7.0822213637525762</v>
      </c>
      <c r="D311">
        <f>F234</f>
        <v>101.35836086508874</v>
      </c>
    </row>
    <row r="312" spans="1:4" x14ac:dyDescent="0.25">
      <c r="A312" t="s">
        <v>1803</v>
      </c>
      <c r="B312">
        <f>$AK$104</f>
        <v>76.16717217830336</v>
      </c>
      <c r="C312">
        <f>E170</f>
        <v>6.9630235147914989</v>
      </c>
      <c r="D312">
        <f>E234</f>
        <v>100.4575727414384</v>
      </c>
    </row>
    <row r="313" spans="1:4" x14ac:dyDescent="0.25">
      <c r="A313" t="s">
        <v>1779</v>
      </c>
      <c r="B313">
        <f>$AJ$104</f>
        <v>80.711172875559171</v>
      </c>
      <c r="C313">
        <f>D170</f>
        <v>7.0085592379632686</v>
      </c>
      <c r="D313">
        <f>D234</f>
        <v>90.005148440952325</v>
      </c>
    </row>
    <row r="314" spans="1:4" x14ac:dyDescent="0.25">
      <c r="A314" t="s">
        <v>1785</v>
      </c>
      <c r="B314">
        <f>$AI$104</f>
        <v>68.331039929407964</v>
      </c>
      <c r="C314">
        <f>C170</f>
        <v>6.3441668555125501</v>
      </c>
      <c r="D314">
        <f>C234</f>
        <v>87.255634842757601</v>
      </c>
    </row>
    <row r="324" spans="1:4" x14ac:dyDescent="0.25">
      <c r="A324" s="7" t="s">
        <v>378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95.630606758672158</v>
      </c>
      <c r="C326">
        <f>I171</f>
        <v>6.7668272994909913</v>
      </c>
      <c r="D326">
        <f>I235</f>
        <v>108.54520572836032</v>
      </c>
    </row>
    <row r="327" spans="1:4" x14ac:dyDescent="0.25">
      <c r="A327" t="s">
        <v>1802</v>
      </c>
      <c r="B327">
        <f>AV104</f>
        <v>98.880911918202401</v>
      </c>
      <c r="C327">
        <f>H171</f>
        <v>6.1658493338779543</v>
      </c>
      <c r="D327">
        <f>H235</f>
        <v>99.380022706322947</v>
      </c>
    </row>
    <row r="328" spans="1:4" x14ac:dyDescent="0.25">
      <c r="A328" t="s">
        <v>1805</v>
      </c>
      <c r="B328">
        <f>AU104</f>
        <v>96.844722016892391</v>
      </c>
      <c r="C328">
        <f>G171</f>
        <v>6.0613045529014888</v>
      </c>
      <c r="D328">
        <f>G235</f>
        <v>100.97435954140097</v>
      </c>
    </row>
    <row r="329" spans="1:4" x14ac:dyDescent="0.25">
      <c r="A329" t="s">
        <v>1804</v>
      </c>
      <c r="B329">
        <f>AT104</f>
        <v>89.092383469462249</v>
      </c>
      <c r="C329">
        <f>F171</f>
        <v>3.554897855271181</v>
      </c>
      <c r="D329">
        <f>F235</f>
        <v>69.493312927695968</v>
      </c>
    </row>
    <row r="330" spans="1:4" x14ac:dyDescent="0.25">
      <c r="A330" t="s">
        <v>1803</v>
      </c>
      <c r="B330">
        <f>AS104</f>
        <v>103.22140203840912</v>
      </c>
      <c r="C330">
        <f>E171</f>
        <v>6.29709376207611</v>
      </c>
      <c r="D330">
        <f>E235</f>
        <v>85.678529261864711</v>
      </c>
    </row>
    <row r="331" spans="1:4" x14ac:dyDescent="0.25">
      <c r="A331" t="s">
        <v>1779</v>
      </c>
      <c r="B331">
        <f>AR104</f>
        <v>95.673028966806072</v>
      </c>
      <c r="C331">
        <f>D171</f>
        <v>3.9189715371736411</v>
      </c>
      <c r="D331">
        <f>D235</f>
        <v>64.259123117372582</v>
      </c>
    </row>
    <row r="332" spans="1:4" x14ac:dyDescent="0.25">
      <c r="A332" t="s">
        <v>1785</v>
      </c>
      <c r="B332">
        <f>$AQ$104</f>
        <v>81.831507283181637</v>
      </c>
      <c r="C332">
        <f>C171</f>
        <v>5.7563854060536519</v>
      </c>
      <c r="D332">
        <f>C235</f>
        <v>79.170929189316311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W332"/>
  <sheetViews>
    <sheetView topLeftCell="A85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1.7109375" customWidth="1"/>
  </cols>
  <sheetData>
    <row r="1" spans="1:12" x14ac:dyDescent="0.25">
      <c r="A1" s="7" t="s">
        <v>1677</v>
      </c>
      <c r="I1" s="7" t="s">
        <v>1678</v>
      </c>
      <c r="J1" t="s">
        <v>1985</v>
      </c>
      <c r="K1" s="7" t="s">
        <v>1679</v>
      </c>
      <c r="L1" t="s">
        <v>1988</v>
      </c>
    </row>
    <row r="2" spans="1:12" x14ac:dyDescent="0.25">
      <c r="A2" s="7" t="s">
        <v>1680</v>
      </c>
      <c r="J2" t="s">
        <v>1986</v>
      </c>
      <c r="L2" t="s">
        <v>1989</v>
      </c>
    </row>
    <row r="3" spans="1:12" x14ac:dyDescent="0.25">
      <c r="A3" s="53" t="s">
        <v>1681</v>
      </c>
      <c r="B3" s="17">
        <v>42248</v>
      </c>
      <c r="J3" t="s">
        <v>1987</v>
      </c>
      <c r="L3" t="s">
        <v>1990</v>
      </c>
    </row>
    <row r="4" spans="1:12" x14ac:dyDescent="0.25">
      <c r="A4" s="7" t="s">
        <v>1682</v>
      </c>
      <c r="B4" s="17">
        <v>42235</v>
      </c>
      <c r="I4" s="7" t="s">
        <v>1683</v>
      </c>
      <c r="J4" t="s">
        <v>2248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381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">
        <v>386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391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396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401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406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379</v>
      </c>
      <c r="C23">
        <v>20</v>
      </c>
      <c r="D23" t="s">
        <v>381</v>
      </c>
      <c r="E23">
        <v>47287</v>
      </c>
      <c r="F23" t="s">
        <v>382</v>
      </c>
      <c r="G23" t="s">
        <v>383</v>
      </c>
      <c r="H23">
        <v>435.221</v>
      </c>
      <c r="I23">
        <v>87.04</v>
      </c>
    </row>
    <row r="24" spans="1:9" x14ac:dyDescent="0.25">
      <c r="A24" t="s">
        <v>1</v>
      </c>
      <c r="B24" t="s">
        <v>384</v>
      </c>
      <c r="C24">
        <v>20</v>
      </c>
      <c r="D24" t="s">
        <v>386</v>
      </c>
      <c r="E24">
        <v>47338</v>
      </c>
      <c r="F24" t="s">
        <v>387</v>
      </c>
      <c r="G24" t="s">
        <v>388</v>
      </c>
      <c r="H24">
        <v>301.79059999999998</v>
      </c>
      <c r="I24">
        <v>60.35</v>
      </c>
    </row>
    <row r="25" spans="1:9" x14ac:dyDescent="0.25">
      <c r="A25" t="s">
        <v>1</v>
      </c>
      <c r="B25" t="s">
        <v>389</v>
      </c>
      <c r="C25">
        <v>20</v>
      </c>
      <c r="D25" t="s">
        <v>391</v>
      </c>
      <c r="E25">
        <v>24652</v>
      </c>
      <c r="F25" t="s">
        <v>392</v>
      </c>
      <c r="G25" t="s">
        <v>393</v>
      </c>
      <c r="H25">
        <v>199.988</v>
      </c>
      <c r="I25">
        <v>39.9</v>
      </c>
    </row>
    <row r="26" spans="1:9" x14ac:dyDescent="0.25">
      <c r="A26" t="s">
        <v>1</v>
      </c>
      <c r="B26" t="s">
        <v>394</v>
      </c>
      <c r="C26">
        <v>20</v>
      </c>
      <c r="D26" t="s">
        <v>396</v>
      </c>
      <c r="E26">
        <v>24086</v>
      </c>
      <c r="F26" t="s">
        <v>397</v>
      </c>
      <c r="G26" t="s">
        <v>398</v>
      </c>
      <c r="H26">
        <v>384.47609999999997</v>
      </c>
      <c r="I26">
        <v>76.89</v>
      </c>
    </row>
    <row r="27" spans="1:9" x14ac:dyDescent="0.25">
      <c r="A27" t="s">
        <v>1</v>
      </c>
      <c r="B27" t="s">
        <v>399</v>
      </c>
      <c r="C27">
        <v>20</v>
      </c>
      <c r="D27" t="s">
        <v>401</v>
      </c>
      <c r="E27">
        <v>20123</v>
      </c>
      <c r="F27" t="s">
        <v>402</v>
      </c>
      <c r="G27" t="s">
        <v>403</v>
      </c>
      <c r="H27">
        <v>182.22120000000001</v>
      </c>
      <c r="I27">
        <v>36.4</v>
      </c>
    </row>
    <row r="28" spans="1:9" x14ac:dyDescent="0.25">
      <c r="A28" t="s">
        <v>1</v>
      </c>
      <c r="B28" t="s">
        <v>404</v>
      </c>
      <c r="C28">
        <v>20</v>
      </c>
      <c r="D28" t="s">
        <v>406</v>
      </c>
      <c r="E28">
        <v>47268</v>
      </c>
      <c r="F28" t="s">
        <v>407</v>
      </c>
      <c r="G28" t="s">
        <v>408</v>
      </c>
      <c r="H28">
        <v>355.34739999999999</v>
      </c>
      <c r="I28">
        <v>71.06</v>
      </c>
    </row>
    <row r="31" spans="1:9" x14ac:dyDescent="0.25">
      <c r="A31" s="7" t="s">
        <v>1705</v>
      </c>
    </row>
    <row r="33" spans="1:49" x14ac:dyDescent="0.25">
      <c r="A33" s="7" t="s">
        <v>1985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2004</v>
      </c>
    </row>
    <row r="36" spans="1:49" x14ac:dyDescent="0.25">
      <c r="A36" t="s">
        <v>1709</v>
      </c>
      <c r="B36" s="38">
        <v>42269.402766203704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10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15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168.52</v>
      </c>
      <c r="C41">
        <v>136.88499999999999</v>
      </c>
      <c r="D41">
        <v>129.94399999999999</v>
      </c>
      <c r="E41">
        <v>132.63399999999999</v>
      </c>
      <c r="F41">
        <v>141.482</v>
      </c>
      <c r="G41">
        <v>155.98699999999999</v>
      </c>
      <c r="H41">
        <v>162.24</v>
      </c>
      <c r="I41">
        <v>147.48400000000001</v>
      </c>
      <c r="J41">
        <v>154.44300000000001</v>
      </c>
      <c r="K41">
        <v>125.078</v>
      </c>
      <c r="L41">
        <v>172.20599999999999</v>
      </c>
      <c r="M41">
        <v>124.842</v>
      </c>
      <c r="N41">
        <v>130.37100000000001</v>
      </c>
      <c r="O41">
        <v>152.29300000000001</v>
      </c>
      <c r="P41">
        <v>80.709000000000003</v>
      </c>
      <c r="Q41">
        <v>154.61699999999999</v>
      </c>
      <c r="R41">
        <v>164.25</v>
      </c>
      <c r="S41">
        <v>103.01600000000001</v>
      </c>
      <c r="T41">
        <v>153.43600000000001</v>
      </c>
      <c r="U41">
        <v>118.16200000000001</v>
      </c>
      <c r="V41">
        <v>96.257000000000005</v>
      </c>
      <c r="W41">
        <v>160.738</v>
      </c>
      <c r="X41">
        <v>97.792000000000002</v>
      </c>
      <c r="Y41">
        <v>134.14400000000001</v>
      </c>
      <c r="Z41">
        <v>180.26900000000001</v>
      </c>
      <c r="AA41">
        <v>190.65299999999999</v>
      </c>
      <c r="AB41">
        <v>173.96299999999999</v>
      </c>
      <c r="AC41">
        <v>157.90600000000001</v>
      </c>
      <c r="AD41">
        <v>108.246</v>
      </c>
      <c r="AE41">
        <v>155.36699999999999</v>
      </c>
      <c r="AF41">
        <v>121.937</v>
      </c>
      <c r="AG41">
        <v>149.42500000000001</v>
      </c>
      <c r="AH41">
        <v>199.92599999999999</v>
      </c>
      <c r="AI41">
        <v>203.54300000000001</v>
      </c>
      <c r="AJ41">
        <v>171.38499999999999</v>
      </c>
      <c r="AK41">
        <v>193.66300000000001</v>
      </c>
      <c r="AL41">
        <v>165.32</v>
      </c>
      <c r="AM41">
        <v>117.181</v>
      </c>
      <c r="AN41">
        <v>137.49700000000001</v>
      </c>
      <c r="AO41">
        <v>138.947</v>
      </c>
      <c r="AP41">
        <v>171.589</v>
      </c>
      <c r="AQ41">
        <v>174.30099999999999</v>
      </c>
      <c r="AR41">
        <v>142.52699999999999</v>
      </c>
      <c r="AS41">
        <v>157.34100000000001</v>
      </c>
      <c r="AT41">
        <v>212.7</v>
      </c>
      <c r="AU41">
        <v>178.70099999999999</v>
      </c>
      <c r="AV41">
        <v>125.026</v>
      </c>
      <c r="AW41">
        <v>167.63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2005</v>
      </c>
    </row>
    <row r="44" spans="1:49" x14ac:dyDescent="0.25">
      <c r="A44" t="s">
        <v>1709</v>
      </c>
      <c r="B44" s="38">
        <v>42269.401990740742</v>
      </c>
    </row>
    <row r="45" spans="1:49" x14ac:dyDescent="0.25">
      <c r="A45" t="s">
        <v>1710</v>
      </c>
      <c r="B45">
        <v>2417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5</v>
      </c>
      <c r="D48">
        <v>15</v>
      </c>
      <c r="E48">
        <v>16</v>
      </c>
      <c r="F48">
        <v>15</v>
      </c>
      <c r="G48">
        <v>16</v>
      </c>
      <c r="H48">
        <v>16</v>
      </c>
      <c r="I48">
        <v>16</v>
      </c>
      <c r="J48">
        <v>16</v>
      </c>
      <c r="K48">
        <v>0</v>
      </c>
      <c r="L48">
        <v>16</v>
      </c>
      <c r="M48">
        <v>16</v>
      </c>
      <c r="N48">
        <v>16</v>
      </c>
      <c r="O48">
        <v>16</v>
      </c>
      <c r="P48">
        <v>9</v>
      </c>
      <c r="Q48">
        <v>16</v>
      </c>
      <c r="R48">
        <v>16</v>
      </c>
      <c r="S48">
        <v>1</v>
      </c>
      <c r="T48">
        <v>16</v>
      </c>
      <c r="U48">
        <v>16</v>
      </c>
      <c r="V48">
        <v>14</v>
      </c>
      <c r="W48">
        <v>16</v>
      </c>
      <c r="X48">
        <v>16</v>
      </c>
      <c r="Y48">
        <v>16</v>
      </c>
      <c r="Z48">
        <v>16</v>
      </c>
      <c r="AA48">
        <v>16</v>
      </c>
      <c r="AB48">
        <v>16</v>
      </c>
      <c r="AC48">
        <v>16</v>
      </c>
      <c r="AD48">
        <v>16</v>
      </c>
      <c r="AE48">
        <v>16</v>
      </c>
      <c r="AF48">
        <v>16</v>
      </c>
      <c r="AG48">
        <v>16</v>
      </c>
      <c r="AH48">
        <v>16</v>
      </c>
      <c r="AI48">
        <v>1</v>
      </c>
      <c r="AJ48">
        <v>16</v>
      </c>
      <c r="AK48">
        <v>16</v>
      </c>
      <c r="AL48">
        <v>16</v>
      </c>
      <c r="AM48">
        <v>16</v>
      </c>
      <c r="AN48">
        <v>16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164.035</v>
      </c>
      <c r="C49">
        <v>22.033999999999999</v>
      </c>
      <c r="D49">
        <v>46.189</v>
      </c>
      <c r="E49">
        <v>59.588999999999999</v>
      </c>
      <c r="F49">
        <v>119.25</v>
      </c>
      <c r="G49">
        <v>129.691</v>
      </c>
      <c r="H49">
        <v>122.66500000000001</v>
      </c>
      <c r="I49">
        <v>146.93100000000001</v>
      </c>
      <c r="J49">
        <v>94.228999999999999</v>
      </c>
      <c r="K49">
        <v>0</v>
      </c>
      <c r="L49">
        <v>26.492000000000001</v>
      </c>
      <c r="M49">
        <v>58.406999999999996</v>
      </c>
      <c r="N49">
        <v>54.112000000000002</v>
      </c>
      <c r="O49">
        <v>91.372</v>
      </c>
      <c r="P49">
        <v>51.948999999999998</v>
      </c>
      <c r="Q49">
        <v>65.554000000000002</v>
      </c>
      <c r="R49">
        <v>97.721999999999994</v>
      </c>
      <c r="S49">
        <v>5.9080000000000004</v>
      </c>
      <c r="T49">
        <v>81.331999999999994</v>
      </c>
      <c r="U49">
        <v>72.701999999999998</v>
      </c>
      <c r="V49">
        <v>53.545999999999999</v>
      </c>
      <c r="W49">
        <v>88.129000000000005</v>
      </c>
      <c r="X49">
        <v>49.396999999999998</v>
      </c>
      <c r="Y49">
        <v>78.069999999999993</v>
      </c>
      <c r="Z49">
        <v>309.31700000000001</v>
      </c>
      <c r="AA49">
        <v>33.584000000000003</v>
      </c>
      <c r="AB49">
        <v>97.45</v>
      </c>
      <c r="AC49">
        <v>97.129000000000005</v>
      </c>
      <c r="AD49">
        <v>64.287999999999997</v>
      </c>
      <c r="AE49">
        <v>90.07</v>
      </c>
      <c r="AF49">
        <v>58.292999999999999</v>
      </c>
      <c r="AG49">
        <v>68.444999999999993</v>
      </c>
      <c r="AH49">
        <v>395.62400000000002</v>
      </c>
      <c r="AI49">
        <v>109.425</v>
      </c>
      <c r="AJ49">
        <v>80.081000000000003</v>
      </c>
      <c r="AK49">
        <v>85.744</v>
      </c>
      <c r="AL49">
        <v>90.254000000000005</v>
      </c>
      <c r="AM49">
        <v>56.414000000000001</v>
      </c>
      <c r="AN49">
        <v>65.286000000000001</v>
      </c>
      <c r="AO49">
        <v>61.177999999999997</v>
      </c>
      <c r="AP49">
        <v>0</v>
      </c>
      <c r="AQ49">
        <v>114.506</v>
      </c>
      <c r="AR49">
        <v>80.19</v>
      </c>
      <c r="AS49">
        <v>110.267</v>
      </c>
      <c r="AT49">
        <v>172.148</v>
      </c>
      <c r="AU49">
        <v>148.17500000000001</v>
      </c>
      <c r="AV49">
        <v>77.433000000000007</v>
      </c>
      <c r="AW49">
        <v>97.682000000000002</v>
      </c>
    </row>
    <row r="51" spans="1:49" x14ac:dyDescent="0.25">
      <c r="A51" s="7" t="s">
        <v>1986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2008</v>
      </c>
    </row>
    <row r="54" spans="1:49" x14ac:dyDescent="0.25">
      <c r="A54" t="s">
        <v>1709</v>
      </c>
      <c r="B54">
        <v>42269.401273148149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15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15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188.38300000000001</v>
      </c>
      <c r="C59">
        <v>170.691</v>
      </c>
      <c r="D59">
        <v>175</v>
      </c>
      <c r="E59">
        <v>163.24199999999999</v>
      </c>
      <c r="F59">
        <v>248.26300000000001</v>
      </c>
      <c r="G59">
        <v>170.77</v>
      </c>
      <c r="H59">
        <v>122.48</v>
      </c>
      <c r="I59">
        <v>170.60900000000001</v>
      </c>
      <c r="J59">
        <v>205.69200000000001</v>
      </c>
      <c r="K59">
        <v>264.452</v>
      </c>
      <c r="L59">
        <v>190.267</v>
      </c>
      <c r="M59">
        <v>190.47499999999999</v>
      </c>
      <c r="N59">
        <v>148.77699999999999</v>
      </c>
      <c r="O59">
        <v>125.82</v>
      </c>
      <c r="P59">
        <v>144.13800000000001</v>
      </c>
      <c r="Q59">
        <v>142.53299999999999</v>
      </c>
      <c r="R59">
        <v>209.90899999999999</v>
      </c>
      <c r="S59">
        <v>125.461</v>
      </c>
      <c r="T59">
        <v>105.43899999999999</v>
      </c>
      <c r="U59">
        <v>140.85599999999999</v>
      </c>
      <c r="V59">
        <v>164.90199999999999</v>
      </c>
      <c r="W59">
        <v>124.9</v>
      </c>
      <c r="X59">
        <v>141.227</v>
      </c>
      <c r="Y59">
        <v>163.41</v>
      </c>
      <c r="Z59">
        <v>180.06100000000001</v>
      </c>
      <c r="AA59">
        <v>179.03299999999999</v>
      </c>
      <c r="AB59">
        <v>178.11099999999999</v>
      </c>
      <c r="AC59">
        <v>166.036</v>
      </c>
      <c r="AD59">
        <v>99.358000000000004</v>
      </c>
      <c r="AE59">
        <v>103.80200000000001</v>
      </c>
      <c r="AF59">
        <v>132.85900000000001</v>
      </c>
      <c r="AG59">
        <v>146.50200000000001</v>
      </c>
      <c r="AH59">
        <v>262.66399999999999</v>
      </c>
      <c r="AI59">
        <v>197.97200000000001</v>
      </c>
      <c r="AJ59">
        <v>102.81399999999999</v>
      </c>
      <c r="AK59">
        <v>158.505</v>
      </c>
      <c r="AL59">
        <v>141.60599999999999</v>
      </c>
      <c r="AM59">
        <v>113.039</v>
      </c>
      <c r="AN59">
        <v>150.53899999999999</v>
      </c>
      <c r="AO59">
        <v>160.36699999999999</v>
      </c>
      <c r="AP59">
        <v>133.71299999999999</v>
      </c>
      <c r="AQ59">
        <v>177.578</v>
      </c>
      <c r="AR59">
        <v>148.32300000000001</v>
      </c>
      <c r="AS59">
        <v>185.31899999999999</v>
      </c>
      <c r="AT59">
        <v>232.45</v>
      </c>
      <c r="AU59">
        <v>153.333</v>
      </c>
      <c r="AV59">
        <v>162.81399999999999</v>
      </c>
      <c r="AW59">
        <v>136.773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2007</v>
      </c>
    </row>
    <row r="62" spans="1:49" x14ac:dyDescent="0.25">
      <c r="A62" t="s">
        <v>1709</v>
      </c>
      <c r="B62">
        <v>42269.400520833333</v>
      </c>
    </row>
    <row r="63" spans="1:49" x14ac:dyDescent="0.25">
      <c r="A63" t="s">
        <v>1710</v>
      </c>
      <c r="B63">
        <v>2407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7</v>
      </c>
      <c r="D66">
        <v>16</v>
      </c>
      <c r="E66">
        <v>16</v>
      </c>
      <c r="F66">
        <v>16</v>
      </c>
      <c r="G66">
        <v>16</v>
      </c>
      <c r="H66">
        <v>15</v>
      </c>
      <c r="I66">
        <v>16</v>
      </c>
      <c r="J66">
        <v>16</v>
      </c>
      <c r="K66">
        <v>1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5</v>
      </c>
      <c r="T66">
        <v>14</v>
      </c>
      <c r="U66">
        <v>16</v>
      </c>
      <c r="V66">
        <v>16</v>
      </c>
      <c r="W66">
        <v>16</v>
      </c>
      <c r="X66">
        <v>16</v>
      </c>
      <c r="Y66">
        <v>15</v>
      </c>
      <c r="Z66">
        <v>16</v>
      </c>
      <c r="AA66">
        <v>12</v>
      </c>
      <c r="AB66">
        <v>16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16</v>
      </c>
      <c r="AJ66">
        <v>16</v>
      </c>
      <c r="AK66">
        <v>16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16</v>
      </c>
      <c r="AR66">
        <v>16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159.5</v>
      </c>
      <c r="C67">
        <v>10.404999999999999</v>
      </c>
      <c r="D67">
        <v>84.278999999999996</v>
      </c>
      <c r="E67">
        <v>92.765000000000001</v>
      </c>
      <c r="F67">
        <v>198.114</v>
      </c>
      <c r="G67">
        <v>142.827</v>
      </c>
      <c r="H67">
        <v>100.10599999999999</v>
      </c>
      <c r="I67">
        <v>172.42699999999999</v>
      </c>
      <c r="J67">
        <v>143.834</v>
      </c>
      <c r="K67">
        <v>5.484</v>
      </c>
      <c r="L67">
        <v>68.284000000000006</v>
      </c>
      <c r="M67">
        <v>90.588999999999999</v>
      </c>
      <c r="N67">
        <v>84.519000000000005</v>
      </c>
      <c r="O67">
        <v>87.27</v>
      </c>
      <c r="P67">
        <v>80.698999999999998</v>
      </c>
      <c r="Q67">
        <v>76.122</v>
      </c>
      <c r="R67">
        <v>148.17099999999999</v>
      </c>
      <c r="S67">
        <v>10.968</v>
      </c>
      <c r="T67">
        <v>68.171000000000006</v>
      </c>
      <c r="U67">
        <v>76.590999999999994</v>
      </c>
      <c r="V67">
        <v>95.155000000000001</v>
      </c>
      <c r="W67">
        <v>65.959000000000003</v>
      </c>
      <c r="X67">
        <v>92.742000000000004</v>
      </c>
      <c r="Y67">
        <v>89.748000000000005</v>
      </c>
      <c r="Z67">
        <v>307.41399999999999</v>
      </c>
      <c r="AA67">
        <v>29.385000000000002</v>
      </c>
      <c r="AB67">
        <v>130.55199999999999</v>
      </c>
      <c r="AC67">
        <v>106.937</v>
      </c>
      <c r="AD67">
        <v>56.758000000000003</v>
      </c>
      <c r="AE67">
        <v>50.723999999999997</v>
      </c>
      <c r="AF67">
        <v>89.296000000000006</v>
      </c>
      <c r="AG67">
        <v>67.022999999999996</v>
      </c>
      <c r="AH67">
        <v>619.11900000000003</v>
      </c>
      <c r="AI67">
        <v>33.54</v>
      </c>
      <c r="AJ67">
        <v>64.495000000000005</v>
      </c>
      <c r="AK67">
        <v>95.884</v>
      </c>
      <c r="AL67">
        <v>91.861999999999995</v>
      </c>
      <c r="AM67">
        <v>73.358999999999995</v>
      </c>
      <c r="AN67">
        <v>88.953000000000003</v>
      </c>
      <c r="AO67">
        <v>76.575000000000003</v>
      </c>
      <c r="AP67">
        <v>0</v>
      </c>
      <c r="AQ67">
        <v>104.788</v>
      </c>
      <c r="AR67">
        <v>94.826999999999998</v>
      </c>
      <c r="AS67">
        <v>135.59200000000001</v>
      </c>
      <c r="AT67">
        <v>187.79599999999999</v>
      </c>
      <c r="AU67">
        <v>127.07299999999999</v>
      </c>
      <c r="AV67">
        <v>136.53800000000001</v>
      </c>
      <c r="AW67">
        <v>74.962999999999994</v>
      </c>
    </row>
    <row r="69" spans="1:49" x14ac:dyDescent="0.25">
      <c r="A69" s="7" t="s">
        <v>1987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2006</v>
      </c>
    </row>
    <row r="72" spans="1:49" x14ac:dyDescent="0.25">
      <c r="A72" t="s">
        <v>1709</v>
      </c>
      <c r="B72" s="38">
        <v>42269.398668981485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15</v>
      </c>
      <c r="V76">
        <v>16</v>
      </c>
      <c r="W76">
        <v>13</v>
      </c>
      <c r="X76">
        <v>16</v>
      </c>
      <c r="Y76">
        <v>16</v>
      </c>
      <c r="Z76">
        <v>15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135.261</v>
      </c>
      <c r="C77">
        <v>211.28399999999999</v>
      </c>
      <c r="D77">
        <v>131.11099999999999</v>
      </c>
      <c r="E77">
        <v>146.60499999999999</v>
      </c>
      <c r="F77">
        <v>214.78800000000001</v>
      </c>
      <c r="G77">
        <v>112.286</v>
      </c>
      <c r="H77">
        <v>184.517</v>
      </c>
      <c r="I77">
        <v>106.739</v>
      </c>
      <c r="J77">
        <v>132.648</v>
      </c>
      <c r="K77">
        <v>268.005</v>
      </c>
      <c r="L77">
        <v>181.27799999999999</v>
      </c>
      <c r="M77">
        <v>134.23099999999999</v>
      </c>
      <c r="N77">
        <v>162.102</v>
      </c>
      <c r="O77">
        <v>188.02799999999999</v>
      </c>
      <c r="P77">
        <v>156.589</v>
      </c>
      <c r="Q77">
        <v>140.309</v>
      </c>
      <c r="R77">
        <v>238.19200000000001</v>
      </c>
      <c r="S77">
        <v>259.56099999999998</v>
      </c>
      <c r="T77">
        <v>168.78299999999999</v>
      </c>
      <c r="U77">
        <v>27.773</v>
      </c>
      <c r="V77">
        <v>97.4</v>
      </c>
      <c r="W77">
        <v>128.012</v>
      </c>
      <c r="X77">
        <v>116.21599999999999</v>
      </c>
      <c r="Y77">
        <v>169.75299999999999</v>
      </c>
      <c r="Z77">
        <v>205.398</v>
      </c>
      <c r="AA77">
        <v>165.86699999999999</v>
      </c>
      <c r="AB77">
        <v>125.39100000000001</v>
      </c>
      <c r="AC77">
        <v>140.441</v>
      </c>
      <c r="AD77">
        <v>157.25</v>
      </c>
      <c r="AE77">
        <v>130.167</v>
      </c>
      <c r="AF77">
        <v>170.786</v>
      </c>
      <c r="AG77">
        <v>187.523</v>
      </c>
      <c r="AH77">
        <v>194.583</v>
      </c>
      <c r="AI77">
        <v>210.88399999999999</v>
      </c>
      <c r="AJ77">
        <v>207.917</v>
      </c>
      <c r="AK77">
        <v>179.52</v>
      </c>
      <c r="AL77">
        <v>191.19499999999999</v>
      </c>
      <c r="AM77">
        <v>133.39699999999999</v>
      </c>
      <c r="AN77">
        <v>144.209</v>
      </c>
      <c r="AO77">
        <v>119.441</v>
      </c>
      <c r="AP77">
        <v>162.434</v>
      </c>
      <c r="AQ77">
        <v>154.48400000000001</v>
      </c>
      <c r="AR77">
        <v>172.02799999999999</v>
      </c>
      <c r="AS77">
        <v>156.328</v>
      </c>
      <c r="AT77">
        <v>173.136</v>
      </c>
      <c r="AU77">
        <v>131.76300000000001</v>
      </c>
      <c r="AV77">
        <v>191.70500000000001</v>
      </c>
      <c r="AW77">
        <v>163.559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2009</v>
      </c>
    </row>
    <row r="80" spans="1:49" x14ac:dyDescent="0.25">
      <c r="A80" t="s">
        <v>1709</v>
      </c>
      <c r="B80">
        <v>42269.399618055555</v>
      </c>
    </row>
    <row r="81" spans="1:49" x14ac:dyDescent="0.25">
      <c r="A81" t="s">
        <v>1710</v>
      </c>
      <c r="B81">
        <v>2400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10</v>
      </c>
      <c r="D84">
        <v>15</v>
      </c>
      <c r="E84">
        <v>15</v>
      </c>
      <c r="F84">
        <v>16</v>
      </c>
      <c r="G84">
        <v>16</v>
      </c>
      <c r="H84">
        <v>15</v>
      </c>
      <c r="I84">
        <v>16</v>
      </c>
      <c r="J84">
        <v>16</v>
      </c>
      <c r="K84">
        <v>0</v>
      </c>
      <c r="L84">
        <v>16</v>
      </c>
      <c r="M84">
        <v>16</v>
      </c>
      <c r="N84">
        <v>16</v>
      </c>
      <c r="O84">
        <v>16</v>
      </c>
      <c r="P84">
        <v>16</v>
      </c>
      <c r="Q84">
        <v>16</v>
      </c>
      <c r="R84">
        <v>16</v>
      </c>
      <c r="S84">
        <v>16</v>
      </c>
      <c r="T84">
        <v>16</v>
      </c>
      <c r="U84">
        <v>15</v>
      </c>
      <c r="V84">
        <v>16</v>
      </c>
      <c r="W84">
        <v>13</v>
      </c>
      <c r="X84">
        <v>16</v>
      </c>
      <c r="Y84">
        <v>16</v>
      </c>
      <c r="Z84">
        <v>15</v>
      </c>
      <c r="AA84">
        <v>13</v>
      </c>
      <c r="AB84">
        <v>16</v>
      </c>
      <c r="AC84">
        <v>16</v>
      </c>
      <c r="AD84">
        <v>16</v>
      </c>
      <c r="AE84">
        <v>16</v>
      </c>
      <c r="AF84">
        <v>16</v>
      </c>
      <c r="AG84">
        <v>16</v>
      </c>
      <c r="AH84">
        <v>16</v>
      </c>
      <c r="AI84">
        <v>16</v>
      </c>
      <c r="AJ84">
        <v>16</v>
      </c>
      <c r="AK84">
        <v>16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16</v>
      </c>
      <c r="AR84">
        <v>16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101.255</v>
      </c>
      <c r="C85">
        <v>20.664999999999999</v>
      </c>
      <c r="D85">
        <v>33.222999999999999</v>
      </c>
      <c r="E85">
        <v>77.683000000000007</v>
      </c>
      <c r="F85">
        <v>149.42500000000001</v>
      </c>
      <c r="G85">
        <v>83.423000000000002</v>
      </c>
      <c r="H85">
        <v>158.95699999999999</v>
      </c>
      <c r="I85">
        <v>99.790999999999997</v>
      </c>
      <c r="J85">
        <v>93.953000000000003</v>
      </c>
      <c r="K85">
        <v>0</v>
      </c>
      <c r="L85">
        <v>25.722000000000001</v>
      </c>
      <c r="M85">
        <v>58.558</v>
      </c>
      <c r="N85">
        <v>90.241</v>
      </c>
      <c r="O85">
        <v>109.178</v>
      </c>
      <c r="P85">
        <v>80.156000000000006</v>
      </c>
      <c r="Q85">
        <v>70.328000000000003</v>
      </c>
      <c r="R85">
        <v>137.38900000000001</v>
      </c>
      <c r="S85">
        <v>18.803000000000001</v>
      </c>
      <c r="T85">
        <v>106.636</v>
      </c>
      <c r="U85">
        <v>16.895</v>
      </c>
      <c r="V85">
        <v>62.280999999999999</v>
      </c>
      <c r="W85">
        <v>65.998000000000005</v>
      </c>
      <c r="X85">
        <v>64.227999999999994</v>
      </c>
      <c r="Y85">
        <v>76.756</v>
      </c>
      <c r="Z85">
        <v>431.697</v>
      </c>
      <c r="AA85">
        <v>21.225000000000001</v>
      </c>
      <c r="AB85">
        <v>74.430999999999997</v>
      </c>
      <c r="AC85">
        <v>77.207999999999998</v>
      </c>
      <c r="AD85">
        <v>98.867000000000004</v>
      </c>
      <c r="AE85">
        <v>73.625</v>
      </c>
      <c r="AF85">
        <v>95.424999999999997</v>
      </c>
      <c r="AG85">
        <v>119.28400000000001</v>
      </c>
      <c r="AH85">
        <v>427.642</v>
      </c>
      <c r="AI85">
        <v>76.802999999999997</v>
      </c>
      <c r="AJ85">
        <v>130.816</v>
      </c>
      <c r="AK85">
        <v>104.63800000000001</v>
      </c>
      <c r="AL85">
        <v>113.291</v>
      </c>
      <c r="AM85">
        <v>71.691000000000003</v>
      </c>
      <c r="AN85">
        <v>76.974999999999994</v>
      </c>
      <c r="AO85">
        <v>69.311000000000007</v>
      </c>
      <c r="AP85">
        <v>0</v>
      </c>
      <c r="AQ85">
        <v>91.58</v>
      </c>
      <c r="AR85">
        <v>103.57</v>
      </c>
      <c r="AS85">
        <v>96.094999999999999</v>
      </c>
      <c r="AT85">
        <v>178.506</v>
      </c>
      <c r="AU85">
        <v>106.03100000000001</v>
      </c>
      <c r="AV85">
        <v>167.167</v>
      </c>
      <c r="AW85">
        <v>103.011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31.25</v>
      </c>
      <c r="D88">
        <f t="shared" si="0"/>
        <v>93.75</v>
      </c>
      <c r="E88">
        <f t="shared" si="0"/>
        <v>100</v>
      </c>
      <c r="F88">
        <f t="shared" si="0"/>
        <v>93.75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90</v>
      </c>
      <c r="Q88">
        <f t="shared" si="0"/>
        <v>100</v>
      </c>
      <c r="R88">
        <f t="shared" si="0"/>
        <v>100</v>
      </c>
      <c r="S88">
        <f t="shared" si="0"/>
        <v>6.25</v>
      </c>
      <c r="T88">
        <f t="shared" si="0"/>
        <v>100</v>
      </c>
      <c r="U88">
        <f t="shared" si="0"/>
        <v>100</v>
      </c>
      <c r="V88">
        <f t="shared" si="0"/>
        <v>93.333333333333329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100</v>
      </c>
      <c r="AB88">
        <f t="shared" si="0"/>
        <v>100</v>
      </c>
      <c r="AC88">
        <f t="shared" si="0"/>
        <v>100</v>
      </c>
      <c r="AD88">
        <f t="shared" si="0"/>
        <v>100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6.25</v>
      </c>
      <c r="AJ88">
        <f t="shared" si="0"/>
        <v>100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43.75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6.25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31.25</v>
      </c>
      <c r="T89">
        <f t="shared" si="1"/>
        <v>87.5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75</v>
      </c>
      <c r="AB89">
        <f t="shared" si="1"/>
        <v>100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100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100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62.5</v>
      </c>
      <c r="D90">
        <f t="shared" si="2"/>
        <v>93.75</v>
      </c>
      <c r="E90">
        <f t="shared" si="2"/>
        <v>93.75</v>
      </c>
      <c r="F90">
        <f t="shared" si="2"/>
        <v>100</v>
      </c>
      <c r="G90">
        <f t="shared" si="2"/>
        <v>100</v>
      </c>
      <c r="H90">
        <f t="shared" si="2"/>
        <v>93.75</v>
      </c>
      <c r="I90">
        <f t="shared" si="2"/>
        <v>100</v>
      </c>
      <c r="J90">
        <f t="shared" si="2"/>
        <v>100</v>
      </c>
      <c r="K90">
        <f t="shared" si="2"/>
        <v>0</v>
      </c>
      <c r="L90">
        <f t="shared" si="2"/>
        <v>100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100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81.25</v>
      </c>
      <c r="AB90">
        <f t="shared" si="2"/>
        <v>100</v>
      </c>
      <c r="AC90">
        <f t="shared" si="2"/>
        <v>100</v>
      </c>
      <c r="AD90">
        <f t="shared" si="2"/>
        <v>100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100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100</v>
      </c>
      <c r="AR90">
        <f t="shared" si="2"/>
        <v>100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x14ac:dyDescent="0.25">
      <c r="A91" s="7" t="s">
        <v>1773</v>
      </c>
      <c r="B91" s="7" t="s">
        <v>1644</v>
      </c>
      <c r="C91" s="7" t="s">
        <v>383</v>
      </c>
      <c r="D91" s="7" t="s">
        <v>383</v>
      </c>
      <c r="E91" s="7" t="s">
        <v>383</v>
      </c>
      <c r="F91" s="7" t="s">
        <v>383</v>
      </c>
      <c r="G91" s="7" t="s">
        <v>383</v>
      </c>
      <c r="H91" s="7" t="s">
        <v>383</v>
      </c>
      <c r="I91" s="7" t="s">
        <v>383</v>
      </c>
      <c r="J91" s="7" t="s">
        <v>1644</v>
      </c>
      <c r="K91" s="7" t="s">
        <v>388</v>
      </c>
      <c r="L91" s="7" t="s">
        <v>388</v>
      </c>
      <c r="M91" s="7" t="s">
        <v>388</v>
      </c>
      <c r="N91" s="7" t="s">
        <v>388</v>
      </c>
      <c r="O91" s="7" t="s">
        <v>388</v>
      </c>
      <c r="P91" s="7" t="s">
        <v>388</v>
      </c>
      <c r="Q91" s="7" t="s">
        <v>388</v>
      </c>
      <c r="R91" s="7" t="s">
        <v>1644</v>
      </c>
      <c r="S91" s="7" t="s">
        <v>393</v>
      </c>
      <c r="T91" s="7" t="s">
        <v>393</v>
      </c>
      <c r="U91" s="7" t="s">
        <v>393</v>
      </c>
      <c r="V91" s="7" t="s">
        <v>393</v>
      </c>
      <c r="W91" s="7" t="s">
        <v>393</v>
      </c>
      <c r="X91" s="7" t="s">
        <v>393</v>
      </c>
      <c r="Y91" s="7" t="s">
        <v>393</v>
      </c>
      <c r="Z91" s="7" t="s">
        <v>1686</v>
      </c>
      <c r="AA91" s="7" t="s">
        <v>398</v>
      </c>
      <c r="AB91" s="7" t="s">
        <v>398</v>
      </c>
      <c r="AC91" s="7" t="s">
        <v>398</v>
      </c>
      <c r="AD91" s="7" t="s">
        <v>398</v>
      </c>
      <c r="AE91" s="7" t="s">
        <v>398</v>
      </c>
      <c r="AF91" s="7" t="s">
        <v>398</v>
      </c>
      <c r="AG91" s="7" t="s">
        <v>398</v>
      </c>
      <c r="AH91" s="7" t="s">
        <v>1686</v>
      </c>
      <c r="AI91" s="7" t="s">
        <v>403</v>
      </c>
      <c r="AJ91" s="7" t="s">
        <v>403</v>
      </c>
      <c r="AK91" s="7" t="s">
        <v>403</v>
      </c>
      <c r="AL91" s="7" t="s">
        <v>403</v>
      </c>
      <c r="AM91" s="7" t="s">
        <v>403</v>
      </c>
      <c r="AN91" s="7" t="s">
        <v>403</v>
      </c>
      <c r="AO91" s="7" t="s">
        <v>403</v>
      </c>
      <c r="AP91" s="7" t="s">
        <v>1794</v>
      </c>
      <c r="AQ91" s="7" t="s">
        <v>408</v>
      </c>
      <c r="AR91" s="7" t="s">
        <v>408</v>
      </c>
      <c r="AS91" s="7" t="s">
        <v>408</v>
      </c>
      <c r="AT91" s="7" t="s">
        <v>408</v>
      </c>
      <c r="AU91" s="7" t="s">
        <v>408</v>
      </c>
      <c r="AV91" s="7" t="s">
        <v>408</v>
      </c>
      <c r="AW91" s="7" t="s">
        <v>408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45.833333333333336</v>
      </c>
      <c r="D93">
        <f t="shared" si="3"/>
        <v>95.833333333333329</v>
      </c>
      <c r="E93">
        <f t="shared" si="3"/>
        <v>97.916666666666671</v>
      </c>
      <c r="F93">
        <f t="shared" si="3"/>
        <v>97.916666666666671</v>
      </c>
      <c r="G93">
        <f t="shared" si="3"/>
        <v>100</v>
      </c>
      <c r="H93">
        <f t="shared" si="3"/>
        <v>97.916666666666671</v>
      </c>
      <c r="I93">
        <f t="shared" si="3"/>
        <v>100</v>
      </c>
      <c r="J93">
        <f t="shared" si="3"/>
        <v>100</v>
      </c>
      <c r="K93">
        <f t="shared" si="3"/>
        <v>2.0833333333333335</v>
      </c>
      <c r="L93">
        <f t="shared" si="3"/>
        <v>100</v>
      </c>
      <c r="M93">
        <f t="shared" si="3"/>
        <v>100</v>
      </c>
      <c r="N93">
        <f t="shared" si="3"/>
        <v>100</v>
      </c>
      <c r="O93">
        <f t="shared" si="3"/>
        <v>100</v>
      </c>
      <c r="P93">
        <f t="shared" si="3"/>
        <v>96.666666666666671</v>
      </c>
      <c r="Q93">
        <f t="shared" si="3"/>
        <v>100</v>
      </c>
      <c r="R93">
        <f t="shared" si="3"/>
        <v>100</v>
      </c>
      <c r="S93">
        <f t="shared" si="3"/>
        <v>45.833333333333336</v>
      </c>
      <c r="T93">
        <f t="shared" si="3"/>
        <v>95.833333333333329</v>
      </c>
      <c r="U93">
        <f t="shared" si="3"/>
        <v>100</v>
      </c>
      <c r="V93">
        <f t="shared" si="3"/>
        <v>97.777777777777771</v>
      </c>
      <c r="W93">
        <f t="shared" si="3"/>
        <v>100</v>
      </c>
      <c r="X93">
        <f t="shared" si="3"/>
        <v>100</v>
      </c>
      <c r="Y93">
        <f t="shared" si="3"/>
        <v>100</v>
      </c>
      <c r="Z93">
        <f t="shared" si="3"/>
        <v>100</v>
      </c>
      <c r="AA93">
        <f t="shared" si="3"/>
        <v>85.416666666666671</v>
      </c>
      <c r="AB93">
        <f t="shared" si="3"/>
        <v>100</v>
      </c>
      <c r="AC93">
        <f t="shared" si="3"/>
        <v>100</v>
      </c>
      <c r="AD93">
        <f t="shared" si="3"/>
        <v>100</v>
      </c>
      <c r="AE93">
        <f t="shared" si="3"/>
        <v>100</v>
      </c>
      <c r="AF93">
        <f t="shared" si="3"/>
        <v>100</v>
      </c>
      <c r="AG93">
        <f t="shared" si="3"/>
        <v>100</v>
      </c>
      <c r="AH93">
        <f t="shared" si="3"/>
        <v>100</v>
      </c>
      <c r="AI93">
        <f t="shared" si="3"/>
        <v>68.75</v>
      </c>
      <c r="AJ93">
        <f t="shared" si="3"/>
        <v>100</v>
      </c>
      <c r="AK93">
        <f t="shared" si="3"/>
        <v>100</v>
      </c>
      <c r="AL93">
        <f t="shared" si="3"/>
        <v>100</v>
      </c>
      <c r="AM93">
        <f t="shared" si="3"/>
        <v>100</v>
      </c>
      <c r="AN93">
        <f t="shared" si="3"/>
        <v>100</v>
      </c>
      <c r="AO93">
        <f t="shared" si="3"/>
        <v>100</v>
      </c>
      <c r="AP93">
        <f t="shared" si="3"/>
        <v>0</v>
      </c>
      <c r="AQ93">
        <f t="shared" si="3"/>
        <v>100</v>
      </c>
      <c r="AR93">
        <f t="shared" si="3"/>
        <v>100</v>
      </c>
      <c r="AS93">
        <f t="shared" si="3"/>
        <v>100</v>
      </c>
      <c r="AT93">
        <f t="shared" si="3"/>
        <v>100</v>
      </c>
      <c r="AU93">
        <f t="shared" si="3"/>
        <v>100</v>
      </c>
      <c r="AV93">
        <f t="shared" si="3"/>
        <v>100</v>
      </c>
      <c r="AW93">
        <f t="shared" si="3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15.728821740147399</v>
      </c>
      <c r="D94">
        <f t="shared" si="4"/>
        <v>3.6084391824351609</v>
      </c>
      <c r="E94">
        <f t="shared" si="4"/>
        <v>3.6084391824351609</v>
      </c>
      <c r="F94">
        <f t="shared" si="4"/>
        <v>3.6084391824351609</v>
      </c>
      <c r="G94">
        <f t="shared" si="4"/>
        <v>0</v>
      </c>
      <c r="H94">
        <f t="shared" si="4"/>
        <v>3.6084391824351609</v>
      </c>
      <c r="I94">
        <f t="shared" si="4"/>
        <v>0</v>
      </c>
      <c r="J94">
        <f t="shared" si="4"/>
        <v>0</v>
      </c>
      <c r="K94">
        <f t="shared" si="4"/>
        <v>3.6084391824351609</v>
      </c>
      <c r="L94">
        <f t="shared" si="4"/>
        <v>0</v>
      </c>
      <c r="M94">
        <f t="shared" si="4"/>
        <v>0</v>
      </c>
      <c r="N94">
        <f t="shared" si="4"/>
        <v>0</v>
      </c>
      <c r="O94">
        <f t="shared" si="4"/>
        <v>0</v>
      </c>
      <c r="P94">
        <f t="shared" si="4"/>
        <v>5.7735026918962573</v>
      </c>
      <c r="Q94">
        <f t="shared" si="4"/>
        <v>0</v>
      </c>
      <c r="R94">
        <f t="shared" si="4"/>
        <v>0</v>
      </c>
      <c r="S94">
        <f t="shared" si="4"/>
        <v>48.546584157212685</v>
      </c>
      <c r="T94">
        <f t="shared" si="4"/>
        <v>7.2168783648703219</v>
      </c>
      <c r="U94">
        <f t="shared" si="4"/>
        <v>0</v>
      </c>
      <c r="V94">
        <f t="shared" si="4"/>
        <v>3.8490017945975077</v>
      </c>
      <c r="W94">
        <f t="shared" si="4"/>
        <v>0</v>
      </c>
      <c r="X94">
        <f t="shared" si="4"/>
        <v>0</v>
      </c>
      <c r="Y94">
        <f t="shared" si="4"/>
        <v>0</v>
      </c>
      <c r="Z94">
        <f t="shared" si="4"/>
        <v>0</v>
      </c>
      <c r="AA94">
        <f t="shared" si="4"/>
        <v>13.010412496663353</v>
      </c>
      <c r="AB94">
        <f t="shared" si="4"/>
        <v>0</v>
      </c>
      <c r="AC94">
        <f t="shared" si="4"/>
        <v>0</v>
      </c>
      <c r="AD94">
        <f t="shared" si="4"/>
        <v>0</v>
      </c>
      <c r="AE94">
        <f t="shared" si="4"/>
        <v>0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si="4"/>
        <v>54.126587736527412</v>
      </c>
      <c r="AJ94">
        <f t="shared" si="4"/>
        <v>0</v>
      </c>
      <c r="AK94">
        <f t="shared" si="4"/>
        <v>0</v>
      </c>
      <c r="AL94">
        <f t="shared" si="4"/>
        <v>0</v>
      </c>
      <c r="AM94">
        <f t="shared" si="4"/>
        <v>0</v>
      </c>
      <c r="AN94">
        <f t="shared" si="4"/>
        <v>0</v>
      </c>
      <c r="AO94">
        <f t="shared" si="4"/>
        <v>0</v>
      </c>
      <c r="AP94">
        <f t="shared" si="4"/>
        <v>0</v>
      </c>
      <c r="AQ94">
        <f t="shared" si="4"/>
        <v>0</v>
      </c>
      <c r="AR94">
        <f t="shared" si="4"/>
        <v>0</v>
      </c>
      <c r="AS94">
        <f t="shared" si="4"/>
        <v>0</v>
      </c>
      <c r="AT94">
        <f t="shared" si="4"/>
        <v>0</v>
      </c>
      <c r="AU94">
        <f t="shared" si="4"/>
        <v>0</v>
      </c>
      <c r="AV94">
        <f t="shared" si="4"/>
        <v>0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9.0810394657097397</v>
      </c>
      <c r="D95">
        <f t="shared" si="5"/>
        <v>2.0833333333333335</v>
      </c>
      <c r="E95">
        <f t="shared" si="5"/>
        <v>2.0833333333333335</v>
      </c>
      <c r="F95">
        <f t="shared" si="5"/>
        <v>2.0833333333333335</v>
      </c>
      <c r="G95">
        <f t="shared" si="5"/>
        <v>0</v>
      </c>
      <c r="H95">
        <f t="shared" si="5"/>
        <v>2.0833333333333335</v>
      </c>
      <c r="I95">
        <f t="shared" si="5"/>
        <v>0</v>
      </c>
      <c r="J95">
        <f t="shared" si="5"/>
        <v>0</v>
      </c>
      <c r="K95">
        <f t="shared" si="5"/>
        <v>2.0833333333333335</v>
      </c>
      <c r="L95">
        <f t="shared" si="5"/>
        <v>0</v>
      </c>
      <c r="M95">
        <f t="shared" si="5"/>
        <v>0</v>
      </c>
      <c r="N95">
        <f t="shared" si="5"/>
        <v>0</v>
      </c>
      <c r="O95">
        <f t="shared" si="5"/>
        <v>0</v>
      </c>
      <c r="P95">
        <f t="shared" si="5"/>
        <v>3.3333333333333335</v>
      </c>
      <c r="Q95">
        <f t="shared" si="5"/>
        <v>0</v>
      </c>
      <c r="R95">
        <f t="shared" si="5"/>
        <v>0</v>
      </c>
      <c r="S95">
        <f t="shared" si="5"/>
        <v>28.028383431403565</v>
      </c>
      <c r="T95">
        <f t="shared" si="5"/>
        <v>4.166666666666667</v>
      </c>
      <c r="U95">
        <f t="shared" si="5"/>
        <v>0</v>
      </c>
      <c r="V95">
        <f t="shared" si="5"/>
        <v>2.2222222222222237</v>
      </c>
      <c r="W95">
        <f t="shared" si="5"/>
        <v>0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7.5115651572166584</v>
      </c>
      <c r="AB95">
        <f t="shared" si="5"/>
        <v>0</v>
      </c>
      <c r="AC95">
        <f t="shared" si="5"/>
        <v>0</v>
      </c>
      <c r="AD95">
        <f t="shared" si="5"/>
        <v>0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31.25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0</v>
      </c>
      <c r="AW95">
        <f t="shared" si="5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97.338594825539985</v>
      </c>
      <c r="C99">
        <f t="shared" ref="C99:AW99" si="6">C49/C41*100</f>
        <v>16.096723527048251</v>
      </c>
      <c r="D99">
        <f t="shared" si="6"/>
        <v>35.545311826633011</v>
      </c>
      <c r="E99">
        <f t="shared" si="6"/>
        <v>44.927394182487149</v>
      </c>
      <c r="F99">
        <f t="shared" si="6"/>
        <v>84.286340311841784</v>
      </c>
      <c r="G99">
        <f t="shared" si="6"/>
        <v>83.142184925666882</v>
      </c>
      <c r="H99">
        <f t="shared" si="6"/>
        <v>75.607125246548321</v>
      </c>
      <c r="I99">
        <f t="shared" si="6"/>
        <v>99.625044072577367</v>
      </c>
      <c r="J99">
        <f t="shared" si="6"/>
        <v>61.012153351074502</v>
      </c>
      <c r="K99">
        <f t="shared" si="6"/>
        <v>0</v>
      </c>
      <c r="L99">
        <f t="shared" si="6"/>
        <v>15.383900677096038</v>
      </c>
      <c r="M99">
        <f t="shared" si="6"/>
        <v>46.784735906185418</v>
      </c>
      <c r="N99">
        <f t="shared" si="6"/>
        <v>41.506163180461911</v>
      </c>
      <c r="O99">
        <f t="shared" si="6"/>
        <v>59.99750480980741</v>
      </c>
      <c r="P99">
        <f t="shared" si="6"/>
        <v>64.365808026366324</v>
      </c>
      <c r="Q99">
        <f t="shared" si="6"/>
        <v>42.39766649204163</v>
      </c>
      <c r="R99">
        <f t="shared" si="6"/>
        <v>59.495890410958893</v>
      </c>
      <c r="S99">
        <f t="shared" si="6"/>
        <v>5.7350314514250211</v>
      </c>
      <c r="T99">
        <f t="shared" si="6"/>
        <v>53.007116973852284</v>
      </c>
      <c r="U99">
        <f t="shared" si="6"/>
        <v>61.52739459386266</v>
      </c>
      <c r="V99">
        <f t="shared" si="6"/>
        <v>55.628162107690869</v>
      </c>
      <c r="W99">
        <f t="shared" si="6"/>
        <v>54.827732085754462</v>
      </c>
      <c r="X99">
        <f t="shared" si="6"/>
        <v>50.512311845549739</v>
      </c>
      <c r="Y99">
        <f t="shared" si="6"/>
        <v>58.198652194656489</v>
      </c>
      <c r="Z99">
        <f t="shared" si="6"/>
        <v>171.58635150802414</v>
      </c>
      <c r="AA99">
        <f t="shared" si="6"/>
        <v>17.615248645444868</v>
      </c>
      <c r="AB99">
        <f t="shared" si="6"/>
        <v>56.017658927473093</v>
      </c>
      <c r="AC99">
        <f t="shared" si="6"/>
        <v>61.510645573949063</v>
      </c>
      <c r="AD99">
        <f t="shared" si="6"/>
        <v>59.390647229458828</v>
      </c>
      <c r="AE99">
        <f t="shared" si="6"/>
        <v>57.972413704325888</v>
      </c>
      <c r="AF99">
        <f t="shared" si="6"/>
        <v>47.805834160263089</v>
      </c>
      <c r="AG99">
        <f t="shared" si="6"/>
        <v>45.805588087669392</v>
      </c>
      <c r="AH99">
        <f t="shared" si="6"/>
        <v>197.8852175304863</v>
      </c>
      <c r="AI99">
        <f t="shared" si="6"/>
        <v>53.760139135219589</v>
      </c>
      <c r="AJ99">
        <f t="shared" si="6"/>
        <v>46.725792805671446</v>
      </c>
      <c r="AK99">
        <f t="shared" si="6"/>
        <v>44.274848577167553</v>
      </c>
      <c r="AL99">
        <f t="shared" si="6"/>
        <v>54.593515606097277</v>
      </c>
      <c r="AM99">
        <f t="shared" si="6"/>
        <v>48.142616977155001</v>
      </c>
      <c r="AN99">
        <f t="shared" si="6"/>
        <v>47.481763238470656</v>
      </c>
      <c r="AO99">
        <f t="shared" si="6"/>
        <v>44.029737957638524</v>
      </c>
      <c r="AP99">
        <f t="shared" si="6"/>
        <v>0</v>
      </c>
      <c r="AQ99">
        <f t="shared" si="6"/>
        <v>65.69440221226499</v>
      </c>
      <c r="AR99">
        <f t="shared" si="6"/>
        <v>56.263023848112994</v>
      </c>
      <c r="AS99">
        <f t="shared" si="6"/>
        <v>70.081542636693555</v>
      </c>
      <c r="AT99">
        <f t="shared" si="6"/>
        <v>80.934649741419832</v>
      </c>
      <c r="AU99">
        <f t="shared" si="6"/>
        <v>82.917834819055301</v>
      </c>
      <c r="AV99">
        <f t="shared" si="6"/>
        <v>61.93351782829172</v>
      </c>
      <c r="AW99">
        <f t="shared" si="6"/>
        <v>58.272385611167451</v>
      </c>
    </row>
    <row r="100" spans="1:49" x14ac:dyDescent="0.25">
      <c r="A100" t="s">
        <v>1771</v>
      </c>
      <c r="B100">
        <f>B67/B59*100</f>
        <v>84.667937128084802</v>
      </c>
      <c r="C100">
        <f t="shared" ref="C100:AW100" si="7">C67/C59*100</f>
        <v>6.095810558260248</v>
      </c>
      <c r="D100">
        <f t="shared" si="7"/>
        <v>48.15942857142857</v>
      </c>
      <c r="E100">
        <f t="shared" si="7"/>
        <v>56.826674507785988</v>
      </c>
      <c r="F100">
        <f t="shared" si="7"/>
        <v>79.800050752629275</v>
      </c>
      <c r="G100">
        <f t="shared" si="7"/>
        <v>83.637055688938332</v>
      </c>
      <c r="H100">
        <f t="shared" si="7"/>
        <v>81.732527759634223</v>
      </c>
      <c r="I100">
        <f t="shared" si="7"/>
        <v>101.06559442936774</v>
      </c>
      <c r="J100">
        <f t="shared" si="7"/>
        <v>69.926880967660381</v>
      </c>
      <c r="K100">
        <f t="shared" si="7"/>
        <v>2.0737222633975163</v>
      </c>
      <c r="L100">
        <f>L67/L59*100</f>
        <v>35.88851456111675</v>
      </c>
      <c r="M100">
        <f t="shared" si="7"/>
        <v>47.559522247014044</v>
      </c>
      <c r="N100">
        <f t="shared" si="7"/>
        <v>56.809184215302096</v>
      </c>
      <c r="O100">
        <f t="shared" si="7"/>
        <v>69.360991893180739</v>
      </c>
      <c r="P100">
        <f t="shared" si="7"/>
        <v>55.987317709417361</v>
      </c>
      <c r="Q100">
        <f t="shared" si="7"/>
        <v>53.406579528951191</v>
      </c>
      <c r="R100">
        <f t="shared" si="7"/>
        <v>70.588207270769715</v>
      </c>
      <c r="S100">
        <f t="shared" si="7"/>
        <v>8.7421589179107464</v>
      </c>
      <c r="T100">
        <f t="shared" si="7"/>
        <v>64.654444750045059</v>
      </c>
      <c r="U100">
        <f t="shared" si="7"/>
        <v>54.375390469699546</v>
      </c>
      <c r="V100">
        <f t="shared" si="7"/>
        <v>57.703969630447183</v>
      </c>
      <c r="W100">
        <f t="shared" si="7"/>
        <v>52.809447558046443</v>
      </c>
      <c r="X100">
        <f t="shared" si="7"/>
        <v>65.668746061305555</v>
      </c>
      <c r="Y100">
        <f t="shared" si="7"/>
        <v>54.921975399302369</v>
      </c>
      <c r="Z100">
        <f t="shared" si="7"/>
        <v>170.72769783573344</v>
      </c>
      <c r="AA100">
        <f t="shared" si="7"/>
        <v>16.413175224679254</v>
      </c>
      <c r="AB100">
        <f t="shared" si="7"/>
        <v>73.298111851598151</v>
      </c>
      <c r="AC100">
        <f t="shared" si="7"/>
        <v>64.405911970897876</v>
      </c>
      <c r="AD100">
        <f t="shared" si="7"/>
        <v>57.124740836168201</v>
      </c>
      <c r="AE100">
        <f t="shared" si="7"/>
        <v>48.866110479566856</v>
      </c>
      <c r="AF100">
        <f t="shared" si="7"/>
        <v>67.211103500703757</v>
      </c>
      <c r="AG100">
        <f t="shared" si="7"/>
        <v>45.748863496744072</v>
      </c>
      <c r="AH100">
        <f t="shared" si="7"/>
        <v>235.70759601620321</v>
      </c>
      <c r="AI100">
        <f t="shared" si="7"/>
        <v>16.941789748045178</v>
      </c>
      <c r="AJ100">
        <f t="shared" si="7"/>
        <v>62.729783881572551</v>
      </c>
      <c r="AK100">
        <f t="shared" si="7"/>
        <v>60.492728935995707</v>
      </c>
      <c r="AL100">
        <f t="shared" si="7"/>
        <v>64.871544991031442</v>
      </c>
      <c r="AM100">
        <f t="shared" si="7"/>
        <v>64.897070922424987</v>
      </c>
      <c r="AN100">
        <f t="shared" si="7"/>
        <v>59.089671115126322</v>
      </c>
      <c r="AO100">
        <f t="shared" si="7"/>
        <v>47.749848784350903</v>
      </c>
      <c r="AP100">
        <f t="shared" si="7"/>
        <v>0</v>
      </c>
      <c r="AQ100">
        <f t="shared" si="7"/>
        <v>59.009561995292202</v>
      </c>
      <c r="AR100">
        <f t="shared" si="7"/>
        <v>63.932768350154724</v>
      </c>
      <c r="AS100">
        <f t="shared" si="7"/>
        <v>73.16680966333729</v>
      </c>
      <c r="AT100">
        <f t="shared" si="7"/>
        <v>80.789847278984723</v>
      </c>
      <c r="AU100">
        <f t="shared" si="7"/>
        <v>82.873875812773505</v>
      </c>
      <c r="AV100">
        <f t="shared" si="7"/>
        <v>83.861338705516729</v>
      </c>
      <c r="AW100">
        <f t="shared" si="7"/>
        <v>54.808332053841035</v>
      </c>
    </row>
    <row r="101" spans="1:49" x14ac:dyDescent="0.25">
      <c r="A101" t="s">
        <v>1772</v>
      </c>
      <c r="B101">
        <f>B85/B77*100</f>
        <v>74.858976349428147</v>
      </c>
      <c r="C101">
        <f t="shared" ref="C101:AW101" si="8">C85/C77*100</f>
        <v>9.7806743530035405</v>
      </c>
      <c r="D101">
        <f t="shared" si="8"/>
        <v>25.33959774542182</v>
      </c>
      <c r="E101">
        <f t="shared" si="8"/>
        <v>52.987960847174385</v>
      </c>
      <c r="F101">
        <f t="shared" si="8"/>
        <v>69.568597873251775</v>
      </c>
      <c r="G101">
        <f t="shared" si="8"/>
        <v>74.295103574800066</v>
      </c>
      <c r="H101">
        <f t="shared" si="8"/>
        <v>86.147617834671053</v>
      </c>
      <c r="I101">
        <f t="shared" si="8"/>
        <v>93.490664143377771</v>
      </c>
      <c r="J101">
        <f t="shared" si="8"/>
        <v>70.828810083830902</v>
      </c>
      <c r="K101">
        <f t="shared" si="8"/>
        <v>0</v>
      </c>
      <c r="L101">
        <f t="shared" si="8"/>
        <v>14.189256280409095</v>
      </c>
      <c r="M101">
        <f t="shared" si="8"/>
        <v>43.624796060522534</v>
      </c>
      <c r="N101">
        <f t="shared" si="8"/>
        <v>55.669269965823986</v>
      </c>
      <c r="O101">
        <f t="shared" si="8"/>
        <v>58.064756312889578</v>
      </c>
      <c r="P101">
        <f t="shared" si="8"/>
        <v>51.188780821130479</v>
      </c>
      <c r="Q101">
        <f t="shared" si="8"/>
        <v>50.12365564575331</v>
      </c>
      <c r="R101">
        <f t="shared" si="8"/>
        <v>57.679938872842087</v>
      </c>
      <c r="S101">
        <f t="shared" si="8"/>
        <v>7.2441545532649361</v>
      </c>
      <c r="T101">
        <f t="shared" si="8"/>
        <v>63.179348631082519</v>
      </c>
      <c r="U101">
        <f t="shared" si="8"/>
        <v>60.832463183667585</v>
      </c>
      <c r="V101">
        <f t="shared" si="8"/>
        <v>63.9435318275154</v>
      </c>
      <c r="W101">
        <f t="shared" si="8"/>
        <v>51.556104115239201</v>
      </c>
      <c r="X101">
        <f t="shared" si="8"/>
        <v>55.26605630894197</v>
      </c>
      <c r="Y101">
        <f t="shared" si="8"/>
        <v>45.216284837381373</v>
      </c>
      <c r="Z101">
        <f t="shared" si="8"/>
        <v>210.17585370841002</v>
      </c>
      <c r="AA101">
        <f t="shared" si="8"/>
        <v>12.796397113349855</v>
      </c>
      <c r="AB101">
        <f t="shared" si="8"/>
        <v>59.359124658069554</v>
      </c>
      <c r="AC101">
        <f t="shared" si="8"/>
        <v>54.975398921967233</v>
      </c>
      <c r="AD101">
        <f t="shared" si="8"/>
        <v>62.872496025437208</v>
      </c>
      <c r="AE101">
        <f t="shared" si="8"/>
        <v>56.561955027003776</v>
      </c>
      <c r="AF101">
        <f t="shared" si="8"/>
        <v>55.874017776632748</v>
      </c>
      <c r="AG101">
        <f t="shared" si="8"/>
        <v>63.610330466129497</v>
      </c>
      <c r="AH101">
        <f t="shared" si="8"/>
        <v>219.77356706392644</v>
      </c>
      <c r="AI101">
        <f t="shared" si="8"/>
        <v>36.419548187629218</v>
      </c>
      <c r="AJ101">
        <f t="shared" si="8"/>
        <v>62.917414160458264</v>
      </c>
      <c r="AK101">
        <f t="shared" si="8"/>
        <v>58.287655971479502</v>
      </c>
      <c r="AL101">
        <f t="shared" si="8"/>
        <v>59.254164596354507</v>
      </c>
      <c r="AM101">
        <f t="shared" si="8"/>
        <v>53.742587914270942</v>
      </c>
      <c r="AN101">
        <f t="shared" si="8"/>
        <v>53.377389760694541</v>
      </c>
      <c r="AO101">
        <f t="shared" si="8"/>
        <v>58.029487361961138</v>
      </c>
      <c r="AP101">
        <f t="shared" si="8"/>
        <v>0</v>
      </c>
      <c r="AQ101">
        <f t="shared" si="8"/>
        <v>59.281220061624495</v>
      </c>
      <c r="AR101">
        <f t="shared" si="8"/>
        <v>60.205315413769853</v>
      </c>
      <c r="AS101">
        <f t="shared" si="8"/>
        <v>61.470114119031784</v>
      </c>
      <c r="AT101">
        <f t="shared" si="8"/>
        <v>103.10160798447463</v>
      </c>
      <c r="AU101">
        <f t="shared" si="8"/>
        <v>80.470997169159787</v>
      </c>
      <c r="AV101">
        <f t="shared" si="8"/>
        <v>87.200125192352829</v>
      </c>
      <c r="AW101">
        <f t="shared" si="8"/>
        <v>62.980942656778282</v>
      </c>
    </row>
    <row r="102" spans="1:49" x14ac:dyDescent="0.25">
      <c r="A102" s="7" t="s">
        <v>1773</v>
      </c>
      <c r="B102" s="7" t="s">
        <v>1644</v>
      </c>
      <c r="C102" s="7" t="s">
        <v>383</v>
      </c>
      <c r="D102" s="7" t="s">
        <v>383</v>
      </c>
      <c r="E102" s="7" t="s">
        <v>383</v>
      </c>
      <c r="F102" s="7" t="s">
        <v>383</v>
      </c>
      <c r="G102" s="7" t="s">
        <v>383</v>
      </c>
      <c r="H102" s="7" t="s">
        <v>383</v>
      </c>
      <c r="I102" s="7" t="s">
        <v>383</v>
      </c>
      <c r="J102" s="7" t="s">
        <v>1644</v>
      </c>
      <c r="K102" s="7" t="s">
        <v>388</v>
      </c>
      <c r="L102" s="7" t="s">
        <v>388</v>
      </c>
      <c r="M102" s="7" t="s">
        <v>388</v>
      </c>
      <c r="N102" s="7" t="s">
        <v>388</v>
      </c>
      <c r="O102" s="7" t="s">
        <v>388</v>
      </c>
      <c r="P102" s="7" t="s">
        <v>388</v>
      </c>
      <c r="Q102" s="7" t="s">
        <v>388</v>
      </c>
      <c r="R102" s="7" t="s">
        <v>1644</v>
      </c>
      <c r="S102" s="7" t="s">
        <v>393</v>
      </c>
      <c r="T102" s="7" t="s">
        <v>393</v>
      </c>
      <c r="U102" s="7" t="s">
        <v>393</v>
      </c>
      <c r="V102" s="7" t="s">
        <v>393</v>
      </c>
      <c r="W102" s="7" t="s">
        <v>393</v>
      </c>
      <c r="X102" s="7" t="s">
        <v>393</v>
      </c>
      <c r="Y102" s="7" t="s">
        <v>393</v>
      </c>
      <c r="Z102" s="7" t="s">
        <v>1686</v>
      </c>
      <c r="AA102" s="7" t="s">
        <v>398</v>
      </c>
      <c r="AB102" s="7" t="s">
        <v>398</v>
      </c>
      <c r="AC102" s="7" t="s">
        <v>398</v>
      </c>
      <c r="AD102" s="7" t="s">
        <v>398</v>
      </c>
      <c r="AE102" s="7" t="s">
        <v>398</v>
      </c>
      <c r="AF102" s="7" t="s">
        <v>398</v>
      </c>
      <c r="AG102" s="7" t="s">
        <v>398</v>
      </c>
      <c r="AH102" s="7" t="s">
        <v>1686</v>
      </c>
      <c r="AI102" s="7" t="s">
        <v>403</v>
      </c>
      <c r="AJ102" s="7" t="s">
        <v>403</v>
      </c>
      <c r="AK102" s="7" t="s">
        <v>403</v>
      </c>
      <c r="AL102" s="7" t="s">
        <v>403</v>
      </c>
      <c r="AM102" s="7" t="s">
        <v>403</v>
      </c>
      <c r="AN102" s="7" t="s">
        <v>403</v>
      </c>
      <c r="AO102" s="7" t="s">
        <v>403</v>
      </c>
      <c r="AP102" s="7" t="s">
        <v>1794</v>
      </c>
      <c r="AQ102" s="7" t="s">
        <v>408</v>
      </c>
      <c r="AR102" s="7" t="s">
        <v>408</v>
      </c>
      <c r="AS102" s="7" t="s">
        <v>408</v>
      </c>
      <c r="AT102" s="7" t="s">
        <v>408</v>
      </c>
      <c r="AU102" s="7" t="s">
        <v>408</v>
      </c>
      <c r="AV102" s="7" t="s">
        <v>408</v>
      </c>
      <c r="AW102" s="7" t="s">
        <v>408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85.621836101017649</v>
      </c>
      <c r="C104">
        <f t="shared" ref="C104:AW104" si="9">AVERAGE(C99:C101)</f>
        <v>10.657736146104012</v>
      </c>
      <c r="D104">
        <f t="shared" si="9"/>
        <v>36.348112714494469</v>
      </c>
      <c r="E104">
        <f t="shared" si="9"/>
        <v>51.580676512482505</v>
      </c>
      <c r="F104">
        <f t="shared" si="9"/>
        <v>77.884996312574273</v>
      </c>
      <c r="G104">
        <f t="shared" si="9"/>
        <v>80.358114729801756</v>
      </c>
      <c r="H104">
        <f t="shared" si="9"/>
        <v>81.162423613617861</v>
      </c>
      <c r="I104">
        <f t="shared" si="9"/>
        <v>98.060434215107634</v>
      </c>
      <c r="J104">
        <f t="shared" si="9"/>
        <v>67.2559481341886</v>
      </c>
      <c r="K104">
        <f t="shared" si="9"/>
        <v>0.69124075446583877</v>
      </c>
      <c r="L104">
        <f t="shared" si="9"/>
        <v>21.820557172873961</v>
      </c>
      <c r="M104">
        <f t="shared" si="9"/>
        <v>45.989684737907332</v>
      </c>
      <c r="N104">
        <f t="shared" si="9"/>
        <v>51.328205787195998</v>
      </c>
      <c r="O104">
        <f t="shared" si="9"/>
        <v>62.474417671959237</v>
      </c>
      <c r="P104">
        <f t="shared" si="9"/>
        <v>57.180635518971393</v>
      </c>
      <c r="Q104">
        <f t="shared" si="9"/>
        <v>48.642633888915377</v>
      </c>
      <c r="R104">
        <f t="shared" si="9"/>
        <v>62.5880121848569</v>
      </c>
      <c r="S104">
        <f t="shared" si="9"/>
        <v>7.2404483075335682</v>
      </c>
      <c r="T104">
        <f t="shared" si="9"/>
        <v>60.280303451659954</v>
      </c>
      <c r="U104">
        <f t="shared" si="9"/>
        <v>58.911749415743259</v>
      </c>
      <c r="V104">
        <f t="shared" si="9"/>
        <v>59.091887855217827</v>
      </c>
      <c r="W104">
        <f t="shared" si="9"/>
        <v>53.064427919680035</v>
      </c>
      <c r="X104">
        <f t="shared" si="9"/>
        <v>57.149038071932431</v>
      </c>
      <c r="Y104">
        <f t="shared" si="9"/>
        <v>52.778970810446744</v>
      </c>
      <c r="Z104">
        <f t="shared" si="9"/>
        <v>184.16330101738922</v>
      </c>
      <c r="AA104">
        <f t="shared" si="9"/>
        <v>15.608273661157993</v>
      </c>
      <c r="AB104">
        <f t="shared" si="9"/>
        <v>62.891631812380268</v>
      </c>
      <c r="AC104">
        <f t="shared" si="9"/>
        <v>60.297318822271393</v>
      </c>
      <c r="AD104">
        <f t="shared" si="9"/>
        <v>59.795961363688086</v>
      </c>
      <c r="AE104">
        <f t="shared" si="9"/>
        <v>54.466826403632176</v>
      </c>
      <c r="AF104">
        <f t="shared" si="9"/>
        <v>56.963651812533193</v>
      </c>
      <c r="AG104">
        <f t="shared" si="9"/>
        <v>51.721594016847654</v>
      </c>
      <c r="AH104">
        <f t="shared" si="9"/>
        <v>217.78879353687196</v>
      </c>
      <c r="AI104">
        <f t="shared" si="9"/>
        <v>35.707159023631327</v>
      </c>
      <c r="AJ104">
        <f t="shared" si="9"/>
        <v>57.457663615900749</v>
      </c>
      <c r="AK104">
        <f t="shared" si="9"/>
        <v>54.351744494880926</v>
      </c>
      <c r="AL104">
        <f t="shared" si="9"/>
        <v>59.573075064494411</v>
      </c>
      <c r="AM104">
        <f t="shared" si="9"/>
        <v>55.59409193795031</v>
      </c>
      <c r="AN104">
        <f t="shared" si="9"/>
        <v>53.316274704763835</v>
      </c>
      <c r="AO104">
        <f t="shared" si="9"/>
        <v>49.936358034650191</v>
      </c>
      <c r="AP104">
        <f t="shared" si="9"/>
        <v>0</v>
      </c>
      <c r="AQ104">
        <f t="shared" si="9"/>
        <v>61.328394756393891</v>
      </c>
      <c r="AR104">
        <f t="shared" si="9"/>
        <v>60.133702537345862</v>
      </c>
      <c r="AS104">
        <f t="shared" si="9"/>
        <v>68.239488806354203</v>
      </c>
      <c r="AT104">
        <f t="shared" si="9"/>
        <v>88.275368334959737</v>
      </c>
      <c r="AU104">
        <f t="shared" si="9"/>
        <v>82.087569266996198</v>
      </c>
      <c r="AV104">
        <f t="shared" si="9"/>
        <v>77.664993908720433</v>
      </c>
      <c r="AW104">
        <f t="shared" si="9"/>
        <v>58.687220107262249</v>
      </c>
    </row>
    <row r="105" spans="1:49" x14ac:dyDescent="0.25">
      <c r="A105" t="s">
        <v>1774</v>
      </c>
      <c r="B105">
        <f>STDEV(B99:B101)</f>
        <v>11.270126625100907</v>
      </c>
      <c r="C105">
        <f t="shared" ref="C105:AW105" si="10">STDEV(C99:C101)</f>
        <v>5.057815051383896</v>
      </c>
      <c r="D105">
        <f t="shared" si="10"/>
        <v>11.431077669277521</v>
      </c>
      <c r="E105">
        <f t="shared" si="10"/>
        <v>6.0731832644843582</v>
      </c>
      <c r="F105">
        <f t="shared" si="10"/>
        <v>7.5434448863532575</v>
      </c>
      <c r="G105">
        <f t="shared" si="10"/>
        <v>5.2565485318164287</v>
      </c>
      <c r="H105">
        <f t="shared" si="10"/>
        <v>5.2933222132273734</v>
      </c>
      <c r="I105">
        <f t="shared" si="10"/>
        <v>4.0225483482452535</v>
      </c>
      <c r="J105">
        <f t="shared" si="10"/>
        <v>5.4260574087343665</v>
      </c>
      <c r="K105">
        <f t="shared" si="10"/>
        <v>1.1972641069970762</v>
      </c>
      <c r="L105">
        <f t="shared" si="10"/>
        <v>12.197842539428645</v>
      </c>
      <c r="M105">
        <f t="shared" si="10"/>
        <v>2.0843697634538758</v>
      </c>
      <c r="N105">
        <f t="shared" si="10"/>
        <v>8.5252121293499528</v>
      </c>
      <c r="O105">
        <f t="shared" si="10"/>
        <v>6.0417346487891104</v>
      </c>
      <c r="P105">
        <f t="shared" si="10"/>
        <v>6.6690716773648875</v>
      </c>
      <c r="Q105">
        <f t="shared" si="10"/>
        <v>5.651912123054446</v>
      </c>
      <c r="R105">
        <f t="shared" si="10"/>
        <v>6.9876148331669574</v>
      </c>
      <c r="S105">
        <f t="shared" si="10"/>
        <v>1.503567159163925</v>
      </c>
      <c r="T105">
        <f t="shared" si="10"/>
        <v>6.3417985063992566</v>
      </c>
      <c r="U105">
        <f t="shared" si="10"/>
        <v>3.9439379789408551</v>
      </c>
      <c r="V105">
        <f t="shared" si="10"/>
        <v>4.3279419061872275</v>
      </c>
      <c r="W105">
        <f t="shared" si="10"/>
        <v>1.6506509724888998</v>
      </c>
      <c r="X105">
        <f t="shared" si="10"/>
        <v>7.7516830284750498</v>
      </c>
      <c r="Y105">
        <f t="shared" si="10"/>
        <v>6.7512826226356673</v>
      </c>
      <c r="Z105">
        <f t="shared" si="10"/>
        <v>22.531622104490957</v>
      </c>
      <c r="AA105">
        <f t="shared" si="10"/>
        <v>2.5082329272443715</v>
      </c>
      <c r="AB105">
        <f t="shared" si="10"/>
        <v>9.1658315723215988</v>
      </c>
      <c r="AC105">
        <f t="shared" si="10"/>
        <v>4.8309176608865219</v>
      </c>
      <c r="AD105">
        <f t="shared" si="10"/>
        <v>2.8952343755725036</v>
      </c>
      <c r="AE105">
        <f t="shared" si="10"/>
        <v>4.9013633375487906</v>
      </c>
      <c r="AF105">
        <f t="shared" si="10"/>
        <v>9.748415065686638</v>
      </c>
      <c r="AG105">
        <f t="shared" si="10"/>
        <v>10.29598684877592</v>
      </c>
      <c r="AH105">
        <f t="shared" si="10"/>
        <v>18.98914355742453</v>
      </c>
      <c r="AI105">
        <f t="shared" si="10"/>
        <v>18.419509674248872</v>
      </c>
      <c r="AJ105">
        <f t="shared" si="10"/>
        <v>9.2945462286212965</v>
      </c>
      <c r="AK105">
        <f t="shared" si="10"/>
        <v>8.7962185168986622</v>
      </c>
      <c r="AL105">
        <f t="shared" si="10"/>
        <v>5.1464307946779435</v>
      </c>
      <c r="AM105">
        <f t="shared" si="10"/>
        <v>8.5293013848332588</v>
      </c>
      <c r="AN105">
        <f t="shared" si="10"/>
        <v>5.8041952591015766</v>
      </c>
      <c r="AO105">
        <f t="shared" si="10"/>
        <v>7.2514731518630624</v>
      </c>
      <c r="AP105">
        <f t="shared" si="10"/>
        <v>0</v>
      </c>
      <c r="AQ105">
        <f t="shared" si="10"/>
        <v>3.783512304036071</v>
      </c>
      <c r="AR105">
        <f t="shared" si="10"/>
        <v>3.8353737086106912</v>
      </c>
      <c r="AS105">
        <f t="shared" si="10"/>
        <v>6.0620164466491637</v>
      </c>
      <c r="AT105">
        <f t="shared" si="10"/>
        <v>12.840104304362846</v>
      </c>
      <c r="AU105">
        <f t="shared" si="10"/>
        <v>1.4001650292682399</v>
      </c>
      <c r="AV105">
        <f t="shared" si="10"/>
        <v>13.725756028466849</v>
      </c>
      <c r="AW105">
        <f t="shared" si="10"/>
        <v>4.1020673764789937</v>
      </c>
    </row>
    <row r="106" spans="1:49" x14ac:dyDescent="0.25">
      <c r="A106" t="s">
        <v>1775</v>
      </c>
      <c r="B106">
        <f>STDEV(B99:B101)/SQRT(3)</f>
        <v>6.5068106408031774</v>
      </c>
      <c r="C106">
        <f t="shared" ref="C106:AW106" si="11">STDEV(C99:C101)/SQRT(3)</f>
        <v>2.9201308814278333</v>
      </c>
      <c r="D106">
        <f t="shared" si="11"/>
        <v>6.599735769484897</v>
      </c>
      <c r="E106">
        <f t="shared" si="11"/>
        <v>3.5063539925879748</v>
      </c>
      <c r="F106">
        <f t="shared" si="11"/>
        <v>4.3552099357531597</v>
      </c>
      <c r="G106">
        <f t="shared" si="11"/>
        <v>3.0348697098525474</v>
      </c>
      <c r="H106">
        <f t="shared" si="11"/>
        <v>3.0561010047142498</v>
      </c>
      <c r="I106">
        <f t="shared" si="11"/>
        <v>2.3224193716876815</v>
      </c>
      <c r="J106">
        <f t="shared" si="11"/>
        <v>3.1327357055711498</v>
      </c>
      <c r="K106">
        <f t="shared" si="11"/>
        <v>0.69124075446583888</v>
      </c>
      <c r="L106">
        <f t="shared" si="11"/>
        <v>7.0424276736717975</v>
      </c>
      <c r="M106">
        <f t="shared" si="11"/>
        <v>1.2034114440208119</v>
      </c>
      <c r="N106">
        <f t="shared" si="11"/>
        <v>4.9220335177788579</v>
      </c>
      <c r="O106">
        <f t="shared" si="11"/>
        <v>3.4881971258506823</v>
      </c>
      <c r="P106">
        <f t="shared" si="11"/>
        <v>3.8503903281715268</v>
      </c>
      <c r="Q106">
        <f t="shared" si="11"/>
        <v>3.2631329856815938</v>
      </c>
      <c r="R106">
        <f t="shared" si="11"/>
        <v>4.0343013049223648</v>
      </c>
      <c r="S106">
        <f t="shared" si="11"/>
        <v>0.86808490408797301</v>
      </c>
      <c r="T106">
        <f t="shared" si="11"/>
        <v>3.6614390748159775</v>
      </c>
      <c r="U106">
        <f t="shared" si="11"/>
        <v>2.2770336538086915</v>
      </c>
      <c r="V106">
        <f t="shared" si="11"/>
        <v>2.4987384245742579</v>
      </c>
      <c r="W106">
        <f t="shared" si="11"/>
        <v>0.95300378330458391</v>
      </c>
      <c r="X106">
        <f t="shared" si="11"/>
        <v>4.4754362831627237</v>
      </c>
      <c r="Y106">
        <f t="shared" si="11"/>
        <v>3.8978548395539452</v>
      </c>
      <c r="Z106">
        <f t="shared" si="11"/>
        <v>13.008638087306776</v>
      </c>
      <c r="AA106">
        <f t="shared" si="11"/>
        <v>1.4481289557348209</v>
      </c>
      <c r="AB106">
        <f t="shared" si="11"/>
        <v>5.2918953256266459</v>
      </c>
      <c r="AC106">
        <f t="shared" si="11"/>
        <v>2.7891316119457508</v>
      </c>
      <c r="AD106">
        <f t="shared" si="11"/>
        <v>1.6715643461038432</v>
      </c>
      <c r="AE106">
        <f t="shared" si="11"/>
        <v>2.8298034423299572</v>
      </c>
      <c r="AF106">
        <f t="shared" si="11"/>
        <v>5.6282500623463845</v>
      </c>
      <c r="AG106">
        <f t="shared" si="11"/>
        <v>5.9443907787136245</v>
      </c>
      <c r="AH106">
        <f t="shared" si="11"/>
        <v>10.963387144559501</v>
      </c>
      <c r="AI106">
        <f t="shared" si="11"/>
        <v>10.634508868768503</v>
      </c>
      <c r="AJ106">
        <f t="shared" si="11"/>
        <v>5.366208767089927</v>
      </c>
      <c r="AK106">
        <f t="shared" si="11"/>
        <v>5.0784991285822132</v>
      </c>
      <c r="AL106">
        <f t="shared" si="11"/>
        <v>2.9712932046730907</v>
      </c>
      <c r="AM106">
        <f t="shared" si="11"/>
        <v>4.9243944505329305</v>
      </c>
      <c r="AN106">
        <f t="shared" si="11"/>
        <v>3.3510536952714451</v>
      </c>
      <c r="AO106">
        <f t="shared" si="11"/>
        <v>4.1866399762494835</v>
      </c>
      <c r="AP106">
        <f t="shared" si="11"/>
        <v>0</v>
      </c>
      <c r="AQ106">
        <f t="shared" si="11"/>
        <v>2.1844118472174867</v>
      </c>
      <c r="AR106">
        <f t="shared" si="11"/>
        <v>2.2143540431091959</v>
      </c>
      <c r="AS106">
        <f t="shared" si="11"/>
        <v>3.4999068273048337</v>
      </c>
      <c r="AT106">
        <f t="shared" si="11"/>
        <v>7.4132376765467622</v>
      </c>
      <c r="AU106">
        <f t="shared" si="11"/>
        <v>0.80838565655791861</v>
      </c>
      <c r="AV106">
        <f t="shared" si="11"/>
        <v>7.9245689378664643</v>
      </c>
      <c r="AW106">
        <f t="shared" si="11"/>
        <v>2.3683297040441289</v>
      </c>
    </row>
    <row r="108" spans="1:49" x14ac:dyDescent="0.25">
      <c r="A108" t="s">
        <v>1773</v>
      </c>
      <c r="B108" s="165">
        <f>AVERAGE(B99:B101,J99:J101,R99:R101,)</f>
        <v>64.639738926018936</v>
      </c>
    </row>
    <row r="109" spans="1:49" x14ac:dyDescent="0.25">
      <c r="A109" t="s">
        <v>1774</v>
      </c>
      <c r="B109" s="165">
        <f>STDEV(B99:B101,J99:J101,R99:R101)</f>
        <v>12.748635904718679</v>
      </c>
    </row>
    <row r="110" spans="1:49" x14ac:dyDescent="0.25">
      <c r="A110" t="s">
        <v>1775</v>
      </c>
      <c r="B110" s="165">
        <f>STDEV(B99:B101,J99:J101,R99:R101)/SQRT(3)</f>
        <v>7.3604283713898582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23" t="s">
        <v>381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386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391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396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401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406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1985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0.28079999999999999</v>
      </c>
      <c r="C128">
        <v>0.2427</v>
      </c>
      <c r="D128">
        <v>0.23350000000000001</v>
      </c>
      <c r="E128">
        <v>0.22239999999999999</v>
      </c>
      <c r="F128">
        <v>0.25829999999999997</v>
      </c>
      <c r="G128">
        <v>0.25319999999999998</v>
      </c>
      <c r="H128">
        <v>0.25</v>
      </c>
      <c r="I128">
        <v>0.2487</v>
      </c>
      <c r="K128" t="s">
        <v>1658</v>
      </c>
      <c r="L128">
        <f>B128-$F$134</f>
        <v>0.19900000000000001</v>
      </c>
      <c r="M128">
        <f t="shared" ref="M128:S128" si="12">C128-$F$134</f>
        <v>0.16089999999999999</v>
      </c>
      <c r="N128">
        <f t="shared" si="12"/>
        <v>0.1517</v>
      </c>
      <c r="O128">
        <f t="shared" si="12"/>
        <v>0.1406</v>
      </c>
      <c r="P128">
        <f t="shared" si="12"/>
        <v>0.17649999999999999</v>
      </c>
      <c r="Q128">
        <f t="shared" si="12"/>
        <v>0.1714</v>
      </c>
      <c r="R128">
        <f t="shared" si="12"/>
        <v>0.16820000000000002</v>
      </c>
      <c r="S128">
        <f t="shared" si="12"/>
        <v>0.16689999999999999</v>
      </c>
      <c r="U128" t="s">
        <v>1658</v>
      </c>
      <c r="V128">
        <f>L128/$L$133*100</f>
        <v>11.727267369909837</v>
      </c>
      <c r="W128">
        <f t="shared" ref="W128:AC128" si="13">M128/$L$133*100</f>
        <v>9.4819965820024752</v>
      </c>
      <c r="X128">
        <f t="shared" si="13"/>
        <v>8.9398314573634288</v>
      </c>
      <c r="Y128">
        <f t="shared" si="13"/>
        <v>8.2856974482880563</v>
      </c>
      <c r="Z128">
        <f t="shared" si="13"/>
        <v>10.401320054216514</v>
      </c>
      <c r="AA128">
        <f t="shared" si="13"/>
        <v>10.100771995992694</v>
      </c>
      <c r="AB128">
        <f t="shared" si="13"/>
        <v>9.9121928222051991</v>
      </c>
      <c r="AC128">
        <f t="shared" si="13"/>
        <v>9.8355825328540281</v>
      </c>
    </row>
    <row r="129" spans="1:29" x14ac:dyDescent="0.25">
      <c r="A129" t="s">
        <v>1659</v>
      </c>
      <c r="B129">
        <v>0.21390000000000001</v>
      </c>
      <c r="C129">
        <v>0.23719999999999999</v>
      </c>
      <c r="D129">
        <v>0.2336</v>
      </c>
      <c r="E129">
        <v>0.2392</v>
      </c>
      <c r="F129">
        <v>0.25109999999999999</v>
      </c>
      <c r="G129">
        <v>0.24840000000000001</v>
      </c>
      <c r="H129">
        <v>0.2581</v>
      </c>
      <c r="I129">
        <v>0.24779999999999999</v>
      </c>
      <c r="K129" t="s">
        <v>1659</v>
      </c>
      <c r="L129">
        <f t="shared" ref="L129:L133" si="14">B129-$F$134</f>
        <v>0.1321</v>
      </c>
      <c r="M129">
        <f t="shared" ref="M129:M133" si="15">C129-$F$134</f>
        <v>0.15539999999999998</v>
      </c>
      <c r="N129">
        <f t="shared" ref="N129:N133" si="16">D129-$F$134</f>
        <v>0.15179999999999999</v>
      </c>
      <c r="O129">
        <f t="shared" ref="O129:O133" si="17">E129-$F$134</f>
        <v>0.15739999999999998</v>
      </c>
      <c r="P129">
        <f t="shared" ref="P129:P133" si="18">F129-$F$134</f>
        <v>0.16930000000000001</v>
      </c>
      <c r="Q129">
        <f t="shared" ref="Q129:Q133" si="19">G129-$F$134</f>
        <v>0.16660000000000003</v>
      </c>
      <c r="R129">
        <f t="shared" ref="R129:R133" si="20">H129-$F$134</f>
        <v>0.17630000000000001</v>
      </c>
      <c r="S129">
        <f t="shared" ref="S129:S133" si="21">I129-$F$134</f>
        <v>0.16599999999999998</v>
      </c>
      <c r="U129" t="s">
        <v>1659</v>
      </c>
      <c r="V129">
        <f t="shared" ref="V129:V133" si="22">L129/$L$133*100</f>
        <v>7.7847840179150225</v>
      </c>
      <c r="W129">
        <f t="shared" ref="W129:W133" si="23">M129/$L$133*100</f>
        <v>9.1578761270552178</v>
      </c>
      <c r="X129">
        <f t="shared" ref="X129:X133" si="24">N129/$L$133*100</f>
        <v>8.9457245565442864</v>
      </c>
      <c r="Y129">
        <f t="shared" ref="Y129:Y133" si="25">O129/$L$133*100</f>
        <v>9.2757381106724015</v>
      </c>
      <c r="Z129">
        <f t="shared" ref="Z129:Z133" si="26">P129/$L$133*100</f>
        <v>9.9770169131946496</v>
      </c>
      <c r="AA129">
        <f t="shared" ref="AA129:AA133" si="27">Q129/$L$133*100</f>
        <v>9.8179032353114515</v>
      </c>
      <c r="AB129">
        <f t="shared" ref="AB129:AB133" si="28">R129/$L$133*100</f>
        <v>10.389533855854797</v>
      </c>
      <c r="AC129">
        <f t="shared" ref="AC129:AC133" si="29">S129/$L$133*100</f>
        <v>9.7825446402262948</v>
      </c>
    </row>
    <row r="130" spans="1:29" x14ac:dyDescent="0.25">
      <c r="A130" t="s">
        <v>1660</v>
      </c>
      <c r="B130">
        <v>0.2036</v>
      </c>
      <c r="C130">
        <v>0.40079999999999999</v>
      </c>
      <c r="D130">
        <v>0.20799999999999999</v>
      </c>
      <c r="E130">
        <v>0.21970000000000001</v>
      </c>
      <c r="F130">
        <v>0.33189999999999997</v>
      </c>
      <c r="G130">
        <v>0.24010000000000001</v>
      </c>
      <c r="H130">
        <v>0.20979999999999999</v>
      </c>
      <c r="I130">
        <v>0.2001</v>
      </c>
      <c r="K130" t="s">
        <v>1660</v>
      </c>
      <c r="L130">
        <f t="shared" si="14"/>
        <v>0.12180000000000001</v>
      </c>
      <c r="M130">
        <f t="shared" si="15"/>
        <v>0.31900000000000001</v>
      </c>
      <c r="N130">
        <f t="shared" si="16"/>
        <v>0.12619999999999998</v>
      </c>
      <c r="O130">
        <f t="shared" si="17"/>
        <v>0.13790000000000002</v>
      </c>
      <c r="P130">
        <f t="shared" si="18"/>
        <v>0.25009999999999999</v>
      </c>
      <c r="Q130">
        <f t="shared" si="19"/>
        <v>0.1583</v>
      </c>
      <c r="R130">
        <f t="shared" si="20"/>
        <v>0.128</v>
      </c>
      <c r="S130">
        <f t="shared" si="21"/>
        <v>0.1183</v>
      </c>
      <c r="U130" t="s">
        <v>1660</v>
      </c>
      <c r="V130">
        <f t="shared" si="22"/>
        <v>7.177794802286523</v>
      </c>
      <c r="W130">
        <f t="shared" si="23"/>
        <v>18.798986386940893</v>
      </c>
      <c r="X130">
        <f t="shared" si="24"/>
        <v>7.4370911662443282</v>
      </c>
      <c r="Y130">
        <f t="shared" si="25"/>
        <v>8.1265837704048582</v>
      </c>
      <c r="Z130">
        <f t="shared" si="26"/>
        <v>14.738641051328894</v>
      </c>
      <c r="AA130">
        <f t="shared" si="27"/>
        <v>9.3287760033001366</v>
      </c>
      <c r="AB130">
        <f t="shared" si="28"/>
        <v>7.5431669514997939</v>
      </c>
      <c r="AC130">
        <f t="shared" si="29"/>
        <v>6.9715363309564502</v>
      </c>
    </row>
    <row r="131" spans="1:29" x14ac:dyDescent="0.25">
      <c r="A131" t="s">
        <v>1661</v>
      </c>
      <c r="B131">
        <v>0.21160000000000001</v>
      </c>
      <c r="C131">
        <v>0.2</v>
      </c>
      <c r="D131">
        <v>0.1933</v>
      </c>
      <c r="E131">
        <v>0.2006</v>
      </c>
      <c r="F131">
        <v>0.224</v>
      </c>
      <c r="G131">
        <v>0.20749999999999999</v>
      </c>
      <c r="H131">
        <v>0.19839999999999999</v>
      </c>
      <c r="I131">
        <v>0.2016</v>
      </c>
      <c r="K131" t="s">
        <v>1661</v>
      </c>
      <c r="L131">
        <f t="shared" si="14"/>
        <v>0.12980000000000003</v>
      </c>
      <c r="M131">
        <f t="shared" si="15"/>
        <v>0.11820000000000001</v>
      </c>
      <c r="N131">
        <f t="shared" si="16"/>
        <v>0.1115</v>
      </c>
      <c r="O131">
        <f t="shared" si="17"/>
        <v>0.1188</v>
      </c>
      <c r="P131">
        <f t="shared" si="18"/>
        <v>0.14219999999999999</v>
      </c>
      <c r="Q131">
        <f t="shared" si="19"/>
        <v>0.12569999999999998</v>
      </c>
      <c r="R131">
        <f t="shared" si="20"/>
        <v>0.1166</v>
      </c>
      <c r="S131">
        <f t="shared" si="21"/>
        <v>0.1198</v>
      </c>
      <c r="U131" t="s">
        <v>1661</v>
      </c>
      <c r="V131">
        <f t="shared" si="22"/>
        <v>7.6492427367552613</v>
      </c>
      <c r="W131">
        <f t="shared" si="23"/>
        <v>6.9656432317755925</v>
      </c>
      <c r="X131">
        <f t="shared" si="24"/>
        <v>6.5708055866580235</v>
      </c>
      <c r="Y131">
        <f t="shared" si="25"/>
        <v>7.0010018268607466</v>
      </c>
      <c r="Z131">
        <f t="shared" si="26"/>
        <v>8.3799870351818022</v>
      </c>
      <c r="AA131">
        <f t="shared" si="27"/>
        <v>7.4076256703400318</v>
      </c>
      <c r="AB131">
        <f t="shared" si="28"/>
        <v>6.8713536448818431</v>
      </c>
      <c r="AC131">
        <f t="shared" si="29"/>
        <v>7.0599328186693384</v>
      </c>
    </row>
    <row r="132" spans="1:29" x14ac:dyDescent="0.25">
      <c r="A132" t="s">
        <v>1662</v>
      </c>
      <c r="B132">
        <v>0.2064</v>
      </c>
      <c r="C132">
        <v>0.20449999999999999</v>
      </c>
      <c r="D132">
        <v>0.1925</v>
      </c>
      <c r="E132">
        <v>0.1961</v>
      </c>
      <c r="F132">
        <v>0.20419999999999999</v>
      </c>
      <c r="G132">
        <v>0.1908</v>
      </c>
      <c r="H132">
        <v>0.187</v>
      </c>
      <c r="I132">
        <v>0.18659999999999999</v>
      </c>
      <c r="K132" t="s">
        <v>1662</v>
      </c>
      <c r="L132">
        <f t="shared" si="14"/>
        <v>0.1246</v>
      </c>
      <c r="M132">
        <f t="shared" si="15"/>
        <v>0.12269999999999999</v>
      </c>
      <c r="N132">
        <f t="shared" si="16"/>
        <v>0.11070000000000001</v>
      </c>
      <c r="O132">
        <f t="shared" si="17"/>
        <v>0.1143</v>
      </c>
      <c r="P132">
        <f t="shared" si="18"/>
        <v>0.12239999999999999</v>
      </c>
      <c r="Q132">
        <f t="shared" si="19"/>
        <v>0.109</v>
      </c>
      <c r="R132">
        <f t="shared" si="20"/>
        <v>0.1052</v>
      </c>
      <c r="S132">
        <f t="shared" si="21"/>
        <v>0.10479999999999999</v>
      </c>
      <c r="U132" t="s">
        <v>1662</v>
      </c>
      <c r="V132">
        <f t="shared" si="22"/>
        <v>7.3428015793505814</v>
      </c>
      <c r="W132">
        <f t="shared" si="23"/>
        <v>7.2308326949142545</v>
      </c>
      <c r="X132">
        <f t="shared" si="24"/>
        <v>6.5236607932111497</v>
      </c>
      <c r="Y132">
        <f t="shared" si="25"/>
        <v>6.7358123637220828</v>
      </c>
      <c r="Z132">
        <f t="shared" si="26"/>
        <v>7.2131533973716788</v>
      </c>
      <c r="AA132">
        <f t="shared" si="27"/>
        <v>6.4234781071365434</v>
      </c>
      <c r="AB132">
        <f t="shared" si="28"/>
        <v>6.1995403382638941</v>
      </c>
      <c r="AC132">
        <f t="shared" si="29"/>
        <v>6.1759679415404563</v>
      </c>
    </row>
    <row r="133" spans="1:29" x14ac:dyDescent="0.25">
      <c r="A133" t="s">
        <v>1663</v>
      </c>
      <c r="B133">
        <v>1.7786999999999999</v>
      </c>
      <c r="C133">
        <v>0.1807</v>
      </c>
      <c r="D133">
        <v>0.1855</v>
      </c>
      <c r="E133">
        <v>0.18279999999999999</v>
      </c>
      <c r="F133">
        <v>0.19270000000000001</v>
      </c>
      <c r="G133">
        <v>0.17860000000000001</v>
      </c>
      <c r="H133">
        <v>0.17760000000000001</v>
      </c>
      <c r="I133">
        <v>0.1956</v>
      </c>
      <c r="K133" t="s">
        <v>1663</v>
      </c>
      <c r="L133">
        <f t="shared" si="14"/>
        <v>1.6968999999999999</v>
      </c>
      <c r="M133">
        <f t="shared" si="15"/>
        <v>9.8900000000000002E-2</v>
      </c>
      <c r="N133">
        <f t="shared" si="16"/>
        <v>0.1037</v>
      </c>
      <c r="O133">
        <f t="shared" si="17"/>
        <v>0.10099999999999999</v>
      </c>
      <c r="P133">
        <f t="shared" si="18"/>
        <v>0.11090000000000001</v>
      </c>
      <c r="Q133">
        <f t="shared" si="19"/>
        <v>9.6800000000000011E-2</v>
      </c>
      <c r="R133">
        <f t="shared" si="20"/>
        <v>9.580000000000001E-2</v>
      </c>
      <c r="S133">
        <f t="shared" si="21"/>
        <v>0.1138</v>
      </c>
      <c r="U133" t="s">
        <v>1663</v>
      </c>
      <c r="V133">
        <f t="shared" si="22"/>
        <v>100</v>
      </c>
      <c r="W133">
        <f t="shared" si="23"/>
        <v>5.8282750898697628</v>
      </c>
      <c r="X133">
        <f t="shared" si="24"/>
        <v>6.1111438505510058</v>
      </c>
      <c r="Y133">
        <f t="shared" si="25"/>
        <v>5.952030172667806</v>
      </c>
      <c r="Z133">
        <f t="shared" si="26"/>
        <v>6.5354469915728703</v>
      </c>
      <c r="AA133">
        <f t="shared" si="27"/>
        <v>5.7045200070717197</v>
      </c>
      <c r="AB133">
        <f t="shared" si="28"/>
        <v>5.6455890152631278</v>
      </c>
      <c r="AC133">
        <f t="shared" si="29"/>
        <v>6.7063468678177864</v>
      </c>
    </row>
    <row r="134" spans="1:29" x14ac:dyDescent="0.25">
      <c r="A134" t="s">
        <v>1664</v>
      </c>
      <c r="B134">
        <v>7.8200000000000006E-2</v>
      </c>
      <c r="C134">
        <v>8.0500000000000002E-2</v>
      </c>
      <c r="D134">
        <v>8.6699999999999999E-2</v>
      </c>
      <c r="E134">
        <v>4</v>
      </c>
      <c r="F134">
        <f>AVERAGE(B134:D134)</f>
        <v>8.1799999999999998E-2</v>
      </c>
    </row>
    <row r="135" spans="1:29" x14ac:dyDescent="0.25">
      <c r="A135" t="s">
        <v>1665</v>
      </c>
    </row>
    <row r="138" spans="1:29" x14ac:dyDescent="0.25">
      <c r="A138" s="7" t="s">
        <v>1986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0.15620000000000001</v>
      </c>
      <c r="C141">
        <v>0.16200000000000001</v>
      </c>
      <c r="D141">
        <v>0.15959999999999999</v>
      </c>
      <c r="E141">
        <v>0.1613</v>
      </c>
      <c r="F141">
        <v>0.1797</v>
      </c>
      <c r="G141">
        <v>0.16850000000000001</v>
      </c>
      <c r="H141">
        <v>0.16139999999999999</v>
      </c>
      <c r="I141">
        <v>0.215</v>
      </c>
      <c r="K141" t="s">
        <v>1658</v>
      </c>
      <c r="L141">
        <f>B141-$F$147</f>
        <v>9.2466666666666683E-2</v>
      </c>
      <c r="M141">
        <f t="shared" ref="M141:S141" si="30">C141-$F$147</f>
        <v>9.8266666666666683E-2</v>
      </c>
      <c r="N141">
        <f t="shared" si="30"/>
        <v>9.5866666666666669E-2</v>
      </c>
      <c r="O141">
        <f t="shared" si="30"/>
        <v>9.7566666666666677E-2</v>
      </c>
      <c r="P141">
        <f t="shared" si="30"/>
        <v>0.11596666666666668</v>
      </c>
      <c r="Q141">
        <f t="shared" si="30"/>
        <v>0.10476666666666669</v>
      </c>
      <c r="R141">
        <f t="shared" si="30"/>
        <v>9.7666666666666666E-2</v>
      </c>
      <c r="S141">
        <f t="shared" si="30"/>
        <v>0.15126666666666666</v>
      </c>
      <c r="U141" t="s">
        <v>1658</v>
      </c>
      <c r="V141">
        <f>L141/$L$146*100</f>
        <v>8.5683397683397704</v>
      </c>
      <c r="W141">
        <f t="shared" ref="W141:AC141" si="31">M141/$L$146*100</f>
        <v>9.1057915057915082</v>
      </c>
      <c r="X141">
        <f t="shared" si="31"/>
        <v>8.8833976833976838</v>
      </c>
      <c r="Y141">
        <f t="shared" si="31"/>
        <v>9.0409266409266422</v>
      </c>
      <c r="Z141">
        <f t="shared" si="31"/>
        <v>10.745945945945948</v>
      </c>
      <c r="AA141">
        <f t="shared" si="31"/>
        <v>9.7081081081081102</v>
      </c>
      <c r="AB141">
        <f t="shared" si="31"/>
        <v>9.0501930501930499</v>
      </c>
      <c r="AC141">
        <f t="shared" si="31"/>
        <v>14.016988416988418</v>
      </c>
    </row>
    <row r="142" spans="1:29" x14ac:dyDescent="0.25">
      <c r="A142" t="s">
        <v>1659</v>
      </c>
      <c r="B142">
        <v>0.15959999999999999</v>
      </c>
      <c r="C142">
        <v>0.15770000000000001</v>
      </c>
      <c r="D142">
        <v>0.15140000000000001</v>
      </c>
      <c r="E142">
        <v>0.153</v>
      </c>
      <c r="F142">
        <v>0.15190000000000001</v>
      </c>
      <c r="G142">
        <v>0.12939999999999999</v>
      </c>
      <c r="H142">
        <v>0.12939999999999999</v>
      </c>
      <c r="I142">
        <v>0.1144</v>
      </c>
      <c r="K142" t="s">
        <v>1659</v>
      </c>
      <c r="L142">
        <f t="shared" ref="L142:L146" si="32">B142-$F$147</f>
        <v>9.5866666666666669E-2</v>
      </c>
      <c r="M142">
        <f t="shared" ref="M142:M146" si="33">C142-$F$147</f>
        <v>9.3966666666666684E-2</v>
      </c>
      <c r="N142">
        <f t="shared" ref="N142:N146" si="34">D142-$F$147</f>
        <v>8.7666666666666684E-2</v>
      </c>
      <c r="O142">
        <f t="shared" ref="O142:O146" si="35">E142-$F$147</f>
        <v>8.9266666666666675E-2</v>
      </c>
      <c r="P142">
        <f t="shared" ref="P142:P146" si="36">F142-$F$147</f>
        <v>8.8166666666666685E-2</v>
      </c>
      <c r="Q142">
        <f t="shared" ref="Q142:Q146" si="37">G142-$F$147</f>
        <v>6.5666666666666665E-2</v>
      </c>
      <c r="R142">
        <f t="shared" ref="R142:R146" si="38">H142-$F$147</f>
        <v>6.5666666666666665E-2</v>
      </c>
      <c r="S142">
        <f t="shared" ref="S142:S146" si="39">I142-$F$147</f>
        <v>5.0666666666666679E-2</v>
      </c>
      <c r="U142" t="s">
        <v>1659</v>
      </c>
      <c r="V142">
        <f t="shared" ref="V142:V146" si="40">L142/$L$146*100</f>
        <v>8.8833976833976838</v>
      </c>
      <c r="W142">
        <f t="shared" ref="W142:W146" si="41">M142/$L$146*100</f>
        <v>8.70733590733591</v>
      </c>
      <c r="X142">
        <f t="shared" ref="X142:X146" si="42">N142/$L$146*100</f>
        <v>8.1235521235521269</v>
      </c>
      <c r="Y142">
        <f t="shared" ref="Y142:Y146" si="43">O142/$L$146*100</f>
        <v>8.2718146718146723</v>
      </c>
      <c r="Z142">
        <f t="shared" ref="Z142:Z146" si="44">P142/$L$146*100</f>
        <v>8.1698841698841722</v>
      </c>
      <c r="AA142">
        <f t="shared" ref="AA142:AA146" si="45">Q142/$L$146*100</f>
        <v>6.0849420849420852</v>
      </c>
      <c r="AB142">
        <f t="shared" ref="AB142:AB146" si="46">R142/$L$146*100</f>
        <v>6.0849420849420852</v>
      </c>
      <c r="AC142">
        <f t="shared" ref="AC142:AC146" si="47">S142/$L$146*100</f>
        <v>4.6949806949806963</v>
      </c>
    </row>
    <row r="143" spans="1:29" x14ac:dyDescent="0.25">
      <c r="A143" t="s">
        <v>1660</v>
      </c>
      <c r="B143">
        <v>0.16880000000000001</v>
      </c>
      <c r="C143">
        <v>0.15840000000000001</v>
      </c>
      <c r="D143">
        <v>0.14499999999999999</v>
      </c>
      <c r="E143">
        <v>0.15770000000000001</v>
      </c>
      <c r="F143">
        <v>0.159</v>
      </c>
      <c r="G143">
        <v>0.1666</v>
      </c>
      <c r="H143">
        <v>0.17280000000000001</v>
      </c>
      <c r="I143">
        <v>0.1547</v>
      </c>
      <c r="K143" t="s">
        <v>1660</v>
      </c>
      <c r="L143">
        <f t="shared" si="32"/>
        <v>0.10506666666666668</v>
      </c>
      <c r="M143">
        <f t="shared" si="33"/>
        <v>9.4666666666666691E-2</v>
      </c>
      <c r="N143">
        <f t="shared" si="34"/>
        <v>8.1266666666666668E-2</v>
      </c>
      <c r="O143">
        <f t="shared" si="35"/>
        <v>9.3966666666666684E-2</v>
      </c>
      <c r="P143">
        <f t="shared" si="36"/>
        <v>9.526666666666668E-2</v>
      </c>
      <c r="Q143">
        <f t="shared" si="37"/>
        <v>0.10286666666666668</v>
      </c>
      <c r="R143">
        <f t="shared" si="38"/>
        <v>0.10906666666666669</v>
      </c>
      <c r="S143">
        <f t="shared" si="39"/>
        <v>9.0966666666666682E-2</v>
      </c>
      <c r="U143" t="s">
        <v>1660</v>
      </c>
      <c r="V143">
        <f t="shared" si="40"/>
        <v>9.7359073359073385</v>
      </c>
      <c r="W143">
        <f t="shared" si="41"/>
        <v>8.7722007722007742</v>
      </c>
      <c r="X143">
        <f t="shared" si="42"/>
        <v>7.5305019305019316</v>
      </c>
      <c r="Y143">
        <f t="shared" si="43"/>
        <v>8.70733590733591</v>
      </c>
      <c r="Z143">
        <f t="shared" si="44"/>
        <v>8.827799227799229</v>
      </c>
      <c r="AA143">
        <f t="shared" si="45"/>
        <v>9.5320463320463329</v>
      </c>
      <c r="AB143">
        <f t="shared" si="46"/>
        <v>10.106563706563708</v>
      </c>
      <c r="AC143">
        <f t="shared" si="47"/>
        <v>8.4293436293436308</v>
      </c>
    </row>
    <row r="144" spans="1:29" x14ac:dyDescent="0.25">
      <c r="A144" t="s">
        <v>1661</v>
      </c>
      <c r="B144">
        <v>0.17829999999999999</v>
      </c>
      <c r="C144">
        <v>0.15029999999999999</v>
      </c>
      <c r="D144">
        <v>0.16270000000000001</v>
      </c>
      <c r="E144">
        <v>0.1623</v>
      </c>
      <c r="F144">
        <v>0.18140000000000001</v>
      </c>
      <c r="G144">
        <v>0.1673</v>
      </c>
      <c r="H144">
        <v>0.16839999999999999</v>
      </c>
      <c r="I144">
        <v>0.1983</v>
      </c>
      <c r="K144" t="s">
        <v>1661</v>
      </c>
      <c r="L144">
        <f t="shared" si="32"/>
        <v>0.11456666666666666</v>
      </c>
      <c r="M144">
        <f t="shared" si="33"/>
        <v>8.6566666666666667E-2</v>
      </c>
      <c r="N144">
        <f t="shared" si="34"/>
        <v>9.8966666666666689E-2</v>
      </c>
      <c r="O144">
        <f t="shared" si="35"/>
        <v>9.8566666666666677E-2</v>
      </c>
      <c r="P144">
        <f t="shared" si="36"/>
        <v>0.11766666666666668</v>
      </c>
      <c r="Q144">
        <f t="shared" si="37"/>
        <v>0.10356666666666668</v>
      </c>
      <c r="R144">
        <f t="shared" si="38"/>
        <v>0.10466666666666667</v>
      </c>
      <c r="S144">
        <f t="shared" si="39"/>
        <v>0.13456666666666667</v>
      </c>
      <c r="U144" t="s">
        <v>1661</v>
      </c>
      <c r="V144">
        <f t="shared" si="40"/>
        <v>10.616216216216216</v>
      </c>
      <c r="W144">
        <f t="shared" si="41"/>
        <v>8.0216216216216214</v>
      </c>
      <c r="X144">
        <f t="shared" si="42"/>
        <v>9.1706563706563724</v>
      </c>
      <c r="Y144">
        <f t="shared" si="43"/>
        <v>9.1335907335907347</v>
      </c>
      <c r="Z144">
        <f t="shared" si="44"/>
        <v>10.903474903474905</v>
      </c>
      <c r="AA144">
        <f t="shared" si="45"/>
        <v>9.5969111969111989</v>
      </c>
      <c r="AB144">
        <f t="shared" si="46"/>
        <v>9.698841698841699</v>
      </c>
      <c r="AC144">
        <f t="shared" si="47"/>
        <v>12.469498069498071</v>
      </c>
    </row>
    <row r="145" spans="1:29" x14ac:dyDescent="0.25">
      <c r="A145" t="s">
        <v>1662</v>
      </c>
      <c r="B145">
        <v>0.21149999999999999</v>
      </c>
      <c r="C145">
        <v>0.1867</v>
      </c>
      <c r="D145">
        <v>0.2006</v>
      </c>
      <c r="E145">
        <v>0.16600000000000001</v>
      </c>
      <c r="F145">
        <v>0.18090000000000001</v>
      </c>
      <c r="G145">
        <v>0.16619999999999999</v>
      </c>
      <c r="H145">
        <v>0.1701</v>
      </c>
      <c r="I145">
        <v>0.1767</v>
      </c>
      <c r="K145" t="s">
        <v>1662</v>
      </c>
      <c r="L145">
        <f t="shared" si="32"/>
        <v>0.14776666666666666</v>
      </c>
      <c r="M145">
        <f t="shared" si="33"/>
        <v>0.12296666666666668</v>
      </c>
      <c r="N145">
        <f t="shared" si="34"/>
        <v>0.13686666666666669</v>
      </c>
      <c r="O145">
        <f t="shared" si="35"/>
        <v>0.10226666666666669</v>
      </c>
      <c r="P145">
        <f t="shared" si="36"/>
        <v>0.11716666666666668</v>
      </c>
      <c r="Q145">
        <f t="shared" si="37"/>
        <v>0.10246666666666666</v>
      </c>
      <c r="R145">
        <f t="shared" si="38"/>
        <v>0.10636666666666668</v>
      </c>
      <c r="S145">
        <f t="shared" si="39"/>
        <v>0.11296666666666667</v>
      </c>
      <c r="U145" t="s">
        <v>1662</v>
      </c>
      <c r="V145">
        <f t="shared" si="40"/>
        <v>13.692664092664092</v>
      </c>
      <c r="W145">
        <f t="shared" si="41"/>
        <v>11.394594594594597</v>
      </c>
      <c r="X145">
        <f t="shared" si="42"/>
        <v>12.682625482625486</v>
      </c>
      <c r="Y145">
        <f t="shared" si="43"/>
        <v>9.4764478764478781</v>
      </c>
      <c r="Z145">
        <f t="shared" si="44"/>
        <v>10.857142857142859</v>
      </c>
      <c r="AA145">
        <f t="shared" si="45"/>
        <v>9.4949806949806952</v>
      </c>
      <c r="AB145">
        <f t="shared" si="46"/>
        <v>9.8563706563706575</v>
      </c>
      <c r="AC145">
        <f t="shared" si="47"/>
        <v>10.467953667953669</v>
      </c>
    </row>
    <row r="146" spans="1:29" x14ac:dyDescent="0.25">
      <c r="A146" t="s">
        <v>1663</v>
      </c>
      <c r="B146">
        <v>1.1429</v>
      </c>
      <c r="C146">
        <v>0.1363</v>
      </c>
      <c r="D146">
        <v>0.14810000000000001</v>
      </c>
      <c r="E146">
        <v>0.14369999999999999</v>
      </c>
      <c r="F146">
        <v>0.14749999999999999</v>
      </c>
      <c r="G146">
        <v>0.155</v>
      </c>
      <c r="H146">
        <v>0.15770000000000001</v>
      </c>
      <c r="I146">
        <v>0.17749999999999999</v>
      </c>
      <c r="K146" t="s">
        <v>1663</v>
      </c>
      <c r="L146">
        <f t="shared" si="32"/>
        <v>1.0791666666666666</v>
      </c>
      <c r="M146">
        <f t="shared" si="33"/>
        <v>7.2566666666666682E-2</v>
      </c>
      <c r="N146">
        <f t="shared" si="34"/>
        <v>8.4366666666666687E-2</v>
      </c>
      <c r="O146">
        <f t="shared" si="35"/>
        <v>7.9966666666666672E-2</v>
      </c>
      <c r="P146">
        <f t="shared" si="36"/>
        <v>8.376666666666667E-2</v>
      </c>
      <c r="Q146">
        <f t="shared" si="37"/>
        <v>9.1266666666666676E-2</v>
      </c>
      <c r="R146">
        <f t="shared" si="38"/>
        <v>9.3966666666666684E-2</v>
      </c>
      <c r="S146">
        <f t="shared" si="39"/>
        <v>0.11376666666666667</v>
      </c>
      <c r="U146" t="s">
        <v>1663</v>
      </c>
      <c r="V146">
        <f t="shared" si="40"/>
        <v>100</v>
      </c>
      <c r="W146">
        <f t="shared" si="41"/>
        <v>6.7243243243243267</v>
      </c>
      <c r="X146">
        <f t="shared" si="42"/>
        <v>7.8177606177606203</v>
      </c>
      <c r="Y146">
        <f t="shared" si="43"/>
        <v>7.4100386100386109</v>
      </c>
      <c r="Z146">
        <f t="shared" si="44"/>
        <v>7.7621621621621628</v>
      </c>
      <c r="AA146">
        <f t="shared" si="45"/>
        <v>8.4571428571428591</v>
      </c>
      <c r="AB146">
        <f t="shared" si="46"/>
        <v>8.70733590733591</v>
      </c>
      <c r="AC146">
        <f t="shared" si="47"/>
        <v>10.542084942084943</v>
      </c>
    </row>
    <row r="147" spans="1:29" x14ac:dyDescent="0.25">
      <c r="A147" t="s">
        <v>1664</v>
      </c>
      <c r="B147">
        <v>6.25E-2</v>
      </c>
      <c r="C147">
        <v>6.3600000000000004E-2</v>
      </c>
      <c r="D147">
        <v>6.5100000000000005E-2</v>
      </c>
      <c r="E147">
        <v>1.2486999999999999</v>
      </c>
      <c r="F147">
        <f>AVERAGE(B147:D147)</f>
        <v>6.3733333333333322E-2</v>
      </c>
    </row>
    <row r="148" spans="1:29" x14ac:dyDescent="0.25">
      <c r="A148" t="s">
        <v>1665</v>
      </c>
    </row>
    <row r="151" spans="1:29" x14ac:dyDescent="0.25">
      <c r="A151" s="7" t="s">
        <v>1987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0.247</v>
      </c>
      <c r="C154">
        <v>0.23880000000000001</v>
      </c>
      <c r="D154">
        <v>0.28289999999999998</v>
      </c>
      <c r="E154">
        <v>0.23119999999999999</v>
      </c>
      <c r="F154">
        <v>0.27850000000000003</v>
      </c>
      <c r="G154">
        <v>0.28000000000000003</v>
      </c>
      <c r="H154">
        <v>0.2316</v>
      </c>
      <c r="I154">
        <v>0.30780000000000002</v>
      </c>
      <c r="K154" t="s">
        <v>1658</v>
      </c>
      <c r="L154">
        <f>B154-$F$160</f>
        <v>0.1736</v>
      </c>
      <c r="M154">
        <f t="shared" ref="M154:S154" si="48">C154-$F$160</f>
        <v>0.16540000000000002</v>
      </c>
      <c r="N154">
        <f t="shared" si="48"/>
        <v>0.20949999999999999</v>
      </c>
      <c r="O154">
        <f t="shared" si="48"/>
        <v>0.1578</v>
      </c>
      <c r="P154">
        <f t="shared" si="48"/>
        <v>0.20510000000000003</v>
      </c>
      <c r="Q154">
        <f t="shared" si="48"/>
        <v>0.20660000000000003</v>
      </c>
      <c r="R154">
        <f t="shared" si="48"/>
        <v>0.15820000000000001</v>
      </c>
      <c r="S154">
        <f t="shared" si="48"/>
        <v>0.23440000000000003</v>
      </c>
      <c r="U154" t="s">
        <v>1658</v>
      </c>
      <c r="V154">
        <f>L154/$L$159*100</f>
        <v>6.9517860003203573</v>
      </c>
      <c r="W154">
        <f t="shared" ref="W154:AC154" si="49">M154/$L$159*100</f>
        <v>6.6234182284158258</v>
      </c>
      <c r="X154">
        <f t="shared" si="49"/>
        <v>8.3893961236584964</v>
      </c>
      <c r="Y154">
        <f t="shared" si="49"/>
        <v>6.3190773666506477</v>
      </c>
      <c r="Z154">
        <f t="shared" si="49"/>
        <v>8.2131987826365531</v>
      </c>
      <c r="AA154">
        <f t="shared" si="49"/>
        <v>8.2732660579849426</v>
      </c>
      <c r="AB154">
        <f t="shared" si="49"/>
        <v>6.3350953067435514</v>
      </c>
      <c r="AC154">
        <f t="shared" si="49"/>
        <v>9.3865128944417737</v>
      </c>
    </row>
    <row r="155" spans="1:29" x14ac:dyDescent="0.25">
      <c r="A155" t="s">
        <v>1659</v>
      </c>
      <c r="B155">
        <v>0.25080000000000002</v>
      </c>
      <c r="C155">
        <v>0.28699999999999998</v>
      </c>
      <c r="D155">
        <v>0.30070000000000002</v>
      </c>
      <c r="E155">
        <v>0.33090000000000003</v>
      </c>
      <c r="F155">
        <v>0.28249999999999997</v>
      </c>
      <c r="G155">
        <v>0.3034</v>
      </c>
      <c r="H155">
        <v>0.27210000000000001</v>
      </c>
      <c r="I155">
        <v>0.27679999999999999</v>
      </c>
      <c r="K155" t="s">
        <v>1659</v>
      </c>
      <c r="L155">
        <f t="shared" ref="L155:L159" si="50">B155-$F$160</f>
        <v>0.17740000000000003</v>
      </c>
      <c r="M155">
        <f t="shared" ref="M155:M159" si="51">C155-$F$160</f>
        <v>0.21359999999999998</v>
      </c>
      <c r="N155">
        <f t="shared" ref="N155:N159" si="52">D155-$F$160</f>
        <v>0.22730000000000003</v>
      </c>
      <c r="O155">
        <f t="shared" ref="O155:O159" si="53">E155-$F$160</f>
        <v>0.25750000000000006</v>
      </c>
      <c r="P155">
        <f t="shared" ref="P155:P159" si="54">F155-$F$160</f>
        <v>0.20909999999999998</v>
      </c>
      <c r="Q155">
        <f t="shared" ref="Q155:Q159" si="55">G155-$F$160</f>
        <v>0.23</v>
      </c>
      <c r="R155">
        <f t="shared" ref="R155:R159" si="56">H155-$F$160</f>
        <v>0.19870000000000002</v>
      </c>
      <c r="S155">
        <f t="shared" ref="S155:S159" si="57">I155-$F$160</f>
        <v>0.2034</v>
      </c>
      <c r="U155" t="s">
        <v>1659</v>
      </c>
      <c r="V155">
        <f t="shared" ref="V155:V159" si="58">L155/$L$159*100</f>
        <v>7.1039564312029473</v>
      </c>
      <c r="W155">
        <f t="shared" ref="W155:W159" si="59">M155/$L$159*100</f>
        <v>8.5535800096107621</v>
      </c>
      <c r="X155">
        <f t="shared" ref="X155:X159" si="60">N155/$L$159*100</f>
        <v>9.102194457792729</v>
      </c>
      <c r="Y155">
        <f t="shared" ref="Y155:Y159" si="61">O155/$L$159*100</f>
        <v>10.311548934806986</v>
      </c>
      <c r="Z155">
        <f t="shared" ref="Z155:Z159" si="62">P155/$L$159*100</f>
        <v>8.3733781835655918</v>
      </c>
      <c r="AA155">
        <f t="shared" ref="AA155:AA159" si="63">Q155/$L$159*100</f>
        <v>9.2103155534198287</v>
      </c>
      <c r="AB155">
        <f t="shared" ref="AB155:AB159" si="64">R155/$L$159*100</f>
        <v>7.9569117411500887</v>
      </c>
      <c r="AC155">
        <f t="shared" ref="AC155:AC159" si="65">S155/$L$159*100</f>
        <v>8.1451225372417095</v>
      </c>
    </row>
    <row r="156" spans="1:29" x14ac:dyDescent="0.25">
      <c r="A156" t="s">
        <v>1660</v>
      </c>
      <c r="B156">
        <v>0.19889999999999999</v>
      </c>
      <c r="C156">
        <v>0.17349999999999999</v>
      </c>
      <c r="D156">
        <v>0.22989999999999999</v>
      </c>
      <c r="E156">
        <v>0.62990000000000002</v>
      </c>
      <c r="F156">
        <v>0.44500000000000001</v>
      </c>
      <c r="G156">
        <v>0.2387</v>
      </c>
      <c r="H156">
        <v>0.2515</v>
      </c>
      <c r="I156">
        <v>0.20699999999999999</v>
      </c>
      <c r="K156" t="s">
        <v>1660</v>
      </c>
      <c r="L156">
        <f t="shared" si="50"/>
        <v>0.1255</v>
      </c>
      <c r="M156">
        <f t="shared" si="51"/>
        <v>0.10009999999999999</v>
      </c>
      <c r="N156">
        <f t="shared" si="52"/>
        <v>0.1565</v>
      </c>
      <c r="O156">
        <f t="shared" si="53"/>
        <v>0.55649999999999999</v>
      </c>
      <c r="P156">
        <f t="shared" si="54"/>
        <v>0.37160000000000004</v>
      </c>
      <c r="Q156">
        <f t="shared" si="55"/>
        <v>0.1653</v>
      </c>
      <c r="R156">
        <f t="shared" si="56"/>
        <v>0.17810000000000001</v>
      </c>
      <c r="S156">
        <f t="shared" si="57"/>
        <v>0.1336</v>
      </c>
      <c r="U156" t="s">
        <v>1660</v>
      </c>
      <c r="V156">
        <f t="shared" si="58"/>
        <v>5.0256287041486454</v>
      </c>
      <c r="W156">
        <f t="shared" si="59"/>
        <v>4.0084895082492382</v>
      </c>
      <c r="X156">
        <f t="shared" si="60"/>
        <v>6.2670190613487096</v>
      </c>
      <c r="Y156">
        <f t="shared" si="61"/>
        <v>22.284959154252761</v>
      </c>
      <c r="Z156">
        <f t="shared" si="62"/>
        <v>14.880666346307864</v>
      </c>
      <c r="AA156">
        <f t="shared" si="63"/>
        <v>6.6194137433925988</v>
      </c>
      <c r="AB156">
        <f t="shared" si="64"/>
        <v>7.1319878263655294</v>
      </c>
      <c r="AC156">
        <f t="shared" si="65"/>
        <v>5.3499919910299534</v>
      </c>
    </row>
    <row r="157" spans="1:29" x14ac:dyDescent="0.25">
      <c r="A157" t="s">
        <v>1661</v>
      </c>
      <c r="B157">
        <v>0.21709999999999999</v>
      </c>
      <c r="C157">
        <v>0.20169999999999999</v>
      </c>
      <c r="D157">
        <v>0.214</v>
      </c>
      <c r="E157">
        <v>0.22639999999999999</v>
      </c>
      <c r="F157">
        <v>0.2268</v>
      </c>
      <c r="G157">
        <v>0.22009999999999999</v>
      </c>
      <c r="H157">
        <v>0.22189999999999999</v>
      </c>
      <c r="I157">
        <v>0.21870000000000001</v>
      </c>
      <c r="K157" t="s">
        <v>1661</v>
      </c>
      <c r="L157">
        <f t="shared" si="50"/>
        <v>0.14369999999999999</v>
      </c>
      <c r="M157">
        <f t="shared" si="51"/>
        <v>0.1283</v>
      </c>
      <c r="N157">
        <f t="shared" si="52"/>
        <v>0.1406</v>
      </c>
      <c r="O157">
        <f t="shared" si="53"/>
        <v>0.153</v>
      </c>
      <c r="P157">
        <f t="shared" si="54"/>
        <v>0.15340000000000001</v>
      </c>
      <c r="Q157">
        <f t="shared" si="55"/>
        <v>0.1467</v>
      </c>
      <c r="R157">
        <f t="shared" si="56"/>
        <v>0.14849999999999999</v>
      </c>
      <c r="S157">
        <f t="shared" si="57"/>
        <v>0.14530000000000001</v>
      </c>
      <c r="U157" t="s">
        <v>1661</v>
      </c>
      <c r="V157">
        <f t="shared" si="58"/>
        <v>5.7544449783757798</v>
      </c>
      <c r="W157">
        <f t="shared" si="59"/>
        <v>5.1377542847989739</v>
      </c>
      <c r="X157">
        <f t="shared" si="60"/>
        <v>5.6303059426557738</v>
      </c>
      <c r="Y157">
        <f t="shared" si="61"/>
        <v>6.1268620855357998</v>
      </c>
      <c r="Z157">
        <f t="shared" si="62"/>
        <v>6.1428800256287035</v>
      </c>
      <c r="AA157">
        <f t="shared" si="63"/>
        <v>5.8745795290725606</v>
      </c>
      <c r="AB157">
        <f t="shared" si="64"/>
        <v>5.9466602594906286</v>
      </c>
      <c r="AC157">
        <f t="shared" si="65"/>
        <v>5.8185167387473964</v>
      </c>
    </row>
    <row r="158" spans="1:29" x14ac:dyDescent="0.25">
      <c r="A158" t="s">
        <v>1662</v>
      </c>
      <c r="B158">
        <v>0.21199999999999999</v>
      </c>
      <c r="C158">
        <v>0.21820000000000001</v>
      </c>
      <c r="D158">
        <v>0.2024</v>
      </c>
      <c r="E158">
        <v>0.223</v>
      </c>
      <c r="F158">
        <v>0.22700000000000001</v>
      </c>
      <c r="G158">
        <v>0.22239999999999999</v>
      </c>
      <c r="H158">
        <v>0.21510000000000001</v>
      </c>
      <c r="I158">
        <v>0.22009999999999999</v>
      </c>
      <c r="K158" t="s">
        <v>1662</v>
      </c>
      <c r="L158">
        <f t="shared" si="50"/>
        <v>0.1386</v>
      </c>
      <c r="M158">
        <f t="shared" si="51"/>
        <v>0.14480000000000001</v>
      </c>
      <c r="N158">
        <f t="shared" si="52"/>
        <v>0.129</v>
      </c>
      <c r="O158">
        <f t="shared" si="53"/>
        <v>0.14960000000000001</v>
      </c>
      <c r="P158">
        <f t="shared" si="54"/>
        <v>0.15360000000000001</v>
      </c>
      <c r="Q158">
        <f t="shared" si="55"/>
        <v>0.14899999999999999</v>
      </c>
      <c r="R158">
        <f t="shared" si="56"/>
        <v>0.14170000000000002</v>
      </c>
      <c r="S158">
        <f t="shared" si="57"/>
        <v>0.1467</v>
      </c>
      <c r="U158" t="s">
        <v>1662</v>
      </c>
      <c r="V158">
        <f t="shared" si="58"/>
        <v>5.5502162421912535</v>
      </c>
      <c r="W158">
        <f t="shared" si="59"/>
        <v>5.7984943136312666</v>
      </c>
      <c r="X158">
        <f t="shared" si="60"/>
        <v>5.165785679961556</v>
      </c>
      <c r="Y158">
        <f t="shared" si="61"/>
        <v>5.9907095947461153</v>
      </c>
      <c r="Z158">
        <f t="shared" si="62"/>
        <v>6.1508889956751558</v>
      </c>
      <c r="AA158">
        <f t="shared" si="63"/>
        <v>5.9666826846067584</v>
      </c>
      <c r="AB158">
        <f t="shared" si="64"/>
        <v>5.6743552779112614</v>
      </c>
      <c r="AC158">
        <f t="shared" si="65"/>
        <v>5.8745795290725606</v>
      </c>
    </row>
    <row r="159" spans="1:29" x14ac:dyDescent="0.25">
      <c r="A159" t="s">
        <v>1663</v>
      </c>
      <c r="B159">
        <v>2.5706000000000002</v>
      </c>
      <c r="C159">
        <v>0.1845</v>
      </c>
      <c r="D159">
        <v>0.19800000000000001</v>
      </c>
      <c r="E159">
        <v>0.19589999999999999</v>
      </c>
      <c r="F159">
        <v>0.20119999999999999</v>
      </c>
      <c r="G159">
        <v>0.2034</v>
      </c>
      <c r="H159">
        <v>0.22220000000000001</v>
      </c>
      <c r="I159">
        <v>0.21640000000000001</v>
      </c>
      <c r="K159" t="s">
        <v>1663</v>
      </c>
      <c r="L159">
        <f t="shared" si="50"/>
        <v>2.4972000000000003</v>
      </c>
      <c r="M159">
        <f t="shared" si="51"/>
        <v>0.1111</v>
      </c>
      <c r="N159">
        <f t="shared" si="52"/>
        <v>0.12460000000000002</v>
      </c>
      <c r="O159">
        <f t="shared" si="53"/>
        <v>0.1225</v>
      </c>
      <c r="P159">
        <f t="shared" si="54"/>
        <v>0.1278</v>
      </c>
      <c r="Q159">
        <f t="shared" si="55"/>
        <v>0.13</v>
      </c>
      <c r="R159">
        <f t="shared" si="56"/>
        <v>0.14880000000000002</v>
      </c>
      <c r="S159">
        <f t="shared" si="57"/>
        <v>0.14300000000000002</v>
      </c>
      <c r="U159" t="s">
        <v>1663</v>
      </c>
      <c r="V159">
        <f t="shared" si="58"/>
        <v>100</v>
      </c>
      <c r="W159">
        <f t="shared" si="59"/>
        <v>4.4489828608041</v>
      </c>
      <c r="X159">
        <f t="shared" si="60"/>
        <v>4.9895883389396118</v>
      </c>
      <c r="Y159">
        <f t="shared" si="61"/>
        <v>4.9054941534518655</v>
      </c>
      <c r="Z159">
        <f t="shared" si="62"/>
        <v>5.1177318596828441</v>
      </c>
      <c r="AA159">
        <f t="shared" si="63"/>
        <v>5.2058305301938166</v>
      </c>
      <c r="AB159">
        <f t="shared" si="64"/>
        <v>5.958673714560307</v>
      </c>
      <c r="AC159">
        <f t="shared" si="65"/>
        <v>5.7264135832131986</v>
      </c>
    </row>
    <row r="160" spans="1:29" x14ac:dyDescent="0.25">
      <c r="A160" t="s">
        <v>1664</v>
      </c>
      <c r="B160">
        <v>7.1099999999999997E-2</v>
      </c>
      <c r="C160">
        <v>7.3200000000000001E-2</v>
      </c>
      <c r="D160">
        <v>7.5899999999999995E-2</v>
      </c>
      <c r="E160">
        <v>2.8637000000000001</v>
      </c>
      <c r="F160">
        <f>AVERAGE(B160:D160)</f>
        <v>7.3399999999999993E-2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9.0824643795233211</v>
      </c>
      <c r="C166">
        <f t="shared" ref="C166:I166" si="66">AVERAGE(W154,W141,W128)</f>
        <v>8.4037354387366037</v>
      </c>
      <c r="D166">
        <f t="shared" si="66"/>
        <v>8.7375417548065375</v>
      </c>
      <c r="E166">
        <f t="shared" si="66"/>
        <v>7.8819004852884484</v>
      </c>
      <c r="F166">
        <f t="shared" si="66"/>
        <v>9.7868215942663372</v>
      </c>
      <c r="G166">
        <f t="shared" si="66"/>
        <v>9.3607153873619158</v>
      </c>
      <c r="H166">
        <f t="shared" si="66"/>
        <v>8.432493726380601</v>
      </c>
      <c r="I166">
        <f t="shared" si="66"/>
        <v>11.079694614761406</v>
      </c>
      <c r="K166" t="s">
        <v>1658</v>
      </c>
      <c r="L166">
        <f>STDEV(V154,V141,V128)/SQRT(3)</f>
        <v>1.4023252909236792</v>
      </c>
      <c r="M166">
        <f t="shared" ref="M166:S166" si="67">STDEV(W154,W141,W128)/SQRT(3)</f>
        <v>0.89675890328541508</v>
      </c>
      <c r="N166">
        <f t="shared" si="67"/>
        <v>0.1748334713154249</v>
      </c>
      <c r="O166">
        <f t="shared" si="67"/>
        <v>0.81125517121412238</v>
      </c>
      <c r="P166">
        <f t="shared" si="67"/>
        <v>0.79307593505158391</v>
      </c>
      <c r="Q166">
        <f t="shared" si="67"/>
        <v>0.55541448942328375</v>
      </c>
      <c r="R166">
        <f t="shared" si="67"/>
        <v>1.0778173932782336</v>
      </c>
      <c r="S166">
        <f t="shared" si="67"/>
        <v>1.4743571531899216</v>
      </c>
    </row>
    <row r="167" spans="1:19" x14ac:dyDescent="0.25">
      <c r="A167" t="s">
        <v>1659</v>
      </c>
      <c r="B167">
        <f t="shared" ref="B167:B171" si="68">AVERAGE(V155,V142,V129)</f>
        <v>7.9240460441718845</v>
      </c>
      <c r="C167">
        <f t="shared" ref="C167:C171" si="69">AVERAGE(W155,W142,W129)</f>
        <v>8.8062640146672972</v>
      </c>
      <c r="D167">
        <f t="shared" ref="D167:D171" si="70">AVERAGE(X155,X142,X129)</f>
        <v>8.7238237126297147</v>
      </c>
      <c r="E167">
        <f t="shared" ref="E167:E171" si="71">AVERAGE(Y155,Y142,Y129)</f>
        <v>9.2863672390980199</v>
      </c>
      <c r="F167">
        <f t="shared" ref="F167:F171" si="72">AVERAGE(Z155,Z142,Z129)</f>
        <v>8.8400930888814706</v>
      </c>
      <c r="G167">
        <f t="shared" ref="G167:G171" si="73">AVERAGE(AA155,AA142,AA129)</f>
        <v>8.3710536245577885</v>
      </c>
      <c r="H167">
        <f t="shared" ref="H167:H171" si="74">AVERAGE(AB155,AB142,AB129)</f>
        <v>8.1437958939823236</v>
      </c>
      <c r="I167">
        <f t="shared" ref="I167:I171" si="75">AVERAGE(AC155,AC142,AC129)</f>
        <v>7.5408826241495674</v>
      </c>
      <c r="K167" t="s">
        <v>1659</v>
      </c>
      <c r="L167">
        <f t="shared" ref="L167:L171" si="76">STDEV(V155,V142,V129)/SQRT(3)</f>
        <v>0.51837831309799487</v>
      </c>
      <c r="M167">
        <f t="shared" ref="M167:M171" si="77">STDEV(W155,W142,W129)/SQRT(3)</f>
        <v>0.18132248178750351</v>
      </c>
      <c r="N167">
        <f t="shared" ref="N167:N171" si="78">STDEV(X155,X142,X129)/SQRT(3)</f>
        <v>0.30351561903218599</v>
      </c>
      <c r="O167">
        <f t="shared" ref="O167:O171" si="79">STDEV(Y155,Y142,Y129)/SQRT(3)</f>
        <v>0.58884454645928275</v>
      </c>
      <c r="P167">
        <f t="shared" ref="P167:P171" si="80">STDEV(Z155,Z142,Z129)/SQRT(3)</f>
        <v>0.57148907546257921</v>
      </c>
      <c r="Q167">
        <f t="shared" ref="Q167:Q171" si="81">STDEV(AA155,AA142,AA129)/SQRT(3)</f>
        <v>1.1564341999539862</v>
      </c>
      <c r="R167">
        <f t="shared" ref="R167:R171" si="82">STDEV(AB155,AB142,AB129)/SQRT(3)</f>
        <v>1.2461369431817708</v>
      </c>
      <c r="S167">
        <f t="shared" ref="S167:S171" si="83">STDEV(AC155,AC142,AC129)/SQRT(3)</f>
        <v>1.4994061189540944</v>
      </c>
    </row>
    <row r="168" spans="1:19" x14ac:dyDescent="0.25">
      <c r="A168" t="s">
        <v>1660</v>
      </c>
      <c r="B168">
        <f t="shared" si="68"/>
        <v>7.3131102807808359</v>
      </c>
      <c r="C168">
        <f t="shared" si="69"/>
        <v>10.526558889130301</v>
      </c>
      <c r="D168">
        <f t="shared" si="70"/>
        <v>7.0782040526983225</v>
      </c>
      <c r="E168">
        <f t="shared" si="71"/>
        <v>13.039626277331175</v>
      </c>
      <c r="F168">
        <f t="shared" si="72"/>
        <v>12.815702208478664</v>
      </c>
      <c r="G168">
        <f t="shared" si="73"/>
        <v>8.4934120262463555</v>
      </c>
      <c r="H168">
        <f t="shared" si="74"/>
        <v>8.26057282814301</v>
      </c>
      <c r="I168">
        <f t="shared" si="75"/>
        <v>6.9169573171100112</v>
      </c>
      <c r="K168" t="s">
        <v>1660</v>
      </c>
      <c r="L168">
        <f t="shared" si="76"/>
        <v>1.3614225288573167</v>
      </c>
      <c r="M168">
        <f t="shared" si="77"/>
        <v>4.3588235714649075</v>
      </c>
      <c r="N168">
        <f t="shared" si="78"/>
        <v>0.40648788844726641</v>
      </c>
      <c r="O168">
        <f t="shared" si="79"/>
        <v>4.6257054692573787</v>
      </c>
      <c r="P168">
        <f t="shared" si="80"/>
        <v>1.9943729535526786</v>
      </c>
      <c r="Q168">
        <f t="shared" si="81"/>
        <v>0.93883471739195035</v>
      </c>
      <c r="R168">
        <f t="shared" si="82"/>
        <v>0.93059636983422023</v>
      </c>
      <c r="S168">
        <f t="shared" si="83"/>
        <v>0.88935103299365303</v>
      </c>
    </row>
    <row r="169" spans="1:19" x14ac:dyDescent="0.25">
      <c r="A169" t="s">
        <v>1661</v>
      </c>
      <c r="B169">
        <f t="shared" si="68"/>
        <v>8.0066346437824194</v>
      </c>
      <c r="C169">
        <f t="shared" si="69"/>
        <v>6.7083397127320623</v>
      </c>
      <c r="D169">
        <f t="shared" si="70"/>
        <v>7.1239226333233896</v>
      </c>
      <c r="E169">
        <f t="shared" si="71"/>
        <v>7.420484881995761</v>
      </c>
      <c r="F169">
        <f t="shared" si="72"/>
        <v>8.4754473214284705</v>
      </c>
      <c r="G169">
        <f t="shared" si="73"/>
        <v>7.6263721321079307</v>
      </c>
      <c r="H169">
        <f t="shared" si="74"/>
        <v>7.5056185344047242</v>
      </c>
      <c r="I169">
        <f t="shared" si="75"/>
        <v>8.449315875638268</v>
      </c>
      <c r="K169" t="s">
        <v>1661</v>
      </c>
      <c r="L169">
        <f t="shared" si="76"/>
        <v>1.4148028865863871</v>
      </c>
      <c r="M169">
        <f t="shared" si="77"/>
        <v>0.84238283651838652</v>
      </c>
      <c r="N169">
        <f t="shared" si="78"/>
        <v>1.0587688036496092</v>
      </c>
      <c r="O169">
        <f t="shared" si="79"/>
        <v>0.8929499455769464</v>
      </c>
      <c r="P169">
        <f t="shared" si="80"/>
        <v>1.3750939843554466</v>
      </c>
      <c r="Q169">
        <f t="shared" si="81"/>
        <v>1.0800965654746761</v>
      </c>
      <c r="R169">
        <f t="shared" si="82"/>
        <v>1.1286327053879215</v>
      </c>
      <c r="S169">
        <f t="shared" si="83"/>
        <v>2.0417865644856836</v>
      </c>
    </row>
    <row r="170" spans="1:19" x14ac:dyDescent="0.25">
      <c r="A170" t="s">
        <v>1662</v>
      </c>
      <c r="B170">
        <f t="shared" si="68"/>
        <v>8.861893971401976</v>
      </c>
      <c r="C170">
        <f t="shared" si="69"/>
        <v>8.1413072010467058</v>
      </c>
      <c r="D170">
        <f t="shared" si="70"/>
        <v>8.1240239852660636</v>
      </c>
      <c r="E170">
        <f t="shared" si="71"/>
        <v>7.4009899449720251</v>
      </c>
      <c r="F170">
        <f t="shared" si="72"/>
        <v>8.0737284167298977</v>
      </c>
      <c r="G170">
        <f t="shared" si="73"/>
        <v>7.2950471622413318</v>
      </c>
      <c r="H170">
        <f t="shared" si="74"/>
        <v>7.243422090848604</v>
      </c>
      <c r="I170">
        <f t="shared" si="75"/>
        <v>7.506167046188895</v>
      </c>
      <c r="K170" t="s">
        <v>1662</v>
      </c>
      <c r="L170">
        <f t="shared" si="76"/>
        <v>2.4701953715653593</v>
      </c>
      <c r="M170">
        <f t="shared" si="77"/>
        <v>1.6783729679253174</v>
      </c>
      <c r="N170">
        <f t="shared" si="78"/>
        <v>2.3127611142377935</v>
      </c>
      <c r="O170">
        <f t="shared" si="79"/>
        <v>1.059785945852344</v>
      </c>
      <c r="P170">
        <f t="shared" si="80"/>
        <v>1.4250904503577424</v>
      </c>
      <c r="Q170">
        <f t="shared" si="81"/>
        <v>1.1078426747308456</v>
      </c>
      <c r="R170">
        <f t="shared" si="82"/>
        <v>1.3152414216221846</v>
      </c>
      <c r="S170">
        <f t="shared" si="83"/>
        <v>1.4834468576529323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5.6671940916660626</v>
      </c>
      <c r="D171">
        <f t="shared" si="70"/>
        <v>6.3061642690837454</v>
      </c>
      <c r="E171">
        <f t="shared" si="71"/>
        <v>6.0891876453860947</v>
      </c>
      <c r="F171">
        <f t="shared" si="72"/>
        <v>6.47178033780596</v>
      </c>
      <c r="G171">
        <f t="shared" si="73"/>
        <v>6.4558311314694654</v>
      </c>
      <c r="H171">
        <f t="shared" si="74"/>
        <v>6.770532879053115</v>
      </c>
      <c r="I171">
        <f t="shared" si="75"/>
        <v>7.6582817977053095</v>
      </c>
      <c r="K171" t="s">
        <v>1663</v>
      </c>
      <c r="L171">
        <f t="shared" si="76"/>
        <v>0</v>
      </c>
      <c r="M171">
        <f t="shared" si="77"/>
        <v>0.66175398497485827</v>
      </c>
      <c r="N171">
        <f t="shared" si="78"/>
        <v>0.82222550280857043</v>
      </c>
      <c r="O171">
        <f t="shared" si="79"/>
        <v>0.72624487674536775</v>
      </c>
      <c r="P171">
        <f t="shared" si="80"/>
        <v>0.76404471690015352</v>
      </c>
      <c r="Q171">
        <f t="shared" si="81"/>
        <v>1.0109581702648154</v>
      </c>
      <c r="R171">
        <f t="shared" si="82"/>
        <v>0.97260988839437268</v>
      </c>
      <c r="S171">
        <f t="shared" si="83"/>
        <v>1.4693885057192306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23" t="s">
        <v>381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386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391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396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401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406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1985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44074</v>
      </c>
      <c r="C192">
        <v>44163</v>
      </c>
      <c r="D192">
        <v>40341</v>
      </c>
      <c r="E192">
        <v>37295</v>
      </c>
      <c r="F192">
        <v>41245</v>
      </c>
      <c r="G192">
        <v>38792</v>
      </c>
      <c r="H192">
        <v>42120</v>
      </c>
      <c r="I192">
        <v>44958</v>
      </c>
      <c r="K192" t="s">
        <v>1658</v>
      </c>
      <c r="L192">
        <f>B192-$E$198</f>
        <v>37265.333333333336</v>
      </c>
      <c r="M192">
        <f t="shared" ref="M192:S192" si="84">C192-$E$198</f>
        <v>37354.333333333336</v>
      </c>
      <c r="N192">
        <f t="shared" si="84"/>
        <v>33532.333333333336</v>
      </c>
      <c r="O192">
        <f t="shared" si="84"/>
        <v>30486.333333333332</v>
      </c>
      <c r="P192">
        <f t="shared" si="84"/>
        <v>34436.333333333336</v>
      </c>
      <c r="Q192">
        <f t="shared" si="84"/>
        <v>31983.333333333332</v>
      </c>
      <c r="R192">
        <f t="shared" si="84"/>
        <v>35311.333333333336</v>
      </c>
      <c r="S192">
        <f t="shared" si="84"/>
        <v>38149.333333333336</v>
      </c>
      <c r="U192" t="s">
        <v>1658</v>
      </c>
      <c r="V192">
        <f>L192/$P$198*100</f>
        <v>110.05601441214401</v>
      </c>
      <c r="W192">
        <f t="shared" ref="W192:AC192" si="85">M192/$P$198*100</f>
        <v>110.31885884171253</v>
      </c>
      <c r="X192">
        <f t="shared" si="85"/>
        <v>99.031314911253091</v>
      </c>
      <c r="Y192">
        <f t="shared" si="85"/>
        <v>90.035538141975351</v>
      </c>
      <c r="Z192">
        <f t="shared" si="85"/>
        <v>101.70110552170189</v>
      </c>
      <c r="AA192">
        <f t="shared" si="85"/>
        <v>94.456640513481844</v>
      </c>
      <c r="AB192">
        <f t="shared" si="85"/>
        <v>104.28525019442611</v>
      </c>
      <c r="AC192">
        <f t="shared" si="85"/>
        <v>112.66673885864482</v>
      </c>
    </row>
    <row r="193" spans="1:29" x14ac:dyDescent="0.25">
      <c r="A193" t="s">
        <v>1659</v>
      </c>
      <c r="B193">
        <v>39185</v>
      </c>
      <c r="C193">
        <v>40108</v>
      </c>
      <c r="D193">
        <v>38484</v>
      </c>
      <c r="E193">
        <v>37832</v>
      </c>
      <c r="F193">
        <v>39589</v>
      </c>
      <c r="G193">
        <v>41850</v>
      </c>
      <c r="H193">
        <v>38135</v>
      </c>
      <c r="I193">
        <v>42286</v>
      </c>
      <c r="K193" t="s">
        <v>1659</v>
      </c>
      <c r="L193">
        <f t="shared" ref="L193:L197" si="86">B193-$E$198</f>
        <v>32376.333333333332</v>
      </c>
      <c r="M193">
        <f t="shared" ref="M193:M197" si="87">C193-$E$198</f>
        <v>33299.333333333336</v>
      </c>
      <c r="N193">
        <f t="shared" ref="N193:N197" si="88">D193-$E$198</f>
        <v>31675.333333333332</v>
      </c>
      <c r="O193">
        <f t="shared" ref="O193:O197" si="89">E193-$E$198</f>
        <v>31023.333333333332</v>
      </c>
      <c r="P193">
        <f t="shared" ref="P193:P197" si="90">F193-$E$198</f>
        <v>32780.333333333336</v>
      </c>
      <c r="Q193">
        <f t="shared" ref="Q193:Q197" si="91">G193-$E$198</f>
        <v>35041.333333333336</v>
      </c>
      <c r="R193">
        <f t="shared" ref="R193:R197" si="92">H193-$E$198</f>
        <v>31326.333333333332</v>
      </c>
      <c r="S193">
        <f t="shared" ref="S193:S197" si="93">I193-$E$198</f>
        <v>35477.333333333336</v>
      </c>
      <c r="U193" t="s">
        <v>1659</v>
      </c>
      <c r="V193">
        <f t="shared" ref="V193:V197" si="94">L193/$P$198*100</f>
        <v>95.617290635059689</v>
      </c>
      <c r="W193">
        <f t="shared" ref="W193:W197" si="95">M193/$P$198*100</f>
        <v>98.343194101259087</v>
      </c>
      <c r="X193">
        <f t="shared" ref="X193:X197" si="96">N193/$P$198*100</f>
        <v>93.54702158868291</v>
      </c>
      <c r="Y193">
        <f t="shared" ref="Y193:Y197" si="97">O193/$P$198*100</f>
        <v>91.621464643978683</v>
      </c>
      <c r="Z193">
        <f t="shared" ref="Z193:Z197" si="98">P193/$P$198*100</f>
        <v>96.810427146808948</v>
      </c>
      <c r="AA193">
        <f t="shared" ref="AA193:AA197" si="99">Q193/$P$198*100</f>
        <v>103.48785698112837</v>
      </c>
      <c r="AB193">
        <f t="shared" ref="AB193:AB197" si="100">R193/$P$198*100</f>
        <v>92.51631702779062</v>
      </c>
      <c r="AC193">
        <f t="shared" ref="AC193:AC197" si="101">S193/$P$198*100</f>
        <v>104.77549935519437</v>
      </c>
    </row>
    <row r="194" spans="1:29" x14ac:dyDescent="0.25">
      <c r="A194" t="s">
        <v>1660</v>
      </c>
      <c r="B194">
        <v>38748</v>
      </c>
      <c r="C194">
        <v>22247</v>
      </c>
      <c r="D194">
        <v>39749</v>
      </c>
      <c r="E194">
        <v>39106</v>
      </c>
      <c r="F194">
        <v>42852</v>
      </c>
      <c r="G194">
        <v>40336</v>
      </c>
      <c r="H194">
        <v>41580</v>
      </c>
      <c r="I194">
        <v>40311</v>
      </c>
      <c r="K194" t="s">
        <v>1660</v>
      </c>
      <c r="L194">
        <f t="shared" si="86"/>
        <v>31939.333333333332</v>
      </c>
      <c r="M194">
        <f t="shared" si="87"/>
        <v>15438.333333333332</v>
      </c>
      <c r="N194">
        <f t="shared" si="88"/>
        <v>32940.333333333336</v>
      </c>
      <c r="O194">
        <f t="shared" si="89"/>
        <v>32297.333333333332</v>
      </c>
      <c r="P194">
        <f t="shared" si="90"/>
        <v>36043.333333333336</v>
      </c>
      <c r="Q194">
        <f t="shared" si="91"/>
        <v>33527.333333333336</v>
      </c>
      <c r="R194">
        <f t="shared" si="92"/>
        <v>34771.333333333336</v>
      </c>
      <c r="S194">
        <f t="shared" si="93"/>
        <v>33502.333333333336</v>
      </c>
      <c r="U194" t="s">
        <v>1660</v>
      </c>
      <c r="V194">
        <f t="shared" si="94"/>
        <v>94.326694952796274</v>
      </c>
      <c r="W194">
        <f t="shared" si="95"/>
        <v>45.594156387513408</v>
      </c>
      <c r="X194">
        <f t="shared" si="96"/>
        <v>97.282956458392817</v>
      </c>
      <c r="Y194">
        <f t="shared" si="97"/>
        <v>95.383979287465166</v>
      </c>
      <c r="Z194">
        <f t="shared" si="98"/>
        <v>106.44707179492228</v>
      </c>
      <c r="AA194">
        <f t="shared" si="99"/>
        <v>99.016548370266094</v>
      </c>
      <c r="AB194">
        <f t="shared" si="100"/>
        <v>102.69046376783059</v>
      </c>
      <c r="AC194">
        <f t="shared" si="101"/>
        <v>98.942715665331121</v>
      </c>
    </row>
    <row r="195" spans="1:29" x14ac:dyDescent="0.25">
      <c r="A195" t="s">
        <v>1661</v>
      </c>
      <c r="B195">
        <v>40768</v>
      </c>
      <c r="C195">
        <v>39959</v>
      </c>
      <c r="D195">
        <v>39868</v>
      </c>
      <c r="E195">
        <v>37785</v>
      </c>
      <c r="F195">
        <v>40646</v>
      </c>
      <c r="G195">
        <v>39457</v>
      </c>
      <c r="H195">
        <v>40325</v>
      </c>
      <c r="I195">
        <v>42890</v>
      </c>
      <c r="K195" t="s">
        <v>1661</v>
      </c>
      <c r="L195">
        <f t="shared" si="86"/>
        <v>33959.333333333336</v>
      </c>
      <c r="M195">
        <f t="shared" si="87"/>
        <v>33150.333333333336</v>
      </c>
      <c r="N195">
        <f t="shared" si="88"/>
        <v>33059.333333333336</v>
      </c>
      <c r="O195">
        <f t="shared" si="89"/>
        <v>30976.333333333332</v>
      </c>
      <c r="P195">
        <f t="shared" si="90"/>
        <v>33837.333333333336</v>
      </c>
      <c r="Q195">
        <f t="shared" si="91"/>
        <v>32648.333333333332</v>
      </c>
      <c r="R195">
        <f t="shared" si="92"/>
        <v>33516.333333333336</v>
      </c>
      <c r="S195">
        <f t="shared" si="93"/>
        <v>36081.333333333336</v>
      </c>
      <c r="U195" t="s">
        <v>1661</v>
      </c>
      <c r="V195">
        <f t="shared" si="94"/>
        <v>100.29237751154253</v>
      </c>
      <c r="W195">
        <f t="shared" si="95"/>
        <v>97.903151179846631</v>
      </c>
      <c r="X195">
        <f t="shared" si="96"/>
        <v>97.634400133883304</v>
      </c>
      <c r="Y195">
        <f t="shared" si="97"/>
        <v>91.482659158700926</v>
      </c>
      <c r="Z195">
        <f t="shared" si="98"/>
        <v>99.932073911459824</v>
      </c>
      <c r="AA195">
        <f t="shared" si="99"/>
        <v>96.420590464752252</v>
      </c>
      <c r="AB195">
        <f t="shared" si="100"/>
        <v>98.984061980094708</v>
      </c>
      <c r="AC195">
        <f t="shared" si="101"/>
        <v>106.55929750642343</v>
      </c>
    </row>
    <row r="196" spans="1:29" x14ac:dyDescent="0.25">
      <c r="A196" t="s">
        <v>1662</v>
      </c>
      <c r="B196">
        <v>37945</v>
      </c>
      <c r="C196">
        <v>39446</v>
      </c>
      <c r="D196">
        <v>40429</v>
      </c>
      <c r="E196">
        <v>39774</v>
      </c>
      <c r="F196">
        <v>41360</v>
      </c>
      <c r="G196">
        <v>37266</v>
      </c>
      <c r="H196">
        <v>40356</v>
      </c>
      <c r="I196">
        <v>41597</v>
      </c>
      <c r="K196" t="s">
        <v>1662</v>
      </c>
      <c r="L196">
        <f t="shared" si="86"/>
        <v>31136.333333333332</v>
      </c>
      <c r="M196">
        <f t="shared" si="87"/>
        <v>32637.333333333332</v>
      </c>
      <c r="N196">
        <f t="shared" si="88"/>
        <v>33620.333333333336</v>
      </c>
      <c r="O196">
        <f t="shared" si="89"/>
        <v>32965.333333333336</v>
      </c>
      <c r="P196">
        <f t="shared" si="90"/>
        <v>34551.333333333336</v>
      </c>
      <c r="Q196">
        <f t="shared" si="91"/>
        <v>30457.333333333332</v>
      </c>
      <c r="R196">
        <f t="shared" si="92"/>
        <v>33547.333333333336</v>
      </c>
      <c r="S196">
        <f t="shared" si="93"/>
        <v>34788.333333333336</v>
      </c>
      <c r="U196" t="s">
        <v>1662</v>
      </c>
      <c r="V196">
        <f t="shared" si="94"/>
        <v>91.955188470284781</v>
      </c>
      <c r="W196">
        <f t="shared" si="95"/>
        <v>96.388104074580866</v>
      </c>
      <c r="X196">
        <f t="shared" si="96"/>
        <v>99.291206032624217</v>
      </c>
      <c r="Y196">
        <f t="shared" si="97"/>
        <v>97.35678916332779</v>
      </c>
      <c r="Z196">
        <f t="shared" si="98"/>
        <v>102.0407359644028</v>
      </c>
      <c r="AA196">
        <f t="shared" si="99"/>
        <v>89.949892204250787</v>
      </c>
      <c r="AB196">
        <f t="shared" si="100"/>
        <v>99.075614534214068</v>
      </c>
      <c r="AC196">
        <f t="shared" si="101"/>
        <v>102.74067000718638</v>
      </c>
    </row>
    <row r="197" spans="1:29" x14ac:dyDescent="0.25">
      <c r="A197" t="s">
        <v>1663</v>
      </c>
      <c r="B197">
        <v>7784</v>
      </c>
      <c r="C197">
        <v>34531</v>
      </c>
      <c r="D197">
        <v>39038</v>
      </c>
      <c r="E197">
        <v>37327</v>
      </c>
      <c r="F197">
        <v>39600</v>
      </c>
      <c r="G197">
        <v>39144</v>
      </c>
      <c r="H197">
        <v>41657</v>
      </c>
      <c r="I197">
        <v>39899</v>
      </c>
      <c r="K197" t="s">
        <v>1663</v>
      </c>
      <c r="L197">
        <f t="shared" si="86"/>
        <v>975.33333333333303</v>
      </c>
      <c r="M197">
        <f t="shared" si="87"/>
        <v>27722.333333333332</v>
      </c>
      <c r="N197">
        <f t="shared" si="88"/>
        <v>32229.333333333332</v>
      </c>
      <c r="O197">
        <f t="shared" si="89"/>
        <v>30518.333333333332</v>
      </c>
      <c r="P197">
        <f t="shared" si="90"/>
        <v>32791.333333333336</v>
      </c>
      <c r="Q197">
        <f t="shared" si="91"/>
        <v>32335.333333333332</v>
      </c>
      <c r="R197">
        <f t="shared" si="92"/>
        <v>34848.333333333336</v>
      </c>
      <c r="S197">
        <f t="shared" si="93"/>
        <v>33090.333333333336</v>
      </c>
      <c r="U197" t="s">
        <v>1663</v>
      </c>
      <c r="V197">
        <f t="shared" si="94"/>
        <v>2.8804599285299406</v>
      </c>
      <c r="W197">
        <f t="shared" si="95"/>
        <v>81.872594284364197</v>
      </c>
      <c r="X197">
        <f t="shared" si="96"/>
        <v>95.183154330042029</v>
      </c>
      <c r="Y197">
        <f t="shared" si="97"/>
        <v>90.130044004292131</v>
      </c>
      <c r="Z197">
        <f t="shared" si="98"/>
        <v>96.842913536980348</v>
      </c>
      <c r="AA197">
        <f t="shared" si="99"/>
        <v>95.496204998966334</v>
      </c>
      <c r="AB197">
        <f t="shared" si="100"/>
        <v>102.91786849903033</v>
      </c>
      <c r="AC197">
        <f t="shared" si="101"/>
        <v>97.725952688002678</v>
      </c>
    </row>
    <row r="198" spans="1:29" x14ac:dyDescent="0.25">
      <c r="A198" t="s">
        <v>1664</v>
      </c>
      <c r="B198">
        <v>6725</v>
      </c>
      <c r="C198">
        <v>6850</v>
      </c>
      <c r="D198">
        <v>6851</v>
      </c>
      <c r="E198">
        <f>AVERAGE(B198:D198)</f>
        <v>6808.666666666667</v>
      </c>
      <c r="O198" t="s">
        <v>1799</v>
      </c>
      <c r="P198">
        <f>AVERAGE(L192:L194)</f>
        <v>33860.333333333336</v>
      </c>
    </row>
    <row r="199" spans="1:29" x14ac:dyDescent="0.25">
      <c r="A199" t="s">
        <v>1665</v>
      </c>
    </row>
    <row r="202" spans="1:29" x14ac:dyDescent="0.25">
      <c r="A202" s="7" t="s">
        <v>1986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41208</v>
      </c>
      <c r="C205">
        <v>43239</v>
      </c>
      <c r="D205">
        <v>43885</v>
      </c>
      <c r="E205">
        <v>42467</v>
      </c>
      <c r="F205">
        <v>38800</v>
      </c>
      <c r="G205">
        <v>38485</v>
      </c>
      <c r="H205">
        <v>40540</v>
      </c>
      <c r="I205">
        <v>42633</v>
      </c>
      <c r="K205" t="s">
        <v>1658</v>
      </c>
      <c r="L205">
        <f>B205-$E$211</f>
        <v>33989</v>
      </c>
      <c r="M205">
        <f t="shared" ref="M205:S205" si="102">C205-$E$211</f>
        <v>36020</v>
      </c>
      <c r="N205">
        <f t="shared" si="102"/>
        <v>36666</v>
      </c>
      <c r="O205">
        <f t="shared" si="102"/>
        <v>35248</v>
      </c>
      <c r="P205">
        <f t="shared" si="102"/>
        <v>31581</v>
      </c>
      <c r="Q205">
        <f t="shared" si="102"/>
        <v>31266</v>
      </c>
      <c r="R205">
        <f t="shared" si="102"/>
        <v>33321</v>
      </c>
      <c r="S205">
        <f t="shared" si="102"/>
        <v>35414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38580</v>
      </c>
      <c r="C206">
        <v>41861</v>
      </c>
      <c r="D206">
        <v>41869</v>
      </c>
      <c r="E206">
        <v>40963</v>
      </c>
      <c r="F206">
        <v>38459</v>
      </c>
      <c r="G206">
        <v>43528</v>
      </c>
      <c r="H206">
        <v>43030</v>
      </c>
      <c r="I206">
        <v>45174</v>
      </c>
      <c r="K206" t="s">
        <v>1659</v>
      </c>
      <c r="L206">
        <f t="shared" ref="L206:L210" si="103">B206-$E$211</f>
        <v>31361</v>
      </c>
      <c r="M206">
        <f t="shared" ref="M206:M210" si="104">C206-$E$211</f>
        <v>34642</v>
      </c>
      <c r="N206">
        <f t="shared" ref="N206:N210" si="105">D206-$E$211</f>
        <v>34650</v>
      </c>
      <c r="O206">
        <f t="shared" ref="O206:O210" si="106">E206-$E$211</f>
        <v>33744</v>
      </c>
      <c r="P206">
        <f t="shared" ref="P206:P210" si="107">F206-$E$211</f>
        <v>31240</v>
      </c>
      <c r="Q206">
        <f t="shared" ref="Q206:Q210" si="108">G206-$E$211</f>
        <v>36309</v>
      </c>
      <c r="R206">
        <f t="shared" ref="R206:R210" si="109">H206-$E$211</f>
        <v>35811</v>
      </c>
      <c r="S206">
        <f t="shared" ref="S206:S210" si="110">I206-$E$211</f>
        <v>37955</v>
      </c>
      <c r="U206" t="s">
        <v>1658</v>
      </c>
      <c r="V206">
        <f>L205/$P$211*100</f>
        <v>104.68246309262264</v>
      </c>
      <c r="W206">
        <f t="shared" ref="W206:AC206" si="111">M205/$P$211*100</f>
        <v>110.93772457548816</v>
      </c>
      <c r="X206">
        <f t="shared" si="111"/>
        <v>112.92733507176149</v>
      </c>
      <c r="Y206">
        <f t="shared" si="111"/>
        <v>108.56004763566926</v>
      </c>
      <c r="Z206">
        <f t="shared" si="111"/>
        <v>97.266082171529462</v>
      </c>
      <c r="AA206">
        <f t="shared" si="111"/>
        <v>96.29591606266554</v>
      </c>
      <c r="AB206">
        <f t="shared" si="111"/>
        <v>102.62509496334928</v>
      </c>
      <c r="AC206">
        <f t="shared" si="111"/>
        <v>109.07130977557851</v>
      </c>
    </row>
    <row r="207" spans="1:29" x14ac:dyDescent="0.25">
      <c r="A207" t="s">
        <v>1660</v>
      </c>
      <c r="B207">
        <v>39275</v>
      </c>
      <c r="C207">
        <v>22004</v>
      </c>
      <c r="D207">
        <v>38222</v>
      </c>
      <c r="E207">
        <v>39705</v>
      </c>
      <c r="F207">
        <v>39602</v>
      </c>
      <c r="G207">
        <v>42196</v>
      </c>
      <c r="H207">
        <v>43492</v>
      </c>
      <c r="I207">
        <v>40728</v>
      </c>
      <c r="K207" t="s">
        <v>1660</v>
      </c>
      <c r="L207">
        <f t="shared" si="103"/>
        <v>32056</v>
      </c>
      <c r="M207">
        <f t="shared" si="104"/>
        <v>14785</v>
      </c>
      <c r="N207">
        <f t="shared" si="105"/>
        <v>31003</v>
      </c>
      <c r="O207">
        <f t="shared" si="106"/>
        <v>32486</v>
      </c>
      <c r="P207">
        <f t="shared" si="107"/>
        <v>32383</v>
      </c>
      <c r="Q207">
        <f t="shared" si="108"/>
        <v>34977</v>
      </c>
      <c r="R207">
        <f t="shared" si="109"/>
        <v>36273</v>
      </c>
      <c r="S207">
        <f t="shared" si="110"/>
        <v>33509</v>
      </c>
      <c r="U207" t="s">
        <v>1659</v>
      </c>
      <c r="V207">
        <f t="shared" ref="V207:V211" si="112">L206/$P$211*100</f>
        <v>96.588505841529269</v>
      </c>
      <c r="W207">
        <f t="shared" ref="W207:W211" si="113">M206/$P$211*100</f>
        <v>106.69363283575962</v>
      </c>
      <c r="X207">
        <f t="shared" ref="X207:X211" si="114">N206/$P$211*100</f>
        <v>106.71827197503234</v>
      </c>
      <c r="Y207">
        <f t="shared" ref="Y207:Y211" si="115">O206/$P$211*100</f>
        <v>103.92788945239514</v>
      </c>
      <c r="Z207">
        <f t="shared" ref="Z207:Z211" si="116">P206/$P$211*100</f>
        <v>96.215838860029152</v>
      </c>
      <c r="AA207">
        <f t="shared" ref="AA207:AA211" si="117">Q206/$P$211*100</f>
        <v>111.82781348171571</v>
      </c>
      <c r="AB207">
        <f t="shared" ref="AB207:AB211" si="118">R206/$P$211*100</f>
        <v>110.29402706198796</v>
      </c>
      <c r="AC207">
        <f t="shared" ref="AC207:AC211" si="119">S206/$P$211*100</f>
        <v>116.89731638708088</v>
      </c>
    </row>
    <row r="208" spans="1:29" x14ac:dyDescent="0.25">
      <c r="A208" t="s">
        <v>1661</v>
      </c>
      <c r="B208">
        <v>40243</v>
      </c>
      <c r="C208">
        <v>42022</v>
      </c>
      <c r="D208">
        <v>38677</v>
      </c>
      <c r="E208">
        <v>41740</v>
      </c>
      <c r="F208">
        <v>39904</v>
      </c>
      <c r="G208">
        <v>41337</v>
      </c>
      <c r="H208">
        <v>42457</v>
      </c>
      <c r="I208">
        <v>44420</v>
      </c>
      <c r="K208" t="s">
        <v>1661</v>
      </c>
      <c r="L208">
        <f t="shared" si="103"/>
        <v>33024</v>
      </c>
      <c r="M208">
        <f t="shared" si="104"/>
        <v>34803</v>
      </c>
      <c r="N208">
        <f t="shared" si="105"/>
        <v>31458</v>
      </c>
      <c r="O208">
        <f t="shared" si="106"/>
        <v>34521</v>
      </c>
      <c r="P208">
        <f t="shared" si="107"/>
        <v>32685</v>
      </c>
      <c r="Q208">
        <f t="shared" si="108"/>
        <v>34118</v>
      </c>
      <c r="R208">
        <f t="shared" si="109"/>
        <v>35238</v>
      </c>
      <c r="S208">
        <f t="shared" si="110"/>
        <v>37201</v>
      </c>
      <c r="U208" t="s">
        <v>1660</v>
      </c>
      <c r="V208">
        <f t="shared" si="112"/>
        <v>98.729031065848091</v>
      </c>
      <c r="W208">
        <f t="shared" si="113"/>
        <v>45.536209268422887</v>
      </c>
      <c r="X208">
        <f t="shared" si="114"/>
        <v>95.485904359074382</v>
      </c>
      <c r="Y208">
        <f t="shared" si="115"/>
        <v>100.05338480175759</v>
      </c>
      <c r="Z208">
        <f t="shared" si="116"/>
        <v>99.736155883621123</v>
      </c>
      <c r="AA208">
        <f t="shared" si="117"/>
        <v>107.72539679280537</v>
      </c>
      <c r="AB208">
        <f t="shared" si="118"/>
        <v>111.7169373549884</v>
      </c>
      <c r="AC208">
        <f t="shared" si="119"/>
        <v>103.20411473625855</v>
      </c>
    </row>
    <row r="209" spans="1:29" x14ac:dyDescent="0.25">
      <c r="A209" t="s">
        <v>1662</v>
      </c>
      <c r="B209">
        <v>42755</v>
      </c>
      <c r="C209">
        <v>42316</v>
      </c>
      <c r="D209">
        <v>44296</v>
      </c>
      <c r="E209">
        <v>39133</v>
      </c>
      <c r="F209">
        <v>43757</v>
      </c>
      <c r="G209">
        <v>42660</v>
      </c>
      <c r="H209">
        <v>45451</v>
      </c>
      <c r="I209">
        <v>43696</v>
      </c>
      <c r="K209" t="s">
        <v>1662</v>
      </c>
      <c r="L209">
        <f t="shared" si="103"/>
        <v>35536</v>
      </c>
      <c r="M209">
        <f t="shared" si="104"/>
        <v>35097</v>
      </c>
      <c r="N209">
        <f t="shared" si="105"/>
        <v>37077</v>
      </c>
      <c r="O209">
        <f t="shared" si="106"/>
        <v>31914</v>
      </c>
      <c r="P209">
        <f t="shared" si="107"/>
        <v>36538</v>
      </c>
      <c r="Q209">
        <f t="shared" si="108"/>
        <v>35441</v>
      </c>
      <c r="R209">
        <f t="shared" si="109"/>
        <v>38232</v>
      </c>
      <c r="S209">
        <f t="shared" si="110"/>
        <v>36477</v>
      </c>
      <c r="U209" t="s">
        <v>1661</v>
      </c>
      <c r="V209">
        <f t="shared" si="112"/>
        <v>101.710366917849</v>
      </c>
      <c r="W209">
        <f t="shared" si="113"/>
        <v>107.18949551362338</v>
      </c>
      <c r="X209">
        <f t="shared" si="114"/>
        <v>96.887255405211164</v>
      </c>
      <c r="Y209">
        <f t="shared" si="115"/>
        <v>106.3209658542595</v>
      </c>
      <c r="Z209">
        <f t="shared" si="116"/>
        <v>100.66628339116686</v>
      </c>
      <c r="AA209">
        <f t="shared" si="117"/>
        <v>105.07976921339548</v>
      </c>
      <c r="AB209">
        <f t="shared" si="118"/>
        <v>108.52924871157835</v>
      </c>
      <c r="AC209">
        <f t="shared" si="119"/>
        <v>114.57507751062563</v>
      </c>
    </row>
    <row r="210" spans="1:29" x14ac:dyDescent="0.25">
      <c r="A210" t="s">
        <v>1663</v>
      </c>
      <c r="B210">
        <v>8393</v>
      </c>
      <c r="C210">
        <v>40195</v>
      </c>
      <c r="D210">
        <v>39587</v>
      </c>
      <c r="E210">
        <v>36872</v>
      </c>
      <c r="F210">
        <v>40605</v>
      </c>
      <c r="G210">
        <v>39158</v>
      </c>
      <c r="H210">
        <v>44061</v>
      </c>
      <c r="I210">
        <v>45910</v>
      </c>
      <c r="K210" t="s">
        <v>1663</v>
      </c>
      <c r="L210">
        <f t="shared" si="103"/>
        <v>1174</v>
      </c>
      <c r="M210">
        <f t="shared" si="104"/>
        <v>32976</v>
      </c>
      <c r="N210">
        <f t="shared" si="105"/>
        <v>32368</v>
      </c>
      <c r="O210">
        <f t="shared" si="106"/>
        <v>29653</v>
      </c>
      <c r="P210">
        <f t="shared" si="107"/>
        <v>33386</v>
      </c>
      <c r="Q210">
        <f t="shared" si="108"/>
        <v>31939</v>
      </c>
      <c r="R210">
        <f t="shared" si="109"/>
        <v>36842</v>
      </c>
      <c r="S210">
        <f t="shared" si="110"/>
        <v>38691</v>
      </c>
      <c r="U210" t="s">
        <v>1662</v>
      </c>
      <c r="V210">
        <f t="shared" si="112"/>
        <v>109.44705664948771</v>
      </c>
      <c r="W210">
        <f t="shared" si="113"/>
        <v>108.09498388189638</v>
      </c>
      <c r="X210">
        <f t="shared" si="114"/>
        <v>114.19317085189824</v>
      </c>
      <c r="Y210">
        <f t="shared" si="115"/>
        <v>98.29168634375705</v>
      </c>
      <c r="Z210">
        <f t="shared" si="116"/>
        <v>112.53310884339773</v>
      </c>
      <c r="AA210">
        <f t="shared" si="117"/>
        <v>109.15446687062398</v>
      </c>
      <c r="AB210">
        <f t="shared" si="118"/>
        <v>117.7504465843993</v>
      </c>
      <c r="AC210">
        <f t="shared" si="119"/>
        <v>112.34523540644312</v>
      </c>
    </row>
    <row r="211" spans="1:29" x14ac:dyDescent="0.25">
      <c r="A211" t="s">
        <v>1664</v>
      </c>
      <c r="B211">
        <v>7084</v>
      </c>
      <c r="C211">
        <v>7248</v>
      </c>
      <c r="D211">
        <v>7325</v>
      </c>
      <c r="E211">
        <f>AVERAGE(B211:D211)</f>
        <v>7219</v>
      </c>
      <c r="O211" t="s">
        <v>1799</v>
      </c>
      <c r="P211">
        <f>AVERAGE(L205:L207)</f>
        <v>32468.666666666668</v>
      </c>
      <c r="U211" t="s">
        <v>1663</v>
      </c>
      <c r="V211">
        <f t="shared" si="112"/>
        <v>3.6157936882738233</v>
      </c>
      <c r="W211">
        <f t="shared" si="113"/>
        <v>101.5625320822126</v>
      </c>
      <c r="X211">
        <f t="shared" si="114"/>
        <v>99.689957497484755</v>
      </c>
      <c r="Y211">
        <f t="shared" si="115"/>
        <v>91.328049606800406</v>
      </c>
      <c r="Z211">
        <f t="shared" si="116"/>
        <v>102.82528796994023</v>
      </c>
      <c r="AA211">
        <f t="shared" si="117"/>
        <v>98.368683653984348</v>
      </c>
      <c r="AB211">
        <f t="shared" si="118"/>
        <v>113.46939613576166</v>
      </c>
      <c r="AC211">
        <f t="shared" si="119"/>
        <v>119.16411720017246</v>
      </c>
    </row>
    <row r="212" spans="1:29" x14ac:dyDescent="0.25">
      <c r="A212" t="s">
        <v>1665</v>
      </c>
    </row>
    <row r="215" spans="1:29" x14ac:dyDescent="0.25">
      <c r="A215" s="7" t="s">
        <v>1987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47652</v>
      </c>
      <c r="C218">
        <v>41684</v>
      </c>
      <c r="D218">
        <v>44426</v>
      </c>
      <c r="E218">
        <v>38523</v>
      </c>
      <c r="F218">
        <v>35702</v>
      </c>
      <c r="G218">
        <v>39007</v>
      </c>
      <c r="H218">
        <v>42115</v>
      </c>
      <c r="I218">
        <v>28595</v>
      </c>
      <c r="K218" t="s">
        <v>1658</v>
      </c>
      <c r="L218">
        <f>B218-$E$224</f>
        <v>40801.333333333336</v>
      </c>
      <c r="M218">
        <f t="shared" ref="M218:S218" si="120">C218-$E$224</f>
        <v>34833.333333333336</v>
      </c>
      <c r="N218">
        <f t="shared" si="120"/>
        <v>37575.333333333336</v>
      </c>
      <c r="O218">
        <f t="shared" si="120"/>
        <v>31672.333333333332</v>
      </c>
      <c r="P218">
        <f t="shared" si="120"/>
        <v>28851.333333333332</v>
      </c>
      <c r="Q218">
        <f t="shared" si="120"/>
        <v>32156.333333333332</v>
      </c>
      <c r="R218">
        <f t="shared" si="120"/>
        <v>35264.333333333336</v>
      </c>
      <c r="S218">
        <f t="shared" si="120"/>
        <v>21744.333333333332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39742</v>
      </c>
      <c r="C219">
        <v>47599</v>
      </c>
      <c r="D219">
        <v>39720</v>
      </c>
      <c r="E219">
        <v>42591</v>
      </c>
      <c r="F219">
        <v>41653</v>
      </c>
      <c r="G219">
        <v>37439</v>
      </c>
      <c r="H219">
        <v>36282</v>
      </c>
      <c r="I219">
        <v>38317</v>
      </c>
      <c r="K219" t="s">
        <v>1659</v>
      </c>
      <c r="L219">
        <f t="shared" ref="L219:L223" si="121">B219-$E$224</f>
        <v>32891.333333333336</v>
      </c>
      <c r="M219">
        <f t="shared" ref="M219:M223" si="122">C219-$E$224</f>
        <v>40748.333333333336</v>
      </c>
      <c r="N219">
        <f t="shared" ref="N219:N223" si="123">D219-$E$224</f>
        <v>32869.333333333336</v>
      </c>
      <c r="O219">
        <f t="shared" ref="O219:O223" si="124">E219-$E$224</f>
        <v>35740.333333333336</v>
      </c>
      <c r="P219">
        <f t="shared" ref="P219:P223" si="125">F219-$E$224</f>
        <v>34802.333333333336</v>
      </c>
      <c r="Q219">
        <f t="shared" ref="Q219:Q223" si="126">G219-$E$224</f>
        <v>30588.333333333332</v>
      </c>
      <c r="R219">
        <f t="shared" ref="R219:R223" si="127">H219-$E$224</f>
        <v>29431.333333333332</v>
      </c>
      <c r="S219">
        <f t="shared" ref="S219:S223" si="128">I219-$E$224</f>
        <v>31466.333333333332</v>
      </c>
      <c r="U219" t="s">
        <v>1658</v>
      </c>
      <c r="V219">
        <f>L218/$P$224*100</f>
        <v>110.60469150974083</v>
      </c>
      <c r="W219">
        <f t="shared" ref="W219:AC219" si="129">M218/$P$224*100</f>
        <v>94.426573173817189</v>
      </c>
      <c r="X219">
        <f t="shared" si="129"/>
        <v>101.85961614920302</v>
      </c>
      <c r="Y219">
        <f t="shared" si="129"/>
        <v>85.857700509632409</v>
      </c>
      <c r="Z219">
        <f t="shared" si="129"/>
        <v>78.210503487909776</v>
      </c>
      <c r="AA219">
        <f t="shared" si="129"/>
        <v>87.169732894784389</v>
      </c>
      <c r="AB219">
        <f t="shared" si="129"/>
        <v>95.594932591173603</v>
      </c>
      <c r="AC219">
        <f t="shared" si="129"/>
        <v>58.944771749737946</v>
      </c>
    </row>
    <row r="220" spans="1:29" x14ac:dyDescent="0.25">
      <c r="A220" t="s">
        <v>1660</v>
      </c>
      <c r="B220">
        <v>43826</v>
      </c>
      <c r="C220">
        <v>23058</v>
      </c>
      <c r="D220">
        <v>44670</v>
      </c>
      <c r="E220">
        <v>39397</v>
      </c>
      <c r="F220">
        <v>36669</v>
      </c>
      <c r="G220">
        <v>38045</v>
      </c>
      <c r="H220">
        <v>39044</v>
      </c>
      <c r="I220">
        <v>39112</v>
      </c>
      <c r="K220" t="s">
        <v>1660</v>
      </c>
      <c r="L220">
        <f t="shared" si="121"/>
        <v>36975.333333333336</v>
      </c>
      <c r="M220">
        <f t="shared" si="122"/>
        <v>16207.333333333332</v>
      </c>
      <c r="N220">
        <f t="shared" si="123"/>
        <v>37819.333333333336</v>
      </c>
      <c r="O220">
        <f t="shared" si="124"/>
        <v>32546.333333333332</v>
      </c>
      <c r="P220">
        <f t="shared" si="125"/>
        <v>29818.333333333332</v>
      </c>
      <c r="Q220">
        <f t="shared" si="126"/>
        <v>31194.333333333332</v>
      </c>
      <c r="R220">
        <f t="shared" si="127"/>
        <v>32193.333333333332</v>
      </c>
      <c r="S220">
        <f t="shared" si="128"/>
        <v>32261.333333333332</v>
      </c>
      <c r="U220" t="s">
        <v>1659</v>
      </c>
      <c r="V220">
        <f t="shared" ref="V220:V224" si="130">L219/$P$224*100</f>
        <v>89.162178768930502</v>
      </c>
      <c r="W220">
        <f t="shared" ref="W220:W224" si="131">M219/$P$224*100</f>
        <v>110.46101854194528</v>
      </c>
      <c r="X220">
        <f t="shared" ref="X220:X224" si="132">N219/$P$224*100</f>
        <v>89.102540933241769</v>
      </c>
      <c r="Y220">
        <f t="shared" ref="Y220:Y224" si="133">O219/$P$224*100</f>
        <v>96.885278490620593</v>
      </c>
      <c r="Z220">
        <f t="shared" ref="Z220:Z224" si="134">P219/$P$224*100</f>
        <v>94.342538041710341</v>
      </c>
      <c r="AA220">
        <f t="shared" ref="AA220:AA224" si="135">Q219/$P$224*100</f>
        <v>82.91918169660606</v>
      </c>
      <c r="AB220">
        <f t="shared" ref="AB220:AB224" si="136">R219/$P$224*100</f>
        <v>79.782773701521663</v>
      </c>
      <c r="AC220">
        <f t="shared" ref="AC220:AC224" si="137">S219/$P$224*100</f>
        <v>85.29927350272888</v>
      </c>
    </row>
    <row r="221" spans="1:29" x14ac:dyDescent="0.25">
      <c r="A221" t="s">
        <v>1661</v>
      </c>
      <c r="B221">
        <v>52463</v>
      </c>
      <c r="C221">
        <v>41138</v>
      </c>
      <c r="D221">
        <v>40835</v>
      </c>
      <c r="E221">
        <v>38367</v>
      </c>
      <c r="F221">
        <v>38511</v>
      </c>
      <c r="G221">
        <v>39058</v>
      </c>
      <c r="H221">
        <v>39080</v>
      </c>
      <c r="I221">
        <v>41725</v>
      </c>
      <c r="K221" t="s">
        <v>1661</v>
      </c>
      <c r="L221">
        <f t="shared" si="121"/>
        <v>45612.333333333336</v>
      </c>
      <c r="M221">
        <f t="shared" si="122"/>
        <v>34287.333333333336</v>
      </c>
      <c r="N221">
        <f t="shared" si="123"/>
        <v>33984.333333333336</v>
      </c>
      <c r="O221">
        <f t="shared" si="124"/>
        <v>31516.333333333332</v>
      </c>
      <c r="P221">
        <f t="shared" si="125"/>
        <v>31660.333333333332</v>
      </c>
      <c r="Q221">
        <f t="shared" si="126"/>
        <v>32207.333333333332</v>
      </c>
      <c r="R221">
        <f t="shared" si="127"/>
        <v>32229.333333333332</v>
      </c>
      <c r="S221">
        <f t="shared" si="128"/>
        <v>34874.333333333336</v>
      </c>
      <c r="U221" t="s">
        <v>1660</v>
      </c>
      <c r="V221">
        <f t="shared" si="130"/>
        <v>100.23312972132865</v>
      </c>
      <c r="W221">
        <f t="shared" si="131"/>
        <v>43.935012831170702</v>
      </c>
      <c r="X221">
        <f t="shared" si="132"/>
        <v>102.52105396320526</v>
      </c>
      <c r="Y221">
        <f t="shared" si="133"/>
        <v>88.226949072902727</v>
      </c>
      <c r="Z221">
        <f t="shared" si="134"/>
        <v>80.831857447500624</v>
      </c>
      <c r="AA221">
        <f t="shared" si="135"/>
        <v>84.561932988759153</v>
      </c>
      <c r="AB221">
        <f t="shared" si="136"/>
        <v>87.270032891169976</v>
      </c>
      <c r="AC221">
        <f t="shared" si="137"/>
        <v>87.454368019662411</v>
      </c>
    </row>
    <row r="222" spans="1:29" x14ac:dyDescent="0.25">
      <c r="A222" t="s">
        <v>1662</v>
      </c>
      <c r="B222">
        <v>47752</v>
      </c>
      <c r="C222">
        <v>46235</v>
      </c>
      <c r="D222">
        <v>38218</v>
      </c>
      <c r="E222">
        <v>38643</v>
      </c>
      <c r="F222">
        <v>37761</v>
      </c>
      <c r="G222">
        <v>38532</v>
      </c>
      <c r="H222">
        <v>39264</v>
      </c>
      <c r="I222">
        <v>32258</v>
      </c>
      <c r="K222" t="s">
        <v>1662</v>
      </c>
      <c r="L222">
        <f t="shared" si="121"/>
        <v>40901.333333333336</v>
      </c>
      <c r="M222">
        <f t="shared" si="122"/>
        <v>39384.333333333336</v>
      </c>
      <c r="N222">
        <f t="shared" si="123"/>
        <v>31367.333333333332</v>
      </c>
      <c r="O222">
        <f t="shared" si="124"/>
        <v>31792.333333333332</v>
      </c>
      <c r="P222">
        <f t="shared" si="125"/>
        <v>30910.333333333332</v>
      </c>
      <c r="Q222">
        <f t="shared" si="126"/>
        <v>31681.333333333332</v>
      </c>
      <c r="R222">
        <f t="shared" si="127"/>
        <v>32413.333333333332</v>
      </c>
      <c r="S222">
        <f t="shared" si="128"/>
        <v>25407.333333333332</v>
      </c>
      <c r="U222" t="s">
        <v>1661</v>
      </c>
      <c r="V222">
        <f t="shared" si="130"/>
        <v>123.64640185058011</v>
      </c>
      <c r="W222">
        <f t="shared" si="131"/>
        <v>92.946470524451513</v>
      </c>
      <c r="X222">
        <f t="shared" si="132"/>
        <v>92.125094878374952</v>
      </c>
      <c r="Y222">
        <f t="shared" si="133"/>
        <v>85.43481403838507</v>
      </c>
      <c r="Z222">
        <f t="shared" si="134"/>
        <v>85.825170781074917</v>
      </c>
      <c r="AA222">
        <f t="shared" si="135"/>
        <v>87.307984241153719</v>
      </c>
      <c r="AB222">
        <f t="shared" si="136"/>
        <v>87.367622076842437</v>
      </c>
      <c r="AC222">
        <f t="shared" si="137"/>
        <v>94.537716413055264</v>
      </c>
    </row>
    <row r="223" spans="1:29" x14ac:dyDescent="0.25">
      <c r="A223" t="s">
        <v>1663</v>
      </c>
      <c r="B223">
        <v>8428</v>
      </c>
      <c r="C223">
        <v>32148</v>
      </c>
      <c r="D223">
        <v>34836</v>
      </c>
      <c r="E223">
        <v>34980</v>
      </c>
      <c r="F223">
        <v>33008</v>
      </c>
      <c r="G223">
        <v>35310</v>
      </c>
      <c r="H223">
        <v>42917</v>
      </c>
      <c r="I223">
        <v>33429</v>
      </c>
      <c r="K223" t="s">
        <v>1663</v>
      </c>
      <c r="L223">
        <f t="shared" si="121"/>
        <v>1577.333333333333</v>
      </c>
      <c r="M223">
        <f t="shared" si="122"/>
        <v>25297.333333333332</v>
      </c>
      <c r="N223">
        <f t="shared" si="123"/>
        <v>27985.333333333332</v>
      </c>
      <c r="O223">
        <f t="shared" si="124"/>
        <v>28129.333333333332</v>
      </c>
      <c r="P223">
        <f t="shared" si="125"/>
        <v>26157.333333333332</v>
      </c>
      <c r="Q223">
        <f t="shared" si="126"/>
        <v>28459.333333333332</v>
      </c>
      <c r="R223">
        <f t="shared" si="127"/>
        <v>36066.333333333336</v>
      </c>
      <c r="S223">
        <f t="shared" si="128"/>
        <v>26578.333333333332</v>
      </c>
      <c r="U223" t="s">
        <v>1662</v>
      </c>
      <c r="V223">
        <f t="shared" si="130"/>
        <v>110.87577258105324</v>
      </c>
      <c r="W223">
        <f t="shared" si="131"/>
        <v>106.76347272924423</v>
      </c>
      <c r="X223">
        <f t="shared" si="132"/>
        <v>85.030903242129611</v>
      </c>
      <c r="Y223">
        <f t="shared" si="133"/>
        <v>86.182997795207271</v>
      </c>
      <c r="Z223">
        <f t="shared" si="134"/>
        <v>83.792062746231963</v>
      </c>
      <c r="AA223">
        <f t="shared" si="135"/>
        <v>85.882097806050524</v>
      </c>
      <c r="AB223">
        <f t="shared" si="136"/>
        <v>87.866411248057247</v>
      </c>
      <c r="AC223">
        <f t="shared" si="137"/>
        <v>68.87447139191093</v>
      </c>
    </row>
    <row r="224" spans="1:29" x14ac:dyDescent="0.25">
      <c r="A224" t="s">
        <v>1664</v>
      </c>
      <c r="B224">
        <v>6811</v>
      </c>
      <c r="C224">
        <v>6853</v>
      </c>
      <c r="D224">
        <v>6888</v>
      </c>
      <c r="E224">
        <f>AVERAGE(B224:D224)</f>
        <v>6850.666666666667</v>
      </c>
      <c r="O224" t="s">
        <v>1799</v>
      </c>
      <c r="P224">
        <f>AVERAGE(L218:L220)</f>
        <v>36889.333333333336</v>
      </c>
      <c r="U224" t="s">
        <v>1663</v>
      </c>
      <c r="V224">
        <f t="shared" si="130"/>
        <v>4.2758520981674906</v>
      </c>
      <c r="W224">
        <f t="shared" si="131"/>
        <v>68.576282213467294</v>
      </c>
      <c r="X224">
        <f t="shared" si="132"/>
        <v>75.862941410344447</v>
      </c>
      <c r="Y224">
        <f t="shared" si="133"/>
        <v>76.253298153034294</v>
      </c>
      <c r="Z224">
        <f t="shared" si="134"/>
        <v>70.907579426753884</v>
      </c>
      <c r="AA224">
        <f t="shared" si="135"/>
        <v>77.147865688365187</v>
      </c>
      <c r="AB224">
        <f t="shared" si="136"/>
        <v>97.769002783098998</v>
      </c>
      <c r="AC224">
        <f t="shared" si="137"/>
        <v>72.04883073697907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108.44772300483582</v>
      </c>
      <c r="C230">
        <f t="shared" ref="C230:I230" si="138">AVERAGE(W219,W206,W192)</f>
        <v>105.22771886367264</v>
      </c>
      <c r="D230">
        <f t="shared" si="138"/>
        <v>104.6060887107392</v>
      </c>
      <c r="E230">
        <f t="shared" si="138"/>
        <v>94.817762095759008</v>
      </c>
      <c r="F230">
        <f t="shared" si="138"/>
        <v>92.392563727047047</v>
      </c>
      <c r="G230">
        <f t="shared" si="138"/>
        <v>92.640763156977258</v>
      </c>
      <c r="H230">
        <f t="shared" si="138"/>
        <v>100.83509258298299</v>
      </c>
      <c r="I230">
        <f t="shared" si="138"/>
        <v>93.560940127987081</v>
      </c>
      <c r="K230" t="s">
        <v>1658</v>
      </c>
      <c r="L230">
        <f>STDEV(V219,V206,V192)/SQRT(3)</f>
        <v>1.8892810179401192</v>
      </c>
      <c r="M230">
        <f t="shared" ref="M230:S230" si="139">STDEV(W219,W206,W192)/SQRT(3)</f>
        <v>5.4035269302935349</v>
      </c>
      <c r="N230">
        <f t="shared" si="139"/>
        <v>4.2399755393857053</v>
      </c>
      <c r="O230">
        <f t="shared" si="139"/>
        <v>6.9761830708937937</v>
      </c>
      <c r="P230">
        <f t="shared" si="139"/>
        <v>7.2056802246336549</v>
      </c>
      <c r="Q230">
        <f t="shared" si="139"/>
        <v>2.7865667486370436</v>
      </c>
      <c r="R230">
        <f t="shared" si="139"/>
        <v>2.6635494115082503</v>
      </c>
      <c r="S230">
        <f t="shared" si="139"/>
        <v>17.339176378616479</v>
      </c>
    </row>
    <row r="231" spans="1:19" x14ac:dyDescent="0.25">
      <c r="A231" t="s">
        <v>1659</v>
      </c>
      <c r="B231">
        <f t="shared" ref="B231:B235" si="140">AVERAGE(V220,V207,V193)</f>
        <v>93.78932508183982</v>
      </c>
      <c r="C231">
        <f t="shared" ref="C231:C235" si="141">AVERAGE(W220,W207,W193)</f>
        <v>105.16594849298799</v>
      </c>
      <c r="D231">
        <f t="shared" ref="D231:D235" si="142">AVERAGE(X220,X207,X193)</f>
        <v>96.455944832319005</v>
      </c>
      <c r="E231">
        <f t="shared" ref="E231:E235" si="143">AVERAGE(Y220,Y207,Y193)</f>
        <v>97.47821086233148</v>
      </c>
      <c r="F231">
        <f t="shared" ref="F231:F235" si="144">AVERAGE(Z220,Z207,Z193)</f>
        <v>95.789601349516147</v>
      </c>
      <c r="G231">
        <f t="shared" ref="G231:G235" si="145">AVERAGE(AA220,AA207,AA193)</f>
        <v>99.411617386483385</v>
      </c>
      <c r="H231">
        <f t="shared" ref="H231:H235" si="146">AVERAGE(AB220,AB207,AB193)</f>
        <v>94.197705930433415</v>
      </c>
      <c r="I231">
        <f t="shared" ref="I231:I235" si="147">AVERAGE(AC220,AC207,AC193)</f>
        <v>102.3240297483347</v>
      </c>
      <c r="K231" t="s">
        <v>1659</v>
      </c>
      <c r="L231">
        <f t="shared" ref="L231:L235" si="148">STDEV(V220,V207,V193)/SQRT(3)</f>
        <v>2.3304990163140427</v>
      </c>
      <c r="M231">
        <f t="shared" ref="M231:M235" si="149">STDEV(W220,W207,W193)/SQRT(3)</f>
        <v>3.5805391531716317</v>
      </c>
      <c r="N231">
        <f t="shared" ref="N231:N235" si="150">STDEV(X220,X207,X193)/SQRT(3)</f>
        <v>5.2891357473661902</v>
      </c>
      <c r="O231">
        <f t="shared" ref="O231:O235" si="151">STDEV(Y220,Y207,Y193)/SQRT(3)</f>
        <v>3.564907642065406</v>
      </c>
      <c r="P231">
        <f t="shared" ref="P231:P235" si="152">STDEV(Z220,Z207,Z193)/SQRT(3)</f>
        <v>0.74361234755131744</v>
      </c>
      <c r="Q231">
        <f t="shared" ref="Q231:Q235" si="153">STDEV(AA220,AA207,AA193)/SQRT(3)</f>
        <v>8.5904800961388919</v>
      </c>
      <c r="R231">
        <f t="shared" ref="R231:R235" si="154">STDEV(AB220,AB207,AB193)/SQRT(3)</f>
        <v>8.8478706833544614</v>
      </c>
      <c r="S231">
        <f t="shared" ref="S231:S235" si="155">STDEV(AC220,AC207,AC193)/SQRT(3)</f>
        <v>9.2035564856809025</v>
      </c>
    </row>
    <row r="232" spans="1:19" x14ac:dyDescent="0.25">
      <c r="A232" t="s">
        <v>1660</v>
      </c>
      <c r="B232">
        <f t="shared" si="140"/>
        <v>97.762951913324343</v>
      </c>
      <c r="C232">
        <f t="shared" si="141"/>
        <v>45.021792829035668</v>
      </c>
      <c r="D232">
        <f t="shared" si="142"/>
        <v>98.429971593557482</v>
      </c>
      <c r="E232">
        <f t="shared" si="143"/>
        <v>94.554771054041836</v>
      </c>
      <c r="F232">
        <f t="shared" si="144"/>
        <v>95.671695042014676</v>
      </c>
      <c r="G232">
        <f t="shared" si="145"/>
        <v>97.101292717276877</v>
      </c>
      <c r="H232">
        <f t="shared" si="146"/>
        <v>100.55914467132965</v>
      </c>
      <c r="I232">
        <f t="shared" si="147"/>
        <v>96.533732807084036</v>
      </c>
      <c r="K232" t="s">
        <v>1660</v>
      </c>
      <c r="L232">
        <f t="shared" si="148"/>
        <v>1.7721432048452697</v>
      </c>
      <c r="M232">
        <f t="shared" si="149"/>
        <v>0.54364741636844316</v>
      </c>
      <c r="N232">
        <f t="shared" si="150"/>
        <v>2.110297394393212</v>
      </c>
      <c r="O232">
        <f t="shared" si="151"/>
        <v>3.4390810416430777</v>
      </c>
      <c r="P232">
        <f t="shared" si="152"/>
        <v>7.6686522711143601</v>
      </c>
      <c r="Q232">
        <f t="shared" si="153"/>
        <v>6.7549405872682105</v>
      </c>
      <c r="R232">
        <f t="shared" si="154"/>
        <v>7.137218769336287</v>
      </c>
      <c r="S232">
        <f t="shared" si="155"/>
        <v>4.7034040586837724</v>
      </c>
    </row>
    <row r="233" spans="1:19" x14ac:dyDescent="0.25">
      <c r="A233" t="s">
        <v>1661</v>
      </c>
      <c r="B233">
        <f t="shared" si="140"/>
        <v>108.54971542665722</v>
      </c>
      <c r="C233">
        <f t="shared" si="141"/>
        <v>99.346372405973852</v>
      </c>
      <c r="D233">
        <f t="shared" si="142"/>
        <v>95.54891680582314</v>
      </c>
      <c r="E233">
        <f t="shared" si="143"/>
        <v>94.41281301711517</v>
      </c>
      <c r="F233">
        <f t="shared" si="144"/>
        <v>95.474509361233871</v>
      </c>
      <c r="G233">
        <f t="shared" si="145"/>
        <v>96.269447973100498</v>
      </c>
      <c r="H233">
        <f t="shared" si="146"/>
        <v>98.293644256171831</v>
      </c>
      <c r="I233">
        <f t="shared" si="147"/>
        <v>105.22403047670144</v>
      </c>
      <c r="K233" t="s">
        <v>1661</v>
      </c>
      <c r="L233">
        <f t="shared" si="148"/>
        <v>7.5594340446401302</v>
      </c>
      <c r="M233">
        <f t="shared" si="149"/>
        <v>4.1744502967936477</v>
      </c>
      <c r="N233">
        <f t="shared" si="150"/>
        <v>1.7254442669017074</v>
      </c>
      <c r="O233">
        <f t="shared" si="151"/>
        <v>6.2047612267898371</v>
      </c>
      <c r="P233">
        <f t="shared" si="152"/>
        <v>4.829322490989493</v>
      </c>
      <c r="Q233">
        <f t="shared" si="153"/>
        <v>5.1308289880709195</v>
      </c>
      <c r="R233">
        <f t="shared" si="154"/>
        <v>6.1185814786359654</v>
      </c>
      <c r="S233">
        <f t="shared" si="155"/>
        <v>5.8226901992436328</v>
      </c>
    </row>
    <row r="234" spans="1:19" x14ac:dyDescent="0.25">
      <c r="A234" t="s">
        <v>1662</v>
      </c>
      <c r="B234">
        <f t="shared" si="140"/>
        <v>104.09267256694191</v>
      </c>
      <c r="C234">
        <f t="shared" si="141"/>
        <v>103.74885356190715</v>
      </c>
      <c r="D234">
        <f t="shared" si="142"/>
        <v>99.5050933755507</v>
      </c>
      <c r="E234">
        <f t="shared" si="143"/>
        <v>93.94382443409738</v>
      </c>
      <c r="F234">
        <f t="shared" si="144"/>
        <v>99.455302518010839</v>
      </c>
      <c r="G234">
        <f t="shared" si="145"/>
        <v>94.995485626975096</v>
      </c>
      <c r="H234">
        <f t="shared" si="146"/>
        <v>101.56415745555688</v>
      </c>
      <c r="I234">
        <f t="shared" si="147"/>
        <v>94.65345893518014</v>
      </c>
      <c r="K234" t="s">
        <v>1662</v>
      </c>
      <c r="L234">
        <f t="shared" si="148"/>
        <v>6.082740540543953</v>
      </c>
      <c r="M234">
        <f t="shared" si="149"/>
        <v>3.700392107547072</v>
      </c>
      <c r="N234">
        <f t="shared" si="150"/>
        <v>8.4191007810124887</v>
      </c>
      <c r="O234">
        <f t="shared" si="151"/>
        <v>3.8897870881610515</v>
      </c>
      <c r="P234">
        <f t="shared" si="152"/>
        <v>8.3969296426162021</v>
      </c>
      <c r="Q234">
        <f t="shared" si="153"/>
        <v>7.1762176715873176</v>
      </c>
      <c r="R234">
        <f t="shared" si="154"/>
        <v>8.7160489213759504</v>
      </c>
      <c r="S234">
        <f t="shared" si="155"/>
        <v>13.184322358950578</v>
      </c>
    </row>
    <row r="235" spans="1:19" x14ac:dyDescent="0.25">
      <c r="A235" t="s">
        <v>1663</v>
      </c>
      <c r="B235">
        <f t="shared" si="140"/>
        <v>3.5907019049904183</v>
      </c>
      <c r="C235">
        <f t="shared" si="141"/>
        <v>84.003802860014687</v>
      </c>
      <c r="D235">
        <f t="shared" si="142"/>
        <v>90.245351079290415</v>
      </c>
      <c r="E235">
        <f t="shared" si="143"/>
        <v>85.903797254708934</v>
      </c>
      <c r="F235">
        <f t="shared" si="144"/>
        <v>90.191926977891498</v>
      </c>
      <c r="G235">
        <f t="shared" si="145"/>
        <v>90.337584780438632</v>
      </c>
      <c r="H235">
        <f t="shared" si="146"/>
        <v>104.71875580596365</v>
      </c>
      <c r="I235">
        <f t="shared" si="147"/>
        <v>96.312966875051401</v>
      </c>
      <c r="K235" t="s">
        <v>1663</v>
      </c>
      <c r="L235">
        <f t="shared" si="148"/>
        <v>0.4030103493140495</v>
      </c>
      <c r="M235">
        <f t="shared" si="149"/>
        <v>9.5817484068326504</v>
      </c>
      <c r="N235">
        <f t="shared" si="150"/>
        <v>7.3079431582254006</v>
      </c>
      <c r="O235">
        <f t="shared" si="151"/>
        <v>4.8376269678248152</v>
      </c>
      <c r="P235">
        <f t="shared" si="152"/>
        <v>9.7956069459534252</v>
      </c>
      <c r="Q235">
        <f t="shared" si="153"/>
        <v>6.6467862084302451</v>
      </c>
      <c r="R235">
        <f t="shared" si="154"/>
        <v>4.6208940035556125</v>
      </c>
      <c r="S235">
        <f t="shared" si="155"/>
        <v>13.619348385145496</v>
      </c>
    </row>
    <row r="239" spans="1:19" x14ac:dyDescent="0.25">
      <c r="A239" s="7" t="s">
        <v>383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98.060434215107634</v>
      </c>
      <c r="C241">
        <f>$I$166</f>
        <v>11.079694614761406</v>
      </c>
      <c r="D241">
        <f>$I$230</f>
        <v>93.560940127987081</v>
      </c>
    </row>
    <row r="242" spans="1:4" x14ac:dyDescent="0.25">
      <c r="A242" t="s">
        <v>1802</v>
      </c>
      <c r="B242">
        <f>$H$104</f>
        <v>81.162423613617861</v>
      </c>
      <c r="C242">
        <f>$H$166</f>
        <v>8.432493726380601</v>
      </c>
      <c r="D242">
        <f>$H$230</f>
        <v>100.83509258298299</v>
      </c>
    </row>
    <row r="243" spans="1:4" x14ac:dyDescent="0.25">
      <c r="A243" t="s">
        <v>1805</v>
      </c>
      <c r="B243">
        <f>$G$104</f>
        <v>80.358114729801756</v>
      </c>
      <c r="C243">
        <f>$G$166</f>
        <v>9.3607153873619158</v>
      </c>
      <c r="D243">
        <f>$G$230</f>
        <v>92.640763156977258</v>
      </c>
    </row>
    <row r="244" spans="1:4" x14ac:dyDescent="0.25">
      <c r="A244" t="s">
        <v>1804</v>
      </c>
      <c r="B244">
        <f>$F$104</f>
        <v>77.884996312574273</v>
      </c>
      <c r="C244">
        <f>$F$166</f>
        <v>9.7868215942663372</v>
      </c>
      <c r="D244">
        <f>$F$230</f>
        <v>92.392563727047047</v>
      </c>
    </row>
    <row r="245" spans="1:4" x14ac:dyDescent="0.25">
      <c r="A245" t="s">
        <v>1803</v>
      </c>
      <c r="B245">
        <f>$E$104</f>
        <v>51.580676512482505</v>
      </c>
      <c r="C245">
        <f>$E$166</f>
        <v>7.8819004852884484</v>
      </c>
      <c r="D245">
        <f>$E$230</f>
        <v>94.817762095759008</v>
      </c>
    </row>
    <row r="246" spans="1:4" x14ac:dyDescent="0.25">
      <c r="A246" t="s">
        <v>1779</v>
      </c>
      <c r="B246">
        <f>$D$104</f>
        <v>36.348112714494469</v>
      </c>
      <c r="C246">
        <f>$D$166</f>
        <v>8.7375417548065375</v>
      </c>
      <c r="D246">
        <f>$D$230</f>
        <v>104.6060887107392</v>
      </c>
    </row>
    <row r="247" spans="1:4" x14ac:dyDescent="0.25">
      <c r="A247" t="s">
        <v>1785</v>
      </c>
      <c r="B247">
        <f>$C$104</f>
        <v>10.657736146104012</v>
      </c>
      <c r="C247">
        <f>$C$166</f>
        <v>8.4037354387366037</v>
      </c>
      <c r="D247">
        <f>$C$230</f>
        <v>105.22771886367264</v>
      </c>
    </row>
    <row r="255" spans="1:4" x14ac:dyDescent="0.25">
      <c r="A255" s="7" t="s">
        <v>388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48.642633888915377</v>
      </c>
      <c r="C257">
        <f>$I$167</f>
        <v>7.5408826241495674</v>
      </c>
      <c r="D257">
        <f>$I$231</f>
        <v>102.3240297483347</v>
      </c>
    </row>
    <row r="258" spans="1:4" x14ac:dyDescent="0.25">
      <c r="A258" t="s">
        <v>1802</v>
      </c>
      <c r="B258">
        <f>$P$104</f>
        <v>57.180635518971393</v>
      </c>
      <c r="C258">
        <f>$H$167</f>
        <v>8.1437958939823236</v>
      </c>
      <c r="D258">
        <f>$H$231</f>
        <v>94.197705930433415</v>
      </c>
    </row>
    <row r="259" spans="1:4" x14ac:dyDescent="0.25">
      <c r="A259" t="s">
        <v>1805</v>
      </c>
      <c r="B259">
        <f>$O$104</f>
        <v>62.474417671959237</v>
      </c>
      <c r="C259">
        <f>$G$167</f>
        <v>8.3710536245577885</v>
      </c>
      <c r="D259">
        <f>$G$231</f>
        <v>99.411617386483385</v>
      </c>
    </row>
    <row r="260" spans="1:4" x14ac:dyDescent="0.25">
      <c r="A260" t="s">
        <v>1804</v>
      </c>
      <c r="B260">
        <f>$N$104</f>
        <v>51.328205787195998</v>
      </c>
      <c r="C260">
        <f>$F$167</f>
        <v>8.8400930888814706</v>
      </c>
      <c r="D260">
        <f>$F$231</f>
        <v>95.789601349516147</v>
      </c>
    </row>
    <row r="261" spans="1:4" x14ac:dyDescent="0.25">
      <c r="A261" t="s">
        <v>1803</v>
      </c>
      <c r="B261">
        <f>$M$104</f>
        <v>45.989684737907332</v>
      </c>
      <c r="C261">
        <f>$E$167</f>
        <v>9.2863672390980199</v>
      </c>
      <c r="D261">
        <f>$E$231</f>
        <v>97.47821086233148</v>
      </c>
    </row>
    <row r="262" spans="1:4" x14ac:dyDescent="0.25">
      <c r="A262" t="s">
        <v>1779</v>
      </c>
      <c r="B262">
        <f>$L$104</f>
        <v>21.820557172873961</v>
      </c>
      <c r="C262">
        <f>$D$167</f>
        <v>8.7238237126297147</v>
      </c>
      <c r="D262">
        <f>$D$231</f>
        <v>96.455944832319005</v>
      </c>
    </row>
    <row r="263" spans="1:4" x14ac:dyDescent="0.25">
      <c r="A263" t="s">
        <v>1785</v>
      </c>
      <c r="B263">
        <f>$K$104</f>
        <v>0.69124075446583877</v>
      </c>
      <c r="C263">
        <f>$C$167</f>
        <v>8.8062640146672972</v>
      </c>
      <c r="D263">
        <f>$C$231</f>
        <v>105.16594849298799</v>
      </c>
    </row>
    <row r="272" spans="1:4" x14ac:dyDescent="0.25">
      <c r="A272" s="7" t="s">
        <v>393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52.778970810446744</v>
      </c>
      <c r="C274">
        <f>I168</f>
        <v>6.9169573171100112</v>
      </c>
      <c r="D274">
        <f>I232</f>
        <v>96.533732807084036</v>
      </c>
    </row>
    <row r="275" spans="1:4" x14ac:dyDescent="0.25">
      <c r="A275" t="s">
        <v>1802</v>
      </c>
      <c r="B275">
        <f>$X$104</f>
        <v>57.149038071932431</v>
      </c>
      <c r="C275">
        <f>H168</f>
        <v>8.26057282814301</v>
      </c>
      <c r="D275">
        <f>H232</f>
        <v>100.55914467132965</v>
      </c>
    </row>
    <row r="276" spans="1:4" x14ac:dyDescent="0.25">
      <c r="A276" t="s">
        <v>1805</v>
      </c>
      <c r="B276">
        <f>$W$104</f>
        <v>53.064427919680035</v>
      </c>
      <c r="C276">
        <f>G168</f>
        <v>8.4934120262463555</v>
      </c>
      <c r="D276">
        <f>G232</f>
        <v>97.101292717276877</v>
      </c>
    </row>
    <row r="277" spans="1:4" x14ac:dyDescent="0.25">
      <c r="A277" t="s">
        <v>1804</v>
      </c>
      <c r="B277">
        <f>$V$104</f>
        <v>59.091887855217827</v>
      </c>
      <c r="C277">
        <f>F168</f>
        <v>12.815702208478664</v>
      </c>
      <c r="D277">
        <f>F232</f>
        <v>95.671695042014676</v>
      </c>
    </row>
    <row r="278" spans="1:4" x14ac:dyDescent="0.25">
      <c r="A278" t="s">
        <v>1803</v>
      </c>
      <c r="B278">
        <f>$U$104</f>
        <v>58.911749415743259</v>
      </c>
      <c r="C278">
        <f>E168</f>
        <v>13.039626277331175</v>
      </c>
      <c r="D278">
        <f>E232</f>
        <v>94.554771054041836</v>
      </c>
    </row>
    <row r="279" spans="1:4" x14ac:dyDescent="0.25">
      <c r="A279" t="s">
        <v>1779</v>
      </c>
      <c r="B279">
        <f>$T$104</f>
        <v>60.280303451659954</v>
      </c>
      <c r="C279">
        <f>D168</f>
        <v>7.0782040526983225</v>
      </c>
      <c r="D279">
        <f>D232</f>
        <v>98.429971593557482</v>
      </c>
    </row>
    <row r="280" spans="1:4" x14ac:dyDescent="0.25">
      <c r="A280" t="s">
        <v>1785</v>
      </c>
      <c r="B280">
        <f>$S$104</f>
        <v>7.2404483075335682</v>
      </c>
      <c r="C280">
        <f>C168</f>
        <v>10.526558889130301</v>
      </c>
      <c r="D280">
        <f>C232</f>
        <v>45.021792829035668</v>
      </c>
    </row>
    <row r="288" spans="1:4" x14ac:dyDescent="0.25">
      <c r="A288" s="7" t="s">
        <v>398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51.721594016847654</v>
      </c>
      <c r="C290">
        <f>I169</f>
        <v>8.449315875638268</v>
      </c>
      <c r="D290">
        <f>I233</f>
        <v>105.22403047670144</v>
      </c>
    </row>
    <row r="291" spans="1:4" x14ac:dyDescent="0.25">
      <c r="A291" t="s">
        <v>1802</v>
      </c>
      <c r="B291">
        <f>$AF$104</f>
        <v>56.963651812533193</v>
      </c>
      <c r="C291">
        <f>H169</f>
        <v>7.5056185344047242</v>
      </c>
      <c r="D291">
        <f>H233</f>
        <v>98.293644256171831</v>
      </c>
    </row>
    <row r="292" spans="1:4" x14ac:dyDescent="0.25">
      <c r="A292" t="s">
        <v>1805</v>
      </c>
      <c r="B292">
        <f>$AE$104</f>
        <v>54.466826403632176</v>
      </c>
      <c r="C292">
        <f>G169</f>
        <v>7.6263721321079307</v>
      </c>
      <c r="D292">
        <f>G233</f>
        <v>96.269447973100498</v>
      </c>
    </row>
    <row r="293" spans="1:4" x14ac:dyDescent="0.25">
      <c r="A293" t="s">
        <v>1804</v>
      </c>
      <c r="B293">
        <f>$AD$104</f>
        <v>59.795961363688086</v>
      </c>
      <c r="C293">
        <f>F169</f>
        <v>8.4754473214284705</v>
      </c>
      <c r="D293">
        <f>F233</f>
        <v>95.474509361233871</v>
      </c>
    </row>
    <row r="294" spans="1:4" x14ac:dyDescent="0.25">
      <c r="A294" t="s">
        <v>1803</v>
      </c>
      <c r="B294">
        <f>$AC$104</f>
        <v>60.297318822271393</v>
      </c>
      <c r="C294">
        <f>E169</f>
        <v>7.420484881995761</v>
      </c>
      <c r="D294">
        <f>E233</f>
        <v>94.41281301711517</v>
      </c>
    </row>
    <row r="295" spans="1:4" x14ac:dyDescent="0.25">
      <c r="A295" t="s">
        <v>1779</v>
      </c>
      <c r="B295">
        <f>$AB$104</f>
        <v>62.891631812380268</v>
      </c>
      <c r="C295">
        <f>D169</f>
        <v>7.1239226333233896</v>
      </c>
      <c r="D295">
        <f>D233</f>
        <v>95.54891680582314</v>
      </c>
    </row>
    <row r="296" spans="1:4" x14ac:dyDescent="0.25">
      <c r="A296" t="s">
        <v>1785</v>
      </c>
      <c r="B296">
        <f>$AA$104</f>
        <v>15.608273661157993</v>
      </c>
      <c r="C296">
        <f>C169</f>
        <v>6.7083397127320623</v>
      </c>
      <c r="D296">
        <f>C233</f>
        <v>99.346372405973852</v>
      </c>
    </row>
    <row r="306" spans="1:4" x14ac:dyDescent="0.25">
      <c r="A306" s="7" t="s">
        <v>403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49.936358034650191</v>
      </c>
      <c r="C308">
        <f>I170</f>
        <v>7.506167046188895</v>
      </c>
      <c r="D308">
        <f>I234</f>
        <v>94.65345893518014</v>
      </c>
    </row>
    <row r="309" spans="1:4" x14ac:dyDescent="0.25">
      <c r="A309" t="s">
        <v>1802</v>
      </c>
      <c r="B309">
        <f>AN104</f>
        <v>53.316274704763835</v>
      </c>
      <c r="C309">
        <f>H170</f>
        <v>7.243422090848604</v>
      </c>
      <c r="D309">
        <f>H234</f>
        <v>101.56415745555688</v>
      </c>
    </row>
    <row r="310" spans="1:4" x14ac:dyDescent="0.25">
      <c r="A310" t="s">
        <v>1805</v>
      </c>
      <c r="B310">
        <f>AM104</f>
        <v>55.59409193795031</v>
      </c>
      <c r="C310">
        <f>G170</f>
        <v>7.2950471622413318</v>
      </c>
      <c r="D310">
        <f>G234</f>
        <v>94.995485626975096</v>
      </c>
    </row>
    <row r="311" spans="1:4" x14ac:dyDescent="0.25">
      <c r="A311" t="s">
        <v>1804</v>
      </c>
      <c r="B311">
        <f>$AL$104</f>
        <v>59.573075064494411</v>
      </c>
      <c r="C311">
        <f>F170</f>
        <v>8.0737284167298977</v>
      </c>
      <c r="D311">
        <f>F234</f>
        <v>99.455302518010839</v>
      </c>
    </row>
    <row r="312" spans="1:4" x14ac:dyDescent="0.25">
      <c r="A312" t="s">
        <v>1803</v>
      </c>
      <c r="B312">
        <f>$AK$104</f>
        <v>54.351744494880926</v>
      </c>
      <c r="C312">
        <f>E170</f>
        <v>7.4009899449720251</v>
      </c>
      <c r="D312">
        <f>E234</f>
        <v>93.94382443409738</v>
      </c>
    </row>
    <row r="313" spans="1:4" x14ac:dyDescent="0.25">
      <c r="A313" t="s">
        <v>1779</v>
      </c>
      <c r="B313">
        <f>$AJ$104</f>
        <v>57.457663615900749</v>
      </c>
      <c r="C313">
        <f>D170</f>
        <v>8.1240239852660636</v>
      </c>
      <c r="D313">
        <f>D234</f>
        <v>99.5050933755507</v>
      </c>
    </row>
    <row r="314" spans="1:4" x14ac:dyDescent="0.25">
      <c r="A314" t="s">
        <v>1785</v>
      </c>
      <c r="B314">
        <f>$AI$104</f>
        <v>35.707159023631327</v>
      </c>
      <c r="C314">
        <f>C170</f>
        <v>8.1413072010467058</v>
      </c>
      <c r="D314">
        <f>C234</f>
        <v>103.74885356190715</v>
      </c>
    </row>
    <row r="324" spans="1:4" x14ac:dyDescent="0.25">
      <c r="A324" s="7" t="s">
        <v>408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58.687220107262249</v>
      </c>
      <c r="C326">
        <f>I171</f>
        <v>7.6582817977053095</v>
      </c>
      <c r="D326">
        <f>I235</f>
        <v>96.312966875051401</v>
      </c>
    </row>
    <row r="327" spans="1:4" x14ac:dyDescent="0.25">
      <c r="A327" t="s">
        <v>1802</v>
      </c>
      <c r="B327">
        <f>AV104</f>
        <v>77.664993908720433</v>
      </c>
      <c r="C327">
        <f>H171</f>
        <v>6.770532879053115</v>
      </c>
      <c r="D327">
        <f>H235</f>
        <v>104.71875580596365</v>
      </c>
    </row>
    <row r="328" spans="1:4" x14ac:dyDescent="0.25">
      <c r="A328" t="s">
        <v>1805</v>
      </c>
      <c r="B328">
        <f>AU104</f>
        <v>82.087569266996198</v>
      </c>
      <c r="C328">
        <f>G171</f>
        <v>6.4558311314694654</v>
      </c>
      <c r="D328">
        <f>G235</f>
        <v>90.337584780438632</v>
      </c>
    </row>
    <row r="329" spans="1:4" x14ac:dyDescent="0.25">
      <c r="A329" t="s">
        <v>1804</v>
      </c>
      <c r="B329">
        <f>AT104</f>
        <v>88.275368334959737</v>
      </c>
      <c r="C329">
        <f>F171</f>
        <v>6.47178033780596</v>
      </c>
      <c r="D329">
        <f>F235</f>
        <v>90.191926977891498</v>
      </c>
    </row>
    <row r="330" spans="1:4" x14ac:dyDescent="0.25">
      <c r="A330" t="s">
        <v>1803</v>
      </c>
      <c r="B330">
        <f>AS104</f>
        <v>68.239488806354203</v>
      </c>
      <c r="C330">
        <f>E171</f>
        <v>6.0891876453860947</v>
      </c>
      <c r="D330">
        <f>E235</f>
        <v>85.903797254708934</v>
      </c>
    </row>
    <row r="331" spans="1:4" x14ac:dyDescent="0.25">
      <c r="A331" t="s">
        <v>1779</v>
      </c>
      <c r="B331">
        <f>AR104</f>
        <v>60.133702537345862</v>
      </c>
      <c r="C331">
        <f>D171</f>
        <v>6.3061642690837454</v>
      </c>
      <c r="D331">
        <f>D235</f>
        <v>90.245351079290415</v>
      </c>
    </row>
    <row r="332" spans="1:4" x14ac:dyDescent="0.25">
      <c r="A332" t="s">
        <v>1785</v>
      </c>
      <c r="B332">
        <f>$AQ$104</f>
        <v>61.328394756393891</v>
      </c>
      <c r="C332">
        <f>C171</f>
        <v>5.6671940916660626</v>
      </c>
      <c r="D332">
        <f>C235</f>
        <v>84.003802860014687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W332"/>
  <sheetViews>
    <sheetView topLeftCell="A91" workbookViewId="0">
      <selection activeCell="A108" sqref="A108:B110"/>
    </sheetView>
  </sheetViews>
  <sheetFormatPr defaultRowHeight="15" x14ac:dyDescent="0.25"/>
  <cols>
    <col min="2" max="2" width="9.7109375" bestFit="1" customWidth="1"/>
    <col min="7" max="7" width="12.42578125" customWidth="1"/>
    <col min="10" max="10" width="11.85546875" customWidth="1"/>
  </cols>
  <sheetData>
    <row r="1" spans="1:12" x14ac:dyDescent="0.25">
      <c r="A1" s="7" t="s">
        <v>1677</v>
      </c>
      <c r="I1" s="7" t="s">
        <v>1678</v>
      </c>
      <c r="J1" t="s">
        <v>2000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2001</v>
      </c>
      <c r="L2" t="s">
        <v>1864</v>
      </c>
    </row>
    <row r="3" spans="1:12" x14ac:dyDescent="0.25">
      <c r="A3" s="53" t="s">
        <v>1681</v>
      </c>
      <c r="B3" s="17">
        <v>42255</v>
      </c>
      <c r="J3" t="s">
        <v>2002</v>
      </c>
      <c r="L3" t="s">
        <v>1864</v>
      </c>
    </row>
    <row r="4" spans="1:12" x14ac:dyDescent="0.25">
      <c r="A4" s="7" t="s">
        <v>1682</v>
      </c>
      <c r="B4" s="17">
        <v>42242</v>
      </c>
      <c r="I4" s="7" t="s">
        <v>1683</v>
      </c>
      <c r="J4" t="s">
        <v>2247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411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">
        <v>416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421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426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431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436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409</v>
      </c>
      <c r="C23">
        <v>20</v>
      </c>
      <c r="D23" t="s">
        <v>411</v>
      </c>
      <c r="E23">
        <v>21378</v>
      </c>
      <c r="F23" t="s">
        <v>412</v>
      </c>
      <c r="G23" t="s">
        <v>413</v>
      </c>
      <c r="H23">
        <v>163.38999999999999</v>
      </c>
      <c r="I23">
        <v>32.67</v>
      </c>
    </row>
    <row r="24" spans="1:9" x14ac:dyDescent="0.25">
      <c r="A24" t="s">
        <v>1</v>
      </c>
      <c r="B24" t="s">
        <v>414</v>
      </c>
      <c r="C24">
        <v>20</v>
      </c>
      <c r="D24" t="s">
        <v>416</v>
      </c>
      <c r="E24">
        <v>42206</v>
      </c>
      <c r="F24" t="s">
        <v>417</v>
      </c>
      <c r="G24" t="s">
        <v>418</v>
      </c>
      <c r="H24">
        <v>253.42</v>
      </c>
      <c r="I24">
        <v>50.06</v>
      </c>
    </row>
    <row r="25" spans="1:9" x14ac:dyDescent="0.25">
      <c r="A25" t="s">
        <v>1</v>
      </c>
      <c r="B25" t="s">
        <v>419</v>
      </c>
      <c r="C25">
        <v>20</v>
      </c>
      <c r="D25" t="s">
        <v>421</v>
      </c>
      <c r="E25">
        <v>20140</v>
      </c>
      <c r="F25" t="s">
        <v>422</v>
      </c>
      <c r="G25" t="s">
        <v>423</v>
      </c>
      <c r="H25">
        <v>144.1</v>
      </c>
      <c r="I25">
        <v>28.81</v>
      </c>
    </row>
    <row r="26" spans="1:9" x14ac:dyDescent="0.25">
      <c r="A26" t="s">
        <v>1</v>
      </c>
      <c r="B26" t="s">
        <v>424</v>
      </c>
      <c r="C26">
        <v>20</v>
      </c>
      <c r="D26" t="s">
        <v>426</v>
      </c>
      <c r="E26">
        <v>34653</v>
      </c>
      <c r="F26" t="s">
        <v>427</v>
      </c>
      <c r="G26" t="s">
        <v>428</v>
      </c>
      <c r="H26">
        <v>314.20999999999998</v>
      </c>
      <c r="I26">
        <v>62.84</v>
      </c>
    </row>
    <row r="27" spans="1:9" x14ac:dyDescent="0.25">
      <c r="A27" t="s">
        <v>1</v>
      </c>
      <c r="B27" t="s">
        <v>429</v>
      </c>
      <c r="C27">
        <v>20</v>
      </c>
      <c r="D27" t="s">
        <v>431</v>
      </c>
      <c r="E27">
        <v>26564</v>
      </c>
      <c r="F27" t="s">
        <v>432</v>
      </c>
      <c r="G27" t="s">
        <v>433</v>
      </c>
      <c r="H27">
        <v>402.57</v>
      </c>
      <c r="I27">
        <v>80.510000000000005</v>
      </c>
    </row>
    <row r="28" spans="1:9" x14ac:dyDescent="0.25">
      <c r="A28" t="s">
        <v>1</v>
      </c>
      <c r="B28" t="s">
        <v>434</v>
      </c>
      <c r="C28">
        <v>20</v>
      </c>
      <c r="D28" t="s">
        <v>436</v>
      </c>
      <c r="E28">
        <v>34962</v>
      </c>
      <c r="F28" t="s">
        <v>437</v>
      </c>
      <c r="G28" t="s">
        <v>438</v>
      </c>
      <c r="H28">
        <v>291.70999999999998</v>
      </c>
      <c r="I28">
        <v>58.34</v>
      </c>
    </row>
    <row r="31" spans="1:9" x14ac:dyDescent="0.25">
      <c r="A31" s="7" t="s">
        <v>1705</v>
      </c>
    </row>
    <row r="33" spans="1:49" x14ac:dyDescent="0.25">
      <c r="A33" s="7" t="s">
        <v>2000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2014</v>
      </c>
    </row>
    <row r="36" spans="1:49" x14ac:dyDescent="0.25">
      <c r="A36" t="s">
        <v>1709</v>
      </c>
      <c r="B36">
        <v>42269.41202546296</v>
      </c>
    </row>
    <row r="37" spans="1:49" x14ac:dyDescent="0.25">
      <c r="A37" t="s">
        <v>1710</v>
      </c>
      <c r="B37">
        <v>2455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15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15</v>
      </c>
      <c r="W40">
        <v>14</v>
      </c>
      <c r="X40">
        <v>14</v>
      </c>
      <c r="Y40">
        <v>0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14</v>
      </c>
      <c r="AF40">
        <v>16</v>
      </c>
      <c r="AG40">
        <v>16</v>
      </c>
      <c r="AH40">
        <v>15</v>
      </c>
      <c r="AI40">
        <v>16</v>
      </c>
      <c r="AJ40">
        <v>16</v>
      </c>
      <c r="AK40">
        <v>16</v>
      </c>
      <c r="AL40">
        <v>16</v>
      </c>
      <c r="AM40">
        <v>15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15</v>
      </c>
      <c r="AW40">
        <v>16</v>
      </c>
    </row>
    <row r="41" spans="1:49" x14ac:dyDescent="0.25">
      <c r="A41" t="s">
        <v>1764</v>
      </c>
      <c r="B41">
        <v>253.149</v>
      </c>
      <c r="C41">
        <v>234.48</v>
      </c>
      <c r="D41">
        <v>216.38800000000001</v>
      </c>
      <c r="E41">
        <v>264.16500000000002</v>
      </c>
      <c r="F41">
        <v>277.34100000000001</v>
      </c>
      <c r="G41">
        <v>246.99600000000001</v>
      </c>
      <c r="H41">
        <v>190.70500000000001</v>
      </c>
      <c r="I41">
        <v>226.45699999999999</v>
      </c>
      <c r="J41">
        <v>328.59800000000001</v>
      </c>
      <c r="K41">
        <v>314.23500000000001</v>
      </c>
      <c r="L41">
        <v>159.191</v>
      </c>
      <c r="M41">
        <v>284.149</v>
      </c>
      <c r="N41">
        <v>201.88399999999999</v>
      </c>
      <c r="O41">
        <v>175.535</v>
      </c>
      <c r="P41">
        <v>238.547</v>
      </c>
      <c r="Q41">
        <v>300.12400000000002</v>
      </c>
      <c r="R41">
        <v>327.00299999999999</v>
      </c>
      <c r="S41">
        <v>269.63200000000001</v>
      </c>
      <c r="T41">
        <v>236.88499999999999</v>
      </c>
      <c r="U41">
        <v>68.896000000000001</v>
      </c>
      <c r="V41">
        <v>17.146999999999998</v>
      </c>
      <c r="W41">
        <v>23.186</v>
      </c>
      <c r="X41">
        <v>17.036000000000001</v>
      </c>
      <c r="Y41">
        <v>0</v>
      </c>
      <c r="Z41">
        <v>341.11599999999999</v>
      </c>
      <c r="AA41">
        <v>311.60300000000001</v>
      </c>
      <c r="AB41">
        <v>330.22800000000001</v>
      </c>
      <c r="AC41">
        <v>123.086</v>
      </c>
      <c r="AD41">
        <v>230.06100000000001</v>
      </c>
      <c r="AE41">
        <v>206.648</v>
      </c>
      <c r="AF41">
        <v>269.33999999999997</v>
      </c>
      <c r="AG41">
        <v>463.95800000000003</v>
      </c>
      <c r="AH41">
        <v>370.11599999999999</v>
      </c>
      <c r="AI41">
        <v>224.24799999999999</v>
      </c>
      <c r="AJ41">
        <v>262.74599999999998</v>
      </c>
      <c r="AK41">
        <v>239.39099999999999</v>
      </c>
      <c r="AL41">
        <v>374.37099999999998</v>
      </c>
      <c r="AM41">
        <v>212.14</v>
      </c>
      <c r="AN41">
        <v>206.21799999999999</v>
      </c>
      <c r="AO41">
        <v>316.30399999999997</v>
      </c>
      <c r="AP41">
        <v>250.68600000000001</v>
      </c>
      <c r="AQ41">
        <v>254.34299999999999</v>
      </c>
      <c r="AR41">
        <v>249.51599999999999</v>
      </c>
      <c r="AS41">
        <v>331.72</v>
      </c>
      <c r="AT41">
        <v>237.38499999999999</v>
      </c>
      <c r="AU41">
        <v>172.37</v>
      </c>
      <c r="AV41">
        <v>253.48599999999999</v>
      </c>
      <c r="AW41">
        <v>177.16499999999999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2013</v>
      </c>
    </row>
    <row r="44" spans="1:49" x14ac:dyDescent="0.25">
      <c r="A44" t="s">
        <v>1709</v>
      </c>
      <c r="B44">
        <v>42269.411145833335</v>
      </c>
    </row>
    <row r="45" spans="1:49" x14ac:dyDescent="0.25">
      <c r="A45" t="s">
        <v>1710</v>
      </c>
      <c r="B45">
        <v>2410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15</v>
      </c>
      <c r="K48">
        <v>16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16</v>
      </c>
      <c r="T48">
        <v>16</v>
      </c>
      <c r="U48">
        <v>14</v>
      </c>
      <c r="V48">
        <v>12</v>
      </c>
      <c r="W48">
        <v>14</v>
      </c>
      <c r="X48">
        <v>4</v>
      </c>
      <c r="Y48">
        <v>0</v>
      </c>
      <c r="Z48">
        <v>16</v>
      </c>
      <c r="AA48">
        <v>0</v>
      </c>
      <c r="AB48">
        <v>14</v>
      </c>
      <c r="AC48">
        <v>15</v>
      </c>
      <c r="AD48">
        <v>16</v>
      </c>
      <c r="AE48">
        <v>14</v>
      </c>
      <c r="AF48">
        <v>16</v>
      </c>
      <c r="AG48">
        <v>16</v>
      </c>
      <c r="AH48">
        <v>15</v>
      </c>
      <c r="AI48">
        <v>16</v>
      </c>
      <c r="AJ48">
        <v>16</v>
      </c>
      <c r="AK48">
        <v>16</v>
      </c>
      <c r="AL48">
        <v>16</v>
      </c>
      <c r="AM48">
        <v>15</v>
      </c>
      <c r="AN48">
        <v>16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16</v>
      </c>
      <c r="AU48">
        <v>16</v>
      </c>
      <c r="AV48">
        <v>15</v>
      </c>
      <c r="AW48">
        <v>16</v>
      </c>
    </row>
    <row r="49" spans="1:49" x14ac:dyDescent="0.25">
      <c r="A49" t="s">
        <v>1764</v>
      </c>
      <c r="B49">
        <v>181.56399999999999</v>
      </c>
      <c r="C49">
        <v>196.78899999999999</v>
      </c>
      <c r="D49">
        <v>152.149</v>
      </c>
      <c r="E49">
        <v>258.89600000000002</v>
      </c>
      <c r="F49">
        <v>231.17699999999999</v>
      </c>
      <c r="G49">
        <v>205.715</v>
      </c>
      <c r="H49">
        <v>153.078</v>
      </c>
      <c r="I49">
        <v>197.494</v>
      </c>
      <c r="J49">
        <v>181.64500000000001</v>
      </c>
      <c r="K49">
        <v>171.14500000000001</v>
      </c>
      <c r="L49">
        <v>51.878999999999998</v>
      </c>
      <c r="M49">
        <v>227.07400000000001</v>
      </c>
      <c r="N49">
        <v>112.97499999999999</v>
      </c>
      <c r="O49">
        <v>99.698999999999998</v>
      </c>
      <c r="P49">
        <v>139.249</v>
      </c>
      <c r="Q49">
        <v>171.90700000000001</v>
      </c>
      <c r="R49">
        <v>190.00700000000001</v>
      </c>
      <c r="S49">
        <v>118.666</v>
      </c>
      <c r="T49">
        <v>73.018000000000001</v>
      </c>
      <c r="U49">
        <v>17.515999999999998</v>
      </c>
      <c r="V49">
        <v>9.0790000000000006</v>
      </c>
      <c r="W49">
        <v>20.963999999999999</v>
      </c>
      <c r="X49">
        <v>7.3570000000000002</v>
      </c>
      <c r="Y49">
        <v>0</v>
      </c>
      <c r="Z49">
        <v>424.35399999999998</v>
      </c>
      <c r="AA49">
        <v>0</v>
      </c>
      <c r="AB49">
        <v>59.365000000000002</v>
      </c>
      <c r="AC49">
        <v>48.76</v>
      </c>
      <c r="AD49">
        <v>125.82899999999999</v>
      </c>
      <c r="AE49">
        <v>106.739</v>
      </c>
      <c r="AF49">
        <v>143.96100000000001</v>
      </c>
      <c r="AG49">
        <v>236.452</v>
      </c>
      <c r="AH49">
        <v>589.81600000000003</v>
      </c>
      <c r="AI49">
        <v>16.343</v>
      </c>
      <c r="AJ49">
        <v>100.95099999999999</v>
      </c>
      <c r="AK49">
        <v>118.898</v>
      </c>
      <c r="AL49">
        <v>200.14599999999999</v>
      </c>
      <c r="AM49">
        <v>117.431</v>
      </c>
      <c r="AN49">
        <v>103.366</v>
      </c>
      <c r="AO49">
        <v>95.837999999999994</v>
      </c>
      <c r="AP49">
        <v>0</v>
      </c>
      <c r="AQ49">
        <v>192.994</v>
      </c>
      <c r="AR49">
        <v>144.26599999999999</v>
      </c>
      <c r="AS49">
        <v>294.185</v>
      </c>
      <c r="AT49">
        <v>199.33</v>
      </c>
      <c r="AU49">
        <v>118.193</v>
      </c>
      <c r="AV49">
        <v>114.01300000000001</v>
      </c>
      <c r="AW49">
        <v>146.38999999999999</v>
      </c>
    </row>
    <row r="51" spans="1:49" x14ac:dyDescent="0.25">
      <c r="A51" s="7" t="s">
        <v>2001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2012</v>
      </c>
    </row>
    <row r="54" spans="1:49" x14ac:dyDescent="0.25">
      <c r="A54" t="s">
        <v>1709</v>
      </c>
      <c r="B54">
        <v>42269.410439814812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15</v>
      </c>
      <c r="W58">
        <v>16</v>
      </c>
      <c r="X58">
        <v>13</v>
      </c>
      <c r="Y58">
        <v>0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15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297.798</v>
      </c>
      <c r="C59">
        <v>422.81599999999997</v>
      </c>
      <c r="D59">
        <v>290.99799999999999</v>
      </c>
      <c r="E59">
        <v>396.34800000000001</v>
      </c>
      <c r="F59">
        <v>313.125</v>
      </c>
      <c r="G59">
        <v>277.09800000000001</v>
      </c>
      <c r="H59">
        <v>245.16900000000001</v>
      </c>
      <c r="I59">
        <v>225.928</v>
      </c>
      <c r="J59">
        <v>328.57299999999998</v>
      </c>
      <c r="K59">
        <v>379.00299999999999</v>
      </c>
      <c r="L59">
        <v>330.81700000000001</v>
      </c>
      <c r="M59">
        <v>287.38099999999997</v>
      </c>
      <c r="N59">
        <v>306.42700000000002</v>
      </c>
      <c r="O59">
        <v>225.87299999999999</v>
      </c>
      <c r="P59">
        <v>250.959</v>
      </c>
      <c r="Q59">
        <v>210.42699999999999</v>
      </c>
      <c r="R59">
        <v>372.99400000000003</v>
      </c>
      <c r="S59">
        <v>336.548</v>
      </c>
      <c r="T59">
        <v>241.119</v>
      </c>
      <c r="U59">
        <v>73.406000000000006</v>
      </c>
      <c r="V59">
        <v>16.192</v>
      </c>
      <c r="W59">
        <v>20.164000000000001</v>
      </c>
      <c r="X59">
        <v>16.065000000000001</v>
      </c>
      <c r="Y59">
        <v>0</v>
      </c>
      <c r="Z59">
        <v>453.07299999999998</v>
      </c>
      <c r="AA59">
        <v>388.81900000000002</v>
      </c>
      <c r="AB59">
        <v>379.93099999999998</v>
      </c>
      <c r="AC59">
        <v>312.85599999999999</v>
      </c>
      <c r="AD59">
        <v>229.411</v>
      </c>
      <c r="AE59">
        <v>328.99799999999999</v>
      </c>
      <c r="AF59">
        <v>278.363</v>
      </c>
      <c r="AG59">
        <v>371.83100000000002</v>
      </c>
      <c r="AH59">
        <v>120.267</v>
      </c>
      <c r="AI59">
        <v>260.89800000000002</v>
      </c>
      <c r="AJ59">
        <v>310.63</v>
      </c>
      <c r="AK59">
        <v>311.35899999999998</v>
      </c>
      <c r="AL59">
        <v>300.44499999999999</v>
      </c>
      <c r="AM59">
        <v>230.702</v>
      </c>
      <c r="AN59">
        <v>202.60300000000001</v>
      </c>
      <c r="AO59">
        <v>237.55199999999999</v>
      </c>
      <c r="AP59">
        <v>297.959</v>
      </c>
      <c r="AQ59">
        <v>272.98899999999998</v>
      </c>
      <c r="AR59">
        <v>361.988</v>
      </c>
      <c r="AS59">
        <v>403.89699999999999</v>
      </c>
      <c r="AT59">
        <v>307.81299999999999</v>
      </c>
      <c r="AU59">
        <v>282.78100000000001</v>
      </c>
      <c r="AV59">
        <v>255.261</v>
      </c>
      <c r="AW59">
        <v>220.298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2011</v>
      </c>
    </row>
    <row r="62" spans="1:49" x14ac:dyDescent="0.25">
      <c r="A62" t="s">
        <v>1709</v>
      </c>
      <c r="B62" s="38">
        <v>42269.40965277778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16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16</v>
      </c>
      <c r="T66">
        <v>16</v>
      </c>
      <c r="U66">
        <v>16</v>
      </c>
      <c r="V66">
        <v>10</v>
      </c>
      <c r="W66">
        <v>16</v>
      </c>
      <c r="X66">
        <v>13</v>
      </c>
      <c r="Y66">
        <v>0</v>
      </c>
      <c r="Z66">
        <v>16</v>
      </c>
      <c r="AA66">
        <v>0</v>
      </c>
      <c r="AB66">
        <v>14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15</v>
      </c>
      <c r="AI66">
        <v>15</v>
      </c>
      <c r="AJ66">
        <v>16</v>
      </c>
      <c r="AK66">
        <v>16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16</v>
      </c>
      <c r="AR66">
        <v>16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237.20599999999999</v>
      </c>
      <c r="C67">
        <v>352.66300000000001</v>
      </c>
      <c r="D67">
        <v>234.73</v>
      </c>
      <c r="E67">
        <v>338.28100000000001</v>
      </c>
      <c r="F67">
        <v>281.39800000000002</v>
      </c>
      <c r="G67">
        <v>240.80600000000001</v>
      </c>
      <c r="H67">
        <v>156.21299999999999</v>
      </c>
      <c r="I67">
        <v>179.864</v>
      </c>
      <c r="J67">
        <v>258.51900000000001</v>
      </c>
      <c r="K67">
        <v>286.17500000000001</v>
      </c>
      <c r="L67">
        <v>178.923</v>
      </c>
      <c r="M67">
        <v>261.98</v>
      </c>
      <c r="N67">
        <v>178.22800000000001</v>
      </c>
      <c r="O67">
        <v>131.72499999999999</v>
      </c>
      <c r="P67">
        <v>156.52799999999999</v>
      </c>
      <c r="Q67">
        <v>133.88900000000001</v>
      </c>
      <c r="R67">
        <v>247.119</v>
      </c>
      <c r="S67">
        <v>192.172</v>
      </c>
      <c r="T67">
        <v>110.502</v>
      </c>
      <c r="U67">
        <v>25.591000000000001</v>
      </c>
      <c r="V67">
        <v>7.3029999999999999</v>
      </c>
      <c r="W67">
        <v>15.03</v>
      </c>
      <c r="X67">
        <v>8.7100000000000009</v>
      </c>
      <c r="Y67">
        <v>0</v>
      </c>
      <c r="Z67">
        <v>681.03800000000001</v>
      </c>
      <c r="AA67">
        <v>0</v>
      </c>
      <c r="AB67">
        <v>86.397999999999996</v>
      </c>
      <c r="AC67">
        <v>165.553</v>
      </c>
      <c r="AD67">
        <v>139.589</v>
      </c>
      <c r="AE67">
        <v>213.42699999999999</v>
      </c>
      <c r="AF67">
        <v>144.10900000000001</v>
      </c>
      <c r="AG67">
        <v>193.91399999999999</v>
      </c>
      <c r="AH67">
        <v>138.39500000000001</v>
      </c>
      <c r="AI67">
        <v>22.462</v>
      </c>
      <c r="AJ67">
        <v>326.44499999999999</v>
      </c>
      <c r="AK67">
        <v>274.92700000000002</v>
      </c>
      <c r="AL67">
        <v>172.53800000000001</v>
      </c>
      <c r="AM67">
        <v>209.828</v>
      </c>
      <c r="AN67">
        <v>104.705</v>
      </c>
      <c r="AO67">
        <v>123.8</v>
      </c>
      <c r="AP67">
        <v>0</v>
      </c>
      <c r="AQ67">
        <v>237.33099999999999</v>
      </c>
      <c r="AR67">
        <v>375.85300000000001</v>
      </c>
      <c r="AS67">
        <v>394.55200000000002</v>
      </c>
      <c r="AT67">
        <v>272.73399999999998</v>
      </c>
      <c r="AU67">
        <v>233.86600000000001</v>
      </c>
      <c r="AV67">
        <v>218.631</v>
      </c>
      <c r="AW67">
        <v>172.85300000000001</v>
      </c>
    </row>
    <row r="69" spans="1:49" x14ac:dyDescent="0.25">
      <c r="A69" s="7" t="s">
        <v>2002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2010</v>
      </c>
    </row>
    <row r="72" spans="1:49" x14ac:dyDescent="0.25">
      <c r="A72" t="s">
        <v>1709</v>
      </c>
      <c r="B72" s="38">
        <v>42269.408761574072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14</v>
      </c>
      <c r="J76">
        <v>16</v>
      </c>
      <c r="K76">
        <v>16</v>
      </c>
      <c r="L76">
        <v>16</v>
      </c>
      <c r="M76">
        <v>16</v>
      </c>
      <c r="N76">
        <v>5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15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8</v>
      </c>
      <c r="AO76">
        <v>13</v>
      </c>
      <c r="AP76">
        <v>16</v>
      </c>
      <c r="AQ76">
        <v>16</v>
      </c>
      <c r="AR76">
        <v>16</v>
      </c>
      <c r="AS76">
        <v>16</v>
      </c>
      <c r="AT76">
        <v>14</v>
      </c>
      <c r="AU76">
        <v>16</v>
      </c>
      <c r="AV76">
        <v>16</v>
      </c>
      <c r="AW76">
        <v>14</v>
      </c>
    </row>
    <row r="77" spans="1:49" x14ac:dyDescent="0.25">
      <c r="A77" t="s">
        <v>1764</v>
      </c>
      <c r="B77">
        <v>266.24400000000003</v>
      </c>
      <c r="C77">
        <v>201.34</v>
      </c>
      <c r="D77">
        <v>275.209</v>
      </c>
      <c r="E77">
        <v>263.55900000000003</v>
      </c>
      <c r="F77">
        <v>286.06200000000001</v>
      </c>
      <c r="G77">
        <v>268.44799999999998</v>
      </c>
      <c r="H77">
        <v>193.43799999999999</v>
      </c>
      <c r="I77">
        <v>120.953</v>
      </c>
      <c r="J77">
        <v>243.71700000000001</v>
      </c>
      <c r="K77">
        <v>293.74299999999999</v>
      </c>
      <c r="L77">
        <v>290.90100000000001</v>
      </c>
      <c r="M77">
        <v>291.149</v>
      </c>
      <c r="N77">
        <v>25.175000000000001</v>
      </c>
      <c r="O77">
        <v>227.27600000000001</v>
      </c>
      <c r="P77">
        <v>217.91499999999999</v>
      </c>
      <c r="Q77">
        <v>267.262</v>
      </c>
      <c r="R77">
        <v>278.14999999999998</v>
      </c>
      <c r="S77">
        <v>343.96</v>
      </c>
      <c r="T77">
        <v>344.39699999999999</v>
      </c>
      <c r="U77">
        <v>294.46499999999997</v>
      </c>
      <c r="V77">
        <v>331.41699999999997</v>
      </c>
      <c r="W77">
        <v>298.41000000000003</v>
      </c>
      <c r="X77">
        <v>378.67</v>
      </c>
      <c r="Y77">
        <v>226.69499999999999</v>
      </c>
      <c r="Z77">
        <v>303.77499999999998</v>
      </c>
      <c r="AA77">
        <v>297.435</v>
      </c>
      <c r="AB77">
        <v>324.50099999999998</v>
      </c>
      <c r="AC77">
        <v>223.26</v>
      </c>
      <c r="AD77">
        <v>208.53700000000001</v>
      </c>
      <c r="AE77">
        <v>351.83300000000003</v>
      </c>
      <c r="AF77">
        <v>285.63299999999998</v>
      </c>
      <c r="AG77">
        <v>167.827</v>
      </c>
      <c r="AH77">
        <v>335.64600000000002</v>
      </c>
      <c r="AI77">
        <v>322.43900000000002</v>
      </c>
      <c r="AJ77">
        <v>238.941</v>
      </c>
      <c r="AK77">
        <v>342.012</v>
      </c>
      <c r="AL77">
        <v>214.756</v>
      </c>
      <c r="AM77">
        <v>326.64699999999999</v>
      </c>
      <c r="AN77">
        <v>200.02600000000001</v>
      </c>
      <c r="AO77">
        <v>105.07</v>
      </c>
      <c r="AP77">
        <v>261.17099999999999</v>
      </c>
      <c r="AQ77">
        <v>311.947</v>
      </c>
      <c r="AR77">
        <v>238.44800000000001</v>
      </c>
      <c r="AS77">
        <v>156.499</v>
      </c>
      <c r="AT77">
        <v>173.43799999999999</v>
      </c>
      <c r="AU77">
        <v>166.84299999999999</v>
      </c>
      <c r="AV77">
        <v>168.898</v>
      </c>
      <c r="AW77">
        <v>102.298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2015</v>
      </c>
    </row>
    <row r="80" spans="1:49" x14ac:dyDescent="0.25">
      <c r="A80" t="s">
        <v>1709</v>
      </c>
      <c r="B80">
        <v>42269.412812499999</v>
      </c>
    </row>
    <row r="81" spans="1:49" x14ac:dyDescent="0.25">
      <c r="A81" t="s">
        <v>1710</v>
      </c>
      <c r="B81">
        <v>2404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14</v>
      </c>
      <c r="J84">
        <v>16</v>
      </c>
      <c r="K84">
        <v>16</v>
      </c>
      <c r="L84">
        <v>16</v>
      </c>
      <c r="M84">
        <v>16</v>
      </c>
      <c r="N84">
        <v>5</v>
      </c>
      <c r="O84">
        <v>16</v>
      </c>
      <c r="P84">
        <v>16</v>
      </c>
      <c r="Q84">
        <v>16</v>
      </c>
      <c r="R84">
        <v>16</v>
      </c>
      <c r="S84">
        <v>16</v>
      </c>
      <c r="T84">
        <v>16</v>
      </c>
      <c r="U84">
        <v>16</v>
      </c>
      <c r="V84">
        <v>16</v>
      </c>
      <c r="W84">
        <v>16</v>
      </c>
      <c r="X84">
        <v>16</v>
      </c>
      <c r="Y84">
        <v>16</v>
      </c>
      <c r="Z84">
        <v>16</v>
      </c>
      <c r="AA84">
        <v>0</v>
      </c>
      <c r="AB84">
        <v>16</v>
      </c>
      <c r="AC84">
        <v>16</v>
      </c>
      <c r="AD84">
        <v>15</v>
      </c>
      <c r="AE84">
        <v>16</v>
      </c>
      <c r="AF84">
        <v>16</v>
      </c>
      <c r="AG84">
        <v>15</v>
      </c>
      <c r="AH84">
        <v>16</v>
      </c>
      <c r="AI84">
        <v>16</v>
      </c>
      <c r="AJ84">
        <v>16</v>
      </c>
      <c r="AK84">
        <v>16</v>
      </c>
      <c r="AL84">
        <v>16</v>
      </c>
      <c r="AM84">
        <v>16</v>
      </c>
      <c r="AN84">
        <v>6</v>
      </c>
      <c r="AO84">
        <v>12</v>
      </c>
      <c r="AP84">
        <v>0</v>
      </c>
      <c r="AQ84">
        <v>16</v>
      </c>
      <c r="AR84">
        <v>16</v>
      </c>
      <c r="AS84">
        <v>16</v>
      </c>
      <c r="AT84">
        <v>14</v>
      </c>
      <c r="AU84">
        <v>16</v>
      </c>
      <c r="AV84">
        <v>16</v>
      </c>
      <c r="AW84">
        <v>13</v>
      </c>
    </row>
    <row r="85" spans="1:49" x14ac:dyDescent="0.25">
      <c r="A85" t="s">
        <v>1764</v>
      </c>
      <c r="B85">
        <v>192.87899999999999</v>
      </c>
      <c r="C85">
        <v>191.983</v>
      </c>
      <c r="D85">
        <v>250.089</v>
      </c>
      <c r="E85">
        <v>241.505</v>
      </c>
      <c r="F85">
        <v>262.52300000000002</v>
      </c>
      <c r="G85">
        <v>202.50800000000001</v>
      </c>
      <c r="H85">
        <v>155.744</v>
      </c>
      <c r="I85">
        <v>93.15</v>
      </c>
      <c r="J85">
        <v>146.50899999999999</v>
      </c>
      <c r="K85">
        <v>182.25399999999999</v>
      </c>
      <c r="L85">
        <v>151.46</v>
      </c>
      <c r="M85">
        <v>172.84200000000001</v>
      </c>
      <c r="N85">
        <v>15.534000000000001</v>
      </c>
      <c r="O85">
        <v>128.54</v>
      </c>
      <c r="P85">
        <v>88.863</v>
      </c>
      <c r="Q85">
        <v>131.67400000000001</v>
      </c>
      <c r="R85">
        <v>171.63900000000001</v>
      </c>
      <c r="S85">
        <v>230.29400000000001</v>
      </c>
      <c r="T85">
        <v>193.749</v>
      </c>
      <c r="U85">
        <v>174.26599999999999</v>
      </c>
      <c r="V85">
        <v>184.98400000000001</v>
      </c>
      <c r="W85">
        <v>177.529</v>
      </c>
      <c r="X85">
        <v>168.22399999999999</v>
      </c>
      <c r="Y85">
        <v>113.985</v>
      </c>
      <c r="Z85">
        <v>396.10199999999998</v>
      </c>
      <c r="AA85">
        <v>0</v>
      </c>
      <c r="AB85">
        <v>53.238999999999997</v>
      </c>
      <c r="AC85">
        <v>115.69199999999999</v>
      </c>
      <c r="AD85">
        <v>128.358</v>
      </c>
      <c r="AE85">
        <v>218.40899999999999</v>
      </c>
      <c r="AF85">
        <v>156.34700000000001</v>
      </c>
      <c r="AG85">
        <v>81.858999999999995</v>
      </c>
      <c r="AH85">
        <v>321.25700000000001</v>
      </c>
      <c r="AI85">
        <v>40.747999999999998</v>
      </c>
      <c r="AJ85">
        <v>244.143</v>
      </c>
      <c r="AK85">
        <v>341.75200000000001</v>
      </c>
      <c r="AL85">
        <v>140.78299999999999</v>
      </c>
      <c r="AM85">
        <v>284.41199999999998</v>
      </c>
      <c r="AN85">
        <v>59.759</v>
      </c>
      <c r="AO85">
        <v>67.025999999999996</v>
      </c>
      <c r="AP85">
        <v>0</v>
      </c>
      <c r="AQ85">
        <v>292.34199999999998</v>
      </c>
      <c r="AR85">
        <v>208.42599999999999</v>
      </c>
      <c r="AS85">
        <v>153.76900000000001</v>
      </c>
      <c r="AT85">
        <v>170.41200000000001</v>
      </c>
      <c r="AU85">
        <v>147.15899999999999</v>
      </c>
      <c r="AV85">
        <v>129.16800000000001</v>
      </c>
      <c r="AW85">
        <v>85.519000000000005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100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100</v>
      </c>
      <c r="K88">
        <f t="shared" si="0"/>
        <v>100</v>
      </c>
      <c r="L88">
        <f t="shared" si="0"/>
        <v>100</v>
      </c>
      <c r="M88">
        <f t="shared" si="0"/>
        <v>100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100</v>
      </c>
      <c r="T88">
        <f t="shared" si="0"/>
        <v>100</v>
      </c>
      <c r="U88">
        <f t="shared" si="0"/>
        <v>87.5</v>
      </c>
      <c r="V88">
        <f t="shared" si="0"/>
        <v>80</v>
      </c>
      <c r="W88">
        <f t="shared" si="0"/>
        <v>100</v>
      </c>
      <c r="X88">
        <f t="shared" si="0"/>
        <v>28.571428571428569</v>
      </c>
      <c r="Y88" t="e">
        <f t="shared" si="0"/>
        <v>#DIV/0!</v>
      </c>
      <c r="Z88">
        <f t="shared" si="0"/>
        <v>100</v>
      </c>
      <c r="AA88">
        <f t="shared" si="0"/>
        <v>0</v>
      </c>
      <c r="AB88">
        <f t="shared" si="0"/>
        <v>87.5</v>
      </c>
      <c r="AC88">
        <f t="shared" si="0"/>
        <v>93.75</v>
      </c>
      <c r="AD88">
        <f t="shared" si="0"/>
        <v>100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100</v>
      </c>
      <c r="AJ88">
        <f t="shared" si="0"/>
        <v>100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100</v>
      </c>
      <c r="AR88">
        <f t="shared" si="0"/>
        <v>100</v>
      </c>
      <c r="AS88">
        <f t="shared" si="0"/>
        <v>100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 t="shared" si="1"/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100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100</v>
      </c>
      <c r="T89">
        <f t="shared" si="1"/>
        <v>100</v>
      </c>
      <c r="U89">
        <f t="shared" si="1"/>
        <v>100</v>
      </c>
      <c r="V89">
        <f t="shared" si="1"/>
        <v>66.666666666666657</v>
      </c>
      <c r="W89">
        <f t="shared" si="1"/>
        <v>100</v>
      </c>
      <c r="X89">
        <f t="shared" si="1"/>
        <v>100</v>
      </c>
      <c r="Y89" t="e">
        <f t="shared" si="1"/>
        <v>#DIV/0!</v>
      </c>
      <c r="Z89">
        <f t="shared" si="1"/>
        <v>100</v>
      </c>
      <c r="AA89">
        <f t="shared" si="1"/>
        <v>0</v>
      </c>
      <c r="AB89">
        <f t="shared" si="1"/>
        <v>87.5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93.75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100</v>
      </c>
      <c r="AR89">
        <f t="shared" si="1"/>
        <v>100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2">C84/C76*100</f>
        <v>100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100</v>
      </c>
      <c r="L90">
        <f t="shared" si="2"/>
        <v>100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100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0</v>
      </c>
      <c r="AB90">
        <f t="shared" si="2"/>
        <v>100</v>
      </c>
      <c r="AC90">
        <f t="shared" si="2"/>
        <v>100</v>
      </c>
      <c r="AD90">
        <f t="shared" si="2"/>
        <v>93.75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100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75</v>
      </c>
      <c r="AO90">
        <f t="shared" si="2"/>
        <v>92.307692307692307</v>
      </c>
      <c r="AP90">
        <f t="shared" si="2"/>
        <v>0</v>
      </c>
      <c r="AQ90">
        <f t="shared" si="2"/>
        <v>100</v>
      </c>
      <c r="AR90">
        <f t="shared" si="2"/>
        <v>100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92.857142857142861</v>
      </c>
    </row>
    <row r="91" spans="1:49" s="7" customFormat="1" x14ac:dyDescent="0.25">
      <c r="A91" s="7" t="s">
        <v>1773</v>
      </c>
      <c r="B91" s="7" t="s">
        <v>1644</v>
      </c>
      <c r="C91" s="7" t="s">
        <v>413</v>
      </c>
      <c r="D91" s="7" t="s">
        <v>413</v>
      </c>
      <c r="E91" s="7" t="s">
        <v>413</v>
      </c>
      <c r="F91" s="7" t="s">
        <v>413</v>
      </c>
      <c r="G91" s="7" t="s">
        <v>413</v>
      </c>
      <c r="H91" s="7" t="s">
        <v>413</v>
      </c>
      <c r="I91" s="7" t="s">
        <v>413</v>
      </c>
      <c r="J91" s="7" t="s">
        <v>1644</v>
      </c>
      <c r="K91" s="7" t="s">
        <v>418</v>
      </c>
      <c r="L91" s="7" t="s">
        <v>418</v>
      </c>
      <c r="M91" s="7" t="s">
        <v>418</v>
      </c>
      <c r="N91" s="7" t="s">
        <v>418</v>
      </c>
      <c r="O91" s="7" t="s">
        <v>418</v>
      </c>
      <c r="P91" s="7" t="s">
        <v>418</v>
      </c>
      <c r="Q91" s="7" t="s">
        <v>418</v>
      </c>
      <c r="R91" s="7" t="s">
        <v>1644</v>
      </c>
      <c r="S91" s="7" t="s">
        <v>423</v>
      </c>
      <c r="T91" s="7" t="s">
        <v>423</v>
      </c>
      <c r="U91" s="7" t="s">
        <v>423</v>
      </c>
      <c r="V91" s="7" t="s">
        <v>423</v>
      </c>
      <c r="W91" s="7" t="s">
        <v>423</v>
      </c>
      <c r="X91" s="7" t="s">
        <v>423</v>
      </c>
      <c r="Y91" s="7" t="s">
        <v>423</v>
      </c>
      <c r="Z91" s="7" t="s">
        <v>1686</v>
      </c>
      <c r="AA91" s="7" t="s">
        <v>428</v>
      </c>
      <c r="AB91" s="7" t="s">
        <v>428</v>
      </c>
      <c r="AC91" s="7" t="s">
        <v>428</v>
      </c>
      <c r="AD91" s="7" t="s">
        <v>428</v>
      </c>
      <c r="AE91" s="7" t="s">
        <v>428</v>
      </c>
      <c r="AF91" s="7" t="s">
        <v>428</v>
      </c>
      <c r="AG91" s="7" t="s">
        <v>428</v>
      </c>
      <c r="AH91" s="7" t="s">
        <v>1686</v>
      </c>
      <c r="AI91" s="7" t="s">
        <v>433</v>
      </c>
      <c r="AJ91" s="7" t="s">
        <v>433</v>
      </c>
      <c r="AK91" s="7" t="s">
        <v>433</v>
      </c>
      <c r="AL91" s="7" t="s">
        <v>433</v>
      </c>
      <c r="AM91" s="7" t="s">
        <v>433</v>
      </c>
      <c r="AN91" s="7" t="s">
        <v>433</v>
      </c>
      <c r="AO91" s="7" t="s">
        <v>433</v>
      </c>
      <c r="AP91" s="7" t="s">
        <v>1794</v>
      </c>
      <c r="AQ91" s="7" t="s">
        <v>438</v>
      </c>
      <c r="AR91" s="7" t="s">
        <v>438</v>
      </c>
      <c r="AS91" s="7" t="s">
        <v>438</v>
      </c>
      <c r="AT91" s="7" t="s">
        <v>438</v>
      </c>
      <c r="AU91" s="7" t="s">
        <v>438</v>
      </c>
      <c r="AV91" s="7" t="s">
        <v>438</v>
      </c>
      <c r="AW91" s="7" t="s">
        <v>438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100</v>
      </c>
      <c r="C93">
        <f t="shared" ref="C93:AW93" si="3">AVERAGE(C88:C90)</f>
        <v>100</v>
      </c>
      <c r="D93">
        <f t="shared" si="3"/>
        <v>100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100</v>
      </c>
      <c r="J93">
        <f t="shared" si="3"/>
        <v>100</v>
      </c>
      <c r="K93">
        <f t="shared" si="3"/>
        <v>100</v>
      </c>
      <c r="L93">
        <f t="shared" si="3"/>
        <v>100</v>
      </c>
      <c r="M93">
        <f t="shared" si="3"/>
        <v>100</v>
      </c>
      <c r="N93">
        <f t="shared" si="3"/>
        <v>100</v>
      </c>
      <c r="O93">
        <f t="shared" si="3"/>
        <v>100</v>
      </c>
      <c r="P93">
        <f t="shared" si="3"/>
        <v>100</v>
      </c>
      <c r="Q93">
        <f t="shared" si="3"/>
        <v>100</v>
      </c>
      <c r="R93">
        <f t="shared" si="3"/>
        <v>100</v>
      </c>
      <c r="S93">
        <f t="shared" si="3"/>
        <v>100</v>
      </c>
      <c r="T93">
        <f t="shared" si="3"/>
        <v>100</v>
      </c>
      <c r="U93">
        <f t="shared" si="3"/>
        <v>95.833333333333329</v>
      </c>
      <c r="V93">
        <f t="shared" si="3"/>
        <v>82.222222222222214</v>
      </c>
      <c r="W93">
        <f t="shared" si="3"/>
        <v>100</v>
      </c>
      <c r="X93">
        <f t="shared" si="3"/>
        <v>76.19047619047619</v>
      </c>
      <c r="Y93" t="e">
        <f t="shared" si="3"/>
        <v>#DIV/0!</v>
      </c>
      <c r="Z93">
        <f t="shared" si="3"/>
        <v>100</v>
      </c>
      <c r="AA93">
        <f t="shared" si="3"/>
        <v>0</v>
      </c>
      <c r="AB93">
        <f t="shared" si="3"/>
        <v>91.666666666666671</v>
      </c>
      <c r="AC93">
        <f t="shared" si="3"/>
        <v>97.916666666666671</v>
      </c>
      <c r="AD93">
        <f t="shared" si="3"/>
        <v>97.916666666666671</v>
      </c>
      <c r="AE93">
        <f t="shared" si="3"/>
        <v>100</v>
      </c>
      <c r="AF93">
        <f t="shared" si="3"/>
        <v>100</v>
      </c>
      <c r="AG93">
        <f t="shared" si="3"/>
        <v>100</v>
      </c>
      <c r="AH93">
        <f t="shared" si="3"/>
        <v>100</v>
      </c>
      <c r="AI93">
        <f t="shared" si="3"/>
        <v>97.916666666666671</v>
      </c>
      <c r="AJ93">
        <f t="shared" si="3"/>
        <v>100</v>
      </c>
      <c r="AK93">
        <f t="shared" si="3"/>
        <v>100</v>
      </c>
      <c r="AL93">
        <f t="shared" si="3"/>
        <v>100</v>
      </c>
      <c r="AM93">
        <f t="shared" si="3"/>
        <v>100</v>
      </c>
      <c r="AN93">
        <f t="shared" si="3"/>
        <v>91.666666666666671</v>
      </c>
      <c r="AO93">
        <f t="shared" si="3"/>
        <v>97.435897435897445</v>
      </c>
      <c r="AP93">
        <f t="shared" si="3"/>
        <v>0</v>
      </c>
      <c r="AQ93">
        <f t="shared" si="3"/>
        <v>100</v>
      </c>
      <c r="AR93">
        <f t="shared" si="3"/>
        <v>100</v>
      </c>
      <c r="AS93">
        <f t="shared" si="3"/>
        <v>100</v>
      </c>
      <c r="AT93">
        <f t="shared" si="3"/>
        <v>100</v>
      </c>
      <c r="AU93">
        <f t="shared" si="3"/>
        <v>100</v>
      </c>
      <c r="AV93">
        <f t="shared" si="3"/>
        <v>100</v>
      </c>
      <c r="AW93">
        <f t="shared" si="3"/>
        <v>97.619047619047635</v>
      </c>
    </row>
    <row r="94" spans="1:49" x14ac:dyDescent="0.25">
      <c r="A94" t="s">
        <v>1774</v>
      </c>
      <c r="B94">
        <f>STDEV(B88:B90)</f>
        <v>0</v>
      </c>
      <c r="C94">
        <f t="shared" ref="C94:AW94" si="4">STDEV(C88:C90)</f>
        <v>0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0</v>
      </c>
      <c r="K94">
        <f t="shared" si="4"/>
        <v>0</v>
      </c>
      <c r="L94">
        <f t="shared" si="4"/>
        <v>0</v>
      </c>
      <c r="M94">
        <f t="shared" si="4"/>
        <v>0</v>
      </c>
      <c r="N94">
        <f t="shared" si="4"/>
        <v>0</v>
      </c>
      <c r="O94">
        <f t="shared" si="4"/>
        <v>0</v>
      </c>
      <c r="P94">
        <f t="shared" si="4"/>
        <v>0</v>
      </c>
      <c r="Q94">
        <f t="shared" si="4"/>
        <v>0</v>
      </c>
      <c r="R94">
        <f t="shared" si="4"/>
        <v>0</v>
      </c>
      <c r="S94">
        <f t="shared" si="4"/>
        <v>0</v>
      </c>
      <c r="T94">
        <f t="shared" si="4"/>
        <v>0</v>
      </c>
      <c r="U94">
        <f t="shared" si="4"/>
        <v>7.2168783648703219</v>
      </c>
      <c r="V94">
        <f t="shared" si="4"/>
        <v>16.777409856157284</v>
      </c>
      <c r="W94">
        <f t="shared" si="4"/>
        <v>0</v>
      </c>
      <c r="X94">
        <f t="shared" si="4"/>
        <v>41.239304942116135</v>
      </c>
      <c r="Y94" t="e">
        <f t="shared" si="4"/>
        <v>#DIV/0!</v>
      </c>
      <c r="Z94">
        <f t="shared" si="4"/>
        <v>0</v>
      </c>
      <c r="AA94">
        <f t="shared" si="4"/>
        <v>0</v>
      </c>
      <c r="AB94">
        <f t="shared" si="4"/>
        <v>7.2168783648703219</v>
      </c>
      <c r="AC94">
        <f t="shared" si="4"/>
        <v>3.6084391824351609</v>
      </c>
      <c r="AD94">
        <f t="shared" si="4"/>
        <v>3.6084391824351609</v>
      </c>
      <c r="AE94">
        <f t="shared" si="4"/>
        <v>0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si="4"/>
        <v>3.6084391824351609</v>
      </c>
      <c r="AJ94">
        <f t="shared" si="4"/>
        <v>0</v>
      </c>
      <c r="AK94">
        <f t="shared" si="4"/>
        <v>0</v>
      </c>
      <c r="AL94">
        <f t="shared" si="4"/>
        <v>0</v>
      </c>
      <c r="AM94">
        <f t="shared" si="4"/>
        <v>0</v>
      </c>
      <c r="AN94">
        <f t="shared" si="4"/>
        <v>14.433756729740665</v>
      </c>
      <c r="AO94">
        <f t="shared" si="4"/>
        <v>4.4411559168432753</v>
      </c>
      <c r="AP94">
        <f t="shared" si="4"/>
        <v>0</v>
      </c>
      <c r="AQ94">
        <f t="shared" si="4"/>
        <v>0</v>
      </c>
      <c r="AR94">
        <f t="shared" si="4"/>
        <v>0</v>
      </c>
      <c r="AS94">
        <f t="shared" si="4"/>
        <v>0</v>
      </c>
      <c r="AT94">
        <f t="shared" si="4"/>
        <v>0</v>
      </c>
      <c r="AU94">
        <f t="shared" si="4"/>
        <v>0</v>
      </c>
      <c r="AV94">
        <f t="shared" si="4"/>
        <v>0</v>
      </c>
      <c r="AW94">
        <f t="shared" si="4"/>
        <v>4.12393049421161</v>
      </c>
    </row>
    <row r="95" spans="1:49" x14ac:dyDescent="0.25">
      <c r="A95" t="s">
        <v>1775</v>
      </c>
      <c r="B95">
        <f>STDEV(B88:B90)/SQRT(3)</f>
        <v>0</v>
      </c>
      <c r="C95">
        <f t="shared" ref="C95:AW95" si="5">STDEV(C88:C90)/SQRT(3)</f>
        <v>0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0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0</v>
      </c>
      <c r="T95">
        <f t="shared" si="5"/>
        <v>0</v>
      </c>
      <c r="U95">
        <f t="shared" si="5"/>
        <v>4.166666666666667</v>
      </c>
      <c r="V95">
        <f t="shared" si="5"/>
        <v>9.686442096757089</v>
      </c>
      <c r="W95">
        <f t="shared" si="5"/>
        <v>0</v>
      </c>
      <c r="X95">
        <f t="shared" si="5"/>
        <v>23.809523809523817</v>
      </c>
      <c r="Y95" t="e">
        <f t="shared" si="5"/>
        <v>#DIV/0!</v>
      </c>
      <c r="Z95">
        <f t="shared" si="5"/>
        <v>0</v>
      </c>
      <c r="AA95">
        <f t="shared" si="5"/>
        <v>0</v>
      </c>
      <c r="AB95">
        <f t="shared" si="5"/>
        <v>4.166666666666667</v>
      </c>
      <c r="AC95">
        <f t="shared" si="5"/>
        <v>2.0833333333333335</v>
      </c>
      <c r="AD95">
        <f t="shared" si="5"/>
        <v>2.0833333333333335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2.0833333333333335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8.3333333333333464</v>
      </c>
      <c r="AO95">
        <f t="shared" si="5"/>
        <v>2.5641025641025643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0</v>
      </c>
      <c r="AW95">
        <f t="shared" si="5"/>
        <v>2.3809523809523796</v>
      </c>
    </row>
    <row r="98" spans="1:49" s="7" customFormat="1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71.722187328411323</v>
      </c>
      <c r="C99">
        <f t="shared" ref="C99:AW99" si="6">C49/C41*100</f>
        <v>83.925707949505295</v>
      </c>
      <c r="D99">
        <f t="shared" si="6"/>
        <v>70.313048782742101</v>
      </c>
      <c r="E99">
        <f t="shared" si="6"/>
        <v>98.005413283364561</v>
      </c>
      <c r="F99">
        <f t="shared" si="6"/>
        <v>83.354787067184432</v>
      </c>
      <c r="G99">
        <f t="shared" si="6"/>
        <v>83.286773874880566</v>
      </c>
      <c r="H99">
        <f t="shared" si="6"/>
        <v>80.269526231614279</v>
      </c>
      <c r="I99">
        <f t="shared" si="6"/>
        <v>87.21037547967164</v>
      </c>
      <c r="J99">
        <f t="shared" si="6"/>
        <v>55.278790497811912</v>
      </c>
      <c r="K99">
        <f t="shared" si="6"/>
        <v>54.464015784365202</v>
      </c>
      <c r="L99">
        <f t="shared" si="6"/>
        <v>32.58915390945468</v>
      </c>
      <c r="M99">
        <f t="shared" si="6"/>
        <v>79.913707245142518</v>
      </c>
      <c r="N99">
        <f t="shared" si="6"/>
        <v>55.960353470309684</v>
      </c>
      <c r="O99">
        <f t="shared" si="6"/>
        <v>56.797219927649756</v>
      </c>
      <c r="P99">
        <f t="shared" si="6"/>
        <v>58.373821511064904</v>
      </c>
      <c r="Q99">
        <f t="shared" si="6"/>
        <v>57.278658154629412</v>
      </c>
      <c r="R99">
        <f t="shared" si="6"/>
        <v>58.105583129206771</v>
      </c>
      <c r="S99">
        <f t="shared" si="6"/>
        <v>44.010354854023262</v>
      </c>
      <c r="T99">
        <f t="shared" si="6"/>
        <v>30.824239609937315</v>
      </c>
      <c r="U99">
        <f t="shared" si="6"/>
        <v>25.423827217835576</v>
      </c>
      <c r="V99">
        <f t="shared" si="6"/>
        <v>52.948037557590254</v>
      </c>
      <c r="W99">
        <f t="shared" si="6"/>
        <v>90.41663072543777</v>
      </c>
      <c r="X99">
        <f t="shared" si="6"/>
        <v>43.18501995773655</v>
      </c>
      <c r="Y99" t="e">
        <f t="shared" si="6"/>
        <v>#DIV/0!</v>
      </c>
      <c r="Z99">
        <f t="shared" si="6"/>
        <v>124.40166981320138</v>
      </c>
      <c r="AA99">
        <f t="shared" si="6"/>
        <v>0</v>
      </c>
      <c r="AB99">
        <f t="shared" si="6"/>
        <v>17.976973484986132</v>
      </c>
      <c r="AC99">
        <f t="shared" si="6"/>
        <v>39.61457842484117</v>
      </c>
      <c r="AD99">
        <f t="shared" si="6"/>
        <v>54.693755134507803</v>
      </c>
      <c r="AE99">
        <f t="shared" si="6"/>
        <v>51.652568619101082</v>
      </c>
      <c r="AF99">
        <f t="shared" si="6"/>
        <v>53.449543328135448</v>
      </c>
      <c r="AG99">
        <f t="shared" si="6"/>
        <v>50.964095887989856</v>
      </c>
      <c r="AH99">
        <f t="shared" si="6"/>
        <v>159.35976828886081</v>
      </c>
      <c r="AI99">
        <f t="shared" si="6"/>
        <v>7.2879133816132144</v>
      </c>
      <c r="AJ99">
        <f t="shared" si="6"/>
        <v>38.421517358970256</v>
      </c>
      <c r="AK99">
        <f t="shared" si="6"/>
        <v>49.666862998191242</v>
      </c>
      <c r="AL99">
        <f t="shared" si="6"/>
        <v>53.461940160963316</v>
      </c>
      <c r="AM99">
        <f t="shared" si="6"/>
        <v>55.355425662298487</v>
      </c>
      <c r="AN99">
        <f t="shared" si="6"/>
        <v>50.124625396425145</v>
      </c>
      <c r="AO99">
        <f t="shared" si="6"/>
        <v>30.299332287925541</v>
      </c>
      <c r="AP99">
        <f t="shared" si="6"/>
        <v>0</v>
      </c>
      <c r="AQ99">
        <f t="shared" si="6"/>
        <v>75.879422669387409</v>
      </c>
      <c r="AR99">
        <f t="shared" si="6"/>
        <v>57.818336299075014</v>
      </c>
      <c r="AS99">
        <f t="shared" si="6"/>
        <v>88.684734113107439</v>
      </c>
      <c r="AT99">
        <f t="shared" si="6"/>
        <v>83.969079764938826</v>
      </c>
      <c r="AU99">
        <f t="shared" si="6"/>
        <v>68.569356616580606</v>
      </c>
      <c r="AV99">
        <f t="shared" si="6"/>
        <v>44.978026399880079</v>
      </c>
      <c r="AW99">
        <f t="shared" si="6"/>
        <v>82.629187480597182</v>
      </c>
    </row>
    <row r="100" spans="1:49" x14ac:dyDescent="0.25">
      <c r="A100" t="s">
        <v>1771</v>
      </c>
      <c r="B100">
        <f>B67/B59*100</f>
        <v>79.65332205051746</v>
      </c>
      <c r="C100">
        <f t="shared" ref="C100:AW100" si="7">C67/C59*100</f>
        <v>83.408149171270736</v>
      </c>
      <c r="D100">
        <f t="shared" si="7"/>
        <v>80.663784630822192</v>
      </c>
      <c r="E100">
        <f t="shared" si="7"/>
        <v>85.349490851473959</v>
      </c>
      <c r="F100">
        <f t="shared" si="7"/>
        <v>89.867624750499004</v>
      </c>
      <c r="G100">
        <f t="shared" si="7"/>
        <v>86.902828602155196</v>
      </c>
      <c r="H100">
        <f t="shared" si="7"/>
        <v>63.716456811423953</v>
      </c>
      <c r="I100">
        <f t="shared" si="7"/>
        <v>79.611203569278715</v>
      </c>
      <c r="J100">
        <f t="shared" si="7"/>
        <v>78.679319359776983</v>
      </c>
      <c r="K100">
        <f t="shared" si="7"/>
        <v>75.507317884027316</v>
      </c>
      <c r="L100">
        <f t="shared" si="7"/>
        <v>54.085189092458975</v>
      </c>
      <c r="M100">
        <f t="shared" si="7"/>
        <v>91.161211075192881</v>
      </c>
      <c r="N100">
        <f t="shared" si="7"/>
        <v>58.163281956224488</v>
      </c>
      <c r="O100">
        <f t="shared" si="7"/>
        <v>58.318169945057619</v>
      </c>
      <c r="P100">
        <f t="shared" si="7"/>
        <v>62.371941233428565</v>
      </c>
      <c r="Q100">
        <f t="shared" si="7"/>
        <v>63.627291174611635</v>
      </c>
      <c r="R100">
        <f t="shared" si="7"/>
        <v>66.252808356166582</v>
      </c>
      <c r="S100">
        <f t="shared" si="7"/>
        <v>57.100918739674576</v>
      </c>
      <c r="T100">
        <f t="shared" si="7"/>
        <v>45.828823112239178</v>
      </c>
      <c r="U100">
        <f t="shared" si="7"/>
        <v>34.86227283873253</v>
      </c>
      <c r="V100">
        <f t="shared" si="7"/>
        <v>45.102519762845851</v>
      </c>
      <c r="W100">
        <f t="shared" si="7"/>
        <v>74.538781987700844</v>
      </c>
      <c r="X100">
        <f t="shared" si="7"/>
        <v>54.217242452536574</v>
      </c>
      <c r="Y100" t="e">
        <f t="shared" si="7"/>
        <v>#DIV/0!</v>
      </c>
      <c r="Z100">
        <f t="shared" si="7"/>
        <v>150.3152913548148</v>
      </c>
      <c r="AA100">
        <f t="shared" si="7"/>
        <v>0</v>
      </c>
      <c r="AB100">
        <f t="shared" si="7"/>
        <v>22.740444975535031</v>
      </c>
      <c r="AC100">
        <f t="shared" si="7"/>
        <v>52.916677321195692</v>
      </c>
      <c r="AD100">
        <f t="shared" si="7"/>
        <v>60.846690001787188</v>
      </c>
      <c r="AE100">
        <f t="shared" si="7"/>
        <v>64.871822929014769</v>
      </c>
      <c r="AF100">
        <f t="shared" si="7"/>
        <v>51.770170604570296</v>
      </c>
      <c r="AG100">
        <f t="shared" si="7"/>
        <v>52.151111660942739</v>
      </c>
      <c r="AH100">
        <f t="shared" si="7"/>
        <v>115.07312895474237</v>
      </c>
      <c r="AI100">
        <f t="shared" si="7"/>
        <v>8.6094948983894088</v>
      </c>
      <c r="AJ100">
        <f t="shared" si="7"/>
        <v>105.09126613656119</v>
      </c>
      <c r="AK100">
        <f t="shared" si="7"/>
        <v>88.299037445521094</v>
      </c>
      <c r="AL100">
        <f t="shared" si="7"/>
        <v>57.427482567524848</v>
      </c>
      <c r="AM100">
        <f t="shared" si="7"/>
        <v>90.951964005513602</v>
      </c>
      <c r="AN100">
        <f t="shared" si="7"/>
        <v>51.679886280064949</v>
      </c>
      <c r="AO100">
        <f t="shared" si="7"/>
        <v>52.114905368087825</v>
      </c>
      <c r="AP100">
        <f t="shared" si="7"/>
        <v>0</v>
      </c>
      <c r="AQ100">
        <f t="shared" si="7"/>
        <v>86.937935228159375</v>
      </c>
      <c r="AR100">
        <f t="shared" si="7"/>
        <v>103.83023746643536</v>
      </c>
      <c r="AS100">
        <f t="shared" si="7"/>
        <v>97.686291306942124</v>
      </c>
      <c r="AT100">
        <f t="shared" si="7"/>
        <v>88.603795161347961</v>
      </c>
      <c r="AU100">
        <f t="shared" si="7"/>
        <v>82.70216174354006</v>
      </c>
      <c r="AV100">
        <f t="shared" si="7"/>
        <v>85.649981783351166</v>
      </c>
      <c r="AW100">
        <f t="shared" si="7"/>
        <v>78.463263397761224</v>
      </c>
    </row>
    <row r="101" spans="1:49" x14ac:dyDescent="0.25">
      <c r="A101" t="s">
        <v>1772</v>
      </c>
      <c r="B101">
        <f>B85/B77*100</f>
        <v>72.444449452382003</v>
      </c>
      <c r="C101">
        <f t="shared" ref="C101:AW101" si="8">C85/C77*100</f>
        <v>95.352637329889745</v>
      </c>
      <c r="D101">
        <f t="shared" si="8"/>
        <v>90.872391527893342</v>
      </c>
      <c r="E101">
        <f t="shared" si="8"/>
        <v>91.632234148710523</v>
      </c>
      <c r="F101">
        <f t="shared" si="8"/>
        <v>91.771364249708114</v>
      </c>
      <c r="G101">
        <f t="shared" si="8"/>
        <v>75.436583621409</v>
      </c>
      <c r="H101">
        <f t="shared" si="8"/>
        <v>80.513652953401092</v>
      </c>
      <c r="I101">
        <f t="shared" si="8"/>
        <v>77.013385364563106</v>
      </c>
      <c r="J101">
        <f t="shared" si="8"/>
        <v>60.114394974499106</v>
      </c>
      <c r="K101">
        <f t="shared" si="8"/>
        <v>62.045393422141125</v>
      </c>
      <c r="L101">
        <f t="shared" si="8"/>
        <v>52.065823080704433</v>
      </c>
      <c r="M101">
        <f t="shared" si="8"/>
        <v>59.365479531099197</v>
      </c>
      <c r="N101">
        <f t="shared" si="8"/>
        <v>61.704071499503478</v>
      </c>
      <c r="O101">
        <f t="shared" si="8"/>
        <v>56.556785582287603</v>
      </c>
      <c r="P101">
        <f t="shared" si="8"/>
        <v>40.778744005690292</v>
      </c>
      <c r="Q101">
        <f t="shared" si="8"/>
        <v>49.267759726410794</v>
      </c>
      <c r="R101">
        <f t="shared" si="8"/>
        <v>61.707352148121529</v>
      </c>
      <c r="S101">
        <f t="shared" si="8"/>
        <v>66.953715548319579</v>
      </c>
      <c r="T101">
        <f t="shared" si="8"/>
        <v>56.257458688664528</v>
      </c>
      <c r="U101">
        <f t="shared" si="8"/>
        <v>59.180547773079994</v>
      </c>
      <c r="V101">
        <f t="shared" si="8"/>
        <v>55.81608668233676</v>
      </c>
      <c r="W101">
        <f t="shared" si="8"/>
        <v>59.491639020140077</v>
      </c>
      <c r="X101">
        <f t="shared" si="8"/>
        <v>44.424961047878099</v>
      </c>
      <c r="Y101">
        <f t="shared" si="8"/>
        <v>50.281214848143982</v>
      </c>
      <c r="Z101">
        <f t="shared" si="8"/>
        <v>130.39321866513046</v>
      </c>
      <c r="AA101">
        <f t="shared" si="8"/>
        <v>0</v>
      </c>
      <c r="AB101">
        <f t="shared" si="8"/>
        <v>16.406420935528704</v>
      </c>
      <c r="AC101">
        <f t="shared" si="8"/>
        <v>51.819403386186515</v>
      </c>
      <c r="AD101">
        <f t="shared" si="8"/>
        <v>61.551667090252572</v>
      </c>
      <c r="AE101">
        <f t="shared" si="8"/>
        <v>62.077462887222055</v>
      </c>
      <c r="AF101">
        <f t="shared" si="8"/>
        <v>54.73702268295331</v>
      </c>
      <c r="AG101">
        <f t="shared" si="8"/>
        <v>48.775822722207984</v>
      </c>
      <c r="AH101">
        <f t="shared" si="8"/>
        <v>95.713042908302199</v>
      </c>
      <c r="AI101">
        <f t="shared" si="8"/>
        <v>12.637429095115662</v>
      </c>
      <c r="AJ101">
        <f t="shared" si="8"/>
        <v>102.17710648235338</v>
      </c>
      <c r="AK101">
        <f t="shared" si="8"/>
        <v>99.923979275580976</v>
      </c>
      <c r="AL101">
        <f t="shared" si="8"/>
        <v>65.554862262288367</v>
      </c>
      <c r="AM101">
        <f t="shared" si="8"/>
        <v>87.070139936996199</v>
      </c>
      <c r="AN101">
        <f t="shared" si="8"/>
        <v>29.87561616989791</v>
      </c>
      <c r="AO101">
        <f t="shared" si="8"/>
        <v>63.791757875701919</v>
      </c>
      <c r="AP101">
        <f t="shared" si="8"/>
        <v>0</v>
      </c>
      <c r="AQ101">
        <f t="shared" si="8"/>
        <v>93.715278556934351</v>
      </c>
      <c r="AR101">
        <f t="shared" si="8"/>
        <v>87.409414211903638</v>
      </c>
      <c r="AS101">
        <f t="shared" si="8"/>
        <v>98.255579907858845</v>
      </c>
      <c r="AT101">
        <f t="shared" si="8"/>
        <v>98.255284309090285</v>
      </c>
      <c r="AU101">
        <f t="shared" si="8"/>
        <v>88.202082197035537</v>
      </c>
      <c r="AV101">
        <f t="shared" si="8"/>
        <v>76.476926902627625</v>
      </c>
      <c r="AW101">
        <f t="shared" si="8"/>
        <v>83.597919802928701</v>
      </c>
    </row>
    <row r="102" spans="1:49" s="7" customFormat="1" x14ac:dyDescent="0.25">
      <c r="A102" s="7" t="s">
        <v>1773</v>
      </c>
      <c r="B102" s="7" t="s">
        <v>1644</v>
      </c>
      <c r="C102" s="7" t="s">
        <v>413</v>
      </c>
      <c r="D102" s="7" t="s">
        <v>413</v>
      </c>
      <c r="E102" s="7" t="s">
        <v>413</v>
      </c>
      <c r="F102" s="7" t="s">
        <v>413</v>
      </c>
      <c r="G102" s="7" t="s">
        <v>413</v>
      </c>
      <c r="H102" s="7" t="s">
        <v>413</v>
      </c>
      <c r="I102" s="7" t="s">
        <v>413</v>
      </c>
      <c r="J102" s="7" t="s">
        <v>1644</v>
      </c>
      <c r="K102" s="7" t="s">
        <v>418</v>
      </c>
      <c r="L102" s="7" t="s">
        <v>418</v>
      </c>
      <c r="M102" s="7" t="s">
        <v>418</v>
      </c>
      <c r="N102" s="7" t="s">
        <v>418</v>
      </c>
      <c r="O102" s="7" t="s">
        <v>418</v>
      </c>
      <c r="P102" s="7" t="s">
        <v>418</v>
      </c>
      <c r="Q102" s="7" t="s">
        <v>418</v>
      </c>
      <c r="R102" s="7" t="s">
        <v>1644</v>
      </c>
      <c r="S102" s="7" t="s">
        <v>423</v>
      </c>
      <c r="T102" s="7" t="s">
        <v>423</v>
      </c>
      <c r="U102" s="7" t="s">
        <v>423</v>
      </c>
      <c r="V102" s="7" t="s">
        <v>423</v>
      </c>
      <c r="W102" s="7" t="s">
        <v>423</v>
      </c>
      <c r="X102" s="7" t="s">
        <v>423</v>
      </c>
      <c r="Y102" s="7" t="s">
        <v>423</v>
      </c>
      <c r="Z102" s="7" t="s">
        <v>1686</v>
      </c>
      <c r="AA102" s="7" t="s">
        <v>428</v>
      </c>
      <c r="AB102" s="7" t="s">
        <v>428</v>
      </c>
      <c r="AC102" s="7" t="s">
        <v>428</v>
      </c>
      <c r="AD102" s="7" t="s">
        <v>428</v>
      </c>
      <c r="AE102" s="7" t="s">
        <v>428</v>
      </c>
      <c r="AF102" s="7" t="s">
        <v>428</v>
      </c>
      <c r="AG102" s="7" t="s">
        <v>428</v>
      </c>
      <c r="AH102" s="7" t="s">
        <v>1686</v>
      </c>
      <c r="AI102" s="7" t="s">
        <v>433</v>
      </c>
      <c r="AJ102" s="7" t="s">
        <v>433</v>
      </c>
      <c r="AK102" s="7" t="s">
        <v>433</v>
      </c>
      <c r="AL102" s="7" t="s">
        <v>433</v>
      </c>
      <c r="AM102" s="7" t="s">
        <v>433</v>
      </c>
      <c r="AN102" s="7" t="s">
        <v>433</v>
      </c>
      <c r="AO102" s="7" t="s">
        <v>433</v>
      </c>
      <c r="AP102" s="7" t="s">
        <v>1794</v>
      </c>
      <c r="AQ102" s="7" t="s">
        <v>438</v>
      </c>
      <c r="AR102" s="7" t="s">
        <v>438</v>
      </c>
      <c r="AS102" s="7" t="s">
        <v>438</v>
      </c>
      <c r="AT102" s="7" t="s">
        <v>438</v>
      </c>
      <c r="AU102" s="7" t="s">
        <v>438</v>
      </c>
      <c r="AV102" s="7" t="s">
        <v>438</v>
      </c>
      <c r="AW102" s="7" t="s">
        <v>438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74.606652943770257</v>
      </c>
      <c r="C104">
        <f t="shared" ref="C104:AW104" si="9">AVERAGE(C99:C101)</f>
        <v>87.562164816888597</v>
      </c>
      <c r="D104">
        <f t="shared" si="9"/>
        <v>80.616408313819207</v>
      </c>
      <c r="E104">
        <f t="shared" si="9"/>
        <v>91.662379427849672</v>
      </c>
      <c r="F104">
        <f t="shared" si="9"/>
        <v>88.331258689130507</v>
      </c>
      <c r="G104">
        <f t="shared" si="9"/>
        <v>81.875395366148254</v>
      </c>
      <c r="H104">
        <f t="shared" si="9"/>
        <v>74.833211998813113</v>
      </c>
      <c r="I104">
        <f t="shared" si="9"/>
        <v>81.278321471171154</v>
      </c>
      <c r="J104">
        <f t="shared" si="9"/>
        <v>64.690834944029334</v>
      </c>
      <c r="K104">
        <f t="shared" si="9"/>
        <v>64.005575696844545</v>
      </c>
      <c r="L104">
        <f t="shared" si="9"/>
        <v>46.246722027539363</v>
      </c>
      <c r="M104">
        <f t="shared" si="9"/>
        <v>76.813465950478204</v>
      </c>
      <c r="N104">
        <f t="shared" si="9"/>
        <v>58.60923564201255</v>
      </c>
      <c r="O104">
        <f t="shared" si="9"/>
        <v>57.224058484998324</v>
      </c>
      <c r="P104">
        <f t="shared" si="9"/>
        <v>53.841502250061261</v>
      </c>
      <c r="Q104">
        <f t="shared" si="9"/>
        <v>56.724569685217283</v>
      </c>
      <c r="R104">
        <f t="shared" si="9"/>
        <v>62.021914544498294</v>
      </c>
      <c r="S104">
        <f t="shared" si="9"/>
        <v>56.021663047339132</v>
      </c>
      <c r="T104">
        <f t="shared" si="9"/>
        <v>44.303507136946997</v>
      </c>
      <c r="U104">
        <f t="shared" si="9"/>
        <v>39.82221594321603</v>
      </c>
      <c r="V104">
        <f t="shared" si="9"/>
        <v>51.288881334257617</v>
      </c>
      <c r="W104">
        <f t="shared" si="9"/>
        <v>74.815683911092904</v>
      </c>
      <c r="X104">
        <f t="shared" si="9"/>
        <v>47.275741152717075</v>
      </c>
      <c r="Y104">
        <f>AVERAGE(Y101)</f>
        <v>50.281214848143982</v>
      </c>
      <c r="Z104">
        <f t="shared" si="9"/>
        <v>135.03672661104886</v>
      </c>
      <c r="AA104">
        <f t="shared" si="9"/>
        <v>0</v>
      </c>
      <c r="AB104">
        <f t="shared" si="9"/>
        <v>19.041279798683288</v>
      </c>
      <c r="AC104">
        <f t="shared" si="9"/>
        <v>48.116886377407788</v>
      </c>
      <c r="AD104">
        <f t="shared" si="9"/>
        <v>59.03070407551585</v>
      </c>
      <c r="AE104">
        <f t="shared" si="9"/>
        <v>59.533951478445971</v>
      </c>
      <c r="AF104">
        <f t="shared" si="9"/>
        <v>53.318912205219682</v>
      </c>
      <c r="AG104">
        <f t="shared" si="9"/>
        <v>50.630343423713526</v>
      </c>
      <c r="AH104">
        <f t="shared" si="9"/>
        <v>123.38198005063514</v>
      </c>
      <c r="AI104">
        <f t="shared" si="9"/>
        <v>9.5116124583727615</v>
      </c>
      <c r="AJ104">
        <f t="shared" si="9"/>
        <v>81.896629992628277</v>
      </c>
      <c r="AK104">
        <f t="shared" si="9"/>
        <v>79.296626573097782</v>
      </c>
      <c r="AL104">
        <f t="shared" si="9"/>
        <v>58.814761663592179</v>
      </c>
      <c r="AM104">
        <f t="shared" si="9"/>
        <v>77.79250986826942</v>
      </c>
      <c r="AN104">
        <f t="shared" si="9"/>
        <v>43.893375948796006</v>
      </c>
      <c r="AO104">
        <f t="shared" si="9"/>
        <v>48.735331843905101</v>
      </c>
      <c r="AP104">
        <f t="shared" si="9"/>
        <v>0</v>
      </c>
      <c r="AQ104">
        <f t="shared" si="9"/>
        <v>85.510878818160379</v>
      </c>
      <c r="AR104">
        <f t="shared" si="9"/>
        <v>83.019329325804677</v>
      </c>
      <c r="AS104">
        <f t="shared" si="9"/>
        <v>94.875535109302803</v>
      </c>
      <c r="AT104">
        <f t="shared" si="9"/>
        <v>90.276053078459015</v>
      </c>
      <c r="AU104">
        <f t="shared" si="9"/>
        <v>79.824533519052068</v>
      </c>
      <c r="AV104">
        <f t="shared" si="9"/>
        <v>69.034978361952952</v>
      </c>
      <c r="AW104">
        <f t="shared" si="9"/>
        <v>81.563456893762364</v>
      </c>
    </row>
    <row r="105" spans="1:49" x14ac:dyDescent="0.25">
      <c r="A105" t="s">
        <v>1774</v>
      </c>
      <c r="B105">
        <f>STDEV(B99:B101)</f>
        <v>4.3854381136527376</v>
      </c>
      <c r="C105">
        <f t="shared" ref="C105:AW105" si="10">STDEV(C99:C101)</f>
        <v>6.7517081730553032</v>
      </c>
      <c r="D105">
        <f t="shared" si="10"/>
        <v>10.279753251645189</v>
      </c>
      <c r="E105">
        <f t="shared" si="10"/>
        <v>6.3280150682420722</v>
      </c>
      <c r="F105">
        <f t="shared" si="10"/>
        <v>4.413616246711789</v>
      </c>
      <c r="G105">
        <f t="shared" si="10"/>
        <v>5.8619694182762014</v>
      </c>
      <c r="H105">
        <f t="shared" si="10"/>
        <v>9.6281661746321099</v>
      </c>
      <c r="I105">
        <f t="shared" si="10"/>
        <v>5.2989728651893451</v>
      </c>
      <c r="J105">
        <f t="shared" si="10"/>
        <v>12.353300767444685</v>
      </c>
      <c r="K105">
        <f t="shared" si="10"/>
        <v>10.657714423222156</v>
      </c>
      <c r="L105">
        <f t="shared" si="10"/>
        <v>11.870818630046127</v>
      </c>
      <c r="M105">
        <f t="shared" si="10"/>
        <v>16.122988499960993</v>
      </c>
      <c r="N105">
        <f t="shared" si="10"/>
        <v>2.8977112031951058</v>
      </c>
      <c r="O105">
        <f t="shared" si="10"/>
        <v>0.95512411962123556</v>
      </c>
      <c r="P105">
        <f t="shared" si="10"/>
        <v>11.487949340145482</v>
      </c>
      <c r="Q105">
        <f t="shared" si="10"/>
        <v>7.1957832358207447</v>
      </c>
      <c r="R105">
        <f t="shared" si="10"/>
        <v>4.0827113356951044</v>
      </c>
      <c r="S105">
        <f t="shared" si="10"/>
        <v>11.509693506962934</v>
      </c>
      <c r="T105">
        <f t="shared" si="10"/>
        <v>12.785034211725655</v>
      </c>
      <c r="U105">
        <f t="shared" si="10"/>
        <v>17.41636650857464</v>
      </c>
      <c r="V105">
        <f t="shared" si="10"/>
        <v>5.5461453789699773</v>
      </c>
      <c r="W105">
        <f t="shared" si="10"/>
        <v>15.464355272676764</v>
      </c>
      <c r="X105">
        <f t="shared" si="10"/>
        <v>6.0434008387911637</v>
      </c>
      <c r="Y105" t="e">
        <f t="shared" si="10"/>
        <v>#DIV/0!</v>
      </c>
      <c r="Z105">
        <f t="shared" si="10"/>
        <v>13.566523868823158</v>
      </c>
      <c r="AA105">
        <f t="shared" si="10"/>
        <v>0</v>
      </c>
      <c r="AB105">
        <f t="shared" si="10"/>
        <v>3.2984126609441105</v>
      </c>
      <c r="AC105">
        <f t="shared" si="10"/>
        <v>7.3836260003010148</v>
      </c>
      <c r="AD105">
        <f t="shared" si="10"/>
        <v>3.7724120614665657</v>
      </c>
      <c r="AE105">
        <f t="shared" si="10"/>
        <v>6.9670121890573355</v>
      </c>
      <c r="AF105">
        <f t="shared" si="10"/>
        <v>1.4877335720676186</v>
      </c>
      <c r="AG105">
        <f t="shared" si="10"/>
        <v>1.7122169504896829</v>
      </c>
      <c r="AH105">
        <f t="shared" si="10"/>
        <v>32.626740073402118</v>
      </c>
      <c r="AI105">
        <f t="shared" si="10"/>
        <v>2.7865196323146768</v>
      </c>
      <c r="AJ105">
        <f t="shared" si="10"/>
        <v>37.67873598602386</v>
      </c>
      <c r="AK105">
        <f t="shared" si="10"/>
        <v>26.31020686476468</v>
      </c>
      <c r="AL105">
        <f t="shared" si="10"/>
        <v>6.1646653360071388</v>
      </c>
      <c r="AM105">
        <f t="shared" si="10"/>
        <v>19.527780218808914</v>
      </c>
      <c r="AN105">
        <f t="shared" si="10"/>
        <v>12.16461676413253</v>
      </c>
      <c r="AO105">
        <f t="shared" si="10"/>
        <v>17.0000523776311</v>
      </c>
      <c r="AP105">
        <f t="shared" si="10"/>
        <v>0</v>
      </c>
      <c r="AQ105">
        <f t="shared" si="10"/>
        <v>9.0031553528929589</v>
      </c>
      <c r="AR105">
        <f t="shared" si="10"/>
        <v>23.317984394863533</v>
      </c>
      <c r="AS105">
        <f t="shared" si="10"/>
        <v>5.3689417121676373</v>
      </c>
      <c r="AT105">
        <f t="shared" si="10"/>
        <v>7.288432271438003</v>
      </c>
      <c r="AU105">
        <f t="shared" si="10"/>
        <v>10.127760689221471</v>
      </c>
      <c r="AV105">
        <f t="shared" si="10"/>
        <v>21.332813626905935</v>
      </c>
      <c r="AW105">
        <f t="shared" si="10"/>
        <v>2.7281881098209309</v>
      </c>
    </row>
    <row r="106" spans="1:49" x14ac:dyDescent="0.25">
      <c r="A106" t="s">
        <v>1775</v>
      </c>
      <c r="B106">
        <f>STDEV(B99:B101)/SQRT(3)</f>
        <v>2.5319338754318528</v>
      </c>
      <c r="C106">
        <f t="shared" ref="C106:AW106" si="11">STDEV(C99:C101)/SQRT(3)</f>
        <v>3.8981005312032759</v>
      </c>
      <c r="D106">
        <f t="shared" si="11"/>
        <v>5.9350183070402815</v>
      </c>
      <c r="E106">
        <f t="shared" si="11"/>
        <v>3.6534812030855686</v>
      </c>
      <c r="F106">
        <f t="shared" si="11"/>
        <v>2.548202528138757</v>
      </c>
      <c r="G106">
        <f t="shared" si="11"/>
        <v>3.384409621623119</v>
      </c>
      <c r="H106">
        <f t="shared" si="11"/>
        <v>5.5588243327262985</v>
      </c>
      <c r="I106">
        <f t="shared" si="11"/>
        <v>3.0593634101455911</v>
      </c>
      <c r="J106">
        <f t="shared" si="11"/>
        <v>7.1321815234645998</v>
      </c>
      <c r="K106">
        <f t="shared" si="11"/>
        <v>6.1532342911934697</v>
      </c>
      <c r="L106">
        <f t="shared" si="11"/>
        <v>6.8536203315583561</v>
      </c>
      <c r="M106">
        <f t="shared" si="11"/>
        <v>9.3086117505937196</v>
      </c>
      <c r="N106">
        <f t="shared" si="11"/>
        <v>1.6729943431984888</v>
      </c>
      <c r="O106">
        <f t="shared" si="11"/>
        <v>0.55144116757282469</v>
      </c>
      <c r="P106">
        <f t="shared" si="11"/>
        <v>6.6325706439697782</v>
      </c>
      <c r="Q106">
        <f t="shared" si="11"/>
        <v>4.1544873882313036</v>
      </c>
      <c r="R106">
        <f t="shared" si="11"/>
        <v>2.3571544886871054</v>
      </c>
      <c r="S106">
        <f t="shared" si="11"/>
        <v>6.6451246445351382</v>
      </c>
      <c r="T106">
        <f t="shared" si="11"/>
        <v>7.3814429437383824</v>
      </c>
      <c r="U106">
        <f t="shared" si="11"/>
        <v>10.055343892030752</v>
      </c>
      <c r="V106">
        <f t="shared" si="11"/>
        <v>3.2020685275131155</v>
      </c>
      <c r="W106">
        <f t="shared" si="11"/>
        <v>8.9283496795239383</v>
      </c>
      <c r="X106">
        <f t="shared" si="11"/>
        <v>3.4891591010968885</v>
      </c>
      <c r="Y106" t="e">
        <f t="shared" si="11"/>
        <v>#DIV/0!</v>
      </c>
      <c r="Z106">
        <f t="shared" si="11"/>
        <v>7.8326362076325333</v>
      </c>
      <c r="AA106">
        <f t="shared" si="11"/>
        <v>0</v>
      </c>
      <c r="AB106">
        <f t="shared" si="11"/>
        <v>1.9043394376945522</v>
      </c>
      <c r="AC106">
        <f t="shared" si="11"/>
        <v>4.2629384588693107</v>
      </c>
      <c r="AD106">
        <f t="shared" si="11"/>
        <v>2.1780031191819127</v>
      </c>
      <c r="AE106">
        <f t="shared" si="11"/>
        <v>4.0224063627996571</v>
      </c>
      <c r="AF106">
        <f t="shared" si="11"/>
        <v>0.85894337831568313</v>
      </c>
      <c r="AG106">
        <f t="shared" si="11"/>
        <v>0.9885489172762586</v>
      </c>
      <c r="AH106">
        <f t="shared" si="11"/>
        <v>18.837057164158665</v>
      </c>
      <c r="AI106">
        <f t="shared" si="11"/>
        <v>1.6087978598190558</v>
      </c>
      <c r="AJ106">
        <f t="shared" si="11"/>
        <v>21.753828364255718</v>
      </c>
      <c r="AK106">
        <f t="shared" si="11"/>
        <v>15.19020501580663</v>
      </c>
      <c r="AL106">
        <f t="shared" si="11"/>
        <v>3.5591711912076764</v>
      </c>
      <c r="AM106">
        <f t="shared" si="11"/>
        <v>11.274369166005176</v>
      </c>
      <c r="AN106">
        <f t="shared" si="11"/>
        <v>7.0232447633605508</v>
      </c>
      <c r="AO106">
        <f t="shared" si="11"/>
        <v>9.8149848164630544</v>
      </c>
      <c r="AP106">
        <f t="shared" si="11"/>
        <v>0</v>
      </c>
      <c r="AQ106">
        <f t="shared" si="11"/>
        <v>5.1979741665487706</v>
      </c>
      <c r="AR106">
        <f t="shared" si="11"/>
        <v>13.462644567333955</v>
      </c>
      <c r="AS106">
        <f t="shared" si="11"/>
        <v>3.0997599427833959</v>
      </c>
      <c r="AT106">
        <f t="shared" si="11"/>
        <v>4.2079783338850865</v>
      </c>
      <c r="AU106">
        <f t="shared" si="11"/>
        <v>5.8472653602101268</v>
      </c>
      <c r="AV106">
        <f t="shared" si="11"/>
        <v>12.31650569006626</v>
      </c>
      <c r="AW106">
        <f t="shared" si="11"/>
        <v>1.5751201396050507</v>
      </c>
    </row>
    <row r="108" spans="1:49" x14ac:dyDescent="0.25">
      <c r="A108" t="s">
        <v>1773</v>
      </c>
      <c r="B108" s="165">
        <f>AVERAGE(B99:B101,J99:J101,R99:R101,)</f>
        <v>60.395820729689362</v>
      </c>
    </row>
    <row r="109" spans="1:49" x14ac:dyDescent="0.25">
      <c r="A109" t="s">
        <v>1774</v>
      </c>
      <c r="B109" s="165">
        <f>STDEV(B99:B101,J99:J101,R99:R101)</f>
        <v>8.9500803179469539</v>
      </c>
    </row>
    <row r="110" spans="1:49" x14ac:dyDescent="0.25">
      <c r="A110" t="s">
        <v>1775</v>
      </c>
      <c r="B110" s="165">
        <f>STDEV(B99:B101,J99:J101,R99:R101)/SQRT(3)</f>
        <v>5.1673312808354455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23" t="s">
        <v>411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416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421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426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431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436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2000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0.1351</v>
      </c>
      <c r="C128">
        <v>0.1449</v>
      </c>
      <c r="D128">
        <v>0.1293</v>
      </c>
      <c r="E128">
        <v>0.1303</v>
      </c>
      <c r="F128">
        <v>0.12180000000000001</v>
      </c>
      <c r="G128">
        <v>0.12180000000000001</v>
      </c>
      <c r="H128">
        <v>0.26679999999999998</v>
      </c>
      <c r="I128">
        <v>0.11409999999999999</v>
      </c>
      <c r="K128" t="s">
        <v>1658</v>
      </c>
      <c r="L128">
        <f>B128-$F$134</f>
        <v>5.5333333333333332E-2</v>
      </c>
      <c r="M128">
        <f t="shared" ref="M128:S128" si="12">C128-$F$134</f>
        <v>6.5133333333333335E-2</v>
      </c>
      <c r="N128">
        <f t="shared" si="12"/>
        <v>4.9533333333333332E-2</v>
      </c>
      <c r="O128">
        <f t="shared" si="12"/>
        <v>5.0533333333333333E-2</v>
      </c>
      <c r="P128">
        <f t="shared" si="12"/>
        <v>4.2033333333333339E-2</v>
      </c>
      <c r="Q128">
        <f t="shared" si="12"/>
        <v>4.2033333333333339E-2</v>
      </c>
      <c r="R128">
        <f t="shared" si="12"/>
        <v>0.18703333333333333</v>
      </c>
      <c r="S128">
        <f t="shared" si="12"/>
        <v>3.4333333333333327E-2</v>
      </c>
      <c r="U128" t="s">
        <v>1658</v>
      </c>
      <c r="V128">
        <f>L128/$L$133*100</f>
        <v>4.2869686483136205</v>
      </c>
      <c r="W128">
        <f t="shared" ref="W128:AC128" si="13">M128/$L$133*100</f>
        <v>5.0462269510872373</v>
      </c>
      <c r="X128">
        <f t="shared" si="13"/>
        <v>3.8376116936108673</v>
      </c>
      <c r="Y128">
        <f t="shared" si="13"/>
        <v>3.9150870306285834</v>
      </c>
      <c r="Z128">
        <f t="shared" si="13"/>
        <v>3.2565466659779974</v>
      </c>
      <c r="AA128">
        <f t="shared" si="13"/>
        <v>3.2565466659779974</v>
      </c>
      <c r="AB128">
        <f t="shared" si="13"/>
        <v>14.490470533546821</v>
      </c>
      <c r="AC128">
        <f t="shared" si="13"/>
        <v>2.6599865709415833</v>
      </c>
    </row>
    <row r="129" spans="1:29" x14ac:dyDescent="0.25">
      <c r="A129" t="s">
        <v>1659</v>
      </c>
      <c r="B129">
        <v>0.22639999999999999</v>
      </c>
      <c r="C129">
        <v>0.19839999999999999</v>
      </c>
      <c r="D129">
        <v>0.22950000000000001</v>
      </c>
      <c r="E129">
        <v>0.2036</v>
      </c>
      <c r="F129">
        <v>0.2029</v>
      </c>
      <c r="G129">
        <v>0.20849999999999999</v>
      </c>
      <c r="H129">
        <v>0.19009999999999999</v>
      </c>
      <c r="I129">
        <v>0.17879999999999999</v>
      </c>
      <c r="K129" t="s">
        <v>1659</v>
      </c>
      <c r="L129">
        <f t="shared" ref="L129:L133" si="14">B129-$F$134</f>
        <v>0.14663333333333334</v>
      </c>
      <c r="M129">
        <f t="shared" ref="M129:M133" si="15">C129-$F$134</f>
        <v>0.11863333333333333</v>
      </c>
      <c r="N129">
        <f t="shared" ref="N129:N133" si="16">D129-$F$134</f>
        <v>0.14973333333333333</v>
      </c>
      <c r="O129">
        <f t="shared" ref="O129:O133" si="17">E129-$F$134</f>
        <v>0.12383333333333334</v>
      </c>
      <c r="P129">
        <f t="shared" ref="P129:P133" si="18">F129-$F$134</f>
        <v>0.12313333333333333</v>
      </c>
      <c r="Q129">
        <f t="shared" ref="Q129:Q133" si="19">G129-$F$134</f>
        <v>0.12873333333333331</v>
      </c>
      <c r="R129">
        <f t="shared" ref="R129:R133" si="20">H129-$F$134</f>
        <v>0.11033333333333332</v>
      </c>
      <c r="S129">
        <f t="shared" ref="S129:S133" si="21">I129-$F$134</f>
        <v>9.903333333333332E-2</v>
      </c>
      <c r="U129" t="s">
        <v>1659</v>
      </c>
      <c r="V129">
        <f t="shared" ref="V129:V133" si="22">L129/$L$133*100</f>
        <v>11.360466918031094</v>
      </c>
      <c r="W129">
        <f t="shared" ref="W129:W133" si="23">M129/$L$133*100</f>
        <v>9.1911574815350452</v>
      </c>
      <c r="X129">
        <f t="shared" ref="X129:X133" si="24">N129/$L$133*100</f>
        <v>11.600640462786012</v>
      </c>
      <c r="Y129">
        <f t="shared" ref="Y129:Y133" si="25">O129/$L$133*100</f>
        <v>9.5940292340271682</v>
      </c>
      <c r="Z129">
        <f t="shared" ref="Z129:Z133" si="26">P129/$L$133*100</f>
        <v>9.5397964981147663</v>
      </c>
      <c r="AA129">
        <f t="shared" ref="AA129:AA133" si="27">Q129/$L$133*100</f>
        <v>9.9736583854139749</v>
      </c>
      <c r="AB129">
        <f t="shared" ref="AB129:AB133" si="28">R129/$L$133*100</f>
        <v>8.5481121842880015</v>
      </c>
      <c r="AC129">
        <f t="shared" ref="AC129:AC133" si="29">S129/$L$133*100</f>
        <v>7.6726408759878097</v>
      </c>
    </row>
    <row r="130" spans="1:29" x14ac:dyDescent="0.25">
      <c r="A130" t="s">
        <v>1660</v>
      </c>
      <c r="B130">
        <v>0.13089999999999999</v>
      </c>
      <c r="C130">
        <v>0.115</v>
      </c>
      <c r="D130">
        <v>0.1167</v>
      </c>
      <c r="E130">
        <v>0.1507</v>
      </c>
      <c r="F130">
        <v>0.1195</v>
      </c>
      <c r="G130">
        <v>0.129</v>
      </c>
      <c r="H130">
        <v>0.12959999999999999</v>
      </c>
      <c r="I130">
        <v>8.2600000000000007E-2</v>
      </c>
      <c r="K130" t="s">
        <v>1660</v>
      </c>
      <c r="L130">
        <f t="shared" si="14"/>
        <v>5.1133333333333322E-2</v>
      </c>
      <c r="M130">
        <f t="shared" si="15"/>
        <v>3.5233333333333339E-2</v>
      </c>
      <c r="N130">
        <f t="shared" si="16"/>
        <v>3.6933333333333332E-2</v>
      </c>
      <c r="O130">
        <f t="shared" si="17"/>
        <v>7.0933333333333334E-2</v>
      </c>
      <c r="P130">
        <f t="shared" si="18"/>
        <v>3.9733333333333329E-2</v>
      </c>
      <c r="Q130">
        <f t="shared" si="19"/>
        <v>4.9233333333333337E-2</v>
      </c>
      <c r="R130">
        <f t="shared" si="20"/>
        <v>4.9833333333333327E-2</v>
      </c>
      <c r="S130">
        <f t="shared" si="21"/>
        <v>2.8333333333333405E-3</v>
      </c>
      <c r="U130" t="s">
        <v>1660</v>
      </c>
      <c r="V130">
        <f t="shared" si="22"/>
        <v>3.9615722328392118</v>
      </c>
      <c r="W130">
        <f t="shared" si="23"/>
        <v>2.7297143742575285</v>
      </c>
      <c r="X130">
        <f t="shared" si="24"/>
        <v>2.8614224471876453</v>
      </c>
      <c r="Y130">
        <f t="shared" si="25"/>
        <v>5.4955839057899905</v>
      </c>
      <c r="Z130">
        <f t="shared" si="26"/>
        <v>3.07835339083725</v>
      </c>
      <c r="AA130">
        <f t="shared" si="27"/>
        <v>3.8143690925055527</v>
      </c>
      <c r="AB130">
        <f t="shared" si="28"/>
        <v>3.8608542947161819</v>
      </c>
      <c r="AC130">
        <f t="shared" si="29"/>
        <v>0.21951345488352933</v>
      </c>
    </row>
    <row r="131" spans="1:29" x14ac:dyDescent="0.25">
      <c r="A131" t="s">
        <v>1661</v>
      </c>
      <c r="B131">
        <v>0.1376</v>
      </c>
      <c r="C131">
        <v>0.12659999999999999</v>
      </c>
      <c r="D131">
        <v>0.1229</v>
      </c>
      <c r="E131">
        <v>0.1472</v>
      </c>
      <c r="F131">
        <v>0.12239999999999999</v>
      </c>
      <c r="G131">
        <v>0.1241</v>
      </c>
      <c r="H131">
        <v>0.1197</v>
      </c>
      <c r="I131">
        <v>0.12379999999999999</v>
      </c>
      <c r="K131" t="s">
        <v>1661</v>
      </c>
      <c r="L131">
        <f t="shared" si="14"/>
        <v>5.7833333333333334E-2</v>
      </c>
      <c r="M131">
        <f t="shared" si="15"/>
        <v>4.6833333333333324E-2</v>
      </c>
      <c r="N131">
        <f t="shared" si="16"/>
        <v>4.3133333333333329E-2</v>
      </c>
      <c r="O131">
        <f t="shared" si="17"/>
        <v>6.7433333333333331E-2</v>
      </c>
      <c r="P131">
        <f t="shared" si="18"/>
        <v>4.2633333333333329E-2</v>
      </c>
      <c r="Q131">
        <f t="shared" si="19"/>
        <v>4.4333333333333336E-2</v>
      </c>
      <c r="R131">
        <f t="shared" si="20"/>
        <v>3.9933333333333335E-2</v>
      </c>
      <c r="S131">
        <f t="shared" si="21"/>
        <v>4.4033333333333327E-2</v>
      </c>
      <c r="U131" t="s">
        <v>1661</v>
      </c>
      <c r="V131">
        <f t="shared" si="22"/>
        <v>4.4806569908579101</v>
      </c>
      <c r="W131">
        <f t="shared" si="23"/>
        <v>3.6284282836630335</v>
      </c>
      <c r="X131">
        <f t="shared" si="24"/>
        <v>3.3417695366974844</v>
      </c>
      <c r="Y131">
        <f t="shared" si="25"/>
        <v>5.2244202262279842</v>
      </c>
      <c r="Z131">
        <f t="shared" si="26"/>
        <v>3.3030318681886266</v>
      </c>
      <c r="AA131">
        <f t="shared" si="27"/>
        <v>3.4347399411187438</v>
      </c>
      <c r="AB131">
        <f t="shared" si="28"/>
        <v>3.0938484582407937</v>
      </c>
      <c r="AC131">
        <f t="shared" si="29"/>
        <v>3.4114973400134287</v>
      </c>
    </row>
    <row r="132" spans="1:29" x14ac:dyDescent="0.25">
      <c r="A132" t="s">
        <v>1662</v>
      </c>
      <c r="B132">
        <v>0.1326</v>
      </c>
      <c r="C132">
        <v>0.52829999999999999</v>
      </c>
      <c r="D132">
        <v>0.13070000000000001</v>
      </c>
      <c r="E132">
        <v>0.127</v>
      </c>
      <c r="F132">
        <v>0.1242</v>
      </c>
      <c r="G132">
        <v>0.12909999999999999</v>
      </c>
      <c r="H132">
        <v>0.13350000000000001</v>
      </c>
      <c r="I132">
        <v>0.1227</v>
      </c>
      <c r="K132" t="s">
        <v>1662</v>
      </c>
      <c r="L132">
        <f t="shared" si="14"/>
        <v>5.2833333333333329E-2</v>
      </c>
      <c r="M132">
        <f t="shared" si="15"/>
        <v>0.44853333333333334</v>
      </c>
      <c r="N132">
        <f t="shared" si="16"/>
        <v>5.0933333333333344E-2</v>
      </c>
      <c r="O132">
        <f t="shared" si="17"/>
        <v>4.7233333333333336E-2</v>
      </c>
      <c r="P132">
        <f t="shared" si="18"/>
        <v>4.4433333333333339E-2</v>
      </c>
      <c r="Q132">
        <f t="shared" si="19"/>
        <v>4.9333333333333326E-2</v>
      </c>
      <c r="R132">
        <f t="shared" si="20"/>
        <v>5.3733333333333341E-2</v>
      </c>
      <c r="S132">
        <f t="shared" si="21"/>
        <v>4.2933333333333337E-2</v>
      </c>
      <c r="U132" t="s">
        <v>1662</v>
      </c>
      <c r="V132">
        <f t="shared" si="22"/>
        <v>4.0932803057693299</v>
      </c>
      <c r="W132">
        <f t="shared" si="23"/>
        <v>34.750271163679564</v>
      </c>
      <c r="X132">
        <f t="shared" si="24"/>
        <v>3.9460771654356708</v>
      </c>
      <c r="Y132">
        <f t="shared" si="25"/>
        <v>3.6594184184701208</v>
      </c>
      <c r="Z132">
        <f t="shared" si="26"/>
        <v>3.4424874748205161</v>
      </c>
      <c r="AA132">
        <f t="shared" si="27"/>
        <v>3.8221166262073241</v>
      </c>
      <c r="AB132">
        <f t="shared" si="28"/>
        <v>4.1630081090852755</v>
      </c>
      <c r="AC132">
        <f t="shared" si="29"/>
        <v>3.3262744692939417</v>
      </c>
    </row>
    <row r="133" spans="1:29" x14ac:dyDescent="0.25">
      <c r="A133" t="s">
        <v>1663</v>
      </c>
      <c r="B133">
        <v>1.3705000000000001</v>
      </c>
      <c r="C133">
        <v>0.14119999999999999</v>
      </c>
      <c r="D133">
        <v>0.14280000000000001</v>
      </c>
      <c r="E133">
        <v>0.13089999999999999</v>
      </c>
      <c r="F133">
        <v>0.23630000000000001</v>
      </c>
      <c r="G133">
        <v>0.13669999999999999</v>
      </c>
      <c r="H133">
        <v>0.126</v>
      </c>
      <c r="I133">
        <v>0.12809999999999999</v>
      </c>
      <c r="K133" t="s">
        <v>1663</v>
      </c>
      <c r="L133">
        <f t="shared" si="14"/>
        <v>1.2907333333333333</v>
      </c>
      <c r="M133">
        <f t="shared" si="15"/>
        <v>6.1433333333333326E-2</v>
      </c>
      <c r="N133">
        <f t="shared" si="16"/>
        <v>6.3033333333333344E-2</v>
      </c>
      <c r="O133">
        <f t="shared" si="17"/>
        <v>5.1133333333333322E-2</v>
      </c>
      <c r="P133">
        <f t="shared" si="18"/>
        <v>0.15653333333333336</v>
      </c>
      <c r="Q133">
        <f t="shared" si="19"/>
        <v>5.6933333333333322E-2</v>
      </c>
      <c r="R133">
        <f t="shared" si="20"/>
        <v>4.6233333333333335E-2</v>
      </c>
      <c r="S133">
        <f t="shared" si="21"/>
        <v>4.8333333333333325E-2</v>
      </c>
      <c r="U133" t="s">
        <v>1663</v>
      </c>
      <c r="V133">
        <f t="shared" si="22"/>
        <v>100</v>
      </c>
      <c r="W133">
        <f t="shared" si="23"/>
        <v>4.7595682041216874</v>
      </c>
      <c r="X133">
        <f t="shared" si="24"/>
        <v>4.8835287433500341</v>
      </c>
      <c r="Y133">
        <f t="shared" si="25"/>
        <v>3.9615722328392118</v>
      </c>
      <c r="Z133">
        <f t="shared" si="26"/>
        <v>12.127472754506483</v>
      </c>
      <c r="AA133">
        <f t="shared" si="27"/>
        <v>4.4109291875419645</v>
      </c>
      <c r="AB133">
        <f t="shared" si="28"/>
        <v>3.5819430814524047</v>
      </c>
      <c r="AC133">
        <f t="shared" si="29"/>
        <v>3.7446412891896075</v>
      </c>
    </row>
    <row r="134" spans="1:29" x14ac:dyDescent="0.25">
      <c r="A134" t="s">
        <v>1664</v>
      </c>
      <c r="B134">
        <v>7.9600000000000004E-2</v>
      </c>
      <c r="C134">
        <v>7.9600000000000004E-2</v>
      </c>
      <c r="D134">
        <v>8.0100000000000005E-2</v>
      </c>
      <c r="E134">
        <v>3.3401000000000001</v>
      </c>
      <c r="F134">
        <f>AVERAGE(B134:D134)</f>
        <v>7.9766666666666666E-2</v>
      </c>
    </row>
    <row r="135" spans="1:29" x14ac:dyDescent="0.25">
      <c r="A135" t="s">
        <v>1665</v>
      </c>
    </row>
    <row r="138" spans="1:29" x14ac:dyDescent="0.25">
      <c r="A138" s="7" t="s">
        <v>2001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0.13569999999999999</v>
      </c>
      <c r="C141">
        <v>0.13739999999999999</v>
      </c>
      <c r="D141">
        <v>0.1489</v>
      </c>
      <c r="E141">
        <v>0.14960000000000001</v>
      </c>
      <c r="F141">
        <v>0.151</v>
      </c>
      <c r="G141">
        <v>0.15160000000000001</v>
      </c>
      <c r="H141">
        <v>0.1472</v>
      </c>
      <c r="I141">
        <v>0.1444</v>
      </c>
      <c r="K141" t="s">
        <v>1658</v>
      </c>
      <c r="L141">
        <f>B141-$F$147</f>
        <v>5.0666666666666652E-2</v>
      </c>
      <c r="M141">
        <f t="shared" ref="M141:S141" si="30">C141-$F$147</f>
        <v>5.2366666666666659E-2</v>
      </c>
      <c r="N141">
        <f t="shared" si="30"/>
        <v>6.3866666666666669E-2</v>
      </c>
      <c r="O141">
        <f t="shared" si="30"/>
        <v>6.4566666666666675E-2</v>
      </c>
      <c r="P141">
        <f t="shared" si="30"/>
        <v>6.596666666666666E-2</v>
      </c>
      <c r="Q141">
        <f t="shared" si="30"/>
        <v>6.6566666666666677E-2</v>
      </c>
      <c r="R141">
        <f t="shared" si="30"/>
        <v>6.2166666666666662E-2</v>
      </c>
      <c r="S141">
        <f t="shared" si="30"/>
        <v>5.9366666666666665E-2</v>
      </c>
      <c r="U141" t="s">
        <v>1658</v>
      </c>
      <c r="V141">
        <f>L141/$L$146*100</f>
        <v>3.1904621972209384</v>
      </c>
      <c r="W141">
        <f t="shared" ref="W141:AC141" si="31">M141/$L$146*100</f>
        <v>3.2975105998908525</v>
      </c>
      <c r="X141">
        <f t="shared" si="31"/>
        <v>4.0216615591284999</v>
      </c>
      <c r="Y141">
        <f t="shared" si="31"/>
        <v>4.0657403131690533</v>
      </c>
      <c r="Z141">
        <f t="shared" si="31"/>
        <v>4.1538978212501565</v>
      </c>
      <c r="AA141">
        <f t="shared" si="31"/>
        <v>4.1916796104277747</v>
      </c>
      <c r="AB141">
        <f t="shared" si="31"/>
        <v>3.9146131564585867</v>
      </c>
      <c r="AC141">
        <f t="shared" si="31"/>
        <v>3.7382981402963771</v>
      </c>
    </row>
    <row r="142" spans="1:29" x14ac:dyDescent="0.25">
      <c r="A142" t="s">
        <v>1659</v>
      </c>
      <c r="B142">
        <v>0.2114</v>
      </c>
      <c r="C142">
        <v>0.22140000000000001</v>
      </c>
      <c r="D142">
        <v>0.22689999999999999</v>
      </c>
      <c r="E142">
        <v>0.26429999999999998</v>
      </c>
      <c r="F142">
        <v>0.22869999999999999</v>
      </c>
      <c r="G142">
        <v>0.22939999999999999</v>
      </c>
      <c r="H142">
        <v>0.2218</v>
      </c>
      <c r="I142">
        <v>0.20380000000000001</v>
      </c>
      <c r="K142" t="s">
        <v>1659</v>
      </c>
      <c r="L142">
        <f t="shared" ref="L142:L146" si="32">B142-$F$147</f>
        <v>0.12636666666666668</v>
      </c>
      <c r="M142">
        <f t="shared" ref="M142:M146" si="33">C142-$F$147</f>
        <v>0.13636666666666669</v>
      </c>
      <c r="N142">
        <f t="shared" ref="N142:N146" si="34">D142-$F$147</f>
        <v>0.14186666666666664</v>
      </c>
      <c r="O142">
        <f t="shared" ref="O142:O146" si="35">E142-$F$147</f>
        <v>0.17926666666666663</v>
      </c>
      <c r="P142">
        <f t="shared" ref="P142:P146" si="36">F142-$F$147</f>
        <v>0.14366666666666666</v>
      </c>
      <c r="Q142">
        <f t="shared" ref="Q142:Q146" si="37">G142-$F$147</f>
        <v>0.14436666666666664</v>
      </c>
      <c r="R142">
        <f t="shared" ref="R142:R146" si="38">H142-$F$147</f>
        <v>0.13676666666666665</v>
      </c>
      <c r="S142">
        <f t="shared" ref="S142:S146" si="39">I142-$F$147</f>
        <v>0.11876666666666667</v>
      </c>
      <c r="U142" t="s">
        <v>1659</v>
      </c>
      <c r="V142">
        <f t="shared" ref="V142:V146" si="40">L142/$L$146*100</f>
        <v>7.9572645984635413</v>
      </c>
      <c r="W142">
        <f t="shared" ref="W142:W146" si="41">M142/$L$146*100</f>
        <v>8.5869610847571476</v>
      </c>
      <c r="X142">
        <f t="shared" ref="X142:X146" si="42">N142/$L$146*100</f>
        <v>8.9332941522186271</v>
      </c>
      <c r="Y142">
        <f t="shared" ref="Y142:Y146" si="43">O142/$L$146*100</f>
        <v>11.288359010956716</v>
      </c>
      <c r="Z142">
        <f t="shared" ref="Z142:Z146" si="44">P142/$L$146*100</f>
        <v>9.0466395197514782</v>
      </c>
      <c r="AA142">
        <f t="shared" ref="AA142:AA146" si="45">Q142/$L$146*100</f>
        <v>9.0907182737920298</v>
      </c>
      <c r="AB142">
        <f t="shared" ref="AB142:AB146" si="46">R142/$L$146*100</f>
        <v>8.6121489442088901</v>
      </c>
      <c r="AC142">
        <f t="shared" ref="AC142:AC146" si="47">S142/$L$146*100</f>
        <v>7.4786952688804007</v>
      </c>
    </row>
    <row r="143" spans="1:29" x14ac:dyDescent="0.25">
      <c r="A143" t="s">
        <v>1660</v>
      </c>
      <c r="B143">
        <v>0.14050000000000001</v>
      </c>
      <c r="C143">
        <v>0.1368</v>
      </c>
      <c r="D143">
        <v>0.1371</v>
      </c>
      <c r="E143">
        <v>0.13639999999999999</v>
      </c>
      <c r="F143">
        <v>0.13220000000000001</v>
      </c>
      <c r="G143">
        <v>0.13270000000000001</v>
      </c>
      <c r="H143">
        <v>0.14699999999999999</v>
      </c>
      <c r="I143">
        <v>9.4600000000000004E-2</v>
      </c>
      <c r="K143" t="s">
        <v>1660</v>
      </c>
      <c r="L143">
        <f t="shared" si="32"/>
        <v>5.5466666666666678E-2</v>
      </c>
      <c r="M143">
        <f t="shared" si="33"/>
        <v>5.1766666666666669E-2</v>
      </c>
      <c r="N143">
        <f t="shared" si="34"/>
        <v>5.2066666666666664E-2</v>
      </c>
      <c r="O143">
        <f t="shared" si="35"/>
        <v>5.1366666666666658E-2</v>
      </c>
      <c r="P143">
        <f t="shared" si="36"/>
        <v>4.7166666666666676E-2</v>
      </c>
      <c r="Q143">
        <f t="shared" si="37"/>
        <v>4.7666666666666677E-2</v>
      </c>
      <c r="R143">
        <f t="shared" si="38"/>
        <v>6.1966666666666656E-2</v>
      </c>
      <c r="S143">
        <f t="shared" si="39"/>
        <v>9.5666666666666678E-3</v>
      </c>
      <c r="U143" t="s">
        <v>1660</v>
      </c>
      <c r="V143">
        <f t="shared" si="40"/>
        <v>3.4927165106418712</v>
      </c>
      <c r="W143">
        <f t="shared" si="41"/>
        <v>3.2597288107132361</v>
      </c>
      <c r="X143">
        <f t="shared" si="42"/>
        <v>3.2786197053020438</v>
      </c>
      <c r="Y143">
        <f t="shared" si="43"/>
        <v>3.2345409512614913</v>
      </c>
      <c r="Z143">
        <f t="shared" si="44"/>
        <v>2.9700684270181776</v>
      </c>
      <c r="AA143">
        <f t="shared" si="45"/>
        <v>3.001553251332858</v>
      </c>
      <c r="AB143">
        <f t="shared" si="46"/>
        <v>3.9020192267327141</v>
      </c>
      <c r="AC143">
        <f t="shared" si="47"/>
        <v>0.60240963855421692</v>
      </c>
    </row>
    <row r="144" spans="1:29" x14ac:dyDescent="0.25">
      <c r="A144" t="s">
        <v>1661</v>
      </c>
      <c r="B144">
        <v>0.14660000000000001</v>
      </c>
      <c r="C144">
        <v>0.14810000000000001</v>
      </c>
      <c r="D144">
        <v>0.14119999999999999</v>
      </c>
      <c r="E144">
        <v>0.14299999999999999</v>
      </c>
      <c r="F144">
        <v>0.1515</v>
      </c>
      <c r="G144">
        <v>0.15160000000000001</v>
      </c>
      <c r="H144">
        <v>0.15329999999999999</v>
      </c>
      <c r="I144">
        <v>0.14219999999999999</v>
      </c>
      <c r="K144" t="s">
        <v>1661</v>
      </c>
      <c r="L144">
        <f t="shared" si="32"/>
        <v>6.1566666666666672E-2</v>
      </c>
      <c r="M144">
        <f t="shared" si="33"/>
        <v>6.3066666666666674E-2</v>
      </c>
      <c r="N144">
        <f t="shared" si="34"/>
        <v>5.6166666666666656E-2</v>
      </c>
      <c r="O144">
        <f t="shared" si="35"/>
        <v>5.7966666666666652E-2</v>
      </c>
      <c r="P144">
        <f t="shared" si="36"/>
        <v>6.646666666666666E-2</v>
      </c>
      <c r="Q144">
        <f t="shared" si="37"/>
        <v>6.6566666666666677E-2</v>
      </c>
      <c r="R144">
        <f t="shared" si="38"/>
        <v>6.8266666666666656E-2</v>
      </c>
      <c r="S144">
        <f t="shared" si="39"/>
        <v>5.7166666666666657E-2</v>
      </c>
      <c r="U144" t="s">
        <v>1661</v>
      </c>
      <c r="V144">
        <f t="shared" si="40"/>
        <v>3.8768313672809711</v>
      </c>
      <c r="W144">
        <f t="shared" si="41"/>
        <v>3.9712858402250117</v>
      </c>
      <c r="X144">
        <f t="shared" si="42"/>
        <v>3.5367952646824219</v>
      </c>
      <c r="Y144">
        <f t="shared" si="43"/>
        <v>3.6501406322152716</v>
      </c>
      <c r="Z144">
        <f t="shared" si="44"/>
        <v>4.1853826455648369</v>
      </c>
      <c r="AA144">
        <f t="shared" si="45"/>
        <v>4.1916796104277747</v>
      </c>
      <c r="AB144">
        <f t="shared" si="46"/>
        <v>4.2987280130976862</v>
      </c>
      <c r="AC144">
        <f t="shared" si="47"/>
        <v>3.5997649133117831</v>
      </c>
    </row>
    <row r="145" spans="1:29" x14ac:dyDescent="0.25">
      <c r="A145" t="s">
        <v>1662</v>
      </c>
      <c r="B145">
        <v>0.1048</v>
      </c>
      <c r="C145">
        <v>0.16170000000000001</v>
      </c>
      <c r="D145">
        <v>0.15670000000000001</v>
      </c>
      <c r="E145">
        <v>0.15340000000000001</v>
      </c>
      <c r="F145">
        <v>0.1404</v>
      </c>
      <c r="G145">
        <v>0.14499999999999999</v>
      </c>
      <c r="H145">
        <v>0.13700000000000001</v>
      </c>
      <c r="I145">
        <v>0.14249999999999999</v>
      </c>
      <c r="K145" t="s">
        <v>1662</v>
      </c>
      <c r="L145">
        <f t="shared" si="32"/>
        <v>1.9766666666666668E-2</v>
      </c>
      <c r="M145">
        <f t="shared" si="33"/>
        <v>7.6666666666666675E-2</v>
      </c>
      <c r="N145">
        <f t="shared" si="34"/>
        <v>7.166666666666667E-2</v>
      </c>
      <c r="O145">
        <f t="shared" si="35"/>
        <v>6.8366666666666673E-2</v>
      </c>
      <c r="P145">
        <f t="shared" si="36"/>
        <v>5.5366666666666661E-2</v>
      </c>
      <c r="Q145">
        <f t="shared" si="37"/>
        <v>5.9966666666666654E-2</v>
      </c>
      <c r="R145">
        <f t="shared" si="38"/>
        <v>5.1966666666666675E-2</v>
      </c>
      <c r="S145">
        <f t="shared" si="39"/>
        <v>5.7466666666666652E-2</v>
      </c>
      <c r="U145" t="s">
        <v>1662</v>
      </c>
      <c r="V145">
        <f t="shared" si="40"/>
        <v>1.2447000545736955</v>
      </c>
      <c r="W145">
        <f t="shared" si="41"/>
        <v>4.8276730615843162</v>
      </c>
      <c r="X145">
        <f t="shared" si="42"/>
        <v>4.5128248184375126</v>
      </c>
      <c r="Y145">
        <f t="shared" si="43"/>
        <v>4.3050249779606231</v>
      </c>
      <c r="Z145">
        <f t="shared" si="44"/>
        <v>3.4864195457789342</v>
      </c>
      <c r="AA145">
        <f t="shared" si="45"/>
        <v>3.7760799294739926</v>
      </c>
      <c r="AB145">
        <f t="shared" si="46"/>
        <v>3.2723227404391091</v>
      </c>
      <c r="AC145">
        <f t="shared" si="47"/>
        <v>3.6186558079005908</v>
      </c>
    </row>
    <row r="146" spans="1:29" x14ac:dyDescent="0.25">
      <c r="A146" t="s">
        <v>1663</v>
      </c>
      <c r="B146">
        <v>1.6731</v>
      </c>
      <c r="C146">
        <v>0.16220000000000001</v>
      </c>
      <c r="D146">
        <v>0.15229999999999999</v>
      </c>
      <c r="E146">
        <v>0.15490000000000001</v>
      </c>
      <c r="F146">
        <v>0.15049999999999999</v>
      </c>
      <c r="G146">
        <v>0.15049999999999999</v>
      </c>
      <c r="H146">
        <v>0.14530000000000001</v>
      </c>
      <c r="I146">
        <v>0.13719999999999999</v>
      </c>
      <c r="K146" t="s">
        <v>1663</v>
      </c>
      <c r="L146">
        <f t="shared" si="32"/>
        <v>1.5880666666666667</v>
      </c>
      <c r="M146">
        <f t="shared" si="33"/>
        <v>7.7166666666666675E-2</v>
      </c>
      <c r="N146">
        <f t="shared" si="34"/>
        <v>6.7266666666666655E-2</v>
      </c>
      <c r="O146">
        <f t="shared" si="35"/>
        <v>6.9866666666666674E-2</v>
      </c>
      <c r="P146">
        <f t="shared" si="36"/>
        <v>6.5466666666666659E-2</v>
      </c>
      <c r="Q146">
        <f t="shared" si="37"/>
        <v>6.5466666666666659E-2</v>
      </c>
      <c r="R146">
        <f t="shared" si="38"/>
        <v>6.0266666666666677E-2</v>
      </c>
      <c r="S146">
        <f t="shared" si="39"/>
        <v>5.2166666666666653E-2</v>
      </c>
      <c r="U146" t="s">
        <v>1663</v>
      </c>
      <c r="V146">
        <f t="shared" si="40"/>
        <v>100</v>
      </c>
      <c r="W146">
        <f t="shared" si="41"/>
        <v>4.8591578858989974</v>
      </c>
      <c r="X146">
        <f t="shared" si="42"/>
        <v>4.2357583644683254</v>
      </c>
      <c r="Y146">
        <f t="shared" si="43"/>
        <v>4.3994794509046642</v>
      </c>
      <c r="Z146">
        <f t="shared" si="44"/>
        <v>4.1224129969354761</v>
      </c>
      <c r="AA146">
        <f t="shared" si="45"/>
        <v>4.1224129969354761</v>
      </c>
      <c r="AB146">
        <f t="shared" si="46"/>
        <v>3.7949708240628022</v>
      </c>
      <c r="AC146">
        <f t="shared" si="47"/>
        <v>3.2849166701649795</v>
      </c>
    </row>
    <row r="147" spans="1:29" x14ac:dyDescent="0.25">
      <c r="A147" t="s">
        <v>1664</v>
      </c>
      <c r="B147">
        <v>8.3500000000000005E-2</v>
      </c>
      <c r="C147">
        <v>8.4699999999999998E-2</v>
      </c>
      <c r="D147">
        <v>8.6900000000000005E-2</v>
      </c>
      <c r="E147">
        <v>3.1947000000000001</v>
      </c>
      <c r="F147">
        <f>AVERAGE(B147:D147)</f>
        <v>8.5033333333333336E-2</v>
      </c>
    </row>
    <row r="148" spans="1:29" x14ac:dyDescent="0.25">
      <c r="A148" t="s">
        <v>1665</v>
      </c>
    </row>
    <row r="151" spans="1:29" x14ac:dyDescent="0.25">
      <c r="A151" s="7" t="s">
        <v>2002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0.1484</v>
      </c>
      <c r="C154">
        <v>0.1396</v>
      </c>
      <c r="D154">
        <v>0.13980000000000001</v>
      </c>
      <c r="E154">
        <v>0.1399</v>
      </c>
      <c r="F154">
        <v>0.1419</v>
      </c>
      <c r="G154">
        <v>0.1396</v>
      </c>
      <c r="H154">
        <v>0.1358</v>
      </c>
      <c r="I154">
        <v>0.13059999999999999</v>
      </c>
      <c r="K154" t="s">
        <v>1658</v>
      </c>
      <c r="L154">
        <f>B154-$F$160</f>
        <v>6.8733333333333341E-2</v>
      </c>
      <c r="M154">
        <f t="shared" ref="M154:S154" si="48">C154-$F$160</f>
        <v>5.9933333333333338E-2</v>
      </c>
      <c r="N154">
        <f t="shared" si="48"/>
        <v>6.0133333333333344E-2</v>
      </c>
      <c r="O154">
        <f t="shared" si="48"/>
        <v>6.0233333333333333E-2</v>
      </c>
      <c r="P154">
        <f t="shared" si="48"/>
        <v>6.2233333333333335E-2</v>
      </c>
      <c r="Q154">
        <f t="shared" si="48"/>
        <v>5.9933333333333338E-2</v>
      </c>
      <c r="R154">
        <f t="shared" si="48"/>
        <v>5.6133333333333341E-2</v>
      </c>
      <c r="S154">
        <f t="shared" si="48"/>
        <v>5.093333333333333E-2</v>
      </c>
      <c r="U154" t="s">
        <v>1658</v>
      </c>
      <c r="V154">
        <f>L154/$L$159*100</f>
        <v>4.6769035360293953</v>
      </c>
      <c r="W154">
        <f t="shared" ref="W154:AC154" si="49">M154/$L$159*100</f>
        <v>4.0781147224931393</v>
      </c>
      <c r="X154">
        <f t="shared" si="49"/>
        <v>4.0917235591644179</v>
      </c>
      <c r="Y154">
        <f t="shared" si="49"/>
        <v>4.0985279775000567</v>
      </c>
      <c r="Z154">
        <f t="shared" si="49"/>
        <v>4.2346163442128422</v>
      </c>
      <c r="AA154">
        <f t="shared" si="49"/>
        <v>4.0781147224931393</v>
      </c>
      <c r="AB154">
        <f t="shared" si="49"/>
        <v>3.819546825738847</v>
      </c>
      <c r="AC154">
        <f t="shared" si="49"/>
        <v>3.4657170722856039</v>
      </c>
    </row>
    <row r="155" spans="1:29" x14ac:dyDescent="0.25">
      <c r="A155" t="s">
        <v>1659</v>
      </c>
      <c r="B155">
        <v>0.11840000000000001</v>
      </c>
      <c r="C155">
        <v>0.20319999999999999</v>
      </c>
      <c r="D155">
        <v>0.20180000000000001</v>
      </c>
      <c r="E155">
        <v>0.20649999999999999</v>
      </c>
      <c r="F155">
        <v>0.1988</v>
      </c>
      <c r="G155">
        <v>0.21129999999999999</v>
      </c>
      <c r="H155">
        <v>8.9800000000000005E-2</v>
      </c>
      <c r="I155">
        <v>0.18890000000000001</v>
      </c>
      <c r="K155" t="s">
        <v>1659</v>
      </c>
      <c r="L155">
        <f t="shared" ref="L155:L159" si="50">B155-$F$160</f>
        <v>3.8733333333333342E-2</v>
      </c>
      <c r="M155">
        <f t="shared" ref="M155:M159" si="51">C155-$F$160</f>
        <v>0.12353333333333333</v>
      </c>
      <c r="N155">
        <f t="shared" ref="N155:N159" si="52">D155-$F$160</f>
        <v>0.12213333333333334</v>
      </c>
      <c r="O155">
        <f t="shared" ref="O155:O159" si="53">E155-$F$160</f>
        <v>0.12683333333333333</v>
      </c>
      <c r="P155">
        <f t="shared" ref="P155:P159" si="54">F155-$F$160</f>
        <v>0.11913333333333334</v>
      </c>
      <c r="Q155">
        <f t="shared" ref="Q155:Q159" si="55">G155-$F$160</f>
        <v>0.13163333333333332</v>
      </c>
      <c r="R155">
        <f t="shared" ref="R155:R159" si="56">H155-$F$160</f>
        <v>1.0133333333333341E-2</v>
      </c>
      <c r="S155">
        <f t="shared" ref="S155:S159" si="57">I155-$F$160</f>
        <v>0.10923333333333335</v>
      </c>
      <c r="U155" t="s">
        <v>1659</v>
      </c>
      <c r="V155">
        <f t="shared" ref="V155:V159" si="58">L155/$L$159*100</f>
        <v>2.6355780353376135</v>
      </c>
      <c r="W155">
        <f t="shared" ref="W155:W159" si="59">M155/$L$159*100</f>
        <v>8.4057247839597178</v>
      </c>
      <c r="X155">
        <f t="shared" ref="X155:X159" si="60">N155/$L$159*100</f>
        <v>8.3104629272607689</v>
      </c>
      <c r="Y155">
        <f t="shared" ref="Y155:Y159" si="61">O155/$L$159*100</f>
        <v>8.6302705890358133</v>
      </c>
      <c r="Z155">
        <f t="shared" ref="Z155:Z159" si="62">P155/$L$159*100</f>
        <v>8.1063303771915898</v>
      </c>
      <c r="AA155">
        <f t="shared" ref="AA155:AA159" si="63">Q155/$L$159*100</f>
        <v>8.9568826691464984</v>
      </c>
      <c r="AB155">
        <f t="shared" ref="AB155:AB159" si="64">R155/$L$159*100</f>
        <v>0.68951439134478043</v>
      </c>
      <c r="AC155">
        <f t="shared" ref="AC155:AC159" si="65">S155/$L$159*100</f>
        <v>7.4326929619633022</v>
      </c>
    </row>
    <row r="156" spans="1:29" x14ac:dyDescent="0.25">
      <c r="A156" t="s">
        <v>1660</v>
      </c>
      <c r="B156">
        <v>0.1414</v>
      </c>
      <c r="C156">
        <v>0.14979999999999999</v>
      </c>
      <c r="D156">
        <v>0.14099999999999999</v>
      </c>
      <c r="E156">
        <v>0.14119999999999999</v>
      </c>
      <c r="F156">
        <v>0.14760000000000001</v>
      </c>
      <c r="G156">
        <v>0.1477</v>
      </c>
      <c r="H156">
        <v>0.13439999999999999</v>
      </c>
      <c r="I156">
        <v>0.12590000000000001</v>
      </c>
      <c r="K156" t="s">
        <v>1660</v>
      </c>
      <c r="L156">
        <f t="shared" si="50"/>
        <v>6.1733333333333335E-2</v>
      </c>
      <c r="M156">
        <f t="shared" si="51"/>
        <v>7.0133333333333325E-2</v>
      </c>
      <c r="N156">
        <f t="shared" si="52"/>
        <v>6.1333333333333323E-2</v>
      </c>
      <c r="O156">
        <f t="shared" si="53"/>
        <v>6.1533333333333329E-2</v>
      </c>
      <c r="P156">
        <f t="shared" si="54"/>
        <v>6.7933333333333346E-2</v>
      </c>
      <c r="Q156">
        <f t="shared" si="55"/>
        <v>6.8033333333333335E-2</v>
      </c>
      <c r="R156">
        <f t="shared" si="56"/>
        <v>5.4733333333333328E-2</v>
      </c>
      <c r="S156">
        <f t="shared" si="57"/>
        <v>4.6233333333333348E-2</v>
      </c>
      <c r="U156" t="s">
        <v>1660</v>
      </c>
      <c r="V156">
        <f t="shared" si="58"/>
        <v>4.2005942525346462</v>
      </c>
      <c r="W156">
        <f t="shared" si="59"/>
        <v>4.7721653927283443</v>
      </c>
      <c r="X156">
        <f t="shared" si="60"/>
        <v>4.1733765791920883</v>
      </c>
      <c r="Y156">
        <f t="shared" si="61"/>
        <v>4.1869854158633668</v>
      </c>
      <c r="Z156">
        <f t="shared" si="62"/>
        <v>4.6224681893442821</v>
      </c>
      <c r="AA156">
        <f t="shared" si="63"/>
        <v>4.6292726076799209</v>
      </c>
      <c r="AB156">
        <f t="shared" si="64"/>
        <v>3.7242849690398963</v>
      </c>
      <c r="AC156">
        <f t="shared" si="65"/>
        <v>3.1459094105105589</v>
      </c>
    </row>
    <row r="157" spans="1:29" x14ac:dyDescent="0.25">
      <c r="A157" t="s">
        <v>1661</v>
      </c>
      <c r="B157">
        <v>0.14660000000000001</v>
      </c>
      <c r="C157">
        <v>0.1391</v>
      </c>
      <c r="D157">
        <v>0.1537</v>
      </c>
      <c r="E157">
        <v>0.15240000000000001</v>
      </c>
      <c r="F157">
        <v>0.14760000000000001</v>
      </c>
      <c r="G157">
        <v>0.15279999999999999</v>
      </c>
      <c r="H157">
        <v>0.13930000000000001</v>
      </c>
      <c r="I157">
        <v>0.2152</v>
      </c>
      <c r="K157" t="s">
        <v>1661</v>
      </c>
      <c r="L157">
        <f t="shared" si="50"/>
        <v>6.6933333333333345E-2</v>
      </c>
      <c r="M157">
        <f t="shared" si="51"/>
        <v>5.9433333333333338E-2</v>
      </c>
      <c r="N157">
        <f t="shared" si="52"/>
        <v>7.403333333333334E-2</v>
      </c>
      <c r="O157">
        <f t="shared" si="53"/>
        <v>7.2733333333333344E-2</v>
      </c>
      <c r="P157">
        <f t="shared" si="54"/>
        <v>6.7933333333333346E-2</v>
      </c>
      <c r="Q157">
        <f t="shared" si="55"/>
        <v>7.3133333333333328E-2</v>
      </c>
      <c r="R157">
        <f t="shared" si="56"/>
        <v>5.9633333333333344E-2</v>
      </c>
      <c r="S157">
        <f t="shared" si="57"/>
        <v>0.13553333333333334</v>
      </c>
      <c r="U157" t="s">
        <v>1661</v>
      </c>
      <c r="V157">
        <f t="shared" si="58"/>
        <v>4.5544240059878884</v>
      </c>
      <c r="W157">
        <f t="shared" si="59"/>
        <v>4.0440926308149425</v>
      </c>
      <c r="X157">
        <f t="shared" si="60"/>
        <v>5.0375377078182773</v>
      </c>
      <c r="Y157">
        <f t="shared" si="61"/>
        <v>4.9490802694549672</v>
      </c>
      <c r="Z157">
        <f t="shared" si="62"/>
        <v>4.6224681893442821</v>
      </c>
      <c r="AA157">
        <f t="shared" si="63"/>
        <v>4.9762979427975234</v>
      </c>
      <c r="AB157">
        <f t="shared" si="64"/>
        <v>4.057701467486222</v>
      </c>
      <c r="AC157">
        <f t="shared" si="65"/>
        <v>9.2222549842364323</v>
      </c>
    </row>
    <row r="158" spans="1:29" x14ac:dyDescent="0.25">
      <c r="A158" t="s">
        <v>1662</v>
      </c>
      <c r="B158">
        <v>0.1321</v>
      </c>
      <c r="C158">
        <v>0.1477</v>
      </c>
      <c r="D158">
        <v>0.1585</v>
      </c>
      <c r="E158">
        <v>0.15260000000000001</v>
      </c>
      <c r="F158">
        <v>0.14699999999999999</v>
      </c>
      <c r="G158">
        <v>0.15579999999999999</v>
      </c>
      <c r="H158">
        <v>0.1537</v>
      </c>
      <c r="I158">
        <v>0.1326</v>
      </c>
      <c r="K158" t="s">
        <v>1662</v>
      </c>
      <c r="L158">
        <f t="shared" si="50"/>
        <v>5.2433333333333332E-2</v>
      </c>
      <c r="M158">
        <f t="shared" si="51"/>
        <v>6.8033333333333335E-2</v>
      </c>
      <c r="N158">
        <f t="shared" si="52"/>
        <v>7.8833333333333339E-2</v>
      </c>
      <c r="O158">
        <f t="shared" si="53"/>
        <v>7.293333333333335E-2</v>
      </c>
      <c r="P158">
        <f t="shared" si="54"/>
        <v>6.7333333333333328E-2</v>
      </c>
      <c r="Q158">
        <f t="shared" si="55"/>
        <v>7.6133333333333331E-2</v>
      </c>
      <c r="R158">
        <f t="shared" si="56"/>
        <v>7.403333333333334E-2</v>
      </c>
      <c r="S158">
        <f t="shared" si="57"/>
        <v>5.2933333333333332E-2</v>
      </c>
      <c r="U158" t="s">
        <v>1662</v>
      </c>
      <c r="V158">
        <f t="shared" si="58"/>
        <v>3.567783347320193</v>
      </c>
      <c r="W158">
        <f t="shared" si="59"/>
        <v>4.6292726076799209</v>
      </c>
      <c r="X158">
        <f t="shared" si="60"/>
        <v>5.3641497879289624</v>
      </c>
      <c r="Y158">
        <f t="shared" si="61"/>
        <v>4.9626891061262457</v>
      </c>
      <c r="Z158">
        <f t="shared" si="62"/>
        <v>4.5816416793304446</v>
      </c>
      <c r="AA158">
        <f t="shared" si="63"/>
        <v>5.1804304928667015</v>
      </c>
      <c r="AB158">
        <f t="shared" si="64"/>
        <v>5.0375377078182773</v>
      </c>
      <c r="AC158">
        <f t="shared" si="65"/>
        <v>3.6018054389983893</v>
      </c>
    </row>
    <row r="159" spans="1:29" x14ac:dyDescent="0.25">
      <c r="A159" t="s">
        <v>1663</v>
      </c>
      <c r="B159">
        <v>1.5492999999999999</v>
      </c>
      <c r="C159">
        <v>0.14219999999999999</v>
      </c>
      <c r="D159">
        <v>0.14699999999999999</v>
      </c>
      <c r="E159">
        <v>0.13869999999999999</v>
      </c>
      <c r="F159">
        <v>0.14749999999999999</v>
      </c>
      <c r="G159">
        <v>0.13719999999999999</v>
      </c>
      <c r="H159">
        <v>0.1431</v>
      </c>
      <c r="I159">
        <v>0.13420000000000001</v>
      </c>
      <c r="K159" t="s">
        <v>1663</v>
      </c>
      <c r="L159">
        <f t="shared" si="50"/>
        <v>1.4696333333333333</v>
      </c>
      <c r="M159">
        <f t="shared" si="51"/>
        <v>6.253333333333333E-2</v>
      </c>
      <c r="N159">
        <f t="shared" si="52"/>
        <v>6.7333333333333328E-2</v>
      </c>
      <c r="O159">
        <f t="shared" si="53"/>
        <v>5.9033333333333327E-2</v>
      </c>
      <c r="P159">
        <f t="shared" si="54"/>
        <v>6.7833333333333329E-2</v>
      </c>
      <c r="Q159">
        <f t="shared" si="55"/>
        <v>5.7533333333333325E-2</v>
      </c>
      <c r="R159">
        <f t="shared" si="56"/>
        <v>6.3433333333333342E-2</v>
      </c>
      <c r="S159">
        <f t="shared" si="57"/>
        <v>5.453333333333335E-2</v>
      </c>
      <c r="U159" t="s">
        <v>1663</v>
      </c>
      <c r="V159">
        <f t="shared" si="58"/>
        <v>100</v>
      </c>
      <c r="W159">
        <f t="shared" si="59"/>
        <v>4.2550295992197595</v>
      </c>
      <c r="X159">
        <f t="shared" si="60"/>
        <v>4.5816416793304446</v>
      </c>
      <c r="Y159">
        <f t="shared" si="61"/>
        <v>4.0168749574723845</v>
      </c>
      <c r="Z159">
        <f t="shared" si="62"/>
        <v>4.6156637710086414</v>
      </c>
      <c r="AA159">
        <f t="shared" si="63"/>
        <v>3.9148086824377959</v>
      </c>
      <c r="AB159">
        <f t="shared" si="64"/>
        <v>4.3162693642405134</v>
      </c>
      <c r="AC159">
        <f t="shared" si="65"/>
        <v>3.710676132368619</v>
      </c>
    </row>
    <row r="160" spans="1:29" x14ac:dyDescent="0.25">
      <c r="A160" t="s">
        <v>1664</v>
      </c>
      <c r="B160">
        <v>7.6499999999999999E-2</v>
      </c>
      <c r="C160">
        <v>8.2400000000000001E-2</v>
      </c>
      <c r="D160">
        <v>8.0100000000000005E-2</v>
      </c>
      <c r="E160">
        <v>3.8012999999999999</v>
      </c>
      <c r="F160">
        <f>AVERAGE(B160:D160)</f>
        <v>7.9666666666666663E-2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4.0514447938546514</v>
      </c>
      <c r="C166">
        <f t="shared" ref="C166:I166" si="66">AVERAGE(W154,W141,W128)</f>
        <v>4.1406174244904097</v>
      </c>
      <c r="D166">
        <f t="shared" si="66"/>
        <v>3.9836656039679283</v>
      </c>
      <c r="E166">
        <f t="shared" si="66"/>
        <v>4.0264517737658982</v>
      </c>
      <c r="F166">
        <f t="shared" si="66"/>
        <v>3.8816869438136656</v>
      </c>
      <c r="G166">
        <f t="shared" si="66"/>
        <v>3.8421136662996367</v>
      </c>
      <c r="H166">
        <f t="shared" si="66"/>
        <v>7.4082101719147522</v>
      </c>
      <c r="I166">
        <f t="shared" si="66"/>
        <v>3.2880005945078548</v>
      </c>
      <c r="K166" t="s">
        <v>1658</v>
      </c>
      <c r="L166">
        <f>STDEV(V154,V141,V128)/SQRT(3)</f>
        <v>0.44496463452881169</v>
      </c>
      <c r="M166">
        <f t="shared" ref="M166:S166" si="67">STDEV(W154,W141,W128)/SQRT(3)</f>
        <v>0.50577734233326932</v>
      </c>
      <c r="N166">
        <f t="shared" si="67"/>
        <v>7.5775940575267833E-2</v>
      </c>
      <c r="O166">
        <f t="shared" si="67"/>
        <v>5.6481080146661047E-2</v>
      </c>
      <c r="P166">
        <f t="shared" si="67"/>
        <v>0.31343747128502719</v>
      </c>
      <c r="Q166">
        <f t="shared" si="67"/>
        <v>0.29461318133114384</v>
      </c>
      <c r="R166">
        <f t="shared" si="67"/>
        <v>3.541236520118725</v>
      </c>
      <c r="S166">
        <f t="shared" si="67"/>
        <v>0.32371608960445358</v>
      </c>
    </row>
    <row r="167" spans="1:19" x14ac:dyDescent="0.25">
      <c r="A167" t="s">
        <v>1659</v>
      </c>
      <c r="B167">
        <f t="shared" ref="B167:B171" si="68">AVERAGE(V155,V142,V129)</f>
        <v>7.3177698506107491</v>
      </c>
      <c r="C167">
        <f t="shared" ref="C167:C171" si="69">AVERAGE(W155,W142,W129)</f>
        <v>8.7279477834173047</v>
      </c>
      <c r="D167">
        <f t="shared" ref="D167:D171" si="70">AVERAGE(X155,X142,X129)</f>
        <v>9.614799180755135</v>
      </c>
      <c r="E167">
        <f t="shared" ref="E167:E171" si="71">AVERAGE(Y155,Y142,Y129)</f>
        <v>9.8375529446732326</v>
      </c>
      <c r="F167">
        <f t="shared" ref="F167:F171" si="72">AVERAGE(Z155,Z142,Z129)</f>
        <v>8.8975887983526132</v>
      </c>
      <c r="G167">
        <f t="shared" ref="G167:G171" si="73">AVERAGE(AA155,AA142,AA129)</f>
        <v>9.3404197761175016</v>
      </c>
      <c r="H167">
        <f t="shared" ref="H167:H171" si="74">AVERAGE(AB155,AB142,AB129)</f>
        <v>5.9499251732805574</v>
      </c>
      <c r="I167">
        <f t="shared" ref="I167:I171" si="75">AVERAGE(AC155,AC142,AC129)</f>
        <v>7.5280097022771706</v>
      </c>
      <c r="K167" t="s">
        <v>1659</v>
      </c>
      <c r="L167">
        <f t="shared" ref="L167:L171" si="76">STDEV(V155,V142,V129)/SQRT(3)</f>
        <v>2.5388735463610326</v>
      </c>
      <c r="M167">
        <f t="shared" ref="M167:M171" si="77">STDEV(W155,W142,W129)/SQRT(3)</f>
        <v>0.23744056625075052</v>
      </c>
      <c r="N167">
        <f t="shared" ref="N167:N171" si="78">STDEV(X155,X142,X129)/SQRT(3)</f>
        <v>1.0090678671855493</v>
      </c>
      <c r="O167">
        <f t="shared" ref="O167:O171" si="79">STDEV(Y155,Y142,Y129)/SQRT(3)</f>
        <v>0.77692478463118275</v>
      </c>
      <c r="P167">
        <f t="shared" ref="P167:P171" si="80">STDEV(Z155,Z142,Z129)/SQRT(3)</f>
        <v>0.42046338252011778</v>
      </c>
      <c r="Q167">
        <f t="shared" ref="Q167:Q171" si="81">STDEV(AA155,AA142,AA129)/SQRT(3)</f>
        <v>0.31896778546613341</v>
      </c>
      <c r="R167">
        <f t="shared" ref="R167:R171" si="82">STDEV(AB155,AB142,AB129)/SQRT(3)</f>
        <v>2.6302703519274035</v>
      </c>
      <c r="S167">
        <f t="shared" ref="S167:S171" si="83">STDEV(AC155,AC142,AC129)/SQRT(3)</f>
        <v>7.3524792569380937E-2</v>
      </c>
    </row>
    <row r="168" spans="1:19" x14ac:dyDescent="0.25">
      <c r="A168" t="s">
        <v>1660</v>
      </c>
      <c r="B168">
        <f t="shared" si="68"/>
        <v>3.8849609986719096</v>
      </c>
      <c r="C168">
        <f t="shared" si="69"/>
        <v>3.5872028592330367</v>
      </c>
      <c r="D168">
        <f t="shared" si="70"/>
        <v>3.4378062438939261</v>
      </c>
      <c r="E168">
        <f t="shared" si="71"/>
        <v>4.3057034243049497</v>
      </c>
      <c r="F168">
        <f t="shared" si="72"/>
        <v>3.5569633357332364</v>
      </c>
      <c r="G168">
        <f t="shared" si="73"/>
        <v>3.8150649838394437</v>
      </c>
      <c r="H168">
        <f t="shared" si="74"/>
        <v>3.8290528301629307</v>
      </c>
      <c r="I168">
        <f t="shared" si="75"/>
        <v>1.322610834649435</v>
      </c>
      <c r="K168" t="s">
        <v>1660</v>
      </c>
      <c r="L168">
        <f t="shared" si="76"/>
        <v>0.2079059765593424</v>
      </c>
      <c r="M168">
        <f t="shared" si="77"/>
        <v>0.61191801739927376</v>
      </c>
      <c r="N168">
        <f t="shared" si="78"/>
        <v>0.38700179873506496</v>
      </c>
      <c r="O168">
        <f t="shared" si="79"/>
        <v>0.65540045893127807</v>
      </c>
      <c r="P168">
        <f t="shared" si="80"/>
        <v>0.53366870283252466</v>
      </c>
      <c r="Q168">
        <f t="shared" si="81"/>
        <v>0.46988223310218374</v>
      </c>
      <c r="R168">
        <f t="shared" si="82"/>
        <v>5.3714884498938811E-2</v>
      </c>
      <c r="S168">
        <f t="shared" si="83"/>
        <v>0.91832558576652557</v>
      </c>
    </row>
    <row r="169" spans="1:19" x14ac:dyDescent="0.25">
      <c r="A169" t="s">
        <v>1661</v>
      </c>
      <c r="B169">
        <f t="shared" si="68"/>
        <v>4.3039707880422569</v>
      </c>
      <c r="C169">
        <f t="shared" si="69"/>
        <v>3.8812689182343294</v>
      </c>
      <c r="D169">
        <f t="shared" si="70"/>
        <v>3.9720341697327277</v>
      </c>
      <c r="E169">
        <f t="shared" si="71"/>
        <v>4.6078803759660749</v>
      </c>
      <c r="F169">
        <f t="shared" si="72"/>
        <v>4.0369609010325815</v>
      </c>
      <c r="G169">
        <f t="shared" si="73"/>
        <v>4.2009058314480141</v>
      </c>
      <c r="H169">
        <f t="shared" si="74"/>
        <v>3.8167593129415676</v>
      </c>
      <c r="I169">
        <f t="shared" si="75"/>
        <v>5.4111724125205489</v>
      </c>
      <c r="K169" t="s">
        <v>1661</v>
      </c>
      <c r="L169">
        <f t="shared" si="76"/>
        <v>0.21462871562034089</v>
      </c>
      <c r="M169">
        <f t="shared" si="77"/>
        <v>0.1281555006711419</v>
      </c>
      <c r="N169">
        <f t="shared" si="78"/>
        <v>0.5357182408998965</v>
      </c>
      <c r="O169">
        <f t="shared" si="79"/>
        <v>0.48542149571921073</v>
      </c>
      <c r="P169">
        <f t="shared" si="80"/>
        <v>0.38805060326530488</v>
      </c>
      <c r="Q169">
        <f t="shared" si="81"/>
        <v>0.44503337346791683</v>
      </c>
      <c r="R169">
        <f t="shared" si="82"/>
        <v>0.36809125988242453</v>
      </c>
      <c r="S169">
        <f t="shared" si="83"/>
        <v>1.9063161635395398</v>
      </c>
    </row>
    <row r="170" spans="1:19" x14ac:dyDescent="0.25">
      <c r="A170" t="s">
        <v>1662</v>
      </c>
      <c r="B170">
        <f t="shared" si="68"/>
        <v>2.9685879025544062</v>
      </c>
      <c r="C170">
        <f t="shared" si="69"/>
        <v>14.735738944314599</v>
      </c>
      <c r="D170">
        <f t="shared" si="70"/>
        <v>4.6076839239340481</v>
      </c>
      <c r="E170">
        <f t="shared" si="71"/>
        <v>4.309044167518997</v>
      </c>
      <c r="F170">
        <f t="shared" si="72"/>
        <v>3.8368495666432985</v>
      </c>
      <c r="G170">
        <f t="shared" si="73"/>
        <v>4.2595423495160061</v>
      </c>
      <c r="H170">
        <f t="shared" si="74"/>
        <v>4.1576228524475534</v>
      </c>
      <c r="I170">
        <f t="shared" si="75"/>
        <v>3.5155785720643071</v>
      </c>
      <c r="K170" t="s">
        <v>1662</v>
      </c>
      <c r="L170">
        <f t="shared" si="76"/>
        <v>0.87519116914467998</v>
      </c>
      <c r="M170">
        <f t="shared" si="77"/>
        <v>10.007430000671604</v>
      </c>
      <c r="N170">
        <f t="shared" si="78"/>
        <v>0.41210078786948567</v>
      </c>
      <c r="O170">
        <f t="shared" si="79"/>
        <v>0.37622720827510814</v>
      </c>
      <c r="P170">
        <f t="shared" si="80"/>
        <v>0.37261194069943915</v>
      </c>
      <c r="Q170">
        <f t="shared" si="81"/>
        <v>0.46063581919793251</v>
      </c>
      <c r="R170">
        <f t="shared" si="82"/>
        <v>0.50958078227979164</v>
      </c>
      <c r="S170">
        <f t="shared" si="83"/>
        <v>9.4776959625049756E-2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4.6245852297468142</v>
      </c>
      <c r="D171">
        <f t="shared" si="70"/>
        <v>4.5669762623829344</v>
      </c>
      <c r="E171">
        <f t="shared" si="71"/>
        <v>4.1259755470720867</v>
      </c>
      <c r="F171">
        <f t="shared" si="72"/>
        <v>6.9551831741501999</v>
      </c>
      <c r="G171">
        <f t="shared" si="73"/>
        <v>4.149383622305078</v>
      </c>
      <c r="H171">
        <f t="shared" si="74"/>
        <v>3.8977277565852404</v>
      </c>
      <c r="I171">
        <f t="shared" si="75"/>
        <v>3.580078030574402</v>
      </c>
      <c r="K171" t="s">
        <v>1663</v>
      </c>
      <c r="L171">
        <f t="shared" si="76"/>
        <v>0</v>
      </c>
      <c r="M171">
        <f t="shared" si="77"/>
        <v>0.18700093513118543</v>
      </c>
      <c r="N171">
        <f t="shared" si="78"/>
        <v>0.18713891612010344</v>
      </c>
      <c r="O171">
        <f t="shared" si="79"/>
        <v>0.13768065332101909</v>
      </c>
      <c r="P171">
        <f t="shared" si="80"/>
        <v>2.5900616922400115</v>
      </c>
      <c r="Q171">
        <f t="shared" si="81"/>
        <v>0.14385113818437961</v>
      </c>
      <c r="R171">
        <f t="shared" si="82"/>
        <v>0.21811924321680562</v>
      </c>
      <c r="S171">
        <f t="shared" si="83"/>
        <v>0.14790602813782852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23" t="s">
        <v>411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416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421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426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431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436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2000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31632</v>
      </c>
      <c r="C192">
        <v>40392</v>
      </c>
      <c r="D192">
        <v>36103</v>
      </c>
      <c r="E192">
        <v>42497</v>
      </c>
      <c r="F192">
        <v>51936</v>
      </c>
      <c r="G192">
        <v>37308</v>
      </c>
      <c r="H192">
        <v>48243</v>
      </c>
      <c r="I192">
        <v>41818</v>
      </c>
      <c r="K192" t="s">
        <v>1658</v>
      </c>
      <c r="L192">
        <f>B192-$E$198</f>
        <v>22038</v>
      </c>
      <c r="M192">
        <f t="shared" ref="M192:S192" si="84">C192-$E$198</f>
        <v>30798</v>
      </c>
      <c r="N192">
        <f t="shared" si="84"/>
        <v>26509</v>
      </c>
      <c r="O192">
        <f t="shared" si="84"/>
        <v>32903</v>
      </c>
      <c r="P192">
        <f t="shared" si="84"/>
        <v>42342</v>
      </c>
      <c r="Q192">
        <f t="shared" si="84"/>
        <v>27714</v>
      </c>
      <c r="R192">
        <f t="shared" si="84"/>
        <v>38649</v>
      </c>
      <c r="S192">
        <f t="shared" si="84"/>
        <v>32224</v>
      </c>
      <c r="U192" t="s">
        <v>1658</v>
      </c>
      <c r="V192">
        <f>L192/$P$198*100</f>
        <v>72.034516947952184</v>
      </c>
      <c r="W192">
        <f t="shared" ref="W192:AC192" si="85">M192/$P$198*100</f>
        <v>100.66789422647389</v>
      </c>
      <c r="X192">
        <f t="shared" si="85"/>
        <v>86.648652771270747</v>
      </c>
      <c r="Y192">
        <f t="shared" si="85"/>
        <v>107.54840326429218</v>
      </c>
      <c r="Z192">
        <f t="shared" si="85"/>
        <v>138.40119414693672</v>
      </c>
      <c r="AA192">
        <f t="shared" si="85"/>
        <v>90.587376472254604</v>
      </c>
      <c r="AB192">
        <f t="shared" si="85"/>
        <v>126.33006831479281</v>
      </c>
      <c r="AC192">
        <f t="shared" si="85"/>
        <v>105.3289896601693</v>
      </c>
    </row>
    <row r="193" spans="1:29" x14ac:dyDescent="0.25">
      <c r="A193" t="s">
        <v>1659</v>
      </c>
      <c r="B193">
        <v>46294</v>
      </c>
      <c r="C193">
        <v>41519</v>
      </c>
      <c r="D193">
        <v>40824</v>
      </c>
      <c r="E193">
        <v>38690</v>
      </c>
      <c r="F193">
        <v>35785</v>
      </c>
      <c r="G193">
        <v>34073</v>
      </c>
      <c r="H193">
        <v>41344</v>
      </c>
      <c r="I193">
        <v>36631</v>
      </c>
      <c r="K193" t="s">
        <v>1659</v>
      </c>
      <c r="L193">
        <f t="shared" ref="L193:L197" si="86">B193-$E$198</f>
        <v>36700</v>
      </c>
      <c r="M193">
        <f t="shared" ref="M193:M197" si="87">C193-$E$198</f>
        <v>31925</v>
      </c>
      <c r="N193">
        <f t="shared" ref="N193:N197" si="88">D193-$E$198</f>
        <v>31230</v>
      </c>
      <c r="O193">
        <f t="shared" ref="O193:O197" si="89">E193-$E$198</f>
        <v>29096</v>
      </c>
      <c r="P193">
        <f t="shared" ref="P193:P197" si="90">F193-$E$198</f>
        <v>26191</v>
      </c>
      <c r="Q193">
        <f t="shared" ref="Q193:Q197" si="91">G193-$E$198</f>
        <v>24479</v>
      </c>
      <c r="R193">
        <f t="shared" ref="R193:R197" si="92">H193-$E$198</f>
        <v>31750</v>
      </c>
      <c r="S193">
        <f t="shared" ref="S193:S197" si="93">I193-$E$198</f>
        <v>27037</v>
      </c>
      <c r="U193" t="s">
        <v>1659</v>
      </c>
      <c r="V193">
        <f t="shared" ref="V193:V197" si="94">L193/$P$198*100</f>
        <v>119.95946873535917</v>
      </c>
      <c r="W193">
        <f t="shared" ref="W193:W197" si="95">M193/$P$198*100</f>
        <v>104.35166319826543</v>
      </c>
      <c r="X193">
        <f t="shared" ref="X193:X197" si="96">N193/$P$198*100</f>
        <v>102.07995118815441</v>
      </c>
      <c r="Y193">
        <f t="shared" ref="Y193:Y197" si="97">O193/$P$198*100</f>
        <v>95.104651289482561</v>
      </c>
      <c r="Z193">
        <f t="shared" ref="Z193:Z197" si="98">P193/$P$198*100</f>
        <v>85.609221952255908</v>
      </c>
      <c r="AA193">
        <f t="shared" ref="AA193:AA197" si="99">Q193/$P$198*100</f>
        <v>80.013292511521996</v>
      </c>
      <c r="AB193">
        <f t="shared" ref="AB193:AB197" si="100">R193/$P$198*100</f>
        <v>103.77964938276985</v>
      </c>
      <c r="AC193">
        <f t="shared" ref="AC193:AC197" si="101">S193/$P$198*100</f>
        <v>88.37450016888026</v>
      </c>
    </row>
    <row r="194" spans="1:29" x14ac:dyDescent="0.25">
      <c r="A194" t="s">
        <v>1660</v>
      </c>
      <c r="B194">
        <v>42637</v>
      </c>
      <c r="C194">
        <v>41959</v>
      </c>
      <c r="D194">
        <v>35370</v>
      </c>
      <c r="E194">
        <v>34421</v>
      </c>
      <c r="F194">
        <v>33940</v>
      </c>
      <c r="G194">
        <v>26235</v>
      </c>
      <c r="H194">
        <v>28594</v>
      </c>
      <c r="I194">
        <v>9750</v>
      </c>
      <c r="K194" t="s">
        <v>1660</v>
      </c>
      <c r="L194">
        <f t="shared" si="86"/>
        <v>33043</v>
      </c>
      <c r="M194">
        <f t="shared" si="87"/>
        <v>32365</v>
      </c>
      <c r="N194">
        <f t="shared" si="88"/>
        <v>25776</v>
      </c>
      <c r="O194">
        <f t="shared" si="89"/>
        <v>24827</v>
      </c>
      <c r="P194">
        <f t="shared" si="90"/>
        <v>24346</v>
      </c>
      <c r="Q194">
        <f t="shared" si="91"/>
        <v>16641</v>
      </c>
      <c r="R194">
        <f t="shared" si="92"/>
        <v>19000</v>
      </c>
      <c r="S194">
        <f t="shared" si="93"/>
        <v>156</v>
      </c>
      <c r="U194" t="s">
        <v>1660</v>
      </c>
      <c r="V194">
        <f t="shared" si="94"/>
        <v>108.00601431668863</v>
      </c>
      <c r="W194">
        <f t="shared" si="95"/>
        <v>105.78986936294004</v>
      </c>
      <c r="X194">
        <f t="shared" si="96"/>
        <v>84.252732046937822</v>
      </c>
      <c r="Y194">
        <f t="shared" si="97"/>
        <v>81.150782841764638</v>
      </c>
      <c r="Z194">
        <f t="shared" si="98"/>
        <v>79.578562011745348</v>
      </c>
      <c r="AA194">
        <f t="shared" si="99"/>
        <v>54.393610878068444</v>
      </c>
      <c r="AB194">
        <f t="shared" si="100"/>
        <v>62.104357110948882</v>
      </c>
      <c r="AC194">
        <f t="shared" si="101"/>
        <v>0.50990945838463297</v>
      </c>
    </row>
    <row r="195" spans="1:29" x14ac:dyDescent="0.25">
      <c r="A195" t="s">
        <v>1661</v>
      </c>
      <c r="B195">
        <v>44943</v>
      </c>
      <c r="C195">
        <v>36959</v>
      </c>
      <c r="D195">
        <v>38436</v>
      </c>
      <c r="E195">
        <v>35686</v>
      </c>
      <c r="F195">
        <v>35200</v>
      </c>
      <c r="G195">
        <v>31864</v>
      </c>
      <c r="H195">
        <v>36650</v>
      </c>
      <c r="I195">
        <v>31251</v>
      </c>
      <c r="K195" t="s">
        <v>1661</v>
      </c>
      <c r="L195">
        <f t="shared" si="86"/>
        <v>35349</v>
      </c>
      <c r="M195">
        <f t="shared" si="87"/>
        <v>27365</v>
      </c>
      <c r="N195">
        <f t="shared" si="88"/>
        <v>28842</v>
      </c>
      <c r="O195">
        <f t="shared" si="89"/>
        <v>26092</v>
      </c>
      <c r="P195">
        <f t="shared" si="90"/>
        <v>25606</v>
      </c>
      <c r="Q195">
        <f t="shared" si="91"/>
        <v>22270</v>
      </c>
      <c r="R195">
        <f t="shared" si="92"/>
        <v>27056</v>
      </c>
      <c r="S195">
        <f t="shared" si="93"/>
        <v>21657</v>
      </c>
      <c r="U195" t="s">
        <v>1661</v>
      </c>
      <c r="V195">
        <f t="shared" si="94"/>
        <v>115.54352207973326</v>
      </c>
      <c r="W195">
        <f t="shared" si="95"/>
        <v>89.44661749163771</v>
      </c>
      <c r="X195">
        <f t="shared" si="96"/>
        <v>94.274414094420408</v>
      </c>
      <c r="Y195">
        <f t="shared" si="97"/>
        <v>85.285625565204128</v>
      </c>
      <c r="Z195">
        <f t="shared" si="98"/>
        <v>83.697061483313533</v>
      </c>
      <c r="AA195">
        <f t="shared" si="99"/>
        <v>72.792843834780612</v>
      </c>
      <c r="AB195">
        <f t="shared" si="100"/>
        <v>88.436604525991214</v>
      </c>
      <c r="AC195">
        <f t="shared" si="101"/>
        <v>70.789161155358954</v>
      </c>
    </row>
    <row r="196" spans="1:29" x14ac:dyDescent="0.25">
      <c r="A196" t="s">
        <v>1662</v>
      </c>
      <c r="B196">
        <v>45749</v>
      </c>
      <c r="C196">
        <v>52488</v>
      </c>
      <c r="D196">
        <v>38058</v>
      </c>
      <c r="E196">
        <v>34424</v>
      </c>
      <c r="F196">
        <v>33243</v>
      </c>
      <c r="G196">
        <v>33867</v>
      </c>
      <c r="H196">
        <v>33796</v>
      </c>
      <c r="I196">
        <v>34789</v>
      </c>
      <c r="K196" t="s">
        <v>1662</v>
      </c>
      <c r="L196">
        <f t="shared" si="86"/>
        <v>36155</v>
      </c>
      <c r="M196">
        <f t="shared" si="87"/>
        <v>42894</v>
      </c>
      <c r="N196">
        <f t="shared" si="88"/>
        <v>28464</v>
      </c>
      <c r="O196">
        <f t="shared" si="89"/>
        <v>24830</v>
      </c>
      <c r="P196">
        <f t="shared" si="90"/>
        <v>23649</v>
      </c>
      <c r="Q196">
        <f t="shared" si="91"/>
        <v>24273</v>
      </c>
      <c r="R196">
        <f t="shared" si="92"/>
        <v>24202</v>
      </c>
      <c r="S196">
        <f t="shared" si="93"/>
        <v>25195</v>
      </c>
      <c r="U196" t="s">
        <v>1662</v>
      </c>
      <c r="V196">
        <f t="shared" si="94"/>
        <v>118.17805428138722</v>
      </c>
      <c r="W196">
        <f t="shared" si="95"/>
        <v>140.2054891535285</v>
      </c>
      <c r="X196">
        <f t="shared" si="96"/>
        <v>93.038864252949949</v>
      </c>
      <c r="Y196">
        <f t="shared" si="97"/>
        <v>81.16058879288741</v>
      </c>
      <c r="Z196">
        <f t="shared" si="98"/>
        <v>77.300312700885797</v>
      </c>
      <c r="AA196">
        <f t="shared" si="99"/>
        <v>79.339950534424332</v>
      </c>
      <c r="AB196">
        <f t="shared" si="100"/>
        <v>79.107876357851836</v>
      </c>
      <c r="AC196">
        <f t="shared" si="101"/>
        <v>82.353646179492472</v>
      </c>
    </row>
    <row r="197" spans="1:29" x14ac:dyDescent="0.25">
      <c r="A197" t="s">
        <v>1663</v>
      </c>
      <c r="B197">
        <v>8906</v>
      </c>
      <c r="C197">
        <v>37588</v>
      </c>
      <c r="D197">
        <v>33026</v>
      </c>
      <c r="E197">
        <v>34833</v>
      </c>
      <c r="F197">
        <v>37264</v>
      </c>
      <c r="G197">
        <v>35059</v>
      </c>
      <c r="H197">
        <v>34711</v>
      </c>
      <c r="I197">
        <v>35314</v>
      </c>
      <c r="K197" t="s">
        <v>1663</v>
      </c>
      <c r="L197">
        <f t="shared" si="86"/>
        <v>-688</v>
      </c>
      <c r="M197">
        <f t="shared" si="87"/>
        <v>27994</v>
      </c>
      <c r="N197">
        <f t="shared" si="88"/>
        <v>23432</v>
      </c>
      <c r="O197">
        <f t="shared" si="89"/>
        <v>25239</v>
      </c>
      <c r="P197">
        <f t="shared" si="90"/>
        <v>27670</v>
      </c>
      <c r="Q197">
        <f t="shared" si="91"/>
        <v>25465</v>
      </c>
      <c r="R197">
        <f t="shared" si="92"/>
        <v>25117</v>
      </c>
      <c r="S197">
        <f t="shared" si="93"/>
        <v>25720</v>
      </c>
      <c r="U197" t="s">
        <v>1663</v>
      </c>
      <c r="V197">
        <f t="shared" si="94"/>
        <v>-2.2488314574912018</v>
      </c>
      <c r="W197">
        <f t="shared" si="95"/>
        <v>91.502598577047536</v>
      </c>
      <c r="X197">
        <f t="shared" si="96"/>
        <v>76.591015569671285</v>
      </c>
      <c r="Y197">
        <f t="shared" si="97"/>
        <v>82.497466795959937</v>
      </c>
      <c r="Z197">
        <f t="shared" si="98"/>
        <v>90.443555855787139</v>
      </c>
      <c r="AA197">
        <f t="shared" si="99"/>
        <v>83.236181780542807</v>
      </c>
      <c r="AB197">
        <f t="shared" si="100"/>
        <v>82.098691450300166</v>
      </c>
      <c r="AC197">
        <f t="shared" si="101"/>
        <v>84.069687625979228</v>
      </c>
    </row>
    <row r="198" spans="1:29" x14ac:dyDescent="0.25">
      <c r="A198" t="s">
        <v>1664</v>
      </c>
      <c r="B198">
        <v>9281</v>
      </c>
      <c r="C198">
        <v>9768</v>
      </c>
      <c r="D198">
        <v>9733</v>
      </c>
      <c r="E198">
        <f>AVERAGE(B198:D198)</f>
        <v>9594</v>
      </c>
      <c r="O198" t="s">
        <v>1799</v>
      </c>
      <c r="P198">
        <f>AVERAGE(L192:L194)</f>
        <v>30593.666666666668</v>
      </c>
    </row>
    <row r="199" spans="1:29" x14ac:dyDescent="0.25">
      <c r="A199" t="s">
        <v>1665</v>
      </c>
    </row>
    <row r="202" spans="1:29" x14ac:dyDescent="0.25">
      <c r="A202" s="7" t="s">
        <v>2001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  <c r="V204">
        <v>1</v>
      </c>
      <c r="W204">
        <v>2</v>
      </c>
      <c r="X204">
        <v>3</v>
      </c>
      <c r="Y204">
        <v>4</v>
      </c>
      <c r="Z204">
        <v>5</v>
      </c>
      <c r="AA204">
        <v>6</v>
      </c>
      <c r="AB204">
        <v>7</v>
      </c>
      <c r="AC204">
        <v>8</v>
      </c>
    </row>
    <row r="205" spans="1:29" x14ac:dyDescent="0.25">
      <c r="A205" t="s">
        <v>1658</v>
      </c>
      <c r="B205">
        <v>26363</v>
      </c>
      <c r="C205">
        <v>24237</v>
      </c>
      <c r="D205">
        <v>24902</v>
      </c>
      <c r="E205">
        <v>23655</v>
      </c>
      <c r="F205">
        <v>24290</v>
      </c>
      <c r="G205">
        <v>26824</v>
      </c>
      <c r="H205">
        <v>22969</v>
      </c>
      <c r="I205">
        <v>20059</v>
      </c>
      <c r="K205" t="s">
        <v>1658</v>
      </c>
      <c r="L205">
        <f>B205-$E$211</f>
        <v>19470</v>
      </c>
      <c r="M205">
        <f t="shared" ref="M205:S205" si="102">C205-$E$211</f>
        <v>17344</v>
      </c>
      <c r="N205">
        <f t="shared" si="102"/>
        <v>18009</v>
      </c>
      <c r="O205">
        <f t="shared" si="102"/>
        <v>16762</v>
      </c>
      <c r="P205">
        <f t="shared" si="102"/>
        <v>17397</v>
      </c>
      <c r="Q205">
        <f t="shared" si="102"/>
        <v>19931</v>
      </c>
      <c r="R205">
        <f t="shared" si="102"/>
        <v>16076</v>
      </c>
      <c r="S205">
        <f t="shared" si="102"/>
        <v>13166</v>
      </c>
    </row>
    <row r="206" spans="1:29" x14ac:dyDescent="0.25">
      <c r="A206" t="s">
        <v>1659</v>
      </c>
      <c r="B206">
        <v>26512</v>
      </c>
      <c r="C206">
        <v>26696</v>
      </c>
      <c r="D206">
        <v>25610</v>
      </c>
      <c r="E206">
        <v>27653</v>
      </c>
      <c r="F206">
        <v>27200</v>
      </c>
      <c r="G206">
        <v>24140</v>
      </c>
      <c r="H206">
        <v>24873</v>
      </c>
      <c r="I206">
        <v>22662</v>
      </c>
      <c r="K206" t="s">
        <v>1659</v>
      </c>
      <c r="L206">
        <f t="shared" ref="L206:L210" si="103">B206-$E$211</f>
        <v>19619</v>
      </c>
      <c r="M206">
        <f t="shared" ref="M206:M210" si="104">C206-$E$211</f>
        <v>19803</v>
      </c>
      <c r="N206">
        <f t="shared" ref="N206:N210" si="105">D206-$E$211</f>
        <v>18717</v>
      </c>
      <c r="O206">
        <f t="shared" ref="O206:O210" si="106">E206-$E$211</f>
        <v>20760</v>
      </c>
      <c r="P206">
        <f t="shared" ref="P206:P210" si="107">F206-$E$211</f>
        <v>20307</v>
      </c>
      <c r="Q206">
        <f t="shared" ref="Q206:Q210" si="108">G206-$E$211</f>
        <v>17247</v>
      </c>
      <c r="R206">
        <f t="shared" ref="R206:R210" si="109">H206-$E$211</f>
        <v>17980</v>
      </c>
      <c r="S206">
        <f t="shared" ref="S206:S210" si="110">I206-$E$211</f>
        <v>15769</v>
      </c>
      <c r="U206" t="s">
        <v>1658</v>
      </c>
      <c r="V206">
        <f>L205/$P$211*100</f>
        <v>98.767310911581191</v>
      </c>
      <c r="W206">
        <f t="shared" ref="W206:AC206" si="111">M205/$P$211*100</f>
        <v>87.982549586567245</v>
      </c>
      <c r="X206">
        <f t="shared" si="111"/>
        <v>91.355957997260688</v>
      </c>
      <c r="Y206">
        <f t="shared" si="111"/>
        <v>85.030183127885152</v>
      </c>
      <c r="Z206">
        <f t="shared" si="111"/>
        <v>88.251407700502199</v>
      </c>
      <c r="AA206">
        <f t="shared" si="111"/>
        <v>101.10586922335514</v>
      </c>
      <c r="AB206">
        <f t="shared" si="111"/>
        <v>81.550246030538219</v>
      </c>
      <c r="AC206">
        <f t="shared" si="111"/>
        <v>66.788413737127783</v>
      </c>
    </row>
    <row r="207" spans="1:29" x14ac:dyDescent="0.25">
      <c r="A207" t="s">
        <v>1660</v>
      </c>
      <c r="B207">
        <v>26943</v>
      </c>
      <c r="C207">
        <v>26380</v>
      </c>
      <c r="D207">
        <v>24285</v>
      </c>
      <c r="E207">
        <v>22459</v>
      </c>
      <c r="F207">
        <v>25152</v>
      </c>
      <c r="G207">
        <v>23160</v>
      </c>
      <c r="H207">
        <v>21802</v>
      </c>
      <c r="I207">
        <v>9194</v>
      </c>
      <c r="K207" t="s">
        <v>1660</v>
      </c>
      <c r="L207">
        <f t="shared" si="103"/>
        <v>20050</v>
      </c>
      <c r="M207">
        <f t="shared" si="104"/>
        <v>19487</v>
      </c>
      <c r="N207">
        <f t="shared" si="105"/>
        <v>17392</v>
      </c>
      <c r="O207">
        <f t="shared" si="106"/>
        <v>15566</v>
      </c>
      <c r="P207">
        <f t="shared" si="107"/>
        <v>18259</v>
      </c>
      <c r="Q207">
        <f t="shared" si="108"/>
        <v>16267</v>
      </c>
      <c r="R207">
        <f t="shared" si="109"/>
        <v>14909</v>
      </c>
      <c r="S207">
        <f t="shared" si="110"/>
        <v>2301</v>
      </c>
      <c r="U207" t="s">
        <v>1659</v>
      </c>
      <c r="V207">
        <f t="shared" ref="V207:V211" si="112">L206/$P$211*100</f>
        <v>99.52315730736062</v>
      </c>
      <c r="W207">
        <f t="shared" ref="W207:W211" si="113">M206/$P$211*100</f>
        <v>100.45655151422919</v>
      </c>
      <c r="X207">
        <f t="shared" ref="X207:X211" si="114">N206/$P$211*100</f>
        <v>94.947496575863639</v>
      </c>
      <c r="Y207">
        <f t="shared" ref="Y207:Y211" si="115">O206/$P$211*100</f>
        <v>105.31121594886623</v>
      </c>
      <c r="Z207">
        <f t="shared" ref="Z207:Z211" si="116">P206/$P$211*100</f>
        <v>103.01323999391265</v>
      </c>
      <c r="AA207">
        <f t="shared" ref="AA207:AA211" si="117">Q206/$P$211*100</f>
        <v>87.49048851012023</v>
      </c>
      <c r="AB207">
        <f t="shared" ref="AB207:AB211" si="118">R206/$P$211*100</f>
        <v>91.208846953786832</v>
      </c>
      <c r="AC207">
        <f t="shared" ref="AC207:AC211" si="119">S206/$P$211*100</f>
        <v>79.992898087556426</v>
      </c>
    </row>
    <row r="208" spans="1:29" x14ac:dyDescent="0.25">
      <c r="A208" t="s">
        <v>1661</v>
      </c>
      <c r="B208">
        <v>29123</v>
      </c>
      <c r="C208">
        <v>24172</v>
      </c>
      <c r="D208">
        <v>23723</v>
      </c>
      <c r="E208">
        <v>25622</v>
      </c>
      <c r="F208">
        <v>25299</v>
      </c>
      <c r="G208">
        <v>23099</v>
      </c>
      <c r="H208">
        <v>25877</v>
      </c>
      <c r="I208">
        <v>29646</v>
      </c>
      <c r="K208" t="s">
        <v>1661</v>
      </c>
      <c r="L208">
        <f t="shared" si="103"/>
        <v>22230</v>
      </c>
      <c r="M208">
        <f t="shared" si="104"/>
        <v>17279</v>
      </c>
      <c r="N208">
        <f t="shared" si="105"/>
        <v>16830</v>
      </c>
      <c r="O208">
        <f t="shared" si="106"/>
        <v>18729</v>
      </c>
      <c r="P208">
        <f t="shared" si="107"/>
        <v>18406</v>
      </c>
      <c r="Q208">
        <f t="shared" si="108"/>
        <v>16206</v>
      </c>
      <c r="R208">
        <f t="shared" si="109"/>
        <v>18984</v>
      </c>
      <c r="S208">
        <f t="shared" si="110"/>
        <v>22753</v>
      </c>
      <c r="U208" t="s">
        <v>1660</v>
      </c>
      <c r="V208">
        <f t="shared" si="112"/>
        <v>101.70953178105819</v>
      </c>
      <c r="W208">
        <f t="shared" si="113"/>
        <v>98.853548419824477</v>
      </c>
      <c r="X208">
        <f t="shared" si="114"/>
        <v>88.226043727489483</v>
      </c>
      <c r="Y208">
        <f t="shared" si="115"/>
        <v>78.963120783239475</v>
      </c>
      <c r="Z208">
        <f t="shared" si="116"/>
        <v>92.624156647897323</v>
      </c>
      <c r="AA208">
        <f t="shared" si="117"/>
        <v>82.519149799624614</v>
      </c>
      <c r="AB208">
        <f t="shared" si="118"/>
        <v>75.630294729366412</v>
      </c>
      <c r="AC208">
        <f t="shared" si="119"/>
        <v>11.672500380459596</v>
      </c>
    </row>
    <row r="209" spans="1:29" x14ac:dyDescent="0.25">
      <c r="A209" t="s">
        <v>1662</v>
      </c>
      <c r="B209">
        <v>17599</v>
      </c>
      <c r="C209">
        <v>31019</v>
      </c>
      <c r="D209">
        <v>23388</v>
      </c>
      <c r="E209">
        <v>26066</v>
      </c>
      <c r="F209">
        <v>27744</v>
      </c>
      <c r="G209">
        <v>28224</v>
      </c>
      <c r="H209">
        <v>23128</v>
      </c>
      <c r="I209">
        <v>24417</v>
      </c>
      <c r="K209" t="s">
        <v>1662</v>
      </c>
      <c r="L209">
        <f t="shared" si="103"/>
        <v>10706</v>
      </c>
      <c r="M209">
        <f t="shared" si="104"/>
        <v>24126</v>
      </c>
      <c r="N209">
        <f t="shared" si="105"/>
        <v>16495</v>
      </c>
      <c r="O209">
        <f t="shared" si="106"/>
        <v>19173</v>
      </c>
      <c r="P209">
        <f t="shared" si="107"/>
        <v>20851</v>
      </c>
      <c r="Q209">
        <f t="shared" si="108"/>
        <v>21331</v>
      </c>
      <c r="R209">
        <f t="shared" si="109"/>
        <v>16235</v>
      </c>
      <c r="S209">
        <f t="shared" si="110"/>
        <v>17524</v>
      </c>
      <c r="U209" t="s">
        <v>1661</v>
      </c>
      <c r="V209">
        <f t="shared" si="112"/>
        <v>112.76822401460964</v>
      </c>
      <c r="W209">
        <f t="shared" si="113"/>
        <v>87.652817937401721</v>
      </c>
      <c r="X209">
        <f t="shared" si="114"/>
        <v>85.375133160858326</v>
      </c>
      <c r="Y209">
        <f t="shared" si="115"/>
        <v>95.008370111094194</v>
      </c>
      <c r="Z209">
        <f t="shared" si="116"/>
        <v>93.369857454471671</v>
      </c>
      <c r="AA209">
        <f t="shared" si="117"/>
        <v>82.20970932886928</v>
      </c>
      <c r="AB209">
        <f t="shared" si="118"/>
        <v>96.301932734743573</v>
      </c>
      <c r="AC209">
        <f t="shared" si="119"/>
        <v>115.42129559174148</v>
      </c>
    </row>
    <row r="210" spans="1:29" x14ac:dyDescent="0.25">
      <c r="A210" t="s">
        <v>1663</v>
      </c>
      <c r="B210">
        <v>7249</v>
      </c>
      <c r="C210">
        <v>27307</v>
      </c>
      <c r="D210">
        <v>24627</v>
      </c>
      <c r="E210">
        <v>21935</v>
      </c>
      <c r="F210">
        <v>24908</v>
      </c>
      <c r="G210">
        <v>22566</v>
      </c>
      <c r="H210">
        <v>24874</v>
      </c>
      <c r="I210">
        <v>22779</v>
      </c>
      <c r="K210" t="s">
        <v>1663</v>
      </c>
      <c r="L210">
        <f t="shared" si="103"/>
        <v>356</v>
      </c>
      <c r="M210">
        <f t="shared" si="104"/>
        <v>20414</v>
      </c>
      <c r="N210">
        <f t="shared" si="105"/>
        <v>17734</v>
      </c>
      <c r="O210">
        <f t="shared" si="106"/>
        <v>15042</v>
      </c>
      <c r="P210">
        <f t="shared" si="107"/>
        <v>18015</v>
      </c>
      <c r="Q210">
        <f t="shared" si="108"/>
        <v>15673</v>
      </c>
      <c r="R210">
        <f t="shared" si="109"/>
        <v>17981</v>
      </c>
      <c r="S210">
        <f t="shared" si="110"/>
        <v>15886</v>
      </c>
      <c r="U210" t="s">
        <v>1662</v>
      </c>
      <c r="V210">
        <f t="shared" si="112"/>
        <v>54.309339014863291</v>
      </c>
      <c r="W210">
        <f t="shared" si="113"/>
        <v>122.38624258103789</v>
      </c>
      <c r="X210">
        <f t="shared" si="114"/>
        <v>83.675746969005232</v>
      </c>
      <c r="Y210">
        <f t="shared" si="115"/>
        <v>97.260690914624874</v>
      </c>
      <c r="Z210">
        <f t="shared" si="116"/>
        <v>105.77284025769798</v>
      </c>
      <c r="AA210">
        <f t="shared" si="117"/>
        <v>108.20778166692031</v>
      </c>
      <c r="AB210">
        <f t="shared" si="118"/>
        <v>82.356820372343122</v>
      </c>
      <c r="AC210">
        <f t="shared" si="119"/>
        <v>88.895652615025625</v>
      </c>
    </row>
    <row r="211" spans="1:29" x14ac:dyDescent="0.25">
      <c r="A211" t="s">
        <v>1664</v>
      </c>
      <c r="B211">
        <v>6971</v>
      </c>
      <c r="C211">
        <v>6873</v>
      </c>
      <c r="D211">
        <v>6835</v>
      </c>
      <c r="E211">
        <f>AVERAGE(B211:D211)</f>
        <v>6893</v>
      </c>
      <c r="O211" t="s">
        <v>1799</v>
      </c>
      <c r="P211">
        <f>AVERAGE(L205:L207)</f>
        <v>19713</v>
      </c>
      <c r="U211" t="s">
        <v>1663</v>
      </c>
      <c r="V211">
        <f t="shared" si="112"/>
        <v>1.8059148785065693</v>
      </c>
      <c r="W211">
        <f t="shared" si="113"/>
        <v>103.55602901638512</v>
      </c>
      <c r="X211">
        <f t="shared" si="114"/>
        <v>89.960939481560388</v>
      </c>
      <c r="Y211">
        <f t="shared" si="115"/>
        <v>76.304976411505095</v>
      </c>
      <c r="Z211">
        <f t="shared" si="116"/>
        <v>91.386394764875973</v>
      </c>
      <c r="AA211">
        <f t="shared" si="117"/>
        <v>79.505909805711966</v>
      </c>
      <c r="AB211">
        <f t="shared" si="118"/>
        <v>91.213919748389387</v>
      </c>
      <c r="AC211">
        <f t="shared" si="119"/>
        <v>80.586415056054378</v>
      </c>
    </row>
    <row r="212" spans="1:29" x14ac:dyDescent="0.25">
      <c r="A212" t="s">
        <v>1665</v>
      </c>
    </row>
    <row r="215" spans="1:29" x14ac:dyDescent="0.25">
      <c r="A215" s="7" t="s">
        <v>2002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  <c r="V217">
        <v>1</v>
      </c>
      <c r="W217">
        <v>2</v>
      </c>
      <c r="X217">
        <v>3</v>
      </c>
      <c r="Y217">
        <v>4</v>
      </c>
      <c r="Z217">
        <v>5</v>
      </c>
      <c r="AA217">
        <v>6</v>
      </c>
      <c r="AB217">
        <v>7</v>
      </c>
      <c r="AC217">
        <v>8</v>
      </c>
    </row>
    <row r="218" spans="1:29" x14ac:dyDescent="0.25">
      <c r="A218" t="s">
        <v>1658</v>
      </c>
      <c r="B218">
        <v>28075</v>
      </c>
      <c r="C218">
        <v>29388</v>
      </c>
      <c r="D218">
        <v>30829</v>
      </c>
      <c r="E218">
        <v>30603</v>
      </c>
      <c r="F218">
        <v>28456</v>
      </c>
      <c r="G218">
        <v>27011</v>
      </c>
      <c r="H218">
        <v>26975</v>
      </c>
      <c r="I218">
        <v>29918</v>
      </c>
      <c r="K218" t="s">
        <v>1658</v>
      </c>
      <c r="L218">
        <f>B218-$E$224</f>
        <v>21095</v>
      </c>
      <c r="M218">
        <f t="shared" ref="M218:S218" si="120">C218-$E$224</f>
        <v>22408</v>
      </c>
      <c r="N218">
        <f t="shared" si="120"/>
        <v>23849</v>
      </c>
      <c r="O218">
        <f t="shared" si="120"/>
        <v>23623</v>
      </c>
      <c r="P218">
        <f t="shared" si="120"/>
        <v>21476</v>
      </c>
      <c r="Q218">
        <f t="shared" si="120"/>
        <v>20031</v>
      </c>
      <c r="R218">
        <f t="shared" si="120"/>
        <v>19995</v>
      </c>
      <c r="S218">
        <f t="shared" si="120"/>
        <v>22938</v>
      </c>
    </row>
    <row r="219" spans="1:29" x14ac:dyDescent="0.25">
      <c r="A219" t="s">
        <v>1659</v>
      </c>
      <c r="B219">
        <v>34937</v>
      </c>
      <c r="C219">
        <v>32902</v>
      </c>
      <c r="D219">
        <v>34170</v>
      </c>
      <c r="E219">
        <v>31763</v>
      </c>
      <c r="F219">
        <v>37601</v>
      </c>
      <c r="G219">
        <v>24954</v>
      </c>
      <c r="H219">
        <v>27587</v>
      </c>
      <c r="I219">
        <v>33125</v>
      </c>
      <c r="K219" t="s">
        <v>1659</v>
      </c>
      <c r="L219">
        <f t="shared" ref="L219:L223" si="121">B219-$E$224</f>
        <v>27957</v>
      </c>
      <c r="M219">
        <f t="shared" ref="M219:M223" si="122">C219-$E$224</f>
        <v>25922</v>
      </c>
      <c r="N219">
        <f t="shared" ref="N219:N223" si="123">D219-$E$224</f>
        <v>27190</v>
      </c>
      <c r="O219">
        <f t="shared" ref="O219:O223" si="124">E219-$E$224</f>
        <v>24783</v>
      </c>
      <c r="P219">
        <f t="shared" ref="P219:P223" si="125">F219-$E$224</f>
        <v>30621</v>
      </c>
      <c r="Q219">
        <f t="shared" ref="Q219:Q223" si="126">G219-$E$224</f>
        <v>17974</v>
      </c>
      <c r="R219">
        <f t="shared" ref="R219:R223" si="127">H219-$E$224</f>
        <v>20607</v>
      </c>
      <c r="S219">
        <f t="shared" ref="S219:S223" si="128">I219-$E$224</f>
        <v>26145</v>
      </c>
      <c r="U219" t="s">
        <v>1658</v>
      </c>
      <c r="V219">
        <f>L218/$P$224*100</f>
        <v>82.763355783691892</v>
      </c>
      <c r="W219">
        <f t="shared" ref="W219:AC219" si="129">M218/$P$224*100</f>
        <v>87.914732230432222</v>
      </c>
      <c r="X219">
        <f t="shared" si="129"/>
        <v>93.568299221866212</v>
      </c>
      <c r="Y219">
        <f t="shared" si="129"/>
        <v>92.6816190413915</v>
      </c>
      <c r="Z219">
        <f t="shared" si="129"/>
        <v>84.258157326881587</v>
      </c>
      <c r="AA219">
        <f t="shared" si="129"/>
        <v>78.588896880925915</v>
      </c>
      <c r="AB219">
        <f t="shared" si="129"/>
        <v>78.447655790230826</v>
      </c>
      <c r="AC219">
        <f t="shared" si="129"/>
        <v>89.994114954554377</v>
      </c>
    </row>
    <row r="220" spans="1:29" x14ac:dyDescent="0.25">
      <c r="A220" t="s">
        <v>1660</v>
      </c>
      <c r="B220">
        <v>34393</v>
      </c>
      <c r="C220">
        <v>30992</v>
      </c>
      <c r="D220">
        <v>31825</v>
      </c>
      <c r="E220">
        <v>31379</v>
      </c>
      <c r="F220">
        <v>31610</v>
      </c>
      <c r="G220">
        <v>27621</v>
      </c>
      <c r="H220">
        <v>24354</v>
      </c>
      <c r="I220">
        <v>32076</v>
      </c>
      <c r="K220" t="s">
        <v>1660</v>
      </c>
      <c r="L220">
        <f t="shared" si="121"/>
        <v>27413</v>
      </c>
      <c r="M220">
        <f t="shared" si="122"/>
        <v>24012</v>
      </c>
      <c r="N220">
        <f t="shared" si="123"/>
        <v>24845</v>
      </c>
      <c r="O220">
        <f t="shared" si="124"/>
        <v>24399</v>
      </c>
      <c r="P220">
        <f t="shared" si="125"/>
        <v>24630</v>
      </c>
      <c r="Q220">
        <f t="shared" si="126"/>
        <v>20641</v>
      </c>
      <c r="R220">
        <f t="shared" si="127"/>
        <v>17374</v>
      </c>
      <c r="S220">
        <f t="shared" si="128"/>
        <v>25096</v>
      </c>
      <c r="U220" t="s">
        <v>1659</v>
      </c>
      <c r="V220">
        <f t="shared" ref="V220:V224" si="130">L219/$P$224*100</f>
        <v>109.68547701562808</v>
      </c>
      <c r="W220">
        <f t="shared" ref="W220:W224" si="131">M219/$P$224*100</f>
        <v>101.7014320277251</v>
      </c>
      <c r="X220">
        <f t="shared" ref="X220:X224" si="132">N219/$P$224*100</f>
        <v>106.67625711109659</v>
      </c>
      <c r="Y220">
        <f t="shared" ref="Y220:Y224" si="133">O219/$P$224*100</f>
        <v>97.232720852677701</v>
      </c>
      <c r="Z220">
        <f t="shared" ref="Z220:Z224" si="134">P219/$P$224*100</f>
        <v>120.13731772706468</v>
      </c>
      <c r="AA220">
        <f t="shared" ref="AA220:AA224" si="135">Q219/$P$224*100</f>
        <v>70.518537893153734</v>
      </c>
      <c r="AB220">
        <f t="shared" ref="AB220:AB224" si="136">R219/$P$224*100</f>
        <v>80.848754332047349</v>
      </c>
      <c r="AC220">
        <f t="shared" ref="AC220:AC224" si="137">S219/$P$224*100</f>
        <v>102.57634211730857</v>
      </c>
    </row>
    <row r="221" spans="1:29" x14ac:dyDescent="0.25">
      <c r="A221" t="s">
        <v>1661</v>
      </c>
      <c r="B221">
        <v>34966</v>
      </c>
      <c r="C221">
        <v>30900</v>
      </c>
      <c r="D221">
        <v>35949</v>
      </c>
      <c r="E221">
        <v>31222</v>
      </c>
      <c r="F221">
        <v>26518</v>
      </c>
      <c r="G221">
        <v>28334</v>
      </c>
      <c r="H221">
        <v>29918</v>
      </c>
      <c r="I221">
        <v>32435</v>
      </c>
      <c r="K221" t="s">
        <v>1661</v>
      </c>
      <c r="L221">
        <f t="shared" si="121"/>
        <v>27986</v>
      </c>
      <c r="M221">
        <f t="shared" si="122"/>
        <v>23920</v>
      </c>
      <c r="N221">
        <f t="shared" si="123"/>
        <v>28969</v>
      </c>
      <c r="O221">
        <f t="shared" si="124"/>
        <v>24242</v>
      </c>
      <c r="P221">
        <f t="shared" si="125"/>
        <v>19538</v>
      </c>
      <c r="Q221">
        <f t="shared" si="126"/>
        <v>21354</v>
      </c>
      <c r="R221">
        <f t="shared" si="127"/>
        <v>22938</v>
      </c>
      <c r="S221">
        <f t="shared" si="128"/>
        <v>25455</v>
      </c>
      <c r="U221" t="s">
        <v>1660</v>
      </c>
      <c r="V221">
        <f t="shared" si="130"/>
        <v>107.55116720068006</v>
      </c>
      <c r="W221">
        <f t="shared" si="131"/>
        <v>94.207807493624543</v>
      </c>
      <c r="X221">
        <f t="shared" si="132"/>
        <v>97.475969397763691</v>
      </c>
      <c r="Y221">
        <f t="shared" si="133"/>
        <v>95.726149218596746</v>
      </c>
      <c r="Z221">
        <f t="shared" si="134"/>
        <v>96.63244621722356</v>
      </c>
      <c r="AA221">
        <f t="shared" si="135"/>
        <v>80.982148695481598</v>
      </c>
      <c r="AB221">
        <f t="shared" si="136"/>
        <v>68.164519714902255</v>
      </c>
      <c r="AC221">
        <f t="shared" si="137"/>
        <v>98.460733668998884</v>
      </c>
    </row>
    <row r="222" spans="1:29" x14ac:dyDescent="0.25">
      <c r="A222" t="s">
        <v>1662</v>
      </c>
      <c r="B222">
        <v>34185</v>
      </c>
      <c r="C222">
        <v>35892</v>
      </c>
      <c r="D222">
        <v>35225</v>
      </c>
      <c r="E222">
        <v>28883</v>
      </c>
      <c r="F222">
        <v>27994</v>
      </c>
      <c r="G222">
        <v>26462</v>
      </c>
      <c r="H222">
        <v>22291</v>
      </c>
      <c r="I222">
        <v>28909</v>
      </c>
      <c r="K222" t="s">
        <v>1662</v>
      </c>
      <c r="L222">
        <f t="shared" si="121"/>
        <v>27205</v>
      </c>
      <c r="M222">
        <f t="shared" si="122"/>
        <v>28912</v>
      </c>
      <c r="N222">
        <f t="shared" si="123"/>
        <v>28245</v>
      </c>
      <c r="O222">
        <f t="shared" si="124"/>
        <v>21903</v>
      </c>
      <c r="P222">
        <f t="shared" si="125"/>
        <v>21014</v>
      </c>
      <c r="Q222">
        <f t="shared" si="126"/>
        <v>19482</v>
      </c>
      <c r="R222">
        <f t="shared" si="127"/>
        <v>15311</v>
      </c>
      <c r="S222">
        <f t="shared" si="128"/>
        <v>21929</v>
      </c>
      <c r="U222" t="s">
        <v>1661</v>
      </c>
      <c r="V222">
        <f t="shared" si="130"/>
        <v>109.79925456091021</v>
      </c>
      <c r="W222">
        <f t="shared" si="131"/>
        <v>93.846858039625985</v>
      </c>
      <c r="X222">
        <f t="shared" si="132"/>
        <v>113.65592100961224</v>
      </c>
      <c r="Y222">
        <f t="shared" si="133"/>
        <v>95.110181128620937</v>
      </c>
      <c r="Z222">
        <f t="shared" si="134"/>
        <v>76.654678611129285</v>
      </c>
      <c r="AA222">
        <f t="shared" si="135"/>
        <v>83.779506963970448</v>
      </c>
      <c r="AB222">
        <f t="shared" si="136"/>
        <v>89.994114954554377</v>
      </c>
      <c r="AC222">
        <f t="shared" si="137"/>
        <v>99.869221212319374</v>
      </c>
    </row>
    <row r="223" spans="1:29" x14ac:dyDescent="0.25">
      <c r="A223" t="s">
        <v>1663</v>
      </c>
      <c r="B223">
        <v>8189</v>
      </c>
      <c r="C223">
        <v>33501</v>
      </c>
      <c r="D223">
        <v>30413</v>
      </c>
      <c r="E223">
        <v>30524</v>
      </c>
      <c r="F223">
        <v>25268</v>
      </c>
      <c r="G223">
        <v>24244</v>
      </c>
      <c r="H223">
        <v>27505</v>
      </c>
      <c r="I223">
        <v>28026</v>
      </c>
      <c r="K223" t="s">
        <v>1663</v>
      </c>
      <c r="L223">
        <f t="shared" si="121"/>
        <v>1209</v>
      </c>
      <c r="M223">
        <f t="shared" si="122"/>
        <v>26521</v>
      </c>
      <c r="N223">
        <f t="shared" si="123"/>
        <v>23433</v>
      </c>
      <c r="O223">
        <f t="shared" si="124"/>
        <v>23544</v>
      </c>
      <c r="P223">
        <f t="shared" si="125"/>
        <v>18288</v>
      </c>
      <c r="Q223">
        <f t="shared" si="126"/>
        <v>17264</v>
      </c>
      <c r="R223">
        <f t="shared" si="127"/>
        <v>20525</v>
      </c>
      <c r="S223">
        <f t="shared" si="128"/>
        <v>21046</v>
      </c>
      <c r="U223" t="s">
        <v>1662</v>
      </c>
      <c r="V223">
        <f t="shared" si="130"/>
        <v>106.73510756555287</v>
      </c>
      <c r="W223">
        <f t="shared" si="131"/>
        <v>113.43228928267834</v>
      </c>
      <c r="X223">
        <f t="shared" si="132"/>
        <v>110.81540574118878</v>
      </c>
      <c r="Y223">
        <f t="shared" si="133"/>
        <v>85.933433597070561</v>
      </c>
      <c r="Z223">
        <f t="shared" si="134"/>
        <v>82.44556332962793</v>
      </c>
      <c r="AA223">
        <f t="shared" si="135"/>
        <v>76.434970247825802</v>
      </c>
      <c r="AB223">
        <f t="shared" si="136"/>
        <v>60.070620545347552</v>
      </c>
      <c r="AC223">
        <f t="shared" si="137"/>
        <v>86.035441051461461</v>
      </c>
    </row>
    <row r="224" spans="1:29" x14ac:dyDescent="0.25">
      <c r="A224" t="s">
        <v>1664</v>
      </c>
      <c r="B224">
        <v>6874</v>
      </c>
      <c r="C224">
        <v>6996</v>
      </c>
      <c r="D224">
        <v>7070</v>
      </c>
      <c r="E224">
        <f>AVERAGE(B224:D224)</f>
        <v>6980</v>
      </c>
      <c r="O224" t="s">
        <v>1799</v>
      </c>
      <c r="P224">
        <f>AVERAGE(L218:L220)</f>
        <v>25488.333333333332</v>
      </c>
      <c r="U224" t="s">
        <v>1663</v>
      </c>
      <c r="V224">
        <f t="shared" si="130"/>
        <v>4.7433466291767479</v>
      </c>
      <c r="W224">
        <f t="shared" si="131"/>
        <v>104.05152684234618</v>
      </c>
      <c r="X224">
        <f t="shared" si="132"/>
        <v>91.936179951611848</v>
      </c>
      <c r="Y224">
        <f t="shared" si="133"/>
        <v>92.371673314588378</v>
      </c>
      <c r="Z224">
        <f t="shared" si="134"/>
        <v>71.750474073105337</v>
      </c>
      <c r="AA224">
        <f t="shared" si="135"/>
        <v>67.732949715556146</v>
      </c>
      <c r="AB224">
        <f t="shared" si="136"/>
        <v>80.527038514352981</v>
      </c>
      <c r="AC224">
        <f t="shared" si="137"/>
        <v>82.571110965801353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84.521727881075094</v>
      </c>
      <c r="C230">
        <f t="shared" ref="C230:I230" si="138">AVERAGE(W219,W206,W192)</f>
        <v>92.188392014491114</v>
      </c>
      <c r="D230">
        <f t="shared" si="138"/>
        <v>90.524303330132554</v>
      </c>
      <c r="E230">
        <f t="shared" si="138"/>
        <v>95.086735144522947</v>
      </c>
      <c r="F230">
        <f t="shared" si="138"/>
        <v>103.63691972477351</v>
      </c>
      <c r="G230">
        <f t="shared" si="138"/>
        <v>90.094047525511883</v>
      </c>
      <c r="H230">
        <f t="shared" si="138"/>
        <v>95.442656711853942</v>
      </c>
      <c r="I230">
        <f t="shared" si="138"/>
        <v>87.370506117283824</v>
      </c>
      <c r="K230" t="s">
        <v>1658</v>
      </c>
      <c r="L230">
        <f>STDEV(V219,V206,V192)/SQRT(3)</f>
        <v>7.7670129951417382</v>
      </c>
      <c r="M230">
        <f t="shared" ref="M230:S230" si="139">STDEV(W219,W206,W192)/SQRT(3)</f>
        <v>4.2397963048835976</v>
      </c>
      <c r="N230">
        <f t="shared" si="139"/>
        <v>2.0403524094566454</v>
      </c>
      <c r="O230">
        <f t="shared" si="139"/>
        <v>6.6107487505848725</v>
      </c>
      <c r="P230">
        <f t="shared" si="139"/>
        <v>17.420319497751386</v>
      </c>
      <c r="Q230">
        <f t="shared" si="139"/>
        <v>6.5047685317440873</v>
      </c>
      <c r="R230">
        <f t="shared" si="139"/>
        <v>15.469654846363312</v>
      </c>
      <c r="S230">
        <f t="shared" si="139"/>
        <v>11.202774814276795</v>
      </c>
    </row>
    <row r="231" spans="1:19" x14ac:dyDescent="0.25">
      <c r="A231" t="s">
        <v>1659</v>
      </c>
      <c r="B231">
        <f t="shared" ref="B231:B235" si="140">AVERAGE(V220,V207,V193)</f>
        <v>109.72270101944929</v>
      </c>
      <c r="C231">
        <f t="shared" ref="C231:C235" si="141">AVERAGE(W220,W207,W193)</f>
        <v>102.16988224673992</v>
      </c>
      <c r="D231">
        <f t="shared" ref="D231:D235" si="142">AVERAGE(X220,X207,X193)</f>
        <v>101.23456829170489</v>
      </c>
      <c r="E231">
        <f t="shared" ref="E231:E235" si="143">AVERAGE(Y220,Y207,Y193)</f>
        <v>99.216196030342175</v>
      </c>
      <c r="F231">
        <f t="shared" ref="F231:F235" si="144">AVERAGE(Z220,Z207,Z193)</f>
        <v>102.91992655774442</v>
      </c>
      <c r="G231">
        <f t="shared" ref="G231:G235" si="145">AVERAGE(AA220,AA207,AA193)</f>
        <v>79.340772971598653</v>
      </c>
      <c r="H231">
        <f t="shared" ref="H231:H235" si="146">AVERAGE(AB220,AB207,AB193)</f>
        <v>91.945750222868014</v>
      </c>
      <c r="I231">
        <f t="shared" ref="I231:I235" si="147">AVERAGE(AC220,AC207,AC193)</f>
        <v>90.314580124581752</v>
      </c>
      <c r="K231" t="s">
        <v>1659</v>
      </c>
      <c r="L231">
        <f t="shared" ref="L231:L235" si="148">STDEV(V220,V207,V193)/SQRT(3)</f>
        <v>5.8994843112309789</v>
      </c>
      <c r="M231">
        <f t="shared" ref="M231:M235" si="149">STDEV(W220,W207,W193)/SQRT(3)</f>
        <v>1.1485582213584367</v>
      </c>
      <c r="N231">
        <f t="shared" ref="N231:N235" si="150">STDEV(X220,X207,X193)/SQRT(3)</f>
        <v>3.4120844120281535</v>
      </c>
      <c r="O231">
        <f t="shared" ref="O231:O235" si="151">STDEV(Y220,Y207,Y193)/SQRT(3)</f>
        <v>3.108811180706287</v>
      </c>
      <c r="P231">
        <f t="shared" ref="P231:P235" si="152">STDEV(Z220,Z207,Z193)/SQRT(3)</f>
        <v>9.9675118929218733</v>
      </c>
      <c r="Q231">
        <f t="shared" ref="Q231:Q235" si="153">STDEV(AA220,AA207,AA193)/SQRT(3)</f>
        <v>4.9109058510920836</v>
      </c>
      <c r="R231">
        <f t="shared" ref="R231:R235" si="154">STDEV(AB220,AB207,AB193)/SQRT(3)</f>
        <v>6.6298254571744915</v>
      </c>
      <c r="S231">
        <f t="shared" ref="S231:S235" si="155">STDEV(AC220,AC207,AC193)/SQRT(3)</f>
        <v>6.5910524889712487</v>
      </c>
    </row>
    <row r="232" spans="1:19" x14ac:dyDescent="0.25">
      <c r="A232" t="s">
        <v>1660</v>
      </c>
      <c r="B232">
        <f t="shared" si="140"/>
        <v>105.75557109947563</v>
      </c>
      <c r="C232">
        <f t="shared" si="141"/>
        <v>99.617075092129696</v>
      </c>
      <c r="D232">
        <f t="shared" si="142"/>
        <v>89.984915057397004</v>
      </c>
      <c r="E232">
        <f t="shared" si="143"/>
        <v>85.28001761453362</v>
      </c>
      <c r="F232">
        <f t="shared" si="144"/>
        <v>89.611721625622081</v>
      </c>
      <c r="G232">
        <f t="shared" si="145"/>
        <v>72.631636457724881</v>
      </c>
      <c r="H232">
        <f t="shared" si="146"/>
        <v>68.633057185072516</v>
      </c>
      <c r="I232">
        <f t="shared" si="147"/>
        <v>36.881047835947705</v>
      </c>
      <c r="K232" t="s">
        <v>1660</v>
      </c>
      <c r="L232">
        <f t="shared" si="148"/>
        <v>2.0272762596951122</v>
      </c>
      <c r="M232">
        <f t="shared" si="149"/>
        <v>3.3651780052301388</v>
      </c>
      <c r="N232">
        <f t="shared" si="150"/>
        <v>3.9172151151656651</v>
      </c>
      <c r="O232">
        <f t="shared" si="151"/>
        <v>5.2611062029967455</v>
      </c>
      <c r="P232">
        <f t="shared" si="152"/>
        <v>5.1482947078308587</v>
      </c>
      <c r="Q232">
        <f t="shared" si="153"/>
        <v>9.1298005798171289</v>
      </c>
      <c r="R232">
        <f t="shared" si="154"/>
        <v>3.9116233899770134</v>
      </c>
      <c r="S232">
        <f t="shared" si="155"/>
        <v>30.958004562613322</v>
      </c>
    </row>
    <row r="233" spans="1:19" x14ac:dyDescent="0.25">
      <c r="A233" t="s">
        <v>1661</v>
      </c>
      <c r="B233">
        <f t="shared" si="140"/>
        <v>112.70366688508437</v>
      </c>
      <c r="C233">
        <f t="shared" si="141"/>
        <v>90.315431156221806</v>
      </c>
      <c r="D233">
        <f t="shared" si="142"/>
        <v>97.768489421630321</v>
      </c>
      <c r="E233">
        <f t="shared" si="143"/>
        <v>91.801392268306429</v>
      </c>
      <c r="F233">
        <f t="shared" si="144"/>
        <v>84.573865849638153</v>
      </c>
      <c r="G233">
        <f t="shared" si="145"/>
        <v>79.594020042540123</v>
      </c>
      <c r="H233">
        <f t="shared" si="146"/>
        <v>91.577550738429707</v>
      </c>
      <c r="I233">
        <f t="shared" si="147"/>
        <v>95.359892653139937</v>
      </c>
      <c r="K233" t="s">
        <v>1661</v>
      </c>
      <c r="L233">
        <f t="shared" si="148"/>
        <v>1.6585413319320472</v>
      </c>
      <c r="M233">
        <f t="shared" si="149"/>
        <v>1.8400779951600448</v>
      </c>
      <c r="N233">
        <f t="shared" si="150"/>
        <v>8.3487955644456111</v>
      </c>
      <c r="O233">
        <f t="shared" si="151"/>
        <v>3.2580159180992778</v>
      </c>
      <c r="P233">
        <f t="shared" si="152"/>
        <v>4.8451312456882834</v>
      </c>
      <c r="Q233">
        <f t="shared" si="153"/>
        <v>3.4306493316638926</v>
      </c>
      <c r="R233">
        <f t="shared" si="154"/>
        <v>2.4045996630826516</v>
      </c>
      <c r="S233">
        <f t="shared" si="155"/>
        <v>13.079976925665205</v>
      </c>
    </row>
    <row r="234" spans="1:19" x14ac:dyDescent="0.25">
      <c r="A234" t="s">
        <v>1662</v>
      </c>
      <c r="B234">
        <f t="shared" si="140"/>
        <v>93.074166953934466</v>
      </c>
      <c r="C234">
        <f t="shared" si="141"/>
        <v>125.34134033908158</v>
      </c>
      <c r="D234">
        <f t="shared" si="142"/>
        <v>95.84333898771466</v>
      </c>
      <c r="E234">
        <f t="shared" si="143"/>
        <v>88.118237768194277</v>
      </c>
      <c r="F234">
        <f t="shared" si="144"/>
        <v>88.506238762737226</v>
      </c>
      <c r="G234">
        <f t="shared" si="145"/>
        <v>87.994234149723482</v>
      </c>
      <c r="H234">
        <f t="shared" si="146"/>
        <v>73.845105758514165</v>
      </c>
      <c r="I234">
        <f t="shared" si="147"/>
        <v>85.761579948659843</v>
      </c>
      <c r="K234" t="s">
        <v>1662</v>
      </c>
      <c r="L234">
        <f t="shared" si="148"/>
        <v>19.661885050732884</v>
      </c>
      <c r="M234">
        <f t="shared" si="149"/>
        <v>7.8687252229065869</v>
      </c>
      <c r="N234">
        <f t="shared" si="150"/>
        <v>7.9590426239820449</v>
      </c>
      <c r="O234">
        <f t="shared" si="151"/>
        <v>4.7743533255724282</v>
      </c>
      <c r="P234">
        <f t="shared" si="152"/>
        <v>8.7601378679691368</v>
      </c>
      <c r="Q234">
        <f t="shared" si="153"/>
        <v>10.141504737773719</v>
      </c>
      <c r="R234">
        <f t="shared" si="154"/>
        <v>6.9508091008202415</v>
      </c>
      <c r="S234">
        <f t="shared" si="155"/>
        <v>1.8934722934651111</v>
      </c>
    </row>
    <row r="235" spans="1:19" x14ac:dyDescent="0.25">
      <c r="A235" t="s">
        <v>1663</v>
      </c>
      <c r="B235">
        <f t="shared" si="140"/>
        <v>1.433476683397372</v>
      </c>
      <c r="C235">
        <f t="shared" si="141"/>
        <v>99.703384811926284</v>
      </c>
      <c r="D235">
        <f t="shared" si="142"/>
        <v>86.162711667614516</v>
      </c>
      <c r="E235">
        <f t="shared" si="143"/>
        <v>83.724705507351132</v>
      </c>
      <c r="F235">
        <f t="shared" si="144"/>
        <v>84.52680823125614</v>
      </c>
      <c r="G235">
        <f t="shared" si="145"/>
        <v>76.825013767270306</v>
      </c>
      <c r="H235">
        <f t="shared" si="146"/>
        <v>84.613216571014178</v>
      </c>
      <c r="I235">
        <f t="shared" si="147"/>
        <v>82.409071215944991</v>
      </c>
      <c r="K235" t="s">
        <v>1663</v>
      </c>
      <c r="L235">
        <f t="shared" si="148"/>
        <v>2.027039816727997</v>
      </c>
      <c r="M235">
        <f t="shared" si="149"/>
        <v>4.1028872222909705</v>
      </c>
      <c r="N235">
        <f t="shared" si="150"/>
        <v>4.8196963380199378</v>
      </c>
      <c r="O235">
        <f t="shared" si="151"/>
        <v>4.6784710281935542</v>
      </c>
      <c r="P235">
        <f t="shared" si="152"/>
        <v>6.3939625739878814</v>
      </c>
      <c r="Q235">
        <f t="shared" si="153"/>
        <v>4.6718288279112139</v>
      </c>
      <c r="R235">
        <f t="shared" si="154"/>
        <v>3.3313903536224552</v>
      </c>
      <c r="S235">
        <f t="shared" si="155"/>
        <v>1.0087929436539249</v>
      </c>
    </row>
    <row r="239" spans="1:19" x14ac:dyDescent="0.25">
      <c r="A239" s="7" t="s">
        <v>413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81.278321471171154</v>
      </c>
      <c r="C241">
        <f>$I$166</f>
        <v>3.2880005945078548</v>
      </c>
      <c r="D241">
        <f>$I$230</f>
        <v>87.370506117283824</v>
      </c>
    </row>
    <row r="242" spans="1:4" x14ac:dyDescent="0.25">
      <c r="A242" t="s">
        <v>1802</v>
      </c>
      <c r="B242">
        <f>$H$104</f>
        <v>74.833211998813113</v>
      </c>
      <c r="C242">
        <f>$H$166</f>
        <v>7.4082101719147522</v>
      </c>
      <c r="D242">
        <f>$H$230</f>
        <v>95.442656711853942</v>
      </c>
    </row>
    <row r="243" spans="1:4" x14ac:dyDescent="0.25">
      <c r="A243" t="s">
        <v>1805</v>
      </c>
      <c r="B243">
        <f>$G$104</f>
        <v>81.875395366148254</v>
      </c>
      <c r="C243">
        <f>$G$166</f>
        <v>3.8421136662996367</v>
      </c>
      <c r="D243">
        <f>$G$230</f>
        <v>90.094047525511883</v>
      </c>
    </row>
    <row r="244" spans="1:4" x14ac:dyDescent="0.25">
      <c r="A244" t="s">
        <v>1804</v>
      </c>
      <c r="B244">
        <f>$F$104</f>
        <v>88.331258689130507</v>
      </c>
      <c r="C244">
        <f>$F$166</f>
        <v>3.8816869438136656</v>
      </c>
      <c r="D244">
        <f>$F$230</f>
        <v>103.63691972477351</v>
      </c>
    </row>
    <row r="245" spans="1:4" x14ac:dyDescent="0.25">
      <c r="A245" t="s">
        <v>1803</v>
      </c>
      <c r="B245">
        <f>$E$104</f>
        <v>91.662379427849672</v>
      </c>
      <c r="C245">
        <f>$E$166</f>
        <v>4.0264517737658982</v>
      </c>
      <c r="D245">
        <f>$E$230</f>
        <v>95.086735144522947</v>
      </c>
    </row>
    <row r="246" spans="1:4" x14ac:dyDescent="0.25">
      <c r="A246" t="s">
        <v>1779</v>
      </c>
      <c r="B246">
        <f>$D$104</f>
        <v>80.616408313819207</v>
      </c>
      <c r="C246">
        <f>$D$166</f>
        <v>3.9836656039679283</v>
      </c>
      <c r="D246">
        <f>$D$230</f>
        <v>90.524303330132554</v>
      </c>
    </row>
    <row r="247" spans="1:4" x14ac:dyDescent="0.25">
      <c r="A247" t="s">
        <v>1785</v>
      </c>
      <c r="B247">
        <f>$C$104</f>
        <v>87.562164816888597</v>
      </c>
      <c r="C247">
        <f>$C$166</f>
        <v>4.1406174244904097</v>
      </c>
      <c r="D247">
        <f>$C$230</f>
        <v>92.188392014491114</v>
      </c>
    </row>
    <row r="255" spans="1:4" x14ac:dyDescent="0.25">
      <c r="A255" s="7" t="s">
        <v>418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56.724569685217283</v>
      </c>
      <c r="C257">
        <f>$I$167</f>
        <v>7.5280097022771706</v>
      </c>
      <c r="D257">
        <f>$I$231</f>
        <v>90.314580124581752</v>
      </c>
    </row>
    <row r="258" spans="1:4" x14ac:dyDescent="0.25">
      <c r="A258" t="s">
        <v>1802</v>
      </c>
      <c r="B258">
        <f>$P$104</f>
        <v>53.841502250061261</v>
      </c>
      <c r="C258">
        <f>$H$167</f>
        <v>5.9499251732805574</v>
      </c>
      <c r="D258">
        <f>$H$231</f>
        <v>91.945750222868014</v>
      </c>
    </row>
    <row r="259" spans="1:4" x14ac:dyDescent="0.25">
      <c r="A259" t="s">
        <v>1805</v>
      </c>
      <c r="B259">
        <f>$O$104</f>
        <v>57.224058484998324</v>
      </c>
      <c r="C259">
        <f>$G$167</f>
        <v>9.3404197761175016</v>
      </c>
      <c r="D259">
        <f>$G$231</f>
        <v>79.340772971598653</v>
      </c>
    </row>
    <row r="260" spans="1:4" x14ac:dyDescent="0.25">
      <c r="A260" t="s">
        <v>1804</v>
      </c>
      <c r="B260">
        <f>$N$104</f>
        <v>58.60923564201255</v>
      </c>
      <c r="C260">
        <f>$F$167</f>
        <v>8.8975887983526132</v>
      </c>
      <c r="D260">
        <f>$F$231</f>
        <v>102.91992655774442</v>
      </c>
    </row>
    <row r="261" spans="1:4" x14ac:dyDescent="0.25">
      <c r="A261" t="s">
        <v>1803</v>
      </c>
      <c r="B261">
        <f>$M$104</f>
        <v>76.813465950478204</v>
      </c>
      <c r="C261">
        <f>$E$167</f>
        <v>9.8375529446732326</v>
      </c>
      <c r="D261">
        <f>$E$231</f>
        <v>99.216196030342175</v>
      </c>
    </row>
    <row r="262" spans="1:4" x14ac:dyDescent="0.25">
      <c r="A262" t="s">
        <v>1779</v>
      </c>
      <c r="B262">
        <f>$L$104</f>
        <v>46.246722027539363</v>
      </c>
      <c r="C262">
        <f>$D$167</f>
        <v>9.614799180755135</v>
      </c>
      <c r="D262">
        <f>$D$231</f>
        <v>101.23456829170489</v>
      </c>
    </row>
    <row r="263" spans="1:4" x14ac:dyDescent="0.25">
      <c r="A263" t="s">
        <v>1785</v>
      </c>
      <c r="B263">
        <f>$K$104</f>
        <v>64.005575696844545</v>
      </c>
      <c r="C263">
        <f>$C$167</f>
        <v>8.7279477834173047</v>
      </c>
      <c r="D263">
        <f>$C$231</f>
        <v>102.16988224673992</v>
      </c>
    </row>
    <row r="272" spans="1:4" x14ac:dyDescent="0.25">
      <c r="A272" s="7" t="s">
        <v>423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50.281214848143982</v>
      </c>
      <c r="C274">
        <f>I168</f>
        <v>1.322610834649435</v>
      </c>
      <c r="D274">
        <f>I232</f>
        <v>36.881047835947705</v>
      </c>
    </row>
    <row r="275" spans="1:4" x14ac:dyDescent="0.25">
      <c r="A275" t="s">
        <v>1802</v>
      </c>
      <c r="B275">
        <f>$X$104</f>
        <v>47.275741152717075</v>
      </c>
      <c r="C275">
        <f>H168</f>
        <v>3.8290528301629307</v>
      </c>
      <c r="D275">
        <f>H232</f>
        <v>68.633057185072516</v>
      </c>
    </row>
    <row r="276" spans="1:4" x14ac:dyDescent="0.25">
      <c r="A276" t="s">
        <v>1805</v>
      </c>
      <c r="B276">
        <f>$W$104</f>
        <v>74.815683911092904</v>
      </c>
      <c r="C276">
        <f>G168</f>
        <v>3.8150649838394437</v>
      </c>
      <c r="D276">
        <f>G232</f>
        <v>72.631636457724881</v>
      </c>
    </row>
    <row r="277" spans="1:4" x14ac:dyDescent="0.25">
      <c r="A277" t="s">
        <v>1804</v>
      </c>
      <c r="B277">
        <f>$V$104</f>
        <v>51.288881334257617</v>
      </c>
      <c r="C277">
        <f>F168</f>
        <v>3.5569633357332364</v>
      </c>
      <c r="D277">
        <f>F232</f>
        <v>89.611721625622081</v>
      </c>
    </row>
    <row r="278" spans="1:4" x14ac:dyDescent="0.25">
      <c r="A278" t="s">
        <v>1803</v>
      </c>
      <c r="B278">
        <f>$U$104</f>
        <v>39.82221594321603</v>
      </c>
      <c r="C278">
        <f>E168</f>
        <v>4.3057034243049497</v>
      </c>
      <c r="D278">
        <f>E232</f>
        <v>85.28001761453362</v>
      </c>
    </row>
    <row r="279" spans="1:4" x14ac:dyDescent="0.25">
      <c r="A279" t="s">
        <v>1779</v>
      </c>
      <c r="B279">
        <f>$T$104</f>
        <v>44.303507136946997</v>
      </c>
      <c r="C279">
        <f>D168</f>
        <v>3.4378062438939261</v>
      </c>
      <c r="D279">
        <f>D232</f>
        <v>89.984915057397004</v>
      </c>
    </row>
    <row r="280" spans="1:4" x14ac:dyDescent="0.25">
      <c r="A280" t="s">
        <v>1785</v>
      </c>
      <c r="B280">
        <f>$S$104</f>
        <v>56.021663047339132</v>
      </c>
      <c r="C280">
        <f>C168</f>
        <v>3.5872028592330367</v>
      </c>
      <c r="D280">
        <f>C232</f>
        <v>99.617075092129696</v>
      </c>
    </row>
    <row r="288" spans="1:4" x14ac:dyDescent="0.25">
      <c r="A288" s="7" t="s">
        <v>428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50.630343423713526</v>
      </c>
      <c r="C290">
        <f>I169</f>
        <v>5.4111724125205489</v>
      </c>
      <c r="D290">
        <f>I233</f>
        <v>95.359892653139937</v>
      </c>
    </row>
    <row r="291" spans="1:4" x14ac:dyDescent="0.25">
      <c r="A291" t="s">
        <v>1802</v>
      </c>
      <c r="B291">
        <f>$AF$104</f>
        <v>53.318912205219682</v>
      </c>
      <c r="C291">
        <f>H169</f>
        <v>3.8167593129415676</v>
      </c>
      <c r="D291">
        <f>H233</f>
        <v>91.577550738429707</v>
      </c>
    </row>
    <row r="292" spans="1:4" x14ac:dyDescent="0.25">
      <c r="A292" t="s">
        <v>1805</v>
      </c>
      <c r="B292">
        <f>$AE$104</f>
        <v>59.533951478445971</v>
      </c>
      <c r="C292">
        <f>G169</f>
        <v>4.2009058314480141</v>
      </c>
      <c r="D292">
        <f>G233</f>
        <v>79.594020042540123</v>
      </c>
    </row>
    <row r="293" spans="1:4" x14ac:dyDescent="0.25">
      <c r="A293" t="s">
        <v>1804</v>
      </c>
      <c r="B293">
        <f>$AD$104</f>
        <v>59.03070407551585</v>
      </c>
      <c r="C293">
        <f>F169</f>
        <v>4.0369609010325815</v>
      </c>
      <c r="D293">
        <f>F233</f>
        <v>84.573865849638153</v>
      </c>
    </row>
    <row r="294" spans="1:4" x14ac:dyDescent="0.25">
      <c r="A294" t="s">
        <v>1803</v>
      </c>
      <c r="B294">
        <f>$AC$104</f>
        <v>48.116886377407788</v>
      </c>
      <c r="C294">
        <f>E169</f>
        <v>4.6078803759660749</v>
      </c>
      <c r="D294">
        <f>E233</f>
        <v>91.801392268306429</v>
      </c>
    </row>
    <row r="295" spans="1:4" x14ac:dyDescent="0.25">
      <c r="A295" t="s">
        <v>1779</v>
      </c>
      <c r="B295">
        <f>$AB$104</f>
        <v>19.041279798683288</v>
      </c>
      <c r="C295">
        <f>D169</f>
        <v>3.9720341697327277</v>
      </c>
      <c r="D295">
        <f>D233</f>
        <v>97.768489421630321</v>
      </c>
    </row>
    <row r="296" spans="1:4" x14ac:dyDescent="0.25">
      <c r="A296" t="s">
        <v>1785</v>
      </c>
      <c r="B296">
        <f>$AA$104</f>
        <v>0</v>
      </c>
      <c r="C296">
        <f>C169</f>
        <v>3.8812689182343294</v>
      </c>
      <c r="D296">
        <f>C233</f>
        <v>90.315431156221806</v>
      </c>
    </row>
    <row r="306" spans="1:4" x14ac:dyDescent="0.25">
      <c r="A306" s="7" t="s">
        <v>433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48.735331843905101</v>
      </c>
      <c r="C308">
        <f>I170</f>
        <v>3.5155785720643071</v>
      </c>
      <c r="D308">
        <f>I234</f>
        <v>85.761579948659843</v>
      </c>
    </row>
    <row r="309" spans="1:4" x14ac:dyDescent="0.25">
      <c r="A309" t="s">
        <v>1802</v>
      </c>
      <c r="B309">
        <f>AN104</f>
        <v>43.893375948796006</v>
      </c>
      <c r="C309">
        <f>H170</f>
        <v>4.1576228524475534</v>
      </c>
      <c r="D309">
        <f>H234</f>
        <v>73.845105758514165</v>
      </c>
    </row>
    <row r="310" spans="1:4" x14ac:dyDescent="0.25">
      <c r="A310" t="s">
        <v>1805</v>
      </c>
      <c r="B310">
        <f>AM104</f>
        <v>77.79250986826942</v>
      </c>
      <c r="C310">
        <f>G170</f>
        <v>4.2595423495160061</v>
      </c>
      <c r="D310">
        <f>G234</f>
        <v>87.994234149723482</v>
      </c>
    </row>
    <row r="311" spans="1:4" x14ac:dyDescent="0.25">
      <c r="A311" t="s">
        <v>1804</v>
      </c>
      <c r="B311">
        <f>$AL$104</f>
        <v>58.814761663592179</v>
      </c>
      <c r="C311">
        <f>F170</f>
        <v>3.8368495666432985</v>
      </c>
      <c r="D311">
        <f>F234</f>
        <v>88.506238762737226</v>
      </c>
    </row>
    <row r="312" spans="1:4" x14ac:dyDescent="0.25">
      <c r="A312" t="s">
        <v>1803</v>
      </c>
      <c r="B312">
        <f>$AK$104</f>
        <v>79.296626573097782</v>
      </c>
      <c r="C312">
        <f>E170</f>
        <v>4.309044167518997</v>
      </c>
      <c r="D312">
        <f>E234</f>
        <v>88.118237768194277</v>
      </c>
    </row>
    <row r="313" spans="1:4" x14ac:dyDescent="0.25">
      <c r="A313" t="s">
        <v>1779</v>
      </c>
      <c r="B313">
        <f>$AJ$104</f>
        <v>81.896629992628277</v>
      </c>
      <c r="C313">
        <f>D170</f>
        <v>4.6076839239340481</v>
      </c>
      <c r="D313">
        <f>D234</f>
        <v>95.84333898771466</v>
      </c>
    </row>
    <row r="314" spans="1:4" x14ac:dyDescent="0.25">
      <c r="A314" t="s">
        <v>1785</v>
      </c>
      <c r="B314">
        <f>$AI$104</f>
        <v>9.5116124583727615</v>
      </c>
      <c r="C314">
        <f>C170</f>
        <v>14.735738944314599</v>
      </c>
      <c r="D314">
        <f>C234</f>
        <v>125.34134033908158</v>
      </c>
    </row>
    <row r="324" spans="1:4" x14ac:dyDescent="0.25">
      <c r="A324" s="7" t="s">
        <v>438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81.563456893762364</v>
      </c>
      <c r="C326">
        <f>I171</f>
        <v>3.580078030574402</v>
      </c>
      <c r="D326">
        <f>I235</f>
        <v>82.409071215944991</v>
      </c>
    </row>
    <row r="327" spans="1:4" x14ac:dyDescent="0.25">
      <c r="A327" t="s">
        <v>1802</v>
      </c>
      <c r="B327">
        <f>AV104</f>
        <v>69.034978361952952</v>
      </c>
      <c r="C327">
        <f>H171</f>
        <v>3.8977277565852404</v>
      </c>
      <c r="D327">
        <f>H235</f>
        <v>84.613216571014178</v>
      </c>
    </row>
    <row r="328" spans="1:4" x14ac:dyDescent="0.25">
      <c r="A328" t="s">
        <v>1805</v>
      </c>
      <c r="B328">
        <f>AU104</f>
        <v>79.824533519052068</v>
      </c>
      <c r="C328">
        <f>G171</f>
        <v>4.149383622305078</v>
      </c>
      <c r="D328">
        <f>G235</f>
        <v>76.825013767270306</v>
      </c>
    </row>
    <row r="329" spans="1:4" x14ac:dyDescent="0.25">
      <c r="A329" t="s">
        <v>1804</v>
      </c>
      <c r="B329">
        <f>AT104</f>
        <v>90.276053078459015</v>
      </c>
      <c r="C329">
        <f>F171</f>
        <v>6.9551831741501999</v>
      </c>
      <c r="D329">
        <f>F235</f>
        <v>84.52680823125614</v>
      </c>
    </row>
    <row r="330" spans="1:4" x14ac:dyDescent="0.25">
      <c r="A330" t="s">
        <v>1803</v>
      </c>
      <c r="B330">
        <f>AS104</f>
        <v>94.875535109302803</v>
      </c>
      <c r="C330">
        <f>E171</f>
        <v>4.1259755470720867</v>
      </c>
      <c r="D330">
        <f>E235</f>
        <v>83.724705507351132</v>
      </c>
    </row>
    <row r="331" spans="1:4" x14ac:dyDescent="0.25">
      <c r="A331" t="s">
        <v>1779</v>
      </c>
      <c r="B331">
        <f>AR104</f>
        <v>83.019329325804677</v>
      </c>
      <c r="C331">
        <f>D171</f>
        <v>4.5669762623829344</v>
      </c>
      <c r="D331">
        <f>D235</f>
        <v>86.162711667614516</v>
      </c>
    </row>
    <row r="332" spans="1:4" x14ac:dyDescent="0.25">
      <c r="A332" t="s">
        <v>1785</v>
      </c>
      <c r="B332">
        <f>$AQ$104</f>
        <v>85.510878818160379</v>
      </c>
      <c r="C332">
        <f>C171</f>
        <v>4.6245852297468142</v>
      </c>
      <c r="D332">
        <f>C235</f>
        <v>99.703384811926284</v>
      </c>
    </row>
  </sheetData>
  <mergeCells count="20">
    <mergeCell ref="C180:I180"/>
    <mergeCell ref="C181:I181"/>
    <mergeCell ref="C182:I182"/>
    <mergeCell ref="B183:D183"/>
    <mergeCell ref="C119:I119"/>
    <mergeCell ref="B120:D120"/>
    <mergeCell ref="C177:I177"/>
    <mergeCell ref="C178:I178"/>
    <mergeCell ref="C179:I179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W332"/>
  <sheetViews>
    <sheetView topLeftCell="A103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2.7109375" customWidth="1"/>
  </cols>
  <sheetData>
    <row r="1" spans="1:12" x14ac:dyDescent="0.25">
      <c r="A1" s="7" t="s">
        <v>1677</v>
      </c>
      <c r="I1" s="7" t="s">
        <v>1678</v>
      </c>
      <c r="J1" t="s">
        <v>2016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2017</v>
      </c>
      <c r="L2" t="s">
        <v>1864</v>
      </c>
    </row>
    <row r="3" spans="1:12" x14ac:dyDescent="0.25">
      <c r="A3" s="53" t="s">
        <v>1681</v>
      </c>
      <c r="B3" s="17">
        <v>42271</v>
      </c>
      <c r="J3" t="s">
        <v>2018</v>
      </c>
      <c r="L3" t="s">
        <v>2019</v>
      </c>
    </row>
    <row r="4" spans="1:12" x14ac:dyDescent="0.25">
      <c r="A4" s="7" t="s">
        <v>1682</v>
      </c>
      <c r="B4" s="17">
        <v>42256</v>
      </c>
      <c r="I4" s="7" t="s">
        <v>1683</v>
      </c>
      <c r="J4" t="s">
        <v>2246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441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">
        <v>446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">
        <v>451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">
        <v>456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">
        <v>461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466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439</v>
      </c>
      <c r="C23">
        <v>20</v>
      </c>
      <c r="D23" t="s">
        <v>441</v>
      </c>
      <c r="E23">
        <v>20374</v>
      </c>
      <c r="F23" t="s">
        <v>442</v>
      </c>
      <c r="G23" t="s">
        <v>443</v>
      </c>
      <c r="H23">
        <v>318.02</v>
      </c>
      <c r="I23">
        <v>63.6</v>
      </c>
    </row>
    <row r="24" spans="1:9" x14ac:dyDescent="0.25">
      <c r="A24" t="s">
        <v>1</v>
      </c>
      <c r="B24" t="s">
        <v>444</v>
      </c>
      <c r="C24">
        <v>20</v>
      </c>
      <c r="D24" t="s">
        <v>446</v>
      </c>
      <c r="E24">
        <v>48182</v>
      </c>
      <c r="F24" t="s">
        <v>447</v>
      </c>
      <c r="G24" t="s">
        <v>448</v>
      </c>
      <c r="H24">
        <v>188.27</v>
      </c>
      <c r="I24">
        <v>37.6</v>
      </c>
    </row>
    <row r="25" spans="1:9" x14ac:dyDescent="0.25">
      <c r="A25" t="s">
        <v>1</v>
      </c>
      <c r="B25" t="s">
        <v>449</v>
      </c>
      <c r="C25">
        <v>12.9</v>
      </c>
      <c r="D25" t="s">
        <v>451</v>
      </c>
      <c r="E25">
        <v>37094</v>
      </c>
      <c r="F25" t="s">
        <v>452</v>
      </c>
      <c r="G25" t="s">
        <v>453</v>
      </c>
      <c r="H25">
        <v>387.51</v>
      </c>
      <c r="I25">
        <v>77.5</v>
      </c>
    </row>
    <row r="26" spans="1:9" x14ac:dyDescent="0.25">
      <c r="A26" t="s">
        <v>1</v>
      </c>
      <c r="B26" t="s">
        <v>454</v>
      </c>
      <c r="C26">
        <v>20</v>
      </c>
      <c r="D26" t="s">
        <v>456</v>
      </c>
      <c r="E26">
        <v>20337</v>
      </c>
      <c r="F26" t="s">
        <v>457</v>
      </c>
      <c r="G26" t="s">
        <v>458</v>
      </c>
      <c r="H26">
        <v>598.1</v>
      </c>
      <c r="I26">
        <v>119.6</v>
      </c>
    </row>
    <row r="27" spans="1:9" x14ac:dyDescent="0.25">
      <c r="A27" t="s">
        <v>1</v>
      </c>
      <c r="B27" t="s">
        <v>459</v>
      </c>
      <c r="C27">
        <v>20</v>
      </c>
      <c r="D27" t="s">
        <v>461</v>
      </c>
      <c r="E27">
        <v>47295</v>
      </c>
      <c r="F27" t="s">
        <v>462</v>
      </c>
      <c r="G27" t="s">
        <v>463</v>
      </c>
      <c r="H27">
        <v>385.30799999999999</v>
      </c>
      <c r="I27">
        <v>77.010000000000005</v>
      </c>
    </row>
    <row r="28" spans="1:9" x14ac:dyDescent="0.25">
      <c r="A28" t="s">
        <v>1</v>
      </c>
      <c r="B28" t="s">
        <v>464</v>
      </c>
      <c r="C28">
        <v>20</v>
      </c>
      <c r="D28" t="s">
        <v>466</v>
      </c>
      <c r="E28">
        <v>32537</v>
      </c>
      <c r="F28" t="s">
        <v>467</v>
      </c>
      <c r="G28" t="s">
        <v>468</v>
      </c>
      <c r="H28">
        <v>362.08</v>
      </c>
      <c r="I28">
        <v>72.400000000000006</v>
      </c>
    </row>
    <row r="31" spans="1:9" x14ac:dyDescent="0.25">
      <c r="A31" s="7" t="s">
        <v>1705</v>
      </c>
    </row>
    <row r="33" spans="1:49" x14ac:dyDescent="0.25">
      <c r="A33" s="7" t="s">
        <v>2016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2022</v>
      </c>
    </row>
    <row r="36" spans="1:49" x14ac:dyDescent="0.25">
      <c r="A36" t="s">
        <v>1709</v>
      </c>
      <c r="B36" s="38">
        <v>42275.071770833332</v>
      </c>
    </row>
    <row r="37" spans="1:49" x14ac:dyDescent="0.25">
      <c r="A37" t="s">
        <v>1710</v>
      </c>
      <c r="B37">
        <v>2409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13</v>
      </c>
      <c r="K40">
        <v>16</v>
      </c>
      <c r="L40">
        <v>16</v>
      </c>
      <c r="M40">
        <v>16</v>
      </c>
      <c r="N40">
        <v>14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15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162.732</v>
      </c>
      <c r="C41">
        <v>89.293000000000006</v>
      </c>
      <c r="D41">
        <v>42.838000000000001</v>
      </c>
      <c r="E41">
        <v>90.492999999999995</v>
      </c>
      <c r="F41">
        <v>177.45599999999999</v>
      </c>
      <c r="G41">
        <v>135.012</v>
      </c>
      <c r="H41">
        <v>91.311999999999998</v>
      </c>
      <c r="I41">
        <v>80.454999999999998</v>
      </c>
      <c r="J41">
        <v>72.697000000000003</v>
      </c>
      <c r="K41">
        <v>100.012</v>
      </c>
      <c r="L41">
        <v>77.626000000000005</v>
      </c>
      <c r="M41">
        <v>52.030999999999999</v>
      </c>
      <c r="N41">
        <v>75.399000000000001</v>
      </c>
      <c r="O41">
        <v>50.064999999999998</v>
      </c>
      <c r="P41">
        <v>69.123999999999995</v>
      </c>
      <c r="Q41">
        <v>143.48699999999999</v>
      </c>
      <c r="R41">
        <v>114.855</v>
      </c>
      <c r="S41">
        <v>85.081000000000003</v>
      </c>
      <c r="T41">
        <v>83.441999999999993</v>
      </c>
      <c r="U41">
        <v>62.445999999999998</v>
      </c>
      <c r="V41">
        <v>54.128</v>
      </c>
      <c r="W41">
        <v>68.685000000000002</v>
      </c>
      <c r="X41">
        <v>61.323</v>
      </c>
      <c r="Y41">
        <v>109.09099999999999</v>
      </c>
      <c r="Z41">
        <v>98.962999999999994</v>
      </c>
      <c r="AA41">
        <v>117.396</v>
      </c>
      <c r="AB41">
        <v>39.767000000000003</v>
      </c>
      <c r="AC41">
        <v>86.375</v>
      </c>
      <c r="AD41">
        <v>42.128</v>
      </c>
      <c r="AE41">
        <v>51.764000000000003</v>
      </c>
      <c r="AF41">
        <v>54.761000000000003</v>
      </c>
      <c r="AG41">
        <v>107.18899999999999</v>
      </c>
      <c r="AH41">
        <v>125.405</v>
      </c>
      <c r="AI41">
        <v>86.191999999999993</v>
      </c>
      <c r="AJ41">
        <v>55.551000000000002</v>
      </c>
      <c r="AK41">
        <v>92.605999999999995</v>
      </c>
      <c r="AL41">
        <v>136.97999999999999</v>
      </c>
      <c r="AM41">
        <v>115.679</v>
      </c>
      <c r="AN41">
        <v>59.441000000000003</v>
      </c>
      <c r="AO41">
        <v>77.938999999999993</v>
      </c>
      <c r="AP41">
        <v>86.34</v>
      </c>
      <c r="AQ41">
        <v>96.168999999999997</v>
      </c>
      <c r="AR41">
        <v>108.31100000000001</v>
      </c>
      <c r="AS41">
        <v>73.668999999999997</v>
      </c>
      <c r="AT41">
        <v>142.38</v>
      </c>
      <c r="AU41">
        <v>72.436000000000007</v>
      </c>
      <c r="AV41">
        <v>101.339</v>
      </c>
      <c r="AW41">
        <v>94.384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2021</v>
      </c>
    </row>
    <row r="44" spans="1:49" x14ac:dyDescent="0.25">
      <c r="A44" t="s">
        <v>1709</v>
      </c>
      <c r="B44">
        <v>42275.067719907405</v>
      </c>
    </row>
    <row r="45" spans="1:49" x14ac:dyDescent="0.25">
      <c r="A45" t="s">
        <v>1710</v>
      </c>
      <c r="B45">
        <v>2417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14</v>
      </c>
      <c r="K48">
        <v>9</v>
      </c>
      <c r="L48">
        <v>16</v>
      </c>
      <c r="M48">
        <v>15</v>
      </c>
      <c r="N48">
        <v>14</v>
      </c>
      <c r="O48">
        <v>16</v>
      </c>
      <c r="P48">
        <v>16</v>
      </c>
      <c r="Q48">
        <v>16</v>
      </c>
      <c r="R48">
        <v>16</v>
      </c>
      <c r="S48">
        <v>0</v>
      </c>
      <c r="T48">
        <v>12</v>
      </c>
      <c r="U48">
        <v>16</v>
      </c>
      <c r="V48">
        <v>16</v>
      </c>
      <c r="W48">
        <v>16</v>
      </c>
      <c r="X48">
        <v>16</v>
      </c>
      <c r="Y48">
        <v>16</v>
      </c>
      <c r="Z48">
        <v>16</v>
      </c>
      <c r="AA48">
        <v>0</v>
      </c>
      <c r="AB48">
        <v>0</v>
      </c>
      <c r="AC48">
        <v>14</v>
      </c>
      <c r="AD48">
        <v>15</v>
      </c>
      <c r="AE48">
        <v>15</v>
      </c>
      <c r="AF48">
        <v>14</v>
      </c>
      <c r="AG48">
        <v>16</v>
      </c>
      <c r="AH48">
        <v>16</v>
      </c>
      <c r="AI48">
        <v>6</v>
      </c>
      <c r="AJ48">
        <v>16</v>
      </c>
      <c r="AK48">
        <v>16</v>
      </c>
      <c r="AL48">
        <v>16</v>
      </c>
      <c r="AM48">
        <v>16</v>
      </c>
      <c r="AN48">
        <v>16</v>
      </c>
      <c r="AO48">
        <v>16</v>
      </c>
      <c r="AP48">
        <v>0</v>
      </c>
      <c r="AQ48">
        <v>4</v>
      </c>
      <c r="AR48">
        <v>4</v>
      </c>
      <c r="AS48">
        <v>13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67.709000000000003</v>
      </c>
      <c r="C49">
        <v>178.17699999999999</v>
      </c>
      <c r="D49">
        <v>109.09</v>
      </c>
      <c r="E49">
        <v>109.634</v>
      </c>
      <c r="F49">
        <v>159.916</v>
      </c>
      <c r="G49">
        <v>143.678</v>
      </c>
      <c r="H49">
        <v>91.177999999999997</v>
      </c>
      <c r="I49">
        <v>79.852000000000004</v>
      </c>
      <c r="J49">
        <v>53.268999999999998</v>
      </c>
      <c r="K49">
        <v>12.276999999999999</v>
      </c>
      <c r="L49">
        <v>60.6</v>
      </c>
      <c r="M49">
        <v>37.203000000000003</v>
      </c>
      <c r="N49">
        <v>79.475999999999999</v>
      </c>
      <c r="O49">
        <v>37.401000000000003</v>
      </c>
      <c r="P49">
        <v>48.265999999999998</v>
      </c>
      <c r="Q49">
        <v>92.709000000000003</v>
      </c>
      <c r="R49">
        <v>86.320999999999998</v>
      </c>
      <c r="S49">
        <v>0</v>
      </c>
      <c r="T49">
        <v>19.902999999999999</v>
      </c>
      <c r="U49">
        <v>83.673000000000002</v>
      </c>
      <c r="V49">
        <v>60.225000000000001</v>
      </c>
      <c r="W49">
        <v>51.808</v>
      </c>
      <c r="X49">
        <v>40.743000000000002</v>
      </c>
      <c r="Y49">
        <v>106.438</v>
      </c>
      <c r="Z49">
        <v>277.96100000000001</v>
      </c>
      <c r="AA49">
        <v>0</v>
      </c>
      <c r="AB49">
        <v>0</v>
      </c>
      <c r="AC49">
        <v>13.476000000000001</v>
      </c>
      <c r="AD49">
        <v>29.995999999999999</v>
      </c>
      <c r="AE49">
        <v>28.702999999999999</v>
      </c>
      <c r="AF49">
        <v>38.380000000000003</v>
      </c>
      <c r="AG49">
        <v>68.436999999999998</v>
      </c>
      <c r="AH49">
        <v>277.98599999999999</v>
      </c>
      <c r="AI49">
        <v>16.794</v>
      </c>
      <c r="AJ49">
        <v>64.44</v>
      </c>
      <c r="AK49">
        <v>66.236000000000004</v>
      </c>
      <c r="AL49">
        <v>73.894999999999996</v>
      </c>
      <c r="AM49">
        <v>94.683999999999997</v>
      </c>
      <c r="AN49">
        <v>47.445</v>
      </c>
      <c r="AO49">
        <v>103.10599999999999</v>
      </c>
      <c r="AP49">
        <v>0</v>
      </c>
      <c r="AQ49">
        <v>14.975</v>
      </c>
      <c r="AR49">
        <v>71.301000000000002</v>
      </c>
      <c r="AS49">
        <v>44.555999999999997</v>
      </c>
      <c r="AT49">
        <v>125.176</v>
      </c>
      <c r="AU49">
        <v>114.087</v>
      </c>
      <c r="AV49">
        <v>104.179</v>
      </c>
      <c r="AW49">
        <v>134.75299999999999</v>
      </c>
    </row>
    <row r="51" spans="1:49" x14ac:dyDescent="0.25">
      <c r="A51" s="7" t="s">
        <v>2017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2020</v>
      </c>
    </row>
    <row r="54" spans="1:49" x14ac:dyDescent="0.25">
      <c r="A54" t="s">
        <v>1709</v>
      </c>
      <c r="B54" s="38">
        <v>42275.066932870373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7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150.09399999999999</v>
      </c>
      <c r="C59">
        <v>130.28299999999999</v>
      </c>
      <c r="D59">
        <v>175.35900000000001</v>
      </c>
      <c r="E59">
        <v>150.72300000000001</v>
      </c>
      <c r="F59">
        <v>75.613</v>
      </c>
      <c r="G59">
        <v>72.798000000000002</v>
      </c>
      <c r="H59">
        <v>132.38900000000001</v>
      </c>
      <c r="I59">
        <v>141.42500000000001</v>
      </c>
      <c r="J59">
        <v>183.51900000000001</v>
      </c>
      <c r="K59">
        <v>110.452</v>
      </c>
      <c r="L59">
        <v>179.077</v>
      </c>
      <c r="M59">
        <v>176.13</v>
      </c>
      <c r="N59">
        <v>160.21600000000001</v>
      </c>
      <c r="O59">
        <v>89.316999999999993</v>
      </c>
      <c r="P59">
        <v>90.588999999999999</v>
      </c>
      <c r="Q59">
        <v>159.03299999999999</v>
      </c>
      <c r="R59">
        <v>91.72</v>
      </c>
      <c r="S59">
        <v>84.477000000000004</v>
      </c>
      <c r="T59">
        <v>103.134</v>
      </c>
      <c r="U59">
        <v>111.31699999999999</v>
      </c>
      <c r="V59">
        <v>121.02200000000001</v>
      </c>
      <c r="W59">
        <v>70.093999999999994</v>
      </c>
      <c r="X59">
        <v>76.424999999999997</v>
      </c>
      <c r="Y59">
        <v>72.736000000000004</v>
      </c>
      <c r="Z59">
        <v>126.57</v>
      </c>
      <c r="AA59">
        <v>156.006</v>
      </c>
      <c r="AB59">
        <v>98.066999999999993</v>
      </c>
      <c r="AC59">
        <v>96.986000000000004</v>
      </c>
      <c r="AD59">
        <v>117.298</v>
      </c>
      <c r="AE59">
        <v>85.161000000000001</v>
      </c>
      <c r="AF59">
        <v>55.957000000000001</v>
      </c>
      <c r="AG59">
        <v>120.80800000000001</v>
      </c>
      <c r="AH59">
        <v>117.77800000000001</v>
      </c>
      <c r="AI59">
        <v>173.256</v>
      </c>
      <c r="AJ59">
        <v>144.21600000000001</v>
      </c>
      <c r="AK59">
        <v>130.80500000000001</v>
      </c>
      <c r="AL59">
        <v>145.614</v>
      </c>
      <c r="AM59">
        <v>88.183000000000007</v>
      </c>
      <c r="AN59">
        <v>100.98399999999999</v>
      </c>
      <c r="AO59">
        <v>92.483999999999995</v>
      </c>
      <c r="AP59">
        <v>160.75899999999999</v>
      </c>
      <c r="AQ59">
        <v>85.087999999999994</v>
      </c>
      <c r="AR59">
        <v>65.341999999999999</v>
      </c>
      <c r="AS59">
        <v>93.894000000000005</v>
      </c>
      <c r="AT59">
        <v>125.678</v>
      </c>
      <c r="AU59">
        <v>103.908</v>
      </c>
      <c r="AV59">
        <v>61.273000000000003</v>
      </c>
      <c r="AW59">
        <v>86.98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2025</v>
      </c>
    </row>
    <row r="62" spans="1:49" x14ac:dyDescent="0.25">
      <c r="A62" t="s">
        <v>1709</v>
      </c>
      <c r="B62">
        <v>42275.066157407404</v>
      </c>
    </row>
    <row r="63" spans="1:49" x14ac:dyDescent="0.25">
      <c r="A63" t="s">
        <v>1710</v>
      </c>
      <c r="B63">
        <v>2415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13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2</v>
      </c>
      <c r="T66">
        <v>16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1</v>
      </c>
      <c r="AB66">
        <v>10</v>
      </c>
      <c r="AC66">
        <v>15</v>
      </c>
      <c r="AD66">
        <v>16</v>
      </c>
      <c r="AE66">
        <v>16</v>
      </c>
      <c r="AF66">
        <v>7</v>
      </c>
      <c r="AG66">
        <v>16</v>
      </c>
      <c r="AH66">
        <v>16</v>
      </c>
      <c r="AI66">
        <v>9</v>
      </c>
      <c r="AJ66">
        <v>16</v>
      </c>
      <c r="AK66">
        <v>16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4</v>
      </c>
      <c r="AR66">
        <v>9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150.41</v>
      </c>
      <c r="C67">
        <v>169.41900000000001</v>
      </c>
      <c r="D67">
        <v>101.798</v>
      </c>
      <c r="E67">
        <v>149.46299999999999</v>
      </c>
      <c r="F67">
        <v>122.438</v>
      </c>
      <c r="G67">
        <v>90.247</v>
      </c>
      <c r="H67">
        <v>132.286</v>
      </c>
      <c r="I67">
        <v>183.197</v>
      </c>
      <c r="J67">
        <v>100.32299999999999</v>
      </c>
      <c r="K67">
        <v>13.443</v>
      </c>
      <c r="L67">
        <v>86.804000000000002</v>
      </c>
      <c r="M67">
        <v>114.58199999999999</v>
      </c>
      <c r="N67">
        <v>118.776</v>
      </c>
      <c r="O67">
        <v>70.045000000000002</v>
      </c>
      <c r="P67">
        <v>93.227000000000004</v>
      </c>
      <c r="Q67">
        <v>80.652000000000001</v>
      </c>
      <c r="R67">
        <v>81.828999999999994</v>
      </c>
      <c r="S67">
        <v>5.5030000000000001</v>
      </c>
      <c r="T67">
        <v>81.447000000000003</v>
      </c>
      <c r="U67">
        <v>106.03400000000001</v>
      </c>
      <c r="V67">
        <v>73.233999999999995</v>
      </c>
      <c r="W67">
        <v>73.727999999999994</v>
      </c>
      <c r="X67">
        <v>85.641000000000005</v>
      </c>
      <c r="Y67">
        <v>96.96</v>
      </c>
      <c r="Z67">
        <v>210.155</v>
      </c>
      <c r="AA67">
        <v>5.5650000000000004</v>
      </c>
      <c r="AB67">
        <v>8.4570000000000007</v>
      </c>
      <c r="AC67">
        <v>71.203000000000003</v>
      </c>
      <c r="AD67">
        <v>104.565</v>
      </c>
      <c r="AE67">
        <v>59.671999999999997</v>
      </c>
      <c r="AF67">
        <v>42.338999999999999</v>
      </c>
      <c r="AG67">
        <v>58.307000000000002</v>
      </c>
      <c r="AH67">
        <v>276.66500000000002</v>
      </c>
      <c r="AI67">
        <v>20.317</v>
      </c>
      <c r="AJ67">
        <v>119.005</v>
      </c>
      <c r="AK67">
        <v>77.626999999999995</v>
      </c>
      <c r="AL67">
        <v>93.331000000000003</v>
      </c>
      <c r="AM67">
        <v>45.427</v>
      </c>
      <c r="AN67">
        <v>92.006</v>
      </c>
      <c r="AO67">
        <v>99.46</v>
      </c>
      <c r="AP67">
        <v>0</v>
      </c>
      <c r="AQ67">
        <v>11.994</v>
      </c>
      <c r="AR67">
        <v>13.474</v>
      </c>
      <c r="AS67">
        <v>52.148000000000003</v>
      </c>
      <c r="AT67">
        <v>121.017</v>
      </c>
      <c r="AU67">
        <v>108.68300000000001</v>
      </c>
      <c r="AV67">
        <v>132.58099999999999</v>
      </c>
      <c r="AW67">
        <v>105.551</v>
      </c>
    </row>
    <row r="69" spans="1:49" x14ac:dyDescent="0.25">
      <c r="A69" s="7" t="s">
        <v>2018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2024</v>
      </c>
    </row>
    <row r="72" spans="1:49" x14ac:dyDescent="0.25">
      <c r="A72" t="s">
        <v>1709</v>
      </c>
      <c r="B72">
        <v>42275.065289351849</v>
      </c>
    </row>
    <row r="73" spans="1:49" x14ac:dyDescent="0.25">
      <c r="A73" t="s">
        <v>1710</v>
      </c>
      <c r="B73">
        <v>2402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15</v>
      </c>
      <c r="C76">
        <v>15</v>
      </c>
      <c r="D76">
        <v>16</v>
      </c>
      <c r="E76">
        <v>14</v>
      </c>
      <c r="F76">
        <v>16</v>
      </c>
      <c r="G76">
        <v>16</v>
      </c>
      <c r="H76">
        <v>16</v>
      </c>
      <c r="I76">
        <v>15</v>
      </c>
      <c r="J76">
        <v>16</v>
      </c>
      <c r="K76">
        <v>16</v>
      </c>
      <c r="L76">
        <v>15</v>
      </c>
      <c r="M76">
        <v>15</v>
      </c>
      <c r="N76">
        <v>16</v>
      </c>
      <c r="O76">
        <v>16</v>
      </c>
      <c r="P76">
        <v>16</v>
      </c>
      <c r="Q76">
        <v>12</v>
      </c>
      <c r="R76">
        <v>16</v>
      </c>
      <c r="S76">
        <v>15</v>
      </c>
      <c r="T76">
        <v>16</v>
      </c>
      <c r="U76">
        <v>15</v>
      </c>
      <c r="V76">
        <v>16</v>
      </c>
      <c r="W76">
        <v>16</v>
      </c>
      <c r="X76">
        <v>15</v>
      </c>
      <c r="Y76">
        <v>15</v>
      </c>
      <c r="Z76">
        <v>15</v>
      </c>
      <c r="AA76">
        <v>16</v>
      </c>
      <c r="AB76">
        <v>15</v>
      </c>
      <c r="AC76">
        <v>16</v>
      </c>
      <c r="AD76">
        <v>13</v>
      </c>
      <c r="AE76">
        <v>16</v>
      </c>
      <c r="AF76">
        <v>14</v>
      </c>
      <c r="AG76">
        <v>16</v>
      </c>
      <c r="AH76">
        <v>15</v>
      </c>
      <c r="AI76">
        <v>16</v>
      </c>
      <c r="AJ76">
        <v>14</v>
      </c>
      <c r="AK76">
        <v>11</v>
      </c>
      <c r="AL76">
        <v>16</v>
      </c>
      <c r="AM76">
        <v>16</v>
      </c>
      <c r="AN76">
        <v>15</v>
      </c>
      <c r="AO76">
        <v>15</v>
      </c>
      <c r="AP76">
        <v>15</v>
      </c>
      <c r="AQ76">
        <v>15</v>
      </c>
      <c r="AR76">
        <v>16</v>
      </c>
      <c r="AS76">
        <v>16</v>
      </c>
      <c r="AT76">
        <v>14</v>
      </c>
      <c r="AU76">
        <v>15</v>
      </c>
      <c r="AV76">
        <v>15</v>
      </c>
      <c r="AW76">
        <v>14</v>
      </c>
    </row>
    <row r="77" spans="1:49" x14ac:dyDescent="0.25">
      <c r="A77" t="s">
        <v>1764</v>
      </c>
      <c r="B77">
        <v>76.546000000000006</v>
      </c>
      <c r="C77">
        <v>119.569</v>
      </c>
      <c r="D77">
        <v>144.97800000000001</v>
      </c>
      <c r="E77">
        <v>100.104</v>
      </c>
      <c r="F77">
        <v>167.10300000000001</v>
      </c>
      <c r="G77">
        <v>69.085999999999999</v>
      </c>
      <c r="H77">
        <v>134.67099999999999</v>
      </c>
      <c r="I77">
        <v>46.912999999999997</v>
      </c>
      <c r="J77">
        <v>96.551000000000002</v>
      </c>
      <c r="K77">
        <v>140.49199999999999</v>
      </c>
      <c r="L77">
        <v>112.72799999999999</v>
      </c>
      <c r="M77">
        <v>78.355000000000004</v>
      </c>
      <c r="N77">
        <v>113.788</v>
      </c>
      <c r="O77">
        <v>115.571</v>
      </c>
      <c r="P77">
        <v>87.596999999999994</v>
      </c>
      <c r="Q77">
        <v>32.668999999999997</v>
      </c>
      <c r="R77">
        <v>98.225999999999999</v>
      </c>
      <c r="S77">
        <v>172.63900000000001</v>
      </c>
      <c r="T77">
        <v>68.557000000000002</v>
      </c>
      <c r="U77">
        <v>129.72999999999999</v>
      </c>
      <c r="V77">
        <v>111.279</v>
      </c>
      <c r="W77">
        <v>58.551000000000002</v>
      </c>
      <c r="X77">
        <v>97.387</v>
      </c>
      <c r="Y77">
        <v>48.137999999999998</v>
      </c>
      <c r="Z77">
        <v>69.167000000000002</v>
      </c>
      <c r="AA77">
        <v>73.522000000000006</v>
      </c>
      <c r="AB77">
        <v>76.144999999999996</v>
      </c>
      <c r="AC77">
        <v>46.372</v>
      </c>
      <c r="AD77">
        <v>56.889000000000003</v>
      </c>
      <c r="AE77">
        <v>50.795000000000002</v>
      </c>
      <c r="AF77">
        <v>41.823999999999998</v>
      </c>
      <c r="AG77">
        <v>79.278999999999996</v>
      </c>
      <c r="AH77">
        <v>160.03800000000001</v>
      </c>
      <c r="AI77">
        <v>119.80200000000001</v>
      </c>
      <c r="AJ77">
        <v>63.576999999999998</v>
      </c>
      <c r="AK77">
        <v>41.006999999999998</v>
      </c>
      <c r="AL77">
        <v>66.584000000000003</v>
      </c>
      <c r="AM77">
        <v>84.501000000000005</v>
      </c>
      <c r="AN77">
        <v>69.483999999999995</v>
      </c>
      <c r="AO77">
        <v>96.004999999999995</v>
      </c>
      <c r="AP77">
        <v>95.057000000000002</v>
      </c>
      <c r="AQ77">
        <v>68.363</v>
      </c>
      <c r="AR77">
        <v>92.055999999999997</v>
      </c>
      <c r="AS77">
        <v>51.445</v>
      </c>
      <c r="AT77">
        <v>150.892</v>
      </c>
      <c r="AU77">
        <v>96.001999999999995</v>
      </c>
      <c r="AV77">
        <v>65.545000000000002</v>
      </c>
      <c r="AW77">
        <v>46.691000000000003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2023</v>
      </c>
    </row>
    <row r="80" spans="1:49" x14ac:dyDescent="0.25">
      <c r="A80" t="s">
        <v>1709</v>
      </c>
      <c r="B80" s="38">
        <v>42275.072662037041</v>
      </c>
    </row>
    <row r="81" spans="1:49" x14ac:dyDescent="0.25">
      <c r="A81" t="s">
        <v>1710</v>
      </c>
      <c r="B81">
        <v>2694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14</v>
      </c>
      <c r="D84">
        <v>16</v>
      </c>
      <c r="E84">
        <v>14</v>
      </c>
      <c r="F84">
        <v>16</v>
      </c>
      <c r="G84">
        <v>16</v>
      </c>
      <c r="H84">
        <v>16</v>
      </c>
      <c r="I84">
        <v>15</v>
      </c>
      <c r="J84">
        <v>14</v>
      </c>
      <c r="K84">
        <v>16</v>
      </c>
      <c r="L84">
        <v>15</v>
      </c>
      <c r="M84">
        <v>15</v>
      </c>
      <c r="N84">
        <v>15</v>
      </c>
      <c r="O84">
        <v>15</v>
      </c>
      <c r="P84">
        <v>15</v>
      </c>
      <c r="Q84">
        <v>13</v>
      </c>
      <c r="R84">
        <v>16</v>
      </c>
      <c r="S84">
        <v>0</v>
      </c>
      <c r="T84">
        <v>16</v>
      </c>
      <c r="U84">
        <v>15</v>
      </c>
      <c r="V84">
        <v>16</v>
      </c>
      <c r="W84">
        <v>16</v>
      </c>
      <c r="X84">
        <v>14</v>
      </c>
      <c r="Y84">
        <v>15</v>
      </c>
      <c r="Z84">
        <v>15</v>
      </c>
      <c r="AA84">
        <v>1</v>
      </c>
      <c r="AB84">
        <v>9</v>
      </c>
      <c r="AC84">
        <v>12</v>
      </c>
      <c r="AD84">
        <v>12</v>
      </c>
      <c r="AE84">
        <v>16</v>
      </c>
      <c r="AF84">
        <v>13</v>
      </c>
      <c r="AG84">
        <v>15</v>
      </c>
      <c r="AH84">
        <v>15</v>
      </c>
      <c r="AI84">
        <v>11</v>
      </c>
      <c r="AJ84">
        <v>14</v>
      </c>
      <c r="AK84">
        <v>10</v>
      </c>
      <c r="AL84">
        <v>16</v>
      </c>
      <c r="AM84">
        <v>16</v>
      </c>
      <c r="AN84">
        <v>15</v>
      </c>
      <c r="AO84">
        <v>15</v>
      </c>
      <c r="AP84">
        <v>0</v>
      </c>
      <c r="AQ84">
        <v>1</v>
      </c>
      <c r="AR84">
        <v>8</v>
      </c>
      <c r="AS84">
        <v>9</v>
      </c>
      <c r="AT84">
        <v>14</v>
      </c>
      <c r="AU84">
        <v>15</v>
      </c>
      <c r="AV84">
        <v>15</v>
      </c>
      <c r="AW84">
        <v>14</v>
      </c>
    </row>
    <row r="85" spans="1:49" x14ac:dyDescent="0.25">
      <c r="A85" t="s">
        <v>1764</v>
      </c>
      <c r="B85">
        <v>64.528000000000006</v>
      </c>
      <c r="C85">
        <v>61.804000000000002</v>
      </c>
      <c r="D85">
        <v>134.91800000000001</v>
      </c>
      <c r="E85">
        <v>107.515</v>
      </c>
      <c r="F85">
        <v>178.46700000000001</v>
      </c>
      <c r="G85">
        <v>68.692999999999998</v>
      </c>
      <c r="H85">
        <v>75.543000000000006</v>
      </c>
      <c r="I85">
        <v>40.156999999999996</v>
      </c>
      <c r="J85">
        <v>40.587000000000003</v>
      </c>
      <c r="K85">
        <v>70.067999999999998</v>
      </c>
      <c r="L85">
        <v>75.358999999999995</v>
      </c>
      <c r="M85">
        <v>75.063000000000002</v>
      </c>
      <c r="N85">
        <v>98.641000000000005</v>
      </c>
      <c r="O85">
        <v>115.18</v>
      </c>
      <c r="P85">
        <v>55.151000000000003</v>
      </c>
      <c r="Q85">
        <v>34.149000000000001</v>
      </c>
      <c r="R85">
        <v>73.942999999999998</v>
      </c>
      <c r="S85">
        <v>0</v>
      </c>
      <c r="T85">
        <v>42.881</v>
      </c>
      <c r="U85">
        <v>144.233</v>
      </c>
      <c r="V85">
        <v>122.30500000000001</v>
      </c>
      <c r="W85">
        <v>41.634</v>
      </c>
      <c r="X85">
        <v>42.176000000000002</v>
      </c>
      <c r="Y85">
        <v>45.92</v>
      </c>
      <c r="Z85">
        <v>155.822</v>
      </c>
      <c r="AA85">
        <v>5.0999999999999996</v>
      </c>
      <c r="AB85">
        <v>10.952999999999999</v>
      </c>
      <c r="AC85">
        <v>20.7</v>
      </c>
      <c r="AD85">
        <v>68.012</v>
      </c>
      <c r="AE85">
        <v>33.631999999999998</v>
      </c>
      <c r="AF85">
        <v>24.951000000000001</v>
      </c>
      <c r="AG85">
        <v>65.543999999999997</v>
      </c>
      <c r="AH85">
        <v>252.30600000000001</v>
      </c>
      <c r="AI85">
        <v>10.5</v>
      </c>
      <c r="AJ85">
        <v>49.83</v>
      </c>
      <c r="AK85">
        <v>41.326999999999998</v>
      </c>
      <c r="AL85">
        <v>70.522999999999996</v>
      </c>
      <c r="AM85">
        <v>60.575000000000003</v>
      </c>
      <c r="AN85">
        <v>61.603999999999999</v>
      </c>
      <c r="AO85">
        <v>76.27</v>
      </c>
      <c r="AP85">
        <v>0</v>
      </c>
      <c r="AQ85">
        <v>5.1219999999999999</v>
      </c>
      <c r="AR85">
        <v>8.5690000000000008</v>
      </c>
      <c r="AS85">
        <v>21.870999999999999</v>
      </c>
      <c r="AT85">
        <v>108.22799999999999</v>
      </c>
      <c r="AU85">
        <v>89.513000000000005</v>
      </c>
      <c r="AV85">
        <v>70.125</v>
      </c>
      <c r="AW85">
        <v>55.53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0">C48/C40*100</f>
        <v>100</v>
      </c>
      <c r="D88">
        <f t="shared" si="0"/>
        <v>100</v>
      </c>
      <c r="E88">
        <f t="shared" si="0"/>
        <v>100</v>
      </c>
      <c r="F88">
        <f t="shared" si="0"/>
        <v>100</v>
      </c>
      <c r="G88">
        <f t="shared" si="0"/>
        <v>100</v>
      </c>
      <c r="H88">
        <f t="shared" si="0"/>
        <v>100</v>
      </c>
      <c r="I88">
        <f t="shared" si="0"/>
        <v>100</v>
      </c>
      <c r="J88">
        <f t="shared" si="0"/>
        <v>107.69230769230769</v>
      </c>
      <c r="K88">
        <f t="shared" si="0"/>
        <v>56.25</v>
      </c>
      <c r="L88">
        <f t="shared" si="0"/>
        <v>100</v>
      </c>
      <c r="M88">
        <f t="shared" si="0"/>
        <v>93.75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0</v>
      </c>
      <c r="T88">
        <f t="shared" si="0"/>
        <v>75</v>
      </c>
      <c r="U88">
        <f t="shared" si="0"/>
        <v>100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0</v>
      </c>
      <c r="AB88">
        <f t="shared" si="0"/>
        <v>0</v>
      </c>
      <c r="AC88">
        <f t="shared" si="0"/>
        <v>87.5</v>
      </c>
      <c r="AD88">
        <f t="shared" si="0"/>
        <v>93.75</v>
      </c>
      <c r="AE88">
        <f t="shared" si="0"/>
        <v>93.75</v>
      </c>
      <c r="AF88">
        <f t="shared" si="0"/>
        <v>93.333333333333329</v>
      </c>
      <c r="AG88">
        <f t="shared" si="0"/>
        <v>100</v>
      </c>
      <c r="AH88">
        <f t="shared" si="0"/>
        <v>100</v>
      </c>
      <c r="AI88">
        <f t="shared" si="0"/>
        <v>37.5</v>
      </c>
      <c r="AJ88">
        <f t="shared" si="0"/>
        <v>100</v>
      </c>
      <c r="AK88">
        <f t="shared" si="0"/>
        <v>100</v>
      </c>
      <c r="AL88">
        <f t="shared" si="0"/>
        <v>100</v>
      </c>
      <c r="AM88">
        <f t="shared" si="0"/>
        <v>100</v>
      </c>
      <c r="AN88">
        <f t="shared" si="0"/>
        <v>100</v>
      </c>
      <c r="AO88">
        <f t="shared" si="0"/>
        <v>100</v>
      </c>
      <c r="AP88">
        <f t="shared" si="0"/>
        <v>0</v>
      </c>
      <c r="AQ88">
        <f t="shared" si="0"/>
        <v>25</v>
      </c>
      <c r="AR88">
        <f t="shared" si="0"/>
        <v>25</v>
      </c>
      <c r="AS88">
        <f t="shared" si="0"/>
        <v>81.25</v>
      </c>
      <c r="AT88">
        <f t="shared" si="0"/>
        <v>100</v>
      </c>
      <c r="AU88">
        <f t="shared" si="0"/>
        <v>100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1">C66/C58*100</f>
        <v>100</v>
      </c>
      <c r="D89">
        <f>D66/D58*100</f>
        <v>100</v>
      </c>
      <c r="E89">
        <f t="shared" si="1"/>
        <v>100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100</v>
      </c>
      <c r="K89">
        <f t="shared" si="1"/>
        <v>81.25</v>
      </c>
      <c r="L89">
        <f t="shared" si="1"/>
        <v>100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12.5</v>
      </c>
      <c r="T89">
        <f t="shared" si="1"/>
        <v>100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6.25</v>
      </c>
      <c r="AB89">
        <f t="shared" si="1"/>
        <v>62.5</v>
      </c>
      <c r="AC89">
        <f t="shared" si="1"/>
        <v>93.75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56.25</v>
      </c>
      <c r="AJ89">
        <f t="shared" si="1"/>
        <v>100</v>
      </c>
      <c r="AK89">
        <f t="shared" si="1"/>
        <v>100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25</v>
      </c>
      <c r="AR89">
        <f t="shared" si="1"/>
        <v>56.25</v>
      </c>
      <c r="AS89">
        <f t="shared" si="1"/>
        <v>100</v>
      </c>
      <c r="AT89">
        <f t="shared" si="1"/>
        <v>100</v>
      </c>
      <c r="AU89">
        <f t="shared" si="1"/>
        <v>100</v>
      </c>
      <c r="AV89">
        <f t="shared" si="1"/>
        <v>100</v>
      </c>
      <c r="AW89">
        <f t="shared" si="1"/>
        <v>100</v>
      </c>
    </row>
    <row r="90" spans="1:49" x14ac:dyDescent="0.25">
      <c r="A90" t="s">
        <v>1772</v>
      </c>
      <c r="B90">
        <f>B84/B76*100</f>
        <v>106.66666666666667</v>
      </c>
      <c r="C90">
        <f t="shared" ref="C90:AW90" si="2">C84/C76*100</f>
        <v>93.333333333333329</v>
      </c>
      <c r="D90">
        <f t="shared" si="2"/>
        <v>100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87.5</v>
      </c>
      <c r="K90">
        <f t="shared" si="2"/>
        <v>100</v>
      </c>
      <c r="L90">
        <f t="shared" si="2"/>
        <v>100</v>
      </c>
      <c r="M90">
        <f t="shared" si="2"/>
        <v>100</v>
      </c>
      <c r="N90">
        <f t="shared" si="2"/>
        <v>93.75</v>
      </c>
      <c r="O90">
        <f t="shared" si="2"/>
        <v>93.75</v>
      </c>
      <c r="P90">
        <f t="shared" si="2"/>
        <v>93.75</v>
      </c>
      <c r="Q90">
        <f t="shared" si="2"/>
        <v>108.33333333333333</v>
      </c>
      <c r="R90">
        <f t="shared" si="2"/>
        <v>100</v>
      </c>
      <c r="S90">
        <f t="shared" si="2"/>
        <v>0</v>
      </c>
      <c r="T90">
        <f t="shared" si="2"/>
        <v>100</v>
      </c>
      <c r="U90">
        <f t="shared" si="2"/>
        <v>100</v>
      </c>
      <c r="V90">
        <f t="shared" si="2"/>
        <v>100</v>
      </c>
      <c r="W90">
        <f t="shared" si="2"/>
        <v>100</v>
      </c>
      <c r="X90">
        <f t="shared" si="2"/>
        <v>93.333333333333329</v>
      </c>
      <c r="Y90">
        <f t="shared" si="2"/>
        <v>100</v>
      </c>
      <c r="Z90">
        <f t="shared" si="2"/>
        <v>100</v>
      </c>
      <c r="AA90">
        <f t="shared" si="2"/>
        <v>6.25</v>
      </c>
      <c r="AB90">
        <f t="shared" si="2"/>
        <v>60</v>
      </c>
      <c r="AC90">
        <f t="shared" si="2"/>
        <v>75</v>
      </c>
      <c r="AD90">
        <f t="shared" si="2"/>
        <v>92.307692307692307</v>
      </c>
      <c r="AE90">
        <f t="shared" si="2"/>
        <v>100</v>
      </c>
      <c r="AF90">
        <f t="shared" si="2"/>
        <v>92.857142857142861</v>
      </c>
      <c r="AG90">
        <f t="shared" si="2"/>
        <v>93.75</v>
      </c>
      <c r="AH90">
        <f t="shared" si="2"/>
        <v>100</v>
      </c>
      <c r="AI90">
        <f t="shared" si="2"/>
        <v>68.75</v>
      </c>
      <c r="AJ90">
        <f t="shared" si="2"/>
        <v>100</v>
      </c>
      <c r="AK90">
        <f t="shared" si="2"/>
        <v>90.909090909090907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100</v>
      </c>
      <c r="AP90">
        <f t="shared" si="2"/>
        <v>0</v>
      </c>
      <c r="AQ90">
        <f t="shared" si="2"/>
        <v>6.666666666666667</v>
      </c>
      <c r="AR90">
        <f t="shared" si="2"/>
        <v>50</v>
      </c>
      <c r="AS90">
        <f t="shared" si="2"/>
        <v>56.25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x14ac:dyDescent="0.25">
      <c r="A91" s="7" t="s">
        <v>1773</v>
      </c>
      <c r="B91" s="7" t="s">
        <v>1644</v>
      </c>
      <c r="C91" s="7" t="s">
        <v>443</v>
      </c>
      <c r="D91" s="7" t="s">
        <v>443</v>
      </c>
      <c r="E91" s="7" t="s">
        <v>443</v>
      </c>
      <c r="F91" s="7" t="s">
        <v>443</v>
      </c>
      <c r="G91" s="7" t="s">
        <v>443</v>
      </c>
      <c r="H91" s="7" t="s">
        <v>443</v>
      </c>
      <c r="I91" s="7" t="s">
        <v>443</v>
      </c>
      <c r="J91" s="7" t="s">
        <v>1644</v>
      </c>
      <c r="K91" s="7" t="s">
        <v>448</v>
      </c>
      <c r="L91" s="7" t="s">
        <v>448</v>
      </c>
      <c r="M91" s="7" t="s">
        <v>448</v>
      </c>
      <c r="N91" s="7" t="s">
        <v>448</v>
      </c>
      <c r="O91" s="7" t="s">
        <v>448</v>
      </c>
      <c r="P91" s="7" t="s">
        <v>448</v>
      </c>
      <c r="Q91" s="7" t="s">
        <v>448</v>
      </c>
      <c r="R91" s="7" t="s">
        <v>1644</v>
      </c>
      <c r="S91" s="7" t="s">
        <v>453</v>
      </c>
      <c r="T91" s="7" t="s">
        <v>453</v>
      </c>
      <c r="U91" s="7" t="s">
        <v>453</v>
      </c>
      <c r="V91" s="7" t="s">
        <v>453</v>
      </c>
      <c r="W91" s="7" t="s">
        <v>453</v>
      </c>
      <c r="X91" s="7" t="s">
        <v>453</v>
      </c>
      <c r="Y91" s="7" t="s">
        <v>453</v>
      </c>
      <c r="Z91" s="7" t="s">
        <v>1686</v>
      </c>
      <c r="AA91" s="7" t="s">
        <v>458</v>
      </c>
      <c r="AB91" s="7" t="s">
        <v>458</v>
      </c>
      <c r="AC91" s="7" t="s">
        <v>458</v>
      </c>
      <c r="AD91" s="7" t="s">
        <v>458</v>
      </c>
      <c r="AE91" s="7" t="s">
        <v>458</v>
      </c>
      <c r="AF91" s="7" t="s">
        <v>458</v>
      </c>
      <c r="AG91" s="7" t="s">
        <v>458</v>
      </c>
      <c r="AH91" s="7" t="s">
        <v>1686</v>
      </c>
      <c r="AI91" s="7" t="s">
        <v>463</v>
      </c>
      <c r="AJ91" s="7" t="s">
        <v>463</v>
      </c>
      <c r="AK91" s="7" t="s">
        <v>463</v>
      </c>
      <c r="AL91" s="7" t="s">
        <v>463</v>
      </c>
      <c r="AM91" s="7" t="s">
        <v>463</v>
      </c>
      <c r="AN91" s="7" t="s">
        <v>463</v>
      </c>
      <c r="AO91" s="7" t="s">
        <v>463</v>
      </c>
      <c r="AP91" s="7" t="s">
        <v>1794</v>
      </c>
      <c r="AQ91" s="7" t="s">
        <v>468</v>
      </c>
      <c r="AR91" s="7" t="s">
        <v>468</v>
      </c>
      <c r="AS91" s="7" t="s">
        <v>468</v>
      </c>
      <c r="AT91" s="7" t="s">
        <v>468</v>
      </c>
      <c r="AU91" s="7" t="s">
        <v>468</v>
      </c>
      <c r="AV91" s="7" t="s">
        <v>468</v>
      </c>
      <c r="AW91" s="7" t="s">
        <v>468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1780</v>
      </c>
      <c r="F92" s="7" t="s">
        <v>1781</v>
      </c>
      <c r="G92" s="7" t="s">
        <v>1782</v>
      </c>
      <c r="H92" s="7" t="s">
        <v>1783</v>
      </c>
      <c r="I92" s="7" t="s">
        <v>1784</v>
      </c>
      <c r="J92" s="7" t="s">
        <v>1786</v>
      </c>
      <c r="K92" s="7" t="s">
        <v>1785</v>
      </c>
      <c r="L92" s="7" t="s">
        <v>1779</v>
      </c>
      <c r="M92" s="7" t="s">
        <v>1780</v>
      </c>
      <c r="N92" s="7" t="s">
        <v>1781</v>
      </c>
      <c r="O92" s="7" t="s">
        <v>1782</v>
      </c>
      <c r="P92" s="7" t="s">
        <v>1783</v>
      </c>
      <c r="Q92" s="7" t="s">
        <v>1784</v>
      </c>
      <c r="R92" s="7" t="s">
        <v>1786</v>
      </c>
      <c r="S92" s="7" t="s">
        <v>1785</v>
      </c>
      <c r="T92" s="7" t="s">
        <v>1779</v>
      </c>
      <c r="U92" s="7" t="s">
        <v>1780</v>
      </c>
      <c r="V92" s="7" t="s">
        <v>1781</v>
      </c>
      <c r="W92" s="7" t="s">
        <v>1782</v>
      </c>
      <c r="X92" s="7" t="s">
        <v>1783</v>
      </c>
      <c r="Y92" s="7" t="s">
        <v>1784</v>
      </c>
      <c r="Z92" s="7" t="s">
        <v>1793</v>
      </c>
      <c r="AA92" s="7" t="s">
        <v>1785</v>
      </c>
      <c r="AB92" s="7" t="s">
        <v>1779</v>
      </c>
      <c r="AC92" s="7" t="s">
        <v>1780</v>
      </c>
      <c r="AD92" s="7" t="s">
        <v>1781</v>
      </c>
      <c r="AE92" s="7" t="s">
        <v>1782</v>
      </c>
      <c r="AF92" s="7" t="s">
        <v>1783</v>
      </c>
      <c r="AG92" s="7" t="s">
        <v>1784</v>
      </c>
      <c r="AH92" s="7" t="s">
        <v>1793</v>
      </c>
      <c r="AI92" s="7" t="s">
        <v>1785</v>
      </c>
      <c r="AJ92" s="7" t="s">
        <v>1779</v>
      </c>
      <c r="AK92" s="7" t="s">
        <v>1780</v>
      </c>
      <c r="AL92" s="7" t="s">
        <v>1781</v>
      </c>
      <c r="AM92" s="7" t="s">
        <v>1782</v>
      </c>
      <c r="AN92" s="7" t="s">
        <v>1783</v>
      </c>
      <c r="AO92" s="7" t="s">
        <v>1784</v>
      </c>
      <c r="AP92" s="7" t="s">
        <v>1786</v>
      </c>
      <c r="AQ92" s="7" t="s">
        <v>1785</v>
      </c>
      <c r="AR92" s="7" t="s">
        <v>1779</v>
      </c>
      <c r="AS92" s="7" t="s">
        <v>1780</v>
      </c>
      <c r="AT92" s="7" t="s">
        <v>1781</v>
      </c>
      <c r="AU92" s="7" t="s">
        <v>1782</v>
      </c>
      <c r="AV92" s="7" t="s">
        <v>1783</v>
      </c>
      <c r="AW92" s="7" t="s">
        <v>1784</v>
      </c>
    </row>
    <row r="93" spans="1:49" x14ac:dyDescent="0.25">
      <c r="A93" t="s">
        <v>1773</v>
      </c>
      <c r="B93">
        <f>AVERAGE(B88:B90)</f>
        <v>102.22222222222223</v>
      </c>
      <c r="C93">
        <f t="shared" ref="C93:AW93" si="3">AVERAGE(C88:C90)</f>
        <v>97.777777777777771</v>
      </c>
      <c r="D93">
        <f t="shared" si="3"/>
        <v>100</v>
      </c>
      <c r="E93">
        <f t="shared" si="3"/>
        <v>100</v>
      </c>
      <c r="F93">
        <f t="shared" si="3"/>
        <v>100</v>
      </c>
      <c r="G93">
        <f t="shared" si="3"/>
        <v>100</v>
      </c>
      <c r="H93">
        <f t="shared" si="3"/>
        <v>100</v>
      </c>
      <c r="I93">
        <f t="shared" si="3"/>
        <v>100</v>
      </c>
      <c r="J93">
        <f t="shared" si="3"/>
        <v>98.397435897435898</v>
      </c>
      <c r="K93">
        <f t="shared" si="3"/>
        <v>79.166666666666671</v>
      </c>
      <c r="L93">
        <f t="shared" si="3"/>
        <v>100</v>
      </c>
      <c r="M93">
        <f t="shared" si="3"/>
        <v>97.916666666666671</v>
      </c>
      <c r="N93">
        <f t="shared" si="3"/>
        <v>97.916666666666671</v>
      </c>
      <c r="O93">
        <f t="shared" si="3"/>
        <v>97.916666666666671</v>
      </c>
      <c r="P93">
        <f t="shared" si="3"/>
        <v>97.916666666666671</v>
      </c>
      <c r="Q93">
        <f t="shared" si="3"/>
        <v>102.77777777777777</v>
      </c>
      <c r="R93">
        <f t="shared" si="3"/>
        <v>100</v>
      </c>
      <c r="S93">
        <f t="shared" si="3"/>
        <v>4.166666666666667</v>
      </c>
      <c r="T93">
        <f t="shared" si="3"/>
        <v>91.666666666666671</v>
      </c>
      <c r="U93">
        <f t="shared" si="3"/>
        <v>100</v>
      </c>
      <c r="V93">
        <f t="shared" si="3"/>
        <v>100</v>
      </c>
      <c r="W93">
        <f t="shared" si="3"/>
        <v>100</v>
      </c>
      <c r="X93">
        <f t="shared" si="3"/>
        <v>97.777777777777771</v>
      </c>
      <c r="Y93">
        <f t="shared" si="3"/>
        <v>100</v>
      </c>
      <c r="Z93">
        <f t="shared" si="3"/>
        <v>100</v>
      </c>
      <c r="AA93">
        <f t="shared" si="3"/>
        <v>4.166666666666667</v>
      </c>
      <c r="AB93">
        <f t="shared" si="3"/>
        <v>40.833333333333336</v>
      </c>
      <c r="AC93">
        <f t="shared" si="3"/>
        <v>85.416666666666671</v>
      </c>
      <c r="AD93">
        <f t="shared" si="3"/>
        <v>95.352564102564102</v>
      </c>
      <c r="AE93">
        <f t="shared" si="3"/>
        <v>97.916666666666671</v>
      </c>
      <c r="AF93">
        <f t="shared" si="3"/>
        <v>95.396825396825378</v>
      </c>
      <c r="AG93">
        <f t="shared" si="3"/>
        <v>97.916666666666671</v>
      </c>
      <c r="AH93">
        <f t="shared" si="3"/>
        <v>100</v>
      </c>
      <c r="AI93">
        <f t="shared" si="3"/>
        <v>54.166666666666664</v>
      </c>
      <c r="AJ93">
        <f t="shared" si="3"/>
        <v>100</v>
      </c>
      <c r="AK93">
        <f t="shared" si="3"/>
        <v>96.969696969696955</v>
      </c>
      <c r="AL93">
        <f t="shared" si="3"/>
        <v>100</v>
      </c>
      <c r="AM93">
        <f t="shared" si="3"/>
        <v>100</v>
      </c>
      <c r="AN93">
        <f t="shared" si="3"/>
        <v>100</v>
      </c>
      <c r="AO93">
        <f t="shared" si="3"/>
        <v>100</v>
      </c>
      <c r="AP93">
        <f>AVERAGE(AP88:AP90)</f>
        <v>0</v>
      </c>
      <c r="AQ93">
        <f t="shared" si="3"/>
        <v>18.888888888888889</v>
      </c>
      <c r="AR93">
        <f t="shared" si="3"/>
        <v>43.75</v>
      </c>
      <c r="AS93">
        <f t="shared" si="3"/>
        <v>79.166666666666671</v>
      </c>
      <c r="AT93">
        <f t="shared" si="3"/>
        <v>100</v>
      </c>
      <c r="AU93">
        <f t="shared" si="3"/>
        <v>100</v>
      </c>
      <c r="AV93">
        <f t="shared" si="3"/>
        <v>100</v>
      </c>
      <c r="AW93">
        <f t="shared" si="3"/>
        <v>100</v>
      </c>
    </row>
    <row r="94" spans="1:49" x14ac:dyDescent="0.25">
      <c r="A94" t="s">
        <v>1774</v>
      </c>
      <c r="B94">
        <f>STDEV(B88:B90)</f>
        <v>3.8490017945975077</v>
      </c>
      <c r="C94">
        <f t="shared" ref="C94:AW94" si="4">STDEV(C88:C90)</f>
        <v>3.8490017945975077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4"/>
        <v>0</v>
      </c>
      <c r="J94">
        <f t="shared" si="4"/>
        <v>10.191098138195285</v>
      </c>
      <c r="K94">
        <f t="shared" si="4"/>
        <v>21.949278651776552</v>
      </c>
      <c r="L94">
        <f t="shared" si="4"/>
        <v>0</v>
      </c>
      <c r="M94">
        <f t="shared" si="4"/>
        <v>3.6084391824351609</v>
      </c>
      <c r="N94">
        <f t="shared" si="4"/>
        <v>3.6084391824351609</v>
      </c>
      <c r="O94">
        <f t="shared" si="4"/>
        <v>3.6084391824351609</v>
      </c>
      <c r="P94">
        <f t="shared" si="4"/>
        <v>3.6084391824351609</v>
      </c>
      <c r="Q94">
        <f t="shared" si="4"/>
        <v>4.8112522432468783</v>
      </c>
      <c r="R94">
        <f t="shared" si="4"/>
        <v>0</v>
      </c>
      <c r="S94">
        <f t="shared" si="4"/>
        <v>7.2168783648703219</v>
      </c>
      <c r="T94">
        <f t="shared" si="4"/>
        <v>14.433756729740665</v>
      </c>
      <c r="U94">
        <f t="shared" si="4"/>
        <v>0</v>
      </c>
      <c r="V94">
        <f t="shared" si="4"/>
        <v>0</v>
      </c>
      <c r="W94">
        <f t="shared" si="4"/>
        <v>0</v>
      </c>
      <c r="X94">
        <f t="shared" si="4"/>
        <v>3.8490017945975077</v>
      </c>
      <c r="Y94">
        <f t="shared" si="4"/>
        <v>0</v>
      </c>
      <c r="Z94">
        <f t="shared" si="4"/>
        <v>0</v>
      </c>
      <c r="AA94">
        <f t="shared" si="4"/>
        <v>3.6084391824351609</v>
      </c>
      <c r="AB94">
        <f t="shared" si="4"/>
        <v>35.384789575936914</v>
      </c>
      <c r="AC94">
        <f t="shared" si="4"/>
        <v>9.5470326978246671</v>
      </c>
      <c r="AD94">
        <f t="shared" si="4"/>
        <v>4.088894494286242</v>
      </c>
      <c r="AE94">
        <f t="shared" si="4"/>
        <v>3.6084391824351609</v>
      </c>
      <c r="AF94">
        <f t="shared" si="4"/>
        <v>3.9935700398124205</v>
      </c>
      <c r="AG94">
        <f t="shared" si="4"/>
        <v>3.6084391824351609</v>
      </c>
      <c r="AH94">
        <f t="shared" si="4"/>
        <v>0</v>
      </c>
      <c r="AI94">
        <f t="shared" si="4"/>
        <v>15.728821740147385</v>
      </c>
      <c r="AJ94">
        <f t="shared" si="4"/>
        <v>0</v>
      </c>
      <c r="AK94">
        <f t="shared" si="4"/>
        <v>5.2486388108147812</v>
      </c>
      <c r="AL94">
        <f t="shared" si="4"/>
        <v>0</v>
      </c>
      <c r="AM94">
        <f t="shared" si="4"/>
        <v>0</v>
      </c>
      <c r="AN94">
        <f t="shared" si="4"/>
        <v>0</v>
      </c>
      <c r="AO94">
        <f t="shared" si="4"/>
        <v>0</v>
      </c>
      <c r="AP94">
        <f t="shared" si="4"/>
        <v>0</v>
      </c>
      <c r="AQ94">
        <f t="shared" si="4"/>
        <v>10.58475493514314</v>
      </c>
      <c r="AR94">
        <f t="shared" si="4"/>
        <v>16.535945694153693</v>
      </c>
      <c r="AS94">
        <f t="shared" si="4"/>
        <v>21.949278651776552</v>
      </c>
      <c r="AT94">
        <f t="shared" si="4"/>
        <v>0</v>
      </c>
      <c r="AU94">
        <f t="shared" si="4"/>
        <v>0</v>
      </c>
      <c r="AV94">
        <f t="shared" si="4"/>
        <v>0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2.2222222222222237</v>
      </c>
      <c r="C95">
        <f t="shared" ref="C95:AW95" si="5">STDEV(C88:C90)/SQRT(3)</f>
        <v>2.2222222222222237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5.8838332534249416</v>
      </c>
      <c r="K95">
        <f t="shared" si="5"/>
        <v>12.6724219381213</v>
      </c>
      <c r="L95">
        <f t="shared" si="5"/>
        <v>0</v>
      </c>
      <c r="M95">
        <f t="shared" si="5"/>
        <v>2.0833333333333335</v>
      </c>
      <c r="N95">
        <f t="shared" si="5"/>
        <v>2.0833333333333335</v>
      </c>
      <c r="O95">
        <f t="shared" si="5"/>
        <v>2.0833333333333335</v>
      </c>
      <c r="P95">
        <f t="shared" si="5"/>
        <v>2.0833333333333335</v>
      </c>
      <c r="Q95">
        <f t="shared" si="5"/>
        <v>2.7777777777777763</v>
      </c>
      <c r="R95">
        <f t="shared" si="5"/>
        <v>0</v>
      </c>
      <c r="S95">
        <f t="shared" si="5"/>
        <v>4.166666666666667</v>
      </c>
      <c r="T95">
        <f t="shared" si="5"/>
        <v>8.3333333333333464</v>
      </c>
      <c r="U95">
        <f t="shared" si="5"/>
        <v>0</v>
      </c>
      <c r="V95">
        <f t="shared" si="5"/>
        <v>0</v>
      </c>
      <c r="W95">
        <f t="shared" si="5"/>
        <v>0</v>
      </c>
      <c r="X95">
        <f t="shared" si="5"/>
        <v>2.2222222222222237</v>
      </c>
      <c r="Y95">
        <f t="shared" si="5"/>
        <v>0</v>
      </c>
      <c r="Z95">
        <f t="shared" si="5"/>
        <v>0</v>
      </c>
      <c r="AA95">
        <f t="shared" si="5"/>
        <v>2.0833333333333335</v>
      </c>
      <c r="AB95">
        <f t="shared" si="5"/>
        <v>20.429417786885441</v>
      </c>
      <c r="AC95">
        <f t="shared" si="5"/>
        <v>5.5119818980512312</v>
      </c>
      <c r="AD95">
        <f t="shared" si="5"/>
        <v>2.3607243369641409</v>
      </c>
      <c r="AE95">
        <f t="shared" si="5"/>
        <v>2.0833333333333335</v>
      </c>
      <c r="AF95">
        <f t="shared" si="5"/>
        <v>2.3056887375133255</v>
      </c>
      <c r="AG95">
        <f t="shared" si="5"/>
        <v>2.0833333333333335</v>
      </c>
      <c r="AH95">
        <f t="shared" si="5"/>
        <v>0</v>
      </c>
      <c r="AI95">
        <f t="shared" si="5"/>
        <v>9.0810394657097309</v>
      </c>
      <c r="AJ95">
        <f t="shared" si="5"/>
        <v>0</v>
      </c>
      <c r="AK95">
        <f t="shared" si="5"/>
        <v>3.0303030303030312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6.1111111111111125</v>
      </c>
      <c r="AR95">
        <f t="shared" si="5"/>
        <v>9.5470326978246689</v>
      </c>
      <c r="AS95">
        <f t="shared" si="5"/>
        <v>12.6724219381213</v>
      </c>
      <c r="AT95">
        <f t="shared" si="5"/>
        <v>0</v>
      </c>
      <c r="AU95">
        <f t="shared" si="5"/>
        <v>0</v>
      </c>
      <c r="AV95">
        <f t="shared" si="5"/>
        <v>0</v>
      </c>
      <c r="AW95">
        <f t="shared" si="5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41.607673967013255</v>
      </c>
      <c r="C99">
        <f t="shared" ref="C99:AW99" si="6">C49/C41*100</f>
        <v>199.54195737627808</v>
      </c>
      <c r="D99">
        <f t="shared" si="6"/>
        <v>254.65708016247257</v>
      </c>
      <c r="E99">
        <f t="shared" si="6"/>
        <v>121.15191230260905</v>
      </c>
      <c r="F99">
        <f t="shared" si="6"/>
        <v>90.115859706067994</v>
      </c>
      <c r="G99">
        <f t="shared" si="6"/>
        <v>106.41868870915178</v>
      </c>
      <c r="H99">
        <f t="shared" si="6"/>
        <v>99.853250394252669</v>
      </c>
      <c r="I99">
        <f t="shared" si="6"/>
        <v>99.250512708967747</v>
      </c>
      <c r="J99">
        <f t="shared" si="6"/>
        <v>73.275375875208056</v>
      </c>
      <c r="K99">
        <f t="shared" si="6"/>
        <v>12.275526936767587</v>
      </c>
      <c r="L99">
        <f t="shared" si="6"/>
        <v>78.066627161002756</v>
      </c>
      <c r="M99">
        <f t="shared" si="6"/>
        <v>71.501604812515623</v>
      </c>
      <c r="N99">
        <f t="shared" si="6"/>
        <v>105.40723351768591</v>
      </c>
      <c r="O99">
        <f t="shared" si="6"/>
        <v>74.704883651253382</v>
      </c>
      <c r="P99">
        <f t="shared" si="6"/>
        <v>69.825241594815111</v>
      </c>
      <c r="Q99">
        <f t="shared" si="6"/>
        <v>64.61142821300885</v>
      </c>
      <c r="R99">
        <f t="shared" si="6"/>
        <v>75.156501676026295</v>
      </c>
      <c r="S99">
        <f t="shared" si="6"/>
        <v>0</v>
      </c>
      <c r="T99">
        <f t="shared" si="6"/>
        <v>23.852496344766426</v>
      </c>
      <c r="U99">
        <f t="shared" si="6"/>
        <v>133.99256958011722</v>
      </c>
      <c r="V99">
        <f t="shared" si="6"/>
        <v>111.26404079219627</v>
      </c>
      <c r="W99">
        <f t="shared" si="6"/>
        <v>75.428405037489981</v>
      </c>
      <c r="X99">
        <f t="shared" si="6"/>
        <v>66.439998043148577</v>
      </c>
      <c r="Y99">
        <f t="shared" si="6"/>
        <v>97.568085359928872</v>
      </c>
      <c r="Z99">
        <f t="shared" si="6"/>
        <v>280.87365985267223</v>
      </c>
      <c r="AA99">
        <f t="shared" si="6"/>
        <v>0</v>
      </c>
      <c r="AB99">
        <f t="shared" si="6"/>
        <v>0</v>
      </c>
      <c r="AC99">
        <f t="shared" si="6"/>
        <v>15.601736613603473</v>
      </c>
      <c r="AD99">
        <f t="shared" si="6"/>
        <v>71.202050892518031</v>
      </c>
      <c r="AE99">
        <f t="shared" si="6"/>
        <v>55.449733405455525</v>
      </c>
      <c r="AF99">
        <f t="shared" si="6"/>
        <v>70.086375340114316</v>
      </c>
      <c r="AG99">
        <f t="shared" si="6"/>
        <v>63.847036542928848</v>
      </c>
      <c r="AH99">
        <f t="shared" si="6"/>
        <v>221.6705872971572</v>
      </c>
      <c r="AI99">
        <f t="shared" si="6"/>
        <v>19.484406905513275</v>
      </c>
      <c r="AJ99">
        <f t="shared" si="6"/>
        <v>116.00151212399416</v>
      </c>
      <c r="AK99">
        <f t="shared" si="6"/>
        <v>71.52452324903355</v>
      </c>
      <c r="AL99">
        <f t="shared" si="6"/>
        <v>53.945831508249377</v>
      </c>
      <c r="AM99">
        <f t="shared" si="6"/>
        <v>81.850638404550523</v>
      </c>
      <c r="AN99">
        <f t="shared" si="6"/>
        <v>79.818643697111412</v>
      </c>
      <c r="AO99">
        <f t="shared" si="6"/>
        <v>132.29063754987877</v>
      </c>
      <c r="AP99">
        <f t="shared" si="6"/>
        <v>0</v>
      </c>
      <c r="AQ99">
        <f t="shared" si="6"/>
        <v>15.57154592436232</v>
      </c>
      <c r="AR99">
        <f t="shared" si="6"/>
        <v>65.829878775008993</v>
      </c>
      <c r="AS99">
        <f t="shared" si="6"/>
        <v>60.48134221992968</v>
      </c>
      <c r="AT99">
        <f t="shared" si="6"/>
        <v>87.916842253125438</v>
      </c>
      <c r="AU99">
        <f t="shared" si="6"/>
        <v>157.50041415870561</v>
      </c>
      <c r="AV99">
        <f t="shared" si="6"/>
        <v>102.80247486160314</v>
      </c>
      <c r="AW99">
        <f t="shared" si="6"/>
        <v>142.77102051195115</v>
      </c>
    </row>
    <row r="100" spans="1:49" x14ac:dyDescent="0.25">
      <c r="A100" t="s">
        <v>1771</v>
      </c>
      <c r="B100">
        <f>B67/B59*100</f>
        <v>100.21053473156823</v>
      </c>
      <c r="C100">
        <f t="shared" ref="C100:AW100" si="7">C67/C59*100</f>
        <v>130.03922230835951</v>
      </c>
      <c r="D100">
        <f t="shared" si="7"/>
        <v>58.051197828454768</v>
      </c>
      <c r="E100">
        <f t="shared" si="7"/>
        <v>99.164029378396108</v>
      </c>
      <c r="F100">
        <f t="shared" si="7"/>
        <v>161.92718183381166</v>
      </c>
      <c r="G100">
        <f t="shared" si="7"/>
        <v>123.9690650842056</v>
      </c>
      <c r="H100">
        <f t="shared" si="7"/>
        <v>99.922198974235016</v>
      </c>
      <c r="I100">
        <f t="shared" si="7"/>
        <v>129.53650344705673</v>
      </c>
      <c r="J100">
        <f t="shared" si="7"/>
        <v>54.666274336717166</v>
      </c>
      <c r="K100">
        <f t="shared" si="7"/>
        <v>12.170897765545215</v>
      </c>
      <c r="L100">
        <f t="shared" si="7"/>
        <v>48.47300323324604</v>
      </c>
      <c r="M100">
        <f t="shared" si="7"/>
        <v>65.055356838698685</v>
      </c>
      <c r="N100">
        <f t="shared" si="7"/>
        <v>74.134917860887796</v>
      </c>
      <c r="O100">
        <f t="shared" si="7"/>
        <v>78.422920608618753</v>
      </c>
      <c r="P100">
        <f t="shared" si="7"/>
        <v>102.91205333980949</v>
      </c>
      <c r="Q100">
        <f t="shared" si="7"/>
        <v>50.714002754145369</v>
      </c>
      <c r="R100">
        <f t="shared" si="7"/>
        <v>89.216092455298735</v>
      </c>
      <c r="S100">
        <f t="shared" si="7"/>
        <v>6.5141991311244487</v>
      </c>
      <c r="T100">
        <f t="shared" si="7"/>
        <v>78.972016987608356</v>
      </c>
      <c r="U100">
        <f t="shared" si="7"/>
        <v>95.254094163515006</v>
      </c>
      <c r="V100">
        <f t="shared" si="7"/>
        <v>60.51296458495149</v>
      </c>
      <c r="W100">
        <f t="shared" si="7"/>
        <v>105.18446657345851</v>
      </c>
      <c r="X100">
        <f t="shared" si="7"/>
        <v>112.05888125613347</v>
      </c>
      <c r="Y100">
        <f t="shared" si="7"/>
        <v>133.30400351957763</v>
      </c>
      <c r="Z100">
        <f t="shared" si="7"/>
        <v>166.03855573990677</v>
      </c>
      <c r="AA100">
        <f t="shared" si="7"/>
        <v>3.5671704934425605</v>
      </c>
      <c r="AB100">
        <f t="shared" si="7"/>
        <v>8.6236960445409778</v>
      </c>
      <c r="AC100">
        <f t="shared" si="7"/>
        <v>73.415750726909039</v>
      </c>
      <c r="AD100">
        <f t="shared" si="7"/>
        <v>89.14474245085168</v>
      </c>
      <c r="AE100">
        <f t="shared" si="7"/>
        <v>70.069632813142164</v>
      </c>
      <c r="AF100">
        <f t="shared" si="7"/>
        <v>75.663455867898563</v>
      </c>
      <c r="AG100">
        <f t="shared" si="7"/>
        <v>48.264187802132305</v>
      </c>
      <c r="AH100">
        <f t="shared" si="7"/>
        <v>234.90380206829801</v>
      </c>
      <c r="AI100">
        <f t="shared" si="7"/>
        <v>11.726578011728311</v>
      </c>
      <c r="AJ100">
        <f t="shared" si="7"/>
        <v>82.518583236256717</v>
      </c>
      <c r="AK100">
        <f t="shared" si="7"/>
        <v>59.345590764879006</v>
      </c>
      <c r="AL100">
        <f t="shared" si="7"/>
        <v>64.09479857705989</v>
      </c>
      <c r="AM100">
        <f t="shared" si="7"/>
        <v>51.514464239139059</v>
      </c>
      <c r="AN100">
        <f t="shared" si="7"/>
        <v>91.109482690327184</v>
      </c>
      <c r="AO100">
        <f t="shared" si="7"/>
        <v>107.54292634401625</v>
      </c>
      <c r="AP100">
        <f t="shared" si="7"/>
        <v>0</v>
      </c>
      <c r="AQ100">
        <f t="shared" si="7"/>
        <v>14.095994734862732</v>
      </c>
      <c r="AR100">
        <f t="shared" si="7"/>
        <v>20.620733984267396</v>
      </c>
      <c r="AS100">
        <f t="shared" si="7"/>
        <v>55.539225083604919</v>
      </c>
      <c r="AT100">
        <f t="shared" si="7"/>
        <v>96.291315902544596</v>
      </c>
      <c r="AU100">
        <f t="shared" si="7"/>
        <v>104.59541132540325</v>
      </c>
      <c r="AV100">
        <f t="shared" si="7"/>
        <v>216.37752354218006</v>
      </c>
      <c r="AW100">
        <f t="shared" si="7"/>
        <v>121.35088526097952</v>
      </c>
    </row>
    <row r="101" spans="1:49" x14ac:dyDescent="0.25">
      <c r="A101" t="s">
        <v>1772</v>
      </c>
      <c r="B101">
        <f>B85/B77*100</f>
        <v>84.299636819690122</v>
      </c>
      <c r="C101">
        <f t="shared" ref="C101:AW101" si="8">C85/C77*100</f>
        <v>51.688982930358208</v>
      </c>
      <c r="D101">
        <f t="shared" si="8"/>
        <v>93.061016154175107</v>
      </c>
      <c r="E101">
        <f t="shared" si="8"/>
        <v>107.4033005674099</v>
      </c>
      <c r="F101">
        <f t="shared" si="8"/>
        <v>106.80059603956842</v>
      </c>
      <c r="G101">
        <f t="shared" si="8"/>
        <v>99.431143791795733</v>
      </c>
      <c r="H101">
        <f t="shared" si="8"/>
        <v>56.094482108248997</v>
      </c>
      <c r="I101">
        <f t="shared" si="8"/>
        <v>85.598874512395284</v>
      </c>
      <c r="J101">
        <f t="shared" si="8"/>
        <v>42.036850990668142</v>
      </c>
      <c r="K101">
        <f t="shared" si="8"/>
        <v>49.873302394442391</v>
      </c>
      <c r="L101">
        <f t="shared" si="8"/>
        <v>66.850294514228935</v>
      </c>
      <c r="M101">
        <f t="shared" si="8"/>
        <v>95.798608895411903</v>
      </c>
      <c r="N101">
        <f t="shared" si="8"/>
        <v>86.688402995043418</v>
      </c>
      <c r="O101">
        <f t="shared" si="8"/>
        <v>99.661679833176152</v>
      </c>
      <c r="P101">
        <f t="shared" si="8"/>
        <v>62.959918718677585</v>
      </c>
      <c r="Q101">
        <f t="shared" si="8"/>
        <v>104.53028865285134</v>
      </c>
      <c r="R101">
        <f t="shared" si="8"/>
        <v>75.278439517032155</v>
      </c>
      <c r="S101">
        <f t="shared" si="8"/>
        <v>0</v>
      </c>
      <c r="T101">
        <f t="shared" si="8"/>
        <v>62.547952798401326</v>
      </c>
      <c r="U101">
        <f t="shared" si="8"/>
        <v>111.17937254297388</v>
      </c>
      <c r="V101">
        <f t="shared" si="8"/>
        <v>109.90842836474089</v>
      </c>
      <c r="W101">
        <f t="shared" si="8"/>
        <v>71.107239842188861</v>
      </c>
      <c r="X101">
        <f t="shared" si="8"/>
        <v>43.307628328216289</v>
      </c>
      <c r="Y101">
        <f t="shared" si="8"/>
        <v>95.392413477917657</v>
      </c>
      <c r="Z101">
        <f t="shared" si="8"/>
        <v>225.28373357236831</v>
      </c>
      <c r="AA101">
        <f t="shared" si="8"/>
        <v>6.9366992192813033</v>
      </c>
      <c r="AB101">
        <f t="shared" si="8"/>
        <v>14.384398187668266</v>
      </c>
      <c r="AC101">
        <f t="shared" si="8"/>
        <v>44.639006296903297</v>
      </c>
      <c r="AD101">
        <f t="shared" si="8"/>
        <v>119.55211024978468</v>
      </c>
      <c r="AE101">
        <f t="shared" si="8"/>
        <v>66.211241263903915</v>
      </c>
      <c r="AF101">
        <f t="shared" si="8"/>
        <v>59.657134659525632</v>
      </c>
      <c r="AG101">
        <f t="shared" si="8"/>
        <v>82.675109423680922</v>
      </c>
      <c r="AH101">
        <f t="shared" si="8"/>
        <v>157.65380722078507</v>
      </c>
      <c r="AI101">
        <f t="shared" si="8"/>
        <v>8.7644613612460542</v>
      </c>
      <c r="AJ101">
        <f t="shared" si="8"/>
        <v>78.377400632304145</v>
      </c>
      <c r="AK101">
        <f t="shared" si="8"/>
        <v>100.78035457360939</v>
      </c>
      <c r="AL101">
        <f t="shared" si="8"/>
        <v>105.91583563618887</v>
      </c>
      <c r="AM101">
        <f t="shared" si="8"/>
        <v>71.68554218293275</v>
      </c>
      <c r="AN101">
        <f t="shared" si="8"/>
        <v>88.65925968568304</v>
      </c>
      <c r="AO101">
        <f t="shared" si="8"/>
        <v>79.443778969845326</v>
      </c>
      <c r="AP101">
        <f t="shared" si="8"/>
        <v>0</v>
      </c>
      <c r="AQ101">
        <f t="shared" si="8"/>
        <v>7.4923569767271765</v>
      </c>
      <c r="AR101">
        <f t="shared" si="8"/>
        <v>9.3084644129660212</v>
      </c>
      <c r="AS101">
        <f t="shared" si="8"/>
        <v>42.513363786568178</v>
      </c>
      <c r="AT101">
        <f t="shared" si="8"/>
        <v>71.725472523394217</v>
      </c>
      <c r="AU101">
        <f t="shared" si="8"/>
        <v>93.240765817378815</v>
      </c>
      <c r="AV101">
        <f t="shared" si="8"/>
        <v>106.98756579449234</v>
      </c>
      <c r="AW101">
        <f t="shared" si="8"/>
        <v>118.9308432031869</v>
      </c>
    </row>
    <row r="102" spans="1:49" x14ac:dyDescent="0.25">
      <c r="A102" s="7" t="s">
        <v>1773</v>
      </c>
      <c r="B102" s="7" t="s">
        <v>1644</v>
      </c>
      <c r="C102" s="7" t="s">
        <v>443</v>
      </c>
      <c r="D102" s="7" t="s">
        <v>443</v>
      </c>
      <c r="E102" s="7" t="s">
        <v>443</v>
      </c>
      <c r="F102" s="7" t="s">
        <v>443</v>
      </c>
      <c r="G102" s="7" t="s">
        <v>443</v>
      </c>
      <c r="H102" s="7" t="s">
        <v>443</v>
      </c>
      <c r="I102" s="7" t="s">
        <v>443</v>
      </c>
      <c r="J102" s="7" t="s">
        <v>1644</v>
      </c>
      <c r="K102" s="7" t="s">
        <v>448</v>
      </c>
      <c r="L102" s="7" t="s">
        <v>448</v>
      </c>
      <c r="M102" s="7" t="s">
        <v>448</v>
      </c>
      <c r="N102" s="7" t="s">
        <v>448</v>
      </c>
      <c r="O102" s="7" t="s">
        <v>448</v>
      </c>
      <c r="P102" s="7" t="s">
        <v>448</v>
      </c>
      <c r="Q102" s="7" t="s">
        <v>448</v>
      </c>
      <c r="R102" s="7" t="s">
        <v>1644</v>
      </c>
      <c r="S102" s="7" t="s">
        <v>453</v>
      </c>
      <c r="T102" s="7" t="s">
        <v>453</v>
      </c>
      <c r="U102" s="7" t="s">
        <v>453</v>
      </c>
      <c r="V102" s="7" t="s">
        <v>453</v>
      </c>
      <c r="W102" s="7" t="s">
        <v>453</v>
      </c>
      <c r="X102" s="7" t="s">
        <v>453</v>
      </c>
      <c r="Y102" s="7" t="s">
        <v>453</v>
      </c>
      <c r="Z102" s="7" t="s">
        <v>1686</v>
      </c>
      <c r="AA102" s="7" t="s">
        <v>458</v>
      </c>
      <c r="AB102" s="7" t="s">
        <v>458</v>
      </c>
      <c r="AC102" s="7" t="s">
        <v>458</v>
      </c>
      <c r="AD102" s="7" t="s">
        <v>458</v>
      </c>
      <c r="AE102" s="7" t="s">
        <v>458</v>
      </c>
      <c r="AF102" s="7" t="s">
        <v>458</v>
      </c>
      <c r="AG102" s="7" t="s">
        <v>458</v>
      </c>
      <c r="AH102" s="7" t="s">
        <v>1686</v>
      </c>
      <c r="AI102" s="7" t="s">
        <v>463</v>
      </c>
      <c r="AJ102" s="7" t="s">
        <v>463</v>
      </c>
      <c r="AK102" s="7" t="s">
        <v>463</v>
      </c>
      <c r="AL102" s="7" t="s">
        <v>463</v>
      </c>
      <c r="AM102" s="7" t="s">
        <v>463</v>
      </c>
      <c r="AN102" s="7" t="s">
        <v>463</v>
      </c>
      <c r="AO102" s="7" t="s">
        <v>463</v>
      </c>
      <c r="AP102" s="7" t="s">
        <v>1794</v>
      </c>
      <c r="AQ102" s="7" t="s">
        <v>468</v>
      </c>
      <c r="AR102" s="7" t="s">
        <v>468</v>
      </c>
      <c r="AS102" s="7" t="s">
        <v>468</v>
      </c>
      <c r="AT102" s="7" t="s">
        <v>468</v>
      </c>
      <c r="AU102" s="7" t="s">
        <v>468</v>
      </c>
      <c r="AV102" s="7" t="s">
        <v>468</v>
      </c>
      <c r="AW102" s="7" t="s">
        <v>468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1780</v>
      </c>
      <c r="F103" s="7" t="s">
        <v>1781</v>
      </c>
      <c r="G103" s="7" t="s">
        <v>1782</v>
      </c>
      <c r="H103" s="7" t="s">
        <v>1783</v>
      </c>
      <c r="I103" s="7" t="s">
        <v>1784</v>
      </c>
      <c r="J103" s="7" t="s">
        <v>1786</v>
      </c>
      <c r="K103" s="7" t="s">
        <v>1785</v>
      </c>
      <c r="L103" s="7" t="s">
        <v>1779</v>
      </c>
      <c r="M103" s="7" t="s">
        <v>1780</v>
      </c>
      <c r="N103" s="7" t="s">
        <v>1781</v>
      </c>
      <c r="O103" s="7" t="s">
        <v>1782</v>
      </c>
      <c r="P103" s="7" t="s">
        <v>1783</v>
      </c>
      <c r="Q103" s="7" t="s">
        <v>1784</v>
      </c>
      <c r="R103" s="7" t="s">
        <v>1786</v>
      </c>
      <c r="S103" s="7" t="s">
        <v>1785</v>
      </c>
      <c r="T103" s="7" t="s">
        <v>1779</v>
      </c>
      <c r="U103" s="7" t="s">
        <v>1780</v>
      </c>
      <c r="V103" s="7" t="s">
        <v>1781</v>
      </c>
      <c r="W103" s="7" t="s">
        <v>1782</v>
      </c>
      <c r="X103" s="7" t="s">
        <v>1783</v>
      </c>
      <c r="Y103" s="7" t="s">
        <v>1784</v>
      </c>
      <c r="Z103" s="7" t="s">
        <v>1793</v>
      </c>
      <c r="AA103" s="7" t="s">
        <v>1785</v>
      </c>
      <c r="AB103" s="7" t="s">
        <v>1779</v>
      </c>
      <c r="AC103" s="7" t="s">
        <v>1780</v>
      </c>
      <c r="AD103" s="7" t="s">
        <v>1781</v>
      </c>
      <c r="AE103" s="7" t="s">
        <v>1782</v>
      </c>
      <c r="AF103" s="7" t="s">
        <v>1783</v>
      </c>
      <c r="AG103" s="7" t="s">
        <v>1784</v>
      </c>
      <c r="AH103" s="7" t="s">
        <v>1793</v>
      </c>
      <c r="AI103" s="7" t="s">
        <v>1785</v>
      </c>
      <c r="AJ103" s="7" t="s">
        <v>1779</v>
      </c>
      <c r="AK103" s="7" t="s">
        <v>1780</v>
      </c>
      <c r="AL103" s="7" t="s">
        <v>1781</v>
      </c>
      <c r="AM103" s="7" t="s">
        <v>1782</v>
      </c>
      <c r="AN103" s="7" t="s">
        <v>1783</v>
      </c>
      <c r="AO103" s="7" t="s">
        <v>1784</v>
      </c>
      <c r="AP103" s="7" t="s">
        <v>1786</v>
      </c>
      <c r="AQ103" s="7" t="s">
        <v>1785</v>
      </c>
      <c r="AR103" s="7" t="s">
        <v>1779</v>
      </c>
      <c r="AS103" s="7" t="s">
        <v>1780</v>
      </c>
      <c r="AT103" s="7" t="s">
        <v>1781</v>
      </c>
      <c r="AU103" s="7" t="s">
        <v>1782</v>
      </c>
      <c r="AV103" s="7" t="s">
        <v>1783</v>
      </c>
      <c r="AW103" s="7" t="s">
        <v>1784</v>
      </c>
    </row>
    <row r="104" spans="1:49" x14ac:dyDescent="0.25">
      <c r="A104" t="s">
        <v>1773</v>
      </c>
      <c r="B104">
        <f>AVERAGE(B99:B101)</f>
        <v>75.372615172757207</v>
      </c>
      <c r="C104">
        <f t="shared" ref="C104:AW104" si="9">AVERAGE(C99:C101)</f>
        <v>127.09005420499859</v>
      </c>
      <c r="D104">
        <f t="shared" si="9"/>
        <v>135.25643138170082</v>
      </c>
      <c r="E104">
        <f t="shared" si="9"/>
        <v>109.23974741613836</v>
      </c>
      <c r="F104">
        <f t="shared" si="9"/>
        <v>119.61454585981602</v>
      </c>
      <c r="G104">
        <f t="shared" si="9"/>
        <v>109.93963252838437</v>
      </c>
      <c r="H104">
        <f t="shared" si="9"/>
        <v>85.289977158912222</v>
      </c>
      <c r="I104">
        <f t="shared" si="9"/>
        <v>104.79529688947326</v>
      </c>
      <c r="J104">
        <f t="shared" si="9"/>
        <v>56.659500400864452</v>
      </c>
      <c r="K104">
        <f t="shared" si="9"/>
        <v>24.773242365585066</v>
      </c>
      <c r="L104">
        <f t="shared" si="9"/>
        <v>64.463308302825908</v>
      </c>
      <c r="M104">
        <f t="shared" si="9"/>
        <v>77.451856848875408</v>
      </c>
      <c r="N104">
        <f t="shared" si="9"/>
        <v>88.743518124539037</v>
      </c>
      <c r="O104">
        <f t="shared" si="9"/>
        <v>84.263161364349429</v>
      </c>
      <c r="P104">
        <f t="shared" si="9"/>
        <v>78.565737884434057</v>
      </c>
      <c r="Q104">
        <f t="shared" si="9"/>
        <v>73.285239873335186</v>
      </c>
      <c r="R104">
        <f t="shared" si="9"/>
        <v>79.883677882785733</v>
      </c>
      <c r="S104">
        <f t="shared" si="9"/>
        <v>2.1713997103748164</v>
      </c>
      <c r="T104">
        <f t="shared" si="9"/>
        <v>55.124155376925366</v>
      </c>
      <c r="U104">
        <f t="shared" si="9"/>
        <v>113.47534542886869</v>
      </c>
      <c r="V104">
        <f t="shared" si="9"/>
        <v>93.895144580629548</v>
      </c>
      <c r="W104">
        <f t="shared" si="9"/>
        <v>83.906703817712454</v>
      </c>
      <c r="X104">
        <f t="shared" si="9"/>
        <v>73.935502542499449</v>
      </c>
      <c r="Y104">
        <f t="shared" si="9"/>
        <v>108.75483411914139</v>
      </c>
      <c r="Z104">
        <f t="shared" si="9"/>
        <v>224.06531638831575</v>
      </c>
      <c r="AA104">
        <f t="shared" si="9"/>
        <v>3.5012899042412879</v>
      </c>
      <c r="AB104">
        <f t="shared" si="9"/>
        <v>7.6693647440697488</v>
      </c>
      <c r="AC104">
        <f t="shared" si="9"/>
        <v>44.552164545805276</v>
      </c>
      <c r="AD104">
        <f t="shared" si="9"/>
        <v>93.299634531051467</v>
      </c>
      <c r="AE104">
        <f t="shared" si="9"/>
        <v>63.910202494167208</v>
      </c>
      <c r="AF104">
        <f t="shared" si="9"/>
        <v>68.468988622512839</v>
      </c>
      <c r="AG104">
        <f t="shared" si="9"/>
        <v>64.928777922914023</v>
      </c>
      <c r="AH104">
        <f t="shared" si="9"/>
        <v>204.74273219541342</v>
      </c>
      <c r="AI104">
        <f t="shared" si="9"/>
        <v>13.32514875949588</v>
      </c>
      <c r="AJ104">
        <f t="shared" si="9"/>
        <v>92.299165330851679</v>
      </c>
      <c r="AK104">
        <f t="shared" si="9"/>
        <v>77.2168228625073</v>
      </c>
      <c r="AL104">
        <f t="shared" si="9"/>
        <v>74.652155240499383</v>
      </c>
      <c r="AM104">
        <f t="shared" si="9"/>
        <v>68.350214942207444</v>
      </c>
      <c r="AN104">
        <f t="shared" si="9"/>
        <v>86.529128691040555</v>
      </c>
      <c r="AO104">
        <f t="shared" si="9"/>
        <v>106.42578095458011</v>
      </c>
      <c r="AP104">
        <f t="shared" si="9"/>
        <v>0</v>
      </c>
      <c r="AQ104">
        <f t="shared" si="9"/>
        <v>12.386632545317411</v>
      </c>
      <c r="AR104">
        <f t="shared" si="9"/>
        <v>31.919692390747471</v>
      </c>
      <c r="AS104">
        <f t="shared" si="9"/>
        <v>52.844643696700928</v>
      </c>
      <c r="AT104">
        <f t="shared" si="9"/>
        <v>85.31121022635476</v>
      </c>
      <c r="AU104">
        <f t="shared" si="9"/>
        <v>118.44553043382922</v>
      </c>
      <c r="AV104">
        <f t="shared" si="9"/>
        <v>142.05585473275852</v>
      </c>
      <c r="AW104">
        <f t="shared" si="9"/>
        <v>127.68424965870587</v>
      </c>
    </row>
    <row r="105" spans="1:49" x14ac:dyDescent="0.25">
      <c r="A105" t="s">
        <v>1774</v>
      </c>
      <c r="B105">
        <f>STDEV(B99:B101)</f>
        <v>30.304168179659037</v>
      </c>
      <c r="C105">
        <f t="shared" ref="C105:AW105" si="10">STDEV(C99:C101)</f>
        <v>73.970593532179166</v>
      </c>
      <c r="D105">
        <f t="shared" si="10"/>
        <v>104.87520222508223</v>
      </c>
      <c r="E105">
        <f t="shared" si="10"/>
        <v>11.108382044356292</v>
      </c>
      <c r="F105">
        <f t="shared" si="10"/>
        <v>37.581437957195185</v>
      </c>
      <c r="G105">
        <f t="shared" si="10"/>
        <v>12.642198359928129</v>
      </c>
      <c r="H105">
        <f t="shared" si="10"/>
        <v>25.284063892433274</v>
      </c>
      <c r="I105">
        <f t="shared" si="10"/>
        <v>22.487491696636248</v>
      </c>
      <c r="J105">
        <f t="shared" si="10"/>
        <v>15.714358779396694</v>
      </c>
      <c r="K105">
        <f t="shared" si="10"/>
        <v>21.737352573509234</v>
      </c>
      <c r="L105">
        <f t="shared" si="10"/>
        <v>14.940512764776365</v>
      </c>
      <c r="M105">
        <f t="shared" si="10"/>
        <v>16.212372165349571</v>
      </c>
      <c r="N105">
        <f t="shared" si="10"/>
        <v>15.737123475439127</v>
      </c>
      <c r="O105">
        <f t="shared" si="10"/>
        <v>13.464461666928257</v>
      </c>
      <c r="P105">
        <f t="shared" si="10"/>
        <v>21.362127041516548</v>
      </c>
      <c r="Q105">
        <f t="shared" si="10"/>
        <v>27.936972160954085</v>
      </c>
      <c r="R105">
        <f t="shared" si="10"/>
        <v>8.0823380605000157</v>
      </c>
      <c r="S105">
        <f t="shared" si="10"/>
        <v>3.7609746219095266</v>
      </c>
      <c r="T105">
        <f t="shared" si="10"/>
        <v>28.299734364309938</v>
      </c>
      <c r="U105">
        <f t="shared" si="10"/>
        <v>19.471029454557645</v>
      </c>
      <c r="V105">
        <f t="shared" si="10"/>
        <v>28.91776058430623</v>
      </c>
      <c r="W105">
        <f t="shared" si="10"/>
        <v>18.553315285377778</v>
      </c>
      <c r="X105">
        <f t="shared" si="10"/>
        <v>34.983147879578397</v>
      </c>
      <c r="Y105">
        <f t="shared" si="10"/>
        <v>21.288017186272324</v>
      </c>
      <c r="Z105">
        <f t="shared" si="10"/>
        <v>57.427246925768848</v>
      </c>
      <c r="AA105">
        <f t="shared" si="10"/>
        <v>3.4688188485015456</v>
      </c>
      <c r="AB105">
        <f t="shared" si="10"/>
        <v>7.2395296103160476</v>
      </c>
      <c r="AC105">
        <f t="shared" si="10"/>
        <v>28.907104889467462</v>
      </c>
      <c r="AD105">
        <f t="shared" si="10"/>
        <v>24.441346241796548</v>
      </c>
      <c r="AE105">
        <f t="shared" si="10"/>
        <v>7.5767043783951751</v>
      </c>
      <c r="AF105">
        <f t="shared" si="10"/>
        <v>8.1248098132884028</v>
      </c>
      <c r="AG105">
        <f t="shared" si="10"/>
        <v>17.230946144102791</v>
      </c>
      <c r="AH105">
        <f t="shared" si="10"/>
        <v>41.31349216351019</v>
      </c>
      <c r="AI105">
        <f t="shared" si="10"/>
        <v>5.5358720581970875</v>
      </c>
      <c r="AJ105">
        <f t="shared" si="10"/>
        <v>20.631002907435498</v>
      </c>
      <c r="AK105">
        <f t="shared" si="10"/>
        <v>21.295812244159318</v>
      </c>
      <c r="AL105">
        <f t="shared" si="10"/>
        <v>27.546572691603853</v>
      </c>
      <c r="AM105">
        <f t="shared" si="10"/>
        <v>15.440666164404622</v>
      </c>
      <c r="AN105">
        <f t="shared" si="10"/>
        <v>5.9391796431353132</v>
      </c>
      <c r="AO105">
        <f t="shared" si="10"/>
        <v>26.441135108205344</v>
      </c>
      <c r="AP105">
        <f t="shared" si="10"/>
        <v>0</v>
      </c>
      <c r="AQ105">
        <f t="shared" si="10"/>
        <v>4.3022973902535799</v>
      </c>
      <c r="AR105">
        <f t="shared" si="10"/>
        <v>29.906812203492443</v>
      </c>
      <c r="AS105">
        <f t="shared" si="10"/>
        <v>9.282113923208593</v>
      </c>
      <c r="AT105">
        <f t="shared" si="10"/>
        <v>12.488480849424214</v>
      </c>
      <c r="AU105">
        <f t="shared" si="10"/>
        <v>34.295698720480011</v>
      </c>
      <c r="AV105">
        <f t="shared" si="10"/>
        <v>64.39845951179376</v>
      </c>
      <c r="AW105">
        <f t="shared" si="10"/>
        <v>13.121438258594981</v>
      </c>
    </row>
    <row r="106" spans="1:49" x14ac:dyDescent="0.25">
      <c r="A106" t="s">
        <v>1775</v>
      </c>
      <c r="B106">
        <f>STDEV(B99:B101)/SQRT(3)</f>
        <v>17.496119656093839</v>
      </c>
      <c r="C106">
        <f t="shared" ref="C106:AW106" si="11">STDEV(C99:C101)/SQRT(3)</f>
        <v>42.706942087920034</v>
      </c>
      <c r="D106">
        <f t="shared" si="11"/>
        <v>60.549726235967668</v>
      </c>
      <c r="E106">
        <f t="shared" si="11"/>
        <v>6.4134273635703112</v>
      </c>
      <c r="F106">
        <f t="shared" si="11"/>
        <v>21.697653321119862</v>
      </c>
      <c r="G106">
        <f t="shared" si="11"/>
        <v>7.2989766262531512</v>
      </c>
      <c r="H106">
        <f t="shared" si="11"/>
        <v>14.597761094504049</v>
      </c>
      <c r="I106">
        <f t="shared" si="11"/>
        <v>12.983159384452412</v>
      </c>
      <c r="J106">
        <f t="shared" si="11"/>
        <v>9.0726892714270413</v>
      </c>
      <c r="K106">
        <f t="shared" si="11"/>
        <v>12.550066359785362</v>
      </c>
      <c r="L106">
        <f t="shared" si="11"/>
        <v>8.6259090665746747</v>
      </c>
      <c r="M106">
        <f t="shared" si="11"/>
        <v>9.3602174338669712</v>
      </c>
      <c r="N106">
        <f t="shared" si="11"/>
        <v>9.0858324748151595</v>
      </c>
      <c r="O106">
        <f t="shared" si="11"/>
        <v>7.7737105678944269</v>
      </c>
      <c r="P106">
        <f t="shared" si="11"/>
        <v>12.333429797882562</v>
      </c>
      <c r="Q106">
        <f t="shared" si="11"/>
        <v>16.129418397469923</v>
      </c>
      <c r="R106">
        <f t="shared" si="11"/>
        <v>4.6663400549112417</v>
      </c>
      <c r="S106">
        <f t="shared" si="11"/>
        <v>2.1713997103748164</v>
      </c>
      <c r="T106">
        <f t="shared" si="11"/>
        <v>16.338859253229245</v>
      </c>
      <c r="U106">
        <f t="shared" si="11"/>
        <v>11.241604096987988</v>
      </c>
      <c r="V106">
        <f t="shared" si="11"/>
        <v>16.695676857710353</v>
      </c>
      <c r="W106">
        <f t="shared" si="11"/>
        <v>10.71176157437286</v>
      </c>
      <c r="X106">
        <f t="shared" si="11"/>
        <v>20.197529845375072</v>
      </c>
      <c r="Y106">
        <f t="shared" si="11"/>
        <v>12.290642453007706</v>
      </c>
      <c r="Z106">
        <f t="shared" si="11"/>
        <v>33.155636471411754</v>
      </c>
      <c r="AA106">
        <f t="shared" si="11"/>
        <v>2.0027234959524152</v>
      </c>
      <c r="AB106">
        <f t="shared" si="11"/>
        <v>4.1797443693222371</v>
      </c>
      <c r="AC106">
        <f t="shared" si="11"/>
        <v>16.689524789426788</v>
      </c>
      <c r="AD106">
        <f t="shared" si="11"/>
        <v>14.111217832058086</v>
      </c>
      <c r="AE106">
        <f t="shared" si="11"/>
        <v>4.3744123124366707</v>
      </c>
      <c r="AF106">
        <f t="shared" si="11"/>
        <v>4.6908611328165728</v>
      </c>
      <c r="AG106">
        <f t="shared" si="11"/>
        <v>9.9482913946896918</v>
      </c>
      <c r="AH106">
        <f t="shared" si="11"/>
        <v>23.852355821766103</v>
      </c>
      <c r="AI106">
        <f t="shared" si="11"/>
        <v>3.1961372229994165</v>
      </c>
      <c r="AJ106">
        <f t="shared" si="11"/>
        <v>11.911315082259836</v>
      </c>
      <c r="AK106">
        <f t="shared" si="11"/>
        <v>12.295142931777111</v>
      </c>
      <c r="AL106">
        <f t="shared" si="11"/>
        <v>15.90402115874908</v>
      </c>
      <c r="AM106">
        <f t="shared" si="11"/>
        <v>8.9146727664861558</v>
      </c>
      <c r="AN106">
        <f t="shared" si="11"/>
        <v>3.4289869657297189</v>
      </c>
      <c r="AO106">
        <f t="shared" si="11"/>
        <v>15.265796472401622</v>
      </c>
      <c r="AP106">
        <f t="shared" si="11"/>
        <v>0</v>
      </c>
      <c r="AQ106">
        <f t="shared" si="11"/>
        <v>2.4839325563967289</v>
      </c>
      <c r="AR106">
        <f t="shared" si="11"/>
        <v>17.266706076289946</v>
      </c>
      <c r="AS106">
        <f t="shared" si="11"/>
        <v>5.3590309722132545</v>
      </c>
      <c r="AT106">
        <f t="shared" si="11"/>
        <v>7.2102277801845567</v>
      </c>
      <c r="AU106">
        <f t="shared" si="11"/>
        <v>19.800630888315439</v>
      </c>
      <c r="AV106">
        <f t="shared" si="11"/>
        <v>37.180467934531343</v>
      </c>
      <c r="AW106">
        <f t="shared" si="11"/>
        <v>7.5756659107548669</v>
      </c>
    </row>
    <row r="108" spans="1:49" x14ac:dyDescent="0.25">
      <c r="A108" t="s">
        <v>1773</v>
      </c>
      <c r="B108" s="165">
        <f>AVERAGE(B99:B101,J99:J101,R99:R101,)</f>
        <v>63.574738036922213</v>
      </c>
    </row>
    <row r="109" spans="1:49" x14ac:dyDescent="0.25">
      <c r="A109" t="s">
        <v>1774</v>
      </c>
      <c r="B109" s="165">
        <f>STDEV(B99:B101,J99:J101,R99:R101)</f>
        <v>20.527751063552252</v>
      </c>
    </row>
    <row r="110" spans="1:49" x14ac:dyDescent="0.25">
      <c r="A110" t="s">
        <v>1775</v>
      </c>
      <c r="B110" s="165">
        <f>STDEV(B99:B101,J99:J101,R99:R101)/SQRT(3)</f>
        <v>11.85170260239952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23" t="s">
        <v>441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446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451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456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461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466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2016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0.16170000000000001</v>
      </c>
      <c r="C128">
        <v>0.15790000000000001</v>
      </c>
      <c r="D128">
        <v>0.18310000000000001</v>
      </c>
      <c r="E128">
        <v>0.157</v>
      </c>
      <c r="F128">
        <v>0.16350000000000001</v>
      </c>
      <c r="G128">
        <v>0.15110000000000001</v>
      </c>
      <c r="H128">
        <v>0.17169999999999999</v>
      </c>
      <c r="I128">
        <v>0.15939999999999999</v>
      </c>
      <c r="K128" t="s">
        <v>1658</v>
      </c>
      <c r="L128">
        <f>B128-$F$134</f>
        <v>8.160000000000002E-2</v>
      </c>
      <c r="M128">
        <f t="shared" ref="M128:S128" si="12">C128-$F$134</f>
        <v>7.7800000000000022E-2</v>
      </c>
      <c r="N128">
        <f t="shared" si="12"/>
        <v>0.10300000000000002</v>
      </c>
      <c r="O128">
        <f t="shared" si="12"/>
        <v>7.690000000000001E-2</v>
      </c>
      <c r="P128">
        <f t="shared" si="12"/>
        <v>8.3400000000000016E-2</v>
      </c>
      <c r="Q128">
        <f t="shared" si="12"/>
        <v>7.1000000000000021E-2</v>
      </c>
      <c r="R128">
        <f t="shared" si="12"/>
        <v>9.1600000000000001E-2</v>
      </c>
      <c r="S128">
        <f t="shared" si="12"/>
        <v>7.9299999999999995E-2</v>
      </c>
      <c r="U128" t="s">
        <v>1658</v>
      </c>
      <c r="V128">
        <f>L128/$L$133*100</f>
        <v>3.8897893030794171</v>
      </c>
      <c r="W128">
        <f t="shared" ref="W128:AC128" si="13">M128/$L$133*100</f>
        <v>3.7086471541615027</v>
      </c>
      <c r="X128">
        <f t="shared" si="13"/>
        <v>4.9099056154066165</v>
      </c>
      <c r="Y128">
        <f t="shared" si="13"/>
        <v>3.6657450662598916</v>
      </c>
      <c r="Z128">
        <f t="shared" si="13"/>
        <v>3.9755934788826393</v>
      </c>
      <c r="AA128">
        <f t="shared" si="13"/>
        <v>3.3844980455715516</v>
      </c>
      <c r="AB128">
        <f t="shared" si="13"/>
        <v>4.3664791686528739</v>
      </c>
      <c r="AC128">
        <f t="shared" si="13"/>
        <v>3.7801506339975206</v>
      </c>
    </row>
    <row r="129" spans="1:29" x14ac:dyDescent="0.25">
      <c r="A129" t="s">
        <v>1659</v>
      </c>
      <c r="B129">
        <v>0.51790000000000003</v>
      </c>
      <c r="C129">
        <v>0.247</v>
      </c>
      <c r="D129">
        <v>0.25530000000000003</v>
      </c>
      <c r="E129">
        <v>0.24210000000000001</v>
      </c>
      <c r="F129">
        <v>0.23089999999999999</v>
      </c>
      <c r="G129">
        <v>0.25259999999999999</v>
      </c>
      <c r="H129">
        <v>0.2414</v>
      </c>
      <c r="I129">
        <v>0.22170000000000001</v>
      </c>
      <c r="K129" t="s">
        <v>1659</v>
      </c>
      <c r="L129">
        <f t="shared" ref="L129:L133" si="14">B129-$F$134</f>
        <v>0.43780000000000002</v>
      </c>
      <c r="M129">
        <f t="shared" ref="M129:M133" si="15">C129-$F$134</f>
        <v>0.16689999999999999</v>
      </c>
      <c r="N129">
        <f t="shared" ref="N129:N133" si="16">D129-$F$134</f>
        <v>0.17520000000000002</v>
      </c>
      <c r="O129">
        <f t="shared" ref="O129:O133" si="17">E129-$F$134</f>
        <v>0.16200000000000003</v>
      </c>
      <c r="P129">
        <f t="shared" ref="P129:P133" si="18">F129-$F$134</f>
        <v>0.15079999999999999</v>
      </c>
      <c r="Q129">
        <f t="shared" ref="Q129:Q133" si="19">G129-$F$134</f>
        <v>0.17249999999999999</v>
      </c>
      <c r="R129">
        <f t="shared" ref="R129:R133" si="20">H129-$F$134</f>
        <v>0.1613</v>
      </c>
      <c r="S129">
        <f t="shared" ref="S129:S133" si="21">I129-$F$134</f>
        <v>0.1416</v>
      </c>
      <c r="U129" t="s">
        <v>1659</v>
      </c>
      <c r="V129">
        <f t="shared" ref="V129:V133" si="22">L129/$L$133*100</f>
        <v>20.869482314805985</v>
      </c>
      <c r="W129">
        <f t="shared" ref="W129:W133" si="23">M129/$L$133*100</f>
        <v>7.9559538564210106</v>
      </c>
      <c r="X129">
        <f t="shared" ref="X129:X133" si="24">N129/$L$133*100</f>
        <v>8.3516064448469827</v>
      </c>
      <c r="Y129">
        <f t="shared" ref="Y129:Y133" si="25">O129/$L$133*100</f>
        <v>7.7223758222900187</v>
      </c>
      <c r="Z129">
        <f t="shared" ref="Z129:Z133" si="26">P129/$L$133*100</f>
        <v>7.1884831728477439</v>
      </c>
      <c r="AA129">
        <f t="shared" ref="AA129:AA133" si="27">Q129/$L$133*100</f>
        <v>8.2229001811421476</v>
      </c>
      <c r="AB129">
        <f t="shared" ref="AB129:AB133" si="28">R129/$L$133*100</f>
        <v>7.6890075316998745</v>
      </c>
      <c r="AC129">
        <f t="shared" ref="AC129:AC133" si="29">S129/$L$133*100</f>
        <v>6.7499284965201634</v>
      </c>
    </row>
    <row r="130" spans="1:29" x14ac:dyDescent="0.25">
      <c r="A130" t="s">
        <v>1660</v>
      </c>
      <c r="B130">
        <v>0.15329999999999999</v>
      </c>
      <c r="C130">
        <v>0.159</v>
      </c>
      <c r="D130">
        <v>0.16259999999999999</v>
      </c>
      <c r="E130">
        <v>0.15939999999999999</v>
      </c>
      <c r="F130">
        <v>0.1663</v>
      </c>
      <c r="G130">
        <v>0.16200000000000001</v>
      </c>
      <c r="H130">
        <v>0.16539999999999999</v>
      </c>
      <c r="I130">
        <v>0.16170000000000001</v>
      </c>
      <c r="K130" t="s">
        <v>1660</v>
      </c>
      <c r="L130">
        <f t="shared" si="14"/>
        <v>7.3200000000000001E-2</v>
      </c>
      <c r="M130">
        <f t="shared" si="15"/>
        <v>7.8900000000000012E-2</v>
      </c>
      <c r="N130">
        <f t="shared" si="16"/>
        <v>8.2500000000000004E-2</v>
      </c>
      <c r="O130">
        <f t="shared" si="17"/>
        <v>7.9299999999999995E-2</v>
      </c>
      <c r="P130">
        <f t="shared" si="18"/>
        <v>8.6200000000000013E-2</v>
      </c>
      <c r="Q130">
        <f t="shared" si="19"/>
        <v>8.1900000000000014E-2</v>
      </c>
      <c r="R130">
        <f t="shared" si="20"/>
        <v>8.5300000000000001E-2</v>
      </c>
      <c r="S130">
        <f t="shared" si="21"/>
        <v>8.160000000000002E-2</v>
      </c>
      <c r="U130" t="s">
        <v>1660</v>
      </c>
      <c r="V130">
        <f t="shared" si="22"/>
        <v>3.4893698159977116</v>
      </c>
      <c r="W130">
        <f t="shared" si="23"/>
        <v>3.7610830393745824</v>
      </c>
      <c r="X130">
        <f t="shared" si="24"/>
        <v>3.9326913909810273</v>
      </c>
      <c r="Y130">
        <f t="shared" si="25"/>
        <v>3.7801506339975206</v>
      </c>
      <c r="Z130">
        <f t="shared" si="26"/>
        <v>4.1090666412432073</v>
      </c>
      <c r="AA130">
        <f t="shared" si="27"/>
        <v>3.9040899990466205</v>
      </c>
      <c r="AB130">
        <f t="shared" si="28"/>
        <v>4.0661645533415953</v>
      </c>
      <c r="AC130">
        <f t="shared" si="29"/>
        <v>3.8897893030794171</v>
      </c>
    </row>
    <row r="131" spans="1:29" x14ac:dyDescent="0.25">
      <c r="A131" t="s">
        <v>1661</v>
      </c>
      <c r="B131">
        <v>0.1653</v>
      </c>
      <c r="C131">
        <v>0.1764</v>
      </c>
      <c r="D131">
        <v>0.1784</v>
      </c>
      <c r="E131">
        <v>0.17080000000000001</v>
      </c>
      <c r="F131">
        <v>0.16039999999999999</v>
      </c>
      <c r="G131">
        <v>0.15759999999999999</v>
      </c>
      <c r="H131">
        <v>0.16639999999999999</v>
      </c>
      <c r="I131">
        <v>0.15160000000000001</v>
      </c>
      <c r="K131" t="s">
        <v>1661</v>
      </c>
      <c r="L131">
        <f t="shared" si="14"/>
        <v>8.5200000000000012E-2</v>
      </c>
      <c r="M131">
        <f t="shared" si="15"/>
        <v>9.6300000000000011E-2</v>
      </c>
      <c r="N131">
        <f t="shared" si="16"/>
        <v>9.8300000000000012E-2</v>
      </c>
      <c r="O131">
        <f t="shared" si="17"/>
        <v>9.0700000000000017E-2</v>
      </c>
      <c r="P131">
        <f t="shared" si="18"/>
        <v>8.0299999999999996E-2</v>
      </c>
      <c r="Q131">
        <f t="shared" si="19"/>
        <v>7.7499999999999999E-2</v>
      </c>
      <c r="R131">
        <f>H131-$F$134</f>
        <v>8.6300000000000002E-2</v>
      </c>
      <c r="S131">
        <f t="shared" si="21"/>
        <v>7.1500000000000022E-2</v>
      </c>
      <c r="U131" t="s">
        <v>1661</v>
      </c>
      <c r="V131">
        <f t="shared" si="22"/>
        <v>4.0613976546858606</v>
      </c>
      <c r="W131">
        <f t="shared" si="23"/>
        <v>4.5905234054723989</v>
      </c>
      <c r="X131">
        <f t="shared" si="24"/>
        <v>4.6858613785870906</v>
      </c>
      <c r="Y131">
        <f t="shared" si="25"/>
        <v>4.3235770807512637</v>
      </c>
      <c r="Z131">
        <f t="shared" si="26"/>
        <v>3.827819620554866</v>
      </c>
      <c r="AA131">
        <f t="shared" si="27"/>
        <v>3.6943464581942984</v>
      </c>
      <c r="AB131">
        <f t="shared" si="28"/>
        <v>4.1138335398989412</v>
      </c>
      <c r="AC131">
        <f t="shared" si="29"/>
        <v>3.408332538850225</v>
      </c>
    </row>
    <row r="132" spans="1:29" x14ac:dyDescent="0.25">
      <c r="A132" t="s">
        <v>1662</v>
      </c>
      <c r="B132">
        <v>0.1573</v>
      </c>
      <c r="C132">
        <v>0.15989999999999999</v>
      </c>
      <c r="D132">
        <v>0.185</v>
      </c>
      <c r="E132">
        <v>0.16489999999999999</v>
      </c>
      <c r="F132">
        <v>0.15670000000000001</v>
      </c>
      <c r="G132">
        <v>0.15679999999999999</v>
      </c>
      <c r="H132">
        <v>0.17050000000000001</v>
      </c>
      <c r="I132">
        <v>0.15890000000000001</v>
      </c>
      <c r="K132" t="s">
        <v>1662</v>
      </c>
      <c r="L132">
        <f t="shared" si="14"/>
        <v>7.7200000000000005E-2</v>
      </c>
      <c r="M132">
        <f t="shared" si="15"/>
        <v>7.9799999999999996E-2</v>
      </c>
      <c r="N132">
        <f t="shared" si="16"/>
        <v>0.10490000000000001</v>
      </c>
      <c r="O132">
        <f t="shared" si="17"/>
        <v>8.48E-2</v>
      </c>
      <c r="P132">
        <f t="shared" si="18"/>
        <v>7.6600000000000015E-2</v>
      </c>
      <c r="Q132">
        <f t="shared" si="19"/>
        <v>7.6700000000000004E-2</v>
      </c>
      <c r="R132">
        <f t="shared" si="20"/>
        <v>9.0400000000000022E-2</v>
      </c>
      <c r="S132">
        <f t="shared" si="21"/>
        <v>7.8800000000000023E-2</v>
      </c>
      <c r="U132" t="s">
        <v>1662</v>
      </c>
      <c r="V132">
        <f t="shared" si="22"/>
        <v>3.6800457622270946</v>
      </c>
      <c r="W132">
        <f t="shared" si="23"/>
        <v>3.8039851272761931</v>
      </c>
      <c r="X132">
        <f t="shared" si="24"/>
        <v>5.0004766898655735</v>
      </c>
      <c r="Y132">
        <f t="shared" si="25"/>
        <v>4.0423300600629224</v>
      </c>
      <c r="Z132">
        <f t="shared" si="26"/>
        <v>3.6514443702926878</v>
      </c>
      <c r="AA132">
        <f t="shared" si="27"/>
        <v>3.6562112689484221</v>
      </c>
      <c r="AB132">
        <f t="shared" si="28"/>
        <v>4.3092763847840594</v>
      </c>
      <c r="AC132">
        <f t="shared" si="29"/>
        <v>3.756316140718849</v>
      </c>
    </row>
    <row r="133" spans="1:29" x14ac:dyDescent="0.25">
      <c r="A133" t="s">
        <v>1663</v>
      </c>
      <c r="B133">
        <v>2.1779000000000002</v>
      </c>
      <c r="C133">
        <v>0.36349999999999999</v>
      </c>
      <c r="D133">
        <v>0.16059999999999999</v>
      </c>
      <c r="E133">
        <v>0.15379999999999999</v>
      </c>
      <c r="F133">
        <v>0.1555</v>
      </c>
      <c r="G133">
        <v>0.14699999999999999</v>
      </c>
      <c r="H133">
        <v>0.1522</v>
      </c>
      <c r="I133">
        <v>0.1525</v>
      </c>
      <c r="K133" t="s">
        <v>1663</v>
      </c>
      <c r="L133">
        <f t="shared" si="14"/>
        <v>2.0978000000000003</v>
      </c>
      <c r="M133">
        <f t="shared" si="15"/>
        <v>0.28339999999999999</v>
      </c>
      <c r="N133">
        <f t="shared" si="16"/>
        <v>8.0500000000000002E-2</v>
      </c>
      <c r="O133">
        <f t="shared" si="17"/>
        <v>7.3700000000000002E-2</v>
      </c>
      <c r="P133">
        <f t="shared" si="18"/>
        <v>7.5400000000000009E-2</v>
      </c>
      <c r="Q133">
        <f t="shared" si="19"/>
        <v>6.6900000000000001E-2</v>
      </c>
      <c r="R133">
        <f t="shared" si="20"/>
        <v>7.2100000000000011E-2</v>
      </c>
      <c r="S133">
        <f t="shared" si="21"/>
        <v>7.2400000000000006E-2</v>
      </c>
      <c r="U133" t="s">
        <v>1663</v>
      </c>
      <c r="V133">
        <f t="shared" si="22"/>
        <v>100</v>
      </c>
      <c r="W133">
        <f t="shared" si="23"/>
        <v>13.509390790351794</v>
      </c>
      <c r="X133">
        <f t="shared" si="24"/>
        <v>3.8373534178663355</v>
      </c>
      <c r="Y133">
        <f t="shared" si="25"/>
        <v>3.5132043092763841</v>
      </c>
      <c r="Z133">
        <f t="shared" si="26"/>
        <v>3.5942415864238728</v>
      </c>
      <c r="AA133">
        <f t="shared" si="27"/>
        <v>3.189055200686433</v>
      </c>
      <c r="AB133">
        <f t="shared" si="28"/>
        <v>3.4369339307846318</v>
      </c>
      <c r="AC133">
        <f t="shared" si="29"/>
        <v>3.4512346267518348</v>
      </c>
    </row>
    <row r="134" spans="1:29" x14ac:dyDescent="0.25">
      <c r="A134" t="s">
        <v>1664</v>
      </c>
      <c r="B134">
        <v>8.0199999999999994E-2</v>
      </c>
      <c r="C134">
        <v>7.9299999999999995E-2</v>
      </c>
      <c r="D134">
        <v>8.0799999999999997E-2</v>
      </c>
      <c r="E134">
        <v>3.9855999999999998</v>
      </c>
      <c r="F134">
        <f>AVERAGE(B134:D134)</f>
        <v>8.0099999999999991E-2</v>
      </c>
    </row>
    <row r="135" spans="1:29" x14ac:dyDescent="0.25">
      <c r="A135" t="s">
        <v>1665</v>
      </c>
    </row>
    <row r="138" spans="1:29" x14ac:dyDescent="0.25">
      <c r="A138" s="7" t="s">
        <v>2017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0.15720000000000001</v>
      </c>
      <c r="C141">
        <v>0.1646</v>
      </c>
      <c r="D141">
        <v>0.1663</v>
      </c>
      <c r="E141">
        <v>0.15179999999999999</v>
      </c>
      <c r="F141">
        <v>0.16070000000000001</v>
      </c>
      <c r="G141">
        <v>0.16120000000000001</v>
      </c>
      <c r="H141">
        <v>0.1774</v>
      </c>
      <c r="I141">
        <v>0.16839999999999999</v>
      </c>
      <c r="K141" t="s">
        <v>1658</v>
      </c>
      <c r="L141">
        <f>B141-$F$147</f>
        <v>7.5900000000000009E-2</v>
      </c>
      <c r="M141">
        <f t="shared" ref="M141:S141" si="30">C141-$F$147</f>
        <v>8.3299999999999999E-2</v>
      </c>
      <c r="N141">
        <f t="shared" si="30"/>
        <v>8.5000000000000006E-2</v>
      </c>
      <c r="O141">
        <f t="shared" si="30"/>
        <v>7.0499999999999993E-2</v>
      </c>
      <c r="P141">
        <f t="shared" si="30"/>
        <v>7.9400000000000012E-2</v>
      </c>
      <c r="Q141">
        <f t="shared" si="30"/>
        <v>7.9900000000000013E-2</v>
      </c>
      <c r="R141">
        <f t="shared" si="30"/>
        <v>9.6100000000000005E-2</v>
      </c>
      <c r="S141">
        <f t="shared" si="30"/>
        <v>8.7099999999999997E-2</v>
      </c>
      <c r="U141" t="s">
        <v>1658</v>
      </c>
      <c r="V141">
        <f>L141/$L$146*100</f>
        <v>6.7641030211211124</v>
      </c>
      <c r="W141">
        <f t="shared" ref="W141:AC141" si="31">M141/$L$146*100</f>
        <v>7.4235807860262</v>
      </c>
      <c r="X141">
        <f t="shared" si="31"/>
        <v>7.5750824347206134</v>
      </c>
      <c r="Y141">
        <f t="shared" si="31"/>
        <v>6.2828624899741543</v>
      </c>
      <c r="Z141">
        <f t="shared" si="31"/>
        <v>7.0760181801978437</v>
      </c>
      <c r="AA141">
        <f t="shared" si="31"/>
        <v>7.1205774886373767</v>
      </c>
      <c r="AB141">
        <f t="shared" si="31"/>
        <v>8.5642990820782465</v>
      </c>
      <c r="AC141">
        <f t="shared" si="31"/>
        <v>7.7622315301666509</v>
      </c>
    </row>
    <row r="142" spans="1:29" x14ac:dyDescent="0.25">
      <c r="A142" t="s">
        <v>1659</v>
      </c>
      <c r="B142">
        <v>0.22620000000000001</v>
      </c>
      <c r="C142">
        <v>0.21820000000000001</v>
      </c>
      <c r="D142">
        <v>0.24340000000000001</v>
      </c>
      <c r="E142">
        <v>0.22450000000000001</v>
      </c>
      <c r="F142">
        <v>0.2266</v>
      </c>
      <c r="G142">
        <v>0.24979999999999999</v>
      </c>
      <c r="H142">
        <v>0.25069999999999998</v>
      </c>
      <c r="I142">
        <v>0.2278</v>
      </c>
      <c r="K142" t="s">
        <v>1659</v>
      </c>
      <c r="L142">
        <f t="shared" ref="L142:L145" si="32">B142-$F$147</f>
        <v>0.14490000000000003</v>
      </c>
      <c r="M142">
        <f t="shared" ref="M142:M146" si="33">C142-$F$147</f>
        <v>0.13690000000000002</v>
      </c>
      <c r="N142">
        <f t="shared" ref="N142:N146" si="34">D142-$F$147</f>
        <v>0.16210000000000002</v>
      </c>
      <c r="O142">
        <f t="shared" ref="O142:O146" si="35">E142-$F$147</f>
        <v>0.14319999999999999</v>
      </c>
      <c r="P142">
        <f t="shared" ref="P142:P146" si="36">F142-$F$147</f>
        <v>0.14529999999999998</v>
      </c>
      <c r="Q142">
        <f t="shared" ref="Q142:Q146" si="37">G142-$F$147</f>
        <v>0.16849999999999998</v>
      </c>
      <c r="R142">
        <f t="shared" ref="R142:R146" si="38">H142-$F$147</f>
        <v>0.1694</v>
      </c>
      <c r="S142">
        <f t="shared" ref="S142:S146" si="39">I142-$F$147</f>
        <v>0.14650000000000002</v>
      </c>
      <c r="U142" t="s">
        <v>1659</v>
      </c>
      <c r="V142">
        <f t="shared" ref="V142:V146" si="40">L142/$L$146*100</f>
        <v>12.91328758577667</v>
      </c>
      <c r="W142">
        <f t="shared" ref="W142:W146" si="41">M142/$L$146*100</f>
        <v>12.200338650744142</v>
      </c>
      <c r="X142">
        <f t="shared" ref="X142:X146" si="42">N142/$L$146*100</f>
        <v>14.446127796096606</v>
      </c>
      <c r="Y142">
        <f t="shared" ref="Y142:Y146" si="43">O142/$L$146*100</f>
        <v>12.761785937082253</v>
      </c>
      <c r="Z142">
        <f t="shared" ref="Z142:Z146" si="44">P142/$L$146*100</f>
        <v>12.948935032528292</v>
      </c>
      <c r="AA142">
        <f t="shared" ref="AA142:AA146" si="45">Q142/$L$146*100</f>
        <v>15.016486944122626</v>
      </c>
      <c r="AB142">
        <f t="shared" ref="AB142:AB146" si="46">R142/$L$146*100</f>
        <v>15.096693699313784</v>
      </c>
      <c r="AC142">
        <f t="shared" ref="AC142:AC146" si="47">S142/$L$146*100</f>
        <v>13.055877372783176</v>
      </c>
    </row>
    <row r="143" spans="1:29" x14ac:dyDescent="0.25">
      <c r="A143" t="s">
        <v>1660</v>
      </c>
      <c r="B143">
        <v>0.16489999999999999</v>
      </c>
      <c r="C143">
        <v>0.1686</v>
      </c>
      <c r="D143">
        <v>0.16589999999999999</v>
      </c>
      <c r="E143">
        <v>0.1565</v>
      </c>
      <c r="F143">
        <v>0.15890000000000001</v>
      </c>
      <c r="G143">
        <v>0.18049999999999999</v>
      </c>
      <c r="H143">
        <v>0.16089999999999999</v>
      </c>
      <c r="I143">
        <v>0.15679999999999999</v>
      </c>
      <c r="K143" t="s">
        <v>1660</v>
      </c>
      <c r="L143">
        <f t="shared" si="32"/>
        <v>8.3599999999999994E-2</v>
      </c>
      <c r="M143">
        <f t="shared" si="33"/>
        <v>8.7300000000000003E-2</v>
      </c>
      <c r="N143">
        <f t="shared" si="34"/>
        <v>8.4599999999999995E-2</v>
      </c>
      <c r="O143">
        <f t="shared" si="35"/>
        <v>7.5200000000000003E-2</v>
      </c>
      <c r="P143">
        <f t="shared" si="36"/>
        <v>7.7600000000000016E-2</v>
      </c>
      <c r="Q143">
        <f t="shared" si="37"/>
        <v>9.9199999999999997E-2</v>
      </c>
      <c r="R143">
        <f t="shared" si="38"/>
        <v>7.959999999999999E-2</v>
      </c>
      <c r="S143">
        <f t="shared" si="39"/>
        <v>7.5499999999999998E-2</v>
      </c>
      <c r="U143" t="s">
        <v>1660</v>
      </c>
      <c r="V143">
        <f t="shared" si="40"/>
        <v>7.4503163710899196</v>
      </c>
      <c r="W143">
        <f t="shared" si="41"/>
        <v>7.7800552535424643</v>
      </c>
      <c r="X143">
        <f t="shared" si="42"/>
        <v>7.5394349879689866</v>
      </c>
      <c r="Y143">
        <f t="shared" si="43"/>
        <v>6.7017199893057651</v>
      </c>
      <c r="Z143">
        <f t="shared" si="44"/>
        <v>6.9156046698155258</v>
      </c>
      <c r="AA143">
        <f t="shared" si="45"/>
        <v>8.8405667944033492</v>
      </c>
      <c r="AB143">
        <f t="shared" si="46"/>
        <v>7.0938419035736553</v>
      </c>
      <c r="AC143">
        <f t="shared" si="47"/>
        <v>6.7284555743694856</v>
      </c>
    </row>
    <row r="144" spans="1:29" x14ac:dyDescent="0.25">
      <c r="A144" t="s">
        <v>1661</v>
      </c>
      <c r="B144">
        <v>0.16300000000000001</v>
      </c>
      <c r="C144">
        <v>0.1661</v>
      </c>
      <c r="D144">
        <v>0.1726</v>
      </c>
      <c r="E144">
        <v>0.1459</v>
      </c>
      <c r="F144">
        <v>0.16470000000000001</v>
      </c>
      <c r="G144">
        <v>0.17610000000000001</v>
      </c>
      <c r="H144">
        <v>0.36030000000000001</v>
      </c>
      <c r="I144">
        <v>0.15329999999999999</v>
      </c>
      <c r="K144" t="s">
        <v>1661</v>
      </c>
      <c r="L144">
        <f t="shared" si="32"/>
        <v>8.1700000000000009E-2</v>
      </c>
      <c r="M144">
        <f t="shared" si="33"/>
        <v>8.48E-2</v>
      </c>
      <c r="N144">
        <f t="shared" si="34"/>
        <v>9.1300000000000006E-2</v>
      </c>
      <c r="O144">
        <f t="shared" si="35"/>
        <v>6.4600000000000005E-2</v>
      </c>
      <c r="P144">
        <f t="shared" si="36"/>
        <v>8.3400000000000016E-2</v>
      </c>
      <c r="Q144">
        <f t="shared" si="37"/>
        <v>9.4800000000000009E-2</v>
      </c>
      <c r="R144">
        <f t="shared" si="38"/>
        <v>0.27900000000000003</v>
      </c>
      <c r="S144">
        <f t="shared" si="39"/>
        <v>7.1999999999999995E-2</v>
      </c>
      <c r="U144" t="s">
        <v>1661</v>
      </c>
      <c r="V144">
        <f t="shared" si="40"/>
        <v>7.2809909990196955</v>
      </c>
      <c r="W144">
        <f t="shared" si="41"/>
        <v>7.5572587113448</v>
      </c>
      <c r="X144">
        <f t="shared" si="42"/>
        <v>8.1365297210587286</v>
      </c>
      <c r="Y144">
        <f t="shared" si="43"/>
        <v>5.7570626503876658</v>
      </c>
      <c r="Z144">
        <f t="shared" si="44"/>
        <v>7.432492647714108</v>
      </c>
      <c r="AA144">
        <f t="shared" si="45"/>
        <v>8.4484448801354599</v>
      </c>
      <c r="AB144">
        <f t="shared" si="46"/>
        <v>24.864094109259423</v>
      </c>
      <c r="AC144">
        <f t="shared" si="47"/>
        <v>6.4165404152927543</v>
      </c>
    </row>
    <row r="145" spans="1:29" x14ac:dyDescent="0.25">
      <c r="A145" t="s">
        <v>1662</v>
      </c>
      <c r="B145">
        <v>0.16350000000000001</v>
      </c>
      <c r="C145">
        <v>0.14099999999999999</v>
      </c>
      <c r="D145">
        <v>0.18290000000000001</v>
      </c>
      <c r="E145">
        <v>0.1603</v>
      </c>
      <c r="F145">
        <v>0.15479999999999999</v>
      </c>
      <c r="G145">
        <v>0.17</v>
      </c>
      <c r="H145">
        <v>0.16420000000000001</v>
      </c>
      <c r="I145">
        <v>0.15079999999999999</v>
      </c>
      <c r="K145" t="s">
        <v>1662</v>
      </c>
      <c r="L145">
        <f t="shared" si="32"/>
        <v>8.2200000000000009E-2</v>
      </c>
      <c r="M145">
        <f t="shared" si="33"/>
        <v>5.9699999999999989E-2</v>
      </c>
      <c r="N145">
        <f t="shared" si="34"/>
        <v>0.10160000000000001</v>
      </c>
      <c r="O145">
        <f t="shared" si="35"/>
        <v>7.9000000000000001E-2</v>
      </c>
      <c r="P145">
        <f t="shared" si="36"/>
        <v>7.3499999999999996E-2</v>
      </c>
      <c r="Q145">
        <f t="shared" si="37"/>
        <v>8.8700000000000015E-2</v>
      </c>
      <c r="R145">
        <f t="shared" si="38"/>
        <v>8.2900000000000015E-2</v>
      </c>
      <c r="S145">
        <f t="shared" si="39"/>
        <v>6.9499999999999992E-2</v>
      </c>
      <c r="U145" t="s">
        <v>1662</v>
      </c>
      <c r="V145">
        <f t="shared" si="40"/>
        <v>7.3255503074592294</v>
      </c>
      <c r="W145">
        <f t="shared" si="41"/>
        <v>5.3203814276802408</v>
      </c>
      <c r="X145">
        <f t="shared" si="42"/>
        <v>9.05445147491311</v>
      </c>
      <c r="Y145">
        <f t="shared" si="43"/>
        <v>7.040370733446216</v>
      </c>
      <c r="Z145">
        <f t="shared" si="44"/>
        <v>6.5502183406113526</v>
      </c>
      <c r="AA145">
        <f t="shared" si="45"/>
        <v>7.9048213171731581</v>
      </c>
      <c r="AB145">
        <f t="shared" si="46"/>
        <v>7.3879333392745759</v>
      </c>
      <c r="AC145">
        <f t="shared" si="47"/>
        <v>6.1937438730950882</v>
      </c>
    </row>
    <row r="146" spans="1:29" x14ac:dyDescent="0.25">
      <c r="A146" t="s">
        <v>1663</v>
      </c>
      <c r="B146">
        <v>1.2034</v>
      </c>
      <c r="C146">
        <v>0.46510000000000001</v>
      </c>
      <c r="D146">
        <v>0.15490000000000001</v>
      </c>
      <c r="E146">
        <v>0.1394</v>
      </c>
      <c r="F146">
        <v>0.154</v>
      </c>
      <c r="G146">
        <v>0.14849999999999999</v>
      </c>
      <c r="H146">
        <v>0.1411</v>
      </c>
      <c r="I146">
        <v>0.15340000000000001</v>
      </c>
      <c r="K146" t="s">
        <v>1663</v>
      </c>
      <c r="L146">
        <f>B146-$F$147</f>
        <v>1.1221000000000001</v>
      </c>
      <c r="M146">
        <f t="shared" si="33"/>
        <v>0.38380000000000003</v>
      </c>
      <c r="N146">
        <f t="shared" si="34"/>
        <v>7.3600000000000013E-2</v>
      </c>
      <c r="O146">
        <f t="shared" si="35"/>
        <v>5.8099999999999999E-2</v>
      </c>
      <c r="P146">
        <f t="shared" si="36"/>
        <v>7.2700000000000001E-2</v>
      </c>
      <c r="Q146">
        <f t="shared" si="37"/>
        <v>6.7199999999999996E-2</v>
      </c>
      <c r="R146">
        <f t="shared" si="38"/>
        <v>5.9800000000000006E-2</v>
      </c>
      <c r="S146">
        <f t="shared" si="39"/>
        <v>7.2100000000000011E-2</v>
      </c>
      <c r="U146" t="s">
        <v>1663</v>
      </c>
      <c r="V146">
        <f t="shared" si="40"/>
        <v>100</v>
      </c>
      <c r="W146">
        <f t="shared" si="41"/>
        <v>34.203725158185541</v>
      </c>
      <c r="X146">
        <f t="shared" si="42"/>
        <v>6.5591302022992615</v>
      </c>
      <c r="Y146">
        <f t="shared" si="43"/>
        <v>5.1777916406737363</v>
      </c>
      <c r="Z146">
        <f t="shared" si="44"/>
        <v>6.4789234471081008</v>
      </c>
      <c r="AA146">
        <f t="shared" si="45"/>
        <v>5.9887710542732373</v>
      </c>
      <c r="AB146">
        <f t="shared" si="46"/>
        <v>5.3292932893681488</v>
      </c>
      <c r="AC146">
        <f t="shared" si="47"/>
        <v>6.4254522769806615</v>
      </c>
    </row>
    <row r="147" spans="1:29" x14ac:dyDescent="0.25">
      <c r="A147" t="s">
        <v>1664</v>
      </c>
      <c r="B147">
        <v>8.1000000000000003E-2</v>
      </c>
      <c r="C147">
        <v>8.1199999999999994E-2</v>
      </c>
      <c r="D147">
        <v>8.1699999999999995E-2</v>
      </c>
      <c r="E147">
        <v>3.9809000000000001</v>
      </c>
      <c r="F147">
        <f>AVERAGE(B147:D147)</f>
        <v>8.1299999999999997E-2</v>
      </c>
    </row>
    <row r="148" spans="1:29" x14ac:dyDescent="0.25">
      <c r="A148" t="s">
        <v>1665</v>
      </c>
    </row>
    <row r="151" spans="1:29" x14ac:dyDescent="0.25">
      <c r="A151" s="7" t="s">
        <v>2018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0.38129999999999997</v>
      </c>
      <c r="C154">
        <v>0.16450000000000001</v>
      </c>
      <c r="D154">
        <v>0.17150000000000001</v>
      </c>
      <c r="E154">
        <v>0.1535</v>
      </c>
      <c r="F154">
        <v>0.1575</v>
      </c>
      <c r="G154">
        <v>0.156</v>
      </c>
      <c r="H154">
        <v>0.1636</v>
      </c>
      <c r="I154">
        <v>0.14649999999999999</v>
      </c>
      <c r="K154" t="s">
        <v>1658</v>
      </c>
      <c r="L154">
        <f>B154-$F$160</f>
        <v>0.3034</v>
      </c>
      <c r="M154">
        <f t="shared" ref="M154:S154" si="48">C154-$F$160</f>
        <v>8.660000000000001E-2</v>
      </c>
      <c r="N154">
        <f t="shared" si="48"/>
        <v>9.3600000000000017E-2</v>
      </c>
      <c r="O154">
        <f t="shared" si="48"/>
        <v>7.5600000000000001E-2</v>
      </c>
      <c r="P154">
        <f t="shared" si="48"/>
        <v>7.9600000000000004E-2</v>
      </c>
      <c r="Q154">
        <f t="shared" si="48"/>
        <v>7.8100000000000003E-2</v>
      </c>
      <c r="R154">
        <f t="shared" si="48"/>
        <v>8.5699999999999998E-2</v>
      </c>
      <c r="S154">
        <f t="shared" si="48"/>
        <v>6.8599999999999994E-2</v>
      </c>
      <c r="U154" t="s">
        <v>1658</v>
      </c>
      <c r="V154">
        <f>L154/$L$159*100</f>
        <v>16.838716838716842</v>
      </c>
      <c r="W154">
        <f t="shared" ref="W154:AC154" si="49">M154/$L$159*100</f>
        <v>4.8063048063048068</v>
      </c>
      <c r="X154">
        <f t="shared" si="49"/>
        <v>5.1948051948051956</v>
      </c>
      <c r="Y154">
        <f t="shared" si="49"/>
        <v>4.1958041958041958</v>
      </c>
      <c r="Z154">
        <f t="shared" si="49"/>
        <v>4.417804417804418</v>
      </c>
      <c r="AA154">
        <f t="shared" si="49"/>
        <v>4.3345543345543351</v>
      </c>
      <c r="AB154">
        <f t="shared" si="49"/>
        <v>4.7563547563547566</v>
      </c>
      <c r="AC154">
        <f t="shared" si="49"/>
        <v>3.807303807303807</v>
      </c>
    </row>
    <row r="155" spans="1:29" x14ac:dyDescent="0.25">
      <c r="A155" t="s">
        <v>1659</v>
      </c>
      <c r="B155">
        <v>0.20230000000000001</v>
      </c>
      <c r="C155">
        <v>0.2155</v>
      </c>
      <c r="D155">
        <v>0.2319</v>
      </c>
      <c r="E155">
        <v>0.2238</v>
      </c>
      <c r="F155">
        <v>0.23599999999999999</v>
      </c>
      <c r="G155">
        <v>0.25669999999999998</v>
      </c>
      <c r="H155">
        <v>0.28710000000000002</v>
      </c>
      <c r="I155">
        <v>0.19919999999999999</v>
      </c>
      <c r="K155" t="s">
        <v>1659</v>
      </c>
      <c r="L155">
        <f t="shared" ref="L155:L159" si="50">B155-$F$160</f>
        <v>0.12440000000000001</v>
      </c>
      <c r="M155">
        <f t="shared" ref="M155:M159" si="51">C155-$F$160</f>
        <v>0.1376</v>
      </c>
      <c r="N155">
        <f t="shared" ref="N155:N159" si="52">D155-$F$160</f>
        <v>0.154</v>
      </c>
      <c r="O155">
        <f t="shared" ref="O155:O159" si="53">E155-$F$160</f>
        <v>0.1459</v>
      </c>
      <c r="P155">
        <f t="shared" ref="P155:P159" si="54">F155-$F$160</f>
        <v>0.15809999999999999</v>
      </c>
      <c r="Q155">
        <f t="shared" ref="Q155:Q159" si="55">G155-$F$160</f>
        <v>0.17879999999999999</v>
      </c>
      <c r="R155">
        <f t="shared" ref="R155:R159" si="56">H155-$F$160</f>
        <v>0.20920000000000002</v>
      </c>
      <c r="S155">
        <f t="shared" ref="S155:S159" si="57">I155-$F$160</f>
        <v>0.12129999999999999</v>
      </c>
      <c r="U155" t="s">
        <v>1659</v>
      </c>
      <c r="V155">
        <f t="shared" ref="V155:V159" si="58">L155/$L$159*100</f>
        <v>6.9042069042069052</v>
      </c>
      <c r="W155">
        <f t="shared" ref="W155:W159" si="59">M155/$L$159*100</f>
        <v>7.636807636807637</v>
      </c>
      <c r="X155">
        <f t="shared" ref="X155:X159" si="60">N155/$L$159*100</f>
        <v>8.5470085470085468</v>
      </c>
      <c r="Y155">
        <f t="shared" ref="Y155:Y159" si="61">O155/$L$159*100</f>
        <v>8.0974580974580981</v>
      </c>
      <c r="Z155">
        <f t="shared" ref="Z155:Z159" si="62">P155/$L$159*100</f>
        <v>8.7745587745587752</v>
      </c>
      <c r="AA155">
        <f t="shared" ref="AA155:AA159" si="63">Q155/$L$159*100</f>
        <v>9.923409923409924</v>
      </c>
      <c r="AB155">
        <f t="shared" ref="AB155:AB159" si="64">R155/$L$159*100</f>
        <v>11.610611610611613</v>
      </c>
      <c r="AC155">
        <f t="shared" ref="AC155:AC159" si="65">S155/$L$159*100</f>
        <v>6.7321567321567324</v>
      </c>
    </row>
    <row r="156" spans="1:29" x14ac:dyDescent="0.25">
      <c r="A156" t="s">
        <v>1660</v>
      </c>
      <c r="B156">
        <v>0.14349999999999999</v>
      </c>
      <c r="C156">
        <v>0.15629999999999999</v>
      </c>
      <c r="D156">
        <v>0.15679999999999999</v>
      </c>
      <c r="E156">
        <v>0.159</v>
      </c>
      <c r="F156">
        <v>0.17699999999999999</v>
      </c>
      <c r="G156">
        <v>0.16889999999999999</v>
      </c>
      <c r="H156">
        <v>0.1525</v>
      </c>
      <c r="I156">
        <v>0.13539999999999999</v>
      </c>
      <c r="K156" t="s">
        <v>1660</v>
      </c>
      <c r="L156">
        <f t="shared" si="50"/>
        <v>6.5599999999999992E-2</v>
      </c>
      <c r="M156">
        <f t="shared" si="51"/>
        <v>7.8399999999999997E-2</v>
      </c>
      <c r="N156">
        <f t="shared" si="52"/>
        <v>7.8899999999999998E-2</v>
      </c>
      <c r="O156">
        <f t="shared" si="53"/>
        <v>8.1100000000000005E-2</v>
      </c>
      <c r="P156">
        <f t="shared" si="54"/>
        <v>9.9099999999999994E-2</v>
      </c>
      <c r="Q156">
        <f t="shared" si="55"/>
        <v>9.0999999999999998E-2</v>
      </c>
      <c r="R156">
        <f t="shared" si="56"/>
        <v>7.46E-2</v>
      </c>
      <c r="S156">
        <f t="shared" si="57"/>
        <v>5.7499999999999996E-2</v>
      </c>
      <c r="U156" t="s">
        <v>1660</v>
      </c>
      <c r="V156">
        <f t="shared" si="58"/>
        <v>3.6408036408036408</v>
      </c>
      <c r="W156">
        <f t="shared" si="59"/>
        <v>4.351204351204351</v>
      </c>
      <c r="X156">
        <f t="shared" si="60"/>
        <v>4.3789543789543792</v>
      </c>
      <c r="Y156">
        <f t="shared" si="61"/>
        <v>4.5010545010545018</v>
      </c>
      <c r="Z156">
        <f t="shared" si="62"/>
        <v>5.5000555000554998</v>
      </c>
      <c r="AA156">
        <f t="shared" si="63"/>
        <v>5.0505050505050511</v>
      </c>
      <c r="AB156">
        <f t="shared" si="64"/>
        <v>4.1403041403041403</v>
      </c>
      <c r="AC156">
        <f t="shared" si="65"/>
        <v>3.1912531912531912</v>
      </c>
    </row>
    <row r="157" spans="1:29" x14ac:dyDescent="0.25">
      <c r="A157" t="s">
        <v>1661</v>
      </c>
      <c r="B157">
        <v>0.13619999999999999</v>
      </c>
      <c r="C157">
        <v>0.1764</v>
      </c>
      <c r="D157">
        <v>0.16189999999999999</v>
      </c>
      <c r="E157">
        <v>0.15529999999999999</v>
      </c>
      <c r="F157">
        <v>0.16569999999999999</v>
      </c>
      <c r="G157">
        <v>0.17780000000000001</v>
      </c>
      <c r="H157">
        <v>0.15459999999999999</v>
      </c>
      <c r="I157">
        <v>0.14330000000000001</v>
      </c>
      <c r="K157" t="s">
        <v>1661</v>
      </c>
      <c r="L157">
        <f t="shared" si="50"/>
        <v>5.8299999999999991E-2</v>
      </c>
      <c r="M157">
        <f t="shared" si="51"/>
        <v>9.8500000000000004E-2</v>
      </c>
      <c r="N157">
        <f t="shared" si="52"/>
        <v>8.3999999999999991E-2</v>
      </c>
      <c r="O157">
        <f t="shared" si="53"/>
        <v>7.7399999999999997E-2</v>
      </c>
      <c r="P157">
        <f t="shared" si="54"/>
        <v>8.7799999999999989E-2</v>
      </c>
      <c r="Q157">
        <f t="shared" si="55"/>
        <v>9.9900000000000017E-2</v>
      </c>
      <c r="R157">
        <f t="shared" si="56"/>
        <v>7.669999999999999E-2</v>
      </c>
      <c r="S157">
        <f t="shared" si="57"/>
        <v>6.5400000000000014E-2</v>
      </c>
      <c r="U157" t="s">
        <v>1661</v>
      </c>
      <c r="V157">
        <f t="shared" si="58"/>
        <v>3.2356532356532353</v>
      </c>
      <c r="W157">
        <f t="shared" si="59"/>
        <v>5.4667554667554672</v>
      </c>
      <c r="X157">
        <f t="shared" si="60"/>
        <v>4.6620046620046613</v>
      </c>
      <c r="Y157">
        <f t="shared" si="61"/>
        <v>4.2957042957042963</v>
      </c>
      <c r="Z157">
        <f t="shared" si="62"/>
        <v>4.872904872904873</v>
      </c>
      <c r="AA157">
        <f t="shared" si="63"/>
        <v>5.5444555444555466</v>
      </c>
      <c r="AB157">
        <f t="shared" si="64"/>
        <v>4.2568542568542567</v>
      </c>
      <c r="AC157">
        <f t="shared" si="65"/>
        <v>3.6297036297036311</v>
      </c>
    </row>
    <row r="158" spans="1:29" x14ac:dyDescent="0.25">
      <c r="A158" t="s">
        <v>1662</v>
      </c>
      <c r="B158">
        <v>0.128</v>
      </c>
      <c r="C158">
        <v>0.14019999999999999</v>
      </c>
      <c r="D158">
        <v>0.15620000000000001</v>
      </c>
      <c r="E158">
        <v>0.15240000000000001</v>
      </c>
      <c r="F158">
        <v>0.17169999999999999</v>
      </c>
      <c r="G158">
        <v>0.1699</v>
      </c>
      <c r="H158">
        <v>0.14360000000000001</v>
      </c>
      <c r="I158">
        <v>0.29480000000000001</v>
      </c>
      <c r="K158" t="s">
        <v>1662</v>
      </c>
      <c r="L158">
        <f t="shared" si="50"/>
        <v>5.0100000000000006E-2</v>
      </c>
      <c r="M158">
        <f t="shared" si="51"/>
        <v>6.2299999999999994E-2</v>
      </c>
      <c r="N158">
        <f t="shared" si="52"/>
        <v>7.8300000000000008E-2</v>
      </c>
      <c r="O158">
        <f t="shared" si="53"/>
        <v>7.4500000000000011E-2</v>
      </c>
      <c r="P158">
        <f t="shared" si="54"/>
        <v>9.3799999999999994E-2</v>
      </c>
      <c r="Q158">
        <f t="shared" si="55"/>
        <v>9.1999999999999998E-2</v>
      </c>
      <c r="R158">
        <f t="shared" si="56"/>
        <v>6.5700000000000008E-2</v>
      </c>
      <c r="S158">
        <f t="shared" si="57"/>
        <v>0.21690000000000001</v>
      </c>
      <c r="U158" t="s">
        <v>1662</v>
      </c>
      <c r="V158">
        <f t="shared" si="58"/>
        <v>2.7805527805527812</v>
      </c>
      <c r="W158">
        <f t="shared" si="59"/>
        <v>3.4576534576534574</v>
      </c>
      <c r="X158">
        <f t="shared" si="60"/>
        <v>4.3456543456543466</v>
      </c>
      <c r="Y158">
        <f t="shared" si="61"/>
        <v>4.1347541347541359</v>
      </c>
      <c r="Z158">
        <f t="shared" si="62"/>
        <v>5.2059052059052062</v>
      </c>
      <c r="AA158">
        <f t="shared" si="63"/>
        <v>5.1060051060051066</v>
      </c>
      <c r="AB158">
        <f t="shared" si="64"/>
        <v>3.646353646353647</v>
      </c>
      <c r="AC158">
        <f t="shared" si="65"/>
        <v>12.037962037962039</v>
      </c>
    </row>
    <row r="159" spans="1:29" x14ac:dyDescent="0.25">
      <c r="A159" t="s">
        <v>1663</v>
      </c>
      <c r="B159">
        <v>1.8796999999999999</v>
      </c>
      <c r="C159">
        <v>0.47820000000000001</v>
      </c>
      <c r="D159">
        <v>0.12540000000000001</v>
      </c>
      <c r="E159">
        <v>0.1222</v>
      </c>
      <c r="F159">
        <v>0.12970000000000001</v>
      </c>
      <c r="G159">
        <v>0.13739999999999999</v>
      </c>
      <c r="H159">
        <v>0.1358</v>
      </c>
      <c r="I159">
        <v>0.1293</v>
      </c>
      <c r="K159" t="s">
        <v>1663</v>
      </c>
      <c r="L159">
        <f t="shared" si="50"/>
        <v>1.8017999999999998</v>
      </c>
      <c r="M159">
        <f t="shared" si="51"/>
        <v>0.40029999999999999</v>
      </c>
      <c r="N159">
        <f t="shared" si="52"/>
        <v>4.7500000000000014E-2</v>
      </c>
      <c r="O159">
        <f t="shared" si="53"/>
        <v>4.4300000000000006E-2</v>
      </c>
      <c r="P159">
        <f t="shared" si="54"/>
        <v>5.1800000000000013E-2</v>
      </c>
      <c r="Q159">
        <f t="shared" si="55"/>
        <v>5.9499999999999997E-2</v>
      </c>
      <c r="R159">
        <f t="shared" si="56"/>
        <v>5.7900000000000007E-2</v>
      </c>
      <c r="S159">
        <f t="shared" si="57"/>
        <v>5.1400000000000001E-2</v>
      </c>
      <c r="U159" t="s">
        <v>1663</v>
      </c>
      <c r="V159">
        <f t="shared" si="58"/>
        <v>100</v>
      </c>
      <c r="W159">
        <f t="shared" si="59"/>
        <v>22.216672216672219</v>
      </c>
      <c r="X159">
        <f t="shared" si="60"/>
        <v>2.6362526362526375</v>
      </c>
      <c r="Y159">
        <f t="shared" si="61"/>
        <v>2.458652458652459</v>
      </c>
      <c r="Z159">
        <f t="shared" si="62"/>
        <v>2.874902874902876</v>
      </c>
      <c r="AA159">
        <f t="shared" si="63"/>
        <v>3.3022533022533023</v>
      </c>
      <c r="AB159">
        <f t="shared" si="64"/>
        <v>3.2134532134532141</v>
      </c>
      <c r="AC159">
        <f t="shared" si="65"/>
        <v>2.8527028527028531</v>
      </c>
    </row>
    <row r="160" spans="1:29" x14ac:dyDescent="0.25">
      <c r="A160" t="s">
        <v>1664</v>
      </c>
      <c r="B160">
        <v>7.7899999999999997E-2</v>
      </c>
      <c r="C160">
        <v>7.7899999999999997E-2</v>
      </c>
      <c r="D160">
        <v>7.7899999999999997E-2</v>
      </c>
      <c r="E160">
        <v>3.0445000000000002</v>
      </c>
      <c r="F160">
        <f>AVERAGE(B160:D160)</f>
        <v>7.7899999999999997E-2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9.1642030543057906</v>
      </c>
      <c r="C166">
        <f t="shared" ref="C166:I166" si="66">AVERAGE(W154,W141,W128)</f>
        <v>5.3128442488308361</v>
      </c>
      <c r="D166">
        <f t="shared" si="66"/>
        <v>5.8932644149774758</v>
      </c>
      <c r="E166">
        <f t="shared" si="66"/>
        <v>4.7148039173460807</v>
      </c>
      <c r="F166">
        <f t="shared" si="66"/>
        <v>5.1564720256283003</v>
      </c>
      <c r="G166">
        <f t="shared" si="66"/>
        <v>4.9465432895877548</v>
      </c>
      <c r="H166">
        <f t="shared" si="66"/>
        <v>5.895711002361959</v>
      </c>
      <c r="I166">
        <f t="shared" si="66"/>
        <v>5.116561990489326</v>
      </c>
      <c r="K166" t="s">
        <v>1658</v>
      </c>
      <c r="L166">
        <f>STDEV(V154,V141,V128)/SQRT(3)</f>
        <v>3.9259411274142102</v>
      </c>
      <c r="M166">
        <f t="shared" ref="M166:S166" si="67">STDEV(W154,W141,W128)/SQRT(3)</f>
        <v>1.1019104058279559</v>
      </c>
      <c r="N166">
        <f t="shared" si="67"/>
        <v>0.84492126481996743</v>
      </c>
      <c r="O166">
        <f t="shared" si="67"/>
        <v>0.79882130575776356</v>
      </c>
      <c r="P166">
        <f t="shared" si="67"/>
        <v>0.96822530233886539</v>
      </c>
      <c r="Q166">
        <f t="shared" si="67"/>
        <v>1.1210813622030191</v>
      </c>
      <c r="R166">
        <f t="shared" si="67"/>
        <v>1.3390322995699013</v>
      </c>
      <c r="S166">
        <f t="shared" si="67"/>
        <v>1.3228579929565967</v>
      </c>
    </row>
    <row r="167" spans="1:19" x14ac:dyDescent="0.25">
      <c r="A167" t="s">
        <v>1659</v>
      </c>
      <c r="B167">
        <f t="shared" ref="B167:B171" si="68">AVERAGE(V155,V142,V129)</f>
        <v>13.56232560159652</v>
      </c>
      <c r="C167">
        <f t="shared" ref="C167:C171" si="69">AVERAGE(W155,W142,W129)</f>
        <v>9.2643667146575961</v>
      </c>
      <c r="D167">
        <f t="shared" ref="D167:D171" si="70">AVERAGE(X155,X142,X129)</f>
        <v>10.448247595984045</v>
      </c>
      <c r="E167">
        <f t="shared" ref="E167:E171" si="71">AVERAGE(Y155,Y142,Y129)</f>
        <v>9.5272066189434579</v>
      </c>
      <c r="F167">
        <f t="shared" ref="F167:F171" si="72">AVERAGE(Z155,Z142,Z129)</f>
        <v>9.63732565997827</v>
      </c>
      <c r="G167">
        <f t="shared" ref="G167:G171" si="73">AVERAGE(AA155,AA142,AA129)</f>
        <v>11.054265682891566</v>
      </c>
      <c r="H167">
        <f t="shared" ref="H167:H171" si="74">AVERAGE(AB155,AB142,AB129)</f>
        <v>11.465437613875089</v>
      </c>
      <c r="I167">
        <f t="shared" ref="I167:I171" si="75">AVERAGE(AC155,AC142,AC129)</f>
        <v>8.8459875338200238</v>
      </c>
      <c r="K167" t="s">
        <v>1659</v>
      </c>
      <c r="L167">
        <f t="shared" ref="L167:L171" si="76">STDEV(V155,V142,V129)/SQRT(3)</f>
        <v>4.0444681184285685</v>
      </c>
      <c r="M167">
        <f t="shared" ref="M167:M171" si="77">STDEV(W155,W142,W129)/SQRT(3)</f>
        <v>1.4708741147686315</v>
      </c>
      <c r="N167">
        <f t="shared" ref="N167:N171" si="78">STDEV(X155,X142,X129)/SQRT(3)</f>
        <v>1.9997358214041943</v>
      </c>
      <c r="O167">
        <f t="shared" ref="O167:O171" si="79">STDEV(Y155,Y142,Y129)/SQRT(3)</f>
        <v>1.6209101560835835</v>
      </c>
      <c r="P167">
        <f t="shared" ref="P167:P171" si="80">STDEV(Z155,Z142,Z129)/SQRT(3)</f>
        <v>1.7179422216571214</v>
      </c>
      <c r="Q167">
        <f t="shared" ref="Q167:Q171" si="81">STDEV(AA155,AA142,AA129)/SQRT(3)</f>
        <v>2.0410235453566354</v>
      </c>
      <c r="R167">
        <f t="shared" ref="R167:R171" si="82">STDEV(AB155,AB142,AB129)/SQRT(3)</f>
        <v>2.1396464043124053</v>
      </c>
      <c r="S167">
        <f t="shared" ref="S167:S171" si="83">STDEV(AC155,AC142,AC129)/SQRT(3)</f>
        <v>2.104951171330431</v>
      </c>
    </row>
    <row r="168" spans="1:19" x14ac:dyDescent="0.25">
      <c r="A168" t="s">
        <v>1660</v>
      </c>
      <c r="B168">
        <f t="shared" si="68"/>
        <v>4.8601632759637576</v>
      </c>
      <c r="C168">
        <f t="shared" si="69"/>
        <v>5.2974475480404664</v>
      </c>
      <c r="D168">
        <f t="shared" si="70"/>
        <v>5.2836935859681313</v>
      </c>
      <c r="E168">
        <f t="shared" si="71"/>
        <v>4.9943083747859287</v>
      </c>
      <c r="F168">
        <f t="shared" si="72"/>
        <v>5.5082422703714107</v>
      </c>
      <c r="G168">
        <f t="shared" si="73"/>
        <v>5.9317206146516739</v>
      </c>
      <c r="H168">
        <f t="shared" si="74"/>
        <v>5.1001035324064636</v>
      </c>
      <c r="I168">
        <f t="shared" si="75"/>
        <v>4.6031660229006981</v>
      </c>
      <c r="K168" t="s">
        <v>1660</v>
      </c>
      <c r="L168">
        <f t="shared" si="76"/>
        <v>1.2958141382888169</v>
      </c>
      <c r="M168">
        <f t="shared" si="77"/>
        <v>1.2529387528569698</v>
      </c>
      <c r="N168">
        <f t="shared" si="78"/>
        <v>1.1352040371866075</v>
      </c>
      <c r="O168">
        <f t="shared" si="79"/>
        <v>0.87870480679091278</v>
      </c>
      <c r="P168">
        <f t="shared" si="80"/>
        <v>0.81018808389612362</v>
      </c>
      <c r="Q168">
        <f t="shared" si="81"/>
        <v>1.4915994145708766</v>
      </c>
      <c r="R168">
        <f t="shared" si="82"/>
        <v>0.9970989066766045</v>
      </c>
      <c r="S168">
        <f t="shared" si="83"/>
        <v>1.0816083599695598</v>
      </c>
    </row>
    <row r="169" spans="1:19" x14ac:dyDescent="0.25">
      <c r="A169" t="s">
        <v>1661</v>
      </c>
      <c r="B169">
        <f t="shared" si="68"/>
        <v>4.8593472964529303</v>
      </c>
      <c r="C169">
        <f t="shared" si="69"/>
        <v>5.8715125278575551</v>
      </c>
      <c r="D169">
        <f t="shared" si="70"/>
        <v>5.8281319205501605</v>
      </c>
      <c r="E169">
        <f t="shared" si="71"/>
        <v>4.7921146756144086</v>
      </c>
      <c r="F169">
        <f t="shared" si="72"/>
        <v>5.3777390470579496</v>
      </c>
      <c r="G169">
        <f t="shared" si="73"/>
        <v>5.8957489609284357</v>
      </c>
      <c r="H169">
        <f t="shared" si="74"/>
        <v>11.078260635337541</v>
      </c>
      <c r="I169">
        <f t="shared" si="75"/>
        <v>4.4848588612822029</v>
      </c>
      <c r="K169" t="s">
        <v>1661</v>
      </c>
      <c r="L169">
        <f t="shared" si="76"/>
        <v>1.234062684527119</v>
      </c>
      <c r="M169">
        <f t="shared" si="77"/>
        <v>0.88000962166358321</v>
      </c>
      <c r="N169">
        <f t="shared" si="78"/>
        <v>1.1542194461736337</v>
      </c>
      <c r="O169">
        <f t="shared" si="79"/>
        <v>0.48254107547123903</v>
      </c>
      <c r="P169">
        <f t="shared" si="80"/>
        <v>1.0707567519791721</v>
      </c>
      <c r="Q169">
        <f t="shared" si="81"/>
        <v>1.3835845052759086</v>
      </c>
      <c r="R169">
        <f t="shared" si="82"/>
        <v>6.8930403828644051</v>
      </c>
      <c r="S169">
        <f t="shared" si="83"/>
        <v>0.96795256590821221</v>
      </c>
    </row>
    <row r="170" spans="1:19" x14ac:dyDescent="0.25">
      <c r="A170" t="s">
        <v>1662</v>
      </c>
      <c r="B170">
        <f t="shared" si="68"/>
        <v>4.5953829500797019</v>
      </c>
      <c r="C170">
        <f t="shared" si="69"/>
        <v>4.1940066708699639</v>
      </c>
      <c r="D170">
        <f t="shared" si="70"/>
        <v>6.1335275034776773</v>
      </c>
      <c r="E170">
        <f t="shared" si="71"/>
        <v>5.0724849760877584</v>
      </c>
      <c r="F170">
        <f t="shared" si="72"/>
        <v>5.1358559722697485</v>
      </c>
      <c r="G170">
        <f t="shared" si="73"/>
        <v>5.555679230708896</v>
      </c>
      <c r="H170">
        <f t="shared" si="74"/>
        <v>5.1145211234707606</v>
      </c>
      <c r="I170">
        <f t="shared" si="75"/>
        <v>7.3293406839253246</v>
      </c>
      <c r="K170" t="s">
        <v>1662</v>
      </c>
      <c r="L170">
        <f t="shared" si="76"/>
        <v>1.3895601528896202</v>
      </c>
      <c r="M170">
        <f t="shared" si="77"/>
        <v>0.57199256286845568</v>
      </c>
      <c r="N170">
        <f t="shared" si="78"/>
        <v>1.4726445272365369</v>
      </c>
      <c r="O170">
        <f t="shared" si="79"/>
        <v>0.98430454601312722</v>
      </c>
      <c r="P170">
        <f t="shared" si="80"/>
        <v>0.83753662688047137</v>
      </c>
      <c r="Q170">
        <f t="shared" si="81"/>
        <v>1.2469064318397658</v>
      </c>
      <c r="R170">
        <f t="shared" si="82"/>
        <v>1.1527024719482089</v>
      </c>
      <c r="S170">
        <f t="shared" si="83"/>
        <v>2.4572070716843748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23.30992938840318</v>
      </c>
      <c r="D171">
        <f t="shared" si="70"/>
        <v>4.3442454188060777</v>
      </c>
      <c r="E171">
        <f t="shared" si="71"/>
        <v>3.7165494695341934</v>
      </c>
      <c r="F171">
        <f t="shared" si="72"/>
        <v>4.3160226361449503</v>
      </c>
      <c r="G171">
        <f t="shared" si="73"/>
        <v>4.1600265190709909</v>
      </c>
      <c r="H171">
        <f t="shared" si="74"/>
        <v>3.993226811201998</v>
      </c>
      <c r="I171">
        <f t="shared" si="75"/>
        <v>4.2431299188117828</v>
      </c>
      <c r="K171" t="s">
        <v>1663</v>
      </c>
      <c r="L171">
        <f t="shared" si="76"/>
        <v>0</v>
      </c>
      <c r="M171">
        <f t="shared" si="77"/>
        <v>5.9988964864265473</v>
      </c>
      <c r="N171">
        <f t="shared" si="78"/>
        <v>1.160452027589608</v>
      </c>
      <c r="O171">
        <f t="shared" si="79"/>
        <v>0.79150519338179137</v>
      </c>
      <c r="P171">
        <f t="shared" si="80"/>
        <v>1.1012064571826001</v>
      </c>
      <c r="Q171">
        <f t="shared" si="81"/>
        <v>0.91495598870904604</v>
      </c>
      <c r="R171">
        <f t="shared" si="82"/>
        <v>0.67114110123833626</v>
      </c>
      <c r="S171">
        <f t="shared" si="83"/>
        <v>1.1047561159760391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23" t="s">
        <v>441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446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451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456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461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466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2016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40101</v>
      </c>
      <c r="C192">
        <v>39167</v>
      </c>
      <c r="D192">
        <v>38928</v>
      </c>
      <c r="E192">
        <v>36623</v>
      </c>
      <c r="F192">
        <v>37020</v>
      </c>
      <c r="G192">
        <v>37276</v>
      </c>
      <c r="H192">
        <v>39955</v>
      </c>
      <c r="I192">
        <v>42527</v>
      </c>
      <c r="K192" t="s">
        <v>1658</v>
      </c>
      <c r="L192">
        <f>B192-$E$198</f>
        <v>33132.666666666664</v>
      </c>
      <c r="M192">
        <f t="shared" ref="M192:S192" si="84">C192-$E$198</f>
        <v>32198.666666666668</v>
      </c>
      <c r="N192">
        <f t="shared" si="84"/>
        <v>31959.666666666668</v>
      </c>
      <c r="O192">
        <f t="shared" si="84"/>
        <v>29654.666666666668</v>
      </c>
      <c r="P192">
        <f t="shared" si="84"/>
        <v>30051.666666666668</v>
      </c>
      <c r="Q192">
        <f t="shared" si="84"/>
        <v>30307.666666666668</v>
      </c>
      <c r="R192">
        <f t="shared" si="84"/>
        <v>32986.666666666664</v>
      </c>
      <c r="S192">
        <f t="shared" si="84"/>
        <v>35558.666666666664</v>
      </c>
      <c r="U192" t="s">
        <v>1658</v>
      </c>
      <c r="V192">
        <f>L192/$P$198*100</f>
        <v>98.959608932429333</v>
      </c>
      <c r="W192">
        <f t="shared" ref="W192:AC192" si="85">M192/$P$198*100</f>
        <v>96.169967045986283</v>
      </c>
      <c r="X192">
        <f t="shared" si="85"/>
        <v>95.456129346992824</v>
      </c>
      <c r="Y192">
        <f t="shared" si="85"/>
        <v>88.571627689336239</v>
      </c>
      <c r="Z192">
        <f t="shared" si="85"/>
        <v>89.757374829505295</v>
      </c>
      <c r="AA192">
        <f t="shared" si="85"/>
        <v>90.521987594954354</v>
      </c>
      <c r="AB192">
        <f t="shared" si="85"/>
        <v>98.523540714634166</v>
      </c>
      <c r="AC192">
        <f t="shared" si="85"/>
        <v>106.20550959250519</v>
      </c>
    </row>
    <row r="193" spans="1:29" x14ac:dyDescent="0.25">
      <c r="A193" t="s">
        <v>1659</v>
      </c>
      <c r="B193">
        <v>43469</v>
      </c>
      <c r="C193">
        <v>37562</v>
      </c>
      <c r="D193">
        <v>36775</v>
      </c>
      <c r="E193">
        <v>36936</v>
      </c>
      <c r="F193">
        <v>38570</v>
      </c>
      <c r="G193">
        <v>40609</v>
      </c>
      <c r="H193">
        <v>41897</v>
      </c>
      <c r="I193">
        <v>40847</v>
      </c>
      <c r="K193" t="s">
        <v>1659</v>
      </c>
      <c r="L193">
        <f t="shared" ref="L193:L197" si="86">B193-$E$198</f>
        <v>36500.666666666664</v>
      </c>
      <c r="M193">
        <f t="shared" ref="M193:M197" si="87">C193-$E$198</f>
        <v>30593.666666666668</v>
      </c>
      <c r="N193">
        <f t="shared" ref="N193:N197" si="88">D193-$E$198</f>
        <v>29806.666666666668</v>
      </c>
      <c r="O193">
        <f t="shared" ref="O193:O197" si="89">E193-$E$198</f>
        <v>29967.666666666668</v>
      </c>
      <c r="P193">
        <f t="shared" ref="P193:P197" si="90">F193-$E$198</f>
        <v>31601.666666666668</v>
      </c>
      <c r="Q193">
        <f t="shared" ref="Q193:Q197" si="91">G193-$E$198</f>
        <v>33640.666666666664</v>
      </c>
      <c r="R193">
        <f t="shared" ref="R193:R197" si="92">H193-$E$198</f>
        <v>34928.666666666664</v>
      </c>
      <c r="S193">
        <f t="shared" ref="S193:S197" si="93">I193-$E$198</f>
        <v>33878.666666666664</v>
      </c>
      <c r="U193" t="s">
        <v>1659</v>
      </c>
      <c r="V193">
        <f t="shared" ref="V193:V197" si="94">L193/$P$198*100</f>
        <v>109.01904562786852</v>
      </c>
      <c r="W193">
        <f t="shared" ref="W193:W197" si="95">M193/$P$198*100</f>
        <v>91.376203418854473</v>
      </c>
      <c r="X193">
        <f t="shared" ref="X193:X197" si="96">N193/$P$198*100</f>
        <v>89.025616518821622</v>
      </c>
      <c r="Y193">
        <f t="shared" ref="Y193:Y197" si="97">O193/$P$198*100</f>
        <v>89.506486265842327</v>
      </c>
      <c r="Z193">
        <f t="shared" ref="Z193:Z197" si="98">P193/$P$198*100</f>
        <v>94.386866182810152</v>
      </c>
      <c r="AA193">
        <f t="shared" ref="AA193:AA197" si="99">Q193/$P$198*100</f>
        <v>100.47688738886731</v>
      </c>
      <c r="AB193">
        <f t="shared" ref="AB193:AB197" si="100">R193/$P$198*100</f>
        <v>104.32384536503289</v>
      </c>
      <c r="AC193">
        <f t="shared" ref="AC193:AC197" si="101">S193/$P$198*100</f>
        <v>101.18773831924572</v>
      </c>
    </row>
    <row r="194" spans="1:29" x14ac:dyDescent="0.25">
      <c r="A194" t="s">
        <v>1660</v>
      </c>
      <c r="B194">
        <v>37778</v>
      </c>
      <c r="C194">
        <v>31832</v>
      </c>
      <c r="D194">
        <v>38173</v>
      </c>
      <c r="E194">
        <v>36071</v>
      </c>
      <c r="F194">
        <v>40041</v>
      </c>
      <c r="G194">
        <v>39251</v>
      </c>
      <c r="H194">
        <v>41216</v>
      </c>
      <c r="I194">
        <v>41532</v>
      </c>
      <c r="K194" t="s">
        <v>1660</v>
      </c>
      <c r="L194">
        <f t="shared" si="86"/>
        <v>30809.666666666668</v>
      </c>
      <c r="M194">
        <f t="shared" si="87"/>
        <v>24863.666666666668</v>
      </c>
      <c r="N194">
        <f t="shared" si="88"/>
        <v>31204.666666666668</v>
      </c>
      <c r="O194">
        <f t="shared" si="89"/>
        <v>29102.666666666668</v>
      </c>
      <c r="P194">
        <f t="shared" si="90"/>
        <v>33072.666666666664</v>
      </c>
      <c r="Q194">
        <f t="shared" si="91"/>
        <v>32282.666666666668</v>
      </c>
      <c r="R194">
        <f t="shared" si="92"/>
        <v>34247.666666666664</v>
      </c>
      <c r="S194">
        <f t="shared" si="93"/>
        <v>34563.666666666664</v>
      </c>
      <c r="U194" t="s">
        <v>1660</v>
      </c>
      <c r="V194">
        <f t="shared" si="94"/>
        <v>92.021345439702117</v>
      </c>
      <c r="W194">
        <f t="shared" si="95"/>
        <v>74.26201925470167</v>
      </c>
      <c r="X194">
        <f t="shared" si="96"/>
        <v>93.201119042641096</v>
      </c>
      <c r="Y194">
        <f t="shared" si="97"/>
        <v>86.922931413836707</v>
      </c>
      <c r="Z194">
        <f t="shared" si="98"/>
        <v>98.780402815527196</v>
      </c>
      <c r="AA194">
        <f t="shared" si="99"/>
        <v>96.420855609649266</v>
      </c>
      <c r="AB194">
        <f t="shared" si="100"/>
        <v>102.2898559381938</v>
      </c>
      <c r="AC194">
        <f t="shared" si="101"/>
        <v>103.23367482054498</v>
      </c>
    </row>
    <row r="195" spans="1:29" x14ac:dyDescent="0.25">
      <c r="A195" t="s">
        <v>1661</v>
      </c>
      <c r="B195">
        <v>38174</v>
      </c>
      <c r="C195">
        <v>31069</v>
      </c>
      <c r="D195">
        <v>35351</v>
      </c>
      <c r="E195">
        <v>36293</v>
      </c>
      <c r="F195">
        <v>37484</v>
      </c>
      <c r="G195">
        <v>37798</v>
      </c>
      <c r="H195">
        <v>41147</v>
      </c>
      <c r="I195">
        <v>40925</v>
      </c>
      <c r="K195" t="s">
        <v>1661</v>
      </c>
      <c r="L195">
        <f t="shared" si="86"/>
        <v>31205.666666666668</v>
      </c>
      <c r="M195">
        <f t="shared" si="87"/>
        <v>24100.666666666668</v>
      </c>
      <c r="N195">
        <f t="shared" si="88"/>
        <v>28382.666666666668</v>
      </c>
      <c r="O195">
        <f t="shared" si="89"/>
        <v>29324.666666666668</v>
      </c>
      <c r="P195">
        <f t="shared" si="90"/>
        <v>30515.666666666668</v>
      </c>
      <c r="Q195">
        <f t="shared" si="91"/>
        <v>30829.666666666668</v>
      </c>
      <c r="R195">
        <f t="shared" si="92"/>
        <v>34178.666666666664</v>
      </c>
      <c r="S195">
        <f t="shared" si="93"/>
        <v>33956.666666666664</v>
      </c>
      <c r="U195" t="s">
        <v>1661</v>
      </c>
      <c r="V195">
        <f t="shared" si="94"/>
        <v>93.204105811256142</v>
      </c>
      <c r="W195">
        <f t="shared" si="95"/>
        <v>71.983114801429664</v>
      </c>
      <c r="X195">
        <f t="shared" si="96"/>
        <v>84.772458011011224</v>
      </c>
      <c r="Y195">
        <f t="shared" si="97"/>
        <v>87.585994046374566</v>
      </c>
      <c r="Z195">
        <f t="shared" si="98"/>
        <v>91.14323546688172</v>
      </c>
      <c r="AA195">
        <f t="shared" si="99"/>
        <v>92.081080812002838</v>
      </c>
      <c r="AB195">
        <f t="shared" si="100"/>
        <v>102.08376890375635</v>
      </c>
      <c r="AC195">
        <f t="shared" si="101"/>
        <v>101.42070627121849</v>
      </c>
    </row>
    <row r="196" spans="1:29" x14ac:dyDescent="0.25">
      <c r="A196" t="s">
        <v>1662</v>
      </c>
      <c r="B196">
        <v>41316</v>
      </c>
      <c r="C196">
        <v>32869</v>
      </c>
      <c r="D196">
        <v>37591</v>
      </c>
      <c r="E196">
        <v>36811</v>
      </c>
      <c r="F196">
        <v>39275</v>
      </c>
      <c r="G196">
        <v>36404</v>
      </c>
      <c r="H196">
        <v>40776</v>
      </c>
      <c r="I196">
        <v>41227</v>
      </c>
      <c r="K196" t="s">
        <v>1662</v>
      </c>
      <c r="L196">
        <f t="shared" si="86"/>
        <v>34347.666666666664</v>
      </c>
      <c r="M196">
        <f t="shared" si="87"/>
        <v>25900.666666666668</v>
      </c>
      <c r="N196">
        <f t="shared" si="88"/>
        <v>30622.666666666668</v>
      </c>
      <c r="O196">
        <f t="shared" si="89"/>
        <v>29842.666666666668</v>
      </c>
      <c r="P196">
        <f t="shared" si="90"/>
        <v>32306.666666666668</v>
      </c>
      <c r="Q196">
        <f t="shared" si="91"/>
        <v>29435.666666666668</v>
      </c>
      <c r="R196">
        <f t="shared" si="92"/>
        <v>33807.666666666664</v>
      </c>
      <c r="S196">
        <f t="shared" si="93"/>
        <v>34258.666666666664</v>
      </c>
      <c r="U196" t="s">
        <v>1662</v>
      </c>
      <c r="V196">
        <f t="shared" si="94"/>
        <v>102.58853279969733</v>
      </c>
      <c r="W196">
        <f t="shared" si="95"/>
        <v>77.359298308493379</v>
      </c>
      <c r="X196">
        <f t="shared" si="96"/>
        <v>91.462819708690503</v>
      </c>
      <c r="Y196">
        <f t="shared" si="97"/>
        <v>89.133140188962898</v>
      </c>
      <c r="Z196">
        <f t="shared" si="98"/>
        <v>96.492538056410098</v>
      </c>
      <c r="AA196">
        <f t="shared" si="99"/>
        <v>87.917525362643488</v>
      </c>
      <c r="AB196">
        <f t="shared" si="100"/>
        <v>100.97567774757823</v>
      </c>
      <c r="AC196">
        <f t="shared" si="101"/>
        <v>102.32271039295919</v>
      </c>
    </row>
    <row r="197" spans="1:29" x14ac:dyDescent="0.25">
      <c r="A197" t="s">
        <v>1663</v>
      </c>
      <c r="B197">
        <v>7269</v>
      </c>
      <c r="C197">
        <v>22225</v>
      </c>
      <c r="D197">
        <v>36877</v>
      </c>
      <c r="E197">
        <v>34750</v>
      </c>
      <c r="F197">
        <v>40507</v>
      </c>
      <c r="G197">
        <v>39065</v>
      </c>
      <c r="H197">
        <v>41332</v>
      </c>
      <c r="I197">
        <v>40107</v>
      </c>
      <c r="K197" t="s">
        <v>1663</v>
      </c>
      <c r="L197">
        <f t="shared" si="86"/>
        <v>300.66666666666697</v>
      </c>
      <c r="M197">
        <f t="shared" si="87"/>
        <v>15256.666666666668</v>
      </c>
      <c r="N197">
        <f t="shared" si="88"/>
        <v>29908.666666666668</v>
      </c>
      <c r="O197">
        <f t="shared" si="89"/>
        <v>27781.666666666668</v>
      </c>
      <c r="P197">
        <f t="shared" si="90"/>
        <v>33538.666666666664</v>
      </c>
      <c r="Q197">
        <f t="shared" si="91"/>
        <v>32096.666666666668</v>
      </c>
      <c r="R197">
        <f t="shared" si="92"/>
        <v>34363.666666666664</v>
      </c>
      <c r="S197">
        <f t="shared" si="93"/>
        <v>33138.666666666664</v>
      </c>
      <c r="U197" t="s">
        <v>1663</v>
      </c>
      <c r="V197">
        <f t="shared" si="94"/>
        <v>0.89802176358730912</v>
      </c>
      <c r="W197">
        <f t="shared" si="95"/>
        <v>45.568133170056655</v>
      </c>
      <c r="X197">
        <f t="shared" si="96"/>
        <v>89.330266917555235</v>
      </c>
      <c r="Y197">
        <f t="shared" si="97"/>
        <v>82.977410073374955</v>
      </c>
      <c r="Z197">
        <f t="shared" si="98"/>
        <v>100.17223699013368</v>
      </c>
      <c r="AA197">
        <f t="shared" si="99"/>
        <v>95.865316647252669</v>
      </c>
      <c r="AB197">
        <f t="shared" si="100"/>
        <v>102.6363210975379</v>
      </c>
      <c r="AC197">
        <f t="shared" si="101"/>
        <v>98.977529544119548</v>
      </c>
    </row>
    <row r="198" spans="1:29" x14ac:dyDescent="0.25">
      <c r="A198" t="s">
        <v>1664</v>
      </c>
      <c r="B198">
        <v>6941</v>
      </c>
      <c r="C198">
        <v>6942</v>
      </c>
      <c r="D198">
        <v>7022</v>
      </c>
      <c r="E198">
        <f>AVERAGE(B198:D198)</f>
        <v>6968.333333333333</v>
      </c>
      <c r="O198" t="s">
        <v>1799</v>
      </c>
      <c r="P198">
        <f>AVERAGE(L192:L194)</f>
        <v>33481</v>
      </c>
    </row>
    <row r="199" spans="1:29" x14ac:dyDescent="0.25">
      <c r="A199" t="s">
        <v>1665</v>
      </c>
    </row>
    <row r="202" spans="1:29" x14ac:dyDescent="0.25">
      <c r="A202" s="7" t="s">
        <v>2017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  <c r="V204">
        <v>1</v>
      </c>
      <c r="W204">
        <v>2</v>
      </c>
      <c r="X204">
        <v>3</v>
      </c>
      <c r="Y204">
        <v>4</v>
      </c>
      <c r="Z204">
        <v>5</v>
      </c>
      <c r="AA204">
        <v>6</v>
      </c>
      <c r="AB204">
        <v>7</v>
      </c>
      <c r="AC204">
        <v>8</v>
      </c>
    </row>
    <row r="205" spans="1:29" x14ac:dyDescent="0.25">
      <c r="A205" t="s">
        <v>1658</v>
      </c>
      <c r="B205">
        <v>40279</v>
      </c>
      <c r="C205">
        <v>38773</v>
      </c>
      <c r="D205">
        <v>41137</v>
      </c>
      <c r="E205">
        <v>39836</v>
      </c>
      <c r="F205">
        <v>39957</v>
      </c>
      <c r="G205">
        <v>40418</v>
      </c>
      <c r="H205">
        <v>42556</v>
      </c>
      <c r="I205">
        <v>41936</v>
      </c>
      <c r="K205" t="s">
        <v>1658</v>
      </c>
      <c r="L205">
        <f>B205-$E$211</f>
        <v>33058</v>
      </c>
      <c r="M205">
        <f t="shared" ref="M205:S205" si="102">C205-$E$211</f>
        <v>31552</v>
      </c>
      <c r="N205">
        <f t="shared" si="102"/>
        <v>33916</v>
      </c>
      <c r="O205">
        <f t="shared" si="102"/>
        <v>32615</v>
      </c>
      <c r="P205">
        <f t="shared" si="102"/>
        <v>32736</v>
      </c>
      <c r="Q205">
        <f t="shared" si="102"/>
        <v>33197</v>
      </c>
      <c r="R205">
        <f t="shared" si="102"/>
        <v>35335</v>
      </c>
      <c r="S205">
        <f t="shared" si="102"/>
        <v>34715</v>
      </c>
    </row>
    <row r="206" spans="1:29" x14ac:dyDescent="0.25">
      <c r="A206" t="s">
        <v>1659</v>
      </c>
      <c r="B206">
        <v>37262</v>
      </c>
      <c r="C206">
        <v>38270</v>
      </c>
      <c r="D206">
        <v>39371</v>
      </c>
      <c r="E206">
        <v>38075</v>
      </c>
      <c r="F206">
        <v>38202</v>
      </c>
      <c r="G206">
        <v>39659</v>
      </c>
      <c r="H206">
        <v>41486</v>
      </c>
      <c r="I206">
        <v>42222</v>
      </c>
      <c r="K206" t="s">
        <v>1659</v>
      </c>
      <c r="L206">
        <f t="shared" ref="L206:L210" si="103">B206-$E$211</f>
        <v>30041</v>
      </c>
      <c r="M206">
        <f t="shared" ref="M206:M210" si="104">C206-$E$211</f>
        <v>31049</v>
      </c>
      <c r="N206">
        <f t="shared" ref="N206:N210" si="105">D206-$E$211</f>
        <v>32150</v>
      </c>
      <c r="O206">
        <f t="shared" ref="O206:O210" si="106">E206-$E$211</f>
        <v>30854</v>
      </c>
      <c r="P206">
        <f t="shared" ref="P206:P210" si="107">F206-$E$211</f>
        <v>30981</v>
      </c>
      <c r="Q206">
        <f t="shared" ref="Q206:Q210" si="108">G206-$E$211</f>
        <v>32438</v>
      </c>
      <c r="R206">
        <f t="shared" ref="R206:R210" si="109">H206-$E$211</f>
        <v>34265</v>
      </c>
      <c r="S206">
        <f t="shared" ref="S206:S210" si="110">I206-$E$211</f>
        <v>35001</v>
      </c>
      <c r="U206" t="s">
        <v>1658</v>
      </c>
      <c r="V206">
        <f>L205/$P$211*100</f>
        <v>105.52221654749745</v>
      </c>
      <c r="W206">
        <f t="shared" ref="W206:AC206" si="111">M205/$P$211*100</f>
        <v>100.71501532175688</v>
      </c>
      <c r="X206">
        <f t="shared" si="111"/>
        <v>108.26098059244127</v>
      </c>
      <c r="Y206">
        <f t="shared" si="111"/>
        <v>104.10814606741575</v>
      </c>
      <c r="Z206">
        <f t="shared" si="111"/>
        <v>104.49438202247192</v>
      </c>
      <c r="AA206">
        <f t="shared" si="111"/>
        <v>105.96590909090908</v>
      </c>
      <c r="AB206">
        <f t="shared" si="111"/>
        <v>112.79047497446373</v>
      </c>
      <c r="AC206">
        <f t="shared" si="111"/>
        <v>110.81141470888663</v>
      </c>
    </row>
    <row r="207" spans="1:29" x14ac:dyDescent="0.25">
      <c r="A207" t="s">
        <v>1660</v>
      </c>
      <c r="B207">
        <v>38106</v>
      </c>
      <c r="C207">
        <v>30277</v>
      </c>
      <c r="D207">
        <v>37514</v>
      </c>
      <c r="E207">
        <v>35923</v>
      </c>
      <c r="F207">
        <v>36609</v>
      </c>
      <c r="G207">
        <v>39965</v>
      </c>
      <c r="H207">
        <v>41110</v>
      </c>
      <c r="I207">
        <v>41466</v>
      </c>
      <c r="K207" t="s">
        <v>1660</v>
      </c>
      <c r="L207">
        <f t="shared" si="103"/>
        <v>30885</v>
      </c>
      <c r="M207">
        <f t="shared" si="104"/>
        <v>23056</v>
      </c>
      <c r="N207">
        <f t="shared" si="105"/>
        <v>30293</v>
      </c>
      <c r="O207">
        <f t="shared" si="106"/>
        <v>28702</v>
      </c>
      <c r="P207">
        <f t="shared" si="107"/>
        <v>29388</v>
      </c>
      <c r="Q207">
        <f t="shared" si="108"/>
        <v>32744</v>
      </c>
      <c r="R207">
        <f t="shared" si="109"/>
        <v>33889</v>
      </c>
      <c r="S207">
        <f t="shared" si="110"/>
        <v>34245</v>
      </c>
      <c r="U207" t="s">
        <v>1659</v>
      </c>
      <c r="V207">
        <f t="shared" ref="V207:V211" si="112">L206/$P$211*100</f>
        <v>95.891853932584269</v>
      </c>
      <c r="W207">
        <f t="shared" ref="W207:W211" si="113">M206/$P$211*100</f>
        <v>99.1094228804903</v>
      </c>
      <c r="X207">
        <f t="shared" ref="X207:X211" si="114">N206/$P$211*100</f>
        <v>102.62385086823289</v>
      </c>
      <c r="Y207">
        <f t="shared" ref="Y207:Y211" si="115">O206/$P$211*100</f>
        <v>98.486976506639422</v>
      </c>
      <c r="Z207">
        <f t="shared" ref="Z207:Z211" si="116">P206/$P$211*100</f>
        <v>98.892364657814085</v>
      </c>
      <c r="AA207">
        <f t="shared" ref="AA207:AA211" si="117">Q206/$P$211*100</f>
        <v>103.54315628192032</v>
      </c>
      <c r="AB207">
        <f t="shared" ref="AB207:AB211" si="118">R206/$P$211*100</f>
        <v>109.375</v>
      </c>
      <c r="AC207">
        <f t="shared" ref="AC207:AC211" si="119">S206/$P$211*100</f>
        <v>111.72433605720123</v>
      </c>
    </row>
    <row r="208" spans="1:29" x14ac:dyDescent="0.25">
      <c r="A208" t="s">
        <v>1661</v>
      </c>
      <c r="B208">
        <v>37894</v>
      </c>
      <c r="C208">
        <v>30634</v>
      </c>
      <c r="D208">
        <v>36953</v>
      </c>
      <c r="E208">
        <v>34820</v>
      </c>
      <c r="F208">
        <v>36150</v>
      </c>
      <c r="G208">
        <v>39332</v>
      </c>
      <c r="H208">
        <v>47646</v>
      </c>
      <c r="I208">
        <v>40589</v>
      </c>
      <c r="K208" t="s">
        <v>1661</v>
      </c>
      <c r="L208">
        <f t="shared" si="103"/>
        <v>30673</v>
      </c>
      <c r="M208">
        <f t="shared" si="104"/>
        <v>23413</v>
      </c>
      <c r="N208">
        <f t="shared" si="105"/>
        <v>29732</v>
      </c>
      <c r="O208">
        <f t="shared" si="106"/>
        <v>27599</v>
      </c>
      <c r="P208">
        <f t="shared" si="107"/>
        <v>28929</v>
      </c>
      <c r="Q208">
        <f t="shared" si="108"/>
        <v>32111</v>
      </c>
      <c r="R208">
        <f t="shared" si="109"/>
        <v>40425</v>
      </c>
      <c r="S208">
        <f t="shared" si="110"/>
        <v>33368</v>
      </c>
      <c r="U208" t="s">
        <v>1660</v>
      </c>
      <c r="V208">
        <f t="shared" si="112"/>
        <v>98.585929519918281</v>
      </c>
      <c r="W208">
        <f t="shared" si="113"/>
        <v>73.595505617977537</v>
      </c>
      <c r="X208">
        <f t="shared" si="114"/>
        <v>96.69624616956078</v>
      </c>
      <c r="Y208">
        <f t="shared" si="115"/>
        <v>91.617722165474973</v>
      </c>
      <c r="Z208">
        <f t="shared" si="116"/>
        <v>93.807456588355464</v>
      </c>
      <c r="AA208">
        <f t="shared" si="117"/>
        <v>104.51991828396324</v>
      </c>
      <c r="AB208">
        <f t="shared" si="118"/>
        <v>108.17479570990807</v>
      </c>
      <c r="AC208">
        <f t="shared" si="119"/>
        <v>109.31115934627171</v>
      </c>
    </row>
    <row r="209" spans="1:29" x14ac:dyDescent="0.25">
      <c r="A209" t="s">
        <v>1662</v>
      </c>
      <c r="B209">
        <v>39478</v>
      </c>
      <c r="C209">
        <v>32027</v>
      </c>
      <c r="D209">
        <v>39234</v>
      </c>
      <c r="E209">
        <v>38391</v>
      </c>
      <c r="F209">
        <v>38167</v>
      </c>
      <c r="G209">
        <v>40371</v>
      </c>
      <c r="H209">
        <v>41188</v>
      </c>
      <c r="I209">
        <v>42790</v>
      </c>
      <c r="K209" t="s">
        <v>1662</v>
      </c>
      <c r="L209">
        <f t="shared" si="103"/>
        <v>32257</v>
      </c>
      <c r="M209">
        <f t="shared" si="104"/>
        <v>24806</v>
      </c>
      <c r="N209">
        <f t="shared" si="105"/>
        <v>32013</v>
      </c>
      <c r="O209">
        <f t="shared" si="106"/>
        <v>31170</v>
      </c>
      <c r="P209">
        <f t="shared" si="107"/>
        <v>30946</v>
      </c>
      <c r="Q209">
        <f t="shared" si="108"/>
        <v>33150</v>
      </c>
      <c r="R209">
        <f t="shared" si="109"/>
        <v>33967</v>
      </c>
      <c r="S209">
        <f t="shared" si="110"/>
        <v>35569</v>
      </c>
      <c r="U209" t="s">
        <v>1661</v>
      </c>
      <c r="V209">
        <f t="shared" si="112"/>
        <v>97.909218590398368</v>
      </c>
      <c r="W209">
        <f t="shared" si="113"/>
        <v>74.735061287027577</v>
      </c>
      <c r="X209">
        <f t="shared" si="114"/>
        <v>94.905515832482124</v>
      </c>
      <c r="Y209">
        <f t="shared" si="115"/>
        <v>88.096910112359552</v>
      </c>
      <c r="Z209">
        <f t="shared" si="116"/>
        <v>92.342313585291109</v>
      </c>
      <c r="AA209">
        <f t="shared" si="117"/>
        <v>102.49936159346271</v>
      </c>
      <c r="AB209">
        <f t="shared" si="118"/>
        <v>129.0379213483146</v>
      </c>
      <c r="AC209">
        <f t="shared" si="119"/>
        <v>106.511746680286</v>
      </c>
    </row>
    <row r="210" spans="1:29" x14ac:dyDescent="0.25">
      <c r="A210" t="s">
        <v>1663</v>
      </c>
      <c r="B210">
        <v>7457</v>
      </c>
      <c r="C210">
        <v>17284</v>
      </c>
      <c r="D210">
        <v>37403</v>
      </c>
      <c r="E210">
        <v>39234</v>
      </c>
      <c r="F210">
        <v>38875</v>
      </c>
      <c r="G210">
        <v>40953</v>
      </c>
      <c r="H210">
        <v>42660</v>
      </c>
      <c r="I210">
        <v>43325</v>
      </c>
      <c r="K210" t="s">
        <v>1663</v>
      </c>
      <c r="L210">
        <f t="shared" si="103"/>
        <v>236</v>
      </c>
      <c r="M210">
        <f t="shared" si="104"/>
        <v>10063</v>
      </c>
      <c r="N210">
        <f t="shared" si="105"/>
        <v>30182</v>
      </c>
      <c r="O210">
        <f t="shared" si="106"/>
        <v>32013</v>
      </c>
      <c r="P210">
        <f t="shared" si="107"/>
        <v>31654</v>
      </c>
      <c r="Q210">
        <f t="shared" si="108"/>
        <v>33732</v>
      </c>
      <c r="R210">
        <f t="shared" si="109"/>
        <v>35439</v>
      </c>
      <c r="S210">
        <f t="shared" si="110"/>
        <v>36104</v>
      </c>
      <c r="U210" t="s">
        <v>1662</v>
      </c>
      <c r="V210">
        <f t="shared" si="112"/>
        <v>102.96539836567926</v>
      </c>
      <c r="W210">
        <f t="shared" si="113"/>
        <v>79.181562819203265</v>
      </c>
      <c r="X210">
        <f t="shared" si="114"/>
        <v>102.18654239019406</v>
      </c>
      <c r="Y210">
        <f t="shared" si="115"/>
        <v>99.495658835546479</v>
      </c>
      <c r="Z210">
        <f t="shared" si="116"/>
        <v>98.780643513789585</v>
      </c>
      <c r="AA210">
        <f t="shared" si="117"/>
        <v>105.8158835546476</v>
      </c>
      <c r="AB210">
        <f t="shared" si="118"/>
        <v>108.42377425944842</v>
      </c>
      <c r="AC210">
        <f t="shared" si="119"/>
        <v>113.53741062308478</v>
      </c>
    </row>
    <row r="211" spans="1:29" x14ac:dyDescent="0.25">
      <c r="A211" t="s">
        <v>1664</v>
      </c>
      <c r="B211">
        <v>7226</v>
      </c>
      <c r="C211">
        <v>7264</v>
      </c>
      <c r="D211">
        <v>7173</v>
      </c>
      <c r="E211">
        <f>AVERAGE(B211:D211)</f>
        <v>7221</v>
      </c>
      <c r="O211" t="s">
        <v>1799</v>
      </c>
      <c r="P211">
        <f>AVERAGE(L205:L207)</f>
        <v>31328</v>
      </c>
      <c r="U211" t="s">
        <v>1663</v>
      </c>
      <c r="V211">
        <f t="shared" si="112"/>
        <v>0.75331971399387132</v>
      </c>
      <c r="W211">
        <f t="shared" si="113"/>
        <v>32.121424923391217</v>
      </c>
      <c r="X211">
        <f t="shared" si="114"/>
        <v>96.341930541368754</v>
      </c>
      <c r="Y211">
        <f t="shared" si="115"/>
        <v>102.18654239019406</v>
      </c>
      <c r="Z211">
        <f t="shared" si="116"/>
        <v>101.0406026557712</v>
      </c>
      <c r="AA211">
        <f t="shared" si="117"/>
        <v>107.67364657814096</v>
      </c>
      <c r="AB211">
        <f t="shared" si="118"/>
        <v>113.12244637385088</v>
      </c>
      <c r="AC211">
        <f t="shared" si="119"/>
        <v>115.24514811031665</v>
      </c>
    </row>
    <row r="212" spans="1:29" x14ac:dyDescent="0.25">
      <c r="A212" t="s">
        <v>1665</v>
      </c>
    </row>
    <row r="215" spans="1:29" x14ac:dyDescent="0.25">
      <c r="A215" s="7" t="s">
        <v>2018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  <c r="V217">
        <v>1</v>
      </c>
      <c r="W217">
        <v>2</v>
      </c>
      <c r="X217">
        <v>3</v>
      </c>
      <c r="Y217">
        <v>4</v>
      </c>
      <c r="Z217">
        <v>5</v>
      </c>
      <c r="AA217">
        <v>6</v>
      </c>
      <c r="AB217">
        <v>7</v>
      </c>
      <c r="AC217">
        <v>8</v>
      </c>
    </row>
    <row r="218" spans="1:29" x14ac:dyDescent="0.25">
      <c r="A218" t="s">
        <v>1658</v>
      </c>
      <c r="B218">
        <v>37769</v>
      </c>
      <c r="C218">
        <v>32270</v>
      </c>
      <c r="D218">
        <v>34070</v>
      </c>
      <c r="E218">
        <v>31815</v>
      </c>
      <c r="F218">
        <v>32312</v>
      </c>
      <c r="G218">
        <v>36474</v>
      </c>
      <c r="H218">
        <v>34530</v>
      </c>
      <c r="I218">
        <v>33198</v>
      </c>
      <c r="K218" t="s">
        <v>1658</v>
      </c>
      <c r="L218">
        <f>B218-$E$224</f>
        <v>30759.666666666668</v>
      </c>
      <c r="M218">
        <f t="shared" ref="M218:S218" si="120">C218-$E$224</f>
        <v>25260.666666666668</v>
      </c>
      <c r="N218">
        <f t="shared" si="120"/>
        <v>27060.666666666668</v>
      </c>
      <c r="O218">
        <f t="shared" si="120"/>
        <v>24805.666666666668</v>
      </c>
      <c r="P218">
        <f t="shared" si="120"/>
        <v>25302.666666666668</v>
      </c>
      <c r="Q218">
        <f t="shared" si="120"/>
        <v>29464.666666666668</v>
      </c>
      <c r="R218">
        <f t="shared" si="120"/>
        <v>27520.666666666668</v>
      </c>
      <c r="S218">
        <f t="shared" si="120"/>
        <v>26188.666666666668</v>
      </c>
    </row>
    <row r="219" spans="1:29" x14ac:dyDescent="0.25">
      <c r="A219" t="s">
        <v>1659</v>
      </c>
      <c r="B219">
        <v>30805</v>
      </c>
      <c r="C219">
        <v>35415</v>
      </c>
      <c r="D219">
        <v>38624</v>
      </c>
      <c r="E219">
        <v>36115</v>
      </c>
      <c r="F219">
        <v>35356</v>
      </c>
      <c r="G219">
        <v>36899</v>
      </c>
      <c r="H219">
        <v>35200</v>
      </c>
      <c r="I219">
        <v>35975</v>
      </c>
      <c r="K219" t="s">
        <v>1659</v>
      </c>
      <c r="L219">
        <f t="shared" ref="L219:L223" si="121">B219-$E$224</f>
        <v>23795.666666666668</v>
      </c>
      <c r="M219">
        <f t="shared" ref="M219:M223" si="122">C219-$E$224</f>
        <v>28405.666666666668</v>
      </c>
      <c r="N219">
        <f t="shared" ref="N219:N223" si="123">D219-$E$224</f>
        <v>31614.666666666668</v>
      </c>
      <c r="O219">
        <f t="shared" ref="O219:O223" si="124">E219-$E$224</f>
        <v>29105.666666666668</v>
      </c>
      <c r="P219">
        <f t="shared" ref="P219:P223" si="125">F219-$E$224</f>
        <v>28346.666666666668</v>
      </c>
      <c r="Q219">
        <f t="shared" ref="Q219:Q223" si="126">G219-$E$224</f>
        <v>29889.666666666668</v>
      </c>
      <c r="R219">
        <f t="shared" ref="R219:R223" si="127">H219-$E$224</f>
        <v>28190.666666666668</v>
      </c>
      <c r="S219">
        <f t="shared" ref="S219:S223" si="128">I219-$E$224</f>
        <v>28965.666666666668</v>
      </c>
      <c r="U219" t="s">
        <v>1658</v>
      </c>
      <c r="V219">
        <f>L218/$P$224*100</f>
        <v>109.17878397084748</v>
      </c>
      <c r="W219">
        <f t="shared" ref="W219:AC219" si="129">M218/$P$224*100</f>
        <v>89.660557731214723</v>
      </c>
      <c r="X219">
        <f t="shared" si="129"/>
        <v>96.049502490505319</v>
      </c>
      <c r="Y219">
        <f t="shared" si="129"/>
        <v>88.045574472616266</v>
      </c>
      <c r="Z219">
        <f t="shared" si="129"/>
        <v>89.809633108931507</v>
      </c>
      <c r="AA219">
        <f t="shared" si="129"/>
        <v>104.58229315791341</v>
      </c>
      <c r="AB219">
        <f t="shared" si="129"/>
        <v>97.68223281787958</v>
      </c>
      <c r="AC219">
        <f t="shared" si="129"/>
        <v>92.954413696004551</v>
      </c>
    </row>
    <row r="220" spans="1:29" x14ac:dyDescent="0.25">
      <c r="A220" t="s">
        <v>1660</v>
      </c>
      <c r="B220">
        <v>36975</v>
      </c>
      <c r="C220">
        <v>26380</v>
      </c>
      <c r="D220">
        <v>38978</v>
      </c>
      <c r="E220">
        <v>33476</v>
      </c>
      <c r="F220">
        <v>33862</v>
      </c>
      <c r="G220">
        <v>34279</v>
      </c>
      <c r="H220">
        <v>33421</v>
      </c>
      <c r="I220">
        <v>30780</v>
      </c>
      <c r="K220" t="s">
        <v>1660</v>
      </c>
      <c r="L220">
        <f t="shared" si="121"/>
        <v>29965.666666666668</v>
      </c>
      <c r="M220">
        <f t="shared" si="122"/>
        <v>19370.666666666668</v>
      </c>
      <c r="N220">
        <f t="shared" si="123"/>
        <v>31968.666666666668</v>
      </c>
      <c r="O220">
        <f t="shared" si="124"/>
        <v>26466.666666666668</v>
      </c>
      <c r="P220">
        <f t="shared" si="125"/>
        <v>26852.666666666668</v>
      </c>
      <c r="Q220">
        <f t="shared" si="126"/>
        <v>27269.666666666668</v>
      </c>
      <c r="R220">
        <f t="shared" si="127"/>
        <v>26411.666666666668</v>
      </c>
      <c r="S220">
        <f t="shared" si="128"/>
        <v>23770.666666666668</v>
      </c>
      <c r="U220" t="s">
        <v>1659</v>
      </c>
      <c r="V220">
        <f t="shared" ref="V220:V224" si="130">L219/$P$224*100</f>
        <v>84.460666579903219</v>
      </c>
      <c r="W220">
        <f t="shared" ref="W220:W224" si="131">M219/$P$224*100</f>
        <v>100.82346399119746</v>
      </c>
      <c r="X220">
        <f t="shared" ref="X220:X224" si="132">N219/$P$224*100</f>
        <v>112.21353273151051</v>
      </c>
      <c r="Y220">
        <f t="shared" ref="Y220:Y224" si="133">O219/$P$224*100</f>
        <v>103.30805361981047</v>
      </c>
      <c r="Z220">
        <f t="shared" ref="Z220:Z224" si="134">P219/$P$224*100</f>
        <v>100.61404857964294</v>
      </c>
      <c r="AA220">
        <f t="shared" ref="AA220:AA224" si="135">Q219/$P$224*100</f>
        <v>106.09079400385704</v>
      </c>
      <c r="AB220">
        <f t="shared" ref="AB220:AB224" si="136">R219/$P$224*100</f>
        <v>100.06034003383775</v>
      </c>
      <c r="AC220">
        <f t="shared" ref="AC220:AC224" si="137">S219/$P$224*100</f>
        <v>102.81113569408787</v>
      </c>
    </row>
    <row r="221" spans="1:29" x14ac:dyDescent="0.25">
      <c r="A221" t="s">
        <v>1661</v>
      </c>
      <c r="B221">
        <v>36156</v>
      </c>
      <c r="C221">
        <v>32097</v>
      </c>
      <c r="D221">
        <v>32832</v>
      </c>
      <c r="E221">
        <v>31910</v>
      </c>
      <c r="F221">
        <v>32289</v>
      </c>
      <c r="G221">
        <v>33072</v>
      </c>
      <c r="H221">
        <v>35771</v>
      </c>
      <c r="I221">
        <v>30158</v>
      </c>
      <c r="K221" t="s">
        <v>1661</v>
      </c>
      <c r="L221">
        <f t="shared" si="121"/>
        <v>29146.666666666668</v>
      </c>
      <c r="M221">
        <f t="shared" si="122"/>
        <v>25087.666666666668</v>
      </c>
      <c r="N221">
        <f t="shared" si="123"/>
        <v>25822.666666666668</v>
      </c>
      <c r="O221">
        <f t="shared" si="124"/>
        <v>24900.666666666668</v>
      </c>
      <c r="P221">
        <f t="shared" si="125"/>
        <v>25279.666666666668</v>
      </c>
      <c r="Q221">
        <f t="shared" si="126"/>
        <v>26062.666666666668</v>
      </c>
      <c r="R221">
        <f t="shared" si="127"/>
        <v>28761.666666666668</v>
      </c>
      <c r="S221">
        <f t="shared" si="128"/>
        <v>23148.666666666668</v>
      </c>
      <c r="U221" t="s">
        <v>1660</v>
      </c>
      <c r="V221">
        <f t="shared" si="130"/>
        <v>106.36054944924931</v>
      </c>
      <c r="W221">
        <f t="shared" si="131"/>
        <v>68.754510713313849</v>
      </c>
      <c r="X221">
        <f t="shared" si="132"/>
        <v>113.47002520083767</v>
      </c>
      <c r="Y221">
        <f t="shared" si="133"/>
        <v>93.941150719939429</v>
      </c>
      <c r="Z221">
        <f t="shared" si="134"/>
        <v>95.311224429431746</v>
      </c>
      <c r="AA221">
        <f t="shared" si="135"/>
        <v>96.791329965334057</v>
      </c>
      <c r="AB221">
        <f t="shared" si="136"/>
        <v>93.745932963405536</v>
      </c>
      <c r="AC221">
        <f t="shared" si="137"/>
        <v>84.371931236024196</v>
      </c>
    </row>
    <row r="222" spans="1:29" x14ac:dyDescent="0.25">
      <c r="A222" t="s">
        <v>1662</v>
      </c>
      <c r="B222">
        <v>36683</v>
      </c>
      <c r="C222">
        <v>26665</v>
      </c>
      <c r="D222">
        <v>33736</v>
      </c>
      <c r="E222">
        <v>31878</v>
      </c>
      <c r="F222">
        <v>32385</v>
      </c>
      <c r="G222">
        <v>32949</v>
      </c>
      <c r="H222">
        <v>32839</v>
      </c>
      <c r="I222">
        <v>36798</v>
      </c>
      <c r="K222" t="s">
        <v>1662</v>
      </c>
      <c r="L222">
        <f t="shared" si="121"/>
        <v>29673.666666666668</v>
      </c>
      <c r="M222">
        <f t="shared" si="122"/>
        <v>19655.666666666668</v>
      </c>
      <c r="N222">
        <f t="shared" si="123"/>
        <v>26726.666666666668</v>
      </c>
      <c r="O222">
        <f t="shared" si="124"/>
        <v>24868.666666666668</v>
      </c>
      <c r="P222">
        <f t="shared" si="125"/>
        <v>25375.666666666668</v>
      </c>
      <c r="Q222">
        <f t="shared" si="126"/>
        <v>25939.666666666668</v>
      </c>
      <c r="R222">
        <f t="shared" si="127"/>
        <v>25829.666666666668</v>
      </c>
      <c r="S222">
        <f t="shared" si="128"/>
        <v>29788.666666666668</v>
      </c>
      <c r="U222" t="s">
        <v>1661</v>
      </c>
      <c r="V222">
        <f t="shared" si="130"/>
        <v>103.45357958377208</v>
      </c>
      <c r="W222">
        <f t="shared" si="131"/>
        <v>89.046509151571797</v>
      </c>
      <c r="X222">
        <f t="shared" si="132"/>
        <v>91.655328261615452</v>
      </c>
      <c r="Y222">
        <f t="shared" si="133"/>
        <v>88.38276877935661</v>
      </c>
      <c r="Z222">
        <f t="shared" si="134"/>
        <v>89.727996592562803</v>
      </c>
      <c r="AA222">
        <f t="shared" si="135"/>
        <v>92.507187562854199</v>
      </c>
      <c r="AB222">
        <f t="shared" si="136"/>
        <v>102.08705528803492</v>
      </c>
      <c r="AC222">
        <f t="shared" si="137"/>
        <v>82.16419588031377</v>
      </c>
    </row>
    <row r="223" spans="1:29" x14ac:dyDescent="0.25">
      <c r="A223" t="s">
        <v>1663</v>
      </c>
      <c r="B223">
        <v>7787</v>
      </c>
      <c r="C223">
        <v>13227</v>
      </c>
      <c r="D223">
        <v>29030</v>
      </c>
      <c r="E223">
        <v>29427</v>
      </c>
      <c r="F223">
        <v>31206</v>
      </c>
      <c r="G223">
        <v>31941</v>
      </c>
      <c r="H223">
        <v>33316</v>
      </c>
      <c r="I223">
        <v>29679</v>
      </c>
      <c r="K223" t="s">
        <v>1663</v>
      </c>
      <c r="L223">
        <f t="shared" si="121"/>
        <v>777.66666666666697</v>
      </c>
      <c r="M223">
        <f t="shared" si="122"/>
        <v>6217.666666666667</v>
      </c>
      <c r="N223">
        <f t="shared" si="123"/>
        <v>22020.666666666668</v>
      </c>
      <c r="O223">
        <f t="shared" si="124"/>
        <v>22417.666666666668</v>
      </c>
      <c r="P223">
        <f t="shared" si="125"/>
        <v>24196.666666666668</v>
      </c>
      <c r="Q223">
        <f t="shared" si="126"/>
        <v>24931.666666666668</v>
      </c>
      <c r="R223">
        <f t="shared" si="127"/>
        <v>26306.666666666668</v>
      </c>
      <c r="S223">
        <f t="shared" si="128"/>
        <v>22669.666666666668</v>
      </c>
      <c r="U223" t="s">
        <v>1662</v>
      </c>
      <c r="V223">
        <f t="shared" si="130"/>
        <v>105.32412063274217</v>
      </c>
      <c r="W223">
        <f t="shared" si="131"/>
        <v>69.766093633534865</v>
      </c>
      <c r="X223">
        <f t="shared" si="132"/>
        <v>94.863998296281395</v>
      </c>
      <c r="Y223">
        <f t="shared" si="133"/>
        <v>88.269187539191435</v>
      </c>
      <c r="Z223">
        <f t="shared" si="134"/>
        <v>90.068740313058299</v>
      </c>
      <c r="AA223">
        <f t="shared" si="135"/>
        <v>92.070609670969347</v>
      </c>
      <c r="AB223">
        <f t="shared" si="136"/>
        <v>91.68017415790159</v>
      </c>
      <c r="AC223">
        <f t="shared" si="137"/>
        <v>105.73230321458573</v>
      </c>
    </row>
    <row r="224" spans="1:29" x14ac:dyDescent="0.25">
      <c r="A224" t="s">
        <v>1664</v>
      </c>
      <c r="B224">
        <v>6940</v>
      </c>
      <c r="C224">
        <v>7058</v>
      </c>
      <c r="D224">
        <v>7030</v>
      </c>
      <c r="E224">
        <f>AVERAGE(B224:D224)</f>
        <v>7009.333333333333</v>
      </c>
      <c r="O224" t="s">
        <v>1799</v>
      </c>
      <c r="P224">
        <f>AVERAGE(L218:L220)</f>
        <v>28173.666666666668</v>
      </c>
      <c r="U224" t="s">
        <v>1663</v>
      </c>
      <c r="V224">
        <f t="shared" si="130"/>
        <v>2.7602607635972132</v>
      </c>
      <c r="W224">
        <f t="shared" si="131"/>
        <v>22.069071591675442</v>
      </c>
      <c r="X224">
        <f t="shared" si="132"/>
        <v>78.160457164491675</v>
      </c>
      <c r="Y224">
        <f t="shared" si="133"/>
        <v>79.569574425290753</v>
      </c>
      <c r="Z224">
        <f t="shared" si="134"/>
        <v>85.883981495722963</v>
      </c>
      <c r="AA224">
        <f t="shared" si="135"/>
        <v>88.492800605766618</v>
      </c>
      <c r="AB224">
        <f t="shared" si="136"/>
        <v>93.373244519113598</v>
      </c>
      <c r="AC224">
        <f t="shared" si="137"/>
        <v>80.464026691591442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104.55353648359142</v>
      </c>
      <c r="C230">
        <f t="shared" ref="C230:I230" si="138">AVERAGE(W219,W206,W192)</f>
        <v>95.515180032985953</v>
      </c>
      <c r="D230">
        <f t="shared" si="138"/>
        <v>99.922204143313138</v>
      </c>
      <c r="E230">
        <f t="shared" si="138"/>
        <v>93.575116076456084</v>
      </c>
      <c r="F230">
        <f t="shared" si="138"/>
        <v>94.68712998696958</v>
      </c>
      <c r="G230">
        <f t="shared" si="138"/>
        <v>100.35672994792561</v>
      </c>
      <c r="H230">
        <f t="shared" si="138"/>
        <v>102.99874950232584</v>
      </c>
      <c r="I230">
        <f t="shared" si="138"/>
        <v>103.32377933246546</v>
      </c>
      <c r="K230" t="s">
        <v>1658</v>
      </c>
      <c r="L230">
        <f>STDEV(V219,V206,V192)/SQRT(3)</f>
        <v>2.9895172640474841</v>
      </c>
      <c r="M230">
        <f t="shared" ref="M230:S230" si="139">STDEV(W219,W206,W192)/SQRT(3)</f>
        <v>3.2078974256029027</v>
      </c>
      <c r="N230">
        <f t="shared" si="139"/>
        <v>4.1729053597088672</v>
      </c>
      <c r="O230">
        <f t="shared" si="139"/>
        <v>5.2687039389697841</v>
      </c>
      <c r="P230">
        <f t="shared" si="139"/>
        <v>4.9036492226993866</v>
      </c>
      <c r="Q230">
        <f t="shared" si="139"/>
        <v>4.9335658545824268</v>
      </c>
      <c r="R230">
        <f t="shared" si="139"/>
        <v>4.9018828197462785</v>
      </c>
      <c r="S230">
        <f t="shared" si="139"/>
        <v>5.3524573254484213</v>
      </c>
    </row>
    <row r="231" spans="1:19" x14ac:dyDescent="0.25">
      <c r="A231" t="s">
        <v>1659</v>
      </c>
      <c r="B231">
        <f t="shared" ref="B231:B235" si="140">AVERAGE(V220,V207,V193)</f>
        <v>96.457188713452013</v>
      </c>
      <c r="C231">
        <f t="shared" ref="C231:C235" si="141">AVERAGE(W220,W207,W193)</f>
        <v>97.103030096847405</v>
      </c>
      <c r="D231">
        <f t="shared" ref="D231:D235" si="142">AVERAGE(X220,X207,X193)</f>
        <v>101.28766670618835</v>
      </c>
      <c r="E231">
        <f t="shared" ref="E231:E235" si="143">AVERAGE(Y220,Y207,Y193)</f>
        <v>97.100505464097409</v>
      </c>
      <c r="F231">
        <f t="shared" ref="F231:F235" si="144">AVERAGE(Z220,Z207,Z193)</f>
        <v>97.964426473422392</v>
      </c>
      <c r="G231">
        <f t="shared" ref="G231:G235" si="145">AVERAGE(AA220,AA207,AA193)</f>
        <v>103.37027922488157</v>
      </c>
      <c r="H231">
        <f t="shared" ref="H231:H235" si="146">AVERAGE(AB220,AB207,AB193)</f>
        <v>104.58639513295687</v>
      </c>
      <c r="I231">
        <f t="shared" ref="I231:I235" si="147">AVERAGE(AC220,AC207,AC193)</f>
        <v>105.24107002351161</v>
      </c>
      <c r="K231" t="s">
        <v>1659</v>
      </c>
      <c r="L231">
        <f t="shared" ref="L231:L235" si="148">STDEV(V220,V207,V193)/SQRT(3)</f>
        <v>7.095026378309603</v>
      </c>
      <c r="M231">
        <f t="shared" ref="M231:M235" si="149">STDEV(W220,W207,W193)/SQRT(3)</f>
        <v>2.9058499664256163</v>
      </c>
      <c r="N231">
        <f t="shared" ref="N231:N235" si="150">STDEV(X220,X207,X193)/SQRT(3)</f>
        <v>6.7270326706962482</v>
      </c>
      <c r="O231">
        <f t="shared" ref="O231:O235" si="151">STDEV(Y220,Y207,Y193)/SQRT(3)</f>
        <v>4.0440302430613873</v>
      </c>
      <c r="P231">
        <f t="shared" ref="P231:P235" si="152">STDEV(Z220,Z207,Z193)/SQRT(3)</f>
        <v>1.8565426744709417</v>
      </c>
      <c r="Q231">
        <f t="shared" ref="Q231:Q235" si="153">STDEV(AA220,AA207,AA193)/SQRT(3)</f>
        <v>1.6228988187904334</v>
      </c>
      <c r="R231">
        <f t="shared" ref="R231:R235" si="154">STDEV(AB220,AB207,AB193)/SQRT(3)</f>
        <v>2.6921132874122113</v>
      </c>
      <c r="S231">
        <f t="shared" ref="S231:S235" si="155">STDEV(AC220,AC207,AC193)/SQRT(3)</f>
        <v>3.2753324821996452</v>
      </c>
    </row>
    <row r="232" spans="1:19" x14ac:dyDescent="0.25">
      <c r="A232" t="s">
        <v>1660</v>
      </c>
      <c r="B232">
        <f t="shared" si="140"/>
        <v>98.989274802956558</v>
      </c>
      <c r="C232">
        <f t="shared" si="141"/>
        <v>72.204011861997685</v>
      </c>
      <c r="D232">
        <f t="shared" si="142"/>
        <v>101.12246347101318</v>
      </c>
      <c r="E232">
        <f t="shared" si="143"/>
        <v>90.82726809975037</v>
      </c>
      <c r="F232">
        <f t="shared" si="144"/>
        <v>95.966361277771469</v>
      </c>
      <c r="G232">
        <f t="shared" si="145"/>
        <v>99.244034619648858</v>
      </c>
      <c r="H232">
        <f t="shared" si="146"/>
        <v>101.40352820383579</v>
      </c>
      <c r="I232">
        <f t="shared" si="147"/>
        <v>98.972255134280303</v>
      </c>
      <c r="K232" t="s">
        <v>1660</v>
      </c>
      <c r="L232">
        <f t="shared" si="148"/>
        <v>4.1442815408650944</v>
      </c>
      <c r="M232">
        <f t="shared" si="149"/>
        <v>1.7354493883010185</v>
      </c>
      <c r="N232">
        <f t="shared" si="150"/>
        <v>6.255682454435652</v>
      </c>
      <c r="O232">
        <f t="shared" si="151"/>
        <v>2.0641756853244235</v>
      </c>
      <c r="P232">
        <f t="shared" si="152"/>
        <v>1.4724641209126026</v>
      </c>
      <c r="Q232">
        <f t="shared" si="153"/>
        <v>2.6401088450787742</v>
      </c>
      <c r="R232">
        <f t="shared" si="154"/>
        <v>4.1887628515219655</v>
      </c>
      <c r="S232">
        <f t="shared" si="155"/>
        <v>7.5080190017208448</v>
      </c>
    </row>
    <row r="233" spans="1:19" x14ac:dyDescent="0.25">
      <c r="A233" t="s">
        <v>1661</v>
      </c>
      <c r="B233">
        <f t="shared" si="140"/>
        <v>98.188967995142207</v>
      </c>
      <c r="C233">
        <f t="shared" si="141"/>
        <v>78.588228413343018</v>
      </c>
      <c r="D233">
        <f t="shared" si="142"/>
        <v>90.444434035036281</v>
      </c>
      <c r="E233">
        <f t="shared" si="143"/>
        <v>88.02189097936359</v>
      </c>
      <c r="F233">
        <f t="shared" si="144"/>
        <v>91.071181881578539</v>
      </c>
      <c r="G233">
        <f t="shared" si="145"/>
        <v>95.695876656106577</v>
      </c>
      <c r="H233">
        <f t="shared" si="146"/>
        <v>111.06958184670195</v>
      </c>
      <c r="I233">
        <f t="shared" si="147"/>
        <v>96.69888294393941</v>
      </c>
      <c r="K233" t="s">
        <v>1661</v>
      </c>
      <c r="L233">
        <f t="shared" si="148"/>
        <v>2.9620726386807785</v>
      </c>
      <c r="M233">
        <f t="shared" si="149"/>
        <v>5.2891407419543448</v>
      </c>
      <c r="N233">
        <f t="shared" si="150"/>
        <v>2.9871621886717308</v>
      </c>
      <c r="O233">
        <f t="shared" si="151"/>
        <v>0.23304748909199666</v>
      </c>
      <c r="P233">
        <f t="shared" si="152"/>
        <v>0.75554773155710786</v>
      </c>
      <c r="Q233">
        <f t="shared" si="153"/>
        <v>3.4039656877630273</v>
      </c>
      <c r="R233">
        <f t="shared" si="154"/>
        <v>8.9841698008959572</v>
      </c>
      <c r="S233">
        <f t="shared" si="155"/>
        <v>7.4144570297906593</v>
      </c>
    </row>
    <row r="234" spans="1:19" x14ac:dyDescent="0.25">
      <c r="A234" t="s">
        <v>1662</v>
      </c>
      <c r="B234">
        <f t="shared" si="140"/>
        <v>103.6260172660396</v>
      </c>
      <c r="C234">
        <f t="shared" si="141"/>
        <v>75.435651587077174</v>
      </c>
      <c r="D234">
        <f t="shared" si="142"/>
        <v>96.171120131721992</v>
      </c>
      <c r="E234">
        <f t="shared" si="143"/>
        <v>92.299328854566923</v>
      </c>
      <c r="F234">
        <f t="shared" si="144"/>
        <v>95.113973961086003</v>
      </c>
      <c r="G234">
        <f t="shared" si="145"/>
        <v>95.268006196086802</v>
      </c>
      <c r="H234">
        <f t="shared" si="146"/>
        <v>100.35987538830942</v>
      </c>
      <c r="I234">
        <f t="shared" si="147"/>
        <v>107.19747474354324</v>
      </c>
      <c r="K234" t="s">
        <v>1662</v>
      </c>
      <c r="L234">
        <f t="shared" si="148"/>
        <v>0.85599322363180219</v>
      </c>
      <c r="M234">
        <f t="shared" si="149"/>
        <v>2.8831740338372045</v>
      </c>
      <c r="N234">
        <f t="shared" si="150"/>
        <v>3.1639101681812791</v>
      </c>
      <c r="O234">
        <f t="shared" si="151"/>
        <v>3.606798092566339</v>
      </c>
      <c r="P234">
        <f t="shared" si="152"/>
        <v>2.6076581811027038</v>
      </c>
      <c r="Q234">
        <f t="shared" si="153"/>
        <v>5.4084906981660206</v>
      </c>
      <c r="R234">
        <f t="shared" si="154"/>
        <v>4.8432580459641894</v>
      </c>
      <c r="S234">
        <f t="shared" si="155"/>
        <v>3.3192580004094032</v>
      </c>
    </row>
    <row r="235" spans="1:19" x14ac:dyDescent="0.25">
      <c r="A235" t="s">
        <v>1663</v>
      </c>
      <c r="B235">
        <f t="shared" si="140"/>
        <v>1.470534080392798</v>
      </c>
      <c r="C235">
        <f t="shared" si="141"/>
        <v>33.252876561707772</v>
      </c>
      <c r="D235">
        <f t="shared" si="142"/>
        <v>87.944218207805235</v>
      </c>
      <c r="E235">
        <f t="shared" si="143"/>
        <v>88.244508962953248</v>
      </c>
      <c r="F235">
        <f t="shared" si="144"/>
        <v>95.698940380542624</v>
      </c>
      <c r="G235">
        <f t="shared" si="145"/>
        <v>97.343921277053411</v>
      </c>
      <c r="H235">
        <f t="shared" si="146"/>
        <v>103.04400399683414</v>
      </c>
      <c r="I235">
        <f t="shared" si="147"/>
        <v>98.22890144867587</v>
      </c>
      <c r="K235" t="s">
        <v>1663</v>
      </c>
      <c r="L235">
        <f t="shared" si="148"/>
        <v>0.64621484013090469</v>
      </c>
      <c r="M235">
        <f t="shared" si="149"/>
        <v>6.8071435730788208</v>
      </c>
      <c r="N235">
        <f t="shared" si="150"/>
        <v>5.2940955100272564</v>
      </c>
      <c r="O235">
        <f t="shared" si="151"/>
        <v>7.0400889676153424</v>
      </c>
      <c r="P235">
        <f t="shared" si="152"/>
        <v>4.9138775647933981</v>
      </c>
      <c r="Q235">
        <f t="shared" si="153"/>
        <v>5.5861709244776501</v>
      </c>
      <c r="R235">
        <f t="shared" si="154"/>
        <v>5.7047464882199499</v>
      </c>
      <c r="S235">
        <f t="shared" si="155"/>
        <v>10.04741981480808</v>
      </c>
    </row>
    <row r="239" spans="1:19" x14ac:dyDescent="0.25">
      <c r="A239" s="7" t="s">
        <v>443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104.79529688947326</v>
      </c>
      <c r="C241">
        <f>$I$166</f>
        <v>5.116561990489326</v>
      </c>
      <c r="D241">
        <f>$I$230</f>
        <v>103.32377933246546</v>
      </c>
    </row>
    <row r="242" spans="1:4" x14ac:dyDescent="0.25">
      <c r="A242" t="s">
        <v>1802</v>
      </c>
      <c r="B242">
        <f>$H$104</f>
        <v>85.289977158912222</v>
      </c>
      <c r="C242">
        <f>$H$166</f>
        <v>5.895711002361959</v>
      </c>
      <c r="D242">
        <f>$H$230</f>
        <v>102.99874950232584</v>
      </c>
    </row>
    <row r="243" spans="1:4" x14ac:dyDescent="0.25">
      <c r="A243" t="s">
        <v>1805</v>
      </c>
      <c r="B243">
        <f>$G$104</f>
        <v>109.93963252838437</v>
      </c>
      <c r="C243">
        <f>$G$166</f>
        <v>4.9465432895877548</v>
      </c>
      <c r="D243">
        <f>$G$230</f>
        <v>100.35672994792561</v>
      </c>
    </row>
    <row r="244" spans="1:4" x14ac:dyDescent="0.25">
      <c r="A244" t="s">
        <v>1804</v>
      </c>
      <c r="B244">
        <f>$F$104</f>
        <v>119.61454585981602</v>
      </c>
      <c r="C244">
        <f>$F$166</f>
        <v>5.1564720256283003</v>
      </c>
      <c r="D244">
        <f>$F$230</f>
        <v>94.68712998696958</v>
      </c>
    </row>
    <row r="245" spans="1:4" x14ac:dyDescent="0.25">
      <c r="A245" t="s">
        <v>1803</v>
      </c>
      <c r="B245">
        <f>$E$104</f>
        <v>109.23974741613836</v>
      </c>
      <c r="C245">
        <f>$E$166</f>
        <v>4.7148039173460807</v>
      </c>
      <c r="D245">
        <f>$E$230</f>
        <v>93.575116076456084</v>
      </c>
    </row>
    <row r="246" spans="1:4" x14ac:dyDescent="0.25">
      <c r="A246" t="s">
        <v>1779</v>
      </c>
      <c r="B246">
        <f>$D$104</f>
        <v>135.25643138170082</v>
      </c>
      <c r="C246">
        <f>$D$166</f>
        <v>5.8932644149774758</v>
      </c>
      <c r="D246">
        <f>$D$230</f>
        <v>99.922204143313138</v>
      </c>
    </row>
    <row r="247" spans="1:4" x14ac:dyDescent="0.25">
      <c r="A247" t="s">
        <v>1785</v>
      </c>
      <c r="B247">
        <f>$C$104</f>
        <v>127.09005420499859</v>
      </c>
      <c r="C247">
        <f>$C$166</f>
        <v>5.3128442488308361</v>
      </c>
      <c r="D247">
        <f>$C$230</f>
        <v>95.515180032985953</v>
      </c>
    </row>
    <row r="255" spans="1:4" x14ac:dyDescent="0.25">
      <c r="A255" s="7" t="s">
        <v>448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73.285239873335186</v>
      </c>
      <c r="C257">
        <f>$I$167</f>
        <v>8.8459875338200238</v>
      </c>
      <c r="D257">
        <f>$I$231</f>
        <v>105.24107002351161</v>
      </c>
    </row>
    <row r="258" spans="1:4" x14ac:dyDescent="0.25">
      <c r="A258" t="s">
        <v>1802</v>
      </c>
      <c r="B258">
        <f>$P$104</f>
        <v>78.565737884434057</v>
      </c>
      <c r="C258">
        <f>$H$167</f>
        <v>11.465437613875089</v>
      </c>
      <c r="D258">
        <f>$H$231</f>
        <v>104.58639513295687</v>
      </c>
    </row>
    <row r="259" spans="1:4" x14ac:dyDescent="0.25">
      <c r="A259" t="s">
        <v>1805</v>
      </c>
      <c r="B259">
        <f>$O$104</f>
        <v>84.263161364349429</v>
      </c>
      <c r="C259">
        <f>$G$167</f>
        <v>11.054265682891566</v>
      </c>
      <c r="D259">
        <f>$G$231</f>
        <v>103.37027922488157</v>
      </c>
    </row>
    <row r="260" spans="1:4" x14ac:dyDescent="0.25">
      <c r="A260" t="s">
        <v>1804</v>
      </c>
      <c r="B260">
        <f>$N$104</f>
        <v>88.743518124539037</v>
      </c>
      <c r="C260">
        <f>$F$167</f>
        <v>9.63732565997827</v>
      </c>
      <c r="D260">
        <f>$F$231</f>
        <v>97.964426473422392</v>
      </c>
    </row>
    <row r="261" spans="1:4" x14ac:dyDescent="0.25">
      <c r="A261" t="s">
        <v>1803</v>
      </c>
      <c r="B261">
        <f>$M$104</f>
        <v>77.451856848875408</v>
      </c>
      <c r="C261">
        <f>$E$167</f>
        <v>9.5272066189434579</v>
      </c>
      <c r="D261">
        <f>$E$231</f>
        <v>97.100505464097409</v>
      </c>
    </row>
    <row r="262" spans="1:4" x14ac:dyDescent="0.25">
      <c r="A262" t="s">
        <v>1779</v>
      </c>
      <c r="B262">
        <f>$L$104</f>
        <v>64.463308302825908</v>
      </c>
      <c r="C262">
        <f>$D$167</f>
        <v>10.448247595984045</v>
      </c>
      <c r="D262">
        <f>$D$231</f>
        <v>101.28766670618835</v>
      </c>
    </row>
    <row r="263" spans="1:4" x14ac:dyDescent="0.25">
      <c r="A263" t="s">
        <v>1785</v>
      </c>
      <c r="B263">
        <f>$K$104</f>
        <v>24.773242365585066</v>
      </c>
      <c r="C263">
        <f>$C$167</f>
        <v>9.2643667146575961</v>
      </c>
      <c r="D263">
        <f>$C$231</f>
        <v>97.103030096847405</v>
      </c>
    </row>
    <row r="272" spans="1:4" x14ac:dyDescent="0.25">
      <c r="A272" s="7" t="s">
        <v>453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108.75483411914139</v>
      </c>
      <c r="C274">
        <f>I168</f>
        <v>4.6031660229006981</v>
      </c>
      <c r="D274">
        <f>I232</f>
        <v>98.972255134280303</v>
      </c>
    </row>
    <row r="275" spans="1:4" x14ac:dyDescent="0.25">
      <c r="A275" t="s">
        <v>1802</v>
      </c>
      <c r="B275">
        <f>$X$104</f>
        <v>73.935502542499449</v>
      </c>
      <c r="C275">
        <f>H168</f>
        <v>5.1001035324064636</v>
      </c>
      <c r="D275">
        <f>H232</f>
        <v>101.40352820383579</v>
      </c>
    </row>
    <row r="276" spans="1:4" x14ac:dyDescent="0.25">
      <c r="A276" t="s">
        <v>1805</v>
      </c>
      <c r="B276">
        <f>$W$104</f>
        <v>83.906703817712454</v>
      </c>
      <c r="C276">
        <f>G168</f>
        <v>5.9317206146516739</v>
      </c>
      <c r="D276">
        <f>G232</f>
        <v>99.244034619648858</v>
      </c>
    </row>
    <row r="277" spans="1:4" x14ac:dyDescent="0.25">
      <c r="A277" t="s">
        <v>1804</v>
      </c>
      <c r="B277">
        <f>$V$104</f>
        <v>93.895144580629548</v>
      </c>
      <c r="C277">
        <f>F168</f>
        <v>5.5082422703714107</v>
      </c>
      <c r="D277">
        <f>F232</f>
        <v>95.966361277771469</v>
      </c>
    </row>
    <row r="278" spans="1:4" x14ac:dyDescent="0.25">
      <c r="A278" t="s">
        <v>1803</v>
      </c>
      <c r="B278">
        <f>$U$104</f>
        <v>113.47534542886869</v>
      </c>
      <c r="C278">
        <f>E168</f>
        <v>4.9943083747859287</v>
      </c>
      <c r="D278">
        <f>E232</f>
        <v>90.82726809975037</v>
      </c>
    </row>
    <row r="279" spans="1:4" x14ac:dyDescent="0.25">
      <c r="A279" t="s">
        <v>1779</v>
      </c>
      <c r="B279">
        <f>$T$104</f>
        <v>55.124155376925366</v>
      </c>
      <c r="C279">
        <f>D168</f>
        <v>5.2836935859681313</v>
      </c>
      <c r="D279">
        <f>D232</f>
        <v>101.12246347101318</v>
      </c>
    </row>
    <row r="280" spans="1:4" x14ac:dyDescent="0.25">
      <c r="A280" t="s">
        <v>1785</v>
      </c>
      <c r="B280">
        <f>$S$104</f>
        <v>2.1713997103748164</v>
      </c>
      <c r="C280">
        <f>C168</f>
        <v>5.2974475480404664</v>
      </c>
      <c r="D280">
        <f>C232</f>
        <v>72.204011861997685</v>
      </c>
    </row>
    <row r="288" spans="1:4" x14ac:dyDescent="0.25">
      <c r="A288" s="7" t="s">
        <v>458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64.928777922914023</v>
      </c>
      <c r="C290">
        <f>I169</f>
        <v>4.4848588612822029</v>
      </c>
      <c r="D290">
        <f>I233</f>
        <v>96.69888294393941</v>
      </c>
    </row>
    <row r="291" spans="1:4" x14ac:dyDescent="0.25">
      <c r="A291" t="s">
        <v>1802</v>
      </c>
      <c r="B291">
        <f>$AF$104</f>
        <v>68.468988622512839</v>
      </c>
      <c r="C291">
        <f>H169</f>
        <v>11.078260635337541</v>
      </c>
      <c r="D291">
        <f>H233</f>
        <v>111.06958184670195</v>
      </c>
    </row>
    <row r="292" spans="1:4" x14ac:dyDescent="0.25">
      <c r="A292" t="s">
        <v>1805</v>
      </c>
      <c r="B292">
        <f>$AE$104</f>
        <v>63.910202494167208</v>
      </c>
      <c r="C292">
        <f>G169</f>
        <v>5.8957489609284357</v>
      </c>
      <c r="D292">
        <f>G233</f>
        <v>95.695876656106577</v>
      </c>
    </row>
    <row r="293" spans="1:4" x14ac:dyDescent="0.25">
      <c r="A293" t="s">
        <v>1804</v>
      </c>
      <c r="B293">
        <f>$AD$104</f>
        <v>93.299634531051467</v>
      </c>
      <c r="C293">
        <f>F169</f>
        <v>5.3777390470579496</v>
      </c>
      <c r="D293">
        <f>F233</f>
        <v>91.071181881578539</v>
      </c>
    </row>
    <row r="294" spans="1:4" x14ac:dyDescent="0.25">
      <c r="A294" t="s">
        <v>1803</v>
      </c>
      <c r="B294">
        <f>$AC$104</f>
        <v>44.552164545805276</v>
      </c>
      <c r="C294">
        <f>E169</f>
        <v>4.7921146756144086</v>
      </c>
      <c r="D294">
        <f>E233</f>
        <v>88.02189097936359</v>
      </c>
    </row>
    <row r="295" spans="1:4" x14ac:dyDescent="0.25">
      <c r="A295" t="s">
        <v>1779</v>
      </c>
      <c r="B295">
        <f>$AB$104</f>
        <v>7.6693647440697488</v>
      </c>
      <c r="C295">
        <f>D169</f>
        <v>5.8281319205501605</v>
      </c>
      <c r="D295">
        <f>D233</f>
        <v>90.444434035036281</v>
      </c>
    </row>
    <row r="296" spans="1:4" x14ac:dyDescent="0.25">
      <c r="A296" t="s">
        <v>1785</v>
      </c>
      <c r="B296">
        <f>$AA$104</f>
        <v>3.5012899042412879</v>
      </c>
      <c r="C296">
        <f>C169</f>
        <v>5.8715125278575551</v>
      </c>
      <c r="D296">
        <f>C233</f>
        <v>78.588228413343018</v>
      </c>
    </row>
    <row r="306" spans="1:4" x14ac:dyDescent="0.25">
      <c r="A306" s="7" t="s">
        <v>463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106.42578095458011</v>
      </c>
      <c r="C308">
        <f>I170</f>
        <v>7.3293406839253246</v>
      </c>
      <c r="D308">
        <f>I234</f>
        <v>107.19747474354324</v>
      </c>
    </row>
    <row r="309" spans="1:4" x14ac:dyDescent="0.25">
      <c r="A309" t="s">
        <v>1802</v>
      </c>
      <c r="B309">
        <f>AN104</f>
        <v>86.529128691040555</v>
      </c>
      <c r="C309">
        <f>H170</f>
        <v>5.1145211234707606</v>
      </c>
      <c r="D309">
        <f>H234</f>
        <v>100.35987538830942</v>
      </c>
    </row>
    <row r="310" spans="1:4" x14ac:dyDescent="0.25">
      <c r="A310" t="s">
        <v>1805</v>
      </c>
      <c r="B310">
        <f>AM104</f>
        <v>68.350214942207444</v>
      </c>
      <c r="C310">
        <f>G170</f>
        <v>5.555679230708896</v>
      </c>
      <c r="D310">
        <f>G234</f>
        <v>95.268006196086802</v>
      </c>
    </row>
    <row r="311" spans="1:4" x14ac:dyDescent="0.25">
      <c r="A311" t="s">
        <v>1804</v>
      </c>
      <c r="B311">
        <f>$AL$104</f>
        <v>74.652155240499383</v>
      </c>
      <c r="C311">
        <f>F170</f>
        <v>5.1358559722697485</v>
      </c>
      <c r="D311">
        <f>F234</f>
        <v>95.113973961086003</v>
      </c>
    </row>
    <row r="312" spans="1:4" x14ac:dyDescent="0.25">
      <c r="A312" t="s">
        <v>1803</v>
      </c>
      <c r="B312">
        <f>$AK$104</f>
        <v>77.2168228625073</v>
      </c>
      <c r="C312">
        <f>E170</f>
        <v>5.0724849760877584</v>
      </c>
      <c r="D312">
        <f>E234</f>
        <v>92.299328854566923</v>
      </c>
    </row>
    <row r="313" spans="1:4" x14ac:dyDescent="0.25">
      <c r="A313" t="s">
        <v>1779</v>
      </c>
      <c r="B313">
        <f>$AJ$104</f>
        <v>92.299165330851679</v>
      </c>
      <c r="C313">
        <f>D170</f>
        <v>6.1335275034776773</v>
      </c>
      <c r="D313">
        <f>D234</f>
        <v>96.171120131721992</v>
      </c>
    </row>
    <row r="314" spans="1:4" x14ac:dyDescent="0.25">
      <c r="A314" t="s">
        <v>1785</v>
      </c>
      <c r="B314">
        <f>$AI$104</f>
        <v>13.32514875949588</v>
      </c>
      <c r="C314">
        <f>C170</f>
        <v>4.1940066708699639</v>
      </c>
      <c r="D314">
        <f>C234</f>
        <v>75.435651587077174</v>
      </c>
    </row>
    <row r="324" spans="1:4" x14ac:dyDescent="0.25">
      <c r="A324" s="7" t="s">
        <v>468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127.68424965870587</v>
      </c>
      <c r="C326">
        <f>I171</f>
        <v>4.2431299188117828</v>
      </c>
      <c r="D326">
        <f>I235</f>
        <v>98.22890144867587</v>
      </c>
    </row>
    <row r="327" spans="1:4" x14ac:dyDescent="0.25">
      <c r="A327" t="s">
        <v>1802</v>
      </c>
      <c r="B327">
        <f>AV104</f>
        <v>142.05585473275852</v>
      </c>
      <c r="C327">
        <f>H171</f>
        <v>3.993226811201998</v>
      </c>
      <c r="D327">
        <f>H235</f>
        <v>103.04400399683414</v>
      </c>
    </row>
    <row r="328" spans="1:4" x14ac:dyDescent="0.25">
      <c r="A328" t="s">
        <v>1805</v>
      </c>
      <c r="B328">
        <f>AU104</f>
        <v>118.44553043382922</v>
      </c>
      <c r="C328">
        <f>G171</f>
        <v>4.1600265190709909</v>
      </c>
      <c r="D328">
        <f>G235</f>
        <v>97.343921277053411</v>
      </c>
    </row>
    <row r="329" spans="1:4" x14ac:dyDescent="0.25">
      <c r="A329" t="s">
        <v>1804</v>
      </c>
      <c r="B329">
        <f>AT104</f>
        <v>85.31121022635476</v>
      </c>
      <c r="C329">
        <f>F171</f>
        <v>4.3160226361449503</v>
      </c>
      <c r="D329">
        <f>F235</f>
        <v>95.698940380542624</v>
      </c>
    </row>
    <row r="330" spans="1:4" x14ac:dyDescent="0.25">
      <c r="A330" t="s">
        <v>1803</v>
      </c>
      <c r="B330">
        <f>AS104</f>
        <v>52.844643696700928</v>
      </c>
      <c r="C330">
        <f>E171</f>
        <v>3.7165494695341934</v>
      </c>
      <c r="D330">
        <f>E235</f>
        <v>88.244508962953248</v>
      </c>
    </row>
    <row r="331" spans="1:4" x14ac:dyDescent="0.25">
      <c r="A331" t="s">
        <v>1779</v>
      </c>
      <c r="B331">
        <f>AR104</f>
        <v>31.919692390747471</v>
      </c>
      <c r="C331">
        <f>D171</f>
        <v>4.3442454188060777</v>
      </c>
      <c r="D331">
        <f>D235</f>
        <v>87.944218207805235</v>
      </c>
    </row>
    <row r="332" spans="1:4" x14ac:dyDescent="0.25">
      <c r="A332" t="s">
        <v>1785</v>
      </c>
      <c r="B332">
        <f>$AQ$104</f>
        <v>12.386632545317411</v>
      </c>
      <c r="C332">
        <f>C171</f>
        <v>23.30992938840318</v>
      </c>
      <c r="D332">
        <f>C235</f>
        <v>33.252876561707772</v>
      </c>
    </row>
  </sheetData>
  <mergeCells count="20">
    <mergeCell ref="C181:I181"/>
    <mergeCell ref="C182:I182"/>
    <mergeCell ref="C177:I177"/>
    <mergeCell ref="B183:D183"/>
    <mergeCell ref="C119:I119"/>
    <mergeCell ref="B120:D120"/>
    <mergeCell ref="C178:I178"/>
    <mergeCell ref="C179:I179"/>
    <mergeCell ref="C180:I180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W332"/>
  <sheetViews>
    <sheetView topLeftCell="A79" workbookViewId="0">
      <selection activeCell="A108" sqref="A108:B110"/>
    </sheetView>
  </sheetViews>
  <sheetFormatPr defaultRowHeight="15" x14ac:dyDescent="0.25"/>
  <cols>
    <col min="2" max="2" width="9.7109375" bestFit="1" customWidth="1"/>
    <col min="10" max="10" width="12" customWidth="1"/>
  </cols>
  <sheetData>
    <row r="1" spans="1:12" x14ac:dyDescent="0.25">
      <c r="A1" s="7" t="s">
        <v>1677</v>
      </c>
      <c r="I1" s="7" t="s">
        <v>1678</v>
      </c>
      <c r="J1" t="s">
        <v>2026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1903</v>
      </c>
      <c r="L2" t="s">
        <v>2027</v>
      </c>
    </row>
    <row r="3" spans="1:12" x14ac:dyDescent="0.25">
      <c r="A3" s="53" t="s">
        <v>1681</v>
      </c>
      <c r="B3" s="17">
        <v>42276</v>
      </c>
      <c r="J3" t="s">
        <v>1841</v>
      </c>
      <c r="L3" t="s">
        <v>2028</v>
      </c>
    </row>
    <row r="4" spans="1:12" x14ac:dyDescent="0.25">
      <c r="A4" s="7" t="s">
        <v>1682</v>
      </c>
      <c r="B4" s="17">
        <v>42263</v>
      </c>
      <c r="I4" s="7" t="s">
        <v>1683</v>
      </c>
      <c r="J4" t="s">
        <v>2245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TX002784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TX002129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TX005080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TX004108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TX012673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TX003243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</v>
      </c>
      <c r="B23" t="s">
        <v>469</v>
      </c>
      <c r="C23">
        <v>20</v>
      </c>
      <c r="D23" t="s">
        <v>471</v>
      </c>
      <c r="E23">
        <v>34972</v>
      </c>
      <c r="F23" t="s">
        <v>472</v>
      </c>
      <c r="G23" t="s">
        <v>473</v>
      </c>
      <c r="H23">
        <v>150.24</v>
      </c>
      <c r="I23">
        <v>30.04</v>
      </c>
    </row>
    <row r="24" spans="1:9" x14ac:dyDescent="0.25">
      <c r="A24" t="s">
        <v>1</v>
      </c>
      <c r="B24" t="s">
        <v>474</v>
      </c>
      <c r="C24">
        <v>20</v>
      </c>
      <c r="D24" t="s">
        <v>476</v>
      </c>
      <c r="E24">
        <v>21605</v>
      </c>
      <c r="F24" t="s">
        <v>477</v>
      </c>
      <c r="G24" t="s">
        <v>478</v>
      </c>
      <c r="H24">
        <v>146.13999999999999</v>
      </c>
      <c r="I24">
        <v>29.22</v>
      </c>
    </row>
    <row r="25" spans="1:9" x14ac:dyDescent="0.25">
      <c r="A25" t="s">
        <v>1</v>
      </c>
      <c r="B25" t="s">
        <v>479</v>
      </c>
      <c r="C25">
        <v>20</v>
      </c>
      <c r="D25" t="s">
        <v>481</v>
      </c>
      <c r="E25">
        <v>37712</v>
      </c>
      <c r="F25" t="s">
        <v>482</v>
      </c>
      <c r="G25" t="s">
        <v>483</v>
      </c>
      <c r="H25">
        <v>306.35509999999999</v>
      </c>
      <c r="I25">
        <v>61.27</v>
      </c>
    </row>
    <row r="26" spans="1:9" x14ac:dyDescent="0.25">
      <c r="A26" t="s">
        <v>484</v>
      </c>
      <c r="B26" t="s">
        <v>2</v>
      </c>
      <c r="C26">
        <v>20</v>
      </c>
      <c r="D26" t="s">
        <v>486</v>
      </c>
      <c r="E26">
        <v>37717</v>
      </c>
      <c r="F26" t="s">
        <v>487</v>
      </c>
      <c r="G26" t="s">
        <v>488</v>
      </c>
      <c r="H26">
        <v>336.23</v>
      </c>
      <c r="I26">
        <v>67.239999999999995</v>
      </c>
    </row>
    <row r="27" spans="1:9" x14ac:dyDescent="0.25">
      <c r="A27" t="s">
        <v>484</v>
      </c>
      <c r="B27" t="s">
        <v>9</v>
      </c>
      <c r="C27">
        <v>20</v>
      </c>
      <c r="D27" t="s">
        <v>490</v>
      </c>
      <c r="E27">
        <v>21986</v>
      </c>
      <c r="F27" t="s">
        <v>491</v>
      </c>
      <c r="G27" t="s">
        <v>492</v>
      </c>
      <c r="H27">
        <v>266.32</v>
      </c>
      <c r="I27">
        <v>53.26</v>
      </c>
    </row>
    <row r="28" spans="1:9" x14ac:dyDescent="0.25">
      <c r="A28" t="s">
        <v>484</v>
      </c>
      <c r="B28" t="s">
        <v>14</v>
      </c>
      <c r="C28">
        <v>20</v>
      </c>
      <c r="D28" t="s">
        <v>494</v>
      </c>
      <c r="E28">
        <v>26918</v>
      </c>
      <c r="F28" t="s">
        <v>495</v>
      </c>
      <c r="G28" t="s">
        <v>496</v>
      </c>
      <c r="H28">
        <v>186.34</v>
      </c>
      <c r="I28">
        <v>37.26</v>
      </c>
    </row>
    <row r="31" spans="1:9" x14ac:dyDescent="0.25">
      <c r="A31" s="7" t="s">
        <v>1705</v>
      </c>
    </row>
    <row r="33" spans="1:49" x14ac:dyDescent="0.25">
      <c r="A33" s="7" t="s">
        <v>2026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2029</v>
      </c>
    </row>
    <row r="36" spans="1:49" x14ac:dyDescent="0.25">
      <c r="A36" t="s">
        <v>1709</v>
      </c>
      <c r="B36">
        <v>42277.48847222222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15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175.691</v>
      </c>
      <c r="C41">
        <v>130.98500000000001</v>
      </c>
      <c r="D41">
        <v>168.17099999999999</v>
      </c>
      <c r="E41">
        <v>139.756</v>
      </c>
      <c r="F41">
        <v>186.37100000000001</v>
      </c>
      <c r="G41">
        <v>142.94999999999999</v>
      </c>
      <c r="H41">
        <v>137.70699999999999</v>
      </c>
      <c r="I41">
        <v>115.864</v>
      </c>
      <c r="J41">
        <v>157.12799999999999</v>
      </c>
      <c r="K41">
        <v>186.74700000000001</v>
      </c>
      <c r="L41">
        <v>164.78</v>
      </c>
      <c r="M41">
        <v>173.654</v>
      </c>
      <c r="N41">
        <v>121.637</v>
      </c>
      <c r="O41">
        <v>125.229</v>
      </c>
      <c r="P41">
        <v>101.997</v>
      </c>
      <c r="Q41">
        <v>104.099</v>
      </c>
      <c r="R41">
        <v>192.49299999999999</v>
      </c>
      <c r="S41">
        <v>162.28899999999999</v>
      </c>
      <c r="T41">
        <v>112.645</v>
      </c>
      <c r="U41">
        <v>100.152</v>
      </c>
      <c r="V41">
        <v>121.00700000000001</v>
      </c>
      <c r="W41">
        <v>93.688999999999993</v>
      </c>
      <c r="X41">
        <v>126.093</v>
      </c>
      <c r="Y41">
        <v>159.54400000000001</v>
      </c>
      <c r="Z41">
        <v>135.15600000000001</v>
      </c>
      <c r="AA41">
        <v>136.94</v>
      </c>
      <c r="AB41">
        <v>145.261</v>
      </c>
      <c r="AC41">
        <v>43.482999999999997</v>
      </c>
      <c r="AD41">
        <v>118.63200000000001</v>
      </c>
      <c r="AE41">
        <v>107.83199999999999</v>
      </c>
      <c r="AF41">
        <v>219.08799999999999</v>
      </c>
      <c r="AG41">
        <v>139.62799999999999</v>
      </c>
      <c r="AH41">
        <v>134.233</v>
      </c>
      <c r="AI41">
        <v>130.05799999999999</v>
      </c>
      <c r="AJ41">
        <v>146.30600000000001</v>
      </c>
      <c r="AK41">
        <v>176.08</v>
      </c>
      <c r="AL41">
        <v>150.06399999999999</v>
      </c>
      <c r="AM41">
        <v>108.36</v>
      </c>
      <c r="AN41">
        <v>89.506</v>
      </c>
      <c r="AO41">
        <v>120.14700000000001</v>
      </c>
      <c r="AP41">
        <v>111.286</v>
      </c>
      <c r="AQ41">
        <v>169.023</v>
      </c>
      <c r="AR41">
        <v>75.311000000000007</v>
      </c>
      <c r="AS41">
        <v>132.19499999999999</v>
      </c>
      <c r="AT41">
        <v>140.35400000000001</v>
      </c>
      <c r="AU41">
        <v>123.52800000000001</v>
      </c>
      <c r="AV41">
        <v>93.635999999999996</v>
      </c>
      <c r="AW41">
        <v>137.928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2034</v>
      </c>
    </row>
    <row r="44" spans="1:49" x14ac:dyDescent="0.25">
      <c r="A44" t="s">
        <v>1709</v>
      </c>
      <c r="B44">
        <v>42277.493495370371</v>
      </c>
    </row>
    <row r="45" spans="1:49" x14ac:dyDescent="0.25">
      <c r="A45" t="s">
        <v>1710</v>
      </c>
      <c r="B45">
        <v>2409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15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16</v>
      </c>
      <c r="K48">
        <v>16</v>
      </c>
      <c r="L48">
        <v>16</v>
      </c>
      <c r="M48">
        <v>16</v>
      </c>
      <c r="N48">
        <v>16</v>
      </c>
      <c r="O48">
        <v>15</v>
      </c>
      <c r="P48">
        <v>16</v>
      </c>
      <c r="Q48">
        <v>16</v>
      </c>
      <c r="R48">
        <v>16</v>
      </c>
      <c r="S48">
        <v>0</v>
      </c>
      <c r="T48">
        <v>12</v>
      </c>
      <c r="U48">
        <v>15</v>
      </c>
      <c r="V48">
        <v>16</v>
      </c>
      <c r="W48">
        <v>16</v>
      </c>
      <c r="X48">
        <v>15</v>
      </c>
      <c r="Y48">
        <v>16</v>
      </c>
      <c r="Z48">
        <v>16</v>
      </c>
      <c r="AA48">
        <v>0</v>
      </c>
      <c r="AB48">
        <v>16</v>
      </c>
      <c r="AC48">
        <v>13</v>
      </c>
      <c r="AD48">
        <v>15</v>
      </c>
      <c r="AE48">
        <v>16</v>
      </c>
      <c r="AF48">
        <v>16</v>
      </c>
      <c r="AG48">
        <v>16</v>
      </c>
      <c r="AH48">
        <v>16</v>
      </c>
      <c r="AI48">
        <v>0</v>
      </c>
      <c r="AJ48">
        <v>7</v>
      </c>
      <c r="AK48">
        <v>16</v>
      </c>
      <c r="AL48">
        <v>16</v>
      </c>
      <c r="AM48">
        <v>16</v>
      </c>
      <c r="AN48">
        <v>16</v>
      </c>
      <c r="AO48">
        <v>16</v>
      </c>
      <c r="AP48">
        <v>0</v>
      </c>
      <c r="AQ48">
        <v>0</v>
      </c>
      <c r="AR48">
        <v>16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131.21700000000001</v>
      </c>
      <c r="C49">
        <v>39.401000000000003</v>
      </c>
      <c r="D49">
        <v>120.968</v>
      </c>
      <c r="E49">
        <v>135.38800000000001</v>
      </c>
      <c r="F49">
        <v>169.24199999999999</v>
      </c>
      <c r="G49">
        <v>112.09699999999999</v>
      </c>
      <c r="H49">
        <v>142.517</v>
      </c>
      <c r="I49">
        <v>105.506</v>
      </c>
      <c r="J49">
        <v>83.174000000000007</v>
      </c>
      <c r="K49">
        <v>106.196</v>
      </c>
      <c r="L49">
        <v>63.640999999999998</v>
      </c>
      <c r="M49">
        <v>67.326999999999998</v>
      </c>
      <c r="N49">
        <v>74.81</v>
      </c>
      <c r="O49">
        <v>53.652000000000001</v>
      </c>
      <c r="P49">
        <v>31.494</v>
      </c>
      <c r="Q49">
        <v>41.116</v>
      </c>
      <c r="R49">
        <v>85.832999999999998</v>
      </c>
      <c r="S49">
        <v>0</v>
      </c>
      <c r="T49">
        <v>21.152000000000001</v>
      </c>
      <c r="U49">
        <v>33.704999999999998</v>
      </c>
      <c r="V49">
        <v>39.715000000000003</v>
      </c>
      <c r="W49">
        <v>33.569000000000003</v>
      </c>
      <c r="X49">
        <v>40.148000000000003</v>
      </c>
      <c r="Y49">
        <v>153.05600000000001</v>
      </c>
      <c r="Z49">
        <v>388.38099999999997</v>
      </c>
      <c r="AA49">
        <v>0</v>
      </c>
      <c r="AB49">
        <v>71.158000000000001</v>
      </c>
      <c r="AC49">
        <v>12.856</v>
      </c>
      <c r="AD49">
        <v>40.409999999999997</v>
      </c>
      <c r="AE49">
        <v>43.965000000000003</v>
      </c>
      <c r="AF49">
        <v>74.236000000000004</v>
      </c>
      <c r="AG49">
        <v>129.86600000000001</v>
      </c>
      <c r="AH49">
        <v>327</v>
      </c>
      <c r="AI49">
        <v>0</v>
      </c>
      <c r="AJ49">
        <v>14.776999999999999</v>
      </c>
      <c r="AK49">
        <v>155.71600000000001</v>
      </c>
      <c r="AL49">
        <v>40.207000000000001</v>
      </c>
      <c r="AM49">
        <v>38.465000000000003</v>
      </c>
      <c r="AN49">
        <v>85.813000000000002</v>
      </c>
      <c r="AO49">
        <v>111.381</v>
      </c>
      <c r="AP49">
        <v>0</v>
      </c>
      <c r="AQ49">
        <v>0</v>
      </c>
      <c r="AR49">
        <v>39.228999999999999</v>
      </c>
      <c r="AS49">
        <v>141.714</v>
      </c>
      <c r="AT49">
        <v>129.11699999999999</v>
      </c>
      <c r="AU49">
        <v>118.87</v>
      </c>
      <c r="AV49">
        <v>90.912000000000006</v>
      </c>
      <c r="AW49">
        <v>130.07499999999999</v>
      </c>
    </row>
    <row r="51" spans="1:49" x14ac:dyDescent="0.25">
      <c r="A51" s="7" t="s">
        <v>1903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2031</v>
      </c>
    </row>
    <row r="54" spans="1:49" x14ac:dyDescent="0.25">
      <c r="A54" t="s">
        <v>1709</v>
      </c>
      <c r="B54">
        <v>42277.490856481483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14</v>
      </c>
      <c r="C58">
        <v>16</v>
      </c>
      <c r="D58">
        <v>16</v>
      </c>
      <c r="E58">
        <v>13</v>
      </c>
      <c r="F58">
        <v>16</v>
      </c>
      <c r="G58">
        <v>15</v>
      </c>
      <c r="H58">
        <v>15</v>
      </c>
      <c r="I58">
        <v>14</v>
      </c>
      <c r="J58">
        <v>15</v>
      </c>
      <c r="K58">
        <v>16</v>
      </c>
      <c r="L58">
        <v>15</v>
      </c>
      <c r="M58">
        <v>16</v>
      </c>
      <c r="N58">
        <v>13</v>
      </c>
      <c r="O58">
        <v>15</v>
      </c>
      <c r="P58">
        <v>15</v>
      </c>
      <c r="Q58">
        <v>15</v>
      </c>
      <c r="R58">
        <v>16</v>
      </c>
      <c r="S58">
        <v>16</v>
      </c>
      <c r="T58">
        <v>16</v>
      </c>
      <c r="U58">
        <v>15</v>
      </c>
      <c r="V58">
        <v>14</v>
      </c>
      <c r="W58">
        <v>14</v>
      </c>
      <c r="X58">
        <v>16</v>
      </c>
      <c r="Y58">
        <v>15</v>
      </c>
      <c r="Z58">
        <v>16</v>
      </c>
      <c r="AA58">
        <v>16</v>
      </c>
      <c r="AB58">
        <v>16</v>
      </c>
      <c r="AC58">
        <v>15</v>
      </c>
      <c r="AD58">
        <v>16</v>
      </c>
      <c r="AE58">
        <v>15</v>
      </c>
      <c r="AF58">
        <v>13</v>
      </c>
      <c r="AG58">
        <v>15</v>
      </c>
      <c r="AH58">
        <v>16</v>
      </c>
      <c r="AI58">
        <v>15</v>
      </c>
      <c r="AJ58">
        <v>15</v>
      </c>
      <c r="AK58">
        <v>15</v>
      </c>
      <c r="AL58">
        <v>16</v>
      </c>
      <c r="AM58">
        <v>14</v>
      </c>
      <c r="AN58">
        <v>11</v>
      </c>
      <c r="AO58">
        <v>15</v>
      </c>
      <c r="AP58">
        <v>16</v>
      </c>
      <c r="AQ58">
        <v>16</v>
      </c>
      <c r="AR58">
        <v>15</v>
      </c>
      <c r="AS58">
        <v>16</v>
      </c>
      <c r="AT58">
        <v>16</v>
      </c>
      <c r="AU58">
        <v>15</v>
      </c>
      <c r="AV58">
        <v>15</v>
      </c>
      <c r="AW58">
        <v>16</v>
      </c>
    </row>
    <row r="59" spans="1:49" x14ac:dyDescent="0.25">
      <c r="A59" t="s">
        <v>1764</v>
      </c>
      <c r="B59">
        <v>56.277000000000001</v>
      </c>
      <c r="C59">
        <v>98.108999999999995</v>
      </c>
      <c r="D59">
        <v>49.768999999999998</v>
      </c>
      <c r="E59">
        <v>79.802000000000007</v>
      </c>
      <c r="F59">
        <v>57.57</v>
      </c>
      <c r="G59">
        <v>74.677999999999997</v>
      </c>
      <c r="H59">
        <v>65.989999999999995</v>
      </c>
      <c r="I59">
        <v>55.125</v>
      </c>
      <c r="J59">
        <v>64.861999999999995</v>
      </c>
      <c r="K59">
        <v>93.944000000000003</v>
      </c>
      <c r="L59">
        <v>95.837999999999994</v>
      </c>
      <c r="M59">
        <v>99.953000000000003</v>
      </c>
      <c r="N59">
        <v>58.198</v>
      </c>
      <c r="O59">
        <v>83.378</v>
      </c>
      <c r="P59">
        <v>93.007000000000005</v>
      </c>
      <c r="Q59">
        <v>59.12</v>
      </c>
      <c r="R59">
        <v>76.846999999999994</v>
      </c>
      <c r="S59">
        <v>82.552999999999997</v>
      </c>
      <c r="T59">
        <v>98.790999999999997</v>
      </c>
      <c r="U59">
        <v>96.55</v>
      </c>
      <c r="V59">
        <v>77.463999999999999</v>
      </c>
      <c r="W59">
        <v>104.51300000000001</v>
      </c>
      <c r="X59">
        <v>71.259</v>
      </c>
      <c r="Y59">
        <v>53.795000000000002</v>
      </c>
      <c r="Z59">
        <v>73.661000000000001</v>
      </c>
      <c r="AA59">
        <v>90.094999999999999</v>
      </c>
      <c r="AB59">
        <v>141.25800000000001</v>
      </c>
      <c r="AC59">
        <v>53.104999999999997</v>
      </c>
      <c r="AD59">
        <v>74.447999999999993</v>
      </c>
      <c r="AE59">
        <v>106.672</v>
      </c>
      <c r="AF59">
        <v>75.852000000000004</v>
      </c>
      <c r="AG59">
        <v>41.542999999999999</v>
      </c>
      <c r="AH59">
        <v>87.582999999999998</v>
      </c>
      <c r="AI59">
        <v>108.327</v>
      </c>
      <c r="AJ59">
        <v>103.77200000000001</v>
      </c>
      <c r="AK59">
        <v>47.725000000000001</v>
      </c>
      <c r="AL59">
        <v>83.504999999999995</v>
      </c>
      <c r="AM59">
        <v>43.317999999999998</v>
      </c>
      <c r="AN59">
        <v>72.741</v>
      </c>
      <c r="AO59">
        <v>31.042999999999999</v>
      </c>
      <c r="AP59">
        <v>75.495000000000005</v>
      </c>
      <c r="AQ59">
        <v>78.917000000000002</v>
      </c>
      <c r="AR59">
        <v>71.11</v>
      </c>
      <c r="AS59">
        <v>60.542000000000002</v>
      </c>
      <c r="AT59">
        <v>75.781000000000006</v>
      </c>
      <c r="AU59">
        <v>84.99</v>
      </c>
      <c r="AV59">
        <v>62.338000000000001</v>
      </c>
      <c r="AW59">
        <v>43.360999999999997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2030</v>
      </c>
    </row>
    <row r="62" spans="1:49" x14ac:dyDescent="0.25">
      <c r="A62" t="s">
        <v>1709</v>
      </c>
      <c r="B62">
        <v>42277.489722222221</v>
      </c>
    </row>
    <row r="63" spans="1:49" x14ac:dyDescent="0.25">
      <c r="A63" t="s">
        <v>1710</v>
      </c>
      <c r="B63">
        <v>2401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13</v>
      </c>
      <c r="C66">
        <v>15</v>
      </c>
      <c r="D66">
        <v>15</v>
      </c>
      <c r="E66">
        <v>12</v>
      </c>
      <c r="F66">
        <v>16</v>
      </c>
      <c r="G66">
        <v>15</v>
      </c>
      <c r="H66">
        <v>15</v>
      </c>
      <c r="I66">
        <v>14</v>
      </c>
      <c r="J66">
        <v>15</v>
      </c>
      <c r="K66">
        <v>15</v>
      </c>
      <c r="L66">
        <v>15</v>
      </c>
      <c r="M66">
        <v>16</v>
      </c>
      <c r="N66">
        <v>12</v>
      </c>
      <c r="O66">
        <v>14</v>
      </c>
      <c r="P66">
        <v>15</v>
      </c>
      <c r="Q66">
        <v>14</v>
      </c>
      <c r="R66">
        <v>16</v>
      </c>
      <c r="S66">
        <v>1</v>
      </c>
      <c r="T66">
        <v>14</v>
      </c>
      <c r="U66">
        <v>15</v>
      </c>
      <c r="V66">
        <v>12</v>
      </c>
      <c r="W66">
        <v>12</v>
      </c>
      <c r="X66">
        <v>15</v>
      </c>
      <c r="Y66">
        <v>15</v>
      </c>
      <c r="Z66">
        <v>16</v>
      </c>
      <c r="AA66">
        <v>0</v>
      </c>
      <c r="AB66">
        <v>9</v>
      </c>
      <c r="AC66">
        <v>15</v>
      </c>
      <c r="AD66">
        <v>16</v>
      </c>
      <c r="AE66">
        <v>14</v>
      </c>
      <c r="AF66">
        <v>13</v>
      </c>
      <c r="AG66">
        <v>13</v>
      </c>
      <c r="AH66">
        <v>16</v>
      </c>
      <c r="AI66">
        <v>0</v>
      </c>
      <c r="AJ66">
        <v>12</v>
      </c>
      <c r="AK66">
        <v>14</v>
      </c>
      <c r="AL66">
        <v>16</v>
      </c>
      <c r="AM66">
        <v>14</v>
      </c>
      <c r="AN66">
        <v>11</v>
      </c>
      <c r="AO66">
        <v>12</v>
      </c>
      <c r="AP66">
        <v>0</v>
      </c>
      <c r="AQ66">
        <v>0</v>
      </c>
      <c r="AR66">
        <v>15</v>
      </c>
      <c r="AS66">
        <v>16</v>
      </c>
      <c r="AT66">
        <v>16</v>
      </c>
      <c r="AU66">
        <v>15</v>
      </c>
      <c r="AV66">
        <v>15</v>
      </c>
      <c r="AW66">
        <v>15</v>
      </c>
    </row>
    <row r="67" spans="1:49" x14ac:dyDescent="0.25">
      <c r="A67" t="s">
        <v>1764</v>
      </c>
      <c r="B67">
        <v>38.682000000000002</v>
      </c>
      <c r="C67">
        <v>21.544</v>
      </c>
      <c r="D67">
        <v>29.943999999999999</v>
      </c>
      <c r="E67">
        <v>65.424999999999997</v>
      </c>
      <c r="F67">
        <v>61.411999999999999</v>
      </c>
      <c r="G67">
        <v>58.101999999999997</v>
      </c>
      <c r="H67">
        <v>54.631999999999998</v>
      </c>
      <c r="I67">
        <v>42.02</v>
      </c>
      <c r="J67">
        <v>43.85</v>
      </c>
      <c r="K67">
        <v>56.01</v>
      </c>
      <c r="L67">
        <v>54.456000000000003</v>
      </c>
      <c r="M67">
        <v>66.927000000000007</v>
      </c>
      <c r="N67">
        <v>47.173999999999999</v>
      </c>
      <c r="O67">
        <v>58.344999999999999</v>
      </c>
      <c r="P67">
        <v>45.798999999999999</v>
      </c>
      <c r="Q67">
        <v>32.206000000000003</v>
      </c>
      <c r="R67">
        <v>41.863999999999997</v>
      </c>
      <c r="S67">
        <v>5.2729999999999997</v>
      </c>
      <c r="T67">
        <v>20.553999999999998</v>
      </c>
      <c r="U67">
        <v>46.795999999999999</v>
      </c>
      <c r="V67">
        <v>60.9</v>
      </c>
      <c r="W67">
        <v>59.570999999999998</v>
      </c>
      <c r="X67">
        <v>35.94</v>
      </c>
      <c r="Y67">
        <v>24.991</v>
      </c>
      <c r="Z67">
        <v>165.10499999999999</v>
      </c>
      <c r="AA67">
        <v>0</v>
      </c>
      <c r="AB67">
        <v>16.736999999999998</v>
      </c>
      <c r="AC67">
        <v>26.994</v>
      </c>
      <c r="AD67">
        <v>34.021999999999998</v>
      </c>
      <c r="AE67">
        <v>56.021000000000001</v>
      </c>
      <c r="AF67">
        <v>63.430999999999997</v>
      </c>
      <c r="AG67">
        <v>20.917999999999999</v>
      </c>
      <c r="AH67">
        <v>187.464</v>
      </c>
      <c r="AI67">
        <v>0</v>
      </c>
      <c r="AJ67">
        <v>14.525</v>
      </c>
      <c r="AK67">
        <v>28.029</v>
      </c>
      <c r="AL67">
        <v>44.985999999999997</v>
      </c>
      <c r="AM67">
        <v>27.856000000000002</v>
      </c>
      <c r="AN67">
        <v>62.597000000000001</v>
      </c>
      <c r="AO67">
        <v>24.977</v>
      </c>
      <c r="AP67">
        <v>0</v>
      </c>
      <c r="AQ67">
        <v>0</v>
      </c>
      <c r="AR67">
        <v>33.420999999999999</v>
      </c>
      <c r="AS67">
        <v>48.374000000000002</v>
      </c>
      <c r="AT67">
        <v>50.988</v>
      </c>
      <c r="AU67">
        <v>67.638000000000005</v>
      </c>
      <c r="AV67">
        <v>44.277000000000001</v>
      </c>
      <c r="AW67">
        <v>32.938000000000002</v>
      </c>
    </row>
    <row r="69" spans="1:49" x14ac:dyDescent="0.25">
      <c r="A69" s="7" t="s">
        <v>1841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2033</v>
      </c>
    </row>
    <row r="72" spans="1:49" x14ac:dyDescent="0.25">
      <c r="A72" t="s">
        <v>1709</v>
      </c>
      <c r="B72">
        <v>42277.492812500001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15</v>
      </c>
      <c r="G76">
        <v>13</v>
      </c>
      <c r="H76">
        <v>13</v>
      </c>
      <c r="I76">
        <v>14</v>
      </c>
      <c r="J76">
        <v>15</v>
      </c>
      <c r="K76">
        <v>14</v>
      </c>
      <c r="L76">
        <v>14</v>
      </c>
      <c r="M76">
        <v>12</v>
      </c>
      <c r="N76">
        <v>14</v>
      </c>
      <c r="O76">
        <v>16</v>
      </c>
      <c r="P76">
        <v>14</v>
      </c>
      <c r="Q76">
        <v>15</v>
      </c>
      <c r="R76">
        <v>16</v>
      </c>
      <c r="S76">
        <v>7</v>
      </c>
      <c r="T76">
        <v>13</v>
      </c>
      <c r="U76">
        <v>16</v>
      </c>
      <c r="V76">
        <v>15</v>
      </c>
      <c r="W76">
        <v>15</v>
      </c>
      <c r="X76">
        <v>12</v>
      </c>
      <c r="Y76">
        <v>15</v>
      </c>
      <c r="Z76">
        <v>14</v>
      </c>
      <c r="AA76">
        <v>13</v>
      </c>
      <c r="AB76">
        <v>16</v>
      </c>
      <c r="AC76">
        <v>16</v>
      </c>
      <c r="AD76">
        <v>11</v>
      </c>
      <c r="AE76">
        <v>16</v>
      </c>
      <c r="AF76">
        <v>13</v>
      </c>
      <c r="AG76">
        <v>10</v>
      </c>
      <c r="AH76">
        <v>15</v>
      </c>
      <c r="AI76">
        <v>15</v>
      </c>
      <c r="AJ76">
        <v>11</v>
      </c>
      <c r="AK76">
        <v>13</v>
      </c>
      <c r="AL76">
        <v>12</v>
      </c>
      <c r="AM76">
        <v>16</v>
      </c>
      <c r="AN76">
        <v>13</v>
      </c>
      <c r="AO76">
        <v>12</v>
      </c>
      <c r="AP76">
        <v>16</v>
      </c>
      <c r="AQ76">
        <v>16</v>
      </c>
      <c r="AR76">
        <v>16</v>
      </c>
      <c r="AS76">
        <v>12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78.900000000000006</v>
      </c>
      <c r="C77">
        <v>88.698999999999998</v>
      </c>
      <c r="D77">
        <v>59.414000000000001</v>
      </c>
      <c r="E77">
        <v>67.962000000000003</v>
      </c>
      <c r="F77">
        <v>126.089</v>
      </c>
      <c r="G77">
        <v>115.44</v>
      </c>
      <c r="H77">
        <v>91.570999999999998</v>
      </c>
      <c r="I77">
        <v>72.27</v>
      </c>
      <c r="J77">
        <v>66.272000000000006</v>
      </c>
      <c r="K77">
        <v>55.741</v>
      </c>
      <c r="L77">
        <v>88.786000000000001</v>
      </c>
      <c r="M77">
        <v>52.113999999999997</v>
      </c>
      <c r="N77">
        <v>96.534999999999997</v>
      </c>
      <c r="O77">
        <v>51.383000000000003</v>
      </c>
      <c r="P77">
        <v>52.436999999999998</v>
      </c>
      <c r="Q77">
        <v>90.611999999999995</v>
      </c>
      <c r="R77">
        <v>59.875</v>
      </c>
      <c r="S77">
        <v>11.795</v>
      </c>
      <c r="T77">
        <v>44.655999999999999</v>
      </c>
      <c r="U77">
        <v>88.350999999999999</v>
      </c>
      <c r="V77">
        <v>116.045</v>
      </c>
      <c r="W77">
        <v>74.165999999999997</v>
      </c>
      <c r="X77">
        <v>72.971999999999994</v>
      </c>
      <c r="Y77">
        <v>80.8</v>
      </c>
      <c r="Z77">
        <v>93.093000000000004</v>
      </c>
      <c r="AA77">
        <v>62.63</v>
      </c>
      <c r="AB77">
        <v>69.637</v>
      </c>
      <c r="AC77">
        <v>66.394000000000005</v>
      </c>
      <c r="AD77">
        <v>156.578</v>
      </c>
      <c r="AE77">
        <v>61.570999999999998</v>
      </c>
      <c r="AF77">
        <v>82.751999999999995</v>
      </c>
      <c r="AG77">
        <v>139.95699999999999</v>
      </c>
      <c r="AH77">
        <v>78.540999999999997</v>
      </c>
      <c r="AI77">
        <v>52.008000000000003</v>
      </c>
      <c r="AJ77">
        <v>78.215000000000003</v>
      </c>
      <c r="AK77">
        <v>80.822000000000003</v>
      </c>
      <c r="AL77">
        <v>47.238999999999997</v>
      </c>
      <c r="AM77">
        <v>53.948</v>
      </c>
      <c r="AN77">
        <v>55.308</v>
      </c>
      <c r="AO77">
        <v>81.027000000000001</v>
      </c>
      <c r="AP77">
        <v>120.586</v>
      </c>
      <c r="AQ77">
        <v>88.504999999999995</v>
      </c>
      <c r="AR77">
        <v>103.83799999999999</v>
      </c>
      <c r="AS77">
        <v>63.061</v>
      </c>
      <c r="AT77">
        <v>102.916</v>
      </c>
      <c r="AU77">
        <v>87.006</v>
      </c>
      <c r="AV77">
        <v>72.043000000000006</v>
      </c>
      <c r="AW77">
        <v>88.784999999999997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2032</v>
      </c>
    </row>
    <row r="80" spans="1:49" x14ac:dyDescent="0.25">
      <c r="A80" t="s">
        <v>1709</v>
      </c>
      <c r="B80">
        <v>42277.491898148146</v>
      </c>
    </row>
    <row r="81" spans="1:49" x14ac:dyDescent="0.25">
      <c r="A81" t="s">
        <v>1710</v>
      </c>
      <c r="B81">
        <v>2403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15</v>
      </c>
      <c r="D84">
        <v>14</v>
      </c>
      <c r="E84">
        <v>16</v>
      </c>
      <c r="F84">
        <v>15</v>
      </c>
      <c r="G84">
        <v>13</v>
      </c>
      <c r="H84">
        <v>14</v>
      </c>
      <c r="I84">
        <v>14</v>
      </c>
      <c r="J84">
        <v>15</v>
      </c>
      <c r="K84">
        <v>12</v>
      </c>
      <c r="L84">
        <v>13</v>
      </c>
      <c r="M84">
        <v>11</v>
      </c>
      <c r="N84">
        <v>14</v>
      </c>
      <c r="O84">
        <v>15</v>
      </c>
      <c r="P84">
        <v>12</v>
      </c>
      <c r="Q84">
        <v>15</v>
      </c>
      <c r="R84">
        <v>14</v>
      </c>
      <c r="S84">
        <v>0</v>
      </c>
      <c r="T84">
        <v>6</v>
      </c>
      <c r="U84">
        <v>15</v>
      </c>
      <c r="V84">
        <v>13</v>
      </c>
      <c r="W84">
        <v>15</v>
      </c>
      <c r="X84">
        <v>7</v>
      </c>
      <c r="Y84">
        <v>15</v>
      </c>
      <c r="Z84">
        <v>14</v>
      </c>
      <c r="AA84">
        <v>0</v>
      </c>
      <c r="AB84">
        <v>11</v>
      </c>
      <c r="AC84">
        <v>13</v>
      </c>
      <c r="AD84">
        <v>8</v>
      </c>
      <c r="AE84">
        <v>14</v>
      </c>
      <c r="AF84">
        <v>13</v>
      </c>
      <c r="AG84">
        <v>10</v>
      </c>
      <c r="AH84">
        <v>15</v>
      </c>
      <c r="AI84">
        <v>0</v>
      </c>
      <c r="AJ84">
        <v>7</v>
      </c>
      <c r="AK84">
        <v>13</v>
      </c>
      <c r="AL84">
        <v>11</v>
      </c>
      <c r="AM84">
        <v>13</v>
      </c>
      <c r="AN84">
        <v>13</v>
      </c>
      <c r="AO84">
        <v>11</v>
      </c>
      <c r="AP84">
        <v>0</v>
      </c>
      <c r="AQ84">
        <v>1</v>
      </c>
      <c r="AR84">
        <v>16</v>
      </c>
      <c r="AS84">
        <v>12</v>
      </c>
      <c r="AT84">
        <v>16</v>
      </c>
      <c r="AU84">
        <v>15</v>
      </c>
      <c r="AV84">
        <v>16</v>
      </c>
      <c r="AW84">
        <v>16</v>
      </c>
    </row>
    <row r="85" spans="1:49" x14ac:dyDescent="0.25">
      <c r="A85" t="s">
        <v>1764</v>
      </c>
      <c r="B85">
        <v>45.811</v>
      </c>
      <c r="C85">
        <v>28.251000000000001</v>
      </c>
      <c r="D85">
        <v>36.841000000000001</v>
      </c>
      <c r="E85">
        <v>49.323999999999998</v>
      </c>
      <c r="F85">
        <v>116.64400000000001</v>
      </c>
      <c r="G85">
        <v>90.808000000000007</v>
      </c>
      <c r="H85">
        <v>80.938000000000002</v>
      </c>
      <c r="I85">
        <v>59.42</v>
      </c>
      <c r="J85">
        <v>22.146000000000001</v>
      </c>
      <c r="K85">
        <v>29.224</v>
      </c>
      <c r="L85">
        <v>39.725000000000001</v>
      </c>
      <c r="M85">
        <v>19.231000000000002</v>
      </c>
      <c r="N85">
        <v>42.838000000000001</v>
      </c>
      <c r="O85">
        <v>30.446999999999999</v>
      </c>
      <c r="P85">
        <v>29.384</v>
      </c>
      <c r="Q85">
        <v>55.143999999999998</v>
      </c>
      <c r="R85">
        <v>28.274999999999999</v>
      </c>
      <c r="S85">
        <v>0</v>
      </c>
      <c r="T85">
        <v>8.6850000000000005</v>
      </c>
      <c r="U85">
        <v>24.638999999999999</v>
      </c>
      <c r="V85">
        <v>50.959000000000003</v>
      </c>
      <c r="W85">
        <v>44.884</v>
      </c>
      <c r="X85">
        <v>35.783999999999999</v>
      </c>
      <c r="Y85">
        <v>42.48</v>
      </c>
      <c r="Z85">
        <v>127.039</v>
      </c>
      <c r="AA85">
        <v>0</v>
      </c>
      <c r="AB85">
        <v>15.916</v>
      </c>
      <c r="AC85">
        <v>25.27</v>
      </c>
      <c r="AD85">
        <v>58.773000000000003</v>
      </c>
      <c r="AE85">
        <v>30.576000000000001</v>
      </c>
      <c r="AF85">
        <v>35.463000000000001</v>
      </c>
      <c r="AG85">
        <v>53.338000000000001</v>
      </c>
      <c r="AH85">
        <v>123.30800000000001</v>
      </c>
      <c r="AI85">
        <v>0</v>
      </c>
      <c r="AJ85">
        <v>16.137</v>
      </c>
      <c r="AK85">
        <v>21.338999999999999</v>
      </c>
      <c r="AL85">
        <v>25.436</v>
      </c>
      <c r="AM85">
        <v>22.472000000000001</v>
      </c>
      <c r="AN85">
        <v>48.03</v>
      </c>
      <c r="AO85">
        <v>64.015000000000001</v>
      </c>
      <c r="AP85">
        <v>0</v>
      </c>
      <c r="AQ85">
        <v>9.1389999999999993</v>
      </c>
      <c r="AR85">
        <v>91.411000000000001</v>
      </c>
      <c r="AS85">
        <v>55.607999999999997</v>
      </c>
      <c r="AT85">
        <v>93.370999999999995</v>
      </c>
      <c r="AU85">
        <v>79.001000000000005</v>
      </c>
      <c r="AV85">
        <v>65.518000000000001</v>
      </c>
      <c r="AW85">
        <v>87.525000000000006</v>
      </c>
    </row>
    <row r="87" spans="1:49" s="7" customFormat="1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1">C48/C40*100</f>
        <v>100</v>
      </c>
      <c r="D88">
        <f t="shared" si="1"/>
        <v>100</v>
      </c>
      <c r="E88">
        <f t="shared" si="1"/>
        <v>100</v>
      </c>
      <c r="F88">
        <f t="shared" si="1"/>
        <v>100</v>
      </c>
      <c r="G88">
        <f t="shared" si="1"/>
        <v>100</v>
      </c>
      <c r="H88">
        <f t="shared" si="1"/>
        <v>100</v>
      </c>
      <c r="I88">
        <f t="shared" si="1"/>
        <v>100</v>
      </c>
      <c r="J88">
        <f t="shared" si="1"/>
        <v>100</v>
      </c>
      <c r="K88">
        <f t="shared" si="1"/>
        <v>100</v>
      </c>
      <c r="L88">
        <f t="shared" si="1"/>
        <v>100</v>
      </c>
      <c r="M88">
        <f t="shared" si="1"/>
        <v>100</v>
      </c>
      <c r="N88">
        <f t="shared" si="1"/>
        <v>100</v>
      </c>
      <c r="O88">
        <f t="shared" si="1"/>
        <v>93.75</v>
      </c>
      <c r="P88">
        <f t="shared" si="1"/>
        <v>100</v>
      </c>
      <c r="Q88">
        <f t="shared" si="1"/>
        <v>100</v>
      </c>
      <c r="R88">
        <f t="shared" si="1"/>
        <v>100</v>
      </c>
      <c r="S88">
        <f t="shared" si="1"/>
        <v>0</v>
      </c>
      <c r="T88">
        <f t="shared" si="1"/>
        <v>75</v>
      </c>
      <c r="U88">
        <f t="shared" si="1"/>
        <v>93.75</v>
      </c>
      <c r="V88">
        <f t="shared" si="1"/>
        <v>100</v>
      </c>
      <c r="W88">
        <f t="shared" si="1"/>
        <v>100</v>
      </c>
      <c r="X88">
        <f t="shared" si="1"/>
        <v>93.75</v>
      </c>
      <c r="Y88">
        <f t="shared" si="1"/>
        <v>100</v>
      </c>
      <c r="Z88">
        <f t="shared" si="1"/>
        <v>100</v>
      </c>
      <c r="AA88">
        <f t="shared" si="1"/>
        <v>0</v>
      </c>
      <c r="AB88">
        <f t="shared" si="1"/>
        <v>100</v>
      </c>
      <c r="AC88">
        <f t="shared" si="1"/>
        <v>81.25</v>
      </c>
      <c r="AD88">
        <f t="shared" si="1"/>
        <v>93.75</v>
      </c>
      <c r="AE88">
        <f t="shared" si="1"/>
        <v>100</v>
      </c>
      <c r="AF88">
        <f t="shared" si="1"/>
        <v>100</v>
      </c>
      <c r="AG88">
        <f t="shared" si="1"/>
        <v>100</v>
      </c>
      <c r="AH88">
        <f t="shared" si="1"/>
        <v>100</v>
      </c>
      <c r="AI88">
        <f t="shared" si="1"/>
        <v>0</v>
      </c>
      <c r="AJ88">
        <f t="shared" si="1"/>
        <v>43.75</v>
      </c>
      <c r="AK88">
        <f t="shared" si="1"/>
        <v>100</v>
      </c>
      <c r="AL88">
        <f t="shared" si="1"/>
        <v>100</v>
      </c>
      <c r="AM88">
        <f t="shared" si="1"/>
        <v>100</v>
      </c>
      <c r="AN88">
        <f t="shared" si="1"/>
        <v>100</v>
      </c>
      <c r="AO88">
        <f t="shared" si="1"/>
        <v>100</v>
      </c>
      <c r="AP88">
        <f t="shared" si="1"/>
        <v>0</v>
      </c>
      <c r="AQ88">
        <f t="shared" si="1"/>
        <v>0</v>
      </c>
      <c r="AR88">
        <f t="shared" si="1"/>
        <v>100</v>
      </c>
      <c r="AS88">
        <f t="shared" si="1"/>
        <v>100</v>
      </c>
      <c r="AT88">
        <f t="shared" si="1"/>
        <v>100</v>
      </c>
      <c r="AU88">
        <f t="shared" si="1"/>
        <v>100</v>
      </c>
      <c r="AV88">
        <f t="shared" si="1"/>
        <v>100</v>
      </c>
      <c r="AW88">
        <f t="shared" si="1"/>
        <v>100</v>
      </c>
    </row>
    <row r="89" spans="1:49" x14ac:dyDescent="0.25">
      <c r="A89" t="s">
        <v>1771</v>
      </c>
      <c r="B89">
        <f t="shared" ref="B89:AW89" si="2">B66/B58*100</f>
        <v>92.857142857142861</v>
      </c>
      <c r="C89">
        <f t="shared" si="2"/>
        <v>93.75</v>
      </c>
      <c r="D89">
        <f t="shared" si="2"/>
        <v>93.75</v>
      </c>
      <c r="E89">
        <f t="shared" si="2"/>
        <v>92.307692307692307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93.75</v>
      </c>
      <c r="L89">
        <f t="shared" si="2"/>
        <v>100</v>
      </c>
      <c r="M89">
        <f t="shared" si="2"/>
        <v>100</v>
      </c>
      <c r="N89">
        <f t="shared" si="2"/>
        <v>92.307692307692307</v>
      </c>
      <c r="O89">
        <f t="shared" si="2"/>
        <v>93.333333333333329</v>
      </c>
      <c r="P89">
        <f t="shared" si="2"/>
        <v>100</v>
      </c>
      <c r="Q89">
        <f t="shared" si="2"/>
        <v>93.333333333333329</v>
      </c>
      <c r="R89">
        <f t="shared" si="2"/>
        <v>100</v>
      </c>
      <c r="S89">
        <f t="shared" si="2"/>
        <v>6.25</v>
      </c>
      <c r="T89">
        <f t="shared" si="2"/>
        <v>87.5</v>
      </c>
      <c r="U89">
        <f t="shared" si="2"/>
        <v>100</v>
      </c>
      <c r="V89">
        <f t="shared" si="2"/>
        <v>85.714285714285708</v>
      </c>
      <c r="W89">
        <f t="shared" si="2"/>
        <v>85.714285714285708</v>
      </c>
      <c r="X89">
        <f t="shared" si="2"/>
        <v>93.75</v>
      </c>
      <c r="Y89">
        <f t="shared" si="2"/>
        <v>100</v>
      </c>
      <c r="Z89">
        <f t="shared" si="2"/>
        <v>100</v>
      </c>
      <c r="AA89">
        <f t="shared" si="2"/>
        <v>0</v>
      </c>
      <c r="AB89">
        <f t="shared" si="2"/>
        <v>56.25</v>
      </c>
      <c r="AC89">
        <f t="shared" si="2"/>
        <v>100</v>
      </c>
      <c r="AD89">
        <f t="shared" si="2"/>
        <v>100</v>
      </c>
      <c r="AE89">
        <f t="shared" si="2"/>
        <v>93.333333333333329</v>
      </c>
      <c r="AF89">
        <f t="shared" si="2"/>
        <v>100</v>
      </c>
      <c r="AG89">
        <f t="shared" si="2"/>
        <v>86.666666666666671</v>
      </c>
      <c r="AH89">
        <f t="shared" si="2"/>
        <v>100</v>
      </c>
      <c r="AI89">
        <f t="shared" si="2"/>
        <v>0</v>
      </c>
      <c r="AJ89">
        <f t="shared" si="2"/>
        <v>80</v>
      </c>
      <c r="AK89">
        <f t="shared" si="2"/>
        <v>93.333333333333329</v>
      </c>
      <c r="AL89">
        <f t="shared" si="2"/>
        <v>100</v>
      </c>
      <c r="AM89">
        <f t="shared" si="2"/>
        <v>100</v>
      </c>
      <c r="AN89">
        <f t="shared" si="2"/>
        <v>100</v>
      </c>
      <c r="AO89">
        <f t="shared" si="2"/>
        <v>80</v>
      </c>
      <c r="AP89">
        <f t="shared" si="2"/>
        <v>0</v>
      </c>
      <c r="AQ89">
        <f t="shared" si="2"/>
        <v>0</v>
      </c>
      <c r="AR89">
        <f t="shared" si="2"/>
        <v>100</v>
      </c>
      <c r="AS89">
        <f t="shared" si="2"/>
        <v>100</v>
      </c>
      <c r="AT89">
        <f t="shared" si="2"/>
        <v>100</v>
      </c>
      <c r="AU89">
        <f t="shared" si="2"/>
        <v>100</v>
      </c>
      <c r="AV89">
        <f t="shared" si="2"/>
        <v>100</v>
      </c>
      <c r="AW89">
        <f t="shared" si="2"/>
        <v>93.75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93.75</v>
      </c>
      <c r="D90">
        <f t="shared" si="3"/>
        <v>87.5</v>
      </c>
      <c r="E90">
        <f t="shared" si="3"/>
        <v>100</v>
      </c>
      <c r="F90">
        <f t="shared" si="3"/>
        <v>100</v>
      </c>
      <c r="G90">
        <f t="shared" si="3"/>
        <v>100</v>
      </c>
      <c r="H90">
        <f t="shared" si="3"/>
        <v>107.69230769230769</v>
      </c>
      <c r="I90">
        <f t="shared" si="3"/>
        <v>100</v>
      </c>
      <c r="J90">
        <f t="shared" si="3"/>
        <v>100</v>
      </c>
      <c r="K90">
        <f t="shared" si="3"/>
        <v>85.714285714285708</v>
      </c>
      <c r="L90">
        <f t="shared" si="3"/>
        <v>92.857142857142861</v>
      </c>
      <c r="M90">
        <f t="shared" si="3"/>
        <v>91.666666666666657</v>
      </c>
      <c r="N90">
        <f t="shared" si="3"/>
        <v>100</v>
      </c>
      <c r="O90">
        <f t="shared" si="3"/>
        <v>93.75</v>
      </c>
      <c r="P90">
        <f t="shared" si="3"/>
        <v>85.714285714285708</v>
      </c>
      <c r="Q90">
        <f t="shared" si="3"/>
        <v>100</v>
      </c>
      <c r="R90">
        <f t="shared" si="3"/>
        <v>87.5</v>
      </c>
      <c r="S90">
        <f t="shared" si="3"/>
        <v>0</v>
      </c>
      <c r="T90">
        <f t="shared" si="3"/>
        <v>46.153846153846153</v>
      </c>
      <c r="U90">
        <f t="shared" si="3"/>
        <v>93.75</v>
      </c>
      <c r="V90">
        <f t="shared" si="3"/>
        <v>86.666666666666671</v>
      </c>
      <c r="W90">
        <f t="shared" si="3"/>
        <v>100</v>
      </c>
      <c r="X90">
        <f t="shared" si="3"/>
        <v>58.333333333333336</v>
      </c>
      <c r="Y90">
        <f t="shared" si="3"/>
        <v>100</v>
      </c>
      <c r="Z90">
        <f t="shared" si="3"/>
        <v>100</v>
      </c>
      <c r="AA90">
        <f t="shared" si="3"/>
        <v>0</v>
      </c>
      <c r="AB90">
        <f t="shared" si="3"/>
        <v>68.75</v>
      </c>
      <c r="AC90">
        <f t="shared" si="3"/>
        <v>81.25</v>
      </c>
      <c r="AD90">
        <f t="shared" si="3"/>
        <v>72.727272727272734</v>
      </c>
      <c r="AE90">
        <f t="shared" si="3"/>
        <v>87.5</v>
      </c>
      <c r="AF90">
        <f t="shared" si="3"/>
        <v>100</v>
      </c>
      <c r="AG90">
        <f t="shared" si="3"/>
        <v>100</v>
      </c>
      <c r="AH90">
        <f t="shared" si="3"/>
        <v>100</v>
      </c>
      <c r="AI90">
        <f t="shared" si="3"/>
        <v>0</v>
      </c>
      <c r="AJ90">
        <f t="shared" si="3"/>
        <v>63.636363636363633</v>
      </c>
      <c r="AK90">
        <f t="shared" si="3"/>
        <v>100</v>
      </c>
      <c r="AL90">
        <f t="shared" si="3"/>
        <v>91.666666666666657</v>
      </c>
      <c r="AM90">
        <f t="shared" si="3"/>
        <v>81.25</v>
      </c>
      <c r="AN90">
        <f t="shared" si="3"/>
        <v>100</v>
      </c>
      <c r="AO90">
        <f t="shared" si="3"/>
        <v>91.666666666666657</v>
      </c>
      <c r="AP90">
        <f t="shared" si="3"/>
        <v>0</v>
      </c>
      <c r="AQ90">
        <f t="shared" si="3"/>
        <v>6.25</v>
      </c>
      <c r="AR90">
        <f t="shared" si="3"/>
        <v>100</v>
      </c>
      <c r="AS90">
        <f t="shared" si="3"/>
        <v>100</v>
      </c>
      <c r="AT90">
        <f t="shared" si="3"/>
        <v>100</v>
      </c>
      <c r="AU90">
        <f t="shared" si="3"/>
        <v>93.75</v>
      </c>
      <c r="AV90">
        <f t="shared" si="3"/>
        <v>100</v>
      </c>
      <c r="AW90">
        <f t="shared" si="3"/>
        <v>100</v>
      </c>
    </row>
    <row r="91" spans="1:49" x14ac:dyDescent="0.25">
      <c r="A91" s="7" t="s">
        <v>1773</v>
      </c>
      <c r="B91" s="7" t="s">
        <v>1644</v>
      </c>
      <c r="C91" s="7" t="s">
        <v>473</v>
      </c>
      <c r="D91" s="7" t="s">
        <v>473</v>
      </c>
      <c r="E91" s="7" t="s">
        <v>473</v>
      </c>
      <c r="F91" s="7" t="s">
        <v>473</v>
      </c>
      <c r="G91" s="7" t="s">
        <v>473</v>
      </c>
      <c r="H91" s="7" t="s">
        <v>473</v>
      </c>
      <c r="I91" s="7" t="s">
        <v>473</v>
      </c>
      <c r="J91" s="7" t="s">
        <v>1644</v>
      </c>
      <c r="K91" s="7" t="s">
        <v>478</v>
      </c>
      <c r="L91" s="7" t="s">
        <v>478</v>
      </c>
      <c r="M91" s="7" t="s">
        <v>478</v>
      </c>
      <c r="N91" s="7" t="s">
        <v>478</v>
      </c>
      <c r="O91" s="7" t="s">
        <v>478</v>
      </c>
      <c r="P91" s="7" t="s">
        <v>478</v>
      </c>
      <c r="Q91" s="7" t="s">
        <v>478</v>
      </c>
      <c r="R91" s="7" t="s">
        <v>1644</v>
      </c>
      <c r="S91" s="7" t="s">
        <v>483</v>
      </c>
      <c r="T91" s="7" t="s">
        <v>483</v>
      </c>
      <c r="U91" s="7" t="s">
        <v>483</v>
      </c>
      <c r="V91" s="7" t="s">
        <v>483</v>
      </c>
      <c r="W91" s="7" t="s">
        <v>483</v>
      </c>
      <c r="X91" s="7" t="s">
        <v>483</v>
      </c>
      <c r="Y91" s="7" t="s">
        <v>483</v>
      </c>
      <c r="Z91" s="7" t="s">
        <v>1686</v>
      </c>
      <c r="AA91" s="7" t="s">
        <v>488</v>
      </c>
      <c r="AB91" s="7" t="s">
        <v>488</v>
      </c>
      <c r="AC91" s="7" t="s">
        <v>488</v>
      </c>
      <c r="AD91" s="7" t="s">
        <v>488</v>
      </c>
      <c r="AE91" s="7" t="s">
        <v>488</v>
      </c>
      <c r="AF91" s="7" t="s">
        <v>488</v>
      </c>
      <c r="AG91" s="7" t="s">
        <v>488</v>
      </c>
      <c r="AH91" s="7" t="s">
        <v>1686</v>
      </c>
      <c r="AI91" s="7" t="s">
        <v>492</v>
      </c>
      <c r="AJ91" s="7" t="s">
        <v>492</v>
      </c>
      <c r="AK91" s="7" t="s">
        <v>492</v>
      </c>
      <c r="AL91" s="7" t="s">
        <v>492</v>
      </c>
      <c r="AM91" s="7" t="s">
        <v>492</v>
      </c>
      <c r="AN91" s="7" t="s">
        <v>492</v>
      </c>
      <c r="AO91" s="7" t="s">
        <v>492</v>
      </c>
      <c r="AP91" s="7" t="s">
        <v>1794</v>
      </c>
      <c r="AQ91" s="7" t="s">
        <v>496</v>
      </c>
      <c r="AR91" s="7" t="s">
        <v>496</v>
      </c>
      <c r="AS91" s="7" t="s">
        <v>496</v>
      </c>
      <c r="AT91" s="7" t="s">
        <v>496</v>
      </c>
      <c r="AU91" s="7" t="s">
        <v>496</v>
      </c>
      <c r="AV91" s="7" t="s">
        <v>496</v>
      </c>
      <c r="AW91" s="7" t="s">
        <v>496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97.619047619047635</v>
      </c>
      <c r="C93">
        <f t="shared" ref="C93:AW93" si="4">AVERAGE(C88:C90)</f>
        <v>95.833333333333329</v>
      </c>
      <c r="D93">
        <f t="shared" si="4"/>
        <v>93.75</v>
      </c>
      <c r="E93">
        <f t="shared" si="4"/>
        <v>97.435897435897445</v>
      </c>
      <c r="F93">
        <f t="shared" si="4"/>
        <v>100</v>
      </c>
      <c r="G93">
        <f t="shared" si="4"/>
        <v>100</v>
      </c>
      <c r="H93">
        <f t="shared" si="4"/>
        <v>102.56410256410255</v>
      </c>
      <c r="I93">
        <f t="shared" si="4"/>
        <v>100</v>
      </c>
      <c r="J93">
        <f t="shared" si="4"/>
        <v>100</v>
      </c>
      <c r="K93">
        <f t="shared" si="4"/>
        <v>93.154761904761912</v>
      </c>
      <c r="L93">
        <f t="shared" si="4"/>
        <v>97.619047619047635</v>
      </c>
      <c r="M93">
        <f t="shared" si="4"/>
        <v>97.222222222222214</v>
      </c>
      <c r="N93">
        <f t="shared" si="4"/>
        <v>97.435897435897445</v>
      </c>
      <c r="O93">
        <f t="shared" si="4"/>
        <v>93.6111111111111</v>
      </c>
      <c r="P93">
        <f t="shared" si="4"/>
        <v>95.238095238095241</v>
      </c>
      <c r="Q93">
        <f t="shared" si="4"/>
        <v>97.777777777777771</v>
      </c>
      <c r="R93">
        <f t="shared" si="4"/>
        <v>95.833333333333329</v>
      </c>
      <c r="S93">
        <f t="shared" si="4"/>
        <v>2.0833333333333335</v>
      </c>
      <c r="T93">
        <f t="shared" si="4"/>
        <v>69.551282051282058</v>
      </c>
      <c r="U93">
        <f t="shared" si="4"/>
        <v>95.833333333333329</v>
      </c>
      <c r="V93">
        <f t="shared" si="4"/>
        <v>90.793650793650798</v>
      </c>
      <c r="W93">
        <f t="shared" si="4"/>
        <v>95.238095238095241</v>
      </c>
      <c r="X93">
        <f t="shared" si="4"/>
        <v>81.944444444444443</v>
      </c>
      <c r="Y93">
        <f t="shared" si="4"/>
        <v>100</v>
      </c>
      <c r="Z93">
        <f t="shared" si="4"/>
        <v>100</v>
      </c>
      <c r="AA93">
        <f t="shared" si="4"/>
        <v>0</v>
      </c>
      <c r="AB93">
        <f t="shared" si="4"/>
        <v>75</v>
      </c>
      <c r="AC93">
        <f t="shared" si="4"/>
        <v>87.5</v>
      </c>
      <c r="AD93">
        <f t="shared" si="4"/>
        <v>88.825757575757578</v>
      </c>
      <c r="AE93">
        <f t="shared" si="4"/>
        <v>93.6111111111111</v>
      </c>
      <c r="AF93">
        <f t="shared" si="4"/>
        <v>100</v>
      </c>
      <c r="AG93">
        <f t="shared" si="4"/>
        <v>95.555555555555557</v>
      </c>
      <c r="AH93">
        <f t="shared" si="4"/>
        <v>100</v>
      </c>
      <c r="AI93">
        <f t="shared" si="4"/>
        <v>0</v>
      </c>
      <c r="AJ93">
        <f t="shared" si="4"/>
        <v>62.462121212121211</v>
      </c>
      <c r="AK93">
        <f t="shared" si="4"/>
        <v>97.777777777777771</v>
      </c>
      <c r="AL93">
        <f t="shared" si="4"/>
        <v>97.222222222222214</v>
      </c>
      <c r="AM93">
        <f t="shared" si="4"/>
        <v>93.75</v>
      </c>
      <c r="AN93">
        <f t="shared" si="4"/>
        <v>100</v>
      </c>
      <c r="AO93">
        <f t="shared" si="4"/>
        <v>90.555555555555543</v>
      </c>
      <c r="AP93">
        <f t="shared" si="4"/>
        <v>0</v>
      </c>
      <c r="AQ93">
        <f t="shared" si="4"/>
        <v>2.0833333333333335</v>
      </c>
      <c r="AR93">
        <f t="shared" si="4"/>
        <v>100</v>
      </c>
      <c r="AS93">
        <f t="shared" si="4"/>
        <v>100</v>
      </c>
      <c r="AT93">
        <f t="shared" si="4"/>
        <v>100</v>
      </c>
      <c r="AU93">
        <f t="shared" si="4"/>
        <v>97.916666666666671</v>
      </c>
      <c r="AV93">
        <f t="shared" si="4"/>
        <v>100</v>
      </c>
      <c r="AW93">
        <f t="shared" si="4"/>
        <v>97.916666666666671</v>
      </c>
    </row>
    <row r="94" spans="1:49" x14ac:dyDescent="0.25">
      <c r="A94" t="s">
        <v>1774</v>
      </c>
      <c r="B94">
        <f>STDEV(B88:B90)</f>
        <v>4.12393049421161</v>
      </c>
      <c r="C94">
        <f t="shared" ref="C94:AW94" si="5">STDEV(C88:C90)</f>
        <v>3.6084391824351609</v>
      </c>
      <c r="D94">
        <f t="shared" si="5"/>
        <v>6.25</v>
      </c>
      <c r="E94">
        <f t="shared" si="5"/>
        <v>4.4411559168432753</v>
      </c>
      <c r="F94">
        <f t="shared" si="5"/>
        <v>0</v>
      </c>
      <c r="G94">
        <f t="shared" si="5"/>
        <v>0</v>
      </c>
      <c r="H94">
        <f t="shared" si="5"/>
        <v>4.4411559168432753</v>
      </c>
      <c r="I94">
        <f t="shared" si="5"/>
        <v>0</v>
      </c>
      <c r="J94">
        <f t="shared" si="5"/>
        <v>0</v>
      </c>
      <c r="K94">
        <f t="shared" si="5"/>
        <v>7.1614341759023636</v>
      </c>
      <c r="L94">
        <f t="shared" si="5"/>
        <v>4.12393049421161</v>
      </c>
      <c r="M94">
        <f t="shared" si="5"/>
        <v>4.8112522432468872</v>
      </c>
      <c r="N94">
        <f t="shared" si="5"/>
        <v>4.4411559168432753</v>
      </c>
      <c r="O94">
        <f t="shared" si="5"/>
        <v>0.24056261216234678</v>
      </c>
      <c r="P94">
        <f t="shared" si="5"/>
        <v>8.2478609884232288</v>
      </c>
      <c r="Q94">
        <f t="shared" si="5"/>
        <v>3.8490017945975077</v>
      </c>
      <c r="R94">
        <f t="shared" si="5"/>
        <v>7.2168783648703219</v>
      </c>
      <c r="S94">
        <f t="shared" si="5"/>
        <v>3.6084391824351609</v>
      </c>
      <c r="T94">
        <f t="shared" si="5"/>
        <v>21.204775521824473</v>
      </c>
      <c r="U94">
        <f t="shared" si="5"/>
        <v>3.6084391824351609</v>
      </c>
      <c r="V94">
        <f t="shared" si="5"/>
        <v>7.987140079624842</v>
      </c>
      <c r="W94">
        <f t="shared" si="5"/>
        <v>8.2478609884232288</v>
      </c>
      <c r="X94">
        <f t="shared" si="5"/>
        <v>20.447822033799227</v>
      </c>
      <c r="Y94">
        <f t="shared" si="5"/>
        <v>0</v>
      </c>
      <c r="Z94">
        <f t="shared" si="5"/>
        <v>0</v>
      </c>
      <c r="AA94">
        <f t="shared" si="5"/>
        <v>0</v>
      </c>
      <c r="AB94">
        <f t="shared" si="5"/>
        <v>22.534695471649933</v>
      </c>
      <c r="AC94">
        <f t="shared" si="5"/>
        <v>10.825317547305483</v>
      </c>
      <c r="AD94">
        <f t="shared" si="5"/>
        <v>14.287635767077468</v>
      </c>
      <c r="AE94">
        <f t="shared" si="5"/>
        <v>6.2546279162209455</v>
      </c>
      <c r="AF94">
        <f t="shared" si="5"/>
        <v>0</v>
      </c>
      <c r="AG94">
        <f t="shared" si="5"/>
        <v>7.6980035891950074</v>
      </c>
      <c r="AH94">
        <f t="shared" si="5"/>
        <v>0</v>
      </c>
      <c r="AI94">
        <f t="shared" si="5"/>
        <v>0</v>
      </c>
      <c r="AJ94">
        <f t="shared" si="5"/>
        <v>18.153505417774518</v>
      </c>
      <c r="AK94">
        <f t="shared" si="5"/>
        <v>3.8490017945975077</v>
      </c>
      <c r="AL94">
        <f t="shared" si="5"/>
        <v>4.8112522432468872</v>
      </c>
      <c r="AM94">
        <f t="shared" si="5"/>
        <v>10.825317547305483</v>
      </c>
      <c r="AN94">
        <f t="shared" si="5"/>
        <v>0</v>
      </c>
      <c r="AO94">
        <f t="shared" si="5"/>
        <v>10.046189622236181</v>
      </c>
      <c r="AP94">
        <f t="shared" si="5"/>
        <v>0</v>
      </c>
      <c r="AQ94">
        <f t="shared" si="5"/>
        <v>3.6084391824351609</v>
      </c>
      <c r="AR94">
        <f t="shared" si="5"/>
        <v>0</v>
      </c>
      <c r="AS94">
        <f t="shared" si="5"/>
        <v>0</v>
      </c>
      <c r="AT94">
        <f t="shared" si="5"/>
        <v>0</v>
      </c>
      <c r="AU94">
        <f t="shared" si="5"/>
        <v>3.6084391824351609</v>
      </c>
      <c r="AV94">
        <f t="shared" si="5"/>
        <v>0</v>
      </c>
      <c r="AW94">
        <f t="shared" si="5"/>
        <v>3.6084391824351609</v>
      </c>
    </row>
    <row r="95" spans="1:49" x14ac:dyDescent="0.25">
      <c r="A95" t="s">
        <v>1775</v>
      </c>
      <c r="B95">
        <f>STDEV(B88:B90)/SQRT(3)</f>
        <v>2.3809523809523796</v>
      </c>
      <c r="C95">
        <f t="shared" ref="C95:AW95" si="6">STDEV(C88:C90)/SQRT(3)</f>
        <v>2.0833333333333335</v>
      </c>
      <c r="D95">
        <f t="shared" si="6"/>
        <v>3.6084391824351614</v>
      </c>
      <c r="E95">
        <f t="shared" si="6"/>
        <v>2.5641025641025643</v>
      </c>
      <c r="F95">
        <f t="shared" si="6"/>
        <v>0</v>
      </c>
      <c r="G95">
        <f t="shared" si="6"/>
        <v>0</v>
      </c>
      <c r="H95">
        <f t="shared" si="6"/>
        <v>2.5641025641025643</v>
      </c>
      <c r="I95">
        <f t="shared" si="6"/>
        <v>0</v>
      </c>
      <c r="J95">
        <f t="shared" si="6"/>
        <v>0</v>
      </c>
      <c r="K95">
        <f t="shared" si="6"/>
        <v>4.134655949241016</v>
      </c>
      <c r="L95">
        <f t="shared" si="6"/>
        <v>2.3809523809523796</v>
      </c>
      <c r="M95">
        <f t="shared" si="6"/>
        <v>2.7777777777777812</v>
      </c>
      <c r="N95">
        <f t="shared" si="6"/>
        <v>2.5641025641025643</v>
      </c>
      <c r="O95">
        <f t="shared" si="6"/>
        <v>0.13888888888889048</v>
      </c>
      <c r="P95">
        <f t="shared" si="6"/>
        <v>4.7619047619047645</v>
      </c>
      <c r="Q95">
        <f t="shared" si="6"/>
        <v>2.2222222222222237</v>
      </c>
      <c r="R95">
        <f t="shared" si="6"/>
        <v>4.166666666666667</v>
      </c>
      <c r="S95">
        <f t="shared" si="6"/>
        <v>2.0833333333333335</v>
      </c>
      <c r="T95">
        <f t="shared" si="6"/>
        <v>12.242582855630948</v>
      </c>
      <c r="U95">
        <f t="shared" si="6"/>
        <v>2.0833333333333335</v>
      </c>
      <c r="V95">
        <f t="shared" si="6"/>
        <v>4.6113774750266519</v>
      </c>
      <c r="W95">
        <f t="shared" si="6"/>
        <v>4.7619047619047645</v>
      </c>
      <c r="X95">
        <f t="shared" si="6"/>
        <v>11.805555555555545</v>
      </c>
      <c r="Y95">
        <f t="shared" si="6"/>
        <v>0</v>
      </c>
      <c r="Z95">
        <f t="shared" si="6"/>
        <v>0</v>
      </c>
      <c r="AA95">
        <f t="shared" si="6"/>
        <v>0</v>
      </c>
      <c r="AB95">
        <f t="shared" si="6"/>
        <v>13.01041249666333</v>
      </c>
      <c r="AC95">
        <f t="shared" si="6"/>
        <v>6.25</v>
      </c>
      <c r="AD95">
        <f t="shared" si="6"/>
        <v>8.2489703562055023</v>
      </c>
      <c r="AE95">
        <f t="shared" si="6"/>
        <v>3.6111111111111112</v>
      </c>
      <c r="AF95">
        <f t="shared" si="6"/>
        <v>0</v>
      </c>
      <c r="AG95">
        <f t="shared" si="6"/>
        <v>4.4444444444444429</v>
      </c>
      <c r="AH95">
        <f t="shared" si="6"/>
        <v>0</v>
      </c>
      <c r="AI95">
        <f t="shared" si="6"/>
        <v>0</v>
      </c>
      <c r="AJ95">
        <f t="shared" si="6"/>
        <v>10.480931239687449</v>
      </c>
      <c r="AK95">
        <f t="shared" si="6"/>
        <v>2.2222222222222237</v>
      </c>
      <c r="AL95">
        <f t="shared" si="6"/>
        <v>2.7777777777777812</v>
      </c>
      <c r="AM95">
        <f t="shared" si="6"/>
        <v>6.25</v>
      </c>
      <c r="AN95">
        <f t="shared" si="6"/>
        <v>0</v>
      </c>
      <c r="AO95">
        <f t="shared" si="6"/>
        <v>5.8001702827280841</v>
      </c>
      <c r="AP95">
        <f t="shared" si="6"/>
        <v>0</v>
      </c>
      <c r="AQ95">
        <f t="shared" si="6"/>
        <v>2.0833333333333335</v>
      </c>
      <c r="AR95">
        <f t="shared" si="6"/>
        <v>0</v>
      </c>
      <c r="AS95">
        <f t="shared" si="6"/>
        <v>0</v>
      </c>
      <c r="AT95">
        <f t="shared" si="6"/>
        <v>0</v>
      </c>
      <c r="AU95">
        <f t="shared" si="6"/>
        <v>2.0833333333333335</v>
      </c>
      <c r="AV95">
        <f t="shared" si="6"/>
        <v>0</v>
      </c>
      <c r="AW95">
        <f t="shared" si="6"/>
        <v>2.0833333333333335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74.686238908082942</v>
      </c>
      <c r="C99">
        <f t="shared" ref="C99:AW99" si="7">C49/C41*100</f>
        <v>30.080543573691642</v>
      </c>
      <c r="D99">
        <f t="shared" si="7"/>
        <v>71.931545867004417</v>
      </c>
      <c r="E99">
        <f t="shared" si="7"/>
        <v>96.874552792008942</v>
      </c>
      <c r="F99">
        <f t="shared" si="7"/>
        <v>90.809192417275213</v>
      </c>
      <c r="G99">
        <f t="shared" si="7"/>
        <v>78.416928996152507</v>
      </c>
      <c r="H99">
        <f t="shared" si="7"/>
        <v>103.49292338080127</v>
      </c>
      <c r="I99">
        <f t="shared" si="7"/>
        <v>91.060208520334186</v>
      </c>
      <c r="J99">
        <f t="shared" si="7"/>
        <v>52.933913751845637</v>
      </c>
      <c r="K99">
        <f t="shared" si="7"/>
        <v>56.866241492500549</v>
      </c>
      <c r="L99">
        <f t="shared" si="7"/>
        <v>38.621798761985673</v>
      </c>
      <c r="M99">
        <f t="shared" si="7"/>
        <v>38.770774067974244</v>
      </c>
      <c r="N99">
        <f t="shared" si="7"/>
        <v>61.502667773785937</v>
      </c>
      <c r="O99">
        <f t="shared" si="7"/>
        <v>42.843111419878781</v>
      </c>
      <c r="P99">
        <f t="shared" si="7"/>
        <v>30.87737874643372</v>
      </c>
      <c r="Q99">
        <f t="shared" si="7"/>
        <v>39.497017262413664</v>
      </c>
      <c r="R99">
        <f t="shared" si="7"/>
        <v>44.590192890131071</v>
      </c>
      <c r="S99">
        <f t="shared" si="7"/>
        <v>0</v>
      </c>
      <c r="T99">
        <f t="shared" si="7"/>
        <v>18.777575569266279</v>
      </c>
      <c r="U99">
        <f t="shared" si="7"/>
        <v>33.653846153846153</v>
      </c>
      <c r="V99">
        <f t="shared" si="7"/>
        <v>32.820415347872441</v>
      </c>
      <c r="W99">
        <f t="shared" si="7"/>
        <v>35.830246880637006</v>
      </c>
      <c r="X99">
        <f t="shared" si="7"/>
        <v>31.839991117667122</v>
      </c>
      <c r="Y99">
        <f t="shared" si="7"/>
        <v>95.933410219124511</v>
      </c>
      <c r="Z99">
        <f t="shared" si="7"/>
        <v>287.35757199088454</v>
      </c>
      <c r="AA99">
        <f t="shared" si="7"/>
        <v>0</v>
      </c>
      <c r="AB99">
        <f t="shared" si="7"/>
        <v>48.986307405291171</v>
      </c>
      <c r="AC99">
        <f t="shared" si="7"/>
        <v>29.56557735206863</v>
      </c>
      <c r="AD99">
        <f t="shared" si="7"/>
        <v>34.06332186931013</v>
      </c>
      <c r="AE99">
        <f t="shared" si="7"/>
        <v>40.771756064989987</v>
      </c>
      <c r="AF99">
        <f t="shared" si="7"/>
        <v>33.884101365661287</v>
      </c>
      <c r="AG99">
        <f t="shared" si="7"/>
        <v>93.008565617211474</v>
      </c>
      <c r="AH99">
        <f t="shared" si="7"/>
        <v>243.60626671533825</v>
      </c>
      <c r="AI99">
        <f t="shared" si="7"/>
        <v>0</v>
      </c>
      <c r="AJ99">
        <f t="shared" si="7"/>
        <v>10.100064248902983</v>
      </c>
      <c r="AK99">
        <f t="shared" si="7"/>
        <v>88.434802362562465</v>
      </c>
      <c r="AL99">
        <f t="shared" si="7"/>
        <v>26.793234886448452</v>
      </c>
      <c r="AM99">
        <f t="shared" si="7"/>
        <v>35.497416020671842</v>
      </c>
      <c r="AN99">
        <f t="shared" si="7"/>
        <v>95.874019618796495</v>
      </c>
      <c r="AO99">
        <f t="shared" si="7"/>
        <v>92.70393767634647</v>
      </c>
      <c r="AP99">
        <f t="shared" si="7"/>
        <v>0</v>
      </c>
      <c r="AQ99">
        <f t="shared" si="7"/>
        <v>0</v>
      </c>
      <c r="AR99">
        <f t="shared" si="7"/>
        <v>52.089336219144613</v>
      </c>
      <c r="AS99">
        <f t="shared" si="7"/>
        <v>107.20072619993192</v>
      </c>
      <c r="AT99">
        <f t="shared" si="7"/>
        <v>91.993815637602054</v>
      </c>
      <c r="AU99">
        <f t="shared" si="7"/>
        <v>96.229195000323813</v>
      </c>
      <c r="AV99">
        <f t="shared" si="7"/>
        <v>97.090862488786371</v>
      </c>
      <c r="AW99">
        <f t="shared" si="7"/>
        <v>94.306449741894312</v>
      </c>
    </row>
    <row r="100" spans="1:49" x14ac:dyDescent="0.25">
      <c r="A100" t="s">
        <v>1771</v>
      </c>
      <c r="B100">
        <f>B67/B59*100</f>
        <v>68.735007196545666</v>
      </c>
      <c r="C100">
        <f t="shared" ref="C100:AW100" si="8">C67/C59*100</f>
        <v>21.959249406272615</v>
      </c>
      <c r="D100">
        <f t="shared" si="8"/>
        <v>60.165966766461054</v>
      </c>
      <c r="E100">
        <f t="shared" si="8"/>
        <v>81.98416079797498</v>
      </c>
      <c r="F100">
        <f t="shared" si="8"/>
        <v>106.67361472989406</v>
      </c>
      <c r="G100">
        <f t="shared" si="8"/>
        <v>77.803369131471115</v>
      </c>
      <c r="H100">
        <f t="shared" si="8"/>
        <v>82.788301257766335</v>
      </c>
      <c r="I100">
        <f t="shared" si="8"/>
        <v>76.226757369614518</v>
      </c>
      <c r="J100">
        <f t="shared" si="8"/>
        <v>67.605069223890737</v>
      </c>
      <c r="K100">
        <f t="shared" si="8"/>
        <v>59.6206250532232</v>
      </c>
      <c r="L100">
        <f t="shared" si="8"/>
        <v>56.820885243849006</v>
      </c>
      <c r="M100">
        <f t="shared" si="8"/>
        <v>66.958470481126128</v>
      </c>
      <c r="N100">
        <f t="shared" si="8"/>
        <v>81.057768308189281</v>
      </c>
      <c r="O100">
        <f t="shared" si="8"/>
        <v>69.976492599966406</v>
      </c>
      <c r="P100">
        <f t="shared" si="8"/>
        <v>49.242530132140587</v>
      </c>
      <c r="Q100">
        <f t="shared" si="8"/>
        <v>54.475642760487155</v>
      </c>
      <c r="R100">
        <f t="shared" si="8"/>
        <v>54.477077829973844</v>
      </c>
      <c r="S100">
        <f t="shared" si="8"/>
        <v>6.387411723377709</v>
      </c>
      <c r="T100">
        <f t="shared" si="8"/>
        <v>20.805538966100151</v>
      </c>
      <c r="U100">
        <f t="shared" si="8"/>
        <v>48.468151216986016</v>
      </c>
      <c r="V100">
        <f t="shared" si="8"/>
        <v>78.617164102034494</v>
      </c>
      <c r="W100">
        <f t="shared" si="8"/>
        <v>56.99865088553576</v>
      </c>
      <c r="X100">
        <f t="shared" si="8"/>
        <v>50.435734433545235</v>
      </c>
      <c r="Y100">
        <f t="shared" si="8"/>
        <v>46.45599033367413</v>
      </c>
      <c r="Z100">
        <f t="shared" si="8"/>
        <v>224.14167605652921</v>
      </c>
      <c r="AA100">
        <f t="shared" si="8"/>
        <v>0</v>
      </c>
      <c r="AB100">
        <f t="shared" si="8"/>
        <v>11.84853247249713</v>
      </c>
      <c r="AC100">
        <f t="shared" si="8"/>
        <v>50.831371810563972</v>
      </c>
      <c r="AD100">
        <f t="shared" si="8"/>
        <v>45.699011390500758</v>
      </c>
      <c r="AE100">
        <f t="shared" si="8"/>
        <v>52.517061646917654</v>
      </c>
      <c r="AF100">
        <f t="shared" si="8"/>
        <v>83.62469018615198</v>
      </c>
      <c r="AG100">
        <f t="shared" si="8"/>
        <v>50.352646655272849</v>
      </c>
      <c r="AH100">
        <f t="shared" si="8"/>
        <v>214.04153774134249</v>
      </c>
      <c r="AI100">
        <f t="shared" si="8"/>
        <v>0</v>
      </c>
      <c r="AJ100">
        <f t="shared" si="8"/>
        <v>13.997031954669852</v>
      </c>
      <c r="AK100">
        <f t="shared" si="8"/>
        <v>58.73022524882137</v>
      </c>
      <c r="AL100">
        <f t="shared" si="8"/>
        <v>53.872223220166461</v>
      </c>
      <c r="AM100">
        <f t="shared" si="8"/>
        <v>64.305831294150238</v>
      </c>
      <c r="AN100">
        <f t="shared" si="8"/>
        <v>86.05463218817448</v>
      </c>
      <c r="AO100">
        <f t="shared" si="8"/>
        <v>80.459362819315146</v>
      </c>
      <c r="AP100">
        <f t="shared" si="8"/>
        <v>0</v>
      </c>
      <c r="AQ100">
        <f t="shared" si="8"/>
        <v>0</v>
      </c>
      <c r="AR100">
        <f t="shared" si="8"/>
        <v>46.999015609618901</v>
      </c>
      <c r="AS100">
        <f t="shared" si="8"/>
        <v>79.901555944633486</v>
      </c>
      <c r="AT100">
        <f t="shared" si="8"/>
        <v>67.283355986329013</v>
      </c>
      <c r="AU100">
        <f t="shared" si="8"/>
        <v>79.583480409459952</v>
      </c>
      <c r="AV100">
        <f t="shared" si="8"/>
        <v>71.027302768776664</v>
      </c>
      <c r="AW100">
        <f t="shared" si="8"/>
        <v>75.962270242844966</v>
      </c>
    </row>
    <row r="101" spans="1:49" x14ac:dyDescent="0.25">
      <c r="A101" t="s">
        <v>1772</v>
      </c>
      <c r="B101">
        <f>B85/B77*100</f>
        <v>58.062103929024076</v>
      </c>
      <c r="C101">
        <f t="shared" ref="C101:AW101" si="9">C85/C77*100</f>
        <v>31.850415450005077</v>
      </c>
      <c r="D101">
        <f t="shared" si="9"/>
        <v>62.007271013565827</v>
      </c>
      <c r="E101">
        <f t="shared" si="9"/>
        <v>72.575851210970825</v>
      </c>
      <c r="F101">
        <f t="shared" si="9"/>
        <v>92.509259332693588</v>
      </c>
      <c r="G101">
        <f t="shared" si="9"/>
        <v>78.662508662508671</v>
      </c>
      <c r="H101">
        <f t="shared" si="9"/>
        <v>88.388245186794961</v>
      </c>
      <c r="I101">
        <f t="shared" si="9"/>
        <v>82.219454822194564</v>
      </c>
      <c r="J101">
        <f t="shared" si="9"/>
        <v>33.416827619507487</v>
      </c>
      <c r="K101">
        <f t="shared" si="9"/>
        <v>52.428194686137672</v>
      </c>
      <c r="L101">
        <f t="shared" si="9"/>
        <v>44.74241434460388</v>
      </c>
      <c r="M101">
        <f t="shared" si="9"/>
        <v>36.901792224738081</v>
      </c>
      <c r="N101">
        <f t="shared" si="9"/>
        <v>44.375615061894649</v>
      </c>
      <c r="O101">
        <f t="shared" si="9"/>
        <v>59.255006519666033</v>
      </c>
      <c r="P101">
        <f t="shared" si="9"/>
        <v>56.036767931041062</v>
      </c>
      <c r="Q101">
        <f t="shared" si="9"/>
        <v>60.857281596256563</v>
      </c>
      <c r="R101">
        <f t="shared" si="9"/>
        <v>47.223382045929021</v>
      </c>
      <c r="S101">
        <f t="shared" si="9"/>
        <v>0</v>
      </c>
      <c r="T101">
        <f t="shared" si="9"/>
        <v>19.448674310283053</v>
      </c>
      <c r="U101">
        <f t="shared" si="9"/>
        <v>27.887630021165577</v>
      </c>
      <c r="V101">
        <f t="shared" si="9"/>
        <v>43.913137145073037</v>
      </c>
      <c r="W101">
        <f t="shared" si="9"/>
        <v>60.518296793679049</v>
      </c>
      <c r="X101">
        <f t="shared" si="9"/>
        <v>49.037987173162314</v>
      </c>
      <c r="Y101">
        <f t="shared" si="9"/>
        <v>52.574257425742573</v>
      </c>
      <c r="Z101">
        <f t="shared" si="9"/>
        <v>136.46461065815905</v>
      </c>
      <c r="AA101">
        <f t="shared" si="9"/>
        <v>0</v>
      </c>
      <c r="AB101">
        <f t="shared" si="9"/>
        <v>22.855665809842467</v>
      </c>
      <c r="AC101">
        <f t="shared" si="9"/>
        <v>38.060668132662585</v>
      </c>
      <c r="AD101">
        <f t="shared" si="9"/>
        <v>37.535924587106742</v>
      </c>
      <c r="AE101">
        <f t="shared" si="9"/>
        <v>49.659742411200078</v>
      </c>
      <c r="AF101">
        <f t="shared" si="9"/>
        <v>42.854553364269144</v>
      </c>
      <c r="AG101">
        <f t="shared" si="9"/>
        <v>38.110276727852124</v>
      </c>
      <c r="AH101">
        <f t="shared" si="9"/>
        <v>156.99825568811195</v>
      </c>
      <c r="AI101">
        <f t="shared" si="9"/>
        <v>0</v>
      </c>
      <c r="AJ101">
        <f t="shared" si="9"/>
        <v>20.631592405548808</v>
      </c>
      <c r="AK101">
        <f t="shared" si="9"/>
        <v>26.402464675459647</v>
      </c>
      <c r="AL101">
        <f t="shared" si="9"/>
        <v>53.845339655792891</v>
      </c>
      <c r="AM101">
        <f t="shared" si="9"/>
        <v>41.654926966708686</v>
      </c>
      <c r="AN101">
        <f t="shared" si="9"/>
        <v>86.840963332610116</v>
      </c>
      <c r="AO101">
        <f t="shared" si="9"/>
        <v>79.004529354412725</v>
      </c>
      <c r="AP101">
        <f t="shared" si="9"/>
        <v>0</v>
      </c>
      <c r="AQ101">
        <f t="shared" si="9"/>
        <v>10.325970284164736</v>
      </c>
      <c r="AR101">
        <f t="shared" si="9"/>
        <v>88.03231957472218</v>
      </c>
      <c r="AS101">
        <f t="shared" si="9"/>
        <v>88.181284787745199</v>
      </c>
      <c r="AT101">
        <f t="shared" si="9"/>
        <v>90.725445994791869</v>
      </c>
      <c r="AU101">
        <f t="shared" si="9"/>
        <v>90.799485092982096</v>
      </c>
      <c r="AV101">
        <f t="shared" si="9"/>
        <v>90.942909095956566</v>
      </c>
      <c r="AW101">
        <f t="shared" si="9"/>
        <v>98.580841358337565</v>
      </c>
    </row>
    <row r="102" spans="1:49" x14ac:dyDescent="0.25">
      <c r="A102" s="7" t="s">
        <v>1773</v>
      </c>
      <c r="B102" s="7" t="s">
        <v>1644</v>
      </c>
      <c r="C102" s="7" t="s">
        <v>473</v>
      </c>
      <c r="D102" s="7" t="s">
        <v>473</v>
      </c>
      <c r="E102" s="7" t="s">
        <v>473</v>
      </c>
      <c r="F102" s="7" t="s">
        <v>473</v>
      </c>
      <c r="G102" s="7" t="s">
        <v>473</v>
      </c>
      <c r="H102" s="7" t="s">
        <v>473</v>
      </c>
      <c r="I102" s="7" t="s">
        <v>473</v>
      </c>
      <c r="J102" s="7" t="s">
        <v>1644</v>
      </c>
      <c r="K102" s="7" t="s">
        <v>478</v>
      </c>
      <c r="L102" s="7" t="s">
        <v>478</v>
      </c>
      <c r="M102" s="7" t="s">
        <v>478</v>
      </c>
      <c r="N102" s="7" t="s">
        <v>478</v>
      </c>
      <c r="O102" s="7" t="s">
        <v>478</v>
      </c>
      <c r="P102" s="7" t="s">
        <v>478</v>
      </c>
      <c r="Q102" s="7" t="s">
        <v>478</v>
      </c>
      <c r="R102" s="7" t="s">
        <v>1644</v>
      </c>
      <c r="S102" s="7" t="s">
        <v>483</v>
      </c>
      <c r="T102" s="7" t="s">
        <v>483</v>
      </c>
      <c r="U102" s="7" t="s">
        <v>483</v>
      </c>
      <c r="V102" s="7" t="s">
        <v>483</v>
      </c>
      <c r="W102" s="7" t="s">
        <v>483</v>
      </c>
      <c r="X102" s="7" t="s">
        <v>483</v>
      </c>
      <c r="Y102" s="7" t="s">
        <v>483</v>
      </c>
      <c r="Z102" s="7" t="s">
        <v>1686</v>
      </c>
      <c r="AA102" s="7" t="s">
        <v>488</v>
      </c>
      <c r="AB102" s="7" t="s">
        <v>488</v>
      </c>
      <c r="AC102" s="7" t="s">
        <v>488</v>
      </c>
      <c r="AD102" s="7" t="s">
        <v>488</v>
      </c>
      <c r="AE102" s="7" t="s">
        <v>488</v>
      </c>
      <c r="AF102" s="7" t="s">
        <v>488</v>
      </c>
      <c r="AG102" s="7" t="s">
        <v>488</v>
      </c>
      <c r="AH102" s="7" t="s">
        <v>1686</v>
      </c>
      <c r="AI102" s="7" t="s">
        <v>492</v>
      </c>
      <c r="AJ102" s="7" t="s">
        <v>492</v>
      </c>
      <c r="AK102" s="7" t="s">
        <v>492</v>
      </c>
      <c r="AL102" s="7" t="s">
        <v>492</v>
      </c>
      <c r="AM102" s="7" t="s">
        <v>492</v>
      </c>
      <c r="AN102" s="7" t="s">
        <v>492</v>
      </c>
      <c r="AO102" s="7" t="s">
        <v>492</v>
      </c>
      <c r="AP102" s="7" t="s">
        <v>1794</v>
      </c>
      <c r="AQ102" s="7" t="s">
        <v>496</v>
      </c>
      <c r="AR102" s="7" t="s">
        <v>496</v>
      </c>
      <c r="AS102" s="7" t="s">
        <v>496</v>
      </c>
      <c r="AT102" s="7" t="s">
        <v>496</v>
      </c>
      <c r="AU102" s="7" t="s">
        <v>496</v>
      </c>
      <c r="AV102" s="7" t="s">
        <v>496</v>
      </c>
      <c r="AW102" s="7" t="s">
        <v>496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67.161116677884237</v>
      </c>
      <c r="C104">
        <f t="shared" ref="C104:AW104" si="10">AVERAGE(C99:C101)</f>
        <v>27.963402809989777</v>
      </c>
      <c r="D104">
        <f t="shared" si="10"/>
        <v>64.701594549010437</v>
      </c>
      <c r="E104">
        <f t="shared" si="10"/>
        <v>83.811521600318244</v>
      </c>
      <c r="F104">
        <f t="shared" si="10"/>
        <v>96.664022159954285</v>
      </c>
      <c r="G104">
        <f t="shared" si="10"/>
        <v>78.294268930044097</v>
      </c>
      <c r="H104">
        <f t="shared" si="10"/>
        <v>91.556489941787518</v>
      </c>
      <c r="I104">
        <f t="shared" si="10"/>
        <v>83.168806904047756</v>
      </c>
      <c r="J104">
        <f t="shared" si="10"/>
        <v>51.318603531747954</v>
      </c>
      <c r="K104">
        <f t="shared" si="10"/>
        <v>56.305020410620479</v>
      </c>
      <c r="L104">
        <f t="shared" si="10"/>
        <v>46.72836611681285</v>
      </c>
      <c r="M104">
        <f t="shared" si="10"/>
        <v>47.543678924612813</v>
      </c>
      <c r="N104">
        <f t="shared" si="10"/>
        <v>62.312017047956623</v>
      </c>
      <c r="O104">
        <f t="shared" si="10"/>
        <v>57.358203513170402</v>
      </c>
      <c r="P104">
        <f t="shared" si="10"/>
        <v>45.385558936538452</v>
      </c>
      <c r="Q104">
        <f t="shared" si="10"/>
        <v>51.609980539719125</v>
      </c>
      <c r="R104">
        <f t="shared" si="10"/>
        <v>48.763550922011312</v>
      </c>
      <c r="S104">
        <f t="shared" si="10"/>
        <v>2.1291372411259029</v>
      </c>
      <c r="T104">
        <f t="shared" si="10"/>
        <v>19.677262948549828</v>
      </c>
      <c r="U104">
        <f t="shared" si="10"/>
        <v>36.66987579733258</v>
      </c>
      <c r="V104">
        <f t="shared" si="10"/>
        <v>51.783572198326659</v>
      </c>
      <c r="W104">
        <f t="shared" si="10"/>
        <v>51.1157315199506</v>
      </c>
      <c r="X104">
        <f t="shared" si="10"/>
        <v>43.771237574791563</v>
      </c>
      <c r="Y104">
        <f t="shared" si="10"/>
        <v>64.987885992847069</v>
      </c>
      <c r="Z104">
        <f t="shared" si="10"/>
        <v>215.9879529018576</v>
      </c>
      <c r="AA104">
        <f t="shared" si="10"/>
        <v>0</v>
      </c>
      <c r="AB104">
        <f t="shared" si="10"/>
        <v>27.896835229210254</v>
      </c>
      <c r="AC104">
        <f t="shared" si="10"/>
        <v>39.485872431765067</v>
      </c>
      <c r="AD104">
        <f t="shared" si="10"/>
        <v>39.099419282305881</v>
      </c>
      <c r="AE104">
        <f t="shared" si="10"/>
        <v>47.649520041035906</v>
      </c>
      <c r="AF104">
        <f t="shared" si="10"/>
        <v>53.454448305360806</v>
      </c>
      <c r="AG104">
        <f t="shared" si="10"/>
        <v>60.490496333445485</v>
      </c>
      <c r="AH104">
        <f t="shared" si="10"/>
        <v>204.88202004826425</v>
      </c>
      <c r="AI104">
        <f t="shared" si="10"/>
        <v>0</v>
      </c>
      <c r="AJ104">
        <f t="shared" si="10"/>
        <v>14.909562869707216</v>
      </c>
      <c r="AK104">
        <f t="shared" si="10"/>
        <v>57.855830762281158</v>
      </c>
      <c r="AL104">
        <f t="shared" si="10"/>
        <v>44.836932587469271</v>
      </c>
      <c r="AM104">
        <f t="shared" si="10"/>
        <v>47.15272476051026</v>
      </c>
      <c r="AN104">
        <f t="shared" si="10"/>
        <v>89.589871713193702</v>
      </c>
      <c r="AO104">
        <f t="shared" si="10"/>
        <v>84.055943283358104</v>
      </c>
      <c r="AP104">
        <f t="shared" si="10"/>
        <v>0</v>
      </c>
      <c r="AQ104">
        <f t="shared" si="10"/>
        <v>3.4419900947215787</v>
      </c>
      <c r="AR104">
        <f t="shared" si="10"/>
        <v>62.373557134495229</v>
      </c>
      <c r="AS104">
        <f t="shared" si="10"/>
        <v>91.761188977436859</v>
      </c>
      <c r="AT104">
        <f t="shared" si="10"/>
        <v>83.334205872907646</v>
      </c>
      <c r="AU104">
        <f t="shared" si="10"/>
        <v>88.870720167588615</v>
      </c>
      <c r="AV104">
        <f t="shared" si="10"/>
        <v>86.353691451173191</v>
      </c>
      <c r="AW104">
        <f t="shared" si="10"/>
        <v>89.616520447692281</v>
      </c>
    </row>
    <row r="105" spans="1:49" x14ac:dyDescent="0.25">
      <c r="A105" t="s">
        <v>1774</v>
      </c>
      <c r="B105">
        <f>STDEV(B99:B101)</f>
        <v>8.4230822431008399</v>
      </c>
      <c r="C105">
        <f t="shared" ref="C105:AW105" si="11">STDEV(C99:C101)</f>
        <v>5.2745146872643707</v>
      </c>
      <c r="D105">
        <f t="shared" si="11"/>
        <v>6.3286449875169746</v>
      </c>
      <c r="E105">
        <f t="shared" si="11"/>
        <v>12.251985971977923</v>
      </c>
      <c r="F105">
        <f t="shared" si="11"/>
        <v>8.7101386005832371</v>
      </c>
      <c r="G105">
        <f t="shared" si="11"/>
        <v>0.44250909856312265</v>
      </c>
      <c r="H105">
        <f t="shared" si="11"/>
        <v>10.709746749343346</v>
      </c>
      <c r="I105">
        <f t="shared" si="11"/>
        <v>7.4621558742555028</v>
      </c>
      <c r="J105">
        <f t="shared" si="11"/>
        <v>17.151264860944924</v>
      </c>
      <c r="K105">
        <f t="shared" si="11"/>
        <v>3.6289103699875942</v>
      </c>
      <c r="L105">
        <f t="shared" si="11"/>
        <v>9.2606528130980106</v>
      </c>
      <c r="M105">
        <f t="shared" si="11"/>
        <v>16.839651768066119</v>
      </c>
      <c r="N105">
        <f t="shared" si="11"/>
        <v>18.35446475334712</v>
      </c>
      <c r="O105">
        <f t="shared" si="11"/>
        <v>13.66577805322742</v>
      </c>
      <c r="P105">
        <f t="shared" si="11"/>
        <v>13.015601643351445</v>
      </c>
      <c r="Q105">
        <f t="shared" si="11"/>
        <v>10.964681394165693</v>
      </c>
      <c r="R105">
        <f t="shared" si="11"/>
        <v>5.1202259304216158</v>
      </c>
      <c r="S105">
        <f t="shared" si="11"/>
        <v>3.6877738779170919</v>
      </c>
      <c r="T105">
        <f t="shared" si="11"/>
        <v>1.0331255774991674</v>
      </c>
      <c r="U105">
        <f t="shared" si="11"/>
        <v>10.616580865829437</v>
      </c>
      <c r="V105">
        <f t="shared" si="11"/>
        <v>23.891282093235869</v>
      </c>
      <c r="W105">
        <f t="shared" si="11"/>
        <v>13.354082047213025</v>
      </c>
      <c r="X105">
        <f t="shared" si="11"/>
        <v>10.356370303656577</v>
      </c>
      <c r="Y105">
        <f t="shared" si="11"/>
        <v>26.973642695820939</v>
      </c>
      <c r="Z105">
        <f t="shared" si="11"/>
        <v>75.776208970244284</v>
      </c>
      <c r="AA105">
        <f t="shared" si="11"/>
        <v>0</v>
      </c>
      <c r="AB105">
        <f t="shared" si="11"/>
        <v>19.075209660074339</v>
      </c>
      <c r="AC105">
        <f t="shared" si="11"/>
        <v>10.70429394955022</v>
      </c>
      <c r="AD105">
        <f t="shared" si="11"/>
        <v>5.9733327719810481</v>
      </c>
      <c r="AE105">
        <f t="shared" si="11"/>
        <v>6.1252588750474395</v>
      </c>
      <c r="AF105">
        <f t="shared" si="11"/>
        <v>26.510372943885873</v>
      </c>
      <c r="AG105">
        <f t="shared" si="11"/>
        <v>28.819048003322511</v>
      </c>
      <c r="AH105">
        <f t="shared" si="11"/>
        <v>44.024532556296258</v>
      </c>
      <c r="AI105">
        <f t="shared" si="11"/>
        <v>0</v>
      </c>
      <c r="AJ105">
        <f t="shared" si="11"/>
        <v>5.3247352827844985</v>
      </c>
      <c r="AK105">
        <f t="shared" si="11"/>
        <v>31.025411423867666</v>
      </c>
      <c r="AL105">
        <f t="shared" si="11"/>
        <v>15.626306368616879</v>
      </c>
      <c r="AM105">
        <f t="shared" si="11"/>
        <v>15.170713004946174</v>
      </c>
      <c r="AN105">
        <f t="shared" si="11"/>
        <v>5.456415063189052</v>
      </c>
      <c r="AO105">
        <f t="shared" si="11"/>
        <v>7.524625596567482</v>
      </c>
      <c r="AP105">
        <f t="shared" si="11"/>
        <v>0</v>
      </c>
      <c r="AQ105">
        <f t="shared" si="11"/>
        <v>5.9617017232065868</v>
      </c>
      <c r="AR105">
        <f t="shared" si="11"/>
        <v>22.366423684843785</v>
      </c>
      <c r="AS105">
        <f t="shared" si="11"/>
        <v>13.997248288948569</v>
      </c>
      <c r="AT105">
        <f t="shared" si="11"/>
        <v>13.914903052081016</v>
      </c>
      <c r="AU105">
        <f t="shared" si="11"/>
        <v>8.4888193621489894</v>
      </c>
      <c r="AV105">
        <f t="shared" si="11"/>
        <v>13.624352287834547</v>
      </c>
      <c r="AW105">
        <f t="shared" si="11"/>
        <v>12.016510201181838</v>
      </c>
    </row>
    <row r="106" spans="1:49" x14ac:dyDescent="0.25">
      <c r="A106" t="s">
        <v>1775</v>
      </c>
      <c r="B106">
        <f>STDEV(B99:B101)/SQRT(3)</f>
        <v>4.8630688004606268</v>
      </c>
      <c r="C106">
        <f t="shared" ref="C106:AW106" si="12">STDEV(C99:C101)/SQRT(3)</f>
        <v>3.0452424745367193</v>
      </c>
      <c r="D106">
        <f t="shared" si="12"/>
        <v>3.6538448871485012</v>
      </c>
      <c r="E106">
        <f t="shared" si="12"/>
        <v>7.073687399028973</v>
      </c>
      <c r="F106">
        <f t="shared" si="12"/>
        <v>5.0288008657256826</v>
      </c>
      <c r="G106">
        <f t="shared" si="12"/>
        <v>0.25548274717427749</v>
      </c>
      <c r="H106">
        <f t="shared" si="12"/>
        <v>6.1832751686861007</v>
      </c>
      <c r="I106">
        <f t="shared" si="12"/>
        <v>4.3082777027363619</v>
      </c>
      <c r="J106">
        <f t="shared" si="12"/>
        <v>9.9022873844091208</v>
      </c>
      <c r="K106">
        <f t="shared" si="12"/>
        <v>2.0951523789773621</v>
      </c>
      <c r="L106">
        <f t="shared" si="12"/>
        <v>5.3466403945138019</v>
      </c>
      <c r="M106">
        <f t="shared" si="12"/>
        <v>9.722377481352531</v>
      </c>
      <c r="N106">
        <f t="shared" si="12"/>
        <v>10.596955166176459</v>
      </c>
      <c r="O106">
        <f t="shared" si="12"/>
        <v>7.8899406377165313</v>
      </c>
      <c r="P106">
        <f t="shared" si="12"/>
        <v>7.5145611124538929</v>
      </c>
      <c r="Q106">
        <f t="shared" si="12"/>
        <v>6.3304617545000443</v>
      </c>
      <c r="R106">
        <f t="shared" si="12"/>
        <v>2.9561638192406221</v>
      </c>
      <c r="S106">
        <f t="shared" si="12"/>
        <v>2.1291372411259033</v>
      </c>
      <c r="T106">
        <f t="shared" si="12"/>
        <v>0.59647533027583188</v>
      </c>
      <c r="U106">
        <f t="shared" si="12"/>
        <v>6.1294858207600562</v>
      </c>
      <c r="V106">
        <f t="shared" si="12"/>
        <v>13.793638147815015</v>
      </c>
      <c r="W106">
        <f t="shared" si="12"/>
        <v>7.7099828647387891</v>
      </c>
      <c r="X106">
        <f t="shared" si="12"/>
        <v>5.9792531826435713</v>
      </c>
      <c r="Y106">
        <f t="shared" si="12"/>
        <v>15.573239871457002</v>
      </c>
      <c r="Z106">
        <f t="shared" si="12"/>
        <v>43.749414647139872</v>
      </c>
      <c r="AA106">
        <f t="shared" si="12"/>
        <v>0</v>
      </c>
      <c r="AB106">
        <f t="shared" si="12"/>
        <v>11.013077432092469</v>
      </c>
      <c r="AC106">
        <f t="shared" si="12"/>
        <v>6.1801269932577023</v>
      </c>
      <c r="AD106">
        <f t="shared" si="12"/>
        <v>3.4487052838624717</v>
      </c>
      <c r="AE106">
        <f t="shared" si="12"/>
        <v>3.5364198603647838</v>
      </c>
      <c r="AF106">
        <f t="shared" si="12"/>
        <v>15.305770955469882</v>
      </c>
      <c r="AG106">
        <f t="shared" si="12"/>
        <v>16.638685122506999</v>
      </c>
      <c r="AH106">
        <f t="shared" si="12"/>
        <v>25.41757572232509</v>
      </c>
      <c r="AI106">
        <f t="shared" si="12"/>
        <v>0</v>
      </c>
      <c r="AJ106">
        <f t="shared" si="12"/>
        <v>3.0742373488791284</v>
      </c>
      <c r="AK106">
        <f t="shared" si="12"/>
        <v>17.912529637288888</v>
      </c>
      <c r="AL106">
        <f t="shared" si="12"/>
        <v>9.0218521883605192</v>
      </c>
      <c r="AM106">
        <f t="shared" si="12"/>
        <v>8.7588152372042298</v>
      </c>
      <c r="AN106">
        <f t="shared" si="12"/>
        <v>3.1502627055425281</v>
      </c>
      <c r="AO106">
        <f t="shared" si="12"/>
        <v>4.3443446137293842</v>
      </c>
      <c r="AP106">
        <f t="shared" si="12"/>
        <v>0</v>
      </c>
      <c r="AQ106">
        <f t="shared" si="12"/>
        <v>3.4419900947215787</v>
      </c>
      <c r="AR106">
        <f t="shared" si="12"/>
        <v>12.913260735253781</v>
      </c>
      <c r="AS106">
        <f t="shared" si="12"/>
        <v>8.0813150675384851</v>
      </c>
      <c r="AT106">
        <f t="shared" si="12"/>
        <v>8.0337730228665194</v>
      </c>
      <c r="AU106">
        <f t="shared" si="12"/>
        <v>4.9010221438388264</v>
      </c>
      <c r="AV106">
        <f t="shared" si="12"/>
        <v>7.8660234609155699</v>
      </c>
      <c r="AW106">
        <f t="shared" si="12"/>
        <v>6.9377353993722188</v>
      </c>
    </row>
    <row r="108" spans="1:49" x14ac:dyDescent="0.25">
      <c r="A108" t="s">
        <v>1773</v>
      </c>
      <c r="B108" s="165">
        <f>AVERAGE(B99:B101,J99:J101,R99:R101,)</f>
        <v>50.172981339493049</v>
      </c>
    </row>
    <row r="109" spans="1:49" x14ac:dyDescent="0.25">
      <c r="A109" t="s">
        <v>1774</v>
      </c>
      <c r="B109" s="165">
        <f>STDEV(B99:B101,J99:J101,R99:R101)</f>
        <v>13.12747962830008</v>
      </c>
    </row>
    <row r="110" spans="1:49" x14ac:dyDescent="0.25">
      <c r="A110" t="s">
        <v>1775</v>
      </c>
      <c r="B110" s="165">
        <f>STDEV(B99:B101,J99:J101,R99:R101)/SQRT(3)</f>
        <v>7.5791538971803796</v>
      </c>
    </row>
    <row r="111" spans="1:49" x14ac:dyDescent="0.25">
      <c r="A111" s="7" t="s">
        <v>1787</v>
      </c>
    </row>
    <row r="112" spans="1:49" x14ac:dyDescent="0.25">
      <c r="B112" s="6">
        <f t="shared" ref="B112:I112" si="13">B10</f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s="41" t="str">
        <f>A11</f>
        <v>Concentration (µM)</v>
      </c>
      <c r="B113">
        <f t="shared" ref="B113:I113" si="14">B11</f>
        <v>0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TX002784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TX002129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TX005080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TX004108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TX012673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TX003243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2026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0.13070000000000001</v>
      </c>
      <c r="C128">
        <v>0.13389999999999999</v>
      </c>
      <c r="D128">
        <v>0.1328</v>
      </c>
      <c r="E128">
        <v>0.1368</v>
      </c>
      <c r="F128">
        <v>0.13650000000000001</v>
      </c>
      <c r="G128">
        <v>0.1333</v>
      </c>
      <c r="H128">
        <v>0.12790000000000001</v>
      </c>
      <c r="I128">
        <v>0.13339999999999999</v>
      </c>
      <c r="K128" t="s">
        <v>1658</v>
      </c>
      <c r="L128">
        <f>B128-$F$134</f>
        <v>5.513333333333334E-2</v>
      </c>
      <c r="M128">
        <f t="shared" ref="M128:S128" si="21">C128-$F$134</f>
        <v>5.833333333333332E-2</v>
      </c>
      <c r="N128">
        <f t="shared" si="21"/>
        <v>5.7233333333333331E-2</v>
      </c>
      <c r="O128">
        <f t="shared" si="21"/>
        <v>6.1233333333333334E-2</v>
      </c>
      <c r="P128">
        <f t="shared" si="21"/>
        <v>6.0933333333333339E-2</v>
      </c>
      <c r="Q128">
        <f t="shared" si="21"/>
        <v>5.7733333333333331E-2</v>
      </c>
      <c r="R128">
        <f t="shared" si="21"/>
        <v>5.2333333333333343E-2</v>
      </c>
      <c r="S128">
        <f t="shared" si="21"/>
        <v>5.783333333333332E-2</v>
      </c>
      <c r="U128" t="s">
        <v>1658</v>
      </c>
      <c r="V128">
        <f>L128/$L$133*100</f>
        <v>2.7766119961725058</v>
      </c>
      <c r="W128">
        <f t="shared" ref="W128:AC128" si="22">M128/$L$133*100</f>
        <v>2.9377696452852984</v>
      </c>
      <c r="X128">
        <f t="shared" si="22"/>
        <v>2.8823717034027765</v>
      </c>
      <c r="Y128">
        <f t="shared" si="22"/>
        <v>3.0838187647937687</v>
      </c>
      <c r="Z128">
        <f t="shared" si="22"/>
        <v>3.0687102351894446</v>
      </c>
      <c r="AA128">
        <f t="shared" si="22"/>
        <v>2.9075525860766502</v>
      </c>
      <c r="AB128">
        <f t="shared" si="22"/>
        <v>2.635599053198812</v>
      </c>
      <c r="AC128">
        <f t="shared" si="22"/>
        <v>2.9125887626114246</v>
      </c>
    </row>
    <row r="129" spans="1:29" x14ac:dyDescent="0.25">
      <c r="A129" t="s">
        <v>1659</v>
      </c>
      <c r="B129">
        <v>0.19159999999999999</v>
      </c>
      <c r="C129">
        <v>0.21149999999999999</v>
      </c>
      <c r="D129">
        <v>0.22620000000000001</v>
      </c>
      <c r="E129">
        <v>0.19850000000000001</v>
      </c>
      <c r="F129">
        <v>0.2036</v>
      </c>
      <c r="G129">
        <v>0.223</v>
      </c>
      <c r="H129">
        <v>0.1986</v>
      </c>
      <c r="I129">
        <v>0.19639999999999999</v>
      </c>
      <c r="K129" t="s">
        <v>1659</v>
      </c>
      <c r="L129">
        <f t="shared" ref="L129:L133" si="23">B129-$F$134</f>
        <v>0.11603333333333332</v>
      </c>
      <c r="M129">
        <f t="shared" ref="M129:M133" si="24">C129-$F$134</f>
        <v>0.13593333333333332</v>
      </c>
      <c r="N129">
        <f t="shared" ref="N129:N133" si="25">D129-$F$134</f>
        <v>0.15063333333333334</v>
      </c>
      <c r="O129">
        <f t="shared" ref="O129:O133" si="26">E129-$F$134</f>
        <v>0.12293333333333334</v>
      </c>
      <c r="P129">
        <f t="shared" ref="P129:P133" si="27">F129-$F$134</f>
        <v>0.12803333333333333</v>
      </c>
      <c r="Q129">
        <f t="shared" ref="Q129:Q133" si="28">G129-$F$134</f>
        <v>0.14743333333333333</v>
      </c>
      <c r="R129">
        <f t="shared" ref="R129:R133" si="29">H129-$F$134</f>
        <v>0.12303333333333333</v>
      </c>
      <c r="S129">
        <f t="shared" ref="S129:S133" si="30">I129-$F$134</f>
        <v>0.12083333333333332</v>
      </c>
      <c r="U129" t="s">
        <v>1659</v>
      </c>
      <c r="V129">
        <f t="shared" ref="V129:V133" si="31">L129/$L$133*100</f>
        <v>5.8436435058503582</v>
      </c>
      <c r="W129">
        <f t="shared" ref="W129:W133" si="32">M129/$L$133*100</f>
        <v>6.8458426362705422</v>
      </c>
      <c r="X129">
        <f t="shared" ref="X129:X133" si="33">N129/$L$133*100</f>
        <v>7.5861605868824382</v>
      </c>
      <c r="Y129">
        <f t="shared" ref="Y129:Y133" si="34">O129/$L$133*100</f>
        <v>6.1911396867498203</v>
      </c>
      <c r="Z129">
        <f t="shared" ref="Z129:Z133" si="35">P129/$L$133*100</f>
        <v>6.4479846900233344</v>
      </c>
      <c r="AA129">
        <f t="shared" ref="AA129:AA133" si="36">Q129/$L$133*100</f>
        <v>7.4250029377696452</v>
      </c>
      <c r="AB129">
        <f t="shared" ref="AB129:AB133" si="37">R129/$L$133*100</f>
        <v>6.1961758632845942</v>
      </c>
      <c r="AC129">
        <f t="shared" ref="AC129:AC133" si="38">S129/$L$133*100</f>
        <v>6.0853799795195478</v>
      </c>
    </row>
    <row r="130" spans="1:29" x14ac:dyDescent="0.25">
      <c r="A130" t="s">
        <v>1660</v>
      </c>
      <c r="B130">
        <v>0.15140000000000001</v>
      </c>
      <c r="C130">
        <v>0.1318</v>
      </c>
      <c r="D130">
        <v>0.12859999999999999</v>
      </c>
      <c r="E130">
        <v>0.13550000000000001</v>
      </c>
      <c r="F130">
        <v>0.12809999999999999</v>
      </c>
      <c r="G130">
        <v>0.13</v>
      </c>
      <c r="H130">
        <v>0.1346</v>
      </c>
      <c r="I130">
        <v>0.1356</v>
      </c>
      <c r="K130" t="s">
        <v>1660</v>
      </c>
      <c r="L130">
        <f t="shared" si="23"/>
        <v>7.5833333333333336E-2</v>
      </c>
      <c r="M130">
        <f t="shared" si="24"/>
        <v>5.623333333333333E-2</v>
      </c>
      <c r="N130">
        <f t="shared" si="25"/>
        <v>5.3033333333333321E-2</v>
      </c>
      <c r="O130">
        <f t="shared" si="26"/>
        <v>5.9933333333333338E-2</v>
      </c>
      <c r="P130">
        <f t="shared" si="27"/>
        <v>5.2533333333333321E-2</v>
      </c>
      <c r="Q130">
        <f t="shared" si="28"/>
        <v>5.4433333333333334E-2</v>
      </c>
      <c r="R130">
        <f t="shared" si="29"/>
        <v>5.9033333333333327E-2</v>
      </c>
      <c r="S130">
        <f t="shared" si="30"/>
        <v>6.0033333333333327E-2</v>
      </c>
      <c r="U130" t="s">
        <v>1660</v>
      </c>
      <c r="V130">
        <f t="shared" si="31"/>
        <v>3.819100538870889</v>
      </c>
      <c r="W130">
        <f t="shared" si="32"/>
        <v>2.8320099380550285</v>
      </c>
      <c r="X130">
        <f t="shared" si="33"/>
        <v>2.6708522889422341</v>
      </c>
      <c r="Y130">
        <f t="shared" si="34"/>
        <v>3.0183484698416962</v>
      </c>
      <c r="Z130">
        <f t="shared" si="35"/>
        <v>2.6456714062683604</v>
      </c>
      <c r="AA130">
        <f t="shared" si="36"/>
        <v>2.7413587604290823</v>
      </c>
      <c r="AB130">
        <f t="shared" si="37"/>
        <v>2.9730228810287227</v>
      </c>
      <c r="AC130">
        <f t="shared" si="38"/>
        <v>3.0233846463764706</v>
      </c>
    </row>
    <row r="131" spans="1:29" x14ac:dyDescent="0.25">
      <c r="A131" t="s">
        <v>1661</v>
      </c>
      <c r="B131">
        <v>0.13869999999999999</v>
      </c>
      <c r="C131">
        <v>0.13750000000000001</v>
      </c>
      <c r="D131">
        <v>0.14069999999999999</v>
      </c>
      <c r="E131">
        <v>0.25109999999999999</v>
      </c>
      <c r="F131">
        <v>0.1348</v>
      </c>
      <c r="G131">
        <v>0.12670000000000001</v>
      </c>
      <c r="H131">
        <v>0.1389</v>
      </c>
      <c r="I131">
        <v>0.1404</v>
      </c>
      <c r="K131" t="s">
        <v>1661</v>
      </c>
      <c r="L131">
        <f t="shared" si="23"/>
        <v>6.3133333333333319E-2</v>
      </c>
      <c r="M131">
        <f t="shared" si="24"/>
        <v>6.193333333333334E-2</v>
      </c>
      <c r="N131">
        <f t="shared" si="25"/>
        <v>6.5133333333333321E-2</v>
      </c>
      <c r="O131">
        <f t="shared" si="26"/>
        <v>0.17553333333333332</v>
      </c>
      <c r="P131">
        <f t="shared" si="27"/>
        <v>5.9233333333333332E-2</v>
      </c>
      <c r="Q131">
        <f t="shared" si="28"/>
        <v>5.1133333333333336E-2</v>
      </c>
      <c r="R131">
        <f t="shared" si="29"/>
        <v>6.3333333333333325E-2</v>
      </c>
      <c r="S131">
        <f t="shared" si="30"/>
        <v>6.4833333333333326E-2</v>
      </c>
      <c r="U131" t="s">
        <v>1661</v>
      </c>
      <c r="V131">
        <f t="shared" si="31"/>
        <v>3.1795061189544893</v>
      </c>
      <c r="W131">
        <f t="shared" si="32"/>
        <v>3.1190720005371921</v>
      </c>
      <c r="X131">
        <f t="shared" si="33"/>
        <v>3.2802296496499848</v>
      </c>
      <c r="Y131">
        <f t="shared" si="34"/>
        <v>8.8401685440413633</v>
      </c>
      <c r="Z131">
        <f t="shared" si="35"/>
        <v>2.9830952340982724</v>
      </c>
      <c r="AA131">
        <f t="shared" si="36"/>
        <v>2.575164934781514</v>
      </c>
      <c r="AB131">
        <f t="shared" si="37"/>
        <v>3.189578472024039</v>
      </c>
      <c r="AC131">
        <f t="shared" si="38"/>
        <v>3.2651211200456611</v>
      </c>
    </row>
    <row r="132" spans="1:29" x14ac:dyDescent="0.25">
      <c r="A132" t="s">
        <v>1662</v>
      </c>
      <c r="B132">
        <v>0.129</v>
      </c>
      <c r="C132">
        <v>0.1293</v>
      </c>
      <c r="D132">
        <v>0.13400000000000001</v>
      </c>
      <c r="E132">
        <v>0.13780000000000001</v>
      </c>
      <c r="F132">
        <v>0.1293</v>
      </c>
      <c r="G132">
        <v>0.13</v>
      </c>
      <c r="H132">
        <v>0.13109999999999999</v>
      </c>
      <c r="I132">
        <v>0.14030000000000001</v>
      </c>
      <c r="K132" t="s">
        <v>1662</v>
      </c>
      <c r="L132">
        <f t="shared" si="23"/>
        <v>5.3433333333333333E-2</v>
      </c>
      <c r="M132">
        <f t="shared" si="24"/>
        <v>5.3733333333333327E-2</v>
      </c>
      <c r="N132">
        <f t="shared" si="25"/>
        <v>5.8433333333333337E-2</v>
      </c>
      <c r="O132">
        <f t="shared" si="26"/>
        <v>6.2233333333333335E-2</v>
      </c>
      <c r="P132">
        <f t="shared" si="27"/>
        <v>5.3733333333333327E-2</v>
      </c>
      <c r="Q132">
        <f t="shared" si="28"/>
        <v>5.4433333333333334E-2</v>
      </c>
      <c r="R132">
        <f t="shared" si="29"/>
        <v>5.5533333333333323E-2</v>
      </c>
      <c r="S132">
        <f t="shared" si="30"/>
        <v>6.4733333333333337E-2</v>
      </c>
      <c r="U132" t="s">
        <v>1662</v>
      </c>
      <c r="V132">
        <f t="shared" si="31"/>
        <v>2.6909969950813339</v>
      </c>
      <c r="W132">
        <f t="shared" si="32"/>
        <v>2.7061055246856585</v>
      </c>
      <c r="X132">
        <f t="shared" si="33"/>
        <v>2.9428058218200741</v>
      </c>
      <c r="Y132">
        <f t="shared" si="34"/>
        <v>3.1341805301415162</v>
      </c>
      <c r="Z132">
        <f t="shared" si="35"/>
        <v>2.7061055246856585</v>
      </c>
      <c r="AA132">
        <f t="shared" si="36"/>
        <v>2.7413587604290823</v>
      </c>
      <c r="AB132">
        <f t="shared" si="37"/>
        <v>2.7967567023116047</v>
      </c>
      <c r="AC132">
        <f t="shared" si="38"/>
        <v>3.2600849435108867</v>
      </c>
    </row>
    <row r="133" spans="1:29" x14ac:dyDescent="0.25">
      <c r="A133" t="s">
        <v>1663</v>
      </c>
      <c r="B133">
        <v>2.0611999999999999</v>
      </c>
      <c r="C133">
        <v>0.13189999999999999</v>
      </c>
      <c r="D133">
        <v>0.13339999999999999</v>
      </c>
      <c r="E133">
        <v>0.1384</v>
      </c>
      <c r="F133">
        <v>0.1406</v>
      </c>
      <c r="G133">
        <v>0.1464</v>
      </c>
      <c r="H133">
        <v>0.14729999999999999</v>
      </c>
      <c r="I133">
        <v>0.1399</v>
      </c>
      <c r="K133" t="s">
        <v>1663</v>
      </c>
      <c r="L133">
        <f t="shared" si="23"/>
        <v>1.9856333333333334</v>
      </c>
      <c r="M133">
        <f t="shared" si="24"/>
        <v>5.6333333333333319E-2</v>
      </c>
      <c r="N133">
        <f t="shared" si="25"/>
        <v>5.783333333333332E-2</v>
      </c>
      <c r="O133">
        <f t="shared" si="26"/>
        <v>6.2833333333333324E-2</v>
      </c>
      <c r="P133">
        <f t="shared" si="27"/>
        <v>6.5033333333333332E-2</v>
      </c>
      <c r="Q133">
        <f t="shared" si="28"/>
        <v>7.0833333333333331E-2</v>
      </c>
      <c r="R133">
        <f t="shared" si="29"/>
        <v>7.1733333333333316E-2</v>
      </c>
      <c r="S133">
        <f t="shared" si="30"/>
        <v>6.4333333333333326E-2</v>
      </c>
      <c r="U133" t="s">
        <v>1663</v>
      </c>
      <c r="V133">
        <f t="shared" si="31"/>
        <v>100</v>
      </c>
      <c r="W133">
        <f t="shared" si="32"/>
        <v>2.8370461145898025</v>
      </c>
      <c r="X133">
        <f t="shared" si="33"/>
        <v>2.9125887626114246</v>
      </c>
      <c r="Y133">
        <f t="shared" si="34"/>
        <v>3.1643975893501644</v>
      </c>
      <c r="Z133">
        <f t="shared" si="35"/>
        <v>3.2751934731152108</v>
      </c>
      <c r="AA133">
        <f t="shared" si="36"/>
        <v>3.5672917121321492</v>
      </c>
      <c r="AB133">
        <f t="shared" si="37"/>
        <v>3.6126173009451215</v>
      </c>
      <c r="AC133">
        <f t="shared" si="38"/>
        <v>3.2399402373717869</v>
      </c>
    </row>
    <row r="134" spans="1:29" x14ac:dyDescent="0.25">
      <c r="A134" t="s">
        <v>1664</v>
      </c>
      <c r="B134">
        <v>7.5899999999999995E-2</v>
      </c>
      <c r="C134">
        <v>7.51E-2</v>
      </c>
      <c r="D134">
        <v>7.5700000000000003E-2</v>
      </c>
      <c r="E134">
        <v>4</v>
      </c>
      <c r="F134">
        <f>AVERAGE(B134:D134)</f>
        <v>7.5566666666666671E-2</v>
      </c>
    </row>
    <row r="135" spans="1:29" x14ac:dyDescent="0.25">
      <c r="A135" t="s">
        <v>1665</v>
      </c>
    </row>
    <row r="138" spans="1:29" x14ac:dyDescent="0.25">
      <c r="A138" s="7" t="s">
        <v>1903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0.24790000000000001</v>
      </c>
      <c r="C141">
        <v>0.20669999999999999</v>
      </c>
      <c r="D141">
        <v>0.37919999999999998</v>
      </c>
      <c r="E141">
        <v>0.23649999999999999</v>
      </c>
      <c r="F141">
        <v>0.2475</v>
      </c>
      <c r="G141">
        <v>0.24790000000000001</v>
      </c>
      <c r="H141">
        <v>0.21679999999999999</v>
      </c>
      <c r="I141">
        <v>0.27079999999999999</v>
      </c>
      <c r="K141" t="s">
        <v>1658</v>
      </c>
      <c r="L141">
        <f>B141-$F$147</f>
        <v>0.17106666666666664</v>
      </c>
      <c r="M141">
        <f t="shared" ref="M141:S141" si="39">C141-$F$147</f>
        <v>0.12986666666666663</v>
      </c>
      <c r="N141">
        <f t="shared" si="39"/>
        <v>0.30236666666666662</v>
      </c>
      <c r="O141">
        <f t="shared" si="39"/>
        <v>0.15966666666666662</v>
      </c>
      <c r="P141">
        <f t="shared" si="39"/>
        <v>0.17066666666666663</v>
      </c>
      <c r="Q141">
        <f t="shared" si="39"/>
        <v>0.17106666666666664</v>
      </c>
      <c r="R141">
        <f t="shared" si="39"/>
        <v>0.13996666666666663</v>
      </c>
      <c r="S141">
        <f t="shared" si="39"/>
        <v>0.19396666666666662</v>
      </c>
      <c r="U141" t="s">
        <v>1658</v>
      </c>
      <c r="V141">
        <f>L141/$L$146*100</f>
        <v>11.611385130548891</v>
      </c>
      <c r="W141">
        <f t="shared" ref="W141:AC141" si="40">M141/$L$146*100</f>
        <v>8.8148785012896482</v>
      </c>
      <c r="X141">
        <f t="shared" si="40"/>
        <v>20.523553101950309</v>
      </c>
      <c r="Y141">
        <f t="shared" si="40"/>
        <v>10.837594461287837</v>
      </c>
      <c r="Z141">
        <f t="shared" si="40"/>
        <v>11.584234580750257</v>
      </c>
      <c r="AA141">
        <f t="shared" si="40"/>
        <v>11.611385130548891</v>
      </c>
      <c r="AB141">
        <f t="shared" si="40"/>
        <v>9.5004298837051415</v>
      </c>
      <c r="AC141">
        <f t="shared" si="40"/>
        <v>13.165754106520652</v>
      </c>
    </row>
    <row r="142" spans="1:29" x14ac:dyDescent="0.25">
      <c r="A142" t="s">
        <v>1659</v>
      </c>
      <c r="B142">
        <v>0.30549999999999999</v>
      </c>
      <c r="C142">
        <v>0.28510000000000002</v>
      </c>
      <c r="D142">
        <v>0.28460000000000002</v>
      </c>
      <c r="E142">
        <v>0.2868</v>
      </c>
      <c r="F142">
        <v>0.30530000000000002</v>
      </c>
      <c r="G142">
        <v>0.30840000000000001</v>
      </c>
      <c r="H142">
        <v>0.27829999999999999</v>
      </c>
      <c r="I142">
        <v>0.33129999999999998</v>
      </c>
      <c r="K142" t="s">
        <v>1659</v>
      </c>
      <c r="L142">
        <f t="shared" ref="L142:L146" si="41">B142-$F$147</f>
        <v>0.22866666666666663</v>
      </c>
      <c r="M142">
        <f t="shared" ref="M142:M146" si="42">C142-$F$147</f>
        <v>0.20826666666666666</v>
      </c>
      <c r="N142">
        <f t="shared" ref="N142:N146" si="43">D142-$F$147</f>
        <v>0.20776666666666666</v>
      </c>
      <c r="O142">
        <f t="shared" ref="O142:O146" si="44">E142-$F$147</f>
        <v>0.20996666666666663</v>
      </c>
      <c r="P142">
        <f t="shared" ref="P142:P146" si="45">F142-$F$147</f>
        <v>0.22846666666666665</v>
      </c>
      <c r="Q142">
        <f t="shared" ref="Q142:Q146" si="46">G142-$F$147</f>
        <v>0.23156666666666664</v>
      </c>
      <c r="R142">
        <f t="shared" ref="R142:R146" si="47">H142-$F$147</f>
        <v>0.20146666666666663</v>
      </c>
      <c r="S142">
        <f t="shared" ref="S142:S146" si="48">I142-$F$147</f>
        <v>0.25446666666666662</v>
      </c>
      <c r="U142" t="s">
        <v>1659</v>
      </c>
      <c r="V142">
        <f t="shared" ref="V142:V146" si="49">L142/$L$146*100</f>
        <v>15.521064301552103</v>
      </c>
      <c r="W142">
        <f t="shared" ref="W142:W146" si="50">M142/$L$146*100</f>
        <v>14.136386261821801</v>
      </c>
      <c r="X142">
        <f t="shared" ref="X142:X146" si="51">N142/$L$146*100</f>
        <v>14.102448074573509</v>
      </c>
      <c r="Y142">
        <f t="shared" ref="Y142:Y146" si="52">O142/$L$146*100</f>
        <v>14.25177609846599</v>
      </c>
      <c r="Z142">
        <f t="shared" ref="Z142:Z146" si="53">P142/$L$146*100</f>
        <v>15.507489026652788</v>
      </c>
      <c r="AA142">
        <f t="shared" ref="AA142:AA146" si="54">Q142/$L$146*100</f>
        <v>15.717905787592196</v>
      </c>
      <c r="AB142">
        <f t="shared" ref="AB142:AB146" si="55">R142/$L$146*100</f>
        <v>13.674826915245031</v>
      </c>
      <c r="AC142">
        <f t="shared" ref="AC142:AC146" si="56">S142/$L$146*100</f>
        <v>17.272274763563956</v>
      </c>
    </row>
    <row r="143" spans="1:29" x14ac:dyDescent="0.25">
      <c r="A143" t="s">
        <v>1660</v>
      </c>
      <c r="B143">
        <v>0.2339</v>
      </c>
      <c r="C143">
        <v>0.21049999999999999</v>
      </c>
      <c r="D143">
        <v>0.2092</v>
      </c>
      <c r="E143">
        <v>0.19869999999999999</v>
      </c>
      <c r="F143">
        <v>0.23269999999999999</v>
      </c>
      <c r="G143">
        <v>0.2268</v>
      </c>
      <c r="H143">
        <v>0.21379999999999999</v>
      </c>
      <c r="I143">
        <v>0.249</v>
      </c>
      <c r="K143" t="s">
        <v>1660</v>
      </c>
      <c r="L143">
        <f t="shared" si="41"/>
        <v>0.15706666666666663</v>
      </c>
      <c r="M143">
        <f t="shared" si="42"/>
        <v>0.13366666666666666</v>
      </c>
      <c r="N143">
        <f t="shared" si="43"/>
        <v>0.13236666666666663</v>
      </c>
      <c r="O143">
        <f t="shared" si="44"/>
        <v>0.12186666666666664</v>
      </c>
      <c r="P143">
        <f t="shared" si="45"/>
        <v>0.15586666666666665</v>
      </c>
      <c r="Q143">
        <f t="shared" si="46"/>
        <v>0.14996666666666664</v>
      </c>
      <c r="R143">
        <f t="shared" si="47"/>
        <v>0.13696666666666663</v>
      </c>
      <c r="S143">
        <f t="shared" si="48"/>
        <v>0.17216666666666663</v>
      </c>
      <c r="U143" t="s">
        <v>1660</v>
      </c>
      <c r="V143">
        <f t="shared" si="49"/>
        <v>10.661115887596722</v>
      </c>
      <c r="W143">
        <f t="shared" si="50"/>
        <v>9.0728087243766673</v>
      </c>
      <c r="X143">
        <f t="shared" si="51"/>
        <v>8.9845694375311069</v>
      </c>
      <c r="Y143">
        <f t="shared" si="52"/>
        <v>8.2718675053169815</v>
      </c>
      <c r="Z143">
        <f t="shared" si="53"/>
        <v>10.579664238200822</v>
      </c>
      <c r="AA143">
        <f t="shared" si="54"/>
        <v>10.179193628670978</v>
      </c>
      <c r="AB143">
        <f t="shared" si="55"/>
        <v>9.2968007602153921</v>
      </c>
      <c r="AC143">
        <f t="shared" si="56"/>
        <v>11.686049142495133</v>
      </c>
    </row>
    <row r="144" spans="1:29" x14ac:dyDescent="0.25">
      <c r="A144" t="s">
        <v>1661</v>
      </c>
      <c r="B144">
        <v>0.24310000000000001</v>
      </c>
      <c r="C144">
        <v>0.1933</v>
      </c>
      <c r="D144">
        <v>0.1547</v>
      </c>
      <c r="E144">
        <v>0.22220000000000001</v>
      </c>
      <c r="F144">
        <v>0.23130000000000001</v>
      </c>
      <c r="G144">
        <v>0.22700000000000001</v>
      </c>
      <c r="H144">
        <v>0.23019999999999999</v>
      </c>
      <c r="I144">
        <v>0.2676</v>
      </c>
      <c r="K144" t="s">
        <v>1661</v>
      </c>
      <c r="L144">
        <f t="shared" si="41"/>
        <v>0.16626666666666667</v>
      </c>
      <c r="M144">
        <f t="shared" si="42"/>
        <v>0.11646666666666665</v>
      </c>
      <c r="N144">
        <f t="shared" si="43"/>
        <v>7.7866666666666653E-2</v>
      </c>
      <c r="O144">
        <f t="shared" si="44"/>
        <v>0.14536666666666664</v>
      </c>
      <c r="P144">
        <f t="shared" si="45"/>
        <v>0.15446666666666664</v>
      </c>
      <c r="Q144">
        <f t="shared" si="46"/>
        <v>0.15016666666666667</v>
      </c>
      <c r="R144">
        <f t="shared" si="47"/>
        <v>0.15336666666666665</v>
      </c>
      <c r="S144">
        <f t="shared" si="48"/>
        <v>0.19076666666666664</v>
      </c>
      <c r="U144" t="s">
        <v>1661</v>
      </c>
      <c r="V144">
        <f t="shared" si="49"/>
        <v>11.285578532965292</v>
      </c>
      <c r="W144">
        <f t="shared" si="50"/>
        <v>7.9053350830354292</v>
      </c>
      <c r="X144">
        <f t="shared" si="51"/>
        <v>5.2853070274673053</v>
      </c>
      <c r="Y144">
        <f t="shared" si="52"/>
        <v>9.8669623059866947</v>
      </c>
      <c r="Z144">
        <f t="shared" si="53"/>
        <v>10.484637313905605</v>
      </c>
      <c r="AA144">
        <f t="shared" si="54"/>
        <v>10.192768903570297</v>
      </c>
      <c r="AB144">
        <f t="shared" si="55"/>
        <v>10.409973301959363</v>
      </c>
      <c r="AC144">
        <f t="shared" si="56"/>
        <v>12.948549708131587</v>
      </c>
    </row>
    <row r="145" spans="1:29" x14ac:dyDescent="0.25">
      <c r="A145" t="s">
        <v>1662</v>
      </c>
      <c r="B145">
        <v>0.23350000000000001</v>
      </c>
      <c r="C145">
        <v>0.2051</v>
      </c>
      <c r="D145">
        <v>0.21290000000000001</v>
      </c>
      <c r="E145">
        <v>0.20050000000000001</v>
      </c>
      <c r="F145">
        <v>0.25219999999999998</v>
      </c>
      <c r="G145">
        <v>0.2465</v>
      </c>
      <c r="H145">
        <v>0.22289999999999999</v>
      </c>
      <c r="I145">
        <v>0.24940000000000001</v>
      </c>
      <c r="K145" t="s">
        <v>1662</v>
      </c>
      <c r="L145">
        <f t="shared" si="41"/>
        <v>0.15666666666666668</v>
      </c>
      <c r="M145">
        <f t="shared" si="42"/>
        <v>0.12826666666666664</v>
      </c>
      <c r="N145">
        <f t="shared" si="43"/>
        <v>0.13606666666666667</v>
      </c>
      <c r="O145">
        <f t="shared" si="44"/>
        <v>0.12366666666666666</v>
      </c>
      <c r="P145">
        <f t="shared" si="45"/>
        <v>0.17536666666666662</v>
      </c>
      <c r="Q145">
        <f t="shared" si="46"/>
        <v>0.16966666666666663</v>
      </c>
      <c r="R145">
        <f t="shared" si="47"/>
        <v>0.14606666666666662</v>
      </c>
      <c r="S145">
        <f t="shared" si="48"/>
        <v>0.17256666666666665</v>
      </c>
      <c r="U145" t="s">
        <v>1662</v>
      </c>
      <c r="V145">
        <f t="shared" si="49"/>
        <v>10.63396533779809</v>
      </c>
      <c r="W145">
        <f t="shared" si="50"/>
        <v>8.7062763020951159</v>
      </c>
      <c r="X145">
        <f t="shared" si="51"/>
        <v>9.2357120231684693</v>
      </c>
      <c r="Y145">
        <f t="shared" si="52"/>
        <v>8.3940449794108325</v>
      </c>
      <c r="Z145">
        <f t="shared" si="53"/>
        <v>11.903253540884199</v>
      </c>
      <c r="AA145">
        <f t="shared" si="54"/>
        <v>11.516358206253674</v>
      </c>
      <c r="AB145">
        <f t="shared" si="55"/>
        <v>9.9144757681343005</v>
      </c>
      <c r="AC145">
        <f t="shared" si="56"/>
        <v>11.713199692293767</v>
      </c>
    </row>
    <row r="146" spans="1:29" x14ac:dyDescent="0.25">
      <c r="A146" t="s">
        <v>1663</v>
      </c>
      <c r="B146">
        <v>1.5501</v>
      </c>
      <c r="C146">
        <v>0.22559999999999999</v>
      </c>
      <c r="D146">
        <v>0.22620000000000001</v>
      </c>
      <c r="E146">
        <v>0.22239999999999999</v>
      </c>
      <c r="F146">
        <v>0.23300000000000001</v>
      </c>
      <c r="G146">
        <v>0.21110000000000001</v>
      </c>
      <c r="H146">
        <v>0.22289999999999999</v>
      </c>
      <c r="I146">
        <v>0.2384</v>
      </c>
      <c r="K146" t="s">
        <v>1663</v>
      </c>
      <c r="L146">
        <f t="shared" si="41"/>
        <v>1.4732666666666667</v>
      </c>
      <c r="M146">
        <f t="shared" si="42"/>
        <v>0.14876666666666666</v>
      </c>
      <c r="N146">
        <f t="shared" si="43"/>
        <v>0.14936666666666665</v>
      </c>
      <c r="O146">
        <f t="shared" si="44"/>
        <v>0.14556666666666662</v>
      </c>
      <c r="P146">
        <f t="shared" si="45"/>
        <v>0.15616666666666668</v>
      </c>
      <c r="Q146">
        <f t="shared" si="46"/>
        <v>0.13426666666666665</v>
      </c>
      <c r="R146">
        <f t="shared" si="47"/>
        <v>0.14606666666666662</v>
      </c>
      <c r="S146">
        <f t="shared" si="48"/>
        <v>0.16156666666666664</v>
      </c>
      <c r="U146" t="s">
        <v>1663</v>
      </c>
      <c r="V146">
        <f t="shared" si="49"/>
        <v>100</v>
      </c>
      <c r="W146">
        <f t="shared" si="50"/>
        <v>10.09774197927508</v>
      </c>
      <c r="X146">
        <f t="shared" si="51"/>
        <v>10.138467803973029</v>
      </c>
      <c r="Y146">
        <f t="shared" si="52"/>
        <v>9.8805375808860099</v>
      </c>
      <c r="Z146">
        <f t="shared" si="53"/>
        <v>10.600027150549799</v>
      </c>
      <c r="AA146">
        <f t="shared" si="54"/>
        <v>9.1135345490746165</v>
      </c>
      <c r="AB146">
        <f t="shared" si="55"/>
        <v>9.9144757681343005</v>
      </c>
      <c r="AC146">
        <f t="shared" si="56"/>
        <v>10.966559572831347</v>
      </c>
    </row>
    <row r="147" spans="1:29" x14ac:dyDescent="0.25">
      <c r="A147" t="s">
        <v>1664</v>
      </c>
      <c r="B147">
        <v>7.6200000000000004E-2</v>
      </c>
      <c r="C147">
        <v>7.6300000000000007E-2</v>
      </c>
      <c r="D147">
        <v>7.8E-2</v>
      </c>
      <c r="E147">
        <v>3.9051999999999998</v>
      </c>
      <c r="F147">
        <f>AVERAGE(B147:D147)</f>
        <v>7.6833333333333351E-2</v>
      </c>
    </row>
    <row r="148" spans="1:29" x14ac:dyDescent="0.25">
      <c r="A148" t="s">
        <v>1665</v>
      </c>
    </row>
    <row r="151" spans="1:29" x14ac:dyDescent="0.25">
      <c r="A151" s="7" t="s">
        <v>1841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0.19620000000000001</v>
      </c>
      <c r="C154">
        <v>0.1968</v>
      </c>
      <c r="D154">
        <v>0.1658</v>
      </c>
      <c r="E154">
        <v>0.17349999999999999</v>
      </c>
      <c r="F154">
        <v>0.17510000000000001</v>
      </c>
      <c r="G154">
        <v>0.17430000000000001</v>
      </c>
      <c r="H154">
        <v>0.1671</v>
      </c>
      <c r="I154">
        <v>0.1169</v>
      </c>
      <c r="K154" t="s">
        <v>1658</v>
      </c>
      <c r="L154">
        <f>B154-$F$160</f>
        <v>0.12436666666666668</v>
      </c>
      <c r="M154">
        <f t="shared" ref="M154:S154" si="57">C154-$F$160</f>
        <v>0.12496666666666667</v>
      </c>
      <c r="N154">
        <f t="shared" si="57"/>
        <v>9.3966666666666671E-2</v>
      </c>
      <c r="O154">
        <f t="shared" si="57"/>
        <v>0.10166666666666666</v>
      </c>
      <c r="P154">
        <f t="shared" si="57"/>
        <v>0.10326666666666667</v>
      </c>
      <c r="Q154">
        <f t="shared" si="57"/>
        <v>0.10246666666666668</v>
      </c>
      <c r="R154">
        <f t="shared" si="57"/>
        <v>9.5266666666666666E-2</v>
      </c>
      <c r="S154">
        <f t="shared" si="57"/>
        <v>4.5066666666666672E-2</v>
      </c>
      <c r="U154" t="s">
        <v>1658</v>
      </c>
      <c r="V154">
        <f>L154/$L$159*100</f>
        <v>7.1993670886075956</v>
      </c>
      <c r="W154">
        <f t="shared" ref="W154:AC154" si="58">M154/$L$159*100</f>
        <v>7.2341000308737273</v>
      </c>
      <c r="X154">
        <f t="shared" si="58"/>
        <v>5.4395646804569324</v>
      </c>
      <c r="Y154">
        <f t="shared" si="58"/>
        <v>5.8853041062056191</v>
      </c>
      <c r="Z154">
        <f t="shared" si="58"/>
        <v>5.9779252855819704</v>
      </c>
      <c r="AA154">
        <f t="shared" si="58"/>
        <v>5.9316146958937956</v>
      </c>
      <c r="AB154">
        <f t="shared" si="58"/>
        <v>5.5148193887002162</v>
      </c>
      <c r="AC154">
        <f t="shared" si="58"/>
        <v>2.6088298857672125</v>
      </c>
    </row>
    <row r="155" spans="1:29" x14ac:dyDescent="0.25">
      <c r="A155" t="s">
        <v>1659</v>
      </c>
      <c r="B155">
        <v>0.2477</v>
      </c>
      <c r="C155">
        <v>0.24590000000000001</v>
      </c>
      <c r="D155">
        <v>0.24079999999999999</v>
      </c>
      <c r="E155">
        <v>0.2258</v>
      </c>
      <c r="F155">
        <v>0.2303</v>
      </c>
      <c r="G155">
        <v>0.25219999999999998</v>
      </c>
      <c r="H155">
        <v>0.23760000000000001</v>
      </c>
      <c r="I155">
        <v>0.21879999999999999</v>
      </c>
      <c r="K155" t="s">
        <v>1659</v>
      </c>
      <c r="L155">
        <f t="shared" ref="L155:L159" si="59">B155-$F$160</f>
        <v>0.17586666666666667</v>
      </c>
      <c r="M155">
        <f t="shared" ref="M155:M159" si="60">C155-$F$160</f>
        <v>0.17406666666666668</v>
      </c>
      <c r="N155">
        <f t="shared" ref="N155:N159" si="61">D155-$F$160</f>
        <v>0.16896666666666665</v>
      </c>
      <c r="O155">
        <f t="shared" ref="O155:O159" si="62">E155-$F$160</f>
        <v>0.15396666666666667</v>
      </c>
      <c r="P155">
        <f t="shared" ref="P155:P159" si="63">F155-$F$160</f>
        <v>0.15846666666666667</v>
      </c>
      <c r="Q155">
        <f t="shared" ref="Q155:Q159" si="64">G155-$F$160</f>
        <v>0.18036666666666665</v>
      </c>
      <c r="R155">
        <f t="shared" ref="R155:R159" si="65">H155-$F$160</f>
        <v>0.16576666666666667</v>
      </c>
      <c r="S155">
        <f t="shared" ref="S155:S159" si="66">I155-$F$160</f>
        <v>0.14696666666666666</v>
      </c>
      <c r="U155" t="s">
        <v>1659</v>
      </c>
      <c r="V155">
        <f t="shared" ref="V155:V159" si="67">L155/$L$159*100</f>
        <v>10.180611299783886</v>
      </c>
      <c r="W155">
        <f t="shared" ref="W155:W159" si="68">M155/$L$159*100</f>
        <v>10.07641247298549</v>
      </c>
      <c r="X155">
        <f t="shared" ref="X155:X159" si="69">N155/$L$159*100</f>
        <v>9.781182463723372</v>
      </c>
      <c r="Y155">
        <f t="shared" ref="Y155:Y159" si="70">O155/$L$159*100</f>
        <v>8.9128589070700848</v>
      </c>
      <c r="Z155">
        <f t="shared" ref="Z155:Z159" si="71">P155/$L$159*100</f>
        <v>9.1733559740660713</v>
      </c>
      <c r="AA155">
        <f t="shared" ref="AA155:AA159" si="72">Q155/$L$159*100</f>
        <v>10.44110836677987</v>
      </c>
      <c r="AB155">
        <f t="shared" ref="AB155:AB159" si="73">R155/$L$159*100</f>
        <v>9.595940104970671</v>
      </c>
      <c r="AC155">
        <f t="shared" ref="AC155:AC159" si="74">S155/$L$159*100</f>
        <v>8.507641247298551</v>
      </c>
    </row>
    <row r="156" spans="1:29" x14ac:dyDescent="0.25">
      <c r="A156" t="s">
        <v>1660</v>
      </c>
      <c r="B156">
        <v>0.18820000000000001</v>
      </c>
      <c r="C156">
        <v>0.21870000000000001</v>
      </c>
      <c r="D156">
        <v>0.1739</v>
      </c>
      <c r="E156">
        <v>0.15920000000000001</v>
      </c>
      <c r="F156">
        <v>0.16170000000000001</v>
      </c>
      <c r="G156">
        <v>0.15579999999999999</v>
      </c>
      <c r="H156">
        <v>0.1522</v>
      </c>
      <c r="I156">
        <v>0.16400000000000001</v>
      </c>
      <c r="K156" t="s">
        <v>1660</v>
      </c>
      <c r="L156">
        <f t="shared" si="59"/>
        <v>0.11636666666666667</v>
      </c>
      <c r="M156">
        <f t="shared" si="60"/>
        <v>0.14686666666666667</v>
      </c>
      <c r="N156">
        <f t="shared" si="61"/>
        <v>0.10206666666666667</v>
      </c>
      <c r="O156">
        <f t="shared" si="62"/>
        <v>8.7366666666666676E-2</v>
      </c>
      <c r="P156">
        <f t="shared" si="63"/>
        <v>8.9866666666666678E-2</v>
      </c>
      <c r="Q156">
        <f t="shared" si="64"/>
        <v>8.3966666666666662E-2</v>
      </c>
      <c r="R156">
        <f t="shared" si="65"/>
        <v>8.036666666666667E-2</v>
      </c>
      <c r="S156">
        <f t="shared" si="66"/>
        <v>9.2166666666666675E-2</v>
      </c>
      <c r="U156" t="s">
        <v>1660</v>
      </c>
      <c r="V156">
        <f t="shared" si="67"/>
        <v>6.7362611917258421</v>
      </c>
      <c r="W156">
        <f t="shared" si="68"/>
        <v>8.501852423587529</v>
      </c>
      <c r="X156">
        <f t="shared" si="69"/>
        <v>5.9084594010497069</v>
      </c>
      <c r="Y156">
        <f t="shared" si="70"/>
        <v>5.0575023155294856</v>
      </c>
      <c r="Z156">
        <f t="shared" si="71"/>
        <v>5.2022229083050338</v>
      </c>
      <c r="AA156">
        <f t="shared" si="72"/>
        <v>4.8606823093547389</v>
      </c>
      <c r="AB156">
        <f t="shared" si="73"/>
        <v>4.65228465575795</v>
      </c>
      <c r="AC156">
        <f t="shared" si="74"/>
        <v>5.335365853658538</v>
      </c>
    </row>
    <row r="157" spans="1:29" x14ac:dyDescent="0.25">
      <c r="A157" t="s">
        <v>1661</v>
      </c>
      <c r="B157">
        <v>0.16830000000000001</v>
      </c>
      <c r="C157">
        <v>0.16070000000000001</v>
      </c>
      <c r="D157">
        <v>0.17199999999999999</v>
      </c>
      <c r="E157">
        <v>0.15939999999999999</v>
      </c>
      <c r="F157">
        <v>0.1391</v>
      </c>
      <c r="G157">
        <v>0.15709999999999999</v>
      </c>
      <c r="H157">
        <v>0.17299999999999999</v>
      </c>
      <c r="I157">
        <v>0.14530000000000001</v>
      </c>
      <c r="K157" t="s">
        <v>1661</v>
      </c>
      <c r="L157">
        <f t="shared" si="59"/>
        <v>9.6466666666666673E-2</v>
      </c>
      <c r="M157">
        <f t="shared" si="60"/>
        <v>8.8866666666666677E-2</v>
      </c>
      <c r="N157">
        <f t="shared" si="61"/>
        <v>0.10016666666666665</v>
      </c>
      <c r="O157">
        <f t="shared" si="62"/>
        <v>8.7566666666666654E-2</v>
      </c>
      <c r="P157">
        <f t="shared" si="63"/>
        <v>6.7266666666666669E-2</v>
      </c>
      <c r="Q157">
        <f t="shared" si="64"/>
        <v>8.5266666666666657E-2</v>
      </c>
      <c r="R157">
        <f t="shared" si="65"/>
        <v>0.10116666666666665</v>
      </c>
      <c r="S157">
        <f t="shared" si="66"/>
        <v>7.346666666666668E-2</v>
      </c>
      <c r="U157" t="s">
        <v>1661</v>
      </c>
      <c r="V157">
        <f t="shared" si="67"/>
        <v>5.5842852732324806</v>
      </c>
      <c r="W157">
        <f t="shared" si="68"/>
        <v>5.1443346711948141</v>
      </c>
      <c r="X157">
        <f t="shared" si="69"/>
        <v>5.7984717505402896</v>
      </c>
      <c r="Y157">
        <f t="shared" si="70"/>
        <v>5.0690799629515286</v>
      </c>
      <c r="Z157">
        <f t="shared" si="71"/>
        <v>3.8939487496140792</v>
      </c>
      <c r="AA157">
        <f t="shared" si="72"/>
        <v>4.9359370175980244</v>
      </c>
      <c r="AB157">
        <f t="shared" si="73"/>
        <v>5.8563599876505092</v>
      </c>
      <c r="AC157">
        <f t="shared" si="74"/>
        <v>4.2528558196974391</v>
      </c>
    </row>
    <row r="158" spans="1:29" x14ac:dyDescent="0.25">
      <c r="A158" t="s">
        <v>1662</v>
      </c>
      <c r="B158">
        <v>0.17560000000000001</v>
      </c>
      <c r="C158">
        <v>0.16209999999999999</v>
      </c>
      <c r="D158">
        <v>0.16059999999999999</v>
      </c>
      <c r="E158">
        <v>0.1744</v>
      </c>
      <c r="F158">
        <v>0.18140000000000001</v>
      </c>
      <c r="G158">
        <v>0.15959999999999999</v>
      </c>
      <c r="H158">
        <v>0.18790000000000001</v>
      </c>
      <c r="I158">
        <v>0.15570000000000001</v>
      </c>
      <c r="K158" t="s">
        <v>1662</v>
      </c>
      <c r="L158">
        <f t="shared" si="59"/>
        <v>0.10376666666666667</v>
      </c>
      <c r="M158">
        <f t="shared" si="60"/>
        <v>9.0266666666666662E-2</v>
      </c>
      <c r="N158">
        <f t="shared" si="61"/>
        <v>8.876666666666666E-2</v>
      </c>
      <c r="O158">
        <f t="shared" si="62"/>
        <v>0.10256666666666667</v>
      </c>
      <c r="P158">
        <f t="shared" si="63"/>
        <v>0.10956666666666667</v>
      </c>
      <c r="Q158">
        <f t="shared" si="64"/>
        <v>8.776666666666666E-2</v>
      </c>
      <c r="R158">
        <f t="shared" si="65"/>
        <v>0.11606666666666668</v>
      </c>
      <c r="S158">
        <f t="shared" si="66"/>
        <v>8.3866666666666673E-2</v>
      </c>
      <c r="U158" t="s">
        <v>1662</v>
      </c>
      <c r="V158">
        <f t="shared" si="67"/>
        <v>6.0068694041370803</v>
      </c>
      <c r="W158">
        <f t="shared" si="68"/>
        <v>5.2253782031491207</v>
      </c>
      <c r="X158">
        <f t="shared" si="69"/>
        <v>5.1385458474837913</v>
      </c>
      <c r="Y158">
        <f t="shared" si="70"/>
        <v>5.9374035196048167</v>
      </c>
      <c r="Z158">
        <f t="shared" si="71"/>
        <v>6.3426211793763523</v>
      </c>
      <c r="AA158">
        <f t="shared" si="72"/>
        <v>5.0806576103735717</v>
      </c>
      <c r="AB158">
        <f t="shared" si="73"/>
        <v>6.7188947205927771</v>
      </c>
      <c r="AC158">
        <f t="shared" si="74"/>
        <v>4.8548934856437178</v>
      </c>
    </row>
    <row r="159" spans="1:29" x14ac:dyDescent="0.25">
      <c r="A159" t="s">
        <v>1663</v>
      </c>
      <c r="B159">
        <v>1.7992999999999999</v>
      </c>
      <c r="C159">
        <v>0.1709</v>
      </c>
      <c r="D159">
        <v>0.19950000000000001</v>
      </c>
      <c r="E159">
        <v>0.18079999999999999</v>
      </c>
      <c r="F159">
        <v>0.1938</v>
      </c>
      <c r="G159">
        <v>0.17910000000000001</v>
      </c>
      <c r="H159">
        <v>0.19</v>
      </c>
      <c r="I159">
        <v>0.18559999999999999</v>
      </c>
      <c r="K159" t="s">
        <v>1663</v>
      </c>
      <c r="L159">
        <f t="shared" si="59"/>
        <v>1.7274666666666665</v>
      </c>
      <c r="M159">
        <f t="shared" si="60"/>
        <v>9.9066666666666664E-2</v>
      </c>
      <c r="N159">
        <f t="shared" si="61"/>
        <v>0.12766666666666668</v>
      </c>
      <c r="O159">
        <f t="shared" si="62"/>
        <v>0.10896666666666666</v>
      </c>
      <c r="P159">
        <f t="shared" si="63"/>
        <v>0.12196666666666667</v>
      </c>
      <c r="Q159">
        <f t="shared" si="64"/>
        <v>0.10726666666666668</v>
      </c>
      <c r="R159">
        <f t="shared" si="65"/>
        <v>0.11816666666666667</v>
      </c>
      <c r="S159">
        <f t="shared" si="66"/>
        <v>0.11376666666666665</v>
      </c>
      <c r="U159" t="s">
        <v>1663</v>
      </c>
      <c r="V159">
        <f t="shared" si="67"/>
        <v>100</v>
      </c>
      <c r="W159">
        <f t="shared" si="68"/>
        <v>5.7347946897190489</v>
      </c>
      <c r="X159">
        <f t="shared" si="69"/>
        <v>7.3903982710713203</v>
      </c>
      <c r="Y159">
        <f t="shared" si="70"/>
        <v>6.3078882371102196</v>
      </c>
      <c r="Z159">
        <f t="shared" si="71"/>
        <v>7.0604353195430694</v>
      </c>
      <c r="AA159">
        <f t="shared" si="72"/>
        <v>6.209478234022848</v>
      </c>
      <c r="AB159">
        <f t="shared" si="73"/>
        <v>6.8404600185242375</v>
      </c>
      <c r="AC159">
        <f t="shared" si="74"/>
        <v>6.5857517752392711</v>
      </c>
    </row>
    <row r="160" spans="1:29" x14ac:dyDescent="0.25">
      <c r="A160" t="s">
        <v>1664</v>
      </c>
      <c r="B160">
        <v>7.1599999999999997E-2</v>
      </c>
      <c r="C160">
        <v>7.1800000000000003E-2</v>
      </c>
      <c r="D160">
        <v>7.2099999999999997E-2</v>
      </c>
      <c r="E160">
        <v>2.7682000000000002</v>
      </c>
      <c r="F160">
        <f>AVERAGE(B160:D160)</f>
        <v>7.1833333333333332E-2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7.195788071776331</v>
      </c>
      <c r="C166">
        <f t="shared" ref="C166:I166" si="75">AVERAGE(W154,W141,W128)</f>
        <v>6.3289160591495586</v>
      </c>
      <c r="D166">
        <f t="shared" si="75"/>
        <v>9.6151631619366729</v>
      </c>
      <c r="E166">
        <f t="shared" si="75"/>
        <v>6.6022391107624081</v>
      </c>
      <c r="F166">
        <f t="shared" si="75"/>
        <v>6.8769567005072245</v>
      </c>
      <c r="G166">
        <f t="shared" si="75"/>
        <v>6.8168508041731135</v>
      </c>
      <c r="H166">
        <f t="shared" si="75"/>
        <v>5.8836161085347234</v>
      </c>
      <c r="I166">
        <f t="shared" si="75"/>
        <v>6.22905758496643</v>
      </c>
      <c r="K166" t="s">
        <v>1658</v>
      </c>
      <c r="L166">
        <f>STDEV(V154,V141,V128)/SQRT(3)</f>
        <v>2.5503799514971486</v>
      </c>
      <c r="M166">
        <f t="shared" ref="M166:S166" si="76">STDEV(W154,W141,W128)/SQRT(3)</f>
        <v>1.7559062848313729</v>
      </c>
      <c r="N166">
        <f t="shared" si="76"/>
        <v>5.5039239727372946</v>
      </c>
      <c r="O166">
        <f t="shared" si="76"/>
        <v>2.2668448144542706</v>
      </c>
      <c r="P166">
        <f t="shared" si="76"/>
        <v>2.4989819149490065</v>
      </c>
      <c r="Q166">
        <f t="shared" si="76"/>
        <v>2.5512681465044431</v>
      </c>
      <c r="R166">
        <f t="shared" si="76"/>
        <v>1.9902666360974586</v>
      </c>
      <c r="S166">
        <f t="shared" si="76"/>
        <v>3.4694565538867055</v>
      </c>
    </row>
    <row r="167" spans="1:19" x14ac:dyDescent="0.25">
      <c r="A167" t="s">
        <v>1659</v>
      </c>
      <c r="B167">
        <f t="shared" ref="B167:B171" si="77">AVERAGE(V155,V142,V129)</f>
        <v>10.515106369062115</v>
      </c>
      <c r="C167">
        <f t="shared" ref="C167:C171" si="78">AVERAGE(W155,W142,W129)</f>
        <v>10.352880457025945</v>
      </c>
      <c r="D167">
        <f t="shared" ref="D167:D171" si="79">AVERAGE(X155,X142,X129)</f>
        <v>10.489930375059773</v>
      </c>
      <c r="E167">
        <f t="shared" ref="E167:E171" si="80">AVERAGE(Y155,Y142,Y129)</f>
        <v>9.7852582307619667</v>
      </c>
      <c r="F167">
        <f t="shared" ref="F167:F171" si="81">AVERAGE(Z155,Z142,Z129)</f>
        <v>10.376276563580731</v>
      </c>
      <c r="G167">
        <f t="shared" ref="G167:G171" si="82">AVERAGE(AA155,AA142,AA129)</f>
        <v>11.194672364047237</v>
      </c>
      <c r="H167">
        <f t="shared" ref="H167:H171" si="83">AVERAGE(AB155,AB142,AB129)</f>
        <v>9.8223142945000976</v>
      </c>
      <c r="I167">
        <f t="shared" ref="I167:I171" si="84">AVERAGE(AC155,AC142,AC129)</f>
        <v>10.621765330127351</v>
      </c>
      <c r="K167" t="s">
        <v>1659</v>
      </c>
      <c r="L167">
        <f t="shared" ref="L167:L171" si="85">STDEV(V155,V142,V129)/SQRT(3)</f>
        <v>2.798632614200415</v>
      </c>
      <c r="M167">
        <f t="shared" ref="M167:M171" si="86">STDEV(W155,W142,W129)/SQRT(3)</f>
        <v>2.1091335107626574</v>
      </c>
      <c r="N167">
        <f t="shared" ref="N167:N171" si="87">STDEV(X155,X142,X129)/SQRT(3)</f>
        <v>1.9141789673319116</v>
      </c>
      <c r="O167">
        <f t="shared" ref="O167:O171" si="88">STDEV(Y155,Y142,Y129)/SQRT(3)</f>
        <v>2.3674371005692096</v>
      </c>
      <c r="P167">
        <f t="shared" ref="P167:P171" si="89">STDEV(Z155,Z142,Z129)/SQRT(3)</f>
        <v>2.6835249309357208</v>
      </c>
      <c r="Q167">
        <f t="shared" ref="Q167:Q171" si="90">STDEV(AA155,AA142,AA129)/SQRT(3)</f>
        <v>2.4234241231937279</v>
      </c>
      <c r="R167">
        <f t="shared" ref="R167:R171" si="91">STDEV(AB155,AB142,AB129)/SQRT(3)</f>
        <v>2.1618656560566016</v>
      </c>
      <c r="S167">
        <f t="shared" ref="S167:S171" si="92">STDEV(AC155,AC142,AC129)/SQRT(3)</f>
        <v>3.3979795077622992</v>
      </c>
    </row>
    <row r="168" spans="1:19" x14ac:dyDescent="0.25">
      <c r="A168" t="s">
        <v>1660</v>
      </c>
      <c r="B168">
        <f t="shared" si="77"/>
        <v>7.0721592060644838</v>
      </c>
      <c r="C168">
        <f t="shared" si="78"/>
        <v>6.802223695339741</v>
      </c>
      <c r="D168">
        <f t="shared" si="79"/>
        <v>5.8546270425076834</v>
      </c>
      <c r="E168">
        <f t="shared" si="80"/>
        <v>5.4492394302293876</v>
      </c>
      <c r="F168">
        <f t="shared" si="81"/>
        <v>6.1425195175914054</v>
      </c>
      <c r="G168">
        <f t="shared" si="82"/>
        <v>5.9270782328182667</v>
      </c>
      <c r="H168">
        <f t="shared" si="83"/>
        <v>5.6407027656673554</v>
      </c>
      <c r="I168">
        <f t="shared" si="84"/>
        <v>6.6815998808433799</v>
      </c>
      <c r="K168" t="s">
        <v>1660</v>
      </c>
      <c r="L168">
        <f t="shared" si="85"/>
        <v>1.9822473874433078</v>
      </c>
      <c r="M168">
        <f t="shared" si="86"/>
        <v>1.9919375603711673</v>
      </c>
      <c r="N168">
        <f t="shared" si="87"/>
        <v>1.8228118846273329</v>
      </c>
      <c r="O168">
        <f t="shared" si="88"/>
        <v>1.5291565255940214</v>
      </c>
      <c r="P168">
        <f t="shared" si="89"/>
        <v>2.3381031378281483</v>
      </c>
      <c r="Q168">
        <f t="shared" si="90"/>
        <v>2.2123326363059617</v>
      </c>
      <c r="R168">
        <f t="shared" si="91"/>
        <v>1.8912314714950786</v>
      </c>
      <c r="S168">
        <f t="shared" si="92"/>
        <v>2.5897038817235094</v>
      </c>
    </row>
    <row r="169" spans="1:19" x14ac:dyDescent="0.25">
      <c r="A169" t="s">
        <v>1661</v>
      </c>
      <c r="B169">
        <f t="shared" si="77"/>
        <v>6.6831233083840873</v>
      </c>
      <c r="C169">
        <f t="shared" si="78"/>
        <v>5.389580584922478</v>
      </c>
      <c r="D169">
        <f t="shared" si="79"/>
        <v>4.7880028092191935</v>
      </c>
      <c r="E169">
        <f t="shared" si="80"/>
        <v>7.9254036043265286</v>
      </c>
      <c r="F169">
        <f t="shared" si="81"/>
        <v>5.7872270992059853</v>
      </c>
      <c r="G169">
        <f t="shared" si="82"/>
        <v>5.9012902853166125</v>
      </c>
      <c r="H169">
        <f t="shared" si="83"/>
        <v>6.485303920544637</v>
      </c>
      <c r="I169">
        <f t="shared" si="84"/>
        <v>6.8221755492915621</v>
      </c>
      <c r="K169" t="s">
        <v>1661</v>
      </c>
      <c r="L169">
        <f t="shared" si="85"/>
        <v>2.4036559838378562</v>
      </c>
      <c r="M169">
        <f t="shared" si="86"/>
        <v>1.387105828980072</v>
      </c>
      <c r="N169">
        <f t="shared" si="87"/>
        <v>0.76830320268967334</v>
      </c>
      <c r="O169">
        <f t="shared" si="88"/>
        <v>1.4585969189145185</v>
      </c>
      <c r="P169">
        <f t="shared" si="89"/>
        <v>2.3633775672086426</v>
      </c>
      <c r="Q169">
        <f t="shared" si="90"/>
        <v>2.2513627543444179</v>
      </c>
      <c r="R169">
        <f t="shared" si="91"/>
        <v>2.1079376357064001</v>
      </c>
      <c r="S169">
        <f t="shared" si="92"/>
        <v>3.0764292185259827</v>
      </c>
    </row>
    <row r="170" spans="1:19" x14ac:dyDescent="0.25">
      <c r="A170" t="s">
        <v>1662</v>
      </c>
      <c r="B170">
        <f t="shared" si="77"/>
        <v>6.4439439123388347</v>
      </c>
      <c r="C170">
        <f t="shared" si="78"/>
        <v>5.5459200099766308</v>
      </c>
      <c r="D170">
        <f t="shared" si="79"/>
        <v>5.7723545641574452</v>
      </c>
      <c r="E170">
        <f t="shared" si="80"/>
        <v>5.8218763430523888</v>
      </c>
      <c r="F170">
        <f t="shared" si="81"/>
        <v>6.9839934149820699</v>
      </c>
      <c r="G170">
        <f t="shared" si="82"/>
        <v>6.4461248590187763</v>
      </c>
      <c r="H170">
        <f t="shared" si="83"/>
        <v>6.4767090636795608</v>
      </c>
      <c r="I170">
        <f t="shared" si="84"/>
        <v>6.6093927071494569</v>
      </c>
      <c r="K170" t="s">
        <v>1662</v>
      </c>
      <c r="L170">
        <f t="shared" si="85"/>
        <v>2.3033281802383261</v>
      </c>
      <c r="M170">
        <f t="shared" si="86"/>
        <v>1.7394992217074812</v>
      </c>
      <c r="N170">
        <f t="shared" si="87"/>
        <v>1.8440401506602209</v>
      </c>
      <c r="O170">
        <f t="shared" si="88"/>
        <v>1.5194904192484424</v>
      </c>
      <c r="P170">
        <f t="shared" si="89"/>
        <v>2.6742850550144301</v>
      </c>
      <c r="Q170">
        <f t="shared" si="90"/>
        <v>2.6235173224698118</v>
      </c>
      <c r="R170">
        <f t="shared" si="91"/>
        <v>2.058273677486778</v>
      </c>
      <c r="S170">
        <f t="shared" si="92"/>
        <v>2.5930990389699624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6.2231942611946431</v>
      </c>
      <c r="D171">
        <f t="shared" si="79"/>
        <v>6.8138182792185908</v>
      </c>
      <c r="E171">
        <f t="shared" si="80"/>
        <v>6.4509411357821307</v>
      </c>
      <c r="F171">
        <f t="shared" si="81"/>
        <v>6.9785519810693586</v>
      </c>
      <c r="G171">
        <f t="shared" si="82"/>
        <v>6.2967681650765384</v>
      </c>
      <c r="H171">
        <f t="shared" si="83"/>
        <v>6.7891843625345532</v>
      </c>
      <c r="I171">
        <f t="shared" si="84"/>
        <v>6.9307505284808011</v>
      </c>
      <c r="K171" t="s">
        <v>1663</v>
      </c>
      <c r="L171">
        <f t="shared" si="85"/>
        <v>0</v>
      </c>
      <c r="M171">
        <f t="shared" si="86"/>
        <v>2.1101600820733672</v>
      </c>
      <c r="N171">
        <f t="shared" si="87"/>
        <v>2.1057591936837494</v>
      </c>
      <c r="O171">
        <f t="shared" si="88"/>
        <v>1.940101560515207</v>
      </c>
      <c r="P171">
        <f t="shared" si="89"/>
        <v>2.1148936743454896</v>
      </c>
      <c r="Q171">
        <f t="shared" si="90"/>
        <v>1.6016571679182192</v>
      </c>
      <c r="R171">
        <f t="shared" si="91"/>
        <v>1.8193704890972466</v>
      </c>
      <c r="S171">
        <f t="shared" si="92"/>
        <v>2.2371432448234851</v>
      </c>
    </row>
    <row r="174" spans="1:19" x14ac:dyDescent="0.25">
      <c r="A174" s="7" t="s">
        <v>1795</v>
      </c>
    </row>
    <row r="175" spans="1:19" x14ac:dyDescent="0.25">
      <c r="B175" s="6">
        <f t="shared" ref="B175:M175" si="93">B112</f>
        <v>1</v>
      </c>
      <c r="C175" s="6">
        <f t="shared" si="93"/>
        <v>2</v>
      </c>
      <c r="D175" s="6">
        <f t="shared" si="93"/>
        <v>3</v>
      </c>
      <c r="E175" s="6">
        <f t="shared" si="93"/>
        <v>4</v>
      </c>
      <c r="F175" s="6">
        <f t="shared" si="93"/>
        <v>5</v>
      </c>
      <c r="G175" s="6">
        <f t="shared" si="93"/>
        <v>6</v>
      </c>
      <c r="H175" s="6">
        <f t="shared" si="93"/>
        <v>7</v>
      </c>
      <c r="I175" s="6">
        <f t="shared" si="93"/>
        <v>8</v>
      </c>
      <c r="J175" s="6">
        <f t="shared" si="93"/>
        <v>9</v>
      </c>
      <c r="K175" s="6">
        <v>10</v>
      </c>
      <c r="L175" s="6">
        <f t="shared" si="93"/>
        <v>11</v>
      </c>
      <c r="M175" s="6">
        <f t="shared" si="93"/>
        <v>12</v>
      </c>
    </row>
    <row r="176" spans="1:19" x14ac:dyDescent="0.25">
      <c r="A176" s="41" t="str">
        <f t="shared" ref="A176:I176" si="94">A113</f>
        <v>Concentration (µM)</v>
      </c>
      <c r="B176">
        <f t="shared" si="94"/>
        <v>0</v>
      </c>
      <c r="C176" s="6">
        <f t="shared" si="94"/>
        <v>40</v>
      </c>
      <c r="D176" s="6">
        <f t="shared" si="94"/>
        <v>10</v>
      </c>
      <c r="E176" s="6">
        <f t="shared" si="94"/>
        <v>3</v>
      </c>
      <c r="F176" s="6">
        <f t="shared" si="94"/>
        <v>1</v>
      </c>
      <c r="G176" s="6">
        <f t="shared" si="94"/>
        <v>0.3</v>
      </c>
      <c r="H176" s="6">
        <f t="shared" si="94"/>
        <v>0.1</v>
      </c>
      <c r="I176" s="6">
        <f t="shared" si="94"/>
        <v>0.03</v>
      </c>
    </row>
    <row r="177" spans="1:29" x14ac:dyDescent="0.25">
      <c r="A177" s="6" t="str">
        <f t="shared" ref="A177:M177" si="95">A114</f>
        <v>A</v>
      </c>
      <c r="B177" s="19" t="str">
        <f t="shared" si="95"/>
        <v>DMSO</v>
      </c>
      <c r="C177" s="223" t="str">
        <f t="shared" si="95"/>
        <v>TX002784</v>
      </c>
      <c r="D177" s="224">
        <f t="shared" si="95"/>
        <v>0</v>
      </c>
      <c r="E177" s="224">
        <f t="shared" si="95"/>
        <v>0</v>
      </c>
      <c r="F177" s="224">
        <f t="shared" si="95"/>
        <v>0</v>
      </c>
      <c r="G177" s="224">
        <f t="shared" si="95"/>
        <v>0</v>
      </c>
      <c r="H177" s="224">
        <f t="shared" si="95"/>
        <v>0</v>
      </c>
      <c r="I177" s="225">
        <f t="shared" si="95"/>
        <v>0</v>
      </c>
      <c r="J177" s="19" t="str">
        <f t="shared" si="95"/>
        <v>x</v>
      </c>
      <c r="K177" s="19" t="s">
        <v>1807</v>
      </c>
      <c r="L177" s="19" t="str">
        <f t="shared" si="95"/>
        <v>x</v>
      </c>
      <c r="M177" s="19" t="str">
        <f t="shared" si="95"/>
        <v>x</v>
      </c>
    </row>
    <row r="178" spans="1:29" x14ac:dyDescent="0.25">
      <c r="A178" s="6" t="str">
        <f t="shared" ref="A178:M178" si="96">A115</f>
        <v>B</v>
      </c>
      <c r="B178" s="19" t="str">
        <f t="shared" si="96"/>
        <v>DMSO</v>
      </c>
      <c r="C178" s="218" t="str">
        <f t="shared" si="96"/>
        <v>TX002129</v>
      </c>
      <c r="D178" s="219">
        <f t="shared" si="96"/>
        <v>0</v>
      </c>
      <c r="E178" s="219">
        <f t="shared" si="96"/>
        <v>0</v>
      </c>
      <c r="F178" s="219">
        <f t="shared" si="96"/>
        <v>0</v>
      </c>
      <c r="G178" s="219">
        <f t="shared" si="96"/>
        <v>0</v>
      </c>
      <c r="H178" s="219">
        <f t="shared" si="96"/>
        <v>0</v>
      </c>
      <c r="I178" s="220">
        <f t="shared" si="96"/>
        <v>0</v>
      </c>
      <c r="J178" s="19" t="str">
        <f t="shared" si="96"/>
        <v>x</v>
      </c>
      <c r="K178" s="19" t="s">
        <v>1807</v>
      </c>
      <c r="L178" s="19" t="str">
        <f t="shared" si="96"/>
        <v>x</v>
      </c>
      <c r="M178" s="19" t="str">
        <f t="shared" si="96"/>
        <v>x</v>
      </c>
    </row>
    <row r="179" spans="1:29" x14ac:dyDescent="0.25">
      <c r="A179" s="6" t="str">
        <f t="shared" ref="A179:M179" si="97">A116</f>
        <v>C</v>
      </c>
      <c r="B179" s="19" t="str">
        <f t="shared" si="97"/>
        <v>DMSO</v>
      </c>
      <c r="C179" s="218" t="str">
        <f t="shared" si="97"/>
        <v>TX005080</v>
      </c>
      <c r="D179" s="219">
        <f t="shared" si="97"/>
        <v>0</v>
      </c>
      <c r="E179" s="219">
        <f t="shared" si="97"/>
        <v>0</v>
      </c>
      <c r="F179" s="219">
        <f t="shared" si="97"/>
        <v>0</v>
      </c>
      <c r="G179" s="219">
        <f t="shared" si="97"/>
        <v>0</v>
      </c>
      <c r="H179" s="219">
        <f t="shared" si="97"/>
        <v>0</v>
      </c>
      <c r="I179" s="220">
        <f t="shared" si="97"/>
        <v>0</v>
      </c>
      <c r="J179" s="19" t="str">
        <f t="shared" si="97"/>
        <v>x</v>
      </c>
      <c r="K179" s="19" t="s">
        <v>1807</v>
      </c>
      <c r="L179" s="19" t="str">
        <f t="shared" si="97"/>
        <v>x</v>
      </c>
      <c r="M179" s="19" t="str">
        <f t="shared" si="97"/>
        <v>x</v>
      </c>
    </row>
    <row r="180" spans="1:29" x14ac:dyDescent="0.25">
      <c r="A180" s="6" t="str">
        <f t="shared" ref="A180:M180" si="98">A117</f>
        <v>D</v>
      </c>
      <c r="B180" s="19" t="str">
        <f t="shared" si="98"/>
        <v>BIC</v>
      </c>
      <c r="C180" s="218" t="str">
        <f t="shared" si="98"/>
        <v>TX004108</v>
      </c>
      <c r="D180" s="219">
        <f t="shared" si="98"/>
        <v>0</v>
      </c>
      <c r="E180" s="219">
        <f t="shared" si="98"/>
        <v>0</v>
      </c>
      <c r="F180" s="219">
        <f t="shared" si="98"/>
        <v>0</v>
      </c>
      <c r="G180" s="219">
        <f t="shared" si="98"/>
        <v>0</v>
      </c>
      <c r="H180" s="219">
        <f t="shared" si="98"/>
        <v>0</v>
      </c>
      <c r="I180" s="220">
        <f t="shared" si="98"/>
        <v>0</v>
      </c>
      <c r="J180" s="19" t="str">
        <f t="shared" si="98"/>
        <v>x</v>
      </c>
      <c r="K180" s="19" t="s">
        <v>1807</v>
      </c>
      <c r="L180" s="19" t="str">
        <f t="shared" si="98"/>
        <v>x</v>
      </c>
      <c r="M180" s="19" t="str">
        <f t="shared" si="98"/>
        <v>x</v>
      </c>
    </row>
    <row r="181" spans="1:29" x14ac:dyDescent="0.25">
      <c r="A181" s="6" t="str">
        <f t="shared" ref="A181:M181" si="99">A118</f>
        <v>E</v>
      </c>
      <c r="B181" s="19" t="str">
        <f t="shared" si="99"/>
        <v>BIC</v>
      </c>
      <c r="C181" s="218" t="str">
        <f t="shared" si="99"/>
        <v>TX012673</v>
      </c>
      <c r="D181" s="219">
        <f t="shared" si="99"/>
        <v>0</v>
      </c>
      <c r="E181" s="219">
        <f t="shared" si="99"/>
        <v>0</v>
      </c>
      <c r="F181" s="219">
        <f t="shared" si="99"/>
        <v>0</v>
      </c>
      <c r="G181" s="219">
        <f t="shared" si="99"/>
        <v>0</v>
      </c>
      <c r="H181" s="219">
        <f t="shared" si="99"/>
        <v>0</v>
      </c>
      <c r="I181" s="220">
        <f t="shared" si="99"/>
        <v>0</v>
      </c>
      <c r="J181" s="19" t="str">
        <f t="shared" si="99"/>
        <v>x</v>
      </c>
      <c r="K181" s="19" t="s">
        <v>1807</v>
      </c>
      <c r="L181" s="19" t="str">
        <f t="shared" si="99"/>
        <v>x</v>
      </c>
      <c r="M181" s="19" t="str">
        <f t="shared" si="99"/>
        <v>x</v>
      </c>
    </row>
    <row r="182" spans="1:29" x14ac:dyDescent="0.25">
      <c r="A182" s="6" t="str">
        <f t="shared" ref="A182:M182" si="100">A119</f>
        <v>F</v>
      </c>
      <c r="B182" s="19" t="str">
        <f t="shared" si="100"/>
        <v>LYSIS</v>
      </c>
      <c r="C182" s="218" t="str">
        <f t="shared" si="100"/>
        <v>TX003243</v>
      </c>
      <c r="D182" s="219">
        <f t="shared" si="100"/>
        <v>0</v>
      </c>
      <c r="E182" s="219">
        <f t="shared" si="100"/>
        <v>0</v>
      </c>
      <c r="F182" s="219">
        <f t="shared" si="100"/>
        <v>0</v>
      </c>
      <c r="G182" s="219">
        <f t="shared" si="100"/>
        <v>0</v>
      </c>
      <c r="H182" s="219">
        <f t="shared" si="100"/>
        <v>0</v>
      </c>
      <c r="I182" s="220">
        <f t="shared" si="100"/>
        <v>0</v>
      </c>
      <c r="J182" s="19" t="str">
        <f t="shared" si="100"/>
        <v>x</v>
      </c>
      <c r="K182" s="19" t="s">
        <v>1807</v>
      </c>
      <c r="L182" s="19" t="str">
        <f t="shared" si="100"/>
        <v>x</v>
      </c>
      <c r="M182" s="19" t="str">
        <f t="shared" si="100"/>
        <v>x</v>
      </c>
    </row>
    <row r="183" spans="1:29" x14ac:dyDescent="0.25">
      <c r="A183" s="6" t="str">
        <f t="shared" ref="A183:M183" si="101">A120</f>
        <v>G</v>
      </c>
      <c r="B183" s="218" t="str">
        <f t="shared" si="101"/>
        <v>media blank</v>
      </c>
      <c r="C183" s="219">
        <f t="shared" si="101"/>
        <v>0</v>
      </c>
      <c r="D183" s="220">
        <f t="shared" si="101"/>
        <v>0</v>
      </c>
      <c r="E183" s="19" t="s">
        <v>1807</v>
      </c>
      <c r="F183" s="19" t="str">
        <f t="shared" si="101"/>
        <v>x</v>
      </c>
      <c r="G183" s="19" t="str">
        <f t="shared" si="101"/>
        <v>x</v>
      </c>
      <c r="H183" s="19" t="str">
        <f t="shared" si="101"/>
        <v>x</v>
      </c>
      <c r="I183" s="19" t="str">
        <f t="shared" si="101"/>
        <v>x</v>
      </c>
      <c r="J183" s="19" t="str">
        <f t="shared" si="101"/>
        <v>x</v>
      </c>
      <c r="K183" s="19" t="s">
        <v>1807</v>
      </c>
      <c r="L183" s="19" t="str">
        <f t="shared" si="101"/>
        <v>x</v>
      </c>
      <c r="M183" s="19" t="str">
        <f t="shared" si="101"/>
        <v>x</v>
      </c>
    </row>
    <row r="184" spans="1:29" x14ac:dyDescent="0.25">
      <c r="A184" s="6" t="str">
        <f t="shared" ref="A184:M184" si="102">A121</f>
        <v>H</v>
      </c>
      <c r="B184" s="19" t="str">
        <f t="shared" si="102"/>
        <v>x</v>
      </c>
      <c r="C184" s="19" t="str">
        <f t="shared" si="102"/>
        <v>x</v>
      </c>
      <c r="D184" s="19" t="str">
        <f t="shared" si="102"/>
        <v>x</v>
      </c>
      <c r="E184" s="19" t="str">
        <f t="shared" si="102"/>
        <v>x</v>
      </c>
      <c r="F184" s="19" t="str">
        <f t="shared" si="102"/>
        <v>x</v>
      </c>
      <c r="G184" s="19" t="str">
        <f t="shared" si="102"/>
        <v>x</v>
      </c>
      <c r="H184" s="19" t="str">
        <f t="shared" si="102"/>
        <v>x</v>
      </c>
      <c r="I184" s="19" t="str">
        <f t="shared" si="102"/>
        <v>x</v>
      </c>
      <c r="J184" s="19" t="str">
        <f t="shared" si="102"/>
        <v>x</v>
      </c>
      <c r="K184" s="19" t="s">
        <v>1807</v>
      </c>
      <c r="L184" s="19" t="str">
        <f t="shared" si="102"/>
        <v>x</v>
      </c>
      <c r="M184" s="19" t="str">
        <f t="shared" si="102"/>
        <v>x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2026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34009</v>
      </c>
      <c r="C192">
        <v>36829</v>
      </c>
      <c r="D192">
        <v>39012</v>
      </c>
      <c r="E192">
        <v>40318</v>
      </c>
      <c r="F192">
        <v>39040</v>
      </c>
      <c r="G192">
        <v>38311</v>
      </c>
      <c r="H192">
        <v>37239</v>
      </c>
      <c r="I192">
        <v>35794</v>
      </c>
      <c r="K192" t="s">
        <v>1658</v>
      </c>
      <c r="L192">
        <f>B192-$E$198</f>
        <v>27459.666666666668</v>
      </c>
      <c r="M192">
        <f t="shared" ref="M192:S192" si="103">C192-$E$198</f>
        <v>30279.666666666668</v>
      </c>
      <c r="N192">
        <f t="shared" si="103"/>
        <v>32462.666666666668</v>
      </c>
      <c r="O192">
        <f t="shared" si="103"/>
        <v>33768.666666666664</v>
      </c>
      <c r="P192">
        <f t="shared" si="103"/>
        <v>32490.666666666668</v>
      </c>
      <c r="Q192">
        <f t="shared" si="103"/>
        <v>31761.666666666668</v>
      </c>
      <c r="R192">
        <f t="shared" si="103"/>
        <v>30689.666666666668</v>
      </c>
      <c r="S192">
        <f t="shared" si="103"/>
        <v>29244.666666666668</v>
      </c>
      <c r="U192" t="s">
        <v>1658</v>
      </c>
      <c r="V192">
        <f>L192/$P$198*100</f>
        <v>92.898867788353101</v>
      </c>
      <c r="W192">
        <f t="shared" ref="W192:AC192" si="104">M192/$P$198*100</f>
        <v>102.43921692453426</v>
      </c>
      <c r="X192">
        <f t="shared" si="104"/>
        <v>109.82452974874826</v>
      </c>
      <c r="Y192">
        <f t="shared" si="104"/>
        <v>114.24286165366051</v>
      </c>
      <c r="Z192">
        <f t="shared" si="104"/>
        <v>109.91925661960396</v>
      </c>
      <c r="AA192">
        <f t="shared" si="104"/>
        <v>107.45297487482522</v>
      </c>
      <c r="AB192">
        <f t="shared" si="104"/>
        <v>103.82628896206414</v>
      </c>
      <c r="AC192">
        <f t="shared" si="104"/>
        <v>98.937705805403937</v>
      </c>
    </row>
    <row r="193" spans="1:29" x14ac:dyDescent="0.25">
      <c r="A193" t="s">
        <v>1659</v>
      </c>
      <c r="B193">
        <v>37881</v>
      </c>
      <c r="C193">
        <v>38145</v>
      </c>
      <c r="D193">
        <v>38508</v>
      </c>
      <c r="E193">
        <v>37800</v>
      </c>
      <c r="F193">
        <v>37294</v>
      </c>
      <c r="G193">
        <v>37653</v>
      </c>
      <c r="H193">
        <v>37016</v>
      </c>
      <c r="I193">
        <v>37643</v>
      </c>
      <c r="K193" t="s">
        <v>1659</v>
      </c>
      <c r="L193">
        <f t="shared" ref="L193:L197" si="105">B193-$E$198</f>
        <v>31331.666666666668</v>
      </c>
      <c r="M193">
        <f t="shared" ref="M193:M197" si="106">C193-$E$198</f>
        <v>31595.666666666668</v>
      </c>
      <c r="N193">
        <f t="shared" ref="N193:N197" si="107">D193-$E$198</f>
        <v>31958.666666666668</v>
      </c>
      <c r="O193">
        <f t="shared" ref="O193:O197" si="108">E193-$E$198</f>
        <v>31250.666666666668</v>
      </c>
      <c r="P193">
        <f t="shared" ref="P193:P197" si="109">F193-$E$198</f>
        <v>30744.666666666668</v>
      </c>
      <c r="Q193">
        <f t="shared" ref="Q193:Q197" si="110">G193-$E$198</f>
        <v>31103.666666666668</v>
      </c>
      <c r="R193">
        <f t="shared" ref="R193:R197" si="111">H193-$E$198</f>
        <v>30466.666666666668</v>
      </c>
      <c r="S193">
        <f t="shared" ref="S193:S197" si="112">I193-$E$198</f>
        <v>31093.666666666668</v>
      </c>
      <c r="U193" t="s">
        <v>1659</v>
      </c>
      <c r="V193">
        <f t="shared" ref="V193:V197" si="113">L193/$P$198*100</f>
        <v>105.99824078668412</v>
      </c>
      <c r="W193">
        <f t="shared" ref="W193:W197" si="114">M193/$P$198*100</f>
        <v>106.89137985475212</v>
      </c>
      <c r="X193">
        <f t="shared" ref="X193:X197" si="115">N193/$P$198*100</f>
        <v>108.11944607334567</v>
      </c>
      <c r="Y193">
        <f t="shared" ref="Y193:Y197" si="116">O193/$P$198*100</f>
        <v>105.72420948170868</v>
      </c>
      <c r="Z193">
        <f t="shared" ref="Z193:Z197" si="117">P193/$P$198*100</f>
        <v>104.01235960124498</v>
      </c>
      <c r="AA193">
        <f t="shared" ref="AA193:AA197" si="118">Q193/$P$198*100</f>
        <v>105.22689340971627</v>
      </c>
      <c r="AB193">
        <f t="shared" ref="AB193:AB197" si="119">R193/$P$198*100</f>
        <v>103.0718570977491</v>
      </c>
      <c r="AC193">
        <f t="shared" ref="AC193:AC197" si="120">S193/$P$198*100</f>
        <v>105.19306238441067</v>
      </c>
    </row>
    <row r="194" spans="1:29" x14ac:dyDescent="0.25">
      <c r="A194" t="s">
        <v>1660</v>
      </c>
      <c r="B194">
        <v>36434</v>
      </c>
      <c r="C194">
        <v>35907</v>
      </c>
      <c r="D194">
        <v>38597</v>
      </c>
      <c r="E194">
        <v>38361</v>
      </c>
      <c r="F194">
        <v>39333</v>
      </c>
      <c r="G194">
        <v>38913</v>
      </c>
      <c r="H194">
        <v>39469</v>
      </c>
      <c r="I194">
        <v>36930</v>
      </c>
      <c r="K194" t="s">
        <v>1660</v>
      </c>
      <c r="L194">
        <f t="shared" si="105"/>
        <v>29884.666666666668</v>
      </c>
      <c r="M194">
        <f t="shared" si="106"/>
        <v>29357.666666666668</v>
      </c>
      <c r="N194">
        <f t="shared" si="107"/>
        <v>32047.666666666668</v>
      </c>
      <c r="O194">
        <f t="shared" si="108"/>
        <v>31811.666666666668</v>
      </c>
      <c r="P194">
        <f t="shared" si="109"/>
        <v>32783.666666666664</v>
      </c>
      <c r="Q194">
        <f t="shared" si="110"/>
        <v>32363.666666666668</v>
      </c>
      <c r="R194">
        <f t="shared" si="111"/>
        <v>32919.666666666664</v>
      </c>
      <c r="S194">
        <f t="shared" si="112"/>
        <v>30380.666666666668</v>
      </c>
      <c r="U194" t="s">
        <v>1660</v>
      </c>
      <c r="V194">
        <f t="shared" si="113"/>
        <v>101.10289142496278</v>
      </c>
      <c r="W194">
        <f t="shared" si="114"/>
        <v>99.319996391357307</v>
      </c>
      <c r="X194">
        <f t="shared" si="115"/>
        <v>108.42054219856556</v>
      </c>
      <c r="Y194">
        <f t="shared" si="116"/>
        <v>107.62213000135323</v>
      </c>
      <c r="Z194">
        <f t="shared" si="117"/>
        <v>110.91050566105822</v>
      </c>
      <c r="AA194">
        <f t="shared" si="118"/>
        <v>109.48960259822273</v>
      </c>
      <c r="AB194">
        <f t="shared" si="119"/>
        <v>111.37060760521447</v>
      </c>
      <c r="AC194">
        <f t="shared" si="120"/>
        <v>102.78091028012088</v>
      </c>
    </row>
    <row r="195" spans="1:29" x14ac:dyDescent="0.25">
      <c r="A195" t="s">
        <v>1661</v>
      </c>
      <c r="B195">
        <v>37119</v>
      </c>
      <c r="C195">
        <v>33092</v>
      </c>
      <c r="D195">
        <v>38640</v>
      </c>
      <c r="E195">
        <v>40913</v>
      </c>
      <c r="F195">
        <v>37952</v>
      </c>
      <c r="G195">
        <v>38106</v>
      </c>
      <c r="H195">
        <v>37773</v>
      </c>
      <c r="I195">
        <v>37078</v>
      </c>
      <c r="K195" t="s">
        <v>1661</v>
      </c>
      <c r="L195">
        <f t="shared" si="105"/>
        <v>30569.666666666668</v>
      </c>
      <c r="M195">
        <f t="shared" si="106"/>
        <v>26542.666666666668</v>
      </c>
      <c r="N195">
        <f t="shared" si="107"/>
        <v>32090.666666666668</v>
      </c>
      <c r="O195">
        <f t="shared" si="108"/>
        <v>34363.666666666664</v>
      </c>
      <c r="P195">
        <f t="shared" si="109"/>
        <v>31402.666666666668</v>
      </c>
      <c r="Q195">
        <f t="shared" si="110"/>
        <v>31556.666666666668</v>
      </c>
      <c r="R195">
        <f t="shared" si="111"/>
        <v>31223.666666666668</v>
      </c>
      <c r="S195">
        <f t="shared" si="112"/>
        <v>30528.666666666668</v>
      </c>
      <c r="U195" t="s">
        <v>1661</v>
      </c>
      <c r="V195">
        <f t="shared" si="113"/>
        <v>103.42031665839686</v>
      </c>
      <c r="W195">
        <f t="shared" si="114"/>
        <v>89.796562767828945</v>
      </c>
      <c r="X195">
        <f t="shared" si="115"/>
        <v>108.56601560737968</v>
      </c>
      <c r="Y195">
        <f t="shared" si="116"/>
        <v>116.25580765934411</v>
      </c>
      <c r="Z195">
        <f t="shared" si="117"/>
        <v>106.23844106635391</v>
      </c>
      <c r="AA195">
        <f t="shared" si="118"/>
        <v>106.75943885606027</v>
      </c>
      <c r="AB195">
        <f t="shared" si="119"/>
        <v>105.63286571338355</v>
      </c>
      <c r="AC195">
        <f t="shared" si="120"/>
        <v>103.28160945464387</v>
      </c>
    </row>
    <row r="196" spans="1:29" x14ac:dyDescent="0.25">
      <c r="A196" t="s">
        <v>1662</v>
      </c>
      <c r="B196">
        <v>35469</v>
      </c>
      <c r="C196">
        <v>36889</v>
      </c>
      <c r="D196">
        <v>38252</v>
      </c>
      <c r="E196">
        <v>36492</v>
      </c>
      <c r="F196">
        <v>37837</v>
      </c>
      <c r="G196">
        <v>37730</v>
      </c>
      <c r="H196">
        <v>38157</v>
      </c>
      <c r="I196">
        <v>36505</v>
      </c>
      <c r="K196" t="s">
        <v>1662</v>
      </c>
      <c r="L196">
        <f t="shared" si="105"/>
        <v>28919.666666666668</v>
      </c>
      <c r="M196">
        <f t="shared" si="106"/>
        <v>30339.666666666668</v>
      </c>
      <c r="N196">
        <f t="shared" si="107"/>
        <v>31702.666666666668</v>
      </c>
      <c r="O196">
        <f t="shared" si="108"/>
        <v>29942.666666666668</v>
      </c>
      <c r="P196">
        <f t="shared" si="109"/>
        <v>31287.666666666668</v>
      </c>
      <c r="Q196">
        <f t="shared" si="110"/>
        <v>31180.666666666668</v>
      </c>
      <c r="R196">
        <f t="shared" si="111"/>
        <v>31607.666666666668</v>
      </c>
      <c r="S196">
        <f t="shared" si="112"/>
        <v>29955.666666666668</v>
      </c>
      <c r="U196" t="s">
        <v>1662</v>
      </c>
      <c r="V196">
        <f t="shared" si="113"/>
        <v>97.838197482971722</v>
      </c>
      <c r="W196">
        <f t="shared" si="114"/>
        <v>102.64220307636791</v>
      </c>
      <c r="X196">
        <f t="shared" si="115"/>
        <v>107.25337182552212</v>
      </c>
      <c r="Y196">
        <f t="shared" si="116"/>
        <v>101.29911137173531</v>
      </c>
      <c r="Z196">
        <f t="shared" si="117"/>
        <v>105.84938427533943</v>
      </c>
      <c r="AA196">
        <f t="shared" si="118"/>
        <v>105.48739230456945</v>
      </c>
      <c r="AB196">
        <f t="shared" si="119"/>
        <v>106.93197708511886</v>
      </c>
      <c r="AC196">
        <f t="shared" si="120"/>
        <v>101.3430917046326</v>
      </c>
    </row>
    <row r="197" spans="1:29" x14ac:dyDescent="0.25">
      <c r="A197" t="s">
        <v>1663</v>
      </c>
      <c r="B197">
        <v>7489</v>
      </c>
      <c r="C197">
        <v>35340</v>
      </c>
      <c r="D197">
        <v>37952</v>
      </c>
      <c r="E197">
        <v>35838</v>
      </c>
      <c r="F197">
        <v>37489</v>
      </c>
      <c r="G197">
        <v>38073</v>
      </c>
      <c r="H197">
        <v>37131</v>
      </c>
      <c r="I197">
        <v>37311</v>
      </c>
      <c r="K197" t="s">
        <v>1663</v>
      </c>
      <c r="L197">
        <f t="shared" si="105"/>
        <v>939.66666666666697</v>
      </c>
      <c r="M197">
        <f t="shared" si="106"/>
        <v>28790.666666666668</v>
      </c>
      <c r="N197">
        <f t="shared" si="107"/>
        <v>31402.666666666668</v>
      </c>
      <c r="O197">
        <f t="shared" si="108"/>
        <v>29288.666666666668</v>
      </c>
      <c r="P197">
        <f t="shared" si="109"/>
        <v>30939.666666666668</v>
      </c>
      <c r="Q197">
        <f t="shared" si="110"/>
        <v>31523.666666666668</v>
      </c>
      <c r="R197">
        <f t="shared" si="111"/>
        <v>30581.666666666668</v>
      </c>
      <c r="S197">
        <f t="shared" si="112"/>
        <v>30761.666666666668</v>
      </c>
      <c r="U197" t="s">
        <v>1663</v>
      </c>
      <c r="V197">
        <f t="shared" si="113"/>
        <v>3.1789886778835319</v>
      </c>
      <c r="W197">
        <f t="shared" si="114"/>
        <v>97.401777256529385</v>
      </c>
      <c r="X197">
        <f t="shared" si="115"/>
        <v>106.23844106635391</v>
      </c>
      <c r="Y197">
        <f t="shared" si="116"/>
        <v>99.086562316748612</v>
      </c>
      <c r="Z197">
        <f t="shared" si="117"/>
        <v>104.67206459470431</v>
      </c>
      <c r="AA197">
        <f t="shared" si="118"/>
        <v>106.64779647255176</v>
      </c>
      <c r="AB197">
        <f t="shared" si="119"/>
        <v>103.4609138887636</v>
      </c>
      <c r="AC197">
        <f t="shared" si="120"/>
        <v>104.0698723442645</v>
      </c>
    </row>
    <row r="198" spans="1:29" x14ac:dyDescent="0.25">
      <c r="A198" t="s">
        <v>1664</v>
      </c>
      <c r="B198">
        <v>6638</v>
      </c>
      <c r="C198">
        <v>6846</v>
      </c>
      <c r="D198">
        <v>6164</v>
      </c>
      <c r="E198">
        <f>AVERAGE(B198:D198)</f>
        <v>6549.333333333333</v>
      </c>
      <c r="O198" t="s">
        <v>1799</v>
      </c>
      <c r="P198">
        <f>AVERAGE(L192:L194)</f>
        <v>29558.666666666668</v>
      </c>
    </row>
    <row r="199" spans="1:29" x14ac:dyDescent="0.25">
      <c r="A199" t="s">
        <v>1665</v>
      </c>
    </row>
    <row r="202" spans="1:29" x14ac:dyDescent="0.25">
      <c r="A202" s="7" t="s">
        <v>1903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43746</v>
      </c>
      <c r="C205">
        <v>39712</v>
      </c>
      <c r="D205">
        <v>44930</v>
      </c>
      <c r="E205">
        <v>42309</v>
      </c>
      <c r="F205">
        <v>42499</v>
      </c>
      <c r="G205">
        <v>42594</v>
      </c>
      <c r="H205">
        <v>42283</v>
      </c>
      <c r="I205">
        <v>44254</v>
      </c>
      <c r="K205" t="s">
        <v>1658</v>
      </c>
      <c r="L205">
        <f>B205-$E$211</f>
        <v>36658.333333333336</v>
      </c>
      <c r="M205">
        <f t="shared" ref="M205:S205" si="121">C205-$E$211</f>
        <v>32624.333333333332</v>
      </c>
      <c r="N205">
        <f t="shared" si="121"/>
        <v>37842.333333333336</v>
      </c>
      <c r="O205">
        <f t="shared" si="121"/>
        <v>35221.333333333336</v>
      </c>
      <c r="P205">
        <f t="shared" si="121"/>
        <v>35411.333333333336</v>
      </c>
      <c r="Q205">
        <f t="shared" si="121"/>
        <v>35506.333333333336</v>
      </c>
      <c r="R205">
        <f t="shared" si="121"/>
        <v>35195.333333333336</v>
      </c>
      <c r="S205">
        <f t="shared" si="121"/>
        <v>37166.333333333336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41557</v>
      </c>
      <c r="C206">
        <v>43663</v>
      </c>
      <c r="D206">
        <v>40507</v>
      </c>
      <c r="E206">
        <v>42513</v>
      </c>
      <c r="F206">
        <v>42599</v>
      </c>
      <c r="G206">
        <v>41869</v>
      </c>
      <c r="H206">
        <v>40413</v>
      </c>
      <c r="I206">
        <v>45840</v>
      </c>
      <c r="K206" t="s">
        <v>1659</v>
      </c>
      <c r="L206">
        <f t="shared" ref="L206:L210" si="122">B206-$E$211</f>
        <v>34469.333333333336</v>
      </c>
      <c r="M206">
        <f t="shared" ref="M206:M210" si="123">C206-$E$211</f>
        <v>36575.333333333336</v>
      </c>
      <c r="N206">
        <f t="shared" ref="N206:N210" si="124">D206-$E$211</f>
        <v>33419.333333333336</v>
      </c>
      <c r="O206">
        <f t="shared" ref="O206:O210" si="125">E206-$E$211</f>
        <v>35425.333333333336</v>
      </c>
      <c r="P206">
        <f t="shared" ref="P206:P210" si="126">F206-$E$211</f>
        <v>35511.333333333336</v>
      </c>
      <c r="Q206">
        <f t="shared" ref="Q206:Q210" si="127">G206-$E$211</f>
        <v>34781.333333333336</v>
      </c>
      <c r="R206">
        <f t="shared" ref="R206:R210" si="128">H206-$E$211</f>
        <v>33325.333333333336</v>
      </c>
      <c r="S206">
        <f t="shared" ref="S206:S210" si="129">I206-$E$211</f>
        <v>38752.333333333336</v>
      </c>
      <c r="U206" t="s">
        <v>1658</v>
      </c>
      <c r="V206">
        <f>L205/$P$211*100</f>
        <v>104.79897845414956</v>
      </c>
      <c r="W206">
        <f t="shared" ref="W206:AC206" si="130">M205/$P$211*100</f>
        <v>93.266564385023685</v>
      </c>
      <c r="X206">
        <f t="shared" si="130"/>
        <v>108.18380201831542</v>
      </c>
      <c r="Y206">
        <f t="shared" si="130"/>
        <v>100.69087755743816</v>
      </c>
      <c r="Z206">
        <f t="shared" si="130"/>
        <v>101.23405025776881</v>
      </c>
      <c r="AA206">
        <f t="shared" si="130"/>
        <v>101.50563660793415</v>
      </c>
      <c r="AB206">
        <f t="shared" si="130"/>
        <v>100.61654866160342</v>
      </c>
      <c r="AC206">
        <f t="shared" si="130"/>
        <v>106.25125072661261</v>
      </c>
    </row>
    <row r="207" spans="1:29" x14ac:dyDescent="0.25">
      <c r="A207" t="s">
        <v>1660</v>
      </c>
      <c r="B207">
        <v>40899</v>
      </c>
      <c r="C207">
        <v>41299</v>
      </c>
      <c r="D207">
        <v>39677</v>
      </c>
      <c r="E207">
        <v>41631</v>
      </c>
      <c r="F207">
        <v>42032</v>
      </c>
      <c r="G207">
        <v>41988</v>
      </c>
      <c r="H207">
        <v>42330</v>
      </c>
      <c r="I207">
        <v>45033</v>
      </c>
      <c r="K207" t="s">
        <v>1660</v>
      </c>
      <c r="L207">
        <f t="shared" si="122"/>
        <v>33811.333333333336</v>
      </c>
      <c r="M207">
        <f t="shared" si="123"/>
        <v>34211.333333333336</v>
      </c>
      <c r="N207">
        <f t="shared" si="124"/>
        <v>32589.333333333332</v>
      </c>
      <c r="O207">
        <f t="shared" si="125"/>
        <v>34543.333333333336</v>
      </c>
      <c r="P207">
        <f t="shared" si="126"/>
        <v>34944.333333333336</v>
      </c>
      <c r="Q207">
        <f t="shared" si="127"/>
        <v>34900.333333333336</v>
      </c>
      <c r="R207">
        <f t="shared" si="128"/>
        <v>35242.333333333336</v>
      </c>
      <c r="S207">
        <f t="shared" si="129"/>
        <v>37945.333333333336</v>
      </c>
      <c r="U207" t="s">
        <v>1659</v>
      </c>
      <c r="V207">
        <f t="shared" ref="V207:V211" si="131">L206/$P$211*100</f>
        <v>98.54105718560308</v>
      </c>
      <c r="W207">
        <f t="shared" ref="W207:W211" si="132">M206/$P$211*100</f>
        <v>104.56169774821564</v>
      </c>
      <c r="X207">
        <f t="shared" ref="X207:X211" si="133">N206/$P$211*100</f>
        <v>95.539313315354647</v>
      </c>
      <c r="Y207">
        <f t="shared" ref="Y207:Y211" si="134">O206/$P$211*100</f>
        <v>101.27407350937212</v>
      </c>
      <c r="Z207">
        <f t="shared" ref="Z207:Z211" si="135">P206/$P$211*100</f>
        <v>101.5199306263639</v>
      </c>
      <c r="AA207">
        <f t="shared" ref="AA207:AA211" si="136">Q206/$P$211*100</f>
        <v>99.433003935619752</v>
      </c>
      <c r="AB207">
        <f t="shared" ref="AB207:AB211" si="137">R206/$P$211*100</f>
        <v>95.270585768875264</v>
      </c>
      <c r="AC207">
        <f t="shared" ref="AC207:AC211" si="138">S206/$P$211*100</f>
        <v>110.78531337253072</v>
      </c>
    </row>
    <row r="208" spans="1:29" x14ac:dyDescent="0.25">
      <c r="A208" t="s">
        <v>1661</v>
      </c>
      <c r="B208">
        <v>39443</v>
      </c>
      <c r="C208">
        <v>41764</v>
      </c>
      <c r="D208">
        <v>37987</v>
      </c>
      <c r="E208">
        <v>42509</v>
      </c>
      <c r="F208">
        <v>40670</v>
      </c>
      <c r="G208">
        <v>41830</v>
      </c>
      <c r="H208">
        <v>43446</v>
      </c>
      <c r="I208">
        <v>45419</v>
      </c>
      <c r="K208" t="s">
        <v>1661</v>
      </c>
      <c r="L208">
        <f t="shared" si="122"/>
        <v>32355.333333333332</v>
      </c>
      <c r="M208">
        <f t="shared" si="123"/>
        <v>34676.333333333336</v>
      </c>
      <c r="N208">
        <f t="shared" si="124"/>
        <v>30899.333333333332</v>
      </c>
      <c r="O208">
        <f t="shared" si="125"/>
        <v>35421.333333333336</v>
      </c>
      <c r="P208">
        <f t="shared" si="126"/>
        <v>33582.333333333336</v>
      </c>
      <c r="Q208">
        <f t="shared" si="127"/>
        <v>34742.333333333336</v>
      </c>
      <c r="R208">
        <f t="shared" si="128"/>
        <v>36358.333333333336</v>
      </c>
      <c r="S208">
        <f t="shared" si="129"/>
        <v>38331.333333333336</v>
      </c>
      <c r="U208" t="s">
        <v>1660</v>
      </c>
      <c r="V208">
        <f t="shared" si="131"/>
        <v>96.6599643602474</v>
      </c>
      <c r="W208">
        <f t="shared" si="132"/>
        <v>97.80348583462775</v>
      </c>
      <c r="X208">
        <f t="shared" si="133"/>
        <v>93.166506256015396</v>
      </c>
      <c r="Y208">
        <f t="shared" si="134"/>
        <v>98.752608658363442</v>
      </c>
      <c r="Z208">
        <f t="shared" si="135"/>
        <v>99.898988936429745</v>
      </c>
      <c r="AA208">
        <f t="shared" si="136"/>
        <v>99.773201574247906</v>
      </c>
      <c r="AB208">
        <f t="shared" si="137"/>
        <v>100.75091243484312</v>
      </c>
      <c r="AC208">
        <f t="shared" si="138"/>
        <v>108.47825879796835</v>
      </c>
    </row>
    <row r="209" spans="1:29" x14ac:dyDescent="0.25">
      <c r="A209" t="s">
        <v>1662</v>
      </c>
      <c r="B209">
        <v>40236</v>
      </c>
      <c r="C209">
        <v>43770</v>
      </c>
      <c r="D209">
        <v>41192</v>
      </c>
      <c r="E209">
        <v>42785</v>
      </c>
      <c r="F209">
        <v>42800</v>
      </c>
      <c r="G209">
        <v>42583</v>
      </c>
      <c r="H209">
        <v>44380</v>
      </c>
      <c r="I209">
        <v>45656</v>
      </c>
      <c r="K209" t="s">
        <v>1662</v>
      </c>
      <c r="L209">
        <f t="shared" si="122"/>
        <v>33148.333333333336</v>
      </c>
      <c r="M209">
        <f t="shared" si="123"/>
        <v>36682.333333333336</v>
      </c>
      <c r="N209">
        <f t="shared" si="124"/>
        <v>34104.333333333336</v>
      </c>
      <c r="O209">
        <f t="shared" si="125"/>
        <v>35697.333333333336</v>
      </c>
      <c r="P209">
        <f t="shared" si="126"/>
        <v>35712.333333333336</v>
      </c>
      <c r="Q209">
        <f t="shared" si="127"/>
        <v>35495.333333333336</v>
      </c>
      <c r="R209">
        <f t="shared" si="128"/>
        <v>37292.333333333336</v>
      </c>
      <c r="S209">
        <f t="shared" si="129"/>
        <v>38568.333333333336</v>
      </c>
      <c r="U209" t="s">
        <v>1661</v>
      </c>
      <c r="V209">
        <f t="shared" si="131"/>
        <v>92.497546193502899</v>
      </c>
      <c r="W209">
        <f t="shared" si="132"/>
        <v>99.132829548594913</v>
      </c>
      <c r="X209">
        <f t="shared" si="133"/>
        <v>88.335128026758397</v>
      </c>
      <c r="Y209">
        <f t="shared" si="134"/>
        <v>101.26263829462832</v>
      </c>
      <c r="Z209">
        <f t="shared" si="135"/>
        <v>96.005298316164641</v>
      </c>
      <c r="AA209">
        <f t="shared" si="136"/>
        <v>99.321510591867664</v>
      </c>
      <c r="AB209">
        <f t="shared" si="137"/>
        <v>103.9413373483643</v>
      </c>
      <c r="AC209">
        <f t="shared" si="138"/>
        <v>109.5817570207454</v>
      </c>
    </row>
    <row r="210" spans="1:29" x14ac:dyDescent="0.25">
      <c r="A210" t="s">
        <v>1663</v>
      </c>
      <c r="B210">
        <v>7593</v>
      </c>
      <c r="C210">
        <v>39387</v>
      </c>
      <c r="D210">
        <v>40289</v>
      </c>
      <c r="E210">
        <v>39796</v>
      </c>
      <c r="F210">
        <v>41558</v>
      </c>
      <c r="G210">
        <v>41945</v>
      </c>
      <c r="H210">
        <v>41926</v>
      </c>
      <c r="I210">
        <v>43054</v>
      </c>
      <c r="K210" t="s">
        <v>1663</v>
      </c>
      <c r="L210">
        <f t="shared" si="122"/>
        <v>505.33333333333303</v>
      </c>
      <c r="M210">
        <f t="shared" si="123"/>
        <v>32299.333333333332</v>
      </c>
      <c r="N210">
        <f t="shared" si="124"/>
        <v>33201.333333333336</v>
      </c>
      <c r="O210">
        <f t="shared" si="125"/>
        <v>32708.333333333332</v>
      </c>
      <c r="P210">
        <f t="shared" si="126"/>
        <v>34470.333333333336</v>
      </c>
      <c r="Q210">
        <f t="shared" si="127"/>
        <v>34857.333333333336</v>
      </c>
      <c r="R210">
        <f t="shared" si="128"/>
        <v>34838.333333333336</v>
      </c>
      <c r="S210">
        <f t="shared" si="129"/>
        <v>35966.333333333336</v>
      </c>
      <c r="U210" t="s">
        <v>1662</v>
      </c>
      <c r="V210">
        <f t="shared" si="131"/>
        <v>94.764577516461955</v>
      </c>
      <c r="W210">
        <f t="shared" si="132"/>
        <v>104.86758974261238</v>
      </c>
      <c r="X210">
        <f t="shared" si="133"/>
        <v>97.497593840231005</v>
      </c>
      <c r="Y210">
        <f t="shared" si="134"/>
        <v>102.05166811195076</v>
      </c>
      <c r="Z210">
        <f t="shared" si="135"/>
        <v>102.09455016724003</v>
      </c>
      <c r="AA210">
        <f t="shared" si="136"/>
        <v>101.47418976738869</v>
      </c>
      <c r="AB210">
        <f t="shared" si="137"/>
        <v>106.61145999104242</v>
      </c>
      <c r="AC210">
        <f t="shared" si="138"/>
        <v>110.25929349431576</v>
      </c>
    </row>
    <row r="211" spans="1:29" x14ac:dyDescent="0.25">
      <c r="A211" t="s">
        <v>1664</v>
      </c>
      <c r="B211">
        <v>6976</v>
      </c>
      <c r="C211">
        <v>7051</v>
      </c>
      <c r="D211">
        <v>7236</v>
      </c>
      <c r="E211">
        <f>AVERAGE(B211:D211)</f>
        <v>7087.666666666667</v>
      </c>
      <c r="O211" t="s">
        <v>1799</v>
      </c>
      <c r="P211">
        <f>AVERAGE(L205:L207)</f>
        <v>34979.666666666664</v>
      </c>
      <c r="U211" t="s">
        <v>1663</v>
      </c>
      <c r="V211">
        <f t="shared" si="131"/>
        <v>1.4446487959671801</v>
      </c>
      <c r="W211">
        <f t="shared" si="132"/>
        <v>92.33745318708965</v>
      </c>
      <c r="X211">
        <f t="shared" si="133"/>
        <v>94.916094111817344</v>
      </c>
      <c r="Y211">
        <f t="shared" si="134"/>
        <v>93.506703894643564</v>
      </c>
      <c r="Z211">
        <f t="shared" si="135"/>
        <v>98.543915989289033</v>
      </c>
      <c r="AA211">
        <f t="shared" si="136"/>
        <v>99.65027301575202</v>
      </c>
      <c r="AB211">
        <f t="shared" si="137"/>
        <v>99.595955745718953</v>
      </c>
      <c r="AC211">
        <f t="shared" si="138"/>
        <v>102.82068630347156</v>
      </c>
    </row>
    <row r="212" spans="1:29" x14ac:dyDescent="0.25">
      <c r="A212" t="s">
        <v>1665</v>
      </c>
    </row>
    <row r="215" spans="1:29" x14ac:dyDescent="0.25">
      <c r="A215" s="7" t="s">
        <v>2018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44816</v>
      </c>
      <c r="C218">
        <v>41324</v>
      </c>
      <c r="D218">
        <v>43205</v>
      </c>
      <c r="E218">
        <v>32318</v>
      </c>
      <c r="F218">
        <v>40331</v>
      </c>
      <c r="G218">
        <v>36605</v>
      </c>
      <c r="H218">
        <v>41531</v>
      </c>
      <c r="I218">
        <v>33938</v>
      </c>
      <c r="K218" t="s">
        <v>1658</v>
      </c>
      <c r="L218">
        <f>B218-$E$224</f>
        <v>37565</v>
      </c>
      <c r="M218">
        <f t="shared" ref="M218:S218" si="139">C218-$E$224</f>
        <v>34073</v>
      </c>
      <c r="N218">
        <f t="shared" si="139"/>
        <v>35954</v>
      </c>
      <c r="O218">
        <f t="shared" si="139"/>
        <v>25067</v>
      </c>
      <c r="P218">
        <f t="shared" si="139"/>
        <v>33080</v>
      </c>
      <c r="Q218">
        <f t="shared" si="139"/>
        <v>29354</v>
      </c>
      <c r="R218">
        <f t="shared" si="139"/>
        <v>34280</v>
      </c>
      <c r="S218">
        <f t="shared" si="139"/>
        <v>26687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43284</v>
      </c>
      <c r="C219">
        <v>43325</v>
      </c>
      <c r="D219">
        <v>36967</v>
      </c>
      <c r="E219">
        <v>37780</v>
      </c>
      <c r="F219">
        <v>37536</v>
      </c>
      <c r="G219">
        <v>36828</v>
      </c>
      <c r="H219">
        <v>37290</v>
      </c>
      <c r="I219">
        <v>41905</v>
      </c>
      <c r="K219" t="s">
        <v>1659</v>
      </c>
      <c r="L219">
        <f t="shared" ref="L219:L223" si="140">B219-$E$224</f>
        <v>36033</v>
      </c>
      <c r="M219">
        <f t="shared" ref="M219:M223" si="141">C219-$E$224</f>
        <v>36074</v>
      </c>
      <c r="N219">
        <f t="shared" ref="N219:N223" si="142">D219-$E$224</f>
        <v>29716</v>
      </c>
      <c r="O219">
        <f t="shared" ref="O219:O223" si="143">E219-$E$224</f>
        <v>30529</v>
      </c>
      <c r="P219">
        <f t="shared" ref="P219:P223" si="144">F219-$E$224</f>
        <v>30285</v>
      </c>
      <c r="Q219">
        <f t="shared" ref="Q219:Q223" si="145">G219-$E$224</f>
        <v>29577</v>
      </c>
      <c r="R219">
        <f t="shared" ref="R219:R223" si="146">H219-$E$224</f>
        <v>30039</v>
      </c>
      <c r="S219">
        <f t="shared" ref="S219:S223" si="147">I219-$E$224</f>
        <v>34654</v>
      </c>
      <c r="U219" t="s">
        <v>1658</v>
      </c>
      <c r="V219">
        <f>L218/$P$224*100</f>
        <v>102.12875863193953</v>
      </c>
      <c r="W219">
        <f t="shared" ref="W219:AC219" si="148">M218/$P$224*100</f>
        <v>92.634984503289658</v>
      </c>
      <c r="X219">
        <f t="shared" si="148"/>
        <v>97.748898917949006</v>
      </c>
      <c r="Y219">
        <f t="shared" si="148"/>
        <v>68.150182154314606</v>
      </c>
      <c r="Z219">
        <f t="shared" si="148"/>
        <v>89.935294437496609</v>
      </c>
      <c r="AA219">
        <f t="shared" si="148"/>
        <v>79.805339568267087</v>
      </c>
      <c r="AB219">
        <f t="shared" si="148"/>
        <v>93.197759773802403</v>
      </c>
      <c r="AC219">
        <f t="shared" si="148"/>
        <v>72.554510358327434</v>
      </c>
    </row>
    <row r="220" spans="1:29" x14ac:dyDescent="0.25">
      <c r="A220" t="s">
        <v>1660</v>
      </c>
      <c r="B220">
        <v>43999</v>
      </c>
      <c r="C220">
        <v>39375</v>
      </c>
      <c r="D220">
        <v>37049</v>
      </c>
      <c r="E220">
        <v>35913</v>
      </c>
      <c r="F220">
        <v>35260</v>
      </c>
      <c r="G220">
        <v>36620</v>
      </c>
      <c r="H220">
        <v>40350</v>
      </c>
      <c r="I220">
        <v>41448</v>
      </c>
      <c r="K220" t="s">
        <v>1660</v>
      </c>
      <c r="L220">
        <f t="shared" si="140"/>
        <v>36748</v>
      </c>
      <c r="M220">
        <f t="shared" si="141"/>
        <v>32124</v>
      </c>
      <c r="N220">
        <f t="shared" si="142"/>
        <v>29798</v>
      </c>
      <c r="O220">
        <f t="shared" si="143"/>
        <v>28662</v>
      </c>
      <c r="P220">
        <f t="shared" si="144"/>
        <v>28009</v>
      </c>
      <c r="Q220">
        <f t="shared" si="145"/>
        <v>29369</v>
      </c>
      <c r="R220">
        <f t="shared" si="146"/>
        <v>33099</v>
      </c>
      <c r="S220">
        <f t="shared" si="147"/>
        <v>34197</v>
      </c>
      <c r="U220" t="s">
        <v>1659</v>
      </c>
      <c r="V220">
        <f t="shared" ref="V220:V224" si="149">L219/$P$224*100</f>
        <v>97.963677885922465</v>
      </c>
      <c r="W220">
        <f t="shared" ref="W220:W224" si="150">M219/$P$224*100</f>
        <v>98.075145451579587</v>
      </c>
      <c r="X220">
        <f t="shared" ref="X220:X224" si="151">N219/$P$224*100</f>
        <v>80.789516611386006</v>
      </c>
      <c r="Y220">
        <f t="shared" ref="Y220:Y224" si="152">O219/$P$224*100</f>
        <v>82.999836876733184</v>
      </c>
      <c r="Z220">
        <f t="shared" ref="Z220:Z224" si="153">P219/$P$224*100</f>
        <v>82.33646892501767</v>
      </c>
      <c r="AA220">
        <f t="shared" ref="AA220:AA224" si="154">Q219/$P$224*100</f>
        <v>80.411614376597257</v>
      </c>
      <c r="AB220">
        <f t="shared" ref="AB220:AB224" si="155">R219/$P$224*100</f>
        <v>81.667663531074979</v>
      </c>
      <c r="AC220">
        <f t="shared" ref="AC220:AC224" si="156">S219/$P$224*100</f>
        <v>94.21456147028438</v>
      </c>
    </row>
    <row r="221" spans="1:29" x14ac:dyDescent="0.25">
      <c r="A221" t="s">
        <v>1661</v>
      </c>
      <c r="B221">
        <v>39403</v>
      </c>
      <c r="C221">
        <v>38469</v>
      </c>
      <c r="D221">
        <v>35051</v>
      </c>
      <c r="E221">
        <v>34395</v>
      </c>
      <c r="F221">
        <v>36564</v>
      </c>
      <c r="G221">
        <v>30993</v>
      </c>
      <c r="H221">
        <v>40402</v>
      </c>
      <c r="I221">
        <v>33796</v>
      </c>
      <c r="K221" t="s">
        <v>1661</v>
      </c>
      <c r="L221">
        <f t="shared" si="140"/>
        <v>32152</v>
      </c>
      <c r="M221">
        <f t="shared" si="141"/>
        <v>31218</v>
      </c>
      <c r="N221">
        <f t="shared" si="142"/>
        <v>27800</v>
      </c>
      <c r="O221">
        <f t="shared" si="143"/>
        <v>27144</v>
      </c>
      <c r="P221">
        <f t="shared" si="144"/>
        <v>29313</v>
      </c>
      <c r="Q221">
        <f t="shared" si="145"/>
        <v>23742</v>
      </c>
      <c r="R221">
        <f t="shared" si="146"/>
        <v>33151</v>
      </c>
      <c r="S221">
        <f t="shared" si="147"/>
        <v>26545</v>
      </c>
      <c r="U221" t="s">
        <v>1660</v>
      </c>
      <c r="V221">
        <f t="shared" si="149"/>
        <v>99.907563482138002</v>
      </c>
      <c r="W221">
        <f t="shared" si="150"/>
        <v>87.336197052906314</v>
      </c>
      <c r="X221">
        <f t="shared" si="151"/>
        <v>81.012451742700236</v>
      </c>
      <c r="Y221">
        <f t="shared" si="152"/>
        <v>77.92398455766407</v>
      </c>
      <c r="Z221">
        <f t="shared" si="153"/>
        <v>76.148659670491</v>
      </c>
      <c r="AA221">
        <f t="shared" si="154"/>
        <v>79.846120384970902</v>
      </c>
      <c r="AB221">
        <f t="shared" si="155"/>
        <v>89.986950138654777</v>
      </c>
      <c r="AC221">
        <f t="shared" si="156"/>
        <v>92.972105921374578</v>
      </c>
    </row>
    <row r="222" spans="1:29" x14ac:dyDescent="0.25">
      <c r="A222" t="s">
        <v>1662</v>
      </c>
      <c r="B222">
        <v>36698</v>
      </c>
      <c r="C222">
        <v>43941</v>
      </c>
      <c r="D222">
        <v>37809</v>
      </c>
      <c r="E222">
        <v>37757</v>
      </c>
      <c r="F222">
        <v>36427</v>
      </c>
      <c r="G222">
        <v>31585</v>
      </c>
      <c r="H222">
        <v>43642</v>
      </c>
      <c r="I222">
        <v>37339</v>
      </c>
      <c r="K222" t="s">
        <v>1662</v>
      </c>
      <c r="L222">
        <f t="shared" si="140"/>
        <v>29447</v>
      </c>
      <c r="M222">
        <f t="shared" si="141"/>
        <v>36690</v>
      </c>
      <c r="N222">
        <f t="shared" si="142"/>
        <v>30558</v>
      </c>
      <c r="O222">
        <f t="shared" si="143"/>
        <v>30506</v>
      </c>
      <c r="P222">
        <f t="shared" si="144"/>
        <v>29176</v>
      </c>
      <c r="Q222">
        <f t="shared" si="145"/>
        <v>24334</v>
      </c>
      <c r="R222">
        <f t="shared" si="146"/>
        <v>36391</v>
      </c>
      <c r="S222">
        <f t="shared" si="147"/>
        <v>30088</v>
      </c>
      <c r="U222" t="s">
        <v>1661</v>
      </c>
      <c r="V222">
        <f t="shared" si="149"/>
        <v>87.412321244086783</v>
      </c>
      <c r="W222">
        <f t="shared" si="150"/>
        <v>84.873035723995443</v>
      </c>
      <c r="X222">
        <f t="shared" si="151"/>
        <v>75.580446957751064</v>
      </c>
      <c r="Y222">
        <f t="shared" si="152"/>
        <v>73.796965907237237</v>
      </c>
      <c r="Z222">
        <f t="shared" si="153"/>
        <v>79.693872002609965</v>
      </c>
      <c r="AA222">
        <f t="shared" si="154"/>
        <v>64.547876678810283</v>
      </c>
      <c r="AB222">
        <f t="shared" si="155"/>
        <v>90.128323636561362</v>
      </c>
      <c r="AC222">
        <f t="shared" si="156"/>
        <v>72.168451960197928</v>
      </c>
    </row>
    <row r="223" spans="1:29" x14ac:dyDescent="0.25">
      <c r="A223" t="s">
        <v>1663</v>
      </c>
      <c r="B223">
        <v>8467</v>
      </c>
      <c r="C223">
        <v>44996</v>
      </c>
      <c r="D223">
        <v>38467</v>
      </c>
      <c r="E223">
        <v>34835</v>
      </c>
      <c r="F223">
        <v>34713</v>
      </c>
      <c r="G223">
        <v>28566</v>
      </c>
      <c r="H223">
        <v>39946</v>
      </c>
      <c r="I223">
        <v>37276</v>
      </c>
      <c r="K223" t="s">
        <v>1663</v>
      </c>
      <c r="L223">
        <f t="shared" si="140"/>
        <v>1216</v>
      </c>
      <c r="M223">
        <f t="shared" si="141"/>
        <v>37745</v>
      </c>
      <c r="N223">
        <f t="shared" si="142"/>
        <v>31216</v>
      </c>
      <c r="O223">
        <f t="shared" si="143"/>
        <v>27584</v>
      </c>
      <c r="P223">
        <f t="shared" si="144"/>
        <v>27462</v>
      </c>
      <c r="Q223">
        <f t="shared" si="145"/>
        <v>21315</v>
      </c>
      <c r="R223">
        <f t="shared" si="146"/>
        <v>32695</v>
      </c>
      <c r="S223">
        <f t="shared" si="147"/>
        <v>30025</v>
      </c>
      <c r="U223" t="s">
        <v>1662</v>
      </c>
      <c r="V223">
        <f t="shared" si="149"/>
        <v>80.058180631830794</v>
      </c>
      <c r="W223">
        <f t="shared" si="150"/>
        <v>99.749877657549888</v>
      </c>
      <c r="X223">
        <f t="shared" si="151"/>
        <v>83.078679789027248</v>
      </c>
      <c r="Y223">
        <f t="shared" si="152"/>
        <v>82.937306291120663</v>
      </c>
      <c r="Z223">
        <f t="shared" si="153"/>
        <v>79.321407210048392</v>
      </c>
      <c r="AA223">
        <f t="shared" si="154"/>
        <v>66.157359578054482</v>
      </c>
      <c r="AB223">
        <f t="shared" si="155"/>
        <v>98.936980044587031</v>
      </c>
      <c r="AC223">
        <f t="shared" si="156"/>
        <v>81.800880865640806</v>
      </c>
    </row>
    <row r="224" spans="1:29" x14ac:dyDescent="0.25">
      <c r="A224" t="s">
        <v>1664</v>
      </c>
      <c r="B224">
        <v>7444</v>
      </c>
      <c r="C224">
        <v>7140</v>
      </c>
      <c r="D224">
        <v>7169</v>
      </c>
      <c r="E224">
        <f>AVERAGE(B224:D224)</f>
        <v>7251</v>
      </c>
      <c r="O224" t="s">
        <v>1799</v>
      </c>
      <c r="P224">
        <f>AVERAGE(L218:L220)</f>
        <v>36782</v>
      </c>
      <c r="U224" t="s">
        <v>1663</v>
      </c>
      <c r="V224">
        <f t="shared" si="149"/>
        <v>3.3059648741232119</v>
      </c>
      <c r="W224">
        <f t="shared" si="150"/>
        <v>102.6181284323854</v>
      </c>
      <c r="X224">
        <f t="shared" si="151"/>
        <v>84.867598281768252</v>
      </c>
      <c r="Y224">
        <f t="shared" si="152"/>
        <v>74.993203197216033</v>
      </c>
      <c r="Z224">
        <f t="shared" si="153"/>
        <v>74.661519221358276</v>
      </c>
      <c r="AA224">
        <f t="shared" si="154"/>
        <v>57.949540536131806</v>
      </c>
      <c r="AB224">
        <f t="shared" si="155"/>
        <v>88.888586808765155</v>
      </c>
      <c r="AC224">
        <f t="shared" si="156"/>
        <v>81.629601435484744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99.942201624814061</v>
      </c>
      <c r="C230">
        <f t="shared" ref="C230:I230" si="157">AVERAGE(W219,W206,W192)</f>
        <v>96.11358860428254</v>
      </c>
      <c r="D230">
        <f t="shared" si="157"/>
        <v>105.25241022833757</v>
      </c>
      <c r="E230">
        <f t="shared" si="157"/>
        <v>94.36130712180443</v>
      </c>
      <c r="F230">
        <f t="shared" si="157"/>
        <v>100.36286710495646</v>
      </c>
      <c r="G230">
        <f t="shared" si="157"/>
        <v>96.254650350342146</v>
      </c>
      <c r="H230">
        <f t="shared" si="157"/>
        <v>99.21353246582332</v>
      </c>
      <c r="I230">
        <f t="shared" si="157"/>
        <v>92.581155630114665</v>
      </c>
      <c r="K230" t="s">
        <v>1658</v>
      </c>
      <c r="L230">
        <f>STDEV(V219,V206,V192)/SQRT(3)</f>
        <v>3.6050396263937605</v>
      </c>
      <c r="M230">
        <f t="shared" ref="M230:S230" si="158">STDEV(W219,W206,W192)/SQRT(3)</f>
        <v>3.1680647889645406</v>
      </c>
      <c r="N230">
        <f t="shared" si="158"/>
        <v>3.7815344487037521</v>
      </c>
      <c r="O230">
        <f t="shared" si="158"/>
        <v>13.677004695011378</v>
      </c>
      <c r="P230">
        <f t="shared" si="158"/>
        <v>5.7852947544696534</v>
      </c>
      <c r="Q230">
        <f t="shared" si="158"/>
        <v>8.401935828906268</v>
      </c>
      <c r="R230">
        <f t="shared" si="158"/>
        <v>3.1473665717362755</v>
      </c>
      <c r="S230">
        <f t="shared" si="158"/>
        <v>10.233472454973978</v>
      </c>
    </row>
    <row r="231" spans="1:19" x14ac:dyDescent="0.25">
      <c r="A231" t="s">
        <v>1659</v>
      </c>
      <c r="B231">
        <f t="shared" ref="B231:B235" si="159">AVERAGE(V220,V207,V193)</f>
        <v>100.83432528606988</v>
      </c>
      <c r="C231">
        <f t="shared" ref="C231:C235" si="160">AVERAGE(W220,W207,W193)</f>
        <v>103.17607435151579</v>
      </c>
      <c r="D231">
        <f t="shared" ref="D231:D235" si="161">AVERAGE(X220,X207,X193)</f>
        <v>94.816092000028775</v>
      </c>
      <c r="E231">
        <f t="shared" ref="E231:E235" si="162">AVERAGE(Y220,Y207,Y193)</f>
        <v>96.66603995593799</v>
      </c>
      <c r="F231">
        <f t="shared" ref="F231:F235" si="163">AVERAGE(Z220,Z207,Z193)</f>
        <v>95.956253050875532</v>
      </c>
      <c r="G231">
        <f t="shared" ref="G231:G235" si="164">AVERAGE(AA220,AA207,AA193)</f>
        <v>95.023837240644411</v>
      </c>
      <c r="H231">
        <f t="shared" ref="H231:H235" si="165">AVERAGE(AB220,AB207,AB193)</f>
        <v>93.336702132566458</v>
      </c>
      <c r="I231">
        <f t="shared" ref="I231:I235" si="166">AVERAGE(AC220,AC207,AC193)</f>
        <v>103.3976457424086</v>
      </c>
      <c r="K231" t="s">
        <v>1659</v>
      </c>
      <c r="L231">
        <f t="shared" ref="L231:L235" si="167">STDEV(V220,V207,V193)/SQRT(3)</f>
        <v>2.5873319067485894</v>
      </c>
      <c r="M231">
        <f t="shared" ref="M231:M235" si="168">STDEV(W220,W207,W193)/SQRT(3)</f>
        <v>2.6376417125298537</v>
      </c>
      <c r="N231">
        <f t="shared" ref="N231:N235" si="169">STDEV(X220,X207,X193)/SQRT(3)</f>
        <v>7.8977538558362843</v>
      </c>
      <c r="O231">
        <f t="shared" ref="O231:O235" si="170">STDEV(Y220,Y207,Y193)/SQRT(3)</f>
        <v>6.9528113617112774</v>
      </c>
      <c r="P231">
        <f t="shared" ref="P231:P235" si="171">STDEV(Z220,Z207,Z193)/SQRT(3)</f>
        <v>6.8477962458718675</v>
      </c>
      <c r="Q231">
        <f t="shared" ref="Q231:Q235" si="172">STDEV(AA220,AA207,AA193)/SQRT(3)</f>
        <v>7.4951113307487143</v>
      </c>
      <c r="R231">
        <f t="shared" ref="R231:R235" si="173">STDEV(AB220,AB207,AB193)/SQRT(3)</f>
        <v>6.254060147855971</v>
      </c>
      <c r="S231">
        <f t="shared" ref="S231:S235" si="174">STDEV(AC220,AC207,AC193)/SQRT(3)</f>
        <v>4.8670694584535399</v>
      </c>
    </row>
    <row r="232" spans="1:19" x14ac:dyDescent="0.25">
      <c r="A232" t="s">
        <v>1660</v>
      </c>
      <c r="B232">
        <f t="shared" si="159"/>
        <v>99.223473089116055</v>
      </c>
      <c r="C232">
        <f t="shared" si="160"/>
        <v>94.819893092963795</v>
      </c>
      <c r="D232">
        <f t="shared" si="161"/>
        <v>94.199833399093734</v>
      </c>
      <c r="E232">
        <f t="shared" si="162"/>
        <v>94.766241072460261</v>
      </c>
      <c r="F232">
        <f t="shared" si="163"/>
        <v>95.652718089326314</v>
      </c>
      <c r="G232">
        <f t="shared" si="164"/>
        <v>96.36964151914718</v>
      </c>
      <c r="H232">
        <f t="shared" si="165"/>
        <v>100.70282339290412</v>
      </c>
      <c r="I232">
        <f t="shared" si="166"/>
        <v>101.41042499982127</v>
      </c>
      <c r="K232" t="s">
        <v>1660</v>
      </c>
      <c r="L232">
        <f t="shared" si="167"/>
        <v>1.3273890380447106</v>
      </c>
      <c r="M232">
        <f t="shared" si="168"/>
        <v>3.7673700323588699</v>
      </c>
      <c r="N232">
        <f t="shared" si="169"/>
        <v>7.9288855742298017</v>
      </c>
      <c r="O232">
        <f t="shared" si="170"/>
        <v>8.8017669740433231</v>
      </c>
      <c r="P232">
        <f t="shared" si="171"/>
        <v>10.257023548902151</v>
      </c>
      <c r="Q232">
        <f t="shared" si="172"/>
        <v>8.7249102233844518</v>
      </c>
      <c r="R232">
        <f t="shared" si="173"/>
        <v>6.172977025680952</v>
      </c>
      <c r="S232">
        <f t="shared" si="174"/>
        <v>4.5283870081120039</v>
      </c>
    </row>
    <row r="233" spans="1:19" x14ac:dyDescent="0.25">
      <c r="A233" t="s">
        <v>1661</v>
      </c>
      <c r="B233">
        <f t="shared" si="159"/>
        <v>94.443394698662189</v>
      </c>
      <c r="C233">
        <f t="shared" si="160"/>
        <v>91.267476013473114</v>
      </c>
      <c r="D233">
        <f t="shared" si="161"/>
        <v>90.827196863963039</v>
      </c>
      <c r="E233">
        <f t="shared" si="162"/>
        <v>97.105137287069894</v>
      </c>
      <c r="F233">
        <f t="shared" si="163"/>
        <v>93.979203795042849</v>
      </c>
      <c r="G233">
        <f t="shared" si="164"/>
        <v>90.209608708912739</v>
      </c>
      <c r="H233">
        <f t="shared" si="165"/>
        <v>99.900842232769733</v>
      </c>
      <c r="I233">
        <f t="shared" si="166"/>
        <v>95.010606145195723</v>
      </c>
      <c r="K233" t="s">
        <v>1661</v>
      </c>
      <c r="L233">
        <f t="shared" si="167"/>
        <v>4.7224190164193063</v>
      </c>
      <c r="M233">
        <f t="shared" si="168"/>
        <v>4.1816312332302354</v>
      </c>
      <c r="N233">
        <f t="shared" si="169"/>
        <v>9.603293534023738</v>
      </c>
      <c r="O233">
        <f t="shared" si="170"/>
        <v>12.431839790145037</v>
      </c>
      <c r="P233">
        <f t="shared" si="171"/>
        <v>7.7294314355661378</v>
      </c>
      <c r="Q233">
        <f t="shared" si="172"/>
        <v>13.009279538140085</v>
      </c>
      <c r="R233">
        <f t="shared" si="173"/>
        <v>4.9105976159508016</v>
      </c>
      <c r="S233">
        <f t="shared" si="174"/>
        <v>11.564975438755804</v>
      </c>
    </row>
    <row r="234" spans="1:19" x14ac:dyDescent="0.25">
      <c r="A234" t="s">
        <v>1662</v>
      </c>
      <c r="B234">
        <f t="shared" si="159"/>
        <v>90.886985210421486</v>
      </c>
      <c r="C234">
        <f t="shared" si="160"/>
        <v>102.41989015884339</v>
      </c>
      <c r="D234">
        <f t="shared" si="161"/>
        <v>95.943215151593449</v>
      </c>
      <c r="E234">
        <f t="shared" si="162"/>
        <v>95.429361924935577</v>
      </c>
      <c r="F234">
        <f t="shared" si="163"/>
        <v>95.75511388420928</v>
      </c>
      <c r="G234">
        <f t="shared" si="164"/>
        <v>91.039647216670872</v>
      </c>
      <c r="H234">
        <f t="shared" si="165"/>
        <v>104.16013904024943</v>
      </c>
      <c r="I234">
        <f t="shared" si="166"/>
        <v>97.801088688196387</v>
      </c>
      <c r="K234" t="s">
        <v>1662</v>
      </c>
      <c r="L234">
        <f t="shared" si="167"/>
        <v>5.4866213457710629</v>
      </c>
      <c r="M234">
        <f t="shared" si="168"/>
        <v>1.4815320360325626</v>
      </c>
      <c r="N234">
        <f t="shared" si="169"/>
        <v>7.0217757392180129</v>
      </c>
      <c r="O234">
        <f t="shared" si="170"/>
        <v>6.2498046870963933</v>
      </c>
      <c r="P234">
        <f t="shared" si="171"/>
        <v>8.2880381893446344</v>
      </c>
      <c r="Q234">
        <f t="shared" si="172"/>
        <v>12.49496735022063</v>
      </c>
      <c r="R234">
        <f t="shared" si="173"/>
        <v>2.6132180175902944</v>
      </c>
      <c r="S234">
        <f t="shared" si="174"/>
        <v>8.4039604029352919</v>
      </c>
    </row>
    <row r="235" spans="1:19" x14ac:dyDescent="0.25">
      <c r="A235" t="s">
        <v>1663</v>
      </c>
      <c r="B235">
        <f t="shared" si="159"/>
        <v>2.6432007826579746</v>
      </c>
      <c r="C235">
        <f t="shared" si="160"/>
        <v>97.452452958668161</v>
      </c>
      <c r="D235">
        <f t="shared" si="161"/>
        <v>95.340711153313165</v>
      </c>
      <c r="E235">
        <f t="shared" si="162"/>
        <v>89.195489802869403</v>
      </c>
      <c r="F235">
        <f t="shared" si="163"/>
        <v>92.625833268450535</v>
      </c>
      <c r="G235">
        <f t="shared" si="164"/>
        <v>88.082536674811863</v>
      </c>
      <c r="H235">
        <f t="shared" si="165"/>
        <v>97.315152147749245</v>
      </c>
      <c r="I235">
        <f t="shared" si="166"/>
        <v>96.173386694406943</v>
      </c>
      <c r="K235" t="s">
        <v>1663</v>
      </c>
      <c r="L235">
        <f t="shared" si="167"/>
        <v>0.60039594913224104</v>
      </c>
      <c r="M235">
        <f t="shared" si="168"/>
        <v>2.9678834711457074</v>
      </c>
      <c r="N235">
        <f t="shared" si="169"/>
        <v>6.1728830394129384</v>
      </c>
      <c r="O235">
        <f t="shared" si="170"/>
        <v>7.2815386108643745</v>
      </c>
      <c r="P235">
        <f t="shared" si="171"/>
        <v>9.154707090151927</v>
      </c>
      <c r="Q235">
        <f t="shared" si="172"/>
        <v>15.201309437593396</v>
      </c>
      <c r="R235">
        <f t="shared" si="173"/>
        <v>4.3585061630868331</v>
      </c>
      <c r="S235">
        <f t="shared" si="174"/>
        <v>7.2808283339273085</v>
      </c>
    </row>
    <row r="239" spans="1:19" x14ac:dyDescent="0.25">
      <c r="A239" s="7" t="s">
        <v>473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83.168806904047756</v>
      </c>
      <c r="C241">
        <f>$I$166</f>
        <v>6.22905758496643</v>
      </c>
      <c r="D241">
        <f>$I$230</f>
        <v>92.581155630114665</v>
      </c>
    </row>
    <row r="242" spans="1:4" x14ac:dyDescent="0.25">
      <c r="A242" t="s">
        <v>1802</v>
      </c>
      <c r="B242">
        <f>$H$104</f>
        <v>91.556489941787518</v>
      </c>
      <c r="C242">
        <f>$H$166</f>
        <v>5.8836161085347234</v>
      </c>
      <c r="D242">
        <f>$H$230</f>
        <v>99.21353246582332</v>
      </c>
    </row>
    <row r="243" spans="1:4" x14ac:dyDescent="0.25">
      <c r="A243" t="s">
        <v>1805</v>
      </c>
      <c r="B243">
        <f>$G$104</f>
        <v>78.294268930044097</v>
      </c>
      <c r="C243">
        <f>$G$166</f>
        <v>6.8168508041731135</v>
      </c>
      <c r="D243">
        <f>$G$230</f>
        <v>96.254650350342146</v>
      </c>
    </row>
    <row r="244" spans="1:4" x14ac:dyDescent="0.25">
      <c r="A244" t="s">
        <v>1804</v>
      </c>
      <c r="B244">
        <f>$F$104</f>
        <v>96.664022159954285</v>
      </c>
      <c r="C244">
        <f>$F$166</f>
        <v>6.8769567005072245</v>
      </c>
      <c r="D244">
        <f>$F$230</f>
        <v>100.36286710495646</v>
      </c>
    </row>
    <row r="245" spans="1:4" x14ac:dyDescent="0.25">
      <c r="A245" t="s">
        <v>1803</v>
      </c>
      <c r="B245">
        <f>$E$104</f>
        <v>83.811521600318244</v>
      </c>
      <c r="C245">
        <f>$E$166</f>
        <v>6.6022391107624081</v>
      </c>
      <c r="D245">
        <f>$E$230</f>
        <v>94.36130712180443</v>
      </c>
    </row>
    <row r="246" spans="1:4" x14ac:dyDescent="0.25">
      <c r="A246" t="s">
        <v>1779</v>
      </c>
      <c r="B246">
        <f>$D$104</f>
        <v>64.701594549010437</v>
      </c>
      <c r="C246">
        <f>$D$166</f>
        <v>9.6151631619366729</v>
      </c>
      <c r="D246">
        <f>$D$230</f>
        <v>105.25241022833757</v>
      </c>
    </row>
    <row r="247" spans="1:4" x14ac:dyDescent="0.25">
      <c r="A247" t="s">
        <v>1785</v>
      </c>
      <c r="B247">
        <f>$C$104</f>
        <v>27.963402809989777</v>
      </c>
      <c r="C247">
        <f>$C$166</f>
        <v>6.3289160591495586</v>
      </c>
      <c r="D247">
        <f>$C$230</f>
        <v>96.11358860428254</v>
      </c>
    </row>
    <row r="255" spans="1:4" x14ac:dyDescent="0.25">
      <c r="A255" s="7" t="s">
        <v>478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51.609980539719125</v>
      </c>
      <c r="C257">
        <f>$I$167</f>
        <v>10.621765330127351</v>
      </c>
      <c r="D257">
        <f>$I$231</f>
        <v>103.3976457424086</v>
      </c>
    </row>
    <row r="258" spans="1:4" x14ac:dyDescent="0.25">
      <c r="A258" t="s">
        <v>1802</v>
      </c>
      <c r="B258">
        <f>$P$104</f>
        <v>45.385558936538452</v>
      </c>
      <c r="C258">
        <f>$H$167</f>
        <v>9.8223142945000976</v>
      </c>
      <c r="D258">
        <f>$H$231</f>
        <v>93.336702132566458</v>
      </c>
    </row>
    <row r="259" spans="1:4" x14ac:dyDescent="0.25">
      <c r="A259" t="s">
        <v>1805</v>
      </c>
      <c r="B259">
        <f>$O$104</f>
        <v>57.358203513170402</v>
      </c>
      <c r="C259">
        <f>$G$167</f>
        <v>11.194672364047237</v>
      </c>
      <c r="D259">
        <f>$G$231</f>
        <v>95.023837240644411</v>
      </c>
    </row>
    <row r="260" spans="1:4" x14ac:dyDescent="0.25">
      <c r="A260" t="s">
        <v>1804</v>
      </c>
      <c r="B260">
        <f>$N$104</f>
        <v>62.312017047956623</v>
      </c>
      <c r="C260">
        <f>$F$167</f>
        <v>10.376276563580731</v>
      </c>
      <c r="D260">
        <f>$F$231</f>
        <v>95.956253050875532</v>
      </c>
    </row>
    <row r="261" spans="1:4" x14ac:dyDescent="0.25">
      <c r="A261" t="s">
        <v>1803</v>
      </c>
      <c r="B261">
        <f>$M$104</f>
        <v>47.543678924612813</v>
      </c>
      <c r="C261">
        <f>$E$167</f>
        <v>9.7852582307619667</v>
      </c>
      <c r="D261">
        <f>$E$231</f>
        <v>96.66603995593799</v>
      </c>
    </row>
    <row r="262" spans="1:4" x14ac:dyDescent="0.25">
      <c r="A262" t="s">
        <v>1779</v>
      </c>
      <c r="B262">
        <f>$L$104</f>
        <v>46.72836611681285</v>
      </c>
      <c r="C262">
        <f>$D$167</f>
        <v>10.489930375059773</v>
      </c>
      <c r="D262">
        <f>$D$231</f>
        <v>94.816092000028775</v>
      </c>
    </row>
    <row r="263" spans="1:4" x14ac:dyDescent="0.25">
      <c r="A263" t="s">
        <v>1785</v>
      </c>
      <c r="B263">
        <f>$K$104</f>
        <v>56.305020410620479</v>
      </c>
      <c r="C263">
        <f>$C$167</f>
        <v>10.352880457025945</v>
      </c>
      <c r="D263">
        <f>$C$231</f>
        <v>103.17607435151579</v>
      </c>
    </row>
    <row r="272" spans="1:4" x14ac:dyDescent="0.25">
      <c r="A272" s="7" t="s">
        <v>483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64.987885992847069</v>
      </c>
      <c r="C274">
        <f>I168</f>
        <v>6.6815998808433799</v>
      </c>
      <c r="D274">
        <f>I232</f>
        <v>101.41042499982127</v>
      </c>
    </row>
    <row r="275" spans="1:4" x14ac:dyDescent="0.25">
      <c r="A275" t="s">
        <v>1802</v>
      </c>
      <c r="B275">
        <f>$X$104</f>
        <v>43.771237574791563</v>
      </c>
      <c r="C275">
        <f>H168</f>
        <v>5.6407027656673554</v>
      </c>
      <c r="D275">
        <f>H232</f>
        <v>100.70282339290412</v>
      </c>
    </row>
    <row r="276" spans="1:4" x14ac:dyDescent="0.25">
      <c r="A276" t="s">
        <v>1805</v>
      </c>
      <c r="B276">
        <f>$W$104</f>
        <v>51.1157315199506</v>
      </c>
      <c r="C276">
        <f>G168</f>
        <v>5.9270782328182667</v>
      </c>
      <c r="D276">
        <f>G232</f>
        <v>96.36964151914718</v>
      </c>
    </row>
    <row r="277" spans="1:4" x14ac:dyDescent="0.25">
      <c r="A277" t="s">
        <v>1804</v>
      </c>
      <c r="B277">
        <f>$V$104</f>
        <v>51.783572198326659</v>
      </c>
      <c r="C277">
        <f>F168</f>
        <v>6.1425195175914054</v>
      </c>
      <c r="D277">
        <f>F232</f>
        <v>95.652718089326314</v>
      </c>
    </row>
    <row r="278" spans="1:4" x14ac:dyDescent="0.25">
      <c r="A278" t="s">
        <v>1803</v>
      </c>
      <c r="B278">
        <f>$U$104</f>
        <v>36.66987579733258</v>
      </c>
      <c r="C278">
        <f>E168</f>
        <v>5.4492394302293876</v>
      </c>
      <c r="D278">
        <f>E232</f>
        <v>94.766241072460261</v>
      </c>
    </row>
    <row r="279" spans="1:4" x14ac:dyDescent="0.25">
      <c r="A279" t="s">
        <v>1779</v>
      </c>
      <c r="B279">
        <f>$T$104</f>
        <v>19.677262948549828</v>
      </c>
      <c r="C279">
        <f>D168</f>
        <v>5.8546270425076834</v>
      </c>
      <c r="D279">
        <f>D232</f>
        <v>94.199833399093734</v>
      </c>
    </row>
    <row r="280" spans="1:4" x14ac:dyDescent="0.25">
      <c r="A280" t="s">
        <v>1785</v>
      </c>
      <c r="B280">
        <f>$S$104</f>
        <v>2.1291372411259029</v>
      </c>
      <c r="C280">
        <f>C168</f>
        <v>6.802223695339741</v>
      </c>
      <c r="D280">
        <f>C232</f>
        <v>94.819893092963795</v>
      </c>
    </row>
    <row r="288" spans="1:4" x14ac:dyDescent="0.25">
      <c r="A288" s="7" t="s">
        <v>488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60.490496333445485</v>
      </c>
      <c r="C290">
        <f>I169</f>
        <v>6.8221755492915621</v>
      </c>
      <c r="D290">
        <f>I233</f>
        <v>95.010606145195723</v>
      </c>
    </row>
    <row r="291" spans="1:4" x14ac:dyDescent="0.25">
      <c r="A291" t="s">
        <v>1802</v>
      </c>
      <c r="B291">
        <f>$AF$104</f>
        <v>53.454448305360806</v>
      </c>
      <c r="C291">
        <f>H169</f>
        <v>6.485303920544637</v>
      </c>
      <c r="D291">
        <f>H233</f>
        <v>99.900842232769733</v>
      </c>
    </row>
    <row r="292" spans="1:4" x14ac:dyDescent="0.25">
      <c r="A292" t="s">
        <v>1805</v>
      </c>
      <c r="B292">
        <f>$AE$104</f>
        <v>47.649520041035906</v>
      </c>
      <c r="C292">
        <f>G169</f>
        <v>5.9012902853166125</v>
      </c>
      <c r="D292">
        <f>G233</f>
        <v>90.209608708912739</v>
      </c>
    </row>
    <row r="293" spans="1:4" x14ac:dyDescent="0.25">
      <c r="A293" t="s">
        <v>1804</v>
      </c>
      <c r="B293">
        <f>$AD$104</f>
        <v>39.099419282305881</v>
      </c>
      <c r="C293">
        <f>F169</f>
        <v>5.7872270992059853</v>
      </c>
      <c r="D293">
        <f>F233</f>
        <v>93.979203795042849</v>
      </c>
    </row>
    <row r="294" spans="1:4" x14ac:dyDescent="0.25">
      <c r="A294" t="s">
        <v>1803</v>
      </c>
      <c r="B294">
        <f>$AC$104</f>
        <v>39.485872431765067</v>
      </c>
      <c r="C294">
        <f>E169</f>
        <v>7.9254036043265286</v>
      </c>
      <c r="D294">
        <f>E233</f>
        <v>97.105137287069894</v>
      </c>
    </row>
    <row r="295" spans="1:4" x14ac:dyDescent="0.25">
      <c r="A295" t="s">
        <v>1779</v>
      </c>
      <c r="B295">
        <f>$AB$104</f>
        <v>27.896835229210254</v>
      </c>
      <c r="C295">
        <f>D169</f>
        <v>4.7880028092191935</v>
      </c>
      <c r="D295">
        <f>D233</f>
        <v>90.827196863963039</v>
      </c>
    </row>
    <row r="296" spans="1:4" x14ac:dyDescent="0.25">
      <c r="A296" t="s">
        <v>1785</v>
      </c>
      <c r="B296">
        <f>$AA$104</f>
        <v>0</v>
      </c>
      <c r="C296">
        <f>C169</f>
        <v>5.389580584922478</v>
      </c>
      <c r="D296">
        <f>C233</f>
        <v>91.267476013473114</v>
      </c>
    </row>
    <row r="306" spans="1:4" x14ac:dyDescent="0.25">
      <c r="A306" s="7" t="s">
        <v>492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84.055943283358104</v>
      </c>
      <c r="C308">
        <f>I170</f>
        <v>6.6093927071494569</v>
      </c>
      <c r="D308">
        <f>I234</f>
        <v>97.801088688196387</v>
      </c>
    </row>
    <row r="309" spans="1:4" x14ac:dyDescent="0.25">
      <c r="A309" t="s">
        <v>1802</v>
      </c>
      <c r="B309">
        <f>AN104</f>
        <v>89.589871713193702</v>
      </c>
      <c r="C309">
        <f>H170</f>
        <v>6.4767090636795608</v>
      </c>
      <c r="D309">
        <f>H234</f>
        <v>104.16013904024943</v>
      </c>
    </row>
    <row r="310" spans="1:4" x14ac:dyDescent="0.25">
      <c r="A310" t="s">
        <v>1805</v>
      </c>
      <c r="B310">
        <f>AM104</f>
        <v>47.15272476051026</v>
      </c>
      <c r="C310">
        <f>G170</f>
        <v>6.4461248590187763</v>
      </c>
      <c r="D310">
        <f>G234</f>
        <v>91.039647216670872</v>
      </c>
    </row>
    <row r="311" spans="1:4" x14ac:dyDescent="0.25">
      <c r="A311" t="s">
        <v>1804</v>
      </c>
      <c r="B311">
        <f>$AL$104</f>
        <v>44.836932587469271</v>
      </c>
      <c r="C311">
        <f>F170</f>
        <v>6.9839934149820699</v>
      </c>
      <c r="D311">
        <f>F234</f>
        <v>95.75511388420928</v>
      </c>
    </row>
    <row r="312" spans="1:4" x14ac:dyDescent="0.25">
      <c r="A312" t="s">
        <v>1803</v>
      </c>
      <c r="B312">
        <f>$AK$104</f>
        <v>57.855830762281158</v>
      </c>
      <c r="C312">
        <f>E170</f>
        <v>5.8218763430523888</v>
      </c>
      <c r="D312">
        <f>E234</f>
        <v>95.429361924935577</v>
      </c>
    </row>
    <row r="313" spans="1:4" x14ac:dyDescent="0.25">
      <c r="A313" t="s">
        <v>1779</v>
      </c>
      <c r="B313">
        <f>$AJ$104</f>
        <v>14.909562869707216</v>
      </c>
      <c r="C313">
        <f>D170</f>
        <v>5.7723545641574452</v>
      </c>
      <c r="D313">
        <f>D234</f>
        <v>95.943215151593449</v>
      </c>
    </row>
    <row r="314" spans="1:4" x14ac:dyDescent="0.25">
      <c r="A314" t="s">
        <v>1785</v>
      </c>
      <c r="B314">
        <f>$AI$104</f>
        <v>0</v>
      </c>
      <c r="C314">
        <f>C170</f>
        <v>5.5459200099766308</v>
      </c>
      <c r="D314">
        <f>C234</f>
        <v>102.41989015884339</v>
      </c>
    </row>
    <row r="324" spans="1:4" x14ac:dyDescent="0.25">
      <c r="A324" s="7" t="s">
        <v>496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89.616520447692281</v>
      </c>
      <c r="C326">
        <f>I171</f>
        <v>6.9307505284808011</v>
      </c>
      <c r="D326">
        <f>I235</f>
        <v>96.173386694406943</v>
      </c>
    </row>
    <row r="327" spans="1:4" x14ac:dyDescent="0.25">
      <c r="A327" t="s">
        <v>1802</v>
      </c>
      <c r="B327">
        <f>AV104</f>
        <v>86.353691451173191</v>
      </c>
      <c r="C327">
        <f>H171</f>
        <v>6.7891843625345532</v>
      </c>
      <c r="D327">
        <f>H235</f>
        <v>97.315152147749245</v>
      </c>
    </row>
    <row r="328" spans="1:4" x14ac:dyDescent="0.25">
      <c r="A328" t="s">
        <v>1805</v>
      </c>
      <c r="B328">
        <f>AU104</f>
        <v>88.870720167588615</v>
      </c>
      <c r="C328">
        <f>G171</f>
        <v>6.2967681650765384</v>
      </c>
      <c r="D328">
        <f>G235</f>
        <v>88.082536674811863</v>
      </c>
    </row>
    <row r="329" spans="1:4" x14ac:dyDescent="0.25">
      <c r="A329" t="s">
        <v>1804</v>
      </c>
      <c r="B329">
        <f>AT104</f>
        <v>83.334205872907646</v>
      </c>
      <c r="C329">
        <f>F171</f>
        <v>6.9785519810693586</v>
      </c>
      <c r="D329">
        <f>F235</f>
        <v>92.625833268450535</v>
      </c>
    </row>
    <row r="330" spans="1:4" x14ac:dyDescent="0.25">
      <c r="A330" t="s">
        <v>1803</v>
      </c>
      <c r="B330">
        <f>AS104</f>
        <v>91.761188977436859</v>
      </c>
      <c r="C330">
        <f>E171</f>
        <v>6.4509411357821307</v>
      </c>
      <c r="D330">
        <f>E235</f>
        <v>89.195489802869403</v>
      </c>
    </row>
    <row r="331" spans="1:4" x14ac:dyDescent="0.25">
      <c r="A331" t="s">
        <v>1779</v>
      </c>
      <c r="B331">
        <f>AR104</f>
        <v>62.373557134495229</v>
      </c>
      <c r="C331">
        <f>D171</f>
        <v>6.8138182792185908</v>
      </c>
      <c r="D331">
        <f>D235</f>
        <v>95.340711153313165</v>
      </c>
    </row>
    <row r="332" spans="1:4" x14ac:dyDescent="0.25">
      <c r="A332" t="s">
        <v>1785</v>
      </c>
      <c r="B332">
        <f>$AQ$104</f>
        <v>3.4419900947215787</v>
      </c>
      <c r="C332">
        <f>C171</f>
        <v>6.2231942611946431</v>
      </c>
      <c r="D332">
        <f>C235</f>
        <v>97.452452958668161</v>
      </c>
    </row>
  </sheetData>
  <mergeCells count="20">
    <mergeCell ref="C181:I181"/>
    <mergeCell ref="C182:I182"/>
    <mergeCell ref="B183:D183"/>
    <mergeCell ref="C114:I114"/>
    <mergeCell ref="C115:I115"/>
    <mergeCell ref="C116:I116"/>
    <mergeCell ref="C117:I117"/>
    <mergeCell ref="C118:I118"/>
    <mergeCell ref="C119:I119"/>
    <mergeCell ref="B120:D120"/>
    <mergeCell ref="C177:I177"/>
    <mergeCell ref="C178:I178"/>
    <mergeCell ref="C179:I179"/>
    <mergeCell ref="C180:I180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W332"/>
  <sheetViews>
    <sheetView topLeftCell="A93" workbookViewId="0">
      <selection activeCell="A108" sqref="A108:B110"/>
    </sheetView>
  </sheetViews>
  <sheetFormatPr defaultRowHeight="15" x14ac:dyDescent="0.25"/>
  <cols>
    <col min="1" max="1" width="10.85546875" customWidth="1"/>
    <col min="2" max="2" width="9.7109375" bestFit="1" customWidth="1"/>
    <col min="10" max="10" width="12.140625" customWidth="1"/>
  </cols>
  <sheetData>
    <row r="1" spans="1:12" x14ac:dyDescent="0.25">
      <c r="A1" s="7" t="s">
        <v>1677</v>
      </c>
      <c r="I1" s="7" t="s">
        <v>1678</v>
      </c>
      <c r="J1" t="s">
        <v>2036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2038</v>
      </c>
      <c r="L2" t="s">
        <v>1864</v>
      </c>
    </row>
    <row r="3" spans="1:12" x14ac:dyDescent="0.25">
      <c r="A3" s="53" t="s">
        <v>1681</v>
      </c>
      <c r="B3" s="17">
        <v>42283</v>
      </c>
      <c r="J3" t="s">
        <v>2037</v>
      </c>
      <c r="L3" t="s">
        <v>1864</v>
      </c>
    </row>
    <row r="4" spans="1:12" x14ac:dyDescent="0.25">
      <c r="A4" s="7" t="s">
        <v>1682</v>
      </c>
      <c r="B4" s="17">
        <v>42270</v>
      </c>
      <c r="I4" s="7" t="s">
        <v>1683</v>
      </c>
      <c r="J4" t="s">
        <v>2244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TX000777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TX002804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TX000657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TX004417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TX015594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TX004421</v>
      </c>
      <c r="D17" s="219"/>
      <c r="E17" s="219"/>
      <c r="F17" s="219"/>
      <c r="G17" s="219"/>
      <c r="H17" s="219"/>
      <c r="I17" s="220"/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19</v>
      </c>
      <c r="C23">
        <v>18.5</v>
      </c>
      <c r="D23" t="s">
        <v>498</v>
      </c>
      <c r="E23">
        <v>32551</v>
      </c>
      <c r="F23" t="s">
        <v>499</v>
      </c>
      <c r="G23" t="s">
        <v>500</v>
      </c>
      <c r="H23">
        <v>465.09</v>
      </c>
      <c r="I23">
        <v>93.02</v>
      </c>
    </row>
    <row r="24" spans="1:9" x14ac:dyDescent="0.25">
      <c r="A24" t="s">
        <v>484</v>
      </c>
      <c r="B24" t="s">
        <v>24</v>
      </c>
      <c r="C24">
        <v>20</v>
      </c>
      <c r="D24" t="s">
        <v>502</v>
      </c>
      <c r="E24">
        <v>32562</v>
      </c>
      <c r="F24" t="s">
        <v>503</v>
      </c>
      <c r="G24" t="s">
        <v>504</v>
      </c>
      <c r="H24">
        <v>275.38600000000002</v>
      </c>
      <c r="I24">
        <v>55.08</v>
      </c>
    </row>
    <row r="25" spans="1:9" x14ac:dyDescent="0.25">
      <c r="A25" t="s">
        <v>484</v>
      </c>
      <c r="B25" t="s">
        <v>29</v>
      </c>
      <c r="C25">
        <v>20</v>
      </c>
      <c r="D25" t="s">
        <v>506</v>
      </c>
      <c r="E25">
        <v>34881</v>
      </c>
      <c r="F25" t="s">
        <v>507</v>
      </c>
      <c r="G25" t="s">
        <v>508</v>
      </c>
      <c r="H25">
        <v>308.1345</v>
      </c>
      <c r="I25">
        <v>61.62</v>
      </c>
    </row>
    <row r="26" spans="1:9" x14ac:dyDescent="0.25">
      <c r="A26" t="s">
        <v>484</v>
      </c>
      <c r="B26" t="s">
        <v>34</v>
      </c>
      <c r="C26">
        <v>20</v>
      </c>
      <c r="D26" t="s">
        <v>510</v>
      </c>
      <c r="E26">
        <v>20647</v>
      </c>
      <c r="F26" t="s">
        <v>511</v>
      </c>
      <c r="G26" t="s">
        <v>512</v>
      </c>
      <c r="H26">
        <v>96.09</v>
      </c>
      <c r="I26">
        <v>19.2</v>
      </c>
    </row>
    <row r="27" spans="1:9" x14ac:dyDescent="0.25">
      <c r="A27" t="s">
        <v>484</v>
      </c>
      <c r="B27" t="s">
        <v>39</v>
      </c>
      <c r="C27">
        <v>20</v>
      </c>
      <c r="D27" t="s">
        <v>514</v>
      </c>
      <c r="E27">
        <v>21164</v>
      </c>
      <c r="F27" t="s">
        <v>515</v>
      </c>
      <c r="G27" t="s">
        <v>516</v>
      </c>
      <c r="H27">
        <v>86.135999999999996</v>
      </c>
      <c r="I27">
        <v>17.2</v>
      </c>
    </row>
    <row r="28" spans="1:9" x14ac:dyDescent="0.25">
      <c r="A28" t="s">
        <v>484</v>
      </c>
      <c r="B28" t="s">
        <v>44</v>
      </c>
      <c r="C28">
        <v>20</v>
      </c>
      <c r="D28" t="s">
        <v>518</v>
      </c>
      <c r="E28">
        <v>31862</v>
      </c>
      <c r="F28" t="s">
        <v>519</v>
      </c>
      <c r="G28" t="s">
        <v>520</v>
      </c>
      <c r="H28">
        <v>314.05340000000001</v>
      </c>
      <c r="I28">
        <v>62.81</v>
      </c>
    </row>
    <row r="31" spans="1:9" x14ac:dyDescent="0.25">
      <c r="A31" s="7" t="s">
        <v>1705</v>
      </c>
    </row>
    <row r="33" spans="1:49" x14ac:dyDescent="0.25">
      <c r="A33" s="7" t="s">
        <v>2036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2039</v>
      </c>
    </row>
    <row r="36" spans="1:49" x14ac:dyDescent="0.25">
      <c r="A36" t="s">
        <v>1709</v>
      </c>
      <c r="B36">
        <v>42284.427106481482</v>
      </c>
    </row>
    <row r="37" spans="1:49" x14ac:dyDescent="0.25">
      <c r="A37" t="s">
        <v>1710</v>
      </c>
      <c r="B37">
        <v>2404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4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15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15</v>
      </c>
      <c r="AF40">
        <v>16</v>
      </c>
      <c r="AG40">
        <v>16</v>
      </c>
      <c r="AH40">
        <v>16</v>
      </c>
      <c r="AI40">
        <v>16</v>
      </c>
      <c r="AJ40">
        <v>15</v>
      </c>
      <c r="AK40">
        <v>15</v>
      </c>
      <c r="AL40">
        <v>15</v>
      </c>
      <c r="AM40">
        <v>15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15</v>
      </c>
      <c r="AV40">
        <v>16</v>
      </c>
      <c r="AW40">
        <v>16</v>
      </c>
    </row>
    <row r="41" spans="1:49" x14ac:dyDescent="0.25">
      <c r="A41" t="s">
        <v>1764</v>
      </c>
      <c r="B41">
        <v>123.452</v>
      </c>
      <c r="C41">
        <v>108.34399999999999</v>
      </c>
      <c r="D41">
        <v>95.162000000000006</v>
      </c>
      <c r="E41">
        <v>69.584000000000003</v>
      </c>
      <c r="F41">
        <v>101.98</v>
      </c>
      <c r="G41">
        <v>110.767</v>
      </c>
      <c r="H41">
        <v>67.084999999999994</v>
      </c>
      <c r="I41">
        <v>70.277000000000001</v>
      </c>
      <c r="J41">
        <v>161.18899999999999</v>
      </c>
      <c r="K41">
        <v>113.625</v>
      </c>
      <c r="L41">
        <v>89.078000000000003</v>
      </c>
      <c r="M41">
        <v>80.588999999999999</v>
      </c>
      <c r="N41">
        <v>115.80200000000001</v>
      </c>
      <c r="O41">
        <v>89.429000000000002</v>
      </c>
      <c r="P41">
        <v>78.403999999999996</v>
      </c>
      <c r="Q41">
        <v>84.33</v>
      </c>
      <c r="R41">
        <v>156.999</v>
      </c>
      <c r="S41">
        <v>89.632000000000005</v>
      </c>
      <c r="T41">
        <v>128.91800000000001</v>
      </c>
      <c r="U41">
        <v>91.671999999999997</v>
      </c>
      <c r="V41">
        <v>117.393</v>
      </c>
      <c r="W41">
        <v>92.04</v>
      </c>
      <c r="X41">
        <v>149.53399999999999</v>
      </c>
      <c r="Y41">
        <v>87.423000000000002</v>
      </c>
      <c r="Z41">
        <v>134.35900000000001</v>
      </c>
      <c r="AA41">
        <v>122.68300000000001</v>
      </c>
      <c r="AB41">
        <v>113.762</v>
      </c>
      <c r="AC41">
        <v>79.63</v>
      </c>
      <c r="AD41">
        <v>70.441999999999993</v>
      </c>
      <c r="AE41">
        <v>76.641999999999996</v>
      </c>
      <c r="AF41">
        <v>72.028000000000006</v>
      </c>
      <c r="AG41">
        <v>89.009</v>
      </c>
      <c r="AH41">
        <v>130.06399999999999</v>
      </c>
      <c r="AI41">
        <v>118.426</v>
      </c>
      <c r="AJ41">
        <v>115.143</v>
      </c>
      <c r="AK41">
        <v>103.96</v>
      </c>
      <c r="AL41">
        <v>92.046999999999997</v>
      </c>
      <c r="AM41">
        <v>77.802000000000007</v>
      </c>
      <c r="AN41">
        <v>80.096000000000004</v>
      </c>
      <c r="AO41">
        <v>100.589</v>
      </c>
      <c r="AP41">
        <v>95.584000000000003</v>
      </c>
      <c r="AQ41">
        <v>69.504000000000005</v>
      </c>
      <c r="AR41">
        <v>97.45</v>
      </c>
      <c r="AS41">
        <v>117.749</v>
      </c>
      <c r="AT41">
        <v>129.04</v>
      </c>
      <c r="AU41">
        <v>96.084999999999994</v>
      </c>
      <c r="AV41">
        <v>122.023</v>
      </c>
      <c r="AW41">
        <v>96.546999999999997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2042</v>
      </c>
    </row>
    <row r="44" spans="1:49" x14ac:dyDescent="0.25">
      <c r="A44" t="s">
        <v>1709</v>
      </c>
      <c r="B44">
        <v>42284.42628472222</v>
      </c>
    </row>
    <row r="45" spans="1:49" x14ac:dyDescent="0.25">
      <c r="A45" t="s">
        <v>1710</v>
      </c>
      <c r="B45">
        <v>2414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0</v>
      </c>
      <c r="D48">
        <v>0</v>
      </c>
      <c r="E48">
        <v>1</v>
      </c>
      <c r="F48">
        <v>5</v>
      </c>
      <c r="G48">
        <v>16</v>
      </c>
      <c r="H48">
        <v>15</v>
      </c>
      <c r="I48">
        <v>15</v>
      </c>
      <c r="J48">
        <v>16</v>
      </c>
      <c r="K48">
        <v>0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16</v>
      </c>
      <c r="T48">
        <v>16</v>
      </c>
      <c r="U48">
        <v>16</v>
      </c>
      <c r="V48">
        <v>16</v>
      </c>
      <c r="W48">
        <v>16</v>
      </c>
      <c r="X48">
        <v>16</v>
      </c>
      <c r="Y48">
        <v>15</v>
      </c>
      <c r="Z48">
        <v>16</v>
      </c>
      <c r="AA48">
        <v>15</v>
      </c>
      <c r="AB48">
        <v>15</v>
      </c>
      <c r="AC48">
        <v>16</v>
      </c>
      <c r="AD48">
        <v>15</v>
      </c>
      <c r="AE48">
        <v>15</v>
      </c>
      <c r="AF48">
        <v>15</v>
      </c>
      <c r="AG48">
        <v>16</v>
      </c>
      <c r="AH48">
        <v>16</v>
      </c>
      <c r="AI48">
        <v>15</v>
      </c>
      <c r="AJ48">
        <v>15</v>
      </c>
      <c r="AK48">
        <v>15</v>
      </c>
      <c r="AL48">
        <v>15</v>
      </c>
      <c r="AM48">
        <v>15</v>
      </c>
      <c r="AN48">
        <v>16</v>
      </c>
      <c r="AO48">
        <v>16</v>
      </c>
      <c r="AP48">
        <v>0</v>
      </c>
      <c r="AQ48">
        <v>16</v>
      </c>
      <c r="AR48">
        <v>16</v>
      </c>
      <c r="AS48">
        <v>16</v>
      </c>
      <c r="AT48">
        <v>16</v>
      </c>
      <c r="AU48">
        <v>15</v>
      </c>
      <c r="AV48">
        <v>15</v>
      </c>
      <c r="AW48">
        <v>16</v>
      </c>
    </row>
    <row r="49" spans="1:49" x14ac:dyDescent="0.25">
      <c r="A49" t="s">
        <v>1764</v>
      </c>
      <c r="B49">
        <v>112.96</v>
      </c>
      <c r="C49">
        <v>0</v>
      </c>
      <c r="D49">
        <v>0</v>
      </c>
      <c r="E49">
        <v>35.07</v>
      </c>
      <c r="F49">
        <v>12.462</v>
      </c>
      <c r="G49">
        <v>65.135999999999996</v>
      </c>
      <c r="H49">
        <v>63.802999999999997</v>
      </c>
      <c r="I49">
        <v>49.555999999999997</v>
      </c>
      <c r="J49">
        <v>125.867</v>
      </c>
      <c r="K49">
        <v>0</v>
      </c>
      <c r="L49">
        <v>60.399000000000001</v>
      </c>
      <c r="M49">
        <v>47.101999999999997</v>
      </c>
      <c r="N49">
        <v>113.134</v>
      </c>
      <c r="O49">
        <v>58.603000000000002</v>
      </c>
      <c r="P49">
        <v>56.052999999999997</v>
      </c>
      <c r="Q49">
        <v>60.64</v>
      </c>
      <c r="R49">
        <v>111.652</v>
      </c>
      <c r="S49">
        <v>90.545000000000002</v>
      </c>
      <c r="T49">
        <v>91.346999999999994</v>
      </c>
      <c r="U49">
        <v>85.688999999999993</v>
      </c>
      <c r="V49">
        <v>97.948999999999998</v>
      </c>
      <c r="W49">
        <v>53.573</v>
      </c>
      <c r="X49">
        <v>83.994</v>
      </c>
      <c r="Y49">
        <v>59.453000000000003</v>
      </c>
      <c r="Z49">
        <v>170.221</v>
      </c>
      <c r="AA49">
        <v>77.397000000000006</v>
      </c>
      <c r="AB49">
        <v>71.364999999999995</v>
      </c>
      <c r="AC49">
        <v>43.645000000000003</v>
      </c>
      <c r="AD49">
        <v>57.988</v>
      </c>
      <c r="AE49">
        <v>40.055999999999997</v>
      </c>
      <c r="AF49">
        <v>64.468999999999994</v>
      </c>
      <c r="AG49">
        <v>68.423000000000002</v>
      </c>
      <c r="AH49">
        <v>143.36699999999999</v>
      </c>
      <c r="AI49">
        <v>39.911999999999999</v>
      </c>
      <c r="AJ49">
        <v>111.143</v>
      </c>
      <c r="AK49">
        <v>58.197000000000003</v>
      </c>
      <c r="AL49">
        <v>89.635000000000005</v>
      </c>
      <c r="AM49">
        <v>40.953000000000003</v>
      </c>
      <c r="AN49">
        <v>77.882000000000005</v>
      </c>
      <c r="AO49">
        <v>63.52</v>
      </c>
      <c r="AP49">
        <v>0</v>
      </c>
      <c r="AQ49">
        <v>78.424999999999997</v>
      </c>
      <c r="AR49">
        <v>90.763000000000005</v>
      </c>
      <c r="AS49">
        <v>108.57299999999999</v>
      </c>
      <c r="AT49">
        <v>123.67100000000001</v>
      </c>
      <c r="AU49">
        <v>100.23699999999999</v>
      </c>
      <c r="AV49">
        <v>129.40799999999999</v>
      </c>
      <c r="AW49">
        <v>98.903999999999996</v>
      </c>
    </row>
    <row r="51" spans="1:49" x14ac:dyDescent="0.25">
      <c r="A51" s="7" t="s">
        <v>2038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2041</v>
      </c>
    </row>
    <row r="54" spans="1:49" x14ac:dyDescent="0.25">
      <c r="A54" t="s">
        <v>1709</v>
      </c>
      <c r="B54">
        <v>42284.425509259258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15</v>
      </c>
      <c r="M58">
        <v>15</v>
      </c>
      <c r="N58">
        <v>15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14</v>
      </c>
      <c r="W58">
        <v>16</v>
      </c>
      <c r="X58">
        <v>5</v>
      </c>
      <c r="Y58">
        <v>16</v>
      </c>
      <c r="Z58">
        <v>16</v>
      </c>
      <c r="AA58">
        <v>15</v>
      </c>
      <c r="AB58">
        <v>16</v>
      </c>
      <c r="AC58">
        <v>15</v>
      </c>
      <c r="AD58">
        <v>15</v>
      </c>
      <c r="AE58">
        <v>16</v>
      </c>
      <c r="AF58">
        <v>12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14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126.736</v>
      </c>
      <c r="C59">
        <v>84.033000000000001</v>
      </c>
      <c r="D59">
        <v>140.46899999999999</v>
      </c>
      <c r="E59">
        <v>135.38300000000001</v>
      </c>
      <c r="F59">
        <v>120.71599999999999</v>
      </c>
      <c r="G59">
        <v>101.955</v>
      </c>
      <c r="H59">
        <v>115.908</v>
      </c>
      <c r="I59">
        <v>108.84699999999999</v>
      </c>
      <c r="J59">
        <v>144.88300000000001</v>
      </c>
      <c r="K59">
        <v>135.28899999999999</v>
      </c>
      <c r="L59">
        <v>88.921999999999997</v>
      </c>
      <c r="M59">
        <v>115.22</v>
      </c>
      <c r="N59">
        <v>106.83199999999999</v>
      </c>
      <c r="O59">
        <v>96.454999999999998</v>
      </c>
      <c r="P59">
        <v>64.302999999999997</v>
      </c>
      <c r="Q59">
        <v>108.217</v>
      </c>
      <c r="R59">
        <v>157.17699999999999</v>
      </c>
      <c r="S59">
        <v>119.544</v>
      </c>
      <c r="T59">
        <v>109.855</v>
      </c>
      <c r="U59">
        <v>117.831</v>
      </c>
      <c r="V59">
        <v>115.30500000000001</v>
      </c>
      <c r="W59">
        <v>123.90300000000001</v>
      </c>
      <c r="X59">
        <v>40.15</v>
      </c>
      <c r="Y59">
        <v>89.947999999999993</v>
      </c>
      <c r="Z59">
        <v>161.93299999999999</v>
      </c>
      <c r="AA59">
        <v>119.11</v>
      </c>
      <c r="AB59">
        <v>72.808999999999997</v>
      </c>
      <c r="AC59">
        <v>63.575000000000003</v>
      </c>
      <c r="AD59">
        <v>66.537000000000006</v>
      </c>
      <c r="AE59">
        <v>80.659000000000006</v>
      </c>
      <c r="AF59">
        <v>77.697999999999993</v>
      </c>
      <c r="AG59">
        <v>108.9</v>
      </c>
      <c r="AH59">
        <v>142.10300000000001</v>
      </c>
      <c r="AI59">
        <v>99.088999999999999</v>
      </c>
      <c r="AJ59">
        <v>81.373000000000005</v>
      </c>
      <c r="AK59">
        <v>69.855000000000004</v>
      </c>
      <c r="AL59">
        <v>104.64100000000001</v>
      </c>
      <c r="AM59">
        <v>58.064</v>
      </c>
      <c r="AN59">
        <v>98.38</v>
      </c>
      <c r="AO59">
        <v>100.205</v>
      </c>
      <c r="AP59">
        <v>147.75899999999999</v>
      </c>
      <c r="AQ59">
        <v>101.68</v>
      </c>
      <c r="AR59">
        <v>101.05</v>
      </c>
      <c r="AS59">
        <v>135.369</v>
      </c>
      <c r="AT59">
        <v>143.90299999999999</v>
      </c>
      <c r="AU59">
        <v>157.452</v>
      </c>
      <c r="AV59">
        <v>132.108</v>
      </c>
      <c r="AW59">
        <v>77.492000000000004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2040</v>
      </c>
    </row>
    <row r="62" spans="1:49" x14ac:dyDescent="0.25">
      <c r="A62" t="s">
        <v>1709</v>
      </c>
      <c r="B62">
        <v>42284.424803240741</v>
      </c>
    </row>
    <row r="63" spans="1:49" x14ac:dyDescent="0.25">
      <c r="A63" t="s">
        <v>1710</v>
      </c>
      <c r="B63">
        <v>2402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0</v>
      </c>
      <c r="D66">
        <v>1</v>
      </c>
      <c r="E66">
        <v>4</v>
      </c>
      <c r="F66">
        <v>4</v>
      </c>
      <c r="G66">
        <v>13</v>
      </c>
      <c r="H66">
        <v>16</v>
      </c>
      <c r="I66">
        <v>16</v>
      </c>
      <c r="J66">
        <v>16</v>
      </c>
      <c r="K66">
        <v>0</v>
      </c>
      <c r="L66">
        <v>15</v>
      </c>
      <c r="M66">
        <v>15</v>
      </c>
      <c r="N66">
        <v>15</v>
      </c>
      <c r="O66">
        <v>16</v>
      </c>
      <c r="P66">
        <v>16</v>
      </c>
      <c r="Q66">
        <v>16</v>
      </c>
      <c r="R66">
        <v>16</v>
      </c>
      <c r="S66">
        <v>16</v>
      </c>
      <c r="T66">
        <v>16</v>
      </c>
      <c r="U66">
        <v>16</v>
      </c>
      <c r="V66">
        <v>14</v>
      </c>
      <c r="W66">
        <v>16</v>
      </c>
      <c r="X66">
        <v>3</v>
      </c>
      <c r="Y66">
        <v>16</v>
      </c>
      <c r="Z66">
        <v>16</v>
      </c>
      <c r="AA66">
        <v>15</v>
      </c>
      <c r="AB66">
        <v>15</v>
      </c>
      <c r="AC66">
        <v>15</v>
      </c>
      <c r="AD66">
        <v>14</v>
      </c>
      <c r="AE66">
        <v>16</v>
      </c>
      <c r="AF66">
        <v>12</v>
      </c>
      <c r="AG66">
        <v>16</v>
      </c>
      <c r="AH66">
        <v>16</v>
      </c>
      <c r="AI66">
        <v>16</v>
      </c>
      <c r="AJ66">
        <v>16</v>
      </c>
      <c r="AK66">
        <v>16</v>
      </c>
      <c r="AL66">
        <v>16</v>
      </c>
      <c r="AM66">
        <v>14</v>
      </c>
      <c r="AN66">
        <v>16</v>
      </c>
      <c r="AO66">
        <v>16</v>
      </c>
      <c r="AP66">
        <v>0</v>
      </c>
      <c r="AQ66">
        <v>16</v>
      </c>
      <c r="AR66">
        <v>16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101.4</v>
      </c>
      <c r="C67">
        <v>0</v>
      </c>
      <c r="D67">
        <v>5.2960000000000003</v>
      </c>
      <c r="E67">
        <v>13.295</v>
      </c>
      <c r="F67">
        <v>11.803000000000001</v>
      </c>
      <c r="G67">
        <v>44.953000000000003</v>
      </c>
      <c r="H67">
        <v>106.455</v>
      </c>
      <c r="I67">
        <v>110.6</v>
      </c>
      <c r="J67">
        <v>114.542</v>
      </c>
      <c r="K67">
        <v>0</v>
      </c>
      <c r="L67">
        <v>76.534999999999997</v>
      </c>
      <c r="M67">
        <v>108.167</v>
      </c>
      <c r="N67">
        <v>123.357</v>
      </c>
      <c r="O67">
        <v>67.116</v>
      </c>
      <c r="P67">
        <v>67.971000000000004</v>
      </c>
      <c r="Q67">
        <v>84.680999999999997</v>
      </c>
      <c r="R67">
        <v>86.039000000000001</v>
      </c>
      <c r="S67">
        <v>131.16399999999999</v>
      </c>
      <c r="T67">
        <v>122.96299999999999</v>
      </c>
      <c r="U67">
        <v>123.18600000000001</v>
      </c>
      <c r="V67">
        <v>122.06100000000001</v>
      </c>
      <c r="W67">
        <v>121.23</v>
      </c>
      <c r="X67">
        <v>42.09</v>
      </c>
      <c r="Y67">
        <v>64.704999999999998</v>
      </c>
      <c r="Z67">
        <v>185.56899999999999</v>
      </c>
      <c r="AA67">
        <v>80.593000000000004</v>
      </c>
      <c r="AB67">
        <v>53.488999999999997</v>
      </c>
      <c r="AC67">
        <v>70.649000000000001</v>
      </c>
      <c r="AD67">
        <v>63.97</v>
      </c>
      <c r="AE67">
        <v>56.543999999999997</v>
      </c>
      <c r="AF67">
        <v>56.619</v>
      </c>
      <c r="AG67">
        <v>78.466999999999999</v>
      </c>
      <c r="AH67">
        <v>163.626</v>
      </c>
      <c r="AI67">
        <v>99.632999999999996</v>
      </c>
      <c r="AJ67">
        <v>68.236999999999995</v>
      </c>
      <c r="AK67">
        <v>71.466999999999999</v>
      </c>
      <c r="AL67">
        <v>106.054</v>
      </c>
      <c r="AM67">
        <v>64.263999999999996</v>
      </c>
      <c r="AN67">
        <v>101.28100000000001</v>
      </c>
      <c r="AO67">
        <v>92.4</v>
      </c>
      <c r="AP67">
        <v>0</v>
      </c>
      <c r="AQ67">
        <v>97.477000000000004</v>
      </c>
      <c r="AR67">
        <v>100.39400000000001</v>
      </c>
      <c r="AS67">
        <v>139.30099999999999</v>
      </c>
      <c r="AT67">
        <v>177.40700000000001</v>
      </c>
      <c r="AU67">
        <v>163.511</v>
      </c>
      <c r="AV67">
        <v>147.30500000000001</v>
      </c>
      <c r="AW67">
        <v>73.853999999999999</v>
      </c>
    </row>
    <row r="69" spans="1:49" x14ac:dyDescent="0.25">
      <c r="A69" s="7" t="s">
        <v>2037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2043</v>
      </c>
    </row>
    <row r="72" spans="1:49" x14ac:dyDescent="0.25">
      <c r="A72" t="s">
        <v>1709</v>
      </c>
      <c r="B72" s="38">
        <v>42284.42386574074</v>
      </c>
    </row>
    <row r="73" spans="1:49" x14ac:dyDescent="0.25">
      <c r="A73" t="s">
        <v>1710</v>
      </c>
      <c r="B73">
        <v>2401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14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15</v>
      </c>
      <c r="Q76">
        <v>16</v>
      </c>
      <c r="R76">
        <v>16</v>
      </c>
      <c r="S76">
        <v>16</v>
      </c>
      <c r="T76">
        <v>16</v>
      </c>
      <c r="U76">
        <v>14</v>
      </c>
      <c r="V76">
        <v>16</v>
      </c>
      <c r="W76">
        <v>15</v>
      </c>
      <c r="X76">
        <v>14</v>
      </c>
      <c r="Y76">
        <v>16</v>
      </c>
      <c r="Z76">
        <v>16</v>
      </c>
      <c r="AA76">
        <v>15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15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173.023</v>
      </c>
      <c r="C77">
        <v>120.789</v>
      </c>
      <c r="D77">
        <v>110.54</v>
      </c>
      <c r="E77">
        <v>109.095</v>
      </c>
      <c r="F77">
        <v>107.42400000000001</v>
      </c>
      <c r="G77">
        <v>117.687</v>
      </c>
      <c r="H77">
        <v>76.307000000000002</v>
      </c>
      <c r="I77">
        <v>95.409000000000006</v>
      </c>
      <c r="J77">
        <v>133.13800000000001</v>
      </c>
      <c r="K77">
        <v>167.77699999999999</v>
      </c>
      <c r="L77">
        <v>101.867</v>
      </c>
      <c r="M77">
        <v>99.843999999999994</v>
      </c>
      <c r="N77">
        <v>90.311999999999998</v>
      </c>
      <c r="O77">
        <v>65.349000000000004</v>
      </c>
      <c r="P77">
        <v>91.68</v>
      </c>
      <c r="Q77">
        <v>105.48699999999999</v>
      </c>
      <c r="R77">
        <v>191.166</v>
      </c>
      <c r="S77">
        <v>104.63500000000001</v>
      </c>
      <c r="T77">
        <v>165.61199999999999</v>
      </c>
      <c r="U77">
        <v>78.600999999999999</v>
      </c>
      <c r="V77">
        <v>71.667000000000002</v>
      </c>
      <c r="W77">
        <v>101.589</v>
      </c>
      <c r="X77">
        <v>101.874</v>
      </c>
      <c r="Y77">
        <v>123.85599999999999</v>
      </c>
      <c r="Z77">
        <v>127.875</v>
      </c>
      <c r="AA77">
        <v>154.00700000000001</v>
      </c>
      <c r="AB77">
        <v>118.896</v>
      </c>
      <c r="AC77">
        <v>112.511</v>
      </c>
      <c r="AD77">
        <v>79.039000000000001</v>
      </c>
      <c r="AE77">
        <v>105.211</v>
      </c>
      <c r="AF77">
        <v>95.39</v>
      </c>
      <c r="AG77">
        <v>107.74299999999999</v>
      </c>
      <c r="AH77">
        <v>178.86600000000001</v>
      </c>
      <c r="AI77">
        <v>136.12100000000001</v>
      </c>
      <c r="AJ77">
        <v>93.671000000000006</v>
      </c>
      <c r="AK77">
        <v>126.97499999999999</v>
      </c>
      <c r="AL77">
        <v>108.06399999999999</v>
      </c>
      <c r="AM77">
        <v>100.363</v>
      </c>
      <c r="AN77">
        <v>97.67</v>
      </c>
      <c r="AO77">
        <v>123.392</v>
      </c>
      <c r="AP77">
        <v>133.566</v>
      </c>
      <c r="AQ77">
        <v>120.881</v>
      </c>
      <c r="AR77">
        <v>112.324</v>
      </c>
      <c r="AS77">
        <v>79.379000000000005</v>
      </c>
      <c r="AT77">
        <v>128.47</v>
      </c>
      <c r="AU77">
        <v>102.63200000000001</v>
      </c>
      <c r="AV77">
        <v>86.441999999999993</v>
      </c>
      <c r="AW77">
        <v>80.646000000000001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2044</v>
      </c>
    </row>
    <row r="80" spans="1:49" x14ac:dyDescent="0.25">
      <c r="A80" t="s">
        <v>1709</v>
      </c>
      <c r="B80">
        <v>42284.437997685185</v>
      </c>
    </row>
    <row r="81" spans="1:49" x14ac:dyDescent="0.25">
      <c r="A81" t="s">
        <v>1710</v>
      </c>
      <c r="B81">
        <v>2446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0</v>
      </c>
      <c r="D84">
        <v>0</v>
      </c>
      <c r="E84">
        <v>4</v>
      </c>
      <c r="F84">
        <v>5</v>
      </c>
      <c r="G84">
        <v>16</v>
      </c>
      <c r="H84">
        <v>14</v>
      </c>
      <c r="I84">
        <v>16</v>
      </c>
      <c r="J84">
        <v>16</v>
      </c>
      <c r="K84">
        <v>0</v>
      </c>
      <c r="L84">
        <v>16</v>
      </c>
      <c r="M84">
        <v>16</v>
      </c>
      <c r="N84">
        <v>16</v>
      </c>
      <c r="O84">
        <v>16</v>
      </c>
      <c r="P84">
        <v>15</v>
      </c>
      <c r="Q84">
        <v>16</v>
      </c>
      <c r="R84">
        <v>16</v>
      </c>
      <c r="S84">
        <v>16</v>
      </c>
      <c r="T84">
        <v>16</v>
      </c>
      <c r="U84">
        <v>15</v>
      </c>
      <c r="V84">
        <v>16</v>
      </c>
      <c r="W84">
        <v>15</v>
      </c>
      <c r="X84">
        <v>15</v>
      </c>
      <c r="Y84">
        <v>16</v>
      </c>
      <c r="Z84">
        <v>16</v>
      </c>
      <c r="AA84">
        <v>15</v>
      </c>
      <c r="AB84">
        <v>16</v>
      </c>
      <c r="AC84">
        <v>16</v>
      </c>
      <c r="AD84">
        <v>16</v>
      </c>
      <c r="AE84">
        <v>16</v>
      </c>
      <c r="AF84">
        <v>16</v>
      </c>
      <c r="AG84">
        <v>16</v>
      </c>
      <c r="AH84">
        <v>16</v>
      </c>
      <c r="AI84">
        <v>16</v>
      </c>
      <c r="AJ84">
        <v>15</v>
      </c>
      <c r="AK84">
        <v>16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16</v>
      </c>
      <c r="AR84">
        <v>16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139.73099999999999</v>
      </c>
      <c r="C85">
        <v>0</v>
      </c>
      <c r="D85">
        <v>0</v>
      </c>
      <c r="E85">
        <v>14.62</v>
      </c>
      <c r="F85">
        <v>8.5359999999999996</v>
      </c>
      <c r="G85">
        <v>72.161000000000001</v>
      </c>
      <c r="H85">
        <v>45.752000000000002</v>
      </c>
      <c r="I85">
        <v>58.856000000000002</v>
      </c>
      <c r="J85">
        <v>56.316000000000003</v>
      </c>
      <c r="K85">
        <v>0</v>
      </c>
      <c r="L85">
        <v>77.956000000000003</v>
      </c>
      <c r="M85">
        <v>103.663</v>
      </c>
      <c r="N85">
        <v>122.807</v>
      </c>
      <c r="O85">
        <v>50.668999999999997</v>
      </c>
      <c r="P85">
        <v>105.751</v>
      </c>
      <c r="Q85">
        <v>76.55</v>
      </c>
      <c r="R85">
        <v>128.92599999999999</v>
      </c>
      <c r="S85">
        <v>84.570999999999998</v>
      </c>
      <c r="T85">
        <v>102.25</v>
      </c>
      <c r="U85">
        <v>81.653000000000006</v>
      </c>
      <c r="V85">
        <v>90.662000000000006</v>
      </c>
      <c r="W85">
        <v>89.503</v>
      </c>
      <c r="X85">
        <v>100.65900000000001</v>
      </c>
      <c r="Y85">
        <v>119.46</v>
      </c>
      <c r="Z85">
        <v>164.52199999999999</v>
      </c>
      <c r="AA85">
        <v>116.602</v>
      </c>
      <c r="AB85">
        <v>77.307000000000002</v>
      </c>
      <c r="AC85">
        <v>121.789</v>
      </c>
      <c r="AD85">
        <v>90.025999999999996</v>
      </c>
      <c r="AE85">
        <v>129.16200000000001</v>
      </c>
      <c r="AF85">
        <v>113.673</v>
      </c>
      <c r="AG85">
        <v>118.08799999999999</v>
      </c>
      <c r="AH85">
        <v>276.27800000000002</v>
      </c>
      <c r="AI85">
        <v>77.39</v>
      </c>
      <c r="AJ85">
        <v>82.738</v>
      </c>
      <c r="AK85">
        <v>140.27099999999999</v>
      </c>
      <c r="AL85">
        <v>118.76900000000001</v>
      </c>
      <c r="AM85">
        <v>108.649</v>
      </c>
      <c r="AN85">
        <v>81.242999999999995</v>
      </c>
      <c r="AO85">
        <v>58.073</v>
      </c>
      <c r="AP85">
        <v>0</v>
      </c>
      <c r="AQ85">
        <v>126.352</v>
      </c>
      <c r="AR85">
        <v>114.545</v>
      </c>
      <c r="AS85">
        <v>86.971000000000004</v>
      </c>
      <c r="AT85">
        <v>150.452</v>
      </c>
      <c r="AU85">
        <v>109.99299999999999</v>
      </c>
      <c r="AV85">
        <v>92.194000000000003</v>
      </c>
      <c r="AW85">
        <v>77.061999999999998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1">C48/C40*100</f>
        <v>0</v>
      </c>
      <c r="D88">
        <f t="shared" si="1"/>
        <v>0</v>
      </c>
      <c r="E88">
        <f t="shared" si="1"/>
        <v>25</v>
      </c>
      <c r="F88">
        <f t="shared" si="1"/>
        <v>31.25</v>
      </c>
      <c r="G88">
        <f t="shared" si="1"/>
        <v>100</v>
      </c>
      <c r="H88">
        <f t="shared" si="1"/>
        <v>93.75</v>
      </c>
      <c r="I88">
        <f t="shared" si="1"/>
        <v>93.75</v>
      </c>
      <c r="J88">
        <f t="shared" si="1"/>
        <v>100</v>
      </c>
      <c r="K88">
        <f t="shared" si="1"/>
        <v>0</v>
      </c>
      <c r="L88">
        <f t="shared" si="1"/>
        <v>100</v>
      </c>
      <c r="M88">
        <f t="shared" si="1"/>
        <v>100</v>
      </c>
      <c r="N88">
        <f t="shared" si="1"/>
        <v>100</v>
      </c>
      <c r="O88">
        <f t="shared" si="1"/>
        <v>100</v>
      </c>
      <c r="P88">
        <f t="shared" si="1"/>
        <v>100</v>
      </c>
      <c r="Q88">
        <f t="shared" si="1"/>
        <v>100</v>
      </c>
      <c r="R88">
        <f t="shared" si="1"/>
        <v>100</v>
      </c>
      <c r="S88">
        <f t="shared" si="1"/>
        <v>100</v>
      </c>
      <c r="T88">
        <f t="shared" si="1"/>
        <v>100</v>
      </c>
      <c r="U88">
        <f t="shared" si="1"/>
        <v>100</v>
      </c>
      <c r="V88">
        <f t="shared" si="1"/>
        <v>100</v>
      </c>
      <c r="W88">
        <f t="shared" si="1"/>
        <v>100</v>
      </c>
      <c r="X88">
        <f t="shared" si="1"/>
        <v>100</v>
      </c>
      <c r="Y88">
        <f t="shared" si="1"/>
        <v>100</v>
      </c>
      <c r="Z88">
        <f t="shared" si="1"/>
        <v>100</v>
      </c>
      <c r="AA88">
        <f t="shared" si="1"/>
        <v>93.75</v>
      </c>
      <c r="AB88">
        <f t="shared" si="1"/>
        <v>93.75</v>
      </c>
      <c r="AC88">
        <f t="shared" si="1"/>
        <v>100</v>
      </c>
      <c r="AD88">
        <f t="shared" si="1"/>
        <v>93.75</v>
      </c>
      <c r="AE88">
        <f t="shared" si="1"/>
        <v>100</v>
      </c>
      <c r="AF88">
        <f t="shared" si="1"/>
        <v>93.75</v>
      </c>
      <c r="AG88">
        <f t="shared" si="1"/>
        <v>100</v>
      </c>
      <c r="AH88">
        <f t="shared" si="1"/>
        <v>100</v>
      </c>
      <c r="AI88">
        <f t="shared" si="1"/>
        <v>93.75</v>
      </c>
      <c r="AJ88">
        <f t="shared" si="1"/>
        <v>100</v>
      </c>
      <c r="AK88">
        <f t="shared" si="1"/>
        <v>100</v>
      </c>
      <c r="AL88">
        <f t="shared" si="1"/>
        <v>100</v>
      </c>
      <c r="AM88">
        <f t="shared" si="1"/>
        <v>100</v>
      </c>
      <c r="AN88">
        <f t="shared" si="1"/>
        <v>100</v>
      </c>
      <c r="AO88">
        <f t="shared" si="1"/>
        <v>100</v>
      </c>
      <c r="AP88">
        <f t="shared" si="1"/>
        <v>0</v>
      </c>
      <c r="AQ88">
        <f t="shared" si="1"/>
        <v>100</v>
      </c>
      <c r="AR88">
        <f t="shared" si="1"/>
        <v>100</v>
      </c>
      <c r="AS88">
        <f t="shared" si="1"/>
        <v>100</v>
      </c>
      <c r="AT88">
        <f t="shared" si="1"/>
        <v>100</v>
      </c>
      <c r="AU88">
        <f t="shared" si="1"/>
        <v>100</v>
      </c>
      <c r="AV88">
        <f t="shared" si="1"/>
        <v>93.75</v>
      </c>
      <c r="AW88">
        <f t="shared" si="1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0</v>
      </c>
      <c r="D89">
        <f t="shared" si="2"/>
        <v>6.25</v>
      </c>
      <c r="E89">
        <f t="shared" si="2"/>
        <v>25</v>
      </c>
      <c r="F89">
        <f t="shared" si="2"/>
        <v>25</v>
      </c>
      <c r="G89">
        <f t="shared" si="2"/>
        <v>81.25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0</v>
      </c>
      <c r="L89">
        <f t="shared" si="2"/>
        <v>100</v>
      </c>
      <c r="M89">
        <f t="shared" si="2"/>
        <v>100</v>
      </c>
      <c r="N89">
        <f t="shared" si="2"/>
        <v>100</v>
      </c>
      <c r="O89">
        <f t="shared" si="2"/>
        <v>100</v>
      </c>
      <c r="P89">
        <f t="shared" si="2"/>
        <v>100</v>
      </c>
      <c r="Q89">
        <f t="shared" si="2"/>
        <v>100</v>
      </c>
      <c r="R89">
        <f t="shared" si="2"/>
        <v>100</v>
      </c>
      <c r="S89">
        <f t="shared" si="2"/>
        <v>100</v>
      </c>
      <c r="T89">
        <f t="shared" si="2"/>
        <v>100</v>
      </c>
      <c r="U89">
        <f t="shared" si="2"/>
        <v>100</v>
      </c>
      <c r="V89">
        <f t="shared" si="2"/>
        <v>100</v>
      </c>
      <c r="W89">
        <f t="shared" si="2"/>
        <v>100</v>
      </c>
      <c r="X89">
        <f t="shared" si="2"/>
        <v>60</v>
      </c>
      <c r="Y89">
        <f t="shared" si="2"/>
        <v>100</v>
      </c>
      <c r="Z89">
        <f t="shared" si="2"/>
        <v>100</v>
      </c>
      <c r="AA89">
        <f t="shared" si="2"/>
        <v>100</v>
      </c>
      <c r="AB89">
        <f t="shared" si="2"/>
        <v>93.75</v>
      </c>
      <c r="AC89">
        <f t="shared" si="2"/>
        <v>100</v>
      </c>
      <c r="AD89">
        <f t="shared" si="2"/>
        <v>93.333333333333329</v>
      </c>
      <c r="AE89">
        <f t="shared" si="2"/>
        <v>100</v>
      </c>
      <c r="AF89">
        <f t="shared" si="2"/>
        <v>100</v>
      </c>
      <c r="AG89">
        <f t="shared" si="2"/>
        <v>100</v>
      </c>
      <c r="AH89">
        <f t="shared" si="2"/>
        <v>100</v>
      </c>
      <c r="AI89">
        <f t="shared" si="2"/>
        <v>100</v>
      </c>
      <c r="AJ89">
        <f t="shared" si="2"/>
        <v>100</v>
      </c>
      <c r="AK89">
        <f t="shared" si="2"/>
        <v>100</v>
      </c>
      <c r="AL89">
        <f t="shared" si="2"/>
        <v>100</v>
      </c>
      <c r="AM89">
        <f t="shared" si="2"/>
        <v>100</v>
      </c>
      <c r="AN89">
        <f t="shared" si="2"/>
        <v>100</v>
      </c>
      <c r="AO89">
        <f t="shared" si="2"/>
        <v>100</v>
      </c>
      <c r="AP89">
        <f t="shared" si="2"/>
        <v>0</v>
      </c>
      <c r="AQ89">
        <f t="shared" si="2"/>
        <v>100</v>
      </c>
      <c r="AR89">
        <f t="shared" si="2"/>
        <v>100</v>
      </c>
      <c r="AS89">
        <f t="shared" si="2"/>
        <v>100</v>
      </c>
      <c r="AT89">
        <f t="shared" si="2"/>
        <v>100</v>
      </c>
      <c r="AU89">
        <f t="shared" si="2"/>
        <v>100</v>
      </c>
      <c r="AV89">
        <f t="shared" si="2"/>
        <v>100</v>
      </c>
      <c r="AW89">
        <f t="shared" si="2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0</v>
      </c>
      <c r="D90">
        <f t="shared" si="3"/>
        <v>0</v>
      </c>
      <c r="E90">
        <f t="shared" si="3"/>
        <v>25</v>
      </c>
      <c r="F90">
        <f t="shared" si="3"/>
        <v>31.25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0</v>
      </c>
      <c r="L90">
        <f t="shared" si="3"/>
        <v>100</v>
      </c>
      <c r="M90">
        <f t="shared" si="3"/>
        <v>100</v>
      </c>
      <c r="N90">
        <f t="shared" si="3"/>
        <v>100</v>
      </c>
      <c r="O90">
        <f t="shared" si="3"/>
        <v>100</v>
      </c>
      <c r="P90">
        <f t="shared" si="3"/>
        <v>100</v>
      </c>
      <c r="Q90">
        <f t="shared" si="3"/>
        <v>100</v>
      </c>
      <c r="R90">
        <f t="shared" si="3"/>
        <v>100</v>
      </c>
      <c r="S90">
        <f t="shared" si="3"/>
        <v>100</v>
      </c>
      <c r="T90">
        <f t="shared" si="3"/>
        <v>100</v>
      </c>
      <c r="U90">
        <f t="shared" si="3"/>
        <v>107.14285714285714</v>
      </c>
      <c r="V90">
        <f t="shared" si="3"/>
        <v>100</v>
      </c>
      <c r="W90">
        <f t="shared" si="3"/>
        <v>100</v>
      </c>
      <c r="X90">
        <f t="shared" si="3"/>
        <v>107.14285714285714</v>
      </c>
      <c r="Y90">
        <f t="shared" si="3"/>
        <v>100</v>
      </c>
      <c r="Z90">
        <f t="shared" si="3"/>
        <v>100</v>
      </c>
      <c r="AA90">
        <f t="shared" si="3"/>
        <v>100</v>
      </c>
      <c r="AB90">
        <f t="shared" si="3"/>
        <v>100</v>
      </c>
      <c r="AC90">
        <f t="shared" si="3"/>
        <v>100</v>
      </c>
      <c r="AD90">
        <f t="shared" si="3"/>
        <v>100</v>
      </c>
      <c r="AE90">
        <f t="shared" si="3"/>
        <v>100</v>
      </c>
      <c r="AF90">
        <f t="shared" si="3"/>
        <v>100</v>
      </c>
      <c r="AG90">
        <f t="shared" si="3"/>
        <v>100</v>
      </c>
      <c r="AH90">
        <f t="shared" si="3"/>
        <v>100</v>
      </c>
      <c r="AI90">
        <f t="shared" si="3"/>
        <v>100</v>
      </c>
      <c r="AJ90">
        <f t="shared" si="3"/>
        <v>100</v>
      </c>
      <c r="AK90">
        <f t="shared" si="3"/>
        <v>100</v>
      </c>
      <c r="AL90">
        <f t="shared" si="3"/>
        <v>100</v>
      </c>
      <c r="AM90">
        <f t="shared" si="3"/>
        <v>100</v>
      </c>
      <c r="AN90">
        <f t="shared" si="3"/>
        <v>100</v>
      </c>
      <c r="AO90">
        <f t="shared" si="3"/>
        <v>100</v>
      </c>
      <c r="AP90">
        <f t="shared" si="3"/>
        <v>0</v>
      </c>
      <c r="AQ90">
        <f t="shared" si="3"/>
        <v>100</v>
      </c>
      <c r="AR90">
        <f t="shared" si="3"/>
        <v>100</v>
      </c>
      <c r="AS90">
        <f t="shared" si="3"/>
        <v>100</v>
      </c>
      <c r="AT90">
        <f t="shared" si="3"/>
        <v>100</v>
      </c>
      <c r="AU90">
        <f t="shared" si="3"/>
        <v>100</v>
      </c>
      <c r="AV90">
        <f t="shared" si="3"/>
        <v>100</v>
      </c>
      <c r="AW90">
        <f t="shared" si="3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500</v>
      </c>
      <c r="D91" s="7" t="s">
        <v>500</v>
      </c>
      <c r="E91" s="7" t="s">
        <v>500</v>
      </c>
      <c r="F91" s="7" t="s">
        <v>500</v>
      </c>
      <c r="G91" s="7" t="s">
        <v>500</v>
      </c>
      <c r="H91" s="7" t="s">
        <v>500</v>
      </c>
      <c r="I91" s="7" t="s">
        <v>500</v>
      </c>
      <c r="J91" s="7" t="s">
        <v>1644</v>
      </c>
      <c r="K91" s="7" t="s">
        <v>504</v>
      </c>
      <c r="L91" s="7" t="s">
        <v>504</v>
      </c>
      <c r="M91" s="7" t="s">
        <v>504</v>
      </c>
      <c r="N91" s="7" t="s">
        <v>504</v>
      </c>
      <c r="O91" s="7" t="s">
        <v>504</v>
      </c>
      <c r="P91" s="7" t="s">
        <v>504</v>
      </c>
      <c r="Q91" s="7" t="s">
        <v>504</v>
      </c>
      <c r="R91" s="7" t="s">
        <v>1644</v>
      </c>
      <c r="S91" s="7" t="s">
        <v>508</v>
      </c>
      <c r="T91" s="7" t="s">
        <v>508</v>
      </c>
      <c r="U91" s="7" t="s">
        <v>508</v>
      </c>
      <c r="V91" s="7" t="s">
        <v>508</v>
      </c>
      <c r="W91" s="7" t="s">
        <v>508</v>
      </c>
      <c r="X91" s="7" t="s">
        <v>508</v>
      </c>
      <c r="Y91" s="7" t="s">
        <v>508</v>
      </c>
      <c r="Z91" s="7" t="s">
        <v>1686</v>
      </c>
      <c r="AA91" s="7" t="s">
        <v>512</v>
      </c>
      <c r="AB91" s="7" t="s">
        <v>512</v>
      </c>
      <c r="AC91" s="7" t="s">
        <v>512</v>
      </c>
      <c r="AD91" s="7" t="s">
        <v>512</v>
      </c>
      <c r="AE91" s="7" t="s">
        <v>512</v>
      </c>
      <c r="AF91" s="7" t="s">
        <v>512</v>
      </c>
      <c r="AG91" s="7" t="s">
        <v>512</v>
      </c>
      <c r="AH91" s="7" t="s">
        <v>1686</v>
      </c>
      <c r="AI91" s="7" t="s">
        <v>516</v>
      </c>
      <c r="AJ91" s="7" t="s">
        <v>516</v>
      </c>
      <c r="AK91" s="7" t="s">
        <v>516</v>
      </c>
      <c r="AL91" s="7" t="s">
        <v>516</v>
      </c>
      <c r="AM91" s="7" t="s">
        <v>516</v>
      </c>
      <c r="AN91" s="7" t="s">
        <v>516</v>
      </c>
      <c r="AO91" s="7" t="s">
        <v>516</v>
      </c>
      <c r="AP91" s="7" t="s">
        <v>1794</v>
      </c>
      <c r="AQ91" s="7" t="s">
        <v>520</v>
      </c>
      <c r="AR91" s="7" t="s">
        <v>520</v>
      </c>
      <c r="AS91" s="7" t="s">
        <v>520</v>
      </c>
      <c r="AT91" s="7" t="s">
        <v>520</v>
      </c>
      <c r="AU91" s="7" t="s">
        <v>520</v>
      </c>
      <c r="AV91" s="7" t="s">
        <v>520</v>
      </c>
      <c r="AW91" s="7" t="s">
        <v>520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100</v>
      </c>
      <c r="C93">
        <f t="shared" ref="C93:AW93" si="4">AVERAGE(C88:C90)</f>
        <v>0</v>
      </c>
      <c r="D93">
        <f t="shared" si="4"/>
        <v>2.0833333333333335</v>
      </c>
      <c r="E93">
        <f t="shared" si="4"/>
        <v>25</v>
      </c>
      <c r="F93">
        <f t="shared" si="4"/>
        <v>29.166666666666668</v>
      </c>
      <c r="G93">
        <f t="shared" si="4"/>
        <v>93.75</v>
      </c>
      <c r="H93">
        <f t="shared" si="4"/>
        <v>97.916666666666671</v>
      </c>
      <c r="I93">
        <f t="shared" si="4"/>
        <v>97.916666666666671</v>
      </c>
      <c r="J93">
        <f t="shared" si="4"/>
        <v>100</v>
      </c>
      <c r="K93">
        <f t="shared" si="4"/>
        <v>0</v>
      </c>
      <c r="L93">
        <f t="shared" si="4"/>
        <v>100</v>
      </c>
      <c r="M93">
        <f t="shared" si="4"/>
        <v>100</v>
      </c>
      <c r="N93">
        <f t="shared" si="4"/>
        <v>100</v>
      </c>
      <c r="O93">
        <f t="shared" si="4"/>
        <v>100</v>
      </c>
      <c r="P93">
        <f t="shared" si="4"/>
        <v>100</v>
      </c>
      <c r="Q93">
        <f t="shared" si="4"/>
        <v>100</v>
      </c>
      <c r="R93">
        <f t="shared" si="4"/>
        <v>100</v>
      </c>
      <c r="S93">
        <f t="shared" si="4"/>
        <v>100</v>
      </c>
      <c r="T93">
        <f t="shared" si="4"/>
        <v>100</v>
      </c>
      <c r="U93">
        <f t="shared" si="4"/>
        <v>102.38095238095237</v>
      </c>
      <c r="V93">
        <f t="shared" si="4"/>
        <v>100</v>
      </c>
      <c r="W93">
        <f t="shared" si="4"/>
        <v>100</v>
      </c>
      <c r="X93">
        <f t="shared" si="4"/>
        <v>89.047619047619037</v>
      </c>
      <c r="Y93">
        <f t="shared" si="4"/>
        <v>100</v>
      </c>
      <c r="Z93">
        <f t="shared" si="4"/>
        <v>100</v>
      </c>
      <c r="AA93">
        <f t="shared" si="4"/>
        <v>97.916666666666671</v>
      </c>
      <c r="AB93">
        <f t="shared" si="4"/>
        <v>95.833333333333329</v>
      </c>
      <c r="AC93">
        <f t="shared" si="4"/>
        <v>100</v>
      </c>
      <c r="AD93">
        <f t="shared" si="4"/>
        <v>95.694444444444443</v>
      </c>
      <c r="AE93">
        <f t="shared" si="4"/>
        <v>100</v>
      </c>
      <c r="AF93">
        <f t="shared" si="4"/>
        <v>97.916666666666671</v>
      </c>
      <c r="AG93">
        <f t="shared" si="4"/>
        <v>100</v>
      </c>
      <c r="AH93">
        <f t="shared" si="4"/>
        <v>100</v>
      </c>
      <c r="AI93">
        <f t="shared" si="4"/>
        <v>97.916666666666671</v>
      </c>
      <c r="AJ93">
        <f t="shared" si="4"/>
        <v>100</v>
      </c>
      <c r="AK93">
        <f t="shared" si="4"/>
        <v>100</v>
      </c>
      <c r="AL93">
        <f t="shared" si="4"/>
        <v>100</v>
      </c>
      <c r="AM93">
        <f t="shared" si="4"/>
        <v>100</v>
      </c>
      <c r="AN93">
        <f t="shared" si="4"/>
        <v>100</v>
      </c>
      <c r="AO93">
        <f t="shared" si="4"/>
        <v>100</v>
      </c>
      <c r="AP93">
        <f t="shared" si="4"/>
        <v>0</v>
      </c>
      <c r="AQ93">
        <f t="shared" si="4"/>
        <v>100</v>
      </c>
      <c r="AR93">
        <f t="shared" si="4"/>
        <v>100</v>
      </c>
      <c r="AS93">
        <f t="shared" si="4"/>
        <v>100</v>
      </c>
      <c r="AT93">
        <f t="shared" si="4"/>
        <v>100</v>
      </c>
      <c r="AU93">
        <f t="shared" si="4"/>
        <v>100</v>
      </c>
      <c r="AV93">
        <f t="shared" si="4"/>
        <v>97.916666666666671</v>
      </c>
      <c r="AW93">
        <f t="shared" si="4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5">STDEV(C88:C90)</f>
        <v>0</v>
      </c>
      <c r="D94">
        <f t="shared" si="5"/>
        <v>3.6084391824351609</v>
      </c>
      <c r="E94">
        <f t="shared" si="5"/>
        <v>0</v>
      </c>
      <c r="F94">
        <f t="shared" si="5"/>
        <v>3.6084391824351507</v>
      </c>
      <c r="G94">
        <f t="shared" si="5"/>
        <v>10.825317547305483</v>
      </c>
      <c r="H94">
        <f t="shared" si="5"/>
        <v>3.6084391824351609</v>
      </c>
      <c r="I94">
        <f t="shared" si="5"/>
        <v>3.6084391824351609</v>
      </c>
      <c r="J94">
        <f t="shared" si="5"/>
        <v>0</v>
      </c>
      <c r="K94">
        <f t="shared" si="5"/>
        <v>0</v>
      </c>
      <c r="L94">
        <f t="shared" si="5"/>
        <v>0</v>
      </c>
      <c r="M94">
        <f t="shared" si="5"/>
        <v>0</v>
      </c>
      <c r="N94">
        <f t="shared" si="5"/>
        <v>0</v>
      </c>
      <c r="O94">
        <f t="shared" si="5"/>
        <v>0</v>
      </c>
      <c r="P94">
        <f t="shared" si="5"/>
        <v>0</v>
      </c>
      <c r="Q94">
        <f t="shared" si="5"/>
        <v>0</v>
      </c>
      <c r="R94">
        <f t="shared" si="5"/>
        <v>0</v>
      </c>
      <c r="S94">
        <f t="shared" si="5"/>
        <v>0</v>
      </c>
      <c r="T94">
        <f t="shared" si="5"/>
        <v>0</v>
      </c>
      <c r="U94">
        <f t="shared" si="5"/>
        <v>4.12393049421161</v>
      </c>
      <c r="V94">
        <f t="shared" si="5"/>
        <v>0</v>
      </c>
      <c r="W94">
        <f t="shared" si="5"/>
        <v>0</v>
      </c>
      <c r="X94">
        <f t="shared" si="5"/>
        <v>25.408231565626885</v>
      </c>
      <c r="Y94">
        <f t="shared" si="5"/>
        <v>0</v>
      </c>
      <c r="Z94">
        <f t="shared" si="5"/>
        <v>0</v>
      </c>
      <c r="AA94">
        <f t="shared" si="5"/>
        <v>3.6084391824351609</v>
      </c>
      <c r="AB94">
        <f t="shared" si="5"/>
        <v>3.6084391824351609</v>
      </c>
      <c r="AC94">
        <f t="shared" si="5"/>
        <v>0</v>
      </c>
      <c r="AD94">
        <f t="shared" si="5"/>
        <v>3.7345360165968771</v>
      </c>
      <c r="AE94">
        <f t="shared" si="5"/>
        <v>0</v>
      </c>
      <c r="AF94">
        <f t="shared" si="5"/>
        <v>3.6084391824351609</v>
      </c>
      <c r="AG94">
        <f t="shared" si="5"/>
        <v>0</v>
      </c>
      <c r="AH94">
        <f t="shared" si="5"/>
        <v>0</v>
      </c>
      <c r="AI94">
        <f t="shared" si="5"/>
        <v>3.6084391824351609</v>
      </c>
      <c r="AJ94">
        <f t="shared" si="5"/>
        <v>0</v>
      </c>
      <c r="AK94">
        <f t="shared" si="5"/>
        <v>0</v>
      </c>
      <c r="AL94">
        <f t="shared" si="5"/>
        <v>0</v>
      </c>
      <c r="AM94">
        <f t="shared" si="5"/>
        <v>0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0</v>
      </c>
      <c r="AR94">
        <f t="shared" si="5"/>
        <v>0</v>
      </c>
      <c r="AS94">
        <f t="shared" si="5"/>
        <v>0</v>
      </c>
      <c r="AT94">
        <f t="shared" si="5"/>
        <v>0</v>
      </c>
      <c r="AU94">
        <f t="shared" si="5"/>
        <v>0</v>
      </c>
      <c r="AV94">
        <f t="shared" si="5"/>
        <v>3.6084391824351609</v>
      </c>
      <c r="AW94">
        <f t="shared" si="5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6">STDEV(C88:C90)/SQRT(3)</f>
        <v>0</v>
      </c>
      <c r="D95">
        <f t="shared" si="6"/>
        <v>2.0833333333333335</v>
      </c>
      <c r="E95">
        <f t="shared" si="6"/>
        <v>0</v>
      </c>
      <c r="F95">
        <f t="shared" si="6"/>
        <v>2.0833333333333277</v>
      </c>
      <c r="G95">
        <f t="shared" si="6"/>
        <v>6.25</v>
      </c>
      <c r="H95">
        <f t="shared" si="6"/>
        <v>2.0833333333333335</v>
      </c>
      <c r="I95">
        <f t="shared" si="6"/>
        <v>2.0833333333333335</v>
      </c>
      <c r="J95">
        <f t="shared" si="6"/>
        <v>0</v>
      </c>
      <c r="K95">
        <f t="shared" si="6"/>
        <v>0</v>
      </c>
      <c r="L95">
        <f t="shared" si="6"/>
        <v>0</v>
      </c>
      <c r="M95">
        <f t="shared" si="6"/>
        <v>0</v>
      </c>
      <c r="N95">
        <f t="shared" si="6"/>
        <v>0</v>
      </c>
      <c r="O95">
        <f t="shared" si="6"/>
        <v>0</v>
      </c>
      <c r="P95">
        <f t="shared" si="6"/>
        <v>0</v>
      </c>
      <c r="Q95">
        <f t="shared" si="6"/>
        <v>0</v>
      </c>
      <c r="R95">
        <f t="shared" si="6"/>
        <v>0</v>
      </c>
      <c r="S95">
        <f t="shared" si="6"/>
        <v>0</v>
      </c>
      <c r="T95">
        <f t="shared" si="6"/>
        <v>0</v>
      </c>
      <c r="U95">
        <f t="shared" si="6"/>
        <v>2.3809523809523796</v>
      </c>
      <c r="V95">
        <f t="shared" si="6"/>
        <v>0</v>
      </c>
      <c r="W95">
        <f t="shared" si="6"/>
        <v>0</v>
      </c>
      <c r="X95">
        <f t="shared" si="6"/>
        <v>14.669449334047028</v>
      </c>
      <c r="Y95">
        <f t="shared" si="6"/>
        <v>0</v>
      </c>
      <c r="Z95">
        <f t="shared" si="6"/>
        <v>0</v>
      </c>
      <c r="AA95">
        <f t="shared" si="6"/>
        <v>2.0833333333333335</v>
      </c>
      <c r="AB95">
        <f t="shared" si="6"/>
        <v>2.0833333333333335</v>
      </c>
      <c r="AC95">
        <f t="shared" si="6"/>
        <v>0</v>
      </c>
      <c r="AD95">
        <f t="shared" si="6"/>
        <v>2.1561353744805598</v>
      </c>
      <c r="AE95">
        <f t="shared" si="6"/>
        <v>0</v>
      </c>
      <c r="AF95">
        <f t="shared" si="6"/>
        <v>2.0833333333333335</v>
      </c>
      <c r="AG95">
        <f t="shared" si="6"/>
        <v>0</v>
      </c>
      <c r="AH95">
        <f t="shared" si="6"/>
        <v>0</v>
      </c>
      <c r="AI95">
        <f t="shared" si="6"/>
        <v>2.0833333333333335</v>
      </c>
      <c r="AJ95">
        <f t="shared" si="6"/>
        <v>0</v>
      </c>
      <c r="AK95">
        <f t="shared" si="6"/>
        <v>0</v>
      </c>
      <c r="AL95">
        <f t="shared" si="6"/>
        <v>0</v>
      </c>
      <c r="AM95">
        <f t="shared" si="6"/>
        <v>0</v>
      </c>
      <c r="AN95">
        <f t="shared" si="6"/>
        <v>0</v>
      </c>
      <c r="AO95">
        <f t="shared" si="6"/>
        <v>0</v>
      </c>
      <c r="AP95">
        <f t="shared" si="6"/>
        <v>0</v>
      </c>
      <c r="AQ95">
        <f t="shared" si="6"/>
        <v>0</v>
      </c>
      <c r="AR95">
        <f t="shared" si="6"/>
        <v>0</v>
      </c>
      <c r="AS95">
        <f t="shared" si="6"/>
        <v>0</v>
      </c>
      <c r="AT95">
        <f t="shared" si="6"/>
        <v>0</v>
      </c>
      <c r="AU95">
        <f t="shared" si="6"/>
        <v>0</v>
      </c>
      <c r="AV95">
        <f t="shared" si="6"/>
        <v>2.0833333333333335</v>
      </c>
      <c r="AW95">
        <f t="shared" si="6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91.501150244629486</v>
      </c>
      <c r="C99">
        <f t="shared" ref="C99:AW99" si="7">C49/C41*100</f>
        <v>0</v>
      </c>
      <c r="D99">
        <f t="shared" si="7"/>
        <v>0</v>
      </c>
      <c r="E99">
        <f t="shared" si="7"/>
        <v>50.399517130374797</v>
      </c>
      <c r="F99">
        <f t="shared" si="7"/>
        <v>12.220043145714845</v>
      </c>
      <c r="G99">
        <f t="shared" si="7"/>
        <v>58.804517590979266</v>
      </c>
      <c r="H99">
        <f t="shared" si="7"/>
        <v>95.107699187597831</v>
      </c>
      <c r="I99">
        <f t="shared" si="7"/>
        <v>70.515246809055583</v>
      </c>
      <c r="J99">
        <f t="shared" si="7"/>
        <v>78.08659399834977</v>
      </c>
      <c r="K99">
        <f t="shared" si="7"/>
        <v>0</v>
      </c>
      <c r="L99">
        <f t="shared" si="7"/>
        <v>67.80462066952559</v>
      </c>
      <c r="M99">
        <f t="shared" si="7"/>
        <v>58.447182617975159</v>
      </c>
      <c r="N99">
        <f t="shared" si="7"/>
        <v>97.696067425433057</v>
      </c>
      <c r="O99">
        <f t="shared" si="7"/>
        <v>65.530197139630317</v>
      </c>
      <c r="P99">
        <f t="shared" si="7"/>
        <v>71.492525891536147</v>
      </c>
      <c r="Q99">
        <f t="shared" si="7"/>
        <v>71.907980552591013</v>
      </c>
      <c r="R99">
        <f t="shared" si="7"/>
        <v>71.116376537430185</v>
      </c>
      <c r="S99">
        <f t="shared" si="7"/>
        <v>101.01860942520528</v>
      </c>
      <c r="T99">
        <f t="shared" si="7"/>
        <v>70.856668580027602</v>
      </c>
      <c r="U99">
        <f t="shared" si="7"/>
        <v>93.473470634435813</v>
      </c>
      <c r="V99">
        <f t="shared" si="7"/>
        <v>83.436831838354934</v>
      </c>
      <c r="W99">
        <f t="shared" si="7"/>
        <v>58.206214689265536</v>
      </c>
      <c r="X99">
        <f t="shared" si="7"/>
        <v>56.170503029411378</v>
      </c>
      <c r="Y99">
        <f t="shared" si="7"/>
        <v>68.006131109662221</v>
      </c>
      <c r="Z99">
        <f t="shared" si="7"/>
        <v>126.69117811237058</v>
      </c>
      <c r="AA99">
        <f t="shared" si="7"/>
        <v>63.086980266214553</v>
      </c>
      <c r="AB99">
        <f t="shared" si="7"/>
        <v>62.731843673634422</v>
      </c>
      <c r="AC99">
        <f t="shared" si="7"/>
        <v>54.809745070953163</v>
      </c>
      <c r="AD99">
        <f t="shared" si="7"/>
        <v>82.32020669486954</v>
      </c>
      <c r="AE99">
        <f t="shared" si="7"/>
        <v>52.263771822238461</v>
      </c>
      <c r="AF99">
        <f t="shared" si="7"/>
        <v>89.505470094963059</v>
      </c>
      <c r="AG99">
        <f t="shared" si="7"/>
        <v>76.872001707692476</v>
      </c>
      <c r="AH99">
        <f t="shared" si="7"/>
        <v>110.22804157953007</v>
      </c>
      <c r="AI99">
        <f t="shared" si="7"/>
        <v>33.702058669548919</v>
      </c>
      <c r="AJ99">
        <f t="shared" si="7"/>
        <v>96.526058900671345</v>
      </c>
      <c r="AK99">
        <f t="shared" si="7"/>
        <v>55.980184686417857</v>
      </c>
      <c r="AL99">
        <f t="shared" si="7"/>
        <v>97.379599552402581</v>
      </c>
      <c r="AM99">
        <f t="shared" si="7"/>
        <v>52.637464332536446</v>
      </c>
      <c r="AN99">
        <f t="shared" si="7"/>
        <v>97.235817019576515</v>
      </c>
      <c r="AO99">
        <f t="shared" si="7"/>
        <v>63.14805793874082</v>
      </c>
      <c r="AP99">
        <f t="shared" si="7"/>
        <v>0</v>
      </c>
      <c r="AQ99">
        <f t="shared" si="7"/>
        <v>112.83523250460404</v>
      </c>
      <c r="AR99">
        <f t="shared" si="7"/>
        <v>93.138019497178036</v>
      </c>
      <c r="AS99">
        <f t="shared" si="7"/>
        <v>92.207152502356706</v>
      </c>
      <c r="AT99">
        <f t="shared" si="7"/>
        <v>95.839274643521406</v>
      </c>
      <c r="AU99">
        <f t="shared" si="7"/>
        <v>104.32117396055575</v>
      </c>
      <c r="AV99">
        <f t="shared" si="7"/>
        <v>106.05213771174287</v>
      </c>
      <c r="AW99">
        <f t="shared" si="7"/>
        <v>102.44129802065316</v>
      </c>
    </row>
    <row r="100" spans="1:49" x14ac:dyDescent="0.25">
      <c r="A100" t="s">
        <v>1771</v>
      </c>
      <c r="B100">
        <f>B67/B59*100</f>
        <v>80.008837268021722</v>
      </c>
      <c r="C100">
        <f t="shared" ref="C100:AW100" si="8">C67/C59*100</f>
        <v>0</v>
      </c>
      <c r="D100">
        <f t="shared" si="8"/>
        <v>3.770226882799764</v>
      </c>
      <c r="E100">
        <f t="shared" si="8"/>
        <v>9.8202876284319291</v>
      </c>
      <c r="F100">
        <f t="shared" si="8"/>
        <v>9.7774942841048436</v>
      </c>
      <c r="G100">
        <f t="shared" si="8"/>
        <v>44.091020548281108</v>
      </c>
      <c r="H100">
        <f t="shared" si="8"/>
        <v>91.844393829588981</v>
      </c>
      <c r="I100">
        <f t="shared" si="8"/>
        <v>101.61051751541154</v>
      </c>
      <c r="J100">
        <f t="shared" si="8"/>
        <v>79.05827460778697</v>
      </c>
      <c r="K100">
        <f t="shared" si="8"/>
        <v>0</v>
      </c>
      <c r="L100">
        <f t="shared" si="8"/>
        <v>86.069813994287131</v>
      </c>
      <c r="M100">
        <f t="shared" si="8"/>
        <v>93.878666898107966</v>
      </c>
      <c r="N100">
        <f t="shared" si="8"/>
        <v>115.46821177175379</v>
      </c>
      <c r="O100">
        <f t="shared" si="8"/>
        <v>69.582706961795665</v>
      </c>
      <c r="P100">
        <f t="shared" si="8"/>
        <v>105.70424396995475</v>
      </c>
      <c r="Q100">
        <f t="shared" si="8"/>
        <v>78.251106572904433</v>
      </c>
      <c r="R100">
        <f t="shared" si="8"/>
        <v>54.740197357119683</v>
      </c>
      <c r="S100">
        <f t="shared" si="8"/>
        <v>109.72027036070399</v>
      </c>
      <c r="T100">
        <f t="shared" si="8"/>
        <v>111.93209230349095</v>
      </c>
      <c r="U100">
        <f t="shared" si="8"/>
        <v>104.54464444840492</v>
      </c>
      <c r="V100">
        <f t="shared" si="8"/>
        <v>105.85924287758553</v>
      </c>
      <c r="W100">
        <f t="shared" si="8"/>
        <v>97.8426672477664</v>
      </c>
      <c r="X100">
        <f t="shared" si="8"/>
        <v>104.83188044831881</v>
      </c>
      <c r="Y100">
        <f t="shared" si="8"/>
        <v>71.936007470983242</v>
      </c>
      <c r="Z100">
        <f t="shared" si="8"/>
        <v>114.59616014030493</v>
      </c>
      <c r="AA100">
        <f t="shared" si="8"/>
        <v>67.662664763663855</v>
      </c>
      <c r="AB100">
        <f t="shared" si="8"/>
        <v>73.464818909750164</v>
      </c>
      <c r="AC100">
        <f t="shared" si="8"/>
        <v>111.12701533621707</v>
      </c>
      <c r="AD100">
        <f t="shared" si="8"/>
        <v>96.141996182575099</v>
      </c>
      <c r="AE100">
        <f t="shared" si="8"/>
        <v>70.10253040578236</v>
      </c>
      <c r="AF100">
        <f t="shared" si="8"/>
        <v>72.870601559885714</v>
      </c>
      <c r="AG100">
        <f t="shared" si="8"/>
        <v>72.054178145087235</v>
      </c>
      <c r="AH100">
        <f t="shared" si="8"/>
        <v>115.14605602978121</v>
      </c>
      <c r="AI100">
        <f t="shared" si="8"/>
        <v>100.54900140277931</v>
      </c>
      <c r="AJ100">
        <f t="shared" si="8"/>
        <v>83.857053322355071</v>
      </c>
      <c r="AK100">
        <f t="shared" si="8"/>
        <v>102.30763724858636</v>
      </c>
      <c r="AL100">
        <f t="shared" si="8"/>
        <v>101.35033113215661</v>
      </c>
      <c r="AM100">
        <f t="shared" si="8"/>
        <v>110.6778726922017</v>
      </c>
      <c r="AN100">
        <f t="shared" si="8"/>
        <v>102.94877007521855</v>
      </c>
      <c r="AO100">
        <f t="shared" si="8"/>
        <v>92.210967516590998</v>
      </c>
      <c r="AP100">
        <f t="shared" si="8"/>
        <v>0</v>
      </c>
      <c r="AQ100">
        <f t="shared" si="8"/>
        <v>95.866443745082606</v>
      </c>
      <c r="AR100">
        <f t="shared" si="8"/>
        <v>99.350816427511148</v>
      </c>
      <c r="AS100">
        <f t="shared" si="8"/>
        <v>102.9046532071597</v>
      </c>
      <c r="AT100">
        <f t="shared" si="8"/>
        <v>123.28234991626306</v>
      </c>
      <c r="AU100">
        <f t="shared" si="8"/>
        <v>103.84815689861038</v>
      </c>
      <c r="AV100">
        <f t="shared" si="8"/>
        <v>111.50346686044752</v>
      </c>
      <c r="AW100">
        <f t="shared" si="8"/>
        <v>95.305321839673766</v>
      </c>
    </row>
    <row r="101" spans="1:49" x14ac:dyDescent="0.25">
      <c r="A101" t="s">
        <v>1772</v>
      </c>
      <c r="B101">
        <f>B85/B77*100</f>
        <v>80.758627465712649</v>
      </c>
      <c r="C101">
        <f t="shared" ref="C101:AW101" si="9">C85/C77*100</f>
        <v>0</v>
      </c>
      <c r="D101">
        <f t="shared" si="9"/>
        <v>0</v>
      </c>
      <c r="E101">
        <f t="shared" si="9"/>
        <v>13.401164123012052</v>
      </c>
      <c r="F101">
        <f t="shared" si="9"/>
        <v>7.9460828120345539</v>
      </c>
      <c r="G101">
        <f t="shared" si="9"/>
        <v>61.316033206726317</v>
      </c>
      <c r="H101">
        <f t="shared" si="9"/>
        <v>59.957802036510408</v>
      </c>
      <c r="I101">
        <f t="shared" si="9"/>
        <v>61.688100703287951</v>
      </c>
      <c r="J101">
        <f t="shared" si="9"/>
        <v>42.298967988102568</v>
      </c>
      <c r="K101">
        <f t="shared" si="9"/>
        <v>0</v>
      </c>
      <c r="L101">
        <f t="shared" si="9"/>
        <v>76.527236494644981</v>
      </c>
      <c r="M101">
        <f t="shared" si="9"/>
        <v>103.82496694843957</v>
      </c>
      <c r="N101">
        <f t="shared" si="9"/>
        <v>135.98082203915317</v>
      </c>
      <c r="O101">
        <f t="shared" si="9"/>
        <v>77.535999020643004</v>
      </c>
      <c r="P101">
        <f t="shared" si="9"/>
        <v>115.34794938917976</v>
      </c>
      <c r="Q101">
        <f t="shared" si="9"/>
        <v>72.568183757240234</v>
      </c>
      <c r="R101">
        <f t="shared" si="9"/>
        <v>67.441909126099816</v>
      </c>
      <c r="S101">
        <f t="shared" si="9"/>
        <v>80.824771825870883</v>
      </c>
      <c r="T101">
        <f t="shared" si="9"/>
        <v>61.740695118711209</v>
      </c>
      <c r="U101">
        <f t="shared" si="9"/>
        <v>103.882902253152</v>
      </c>
      <c r="V101">
        <f t="shared" si="9"/>
        <v>126.50452788591681</v>
      </c>
      <c r="W101">
        <f t="shared" si="9"/>
        <v>88.103042652255652</v>
      </c>
      <c r="X101">
        <f t="shared" si="9"/>
        <v>98.807350256198845</v>
      </c>
      <c r="Y101">
        <f t="shared" si="9"/>
        <v>96.450716961632864</v>
      </c>
      <c r="Z101">
        <f t="shared" si="9"/>
        <v>128.65845552297165</v>
      </c>
      <c r="AA101">
        <f t="shared" si="9"/>
        <v>75.712142954541022</v>
      </c>
      <c r="AB101">
        <f t="shared" si="9"/>
        <v>65.020690351231323</v>
      </c>
      <c r="AC101">
        <f t="shared" si="9"/>
        <v>108.24630480575233</v>
      </c>
      <c r="AD101">
        <f t="shared" si="9"/>
        <v>113.9007325497539</v>
      </c>
      <c r="AE101">
        <f t="shared" si="9"/>
        <v>122.76472992367719</v>
      </c>
      <c r="AF101">
        <f t="shared" si="9"/>
        <v>119.16657930600691</v>
      </c>
      <c r="AG101">
        <f t="shared" si="9"/>
        <v>109.60155184095485</v>
      </c>
      <c r="AH101">
        <f t="shared" si="9"/>
        <v>154.46088133015778</v>
      </c>
      <c r="AI101">
        <f t="shared" si="9"/>
        <v>56.853828578984867</v>
      </c>
      <c r="AJ101">
        <f t="shared" si="9"/>
        <v>88.328297979097044</v>
      </c>
      <c r="AK101">
        <f t="shared" si="9"/>
        <v>110.47135262847017</v>
      </c>
      <c r="AL101">
        <f t="shared" si="9"/>
        <v>109.90616671602015</v>
      </c>
      <c r="AM101">
        <f t="shared" si="9"/>
        <v>108.25603060888973</v>
      </c>
      <c r="AN101">
        <f t="shared" si="9"/>
        <v>83.181120098290151</v>
      </c>
      <c r="AO101">
        <f t="shared" si="9"/>
        <v>47.063829097510371</v>
      </c>
      <c r="AP101">
        <f t="shared" si="9"/>
        <v>0</v>
      </c>
      <c r="AQ101">
        <f t="shared" si="9"/>
        <v>104.52593873313425</v>
      </c>
      <c r="AR101">
        <f t="shared" si="9"/>
        <v>101.97731562266301</v>
      </c>
      <c r="AS101">
        <f t="shared" si="9"/>
        <v>109.56424243187746</v>
      </c>
      <c r="AT101">
        <f t="shared" si="9"/>
        <v>117.11060948081264</v>
      </c>
      <c r="AU101">
        <f t="shared" si="9"/>
        <v>107.17222698573543</v>
      </c>
      <c r="AV101">
        <f t="shared" si="9"/>
        <v>106.65417274010321</v>
      </c>
      <c r="AW101">
        <f t="shared" si="9"/>
        <v>95.555886218783328</v>
      </c>
    </row>
    <row r="102" spans="1:49" s="7" customFormat="1" x14ac:dyDescent="0.25">
      <c r="A102" s="7" t="s">
        <v>1773</v>
      </c>
      <c r="B102" s="7" t="s">
        <v>1644</v>
      </c>
      <c r="C102" s="7" t="s">
        <v>500</v>
      </c>
      <c r="D102" s="7" t="s">
        <v>500</v>
      </c>
      <c r="E102" s="7" t="s">
        <v>500</v>
      </c>
      <c r="F102" s="7" t="s">
        <v>500</v>
      </c>
      <c r="G102" s="7" t="s">
        <v>500</v>
      </c>
      <c r="H102" s="7" t="s">
        <v>500</v>
      </c>
      <c r="I102" s="7" t="s">
        <v>500</v>
      </c>
      <c r="J102" s="7" t="s">
        <v>1644</v>
      </c>
      <c r="K102" s="7" t="s">
        <v>504</v>
      </c>
      <c r="L102" s="7" t="s">
        <v>504</v>
      </c>
      <c r="M102" s="7" t="s">
        <v>504</v>
      </c>
      <c r="N102" s="7" t="s">
        <v>504</v>
      </c>
      <c r="O102" s="7" t="s">
        <v>504</v>
      </c>
      <c r="P102" s="7" t="s">
        <v>504</v>
      </c>
      <c r="Q102" s="7" t="s">
        <v>504</v>
      </c>
      <c r="R102" s="7" t="s">
        <v>1644</v>
      </c>
      <c r="S102" s="7" t="s">
        <v>508</v>
      </c>
      <c r="T102" s="7" t="s">
        <v>508</v>
      </c>
      <c r="U102" s="7" t="s">
        <v>508</v>
      </c>
      <c r="V102" s="7" t="s">
        <v>508</v>
      </c>
      <c r="W102" s="7" t="s">
        <v>508</v>
      </c>
      <c r="X102" s="7" t="s">
        <v>508</v>
      </c>
      <c r="Y102" s="7" t="s">
        <v>508</v>
      </c>
      <c r="Z102" s="7" t="s">
        <v>1686</v>
      </c>
      <c r="AA102" s="7" t="s">
        <v>512</v>
      </c>
      <c r="AB102" s="7" t="s">
        <v>512</v>
      </c>
      <c r="AC102" s="7" t="s">
        <v>512</v>
      </c>
      <c r="AD102" s="7" t="s">
        <v>512</v>
      </c>
      <c r="AE102" s="7" t="s">
        <v>512</v>
      </c>
      <c r="AF102" s="7" t="s">
        <v>512</v>
      </c>
      <c r="AG102" s="7" t="s">
        <v>512</v>
      </c>
      <c r="AH102" s="7" t="s">
        <v>1686</v>
      </c>
      <c r="AI102" s="7" t="s">
        <v>516</v>
      </c>
      <c r="AJ102" s="7" t="s">
        <v>516</v>
      </c>
      <c r="AK102" s="7" t="s">
        <v>516</v>
      </c>
      <c r="AL102" s="7" t="s">
        <v>516</v>
      </c>
      <c r="AM102" s="7" t="s">
        <v>516</v>
      </c>
      <c r="AN102" s="7" t="s">
        <v>516</v>
      </c>
      <c r="AO102" s="7" t="s">
        <v>516</v>
      </c>
      <c r="AP102" s="7" t="s">
        <v>1794</v>
      </c>
      <c r="AQ102" s="7" t="s">
        <v>520</v>
      </c>
      <c r="AR102" s="7" t="s">
        <v>520</v>
      </c>
      <c r="AS102" s="7" t="s">
        <v>520</v>
      </c>
      <c r="AT102" s="7" t="s">
        <v>520</v>
      </c>
      <c r="AU102" s="7" t="s">
        <v>520</v>
      </c>
      <c r="AV102" s="7" t="s">
        <v>520</v>
      </c>
      <c r="AW102" s="7" t="s">
        <v>520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84.089538326121286</v>
      </c>
      <c r="C104">
        <f t="shared" ref="C104:AW104" si="10">AVERAGE(C99:C101)</f>
        <v>0</v>
      </c>
      <c r="D104">
        <f t="shared" si="10"/>
        <v>1.256742294266588</v>
      </c>
      <c r="E104">
        <f t="shared" si="10"/>
        <v>24.540322960606261</v>
      </c>
      <c r="F104">
        <f t="shared" si="10"/>
        <v>9.9812067472847463</v>
      </c>
      <c r="G104">
        <f t="shared" si="10"/>
        <v>54.737190448662226</v>
      </c>
      <c r="H104">
        <f t="shared" si="10"/>
        <v>82.303298351232414</v>
      </c>
      <c r="I104">
        <f t="shared" si="10"/>
        <v>77.937955009251695</v>
      </c>
      <c r="J104">
        <f t="shared" si="10"/>
        <v>66.481278864746443</v>
      </c>
      <c r="K104">
        <f t="shared" si="10"/>
        <v>0</v>
      </c>
      <c r="L104">
        <f t="shared" si="10"/>
        <v>76.800557052819229</v>
      </c>
      <c r="M104">
        <f t="shared" si="10"/>
        <v>85.383605488174226</v>
      </c>
      <c r="N104">
        <f t="shared" si="10"/>
        <v>116.38170041211333</v>
      </c>
      <c r="O104">
        <f t="shared" si="10"/>
        <v>70.882967707356329</v>
      </c>
      <c r="P104">
        <f t="shared" si="10"/>
        <v>97.514906416890213</v>
      </c>
      <c r="Q104">
        <f t="shared" si="10"/>
        <v>74.24242362757856</v>
      </c>
      <c r="R104">
        <f t="shared" si="10"/>
        <v>64.432827673549895</v>
      </c>
      <c r="S104">
        <f t="shared" si="10"/>
        <v>97.187883870593382</v>
      </c>
      <c r="T104">
        <f t="shared" si="10"/>
        <v>81.509818667409917</v>
      </c>
      <c r="U104">
        <f t="shared" si="10"/>
        <v>100.6336724453309</v>
      </c>
      <c r="V104">
        <f t="shared" si="10"/>
        <v>105.26686753395241</v>
      </c>
      <c r="W104">
        <f t="shared" si="10"/>
        <v>81.383974863095858</v>
      </c>
      <c r="X104">
        <f t="shared" si="10"/>
        <v>86.603244577976341</v>
      </c>
      <c r="Y104">
        <f t="shared" si="10"/>
        <v>78.797618514092775</v>
      </c>
      <c r="Z104">
        <f t="shared" si="10"/>
        <v>123.3152645918824</v>
      </c>
      <c r="AA104">
        <f t="shared" si="10"/>
        <v>68.820595994806482</v>
      </c>
      <c r="AB104">
        <f t="shared" si="10"/>
        <v>67.07245097820531</v>
      </c>
      <c r="AC104">
        <f t="shared" si="10"/>
        <v>91.394355070974186</v>
      </c>
      <c r="AD104">
        <f t="shared" si="10"/>
        <v>97.454311809066169</v>
      </c>
      <c r="AE104">
        <f t="shared" si="10"/>
        <v>81.710344050566007</v>
      </c>
      <c r="AF104">
        <f t="shared" si="10"/>
        <v>93.847550320285222</v>
      </c>
      <c r="AG104">
        <f t="shared" si="10"/>
        <v>86.175910564578189</v>
      </c>
      <c r="AH104">
        <f t="shared" si="10"/>
        <v>126.61165964648967</v>
      </c>
      <c r="AI104">
        <f t="shared" si="10"/>
        <v>63.701629550437701</v>
      </c>
      <c r="AJ104">
        <f t="shared" si="10"/>
        <v>89.570470067374501</v>
      </c>
      <c r="AK104">
        <f t="shared" si="10"/>
        <v>89.586391521158134</v>
      </c>
      <c r="AL104">
        <f t="shared" si="10"/>
        <v>102.87869913352644</v>
      </c>
      <c r="AM104">
        <f t="shared" si="10"/>
        <v>90.523789211209291</v>
      </c>
      <c r="AN104">
        <f t="shared" si="10"/>
        <v>94.455235731028395</v>
      </c>
      <c r="AO104">
        <f t="shared" si="10"/>
        <v>67.474284850947399</v>
      </c>
      <c r="AP104">
        <f t="shared" si="10"/>
        <v>0</v>
      </c>
      <c r="AQ104">
        <f t="shared" si="10"/>
        <v>104.40920499427364</v>
      </c>
      <c r="AR104">
        <f t="shared" si="10"/>
        <v>98.155383849117399</v>
      </c>
      <c r="AS104">
        <f t="shared" si="10"/>
        <v>101.55868271379795</v>
      </c>
      <c r="AT104">
        <f t="shared" si="10"/>
        <v>112.0774113468657</v>
      </c>
      <c r="AU104">
        <f t="shared" si="10"/>
        <v>105.11385261496719</v>
      </c>
      <c r="AV104">
        <f t="shared" si="10"/>
        <v>108.06992577076453</v>
      </c>
      <c r="AW104">
        <f t="shared" si="10"/>
        <v>97.767502026370082</v>
      </c>
    </row>
    <row r="105" spans="1:49" x14ac:dyDescent="0.25">
      <c r="A105" t="s">
        <v>1774</v>
      </c>
      <c r="B105">
        <f>STDEV(B99:B101)</f>
        <v>6.429583171409166</v>
      </c>
      <c r="C105">
        <f t="shared" ref="C105:AW105" si="11">STDEV(C99:C101)</f>
        <v>0</v>
      </c>
      <c r="D105">
        <f t="shared" si="11"/>
        <v>2.1767415056904071</v>
      </c>
      <c r="E105">
        <f t="shared" si="11"/>
        <v>22.466177054623746</v>
      </c>
      <c r="F105">
        <f t="shared" si="11"/>
        <v>2.1442500575281058</v>
      </c>
      <c r="G105">
        <f t="shared" si="11"/>
        <v>9.3049786583781202</v>
      </c>
      <c r="H105">
        <f t="shared" si="11"/>
        <v>19.420432400653215</v>
      </c>
      <c r="I105">
        <f t="shared" si="11"/>
        <v>20.970748408179826</v>
      </c>
      <c r="J105">
        <f t="shared" si="11"/>
        <v>20.9481302340489</v>
      </c>
      <c r="K105">
        <f t="shared" si="11"/>
        <v>0</v>
      </c>
      <c r="L105">
        <f t="shared" si="11"/>
        <v>9.1356636263256163</v>
      </c>
      <c r="M105">
        <f t="shared" si="11"/>
        <v>23.851842254938042</v>
      </c>
      <c r="N105">
        <f t="shared" si="11"/>
        <v>19.158717469607527</v>
      </c>
      <c r="O105">
        <f t="shared" si="11"/>
        <v>6.1076041298013433</v>
      </c>
      <c r="P105">
        <f t="shared" si="11"/>
        <v>23.046116369313538</v>
      </c>
      <c r="Q105">
        <f t="shared" si="11"/>
        <v>3.4872799263849128</v>
      </c>
      <c r="R105">
        <f t="shared" si="11"/>
        <v>8.59277251691611</v>
      </c>
      <c r="S105">
        <f t="shared" si="11"/>
        <v>14.823741180963854</v>
      </c>
      <c r="T105">
        <f t="shared" si="11"/>
        <v>26.737825134597244</v>
      </c>
      <c r="U105">
        <f t="shared" si="11"/>
        <v>6.2097377692462681</v>
      </c>
      <c r="V105">
        <f t="shared" si="11"/>
        <v>21.539958034362755</v>
      </c>
      <c r="W105">
        <f t="shared" si="11"/>
        <v>20.654817762983733</v>
      </c>
      <c r="X105">
        <f t="shared" si="11"/>
        <v>26.527109899690469</v>
      </c>
      <c r="Y105">
        <f t="shared" si="11"/>
        <v>15.413789140011106</v>
      </c>
      <c r="Z105">
        <f t="shared" si="11"/>
        <v>7.614764075840017</v>
      </c>
      <c r="AA105">
        <f t="shared" si="11"/>
        <v>6.3917358189086091</v>
      </c>
      <c r="AB105">
        <f t="shared" si="11"/>
        <v>5.6530063335864869</v>
      </c>
      <c r="AC105">
        <f t="shared" si="11"/>
        <v>31.715924863234164</v>
      </c>
      <c r="AD105">
        <f t="shared" si="11"/>
        <v>15.831109643528066</v>
      </c>
      <c r="AE105">
        <f t="shared" si="11"/>
        <v>36.655862785020105</v>
      </c>
      <c r="AF105">
        <f t="shared" si="11"/>
        <v>23.451431392980925</v>
      </c>
      <c r="AG105">
        <f t="shared" si="11"/>
        <v>20.429717518292115</v>
      </c>
      <c r="AH105">
        <f t="shared" si="11"/>
        <v>24.243165589971767</v>
      </c>
      <c r="AI105">
        <f t="shared" si="11"/>
        <v>33.945511069998908</v>
      </c>
      <c r="AJ105">
        <f t="shared" si="11"/>
        <v>6.4251979898306537</v>
      </c>
      <c r="AK105">
        <f t="shared" si="11"/>
        <v>29.388678356902062</v>
      </c>
      <c r="AL105">
        <f t="shared" si="11"/>
        <v>6.4016132956360234</v>
      </c>
      <c r="AM105">
        <f t="shared" si="11"/>
        <v>32.832857618221198</v>
      </c>
      <c r="AN105">
        <f t="shared" si="11"/>
        <v>10.172940608755033</v>
      </c>
      <c r="AO105">
        <f t="shared" si="11"/>
        <v>22.882377637165082</v>
      </c>
      <c r="AP105">
        <f t="shared" si="11"/>
        <v>0</v>
      </c>
      <c r="AQ105">
        <f t="shared" si="11"/>
        <v>8.4849966449997201</v>
      </c>
      <c r="AR105">
        <f t="shared" si="11"/>
        <v>4.5392822434408373</v>
      </c>
      <c r="AS105">
        <f t="shared" si="11"/>
        <v>8.7564758968501728</v>
      </c>
      <c r="AT105">
        <f t="shared" si="11"/>
        <v>14.397236113157625</v>
      </c>
      <c r="AU105">
        <f t="shared" si="11"/>
        <v>1.7982255344921367</v>
      </c>
      <c r="AV105">
        <f t="shared" si="11"/>
        <v>2.9887313119029741</v>
      </c>
      <c r="AW105">
        <f t="shared" si="11"/>
        <v>4.0495644672176843</v>
      </c>
    </row>
    <row r="106" spans="1:49" x14ac:dyDescent="0.25">
      <c r="A106" t="s">
        <v>1775</v>
      </c>
      <c r="B106">
        <f>STDEV(B99:B101)/SQRT(3)</f>
        <v>3.7121215747901699</v>
      </c>
      <c r="C106">
        <f t="shared" ref="C106:AW106" si="12">STDEV(C99:C101)/SQRT(3)</f>
        <v>0</v>
      </c>
      <c r="D106">
        <f t="shared" si="12"/>
        <v>1.256742294266588</v>
      </c>
      <c r="E106">
        <f t="shared" si="12"/>
        <v>12.970853370148815</v>
      </c>
      <c r="F106">
        <f t="shared" si="12"/>
        <v>1.2379833479237226</v>
      </c>
      <c r="G106">
        <f t="shared" si="12"/>
        <v>5.3722319332183313</v>
      </c>
      <c r="H106">
        <f t="shared" si="12"/>
        <v>11.212391874296065</v>
      </c>
      <c r="I106">
        <f t="shared" si="12"/>
        <v>12.107467238570539</v>
      </c>
      <c r="J106">
        <f t="shared" si="12"/>
        <v>12.094408629647472</v>
      </c>
      <c r="K106">
        <f t="shared" si="12"/>
        <v>0</v>
      </c>
      <c r="L106">
        <f t="shared" si="12"/>
        <v>5.2744778538849673</v>
      </c>
      <c r="M106">
        <f t="shared" si="12"/>
        <v>13.770867546556969</v>
      </c>
      <c r="N106">
        <f t="shared" si="12"/>
        <v>11.061290688405892</v>
      </c>
      <c r="O106">
        <f t="shared" si="12"/>
        <v>3.5262268884444756</v>
      </c>
      <c r="P106">
        <f t="shared" si="12"/>
        <v>13.305681489598612</v>
      </c>
      <c r="Q106">
        <f t="shared" si="12"/>
        <v>2.0133820042379078</v>
      </c>
      <c r="R106">
        <f t="shared" si="12"/>
        <v>4.9610395257267346</v>
      </c>
      <c r="S106">
        <f t="shared" si="12"/>
        <v>8.5584909612268216</v>
      </c>
      <c r="T106">
        <f t="shared" si="12"/>
        <v>15.437090539004862</v>
      </c>
      <c r="U106">
        <f t="shared" si="12"/>
        <v>3.5851937726713192</v>
      </c>
      <c r="V106">
        <f t="shared" si="12"/>
        <v>12.436100569472579</v>
      </c>
      <c r="W106">
        <f t="shared" si="12"/>
        <v>11.925064595521322</v>
      </c>
      <c r="X106">
        <f t="shared" si="12"/>
        <v>15.31543404140908</v>
      </c>
      <c r="Y106">
        <f t="shared" si="12"/>
        <v>8.8991553092175426</v>
      </c>
      <c r="Z106">
        <f t="shared" si="12"/>
        <v>4.3963860890017257</v>
      </c>
      <c r="AA106">
        <f t="shared" si="12"/>
        <v>3.6902703956358587</v>
      </c>
      <c r="AB106">
        <f t="shared" si="12"/>
        <v>3.2637647284268176</v>
      </c>
      <c r="AC106">
        <f t="shared" si="12"/>
        <v>18.311197757386189</v>
      </c>
      <c r="AD106">
        <f t="shared" si="12"/>
        <v>9.1400954142614097</v>
      </c>
      <c r="AE106">
        <f t="shared" si="12"/>
        <v>21.163272246309344</v>
      </c>
      <c r="AF106">
        <f t="shared" si="12"/>
        <v>13.539690227619579</v>
      </c>
      <c r="AG106">
        <f t="shared" si="12"/>
        <v>11.795102908653966</v>
      </c>
      <c r="AH106">
        <f t="shared" si="12"/>
        <v>13.996798179378873</v>
      </c>
      <c r="AI106">
        <f t="shared" si="12"/>
        <v>19.598449954043293</v>
      </c>
      <c r="AJ106">
        <f t="shared" si="12"/>
        <v>3.7095897890253706</v>
      </c>
      <c r="AK106">
        <f t="shared" si="12"/>
        <v>16.967561360484734</v>
      </c>
      <c r="AL106">
        <f t="shared" si="12"/>
        <v>3.6959731594833456</v>
      </c>
      <c r="AM106">
        <f t="shared" si="12"/>
        <v>18.956059184144664</v>
      </c>
      <c r="AN106">
        <f t="shared" si="12"/>
        <v>5.8733499989147937</v>
      </c>
      <c r="AO106">
        <f t="shared" si="12"/>
        <v>13.211146888515934</v>
      </c>
      <c r="AP106">
        <f t="shared" si="12"/>
        <v>0</v>
      </c>
      <c r="AQ106">
        <f t="shared" si="12"/>
        <v>4.8988150970636601</v>
      </c>
      <c r="AR106">
        <f t="shared" si="12"/>
        <v>2.6207558251782559</v>
      </c>
      <c r="AS106">
        <f t="shared" si="12"/>
        <v>5.0555537161989177</v>
      </c>
      <c r="AT106">
        <f t="shared" si="12"/>
        <v>8.3122481455181561</v>
      </c>
      <c r="AU106">
        <f t="shared" si="12"/>
        <v>1.038205996402694</v>
      </c>
      <c r="AV106">
        <f t="shared" si="12"/>
        <v>1.7255448274626455</v>
      </c>
      <c r="AW106">
        <f t="shared" si="12"/>
        <v>2.3380171352488737</v>
      </c>
    </row>
    <row r="108" spans="1:49" x14ac:dyDescent="0.25">
      <c r="A108" t="s">
        <v>1773</v>
      </c>
      <c r="B108" s="165">
        <f>AVERAGE(B99:B101,J99:J101,R99:R101,)</f>
        <v>64.50109345932529</v>
      </c>
    </row>
    <row r="109" spans="1:49" x14ac:dyDescent="0.25">
      <c r="A109" t="s">
        <v>1774</v>
      </c>
      <c r="B109" s="165">
        <f>STDEV(B99:B101,J99:J101,R99:R101)</f>
        <v>15.035924091975279</v>
      </c>
    </row>
    <row r="110" spans="1:49" x14ac:dyDescent="0.25">
      <c r="A110" t="s">
        <v>1775</v>
      </c>
      <c r="B110" s="165">
        <f>STDEV(B99:B101,J99:J101,R99:R101)/SQRT(3)</f>
        <v>8.6809948220167072</v>
      </c>
    </row>
    <row r="111" spans="1:49" x14ac:dyDescent="0.25">
      <c r="A111" s="7" t="s">
        <v>1787</v>
      </c>
    </row>
    <row r="112" spans="1:49" x14ac:dyDescent="0.25">
      <c r="B112" s="6">
        <f t="shared" ref="B112:I112" si="13">B10</f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B113">
        <f t="shared" si="14"/>
        <v>0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TX000777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TX002804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TX000657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TX004417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TX015594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TX004421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2036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0.1913</v>
      </c>
      <c r="C128">
        <v>0.20169999999999999</v>
      </c>
      <c r="D128">
        <v>0.19700000000000001</v>
      </c>
      <c r="E128">
        <v>0.14030000000000001</v>
      </c>
      <c r="F128">
        <v>0.20300000000000001</v>
      </c>
      <c r="G128">
        <v>0.1988</v>
      </c>
      <c r="H128">
        <v>0.20050000000000001</v>
      </c>
      <c r="I128">
        <v>0.22850000000000001</v>
      </c>
      <c r="K128" t="s">
        <v>1658</v>
      </c>
      <c r="L128">
        <f>B128-$F$134</f>
        <v>0.11409999999999999</v>
      </c>
      <c r="M128">
        <f t="shared" ref="M128:S128" si="21">C128-$F$134</f>
        <v>0.12449999999999999</v>
      </c>
      <c r="N128">
        <f t="shared" si="21"/>
        <v>0.1198</v>
      </c>
      <c r="O128">
        <f t="shared" si="21"/>
        <v>6.3100000000000003E-2</v>
      </c>
      <c r="P128">
        <f t="shared" si="21"/>
        <v>0.12580000000000002</v>
      </c>
      <c r="Q128">
        <f t="shared" si="21"/>
        <v>0.1216</v>
      </c>
      <c r="R128">
        <f t="shared" si="21"/>
        <v>0.12330000000000001</v>
      </c>
      <c r="S128">
        <f t="shared" si="21"/>
        <v>0.15129999999999999</v>
      </c>
      <c r="U128" t="s">
        <v>1658</v>
      </c>
      <c r="V128">
        <f>L128/$L$133*100</f>
        <v>6.3625717950147767</v>
      </c>
      <c r="W128">
        <f t="shared" ref="W128:AC128" si="22">M128/$L$133*100</f>
        <v>6.9425082250599441</v>
      </c>
      <c r="X128">
        <f t="shared" si="22"/>
        <v>6.6804215691741486</v>
      </c>
      <c r="Y128">
        <f t="shared" si="22"/>
        <v>3.5186527630625104</v>
      </c>
      <c r="Z128">
        <f t="shared" si="22"/>
        <v>7.0150002788155916</v>
      </c>
      <c r="AA128">
        <f t="shared" si="22"/>
        <v>6.7807951820665808</v>
      </c>
      <c r="AB128">
        <f t="shared" si="22"/>
        <v>6.8755924831316566</v>
      </c>
      <c r="AC128">
        <f t="shared" si="22"/>
        <v>8.4369597947917239</v>
      </c>
    </row>
    <row r="129" spans="1:29" x14ac:dyDescent="0.25">
      <c r="A129" t="s">
        <v>1659</v>
      </c>
      <c r="B129">
        <v>0.27729999999999999</v>
      </c>
      <c r="C129">
        <v>0.27100000000000002</v>
      </c>
      <c r="D129">
        <v>0.29859999999999998</v>
      </c>
      <c r="E129">
        <v>0.28939999999999999</v>
      </c>
      <c r="F129">
        <v>0.27800000000000002</v>
      </c>
      <c r="G129">
        <v>0.28749999999999998</v>
      </c>
      <c r="H129">
        <v>0.27950000000000003</v>
      </c>
      <c r="I129">
        <v>0.2792</v>
      </c>
      <c r="K129" t="s">
        <v>1659</v>
      </c>
      <c r="L129">
        <f t="shared" ref="L129:L133" si="23">B129-$F$134</f>
        <v>0.2001</v>
      </c>
      <c r="M129">
        <f t="shared" ref="M129:M133" si="24">C129-$F$134</f>
        <v>0.19380000000000003</v>
      </c>
      <c r="N129">
        <f t="shared" ref="N129:N133" si="25">D129-$F$134</f>
        <v>0.22139999999999999</v>
      </c>
      <c r="O129">
        <f t="shared" ref="O129:O133" si="26">E129-$F$134</f>
        <v>0.2122</v>
      </c>
      <c r="P129">
        <f t="shared" ref="P129:P133" si="27">F129-$F$134</f>
        <v>0.20080000000000003</v>
      </c>
      <c r="Q129">
        <f t="shared" ref="Q129:Q133" si="28">G129-$F$134</f>
        <v>0.21029999999999999</v>
      </c>
      <c r="R129">
        <f t="shared" ref="R129:R133" si="29">H129-$F$134</f>
        <v>0.20230000000000004</v>
      </c>
      <c r="S129">
        <f t="shared" ref="S129:S133" si="30">I129-$F$134</f>
        <v>0.20200000000000001</v>
      </c>
      <c r="U129" t="s">
        <v>1659</v>
      </c>
      <c r="V129">
        <f t="shared" ref="V129:V133" si="31">L129/$L$133*100</f>
        <v>11.15819996654213</v>
      </c>
      <c r="W129">
        <f t="shared" ref="W129:W133" si="32">M129/$L$133*100</f>
        <v>10.806892321418616</v>
      </c>
      <c r="X129">
        <f t="shared" ref="X129:X133" si="33">N129/$L$133*100</f>
        <v>12.34595438576925</v>
      </c>
      <c r="Y129">
        <f t="shared" ref="Y129:Y133" si="34">O129/$L$133*100</f>
        <v>11.832933697652372</v>
      </c>
      <c r="Z129">
        <f t="shared" ref="Z129:Z133" si="35">P129/$L$133*100</f>
        <v>11.197234149333632</v>
      </c>
      <c r="AA129">
        <f t="shared" ref="AA129:AA133" si="36">Q129/$L$133*100</f>
        <v>11.726983772932581</v>
      </c>
      <c r="AB129">
        <f t="shared" ref="AB129:AB133" si="37">R129/$L$133*100</f>
        <v>11.280878826743992</v>
      </c>
      <c r="AC129">
        <f t="shared" ref="AC129:AC133" si="38">S129/$L$133*100</f>
        <v>11.264149891261919</v>
      </c>
    </row>
    <row r="130" spans="1:29" x14ac:dyDescent="0.25">
      <c r="A130" t="s">
        <v>1660</v>
      </c>
      <c r="B130">
        <v>0.19800000000000001</v>
      </c>
      <c r="C130">
        <v>0.18870000000000001</v>
      </c>
      <c r="D130">
        <v>0.2097</v>
      </c>
      <c r="E130">
        <v>0.20039999999999999</v>
      </c>
      <c r="F130">
        <v>0.20630000000000001</v>
      </c>
      <c r="G130">
        <v>0.20119999999999999</v>
      </c>
      <c r="H130">
        <v>0.19059999999999999</v>
      </c>
      <c r="I130">
        <v>0.20019999999999999</v>
      </c>
      <c r="K130" t="s">
        <v>1660</v>
      </c>
      <c r="L130">
        <f t="shared" si="23"/>
        <v>0.1208</v>
      </c>
      <c r="M130">
        <f t="shared" si="24"/>
        <v>0.1115</v>
      </c>
      <c r="N130">
        <f t="shared" si="25"/>
        <v>0.13250000000000001</v>
      </c>
      <c r="O130">
        <f t="shared" si="26"/>
        <v>0.12319999999999999</v>
      </c>
      <c r="P130">
        <f t="shared" si="27"/>
        <v>0.12909999999999999</v>
      </c>
      <c r="Q130">
        <f t="shared" si="28"/>
        <v>0.12399999999999999</v>
      </c>
      <c r="R130">
        <f t="shared" si="29"/>
        <v>0.11339999999999999</v>
      </c>
      <c r="S130">
        <f t="shared" si="30"/>
        <v>0.12299999999999998</v>
      </c>
      <c r="U130" t="s">
        <v>1660</v>
      </c>
      <c r="V130">
        <f t="shared" si="31"/>
        <v>6.7361846874477216</v>
      </c>
      <c r="W130">
        <f t="shared" si="32"/>
        <v>6.2175876875034852</v>
      </c>
      <c r="X130">
        <f t="shared" si="33"/>
        <v>7.3886131712485357</v>
      </c>
      <c r="Y130">
        <f t="shared" si="34"/>
        <v>6.8700161713042984</v>
      </c>
      <c r="Z130">
        <f t="shared" si="35"/>
        <v>7.1990185691183841</v>
      </c>
      <c r="AA130">
        <f t="shared" si="36"/>
        <v>6.9146266659231568</v>
      </c>
      <c r="AB130">
        <f t="shared" si="37"/>
        <v>6.3235376122232747</v>
      </c>
      <c r="AC130">
        <f t="shared" si="38"/>
        <v>6.8588635476495838</v>
      </c>
    </row>
    <row r="131" spans="1:29" x14ac:dyDescent="0.25">
      <c r="A131" t="s">
        <v>1661</v>
      </c>
      <c r="B131">
        <v>0.2046</v>
      </c>
      <c r="C131">
        <v>0.20599999999999999</v>
      </c>
      <c r="D131">
        <v>0.2001</v>
      </c>
      <c r="E131">
        <v>0.2009</v>
      </c>
      <c r="F131">
        <v>0.2026</v>
      </c>
      <c r="G131">
        <v>0.2177</v>
      </c>
      <c r="H131">
        <v>0.23280000000000001</v>
      </c>
      <c r="I131">
        <v>0.20269999999999999</v>
      </c>
      <c r="K131" t="s">
        <v>1661</v>
      </c>
      <c r="L131">
        <f t="shared" si="23"/>
        <v>0.12740000000000001</v>
      </c>
      <c r="M131">
        <f t="shared" si="24"/>
        <v>0.12879999999999997</v>
      </c>
      <c r="N131">
        <f t="shared" si="25"/>
        <v>0.1229</v>
      </c>
      <c r="O131">
        <f t="shared" si="26"/>
        <v>0.12369999999999999</v>
      </c>
      <c r="P131">
        <f t="shared" si="27"/>
        <v>0.12540000000000001</v>
      </c>
      <c r="Q131">
        <f t="shared" si="28"/>
        <v>0.14050000000000001</v>
      </c>
      <c r="R131">
        <f t="shared" si="29"/>
        <v>0.15560000000000002</v>
      </c>
      <c r="S131">
        <f t="shared" si="30"/>
        <v>0.1255</v>
      </c>
      <c r="U131" t="s">
        <v>1661</v>
      </c>
      <c r="V131">
        <f t="shared" si="31"/>
        <v>7.1042212680533092</v>
      </c>
      <c r="W131">
        <f t="shared" si="32"/>
        <v>7.1822896336363105</v>
      </c>
      <c r="X131">
        <f t="shared" si="33"/>
        <v>6.8532872358222265</v>
      </c>
      <c r="Y131">
        <f t="shared" si="34"/>
        <v>6.8978977304410858</v>
      </c>
      <c r="Z131">
        <f t="shared" si="35"/>
        <v>6.9926950315061616</v>
      </c>
      <c r="AA131">
        <f t="shared" si="36"/>
        <v>7.8347181174371272</v>
      </c>
      <c r="AB131">
        <f t="shared" si="37"/>
        <v>8.676741203368092</v>
      </c>
      <c r="AC131">
        <f t="shared" si="38"/>
        <v>6.9982713433335189</v>
      </c>
    </row>
    <row r="132" spans="1:29" x14ac:dyDescent="0.25">
      <c r="A132" t="s">
        <v>1662</v>
      </c>
      <c r="B132">
        <v>0.19520000000000001</v>
      </c>
      <c r="C132">
        <v>0.18559999999999999</v>
      </c>
      <c r="D132">
        <v>0.20019999999999999</v>
      </c>
      <c r="E132">
        <v>0.1973</v>
      </c>
      <c r="F132">
        <v>0.2046</v>
      </c>
      <c r="G132">
        <v>0.19769999999999999</v>
      </c>
      <c r="H132">
        <v>0.19650000000000001</v>
      </c>
      <c r="I132">
        <v>0.19670000000000001</v>
      </c>
      <c r="K132" t="s">
        <v>1662</v>
      </c>
      <c r="L132">
        <f t="shared" si="23"/>
        <v>0.11800000000000001</v>
      </c>
      <c r="M132">
        <f t="shared" si="24"/>
        <v>0.10839999999999998</v>
      </c>
      <c r="N132">
        <f t="shared" si="25"/>
        <v>0.12299999999999998</v>
      </c>
      <c r="O132">
        <f t="shared" si="26"/>
        <v>0.1201</v>
      </c>
      <c r="P132">
        <f t="shared" si="27"/>
        <v>0.12740000000000001</v>
      </c>
      <c r="Q132">
        <f t="shared" si="28"/>
        <v>0.12049999999999998</v>
      </c>
      <c r="R132">
        <f t="shared" si="29"/>
        <v>0.1193</v>
      </c>
      <c r="S132">
        <f t="shared" si="30"/>
        <v>0.11950000000000001</v>
      </c>
      <c r="U132" t="s">
        <v>1662</v>
      </c>
      <c r="V132">
        <f t="shared" si="31"/>
        <v>6.5800479562817147</v>
      </c>
      <c r="W132">
        <f t="shared" si="32"/>
        <v>6.0447220208554056</v>
      </c>
      <c r="X132">
        <f t="shared" si="33"/>
        <v>6.8588635476495838</v>
      </c>
      <c r="Y132">
        <f t="shared" si="34"/>
        <v>6.6971505046562196</v>
      </c>
      <c r="Z132">
        <f t="shared" si="35"/>
        <v>7.1042212680533092</v>
      </c>
      <c r="AA132">
        <f t="shared" si="36"/>
        <v>6.7194557519656488</v>
      </c>
      <c r="AB132">
        <f t="shared" si="37"/>
        <v>6.6525400100373613</v>
      </c>
      <c r="AC132">
        <f t="shared" si="38"/>
        <v>6.6636926336920768</v>
      </c>
    </row>
    <row r="133" spans="1:29" x14ac:dyDescent="0.25">
      <c r="A133" t="s">
        <v>1663</v>
      </c>
      <c r="B133">
        <v>1.8705000000000001</v>
      </c>
      <c r="C133">
        <v>0.24490000000000001</v>
      </c>
      <c r="D133">
        <v>0.18920000000000001</v>
      </c>
      <c r="E133">
        <v>0.18820000000000001</v>
      </c>
      <c r="F133">
        <v>0.2041</v>
      </c>
      <c r="G133">
        <v>0.20180000000000001</v>
      </c>
      <c r="H133">
        <v>0.16339999999999999</v>
      </c>
      <c r="I133">
        <v>0.20080000000000001</v>
      </c>
      <c r="K133" t="s">
        <v>1663</v>
      </c>
      <c r="L133">
        <f t="shared" si="23"/>
        <v>1.7933000000000001</v>
      </c>
      <c r="M133">
        <f t="shared" si="24"/>
        <v>0.16770000000000002</v>
      </c>
      <c r="N133">
        <f t="shared" si="25"/>
        <v>0.112</v>
      </c>
      <c r="O133">
        <f t="shared" si="26"/>
        <v>0.111</v>
      </c>
      <c r="P133">
        <f t="shared" si="27"/>
        <v>0.12690000000000001</v>
      </c>
      <c r="Q133">
        <f t="shared" si="28"/>
        <v>0.1246</v>
      </c>
      <c r="R133">
        <f t="shared" si="29"/>
        <v>8.6199999999999985E-2</v>
      </c>
      <c r="S133">
        <f t="shared" si="30"/>
        <v>0.1236</v>
      </c>
      <c r="U133" t="s">
        <v>1663</v>
      </c>
      <c r="V133">
        <f t="shared" si="31"/>
        <v>100</v>
      </c>
      <c r="W133">
        <f t="shared" si="32"/>
        <v>9.3514749344783361</v>
      </c>
      <c r="X133">
        <f t="shared" si="33"/>
        <v>6.2454692466402717</v>
      </c>
      <c r="Y133">
        <f t="shared" si="34"/>
        <v>6.1897061283666979</v>
      </c>
      <c r="Z133">
        <f t="shared" si="35"/>
        <v>7.0763397089165219</v>
      </c>
      <c r="AA133">
        <f t="shared" si="36"/>
        <v>6.9480845368873032</v>
      </c>
      <c r="AB133">
        <f t="shared" si="37"/>
        <v>4.8067807951820658</v>
      </c>
      <c r="AC133">
        <f t="shared" si="38"/>
        <v>6.8923214186137285</v>
      </c>
    </row>
    <row r="134" spans="1:29" x14ac:dyDescent="0.25">
      <c r="A134" t="s">
        <v>1664</v>
      </c>
      <c r="B134">
        <v>7.6700000000000004E-2</v>
      </c>
      <c r="C134">
        <v>7.6799999999999993E-2</v>
      </c>
      <c r="D134">
        <v>7.8100000000000003E-2</v>
      </c>
      <c r="E134">
        <v>3.1878000000000002</v>
      </c>
      <c r="F134">
        <f>AVERAGE(B134:D134)</f>
        <v>7.7200000000000005E-2</v>
      </c>
    </row>
    <row r="135" spans="1:29" x14ac:dyDescent="0.25">
      <c r="A135" t="s">
        <v>1665</v>
      </c>
    </row>
    <row r="138" spans="1:29" x14ac:dyDescent="0.25">
      <c r="A138" s="7" t="s">
        <v>2038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0.21060000000000001</v>
      </c>
      <c r="C141">
        <v>0.22559999999999999</v>
      </c>
      <c r="D141">
        <v>0.22639999999999999</v>
      </c>
      <c r="E141">
        <v>0.222</v>
      </c>
      <c r="F141">
        <v>0.2122</v>
      </c>
      <c r="G141">
        <v>0.2087</v>
      </c>
      <c r="H141">
        <v>0.23369999999999999</v>
      </c>
      <c r="I141">
        <v>0.21590000000000001</v>
      </c>
      <c r="K141" t="s">
        <v>1658</v>
      </c>
      <c r="L141">
        <f>B141-$F$147</f>
        <v>0.1371</v>
      </c>
      <c r="M141">
        <f t="shared" ref="M141:S141" si="39">C141-$F$147</f>
        <v>0.15210000000000001</v>
      </c>
      <c r="N141">
        <f t="shared" si="39"/>
        <v>0.15289999999999998</v>
      </c>
      <c r="O141">
        <f t="shared" si="39"/>
        <v>0.14850000000000002</v>
      </c>
      <c r="P141">
        <f t="shared" si="39"/>
        <v>0.13869999999999999</v>
      </c>
      <c r="Q141">
        <f t="shared" si="39"/>
        <v>0.13519999999999999</v>
      </c>
      <c r="R141">
        <f t="shared" si="39"/>
        <v>0.16020000000000001</v>
      </c>
      <c r="S141">
        <f t="shared" si="39"/>
        <v>0.14240000000000003</v>
      </c>
      <c r="U141" t="s">
        <v>1658</v>
      </c>
      <c r="V141">
        <f>L141/$L$146*100</f>
        <v>6.7510340752412858</v>
      </c>
      <c r="W141">
        <f t="shared" ref="W141:AC141" si="40">M141/$L$146*100</f>
        <v>7.4896592475871593</v>
      </c>
      <c r="X141">
        <f t="shared" si="40"/>
        <v>7.5290525901122711</v>
      </c>
      <c r="Y141">
        <f t="shared" si="40"/>
        <v>7.3123892062241502</v>
      </c>
      <c r="Z141">
        <f t="shared" si="40"/>
        <v>6.8298207602915104</v>
      </c>
      <c r="AA141">
        <f t="shared" si="40"/>
        <v>6.65747488674414</v>
      </c>
      <c r="AB141">
        <f t="shared" si="40"/>
        <v>7.8885168406539306</v>
      </c>
      <c r="AC141">
        <f t="shared" si="40"/>
        <v>7.0120149694701626</v>
      </c>
    </row>
    <row r="142" spans="1:29" x14ac:dyDescent="0.25">
      <c r="A142" t="s">
        <v>1659</v>
      </c>
      <c r="B142">
        <v>0.2928</v>
      </c>
      <c r="C142">
        <v>0.30249999999999999</v>
      </c>
      <c r="D142">
        <v>0.30549999999999999</v>
      </c>
      <c r="E142">
        <v>0.2903</v>
      </c>
      <c r="F142">
        <v>0.29299999999999998</v>
      </c>
      <c r="G142">
        <v>0.30520000000000003</v>
      </c>
      <c r="H142">
        <v>0.34520000000000001</v>
      </c>
      <c r="I142">
        <v>0.26650000000000001</v>
      </c>
      <c r="K142" t="s">
        <v>1659</v>
      </c>
      <c r="L142">
        <f t="shared" ref="L142:L146" si="41">B142-$F$147</f>
        <v>0.21929999999999999</v>
      </c>
      <c r="M142">
        <f t="shared" ref="M142:M146" si="42">C142-$F$147</f>
        <v>0.22899999999999998</v>
      </c>
      <c r="N142">
        <f t="shared" ref="N142:N146" si="43">D142-$F$147</f>
        <v>0.23199999999999998</v>
      </c>
      <c r="O142">
        <f t="shared" ref="O142:O146" si="44">E142-$F$147</f>
        <v>0.21679999999999999</v>
      </c>
      <c r="P142">
        <f t="shared" ref="P142:P146" si="45">F142-$F$147</f>
        <v>0.21949999999999997</v>
      </c>
      <c r="Q142">
        <f t="shared" ref="Q142:Q146" si="46">G142-$F$147</f>
        <v>0.23170000000000002</v>
      </c>
      <c r="R142">
        <f t="shared" ref="R142:R146" si="47">H142-$F$147</f>
        <v>0.2717</v>
      </c>
      <c r="S142">
        <f t="shared" ref="S142:S146" si="48">I142-$F$147</f>
        <v>0.193</v>
      </c>
      <c r="U142" t="s">
        <v>1659</v>
      </c>
      <c r="V142">
        <f t="shared" ref="V142:V146" si="49">L142/$L$146*100</f>
        <v>10.798700019696671</v>
      </c>
      <c r="W142">
        <f t="shared" ref="W142:W146" si="50">M142/$L$146*100</f>
        <v>11.276344297813671</v>
      </c>
      <c r="X142">
        <f t="shared" ref="X142:X146" si="51">N142/$L$146*100</f>
        <v>11.424069332282844</v>
      </c>
      <c r="Y142">
        <f t="shared" ref="Y142:Y146" si="52">O142/$L$146*100</f>
        <v>10.675595824305693</v>
      </c>
      <c r="Z142">
        <f t="shared" ref="Z142:Z146" si="53">P142/$L$146*100</f>
        <v>10.80854835532795</v>
      </c>
      <c r="AA142">
        <f t="shared" ref="AA142:AA146" si="54">Q142/$L$146*100</f>
        <v>11.409296828835929</v>
      </c>
      <c r="AB142">
        <f t="shared" ref="AB142:AB146" si="55">R142/$L$146*100</f>
        <v>13.37896395509159</v>
      </c>
      <c r="AC142">
        <f t="shared" ref="AC142:AC146" si="56">S142/$L$146*100</f>
        <v>9.5036438841835746</v>
      </c>
    </row>
    <row r="143" spans="1:29" x14ac:dyDescent="0.25">
      <c r="A143" t="s">
        <v>1660</v>
      </c>
      <c r="B143">
        <v>0.20979999999999999</v>
      </c>
      <c r="C143">
        <v>0.2155</v>
      </c>
      <c r="D143">
        <v>0.22950000000000001</v>
      </c>
      <c r="E143">
        <v>0.23649999999999999</v>
      </c>
      <c r="F143">
        <v>0.22850000000000001</v>
      </c>
      <c r="G143">
        <v>0.21260000000000001</v>
      </c>
      <c r="H143">
        <v>0.7429</v>
      </c>
      <c r="I143">
        <v>0.2049</v>
      </c>
      <c r="K143" t="s">
        <v>1660</v>
      </c>
      <c r="L143">
        <f t="shared" si="41"/>
        <v>0.13629999999999998</v>
      </c>
      <c r="M143">
        <f t="shared" si="42"/>
        <v>0.14200000000000002</v>
      </c>
      <c r="N143">
        <f t="shared" si="43"/>
        <v>0.15600000000000003</v>
      </c>
      <c r="O143">
        <f t="shared" si="44"/>
        <v>0.16299999999999998</v>
      </c>
      <c r="P143">
        <f t="shared" si="45"/>
        <v>0.15500000000000003</v>
      </c>
      <c r="Q143">
        <f t="shared" si="46"/>
        <v>0.1391</v>
      </c>
      <c r="R143">
        <f t="shared" si="47"/>
        <v>0.6694</v>
      </c>
      <c r="S143">
        <f t="shared" si="48"/>
        <v>0.13140000000000002</v>
      </c>
      <c r="U143" t="s">
        <v>1660</v>
      </c>
      <c r="V143">
        <f t="shared" si="49"/>
        <v>6.7116407327161705</v>
      </c>
      <c r="W143">
        <f t="shared" si="50"/>
        <v>6.9923182982076044</v>
      </c>
      <c r="X143">
        <f t="shared" si="51"/>
        <v>7.6817017923970869</v>
      </c>
      <c r="Y143">
        <f t="shared" si="52"/>
        <v>8.026393539491826</v>
      </c>
      <c r="Z143">
        <f t="shared" si="53"/>
        <v>7.6324601142406951</v>
      </c>
      <c r="AA143">
        <f t="shared" si="54"/>
        <v>6.8495174315540686</v>
      </c>
      <c r="AB143">
        <f t="shared" si="55"/>
        <v>32.962379357888523</v>
      </c>
      <c r="AC143">
        <f t="shared" si="56"/>
        <v>6.4703565097498545</v>
      </c>
    </row>
    <row r="144" spans="1:29" x14ac:dyDescent="0.25">
      <c r="A144" t="s">
        <v>1661</v>
      </c>
      <c r="B144">
        <v>0.2056</v>
      </c>
      <c r="C144">
        <v>0.2092</v>
      </c>
      <c r="D144">
        <v>0.22439999999999999</v>
      </c>
      <c r="E144">
        <v>0.23549999999999999</v>
      </c>
      <c r="F144">
        <v>0.27250000000000002</v>
      </c>
      <c r="G144">
        <v>0.2334</v>
      </c>
      <c r="H144">
        <v>0.2359</v>
      </c>
      <c r="I144">
        <v>0.187</v>
      </c>
      <c r="K144" t="s">
        <v>1661</v>
      </c>
      <c r="L144">
        <f t="shared" si="41"/>
        <v>0.1321</v>
      </c>
      <c r="M144">
        <f t="shared" si="42"/>
        <v>0.13569999999999999</v>
      </c>
      <c r="N144">
        <f t="shared" si="43"/>
        <v>0.15089999999999998</v>
      </c>
      <c r="O144">
        <f t="shared" si="44"/>
        <v>0.16199999999999998</v>
      </c>
      <c r="P144">
        <f t="shared" si="45"/>
        <v>0.19900000000000001</v>
      </c>
      <c r="Q144">
        <f t="shared" si="46"/>
        <v>0.15989999999999999</v>
      </c>
      <c r="R144">
        <f t="shared" si="47"/>
        <v>0.16239999999999999</v>
      </c>
      <c r="S144">
        <f t="shared" si="48"/>
        <v>0.1135</v>
      </c>
      <c r="U144" t="s">
        <v>1661</v>
      </c>
      <c r="V144">
        <f t="shared" si="49"/>
        <v>6.5048256844593269</v>
      </c>
      <c r="W144">
        <f t="shared" si="50"/>
        <v>6.6820957258223359</v>
      </c>
      <c r="X144">
        <f t="shared" si="51"/>
        <v>7.4305692337994875</v>
      </c>
      <c r="Y144">
        <f t="shared" si="52"/>
        <v>7.9771518613354342</v>
      </c>
      <c r="Z144">
        <f t="shared" si="53"/>
        <v>9.7990939531219254</v>
      </c>
      <c r="AA144">
        <f t="shared" si="54"/>
        <v>7.8737443372070128</v>
      </c>
      <c r="AB144">
        <f t="shared" si="55"/>
        <v>7.9968485325979914</v>
      </c>
      <c r="AC144">
        <f t="shared" si="56"/>
        <v>5.5889304707504444</v>
      </c>
    </row>
    <row r="145" spans="1:29" x14ac:dyDescent="0.25">
      <c r="A145" t="s">
        <v>1662</v>
      </c>
      <c r="B145">
        <v>0.218</v>
      </c>
      <c r="C145">
        <v>0.2165</v>
      </c>
      <c r="D145">
        <v>0.21540000000000001</v>
      </c>
      <c r="E145">
        <v>0.2263</v>
      </c>
      <c r="F145">
        <v>0.2296</v>
      </c>
      <c r="G145">
        <v>0.2913</v>
      </c>
      <c r="H145">
        <v>0.2006</v>
      </c>
      <c r="I145">
        <v>0.1968</v>
      </c>
      <c r="K145" t="s">
        <v>1662</v>
      </c>
      <c r="L145">
        <f t="shared" si="41"/>
        <v>0.14450000000000002</v>
      </c>
      <c r="M145">
        <f t="shared" si="42"/>
        <v>0.14300000000000002</v>
      </c>
      <c r="N145">
        <f t="shared" si="43"/>
        <v>0.14190000000000003</v>
      </c>
      <c r="O145">
        <f t="shared" si="44"/>
        <v>0.15279999999999999</v>
      </c>
      <c r="P145">
        <f t="shared" si="45"/>
        <v>0.15610000000000002</v>
      </c>
      <c r="Q145">
        <f t="shared" si="46"/>
        <v>0.21779999999999999</v>
      </c>
      <c r="R145">
        <f t="shared" si="47"/>
        <v>0.12709999999999999</v>
      </c>
      <c r="S145">
        <f t="shared" si="48"/>
        <v>0.12330000000000001</v>
      </c>
      <c r="U145" t="s">
        <v>1662</v>
      </c>
      <c r="V145">
        <f t="shared" si="49"/>
        <v>7.115422493598583</v>
      </c>
      <c r="W145">
        <f t="shared" si="50"/>
        <v>7.0415599763639962</v>
      </c>
      <c r="X145">
        <f t="shared" si="51"/>
        <v>6.9873941303919658</v>
      </c>
      <c r="Y145">
        <f t="shared" si="52"/>
        <v>7.5241284222966334</v>
      </c>
      <c r="Z145">
        <f t="shared" si="53"/>
        <v>7.6866259602127256</v>
      </c>
      <c r="AA145">
        <f t="shared" si="54"/>
        <v>10.724837502462085</v>
      </c>
      <c r="AB145">
        <f t="shared" si="55"/>
        <v>6.2586172936773696</v>
      </c>
      <c r="AC145">
        <f t="shared" si="56"/>
        <v>6.0714989166830815</v>
      </c>
    </row>
    <row r="146" spans="1:29" x14ac:dyDescent="0.25">
      <c r="A146" t="s">
        <v>1663</v>
      </c>
      <c r="B146">
        <v>2.1042999999999998</v>
      </c>
      <c r="C146">
        <v>0.2044</v>
      </c>
      <c r="D146">
        <v>0.2059</v>
      </c>
      <c r="E146">
        <v>0.20449999999999999</v>
      </c>
      <c r="F146">
        <v>0.2092</v>
      </c>
      <c r="G146">
        <v>0.24199999999999999</v>
      </c>
      <c r="H146">
        <v>0.20219999999999999</v>
      </c>
      <c r="I146">
        <v>0.20760000000000001</v>
      </c>
      <c r="K146" t="s">
        <v>1663</v>
      </c>
      <c r="L146">
        <f t="shared" si="41"/>
        <v>2.0307999999999997</v>
      </c>
      <c r="M146">
        <f t="shared" si="42"/>
        <v>0.13090000000000002</v>
      </c>
      <c r="N146">
        <f t="shared" si="43"/>
        <v>0.13240000000000002</v>
      </c>
      <c r="O146">
        <f t="shared" si="44"/>
        <v>0.13100000000000001</v>
      </c>
      <c r="P146">
        <f t="shared" si="45"/>
        <v>0.13569999999999999</v>
      </c>
      <c r="Q146">
        <f t="shared" si="46"/>
        <v>0.16849999999999998</v>
      </c>
      <c r="R146">
        <f t="shared" si="47"/>
        <v>0.12869999999999998</v>
      </c>
      <c r="S146">
        <f t="shared" si="48"/>
        <v>0.1341</v>
      </c>
      <c r="U146" t="s">
        <v>1663</v>
      </c>
      <c r="V146">
        <f t="shared" si="49"/>
        <v>100</v>
      </c>
      <c r="W146">
        <f t="shared" si="50"/>
        <v>6.4457356706716578</v>
      </c>
      <c r="X146">
        <f t="shared" si="51"/>
        <v>6.5195981879062463</v>
      </c>
      <c r="Y146">
        <f t="shared" si="52"/>
        <v>6.4506598384872964</v>
      </c>
      <c r="Z146">
        <f t="shared" si="53"/>
        <v>6.6820957258223359</v>
      </c>
      <c r="AA146">
        <f t="shared" si="54"/>
        <v>8.2972227693519791</v>
      </c>
      <c r="AB146">
        <f t="shared" si="55"/>
        <v>6.3374039787275942</v>
      </c>
      <c r="AC146">
        <f t="shared" si="56"/>
        <v>6.6033090407721113</v>
      </c>
    </row>
    <row r="147" spans="1:29" x14ac:dyDescent="0.25">
      <c r="A147" t="s">
        <v>1664</v>
      </c>
      <c r="B147">
        <v>7.3099999999999998E-2</v>
      </c>
      <c r="C147">
        <v>7.3800000000000004E-2</v>
      </c>
      <c r="D147">
        <v>7.3599999999999999E-2</v>
      </c>
      <c r="E147">
        <v>4</v>
      </c>
      <c r="F147">
        <f>AVERAGE(B147:D147)</f>
        <v>7.3499999999999996E-2</v>
      </c>
    </row>
    <row r="148" spans="1:29" x14ac:dyDescent="0.25">
      <c r="A148" t="s">
        <v>1665</v>
      </c>
    </row>
    <row r="151" spans="1:29" x14ac:dyDescent="0.25">
      <c r="A151" s="7" t="s">
        <v>2037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0.20330000000000001</v>
      </c>
      <c r="C154">
        <v>0.22170000000000001</v>
      </c>
      <c r="D154">
        <v>0.20630000000000001</v>
      </c>
      <c r="E154">
        <v>0.19919999999999999</v>
      </c>
      <c r="F154">
        <v>0.20169999999999999</v>
      </c>
      <c r="G154">
        <v>0.1915</v>
      </c>
      <c r="H154">
        <v>0.19650000000000001</v>
      </c>
      <c r="I154">
        <v>0.19120000000000001</v>
      </c>
      <c r="K154" t="s">
        <v>1658</v>
      </c>
      <c r="L154">
        <f>B154-$F$160</f>
        <v>0.12713333333333335</v>
      </c>
      <c r="M154">
        <f t="shared" ref="M154:S154" si="57">C154-$F$160</f>
        <v>0.14553333333333335</v>
      </c>
      <c r="N154">
        <f t="shared" si="57"/>
        <v>0.13013333333333335</v>
      </c>
      <c r="O154">
        <f t="shared" si="57"/>
        <v>0.12303333333333333</v>
      </c>
      <c r="P154">
        <f t="shared" si="57"/>
        <v>0.12553333333333333</v>
      </c>
      <c r="Q154">
        <f t="shared" si="57"/>
        <v>0.11533333333333334</v>
      </c>
      <c r="R154">
        <f t="shared" si="57"/>
        <v>0.12033333333333335</v>
      </c>
      <c r="S154">
        <f t="shared" si="57"/>
        <v>0.11503333333333335</v>
      </c>
      <c r="U154" t="s">
        <v>1658</v>
      </c>
      <c r="V154">
        <f>L154/$L$159*100</f>
        <v>5.4084714757724868</v>
      </c>
      <c r="W154">
        <f t="shared" ref="W154:AC154" si="58">M154/$L$159*100</f>
        <v>6.1912392404883789</v>
      </c>
      <c r="X154">
        <f t="shared" si="58"/>
        <v>5.5360966548022521</v>
      </c>
      <c r="Y154">
        <f t="shared" si="58"/>
        <v>5.2340503977651407</v>
      </c>
      <c r="Z154">
        <f t="shared" si="58"/>
        <v>5.3404047136232782</v>
      </c>
      <c r="AA154">
        <f t="shared" si="58"/>
        <v>4.9064791049220773</v>
      </c>
      <c r="AB154">
        <f t="shared" si="58"/>
        <v>5.1191877366383531</v>
      </c>
      <c r="AC154">
        <f t="shared" si="58"/>
        <v>4.8937165870191013</v>
      </c>
    </row>
    <row r="155" spans="1:29" x14ac:dyDescent="0.25">
      <c r="A155" t="s">
        <v>1659</v>
      </c>
      <c r="B155">
        <v>0.27039999999999997</v>
      </c>
      <c r="C155">
        <v>0.27660000000000001</v>
      </c>
      <c r="D155">
        <v>0.27739999999999998</v>
      </c>
      <c r="E155">
        <v>0.27179999999999999</v>
      </c>
      <c r="F155">
        <v>0.29239999999999999</v>
      </c>
      <c r="G155">
        <v>0.31319999999999998</v>
      </c>
      <c r="H155">
        <v>0.29099999999999998</v>
      </c>
      <c r="I155">
        <v>0.27800000000000002</v>
      </c>
      <c r="K155" t="s">
        <v>1659</v>
      </c>
      <c r="L155">
        <f t="shared" ref="L155:L159" si="59">B155-$F$160</f>
        <v>0.19423333333333331</v>
      </c>
      <c r="M155">
        <f t="shared" ref="M155:M159" si="60">C155-$F$160</f>
        <v>0.20043333333333335</v>
      </c>
      <c r="N155">
        <f t="shared" ref="N155:N159" si="61">D155-$F$160</f>
        <v>0.20123333333333332</v>
      </c>
      <c r="O155">
        <f t="shared" ref="O155:O159" si="62">E155-$F$160</f>
        <v>0.19563333333333333</v>
      </c>
      <c r="P155">
        <f t="shared" ref="P155:P159" si="63">F155-$F$160</f>
        <v>0.21623333333333333</v>
      </c>
      <c r="Q155">
        <f t="shared" ref="Q155:Q159" si="64">G155-$F$160</f>
        <v>0.23703333333333332</v>
      </c>
      <c r="R155">
        <f t="shared" ref="R155:R159" si="65">H155-$F$160</f>
        <v>0.21483333333333332</v>
      </c>
      <c r="S155">
        <f t="shared" ref="S155:S159" si="66">I155-$F$160</f>
        <v>0.20183333333333336</v>
      </c>
      <c r="U155" t="s">
        <v>1659</v>
      </c>
      <c r="V155">
        <f t="shared" ref="V155:V159" si="67">L155/$L$159*100</f>
        <v>8.2630213134048969</v>
      </c>
      <c r="W155">
        <f t="shared" ref="W155:W159" si="68">M155/$L$159*100</f>
        <v>8.5267800167330794</v>
      </c>
      <c r="X155">
        <f t="shared" ref="X155:X159" si="69">N155/$L$159*100</f>
        <v>8.5608133978076815</v>
      </c>
      <c r="Y155">
        <f t="shared" ref="Y155:Y159" si="70">O155/$L$159*100</f>
        <v>8.3225797302854545</v>
      </c>
      <c r="Z155">
        <f t="shared" ref="Z155:Z159" si="71">P155/$L$159*100</f>
        <v>9.1989392929565064</v>
      </c>
      <c r="AA155">
        <f t="shared" ref="AA155:AA159" si="72">Q155/$L$159*100</f>
        <v>10.08380720089621</v>
      </c>
      <c r="AB155">
        <f t="shared" ref="AB155:AB159" si="73">R155/$L$159*100</f>
        <v>9.1393808760759487</v>
      </c>
      <c r="AC155">
        <f t="shared" ref="AC155:AC159" si="74">S155/$L$159*100</f>
        <v>8.586338433613637</v>
      </c>
    </row>
    <row r="156" spans="1:29" x14ac:dyDescent="0.25">
      <c r="A156" t="s">
        <v>1660</v>
      </c>
      <c r="B156">
        <v>0.18029999999999999</v>
      </c>
      <c r="C156">
        <v>0.2001</v>
      </c>
      <c r="D156">
        <v>0.2064</v>
      </c>
      <c r="E156">
        <v>0.20760000000000001</v>
      </c>
      <c r="F156">
        <v>0.2228</v>
      </c>
      <c r="G156">
        <v>0.21970000000000001</v>
      </c>
      <c r="H156">
        <v>0.2346</v>
      </c>
      <c r="I156">
        <v>0.1968</v>
      </c>
      <c r="K156" t="s">
        <v>1660</v>
      </c>
      <c r="L156">
        <f t="shared" si="59"/>
        <v>0.10413333333333333</v>
      </c>
      <c r="M156">
        <f t="shared" si="60"/>
        <v>0.12393333333333334</v>
      </c>
      <c r="N156">
        <f t="shared" si="61"/>
        <v>0.13023333333333334</v>
      </c>
      <c r="O156">
        <f t="shared" si="62"/>
        <v>0.13143333333333335</v>
      </c>
      <c r="P156">
        <f t="shared" si="63"/>
        <v>0.14663333333333334</v>
      </c>
      <c r="Q156">
        <f t="shared" si="64"/>
        <v>0.14353333333333335</v>
      </c>
      <c r="R156">
        <f t="shared" si="65"/>
        <v>0.15843333333333334</v>
      </c>
      <c r="S156">
        <f t="shared" si="66"/>
        <v>0.12063333333333334</v>
      </c>
      <c r="U156" t="s">
        <v>1660</v>
      </c>
      <c r="V156">
        <f t="shared" si="67"/>
        <v>4.4300117698776207</v>
      </c>
      <c r="W156">
        <f t="shared" si="68"/>
        <v>5.2723379514740705</v>
      </c>
      <c r="X156">
        <f t="shared" si="69"/>
        <v>5.5403508274365771</v>
      </c>
      <c r="Y156">
        <f t="shared" si="70"/>
        <v>5.5914008990484838</v>
      </c>
      <c r="Z156">
        <f t="shared" si="71"/>
        <v>6.2380351394659588</v>
      </c>
      <c r="AA156">
        <f t="shared" si="72"/>
        <v>6.1061557878018684</v>
      </c>
      <c r="AB156">
        <f t="shared" si="73"/>
        <v>6.7400275103163683</v>
      </c>
      <c r="AC156">
        <f t="shared" si="74"/>
        <v>5.1319502545413291</v>
      </c>
    </row>
    <row r="157" spans="1:29" x14ac:dyDescent="0.25">
      <c r="A157" t="s">
        <v>1661</v>
      </c>
      <c r="B157">
        <v>0.45860000000000001</v>
      </c>
      <c r="C157">
        <v>0.1893</v>
      </c>
      <c r="D157">
        <v>0.2162</v>
      </c>
      <c r="E157">
        <v>0.21210000000000001</v>
      </c>
      <c r="F157">
        <v>0.22770000000000001</v>
      </c>
      <c r="G157">
        <v>0.2074</v>
      </c>
      <c r="H157">
        <v>0.2029</v>
      </c>
      <c r="I157">
        <v>0.19839999999999999</v>
      </c>
      <c r="K157" t="s">
        <v>1661</v>
      </c>
      <c r="L157">
        <f t="shared" si="59"/>
        <v>0.38243333333333335</v>
      </c>
      <c r="M157">
        <f t="shared" si="60"/>
        <v>0.11313333333333334</v>
      </c>
      <c r="N157">
        <f t="shared" si="61"/>
        <v>0.14003333333333334</v>
      </c>
      <c r="O157">
        <f t="shared" si="62"/>
        <v>0.13593333333333335</v>
      </c>
      <c r="P157">
        <f t="shared" si="63"/>
        <v>0.15153333333333335</v>
      </c>
      <c r="Q157">
        <f t="shared" si="64"/>
        <v>0.13123333333333334</v>
      </c>
      <c r="R157">
        <f t="shared" si="65"/>
        <v>0.12673333333333334</v>
      </c>
      <c r="S157">
        <f t="shared" si="66"/>
        <v>0.12223333333333333</v>
      </c>
      <c r="U157" t="s">
        <v>1661</v>
      </c>
      <c r="V157">
        <f t="shared" si="67"/>
        <v>16.269374211205488</v>
      </c>
      <c r="W157">
        <f t="shared" si="68"/>
        <v>4.8128873069669158</v>
      </c>
      <c r="X157">
        <f t="shared" si="69"/>
        <v>5.9572597456004761</v>
      </c>
      <c r="Y157">
        <f t="shared" si="70"/>
        <v>5.7828386675931309</v>
      </c>
      <c r="Z157">
        <f t="shared" si="71"/>
        <v>6.4464895985479096</v>
      </c>
      <c r="AA157">
        <f t="shared" si="72"/>
        <v>5.582892553779832</v>
      </c>
      <c r="AB157">
        <f t="shared" si="73"/>
        <v>5.391454785235184</v>
      </c>
      <c r="AC157">
        <f t="shared" si="74"/>
        <v>5.2000170166905368</v>
      </c>
    </row>
    <row r="158" spans="1:29" x14ac:dyDescent="0.25">
      <c r="A158" t="s">
        <v>1662</v>
      </c>
      <c r="B158">
        <v>0.19600000000000001</v>
      </c>
      <c r="C158">
        <v>0.18859999999999999</v>
      </c>
      <c r="D158">
        <v>0.2487</v>
      </c>
      <c r="E158">
        <v>0.20730000000000001</v>
      </c>
      <c r="F158">
        <v>0.21060000000000001</v>
      </c>
      <c r="G158">
        <v>0.19520000000000001</v>
      </c>
      <c r="H158">
        <v>0.20030000000000001</v>
      </c>
      <c r="I158">
        <v>0.2064</v>
      </c>
      <c r="K158" t="s">
        <v>1662</v>
      </c>
      <c r="L158">
        <f t="shared" si="59"/>
        <v>0.11983333333333335</v>
      </c>
      <c r="M158">
        <f t="shared" si="60"/>
        <v>0.11243333333333333</v>
      </c>
      <c r="N158">
        <f t="shared" si="61"/>
        <v>0.17253333333333334</v>
      </c>
      <c r="O158">
        <f t="shared" si="62"/>
        <v>0.13113333333333335</v>
      </c>
      <c r="P158">
        <f t="shared" si="63"/>
        <v>0.13443333333333335</v>
      </c>
      <c r="Q158">
        <f t="shared" si="64"/>
        <v>0.11903333333333335</v>
      </c>
      <c r="R158">
        <f t="shared" si="65"/>
        <v>0.12413333333333335</v>
      </c>
      <c r="S158">
        <f t="shared" si="66"/>
        <v>0.13023333333333334</v>
      </c>
      <c r="U158" t="s">
        <v>1662</v>
      </c>
      <c r="V158">
        <f t="shared" si="67"/>
        <v>5.0979168734667253</v>
      </c>
      <c r="W158">
        <f t="shared" si="68"/>
        <v>4.783108098526637</v>
      </c>
      <c r="X158">
        <f t="shared" si="69"/>
        <v>7.3398658517562634</v>
      </c>
      <c r="Y158">
        <f t="shared" si="70"/>
        <v>5.5786383811455069</v>
      </c>
      <c r="Z158">
        <f t="shared" si="71"/>
        <v>5.7190260780782491</v>
      </c>
      <c r="AA158">
        <f t="shared" si="72"/>
        <v>5.0638834923921214</v>
      </c>
      <c r="AB158">
        <f t="shared" si="73"/>
        <v>5.2808462967427214</v>
      </c>
      <c r="AC158">
        <f t="shared" si="74"/>
        <v>5.5403508274365771</v>
      </c>
    </row>
    <row r="159" spans="1:29" x14ac:dyDescent="0.25">
      <c r="A159" t="s">
        <v>1663</v>
      </c>
      <c r="B159">
        <v>2.4268000000000001</v>
      </c>
      <c r="C159">
        <v>0.19670000000000001</v>
      </c>
      <c r="D159">
        <v>0.1905</v>
      </c>
      <c r="E159">
        <v>0.20979999999999999</v>
      </c>
      <c r="F159">
        <v>0.19020000000000001</v>
      </c>
      <c r="G159">
        <v>0.18770000000000001</v>
      </c>
      <c r="H159">
        <v>0.18490000000000001</v>
      </c>
      <c r="I159">
        <v>0.2072</v>
      </c>
      <c r="K159" t="s">
        <v>1663</v>
      </c>
      <c r="L159">
        <f t="shared" si="59"/>
        <v>2.3506333333333336</v>
      </c>
      <c r="M159">
        <f t="shared" si="60"/>
        <v>0.12053333333333335</v>
      </c>
      <c r="N159">
        <f t="shared" si="61"/>
        <v>0.11433333333333334</v>
      </c>
      <c r="O159">
        <f t="shared" si="62"/>
        <v>0.13363333333333333</v>
      </c>
      <c r="P159">
        <f t="shared" si="63"/>
        <v>0.11403333333333335</v>
      </c>
      <c r="Q159">
        <f t="shared" si="64"/>
        <v>0.11153333333333335</v>
      </c>
      <c r="R159">
        <f t="shared" si="65"/>
        <v>0.10873333333333335</v>
      </c>
      <c r="S159">
        <f t="shared" si="66"/>
        <v>0.13103333333333333</v>
      </c>
      <c r="U159" t="s">
        <v>1663</v>
      </c>
      <c r="V159">
        <f t="shared" si="67"/>
        <v>100</v>
      </c>
      <c r="W159">
        <f t="shared" si="68"/>
        <v>5.1276960819070041</v>
      </c>
      <c r="X159">
        <f t="shared" si="69"/>
        <v>4.8639373785788225</v>
      </c>
      <c r="Y159">
        <f t="shared" si="70"/>
        <v>5.6849926970036435</v>
      </c>
      <c r="Z159">
        <f t="shared" si="71"/>
        <v>4.8511748606758465</v>
      </c>
      <c r="AA159">
        <f t="shared" si="72"/>
        <v>4.744820544817709</v>
      </c>
      <c r="AB159">
        <f t="shared" si="73"/>
        <v>4.6257037110565946</v>
      </c>
      <c r="AC159">
        <f t="shared" si="74"/>
        <v>5.574384208511181</v>
      </c>
    </row>
    <row r="160" spans="1:29" x14ac:dyDescent="0.25">
      <c r="A160" t="s">
        <v>1664</v>
      </c>
      <c r="B160">
        <v>7.5499999999999998E-2</v>
      </c>
      <c r="C160">
        <v>7.6899999999999996E-2</v>
      </c>
      <c r="D160">
        <v>7.6100000000000001E-2</v>
      </c>
      <c r="E160">
        <v>4</v>
      </c>
      <c r="F160">
        <f>AVERAGE(B160:D160)</f>
        <v>7.616666666666666E-2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6.1740257820095161</v>
      </c>
      <c r="C166">
        <f t="shared" ref="C166:I166" si="75">AVERAGE(W154,W141,W128)</f>
        <v>6.8744689043784932</v>
      </c>
      <c r="D166">
        <f t="shared" si="75"/>
        <v>6.5818569380295573</v>
      </c>
      <c r="E166">
        <f t="shared" si="75"/>
        <v>5.3550307890172677</v>
      </c>
      <c r="F166">
        <f t="shared" si="75"/>
        <v>6.3950752509101276</v>
      </c>
      <c r="G166">
        <f t="shared" si="75"/>
        <v>6.1149163912442654</v>
      </c>
      <c r="H166">
        <f t="shared" si="75"/>
        <v>6.6277656868079804</v>
      </c>
      <c r="I166">
        <f t="shared" si="75"/>
        <v>6.7808971170936632</v>
      </c>
      <c r="K166" t="s">
        <v>1658</v>
      </c>
      <c r="L166">
        <f>STDEV(V154,V141,V128)/SQRT(3)</f>
        <v>0.39886538357288731</v>
      </c>
      <c r="M166">
        <f t="shared" ref="M166:S166" si="76">STDEV(W154,W141,W128)/SQRT(3)</f>
        <v>0.37636225482801988</v>
      </c>
      <c r="N166">
        <f t="shared" si="76"/>
        <v>0.57742375540162705</v>
      </c>
      <c r="O166">
        <f t="shared" si="76"/>
        <v>1.0968266714092074</v>
      </c>
      <c r="P166">
        <f t="shared" si="76"/>
        <v>0.53003783518596936</v>
      </c>
      <c r="Q166">
        <f t="shared" si="76"/>
        <v>0.60526646474642687</v>
      </c>
      <c r="R166">
        <f t="shared" si="76"/>
        <v>0.80898280004768419</v>
      </c>
      <c r="S166">
        <f t="shared" si="76"/>
        <v>1.0293533088986877</v>
      </c>
    </row>
    <row r="167" spans="1:19" x14ac:dyDescent="0.25">
      <c r="A167" t="s">
        <v>1659</v>
      </c>
      <c r="B167">
        <f t="shared" ref="B167:B171" si="77">AVERAGE(V155,V142,V129)</f>
        <v>10.073307099881232</v>
      </c>
      <c r="C167">
        <f t="shared" ref="C167:C171" si="78">AVERAGE(W155,W142,W129)</f>
        <v>10.203338878655122</v>
      </c>
      <c r="D167">
        <f t="shared" ref="D167:D171" si="79">AVERAGE(X155,X142,X129)</f>
        <v>10.776945705286593</v>
      </c>
      <c r="E167">
        <f t="shared" ref="E167:E171" si="80">AVERAGE(Y155,Y142,Y129)</f>
        <v>10.277036417414507</v>
      </c>
      <c r="F167">
        <f t="shared" ref="F167:F171" si="81">AVERAGE(Z155,Z142,Z129)</f>
        <v>10.401573932539362</v>
      </c>
      <c r="G167">
        <f t="shared" ref="G167:G171" si="82">AVERAGE(AA155,AA142,AA129)</f>
        <v>11.07336260088824</v>
      </c>
      <c r="H167">
        <f t="shared" ref="H167:H171" si="83">AVERAGE(AB155,AB142,AB129)</f>
        <v>11.26640788597051</v>
      </c>
      <c r="I167">
        <f t="shared" ref="I167:I171" si="84">AVERAGE(AC155,AC142,AC129)</f>
        <v>9.784710736353043</v>
      </c>
      <c r="K167" t="s">
        <v>1659</v>
      </c>
      <c r="L167">
        <f t="shared" ref="L167:L171" si="85">STDEV(V155,V142,V129)/SQRT(3)</f>
        <v>0.91107281532710926</v>
      </c>
      <c r="M167">
        <f t="shared" ref="M167:M171" si="86">STDEV(W155,W142,W129)/SQRT(3)</f>
        <v>0.84916301981270637</v>
      </c>
      <c r="N167">
        <f t="shared" ref="N167:N171" si="87">STDEV(X155,X142,X129)/SQRT(3)</f>
        <v>1.1395759176332863</v>
      </c>
      <c r="O167">
        <f t="shared" ref="O167:O171" si="88">STDEV(Y155,Y142,Y129)/SQRT(3)</f>
        <v>1.0327606119309982</v>
      </c>
      <c r="P167">
        <f t="shared" ref="P167:P171" si="89">STDEV(Z155,Z142,Z129)/SQRT(3)</f>
        <v>0.61169619879449333</v>
      </c>
      <c r="Q167">
        <f t="shared" ref="Q167:Q171" si="90">STDEV(AA155,AA142,AA129)/SQRT(3)</f>
        <v>0.50320511584985805</v>
      </c>
      <c r="R167">
        <f t="shared" ref="R167:R171" si="91">STDEV(AB155,AB142,AB129)/SQRT(3)</f>
        <v>1.2238836038153371</v>
      </c>
      <c r="S167">
        <f t="shared" ref="S167:S171" si="92">STDEV(AC155,AC142,AC129)/SQRT(3)</f>
        <v>0.7856881234984292</v>
      </c>
    </row>
    <row r="168" spans="1:19" x14ac:dyDescent="0.25">
      <c r="A168" t="s">
        <v>1660</v>
      </c>
      <c r="B168">
        <f t="shared" si="77"/>
        <v>5.9592790633471706</v>
      </c>
      <c r="C168">
        <f t="shared" si="78"/>
        <v>6.1607479790617203</v>
      </c>
      <c r="D168">
        <f t="shared" si="79"/>
        <v>6.8702219303607341</v>
      </c>
      <c r="E168">
        <f t="shared" si="80"/>
        <v>6.8292702032815358</v>
      </c>
      <c r="F168">
        <f t="shared" si="81"/>
        <v>7.0231712742750121</v>
      </c>
      <c r="G168">
        <f t="shared" si="82"/>
        <v>6.6234332950930321</v>
      </c>
      <c r="H168">
        <f t="shared" si="83"/>
        <v>15.341981493476055</v>
      </c>
      <c r="I168">
        <f t="shared" si="84"/>
        <v>6.1537234373135901</v>
      </c>
      <c r="K168" t="s">
        <v>1660</v>
      </c>
      <c r="L168">
        <f t="shared" si="85"/>
        <v>0.76466647251927999</v>
      </c>
      <c r="M168">
        <f t="shared" si="86"/>
        <v>0.49732824929122005</v>
      </c>
      <c r="N168">
        <f t="shared" si="87"/>
        <v>0.6702967247809517</v>
      </c>
      <c r="O168">
        <f t="shared" si="88"/>
        <v>0.70321700424688538</v>
      </c>
      <c r="P168">
        <f t="shared" si="89"/>
        <v>0.4120262758193462</v>
      </c>
      <c r="Q168">
        <f t="shared" si="90"/>
        <v>0.25932079088910415</v>
      </c>
      <c r="R168">
        <f t="shared" si="91"/>
        <v>8.8110192682032515</v>
      </c>
      <c r="S168">
        <f t="shared" si="92"/>
        <v>0.52305186403096715</v>
      </c>
    </row>
    <row r="169" spans="1:19" x14ac:dyDescent="0.25">
      <c r="A169" t="s">
        <v>1661</v>
      </c>
      <c r="B169">
        <f t="shared" si="77"/>
        <v>9.9594737212393749</v>
      </c>
      <c r="C169">
        <f t="shared" si="78"/>
        <v>6.2257575554751874</v>
      </c>
      <c r="D169">
        <f t="shared" si="79"/>
        <v>6.7470387384073964</v>
      </c>
      <c r="E169">
        <f t="shared" si="80"/>
        <v>6.8859627531232164</v>
      </c>
      <c r="F169">
        <f t="shared" si="81"/>
        <v>7.7460928610586661</v>
      </c>
      <c r="G169">
        <f t="shared" si="82"/>
        <v>7.0971183361413237</v>
      </c>
      <c r="H169">
        <f t="shared" si="83"/>
        <v>7.3550148404004219</v>
      </c>
      <c r="I169">
        <f t="shared" si="84"/>
        <v>5.9290729435914997</v>
      </c>
      <c r="K169" t="s">
        <v>1661</v>
      </c>
      <c r="L169">
        <f t="shared" si="85"/>
        <v>3.1596915414516853</v>
      </c>
      <c r="M169">
        <f t="shared" si="86"/>
        <v>0.72104096987004762</v>
      </c>
      <c r="N169">
        <f t="shared" si="87"/>
        <v>0.42861278928130075</v>
      </c>
      <c r="O169">
        <f t="shared" si="88"/>
        <v>0.6334717649115863</v>
      </c>
      <c r="P169">
        <f t="shared" si="89"/>
        <v>1.0385398735336657</v>
      </c>
      <c r="Q169">
        <f t="shared" si="90"/>
        <v>0.75719670527404315</v>
      </c>
      <c r="R169">
        <f t="shared" si="91"/>
        <v>1.0012058693765433</v>
      </c>
      <c r="S169">
        <f t="shared" si="92"/>
        <v>0.54626072291394023</v>
      </c>
    </row>
    <row r="170" spans="1:19" x14ac:dyDescent="0.25">
      <c r="A170" t="s">
        <v>1662</v>
      </c>
      <c r="B170">
        <f t="shared" si="77"/>
        <v>6.2644624411156746</v>
      </c>
      <c r="C170">
        <f t="shared" si="78"/>
        <v>5.9564633652486796</v>
      </c>
      <c r="D170">
        <f t="shared" si="79"/>
        <v>7.0620411765992701</v>
      </c>
      <c r="E170">
        <f t="shared" si="80"/>
        <v>6.599972436032786</v>
      </c>
      <c r="F170">
        <f t="shared" si="81"/>
        <v>6.8366244354480941</v>
      </c>
      <c r="G170">
        <f t="shared" si="82"/>
        <v>7.5027255822732855</v>
      </c>
      <c r="H170">
        <f t="shared" si="83"/>
        <v>6.064001200152485</v>
      </c>
      <c r="I170">
        <f t="shared" si="84"/>
        <v>6.0918474592705785</v>
      </c>
      <c r="K170" t="s">
        <v>1662</v>
      </c>
      <c r="L170">
        <f t="shared" si="85"/>
        <v>0.60340088798213032</v>
      </c>
      <c r="M170">
        <f t="shared" si="86"/>
        <v>0.65345069027022717</v>
      </c>
      <c r="N170">
        <f t="shared" si="87"/>
        <v>0.14378217352369096</v>
      </c>
      <c r="O170">
        <f t="shared" si="88"/>
        <v>0.56371256204458264</v>
      </c>
      <c r="P170">
        <f t="shared" si="89"/>
        <v>0.58354330677884714</v>
      </c>
      <c r="Q170">
        <f t="shared" si="90"/>
        <v>1.680449721189184</v>
      </c>
      <c r="R170">
        <f t="shared" si="91"/>
        <v>0.40775502394909235</v>
      </c>
      <c r="S170">
        <f t="shared" si="92"/>
        <v>0.32444041610616198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6.9749688956856657</v>
      </c>
      <c r="D171">
        <f t="shared" si="79"/>
        <v>5.8763349377084468</v>
      </c>
      <c r="E171">
        <f t="shared" si="80"/>
        <v>6.1084528879525459</v>
      </c>
      <c r="F171">
        <f t="shared" si="81"/>
        <v>6.2032034318049014</v>
      </c>
      <c r="G171">
        <f t="shared" si="82"/>
        <v>6.6633759503523313</v>
      </c>
      <c r="H171">
        <f t="shared" si="83"/>
        <v>5.2566294949887515</v>
      </c>
      <c r="I171">
        <f t="shared" si="84"/>
        <v>6.356671555965673</v>
      </c>
      <c r="K171" t="s">
        <v>1663</v>
      </c>
      <c r="L171">
        <f t="shared" si="85"/>
        <v>0</v>
      </c>
      <c r="M171">
        <f t="shared" si="86"/>
        <v>1.2476835608039476</v>
      </c>
      <c r="N171">
        <f t="shared" si="87"/>
        <v>0.5123469795651554</v>
      </c>
      <c r="O171">
        <f t="shared" si="88"/>
        <v>0.22473177322850679</v>
      </c>
      <c r="P171">
        <f t="shared" si="89"/>
        <v>0.68552729642065746</v>
      </c>
      <c r="Q171">
        <f t="shared" si="90"/>
        <v>1.0353235606408371</v>
      </c>
      <c r="R171">
        <f t="shared" si="91"/>
        <v>0.54290955082302372</v>
      </c>
      <c r="S171">
        <f t="shared" si="92"/>
        <v>0.39994256217901925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B176">
        <v>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23" t="s">
        <v>498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502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506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510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514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518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2036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41460</v>
      </c>
      <c r="C192">
        <v>31792</v>
      </c>
      <c r="D192">
        <v>42084</v>
      </c>
      <c r="E192">
        <v>40154</v>
      </c>
      <c r="F192">
        <v>45222</v>
      </c>
      <c r="G192">
        <v>44272</v>
      </c>
      <c r="H192">
        <v>47454</v>
      </c>
      <c r="I192">
        <v>48622</v>
      </c>
      <c r="K192" t="s">
        <v>1658</v>
      </c>
      <c r="L192">
        <f>B192-$E$198</f>
        <v>33767.666666666664</v>
      </c>
      <c r="M192">
        <f t="shared" ref="M192:S192" si="93">C192-$E$198</f>
        <v>24099.666666666668</v>
      </c>
      <c r="N192">
        <f t="shared" si="93"/>
        <v>34391.666666666664</v>
      </c>
      <c r="O192">
        <f t="shared" si="93"/>
        <v>32461.666666666668</v>
      </c>
      <c r="P192">
        <f t="shared" si="93"/>
        <v>37529.666666666664</v>
      </c>
      <c r="Q192">
        <f t="shared" si="93"/>
        <v>36579.666666666664</v>
      </c>
      <c r="R192">
        <f t="shared" si="93"/>
        <v>39761.666666666664</v>
      </c>
      <c r="S192">
        <f t="shared" si="93"/>
        <v>40929.666666666664</v>
      </c>
      <c r="U192" t="s">
        <v>1658</v>
      </c>
      <c r="V192">
        <f>L192/$O$198*100</f>
        <v>99.304983727404618</v>
      </c>
      <c r="W192">
        <f t="shared" ref="W192:AC192" si="94">M192/$O$198*100</f>
        <v>70.873034544955502</v>
      </c>
      <c r="X192">
        <f t="shared" si="94"/>
        <v>101.14006195349565</v>
      </c>
      <c r="Y192">
        <f t="shared" si="94"/>
        <v>95.464259106771749</v>
      </c>
      <c r="Z192">
        <f t="shared" si="94"/>
        <v>110.36838803278044</v>
      </c>
      <c r="AA192">
        <f t="shared" si="94"/>
        <v>107.57459906677644</v>
      </c>
      <c r="AB192">
        <f t="shared" si="94"/>
        <v>116.93232168764457</v>
      </c>
      <c r="AC192">
        <f t="shared" si="94"/>
        <v>120.36721170058425</v>
      </c>
    </row>
    <row r="193" spans="1:29" x14ac:dyDescent="0.25">
      <c r="A193" t="s">
        <v>1659</v>
      </c>
      <c r="B193">
        <v>39874</v>
      </c>
      <c r="C193">
        <v>44986</v>
      </c>
      <c r="D193">
        <v>44459</v>
      </c>
      <c r="E193">
        <v>44408</v>
      </c>
      <c r="F193">
        <v>42258</v>
      </c>
      <c r="G193">
        <v>43194</v>
      </c>
      <c r="H193">
        <v>46389</v>
      </c>
      <c r="I193">
        <v>46277</v>
      </c>
      <c r="K193" t="s">
        <v>1659</v>
      </c>
      <c r="L193">
        <f t="shared" ref="L193:L197" si="95">B193-$E$198</f>
        <v>32181.666666666668</v>
      </c>
      <c r="M193">
        <f t="shared" ref="M193:M197" si="96">C193-$E$198</f>
        <v>37293.666666666664</v>
      </c>
      <c r="N193">
        <f t="shared" ref="N193:N197" si="97">D193-$E$198</f>
        <v>36766.666666666664</v>
      </c>
      <c r="O193">
        <f t="shared" ref="O193:O197" si="98">E193-$E$198</f>
        <v>36715.666666666664</v>
      </c>
      <c r="P193">
        <f t="shared" ref="P193:P197" si="99">F193-$E$198</f>
        <v>34565.666666666664</v>
      </c>
      <c r="Q193">
        <f t="shared" ref="Q193:Q197" si="100">G193-$E$198</f>
        <v>35501.666666666664</v>
      </c>
      <c r="R193">
        <f t="shared" ref="R193:R197" si="101">H193-$E$198</f>
        <v>38696.666666666664</v>
      </c>
      <c r="S193">
        <f t="shared" ref="S193:S197" si="102">I193-$E$198</f>
        <v>38584.666666666664</v>
      </c>
      <c r="U193" t="s">
        <v>1659</v>
      </c>
      <c r="V193">
        <f t="shared" ref="V193:V197" si="103">L193/$O$198*100</f>
        <v>94.640826569423211</v>
      </c>
      <c r="W193">
        <f t="shared" ref="W193:W197" si="104">M193/$O$198*100</f>
        <v>109.67435203701525</v>
      </c>
      <c r="X193">
        <f t="shared" ref="X193:X197" si="105">N193/$O$198*100</f>
        <v>108.12453436850566</v>
      </c>
      <c r="Y193">
        <f t="shared" ref="Y193:Y197" si="106">O193/$O$198*100</f>
        <v>107.9745520134886</v>
      </c>
      <c r="Z193">
        <f t="shared" ref="Z193:Z197" si="107">P193/$O$198*100</f>
        <v>101.65176645884797</v>
      </c>
      <c r="AA193">
        <f t="shared" ref="AA193:AA197" si="108">Q193/$O$198*100</f>
        <v>104.40438379798454</v>
      </c>
      <c r="AB193">
        <f t="shared" ref="AB193:AB197" si="109">R193/$O$198*100</f>
        <v>113.80033721522958</v>
      </c>
      <c r="AC193">
        <f t="shared" ref="AC193:AC197" si="110">S193/$O$198*100</f>
        <v>113.47096420029015</v>
      </c>
    </row>
    <row r="194" spans="1:29" x14ac:dyDescent="0.25">
      <c r="A194" t="s">
        <v>1660</v>
      </c>
      <c r="B194">
        <v>43755</v>
      </c>
      <c r="C194">
        <v>41722</v>
      </c>
      <c r="D194">
        <v>43087</v>
      </c>
      <c r="E194">
        <v>43087</v>
      </c>
      <c r="F194">
        <v>43123</v>
      </c>
      <c r="G194">
        <v>44034</v>
      </c>
      <c r="H194">
        <v>46064</v>
      </c>
      <c r="I194">
        <v>41665</v>
      </c>
      <c r="K194" t="s">
        <v>1660</v>
      </c>
      <c r="L194">
        <f t="shared" si="95"/>
        <v>36062.666666666664</v>
      </c>
      <c r="M194">
        <f t="shared" si="96"/>
        <v>34029.666666666664</v>
      </c>
      <c r="N194">
        <f t="shared" si="97"/>
        <v>35394.666666666664</v>
      </c>
      <c r="O194">
        <f t="shared" si="98"/>
        <v>35394.666666666664</v>
      </c>
      <c r="P194">
        <f t="shared" si="99"/>
        <v>35430.666666666664</v>
      </c>
      <c r="Q194">
        <f t="shared" si="100"/>
        <v>36341.666666666664</v>
      </c>
      <c r="R194">
        <f t="shared" si="101"/>
        <v>38371.666666666664</v>
      </c>
      <c r="S194">
        <f t="shared" si="102"/>
        <v>33972.666666666664</v>
      </c>
      <c r="U194" t="s">
        <v>1660</v>
      </c>
      <c r="V194">
        <f t="shared" si="103"/>
        <v>106.05418970317217</v>
      </c>
      <c r="W194">
        <f t="shared" si="104"/>
        <v>100.07548131592361</v>
      </c>
      <c r="X194">
        <f t="shared" si="105"/>
        <v>104.08971493549777</v>
      </c>
      <c r="Y194">
        <f t="shared" si="106"/>
        <v>104.08971493549777</v>
      </c>
      <c r="Z194">
        <f t="shared" si="107"/>
        <v>104.19558483315687</v>
      </c>
      <c r="AA194">
        <f t="shared" si="108"/>
        <v>106.87468141003018</v>
      </c>
      <c r="AB194">
        <f t="shared" si="109"/>
        <v>112.84456730580715</v>
      </c>
      <c r="AC194">
        <f t="shared" si="110"/>
        <v>99.90785397796337</v>
      </c>
    </row>
    <row r="195" spans="1:29" x14ac:dyDescent="0.25">
      <c r="A195" t="s">
        <v>1661</v>
      </c>
      <c r="B195">
        <v>43102</v>
      </c>
      <c r="C195">
        <v>41890</v>
      </c>
      <c r="D195">
        <v>41690</v>
      </c>
      <c r="E195">
        <v>44412</v>
      </c>
      <c r="F195">
        <v>43246</v>
      </c>
      <c r="G195">
        <v>43542</v>
      </c>
      <c r="H195">
        <v>47092</v>
      </c>
      <c r="I195">
        <v>48396</v>
      </c>
      <c r="K195" t="s">
        <v>1661</v>
      </c>
      <c r="L195">
        <f t="shared" si="95"/>
        <v>35409.666666666664</v>
      </c>
      <c r="M195">
        <f t="shared" si="96"/>
        <v>34197.666666666664</v>
      </c>
      <c r="N195">
        <f t="shared" si="97"/>
        <v>33997.666666666664</v>
      </c>
      <c r="O195">
        <f t="shared" si="98"/>
        <v>36719.666666666664</v>
      </c>
      <c r="P195">
        <f t="shared" si="99"/>
        <v>35553.666666666664</v>
      </c>
      <c r="Q195">
        <f t="shared" si="100"/>
        <v>35849.666666666664</v>
      </c>
      <c r="R195">
        <f t="shared" si="101"/>
        <v>39399.666666666664</v>
      </c>
      <c r="S195">
        <f t="shared" si="102"/>
        <v>40703.666666666664</v>
      </c>
      <c r="U195" t="s">
        <v>1661</v>
      </c>
      <c r="V195">
        <f t="shared" si="103"/>
        <v>104.13382739285572</v>
      </c>
      <c r="W195">
        <f t="shared" si="104"/>
        <v>100.56954083833274</v>
      </c>
      <c r="X195">
        <f t="shared" si="105"/>
        <v>99.981374740226642</v>
      </c>
      <c r="Y195">
        <f t="shared" si="106"/>
        <v>107.98631533545074</v>
      </c>
      <c r="Z195">
        <f t="shared" si="107"/>
        <v>104.55730698349213</v>
      </c>
      <c r="AA195">
        <f t="shared" si="108"/>
        <v>105.42779280868916</v>
      </c>
      <c r="AB195">
        <f t="shared" si="109"/>
        <v>115.86774105007254</v>
      </c>
      <c r="AC195">
        <f t="shared" si="110"/>
        <v>119.70258400972433</v>
      </c>
    </row>
    <row r="196" spans="1:29" x14ac:dyDescent="0.25">
      <c r="A196" t="s">
        <v>1662</v>
      </c>
      <c r="B196">
        <v>42943</v>
      </c>
      <c r="C196">
        <v>41470</v>
      </c>
      <c r="D196">
        <v>42775</v>
      </c>
      <c r="E196">
        <v>43445</v>
      </c>
      <c r="F196">
        <v>46060</v>
      </c>
      <c r="G196">
        <v>44893</v>
      </c>
      <c r="H196">
        <v>46053</v>
      </c>
      <c r="I196">
        <v>43169</v>
      </c>
      <c r="K196" t="s">
        <v>1662</v>
      </c>
      <c r="L196">
        <f t="shared" si="95"/>
        <v>35250.666666666664</v>
      </c>
      <c r="M196">
        <f t="shared" si="96"/>
        <v>33777.666666666664</v>
      </c>
      <c r="N196">
        <f t="shared" si="97"/>
        <v>35082.666666666664</v>
      </c>
      <c r="O196">
        <f t="shared" si="98"/>
        <v>35752.666666666664</v>
      </c>
      <c r="P196">
        <f t="shared" si="99"/>
        <v>38367.666666666664</v>
      </c>
      <c r="Q196">
        <f t="shared" si="100"/>
        <v>37200.666666666664</v>
      </c>
      <c r="R196">
        <f t="shared" si="101"/>
        <v>38360.666666666664</v>
      </c>
      <c r="S196">
        <f t="shared" si="102"/>
        <v>35476.666666666664</v>
      </c>
      <c r="U196" t="s">
        <v>1662</v>
      </c>
      <c r="V196">
        <f t="shared" si="103"/>
        <v>103.66623534486139</v>
      </c>
      <c r="W196">
        <f t="shared" si="104"/>
        <v>99.334392032309921</v>
      </c>
      <c r="X196">
        <f t="shared" si="105"/>
        <v>103.17217582245226</v>
      </c>
      <c r="Y196">
        <f t="shared" si="106"/>
        <v>105.1425322511077</v>
      </c>
      <c r="Z196">
        <f t="shared" si="107"/>
        <v>112.83280398384503</v>
      </c>
      <c r="AA196">
        <f t="shared" si="108"/>
        <v>109.40085480139589</v>
      </c>
      <c r="AB196">
        <f t="shared" si="109"/>
        <v>112.81221817041131</v>
      </c>
      <c r="AC196">
        <f t="shared" si="110"/>
        <v>104.33086303572128</v>
      </c>
    </row>
    <row r="197" spans="1:29" x14ac:dyDescent="0.25">
      <c r="A197" t="s">
        <v>1663</v>
      </c>
      <c r="B197">
        <v>7794</v>
      </c>
      <c r="C197">
        <v>42873</v>
      </c>
      <c r="D197">
        <v>43104</v>
      </c>
      <c r="E197">
        <v>44651</v>
      </c>
      <c r="F197">
        <v>44409</v>
      </c>
      <c r="G197">
        <v>46268</v>
      </c>
      <c r="H197">
        <v>47358</v>
      </c>
      <c r="I197">
        <v>47380</v>
      </c>
      <c r="K197" t="s">
        <v>1663</v>
      </c>
      <c r="L197">
        <f t="shared" si="95"/>
        <v>101.66666666666697</v>
      </c>
      <c r="M197">
        <f t="shared" si="96"/>
        <v>35180.666666666664</v>
      </c>
      <c r="N197">
        <f t="shared" si="97"/>
        <v>35411.666666666664</v>
      </c>
      <c r="O197">
        <f t="shared" si="98"/>
        <v>36958.666666666664</v>
      </c>
      <c r="P197">
        <f t="shared" si="99"/>
        <v>36716.666666666664</v>
      </c>
      <c r="Q197">
        <f t="shared" si="100"/>
        <v>38575.666666666664</v>
      </c>
      <c r="R197">
        <f t="shared" si="101"/>
        <v>39665.666666666664</v>
      </c>
      <c r="S197">
        <f t="shared" si="102"/>
        <v>39687.666666666664</v>
      </c>
      <c r="U197" t="s">
        <v>1663</v>
      </c>
      <c r="V197">
        <f t="shared" si="103"/>
        <v>0.29898443320393764</v>
      </c>
      <c r="W197">
        <f t="shared" si="104"/>
        <v>103.46037721052423</v>
      </c>
      <c r="X197">
        <f t="shared" si="105"/>
        <v>104.13970905383681</v>
      </c>
      <c r="Y197">
        <f t="shared" si="106"/>
        <v>108.68917382268752</v>
      </c>
      <c r="Z197">
        <f t="shared" si="107"/>
        <v>107.97749284397912</v>
      </c>
      <c r="AA197">
        <f t="shared" si="108"/>
        <v>113.44449672587538</v>
      </c>
      <c r="AB197">
        <f t="shared" si="109"/>
        <v>116.65000196055367</v>
      </c>
      <c r="AC197">
        <f t="shared" si="110"/>
        <v>116.71470023134532</v>
      </c>
    </row>
    <row r="198" spans="1:29" x14ac:dyDescent="0.25">
      <c r="A198" t="s">
        <v>1664</v>
      </c>
      <c r="B198">
        <v>7730</v>
      </c>
      <c r="C198">
        <v>7741</v>
      </c>
      <c r="D198">
        <v>7606</v>
      </c>
      <c r="E198">
        <f>AVERAGE(B198:D198)</f>
        <v>7692.333333333333</v>
      </c>
      <c r="N198" t="s">
        <v>1799</v>
      </c>
      <c r="O198">
        <f>AVERAGE(L192:L194)</f>
        <v>34004</v>
      </c>
    </row>
    <row r="199" spans="1:29" x14ac:dyDescent="0.25">
      <c r="A199" t="s">
        <v>1665</v>
      </c>
    </row>
    <row r="202" spans="1:29" x14ac:dyDescent="0.25">
      <c r="A202" s="7" t="s">
        <v>2038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  <c r="V204">
        <v>1</v>
      </c>
      <c r="W204">
        <v>2</v>
      </c>
      <c r="X204">
        <v>3</v>
      </c>
      <c r="Y204">
        <v>4</v>
      </c>
      <c r="Z204">
        <v>5</v>
      </c>
      <c r="AA204">
        <v>6</v>
      </c>
      <c r="AB204">
        <v>7</v>
      </c>
      <c r="AC204">
        <v>8</v>
      </c>
    </row>
    <row r="205" spans="1:29" x14ac:dyDescent="0.25">
      <c r="A205" t="s">
        <v>1658</v>
      </c>
      <c r="B205">
        <v>43978</v>
      </c>
      <c r="C205">
        <v>29861</v>
      </c>
      <c r="D205">
        <v>38108</v>
      </c>
      <c r="E205">
        <v>40695</v>
      </c>
      <c r="F205">
        <v>37853</v>
      </c>
      <c r="G205">
        <v>42798</v>
      </c>
      <c r="H205">
        <v>45557</v>
      </c>
      <c r="I205">
        <v>45434</v>
      </c>
      <c r="K205" t="s">
        <v>1658</v>
      </c>
      <c r="L205">
        <f>B205-$E$211</f>
        <v>37199</v>
      </c>
      <c r="M205">
        <f t="shared" ref="M205:S205" si="111">C205-$E$211</f>
        <v>23082</v>
      </c>
      <c r="N205">
        <f t="shared" si="111"/>
        <v>31329</v>
      </c>
      <c r="O205">
        <f t="shared" si="111"/>
        <v>33916</v>
      </c>
      <c r="P205">
        <f t="shared" si="111"/>
        <v>31074</v>
      </c>
      <c r="Q205">
        <f t="shared" si="111"/>
        <v>36019</v>
      </c>
      <c r="R205">
        <f t="shared" si="111"/>
        <v>38778</v>
      </c>
      <c r="S205">
        <f t="shared" si="111"/>
        <v>38655</v>
      </c>
    </row>
    <row r="206" spans="1:29" x14ac:dyDescent="0.25">
      <c r="A206" t="s">
        <v>1659</v>
      </c>
      <c r="B206">
        <v>39865</v>
      </c>
      <c r="C206">
        <v>42038</v>
      </c>
      <c r="D206">
        <v>38998</v>
      </c>
      <c r="E206">
        <v>41216</v>
      </c>
      <c r="F206">
        <v>37584</v>
      </c>
      <c r="G206">
        <v>42928</v>
      </c>
      <c r="H206">
        <v>40823</v>
      </c>
      <c r="I206">
        <v>44302</v>
      </c>
      <c r="K206" t="s">
        <v>1659</v>
      </c>
      <c r="L206">
        <f t="shared" ref="L206:L210" si="112">B206-$E$211</f>
        <v>33086</v>
      </c>
      <c r="M206">
        <f t="shared" ref="M206:M210" si="113">C206-$E$211</f>
        <v>35259</v>
      </c>
      <c r="N206">
        <f t="shared" ref="N206:N210" si="114">D206-$E$211</f>
        <v>32219</v>
      </c>
      <c r="O206">
        <f t="shared" ref="O206:O210" si="115">E206-$E$211</f>
        <v>34437</v>
      </c>
      <c r="P206">
        <f t="shared" ref="P206:P210" si="116">F206-$E$211</f>
        <v>30805</v>
      </c>
      <c r="Q206">
        <f t="shared" ref="Q206:Q210" si="117">G206-$E$211</f>
        <v>36149</v>
      </c>
      <c r="R206">
        <f t="shared" ref="R206:R210" si="118">H206-$E$211</f>
        <v>34044</v>
      </c>
      <c r="S206">
        <f t="shared" ref="S206:S210" si="119">I206-$E$211</f>
        <v>37523</v>
      </c>
      <c r="U206" t="s">
        <v>1658</v>
      </c>
      <c r="V206">
        <f>L205/$O$211*100</f>
        <v>109.34986036940863</v>
      </c>
      <c r="W206">
        <f t="shared" ref="W206:AC206" si="120">M205/$O$211*100</f>
        <v>67.851648620841701</v>
      </c>
      <c r="X206">
        <f t="shared" si="120"/>
        <v>92.094458870217039</v>
      </c>
      <c r="Y206">
        <f t="shared" si="120"/>
        <v>99.69918181372789</v>
      </c>
      <c r="Z206">
        <f t="shared" si="120"/>
        <v>91.344863064034087</v>
      </c>
      <c r="AA206">
        <f t="shared" si="120"/>
        <v>105.88114252118955</v>
      </c>
      <c r="AB206">
        <f t="shared" si="120"/>
        <v>113.99147518494928</v>
      </c>
      <c r="AC206">
        <f t="shared" si="120"/>
        <v>113.6299054431434</v>
      </c>
    </row>
    <row r="207" spans="1:29" x14ac:dyDescent="0.25">
      <c r="A207" t="s">
        <v>1660</v>
      </c>
      <c r="B207">
        <v>38549</v>
      </c>
      <c r="C207">
        <v>39825</v>
      </c>
      <c r="D207">
        <v>40941</v>
      </c>
      <c r="E207">
        <v>38417</v>
      </c>
      <c r="F207">
        <v>40126</v>
      </c>
      <c r="G207">
        <v>39573</v>
      </c>
      <c r="H207">
        <v>46183</v>
      </c>
      <c r="I207">
        <v>40712</v>
      </c>
      <c r="K207" t="s">
        <v>1660</v>
      </c>
      <c r="L207">
        <f t="shared" si="112"/>
        <v>31770</v>
      </c>
      <c r="M207">
        <f t="shared" si="113"/>
        <v>33046</v>
      </c>
      <c r="N207">
        <f t="shared" si="114"/>
        <v>34162</v>
      </c>
      <c r="O207">
        <f t="shared" si="115"/>
        <v>31638</v>
      </c>
      <c r="P207">
        <f t="shared" si="116"/>
        <v>33347</v>
      </c>
      <c r="Q207">
        <f t="shared" si="117"/>
        <v>32794</v>
      </c>
      <c r="R207">
        <f t="shared" si="118"/>
        <v>39404</v>
      </c>
      <c r="S207">
        <f t="shared" si="119"/>
        <v>33933</v>
      </c>
      <c r="U207" t="s">
        <v>1659</v>
      </c>
      <c r="V207">
        <f t="shared" ref="V207:V211" si="121">L206/$O$211*100</f>
        <v>97.259320954387334</v>
      </c>
      <c r="W207">
        <f t="shared" ref="W207:W211" si="122">M206/$O$211*100</f>
        <v>103.6470530596247</v>
      </c>
      <c r="X207">
        <f t="shared" ref="X207:X211" si="123">N206/$O$211*100</f>
        <v>94.710695213365341</v>
      </c>
      <c r="Y207">
        <f t="shared" ref="Y207:Y211" si="124">O206/$O$211*100</f>
        <v>101.23070893145851</v>
      </c>
      <c r="Z207">
        <f t="shared" ref="Z207:Z211" si="125">P206/$O$211*100</f>
        <v>90.554112978296004</v>
      </c>
      <c r="AA207">
        <f t="shared" ref="AA207:AA211" si="126">Q206/$O$211*100</f>
        <v>106.26328940277301</v>
      </c>
      <c r="AB207">
        <f t="shared" ref="AB207:AB211" si="127">R206/$O$211*100</f>
        <v>100.07544951251775</v>
      </c>
      <c r="AC207">
        <f t="shared" ref="AC207:AC211" si="128">S206/$O$211*100</f>
        <v>110.30228798197051</v>
      </c>
    </row>
    <row r="208" spans="1:29" x14ac:dyDescent="0.25">
      <c r="A208" t="s">
        <v>1661</v>
      </c>
      <c r="B208">
        <v>37905</v>
      </c>
      <c r="C208">
        <v>41427</v>
      </c>
      <c r="D208">
        <v>39689</v>
      </c>
      <c r="E208">
        <v>41373</v>
      </c>
      <c r="F208">
        <v>37750</v>
      </c>
      <c r="G208">
        <v>41837</v>
      </c>
      <c r="H208">
        <v>43338</v>
      </c>
      <c r="I208">
        <v>44721</v>
      </c>
      <c r="K208" t="s">
        <v>1661</v>
      </c>
      <c r="L208">
        <f t="shared" si="112"/>
        <v>31126</v>
      </c>
      <c r="M208">
        <f t="shared" si="113"/>
        <v>34648</v>
      </c>
      <c r="N208">
        <f t="shared" si="114"/>
        <v>32910</v>
      </c>
      <c r="O208">
        <f t="shared" si="115"/>
        <v>34594</v>
      </c>
      <c r="P208">
        <f t="shared" si="116"/>
        <v>30971</v>
      </c>
      <c r="Q208">
        <f t="shared" si="117"/>
        <v>35058</v>
      </c>
      <c r="R208">
        <f t="shared" si="118"/>
        <v>36559</v>
      </c>
      <c r="S208">
        <f t="shared" si="119"/>
        <v>37942</v>
      </c>
      <c r="U208" t="s">
        <v>1660</v>
      </c>
      <c r="V208">
        <f t="shared" si="121"/>
        <v>93.390818676204006</v>
      </c>
      <c r="W208">
        <f t="shared" si="122"/>
        <v>97.141737298515494</v>
      </c>
      <c r="X208">
        <f t="shared" si="123"/>
        <v>100.42232129733965</v>
      </c>
      <c r="Y208">
        <f t="shared" si="124"/>
        <v>93.002792611826948</v>
      </c>
      <c r="Z208">
        <f t="shared" si="125"/>
        <v>98.026554308951049</v>
      </c>
      <c r="AA208">
        <f t="shared" si="126"/>
        <v>96.400960266522944</v>
      </c>
      <c r="AB208">
        <f t="shared" si="127"/>
        <v>115.83165939934348</v>
      </c>
      <c r="AC208">
        <f t="shared" si="128"/>
        <v>99.749154867473408</v>
      </c>
    </row>
    <row r="209" spans="1:29" x14ac:dyDescent="0.25">
      <c r="A209" t="s">
        <v>1662</v>
      </c>
      <c r="B209">
        <v>42710</v>
      </c>
      <c r="C209">
        <v>40458</v>
      </c>
      <c r="D209">
        <v>44020</v>
      </c>
      <c r="E209">
        <v>42448</v>
      </c>
      <c r="F209">
        <v>41244</v>
      </c>
      <c r="G209">
        <v>43428</v>
      </c>
      <c r="H209">
        <v>44844</v>
      </c>
      <c r="I209">
        <v>44348</v>
      </c>
      <c r="K209" t="s">
        <v>1662</v>
      </c>
      <c r="L209">
        <f t="shared" si="112"/>
        <v>35931</v>
      </c>
      <c r="M209">
        <f t="shared" si="113"/>
        <v>33679</v>
      </c>
      <c r="N209">
        <f t="shared" si="114"/>
        <v>37241</v>
      </c>
      <c r="O209">
        <f t="shared" si="115"/>
        <v>35669</v>
      </c>
      <c r="P209">
        <f t="shared" si="116"/>
        <v>34465</v>
      </c>
      <c r="Q209">
        <f t="shared" si="117"/>
        <v>36649</v>
      </c>
      <c r="R209">
        <f t="shared" si="118"/>
        <v>38065</v>
      </c>
      <c r="S209">
        <f t="shared" si="119"/>
        <v>37569</v>
      </c>
      <c r="U209" t="s">
        <v>1661</v>
      </c>
      <c r="V209">
        <f t="shared" si="121"/>
        <v>91.497721816667479</v>
      </c>
      <c r="W209">
        <f t="shared" si="122"/>
        <v>101.85096271618244</v>
      </c>
      <c r="X209">
        <f t="shared" si="123"/>
        <v>96.741952868551266</v>
      </c>
      <c r="Y209">
        <f t="shared" si="124"/>
        <v>101.69222478075545</v>
      </c>
      <c r="Z209">
        <f t="shared" si="125"/>
        <v>91.042085150164127</v>
      </c>
      <c r="AA209">
        <f t="shared" si="126"/>
        <v>103.05619518886874</v>
      </c>
      <c r="AB209">
        <f t="shared" si="127"/>
        <v>107.4685218754593</v>
      </c>
      <c r="AC209">
        <f t="shared" si="128"/>
        <v>111.53397677722796</v>
      </c>
    </row>
    <row r="210" spans="1:29" x14ac:dyDescent="0.25">
      <c r="A210" t="s">
        <v>1663</v>
      </c>
      <c r="B210">
        <v>8006</v>
      </c>
      <c r="C210">
        <v>42982</v>
      </c>
      <c r="D210">
        <v>40124</v>
      </c>
      <c r="E210">
        <v>42943</v>
      </c>
      <c r="F210">
        <v>40416</v>
      </c>
      <c r="G210">
        <v>44280</v>
      </c>
      <c r="H210">
        <v>46277</v>
      </c>
      <c r="I210">
        <v>44836</v>
      </c>
      <c r="K210" t="s">
        <v>1663</v>
      </c>
      <c r="L210">
        <f t="shared" si="112"/>
        <v>1227</v>
      </c>
      <c r="M210">
        <f t="shared" si="113"/>
        <v>36203</v>
      </c>
      <c r="N210">
        <f t="shared" si="114"/>
        <v>33345</v>
      </c>
      <c r="O210">
        <f t="shared" si="115"/>
        <v>36164</v>
      </c>
      <c r="P210">
        <f t="shared" si="116"/>
        <v>33637</v>
      </c>
      <c r="Q210">
        <f t="shared" si="117"/>
        <v>37501</v>
      </c>
      <c r="R210">
        <f t="shared" si="118"/>
        <v>39498</v>
      </c>
      <c r="S210">
        <f t="shared" si="119"/>
        <v>38057</v>
      </c>
      <c r="U210" t="s">
        <v>1662</v>
      </c>
      <c r="V210">
        <f t="shared" si="121"/>
        <v>105.62245847827153</v>
      </c>
      <c r="W210">
        <f t="shared" si="122"/>
        <v>99.002498652687265</v>
      </c>
      <c r="X210">
        <f t="shared" si="123"/>
        <v>109.47332320807408</v>
      </c>
      <c r="Y210">
        <f t="shared" si="124"/>
        <v>104.852285532311</v>
      </c>
      <c r="Z210">
        <f t="shared" si="125"/>
        <v>101.3130174905688</v>
      </c>
      <c r="AA210">
        <f t="shared" si="126"/>
        <v>107.73308510117093</v>
      </c>
      <c r="AB210">
        <f t="shared" si="127"/>
        <v>111.89554651903384</v>
      </c>
      <c r="AC210">
        <f t="shared" si="128"/>
        <v>110.43750918622311</v>
      </c>
    </row>
    <row r="211" spans="1:29" x14ac:dyDescent="0.25">
      <c r="A211" t="s">
        <v>1664</v>
      </c>
      <c r="B211">
        <v>6788</v>
      </c>
      <c r="C211">
        <v>6826</v>
      </c>
      <c r="D211">
        <v>6723</v>
      </c>
      <c r="E211">
        <f>AVERAGE(B211:D211)</f>
        <v>6779</v>
      </c>
      <c r="N211" t="s">
        <v>1799</v>
      </c>
      <c r="O211">
        <f>AVERAGE(L205:L207)</f>
        <v>34018.333333333336</v>
      </c>
      <c r="U211" t="s">
        <v>1663</v>
      </c>
      <c r="V211">
        <f t="shared" si="121"/>
        <v>3.6068786438685017</v>
      </c>
      <c r="W211">
        <f t="shared" si="122"/>
        <v>106.42202733819998</v>
      </c>
      <c r="X211">
        <f t="shared" si="123"/>
        <v>98.020675126157457</v>
      </c>
      <c r="Y211">
        <f t="shared" si="124"/>
        <v>106.30738327372495</v>
      </c>
      <c r="Z211">
        <f t="shared" si="125"/>
        <v>98.879035814021847</v>
      </c>
      <c r="AA211">
        <f t="shared" si="126"/>
        <v>110.237616971241</v>
      </c>
      <c r="AB211">
        <f t="shared" si="127"/>
        <v>116.1079809906423</v>
      </c>
      <c r="AC211">
        <f t="shared" si="128"/>
        <v>111.87202978785949</v>
      </c>
    </row>
    <row r="212" spans="1:29" x14ac:dyDescent="0.25">
      <c r="A212" t="s">
        <v>1665</v>
      </c>
    </row>
    <row r="215" spans="1:29" x14ac:dyDescent="0.25">
      <c r="A215" s="7" t="s">
        <v>2037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  <c r="V217">
        <v>1</v>
      </c>
      <c r="W217">
        <v>2</v>
      </c>
      <c r="X217">
        <v>3</v>
      </c>
      <c r="Y217">
        <v>4</v>
      </c>
      <c r="Z217">
        <v>5</v>
      </c>
      <c r="AA217">
        <v>6</v>
      </c>
      <c r="AB217">
        <v>7</v>
      </c>
      <c r="AC217">
        <v>8</v>
      </c>
    </row>
    <row r="218" spans="1:29" x14ac:dyDescent="0.25">
      <c r="A218" t="s">
        <v>1658</v>
      </c>
      <c r="B218">
        <v>39140</v>
      </c>
      <c r="C218">
        <v>29375</v>
      </c>
      <c r="D218">
        <v>36782</v>
      </c>
      <c r="E218">
        <v>37565</v>
      </c>
      <c r="F218">
        <v>44538</v>
      </c>
      <c r="G218">
        <v>38003</v>
      </c>
      <c r="H218">
        <v>45277</v>
      </c>
      <c r="I218">
        <v>37879</v>
      </c>
      <c r="K218" t="s">
        <v>1658</v>
      </c>
      <c r="L218">
        <f>B218-$E$224</f>
        <v>32270</v>
      </c>
      <c r="M218">
        <f t="shared" ref="M218:S218" si="129">C218-$E$224</f>
        <v>22505</v>
      </c>
      <c r="N218">
        <f t="shared" si="129"/>
        <v>29912</v>
      </c>
      <c r="O218">
        <f t="shared" si="129"/>
        <v>30695</v>
      </c>
      <c r="P218">
        <f t="shared" si="129"/>
        <v>37668</v>
      </c>
      <c r="Q218">
        <f t="shared" si="129"/>
        <v>31133</v>
      </c>
      <c r="R218">
        <f t="shared" si="129"/>
        <v>38407</v>
      </c>
      <c r="S218">
        <f t="shared" si="129"/>
        <v>31009</v>
      </c>
    </row>
    <row r="219" spans="1:29" x14ac:dyDescent="0.25">
      <c r="A219" t="s">
        <v>1659</v>
      </c>
      <c r="B219">
        <v>44966</v>
      </c>
      <c r="C219">
        <v>39275</v>
      </c>
      <c r="D219">
        <v>38251</v>
      </c>
      <c r="E219">
        <v>39250</v>
      </c>
      <c r="F219">
        <v>35154</v>
      </c>
      <c r="G219">
        <v>40865</v>
      </c>
      <c r="H219">
        <v>40568</v>
      </c>
      <c r="I219">
        <v>45750</v>
      </c>
      <c r="K219" t="s">
        <v>1659</v>
      </c>
      <c r="L219">
        <f t="shared" ref="L219:L223" si="130">B219-$E$224</f>
        <v>38096</v>
      </c>
      <c r="M219">
        <f t="shared" ref="M219:M223" si="131">C219-$E$224</f>
        <v>32405</v>
      </c>
      <c r="N219">
        <f t="shared" ref="N219:N223" si="132">D219-$E$224</f>
        <v>31381</v>
      </c>
      <c r="O219">
        <f t="shared" ref="O219:O223" si="133">E219-$E$224</f>
        <v>32380</v>
      </c>
      <c r="P219">
        <f t="shared" ref="P219:P223" si="134">F219-$E$224</f>
        <v>28284</v>
      </c>
      <c r="Q219">
        <f t="shared" ref="Q219:Q223" si="135">G219-$E$224</f>
        <v>33995</v>
      </c>
      <c r="R219">
        <f t="shared" ref="R219:R223" si="136">H219-$E$224</f>
        <v>33698</v>
      </c>
      <c r="S219">
        <f t="shared" ref="S219:S223" si="137">I219-$E$224</f>
        <v>38880</v>
      </c>
      <c r="U219" t="s">
        <v>1658</v>
      </c>
      <c r="V219">
        <f>L218/$O$224*100</f>
        <v>91.341390925302164</v>
      </c>
      <c r="W219">
        <f t="shared" ref="W219:AC219" si="138">M218/$O$224*100</f>
        <v>63.701208638795329</v>
      </c>
      <c r="X219">
        <f t="shared" si="138"/>
        <v>84.666987460726318</v>
      </c>
      <c r="Y219">
        <f t="shared" si="138"/>
        <v>86.883297008123634</v>
      </c>
      <c r="Z219">
        <f t="shared" si="138"/>
        <v>106.62062328398764</v>
      </c>
      <c r="AA219">
        <f t="shared" si="138"/>
        <v>88.123071697472326</v>
      </c>
      <c r="AB219">
        <f t="shared" si="138"/>
        <v>108.71238925528604</v>
      </c>
      <c r="AC219">
        <f t="shared" si="138"/>
        <v>87.772085255738901</v>
      </c>
    </row>
    <row r="220" spans="1:29" x14ac:dyDescent="0.25">
      <c r="A220" t="s">
        <v>1660</v>
      </c>
      <c r="B220">
        <v>42491</v>
      </c>
      <c r="C220">
        <v>41780</v>
      </c>
      <c r="D220">
        <v>34378</v>
      </c>
      <c r="E220">
        <v>33075</v>
      </c>
      <c r="F220">
        <v>34796</v>
      </c>
      <c r="G220">
        <v>32642</v>
      </c>
      <c r="H220">
        <v>35102</v>
      </c>
      <c r="I220">
        <v>33186</v>
      </c>
      <c r="K220" t="s">
        <v>1660</v>
      </c>
      <c r="L220">
        <f t="shared" si="130"/>
        <v>35621</v>
      </c>
      <c r="M220">
        <f t="shared" si="131"/>
        <v>34910</v>
      </c>
      <c r="N220">
        <f t="shared" si="132"/>
        <v>27508</v>
      </c>
      <c r="O220">
        <f t="shared" si="133"/>
        <v>26205</v>
      </c>
      <c r="P220">
        <f t="shared" si="134"/>
        <v>27926</v>
      </c>
      <c r="Q220">
        <f t="shared" si="135"/>
        <v>25772</v>
      </c>
      <c r="R220">
        <f t="shared" si="136"/>
        <v>28232</v>
      </c>
      <c r="S220">
        <f t="shared" si="137"/>
        <v>26316</v>
      </c>
      <c r="U220" t="s">
        <v>1659</v>
      </c>
      <c r="V220">
        <f t="shared" ref="V220:V224" si="139">L219/$O$224*100</f>
        <v>107.83209261513204</v>
      </c>
      <c r="W220">
        <f t="shared" ref="W220:W224" si="140">M219/$O$224*100</f>
        <v>91.723513261060319</v>
      </c>
      <c r="X220">
        <f t="shared" ref="X220:X224" si="141">N219/$O$224*100</f>
        <v>88.825044580939178</v>
      </c>
      <c r="Y220">
        <f t="shared" ref="Y220:Y224" si="142">O219/$O$224*100</f>
        <v>91.652749865549538</v>
      </c>
      <c r="Z220">
        <f t="shared" ref="Z220:Z224" si="143">P219/$O$224*100</f>
        <v>80.05887514506496</v>
      </c>
      <c r="AA220">
        <f t="shared" ref="AA220:AA224" si="144">Q219/$O$224*100</f>
        <v>96.224065215545309</v>
      </c>
      <c r="AB220">
        <f t="shared" ref="AB220:AB224" si="145">R219/$O$224*100</f>
        <v>95.383396076877361</v>
      </c>
      <c r="AC220">
        <f t="shared" ref="AC220:AC224" si="146">S219/$O$224*100</f>
        <v>110.05123269834979</v>
      </c>
    </row>
    <row r="221" spans="1:29" x14ac:dyDescent="0.25">
      <c r="A221" t="s">
        <v>1661</v>
      </c>
      <c r="B221">
        <v>42483</v>
      </c>
      <c r="C221">
        <v>38762</v>
      </c>
      <c r="D221">
        <v>33794</v>
      </c>
      <c r="E221">
        <v>34738</v>
      </c>
      <c r="F221">
        <v>29644</v>
      </c>
      <c r="G221">
        <v>32694</v>
      </c>
      <c r="H221">
        <v>34989</v>
      </c>
      <c r="I221">
        <v>34616</v>
      </c>
      <c r="K221" t="s">
        <v>1661</v>
      </c>
      <c r="L221">
        <f t="shared" si="130"/>
        <v>35613</v>
      </c>
      <c r="M221">
        <f t="shared" si="131"/>
        <v>31892</v>
      </c>
      <c r="N221">
        <f t="shared" si="132"/>
        <v>26924</v>
      </c>
      <c r="O221">
        <f t="shared" si="133"/>
        <v>27868</v>
      </c>
      <c r="P221">
        <f t="shared" si="134"/>
        <v>22774</v>
      </c>
      <c r="Q221">
        <f t="shared" si="135"/>
        <v>25824</v>
      </c>
      <c r="R221">
        <f t="shared" si="136"/>
        <v>28119</v>
      </c>
      <c r="S221">
        <f t="shared" si="137"/>
        <v>27746</v>
      </c>
      <c r="U221" t="s">
        <v>1660</v>
      </c>
      <c r="V221">
        <f t="shared" si="139"/>
        <v>100.8265164595658</v>
      </c>
      <c r="W221">
        <f t="shared" si="140"/>
        <v>98.814005491239485</v>
      </c>
      <c r="X221">
        <f t="shared" si="141"/>
        <v>77.862379348410656</v>
      </c>
      <c r="Y221">
        <f t="shared" si="142"/>
        <v>74.174191174389321</v>
      </c>
      <c r="Z221">
        <f t="shared" si="143"/>
        <v>79.045543321350735</v>
      </c>
      <c r="AA221">
        <f t="shared" si="144"/>
        <v>72.948569164142768</v>
      </c>
      <c r="AB221">
        <f t="shared" si="145"/>
        <v>79.911687282402553</v>
      </c>
      <c r="AC221">
        <f t="shared" si="146"/>
        <v>74.488380650457131</v>
      </c>
    </row>
    <row r="222" spans="1:29" x14ac:dyDescent="0.25">
      <c r="A222" t="s">
        <v>1662</v>
      </c>
      <c r="B222">
        <v>47562</v>
      </c>
      <c r="C222">
        <v>40300</v>
      </c>
      <c r="D222">
        <v>38175</v>
      </c>
      <c r="E222">
        <v>34639</v>
      </c>
      <c r="F222">
        <v>31904</v>
      </c>
      <c r="G222">
        <v>34782</v>
      </c>
      <c r="H222">
        <v>42773</v>
      </c>
      <c r="I222">
        <v>42593</v>
      </c>
      <c r="K222" t="s">
        <v>1662</v>
      </c>
      <c r="L222">
        <f t="shared" si="130"/>
        <v>40692</v>
      </c>
      <c r="M222">
        <f t="shared" si="131"/>
        <v>33430</v>
      </c>
      <c r="N222">
        <f t="shared" si="132"/>
        <v>31305</v>
      </c>
      <c r="O222">
        <f t="shared" si="133"/>
        <v>27769</v>
      </c>
      <c r="P222">
        <f t="shared" si="134"/>
        <v>25034</v>
      </c>
      <c r="Q222">
        <f t="shared" si="135"/>
        <v>27912</v>
      </c>
      <c r="R222">
        <f t="shared" si="136"/>
        <v>35903</v>
      </c>
      <c r="S222">
        <f t="shared" si="137"/>
        <v>35723</v>
      </c>
      <c r="U222" t="s">
        <v>1661</v>
      </c>
      <c r="V222">
        <f t="shared" si="139"/>
        <v>100.80387217300235</v>
      </c>
      <c r="W222">
        <f t="shared" si="140"/>
        <v>90.271448385179312</v>
      </c>
      <c r="X222">
        <f t="shared" si="141"/>
        <v>76.209346429279066</v>
      </c>
      <c r="Y222">
        <f t="shared" si="142"/>
        <v>78.881372243765753</v>
      </c>
      <c r="Z222">
        <f t="shared" si="143"/>
        <v>64.462622774491209</v>
      </c>
      <c r="AA222">
        <f t="shared" si="144"/>
        <v>73.095757026805174</v>
      </c>
      <c r="AB222">
        <f t="shared" si="145"/>
        <v>79.591836734693871</v>
      </c>
      <c r="AC222">
        <f t="shared" si="146"/>
        <v>78.536046873673186</v>
      </c>
    </row>
    <row r="223" spans="1:29" x14ac:dyDescent="0.25">
      <c r="A223" t="s">
        <v>1663</v>
      </c>
      <c r="B223">
        <v>8225</v>
      </c>
      <c r="C223">
        <v>35745</v>
      </c>
      <c r="D223">
        <v>38335</v>
      </c>
      <c r="E223">
        <v>35289</v>
      </c>
      <c r="F223">
        <v>35602</v>
      </c>
      <c r="G223">
        <v>35447</v>
      </c>
      <c r="H223">
        <v>33444</v>
      </c>
      <c r="I223">
        <v>33313</v>
      </c>
      <c r="K223" t="s">
        <v>1663</v>
      </c>
      <c r="L223">
        <f t="shared" si="130"/>
        <v>1355</v>
      </c>
      <c r="M223">
        <f t="shared" si="131"/>
        <v>28875</v>
      </c>
      <c r="N223">
        <f t="shared" si="132"/>
        <v>31465</v>
      </c>
      <c r="O223">
        <f t="shared" si="133"/>
        <v>28419</v>
      </c>
      <c r="P223">
        <f t="shared" si="134"/>
        <v>28732</v>
      </c>
      <c r="Q223">
        <f t="shared" si="135"/>
        <v>28577</v>
      </c>
      <c r="R223">
        <f t="shared" si="136"/>
        <v>26574</v>
      </c>
      <c r="S223">
        <f t="shared" si="137"/>
        <v>26443</v>
      </c>
      <c r="U223" t="s">
        <v>1662</v>
      </c>
      <c r="V223">
        <f t="shared" si="139"/>
        <v>115.18016360497043</v>
      </c>
      <c r="W223">
        <f t="shared" si="140"/>
        <v>94.624812477001896</v>
      </c>
      <c r="X223">
        <f t="shared" si="141"/>
        <v>88.609923858586427</v>
      </c>
      <c r="Y223">
        <f t="shared" si="142"/>
        <v>78.601149197543094</v>
      </c>
      <c r="Z223">
        <f t="shared" si="143"/>
        <v>70.859633728664846</v>
      </c>
      <c r="AA223">
        <f t="shared" si="144"/>
        <v>79.005915819864697</v>
      </c>
      <c r="AB223">
        <f t="shared" si="145"/>
        <v>101.62472756092728</v>
      </c>
      <c r="AC223">
        <f t="shared" si="146"/>
        <v>101.11523111324973</v>
      </c>
    </row>
    <row r="224" spans="1:29" x14ac:dyDescent="0.25">
      <c r="A224" t="s">
        <v>1664</v>
      </c>
      <c r="B224">
        <v>6952</v>
      </c>
      <c r="C224">
        <v>6924</v>
      </c>
      <c r="D224">
        <v>6734</v>
      </c>
      <c r="E224">
        <f>AVERAGE(B224:D224)</f>
        <v>6870</v>
      </c>
      <c r="N224" t="s">
        <v>1799</v>
      </c>
      <c r="O224">
        <f>AVERAGE(L218:L220)</f>
        <v>35329</v>
      </c>
      <c r="U224" t="s">
        <v>1663</v>
      </c>
      <c r="V224">
        <f t="shared" si="139"/>
        <v>3.8353760366837442</v>
      </c>
      <c r="W224">
        <f t="shared" si="140"/>
        <v>81.731721814939576</v>
      </c>
      <c r="X224">
        <f t="shared" si="141"/>
        <v>89.062809589855362</v>
      </c>
      <c r="Y224">
        <f t="shared" si="142"/>
        <v>80.440997480823114</v>
      </c>
      <c r="Z224">
        <f t="shared" si="143"/>
        <v>81.326955192617973</v>
      </c>
      <c r="AA224">
        <f t="shared" si="144"/>
        <v>80.888222140451177</v>
      </c>
      <c r="AB224">
        <f t="shared" si="145"/>
        <v>75.218658892128275</v>
      </c>
      <c r="AC224">
        <f t="shared" si="146"/>
        <v>74.847858699651852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99.998745007371824</v>
      </c>
      <c r="C230">
        <f t="shared" ref="C230:I230" si="147">AVERAGE(W219,W206,W192)</f>
        <v>67.475297268197508</v>
      </c>
      <c r="D230">
        <f t="shared" si="147"/>
        <v>92.633836094812992</v>
      </c>
      <c r="E230">
        <f t="shared" si="147"/>
        <v>94.015579309541081</v>
      </c>
      <c r="F230">
        <f t="shared" si="147"/>
        <v>102.77795812693405</v>
      </c>
      <c r="G230">
        <f t="shared" si="147"/>
        <v>100.5262710951461</v>
      </c>
      <c r="H230">
        <f t="shared" si="147"/>
        <v>113.21206204262664</v>
      </c>
      <c r="I230">
        <f t="shared" si="147"/>
        <v>107.25640079982217</v>
      </c>
      <c r="K230" t="s">
        <v>1658</v>
      </c>
      <c r="L230">
        <f>STDEV(V219,V206,V192)/SQRT(3)</f>
        <v>5.2101574341221637</v>
      </c>
      <c r="M230">
        <f t="shared" ref="M230:S230" si="148">STDEV(W219,W206,W192)/SQRT(3)</f>
        <v>2.0788620254476871</v>
      </c>
      <c r="N230">
        <f t="shared" si="148"/>
        <v>4.7630082109905949</v>
      </c>
      <c r="O230">
        <f t="shared" si="148"/>
        <v>3.7698687290942332</v>
      </c>
      <c r="P230">
        <f t="shared" si="148"/>
        <v>5.8180232092769071</v>
      </c>
      <c r="Q230">
        <f t="shared" si="148"/>
        <v>6.2208377046233139</v>
      </c>
      <c r="R230">
        <f t="shared" si="148"/>
        <v>2.4046784908419578</v>
      </c>
      <c r="S230">
        <f t="shared" si="148"/>
        <v>9.9343971141969707</v>
      </c>
    </row>
    <row r="231" spans="1:19" x14ac:dyDescent="0.25">
      <c r="A231" t="s">
        <v>1659</v>
      </c>
      <c r="B231">
        <f t="shared" ref="B231:B235" si="149">AVERAGE(V220,V207,V193)</f>
        <v>99.910746712980867</v>
      </c>
      <c r="C231">
        <f t="shared" ref="C231:C235" si="150">AVERAGE(W220,W207,W193)</f>
        <v>101.68163945256676</v>
      </c>
      <c r="D231">
        <f t="shared" ref="D231:D235" si="151">AVERAGE(X220,X207,X193)</f>
        <v>97.220091387603404</v>
      </c>
      <c r="E231">
        <f t="shared" ref="E231:E235" si="152">AVERAGE(Y220,Y207,Y193)</f>
        <v>100.28600360349888</v>
      </c>
      <c r="F231">
        <f t="shared" ref="F231:F235" si="153">AVERAGE(Z220,Z207,Z193)</f>
        <v>90.754918194069646</v>
      </c>
      <c r="G231">
        <f t="shared" ref="G231:G235" si="154">AVERAGE(AA220,AA207,AA193)</f>
        <v>102.2972461387676</v>
      </c>
      <c r="H231">
        <f t="shared" ref="H231:H235" si="155">AVERAGE(AB220,AB207,AB193)</f>
        <v>103.08639426820822</v>
      </c>
      <c r="I231">
        <f t="shared" ref="I231:I235" si="156">AVERAGE(AC220,AC207,AC193)</f>
        <v>111.27482829353681</v>
      </c>
      <c r="K231" t="s">
        <v>1659</v>
      </c>
      <c r="L231">
        <f t="shared" ref="L231:L235" si="157">STDEV(V220,V207,V193)/SQRT(3)</f>
        <v>4.0321590117110384</v>
      </c>
      <c r="M231">
        <f t="shared" ref="M231:M235" si="158">STDEV(W220,W207,W193)/SQRT(3)</f>
        <v>5.2743180025221656</v>
      </c>
      <c r="N231">
        <f t="shared" ref="N231:N235" si="159">STDEV(X220,X207,X193)/SQRT(3)</f>
        <v>5.7108195087499256</v>
      </c>
      <c r="O231">
        <f t="shared" ref="O231:O235" si="160">STDEV(Y220,Y207,Y193)/SQRT(3)</f>
        <v>4.7353161618003767</v>
      </c>
      <c r="P231">
        <f t="shared" ref="P231:P235" si="161">STDEV(Z220,Z207,Z193)/SQRT(3)</f>
        <v>6.2341393651736432</v>
      </c>
      <c r="Q231">
        <f t="shared" ref="Q231:Q235" si="162">STDEV(AA220,AA207,AA193)/SQRT(3)</f>
        <v>3.0836411057126418</v>
      </c>
      <c r="R231">
        <f t="shared" ref="R231:R235" si="163">STDEV(AB220,AB207,AB193)/SQRT(3)</f>
        <v>5.5255549182788739</v>
      </c>
      <c r="S231">
        <f t="shared" ref="S231:S235" si="164">STDEV(AC220,AC207,AC193)/SQRT(3)</f>
        <v>1.1004570080284741</v>
      </c>
    </row>
    <row r="232" spans="1:19" x14ac:dyDescent="0.25">
      <c r="A232" t="s">
        <v>1660</v>
      </c>
      <c r="B232">
        <f t="shared" si="149"/>
        <v>100.09050827964734</v>
      </c>
      <c r="C232">
        <f t="shared" si="150"/>
        <v>98.677074701892863</v>
      </c>
      <c r="D232">
        <f t="shared" si="151"/>
        <v>94.124805193749353</v>
      </c>
      <c r="E232">
        <f t="shared" si="152"/>
        <v>90.422232907238026</v>
      </c>
      <c r="F232">
        <f t="shared" si="153"/>
        <v>93.755894154486214</v>
      </c>
      <c r="G232">
        <f t="shared" si="154"/>
        <v>92.074736946898625</v>
      </c>
      <c r="H232">
        <f t="shared" si="155"/>
        <v>102.86263799585106</v>
      </c>
      <c r="I232">
        <f t="shared" si="156"/>
        <v>91.381796498631317</v>
      </c>
      <c r="K232" t="s">
        <v>1660</v>
      </c>
      <c r="L232">
        <f t="shared" si="157"/>
        <v>3.674076866930629</v>
      </c>
      <c r="M232">
        <f t="shared" si="158"/>
        <v>0.8496618976045307</v>
      </c>
      <c r="N232">
        <f t="shared" si="159"/>
        <v>8.1998437953751715</v>
      </c>
      <c r="O232">
        <f t="shared" si="160"/>
        <v>8.731725808167722</v>
      </c>
      <c r="P232">
        <f t="shared" si="161"/>
        <v>7.567695611998702</v>
      </c>
      <c r="Q232">
        <f t="shared" si="162"/>
        <v>10.02966315799593</v>
      </c>
      <c r="R232">
        <f t="shared" si="163"/>
        <v>11.507827535814842</v>
      </c>
      <c r="S232">
        <f t="shared" si="164"/>
        <v>8.4468321599761431</v>
      </c>
    </row>
    <row r="233" spans="1:19" x14ac:dyDescent="0.25">
      <c r="A233" t="s">
        <v>1661</v>
      </c>
      <c r="B233">
        <f t="shared" si="149"/>
        <v>98.811807127508516</v>
      </c>
      <c r="C233">
        <f t="shared" si="150"/>
        <v>97.563983979898168</v>
      </c>
      <c r="D233">
        <f t="shared" si="151"/>
        <v>90.977558012685662</v>
      </c>
      <c r="E233">
        <f t="shared" si="152"/>
        <v>96.186637453323968</v>
      </c>
      <c r="F233">
        <f t="shared" si="153"/>
        <v>86.68733830271583</v>
      </c>
      <c r="G233">
        <f t="shared" si="154"/>
        <v>93.859915008121035</v>
      </c>
      <c r="H233">
        <f t="shared" si="155"/>
        <v>100.97603322007524</v>
      </c>
      <c r="I233">
        <f t="shared" si="156"/>
        <v>103.25753588687515</v>
      </c>
      <c r="K233" t="s">
        <v>1661</v>
      </c>
      <c r="L233">
        <f t="shared" si="157"/>
        <v>3.7812710998751311</v>
      </c>
      <c r="M233">
        <f t="shared" si="158"/>
        <v>3.6649837224485746</v>
      </c>
      <c r="N233">
        <f t="shared" si="159"/>
        <v>7.4430844534791767</v>
      </c>
      <c r="O233">
        <f t="shared" si="160"/>
        <v>8.8413431663885902</v>
      </c>
      <c r="P233">
        <f t="shared" si="161"/>
        <v>11.777362332513107</v>
      </c>
      <c r="Q233">
        <f t="shared" si="162"/>
        <v>10.404627357132416</v>
      </c>
      <c r="R233">
        <f t="shared" si="163"/>
        <v>10.963570208951802</v>
      </c>
      <c r="S233">
        <f t="shared" si="164"/>
        <v>12.58366070614459</v>
      </c>
    </row>
    <row r="234" spans="1:19" x14ac:dyDescent="0.25">
      <c r="A234" t="s">
        <v>1662</v>
      </c>
      <c r="B234">
        <f t="shared" si="149"/>
        <v>108.15628580936777</v>
      </c>
      <c r="C234">
        <f t="shared" si="150"/>
        <v>97.653901053999689</v>
      </c>
      <c r="D234">
        <f t="shared" si="151"/>
        <v>100.41847429637092</v>
      </c>
      <c r="E234">
        <f t="shared" si="152"/>
        <v>96.198655660320597</v>
      </c>
      <c r="F234">
        <f t="shared" si="153"/>
        <v>95.001818401026227</v>
      </c>
      <c r="G234">
        <f t="shared" si="154"/>
        <v>98.713285240810521</v>
      </c>
      <c r="H234">
        <f t="shared" si="155"/>
        <v>108.77749741679081</v>
      </c>
      <c r="I234">
        <f t="shared" si="156"/>
        <v>105.29453444506471</v>
      </c>
      <c r="K234" t="s">
        <v>1662</v>
      </c>
      <c r="L234">
        <f t="shared" si="157"/>
        <v>3.5570515272526952</v>
      </c>
      <c r="M234">
        <f t="shared" si="158"/>
        <v>1.5175716907100025</v>
      </c>
      <c r="N234">
        <f t="shared" si="159"/>
        <v>6.1781203229652153</v>
      </c>
      <c r="O234">
        <f t="shared" si="160"/>
        <v>8.7991521574536105</v>
      </c>
      <c r="P234">
        <f t="shared" si="161"/>
        <v>12.520785129515213</v>
      </c>
      <c r="Q234">
        <f t="shared" si="162"/>
        <v>9.8654391871060962</v>
      </c>
      <c r="R234">
        <f t="shared" si="163"/>
        <v>3.5861613268843264</v>
      </c>
      <c r="S234">
        <f t="shared" si="164"/>
        <v>2.73390526880197</v>
      </c>
    </row>
    <row r="235" spans="1:19" x14ac:dyDescent="0.25">
      <c r="A235" t="s">
        <v>1663</v>
      </c>
      <c r="B235">
        <f t="shared" si="149"/>
        <v>2.5804130379187278</v>
      </c>
      <c r="C235">
        <f t="shared" si="150"/>
        <v>97.204708787887924</v>
      </c>
      <c r="D235">
        <f t="shared" si="151"/>
        <v>97.074397923283229</v>
      </c>
      <c r="E235">
        <f t="shared" si="152"/>
        <v>98.479184859078529</v>
      </c>
      <c r="F235">
        <f t="shared" si="153"/>
        <v>96.061161283539647</v>
      </c>
      <c r="G235">
        <f t="shared" si="154"/>
        <v>101.52344527918918</v>
      </c>
      <c r="H235">
        <f t="shared" si="155"/>
        <v>102.6588806144414</v>
      </c>
      <c r="I235">
        <f t="shared" si="156"/>
        <v>101.14486290628555</v>
      </c>
      <c r="K235" t="s">
        <v>1663</v>
      </c>
      <c r="L235">
        <f t="shared" si="157"/>
        <v>1.142619814788074</v>
      </c>
      <c r="M235">
        <f t="shared" si="158"/>
        <v>7.7835903726677707</v>
      </c>
      <c r="N235">
        <f t="shared" si="159"/>
        <v>4.3779677465791007</v>
      </c>
      <c r="O235">
        <f t="shared" si="160"/>
        <v>9.0452636680672516</v>
      </c>
      <c r="P235">
        <f t="shared" si="161"/>
        <v>7.8212978873673737</v>
      </c>
      <c r="Q235">
        <f t="shared" si="162"/>
        <v>10.359059560425068</v>
      </c>
      <c r="R235">
        <f t="shared" si="163"/>
        <v>13.721003034402379</v>
      </c>
      <c r="S235">
        <f t="shared" si="164"/>
        <v>13.222609260137641</v>
      </c>
    </row>
    <row r="239" spans="1:19" x14ac:dyDescent="0.25">
      <c r="A239" s="7" t="s">
        <v>500</v>
      </c>
    </row>
    <row r="240" spans="1:19" x14ac:dyDescent="0.25">
      <c r="A240" s="37" t="s">
        <v>1898</v>
      </c>
      <c r="B240" s="37" t="s">
        <v>1800</v>
      </c>
      <c r="C240" s="37" t="s">
        <v>1787</v>
      </c>
      <c r="D240" s="37" t="s">
        <v>1795</v>
      </c>
    </row>
    <row r="241" spans="1:4" x14ac:dyDescent="0.25">
      <c r="A241" t="s">
        <v>1899</v>
      </c>
      <c r="B241">
        <f>$I$104</f>
        <v>77.937955009251695</v>
      </c>
      <c r="C241">
        <f>$I$166</f>
        <v>6.7808971170936632</v>
      </c>
      <c r="D241">
        <f>$I$230</f>
        <v>107.25640079982217</v>
      </c>
    </row>
    <row r="242" spans="1:4" x14ac:dyDescent="0.25">
      <c r="A242" t="s">
        <v>1802</v>
      </c>
      <c r="B242">
        <f>$H$104</f>
        <v>82.303298351232414</v>
      </c>
      <c r="C242">
        <f>$H$166</f>
        <v>6.6277656868079804</v>
      </c>
      <c r="D242">
        <f>$H$230</f>
        <v>113.21206204262664</v>
      </c>
    </row>
    <row r="243" spans="1:4" x14ac:dyDescent="0.25">
      <c r="A243" t="s">
        <v>1805</v>
      </c>
      <c r="B243">
        <f>$G$104</f>
        <v>54.737190448662226</v>
      </c>
      <c r="C243">
        <f>$G$166</f>
        <v>6.1149163912442654</v>
      </c>
      <c r="D243">
        <f>$G$230</f>
        <v>100.5262710951461</v>
      </c>
    </row>
    <row r="244" spans="1:4" x14ac:dyDescent="0.25">
      <c r="A244" t="s">
        <v>1804</v>
      </c>
      <c r="B244">
        <f>$F$104</f>
        <v>9.9812067472847463</v>
      </c>
      <c r="C244">
        <f>$F$166</f>
        <v>6.3950752509101276</v>
      </c>
      <c r="D244">
        <f>$F$230</f>
        <v>102.77795812693405</v>
      </c>
    </row>
    <row r="245" spans="1:4" x14ac:dyDescent="0.25">
      <c r="A245" t="s">
        <v>1803</v>
      </c>
      <c r="B245">
        <f>$E$104</f>
        <v>24.540322960606261</v>
      </c>
      <c r="C245">
        <f>$E$166</f>
        <v>5.3550307890172677</v>
      </c>
      <c r="D245">
        <f>$E$230</f>
        <v>94.015579309541081</v>
      </c>
    </row>
    <row r="246" spans="1:4" x14ac:dyDescent="0.25">
      <c r="A246" t="s">
        <v>1779</v>
      </c>
      <c r="B246">
        <f>$D$104</f>
        <v>1.256742294266588</v>
      </c>
      <c r="C246">
        <f>$D$166</f>
        <v>6.5818569380295573</v>
      </c>
      <c r="D246">
        <f>$D$230</f>
        <v>92.633836094812992</v>
      </c>
    </row>
    <row r="247" spans="1:4" x14ac:dyDescent="0.25">
      <c r="A247" t="s">
        <v>1785</v>
      </c>
      <c r="B247">
        <f>$C$104</f>
        <v>0</v>
      </c>
      <c r="C247">
        <f>$C$166</f>
        <v>6.8744689043784932</v>
      </c>
      <c r="D247">
        <f>$C$230</f>
        <v>67.475297268197508</v>
      </c>
    </row>
    <row r="255" spans="1:4" x14ac:dyDescent="0.25">
      <c r="A255" s="7" t="s">
        <v>504</v>
      </c>
    </row>
    <row r="256" spans="1:4" x14ac:dyDescent="0.25">
      <c r="A256" s="37" t="s">
        <v>1898</v>
      </c>
      <c r="B256" s="37" t="s">
        <v>1800</v>
      </c>
      <c r="C256" s="37" t="s">
        <v>1787</v>
      </c>
      <c r="D256" s="37" t="s">
        <v>1795</v>
      </c>
    </row>
    <row r="257" spans="1:4" x14ac:dyDescent="0.25">
      <c r="A257" t="s">
        <v>1899</v>
      </c>
      <c r="B257">
        <f>$Q$104</f>
        <v>74.24242362757856</v>
      </c>
      <c r="C257">
        <f>$I$167</f>
        <v>9.784710736353043</v>
      </c>
      <c r="D257">
        <f>$I$231</f>
        <v>111.27482829353681</v>
      </c>
    </row>
    <row r="258" spans="1:4" x14ac:dyDescent="0.25">
      <c r="A258" t="s">
        <v>1802</v>
      </c>
      <c r="B258">
        <f>$P$104</f>
        <v>97.514906416890213</v>
      </c>
      <c r="C258">
        <f>$H$167</f>
        <v>11.26640788597051</v>
      </c>
      <c r="D258">
        <f>$H$231</f>
        <v>103.08639426820822</v>
      </c>
    </row>
    <row r="259" spans="1:4" x14ac:dyDescent="0.25">
      <c r="A259" t="s">
        <v>1805</v>
      </c>
      <c r="B259">
        <f>$O$104</f>
        <v>70.882967707356329</v>
      </c>
      <c r="C259">
        <f>$G$167</f>
        <v>11.07336260088824</v>
      </c>
      <c r="D259">
        <f>$G$231</f>
        <v>102.2972461387676</v>
      </c>
    </row>
    <row r="260" spans="1:4" x14ac:dyDescent="0.25">
      <c r="A260" t="s">
        <v>1804</v>
      </c>
      <c r="B260">
        <f>$N$104</f>
        <v>116.38170041211333</v>
      </c>
      <c r="C260">
        <f>$F$167</f>
        <v>10.401573932539362</v>
      </c>
      <c r="D260">
        <f>$F$231</f>
        <v>90.754918194069646</v>
      </c>
    </row>
    <row r="261" spans="1:4" x14ac:dyDescent="0.25">
      <c r="A261" t="s">
        <v>1803</v>
      </c>
      <c r="B261">
        <f>$M$104</f>
        <v>85.383605488174226</v>
      </c>
      <c r="C261">
        <f>$E$167</f>
        <v>10.277036417414507</v>
      </c>
      <c r="D261">
        <f>$E$231</f>
        <v>100.28600360349888</v>
      </c>
    </row>
    <row r="262" spans="1:4" x14ac:dyDescent="0.25">
      <c r="A262" t="s">
        <v>1779</v>
      </c>
      <c r="B262">
        <f>$L$104</f>
        <v>76.800557052819229</v>
      </c>
      <c r="C262">
        <f>$D$167</f>
        <v>10.776945705286593</v>
      </c>
      <c r="D262">
        <f>$D$231</f>
        <v>97.220091387603404</v>
      </c>
    </row>
    <row r="263" spans="1:4" x14ac:dyDescent="0.25">
      <c r="A263" t="s">
        <v>1785</v>
      </c>
      <c r="B263">
        <f>$K$104</f>
        <v>0</v>
      </c>
      <c r="C263">
        <f>$C$167</f>
        <v>10.203338878655122</v>
      </c>
      <c r="D263">
        <f>$C$231</f>
        <v>101.68163945256676</v>
      </c>
    </row>
    <row r="272" spans="1:4" x14ac:dyDescent="0.25">
      <c r="A272" s="7" t="s">
        <v>508</v>
      </c>
    </row>
    <row r="273" spans="1:4" x14ac:dyDescent="0.25">
      <c r="A273" s="37" t="s">
        <v>1898</v>
      </c>
      <c r="B273" s="37" t="s">
        <v>1800</v>
      </c>
      <c r="C273" s="37" t="s">
        <v>1787</v>
      </c>
      <c r="D273" s="37" t="s">
        <v>1795</v>
      </c>
    </row>
    <row r="274" spans="1:4" x14ac:dyDescent="0.25">
      <c r="A274" t="s">
        <v>1899</v>
      </c>
      <c r="B274">
        <f>$Y$104</f>
        <v>78.797618514092775</v>
      </c>
      <c r="C274">
        <f>I168</f>
        <v>6.1537234373135901</v>
      </c>
      <c r="D274">
        <f>I232</f>
        <v>91.381796498631317</v>
      </c>
    </row>
    <row r="275" spans="1:4" x14ac:dyDescent="0.25">
      <c r="A275" t="s">
        <v>1802</v>
      </c>
      <c r="B275">
        <f>$X$104</f>
        <v>86.603244577976341</v>
      </c>
      <c r="C275">
        <f>H168</f>
        <v>15.341981493476055</v>
      </c>
      <c r="D275">
        <f>H232</f>
        <v>102.86263799585106</v>
      </c>
    </row>
    <row r="276" spans="1:4" x14ac:dyDescent="0.25">
      <c r="A276" t="s">
        <v>1805</v>
      </c>
      <c r="B276">
        <f>$W$104</f>
        <v>81.383974863095858</v>
      </c>
      <c r="C276">
        <f>G168</f>
        <v>6.6234332950930321</v>
      </c>
      <c r="D276">
        <f>G232</f>
        <v>92.074736946898625</v>
      </c>
    </row>
    <row r="277" spans="1:4" x14ac:dyDescent="0.25">
      <c r="A277" t="s">
        <v>1804</v>
      </c>
      <c r="B277">
        <f>$V$104</f>
        <v>105.26686753395241</v>
      </c>
      <c r="C277">
        <f>F168</f>
        <v>7.0231712742750121</v>
      </c>
      <c r="D277">
        <f>F232</f>
        <v>93.755894154486214</v>
      </c>
    </row>
    <row r="278" spans="1:4" x14ac:dyDescent="0.25">
      <c r="A278" t="s">
        <v>1803</v>
      </c>
      <c r="B278">
        <f>$U$104</f>
        <v>100.6336724453309</v>
      </c>
      <c r="C278">
        <f>E168</f>
        <v>6.8292702032815358</v>
      </c>
      <c r="D278">
        <f>E232</f>
        <v>90.422232907238026</v>
      </c>
    </row>
    <row r="279" spans="1:4" x14ac:dyDescent="0.25">
      <c r="A279" t="s">
        <v>1779</v>
      </c>
      <c r="B279">
        <f>$T$104</f>
        <v>81.509818667409917</v>
      </c>
      <c r="C279">
        <f>D168</f>
        <v>6.8702219303607341</v>
      </c>
      <c r="D279">
        <f>D232</f>
        <v>94.124805193749353</v>
      </c>
    </row>
    <row r="280" spans="1:4" x14ac:dyDescent="0.25">
      <c r="A280" t="s">
        <v>1785</v>
      </c>
      <c r="B280">
        <f>$S$104</f>
        <v>97.187883870593382</v>
      </c>
      <c r="C280">
        <f>C168</f>
        <v>6.1607479790617203</v>
      </c>
      <c r="D280">
        <f>C232</f>
        <v>98.677074701892863</v>
      </c>
    </row>
    <row r="288" spans="1:4" x14ac:dyDescent="0.25">
      <c r="A288" s="7" t="s">
        <v>512</v>
      </c>
    </row>
    <row r="289" spans="1:4" x14ac:dyDescent="0.25">
      <c r="A289" s="37" t="s">
        <v>1898</v>
      </c>
      <c r="B289" s="37" t="s">
        <v>1800</v>
      </c>
      <c r="C289" s="37" t="s">
        <v>1787</v>
      </c>
      <c r="D289" s="37" t="s">
        <v>1795</v>
      </c>
    </row>
    <row r="290" spans="1:4" x14ac:dyDescent="0.25">
      <c r="A290" t="s">
        <v>1899</v>
      </c>
      <c r="B290">
        <f>$AG$104</f>
        <v>86.175910564578189</v>
      </c>
      <c r="C290">
        <f>I169</f>
        <v>5.9290729435914997</v>
      </c>
      <c r="D290">
        <f>I233</f>
        <v>103.25753588687515</v>
      </c>
    </row>
    <row r="291" spans="1:4" x14ac:dyDescent="0.25">
      <c r="A291" t="s">
        <v>1802</v>
      </c>
      <c r="B291">
        <f>$AF$104</f>
        <v>93.847550320285222</v>
      </c>
      <c r="C291">
        <f>H169</f>
        <v>7.3550148404004219</v>
      </c>
      <c r="D291">
        <f>H233</f>
        <v>100.97603322007524</v>
      </c>
    </row>
    <row r="292" spans="1:4" x14ac:dyDescent="0.25">
      <c r="A292" t="s">
        <v>1805</v>
      </c>
      <c r="B292">
        <f>$AE$104</f>
        <v>81.710344050566007</v>
      </c>
      <c r="C292">
        <f>G169</f>
        <v>7.0971183361413237</v>
      </c>
      <c r="D292">
        <f>G233</f>
        <v>93.859915008121035</v>
      </c>
    </row>
    <row r="293" spans="1:4" x14ac:dyDescent="0.25">
      <c r="A293" t="s">
        <v>1804</v>
      </c>
      <c r="B293">
        <f>$AD$104</f>
        <v>97.454311809066169</v>
      </c>
      <c r="C293">
        <f>F169</f>
        <v>7.7460928610586661</v>
      </c>
      <c r="D293">
        <f>F233</f>
        <v>86.68733830271583</v>
      </c>
    </row>
    <row r="294" spans="1:4" x14ac:dyDescent="0.25">
      <c r="A294" t="s">
        <v>1803</v>
      </c>
      <c r="B294">
        <f>$AC$104</f>
        <v>91.394355070974186</v>
      </c>
      <c r="C294">
        <f>E169</f>
        <v>6.8859627531232164</v>
      </c>
      <c r="D294">
        <f>E233</f>
        <v>96.186637453323968</v>
      </c>
    </row>
    <row r="295" spans="1:4" x14ac:dyDescent="0.25">
      <c r="A295" t="s">
        <v>1779</v>
      </c>
      <c r="B295">
        <f>$AB$104</f>
        <v>67.07245097820531</v>
      </c>
      <c r="C295">
        <f>D169</f>
        <v>6.7470387384073964</v>
      </c>
      <c r="D295">
        <f>D233</f>
        <v>90.977558012685662</v>
      </c>
    </row>
    <row r="296" spans="1:4" x14ac:dyDescent="0.25">
      <c r="A296" t="s">
        <v>1785</v>
      </c>
      <c r="B296">
        <f>$AA$104</f>
        <v>68.820595994806482</v>
      </c>
      <c r="C296">
        <f>C169</f>
        <v>6.2257575554751874</v>
      </c>
      <c r="D296">
        <f>C233</f>
        <v>97.563983979898168</v>
      </c>
    </row>
    <row r="306" spans="1:4" x14ac:dyDescent="0.25">
      <c r="A306" s="7" t="s">
        <v>516</v>
      </c>
    </row>
    <row r="307" spans="1:4" x14ac:dyDescent="0.25">
      <c r="A307" s="37" t="s">
        <v>1898</v>
      </c>
      <c r="B307" s="37" t="s">
        <v>1800</v>
      </c>
      <c r="C307" s="37" t="s">
        <v>1787</v>
      </c>
      <c r="D307" s="37" t="s">
        <v>1795</v>
      </c>
    </row>
    <row r="308" spans="1:4" x14ac:dyDescent="0.25">
      <c r="A308" t="s">
        <v>1899</v>
      </c>
      <c r="B308">
        <f>AO104</f>
        <v>67.474284850947399</v>
      </c>
      <c r="C308">
        <f>I170</f>
        <v>6.0918474592705785</v>
      </c>
      <c r="D308">
        <f>I234</f>
        <v>105.29453444506471</v>
      </c>
    </row>
    <row r="309" spans="1:4" x14ac:dyDescent="0.25">
      <c r="A309" t="s">
        <v>1802</v>
      </c>
      <c r="B309">
        <f>AN104</f>
        <v>94.455235731028395</v>
      </c>
      <c r="C309">
        <f>H170</f>
        <v>6.064001200152485</v>
      </c>
      <c r="D309">
        <f>H234</f>
        <v>108.77749741679081</v>
      </c>
    </row>
    <row r="310" spans="1:4" x14ac:dyDescent="0.25">
      <c r="A310" t="s">
        <v>1805</v>
      </c>
      <c r="B310">
        <f>AM104</f>
        <v>90.523789211209291</v>
      </c>
      <c r="C310">
        <f>G170</f>
        <v>7.5027255822732855</v>
      </c>
      <c r="D310">
        <f>G234</f>
        <v>98.713285240810521</v>
      </c>
    </row>
    <row r="311" spans="1:4" x14ac:dyDescent="0.25">
      <c r="A311" t="s">
        <v>1804</v>
      </c>
      <c r="B311">
        <f>$AL$104</f>
        <v>102.87869913352644</v>
      </c>
      <c r="C311">
        <f>F170</f>
        <v>6.8366244354480941</v>
      </c>
      <c r="D311">
        <f>F234</f>
        <v>95.001818401026227</v>
      </c>
    </row>
    <row r="312" spans="1:4" x14ac:dyDescent="0.25">
      <c r="A312" t="s">
        <v>1803</v>
      </c>
      <c r="B312">
        <f>$AK$104</f>
        <v>89.586391521158134</v>
      </c>
      <c r="C312">
        <f>E170</f>
        <v>6.599972436032786</v>
      </c>
      <c r="D312">
        <f>E234</f>
        <v>96.198655660320597</v>
      </c>
    </row>
    <row r="313" spans="1:4" x14ac:dyDescent="0.25">
      <c r="A313" t="s">
        <v>1779</v>
      </c>
      <c r="B313">
        <f>$AJ$104</f>
        <v>89.570470067374501</v>
      </c>
      <c r="C313">
        <f>D170</f>
        <v>7.0620411765992701</v>
      </c>
      <c r="D313">
        <f>D234</f>
        <v>100.41847429637092</v>
      </c>
    </row>
    <row r="314" spans="1:4" x14ac:dyDescent="0.25">
      <c r="A314" t="s">
        <v>1785</v>
      </c>
      <c r="B314">
        <f>$AI$104</f>
        <v>63.701629550437701</v>
      </c>
      <c r="C314">
        <f>C170</f>
        <v>5.9564633652486796</v>
      </c>
      <c r="D314">
        <f>C234</f>
        <v>97.653901053999689</v>
      </c>
    </row>
    <row r="324" spans="1:4" x14ac:dyDescent="0.25">
      <c r="A324" s="7" t="s">
        <v>520</v>
      </c>
    </row>
    <row r="325" spans="1:4" x14ac:dyDescent="0.25">
      <c r="A325" s="37" t="s">
        <v>1898</v>
      </c>
      <c r="B325" s="37" t="s">
        <v>1800</v>
      </c>
      <c r="C325" s="37" t="s">
        <v>1787</v>
      </c>
      <c r="D325" s="37" t="s">
        <v>1795</v>
      </c>
    </row>
    <row r="326" spans="1:4" x14ac:dyDescent="0.25">
      <c r="A326" t="s">
        <v>1899</v>
      </c>
      <c r="B326">
        <f>AW104</f>
        <v>97.767502026370082</v>
      </c>
      <c r="C326">
        <f>I171</f>
        <v>6.356671555965673</v>
      </c>
      <c r="D326">
        <f>I235</f>
        <v>101.14486290628555</v>
      </c>
    </row>
    <row r="327" spans="1:4" x14ac:dyDescent="0.25">
      <c r="A327" t="s">
        <v>1802</v>
      </c>
      <c r="B327">
        <f>AV104</f>
        <v>108.06992577076453</v>
      </c>
      <c r="C327">
        <f>H171</f>
        <v>5.2566294949887515</v>
      </c>
      <c r="D327">
        <f>H235</f>
        <v>102.6588806144414</v>
      </c>
    </row>
    <row r="328" spans="1:4" x14ac:dyDescent="0.25">
      <c r="A328" t="s">
        <v>1805</v>
      </c>
      <c r="B328">
        <f>AU104</f>
        <v>105.11385261496719</v>
      </c>
      <c r="C328">
        <f>G171</f>
        <v>6.6633759503523313</v>
      </c>
      <c r="D328">
        <f>G235</f>
        <v>101.52344527918918</v>
      </c>
    </row>
    <row r="329" spans="1:4" x14ac:dyDescent="0.25">
      <c r="A329" t="s">
        <v>1804</v>
      </c>
      <c r="B329">
        <f>AT104</f>
        <v>112.0774113468657</v>
      </c>
      <c r="C329">
        <f>F171</f>
        <v>6.2032034318049014</v>
      </c>
      <c r="D329">
        <f>F235</f>
        <v>96.061161283539647</v>
      </c>
    </row>
    <row r="330" spans="1:4" x14ac:dyDescent="0.25">
      <c r="A330" t="s">
        <v>1803</v>
      </c>
      <c r="B330">
        <f>AS104</f>
        <v>101.55868271379795</v>
      </c>
      <c r="C330">
        <f>E171</f>
        <v>6.1084528879525459</v>
      </c>
      <c r="D330">
        <f>E235</f>
        <v>98.479184859078529</v>
      </c>
    </row>
    <row r="331" spans="1:4" x14ac:dyDescent="0.25">
      <c r="A331" t="s">
        <v>1779</v>
      </c>
      <c r="B331">
        <f>AR104</f>
        <v>98.155383849117399</v>
      </c>
      <c r="C331">
        <f>D171</f>
        <v>5.8763349377084468</v>
      </c>
      <c r="D331">
        <f>D235</f>
        <v>97.074397923283229</v>
      </c>
    </row>
    <row r="332" spans="1:4" x14ac:dyDescent="0.25">
      <c r="A332" t="s">
        <v>1785</v>
      </c>
      <c r="B332">
        <f>$AQ$104</f>
        <v>104.40920499427364</v>
      </c>
      <c r="C332">
        <f>C171</f>
        <v>6.9749688956856657</v>
      </c>
      <c r="D332">
        <f>C235</f>
        <v>97.204708787887924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B183:D183"/>
    <mergeCell ref="C119:I119"/>
    <mergeCell ref="B120:D120"/>
    <mergeCell ref="C177:I177"/>
    <mergeCell ref="C178:I178"/>
    <mergeCell ref="C179:I179"/>
    <mergeCell ref="C180:I180"/>
    <mergeCell ref="C181:I181"/>
    <mergeCell ref="C182:I182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332"/>
  <sheetViews>
    <sheetView tabSelected="1" workbookViewId="0">
      <selection activeCell="D23" sqref="D23:D28"/>
    </sheetView>
  </sheetViews>
  <sheetFormatPr defaultRowHeight="15" x14ac:dyDescent="0.25"/>
  <cols>
    <col min="1" max="1" width="13.5703125" customWidth="1"/>
    <col min="2" max="2" width="10.7109375" bestFit="1" customWidth="1"/>
    <col min="10" max="10" width="13.140625" customWidth="1"/>
  </cols>
  <sheetData>
    <row r="1" spans="1:12" x14ac:dyDescent="0.25">
      <c r="A1" s="7" t="s">
        <v>1677</v>
      </c>
      <c r="I1" s="7" t="s">
        <v>1678</v>
      </c>
      <c r="J1" t="s">
        <v>2046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2048</v>
      </c>
      <c r="L2" t="s">
        <v>2243</v>
      </c>
    </row>
    <row r="3" spans="1:12" x14ac:dyDescent="0.25">
      <c r="A3" s="53" t="s">
        <v>1681</v>
      </c>
      <c r="B3" s="17">
        <v>42299</v>
      </c>
      <c r="J3" t="s">
        <v>2241</v>
      </c>
      <c r="L3" t="s">
        <v>1864</v>
      </c>
    </row>
    <row r="4" spans="1:12" x14ac:dyDescent="0.25">
      <c r="A4" s="7" t="s">
        <v>1682</v>
      </c>
      <c r="B4" s="17">
        <v>42284</v>
      </c>
      <c r="I4" s="7" t="s">
        <v>1683</v>
      </c>
      <c r="J4" t="s">
        <v>2242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522</v>
      </c>
      <c r="D12" s="224" t="s">
        <v>522</v>
      </c>
      <c r="E12" s="224" t="s">
        <v>522</v>
      </c>
      <c r="F12" s="224" t="s">
        <v>522</v>
      </c>
      <c r="G12" s="224" t="s">
        <v>522</v>
      </c>
      <c r="H12" s="224" t="s">
        <v>522</v>
      </c>
      <c r="I12" s="225" t="s">
        <v>522</v>
      </c>
    </row>
    <row r="13" spans="1:12" x14ac:dyDescent="0.25">
      <c r="A13" s="6" t="s">
        <v>1659</v>
      </c>
      <c r="B13" s="19" t="s">
        <v>1644</v>
      </c>
      <c r="C13" s="218" t="s">
        <v>526</v>
      </c>
      <c r="D13" s="219" t="s">
        <v>526</v>
      </c>
      <c r="E13" s="219" t="s">
        <v>526</v>
      </c>
      <c r="F13" s="219" t="s">
        <v>526</v>
      </c>
      <c r="G13" s="219" t="s">
        <v>526</v>
      </c>
      <c r="H13" s="219" t="s">
        <v>526</v>
      </c>
      <c r="I13" s="220" t="s">
        <v>526</v>
      </c>
    </row>
    <row r="14" spans="1:12" x14ac:dyDescent="0.25">
      <c r="A14" s="6" t="s">
        <v>1660</v>
      </c>
      <c r="B14" s="19" t="s">
        <v>1644</v>
      </c>
      <c r="C14" s="218" t="s">
        <v>530</v>
      </c>
      <c r="D14" s="219" t="s">
        <v>530</v>
      </c>
      <c r="E14" s="219" t="s">
        <v>530</v>
      </c>
      <c r="F14" s="219" t="s">
        <v>530</v>
      </c>
      <c r="G14" s="219" t="s">
        <v>530</v>
      </c>
      <c r="H14" s="219" t="s">
        <v>530</v>
      </c>
      <c r="I14" s="220" t="s">
        <v>530</v>
      </c>
    </row>
    <row r="15" spans="1:12" x14ac:dyDescent="0.25">
      <c r="A15" s="6" t="s">
        <v>1661</v>
      </c>
      <c r="B15" s="19" t="s">
        <v>1686</v>
      </c>
      <c r="C15" s="218" t="s">
        <v>534</v>
      </c>
      <c r="D15" s="219" t="s">
        <v>534</v>
      </c>
      <c r="E15" s="219" t="s">
        <v>534</v>
      </c>
      <c r="F15" s="219" t="s">
        <v>534</v>
      </c>
      <c r="G15" s="219" t="s">
        <v>534</v>
      </c>
      <c r="H15" s="219" t="s">
        <v>534</v>
      </c>
      <c r="I15" s="220" t="s">
        <v>534</v>
      </c>
    </row>
    <row r="16" spans="1:12" x14ac:dyDescent="0.25">
      <c r="A16" s="6" t="s">
        <v>1662</v>
      </c>
      <c r="B16" s="19" t="s">
        <v>1686</v>
      </c>
      <c r="C16" s="218" t="s">
        <v>538</v>
      </c>
      <c r="D16" s="219" t="s">
        <v>538</v>
      </c>
      <c r="E16" s="219" t="s">
        <v>538</v>
      </c>
      <c r="F16" s="219" t="s">
        <v>538</v>
      </c>
      <c r="G16" s="219" t="s">
        <v>538</v>
      </c>
      <c r="H16" s="219" t="s">
        <v>538</v>
      </c>
      <c r="I16" s="220" t="s">
        <v>538</v>
      </c>
    </row>
    <row r="17" spans="1:9" x14ac:dyDescent="0.25">
      <c r="A17" s="6" t="s">
        <v>1663</v>
      </c>
      <c r="B17" s="19" t="s">
        <v>1687</v>
      </c>
      <c r="C17" s="218" t="s">
        <v>542</v>
      </c>
      <c r="D17" s="219" t="s">
        <v>542</v>
      </c>
      <c r="E17" s="219" t="s">
        <v>542</v>
      </c>
      <c r="F17" s="219" t="s">
        <v>542</v>
      </c>
      <c r="G17" s="219" t="s">
        <v>542</v>
      </c>
      <c r="H17" s="219" t="s">
        <v>542</v>
      </c>
      <c r="I17" s="220" t="s">
        <v>542</v>
      </c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49</v>
      </c>
      <c r="C23">
        <v>18.5</v>
      </c>
      <c r="D23" t="s">
        <v>522</v>
      </c>
      <c r="E23">
        <v>47364</v>
      </c>
      <c r="F23" t="s">
        <v>523</v>
      </c>
      <c r="G23" t="s">
        <v>524</v>
      </c>
      <c r="H23">
        <v>493.77710000000002</v>
      </c>
      <c r="I23">
        <v>98.7</v>
      </c>
    </row>
    <row r="24" spans="1:9" x14ac:dyDescent="0.25">
      <c r="A24" t="s">
        <v>484</v>
      </c>
      <c r="B24" t="s">
        <v>54</v>
      </c>
      <c r="C24">
        <v>20</v>
      </c>
      <c r="D24" t="s">
        <v>526</v>
      </c>
      <c r="E24">
        <v>47283</v>
      </c>
      <c r="F24" t="s">
        <v>527</v>
      </c>
      <c r="G24" t="s">
        <v>528</v>
      </c>
      <c r="H24">
        <v>419.5591</v>
      </c>
      <c r="I24">
        <v>83.9</v>
      </c>
    </row>
    <row r="25" spans="1:9" x14ac:dyDescent="0.25">
      <c r="A25" t="s">
        <v>484</v>
      </c>
      <c r="B25" t="s">
        <v>64</v>
      </c>
      <c r="C25">
        <v>20.3</v>
      </c>
      <c r="D25" t="s">
        <v>534</v>
      </c>
      <c r="E25">
        <v>24035</v>
      </c>
      <c r="F25" t="s">
        <v>535</v>
      </c>
      <c r="G25" t="s">
        <v>536</v>
      </c>
      <c r="H25">
        <v>249.09</v>
      </c>
      <c r="I25">
        <v>49.8</v>
      </c>
    </row>
    <row r="26" spans="1:9" x14ac:dyDescent="0.25">
      <c r="A26" t="s">
        <v>484</v>
      </c>
      <c r="B26" t="s">
        <v>69</v>
      </c>
      <c r="C26">
        <v>20</v>
      </c>
      <c r="D26" t="s">
        <v>538</v>
      </c>
      <c r="E26">
        <v>20373</v>
      </c>
      <c r="F26" t="s">
        <v>539</v>
      </c>
      <c r="G26" t="s">
        <v>540</v>
      </c>
      <c r="H26">
        <v>320.04000000000002</v>
      </c>
      <c r="I26">
        <v>64.007999999999996</v>
      </c>
    </row>
    <row r="27" spans="1:9" x14ac:dyDescent="0.25">
      <c r="A27" t="s">
        <v>484</v>
      </c>
      <c r="B27" t="s">
        <v>74</v>
      </c>
      <c r="C27">
        <v>20</v>
      </c>
      <c r="D27" t="s">
        <v>542</v>
      </c>
      <c r="E27">
        <v>24344</v>
      </c>
      <c r="F27" t="s">
        <v>543</v>
      </c>
      <c r="G27" t="s">
        <v>544</v>
      </c>
      <c r="H27">
        <v>304.60000000000002</v>
      </c>
      <c r="I27">
        <v>60.9</v>
      </c>
    </row>
    <row r="28" spans="1:9" x14ac:dyDescent="0.25">
      <c r="A28" t="s">
        <v>484</v>
      </c>
      <c r="B28" t="s">
        <v>79</v>
      </c>
      <c r="C28">
        <v>20</v>
      </c>
      <c r="D28" t="s">
        <v>546</v>
      </c>
      <c r="E28">
        <v>32337</v>
      </c>
      <c r="F28" t="s">
        <v>547</v>
      </c>
      <c r="G28" t="s">
        <v>548</v>
      </c>
      <c r="H28">
        <v>295.3</v>
      </c>
      <c r="I28">
        <v>59.06</v>
      </c>
    </row>
    <row r="31" spans="1:9" x14ac:dyDescent="0.25">
      <c r="A31" s="7" t="s">
        <v>1705</v>
      </c>
    </row>
    <row r="33" spans="1:49" x14ac:dyDescent="0.25">
      <c r="A33" s="7" t="s">
        <v>2046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2045</v>
      </c>
    </row>
    <row r="36" spans="1:49" x14ac:dyDescent="0.25">
      <c r="A36" t="s">
        <v>1709</v>
      </c>
      <c r="B36" s="38">
        <v>42321.064756944441</v>
      </c>
    </row>
    <row r="37" spans="1:49" x14ac:dyDescent="0.25">
      <c r="A37" t="s">
        <v>1710</v>
      </c>
      <c r="B37">
        <v>2405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4</v>
      </c>
      <c r="C40">
        <v>15</v>
      </c>
      <c r="D40">
        <v>15</v>
      </c>
      <c r="E40">
        <v>16</v>
      </c>
      <c r="F40">
        <v>16</v>
      </c>
      <c r="G40">
        <v>15</v>
      </c>
      <c r="H40">
        <v>13</v>
      </c>
      <c r="I40">
        <v>16</v>
      </c>
      <c r="J40">
        <v>15</v>
      </c>
      <c r="K40">
        <v>16</v>
      </c>
      <c r="L40">
        <v>16</v>
      </c>
      <c r="M40">
        <v>16</v>
      </c>
      <c r="N40">
        <v>15</v>
      </c>
      <c r="O40">
        <v>16</v>
      </c>
      <c r="P40">
        <v>15</v>
      </c>
      <c r="Q40">
        <v>13</v>
      </c>
      <c r="R40">
        <v>16</v>
      </c>
      <c r="S40">
        <v>16</v>
      </c>
      <c r="T40">
        <v>16</v>
      </c>
      <c r="U40">
        <v>16</v>
      </c>
      <c r="V40">
        <v>14</v>
      </c>
      <c r="W40">
        <v>13</v>
      </c>
      <c r="X40">
        <v>14</v>
      </c>
      <c r="Y40">
        <v>16</v>
      </c>
      <c r="Z40">
        <v>16</v>
      </c>
      <c r="AA40">
        <v>14</v>
      </c>
      <c r="AB40">
        <v>14</v>
      </c>
      <c r="AC40">
        <v>16</v>
      </c>
      <c r="AD40">
        <v>15</v>
      </c>
      <c r="AE40">
        <v>16</v>
      </c>
      <c r="AF40">
        <v>14</v>
      </c>
      <c r="AG40">
        <v>15</v>
      </c>
      <c r="AH40">
        <v>15</v>
      </c>
      <c r="AI40">
        <v>12</v>
      </c>
      <c r="AJ40">
        <v>15</v>
      </c>
      <c r="AK40">
        <v>16</v>
      </c>
      <c r="AL40">
        <v>15</v>
      </c>
      <c r="AM40">
        <v>16</v>
      </c>
      <c r="AN40">
        <v>11</v>
      </c>
      <c r="AO40">
        <v>16</v>
      </c>
      <c r="AP40">
        <v>14</v>
      </c>
      <c r="AQ40">
        <v>14</v>
      </c>
      <c r="AR40">
        <v>16</v>
      </c>
      <c r="AS40">
        <v>16</v>
      </c>
      <c r="AT40">
        <v>16</v>
      </c>
      <c r="AU40">
        <v>15</v>
      </c>
      <c r="AV40">
        <v>16</v>
      </c>
      <c r="AW40">
        <v>16</v>
      </c>
    </row>
    <row r="41" spans="1:49" x14ac:dyDescent="0.25">
      <c r="A41" t="s">
        <v>1764</v>
      </c>
      <c r="B41">
        <v>13.141</v>
      </c>
      <c r="C41">
        <v>37.82</v>
      </c>
      <c r="D41">
        <v>32.447000000000003</v>
      </c>
      <c r="E41">
        <v>73.391999999999996</v>
      </c>
      <c r="F41">
        <v>92.164000000000001</v>
      </c>
      <c r="G41">
        <v>49.018000000000001</v>
      </c>
      <c r="H41">
        <v>61.667999999999999</v>
      </c>
      <c r="I41">
        <v>64.84</v>
      </c>
      <c r="J41">
        <v>169.375</v>
      </c>
      <c r="K41">
        <v>112.101</v>
      </c>
      <c r="L41">
        <v>138.80500000000001</v>
      </c>
      <c r="M41">
        <v>75.429000000000002</v>
      </c>
      <c r="N41">
        <v>76.230999999999995</v>
      </c>
      <c r="O41">
        <v>79.460999999999999</v>
      </c>
      <c r="P41">
        <v>48.878</v>
      </c>
      <c r="Q41">
        <v>81.314999999999998</v>
      </c>
      <c r="R41">
        <v>127.473</v>
      </c>
      <c r="S41">
        <v>132.148</v>
      </c>
      <c r="T41">
        <v>72.694999999999993</v>
      </c>
      <c r="U41">
        <v>118.00700000000001</v>
      </c>
      <c r="V41">
        <v>77.537999999999997</v>
      </c>
      <c r="W41">
        <v>61.426000000000002</v>
      </c>
      <c r="X41">
        <v>75.754999999999995</v>
      </c>
      <c r="Y41">
        <v>85.697999999999993</v>
      </c>
      <c r="Z41">
        <v>91.296000000000006</v>
      </c>
      <c r="AA41">
        <v>94.549000000000007</v>
      </c>
      <c r="AB41">
        <v>35.482999999999997</v>
      </c>
      <c r="AC41">
        <v>88.024000000000001</v>
      </c>
      <c r="AD41">
        <v>84.001999999999995</v>
      </c>
      <c r="AE41">
        <v>86.325999999999993</v>
      </c>
      <c r="AF41">
        <v>60.216999999999999</v>
      </c>
      <c r="AG41">
        <v>66.787999999999997</v>
      </c>
      <c r="AH41">
        <v>111.955</v>
      </c>
      <c r="AI41">
        <v>36.023000000000003</v>
      </c>
      <c r="AJ41">
        <v>65.052999999999997</v>
      </c>
      <c r="AK41">
        <v>57.529000000000003</v>
      </c>
      <c r="AL41">
        <v>64.704999999999998</v>
      </c>
      <c r="AM41">
        <v>60.613999999999997</v>
      </c>
      <c r="AN41">
        <v>34.009</v>
      </c>
      <c r="AO41">
        <v>47.746000000000002</v>
      </c>
      <c r="AP41">
        <v>41.82</v>
      </c>
      <c r="AQ41">
        <v>22.699000000000002</v>
      </c>
      <c r="AR41">
        <v>39.203000000000003</v>
      </c>
      <c r="AS41">
        <v>32.634999999999998</v>
      </c>
      <c r="AT41">
        <v>36.53</v>
      </c>
      <c r="AU41">
        <v>67.823999999999998</v>
      </c>
      <c r="AV41">
        <v>53.183</v>
      </c>
      <c r="AW41">
        <v>57.598999999999997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2047</v>
      </c>
    </row>
    <row r="44" spans="1:49" x14ac:dyDescent="0.25">
      <c r="A44" t="s">
        <v>1709</v>
      </c>
      <c r="B44">
        <v>42321.06386574074</v>
      </c>
    </row>
    <row r="45" spans="1:49" x14ac:dyDescent="0.25">
      <c r="A45" t="s">
        <v>1710</v>
      </c>
      <c r="B45">
        <v>2400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3</v>
      </c>
      <c r="C48">
        <v>0</v>
      </c>
      <c r="D48">
        <v>0</v>
      </c>
      <c r="E48">
        <v>12</v>
      </c>
      <c r="F48">
        <v>16</v>
      </c>
      <c r="G48">
        <v>12</v>
      </c>
      <c r="H48">
        <v>12</v>
      </c>
      <c r="I48">
        <v>16</v>
      </c>
      <c r="J48">
        <v>15</v>
      </c>
      <c r="K48">
        <v>0</v>
      </c>
      <c r="L48">
        <v>11</v>
      </c>
      <c r="M48">
        <v>13</v>
      </c>
      <c r="N48">
        <v>15</v>
      </c>
      <c r="O48">
        <v>16</v>
      </c>
      <c r="P48">
        <v>15</v>
      </c>
      <c r="Q48">
        <v>13</v>
      </c>
      <c r="R48">
        <v>16</v>
      </c>
      <c r="S48">
        <v>15</v>
      </c>
      <c r="T48">
        <v>16</v>
      </c>
      <c r="U48">
        <v>16</v>
      </c>
      <c r="V48">
        <v>14</v>
      </c>
      <c r="W48">
        <v>13</v>
      </c>
      <c r="X48">
        <v>14</v>
      </c>
      <c r="Y48">
        <v>16</v>
      </c>
      <c r="Z48">
        <v>16</v>
      </c>
      <c r="AA48">
        <v>2</v>
      </c>
      <c r="AB48">
        <v>4</v>
      </c>
      <c r="AC48">
        <v>12</v>
      </c>
      <c r="AD48">
        <v>13</v>
      </c>
      <c r="AE48">
        <v>16</v>
      </c>
      <c r="AF48">
        <v>14</v>
      </c>
      <c r="AG48">
        <v>15</v>
      </c>
      <c r="AH48">
        <v>15</v>
      </c>
      <c r="AI48">
        <v>1</v>
      </c>
      <c r="AJ48">
        <v>3</v>
      </c>
      <c r="AK48">
        <v>13</v>
      </c>
      <c r="AL48">
        <v>13</v>
      </c>
      <c r="AM48">
        <v>15</v>
      </c>
      <c r="AN48">
        <v>9</v>
      </c>
      <c r="AO48">
        <v>16</v>
      </c>
      <c r="AP48">
        <v>0</v>
      </c>
      <c r="AQ48">
        <v>1</v>
      </c>
      <c r="AR48">
        <v>16</v>
      </c>
      <c r="AS48">
        <v>15</v>
      </c>
      <c r="AT48">
        <v>15</v>
      </c>
      <c r="AU48">
        <v>14</v>
      </c>
      <c r="AV48">
        <v>16</v>
      </c>
      <c r="AW48">
        <v>16</v>
      </c>
    </row>
    <row r="49" spans="1:49" x14ac:dyDescent="0.25">
      <c r="A49" t="s">
        <v>1764</v>
      </c>
      <c r="B49">
        <v>13.6</v>
      </c>
      <c r="C49">
        <v>0</v>
      </c>
      <c r="D49">
        <v>0</v>
      </c>
      <c r="E49">
        <v>16.574999999999999</v>
      </c>
      <c r="F49">
        <v>51.155999999999999</v>
      </c>
      <c r="G49">
        <v>20.408000000000001</v>
      </c>
      <c r="H49">
        <v>48.252000000000002</v>
      </c>
      <c r="I49">
        <v>52.985999999999997</v>
      </c>
      <c r="J49">
        <v>75.984999999999999</v>
      </c>
      <c r="K49">
        <v>0</v>
      </c>
      <c r="L49">
        <v>7.3159999999999998</v>
      </c>
      <c r="M49">
        <v>27.562999999999999</v>
      </c>
      <c r="N49">
        <v>79.497</v>
      </c>
      <c r="O49">
        <v>68.7</v>
      </c>
      <c r="P49">
        <v>51.597000000000001</v>
      </c>
      <c r="Q49">
        <v>50.137999999999998</v>
      </c>
      <c r="R49">
        <v>58.97</v>
      </c>
      <c r="S49">
        <v>41.085000000000001</v>
      </c>
      <c r="T49">
        <v>60.155999999999999</v>
      </c>
      <c r="U49">
        <v>76.751999999999995</v>
      </c>
      <c r="V49">
        <v>62.420999999999999</v>
      </c>
      <c r="W49">
        <v>39.765000000000001</v>
      </c>
      <c r="X49">
        <v>46.802</v>
      </c>
      <c r="Y49">
        <v>65.058999999999997</v>
      </c>
      <c r="Z49">
        <v>164.90199999999999</v>
      </c>
      <c r="AA49">
        <v>14.488</v>
      </c>
      <c r="AB49">
        <v>10.531000000000001</v>
      </c>
      <c r="AC49">
        <v>43.84</v>
      </c>
      <c r="AD49">
        <v>57.476999999999997</v>
      </c>
      <c r="AE49">
        <v>50.134</v>
      </c>
      <c r="AF49">
        <v>47.07</v>
      </c>
      <c r="AG49">
        <v>47.286999999999999</v>
      </c>
      <c r="AH49">
        <v>99.022000000000006</v>
      </c>
      <c r="AI49">
        <v>10.8</v>
      </c>
      <c r="AJ49">
        <v>34.875</v>
      </c>
      <c r="AK49">
        <v>31.213000000000001</v>
      </c>
      <c r="AL49">
        <v>32.237000000000002</v>
      </c>
      <c r="AM49">
        <v>39.655000000000001</v>
      </c>
      <c r="AN49">
        <v>18.064</v>
      </c>
      <c r="AO49">
        <v>35.947000000000003</v>
      </c>
      <c r="AP49">
        <v>0</v>
      </c>
      <c r="AQ49">
        <v>18.925000000000001</v>
      </c>
      <c r="AR49">
        <v>45.177999999999997</v>
      </c>
      <c r="AS49">
        <v>22.952000000000002</v>
      </c>
      <c r="AT49">
        <v>29.821999999999999</v>
      </c>
      <c r="AU49">
        <v>49.414000000000001</v>
      </c>
      <c r="AV49">
        <v>49.976999999999997</v>
      </c>
      <c r="AW49">
        <v>65.742000000000004</v>
      </c>
    </row>
    <row r="51" spans="1:49" x14ac:dyDescent="0.25">
      <c r="A51" s="7" t="s">
        <v>2048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2049</v>
      </c>
    </row>
    <row r="54" spans="1:49" x14ac:dyDescent="0.25">
      <c r="A54" t="s">
        <v>1709</v>
      </c>
      <c r="B54">
        <v>42321.063113425924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15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15</v>
      </c>
      <c r="AD58">
        <v>15</v>
      </c>
      <c r="AE58">
        <v>16</v>
      </c>
      <c r="AF58">
        <v>16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13</v>
      </c>
      <c r="AW58">
        <v>1</v>
      </c>
    </row>
    <row r="59" spans="1:49" x14ac:dyDescent="0.25">
      <c r="A59" t="s">
        <v>1764</v>
      </c>
      <c r="B59">
        <v>125.616</v>
      </c>
      <c r="C59">
        <v>164.52199999999999</v>
      </c>
      <c r="D59">
        <v>106.06399999999999</v>
      </c>
      <c r="E59">
        <v>77.632999999999996</v>
      </c>
      <c r="F59">
        <v>93.388000000000005</v>
      </c>
      <c r="G59">
        <v>146.202</v>
      </c>
      <c r="H59">
        <v>86.492000000000004</v>
      </c>
      <c r="I59">
        <v>79.495000000000005</v>
      </c>
      <c r="J59">
        <v>107.134</v>
      </c>
      <c r="K59">
        <v>117.752</v>
      </c>
      <c r="L59">
        <v>129.065</v>
      </c>
      <c r="M59">
        <v>135.37299999999999</v>
      </c>
      <c r="N59">
        <v>149.62200000000001</v>
      </c>
      <c r="O59">
        <v>122.783</v>
      </c>
      <c r="P59">
        <v>95.307000000000002</v>
      </c>
      <c r="Q59">
        <v>122.146</v>
      </c>
      <c r="R59">
        <v>88.221000000000004</v>
      </c>
      <c r="S59">
        <v>140.04</v>
      </c>
      <c r="T59">
        <v>110.371</v>
      </c>
      <c r="U59">
        <v>79.108000000000004</v>
      </c>
      <c r="V59">
        <v>101.61499999999999</v>
      </c>
      <c r="W59">
        <v>116.44199999999999</v>
      </c>
      <c r="X59">
        <v>73.903999999999996</v>
      </c>
      <c r="Y59">
        <v>98.036000000000001</v>
      </c>
      <c r="Z59">
        <v>153.077</v>
      </c>
      <c r="AA59">
        <v>156.357</v>
      </c>
      <c r="AB59">
        <v>66.123999999999995</v>
      </c>
      <c r="AC59">
        <v>121.994</v>
      </c>
      <c r="AD59">
        <v>96.975999999999999</v>
      </c>
      <c r="AE59">
        <v>59.512999999999998</v>
      </c>
      <c r="AF59">
        <v>87.25</v>
      </c>
      <c r="AG59">
        <v>112.914</v>
      </c>
      <c r="AH59">
        <v>180.31399999999999</v>
      </c>
      <c r="AI59">
        <v>163.352</v>
      </c>
      <c r="AJ59">
        <v>177.821</v>
      </c>
      <c r="AK59">
        <v>85.16</v>
      </c>
      <c r="AL59">
        <v>68.37</v>
      </c>
      <c r="AM59">
        <v>46.984000000000002</v>
      </c>
      <c r="AN59">
        <v>66.718000000000004</v>
      </c>
      <c r="AO59">
        <v>82.11</v>
      </c>
      <c r="AP59">
        <v>133.715</v>
      </c>
      <c r="AQ59">
        <v>160.16499999999999</v>
      </c>
      <c r="AR59">
        <v>188.42099999999999</v>
      </c>
      <c r="AS59">
        <v>79.058999999999997</v>
      </c>
      <c r="AT59">
        <v>65.63</v>
      </c>
      <c r="AU59">
        <v>85.878</v>
      </c>
      <c r="AV59">
        <v>67.242999999999995</v>
      </c>
      <c r="AW59">
        <v>582.80700000000002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2052</v>
      </c>
    </row>
    <row r="62" spans="1:49" x14ac:dyDescent="0.25">
      <c r="A62" t="s">
        <v>1709</v>
      </c>
      <c r="B62" s="38">
        <v>42321.061956018515</v>
      </c>
    </row>
    <row r="63" spans="1:49" x14ac:dyDescent="0.25">
      <c r="A63" t="s">
        <v>1710</v>
      </c>
      <c r="B63">
        <v>2402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0</v>
      </c>
      <c r="D66">
        <v>0</v>
      </c>
      <c r="E66">
        <v>15</v>
      </c>
      <c r="F66">
        <v>16</v>
      </c>
      <c r="G66">
        <v>16</v>
      </c>
      <c r="H66">
        <v>16</v>
      </c>
      <c r="I66">
        <v>16</v>
      </c>
      <c r="J66">
        <v>14</v>
      </c>
      <c r="K66">
        <v>0</v>
      </c>
      <c r="L66">
        <v>5</v>
      </c>
      <c r="M66">
        <v>16</v>
      </c>
      <c r="N66">
        <v>16</v>
      </c>
      <c r="O66">
        <v>16</v>
      </c>
      <c r="P66">
        <v>16</v>
      </c>
      <c r="Q66">
        <v>16</v>
      </c>
      <c r="R66">
        <v>16</v>
      </c>
      <c r="S66">
        <v>15</v>
      </c>
      <c r="T66">
        <v>16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3</v>
      </c>
      <c r="AB66">
        <v>4</v>
      </c>
      <c r="AC66">
        <v>15</v>
      </c>
      <c r="AD66">
        <v>15</v>
      </c>
      <c r="AE66">
        <v>16</v>
      </c>
      <c r="AF66">
        <v>16</v>
      </c>
      <c r="AG66">
        <v>16</v>
      </c>
      <c r="AH66">
        <v>16</v>
      </c>
      <c r="AI66">
        <v>6</v>
      </c>
      <c r="AJ66">
        <v>16</v>
      </c>
      <c r="AK66">
        <v>15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15</v>
      </c>
      <c r="AR66">
        <v>16</v>
      </c>
      <c r="AS66">
        <v>16</v>
      </c>
      <c r="AT66">
        <v>14</v>
      </c>
      <c r="AU66">
        <v>16</v>
      </c>
      <c r="AV66">
        <v>12</v>
      </c>
      <c r="AW66">
        <v>1</v>
      </c>
    </row>
    <row r="67" spans="1:49" x14ac:dyDescent="0.25">
      <c r="A67" t="s">
        <v>1764</v>
      </c>
      <c r="B67">
        <v>92.233000000000004</v>
      </c>
      <c r="C67">
        <v>0</v>
      </c>
      <c r="D67">
        <v>0</v>
      </c>
      <c r="E67">
        <v>21.602</v>
      </c>
      <c r="F67">
        <v>30.245000000000001</v>
      </c>
      <c r="G67">
        <v>104.628</v>
      </c>
      <c r="H67">
        <v>78.718999999999994</v>
      </c>
      <c r="I67">
        <v>84.757000000000005</v>
      </c>
      <c r="J67">
        <v>59.686</v>
      </c>
      <c r="K67">
        <v>0</v>
      </c>
      <c r="L67">
        <v>10.151999999999999</v>
      </c>
      <c r="M67">
        <v>63.613</v>
      </c>
      <c r="N67">
        <v>154.94</v>
      </c>
      <c r="O67">
        <v>115.396</v>
      </c>
      <c r="P67">
        <v>96.876999999999995</v>
      </c>
      <c r="Q67">
        <v>76.209999999999994</v>
      </c>
      <c r="R67">
        <v>65.677999999999997</v>
      </c>
      <c r="S67">
        <v>45.279000000000003</v>
      </c>
      <c r="T67">
        <v>85.352000000000004</v>
      </c>
      <c r="U67">
        <v>48.515999999999998</v>
      </c>
      <c r="V67">
        <v>73.623000000000005</v>
      </c>
      <c r="W67">
        <v>68.590999999999994</v>
      </c>
      <c r="X67">
        <v>50.57</v>
      </c>
      <c r="Y67">
        <v>66.381</v>
      </c>
      <c r="Z67">
        <v>241.62799999999999</v>
      </c>
      <c r="AA67">
        <v>11.332000000000001</v>
      </c>
      <c r="AB67">
        <v>29.562999999999999</v>
      </c>
      <c r="AC67">
        <v>36.53</v>
      </c>
      <c r="AD67">
        <v>52.515000000000001</v>
      </c>
      <c r="AE67">
        <v>44.835000000000001</v>
      </c>
      <c r="AF67">
        <v>84.188000000000002</v>
      </c>
      <c r="AG67">
        <v>59.869</v>
      </c>
      <c r="AH67">
        <v>253.57599999999999</v>
      </c>
      <c r="AI67">
        <v>12.356</v>
      </c>
      <c r="AJ67">
        <v>73.644999999999996</v>
      </c>
      <c r="AK67">
        <v>60.843000000000004</v>
      </c>
      <c r="AL67">
        <v>46.305</v>
      </c>
      <c r="AM67">
        <v>39.610999999999997</v>
      </c>
      <c r="AN67">
        <v>66.988</v>
      </c>
      <c r="AO67">
        <v>53.816000000000003</v>
      </c>
      <c r="AP67">
        <v>0</v>
      </c>
      <c r="AQ67">
        <v>14.067</v>
      </c>
      <c r="AR67">
        <v>102.75700000000001</v>
      </c>
      <c r="AS67">
        <v>68.864000000000004</v>
      </c>
      <c r="AT67">
        <v>19.515999999999998</v>
      </c>
      <c r="AU67">
        <v>84.085999999999999</v>
      </c>
      <c r="AV67">
        <v>40.04</v>
      </c>
      <c r="AW67">
        <v>521.24099999999999</v>
      </c>
    </row>
    <row r="69" spans="1:49" x14ac:dyDescent="0.25">
      <c r="A69" s="7" t="s">
        <v>2037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2051</v>
      </c>
    </row>
    <row r="72" spans="1:49" x14ac:dyDescent="0.25">
      <c r="A72" t="s">
        <v>1709</v>
      </c>
      <c r="B72" s="38">
        <v>42321.060335648152</v>
      </c>
    </row>
    <row r="73" spans="1:49" x14ac:dyDescent="0.25">
      <c r="A73" t="s">
        <v>1710</v>
      </c>
      <c r="B73">
        <v>2405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15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15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119.791</v>
      </c>
      <c r="C77">
        <v>168.815</v>
      </c>
      <c r="D77">
        <v>158.65700000000001</v>
      </c>
      <c r="E77">
        <v>119.87</v>
      </c>
      <c r="F77">
        <v>126.789</v>
      </c>
      <c r="G77">
        <v>157.745</v>
      </c>
      <c r="H77">
        <v>127.721</v>
      </c>
      <c r="I77">
        <v>107.08</v>
      </c>
      <c r="J77">
        <v>145.62799999999999</v>
      </c>
      <c r="K77">
        <v>190.23</v>
      </c>
      <c r="L77">
        <v>195.19300000000001</v>
      </c>
      <c r="M77">
        <v>102.82599999999999</v>
      </c>
      <c r="N77">
        <v>103.12</v>
      </c>
      <c r="O77">
        <v>99.14</v>
      </c>
      <c r="P77">
        <v>80.474999999999994</v>
      </c>
      <c r="Q77">
        <v>122.41800000000001</v>
      </c>
      <c r="R77">
        <v>166.17699999999999</v>
      </c>
      <c r="S77">
        <v>89.088999999999999</v>
      </c>
      <c r="T77">
        <v>58.421999999999997</v>
      </c>
      <c r="U77">
        <v>63.021999999999998</v>
      </c>
      <c r="V77">
        <v>94.394000000000005</v>
      </c>
      <c r="W77">
        <v>121.399</v>
      </c>
      <c r="X77">
        <v>106.581</v>
      </c>
      <c r="Y77">
        <v>84.646000000000001</v>
      </c>
      <c r="Z77">
        <v>126.605</v>
      </c>
      <c r="AA77">
        <v>123.41800000000001</v>
      </c>
      <c r="AB77">
        <v>78.766999999999996</v>
      </c>
      <c r="AC77">
        <v>94.171000000000006</v>
      </c>
      <c r="AD77">
        <v>81.183999999999997</v>
      </c>
      <c r="AE77">
        <v>80.843999999999994</v>
      </c>
      <c r="AF77">
        <v>98.266000000000005</v>
      </c>
      <c r="AG77">
        <v>178.511</v>
      </c>
      <c r="AH77">
        <v>133.13200000000001</v>
      </c>
      <c r="AI77">
        <v>164.99100000000001</v>
      </c>
      <c r="AJ77">
        <v>193.24</v>
      </c>
      <c r="AK77">
        <v>146.08600000000001</v>
      </c>
      <c r="AL77">
        <v>129.27099999999999</v>
      </c>
      <c r="AM77">
        <v>118.04900000000001</v>
      </c>
      <c r="AN77">
        <v>113.727</v>
      </c>
      <c r="AO77">
        <v>123.536</v>
      </c>
      <c r="AP77">
        <v>68.162999999999997</v>
      </c>
      <c r="AQ77">
        <v>94.951999999999998</v>
      </c>
      <c r="AR77">
        <v>104.68</v>
      </c>
      <c r="AS77">
        <v>140.916</v>
      </c>
      <c r="AT77">
        <v>95.545000000000002</v>
      </c>
      <c r="AU77">
        <v>93.861000000000004</v>
      </c>
      <c r="AV77">
        <v>82.519000000000005</v>
      </c>
      <c r="AW77">
        <v>72.674999999999997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2050</v>
      </c>
    </row>
    <row r="80" spans="1:49" x14ac:dyDescent="0.25">
      <c r="A80" t="s">
        <v>1709</v>
      </c>
      <c r="B80">
        <v>42321.065671296295</v>
      </c>
    </row>
    <row r="81" spans="1:49" x14ac:dyDescent="0.25">
      <c r="A81" t="s">
        <v>1710</v>
      </c>
      <c r="B81">
        <v>2401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0</v>
      </c>
      <c r="D84">
        <v>9</v>
      </c>
      <c r="E84">
        <v>15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0</v>
      </c>
      <c r="L84">
        <v>15</v>
      </c>
      <c r="M84">
        <v>16</v>
      </c>
      <c r="N84">
        <v>16</v>
      </c>
      <c r="O84">
        <v>16</v>
      </c>
      <c r="P84">
        <v>16</v>
      </c>
      <c r="Q84">
        <v>16</v>
      </c>
      <c r="R84">
        <v>16</v>
      </c>
      <c r="S84">
        <v>14</v>
      </c>
      <c r="T84">
        <v>16</v>
      </c>
      <c r="U84">
        <v>14</v>
      </c>
      <c r="V84">
        <v>16</v>
      </c>
      <c r="W84">
        <v>16</v>
      </c>
      <c r="X84">
        <v>16</v>
      </c>
      <c r="Y84">
        <v>16</v>
      </c>
      <c r="Z84">
        <v>16</v>
      </c>
      <c r="AA84">
        <v>4</v>
      </c>
      <c r="AB84">
        <v>9</v>
      </c>
      <c r="AC84">
        <v>16</v>
      </c>
      <c r="AD84">
        <v>15</v>
      </c>
      <c r="AE84">
        <v>16</v>
      </c>
      <c r="AF84">
        <v>16</v>
      </c>
      <c r="AG84">
        <v>16</v>
      </c>
      <c r="AH84">
        <v>16</v>
      </c>
      <c r="AI84">
        <v>6</v>
      </c>
      <c r="AJ84">
        <v>16</v>
      </c>
      <c r="AK84">
        <v>16</v>
      </c>
      <c r="AL84">
        <v>16</v>
      </c>
      <c r="AM84">
        <v>16</v>
      </c>
      <c r="AN84">
        <v>16</v>
      </c>
      <c r="AO84">
        <v>15</v>
      </c>
      <c r="AP84">
        <v>0</v>
      </c>
      <c r="AQ84">
        <v>15</v>
      </c>
      <c r="AR84">
        <v>16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75.25</v>
      </c>
      <c r="C85">
        <v>0</v>
      </c>
      <c r="D85">
        <v>7.03</v>
      </c>
      <c r="E85">
        <v>15.885</v>
      </c>
      <c r="F85">
        <v>70.787999999999997</v>
      </c>
      <c r="G85">
        <v>111.744</v>
      </c>
      <c r="H85">
        <v>103.944</v>
      </c>
      <c r="I85">
        <v>78.385000000000005</v>
      </c>
      <c r="J85">
        <v>64.012</v>
      </c>
      <c r="K85">
        <v>0</v>
      </c>
      <c r="L85">
        <v>16.596</v>
      </c>
      <c r="M85">
        <v>48.189</v>
      </c>
      <c r="N85">
        <v>112.205</v>
      </c>
      <c r="O85">
        <v>97.207999999999998</v>
      </c>
      <c r="P85">
        <v>67.465999999999994</v>
      </c>
      <c r="Q85">
        <v>75.742000000000004</v>
      </c>
      <c r="R85">
        <v>82.566999999999993</v>
      </c>
      <c r="S85">
        <v>18.744</v>
      </c>
      <c r="T85">
        <v>48.984000000000002</v>
      </c>
      <c r="U85">
        <v>43.875999999999998</v>
      </c>
      <c r="V85">
        <v>63.761000000000003</v>
      </c>
      <c r="W85">
        <v>81.644000000000005</v>
      </c>
      <c r="X85">
        <v>91.662000000000006</v>
      </c>
      <c r="Y85">
        <v>60.792000000000002</v>
      </c>
      <c r="Z85">
        <v>187.108</v>
      </c>
      <c r="AA85">
        <v>12.951000000000001</v>
      </c>
      <c r="AB85">
        <v>12.137</v>
      </c>
      <c r="AC85">
        <v>51.34</v>
      </c>
      <c r="AD85">
        <v>46.277000000000001</v>
      </c>
      <c r="AE85">
        <v>47.481999999999999</v>
      </c>
      <c r="AF85">
        <v>76.067999999999998</v>
      </c>
      <c r="AG85">
        <v>83.727999999999994</v>
      </c>
      <c r="AH85">
        <v>234.28399999999999</v>
      </c>
      <c r="AI85">
        <v>20.611999999999998</v>
      </c>
      <c r="AJ85">
        <v>77.287999999999997</v>
      </c>
      <c r="AK85">
        <v>75.900000000000006</v>
      </c>
      <c r="AL85">
        <v>73.084999999999994</v>
      </c>
      <c r="AM85">
        <v>77.712999999999994</v>
      </c>
      <c r="AN85">
        <v>72.397999999999996</v>
      </c>
      <c r="AO85">
        <v>61.320999999999998</v>
      </c>
      <c r="AP85">
        <v>0</v>
      </c>
      <c r="AQ85">
        <v>15.487</v>
      </c>
      <c r="AR85">
        <v>43.743000000000002</v>
      </c>
      <c r="AS85">
        <v>88.549000000000007</v>
      </c>
      <c r="AT85">
        <v>105.14100000000001</v>
      </c>
      <c r="AU85">
        <v>87.734999999999999</v>
      </c>
      <c r="AV85">
        <v>79.984999999999999</v>
      </c>
      <c r="AW85">
        <v>63.997999999999998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 t="shared" ref="B88:AW88" si="0">B48/B40*100</f>
        <v>75</v>
      </c>
      <c r="C88">
        <f t="shared" si="0"/>
        <v>0</v>
      </c>
      <c r="D88">
        <f t="shared" si="0"/>
        <v>0</v>
      </c>
      <c r="E88">
        <f t="shared" si="0"/>
        <v>75</v>
      </c>
      <c r="F88">
        <f t="shared" si="0"/>
        <v>100</v>
      </c>
      <c r="G88">
        <f t="shared" si="0"/>
        <v>80</v>
      </c>
      <c r="H88">
        <f t="shared" si="0"/>
        <v>92.307692307692307</v>
      </c>
      <c r="I88">
        <f t="shared" si="0"/>
        <v>100</v>
      </c>
      <c r="J88">
        <f t="shared" si="0"/>
        <v>100</v>
      </c>
      <c r="K88">
        <f t="shared" si="0"/>
        <v>0</v>
      </c>
      <c r="L88">
        <f t="shared" si="0"/>
        <v>68.75</v>
      </c>
      <c r="M88">
        <f t="shared" si="0"/>
        <v>81.25</v>
      </c>
      <c r="N88">
        <f t="shared" si="0"/>
        <v>100</v>
      </c>
      <c r="O88">
        <f t="shared" si="0"/>
        <v>100</v>
      </c>
      <c r="P88">
        <f t="shared" si="0"/>
        <v>100</v>
      </c>
      <c r="Q88">
        <f t="shared" si="0"/>
        <v>100</v>
      </c>
      <c r="R88">
        <f t="shared" si="0"/>
        <v>100</v>
      </c>
      <c r="S88">
        <f t="shared" si="0"/>
        <v>93.75</v>
      </c>
      <c r="T88">
        <f t="shared" si="0"/>
        <v>100</v>
      </c>
      <c r="U88">
        <f t="shared" si="0"/>
        <v>100</v>
      </c>
      <c r="V88">
        <f t="shared" si="0"/>
        <v>100</v>
      </c>
      <c r="W88">
        <f t="shared" si="0"/>
        <v>100</v>
      </c>
      <c r="X88">
        <f t="shared" si="0"/>
        <v>100</v>
      </c>
      <c r="Y88">
        <f t="shared" si="0"/>
        <v>100</v>
      </c>
      <c r="Z88">
        <f t="shared" si="0"/>
        <v>100</v>
      </c>
      <c r="AA88">
        <f t="shared" si="0"/>
        <v>14.285714285714285</v>
      </c>
      <c r="AB88">
        <f t="shared" si="0"/>
        <v>28.571428571428569</v>
      </c>
      <c r="AC88">
        <f t="shared" si="0"/>
        <v>75</v>
      </c>
      <c r="AD88">
        <f t="shared" si="0"/>
        <v>86.666666666666671</v>
      </c>
      <c r="AE88">
        <f t="shared" si="0"/>
        <v>100</v>
      </c>
      <c r="AF88">
        <f t="shared" si="0"/>
        <v>100</v>
      </c>
      <c r="AG88">
        <f t="shared" si="0"/>
        <v>100</v>
      </c>
      <c r="AH88">
        <f t="shared" si="0"/>
        <v>100</v>
      </c>
      <c r="AI88">
        <f t="shared" si="0"/>
        <v>8.3333333333333321</v>
      </c>
      <c r="AJ88">
        <f t="shared" si="0"/>
        <v>20</v>
      </c>
      <c r="AK88">
        <f t="shared" si="0"/>
        <v>81.25</v>
      </c>
      <c r="AL88">
        <f t="shared" si="0"/>
        <v>86.666666666666671</v>
      </c>
      <c r="AM88">
        <f t="shared" si="0"/>
        <v>93.75</v>
      </c>
      <c r="AN88">
        <f t="shared" si="0"/>
        <v>81.818181818181827</v>
      </c>
      <c r="AO88">
        <f t="shared" si="0"/>
        <v>100</v>
      </c>
      <c r="AP88">
        <f t="shared" si="0"/>
        <v>0</v>
      </c>
      <c r="AQ88">
        <f t="shared" si="0"/>
        <v>7.1428571428571423</v>
      </c>
      <c r="AR88">
        <f t="shared" si="0"/>
        <v>100</v>
      </c>
      <c r="AS88">
        <f t="shared" si="0"/>
        <v>93.75</v>
      </c>
      <c r="AT88">
        <f t="shared" si="0"/>
        <v>93.75</v>
      </c>
      <c r="AU88">
        <f t="shared" si="0"/>
        <v>93.333333333333329</v>
      </c>
      <c r="AV88">
        <f t="shared" si="0"/>
        <v>100</v>
      </c>
      <c r="AW88">
        <f t="shared" si="0"/>
        <v>100</v>
      </c>
    </row>
    <row r="89" spans="1:49" x14ac:dyDescent="0.25">
      <c r="A89" t="s">
        <v>1771</v>
      </c>
      <c r="B89">
        <f t="shared" ref="B89:AW89" si="1">B66/B58*100</f>
        <v>100</v>
      </c>
      <c r="C89">
        <f t="shared" si="1"/>
        <v>0</v>
      </c>
      <c r="D89">
        <f t="shared" si="1"/>
        <v>0</v>
      </c>
      <c r="E89">
        <f t="shared" si="1"/>
        <v>93.75</v>
      </c>
      <c r="F89">
        <f t="shared" si="1"/>
        <v>100</v>
      </c>
      <c r="G89">
        <f t="shared" si="1"/>
        <v>100</v>
      </c>
      <c r="H89">
        <f t="shared" si="1"/>
        <v>100</v>
      </c>
      <c r="I89">
        <f t="shared" si="1"/>
        <v>100</v>
      </c>
      <c r="J89">
        <f t="shared" si="1"/>
        <v>93.333333333333329</v>
      </c>
      <c r="K89">
        <f t="shared" si="1"/>
        <v>0</v>
      </c>
      <c r="L89">
        <f t="shared" si="1"/>
        <v>31.25</v>
      </c>
      <c r="M89">
        <f t="shared" si="1"/>
        <v>100</v>
      </c>
      <c r="N89">
        <f t="shared" si="1"/>
        <v>100</v>
      </c>
      <c r="O89">
        <f t="shared" si="1"/>
        <v>100</v>
      </c>
      <c r="P89">
        <f t="shared" si="1"/>
        <v>100</v>
      </c>
      <c r="Q89">
        <f t="shared" si="1"/>
        <v>100</v>
      </c>
      <c r="R89">
        <f t="shared" si="1"/>
        <v>100</v>
      </c>
      <c r="S89">
        <f t="shared" si="1"/>
        <v>93.75</v>
      </c>
      <c r="T89">
        <f t="shared" si="1"/>
        <v>100</v>
      </c>
      <c r="U89">
        <f t="shared" si="1"/>
        <v>100</v>
      </c>
      <c r="V89">
        <f t="shared" si="1"/>
        <v>100</v>
      </c>
      <c r="W89">
        <f t="shared" si="1"/>
        <v>100</v>
      </c>
      <c r="X89">
        <f t="shared" si="1"/>
        <v>100</v>
      </c>
      <c r="Y89">
        <f t="shared" si="1"/>
        <v>100</v>
      </c>
      <c r="Z89">
        <f t="shared" si="1"/>
        <v>100</v>
      </c>
      <c r="AA89">
        <f t="shared" si="1"/>
        <v>18.75</v>
      </c>
      <c r="AB89">
        <f t="shared" si="1"/>
        <v>25</v>
      </c>
      <c r="AC89">
        <f t="shared" si="1"/>
        <v>100</v>
      </c>
      <c r="AD89">
        <f t="shared" si="1"/>
        <v>100</v>
      </c>
      <c r="AE89">
        <f t="shared" si="1"/>
        <v>100</v>
      </c>
      <c r="AF89">
        <f t="shared" si="1"/>
        <v>100</v>
      </c>
      <c r="AG89">
        <f t="shared" si="1"/>
        <v>100</v>
      </c>
      <c r="AH89">
        <f t="shared" si="1"/>
        <v>100</v>
      </c>
      <c r="AI89">
        <f t="shared" si="1"/>
        <v>37.5</v>
      </c>
      <c r="AJ89">
        <f t="shared" si="1"/>
        <v>100</v>
      </c>
      <c r="AK89">
        <f t="shared" si="1"/>
        <v>93.75</v>
      </c>
      <c r="AL89">
        <f t="shared" si="1"/>
        <v>100</v>
      </c>
      <c r="AM89">
        <f t="shared" si="1"/>
        <v>100</v>
      </c>
      <c r="AN89">
        <f t="shared" si="1"/>
        <v>100</v>
      </c>
      <c r="AO89">
        <f t="shared" si="1"/>
        <v>100</v>
      </c>
      <c r="AP89">
        <f t="shared" si="1"/>
        <v>0</v>
      </c>
      <c r="AQ89">
        <f t="shared" si="1"/>
        <v>93.75</v>
      </c>
      <c r="AR89">
        <f t="shared" si="1"/>
        <v>100</v>
      </c>
      <c r="AS89">
        <f t="shared" si="1"/>
        <v>100</v>
      </c>
      <c r="AT89">
        <f t="shared" si="1"/>
        <v>87.5</v>
      </c>
      <c r="AU89">
        <f t="shared" si="1"/>
        <v>100</v>
      </c>
      <c r="AV89">
        <f t="shared" si="1"/>
        <v>92.307692307692307</v>
      </c>
      <c r="AW89">
        <f t="shared" si="1"/>
        <v>100</v>
      </c>
    </row>
    <row r="90" spans="1:49" x14ac:dyDescent="0.25">
      <c r="A90" t="s">
        <v>1772</v>
      </c>
      <c r="B90">
        <f t="shared" ref="B90:AW90" si="2">B84/B76*100</f>
        <v>100</v>
      </c>
      <c r="C90">
        <f t="shared" si="2"/>
        <v>0</v>
      </c>
      <c r="D90">
        <f t="shared" si="2"/>
        <v>56.25</v>
      </c>
      <c r="E90">
        <f t="shared" si="2"/>
        <v>100</v>
      </c>
      <c r="F90">
        <f t="shared" si="2"/>
        <v>100</v>
      </c>
      <c r="G90">
        <f t="shared" si="2"/>
        <v>100</v>
      </c>
      <c r="H90">
        <f t="shared" si="2"/>
        <v>100</v>
      </c>
      <c r="I90">
        <f t="shared" si="2"/>
        <v>100</v>
      </c>
      <c r="J90">
        <f t="shared" si="2"/>
        <v>100</v>
      </c>
      <c r="K90">
        <f t="shared" si="2"/>
        <v>0</v>
      </c>
      <c r="L90">
        <f t="shared" si="2"/>
        <v>93.75</v>
      </c>
      <c r="M90">
        <f t="shared" si="2"/>
        <v>100</v>
      </c>
      <c r="N90">
        <f t="shared" si="2"/>
        <v>100</v>
      </c>
      <c r="O90">
        <f t="shared" si="2"/>
        <v>100</v>
      </c>
      <c r="P90">
        <f t="shared" si="2"/>
        <v>100</v>
      </c>
      <c r="Q90">
        <f t="shared" si="2"/>
        <v>100</v>
      </c>
      <c r="R90">
        <f t="shared" si="2"/>
        <v>100</v>
      </c>
      <c r="S90">
        <f t="shared" si="2"/>
        <v>87.5</v>
      </c>
      <c r="T90">
        <f t="shared" si="2"/>
        <v>100</v>
      </c>
      <c r="U90">
        <f t="shared" si="2"/>
        <v>93.333333333333329</v>
      </c>
      <c r="V90">
        <f t="shared" si="2"/>
        <v>100</v>
      </c>
      <c r="W90">
        <f t="shared" si="2"/>
        <v>100</v>
      </c>
      <c r="X90">
        <f t="shared" si="2"/>
        <v>100</v>
      </c>
      <c r="Y90">
        <f t="shared" si="2"/>
        <v>100</v>
      </c>
      <c r="Z90">
        <f t="shared" si="2"/>
        <v>100</v>
      </c>
      <c r="AA90">
        <f t="shared" si="2"/>
        <v>25</v>
      </c>
      <c r="AB90">
        <f t="shared" si="2"/>
        <v>56.25</v>
      </c>
      <c r="AC90">
        <f t="shared" si="2"/>
        <v>100</v>
      </c>
      <c r="AD90">
        <f t="shared" si="2"/>
        <v>93.75</v>
      </c>
      <c r="AE90">
        <f t="shared" si="2"/>
        <v>100</v>
      </c>
      <c r="AF90">
        <f t="shared" si="2"/>
        <v>100</v>
      </c>
      <c r="AG90">
        <f t="shared" si="2"/>
        <v>100</v>
      </c>
      <c r="AH90">
        <f t="shared" si="2"/>
        <v>100</v>
      </c>
      <c r="AI90">
        <f t="shared" si="2"/>
        <v>37.5</v>
      </c>
      <c r="AJ90">
        <f t="shared" si="2"/>
        <v>100</v>
      </c>
      <c r="AK90">
        <f t="shared" si="2"/>
        <v>100</v>
      </c>
      <c r="AL90">
        <f t="shared" si="2"/>
        <v>100</v>
      </c>
      <c r="AM90">
        <f t="shared" si="2"/>
        <v>100</v>
      </c>
      <c r="AN90">
        <f t="shared" si="2"/>
        <v>100</v>
      </c>
      <c r="AO90">
        <f t="shared" si="2"/>
        <v>93.75</v>
      </c>
      <c r="AP90">
        <f t="shared" si="2"/>
        <v>0</v>
      </c>
      <c r="AQ90">
        <f t="shared" si="2"/>
        <v>93.75</v>
      </c>
      <c r="AR90">
        <f t="shared" si="2"/>
        <v>100</v>
      </c>
      <c r="AS90">
        <f t="shared" si="2"/>
        <v>100</v>
      </c>
      <c r="AT90">
        <f t="shared" si="2"/>
        <v>100</v>
      </c>
      <c r="AU90">
        <f t="shared" si="2"/>
        <v>100</v>
      </c>
      <c r="AV90">
        <f t="shared" si="2"/>
        <v>100</v>
      </c>
      <c r="AW90">
        <f t="shared" si="2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524</v>
      </c>
      <c r="D91" s="7" t="s">
        <v>524</v>
      </c>
      <c r="E91" s="7" t="s">
        <v>524</v>
      </c>
      <c r="F91" s="7" t="s">
        <v>524</v>
      </c>
      <c r="G91" s="7" t="s">
        <v>524</v>
      </c>
      <c r="H91" s="7" t="s">
        <v>524</v>
      </c>
      <c r="I91" s="7" t="s">
        <v>524</v>
      </c>
      <c r="J91" s="7" t="s">
        <v>1644</v>
      </c>
      <c r="K91" s="7" t="s">
        <v>528</v>
      </c>
      <c r="L91" s="7" t="s">
        <v>528</v>
      </c>
      <c r="M91" s="7" t="s">
        <v>528</v>
      </c>
      <c r="N91" s="7" t="s">
        <v>528</v>
      </c>
      <c r="O91" s="7" t="s">
        <v>528</v>
      </c>
      <c r="P91" s="7" t="s">
        <v>528</v>
      </c>
      <c r="Q91" s="7" t="s">
        <v>528</v>
      </c>
      <c r="R91" s="7" t="s">
        <v>1644</v>
      </c>
      <c r="S91" s="7" t="s">
        <v>536</v>
      </c>
      <c r="T91" s="7" t="s">
        <v>536</v>
      </c>
      <c r="U91" s="7" t="s">
        <v>536</v>
      </c>
      <c r="V91" s="7" t="s">
        <v>536</v>
      </c>
      <c r="W91" s="7" t="s">
        <v>536</v>
      </c>
      <c r="X91" s="7" t="s">
        <v>536</v>
      </c>
      <c r="Y91" s="7" t="s">
        <v>536</v>
      </c>
      <c r="Z91" s="7" t="s">
        <v>1686</v>
      </c>
      <c r="AA91" s="7" t="s">
        <v>540</v>
      </c>
      <c r="AB91" s="7" t="s">
        <v>540</v>
      </c>
      <c r="AC91" s="7" t="s">
        <v>540</v>
      </c>
      <c r="AD91" s="7" t="s">
        <v>540</v>
      </c>
      <c r="AE91" s="7" t="s">
        <v>540</v>
      </c>
      <c r="AF91" s="7" t="s">
        <v>540</v>
      </c>
      <c r="AG91" s="7" t="s">
        <v>540</v>
      </c>
      <c r="AH91" s="7" t="s">
        <v>1686</v>
      </c>
      <c r="AI91" s="7" t="s">
        <v>544</v>
      </c>
      <c r="AJ91" s="7" t="s">
        <v>544</v>
      </c>
      <c r="AK91" s="7" t="s">
        <v>544</v>
      </c>
      <c r="AL91" s="7" t="s">
        <v>544</v>
      </c>
      <c r="AM91" s="7" t="s">
        <v>544</v>
      </c>
      <c r="AN91" s="7" t="s">
        <v>544</v>
      </c>
      <c r="AO91" s="7" t="s">
        <v>544</v>
      </c>
      <c r="AP91" s="7" t="s">
        <v>1794</v>
      </c>
      <c r="AQ91" s="7" t="s">
        <v>548</v>
      </c>
      <c r="AR91" s="7" t="s">
        <v>548</v>
      </c>
      <c r="AS91" s="7" t="s">
        <v>548</v>
      </c>
      <c r="AT91" s="7" t="s">
        <v>548</v>
      </c>
      <c r="AU91" s="7" t="s">
        <v>548</v>
      </c>
      <c r="AV91" s="7" t="s">
        <v>548</v>
      </c>
      <c r="AW91" s="7" t="s">
        <v>548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91.666666666666671</v>
      </c>
      <c r="C93">
        <f t="shared" ref="C93:AW93" si="3">AVERAGE(C88:C90)</f>
        <v>0</v>
      </c>
      <c r="D93">
        <f t="shared" si="3"/>
        <v>18.75</v>
      </c>
      <c r="E93">
        <f t="shared" si="3"/>
        <v>89.583333333333329</v>
      </c>
      <c r="F93">
        <f t="shared" si="3"/>
        <v>100</v>
      </c>
      <c r="G93">
        <f t="shared" si="3"/>
        <v>93.333333333333329</v>
      </c>
      <c r="H93">
        <f t="shared" si="3"/>
        <v>97.435897435897445</v>
      </c>
      <c r="I93">
        <f t="shared" si="3"/>
        <v>100</v>
      </c>
      <c r="J93">
        <f t="shared" si="3"/>
        <v>97.777777777777771</v>
      </c>
      <c r="K93">
        <f t="shared" si="3"/>
        <v>0</v>
      </c>
      <c r="L93">
        <f t="shared" si="3"/>
        <v>64.583333333333329</v>
      </c>
      <c r="M93">
        <f t="shared" si="3"/>
        <v>93.75</v>
      </c>
      <c r="N93">
        <f t="shared" si="3"/>
        <v>100</v>
      </c>
      <c r="O93">
        <f t="shared" si="3"/>
        <v>100</v>
      </c>
      <c r="P93">
        <f t="shared" si="3"/>
        <v>100</v>
      </c>
      <c r="Q93">
        <f t="shared" si="3"/>
        <v>100</v>
      </c>
      <c r="R93">
        <f t="shared" si="3"/>
        <v>100</v>
      </c>
      <c r="S93">
        <f t="shared" si="3"/>
        <v>91.666666666666671</v>
      </c>
      <c r="T93">
        <f t="shared" si="3"/>
        <v>100</v>
      </c>
      <c r="U93">
        <f t="shared" si="3"/>
        <v>97.777777777777771</v>
      </c>
      <c r="V93">
        <f t="shared" si="3"/>
        <v>100</v>
      </c>
      <c r="W93">
        <f t="shared" si="3"/>
        <v>100</v>
      </c>
      <c r="X93">
        <f t="shared" si="3"/>
        <v>100</v>
      </c>
      <c r="Y93">
        <f t="shared" si="3"/>
        <v>100</v>
      </c>
      <c r="Z93">
        <f t="shared" si="3"/>
        <v>100</v>
      </c>
      <c r="AA93">
        <f t="shared" si="3"/>
        <v>19.345238095238095</v>
      </c>
      <c r="AB93">
        <f t="shared" si="3"/>
        <v>36.607142857142854</v>
      </c>
      <c r="AC93">
        <f t="shared" si="3"/>
        <v>91.666666666666671</v>
      </c>
      <c r="AD93">
        <f t="shared" si="3"/>
        <v>93.472222222222229</v>
      </c>
      <c r="AE93">
        <f t="shared" si="3"/>
        <v>100</v>
      </c>
      <c r="AF93">
        <f t="shared" si="3"/>
        <v>100</v>
      </c>
      <c r="AG93">
        <f t="shared" si="3"/>
        <v>100</v>
      </c>
      <c r="AH93">
        <f t="shared" si="3"/>
        <v>100</v>
      </c>
      <c r="AI93">
        <f t="shared" si="3"/>
        <v>27.777777777777775</v>
      </c>
      <c r="AJ93">
        <f t="shared" si="3"/>
        <v>73.333333333333329</v>
      </c>
      <c r="AK93">
        <f t="shared" si="3"/>
        <v>91.666666666666671</v>
      </c>
      <c r="AL93">
        <f t="shared" si="3"/>
        <v>95.555555555555557</v>
      </c>
      <c r="AM93">
        <f t="shared" si="3"/>
        <v>97.916666666666671</v>
      </c>
      <c r="AN93">
        <f t="shared" si="3"/>
        <v>93.939393939393938</v>
      </c>
      <c r="AO93">
        <f t="shared" si="3"/>
        <v>97.916666666666671</v>
      </c>
      <c r="AP93">
        <f t="shared" si="3"/>
        <v>0</v>
      </c>
      <c r="AQ93">
        <f t="shared" si="3"/>
        <v>64.88095238095238</v>
      </c>
      <c r="AR93">
        <f t="shared" si="3"/>
        <v>100</v>
      </c>
      <c r="AS93">
        <f t="shared" si="3"/>
        <v>97.916666666666671</v>
      </c>
      <c r="AT93">
        <f t="shared" si="3"/>
        <v>93.75</v>
      </c>
      <c r="AU93">
        <f t="shared" si="3"/>
        <v>97.777777777777771</v>
      </c>
      <c r="AV93">
        <f t="shared" si="3"/>
        <v>97.435897435897445</v>
      </c>
      <c r="AW93">
        <f t="shared" si="3"/>
        <v>100</v>
      </c>
    </row>
    <row r="94" spans="1:49" x14ac:dyDescent="0.25">
      <c r="A94" t="s">
        <v>1774</v>
      </c>
      <c r="B94">
        <f>STDEV(B88:B90)</f>
        <v>14.433756729740665</v>
      </c>
      <c r="C94">
        <f t="shared" ref="C94:AW94" si="4">STDEV(C88:C90)</f>
        <v>0</v>
      </c>
      <c r="D94">
        <f t="shared" si="4"/>
        <v>32.47595264191645</v>
      </c>
      <c r="E94">
        <f t="shared" si="4"/>
        <v>13.010412496663353</v>
      </c>
      <c r="F94">
        <f t="shared" si="4"/>
        <v>0</v>
      </c>
      <c r="G94">
        <f t="shared" si="4"/>
        <v>11.547005383792541</v>
      </c>
      <c r="H94">
        <f t="shared" si="4"/>
        <v>4.4411559168432753</v>
      </c>
      <c r="I94">
        <f t="shared" si="4"/>
        <v>0</v>
      </c>
      <c r="J94">
        <f t="shared" si="4"/>
        <v>3.8490017945975077</v>
      </c>
      <c r="K94">
        <f t="shared" si="4"/>
        <v>0</v>
      </c>
      <c r="L94">
        <f t="shared" si="4"/>
        <v>31.457643480294784</v>
      </c>
      <c r="M94">
        <f t="shared" si="4"/>
        <v>10.825317547305483</v>
      </c>
      <c r="N94">
        <f t="shared" si="4"/>
        <v>0</v>
      </c>
      <c r="O94">
        <f t="shared" si="4"/>
        <v>0</v>
      </c>
      <c r="P94">
        <f t="shared" si="4"/>
        <v>0</v>
      </c>
      <c r="Q94">
        <f t="shared" si="4"/>
        <v>0</v>
      </c>
      <c r="R94">
        <f t="shared" si="4"/>
        <v>0</v>
      </c>
      <c r="S94">
        <f t="shared" si="4"/>
        <v>3.6084391824351609</v>
      </c>
      <c r="T94">
        <f t="shared" si="4"/>
        <v>0</v>
      </c>
      <c r="U94">
        <f t="shared" si="4"/>
        <v>3.8490017945975077</v>
      </c>
      <c r="V94">
        <f t="shared" si="4"/>
        <v>0</v>
      </c>
      <c r="W94">
        <f t="shared" si="4"/>
        <v>0</v>
      </c>
      <c r="X94">
        <f t="shared" si="4"/>
        <v>0</v>
      </c>
      <c r="Y94">
        <f t="shared" si="4"/>
        <v>0</v>
      </c>
      <c r="Z94">
        <f t="shared" si="4"/>
        <v>0</v>
      </c>
      <c r="AA94">
        <f t="shared" si="4"/>
        <v>5.3818872976265242</v>
      </c>
      <c r="AB94">
        <f t="shared" si="4"/>
        <v>17.10468219702501</v>
      </c>
      <c r="AC94">
        <f t="shared" si="4"/>
        <v>14.433756729740665</v>
      </c>
      <c r="AD94">
        <f t="shared" si="4"/>
        <v>6.6710055325126794</v>
      </c>
      <c r="AE94">
        <f t="shared" si="4"/>
        <v>0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si="4"/>
        <v>16.839382851364089</v>
      </c>
      <c r="AJ94">
        <f t="shared" si="4"/>
        <v>46.188021535170058</v>
      </c>
      <c r="AK94">
        <f t="shared" si="4"/>
        <v>9.5470326978246671</v>
      </c>
      <c r="AL94">
        <f t="shared" si="4"/>
        <v>7.6980035891950074</v>
      </c>
      <c r="AM94">
        <f t="shared" si="4"/>
        <v>3.6084391824351609</v>
      </c>
      <c r="AN94">
        <f t="shared" si="4"/>
        <v>10.497277621629554</v>
      </c>
      <c r="AO94">
        <f t="shared" si="4"/>
        <v>3.6084391824351609</v>
      </c>
      <c r="AP94">
        <f t="shared" si="4"/>
        <v>0</v>
      </c>
      <c r="AQ94">
        <f t="shared" si="4"/>
        <v>50.002657242315806</v>
      </c>
      <c r="AR94">
        <f t="shared" si="4"/>
        <v>0</v>
      </c>
      <c r="AS94">
        <f t="shared" si="4"/>
        <v>3.6084391824351609</v>
      </c>
      <c r="AT94">
        <f t="shared" si="4"/>
        <v>6.25</v>
      </c>
      <c r="AU94">
        <f t="shared" si="4"/>
        <v>3.8490017945975077</v>
      </c>
      <c r="AV94">
        <f t="shared" si="4"/>
        <v>4.4411559168432753</v>
      </c>
      <c r="AW94">
        <f t="shared" si="4"/>
        <v>0</v>
      </c>
    </row>
    <row r="95" spans="1:49" x14ac:dyDescent="0.25">
      <c r="A95" t="s">
        <v>1775</v>
      </c>
      <c r="B95">
        <f>STDEV(B88:B90)/SQRT(3)</f>
        <v>8.3333333333333464</v>
      </c>
      <c r="C95">
        <f t="shared" ref="C95:AW95" si="5">STDEV(C88:C90)/SQRT(3)</f>
        <v>0</v>
      </c>
      <c r="D95">
        <f t="shared" si="5"/>
        <v>18.75</v>
      </c>
      <c r="E95">
        <f t="shared" si="5"/>
        <v>7.5115651572166584</v>
      </c>
      <c r="F95">
        <f t="shared" si="5"/>
        <v>0</v>
      </c>
      <c r="G95">
        <f t="shared" si="5"/>
        <v>6.6666666666666821</v>
      </c>
      <c r="H95">
        <f t="shared" si="5"/>
        <v>2.5641025641025643</v>
      </c>
      <c r="I95">
        <f t="shared" si="5"/>
        <v>0</v>
      </c>
      <c r="J95">
        <f t="shared" si="5"/>
        <v>2.2222222222222237</v>
      </c>
      <c r="K95">
        <f t="shared" si="5"/>
        <v>0</v>
      </c>
      <c r="L95">
        <f t="shared" si="5"/>
        <v>18.162078931419472</v>
      </c>
      <c r="M95">
        <f t="shared" si="5"/>
        <v>6.25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2.0833333333333335</v>
      </c>
      <c r="T95">
        <f t="shared" si="5"/>
        <v>0</v>
      </c>
      <c r="U95">
        <f t="shared" si="5"/>
        <v>2.2222222222222237</v>
      </c>
      <c r="V95">
        <f t="shared" si="5"/>
        <v>0</v>
      </c>
      <c r="W95">
        <f t="shared" si="5"/>
        <v>0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3.1072340800329017</v>
      </c>
      <c r="AB95">
        <f t="shared" si="5"/>
        <v>9.8753928708553893</v>
      </c>
      <c r="AC95">
        <f t="shared" si="5"/>
        <v>8.3333333333333464</v>
      </c>
      <c r="AD95">
        <f t="shared" si="5"/>
        <v>3.8515068399616785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9.722222222222225</v>
      </c>
      <c r="AJ95">
        <f t="shared" si="5"/>
        <v>26.666666666666668</v>
      </c>
      <c r="AK95">
        <f t="shared" si="5"/>
        <v>5.5119818980512312</v>
      </c>
      <c r="AL95">
        <f t="shared" si="5"/>
        <v>4.4444444444444429</v>
      </c>
      <c r="AM95">
        <f t="shared" si="5"/>
        <v>2.0833333333333335</v>
      </c>
      <c r="AN95">
        <f t="shared" si="5"/>
        <v>6.0606060606060579</v>
      </c>
      <c r="AO95">
        <f t="shared" si="5"/>
        <v>2.0833333333333335</v>
      </c>
      <c r="AP95">
        <f t="shared" si="5"/>
        <v>0</v>
      </c>
      <c r="AQ95">
        <f t="shared" si="5"/>
        <v>28.869047619047624</v>
      </c>
      <c r="AR95">
        <f t="shared" si="5"/>
        <v>0</v>
      </c>
      <c r="AS95">
        <f t="shared" si="5"/>
        <v>2.0833333333333335</v>
      </c>
      <c r="AT95">
        <f t="shared" si="5"/>
        <v>3.6084391824351614</v>
      </c>
      <c r="AU95">
        <f t="shared" si="5"/>
        <v>2.2222222222222237</v>
      </c>
      <c r="AV95">
        <f t="shared" si="5"/>
        <v>2.5641025641025643</v>
      </c>
      <c r="AW95">
        <f t="shared" si="5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103.49288486416559</v>
      </c>
      <c r="C99">
        <f t="shared" ref="C99:AW99" si="6">C49/C41*100</f>
        <v>0</v>
      </c>
      <c r="D99">
        <f t="shared" si="6"/>
        <v>0</v>
      </c>
      <c r="E99">
        <f t="shared" si="6"/>
        <v>22.584205362982342</v>
      </c>
      <c r="F99">
        <f t="shared" si="6"/>
        <v>55.505403411310269</v>
      </c>
      <c r="G99">
        <f t="shared" si="6"/>
        <v>41.633685584887189</v>
      </c>
      <c r="H99">
        <f t="shared" si="6"/>
        <v>78.24479470714148</v>
      </c>
      <c r="I99">
        <f t="shared" si="6"/>
        <v>81.718075262183831</v>
      </c>
      <c r="J99">
        <f t="shared" si="6"/>
        <v>44.861992619926198</v>
      </c>
      <c r="K99">
        <f t="shared" si="6"/>
        <v>0</v>
      </c>
      <c r="L99">
        <f t="shared" si="6"/>
        <v>5.2707035049169697</v>
      </c>
      <c r="M99">
        <f t="shared" si="6"/>
        <v>36.541648437603577</v>
      </c>
      <c r="N99">
        <f t="shared" si="6"/>
        <v>104.2843462633312</v>
      </c>
      <c r="O99">
        <f t="shared" si="6"/>
        <v>86.457507456488088</v>
      </c>
      <c r="P99">
        <f t="shared" si="6"/>
        <v>105.56282990302385</v>
      </c>
      <c r="Q99">
        <f t="shared" si="6"/>
        <v>61.658980507901376</v>
      </c>
      <c r="R99">
        <f t="shared" si="6"/>
        <v>46.260776791948096</v>
      </c>
      <c r="S99">
        <f t="shared" si="6"/>
        <v>31.090141356660716</v>
      </c>
      <c r="T99">
        <f t="shared" si="6"/>
        <v>82.751220854254086</v>
      </c>
      <c r="U99">
        <f t="shared" si="6"/>
        <v>65.040209479098692</v>
      </c>
      <c r="V99">
        <f t="shared" si="6"/>
        <v>80.503752998529748</v>
      </c>
      <c r="W99">
        <f t="shared" si="6"/>
        <v>64.73643082733696</v>
      </c>
      <c r="X99">
        <f t="shared" si="6"/>
        <v>61.780740545178539</v>
      </c>
      <c r="Y99">
        <f t="shared" si="6"/>
        <v>75.916590818922273</v>
      </c>
      <c r="Z99">
        <f t="shared" si="6"/>
        <v>180.62346652646335</v>
      </c>
      <c r="AA99">
        <f t="shared" si="6"/>
        <v>15.323271531163735</v>
      </c>
      <c r="AB99">
        <f t="shared" si="6"/>
        <v>29.679001211847932</v>
      </c>
      <c r="AC99">
        <f t="shared" si="6"/>
        <v>49.804598745796604</v>
      </c>
      <c r="AD99">
        <f t="shared" si="6"/>
        <v>68.423370872122092</v>
      </c>
      <c r="AE99">
        <f t="shared" si="6"/>
        <v>58.075203299121938</v>
      </c>
      <c r="AF99">
        <f t="shared" si="6"/>
        <v>78.16729494993109</v>
      </c>
      <c r="AG99">
        <f t="shared" si="6"/>
        <v>70.801641013355692</v>
      </c>
      <c r="AH99">
        <f t="shared" si="6"/>
        <v>88.448037157786615</v>
      </c>
      <c r="AI99">
        <f t="shared" si="6"/>
        <v>29.980845570885268</v>
      </c>
      <c r="AJ99">
        <f t="shared" si="6"/>
        <v>53.610133275944229</v>
      </c>
      <c r="AK99">
        <f t="shared" si="6"/>
        <v>54.256114307566619</v>
      </c>
      <c r="AL99">
        <f t="shared" si="6"/>
        <v>49.821497565875902</v>
      </c>
      <c r="AM99">
        <f t="shared" si="6"/>
        <v>65.422179694460027</v>
      </c>
      <c r="AN99">
        <f t="shared" si="6"/>
        <v>53.115351818636249</v>
      </c>
      <c r="AO99">
        <f t="shared" si="6"/>
        <v>75.287982239349887</v>
      </c>
      <c r="AP99">
        <f t="shared" si="6"/>
        <v>0</v>
      </c>
      <c r="AQ99">
        <f t="shared" si="6"/>
        <v>83.373716903828353</v>
      </c>
      <c r="AR99">
        <f t="shared" si="6"/>
        <v>115.24118052189883</v>
      </c>
      <c r="AS99">
        <f t="shared" si="6"/>
        <v>70.329400949900418</v>
      </c>
      <c r="AT99">
        <f t="shared" si="6"/>
        <v>81.637010676156578</v>
      </c>
      <c r="AU99">
        <f t="shared" si="6"/>
        <v>72.856216088700165</v>
      </c>
      <c r="AV99">
        <f t="shared" si="6"/>
        <v>93.971757892559651</v>
      </c>
      <c r="AW99">
        <f t="shared" si="6"/>
        <v>114.13739821871908</v>
      </c>
    </row>
    <row r="100" spans="1:49" x14ac:dyDescent="0.25">
      <c r="A100" t="s">
        <v>1771</v>
      </c>
      <c r="B100">
        <f>B67/B59*100</f>
        <v>73.424563749840786</v>
      </c>
      <c r="C100">
        <f t="shared" ref="C100:AW100" si="7">C67/C59*100</f>
        <v>0</v>
      </c>
      <c r="D100">
        <f t="shared" si="7"/>
        <v>0</v>
      </c>
      <c r="E100">
        <f t="shared" si="7"/>
        <v>27.825795731196791</v>
      </c>
      <c r="F100">
        <f t="shared" si="7"/>
        <v>32.386387972758811</v>
      </c>
      <c r="G100">
        <f t="shared" si="7"/>
        <v>71.564000492469333</v>
      </c>
      <c r="H100">
        <f t="shared" si="7"/>
        <v>91.013041668593615</v>
      </c>
      <c r="I100">
        <f t="shared" si="7"/>
        <v>106.6192842317127</v>
      </c>
      <c r="J100">
        <f t="shared" si="7"/>
        <v>55.711538820542494</v>
      </c>
      <c r="K100">
        <f t="shared" si="7"/>
        <v>0</v>
      </c>
      <c r="L100">
        <f t="shared" si="7"/>
        <v>7.8658040522217476</v>
      </c>
      <c r="M100">
        <f t="shared" si="7"/>
        <v>46.990906606191785</v>
      </c>
      <c r="N100">
        <f t="shared" si="7"/>
        <v>103.55429014449746</v>
      </c>
      <c r="O100">
        <f t="shared" si="7"/>
        <v>93.983694811170921</v>
      </c>
      <c r="P100">
        <f t="shared" si="7"/>
        <v>101.64730817253715</v>
      </c>
      <c r="Q100">
        <f t="shared" si="7"/>
        <v>62.392546624531299</v>
      </c>
      <c r="R100">
        <f t="shared" si="7"/>
        <v>74.447127101257067</v>
      </c>
      <c r="S100">
        <f t="shared" si="7"/>
        <v>32.332904884318772</v>
      </c>
      <c r="T100">
        <f t="shared" si="7"/>
        <v>77.331907838109657</v>
      </c>
      <c r="U100">
        <f t="shared" si="7"/>
        <v>61.328816301764668</v>
      </c>
      <c r="V100">
        <f t="shared" si="7"/>
        <v>72.452885892830793</v>
      </c>
      <c r="W100">
        <f t="shared" si="7"/>
        <v>58.905721303309797</v>
      </c>
      <c r="X100">
        <f t="shared" si="7"/>
        <v>68.426607490798872</v>
      </c>
      <c r="Y100">
        <f t="shared" si="7"/>
        <v>67.710840915582025</v>
      </c>
      <c r="Z100">
        <f t="shared" si="7"/>
        <v>157.84735786564929</v>
      </c>
      <c r="AA100">
        <f t="shared" si="7"/>
        <v>7.2475169004265885</v>
      </c>
      <c r="AB100">
        <f t="shared" si="7"/>
        <v>44.708426592462644</v>
      </c>
      <c r="AC100">
        <f t="shared" si="7"/>
        <v>29.94409561125957</v>
      </c>
      <c r="AD100">
        <f t="shared" si="7"/>
        <v>54.152573832700881</v>
      </c>
      <c r="AE100">
        <f t="shared" si="7"/>
        <v>75.336481104968669</v>
      </c>
      <c r="AF100">
        <f t="shared" si="7"/>
        <v>96.490544412607449</v>
      </c>
      <c r="AG100">
        <f t="shared" si="7"/>
        <v>53.0217687797793</v>
      </c>
      <c r="AH100">
        <f t="shared" si="7"/>
        <v>140.6302339252637</v>
      </c>
      <c r="AI100">
        <f t="shared" si="7"/>
        <v>7.5640334982124484</v>
      </c>
      <c r="AJ100">
        <f t="shared" si="7"/>
        <v>41.415243418943767</v>
      </c>
      <c r="AK100">
        <f t="shared" si="7"/>
        <v>71.445514325974642</v>
      </c>
      <c r="AL100">
        <f t="shared" si="7"/>
        <v>67.727073277753391</v>
      </c>
      <c r="AM100">
        <f t="shared" si="7"/>
        <v>84.30742380384811</v>
      </c>
      <c r="AN100">
        <f t="shared" si="7"/>
        <v>100.40468838993975</v>
      </c>
      <c r="AO100">
        <f t="shared" si="7"/>
        <v>65.541346973572047</v>
      </c>
      <c r="AP100">
        <f t="shared" si="7"/>
        <v>0</v>
      </c>
      <c r="AQ100">
        <f t="shared" si="7"/>
        <v>8.7828177192270473</v>
      </c>
      <c r="AR100">
        <f t="shared" si="7"/>
        <v>54.535853222305377</v>
      </c>
      <c r="AS100">
        <f t="shared" si="7"/>
        <v>87.104567474923797</v>
      </c>
      <c r="AT100">
        <f t="shared" si="7"/>
        <v>29.736401036111531</v>
      </c>
      <c r="AU100">
        <f t="shared" si="7"/>
        <v>97.913318894245322</v>
      </c>
      <c r="AV100">
        <f t="shared" si="7"/>
        <v>59.545231473908068</v>
      </c>
      <c r="AW100">
        <f t="shared" si="7"/>
        <v>89.436297093205809</v>
      </c>
    </row>
    <row r="101" spans="1:49" x14ac:dyDescent="0.25">
      <c r="A101" t="s">
        <v>1772</v>
      </c>
      <c r="B101">
        <f>B85/B77*100</f>
        <v>62.817740898731955</v>
      </c>
      <c r="C101">
        <f t="shared" ref="C101:AV101" si="8">C85/C77*100</f>
        <v>0</v>
      </c>
      <c r="D101">
        <f t="shared" si="8"/>
        <v>4.4309422212697829</v>
      </c>
      <c r="E101">
        <f t="shared" si="8"/>
        <v>13.251856177525653</v>
      </c>
      <c r="F101">
        <f t="shared" si="8"/>
        <v>55.831341835648196</v>
      </c>
      <c r="G101">
        <f t="shared" si="8"/>
        <v>70.838378395511739</v>
      </c>
      <c r="H101">
        <f t="shared" si="8"/>
        <v>81.383640904784642</v>
      </c>
      <c r="I101">
        <f t="shared" si="8"/>
        <v>73.202278670153163</v>
      </c>
      <c r="J101">
        <f t="shared" si="8"/>
        <v>43.955832669541579</v>
      </c>
      <c r="K101">
        <f t="shared" si="8"/>
        <v>0</v>
      </c>
      <c r="L101">
        <f t="shared" si="8"/>
        <v>8.5023540803205027</v>
      </c>
      <c r="M101">
        <f t="shared" si="8"/>
        <v>46.864606227996816</v>
      </c>
      <c r="N101">
        <f t="shared" si="8"/>
        <v>108.81012412723041</v>
      </c>
      <c r="O101">
        <f t="shared" si="8"/>
        <v>98.051240669759935</v>
      </c>
      <c r="P101">
        <f t="shared" si="8"/>
        <v>83.834731283007144</v>
      </c>
      <c r="Q101">
        <f t="shared" si="8"/>
        <v>61.871620186573871</v>
      </c>
      <c r="R101">
        <f t="shared" si="8"/>
        <v>49.686177990937374</v>
      </c>
      <c r="S101">
        <f t="shared" si="8"/>
        <v>21.039634522780588</v>
      </c>
      <c r="T101">
        <f t="shared" si="8"/>
        <v>83.845126835781045</v>
      </c>
      <c r="U101">
        <f t="shared" si="8"/>
        <v>69.620132652089737</v>
      </c>
      <c r="V101">
        <f t="shared" si="8"/>
        <v>67.547725491026966</v>
      </c>
      <c r="W101">
        <f t="shared" si="8"/>
        <v>67.252613283470211</v>
      </c>
      <c r="X101">
        <f t="shared" si="8"/>
        <v>86.002195513271602</v>
      </c>
      <c r="Y101">
        <f t="shared" si="8"/>
        <v>71.819105450936846</v>
      </c>
      <c r="Z101">
        <f t="shared" si="8"/>
        <v>147.7887919118518</v>
      </c>
      <c r="AA101">
        <f t="shared" si="8"/>
        <v>10.493607091348101</v>
      </c>
      <c r="AB101">
        <f t="shared" si="8"/>
        <v>15.408737161501646</v>
      </c>
      <c r="AC101">
        <f t="shared" si="8"/>
        <v>54.517845196504233</v>
      </c>
      <c r="AD101">
        <f t="shared" si="8"/>
        <v>57.002611351990538</v>
      </c>
      <c r="AE101">
        <f t="shared" si="8"/>
        <v>58.73286824006729</v>
      </c>
      <c r="AF101">
        <f t="shared" si="8"/>
        <v>77.410294506746993</v>
      </c>
      <c r="AG101">
        <f t="shared" si="8"/>
        <v>46.903552162051639</v>
      </c>
      <c r="AH101">
        <f t="shared" si="8"/>
        <v>175.97872787909742</v>
      </c>
      <c r="AI101">
        <f t="shared" si="8"/>
        <v>12.492802637719631</v>
      </c>
      <c r="AJ101">
        <f t="shared" si="8"/>
        <v>39.995860070378804</v>
      </c>
      <c r="AK101">
        <f t="shared" si="8"/>
        <v>51.955697328970608</v>
      </c>
      <c r="AL101">
        <f t="shared" si="8"/>
        <v>56.536268768710698</v>
      </c>
      <c r="AM101">
        <f t="shared" si="8"/>
        <v>65.831137917305512</v>
      </c>
      <c r="AN101">
        <f t="shared" si="8"/>
        <v>63.659465210548063</v>
      </c>
      <c r="AO101">
        <f t="shared" si="8"/>
        <v>49.638162155161247</v>
      </c>
      <c r="AP101">
        <f t="shared" si="8"/>
        <v>0</v>
      </c>
      <c r="AQ101">
        <f t="shared" si="8"/>
        <v>16.310346280225797</v>
      </c>
      <c r="AR101">
        <f t="shared" si="8"/>
        <v>41.787351929690487</v>
      </c>
      <c r="AS101">
        <f t="shared" si="8"/>
        <v>62.838144710323881</v>
      </c>
      <c r="AT101">
        <f t="shared" si="8"/>
        <v>110.04343503061385</v>
      </c>
      <c r="AU101">
        <f t="shared" si="8"/>
        <v>93.47332758014511</v>
      </c>
      <c r="AV101">
        <f t="shared" si="8"/>
        <v>96.929192064857787</v>
      </c>
      <c r="AW101">
        <f>AW85/AW77*100</f>
        <v>88.060543515651872</v>
      </c>
    </row>
    <row r="102" spans="1:49" s="7" customFormat="1" x14ac:dyDescent="0.25">
      <c r="A102" s="7" t="s">
        <v>1773</v>
      </c>
      <c r="B102" s="7" t="s">
        <v>1644</v>
      </c>
      <c r="C102" s="7" t="s">
        <v>524</v>
      </c>
      <c r="D102" s="7" t="s">
        <v>524</v>
      </c>
      <c r="E102" s="7" t="s">
        <v>524</v>
      </c>
      <c r="F102" s="7" t="s">
        <v>524</v>
      </c>
      <c r="G102" s="7" t="s">
        <v>524</v>
      </c>
      <c r="H102" s="7" t="s">
        <v>524</v>
      </c>
      <c r="I102" s="7" t="s">
        <v>524</v>
      </c>
      <c r="J102" s="7" t="s">
        <v>1644</v>
      </c>
      <c r="K102" s="7" t="s">
        <v>528</v>
      </c>
      <c r="L102" s="7" t="s">
        <v>528</v>
      </c>
      <c r="M102" s="7" t="s">
        <v>528</v>
      </c>
      <c r="N102" s="7" t="s">
        <v>528</v>
      </c>
      <c r="O102" s="7" t="s">
        <v>528</v>
      </c>
      <c r="P102" s="7" t="s">
        <v>528</v>
      </c>
      <c r="Q102" s="7" t="s">
        <v>528</v>
      </c>
      <c r="R102" s="7" t="s">
        <v>1644</v>
      </c>
      <c r="S102" s="7" t="s">
        <v>536</v>
      </c>
      <c r="T102" s="7" t="s">
        <v>536</v>
      </c>
      <c r="U102" s="7" t="s">
        <v>536</v>
      </c>
      <c r="V102" s="7" t="s">
        <v>536</v>
      </c>
      <c r="W102" s="7" t="s">
        <v>536</v>
      </c>
      <c r="X102" s="7" t="s">
        <v>536</v>
      </c>
      <c r="Y102" s="7" t="s">
        <v>536</v>
      </c>
      <c r="Z102" s="7" t="s">
        <v>1686</v>
      </c>
      <c r="AA102" s="7" t="s">
        <v>540</v>
      </c>
      <c r="AB102" s="7" t="s">
        <v>540</v>
      </c>
      <c r="AC102" s="7" t="s">
        <v>540</v>
      </c>
      <c r="AD102" s="7" t="s">
        <v>540</v>
      </c>
      <c r="AE102" s="7" t="s">
        <v>540</v>
      </c>
      <c r="AF102" s="7" t="s">
        <v>540</v>
      </c>
      <c r="AG102" s="7" t="s">
        <v>540</v>
      </c>
      <c r="AH102" s="7" t="s">
        <v>1686</v>
      </c>
      <c r="AI102" s="7" t="s">
        <v>544</v>
      </c>
      <c r="AJ102" s="7" t="s">
        <v>544</v>
      </c>
      <c r="AK102" s="7" t="s">
        <v>544</v>
      </c>
      <c r="AL102" s="7" t="s">
        <v>544</v>
      </c>
      <c r="AM102" s="7" t="s">
        <v>544</v>
      </c>
      <c r="AN102" s="7" t="s">
        <v>544</v>
      </c>
      <c r="AO102" s="7" t="s">
        <v>544</v>
      </c>
      <c r="AP102" s="7" t="s">
        <v>1794</v>
      </c>
      <c r="AQ102" s="7" t="s">
        <v>548</v>
      </c>
      <c r="AR102" s="7" t="s">
        <v>548</v>
      </c>
      <c r="AS102" s="7" t="s">
        <v>548</v>
      </c>
      <c r="AT102" s="7" t="s">
        <v>548</v>
      </c>
      <c r="AU102" s="7" t="s">
        <v>548</v>
      </c>
      <c r="AV102" s="7" t="s">
        <v>548</v>
      </c>
      <c r="AW102" s="7" t="s">
        <v>548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79.911729837579443</v>
      </c>
      <c r="C104">
        <f t="shared" ref="C104:AW104" si="9">AVERAGE(C99:C101)</f>
        <v>0</v>
      </c>
      <c r="D104">
        <f t="shared" si="9"/>
        <v>1.4769807404232609</v>
      </c>
      <c r="E104">
        <f t="shared" si="9"/>
        <v>21.220619090568263</v>
      </c>
      <c r="F104">
        <f t="shared" si="9"/>
        <v>47.907711073239092</v>
      </c>
      <c r="G104">
        <f t="shared" si="9"/>
        <v>61.345354824289416</v>
      </c>
      <c r="H104">
        <f t="shared" si="9"/>
        <v>83.547159093506579</v>
      </c>
      <c r="I104">
        <f t="shared" si="9"/>
        <v>87.179879388016573</v>
      </c>
      <c r="J104">
        <f t="shared" si="9"/>
        <v>48.176454703336752</v>
      </c>
      <c r="K104">
        <f t="shared" si="9"/>
        <v>0</v>
      </c>
      <c r="L104">
        <f t="shared" si="9"/>
        <v>7.2129538791530736</v>
      </c>
      <c r="M104">
        <f t="shared" si="9"/>
        <v>43.465720423930726</v>
      </c>
      <c r="N104">
        <f t="shared" si="9"/>
        <v>105.54958684501969</v>
      </c>
      <c r="O104">
        <f t="shared" si="9"/>
        <v>92.830814312472981</v>
      </c>
      <c r="P104">
        <f t="shared" si="9"/>
        <v>97.014956452856055</v>
      </c>
      <c r="Q104">
        <f t="shared" si="9"/>
        <v>61.974382439668851</v>
      </c>
      <c r="R104">
        <f t="shared" si="9"/>
        <v>56.798027294714181</v>
      </c>
      <c r="S104">
        <f t="shared" si="9"/>
        <v>28.154226921253358</v>
      </c>
      <c r="T104">
        <f t="shared" si="9"/>
        <v>81.309418509381601</v>
      </c>
      <c r="U104">
        <f t="shared" si="9"/>
        <v>65.329719477651039</v>
      </c>
      <c r="V104">
        <f t="shared" si="9"/>
        <v>73.501454794129174</v>
      </c>
      <c r="W104">
        <f t="shared" si="9"/>
        <v>63.631588471372332</v>
      </c>
      <c r="X104">
        <f t="shared" si="9"/>
        <v>72.069847849749678</v>
      </c>
      <c r="Y104">
        <f t="shared" si="9"/>
        <v>71.815512395147039</v>
      </c>
      <c r="Z104">
        <f t="shared" si="9"/>
        <v>162.08653876798815</v>
      </c>
      <c r="AA104">
        <f t="shared" si="9"/>
        <v>11.021465174312809</v>
      </c>
      <c r="AB104">
        <f t="shared" si="9"/>
        <v>29.932054988604076</v>
      </c>
      <c r="AC104">
        <f t="shared" si="9"/>
        <v>44.755513184520133</v>
      </c>
      <c r="AD104">
        <f t="shared" si="9"/>
        <v>59.859518685604506</v>
      </c>
      <c r="AE104">
        <f t="shared" si="9"/>
        <v>64.048184214719299</v>
      </c>
      <c r="AF104">
        <f t="shared" si="9"/>
        <v>84.022711289761844</v>
      </c>
      <c r="AG104">
        <f t="shared" si="9"/>
        <v>56.908987318395553</v>
      </c>
      <c r="AH104">
        <f t="shared" si="9"/>
        <v>135.01899965404925</v>
      </c>
      <c r="AI104">
        <f t="shared" si="9"/>
        <v>16.679227235605783</v>
      </c>
      <c r="AJ104">
        <f t="shared" si="9"/>
        <v>45.0070789217556</v>
      </c>
      <c r="AK104">
        <f t="shared" si="9"/>
        <v>59.219108654170618</v>
      </c>
      <c r="AL104">
        <f t="shared" si="9"/>
        <v>58.02827987077999</v>
      </c>
      <c r="AM104">
        <f t="shared" si="9"/>
        <v>71.853580471871211</v>
      </c>
      <c r="AN104">
        <f t="shared" si="9"/>
        <v>72.393168473041356</v>
      </c>
      <c r="AO104">
        <f t="shared" si="9"/>
        <v>63.489163789361065</v>
      </c>
      <c r="AP104">
        <f t="shared" si="9"/>
        <v>0</v>
      </c>
      <c r="AQ104">
        <f t="shared" si="9"/>
        <v>36.155626967760398</v>
      </c>
      <c r="AR104">
        <f t="shared" si="9"/>
        <v>70.52146189129823</v>
      </c>
      <c r="AS104">
        <f t="shared" si="9"/>
        <v>73.424037711716039</v>
      </c>
      <c r="AT104">
        <f t="shared" si="9"/>
        <v>73.805615580960648</v>
      </c>
      <c r="AU104">
        <f t="shared" si="9"/>
        <v>88.080954187696875</v>
      </c>
      <c r="AV104">
        <f t="shared" si="9"/>
        <v>83.482060477108504</v>
      </c>
      <c r="AW104">
        <f t="shared" si="9"/>
        <v>97.211412942525598</v>
      </c>
    </row>
    <row r="105" spans="1:49" x14ac:dyDescent="0.25">
      <c r="A105" t="s">
        <v>1774</v>
      </c>
      <c r="B105">
        <f>STDEV(B99:B101)</f>
        <v>21.099273140078012</v>
      </c>
      <c r="C105">
        <f t="shared" ref="C105:AW105" si="10">STDEV(C99:C101)</f>
        <v>0</v>
      </c>
      <c r="D105">
        <f t="shared" si="10"/>
        <v>2.5582056842137875</v>
      </c>
      <c r="E105">
        <f t="shared" si="10"/>
        <v>7.3820359095748165</v>
      </c>
      <c r="F105">
        <f t="shared" si="10"/>
        <v>13.442847989032758</v>
      </c>
      <c r="G105">
        <f t="shared" si="10"/>
        <v>17.074661343921182</v>
      </c>
      <c r="H105">
        <f t="shared" si="10"/>
        <v>6.653393181817524</v>
      </c>
      <c r="I105">
        <f t="shared" si="10"/>
        <v>17.365124341824998</v>
      </c>
      <c r="J105">
        <f t="shared" si="10"/>
        <v>6.5412843504885316</v>
      </c>
      <c r="K105">
        <f t="shared" si="10"/>
        <v>0</v>
      </c>
      <c r="L105">
        <f t="shared" si="10"/>
        <v>1.7118853266890659</v>
      </c>
      <c r="M105">
        <f t="shared" si="10"/>
        <v>5.9967547557210894</v>
      </c>
      <c r="N105">
        <f t="shared" si="10"/>
        <v>2.8472044202473765</v>
      </c>
      <c r="O105">
        <f t="shared" si="10"/>
        <v>5.8822200348456182</v>
      </c>
      <c r="P105">
        <f t="shared" si="10"/>
        <v>11.58108713599105</v>
      </c>
      <c r="Q105">
        <f t="shared" si="10"/>
        <v>0.37742532024593117</v>
      </c>
      <c r="R105">
        <f t="shared" si="10"/>
        <v>15.380227122168669</v>
      </c>
      <c r="S105">
        <f t="shared" si="10"/>
        <v>6.1926718017124349</v>
      </c>
      <c r="T105">
        <f t="shared" si="10"/>
        <v>3.4877787959053146</v>
      </c>
      <c r="U105">
        <f t="shared" si="10"/>
        <v>4.1532329256542173</v>
      </c>
      <c r="V105">
        <f t="shared" si="10"/>
        <v>6.5413519053304068</v>
      </c>
      <c r="W105">
        <f t="shared" si="10"/>
        <v>4.2817238240884574</v>
      </c>
      <c r="X105">
        <f t="shared" si="10"/>
        <v>12.514975846067578</v>
      </c>
      <c r="Y105">
        <f t="shared" si="10"/>
        <v>4.1028761316397979</v>
      </c>
      <c r="Z105">
        <f t="shared" si="10"/>
        <v>16.822810564941868</v>
      </c>
      <c r="AA105">
        <f t="shared" si="10"/>
        <v>4.063671840931729</v>
      </c>
      <c r="AB105">
        <f t="shared" si="10"/>
        <v>14.651483793395805</v>
      </c>
      <c r="AC105">
        <f t="shared" si="10"/>
        <v>13.04174991799017</v>
      </c>
      <c r="AD105">
        <f t="shared" si="10"/>
        <v>7.5521752938958873</v>
      </c>
      <c r="AE105">
        <f t="shared" si="10"/>
        <v>9.7814807573008213</v>
      </c>
      <c r="AF105">
        <f t="shared" si="10"/>
        <v>10.804092257200027</v>
      </c>
      <c r="AG105">
        <f t="shared" si="10"/>
        <v>12.414206122882989</v>
      </c>
      <c r="AH105">
        <f t="shared" si="10"/>
        <v>44.034303867238251</v>
      </c>
      <c r="AI105">
        <f t="shared" si="10"/>
        <v>11.780194355812727</v>
      </c>
      <c r="AJ105">
        <f t="shared" si="10"/>
        <v>7.4841880279953648</v>
      </c>
      <c r="AK105">
        <f t="shared" si="10"/>
        <v>10.650667880818302</v>
      </c>
      <c r="AL105">
        <f t="shared" si="10"/>
        <v>9.0455504663878301</v>
      </c>
      <c r="AM105">
        <f t="shared" si="10"/>
        <v>10.787282883566075</v>
      </c>
      <c r="AN105">
        <f t="shared" si="10"/>
        <v>24.824957559812063</v>
      </c>
      <c r="AO105">
        <f t="shared" si="10"/>
        <v>12.947467298818699</v>
      </c>
      <c r="AP105">
        <f t="shared" si="10"/>
        <v>0</v>
      </c>
      <c r="AQ105">
        <f t="shared" si="10"/>
        <v>41.064911231696513</v>
      </c>
      <c r="AR105">
        <f t="shared" si="10"/>
        <v>39.249471297101763</v>
      </c>
      <c r="AS105">
        <f t="shared" si="10"/>
        <v>12.425675070725836</v>
      </c>
      <c r="AT105">
        <f t="shared" si="10"/>
        <v>40.722266502508589</v>
      </c>
      <c r="AU105">
        <f t="shared" si="10"/>
        <v>13.370597157741351</v>
      </c>
      <c r="AV105">
        <f t="shared" si="10"/>
        <v>20.782575424311929</v>
      </c>
      <c r="AW105">
        <f t="shared" si="10"/>
        <v>14.674464475883854</v>
      </c>
    </row>
    <row r="106" spans="1:49" x14ac:dyDescent="0.25">
      <c r="A106" t="s">
        <v>1775</v>
      </c>
      <c r="B106">
        <f>STDEV(B99:B101)/SQRT(3)</f>
        <v>12.181671027129481</v>
      </c>
      <c r="C106">
        <f t="shared" ref="C106:AW106" si="11">STDEV(C99:C101)/SQRT(3)</f>
        <v>0</v>
      </c>
      <c r="D106">
        <f t="shared" si="11"/>
        <v>1.4769807404232611</v>
      </c>
      <c r="E106">
        <f t="shared" si="11"/>
        <v>4.2620204195605043</v>
      </c>
      <c r="F106">
        <f t="shared" si="11"/>
        <v>7.7612319051432825</v>
      </c>
      <c r="G106">
        <f t="shared" si="11"/>
        <v>9.8580603232345929</v>
      </c>
      <c r="H106">
        <f t="shared" si="11"/>
        <v>3.8413383445467684</v>
      </c>
      <c r="I106">
        <f t="shared" si="11"/>
        <v>10.025759213263987</v>
      </c>
      <c r="J106">
        <f t="shared" si="11"/>
        <v>3.7766122806004403</v>
      </c>
      <c r="K106">
        <f t="shared" si="11"/>
        <v>0</v>
      </c>
      <c r="L106">
        <f t="shared" si="11"/>
        <v>0.98835745418570264</v>
      </c>
      <c r="M106">
        <f t="shared" si="11"/>
        <v>3.4622279724797398</v>
      </c>
      <c r="N106">
        <f t="shared" si="11"/>
        <v>1.6438342384677154</v>
      </c>
      <c r="O106">
        <f t="shared" si="11"/>
        <v>3.3961013205507276</v>
      </c>
      <c r="P106">
        <f t="shared" si="11"/>
        <v>6.6863437754729453</v>
      </c>
      <c r="Q106">
        <f t="shared" si="11"/>
        <v>0.21790661024296909</v>
      </c>
      <c r="R106">
        <f t="shared" si="11"/>
        <v>8.8797782691816654</v>
      </c>
      <c r="S106">
        <f t="shared" si="11"/>
        <v>3.5753407317216794</v>
      </c>
      <c r="T106">
        <f t="shared" si="11"/>
        <v>2.0136700266898022</v>
      </c>
      <c r="U106">
        <f t="shared" si="11"/>
        <v>2.3978701476336797</v>
      </c>
      <c r="V106">
        <f t="shared" si="11"/>
        <v>3.776651283406582</v>
      </c>
      <c r="W106">
        <f t="shared" si="11"/>
        <v>2.472054402433105</v>
      </c>
      <c r="X106">
        <f t="shared" si="11"/>
        <v>7.2255246736287813</v>
      </c>
      <c r="Y106">
        <f t="shared" si="11"/>
        <v>2.3687966390539281</v>
      </c>
      <c r="Z106">
        <f t="shared" si="11"/>
        <v>9.7126542081952678</v>
      </c>
      <c r="AA106">
        <f t="shared" si="11"/>
        <v>2.3461620312602358</v>
      </c>
      <c r="AB106">
        <f t="shared" si="11"/>
        <v>8.4590381121445084</v>
      </c>
      <c r="AC106">
        <f t="shared" si="11"/>
        <v>7.5296578258554048</v>
      </c>
      <c r="AD106">
        <f t="shared" si="11"/>
        <v>4.3602504388980314</v>
      </c>
      <c r="AE106">
        <f t="shared" si="11"/>
        <v>5.6473405483007744</v>
      </c>
      <c r="AF106">
        <f t="shared" si="11"/>
        <v>6.2377455730439877</v>
      </c>
      <c r="AG106">
        <f t="shared" si="11"/>
        <v>7.1673452468219949</v>
      </c>
      <c r="AH106">
        <f t="shared" si="11"/>
        <v>25.423217191327783</v>
      </c>
      <c r="AI106">
        <f t="shared" si="11"/>
        <v>6.8012983824345881</v>
      </c>
      <c r="AJ106">
        <f t="shared" si="11"/>
        <v>4.3209979726288985</v>
      </c>
      <c r="AK106">
        <f t="shared" si="11"/>
        <v>6.1491659680397479</v>
      </c>
      <c r="AL106">
        <f t="shared" si="11"/>
        <v>5.2224509967373587</v>
      </c>
      <c r="AM106">
        <f t="shared" si="11"/>
        <v>6.2280406766515162</v>
      </c>
      <c r="AN106">
        <f t="shared" si="11"/>
        <v>14.332695929778531</v>
      </c>
      <c r="AO106">
        <f t="shared" si="11"/>
        <v>7.4752237302968529</v>
      </c>
      <c r="AP106">
        <f t="shared" si="11"/>
        <v>0</v>
      </c>
      <c r="AQ106">
        <f t="shared" si="11"/>
        <v>23.708837553868069</v>
      </c>
      <c r="AR106">
        <f t="shared" si="11"/>
        <v>22.660692818932194</v>
      </c>
      <c r="AS106">
        <f t="shared" si="11"/>
        <v>7.1739668469463842</v>
      </c>
      <c r="AT106">
        <f t="shared" si="11"/>
        <v>23.511011527235016</v>
      </c>
      <c r="AU106">
        <f t="shared" si="11"/>
        <v>7.7195178682480146</v>
      </c>
      <c r="AV106">
        <f t="shared" si="11"/>
        <v>11.998825515680194</v>
      </c>
      <c r="AW106">
        <f t="shared" si="11"/>
        <v>8.4723060153651435</v>
      </c>
    </row>
    <row r="108" spans="1:49" x14ac:dyDescent="0.25">
      <c r="A108" t="s">
        <v>1773</v>
      </c>
      <c r="B108" s="165">
        <f>AVERAGE(B99:B101,J99:J101,R99:R101,)</f>
        <v>55.465863550689122</v>
      </c>
    </row>
    <row r="109" spans="1:49" x14ac:dyDescent="0.25">
      <c r="A109" t="s">
        <v>1774</v>
      </c>
      <c r="B109" s="165">
        <f>STDEV(B99:B101,J99:J101,R99:R101)</f>
        <v>19.572751070303831</v>
      </c>
    </row>
    <row r="110" spans="1:49" x14ac:dyDescent="0.25">
      <c r="A110" t="s">
        <v>1775</v>
      </c>
      <c r="B110" s="165">
        <f>STDEV(B99:B101,J99:J101,R99:R101)/SQRT(3)</f>
        <v>11.300333099221453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23" t="s">
        <v>522</v>
      </c>
      <c r="D114" s="224" t="s">
        <v>522</v>
      </c>
      <c r="E114" s="224" t="s">
        <v>522</v>
      </c>
      <c r="F114" s="224" t="s">
        <v>522</v>
      </c>
      <c r="G114" s="224" t="s">
        <v>522</v>
      </c>
      <c r="H114" s="224" t="s">
        <v>522</v>
      </c>
      <c r="I114" s="225" t="s">
        <v>522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526</v>
      </c>
      <c r="D115" s="219" t="s">
        <v>526</v>
      </c>
      <c r="E115" s="219" t="s">
        <v>526</v>
      </c>
      <c r="F115" s="219" t="s">
        <v>526</v>
      </c>
      <c r="G115" s="219" t="s">
        <v>526</v>
      </c>
      <c r="H115" s="219" t="s">
        <v>526</v>
      </c>
      <c r="I115" s="220" t="s">
        <v>526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530</v>
      </c>
      <c r="D116" s="219" t="s">
        <v>530</v>
      </c>
      <c r="E116" s="219" t="s">
        <v>530</v>
      </c>
      <c r="F116" s="219" t="s">
        <v>530</v>
      </c>
      <c r="G116" s="219" t="s">
        <v>530</v>
      </c>
      <c r="H116" s="219" t="s">
        <v>530</v>
      </c>
      <c r="I116" s="220" t="s">
        <v>530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534</v>
      </c>
      <c r="D117" s="219" t="s">
        <v>534</v>
      </c>
      <c r="E117" s="219" t="s">
        <v>534</v>
      </c>
      <c r="F117" s="219" t="s">
        <v>534</v>
      </c>
      <c r="G117" s="219" t="s">
        <v>534</v>
      </c>
      <c r="H117" s="219" t="s">
        <v>534</v>
      </c>
      <c r="I117" s="220" t="s">
        <v>534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538</v>
      </c>
      <c r="D118" s="219" t="s">
        <v>538</v>
      </c>
      <c r="E118" s="219" t="s">
        <v>538</v>
      </c>
      <c r="F118" s="219" t="s">
        <v>538</v>
      </c>
      <c r="G118" s="219" t="s">
        <v>538</v>
      </c>
      <c r="H118" s="219" t="s">
        <v>538</v>
      </c>
      <c r="I118" s="220" t="s">
        <v>538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542</v>
      </c>
      <c r="D119" s="219" t="s">
        <v>542</v>
      </c>
      <c r="E119" s="219" t="s">
        <v>542</v>
      </c>
      <c r="F119" s="219" t="s">
        <v>542</v>
      </c>
      <c r="G119" s="219" t="s">
        <v>542</v>
      </c>
      <c r="H119" s="219" t="s">
        <v>542</v>
      </c>
      <c r="I119" s="220" t="s">
        <v>542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2046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0.2077</v>
      </c>
      <c r="C128">
        <v>0.21479999999999999</v>
      </c>
      <c r="D128">
        <v>0.19750000000000001</v>
      </c>
      <c r="E128">
        <v>0.19520000000000001</v>
      </c>
      <c r="F128">
        <v>0.187</v>
      </c>
      <c r="G128">
        <v>0.21279999999999999</v>
      </c>
      <c r="H128">
        <v>0.21290000000000001</v>
      </c>
      <c r="I128">
        <v>0.1991</v>
      </c>
      <c r="K128" t="s">
        <v>1658</v>
      </c>
      <c r="L128">
        <f>B128-$F$134</f>
        <v>0.11933333333333333</v>
      </c>
      <c r="M128">
        <f t="shared" ref="M128:S128" si="12">C128-$F$134</f>
        <v>0.12643333333333334</v>
      </c>
      <c r="N128">
        <f t="shared" si="12"/>
        <v>0.10913333333333335</v>
      </c>
      <c r="O128">
        <f t="shared" si="12"/>
        <v>0.10683333333333335</v>
      </c>
      <c r="P128">
        <f t="shared" si="12"/>
        <v>9.8633333333333337E-2</v>
      </c>
      <c r="Q128">
        <f t="shared" si="12"/>
        <v>0.12443333333333333</v>
      </c>
      <c r="R128">
        <f t="shared" si="12"/>
        <v>0.12453333333333334</v>
      </c>
      <c r="S128">
        <f t="shared" si="12"/>
        <v>0.11073333333333334</v>
      </c>
      <c r="U128" t="s">
        <v>1658</v>
      </c>
      <c r="V128">
        <f>L128/$L$133*100</f>
        <v>5.9487213572389956</v>
      </c>
      <c r="W128">
        <f t="shared" ref="W128:AC128" si="13">M128/$L$133*100</f>
        <v>6.3026536614546131</v>
      </c>
      <c r="X128">
        <f t="shared" si="13"/>
        <v>5.4402552300559988</v>
      </c>
      <c r="Y128">
        <f t="shared" si="13"/>
        <v>5.325601103338264</v>
      </c>
      <c r="Z128">
        <f t="shared" si="13"/>
        <v>4.9168342167793826</v>
      </c>
      <c r="AA128">
        <f t="shared" si="13"/>
        <v>6.2029544208304941</v>
      </c>
      <c r="AB128">
        <f t="shared" si="13"/>
        <v>6.2079393828617011</v>
      </c>
      <c r="AC128">
        <f t="shared" si="13"/>
        <v>5.5200146225552915</v>
      </c>
    </row>
    <row r="129" spans="1:29" x14ac:dyDescent="0.25">
      <c r="A129" t="s">
        <v>1659</v>
      </c>
      <c r="B129">
        <v>0.28100000000000003</v>
      </c>
      <c r="C129">
        <v>0.28220000000000001</v>
      </c>
      <c r="D129">
        <v>0.26500000000000001</v>
      </c>
      <c r="E129">
        <v>0.27050000000000002</v>
      </c>
      <c r="F129">
        <v>0.28920000000000001</v>
      </c>
      <c r="G129">
        <v>0.29370000000000002</v>
      </c>
      <c r="H129">
        <v>0.27479999999999999</v>
      </c>
      <c r="I129">
        <v>0.26740000000000003</v>
      </c>
      <c r="K129" t="s">
        <v>1659</v>
      </c>
      <c r="L129">
        <f t="shared" ref="L129:L133" si="14">B129-$F$134</f>
        <v>0.19263333333333338</v>
      </c>
      <c r="M129">
        <f t="shared" ref="M129:M133" si="15">C129-$F$134</f>
        <v>0.19383333333333336</v>
      </c>
      <c r="N129">
        <f t="shared" ref="N129:N133" si="16">D129-$F$134</f>
        <v>0.17663333333333336</v>
      </c>
      <c r="O129">
        <f t="shared" ref="O129:O133" si="17">E129-$F$134</f>
        <v>0.18213333333333337</v>
      </c>
      <c r="P129">
        <f t="shared" ref="P129:P133" si="18">F129-$F$134</f>
        <v>0.20083333333333336</v>
      </c>
      <c r="Q129">
        <f t="shared" ref="Q129:Q133" si="19">G129-$F$134</f>
        <v>0.20533333333333337</v>
      </c>
      <c r="R129">
        <f t="shared" ref="R129:R133" si="20">H129-$F$134</f>
        <v>0.18643333333333334</v>
      </c>
      <c r="S129">
        <f t="shared" ref="S129:S133" si="21">I129-$F$134</f>
        <v>0.17903333333333338</v>
      </c>
      <c r="U129" t="s">
        <v>1659</v>
      </c>
      <c r="V129">
        <f t="shared" ref="V129:V133" si="22">L129/$L$133*100</f>
        <v>9.6026985261128939</v>
      </c>
      <c r="W129">
        <f t="shared" ref="W129:W133" si="23">M129/$L$133*100</f>
        <v>9.6625180704873639</v>
      </c>
      <c r="X129">
        <f t="shared" ref="X129:X133" si="24">N129/$L$133*100</f>
        <v>8.8051046011199556</v>
      </c>
      <c r="Y129">
        <f t="shared" ref="Y129:Y133" si="25">O129/$L$133*100</f>
        <v>9.0792775128362777</v>
      </c>
      <c r="Z129">
        <f t="shared" ref="Z129:Z133" si="26">P129/$L$133*100</f>
        <v>10.011465412671775</v>
      </c>
      <c r="AA129">
        <f t="shared" ref="AA129:AA133" si="27">Q129/$L$133*100</f>
        <v>10.23578870407604</v>
      </c>
      <c r="AB129">
        <f t="shared" ref="AB129:AB133" si="28">R129/$L$133*100</f>
        <v>9.2936308801781298</v>
      </c>
      <c r="AC129">
        <f t="shared" ref="AC129:AC133" si="29">S129/$L$133*100</f>
        <v>8.9247436898688992</v>
      </c>
    </row>
    <row r="130" spans="1:29" x14ac:dyDescent="0.25">
      <c r="A130" t="s">
        <v>1660</v>
      </c>
      <c r="B130">
        <v>0.189</v>
      </c>
      <c r="C130">
        <v>0.20730000000000001</v>
      </c>
      <c r="D130">
        <v>0.183</v>
      </c>
      <c r="E130">
        <v>0.20419999999999999</v>
      </c>
      <c r="F130">
        <v>0.21340000000000001</v>
      </c>
      <c r="G130">
        <v>0.19769999999999999</v>
      </c>
      <c r="H130">
        <v>0.1885</v>
      </c>
      <c r="I130">
        <v>0.2278</v>
      </c>
      <c r="K130" t="s">
        <v>1660</v>
      </c>
      <c r="L130">
        <f t="shared" si="14"/>
        <v>0.10063333333333334</v>
      </c>
      <c r="M130">
        <f t="shared" si="15"/>
        <v>0.11893333333333335</v>
      </c>
      <c r="N130">
        <f t="shared" si="16"/>
        <v>9.4633333333333333E-2</v>
      </c>
      <c r="O130">
        <f t="shared" si="17"/>
        <v>0.11583333333333333</v>
      </c>
      <c r="P130">
        <f t="shared" si="18"/>
        <v>0.12503333333333333</v>
      </c>
      <c r="Q130">
        <f t="shared" si="19"/>
        <v>0.10933333333333332</v>
      </c>
      <c r="R130">
        <f t="shared" si="20"/>
        <v>0.10013333333333334</v>
      </c>
      <c r="S130">
        <f t="shared" si="21"/>
        <v>0.13943333333333335</v>
      </c>
      <c r="U130" t="s">
        <v>1660</v>
      </c>
      <c r="V130">
        <f t="shared" si="22"/>
        <v>5.0165334574034999</v>
      </c>
      <c r="W130">
        <f t="shared" si="23"/>
        <v>5.9287815091141738</v>
      </c>
      <c r="X130">
        <f t="shared" si="24"/>
        <v>4.7174357355311471</v>
      </c>
      <c r="Y130">
        <f t="shared" si="25"/>
        <v>5.7742476861467908</v>
      </c>
      <c r="Z130">
        <f t="shared" si="26"/>
        <v>6.2328641930177291</v>
      </c>
      <c r="AA130">
        <f t="shared" si="27"/>
        <v>5.4502251541184092</v>
      </c>
      <c r="AB130">
        <f t="shared" si="28"/>
        <v>4.9916086472474701</v>
      </c>
      <c r="AC130">
        <f t="shared" si="29"/>
        <v>6.9506987255113755</v>
      </c>
    </row>
    <row r="131" spans="1:29" x14ac:dyDescent="0.25">
      <c r="A131" t="s">
        <v>1661</v>
      </c>
      <c r="B131">
        <v>0.21740000000000001</v>
      </c>
      <c r="C131">
        <v>0.21679999999999999</v>
      </c>
      <c r="D131">
        <v>0.20949999999999999</v>
      </c>
      <c r="E131">
        <v>0.2228</v>
      </c>
      <c r="F131">
        <v>0.20530000000000001</v>
      </c>
      <c r="G131">
        <v>0.20480000000000001</v>
      </c>
      <c r="H131">
        <v>0.26779999999999998</v>
      </c>
      <c r="I131">
        <v>0.1951</v>
      </c>
      <c r="K131" t="s">
        <v>1661</v>
      </c>
      <c r="L131">
        <f t="shared" si="14"/>
        <v>0.12903333333333333</v>
      </c>
      <c r="M131">
        <f t="shared" si="15"/>
        <v>0.12843333333333334</v>
      </c>
      <c r="N131">
        <f t="shared" si="16"/>
        <v>0.12113333333333333</v>
      </c>
      <c r="O131">
        <f t="shared" si="17"/>
        <v>0.13443333333333335</v>
      </c>
      <c r="P131">
        <f t="shared" si="18"/>
        <v>0.11693333333333335</v>
      </c>
      <c r="Q131">
        <f t="shared" si="19"/>
        <v>0.11643333333333335</v>
      </c>
      <c r="R131">
        <f t="shared" si="20"/>
        <v>0.17943333333333333</v>
      </c>
      <c r="S131">
        <f t="shared" si="21"/>
        <v>0.10673333333333333</v>
      </c>
      <c r="U131" t="s">
        <v>1661</v>
      </c>
      <c r="V131">
        <f t="shared" si="22"/>
        <v>6.4322626742659654</v>
      </c>
      <c r="W131">
        <f t="shared" si="23"/>
        <v>6.4023529020787295</v>
      </c>
      <c r="X131">
        <f t="shared" si="24"/>
        <v>6.0384506738007007</v>
      </c>
      <c r="Y131">
        <f t="shared" si="25"/>
        <v>6.7014506239510814</v>
      </c>
      <c r="Z131">
        <f t="shared" si="26"/>
        <v>5.8290822684900556</v>
      </c>
      <c r="AA131">
        <f t="shared" si="27"/>
        <v>5.8041574583340267</v>
      </c>
      <c r="AB131">
        <f t="shared" si="28"/>
        <v>8.9446835379937202</v>
      </c>
      <c r="AC131">
        <f t="shared" si="29"/>
        <v>5.320616141307057</v>
      </c>
    </row>
    <row r="132" spans="1:29" x14ac:dyDescent="0.25">
      <c r="A132" t="s">
        <v>1662</v>
      </c>
      <c r="B132">
        <v>0.20630000000000001</v>
      </c>
      <c r="C132">
        <v>0.20399999999999999</v>
      </c>
      <c r="D132">
        <v>0.2145</v>
      </c>
      <c r="E132">
        <v>0.2172</v>
      </c>
      <c r="F132">
        <v>0.19980000000000001</v>
      </c>
      <c r="G132">
        <v>0.20530000000000001</v>
      </c>
      <c r="H132">
        <v>0.21210000000000001</v>
      </c>
      <c r="I132">
        <v>0.18820000000000001</v>
      </c>
      <c r="K132" t="s">
        <v>1662</v>
      </c>
      <c r="L132">
        <f t="shared" si="14"/>
        <v>0.11793333333333335</v>
      </c>
      <c r="M132">
        <f t="shared" si="15"/>
        <v>0.11563333333333332</v>
      </c>
      <c r="N132">
        <f t="shared" si="16"/>
        <v>0.12613333333333332</v>
      </c>
      <c r="O132">
        <f t="shared" si="17"/>
        <v>0.12883333333333336</v>
      </c>
      <c r="P132">
        <f t="shared" si="18"/>
        <v>0.11143333333333334</v>
      </c>
      <c r="Q132">
        <f t="shared" si="19"/>
        <v>0.11693333333333335</v>
      </c>
      <c r="R132">
        <f t="shared" si="20"/>
        <v>0.12373333333333335</v>
      </c>
      <c r="S132">
        <f t="shared" si="21"/>
        <v>9.9833333333333343E-2</v>
      </c>
      <c r="U132" t="s">
        <v>1662</v>
      </c>
      <c r="V132">
        <f t="shared" si="22"/>
        <v>5.8789318888021143</v>
      </c>
      <c r="W132">
        <f t="shared" si="23"/>
        <v>5.7642777620843786</v>
      </c>
      <c r="X132">
        <f t="shared" si="24"/>
        <v>6.287698775360993</v>
      </c>
      <c r="Y132">
        <f t="shared" si="25"/>
        <v>6.4222927502035541</v>
      </c>
      <c r="Z132">
        <f t="shared" si="26"/>
        <v>5.5549093567737327</v>
      </c>
      <c r="AA132">
        <f t="shared" si="27"/>
        <v>5.8290822684900556</v>
      </c>
      <c r="AB132">
        <f t="shared" si="28"/>
        <v>6.1680596866120538</v>
      </c>
      <c r="AC132">
        <f t="shared" si="29"/>
        <v>4.9766537611538526</v>
      </c>
    </row>
    <row r="133" spans="1:29" x14ac:dyDescent="0.25">
      <c r="A133" t="s">
        <v>1663</v>
      </c>
      <c r="B133">
        <v>2.0943999999999998</v>
      </c>
      <c r="C133">
        <v>0.2031</v>
      </c>
      <c r="D133">
        <v>0.20369999999999999</v>
      </c>
      <c r="E133">
        <v>0.2157</v>
      </c>
      <c r="F133">
        <v>0.22450000000000001</v>
      </c>
      <c r="G133">
        <v>0.1938</v>
      </c>
      <c r="H133">
        <v>0.20730000000000001</v>
      </c>
      <c r="I133">
        <v>0.2064</v>
      </c>
      <c r="K133" t="s">
        <v>1663</v>
      </c>
      <c r="L133">
        <f t="shared" si="14"/>
        <v>2.0060333333333333</v>
      </c>
      <c r="M133">
        <f t="shared" si="15"/>
        <v>0.11473333333333334</v>
      </c>
      <c r="N133">
        <f t="shared" si="16"/>
        <v>0.11533333333333333</v>
      </c>
      <c r="O133">
        <f t="shared" si="17"/>
        <v>0.12733333333333335</v>
      </c>
      <c r="P133">
        <f t="shared" si="18"/>
        <v>0.13613333333333333</v>
      </c>
      <c r="Q133">
        <f t="shared" si="19"/>
        <v>0.10543333333333334</v>
      </c>
      <c r="R133">
        <f t="shared" si="20"/>
        <v>0.11893333333333335</v>
      </c>
      <c r="S133">
        <f t="shared" si="21"/>
        <v>0.11803333333333334</v>
      </c>
      <c r="U133" t="s">
        <v>1663</v>
      </c>
      <c r="V133">
        <f t="shared" si="22"/>
        <v>100</v>
      </c>
      <c r="W133">
        <f t="shared" si="23"/>
        <v>5.7194131038035261</v>
      </c>
      <c r="X133">
        <f t="shared" si="24"/>
        <v>5.7493228759907611</v>
      </c>
      <c r="Y133">
        <f t="shared" si="25"/>
        <v>6.3475183197354648</v>
      </c>
      <c r="Z133">
        <f t="shared" si="26"/>
        <v>6.7861949784815803</v>
      </c>
      <c r="AA133">
        <f t="shared" si="27"/>
        <v>5.2558116349013817</v>
      </c>
      <c r="AB133">
        <f t="shared" si="28"/>
        <v>5.9287815091141738</v>
      </c>
      <c r="AC133">
        <f t="shared" si="29"/>
        <v>5.8839168508333195</v>
      </c>
    </row>
    <row r="134" spans="1:29" x14ac:dyDescent="0.25">
      <c r="A134" t="s">
        <v>1664</v>
      </c>
      <c r="B134">
        <v>8.8200000000000001E-2</v>
      </c>
      <c r="C134">
        <v>8.8499999999999995E-2</v>
      </c>
      <c r="D134">
        <v>8.8400000000000006E-2</v>
      </c>
      <c r="E134">
        <v>4</v>
      </c>
      <c r="F134">
        <f>AVERAGE(B134:D134)</f>
        <v>8.8366666666666663E-2</v>
      </c>
    </row>
    <row r="135" spans="1:29" x14ac:dyDescent="0.25">
      <c r="A135" t="s">
        <v>1665</v>
      </c>
    </row>
    <row r="138" spans="1:29" x14ac:dyDescent="0.25">
      <c r="A138" s="7" t="s">
        <v>2048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0.18890000000000001</v>
      </c>
      <c r="C141">
        <v>0.21029999999999999</v>
      </c>
      <c r="D141">
        <v>0.21609999999999999</v>
      </c>
      <c r="E141">
        <v>0.21340000000000001</v>
      </c>
      <c r="F141">
        <v>0.2132</v>
      </c>
      <c r="G141">
        <v>0.1973</v>
      </c>
      <c r="H141">
        <v>0.2152</v>
      </c>
      <c r="I141">
        <v>0.20130000000000001</v>
      </c>
      <c r="K141" t="s">
        <v>1658</v>
      </c>
      <c r="L141">
        <f>B141-$F$147</f>
        <v>0.10226666666666667</v>
      </c>
      <c r="M141">
        <f t="shared" ref="M141:S141" si="30">C141-$F$147</f>
        <v>0.12366666666666665</v>
      </c>
      <c r="N141">
        <f t="shared" si="30"/>
        <v>0.12946666666666665</v>
      </c>
      <c r="O141">
        <f t="shared" si="30"/>
        <v>0.12676666666666667</v>
      </c>
      <c r="P141">
        <f t="shared" si="30"/>
        <v>0.12656666666666666</v>
      </c>
      <c r="Q141">
        <f t="shared" si="30"/>
        <v>0.11066666666666666</v>
      </c>
      <c r="R141">
        <f t="shared" si="30"/>
        <v>0.12856666666666666</v>
      </c>
      <c r="S141">
        <f t="shared" si="30"/>
        <v>0.11466666666666667</v>
      </c>
      <c r="U141" t="s">
        <v>1658</v>
      </c>
      <c r="V141">
        <f>L141/$L$146*100</f>
        <v>3.9187635713373359</v>
      </c>
      <c r="W141">
        <f t="shared" ref="W141:AC141" si="31">M141/$L$146*100</f>
        <v>4.7387916719887588</v>
      </c>
      <c r="X141">
        <f t="shared" si="31"/>
        <v>4.9610422787073691</v>
      </c>
      <c r="Y141">
        <f t="shared" si="31"/>
        <v>4.857580789372844</v>
      </c>
      <c r="Z141">
        <f t="shared" si="31"/>
        <v>4.8499169753480649</v>
      </c>
      <c r="AA141">
        <f t="shared" si="31"/>
        <v>4.2406437603780818</v>
      </c>
      <c r="AB141">
        <f t="shared" si="31"/>
        <v>4.9265551155958622</v>
      </c>
      <c r="AC141">
        <f t="shared" si="31"/>
        <v>4.3939200408736747</v>
      </c>
    </row>
    <row r="142" spans="1:29" x14ac:dyDescent="0.25">
      <c r="A142" t="s">
        <v>1659</v>
      </c>
      <c r="B142">
        <v>0.25009999999999999</v>
      </c>
      <c r="C142">
        <v>0.2419</v>
      </c>
      <c r="D142">
        <v>0.26400000000000001</v>
      </c>
      <c r="E142">
        <v>0.2651</v>
      </c>
      <c r="F142">
        <v>0.2833</v>
      </c>
      <c r="G142">
        <v>0.27539999999999998</v>
      </c>
      <c r="H142">
        <v>0.25769999999999998</v>
      </c>
      <c r="I142">
        <v>0.28270000000000001</v>
      </c>
      <c r="K142" t="s">
        <v>1659</v>
      </c>
      <c r="L142">
        <f t="shared" ref="L142:L146" si="32">B142-$F$147</f>
        <v>0.16346666666666665</v>
      </c>
      <c r="M142">
        <f t="shared" ref="M142:M146" si="33">C142-$F$147</f>
        <v>0.15526666666666666</v>
      </c>
      <c r="N142">
        <f t="shared" ref="N142:N146" si="34">D142-$F$147</f>
        <v>0.17736666666666667</v>
      </c>
      <c r="O142">
        <f t="shared" ref="O142:O146" si="35">E142-$F$147</f>
        <v>0.17846666666666666</v>
      </c>
      <c r="P142">
        <f t="shared" ref="P142:P146" si="36">F142-$F$147</f>
        <v>0.19666666666666666</v>
      </c>
      <c r="Q142">
        <f t="shared" ref="Q142:Q146" si="37">G142-$F$147</f>
        <v>0.18876666666666664</v>
      </c>
      <c r="R142">
        <f t="shared" ref="R142:R146" si="38">H142-$F$147</f>
        <v>0.17106666666666664</v>
      </c>
      <c r="S142">
        <f t="shared" ref="S142:S146" si="39">I142-$F$147</f>
        <v>0.19606666666666667</v>
      </c>
      <c r="U142" t="s">
        <v>1659</v>
      </c>
      <c r="V142">
        <f t="shared" ref="V142:V146" si="40">L142/$L$146*100</f>
        <v>6.2638906629199127</v>
      </c>
      <c r="W142">
        <f t="shared" ref="W142:W146" si="41">M142/$L$146*100</f>
        <v>5.9496742879039468</v>
      </c>
      <c r="X142">
        <f t="shared" ref="X142:X146" si="42">N142/$L$146*100</f>
        <v>6.7965257376421011</v>
      </c>
      <c r="Y142">
        <f t="shared" ref="Y142:Y146" si="43">O142/$L$146*100</f>
        <v>6.838676714778388</v>
      </c>
      <c r="Z142">
        <f t="shared" ref="Z142:Z146" si="44">P142/$L$146*100</f>
        <v>7.536083791033338</v>
      </c>
      <c r="AA142">
        <f t="shared" ref="AA142:AA146" si="45">Q142/$L$146*100</f>
        <v>7.2333631370545399</v>
      </c>
      <c r="AB142">
        <f t="shared" ref="AB142:AB146" si="46">R142/$L$146*100</f>
        <v>6.5551155958615395</v>
      </c>
      <c r="AC142">
        <f t="shared" ref="AC142:AC146" si="47">S142/$L$146*100</f>
        <v>7.513092348958998</v>
      </c>
    </row>
    <row r="143" spans="1:29" x14ac:dyDescent="0.25">
      <c r="A143" t="s">
        <v>1660</v>
      </c>
      <c r="B143">
        <v>0.2006</v>
      </c>
      <c r="C143">
        <v>0.18190000000000001</v>
      </c>
      <c r="D143">
        <v>0.1928</v>
      </c>
      <c r="E143">
        <v>0.19869999999999999</v>
      </c>
      <c r="F143">
        <v>0.21279999999999999</v>
      </c>
      <c r="G143">
        <v>0.1923</v>
      </c>
      <c r="H143">
        <v>0.2021</v>
      </c>
      <c r="I143">
        <v>0.19989999999999999</v>
      </c>
      <c r="K143" t="s">
        <v>1660</v>
      </c>
      <c r="L143">
        <f t="shared" si="32"/>
        <v>0.11396666666666666</v>
      </c>
      <c r="M143">
        <f t="shared" si="33"/>
        <v>9.5266666666666666E-2</v>
      </c>
      <c r="N143">
        <f t="shared" si="34"/>
        <v>0.10616666666666666</v>
      </c>
      <c r="O143">
        <f t="shared" si="35"/>
        <v>0.11206666666666665</v>
      </c>
      <c r="P143">
        <f t="shared" si="36"/>
        <v>0.12616666666666665</v>
      </c>
      <c r="Q143">
        <f t="shared" si="37"/>
        <v>0.10566666666666666</v>
      </c>
      <c r="R143">
        <f t="shared" si="38"/>
        <v>0.11546666666666666</v>
      </c>
      <c r="S143">
        <f t="shared" si="39"/>
        <v>0.11326666666666665</v>
      </c>
      <c r="U143" t="s">
        <v>1660</v>
      </c>
      <c r="V143">
        <f t="shared" si="40"/>
        <v>4.367096691786946</v>
      </c>
      <c r="W143">
        <f t="shared" si="41"/>
        <v>3.6505300804700469</v>
      </c>
      <c r="X143">
        <f t="shared" si="42"/>
        <v>4.0682079448205384</v>
      </c>
      <c r="Y143">
        <f t="shared" si="43"/>
        <v>4.2942904585515382</v>
      </c>
      <c r="Z143">
        <f t="shared" si="44"/>
        <v>4.8345893472985049</v>
      </c>
      <c r="AA143">
        <f t="shared" si="45"/>
        <v>4.0490484097585897</v>
      </c>
      <c r="AB143">
        <f t="shared" si="46"/>
        <v>4.4245752969727938</v>
      </c>
      <c r="AC143">
        <f t="shared" si="47"/>
        <v>4.3402733427002165</v>
      </c>
    </row>
    <row r="144" spans="1:29" x14ac:dyDescent="0.25">
      <c r="A144" t="s">
        <v>1661</v>
      </c>
      <c r="B144">
        <v>0.2084</v>
      </c>
      <c r="C144">
        <v>0.19739999999999999</v>
      </c>
      <c r="D144">
        <v>0.2046</v>
      </c>
      <c r="E144">
        <v>0.18440000000000001</v>
      </c>
      <c r="F144">
        <v>0.18720000000000001</v>
      </c>
      <c r="G144">
        <v>0.19550000000000001</v>
      </c>
      <c r="H144">
        <v>0.2112</v>
      </c>
      <c r="I144">
        <v>0.2152</v>
      </c>
      <c r="K144" t="s">
        <v>1661</v>
      </c>
      <c r="L144">
        <f t="shared" si="32"/>
        <v>0.12176666666666666</v>
      </c>
      <c r="M144">
        <f t="shared" si="33"/>
        <v>0.11076666666666665</v>
      </c>
      <c r="N144">
        <f t="shared" si="34"/>
        <v>0.11796666666666666</v>
      </c>
      <c r="O144">
        <f t="shared" si="35"/>
        <v>9.7766666666666668E-2</v>
      </c>
      <c r="P144">
        <f t="shared" si="36"/>
        <v>0.10056666666666667</v>
      </c>
      <c r="Q144">
        <f t="shared" si="37"/>
        <v>0.10886666666666667</v>
      </c>
      <c r="R144">
        <f t="shared" si="38"/>
        <v>0.12456666666666666</v>
      </c>
      <c r="S144">
        <f t="shared" si="39"/>
        <v>0.12856666666666666</v>
      </c>
      <c r="U144" t="s">
        <v>1661</v>
      </c>
      <c r="V144">
        <f t="shared" si="40"/>
        <v>4.6659854387533528</v>
      </c>
      <c r="W144">
        <f t="shared" si="41"/>
        <v>4.2444756673904713</v>
      </c>
      <c r="X144">
        <f t="shared" si="42"/>
        <v>4.5203729722825399</v>
      </c>
      <c r="Y144">
        <f t="shared" si="43"/>
        <v>3.7463277557797934</v>
      </c>
      <c r="Z144">
        <f t="shared" si="44"/>
        <v>3.8536211521267085</v>
      </c>
      <c r="AA144">
        <f t="shared" si="45"/>
        <v>4.1716694341550644</v>
      </c>
      <c r="AB144">
        <f t="shared" si="46"/>
        <v>4.7732788351002684</v>
      </c>
      <c r="AC144">
        <f t="shared" si="47"/>
        <v>4.9265551155958622</v>
      </c>
    </row>
    <row r="145" spans="1:29" x14ac:dyDescent="0.25">
      <c r="A145" t="s">
        <v>1662</v>
      </c>
      <c r="B145">
        <v>0.20169999999999999</v>
      </c>
      <c r="C145">
        <v>0.21890000000000001</v>
      </c>
      <c r="D145">
        <v>0.1983</v>
      </c>
      <c r="E145">
        <v>0.20499999999999999</v>
      </c>
      <c r="F145">
        <v>0.20150000000000001</v>
      </c>
      <c r="G145">
        <v>0.2394</v>
      </c>
      <c r="H145">
        <v>0.2155</v>
      </c>
      <c r="I145">
        <v>0.1963</v>
      </c>
      <c r="K145" t="s">
        <v>1662</v>
      </c>
      <c r="L145">
        <f t="shared" si="32"/>
        <v>0.11506666666666665</v>
      </c>
      <c r="M145">
        <f t="shared" si="33"/>
        <v>0.13226666666666667</v>
      </c>
      <c r="N145">
        <f t="shared" si="34"/>
        <v>0.11166666666666666</v>
      </c>
      <c r="O145">
        <f t="shared" si="35"/>
        <v>0.11836666666666665</v>
      </c>
      <c r="P145">
        <f t="shared" si="36"/>
        <v>0.11486666666666667</v>
      </c>
      <c r="Q145">
        <f t="shared" si="37"/>
        <v>0.15276666666666666</v>
      </c>
      <c r="R145">
        <f t="shared" si="38"/>
        <v>0.12886666666666666</v>
      </c>
      <c r="S145">
        <f t="shared" si="39"/>
        <v>0.10966666666666666</v>
      </c>
      <c r="U145" t="s">
        <v>1662</v>
      </c>
      <c r="V145">
        <f t="shared" si="40"/>
        <v>4.4092476689232338</v>
      </c>
      <c r="W145">
        <f t="shared" si="41"/>
        <v>5.0683356750542856</v>
      </c>
      <c r="X145">
        <f t="shared" si="42"/>
        <v>4.27896283050198</v>
      </c>
      <c r="Y145">
        <f t="shared" si="43"/>
        <v>4.5357006003320981</v>
      </c>
      <c r="Z145">
        <f t="shared" si="44"/>
        <v>4.4015838548984547</v>
      </c>
      <c r="AA145">
        <f t="shared" si="45"/>
        <v>5.8538766125942017</v>
      </c>
      <c r="AB145">
        <f t="shared" si="46"/>
        <v>4.9380508366330309</v>
      </c>
      <c r="AC145">
        <f t="shared" si="47"/>
        <v>4.2023246902541835</v>
      </c>
    </row>
    <row r="146" spans="1:29" x14ac:dyDescent="0.25">
      <c r="A146" t="s">
        <v>1663</v>
      </c>
      <c r="B146">
        <v>2.6962999999999999</v>
      </c>
      <c r="C146">
        <v>0.20280000000000001</v>
      </c>
      <c r="D146">
        <v>0.21149999999999999</v>
      </c>
      <c r="E146">
        <v>0.22</v>
      </c>
      <c r="F146">
        <v>0.22239999999999999</v>
      </c>
      <c r="G146">
        <v>0.21160000000000001</v>
      </c>
      <c r="H146">
        <v>0.15490000000000001</v>
      </c>
      <c r="I146">
        <v>0.12790000000000001</v>
      </c>
      <c r="K146" t="s">
        <v>1663</v>
      </c>
      <c r="L146">
        <f t="shared" si="32"/>
        <v>2.6096666666666666</v>
      </c>
      <c r="M146">
        <f t="shared" si="33"/>
        <v>0.11616666666666667</v>
      </c>
      <c r="N146">
        <f t="shared" si="34"/>
        <v>0.12486666666666665</v>
      </c>
      <c r="O146">
        <f t="shared" si="35"/>
        <v>0.13336666666666666</v>
      </c>
      <c r="P146">
        <f t="shared" si="36"/>
        <v>0.13576666666666665</v>
      </c>
      <c r="Q146">
        <f t="shared" si="37"/>
        <v>0.12496666666666667</v>
      </c>
      <c r="R146">
        <f t="shared" si="38"/>
        <v>6.826666666666667E-2</v>
      </c>
      <c r="S146">
        <f t="shared" si="39"/>
        <v>4.1266666666666674E-2</v>
      </c>
      <c r="U146" t="s">
        <v>1663</v>
      </c>
      <c r="V146">
        <f t="shared" si="40"/>
        <v>100</v>
      </c>
      <c r="W146">
        <f t="shared" si="41"/>
        <v>4.4513986460595225</v>
      </c>
      <c r="X146">
        <f t="shared" si="42"/>
        <v>4.7847745561374371</v>
      </c>
      <c r="Y146">
        <f t="shared" si="43"/>
        <v>5.1104866521905734</v>
      </c>
      <c r="Z146">
        <f t="shared" si="44"/>
        <v>5.202452420487929</v>
      </c>
      <c r="AA146">
        <f t="shared" si="45"/>
        <v>4.7886064631498275</v>
      </c>
      <c r="AB146">
        <f t="shared" si="46"/>
        <v>2.6159151871247928</v>
      </c>
      <c r="AC146">
        <f t="shared" si="47"/>
        <v>1.581300293779538</v>
      </c>
    </row>
    <row r="147" spans="1:29" x14ac:dyDescent="0.25">
      <c r="A147" t="s">
        <v>1664</v>
      </c>
      <c r="B147">
        <v>8.7900000000000006E-2</v>
      </c>
      <c r="C147">
        <v>8.5999999999999993E-2</v>
      </c>
      <c r="D147">
        <v>8.5999999999999993E-2</v>
      </c>
      <c r="E147">
        <v>4</v>
      </c>
      <c r="F147">
        <f>AVERAGE(B147:D147)</f>
        <v>8.663333333333334E-2</v>
      </c>
    </row>
    <row r="148" spans="1:29" x14ac:dyDescent="0.25">
      <c r="A148" t="s">
        <v>1665</v>
      </c>
    </row>
    <row r="151" spans="1:29" x14ac:dyDescent="0.25">
      <c r="A151" s="7" t="s">
        <v>2241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0.2145</v>
      </c>
      <c r="C154">
        <v>0.23139999999999999</v>
      </c>
      <c r="D154">
        <v>0.22140000000000001</v>
      </c>
      <c r="E154">
        <v>0.22589999999999999</v>
      </c>
      <c r="F154">
        <v>0.20119999999999999</v>
      </c>
      <c r="G154">
        <v>0.21</v>
      </c>
      <c r="H154">
        <v>0.20599999999999999</v>
      </c>
      <c r="I154">
        <v>0.21790000000000001</v>
      </c>
      <c r="K154" t="s">
        <v>1658</v>
      </c>
      <c r="L154">
        <f>B154-$F$160</f>
        <v>0.13603333333333334</v>
      </c>
      <c r="M154">
        <f t="shared" ref="M154:S154" si="48">C154-$F$160</f>
        <v>0.15293333333333331</v>
      </c>
      <c r="N154">
        <f t="shared" si="48"/>
        <v>0.14293333333333336</v>
      </c>
      <c r="O154">
        <f t="shared" si="48"/>
        <v>0.14743333333333331</v>
      </c>
      <c r="P154">
        <f t="shared" si="48"/>
        <v>0.12273333333333332</v>
      </c>
      <c r="Q154">
        <f t="shared" si="48"/>
        <v>0.13153333333333334</v>
      </c>
      <c r="R154">
        <f t="shared" si="48"/>
        <v>0.12753333333333333</v>
      </c>
      <c r="S154">
        <f t="shared" si="48"/>
        <v>0.13943333333333335</v>
      </c>
      <c r="U154" t="s">
        <v>1658</v>
      </c>
      <c r="V154">
        <f>L154/$L$159*100</f>
        <v>6.0023532872481233</v>
      </c>
      <c r="W154">
        <f t="shared" ref="W154:AC154" si="49">M154/$L$159*100</f>
        <v>6.748051183997644</v>
      </c>
      <c r="X154">
        <f t="shared" si="49"/>
        <v>6.3068098249742608</v>
      </c>
      <c r="Y154">
        <f t="shared" si="49"/>
        <v>6.5053684365347824</v>
      </c>
      <c r="Z154">
        <f t="shared" si="49"/>
        <v>5.4155022797470203</v>
      </c>
      <c r="AA154">
        <f t="shared" si="49"/>
        <v>5.8037946756876</v>
      </c>
      <c r="AB154">
        <f t="shared" si="49"/>
        <v>5.6272981320782458</v>
      </c>
      <c r="AC154">
        <f t="shared" si="49"/>
        <v>6.1523753493160758</v>
      </c>
    </row>
    <row r="155" spans="1:29" x14ac:dyDescent="0.25">
      <c r="A155" t="s">
        <v>1659</v>
      </c>
      <c r="B155">
        <v>0.28649999999999998</v>
      </c>
      <c r="C155">
        <v>0.2752</v>
      </c>
      <c r="D155">
        <v>0.29260000000000003</v>
      </c>
      <c r="E155">
        <v>0.2928</v>
      </c>
      <c r="F155">
        <v>0.2656</v>
      </c>
      <c r="G155">
        <v>0.27329999999999999</v>
      </c>
      <c r="H155">
        <v>0.28060000000000002</v>
      </c>
      <c r="I155">
        <v>0.26910000000000001</v>
      </c>
      <c r="K155" t="s">
        <v>1659</v>
      </c>
      <c r="L155">
        <f t="shared" ref="L155:L159" si="50">B155-$F$160</f>
        <v>0.20803333333333329</v>
      </c>
      <c r="M155">
        <f t="shared" ref="M155:M159" si="51">C155-$F$160</f>
        <v>0.19673333333333332</v>
      </c>
      <c r="N155">
        <f t="shared" ref="N155:N159" si="52">D155-$F$160</f>
        <v>0.21413333333333334</v>
      </c>
      <c r="O155">
        <f t="shared" ref="O155:O159" si="53">E155-$F$160</f>
        <v>0.21433333333333332</v>
      </c>
      <c r="P155">
        <f t="shared" ref="P155:P159" si="54">F155-$F$160</f>
        <v>0.18713333333333332</v>
      </c>
      <c r="Q155">
        <f t="shared" ref="Q155:Q159" si="55">G155-$F$160</f>
        <v>0.1948333333333333</v>
      </c>
      <c r="R155">
        <f t="shared" ref="R155:R159" si="56">H155-$F$160</f>
        <v>0.20213333333333333</v>
      </c>
      <c r="S155">
        <f t="shared" ref="S155:S159" si="57">I155-$F$160</f>
        <v>0.19063333333333332</v>
      </c>
      <c r="U155" t="s">
        <v>1659</v>
      </c>
      <c r="V155">
        <f t="shared" ref="V155:V159" si="58">L155/$L$159*100</f>
        <v>9.1792910722164986</v>
      </c>
      <c r="W155">
        <f t="shared" ref="W155:W159" si="59">M155/$L$159*100</f>
        <v>8.680688336520074</v>
      </c>
      <c r="X155">
        <f t="shared" ref="X155:X159" si="60">N155/$L$159*100</f>
        <v>9.4484483012207665</v>
      </c>
      <c r="Y155">
        <f t="shared" ref="Y155:Y159" si="61">O155/$L$159*100</f>
        <v>9.4572731284012335</v>
      </c>
      <c r="Z155">
        <f t="shared" ref="Z155:Z159" si="62">P155/$L$159*100</f>
        <v>8.2570966318576247</v>
      </c>
      <c r="AA155">
        <f t="shared" ref="AA155:AA159" si="63">Q155/$L$159*100</f>
        <v>8.5968524783056299</v>
      </c>
      <c r="AB155">
        <f t="shared" ref="AB155:AB159" si="64">R155/$L$159*100</f>
        <v>8.9189586703927031</v>
      </c>
      <c r="AC155">
        <f t="shared" ref="AC155:AC159" si="65">S155/$L$159*100</f>
        <v>8.4115311075158079</v>
      </c>
    </row>
    <row r="156" spans="1:29" x14ac:dyDescent="0.25">
      <c r="A156" t="s">
        <v>1660</v>
      </c>
      <c r="B156">
        <v>0.21529999999999999</v>
      </c>
      <c r="C156">
        <v>0.15279999999999999</v>
      </c>
      <c r="D156">
        <v>0.20610000000000001</v>
      </c>
      <c r="E156">
        <v>0.2203</v>
      </c>
      <c r="F156">
        <v>0.19919999999999999</v>
      </c>
      <c r="G156">
        <v>0.20219999999999999</v>
      </c>
      <c r="H156">
        <v>0.20150000000000001</v>
      </c>
      <c r="I156">
        <v>0.19539999999999999</v>
      </c>
      <c r="K156" t="s">
        <v>1660</v>
      </c>
      <c r="L156">
        <f t="shared" si="50"/>
        <v>0.13683333333333331</v>
      </c>
      <c r="M156">
        <f t="shared" si="51"/>
        <v>7.4333333333333321E-2</v>
      </c>
      <c r="N156">
        <f t="shared" si="52"/>
        <v>0.12763333333333332</v>
      </c>
      <c r="O156">
        <f t="shared" si="53"/>
        <v>0.14183333333333331</v>
      </c>
      <c r="P156">
        <f t="shared" si="54"/>
        <v>0.12073333333333332</v>
      </c>
      <c r="Q156">
        <f t="shared" si="55"/>
        <v>0.12373333333333332</v>
      </c>
      <c r="R156">
        <f t="shared" si="56"/>
        <v>0.12303333333333334</v>
      </c>
      <c r="S156">
        <f t="shared" si="57"/>
        <v>0.11693333333333332</v>
      </c>
      <c r="U156" t="s">
        <v>1660</v>
      </c>
      <c r="V156">
        <f t="shared" si="58"/>
        <v>6.0376525959699929</v>
      </c>
      <c r="W156">
        <f t="shared" si="59"/>
        <v>3.2798941020738335</v>
      </c>
      <c r="X156">
        <f t="shared" si="60"/>
        <v>5.6317105456684793</v>
      </c>
      <c r="Y156">
        <f t="shared" si="61"/>
        <v>6.2582732754816863</v>
      </c>
      <c r="Z156">
        <f t="shared" si="62"/>
        <v>5.3272540079423427</v>
      </c>
      <c r="AA156">
        <f t="shared" si="63"/>
        <v>5.4596264156493586</v>
      </c>
      <c r="AB156">
        <f t="shared" si="64"/>
        <v>5.4287395205177225</v>
      </c>
      <c r="AC156">
        <f t="shared" si="65"/>
        <v>5.1595822915134564</v>
      </c>
    </row>
    <row r="157" spans="1:29" x14ac:dyDescent="0.25">
      <c r="A157" t="s">
        <v>1661</v>
      </c>
      <c r="B157">
        <v>0.23910000000000001</v>
      </c>
      <c r="C157">
        <v>0.22009999999999999</v>
      </c>
      <c r="D157">
        <v>0.21709999999999999</v>
      </c>
      <c r="E157">
        <v>0.22120000000000001</v>
      </c>
      <c r="F157">
        <v>0.19800000000000001</v>
      </c>
      <c r="G157">
        <v>0.21379999999999999</v>
      </c>
      <c r="H157">
        <v>0.21390000000000001</v>
      </c>
      <c r="I157">
        <v>0.2107</v>
      </c>
      <c r="K157" t="s">
        <v>1661</v>
      </c>
      <c r="L157">
        <f t="shared" si="50"/>
        <v>0.16063333333333335</v>
      </c>
      <c r="M157">
        <f t="shared" si="51"/>
        <v>0.14163333333333333</v>
      </c>
      <c r="N157">
        <f t="shared" si="52"/>
        <v>0.13863333333333333</v>
      </c>
      <c r="O157">
        <f t="shared" si="53"/>
        <v>0.14273333333333332</v>
      </c>
      <c r="P157">
        <f t="shared" si="54"/>
        <v>0.11953333333333334</v>
      </c>
      <c r="Q157">
        <f t="shared" si="55"/>
        <v>0.13533333333333331</v>
      </c>
      <c r="R157">
        <f t="shared" si="56"/>
        <v>0.13543333333333335</v>
      </c>
      <c r="S157">
        <f t="shared" si="57"/>
        <v>0.13223333333333331</v>
      </c>
      <c r="U157" t="s">
        <v>1661</v>
      </c>
      <c r="V157">
        <f t="shared" si="58"/>
        <v>7.0878070304456529</v>
      </c>
      <c r="W157">
        <f t="shared" si="59"/>
        <v>6.2494484483012194</v>
      </c>
      <c r="X157">
        <f t="shared" si="60"/>
        <v>6.1170760405942035</v>
      </c>
      <c r="Y157">
        <f t="shared" si="61"/>
        <v>6.2979849977937912</v>
      </c>
      <c r="Z157">
        <f t="shared" si="62"/>
        <v>5.2743050448595374</v>
      </c>
      <c r="AA157">
        <f t="shared" si="63"/>
        <v>5.9714663921164854</v>
      </c>
      <c r="AB157">
        <f t="shared" si="64"/>
        <v>5.9758788057067216</v>
      </c>
      <c r="AC157">
        <f t="shared" si="65"/>
        <v>5.8346815708192361</v>
      </c>
    </row>
    <row r="158" spans="1:29" x14ac:dyDescent="0.25">
      <c r="A158" t="s">
        <v>1662</v>
      </c>
      <c r="B158">
        <v>0.2137</v>
      </c>
      <c r="C158">
        <v>0.2112</v>
      </c>
      <c r="D158">
        <v>0.2099</v>
      </c>
      <c r="E158">
        <v>0.1971</v>
      </c>
      <c r="F158">
        <v>0.20169999999999999</v>
      </c>
      <c r="G158">
        <v>0.2054</v>
      </c>
      <c r="H158">
        <v>0.2024</v>
      </c>
      <c r="I158">
        <v>0.20349999999999999</v>
      </c>
      <c r="K158" t="s">
        <v>1662</v>
      </c>
      <c r="L158">
        <f t="shared" si="50"/>
        <v>0.13523333333333332</v>
      </c>
      <c r="M158">
        <f t="shared" si="51"/>
        <v>0.13273333333333331</v>
      </c>
      <c r="N158">
        <f t="shared" si="52"/>
        <v>0.13143333333333335</v>
      </c>
      <c r="O158">
        <f t="shared" si="53"/>
        <v>0.11863333333333333</v>
      </c>
      <c r="P158">
        <f t="shared" si="54"/>
        <v>0.12323333333333332</v>
      </c>
      <c r="Q158">
        <f t="shared" si="55"/>
        <v>0.12693333333333334</v>
      </c>
      <c r="R158">
        <f t="shared" si="56"/>
        <v>0.12393333333333333</v>
      </c>
      <c r="S158">
        <f t="shared" si="57"/>
        <v>0.12503333333333333</v>
      </c>
      <c r="U158" t="s">
        <v>1662</v>
      </c>
      <c r="V158">
        <f t="shared" si="58"/>
        <v>5.967053978526252</v>
      </c>
      <c r="W158">
        <f t="shared" si="59"/>
        <v>5.8567436387704053</v>
      </c>
      <c r="X158">
        <f t="shared" si="60"/>
        <v>5.7993822620973665</v>
      </c>
      <c r="Y158">
        <f t="shared" si="61"/>
        <v>5.2345933225474326</v>
      </c>
      <c r="Z158">
        <f t="shared" si="62"/>
        <v>5.4375643476981894</v>
      </c>
      <c r="AA158">
        <f t="shared" si="63"/>
        <v>5.6008236505368432</v>
      </c>
      <c r="AB158">
        <f t="shared" si="64"/>
        <v>5.4684512428298264</v>
      </c>
      <c r="AC158">
        <f t="shared" si="65"/>
        <v>5.5169877923223991</v>
      </c>
    </row>
    <row r="159" spans="1:29" x14ac:dyDescent="0.25">
      <c r="A159" t="s">
        <v>1663</v>
      </c>
      <c r="B159">
        <v>2.3448000000000002</v>
      </c>
      <c r="C159">
        <v>0.20979999999999999</v>
      </c>
      <c r="D159">
        <v>0.22289999999999999</v>
      </c>
      <c r="E159">
        <v>0.20760000000000001</v>
      </c>
      <c r="F159">
        <v>0.20330000000000001</v>
      </c>
      <c r="G159">
        <v>0.1991</v>
      </c>
      <c r="H159" s="87" t="s">
        <v>1786</v>
      </c>
      <c r="I159">
        <v>0.2019</v>
      </c>
      <c r="K159" t="s">
        <v>1663</v>
      </c>
      <c r="L159">
        <f t="shared" si="50"/>
        <v>2.2663333333333338</v>
      </c>
      <c r="M159">
        <f t="shared" si="51"/>
        <v>0.1313333333333333</v>
      </c>
      <c r="N159">
        <f t="shared" si="52"/>
        <v>0.1444333333333333</v>
      </c>
      <c r="O159">
        <f t="shared" si="53"/>
        <v>0.12913333333333332</v>
      </c>
      <c r="P159">
        <f t="shared" si="54"/>
        <v>0.12483333333333334</v>
      </c>
      <c r="Q159">
        <f t="shared" si="55"/>
        <v>0.12063333333333333</v>
      </c>
      <c r="R159" t="e">
        <f t="shared" si="56"/>
        <v>#VALUE!</v>
      </c>
      <c r="S159">
        <f t="shared" si="57"/>
        <v>0.12343333333333333</v>
      </c>
      <c r="U159" t="s">
        <v>1663</v>
      </c>
      <c r="V159">
        <f t="shared" si="58"/>
        <v>100</v>
      </c>
      <c r="W159">
        <f t="shared" si="59"/>
        <v>5.7949698485071313</v>
      </c>
      <c r="X159">
        <f t="shared" si="60"/>
        <v>6.3729960288277665</v>
      </c>
      <c r="Y159">
        <f t="shared" si="61"/>
        <v>5.6978967495219868</v>
      </c>
      <c r="Z159">
        <f t="shared" si="62"/>
        <v>5.5081629651419322</v>
      </c>
      <c r="AA159">
        <f t="shared" si="63"/>
        <v>5.3228415943521092</v>
      </c>
      <c r="AB159" t="e">
        <f t="shared" si="64"/>
        <v>#VALUE!</v>
      </c>
      <c r="AC159">
        <f t="shared" si="65"/>
        <v>5.4463891748786573</v>
      </c>
    </row>
    <row r="160" spans="1:29" x14ac:dyDescent="0.25">
      <c r="A160" t="s">
        <v>1664</v>
      </c>
      <c r="B160">
        <v>7.85E-2</v>
      </c>
      <c r="C160">
        <v>7.6999999999999999E-2</v>
      </c>
      <c r="D160">
        <v>7.9899999999999999E-2</v>
      </c>
      <c r="E160">
        <v>4</v>
      </c>
      <c r="F160">
        <f>AVERAGE(B160:D160)</f>
        <v>7.8466666666666671E-2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5.2899460719414853</v>
      </c>
      <c r="C166">
        <f t="shared" ref="C166:I166" si="66">AVERAGE(W154,W141,W128)</f>
        <v>5.9298321724803387</v>
      </c>
      <c r="D166">
        <f t="shared" si="66"/>
        <v>5.5693691112458765</v>
      </c>
      <c r="E166">
        <f t="shared" si="66"/>
        <v>5.5628501097486307</v>
      </c>
      <c r="F166">
        <f t="shared" si="66"/>
        <v>5.0607511572914889</v>
      </c>
      <c r="G166">
        <f t="shared" si="66"/>
        <v>5.4157976189653922</v>
      </c>
      <c r="H166">
        <f t="shared" si="66"/>
        <v>5.5872642101786028</v>
      </c>
      <c r="I166">
        <f t="shared" si="66"/>
        <v>5.3554366709150143</v>
      </c>
      <c r="K166" t="s">
        <v>1658</v>
      </c>
      <c r="L166">
        <f>STDEV(L154,L141,L128)/SQRT(3)</f>
        <v>9.7477886064506573E-3</v>
      </c>
      <c r="M166">
        <f t="shared" ref="M166:S166" si="67">STDEV(M154,M141,M128)/SQRT(3)</f>
        <v>9.3286959378701198E-3</v>
      </c>
      <c r="N166">
        <f t="shared" si="67"/>
        <v>9.8241074108416544E-3</v>
      </c>
      <c r="O166">
        <f t="shared" si="67"/>
        <v>1.1720847734056532E-2</v>
      </c>
      <c r="P166">
        <f t="shared" si="67"/>
        <v>8.7425382646369489E-3</v>
      </c>
      <c r="Q166">
        <f t="shared" si="67"/>
        <v>6.1253067446495604E-3</v>
      </c>
      <c r="R166">
        <f t="shared" si="67"/>
        <v>1.2095810926734411E-3</v>
      </c>
      <c r="S166">
        <f t="shared" si="67"/>
        <v>8.9831598279128747E-3</v>
      </c>
    </row>
    <row r="167" spans="1:19" x14ac:dyDescent="0.25">
      <c r="A167" t="s">
        <v>1659</v>
      </c>
      <c r="B167">
        <f t="shared" ref="B167:B171" si="68">AVERAGE(V155,V142,V129)</f>
        <v>8.3486267537497678</v>
      </c>
      <c r="C167">
        <f t="shared" ref="C167:C171" si="69">AVERAGE(W155,W142,W129)</f>
        <v>8.097626898303794</v>
      </c>
      <c r="D167">
        <f t="shared" ref="D167:D171" si="70">AVERAGE(X155,X142,X129)</f>
        <v>8.3500262133276077</v>
      </c>
      <c r="E167">
        <f t="shared" ref="E167:E171" si="71">AVERAGE(Y155,Y142,Y129)</f>
        <v>8.4584091186719661</v>
      </c>
      <c r="F167">
        <f t="shared" ref="F167:F171" si="72">AVERAGE(Z155,Z142,Z129)</f>
        <v>8.6015486118542466</v>
      </c>
      <c r="G167">
        <f t="shared" ref="G167:G171" si="73">AVERAGE(AA155,AA142,AA129)</f>
        <v>8.6886681064787368</v>
      </c>
      <c r="H167">
        <f t="shared" ref="H167:H171" si="74">AVERAGE(AB155,AB142,AB129)</f>
        <v>8.2559017154774565</v>
      </c>
      <c r="I167">
        <f t="shared" ref="I167:I171" si="75">AVERAGE(AC155,AC142,AC129)</f>
        <v>8.2831223821145681</v>
      </c>
      <c r="K167" t="s">
        <v>1659</v>
      </c>
      <c r="L167">
        <f t="shared" ref="L167:S167" si="76">STDEV(L155,L142,L129)/SQRT(3)</f>
        <v>1.30682869365801E-2</v>
      </c>
      <c r="M167">
        <f t="shared" si="76"/>
        <v>1.3365133374697536E-2</v>
      </c>
      <c r="N167">
        <f t="shared" si="76"/>
        <v>1.237958793865386E-2</v>
      </c>
      <c r="O167">
        <f t="shared" si="76"/>
        <v>1.1393717133730177E-2</v>
      </c>
      <c r="P167">
        <f t="shared" si="76"/>
        <v>4.0547335544436165E-3</v>
      </c>
      <c r="Q167">
        <f t="shared" si="76"/>
        <v>4.8391280716496184E-3</v>
      </c>
      <c r="R167">
        <f t="shared" si="76"/>
        <v>8.968346256021862E-3</v>
      </c>
      <c r="S167">
        <f t="shared" si="76"/>
        <v>5.0233651600161472E-3</v>
      </c>
    </row>
    <row r="168" spans="1:19" x14ac:dyDescent="0.25">
      <c r="A168" t="s">
        <v>1660</v>
      </c>
      <c r="B168">
        <f t="shared" si="68"/>
        <v>5.1404275817201466</v>
      </c>
      <c r="C168">
        <f t="shared" si="69"/>
        <v>4.2864018972193518</v>
      </c>
      <c r="D168">
        <f t="shared" si="70"/>
        <v>4.8057847420067219</v>
      </c>
      <c r="E168">
        <f t="shared" si="71"/>
        <v>5.4422704733933385</v>
      </c>
      <c r="F168">
        <f t="shared" si="72"/>
        <v>5.4649025160861919</v>
      </c>
      <c r="G168">
        <f t="shared" si="73"/>
        <v>4.9862999931754528</v>
      </c>
      <c r="H168">
        <f t="shared" si="74"/>
        <v>4.9483078215793297</v>
      </c>
      <c r="I168">
        <f t="shared" si="75"/>
        <v>5.48351811990835</v>
      </c>
      <c r="K168" t="s">
        <v>1660</v>
      </c>
      <c r="L168">
        <f t="shared" ref="L168:S168" si="77">STDEV(L156,L143,L130)/SQRT(3)</f>
        <v>1.0570141968515251E-2</v>
      </c>
      <c r="M168">
        <f t="shared" si="77"/>
        <v>1.2882967988686928E-2</v>
      </c>
      <c r="N168">
        <f t="shared" si="77"/>
        <v>9.6690673902673323E-3</v>
      </c>
      <c r="O168">
        <f t="shared" si="77"/>
        <v>9.3578316049006804E-3</v>
      </c>
      <c r="P168">
        <f t="shared" si="77"/>
        <v>1.6548842785248292E-3</v>
      </c>
      <c r="Q168">
        <f t="shared" si="77"/>
        <v>5.5136642831387986E-3</v>
      </c>
      <c r="R168">
        <f t="shared" si="77"/>
        <v>6.7362021757876615E-3</v>
      </c>
      <c r="S168">
        <f t="shared" si="77"/>
        <v>8.1798834849379533E-3</v>
      </c>
    </row>
    <row r="169" spans="1:19" x14ac:dyDescent="0.25">
      <c r="A169" t="s">
        <v>1661</v>
      </c>
      <c r="B169">
        <f t="shared" si="68"/>
        <v>6.0620183811549895</v>
      </c>
      <c r="C169">
        <f t="shared" si="69"/>
        <v>5.6320923392568067</v>
      </c>
      <c r="D169">
        <f t="shared" si="70"/>
        <v>5.5586332288924813</v>
      </c>
      <c r="E169">
        <f t="shared" si="71"/>
        <v>5.5819211258415562</v>
      </c>
      <c r="F169">
        <f t="shared" si="72"/>
        <v>4.9856694884921007</v>
      </c>
      <c r="G169">
        <f t="shared" si="73"/>
        <v>5.3157644282018586</v>
      </c>
      <c r="H169">
        <f t="shared" si="74"/>
        <v>6.5646137262669031</v>
      </c>
      <c r="I169">
        <f t="shared" si="75"/>
        <v>5.3606176092407187</v>
      </c>
      <c r="K169" t="s">
        <v>1661</v>
      </c>
      <c r="L169">
        <f t="shared" ref="L169:S169" si="78">STDEV(L157,L144,L131)/SQRT(3)</f>
        <v>1.1930312052876608E-2</v>
      </c>
      <c r="M169">
        <f t="shared" si="78"/>
        <v>8.9414832917581542E-3</v>
      </c>
      <c r="N169">
        <f t="shared" si="78"/>
        <v>6.4264595786521052E-3</v>
      </c>
      <c r="O169">
        <f t="shared" si="78"/>
        <v>1.3814918577705832E-2</v>
      </c>
      <c r="P169">
        <f t="shared" si="78"/>
        <v>5.9365263984094601E-3</v>
      </c>
      <c r="Q169">
        <f t="shared" si="78"/>
        <v>7.8702989103509573E-3</v>
      </c>
      <c r="R169">
        <f t="shared" si="78"/>
        <v>1.6773715475832961E-2</v>
      </c>
      <c r="S169">
        <f t="shared" si="78"/>
        <v>7.9595815387245635E-3</v>
      </c>
    </row>
    <row r="170" spans="1:19" x14ac:dyDescent="0.25">
      <c r="A170" t="s">
        <v>1662</v>
      </c>
      <c r="B170">
        <f t="shared" si="68"/>
        <v>5.4184111787505342</v>
      </c>
      <c r="C170">
        <f t="shared" si="69"/>
        <v>5.5631190253030232</v>
      </c>
      <c r="D170">
        <f t="shared" si="70"/>
        <v>5.4553479559867801</v>
      </c>
      <c r="E170">
        <f t="shared" si="71"/>
        <v>5.3975288910276946</v>
      </c>
      <c r="F170">
        <f t="shared" si="72"/>
        <v>5.1313525197901253</v>
      </c>
      <c r="G170">
        <f t="shared" si="73"/>
        <v>5.7612608438736999</v>
      </c>
      <c r="H170">
        <f t="shared" si="74"/>
        <v>5.5248539220249704</v>
      </c>
      <c r="I170">
        <f t="shared" si="75"/>
        <v>4.8986554145768118</v>
      </c>
      <c r="K170" t="s">
        <v>1662</v>
      </c>
      <c r="L170">
        <f t="shared" ref="L170:S171" si="79">STDEV(L158,L145,L132)/SQRT(3)</f>
        <v>6.2990397073337968E-3</v>
      </c>
      <c r="M170">
        <f t="shared" si="79"/>
        <v>5.623835956373331E-3</v>
      </c>
      <c r="N170">
        <f t="shared" si="79"/>
        <v>5.9071310744611251E-3</v>
      </c>
      <c r="O170">
        <f t="shared" si="79"/>
        <v>3.4453045521100462E-3</v>
      </c>
      <c r="P170">
        <f t="shared" si="79"/>
        <v>3.5041950168404347E-3</v>
      </c>
      <c r="Q170">
        <f t="shared" si="79"/>
        <v>1.0675488250319776E-2</v>
      </c>
      <c r="R170">
        <f t="shared" si="79"/>
        <v>1.6787708613560865E-3</v>
      </c>
      <c r="S170">
        <f t="shared" si="79"/>
        <v>7.3328366835188992E-3</v>
      </c>
    </row>
    <row r="171" spans="1:19" x14ac:dyDescent="0.25">
      <c r="A171" t="s">
        <v>1663</v>
      </c>
      <c r="B171">
        <f t="shared" si="68"/>
        <v>100</v>
      </c>
      <c r="C171">
        <f t="shared" si="69"/>
        <v>5.3219271994567263</v>
      </c>
      <c r="D171">
        <f t="shared" si="70"/>
        <v>5.6356978203186543</v>
      </c>
      <c r="E171">
        <f t="shared" si="71"/>
        <v>5.7186339071493419</v>
      </c>
      <c r="F171">
        <f t="shared" si="72"/>
        <v>5.8322701213704802</v>
      </c>
      <c r="G171">
        <f t="shared" si="73"/>
        <v>5.1224198974677728</v>
      </c>
      <c r="H171" t="e">
        <f t="shared" si="74"/>
        <v>#VALUE!</v>
      </c>
      <c r="I171">
        <f t="shared" si="75"/>
        <v>4.3038687731638383</v>
      </c>
      <c r="K171" t="s">
        <v>1663</v>
      </c>
      <c r="L171">
        <f>STDEV(L159,L146,L133)/SQRT(3)</f>
        <v>0.17480259801159881</v>
      </c>
      <c r="M171">
        <f t="shared" si="79"/>
        <v>5.3105880728043882E-3</v>
      </c>
      <c r="N171">
        <f t="shared" si="79"/>
        <v>8.5652686566443266E-3</v>
      </c>
      <c r="O171">
        <f t="shared" si="79"/>
        <v>1.7882676630101772E-3</v>
      </c>
      <c r="P171">
        <f t="shared" si="79"/>
        <v>3.7070669914384211E-3</v>
      </c>
      <c r="Q171">
        <f t="shared" si="79"/>
        <v>5.9225036414269966E-3</v>
      </c>
      <c r="R171">
        <f>STDEV(R146,R133)/SQRT(2)</f>
        <v>2.5333333333333326E-2</v>
      </c>
      <c r="S171">
        <f t="shared" si="79"/>
        <v>2.6534717533222424E-2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23" t="s">
        <v>522</v>
      </c>
      <c r="D177" s="224" t="s">
        <v>522</v>
      </c>
      <c r="E177" s="224" t="s">
        <v>522</v>
      </c>
      <c r="F177" s="224" t="s">
        <v>522</v>
      </c>
      <c r="G177" s="224" t="s">
        <v>522</v>
      </c>
      <c r="H177" s="224" t="s">
        <v>522</v>
      </c>
      <c r="I177" s="225" t="s">
        <v>522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526</v>
      </c>
      <c r="D178" s="219" t="s">
        <v>526</v>
      </c>
      <c r="E178" s="219" t="s">
        <v>526</v>
      </c>
      <c r="F178" s="219" t="s">
        <v>526</v>
      </c>
      <c r="G178" s="219" t="s">
        <v>526</v>
      </c>
      <c r="H178" s="219" t="s">
        <v>526</v>
      </c>
      <c r="I178" s="220" t="s">
        <v>526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530</v>
      </c>
      <c r="D179" s="219" t="s">
        <v>530</v>
      </c>
      <c r="E179" s="219" t="s">
        <v>530</v>
      </c>
      <c r="F179" s="219" t="s">
        <v>530</v>
      </c>
      <c r="G179" s="219" t="s">
        <v>530</v>
      </c>
      <c r="H179" s="219" t="s">
        <v>530</v>
      </c>
      <c r="I179" s="220" t="s">
        <v>530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534</v>
      </c>
      <c r="D180" s="219" t="s">
        <v>534</v>
      </c>
      <c r="E180" s="219" t="s">
        <v>534</v>
      </c>
      <c r="F180" s="219" t="s">
        <v>534</v>
      </c>
      <c r="G180" s="219" t="s">
        <v>534</v>
      </c>
      <c r="H180" s="219" t="s">
        <v>534</v>
      </c>
      <c r="I180" s="220" t="s">
        <v>534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538</v>
      </c>
      <c r="D181" s="219" t="s">
        <v>538</v>
      </c>
      <c r="E181" s="219" t="s">
        <v>538</v>
      </c>
      <c r="F181" s="219" t="s">
        <v>538</v>
      </c>
      <c r="G181" s="219" t="s">
        <v>538</v>
      </c>
      <c r="H181" s="219" t="s">
        <v>538</v>
      </c>
      <c r="I181" s="220" t="s">
        <v>538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542</v>
      </c>
      <c r="D182" s="219" t="s">
        <v>542</v>
      </c>
      <c r="E182" s="219" t="s">
        <v>542</v>
      </c>
      <c r="F182" s="219" t="s">
        <v>542</v>
      </c>
      <c r="G182" s="219" t="s">
        <v>542</v>
      </c>
      <c r="H182" s="219" t="s">
        <v>542</v>
      </c>
      <c r="I182" s="220" t="s">
        <v>542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2046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47492</v>
      </c>
      <c r="C192">
        <v>40579</v>
      </c>
      <c r="D192">
        <v>43602</v>
      </c>
      <c r="E192">
        <v>42274</v>
      </c>
      <c r="F192">
        <v>40411</v>
      </c>
      <c r="G192">
        <v>49343</v>
      </c>
      <c r="H192">
        <v>46154</v>
      </c>
      <c r="I192">
        <v>46449</v>
      </c>
      <c r="K192" t="s">
        <v>1658</v>
      </c>
      <c r="L192">
        <f>B192-$E$198</f>
        <v>40841.666666666664</v>
      </c>
      <c r="M192">
        <f t="shared" ref="M192:S192" si="80">C192-$E$198</f>
        <v>33928.666666666664</v>
      </c>
      <c r="N192">
        <f t="shared" si="80"/>
        <v>36951.666666666664</v>
      </c>
      <c r="O192">
        <f t="shared" si="80"/>
        <v>35623.666666666664</v>
      </c>
      <c r="P192">
        <f t="shared" si="80"/>
        <v>33760.666666666664</v>
      </c>
      <c r="Q192">
        <f t="shared" si="80"/>
        <v>42692.666666666664</v>
      </c>
      <c r="R192">
        <f t="shared" si="80"/>
        <v>39503.666666666664</v>
      </c>
      <c r="S192">
        <f t="shared" si="80"/>
        <v>39798.666666666664</v>
      </c>
      <c r="U192" t="s">
        <v>1658</v>
      </c>
      <c r="V192">
        <f>L192/$N$198*100</f>
        <v>116.25093693368879</v>
      </c>
      <c r="W192">
        <f t="shared" ref="W192:AC192" si="81">M192/$N$198*100</f>
        <v>96.5739062781673</v>
      </c>
      <c r="X192">
        <f t="shared" si="81"/>
        <v>105.17851551751947</v>
      </c>
      <c r="Y192">
        <f t="shared" si="81"/>
        <v>101.39852177955729</v>
      </c>
      <c r="Z192">
        <f t="shared" si="81"/>
        <v>96.095714299268465</v>
      </c>
      <c r="AA192">
        <f t="shared" si="81"/>
        <v>121.51958784405628</v>
      </c>
      <c r="AB192">
        <f t="shared" si="81"/>
        <v>112.44247938745883</v>
      </c>
      <c r="AC192">
        <f t="shared" si="81"/>
        <v>113.28216173135857</v>
      </c>
    </row>
    <row r="193" spans="1:29" x14ac:dyDescent="0.25">
      <c r="A193" t="s">
        <v>1659</v>
      </c>
      <c r="B193">
        <v>37757</v>
      </c>
      <c r="C193">
        <v>38246</v>
      </c>
      <c r="D193">
        <v>41076</v>
      </c>
      <c r="E193">
        <v>41880</v>
      </c>
      <c r="F193">
        <v>38293</v>
      </c>
      <c r="G193">
        <v>48263</v>
      </c>
      <c r="H193">
        <v>45228</v>
      </c>
      <c r="I193">
        <v>46585</v>
      </c>
      <c r="K193" t="s">
        <v>1659</v>
      </c>
      <c r="L193">
        <f t="shared" ref="L193:L197" si="82">B193-$E$198</f>
        <v>31106.666666666668</v>
      </c>
      <c r="M193">
        <f t="shared" ref="M193:M197" si="83">C193-$E$198</f>
        <v>31595.666666666668</v>
      </c>
      <c r="N193">
        <f t="shared" ref="N193:N197" si="84">D193-$E$198</f>
        <v>34425.666666666664</v>
      </c>
      <c r="O193">
        <f t="shared" ref="O193:O197" si="85">E193-$E$198</f>
        <v>35229.666666666664</v>
      </c>
      <c r="P193">
        <f t="shared" ref="P193:P197" si="86">F193-$E$198</f>
        <v>31642.666666666668</v>
      </c>
      <c r="Q193">
        <f t="shared" ref="Q193:Q197" si="87">G193-$E$198</f>
        <v>41612.666666666664</v>
      </c>
      <c r="R193">
        <f t="shared" ref="R193:R197" si="88">H193-$E$198</f>
        <v>38577.666666666664</v>
      </c>
      <c r="S193">
        <f t="shared" ref="S193:S197" si="89">I193-$E$198</f>
        <v>39934.666666666664</v>
      </c>
      <c r="U193" t="s">
        <v>1659</v>
      </c>
      <c r="V193">
        <f t="shared" ref="V193:V197" si="90">L193/$N$198*100</f>
        <v>88.541419584997669</v>
      </c>
      <c r="W193">
        <f t="shared" ref="W193:W197" si="91">M193/$N$198*100</f>
        <v>89.933299809292478</v>
      </c>
      <c r="X193">
        <f t="shared" ref="X193:X197" si="92">N193/$N$198*100</f>
        <v>97.988557549076333</v>
      </c>
      <c r="Y193">
        <f t="shared" ref="Y193:Y197" si="93">O193/$N$198*100</f>
        <v>100.27704773380646</v>
      </c>
      <c r="Z193">
        <f t="shared" ref="Z193:Z197" si="94">P193/$N$198*100</f>
        <v>90.067079708151084</v>
      </c>
      <c r="AA193">
        <f t="shared" ref="AA193:AA197" si="95">Q193/$N$198*100</f>
        <v>118.44549655113521</v>
      </c>
      <c r="AB193">
        <f t="shared" ref="AB193:AB197" si="96">R193/$N$198*100</f>
        <v>109.80673074186171</v>
      </c>
      <c r="AC193">
        <f t="shared" ref="AC193:AC197" si="97">S193/$N$198*100</f>
        <v>113.66926952380048</v>
      </c>
    </row>
    <row r="194" spans="1:29" x14ac:dyDescent="0.25">
      <c r="A194" t="s">
        <v>1660</v>
      </c>
      <c r="B194">
        <v>40099</v>
      </c>
      <c r="C194">
        <v>37749</v>
      </c>
      <c r="D194">
        <v>38848</v>
      </c>
      <c r="E194">
        <v>38180</v>
      </c>
      <c r="F194">
        <v>40649</v>
      </c>
      <c r="G194">
        <v>45754</v>
      </c>
      <c r="H194">
        <v>42914</v>
      </c>
      <c r="I194">
        <v>46511</v>
      </c>
      <c r="K194" t="s">
        <v>1660</v>
      </c>
      <c r="L194">
        <f t="shared" si="82"/>
        <v>33448.666666666664</v>
      </c>
      <c r="M194">
        <f t="shared" si="83"/>
        <v>31098.666666666668</v>
      </c>
      <c r="N194">
        <f t="shared" si="84"/>
        <v>32197.666666666668</v>
      </c>
      <c r="O194">
        <f t="shared" si="85"/>
        <v>31529.666666666668</v>
      </c>
      <c r="P194">
        <f t="shared" si="86"/>
        <v>33998.666666666664</v>
      </c>
      <c r="Q194">
        <f t="shared" si="87"/>
        <v>39103.666666666664</v>
      </c>
      <c r="R194">
        <f t="shared" si="88"/>
        <v>36263.666666666664</v>
      </c>
      <c r="S194">
        <f t="shared" si="89"/>
        <v>39860.666666666664</v>
      </c>
      <c r="U194" t="s">
        <v>1660</v>
      </c>
      <c r="V194">
        <f t="shared" si="90"/>
        <v>95.207643481313497</v>
      </c>
      <c r="W194">
        <f t="shared" si="91"/>
        <v>88.518648538383431</v>
      </c>
      <c r="X194">
        <f t="shared" si="92"/>
        <v>91.646821067013278</v>
      </c>
      <c r="Y194">
        <f t="shared" si="93"/>
        <v>89.745438674725079</v>
      </c>
      <c r="Z194">
        <f t="shared" si="94"/>
        <v>96.773152936041811</v>
      </c>
      <c r="AA194">
        <f t="shared" si="95"/>
        <v>111.30392705674733</v>
      </c>
      <c r="AB194">
        <f t="shared" si="96"/>
        <v>103.22020550869568</v>
      </c>
      <c r="AC194">
        <f t="shared" si="97"/>
        <v>113.45863734261886</v>
      </c>
    </row>
    <row r="195" spans="1:29" x14ac:dyDescent="0.25">
      <c r="A195" t="s">
        <v>1661</v>
      </c>
      <c r="B195">
        <v>45115</v>
      </c>
      <c r="C195">
        <v>35122</v>
      </c>
      <c r="D195">
        <v>36937</v>
      </c>
      <c r="E195">
        <v>40340</v>
      </c>
      <c r="F195">
        <v>40366</v>
      </c>
      <c r="G195">
        <v>44254</v>
      </c>
      <c r="H195">
        <v>44870</v>
      </c>
      <c r="I195">
        <v>43955</v>
      </c>
      <c r="K195" t="s">
        <v>1661</v>
      </c>
      <c r="L195">
        <f t="shared" si="82"/>
        <v>38464.666666666664</v>
      </c>
      <c r="M195">
        <f t="shared" si="83"/>
        <v>28471.666666666668</v>
      </c>
      <c r="N195">
        <f t="shared" si="84"/>
        <v>30286.666666666668</v>
      </c>
      <c r="O195">
        <f t="shared" si="85"/>
        <v>33689.666666666664</v>
      </c>
      <c r="P195">
        <f t="shared" si="86"/>
        <v>33715.666666666664</v>
      </c>
      <c r="Q195">
        <f t="shared" si="87"/>
        <v>37603.666666666664</v>
      </c>
      <c r="R195">
        <f t="shared" si="88"/>
        <v>38219.666666666664</v>
      </c>
      <c r="S195">
        <f t="shared" si="89"/>
        <v>37304.666666666664</v>
      </c>
      <c r="U195" t="s">
        <v>1661</v>
      </c>
      <c r="V195">
        <f t="shared" si="90"/>
        <v>109.48508970843571</v>
      </c>
      <c r="W195">
        <f t="shared" si="91"/>
        <v>81.041206106435666</v>
      </c>
      <c r="X195">
        <f t="shared" si="92"/>
        <v>86.207387307039099</v>
      </c>
      <c r="Y195">
        <f t="shared" si="93"/>
        <v>95.893621260567173</v>
      </c>
      <c r="Z195">
        <f t="shared" si="94"/>
        <v>95.967627162063422</v>
      </c>
      <c r="AA195">
        <f t="shared" si="95"/>
        <v>107.03435581657921</v>
      </c>
      <c r="AB195">
        <f t="shared" si="96"/>
        <v>108.78772640587491</v>
      </c>
      <c r="AC195">
        <f t="shared" si="97"/>
        <v>106.18328794937236</v>
      </c>
    </row>
    <row r="196" spans="1:29" x14ac:dyDescent="0.25">
      <c r="A196" t="s">
        <v>1662</v>
      </c>
      <c r="B196">
        <v>45742</v>
      </c>
      <c r="C196">
        <v>37970</v>
      </c>
      <c r="D196">
        <v>42382</v>
      </c>
      <c r="E196">
        <v>40727</v>
      </c>
      <c r="F196">
        <v>43063</v>
      </c>
      <c r="G196">
        <v>43430</v>
      </c>
      <c r="H196">
        <v>43280</v>
      </c>
      <c r="I196">
        <v>46081</v>
      </c>
      <c r="K196" t="s">
        <v>1662</v>
      </c>
      <c r="L196">
        <f t="shared" si="82"/>
        <v>39091.666666666664</v>
      </c>
      <c r="M196">
        <f t="shared" si="83"/>
        <v>31319.666666666668</v>
      </c>
      <c r="N196">
        <f t="shared" si="84"/>
        <v>35731.666666666664</v>
      </c>
      <c r="O196">
        <f t="shared" si="85"/>
        <v>34076.666666666664</v>
      </c>
      <c r="P196">
        <f t="shared" si="86"/>
        <v>36412.666666666664</v>
      </c>
      <c r="Q196">
        <f t="shared" si="87"/>
        <v>36779.666666666664</v>
      </c>
      <c r="R196">
        <f t="shared" si="88"/>
        <v>36629.666666666664</v>
      </c>
      <c r="S196">
        <f t="shared" si="89"/>
        <v>39430.666666666664</v>
      </c>
      <c r="U196" t="s">
        <v>1662</v>
      </c>
      <c r="V196">
        <f t="shared" si="90"/>
        <v>111.26977048682598</v>
      </c>
      <c r="W196">
        <f t="shared" si="91"/>
        <v>89.147698701101547</v>
      </c>
      <c r="X196">
        <f t="shared" si="92"/>
        <v>101.70593090884938</v>
      </c>
      <c r="Y196">
        <f t="shared" si="93"/>
        <v>96.995170640530546</v>
      </c>
      <c r="Z196">
        <f t="shared" si="94"/>
        <v>103.6443162518857</v>
      </c>
      <c r="AA196">
        <f t="shared" si="95"/>
        <v>104.68893801531351</v>
      </c>
      <c r="AB196">
        <f t="shared" si="96"/>
        <v>104.2619808912967</v>
      </c>
      <c r="AC196">
        <f t="shared" si="97"/>
        <v>112.23469358710399</v>
      </c>
    </row>
    <row r="197" spans="1:29" x14ac:dyDescent="0.25">
      <c r="A197" t="s">
        <v>1663</v>
      </c>
      <c r="B197">
        <v>6986</v>
      </c>
      <c r="C197">
        <v>41293</v>
      </c>
      <c r="D197">
        <v>40346</v>
      </c>
      <c r="E197">
        <v>41470</v>
      </c>
      <c r="F197">
        <v>43483</v>
      </c>
      <c r="G197">
        <v>44076</v>
      </c>
      <c r="H197">
        <v>46519</v>
      </c>
      <c r="I197">
        <v>46224</v>
      </c>
      <c r="K197" t="s">
        <v>1663</v>
      </c>
      <c r="L197">
        <f t="shared" si="82"/>
        <v>335.66666666666697</v>
      </c>
      <c r="M197">
        <f t="shared" si="83"/>
        <v>34642.666666666664</v>
      </c>
      <c r="N197">
        <f t="shared" si="84"/>
        <v>33695.666666666664</v>
      </c>
      <c r="O197">
        <f t="shared" si="85"/>
        <v>34819.666666666664</v>
      </c>
      <c r="P197">
        <f t="shared" si="86"/>
        <v>36832.666666666664</v>
      </c>
      <c r="Q197">
        <f t="shared" si="87"/>
        <v>37425.666666666664</v>
      </c>
      <c r="R197">
        <f t="shared" si="88"/>
        <v>39868.666666666664</v>
      </c>
      <c r="S197">
        <f t="shared" si="89"/>
        <v>39573.666666666664</v>
      </c>
      <c r="U197" t="s">
        <v>1663</v>
      </c>
      <c r="V197">
        <f t="shared" si="90"/>
        <v>0.95543516418873475</v>
      </c>
      <c r="W197">
        <f t="shared" si="91"/>
        <v>98.606222188487322</v>
      </c>
      <c r="X197">
        <f t="shared" si="92"/>
        <v>95.910699545527848</v>
      </c>
      <c r="Y197">
        <f t="shared" si="93"/>
        <v>99.110031594827163</v>
      </c>
      <c r="Z197">
        <f t="shared" si="94"/>
        <v>104.83979619913279</v>
      </c>
      <c r="AA197">
        <f t="shared" si="95"/>
        <v>106.52770002941259</v>
      </c>
      <c r="AB197">
        <f t="shared" si="96"/>
        <v>113.48140838923308</v>
      </c>
      <c r="AC197">
        <f t="shared" si="97"/>
        <v>112.64172604533333</v>
      </c>
    </row>
    <row r="198" spans="1:29" x14ac:dyDescent="0.25">
      <c r="A198" t="s">
        <v>1664</v>
      </c>
      <c r="B198">
        <v>6955</v>
      </c>
      <c r="C198">
        <v>7008</v>
      </c>
      <c r="D198">
        <v>5988</v>
      </c>
      <c r="E198">
        <f>AVERAGE(B198:D198)</f>
        <v>6650.333333333333</v>
      </c>
      <c r="N198">
        <f>AVERAGE(L192:L194)</f>
        <v>35132.333333333336</v>
      </c>
    </row>
    <row r="199" spans="1:29" x14ac:dyDescent="0.25">
      <c r="A199" t="s">
        <v>1665</v>
      </c>
    </row>
    <row r="202" spans="1:29" x14ac:dyDescent="0.25">
      <c r="A202" s="7" t="s">
        <v>2048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43511</v>
      </c>
      <c r="C205">
        <v>38730</v>
      </c>
      <c r="D205">
        <v>45147</v>
      </c>
      <c r="E205">
        <v>43012</v>
      </c>
      <c r="F205">
        <v>43764</v>
      </c>
      <c r="G205">
        <v>46106</v>
      </c>
      <c r="H205">
        <v>45149</v>
      </c>
      <c r="I205">
        <v>47032</v>
      </c>
      <c r="K205" t="s">
        <v>1658</v>
      </c>
      <c r="L205">
        <f>B205-$E$211</f>
        <v>36087</v>
      </c>
      <c r="M205">
        <f t="shared" ref="M205:S205" si="98">C205-$E$211</f>
        <v>31306</v>
      </c>
      <c r="N205">
        <f t="shared" si="98"/>
        <v>37723</v>
      </c>
      <c r="O205">
        <f t="shared" si="98"/>
        <v>35588</v>
      </c>
      <c r="P205">
        <f t="shared" si="98"/>
        <v>36340</v>
      </c>
      <c r="Q205">
        <f t="shared" si="98"/>
        <v>38682</v>
      </c>
      <c r="R205">
        <f t="shared" si="98"/>
        <v>37725</v>
      </c>
      <c r="S205">
        <f t="shared" si="98"/>
        <v>39608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41889</v>
      </c>
      <c r="C206">
        <v>40126</v>
      </c>
      <c r="D206">
        <v>42397</v>
      </c>
      <c r="E206">
        <v>40581</v>
      </c>
      <c r="F206">
        <v>39567</v>
      </c>
      <c r="G206">
        <v>41835</v>
      </c>
      <c r="H206">
        <v>42956</v>
      </c>
      <c r="I206">
        <v>45829</v>
      </c>
      <c r="K206" t="s">
        <v>1659</v>
      </c>
      <c r="L206">
        <f t="shared" ref="L206:L210" si="99">B206-$E$211</f>
        <v>34465</v>
      </c>
      <c r="M206">
        <f t="shared" ref="M206:M210" si="100">C206-$E$211</f>
        <v>32702</v>
      </c>
      <c r="N206">
        <f t="shared" ref="N206:N210" si="101">D206-$E$211</f>
        <v>34973</v>
      </c>
      <c r="O206">
        <f t="shared" ref="O206:O210" si="102">E206-$E$211</f>
        <v>33157</v>
      </c>
      <c r="P206">
        <f t="shared" ref="P206:P210" si="103">F206-$E$211</f>
        <v>32143</v>
      </c>
      <c r="Q206">
        <f t="shared" ref="Q206:Q210" si="104">G206-$E$211</f>
        <v>34411</v>
      </c>
      <c r="R206">
        <f t="shared" ref="R206:R210" si="105">H206-$E$211</f>
        <v>35532</v>
      </c>
      <c r="S206">
        <f t="shared" ref="S206:S210" si="106">I206-$E$211</f>
        <v>38405</v>
      </c>
      <c r="U206" t="s">
        <v>1658</v>
      </c>
      <c r="V206">
        <f>L205/$N$211*100</f>
        <v>102.39964435700502</v>
      </c>
      <c r="W206">
        <f t="shared" ref="W206:AC206" si="107">M205/$N$211*100</f>
        <v>88.833188301615522</v>
      </c>
      <c r="X206">
        <f t="shared" si="107"/>
        <v>107.04192047217282</v>
      </c>
      <c r="Y206">
        <f t="shared" si="107"/>
        <v>100.98369339033711</v>
      </c>
      <c r="Z206">
        <f t="shared" si="107"/>
        <v>103.11755136014528</v>
      </c>
      <c r="AA206">
        <f t="shared" si="107"/>
        <v>109.76315689909575</v>
      </c>
      <c r="AB206">
        <f t="shared" si="107"/>
        <v>107.04759562634784</v>
      </c>
      <c r="AC206">
        <f t="shared" si="107"/>
        <v>112.39075328213082</v>
      </c>
    </row>
    <row r="207" spans="1:29" x14ac:dyDescent="0.25">
      <c r="A207" t="s">
        <v>1660</v>
      </c>
      <c r="B207">
        <v>42596</v>
      </c>
      <c r="C207">
        <v>40651</v>
      </c>
      <c r="D207">
        <v>40449</v>
      </c>
      <c r="E207">
        <v>38647</v>
      </c>
      <c r="F207">
        <v>43164</v>
      </c>
      <c r="G207">
        <v>42085</v>
      </c>
      <c r="H207">
        <v>43270</v>
      </c>
      <c r="I207">
        <v>45852</v>
      </c>
      <c r="K207" t="s">
        <v>1660</v>
      </c>
      <c r="L207">
        <f t="shared" si="99"/>
        <v>35172</v>
      </c>
      <c r="M207">
        <f t="shared" si="100"/>
        <v>33227</v>
      </c>
      <c r="N207">
        <f t="shared" si="101"/>
        <v>33025</v>
      </c>
      <c r="O207">
        <f t="shared" si="102"/>
        <v>31223</v>
      </c>
      <c r="P207">
        <f t="shared" si="103"/>
        <v>35740</v>
      </c>
      <c r="Q207">
        <f t="shared" si="104"/>
        <v>34661</v>
      </c>
      <c r="R207">
        <f t="shared" si="105"/>
        <v>35846</v>
      </c>
      <c r="S207">
        <f t="shared" si="106"/>
        <v>38428</v>
      </c>
      <c r="U207" t="s">
        <v>1659</v>
      </c>
      <c r="V207">
        <f t="shared" ref="V207:V211" si="108">L206/$N$211*100</f>
        <v>97.797094321062389</v>
      </c>
      <c r="W207">
        <f t="shared" ref="W207:W211" si="109">M206/$N$211*100</f>
        <v>92.794445915780713</v>
      </c>
      <c r="X207">
        <f t="shared" ref="X207:X211" si="110">N206/$N$211*100</f>
        <v>99.238583481517907</v>
      </c>
      <c r="Y207">
        <f t="shared" ref="Y207:Y211" si="111">O206/$N$211*100</f>
        <v>94.085543490598155</v>
      </c>
      <c r="Z207">
        <f t="shared" ref="Z207:Z211" si="112">P206/$N$211*100</f>
        <v>91.208240323862128</v>
      </c>
      <c r="AA207">
        <f t="shared" ref="AA207:AA211" si="113">Q206/$N$211*100</f>
        <v>97.643865158336794</v>
      </c>
      <c r="AB207">
        <f t="shared" ref="AB207:AB211" si="114">R206/$N$211*100</f>
        <v>100.82478907343648</v>
      </c>
      <c r="AC207">
        <f t="shared" ref="AC207:AC211" si="115">S206/$N$211*100</f>
        <v>108.97714804585523</v>
      </c>
    </row>
    <row r="208" spans="1:29" x14ac:dyDescent="0.25">
      <c r="A208" t="s">
        <v>1661</v>
      </c>
      <c r="B208">
        <v>45097</v>
      </c>
      <c r="C208">
        <v>39900</v>
      </c>
      <c r="D208">
        <v>41433</v>
      </c>
      <c r="E208">
        <v>36622</v>
      </c>
      <c r="F208">
        <v>39604</v>
      </c>
      <c r="G208">
        <v>40518</v>
      </c>
      <c r="H208">
        <v>42985</v>
      </c>
      <c r="I208">
        <v>43639</v>
      </c>
      <c r="K208" t="s">
        <v>1661</v>
      </c>
      <c r="L208">
        <f t="shared" si="99"/>
        <v>37673</v>
      </c>
      <c r="M208">
        <f t="shared" si="100"/>
        <v>32476</v>
      </c>
      <c r="N208">
        <f t="shared" si="101"/>
        <v>34009</v>
      </c>
      <c r="O208">
        <f t="shared" si="102"/>
        <v>29198</v>
      </c>
      <c r="P208">
        <f t="shared" si="103"/>
        <v>32180</v>
      </c>
      <c r="Q208">
        <f t="shared" si="104"/>
        <v>33094</v>
      </c>
      <c r="R208">
        <f t="shared" si="105"/>
        <v>35561</v>
      </c>
      <c r="S208">
        <f t="shared" si="106"/>
        <v>36215</v>
      </c>
      <c r="U208" t="s">
        <v>1660</v>
      </c>
      <c r="V208">
        <f t="shared" si="108"/>
        <v>99.803261321932567</v>
      </c>
      <c r="W208">
        <f t="shared" si="109"/>
        <v>94.28417388672392</v>
      </c>
      <c r="X208">
        <f t="shared" si="110"/>
        <v>93.710983315046718</v>
      </c>
      <c r="Y208">
        <f t="shared" si="111"/>
        <v>88.597669403352114</v>
      </c>
      <c r="Z208">
        <f t="shared" si="112"/>
        <v>101.41500510763875</v>
      </c>
      <c r="AA208">
        <f t="shared" si="113"/>
        <v>98.353259430214507</v>
      </c>
      <c r="AB208">
        <f t="shared" si="114"/>
        <v>101.7157882789149</v>
      </c>
      <c r="AC208">
        <f t="shared" si="115"/>
        <v>109.042412318868</v>
      </c>
    </row>
    <row r="209" spans="1:29" x14ac:dyDescent="0.25">
      <c r="A209" t="s">
        <v>1662</v>
      </c>
      <c r="B209">
        <v>45060</v>
      </c>
      <c r="C209">
        <v>41489</v>
      </c>
      <c r="D209">
        <v>42476</v>
      </c>
      <c r="E209">
        <v>41472</v>
      </c>
      <c r="F209">
        <v>43600</v>
      </c>
      <c r="G209">
        <v>44265</v>
      </c>
      <c r="H209">
        <v>45930</v>
      </c>
      <c r="I209">
        <v>46922</v>
      </c>
      <c r="K209" t="s">
        <v>1662</v>
      </c>
      <c r="L209">
        <f t="shared" si="99"/>
        <v>37636</v>
      </c>
      <c r="M209">
        <f t="shared" si="100"/>
        <v>34065</v>
      </c>
      <c r="N209">
        <f t="shared" si="101"/>
        <v>35052</v>
      </c>
      <c r="O209">
        <f t="shared" si="102"/>
        <v>34048</v>
      </c>
      <c r="P209">
        <f t="shared" si="103"/>
        <v>36176</v>
      </c>
      <c r="Q209">
        <f t="shared" si="104"/>
        <v>36841</v>
      </c>
      <c r="R209">
        <f t="shared" si="105"/>
        <v>38506</v>
      </c>
      <c r="S209">
        <f t="shared" si="106"/>
        <v>39498</v>
      </c>
      <c r="U209" t="s">
        <v>1661</v>
      </c>
      <c r="V209">
        <f t="shared" si="108"/>
        <v>106.90004161779727</v>
      </c>
      <c r="W209">
        <f t="shared" si="109"/>
        <v>92.153153494003249</v>
      </c>
      <c r="X209">
        <f t="shared" si="110"/>
        <v>96.503159169157428</v>
      </c>
      <c r="Y209">
        <f t="shared" si="111"/>
        <v>82.851575801142602</v>
      </c>
      <c r="Z209">
        <f t="shared" si="112"/>
        <v>91.313230676100034</v>
      </c>
      <c r="AA209">
        <f t="shared" si="113"/>
        <v>93.906776134084964</v>
      </c>
      <c r="AB209">
        <f t="shared" si="114"/>
        <v>100.90707880897429</v>
      </c>
      <c r="AC209">
        <f t="shared" si="115"/>
        <v>102.76285422420641</v>
      </c>
    </row>
    <row r="210" spans="1:29" x14ac:dyDescent="0.25">
      <c r="A210" t="s">
        <v>1663</v>
      </c>
      <c r="B210">
        <v>7109</v>
      </c>
      <c r="C210">
        <v>44289</v>
      </c>
      <c r="D210">
        <v>45030</v>
      </c>
      <c r="E210">
        <v>44324</v>
      </c>
      <c r="F210">
        <v>43004</v>
      </c>
      <c r="G210">
        <v>43791</v>
      </c>
      <c r="H210">
        <v>28658</v>
      </c>
      <c r="I210">
        <v>21657</v>
      </c>
      <c r="K210" t="s">
        <v>1663</v>
      </c>
      <c r="L210">
        <f t="shared" si="99"/>
        <v>-315</v>
      </c>
      <c r="M210">
        <f t="shared" si="100"/>
        <v>36865</v>
      </c>
      <c r="N210">
        <f t="shared" si="101"/>
        <v>37606</v>
      </c>
      <c r="O210">
        <f t="shared" si="102"/>
        <v>36900</v>
      </c>
      <c r="P210">
        <f t="shared" si="103"/>
        <v>35580</v>
      </c>
      <c r="Q210">
        <f t="shared" si="104"/>
        <v>36367</v>
      </c>
      <c r="R210">
        <f t="shared" si="105"/>
        <v>21234</v>
      </c>
      <c r="S210">
        <f t="shared" si="106"/>
        <v>14233</v>
      </c>
      <c r="U210" t="s">
        <v>1662</v>
      </c>
      <c r="V210">
        <f t="shared" si="108"/>
        <v>106.79505126555937</v>
      </c>
      <c r="W210">
        <f t="shared" si="109"/>
        <v>96.662063486058031</v>
      </c>
      <c r="X210">
        <f t="shared" si="110"/>
        <v>99.462752071431268</v>
      </c>
      <c r="Y210">
        <f t="shared" si="111"/>
        <v>96.613824675570342</v>
      </c>
      <c r="Z210">
        <f t="shared" si="112"/>
        <v>102.65218871779349</v>
      </c>
      <c r="AA210">
        <f t="shared" si="113"/>
        <v>104.53917748098822</v>
      </c>
      <c r="AB210">
        <f t="shared" si="114"/>
        <v>109.26374333169385</v>
      </c>
      <c r="AC210">
        <f t="shared" si="115"/>
        <v>112.07861980250462</v>
      </c>
    </row>
    <row r="211" spans="1:29" x14ac:dyDescent="0.25">
      <c r="A211" t="s">
        <v>1664</v>
      </c>
      <c r="B211">
        <v>7495</v>
      </c>
      <c r="C211">
        <v>8200</v>
      </c>
      <c r="D211">
        <v>6577</v>
      </c>
      <c r="E211">
        <f>AVERAGE(B211:D211)</f>
        <v>7424</v>
      </c>
      <c r="N211">
        <f>AVERAGE(L205:L207)</f>
        <v>35241.333333333336</v>
      </c>
      <c r="U211" t="s">
        <v>1663</v>
      </c>
      <c r="V211">
        <f t="shared" si="108"/>
        <v>-0.89383678256592625</v>
      </c>
      <c r="W211">
        <f t="shared" si="109"/>
        <v>104.60727933108849</v>
      </c>
      <c r="X211">
        <f t="shared" si="110"/>
        <v>106.70992395293403</v>
      </c>
      <c r="Y211">
        <f t="shared" si="111"/>
        <v>104.70659452915136</v>
      </c>
      <c r="Z211">
        <f t="shared" si="112"/>
        <v>100.96099277363702</v>
      </c>
      <c r="AA211">
        <f t="shared" si="113"/>
        <v>103.19416594150807</v>
      </c>
      <c r="AB211">
        <f t="shared" si="114"/>
        <v>60.253111876205963</v>
      </c>
      <c r="AC211">
        <f t="shared" si="115"/>
        <v>40.387234686542314</v>
      </c>
    </row>
    <row r="212" spans="1:29" x14ac:dyDescent="0.25">
      <c r="A212" t="s">
        <v>1665</v>
      </c>
    </row>
    <row r="215" spans="1:29" x14ac:dyDescent="0.25">
      <c r="A215" s="7" t="s">
        <v>2241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43098</v>
      </c>
      <c r="C218">
        <v>41735</v>
      </c>
      <c r="D218">
        <v>43714</v>
      </c>
      <c r="E218">
        <v>42676</v>
      </c>
      <c r="F218">
        <v>43685</v>
      </c>
      <c r="G218">
        <v>44274</v>
      </c>
      <c r="H218">
        <v>44122</v>
      </c>
      <c r="I218">
        <v>47046</v>
      </c>
      <c r="K218" t="s">
        <v>1658</v>
      </c>
      <c r="L218">
        <f>B218-$B$224</f>
        <v>36060.833333333336</v>
      </c>
      <c r="M218">
        <f t="shared" ref="M218:S218" si="116">C218-$B$224</f>
        <v>34697.833333333336</v>
      </c>
      <c r="N218">
        <f t="shared" si="116"/>
        <v>36676.833333333336</v>
      </c>
      <c r="O218">
        <f t="shared" si="116"/>
        <v>35638.833333333336</v>
      </c>
      <c r="P218">
        <f t="shared" si="116"/>
        <v>36647.833333333336</v>
      </c>
      <c r="Q218">
        <f t="shared" si="116"/>
        <v>37236.833333333336</v>
      </c>
      <c r="R218">
        <f t="shared" si="116"/>
        <v>37084.833333333336</v>
      </c>
      <c r="S218">
        <f t="shared" si="116"/>
        <v>40008.833333333336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43033</v>
      </c>
      <c r="C219">
        <v>40994</v>
      </c>
      <c r="D219">
        <v>42237</v>
      </c>
      <c r="E219">
        <v>40140</v>
      </c>
      <c r="F219">
        <v>41069</v>
      </c>
      <c r="G219">
        <v>40909</v>
      </c>
      <c r="H219">
        <v>41823</v>
      </c>
      <c r="I219">
        <v>45102</v>
      </c>
      <c r="K219" t="s">
        <v>1659</v>
      </c>
      <c r="L219">
        <f t="shared" ref="L219:L223" si="117">B219-$B$224</f>
        <v>35995.833333333336</v>
      </c>
      <c r="M219">
        <f t="shared" ref="M219:M223" si="118">C219-$B$224</f>
        <v>33956.833333333336</v>
      </c>
      <c r="N219">
        <f t="shared" ref="N219:N223" si="119">D219-$B$224</f>
        <v>35199.833333333336</v>
      </c>
      <c r="O219">
        <f t="shared" ref="O219:O223" si="120">E219-$B$224</f>
        <v>33102.833333333336</v>
      </c>
      <c r="P219">
        <f t="shared" ref="P219:P223" si="121">F219-$B$224</f>
        <v>34031.833333333336</v>
      </c>
      <c r="Q219">
        <f t="shared" ref="Q219:Q223" si="122">G219-$B$224</f>
        <v>33871.833333333336</v>
      </c>
      <c r="R219">
        <f t="shared" ref="R219:R223" si="123">H219-$B$224</f>
        <v>34785.833333333336</v>
      </c>
      <c r="S219">
        <f t="shared" ref="S219:S223" si="124">I219-$B$224</f>
        <v>38064.833333333336</v>
      </c>
      <c r="U219" t="s">
        <v>1658</v>
      </c>
      <c r="V219">
        <f>L218/$N$224*100</f>
        <v>100.35808212697074</v>
      </c>
      <c r="W219">
        <f t="shared" ref="W219:AC219" si="125">M218/$N$224*100</f>
        <v>96.564823533231618</v>
      </c>
      <c r="X219">
        <f t="shared" si="125"/>
        <v>102.07242350169071</v>
      </c>
      <c r="Y219">
        <f t="shared" si="125"/>
        <v>99.183646964419083</v>
      </c>
      <c r="Z219">
        <f t="shared" si="125"/>
        <v>101.99171587203668</v>
      </c>
      <c r="AA219">
        <f t="shared" si="125"/>
        <v>103.63091566052702</v>
      </c>
      <c r="AB219">
        <f t="shared" si="125"/>
        <v>103.20789636027146</v>
      </c>
      <c r="AC219">
        <f t="shared" si="125"/>
        <v>111.34545184676684</v>
      </c>
    </row>
    <row r="220" spans="1:29" x14ac:dyDescent="0.25">
      <c r="A220" t="s">
        <v>1660</v>
      </c>
      <c r="B220">
        <v>42777</v>
      </c>
      <c r="C220">
        <v>34663</v>
      </c>
      <c r="D220">
        <v>40180</v>
      </c>
      <c r="E220">
        <v>38032</v>
      </c>
      <c r="F220">
        <v>40680</v>
      </c>
      <c r="G220">
        <v>40567</v>
      </c>
      <c r="H220">
        <v>41860</v>
      </c>
      <c r="I220">
        <v>44652</v>
      </c>
      <c r="K220" t="s">
        <v>1660</v>
      </c>
      <c r="L220">
        <f t="shared" si="117"/>
        <v>35739.833333333336</v>
      </c>
      <c r="M220">
        <f t="shared" si="118"/>
        <v>27625.833333333332</v>
      </c>
      <c r="N220">
        <f t="shared" si="119"/>
        <v>33142.833333333336</v>
      </c>
      <c r="O220">
        <f t="shared" si="120"/>
        <v>30994.833333333332</v>
      </c>
      <c r="P220">
        <f t="shared" si="121"/>
        <v>33642.833333333336</v>
      </c>
      <c r="Q220">
        <f t="shared" si="122"/>
        <v>33529.833333333336</v>
      </c>
      <c r="R220">
        <f t="shared" si="123"/>
        <v>34822.833333333336</v>
      </c>
      <c r="S220">
        <f t="shared" si="124"/>
        <v>37614.833333333336</v>
      </c>
      <c r="U220" t="s">
        <v>1659</v>
      </c>
      <c r="V220">
        <f t="shared" ref="V220:V224" si="126">L219/$N$224*100</f>
        <v>100.17718571567724</v>
      </c>
      <c r="W220">
        <f t="shared" ref="W220:W224" si="127">M219/$N$224*100</f>
        <v>94.502604444485684</v>
      </c>
      <c r="X220">
        <f t="shared" ref="X220:X224" si="128">N219/$N$224*100</f>
        <v>97.96190043275989</v>
      </c>
      <c r="Y220">
        <f t="shared" ref="Y220:Y224" si="129">O219/$N$224*100</f>
        <v>92.125903902260291</v>
      </c>
      <c r="Z220">
        <f t="shared" ref="Z220:Z224" si="130">P219/$N$224*100</f>
        <v>94.71133107290126</v>
      </c>
      <c r="AA220">
        <f t="shared" ref="AA220:AA224" si="131">Q219/$N$224*100</f>
        <v>94.266047598948035</v>
      </c>
      <c r="AB220">
        <f t="shared" ref="AB220:AB224" si="132">R219/$N$224*100</f>
        <v>96.809729443905894</v>
      </c>
      <c r="AC220">
        <f t="shared" ref="AC220:AC224" si="133">S219/$N$224*100</f>
        <v>105.93525763823502</v>
      </c>
    </row>
    <row r="221" spans="1:29" x14ac:dyDescent="0.25">
      <c r="A221" t="s">
        <v>1661</v>
      </c>
      <c r="B221">
        <v>41591</v>
      </c>
      <c r="C221">
        <v>40813</v>
      </c>
      <c r="D221">
        <v>40052</v>
      </c>
      <c r="E221">
        <v>37300</v>
      </c>
      <c r="F221">
        <v>41615</v>
      </c>
      <c r="G221">
        <v>40936</v>
      </c>
      <c r="H221">
        <v>42834</v>
      </c>
      <c r="I221">
        <v>43701</v>
      </c>
      <c r="K221" t="s">
        <v>1661</v>
      </c>
      <c r="L221">
        <f t="shared" si="117"/>
        <v>34553.833333333336</v>
      </c>
      <c r="M221">
        <f t="shared" si="118"/>
        <v>33775.833333333336</v>
      </c>
      <c r="N221">
        <f t="shared" si="119"/>
        <v>33014.833333333336</v>
      </c>
      <c r="O221">
        <f t="shared" si="120"/>
        <v>30262.833333333332</v>
      </c>
      <c r="P221">
        <f t="shared" si="121"/>
        <v>34577.833333333336</v>
      </c>
      <c r="Q221">
        <f t="shared" si="122"/>
        <v>33898.833333333336</v>
      </c>
      <c r="R221">
        <f t="shared" si="123"/>
        <v>35796.833333333336</v>
      </c>
      <c r="S221">
        <f t="shared" si="124"/>
        <v>36663.833333333336</v>
      </c>
      <c r="U221" t="s">
        <v>1660</v>
      </c>
      <c r="V221">
        <f t="shared" si="126"/>
        <v>99.46473215735206</v>
      </c>
      <c r="W221">
        <f t="shared" si="127"/>
        <v>76.883293984498565</v>
      </c>
      <c r="X221">
        <f t="shared" si="128"/>
        <v>92.237224770748611</v>
      </c>
      <c r="Y221">
        <f t="shared" si="129"/>
        <v>86.259294132926399</v>
      </c>
      <c r="Z221">
        <f t="shared" si="130"/>
        <v>93.62873562685246</v>
      </c>
      <c r="AA221">
        <f t="shared" si="131"/>
        <v>93.314254173372987</v>
      </c>
      <c r="AB221">
        <f t="shared" si="132"/>
        <v>96.912701247257587</v>
      </c>
      <c r="AC221">
        <f t="shared" si="133"/>
        <v>104.68289786774154</v>
      </c>
    </row>
    <row r="222" spans="1:29" x14ac:dyDescent="0.25">
      <c r="A222" t="s">
        <v>1662</v>
      </c>
      <c r="B222">
        <v>43715</v>
      </c>
      <c r="C222">
        <v>42104</v>
      </c>
      <c r="D222">
        <v>42541</v>
      </c>
      <c r="E222">
        <v>35986</v>
      </c>
      <c r="F222">
        <v>40985</v>
      </c>
      <c r="G222">
        <v>41516</v>
      </c>
      <c r="H222">
        <v>41971</v>
      </c>
      <c r="I222">
        <v>44433</v>
      </c>
      <c r="K222" t="s">
        <v>1662</v>
      </c>
      <c r="L222">
        <f t="shared" si="117"/>
        <v>36677.833333333336</v>
      </c>
      <c r="M222">
        <f t="shared" si="118"/>
        <v>35066.833333333336</v>
      </c>
      <c r="N222">
        <f t="shared" si="119"/>
        <v>35503.833333333336</v>
      </c>
      <c r="O222">
        <f t="shared" si="120"/>
        <v>28948.833333333332</v>
      </c>
      <c r="P222">
        <f t="shared" si="121"/>
        <v>33947.833333333336</v>
      </c>
      <c r="Q222">
        <f t="shared" si="122"/>
        <v>34478.833333333336</v>
      </c>
      <c r="R222">
        <f t="shared" si="123"/>
        <v>34933.833333333336</v>
      </c>
      <c r="S222">
        <f t="shared" si="124"/>
        <v>37395.833333333336</v>
      </c>
      <c r="U222" t="s">
        <v>1661</v>
      </c>
      <c r="V222">
        <f t="shared" si="126"/>
        <v>96.164068406673692</v>
      </c>
      <c r="W222">
        <f t="shared" si="127"/>
        <v>93.99887751457608</v>
      </c>
      <c r="X222">
        <f t="shared" si="128"/>
        <v>91.880997991586014</v>
      </c>
      <c r="Y222">
        <f t="shared" si="129"/>
        <v>84.222122239590348</v>
      </c>
      <c r="Z222">
        <f t="shared" si="130"/>
        <v>96.230860927766685</v>
      </c>
      <c r="AA222">
        <f t="shared" si="131"/>
        <v>94.34118918517764</v>
      </c>
      <c r="AB222">
        <f t="shared" si="132"/>
        <v>99.623364394947899</v>
      </c>
      <c r="AC222">
        <f t="shared" si="133"/>
        <v>102.03624421943201</v>
      </c>
    </row>
    <row r="223" spans="1:29" x14ac:dyDescent="0.25">
      <c r="A223" t="s">
        <v>1663</v>
      </c>
      <c r="B223">
        <v>7942</v>
      </c>
      <c r="C223">
        <v>45059</v>
      </c>
      <c r="D223">
        <v>42877</v>
      </c>
      <c r="E223">
        <v>39287</v>
      </c>
      <c r="F223">
        <v>42002</v>
      </c>
      <c r="G223">
        <v>42702</v>
      </c>
      <c r="H223">
        <v>43605</v>
      </c>
      <c r="I223">
        <v>44802</v>
      </c>
      <c r="K223" t="s">
        <v>1663</v>
      </c>
      <c r="L223">
        <f t="shared" si="117"/>
        <v>904.83333333333303</v>
      </c>
      <c r="M223">
        <f t="shared" si="118"/>
        <v>38021.833333333336</v>
      </c>
      <c r="N223">
        <f t="shared" si="119"/>
        <v>35839.833333333336</v>
      </c>
      <c r="O223">
        <f t="shared" si="120"/>
        <v>32249.833333333332</v>
      </c>
      <c r="P223">
        <f t="shared" si="121"/>
        <v>34964.833333333336</v>
      </c>
      <c r="Q223">
        <f t="shared" si="122"/>
        <v>35664.833333333336</v>
      </c>
      <c r="R223">
        <f t="shared" si="123"/>
        <v>36567.833333333336</v>
      </c>
      <c r="S223">
        <f t="shared" si="124"/>
        <v>37764.833333333336</v>
      </c>
      <c r="U223" t="s">
        <v>1662</v>
      </c>
      <c r="V223">
        <f t="shared" si="126"/>
        <v>102.07520652340291</v>
      </c>
      <c r="W223">
        <f t="shared" si="127"/>
        <v>97.591758545036271</v>
      </c>
      <c r="X223">
        <f t="shared" si="128"/>
        <v>98.80793903327104</v>
      </c>
      <c r="Y223">
        <f t="shared" si="129"/>
        <v>80.565231709749398</v>
      </c>
      <c r="Z223">
        <f t="shared" si="130"/>
        <v>94.477557249075815</v>
      </c>
      <c r="AA223">
        <f t="shared" si="131"/>
        <v>95.955341778258116</v>
      </c>
      <c r="AB223">
        <f t="shared" si="132"/>
        <v>97.221616657312637</v>
      </c>
      <c r="AC223">
        <f t="shared" si="133"/>
        <v>104.07341611276806</v>
      </c>
    </row>
    <row r="224" spans="1:29" x14ac:dyDescent="0.25">
      <c r="A224" t="s">
        <v>1664</v>
      </c>
      <c r="B224">
        <f>AVERAGE(B211:D211,B198:D198)</f>
        <v>7037.166666666667</v>
      </c>
      <c r="N224">
        <f>AVERAGE(L218:L220)</f>
        <v>35932.166666666664</v>
      </c>
      <c r="U224" t="s">
        <v>1663</v>
      </c>
      <c r="V224">
        <f t="shared" si="126"/>
        <v>2.5181708125959554</v>
      </c>
      <c r="W224">
        <f t="shared" si="127"/>
        <v>105.81558770461008</v>
      </c>
      <c r="X224">
        <f t="shared" si="128"/>
        <v>99.743034328572833</v>
      </c>
      <c r="Y224">
        <f t="shared" si="129"/>
        <v>89.751986381747102</v>
      </c>
      <c r="Z224">
        <f t="shared" si="130"/>
        <v>97.307890330391075</v>
      </c>
      <c r="AA224">
        <f t="shared" si="131"/>
        <v>99.256005528936484</v>
      </c>
      <c r="AB224">
        <f t="shared" si="132"/>
        <v>101.76907413506007</v>
      </c>
      <c r="AC224">
        <f t="shared" si="133"/>
        <v>105.1003511245727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106.33622113922154</v>
      </c>
      <c r="C230">
        <f t="shared" ref="C230:I230" si="134">AVERAGE(W219,W206,W192)</f>
        <v>93.990639371004818</v>
      </c>
      <c r="D230">
        <f t="shared" si="134"/>
        <v>104.76428649712767</v>
      </c>
      <c r="E230">
        <f t="shared" si="134"/>
        <v>100.52195404477116</v>
      </c>
      <c r="F230">
        <f t="shared" si="134"/>
        <v>100.40166051048347</v>
      </c>
      <c r="G230">
        <f t="shared" si="134"/>
        <v>111.63788680122634</v>
      </c>
      <c r="H230">
        <f t="shared" si="134"/>
        <v>107.56599045802604</v>
      </c>
      <c r="I230">
        <f t="shared" si="134"/>
        <v>112.33945562008542</v>
      </c>
      <c r="K230" t="s">
        <v>1658</v>
      </c>
      <c r="L230">
        <f>STDEV(V219,V206,V192)/SQRT(3)</f>
        <v>4.9922668881838232</v>
      </c>
      <c r="M230">
        <f t="shared" ref="M230:S230" si="135">STDEV(W219,W206,W192)/SQRT(3)</f>
        <v>2.5787268676566253</v>
      </c>
      <c r="N230">
        <f t="shared" si="135"/>
        <v>1.4494440653699829</v>
      </c>
      <c r="O230">
        <f t="shared" si="135"/>
        <v>0.67978428664690527</v>
      </c>
      <c r="P230">
        <f t="shared" si="135"/>
        <v>2.1773650717460367</v>
      </c>
      <c r="Q230">
        <f t="shared" si="135"/>
        <v>5.2483999871992815</v>
      </c>
      <c r="R230">
        <f t="shared" si="135"/>
        <v>2.6783658464716424</v>
      </c>
      <c r="S230">
        <f t="shared" si="135"/>
        <v>0.5596680212016546</v>
      </c>
    </row>
    <row r="231" spans="1:19" x14ac:dyDescent="0.25">
      <c r="A231" t="s">
        <v>1659</v>
      </c>
      <c r="B231">
        <f t="shared" ref="B231:B235" si="136">AVERAGE(V220,V207,V193)</f>
        <v>95.50523320724578</v>
      </c>
      <c r="C231">
        <f t="shared" ref="C231:C235" si="137">AVERAGE(W220,W207,W193)</f>
        <v>92.410116723186277</v>
      </c>
      <c r="D231">
        <f t="shared" ref="D231:D235" si="138">AVERAGE(X220,X207,X193)</f>
        <v>98.396347154451391</v>
      </c>
      <c r="E231">
        <f t="shared" ref="E231:E235" si="139">AVERAGE(Y220,Y207,Y193)</f>
        <v>95.496165042221648</v>
      </c>
      <c r="F231">
        <f t="shared" ref="F231:F235" si="140">AVERAGE(Z220,Z207,Z193)</f>
        <v>91.995550368304819</v>
      </c>
      <c r="G231">
        <f t="shared" ref="G231:G235" si="141">AVERAGE(AA220,AA207,AA193)</f>
        <v>103.45180310280666</v>
      </c>
      <c r="H231">
        <f t="shared" ref="H231:H235" si="142">AVERAGE(AB220,AB207,AB193)</f>
        <v>102.48041641973469</v>
      </c>
      <c r="I231">
        <f t="shared" ref="I231:I235" si="143">AVERAGE(AC220,AC207,AC193)</f>
        <v>109.5272250692969</v>
      </c>
      <c r="K231" t="s">
        <v>1659</v>
      </c>
      <c r="L231">
        <f t="shared" ref="L231:L235" si="144">STDEV(V220,V207,V193)/SQRT(3)</f>
        <v>3.5490484116983638</v>
      </c>
      <c r="M231">
        <f t="shared" ref="M231:M235" si="145">STDEV(W220,W207,W193)/SQRT(3)</f>
        <v>1.3329688554138261</v>
      </c>
      <c r="N231">
        <f t="shared" ref="N231:N235" si="146">STDEV(X220,X207,X193)/SQRT(3)</f>
        <v>0.42118846669690374</v>
      </c>
      <c r="O231">
        <f t="shared" ref="O231:O235" si="147">STDEV(Y220,Y207,Y193)/SQRT(3)</f>
        <v>2.4564660464487562</v>
      </c>
      <c r="P231">
        <f t="shared" ref="P231:P235" si="148">STDEV(Z220,Z207,Z193)/SQRT(3)</f>
        <v>1.3972783681507701</v>
      </c>
      <c r="Q231">
        <f t="shared" ref="Q231:Q235" si="149">STDEV(AA220,AA207,AA193)/SQRT(3)</f>
        <v>7.5599943845430904</v>
      </c>
      <c r="R231">
        <f t="shared" ref="R231:R235" si="150">STDEV(AB220,AB207,AB193)/SQRT(3)</f>
        <v>3.8421494469079058</v>
      </c>
      <c r="S231">
        <f t="shared" ref="S231:S235" si="151">STDEV(AC220,AC207,AC193)/SQRT(3)</f>
        <v>2.249494277262174</v>
      </c>
    </row>
    <row r="232" spans="1:19" x14ac:dyDescent="0.25">
      <c r="A232" t="s">
        <v>1660</v>
      </c>
      <c r="B232">
        <f t="shared" si="136"/>
        <v>98.158545653532713</v>
      </c>
      <c r="C232">
        <f t="shared" si="137"/>
        <v>86.562038803201972</v>
      </c>
      <c r="D232">
        <f t="shared" si="138"/>
        <v>92.531676384269531</v>
      </c>
      <c r="E232">
        <f t="shared" si="139"/>
        <v>88.200800737001188</v>
      </c>
      <c r="F232">
        <f t="shared" si="140"/>
        <v>97.272297890177683</v>
      </c>
      <c r="G232">
        <f t="shared" si="141"/>
        <v>100.99048022011162</v>
      </c>
      <c r="H232">
        <f t="shared" si="142"/>
        <v>100.6162316782894</v>
      </c>
      <c r="I232">
        <f t="shared" si="143"/>
        <v>109.06131584307612</v>
      </c>
      <c r="K232" t="s">
        <v>1660</v>
      </c>
      <c r="L232">
        <f t="shared" si="144"/>
        <v>1.4786838992072129</v>
      </c>
      <c r="M232">
        <f t="shared" si="145"/>
        <v>5.1175806974511149</v>
      </c>
      <c r="N232">
        <f t="shared" si="146"/>
        <v>0.61379088759403599</v>
      </c>
      <c r="O232">
        <f t="shared" si="147"/>
        <v>1.025740301006473</v>
      </c>
      <c r="P232">
        <f t="shared" si="148"/>
        <v>2.2615155221506855</v>
      </c>
      <c r="Q232">
        <f t="shared" si="149"/>
        <v>5.3579623842683155</v>
      </c>
      <c r="R232">
        <f t="shared" si="150"/>
        <v>1.9020095548742901</v>
      </c>
      <c r="S232">
        <f t="shared" si="151"/>
        <v>2.5333554060540999</v>
      </c>
    </row>
    <row r="233" spans="1:19" x14ac:dyDescent="0.25">
      <c r="A233" t="s">
        <v>1661</v>
      </c>
      <c r="B233">
        <f t="shared" si="136"/>
        <v>104.18306657763556</v>
      </c>
      <c r="C233">
        <f t="shared" si="137"/>
        <v>89.064412371671665</v>
      </c>
      <c r="D233">
        <f t="shared" si="138"/>
        <v>91.530514822594171</v>
      </c>
      <c r="E233">
        <f t="shared" si="139"/>
        <v>87.655773100433365</v>
      </c>
      <c r="F233">
        <f t="shared" si="140"/>
        <v>94.503906255310042</v>
      </c>
      <c r="G233">
        <f t="shared" si="141"/>
        <v>98.427440378613937</v>
      </c>
      <c r="H233">
        <f t="shared" si="142"/>
        <v>103.10605653659904</v>
      </c>
      <c r="I233">
        <f t="shared" si="143"/>
        <v>103.66079546433691</v>
      </c>
      <c r="K233" t="s">
        <v>1661</v>
      </c>
      <c r="L233">
        <f t="shared" si="144"/>
        <v>4.0783520837525238</v>
      </c>
      <c r="M233">
        <f t="shared" si="145"/>
        <v>4.0468322331967883</v>
      </c>
      <c r="N233">
        <f t="shared" si="146"/>
        <v>2.977295103389809</v>
      </c>
      <c r="O233">
        <f t="shared" si="147"/>
        <v>4.1378821522227334</v>
      </c>
      <c r="P233">
        <f t="shared" si="148"/>
        <v>1.5971465172484904</v>
      </c>
      <c r="Q233">
        <f t="shared" si="149"/>
        <v>4.3052844928046889</v>
      </c>
      <c r="R233">
        <f t="shared" si="150"/>
        <v>2.8649031427358231</v>
      </c>
      <c r="S233">
        <f t="shared" si="151"/>
        <v>1.2785690931082216</v>
      </c>
    </row>
    <row r="234" spans="1:19" x14ac:dyDescent="0.25">
      <c r="A234" t="s">
        <v>1662</v>
      </c>
      <c r="B234">
        <f t="shared" si="136"/>
        <v>106.71334275859608</v>
      </c>
      <c r="C234">
        <f t="shared" si="137"/>
        <v>94.467173577398626</v>
      </c>
      <c r="D234">
        <f t="shared" si="138"/>
        <v>99.992207337850573</v>
      </c>
      <c r="E234">
        <f t="shared" si="139"/>
        <v>91.391409008616776</v>
      </c>
      <c r="F234">
        <f t="shared" si="140"/>
        <v>100.25802073958501</v>
      </c>
      <c r="G234">
        <f t="shared" si="141"/>
        <v>101.72781909151995</v>
      </c>
      <c r="H234">
        <f t="shared" si="142"/>
        <v>103.58244696010108</v>
      </c>
      <c r="I234">
        <f t="shared" si="143"/>
        <v>109.46224316745889</v>
      </c>
      <c r="K234" t="s">
        <v>1662</v>
      </c>
      <c r="L234">
        <f t="shared" si="144"/>
        <v>2.6545563866336273</v>
      </c>
      <c r="M234">
        <f t="shared" si="145"/>
        <v>2.6732435320747796</v>
      </c>
      <c r="N234">
        <f t="shared" si="146"/>
        <v>0.87746441277958465</v>
      </c>
      <c r="O234">
        <f t="shared" si="147"/>
        <v>5.4142079250225565</v>
      </c>
      <c r="P234">
        <f t="shared" si="148"/>
        <v>2.9043873642478779</v>
      </c>
      <c r="Q234">
        <f t="shared" si="149"/>
        <v>2.8865624194129968</v>
      </c>
      <c r="R234">
        <f t="shared" si="150"/>
        <v>3.4928273400973939</v>
      </c>
      <c r="S234">
        <f t="shared" si="151"/>
        <v>2.6947901913127166</v>
      </c>
    </row>
    <row r="235" spans="1:19" x14ac:dyDescent="0.25">
      <c r="A235" t="s">
        <v>1663</v>
      </c>
      <c r="B235">
        <f t="shared" si="136"/>
        <v>0.85992306473958802</v>
      </c>
      <c r="C235">
        <f t="shared" si="137"/>
        <v>103.00969640806197</v>
      </c>
      <c r="D235">
        <f t="shared" si="138"/>
        <v>100.78788594234491</v>
      </c>
      <c r="E235">
        <f t="shared" si="139"/>
        <v>97.856204168575218</v>
      </c>
      <c r="F235">
        <f t="shared" si="140"/>
        <v>101.03622643438696</v>
      </c>
      <c r="G235">
        <f t="shared" si="141"/>
        <v>102.99262383328572</v>
      </c>
      <c r="H235">
        <f t="shared" si="142"/>
        <v>91.834531466833027</v>
      </c>
      <c r="I235">
        <f t="shared" si="143"/>
        <v>86.043103952149451</v>
      </c>
      <c r="K235" t="s">
        <v>1663</v>
      </c>
      <c r="L235">
        <f t="shared" si="144"/>
        <v>0.9861188025480635</v>
      </c>
      <c r="M235">
        <f t="shared" si="145"/>
        <v>2.2291957580574868</v>
      </c>
      <c r="N235">
        <f t="shared" si="146"/>
        <v>3.1609385800993217</v>
      </c>
      <c r="O235">
        <f t="shared" si="147"/>
        <v>4.3623059124626069</v>
      </c>
      <c r="P235">
        <f t="shared" si="148"/>
        <v>2.174599318010781</v>
      </c>
      <c r="Q235">
        <f t="shared" si="149"/>
        <v>2.1015747780417455</v>
      </c>
      <c r="R235">
        <f t="shared" si="150"/>
        <v>16.148624718943353</v>
      </c>
      <c r="S235">
        <f t="shared" si="151"/>
        <v>22.931505857826028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W332"/>
  <sheetViews>
    <sheetView topLeftCell="A97" workbookViewId="0">
      <selection activeCell="A108" sqref="A108:B110"/>
    </sheetView>
  </sheetViews>
  <sheetFormatPr defaultRowHeight="15" x14ac:dyDescent="0.25"/>
  <cols>
    <col min="2" max="2" width="10.7109375" bestFit="1" customWidth="1"/>
  </cols>
  <sheetData>
    <row r="1" spans="1:12" x14ac:dyDescent="0.25">
      <c r="A1" s="7" t="s">
        <v>1677</v>
      </c>
      <c r="I1" s="7" t="s">
        <v>1678</v>
      </c>
      <c r="J1" t="s">
        <v>2053</v>
      </c>
      <c r="K1" s="7" t="s">
        <v>1679</v>
      </c>
      <c r="L1" t="s">
        <v>2239</v>
      </c>
    </row>
    <row r="2" spans="1:12" x14ac:dyDescent="0.25">
      <c r="A2" s="7" t="s">
        <v>1680</v>
      </c>
      <c r="J2" t="s">
        <v>2056</v>
      </c>
      <c r="L2" t="s">
        <v>1864</v>
      </c>
    </row>
    <row r="3" spans="1:12" x14ac:dyDescent="0.25">
      <c r="A3" s="53" t="s">
        <v>1681</v>
      </c>
      <c r="B3" s="17">
        <v>42304</v>
      </c>
      <c r="J3" t="s">
        <v>2059</v>
      </c>
      <c r="L3" t="s">
        <v>2240</v>
      </c>
    </row>
    <row r="4" spans="1:12" x14ac:dyDescent="0.25">
      <c r="A4" s="7" t="s">
        <v>1682</v>
      </c>
      <c r="B4" s="17">
        <v>42284</v>
      </c>
      <c r="I4" s="7" t="s">
        <v>1683</v>
      </c>
      <c r="J4" t="s">
        <v>2238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TX006305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TX000702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TX011221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TX006939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TX000951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TX000939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84</v>
      </c>
      <c r="C23">
        <v>10</v>
      </c>
      <c r="D23" t="s">
        <v>550</v>
      </c>
      <c r="E23">
        <v>47525</v>
      </c>
      <c r="F23" t="s">
        <v>551</v>
      </c>
      <c r="G23" t="s">
        <v>552</v>
      </c>
      <c r="H23">
        <v>424.52800000000002</v>
      </c>
      <c r="I23">
        <v>84.9</v>
      </c>
    </row>
    <row r="24" spans="1:9" x14ac:dyDescent="0.25">
      <c r="A24" t="s">
        <v>484</v>
      </c>
      <c r="B24" t="s">
        <v>89</v>
      </c>
      <c r="C24">
        <v>20</v>
      </c>
      <c r="D24" t="s">
        <v>554</v>
      </c>
      <c r="E24">
        <v>32356</v>
      </c>
      <c r="F24" t="s">
        <v>555</v>
      </c>
      <c r="G24" t="s">
        <v>556</v>
      </c>
      <c r="H24">
        <v>215.35550000000001</v>
      </c>
      <c r="I24">
        <v>43.06</v>
      </c>
    </row>
    <row r="25" spans="1:9" x14ac:dyDescent="0.25">
      <c r="A25" t="s">
        <v>484</v>
      </c>
      <c r="B25" t="s">
        <v>94</v>
      </c>
      <c r="C25">
        <v>20</v>
      </c>
      <c r="D25" t="s">
        <v>558</v>
      </c>
      <c r="E25">
        <v>25055</v>
      </c>
      <c r="F25" t="s">
        <v>559</v>
      </c>
      <c r="G25" t="s">
        <v>560</v>
      </c>
      <c r="H25">
        <v>426.6728</v>
      </c>
      <c r="I25">
        <v>85.3</v>
      </c>
    </row>
    <row r="26" spans="1:9" x14ac:dyDescent="0.25">
      <c r="A26" t="s">
        <v>484</v>
      </c>
      <c r="B26" t="s">
        <v>99</v>
      </c>
      <c r="C26">
        <v>20</v>
      </c>
      <c r="D26" t="s">
        <v>562</v>
      </c>
      <c r="E26">
        <v>21209</v>
      </c>
      <c r="F26" t="s">
        <v>563</v>
      </c>
      <c r="G26" t="s">
        <v>564</v>
      </c>
      <c r="H26">
        <v>170.2321</v>
      </c>
      <c r="I26">
        <v>34.045999999999999</v>
      </c>
    </row>
    <row r="27" spans="1:9" x14ac:dyDescent="0.25">
      <c r="A27" t="s">
        <v>484</v>
      </c>
      <c r="B27" t="s">
        <v>104</v>
      </c>
      <c r="C27">
        <v>20</v>
      </c>
      <c r="D27" t="s">
        <v>566</v>
      </c>
      <c r="E27">
        <v>32354</v>
      </c>
      <c r="F27" t="s">
        <v>567</v>
      </c>
      <c r="G27" t="s">
        <v>568</v>
      </c>
      <c r="H27">
        <v>349.74079999999998</v>
      </c>
      <c r="I27">
        <v>69.900000000000006</v>
      </c>
    </row>
    <row r="28" spans="1:9" x14ac:dyDescent="0.25">
      <c r="A28" t="s">
        <v>484</v>
      </c>
      <c r="B28" t="s">
        <v>109</v>
      </c>
      <c r="C28">
        <v>20</v>
      </c>
      <c r="D28" t="s">
        <v>570</v>
      </c>
      <c r="E28">
        <v>21248</v>
      </c>
      <c r="F28" t="s">
        <v>571</v>
      </c>
      <c r="G28" t="s">
        <v>572</v>
      </c>
      <c r="H28">
        <v>394.42</v>
      </c>
      <c r="I28">
        <v>78.84</v>
      </c>
    </row>
    <row r="31" spans="1:9" x14ac:dyDescent="0.25">
      <c r="A31" s="7" t="s">
        <v>1705</v>
      </c>
    </row>
    <row r="33" spans="1:49" x14ac:dyDescent="0.25">
      <c r="A33" s="7" t="s">
        <v>2053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2054</v>
      </c>
    </row>
    <row r="36" spans="1:49" x14ac:dyDescent="0.25">
      <c r="A36" t="s">
        <v>1709</v>
      </c>
      <c r="B36">
        <v>42321.055613425924</v>
      </c>
    </row>
    <row r="37" spans="1:49" x14ac:dyDescent="0.25">
      <c r="A37" t="s">
        <v>1710</v>
      </c>
      <c r="B37">
        <v>2415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15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15</v>
      </c>
      <c r="X40">
        <v>16</v>
      </c>
      <c r="Y40">
        <v>16</v>
      </c>
      <c r="Z40">
        <v>16</v>
      </c>
      <c r="AA40">
        <v>15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123.298</v>
      </c>
      <c r="C41">
        <v>185.874</v>
      </c>
      <c r="D41">
        <v>154.22200000000001</v>
      </c>
      <c r="E41">
        <v>122.733</v>
      </c>
      <c r="F41">
        <v>147.18299999999999</v>
      </c>
      <c r="G41">
        <v>125.41</v>
      </c>
      <c r="H41">
        <v>132.93899999999999</v>
      </c>
      <c r="I41">
        <v>156.803</v>
      </c>
      <c r="J41">
        <v>144.983</v>
      </c>
      <c r="K41">
        <v>113.503</v>
      </c>
      <c r="L41">
        <v>122.81399999999999</v>
      </c>
      <c r="M41">
        <v>199.309</v>
      </c>
      <c r="N41">
        <v>136.887</v>
      </c>
      <c r="O41">
        <v>62.904000000000003</v>
      </c>
      <c r="P41">
        <v>98.353999999999999</v>
      </c>
      <c r="Q41">
        <v>110.762</v>
      </c>
      <c r="R41">
        <v>179.24700000000001</v>
      </c>
      <c r="S41">
        <v>183.73099999999999</v>
      </c>
      <c r="T41">
        <v>142.50299999999999</v>
      </c>
      <c r="U41">
        <v>185.47200000000001</v>
      </c>
      <c r="V41">
        <v>184.3</v>
      </c>
      <c r="W41">
        <v>117.163</v>
      </c>
      <c r="X41">
        <v>194.672</v>
      </c>
      <c r="Y41">
        <v>131.80699999999999</v>
      </c>
      <c r="Z41">
        <v>126.849</v>
      </c>
      <c r="AA41">
        <v>137.827</v>
      </c>
      <c r="AB41">
        <v>142.63999999999999</v>
      </c>
      <c r="AC41">
        <v>152.41300000000001</v>
      </c>
      <c r="AD41">
        <v>105.09</v>
      </c>
      <c r="AE41">
        <v>95.858999999999995</v>
      </c>
      <c r="AF41">
        <v>80.039000000000001</v>
      </c>
      <c r="AG41">
        <v>138.21899999999999</v>
      </c>
      <c r="AH41">
        <v>232.79499999999999</v>
      </c>
      <c r="AI41">
        <v>130.995</v>
      </c>
      <c r="AJ41">
        <v>132.53</v>
      </c>
      <c r="AK41">
        <v>110.997</v>
      </c>
      <c r="AL41">
        <v>121.64400000000001</v>
      </c>
      <c r="AM41">
        <v>145.80699999999999</v>
      </c>
      <c r="AN41">
        <v>139.84899999999999</v>
      </c>
      <c r="AO41">
        <v>94.866</v>
      </c>
      <c r="AP41">
        <v>121.102</v>
      </c>
      <c r="AQ41">
        <v>143.089</v>
      </c>
      <c r="AR41">
        <v>65.260999999999996</v>
      </c>
      <c r="AS41">
        <v>139.124</v>
      </c>
      <c r="AT41">
        <v>169.06100000000001</v>
      </c>
      <c r="AU41">
        <v>103.21599999999999</v>
      </c>
      <c r="AV41">
        <v>113.776</v>
      </c>
      <c r="AW41">
        <v>135.58500000000001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2055</v>
      </c>
    </row>
    <row r="44" spans="1:49" x14ac:dyDescent="0.25">
      <c r="A44" t="s">
        <v>1709</v>
      </c>
      <c r="B44">
        <v>42321.053865740738</v>
      </c>
    </row>
    <row r="45" spans="1:49" x14ac:dyDescent="0.25">
      <c r="A45" t="s">
        <v>1710</v>
      </c>
      <c r="B45">
        <v>2406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15</v>
      </c>
      <c r="C48">
        <v>16</v>
      </c>
      <c r="D48">
        <v>15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16</v>
      </c>
      <c r="K48">
        <v>0</v>
      </c>
      <c r="L48">
        <v>9</v>
      </c>
      <c r="M48">
        <v>16</v>
      </c>
      <c r="N48">
        <v>16</v>
      </c>
      <c r="O48">
        <v>15</v>
      </c>
      <c r="P48">
        <v>16</v>
      </c>
      <c r="Q48">
        <v>15</v>
      </c>
      <c r="R48">
        <v>16</v>
      </c>
      <c r="S48">
        <v>16</v>
      </c>
      <c r="T48">
        <v>15</v>
      </c>
      <c r="U48">
        <v>16</v>
      </c>
      <c r="V48">
        <v>16</v>
      </c>
      <c r="W48">
        <v>15</v>
      </c>
      <c r="X48">
        <v>16</v>
      </c>
      <c r="Y48">
        <v>16</v>
      </c>
      <c r="Z48">
        <v>16</v>
      </c>
      <c r="AA48">
        <v>15</v>
      </c>
      <c r="AB48">
        <v>16</v>
      </c>
      <c r="AC48">
        <v>16</v>
      </c>
      <c r="AD48">
        <v>16</v>
      </c>
      <c r="AE48">
        <v>13</v>
      </c>
      <c r="AF48">
        <v>16</v>
      </c>
      <c r="AG48">
        <v>16</v>
      </c>
      <c r="AH48">
        <v>16</v>
      </c>
      <c r="AI48">
        <v>16</v>
      </c>
      <c r="AJ48">
        <v>16</v>
      </c>
      <c r="AK48">
        <v>16</v>
      </c>
      <c r="AL48">
        <v>16</v>
      </c>
      <c r="AM48">
        <v>15</v>
      </c>
      <c r="AN48">
        <v>16</v>
      </c>
      <c r="AO48">
        <v>16</v>
      </c>
      <c r="AP48">
        <v>0</v>
      </c>
      <c r="AQ48">
        <v>6</v>
      </c>
      <c r="AR48">
        <v>14</v>
      </c>
      <c r="AS48">
        <v>16</v>
      </c>
      <c r="AT48">
        <v>15</v>
      </c>
      <c r="AU48">
        <v>14</v>
      </c>
      <c r="AV48">
        <v>15</v>
      </c>
      <c r="AW48">
        <v>16</v>
      </c>
    </row>
    <row r="49" spans="1:49" x14ac:dyDescent="0.25">
      <c r="A49" t="s">
        <v>1764</v>
      </c>
      <c r="B49">
        <v>111.172</v>
      </c>
      <c r="C49">
        <v>148.99600000000001</v>
      </c>
      <c r="D49">
        <v>114.959</v>
      </c>
      <c r="E49">
        <v>93.825999999999993</v>
      </c>
      <c r="F49">
        <v>96.305999999999997</v>
      </c>
      <c r="G49">
        <v>92.308000000000007</v>
      </c>
      <c r="H49">
        <v>69.575999999999993</v>
      </c>
      <c r="I49">
        <v>68.649000000000001</v>
      </c>
      <c r="J49">
        <v>122.38</v>
      </c>
      <c r="K49">
        <v>0</v>
      </c>
      <c r="L49">
        <v>55.63</v>
      </c>
      <c r="M49">
        <v>80.122</v>
      </c>
      <c r="N49">
        <v>44.454000000000001</v>
      </c>
      <c r="O49">
        <v>31.079000000000001</v>
      </c>
      <c r="P49">
        <v>37.893000000000001</v>
      </c>
      <c r="Q49">
        <v>40.854999999999997</v>
      </c>
      <c r="R49">
        <v>138.69499999999999</v>
      </c>
      <c r="S49">
        <v>190.49299999999999</v>
      </c>
      <c r="T49">
        <v>67.593999999999994</v>
      </c>
      <c r="U49">
        <v>78.082999999999998</v>
      </c>
      <c r="V49">
        <v>87.847999999999999</v>
      </c>
      <c r="W49">
        <v>52.637</v>
      </c>
      <c r="X49">
        <v>71.084999999999994</v>
      </c>
      <c r="Y49">
        <v>36.743000000000002</v>
      </c>
      <c r="Z49">
        <v>209.83600000000001</v>
      </c>
      <c r="AA49">
        <v>94.837999999999994</v>
      </c>
      <c r="AB49">
        <v>73.484999999999999</v>
      </c>
      <c r="AC49">
        <v>51.872</v>
      </c>
      <c r="AD49">
        <v>51.082999999999998</v>
      </c>
      <c r="AE49">
        <v>38.143000000000001</v>
      </c>
      <c r="AF49">
        <v>32.442</v>
      </c>
      <c r="AG49">
        <v>31.283000000000001</v>
      </c>
      <c r="AH49">
        <v>443.09500000000003</v>
      </c>
      <c r="AI49">
        <v>98.897999999999996</v>
      </c>
      <c r="AJ49">
        <v>59.817999999999998</v>
      </c>
      <c r="AK49">
        <v>57.65</v>
      </c>
      <c r="AL49">
        <v>69.635000000000005</v>
      </c>
      <c r="AM49">
        <v>61.948</v>
      </c>
      <c r="AN49">
        <v>69.762</v>
      </c>
      <c r="AO49">
        <v>42.845999999999997</v>
      </c>
      <c r="AP49">
        <v>0</v>
      </c>
      <c r="AQ49">
        <v>15.224</v>
      </c>
      <c r="AR49">
        <v>24.533000000000001</v>
      </c>
      <c r="AS49">
        <v>40.814999999999998</v>
      </c>
      <c r="AT49">
        <v>60.317999999999998</v>
      </c>
      <c r="AU49">
        <v>20.786999999999999</v>
      </c>
      <c r="AV49">
        <v>18.387</v>
      </c>
      <c r="AW49">
        <v>49.631999999999998</v>
      </c>
    </row>
    <row r="51" spans="1:49" x14ac:dyDescent="0.25">
      <c r="A51" s="7" t="s">
        <v>2056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2057</v>
      </c>
    </row>
    <row r="54" spans="1:49" x14ac:dyDescent="0.25">
      <c r="A54" t="s">
        <v>1709</v>
      </c>
      <c r="B54">
        <v>42321.0546412037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15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15</v>
      </c>
      <c r="AE58">
        <v>16</v>
      </c>
      <c r="AF58">
        <v>16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198.28</v>
      </c>
      <c r="C59">
        <v>141.422</v>
      </c>
      <c r="D59">
        <v>116.73699999999999</v>
      </c>
      <c r="E59">
        <v>144.83699999999999</v>
      </c>
      <c r="F59">
        <v>138.52199999999999</v>
      </c>
      <c r="G59">
        <v>175.36799999999999</v>
      </c>
      <c r="H59">
        <v>68.844999999999999</v>
      </c>
      <c r="I59">
        <v>118.282</v>
      </c>
      <c r="J59">
        <v>192.40100000000001</v>
      </c>
      <c r="K59">
        <v>85.741</v>
      </c>
      <c r="L59">
        <v>208.45699999999999</v>
      </c>
      <c r="M59">
        <v>210.62299999999999</v>
      </c>
      <c r="N59">
        <v>113.3</v>
      </c>
      <c r="O59">
        <v>171.01900000000001</v>
      </c>
      <c r="P59">
        <v>102.146</v>
      </c>
      <c r="Q59">
        <v>182.28</v>
      </c>
      <c r="R59">
        <v>212.50399999999999</v>
      </c>
      <c r="S59">
        <v>204.01499999999999</v>
      </c>
      <c r="T59">
        <v>161.559</v>
      </c>
      <c r="U59">
        <v>190.29400000000001</v>
      </c>
      <c r="V59">
        <v>200.29599999999999</v>
      </c>
      <c r="W59">
        <v>126.914</v>
      </c>
      <c r="X59">
        <v>167.255</v>
      </c>
      <c r="Y59">
        <v>127.021</v>
      </c>
      <c r="Z59">
        <v>128.25899999999999</v>
      </c>
      <c r="AA59">
        <v>180.28</v>
      </c>
      <c r="AB59">
        <v>85.888000000000005</v>
      </c>
      <c r="AC59">
        <v>218.79300000000001</v>
      </c>
      <c r="AD59">
        <v>88.683000000000007</v>
      </c>
      <c r="AE59">
        <v>138.18299999999999</v>
      </c>
      <c r="AF59">
        <v>155.76900000000001</v>
      </c>
      <c r="AG59">
        <v>125.598</v>
      </c>
      <c r="AH59">
        <v>279.94299999999998</v>
      </c>
      <c r="AI59">
        <v>168.34899999999999</v>
      </c>
      <c r="AJ59">
        <v>153.261</v>
      </c>
      <c r="AK59">
        <v>159.08099999999999</v>
      </c>
      <c r="AL59">
        <v>183.89500000000001</v>
      </c>
      <c r="AM59">
        <v>119.77500000000001</v>
      </c>
      <c r="AN59">
        <v>113.48399999999999</v>
      </c>
      <c r="AO59">
        <v>138.125</v>
      </c>
      <c r="AP59">
        <v>126.077</v>
      </c>
      <c r="AQ59">
        <v>139.55000000000001</v>
      </c>
      <c r="AR59">
        <v>159.434</v>
      </c>
      <c r="AS59">
        <v>155.429</v>
      </c>
      <c r="AT59">
        <v>149.86699999999999</v>
      </c>
      <c r="AU59">
        <v>154.19499999999999</v>
      </c>
      <c r="AV59">
        <v>139.50899999999999</v>
      </c>
      <c r="AW59">
        <v>127.366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2058</v>
      </c>
    </row>
    <row r="62" spans="1:49" x14ac:dyDescent="0.25">
      <c r="A62" t="s">
        <v>1709</v>
      </c>
      <c r="B62">
        <v>42321.052824074075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3</v>
      </c>
      <c r="L66">
        <v>16</v>
      </c>
      <c r="M66">
        <v>16</v>
      </c>
      <c r="N66">
        <v>16</v>
      </c>
      <c r="O66">
        <v>16</v>
      </c>
      <c r="P66">
        <v>15</v>
      </c>
      <c r="Q66">
        <v>16</v>
      </c>
      <c r="R66">
        <v>16</v>
      </c>
      <c r="S66">
        <v>16</v>
      </c>
      <c r="T66">
        <v>16</v>
      </c>
      <c r="U66">
        <v>16</v>
      </c>
      <c r="V66">
        <v>16</v>
      </c>
      <c r="W66">
        <v>16</v>
      </c>
      <c r="X66">
        <v>16</v>
      </c>
      <c r="Y66">
        <v>15</v>
      </c>
      <c r="Z66">
        <v>16</v>
      </c>
      <c r="AA66">
        <v>16</v>
      </c>
      <c r="AB66">
        <v>16</v>
      </c>
      <c r="AC66">
        <v>15</v>
      </c>
      <c r="AD66">
        <v>14</v>
      </c>
      <c r="AE66">
        <v>16</v>
      </c>
      <c r="AF66">
        <v>16</v>
      </c>
      <c r="AG66">
        <v>16</v>
      </c>
      <c r="AH66">
        <v>16</v>
      </c>
      <c r="AI66">
        <v>16</v>
      </c>
      <c r="AJ66">
        <v>16</v>
      </c>
      <c r="AK66">
        <v>16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0</v>
      </c>
      <c r="AR66">
        <v>16</v>
      </c>
      <c r="AS66">
        <v>16</v>
      </c>
      <c r="AT66">
        <v>15</v>
      </c>
      <c r="AU66">
        <v>16</v>
      </c>
      <c r="AV66">
        <v>15</v>
      </c>
      <c r="AW66">
        <v>13</v>
      </c>
    </row>
    <row r="67" spans="1:49" x14ac:dyDescent="0.25">
      <c r="A67" t="s">
        <v>1764</v>
      </c>
      <c r="B67">
        <v>110.65600000000001</v>
      </c>
      <c r="C67">
        <v>92.55</v>
      </c>
      <c r="D67">
        <v>83.347999999999999</v>
      </c>
      <c r="E67">
        <v>123.666</v>
      </c>
      <c r="F67">
        <v>93.38</v>
      </c>
      <c r="G67">
        <v>139.30000000000001</v>
      </c>
      <c r="H67">
        <v>41.335999999999999</v>
      </c>
      <c r="I67">
        <v>87.352000000000004</v>
      </c>
      <c r="J67">
        <v>93.313000000000002</v>
      </c>
      <c r="K67">
        <v>6.3170000000000002</v>
      </c>
      <c r="L67">
        <v>76.394000000000005</v>
      </c>
      <c r="M67">
        <v>125.01600000000001</v>
      </c>
      <c r="N67">
        <v>59.058</v>
      </c>
      <c r="O67">
        <v>83.406000000000006</v>
      </c>
      <c r="P67">
        <v>54.957999999999998</v>
      </c>
      <c r="Q67">
        <v>67.983999999999995</v>
      </c>
      <c r="R67">
        <v>98.055000000000007</v>
      </c>
      <c r="S67">
        <v>173.53800000000001</v>
      </c>
      <c r="T67">
        <v>82.704999999999998</v>
      </c>
      <c r="U67">
        <v>98.171999999999997</v>
      </c>
      <c r="V67">
        <v>102.09699999999999</v>
      </c>
      <c r="W67">
        <v>55.908999999999999</v>
      </c>
      <c r="X67">
        <v>82.947000000000003</v>
      </c>
      <c r="Y67">
        <v>76.447999999999993</v>
      </c>
      <c r="Z67">
        <v>185.78100000000001</v>
      </c>
      <c r="AA67">
        <v>67.869</v>
      </c>
      <c r="AB67">
        <v>56.030999999999999</v>
      </c>
      <c r="AC67">
        <v>75.137</v>
      </c>
      <c r="AD67">
        <v>38.200000000000003</v>
      </c>
      <c r="AE67">
        <v>86.644999999999996</v>
      </c>
      <c r="AF67">
        <v>74.48</v>
      </c>
      <c r="AG67">
        <v>75.451999999999998</v>
      </c>
      <c r="AH67">
        <v>468.76600000000002</v>
      </c>
      <c r="AI67">
        <v>47.091999999999999</v>
      </c>
      <c r="AJ67">
        <v>70.343999999999994</v>
      </c>
      <c r="AK67">
        <v>73.519000000000005</v>
      </c>
      <c r="AL67">
        <v>96.509</v>
      </c>
      <c r="AM67">
        <v>64.864000000000004</v>
      </c>
      <c r="AN67">
        <v>55.886000000000003</v>
      </c>
      <c r="AO67">
        <v>77.882999999999996</v>
      </c>
      <c r="AP67">
        <v>0</v>
      </c>
      <c r="AQ67">
        <v>0</v>
      </c>
      <c r="AR67">
        <v>32.094000000000001</v>
      </c>
      <c r="AS67">
        <v>72.847999999999999</v>
      </c>
      <c r="AT67">
        <v>45.61</v>
      </c>
      <c r="AU67">
        <v>51.719000000000001</v>
      </c>
      <c r="AV67">
        <v>41.74</v>
      </c>
      <c r="AW67">
        <v>52.154000000000003</v>
      </c>
    </row>
    <row r="69" spans="1:49" x14ac:dyDescent="0.25">
      <c r="A69" s="7" t="s">
        <v>2059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2060</v>
      </c>
    </row>
    <row r="72" spans="1:49" x14ac:dyDescent="0.25">
      <c r="A72" t="s">
        <v>1709</v>
      </c>
      <c r="B72">
        <v>42321.051712962966</v>
      </c>
    </row>
    <row r="73" spans="1:49" x14ac:dyDescent="0.25">
      <c r="A73" t="s">
        <v>1710</v>
      </c>
      <c r="B73">
        <v>2432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15</v>
      </c>
      <c r="I76">
        <v>16</v>
      </c>
      <c r="J76">
        <v>16</v>
      </c>
      <c r="K76">
        <v>16</v>
      </c>
      <c r="L76">
        <v>16</v>
      </c>
      <c r="M76">
        <v>14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14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144.483</v>
      </c>
      <c r="C77">
        <v>204.62</v>
      </c>
      <c r="D77">
        <v>154.79900000000001</v>
      </c>
      <c r="E77">
        <v>103.66</v>
      </c>
      <c r="F77">
        <v>151.61099999999999</v>
      </c>
      <c r="G77">
        <v>120.765</v>
      </c>
      <c r="H77">
        <v>106.23</v>
      </c>
      <c r="I77">
        <v>112.85899999999999</v>
      </c>
      <c r="J77">
        <v>189.898</v>
      </c>
      <c r="K77">
        <v>160.97399999999999</v>
      </c>
      <c r="L77">
        <v>204.95599999999999</v>
      </c>
      <c r="M77">
        <v>150.83000000000001</v>
      </c>
      <c r="N77">
        <v>181.71799999999999</v>
      </c>
      <c r="O77">
        <v>69.975999999999999</v>
      </c>
      <c r="P77">
        <v>148.62299999999999</v>
      </c>
      <c r="Q77">
        <v>143.464</v>
      </c>
      <c r="R77">
        <v>179.88900000000001</v>
      </c>
      <c r="S77">
        <v>188.24</v>
      </c>
      <c r="T77">
        <v>182.398</v>
      </c>
      <c r="U77">
        <v>127.995</v>
      </c>
      <c r="V77">
        <v>138.85900000000001</v>
      </c>
      <c r="W77">
        <v>106.762</v>
      </c>
      <c r="X77">
        <v>179.13800000000001</v>
      </c>
      <c r="Y77">
        <v>155.94399999999999</v>
      </c>
      <c r="Z77">
        <v>238.07900000000001</v>
      </c>
      <c r="AA77">
        <v>239.01</v>
      </c>
      <c r="AB77">
        <v>164.13</v>
      </c>
      <c r="AC77">
        <v>241.31100000000001</v>
      </c>
      <c r="AD77">
        <v>90.647999999999996</v>
      </c>
      <c r="AE77">
        <v>305.613</v>
      </c>
      <c r="AF77">
        <v>90.947000000000003</v>
      </c>
      <c r="AG77">
        <v>199.66300000000001</v>
      </c>
      <c r="AH77">
        <v>284.50700000000001</v>
      </c>
      <c r="AI77">
        <v>228.357</v>
      </c>
      <c r="AJ77">
        <v>212.62100000000001</v>
      </c>
      <c r="AK77">
        <v>205.553</v>
      </c>
      <c r="AL77">
        <v>178.535</v>
      </c>
      <c r="AM77">
        <v>176.017</v>
      </c>
      <c r="AN77">
        <v>229.69800000000001</v>
      </c>
      <c r="AO77">
        <v>147.32900000000001</v>
      </c>
      <c r="AP77">
        <v>179.95699999999999</v>
      </c>
      <c r="AQ77">
        <v>180.67099999999999</v>
      </c>
      <c r="AR77">
        <v>115.22</v>
      </c>
      <c r="AS77">
        <v>143.923</v>
      </c>
      <c r="AT77">
        <v>164.12200000000001</v>
      </c>
      <c r="AU77">
        <v>128.36799999999999</v>
      </c>
      <c r="AV77">
        <v>136.994</v>
      </c>
      <c r="AW77">
        <v>125.324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2061</v>
      </c>
    </row>
    <row r="80" spans="1:49" x14ac:dyDescent="0.25">
      <c r="A80" t="s">
        <v>1709</v>
      </c>
      <c r="B80">
        <v>42321.056620370371</v>
      </c>
    </row>
    <row r="81" spans="1:49" x14ac:dyDescent="0.25">
      <c r="A81" t="s">
        <v>1710</v>
      </c>
      <c r="B81">
        <v>2425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15</v>
      </c>
      <c r="I84">
        <v>16</v>
      </c>
      <c r="J84">
        <v>16</v>
      </c>
      <c r="K84">
        <v>9</v>
      </c>
      <c r="L84">
        <v>16</v>
      </c>
      <c r="M84">
        <v>14</v>
      </c>
      <c r="N84">
        <v>16</v>
      </c>
      <c r="O84">
        <v>15</v>
      </c>
      <c r="P84">
        <v>16</v>
      </c>
      <c r="Q84">
        <v>16</v>
      </c>
      <c r="R84">
        <v>16</v>
      </c>
      <c r="S84">
        <v>16</v>
      </c>
      <c r="T84">
        <v>16</v>
      </c>
      <c r="U84">
        <v>16</v>
      </c>
      <c r="V84">
        <v>15</v>
      </c>
      <c r="W84">
        <v>16</v>
      </c>
      <c r="X84">
        <v>16</v>
      </c>
      <c r="Y84">
        <v>16</v>
      </c>
      <c r="Z84">
        <v>16</v>
      </c>
      <c r="AA84">
        <v>16</v>
      </c>
      <c r="AB84">
        <v>16</v>
      </c>
      <c r="AC84">
        <v>15</v>
      </c>
      <c r="AD84">
        <v>16</v>
      </c>
      <c r="AE84">
        <v>16</v>
      </c>
      <c r="AF84">
        <v>16</v>
      </c>
      <c r="AG84">
        <v>16</v>
      </c>
      <c r="AH84">
        <v>16</v>
      </c>
      <c r="AI84">
        <v>16</v>
      </c>
      <c r="AJ84">
        <v>16</v>
      </c>
      <c r="AK84">
        <v>16</v>
      </c>
      <c r="AL84">
        <v>15</v>
      </c>
      <c r="AM84">
        <v>16</v>
      </c>
      <c r="AN84">
        <v>16</v>
      </c>
      <c r="AO84">
        <v>16</v>
      </c>
      <c r="AP84">
        <v>0</v>
      </c>
      <c r="AQ84">
        <v>0</v>
      </c>
      <c r="AR84">
        <v>16</v>
      </c>
      <c r="AS84">
        <v>16</v>
      </c>
      <c r="AT84">
        <v>13</v>
      </c>
      <c r="AU84">
        <v>15</v>
      </c>
      <c r="AV84">
        <v>16</v>
      </c>
      <c r="AW84">
        <v>16</v>
      </c>
    </row>
    <row r="85" spans="1:49" x14ac:dyDescent="0.25">
      <c r="A85" t="s">
        <v>1764</v>
      </c>
      <c r="B85">
        <v>84.161000000000001</v>
      </c>
      <c r="C85">
        <v>174.821</v>
      </c>
      <c r="D85">
        <v>122.539</v>
      </c>
      <c r="E85">
        <v>59.037999999999997</v>
      </c>
      <c r="F85">
        <v>145.42599999999999</v>
      </c>
      <c r="G85">
        <v>117.258</v>
      </c>
      <c r="H85">
        <v>109.91</v>
      </c>
      <c r="I85">
        <v>84.897000000000006</v>
      </c>
      <c r="J85">
        <v>68.72</v>
      </c>
      <c r="K85">
        <v>27.885000000000002</v>
      </c>
      <c r="L85">
        <v>84.742000000000004</v>
      </c>
      <c r="M85">
        <v>87.596000000000004</v>
      </c>
      <c r="N85">
        <v>108.67400000000001</v>
      </c>
      <c r="O85">
        <v>40.784999999999997</v>
      </c>
      <c r="P85">
        <v>69.866</v>
      </c>
      <c r="Q85">
        <v>71.665999999999997</v>
      </c>
      <c r="R85">
        <v>87.173000000000002</v>
      </c>
      <c r="S85">
        <v>141.99</v>
      </c>
      <c r="T85">
        <v>90.316999999999993</v>
      </c>
      <c r="U85">
        <v>60.972999999999999</v>
      </c>
      <c r="V85">
        <v>56.156999999999996</v>
      </c>
      <c r="W85">
        <v>60.223999999999997</v>
      </c>
      <c r="X85">
        <v>137.67699999999999</v>
      </c>
      <c r="Y85">
        <v>116.89</v>
      </c>
      <c r="Z85">
        <v>276.21499999999997</v>
      </c>
      <c r="AA85">
        <v>110.21899999999999</v>
      </c>
      <c r="AB85">
        <v>91.271000000000001</v>
      </c>
      <c r="AC85">
        <v>126.723</v>
      </c>
      <c r="AD85">
        <v>51.487000000000002</v>
      </c>
      <c r="AE85">
        <v>164.756</v>
      </c>
      <c r="AF85">
        <v>68.488</v>
      </c>
      <c r="AG85">
        <v>70.975999999999999</v>
      </c>
      <c r="AH85">
        <v>355.04500000000002</v>
      </c>
      <c r="AI85">
        <v>85.087000000000003</v>
      </c>
      <c r="AJ85">
        <v>115.28</v>
      </c>
      <c r="AK85">
        <v>125.426</v>
      </c>
      <c r="AL85">
        <v>103.05500000000001</v>
      </c>
      <c r="AM85">
        <v>94.611000000000004</v>
      </c>
      <c r="AN85">
        <v>119.48</v>
      </c>
      <c r="AO85">
        <v>41.796999999999997</v>
      </c>
      <c r="AP85">
        <v>0</v>
      </c>
      <c r="AQ85">
        <v>0</v>
      </c>
      <c r="AR85">
        <v>27.614999999999998</v>
      </c>
      <c r="AS85">
        <v>47.826999999999998</v>
      </c>
      <c r="AT85">
        <v>52.805999999999997</v>
      </c>
      <c r="AU85">
        <v>30.87</v>
      </c>
      <c r="AV85">
        <v>29.864000000000001</v>
      </c>
      <c r="AW85">
        <v>31.103000000000002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1">C48/C40*100</f>
        <v>100</v>
      </c>
      <c r="D88">
        <f t="shared" si="1"/>
        <v>93.75</v>
      </c>
      <c r="E88">
        <f t="shared" si="1"/>
        <v>100</v>
      </c>
      <c r="F88">
        <f t="shared" si="1"/>
        <v>100</v>
      </c>
      <c r="G88">
        <f t="shared" si="1"/>
        <v>100</v>
      </c>
      <c r="H88">
        <f t="shared" si="1"/>
        <v>100</v>
      </c>
      <c r="I88">
        <f t="shared" si="1"/>
        <v>100</v>
      </c>
      <c r="J88">
        <f t="shared" si="1"/>
        <v>100</v>
      </c>
      <c r="K88">
        <f t="shared" si="1"/>
        <v>0</v>
      </c>
      <c r="L88">
        <f t="shared" si="1"/>
        <v>56.25</v>
      </c>
      <c r="M88">
        <f t="shared" si="1"/>
        <v>100</v>
      </c>
      <c r="N88">
        <f t="shared" si="1"/>
        <v>100</v>
      </c>
      <c r="O88">
        <f t="shared" si="1"/>
        <v>93.75</v>
      </c>
      <c r="P88">
        <f t="shared" si="1"/>
        <v>100</v>
      </c>
      <c r="Q88">
        <f t="shared" si="1"/>
        <v>93.75</v>
      </c>
      <c r="R88">
        <f t="shared" si="1"/>
        <v>100</v>
      </c>
      <c r="S88">
        <f t="shared" si="1"/>
        <v>100</v>
      </c>
      <c r="T88">
        <f t="shared" si="1"/>
        <v>93.75</v>
      </c>
      <c r="U88">
        <f t="shared" si="1"/>
        <v>100</v>
      </c>
      <c r="V88">
        <f t="shared" si="1"/>
        <v>100</v>
      </c>
      <c r="W88">
        <f t="shared" si="1"/>
        <v>100</v>
      </c>
      <c r="X88">
        <f t="shared" si="1"/>
        <v>100</v>
      </c>
      <c r="Y88">
        <f t="shared" si="1"/>
        <v>100</v>
      </c>
      <c r="Z88">
        <f t="shared" si="1"/>
        <v>100</v>
      </c>
      <c r="AA88">
        <f t="shared" si="1"/>
        <v>100</v>
      </c>
      <c r="AB88">
        <f t="shared" si="1"/>
        <v>100</v>
      </c>
      <c r="AC88">
        <f t="shared" si="1"/>
        <v>100</v>
      </c>
      <c r="AD88">
        <f t="shared" si="1"/>
        <v>100</v>
      </c>
      <c r="AE88">
        <f t="shared" si="1"/>
        <v>81.25</v>
      </c>
      <c r="AF88">
        <f t="shared" si="1"/>
        <v>100</v>
      </c>
      <c r="AG88">
        <f t="shared" si="1"/>
        <v>100</v>
      </c>
      <c r="AH88">
        <f t="shared" si="1"/>
        <v>100</v>
      </c>
      <c r="AI88">
        <f t="shared" si="1"/>
        <v>100</v>
      </c>
      <c r="AJ88">
        <f t="shared" si="1"/>
        <v>100</v>
      </c>
      <c r="AK88">
        <f t="shared" si="1"/>
        <v>100</v>
      </c>
      <c r="AL88">
        <f t="shared" si="1"/>
        <v>100</v>
      </c>
      <c r="AM88">
        <f t="shared" si="1"/>
        <v>93.75</v>
      </c>
      <c r="AN88">
        <f t="shared" si="1"/>
        <v>100</v>
      </c>
      <c r="AO88">
        <f t="shared" si="1"/>
        <v>100</v>
      </c>
      <c r="AP88">
        <f t="shared" si="1"/>
        <v>0</v>
      </c>
      <c r="AQ88">
        <f t="shared" si="1"/>
        <v>37.5</v>
      </c>
      <c r="AR88">
        <f t="shared" si="1"/>
        <v>87.5</v>
      </c>
      <c r="AS88">
        <f t="shared" si="1"/>
        <v>100</v>
      </c>
      <c r="AT88">
        <f t="shared" si="1"/>
        <v>93.75</v>
      </c>
      <c r="AU88">
        <f t="shared" si="1"/>
        <v>87.5</v>
      </c>
      <c r="AV88">
        <f t="shared" si="1"/>
        <v>93.75</v>
      </c>
      <c r="AW88">
        <f t="shared" si="1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100</v>
      </c>
      <c r="D89">
        <f t="shared" si="2"/>
        <v>100</v>
      </c>
      <c r="E89">
        <f t="shared" si="2"/>
        <v>100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18.75</v>
      </c>
      <c r="L89">
        <f t="shared" si="2"/>
        <v>100</v>
      </c>
      <c r="M89">
        <f t="shared" si="2"/>
        <v>100</v>
      </c>
      <c r="N89">
        <f t="shared" si="2"/>
        <v>100</v>
      </c>
      <c r="O89">
        <f t="shared" si="2"/>
        <v>100</v>
      </c>
      <c r="P89">
        <f t="shared" si="2"/>
        <v>100</v>
      </c>
      <c r="Q89">
        <f t="shared" si="2"/>
        <v>100</v>
      </c>
      <c r="R89">
        <f t="shared" si="2"/>
        <v>100</v>
      </c>
      <c r="S89">
        <f t="shared" si="2"/>
        <v>100</v>
      </c>
      <c r="T89">
        <f t="shared" si="2"/>
        <v>100</v>
      </c>
      <c r="U89">
        <f t="shared" si="2"/>
        <v>100</v>
      </c>
      <c r="V89">
        <f t="shared" si="2"/>
        <v>100</v>
      </c>
      <c r="W89">
        <f t="shared" si="2"/>
        <v>100</v>
      </c>
      <c r="X89">
        <f t="shared" si="2"/>
        <v>100</v>
      </c>
      <c r="Y89">
        <f t="shared" si="2"/>
        <v>93.75</v>
      </c>
      <c r="Z89">
        <f t="shared" si="2"/>
        <v>100</v>
      </c>
      <c r="AA89">
        <f t="shared" si="2"/>
        <v>100</v>
      </c>
      <c r="AB89">
        <f t="shared" si="2"/>
        <v>100</v>
      </c>
      <c r="AC89">
        <f t="shared" si="2"/>
        <v>93.75</v>
      </c>
      <c r="AD89">
        <f t="shared" si="2"/>
        <v>93.333333333333329</v>
      </c>
      <c r="AE89">
        <f t="shared" si="2"/>
        <v>100</v>
      </c>
      <c r="AF89">
        <f t="shared" si="2"/>
        <v>100</v>
      </c>
      <c r="AG89">
        <f t="shared" si="2"/>
        <v>100</v>
      </c>
      <c r="AH89">
        <f t="shared" si="2"/>
        <v>100</v>
      </c>
      <c r="AI89">
        <f t="shared" si="2"/>
        <v>100</v>
      </c>
      <c r="AJ89">
        <f t="shared" si="2"/>
        <v>100</v>
      </c>
      <c r="AK89">
        <f t="shared" si="2"/>
        <v>100</v>
      </c>
      <c r="AL89">
        <f t="shared" si="2"/>
        <v>100</v>
      </c>
      <c r="AM89">
        <f t="shared" si="2"/>
        <v>100</v>
      </c>
      <c r="AN89">
        <f t="shared" si="2"/>
        <v>100</v>
      </c>
      <c r="AO89">
        <f t="shared" si="2"/>
        <v>100</v>
      </c>
      <c r="AP89">
        <f t="shared" si="2"/>
        <v>0</v>
      </c>
      <c r="AQ89">
        <f t="shared" si="2"/>
        <v>0</v>
      </c>
      <c r="AR89">
        <f t="shared" si="2"/>
        <v>100</v>
      </c>
      <c r="AS89">
        <f t="shared" si="2"/>
        <v>100</v>
      </c>
      <c r="AT89">
        <f t="shared" si="2"/>
        <v>93.75</v>
      </c>
      <c r="AU89">
        <f t="shared" si="2"/>
        <v>100</v>
      </c>
      <c r="AV89">
        <f t="shared" si="2"/>
        <v>93.75</v>
      </c>
      <c r="AW89">
        <f t="shared" si="2"/>
        <v>81.25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100</v>
      </c>
      <c r="D90">
        <f t="shared" si="3"/>
        <v>100</v>
      </c>
      <c r="E90">
        <f t="shared" si="3"/>
        <v>100</v>
      </c>
      <c r="F90">
        <f t="shared" si="3"/>
        <v>100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56.25</v>
      </c>
      <c r="L90">
        <f t="shared" si="3"/>
        <v>100</v>
      </c>
      <c r="M90">
        <f t="shared" si="3"/>
        <v>100</v>
      </c>
      <c r="N90">
        <f t="shared" si="3"/>
        <v>100</v>
      </c>
      <c r="O90">
        <f t="shared" si="3"/>
        <v>93.75</v>
      </c>
      <c r="P90">
        <f t="shared" si="3"/>
        <v>100</v>
      </c>
      <c r="Q90">
        <f t="shared" si="3"/>
        <v>100</v>
      </c>
      <c r="R90">
        <f t="shared" si="3"/>
        <v>100</v>
      </c>
      <c r="S90">
        <f t="shared" si="3"/>
        <v>100</v>
      </c>
      <c r="T90">
        <f t="shared" si="3"/>
        <v>100</v>
      </c>
      <c r="U90">
        <f t="shared" si="3"/>
        <v>100</v>
      </c>
      <c r="V90">
        <f t="shared" si="3"/>
        <v>93.75</v>
      </c>
      <c r="W90">
        <f t="shared" si="3"/>
        <v>100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100</v>
      </c>
      <c r="AB90">
        <f t="shared" si="3"/>
        <v>100</v>
      </c>
      <c r="AC90">
        <f t="shared" si="3"/>
        <v>93.75</v>
      </c>
      <c r="AD90">
        <f t="shared" si="3"/>
        <v>100</v>
      </c>
      <c r="AE90">
        <f t="shared" si="3"/>
        <v>100</v>
      </c>
      <c r="AF90">
        <f t="shared" si="3"/>
        <v>100</v>
      </c>
      <c r="AG90">
        <f t="shared" si="3"/>
        <v>100</v>
      </c>
      <c r="AH90">
        <f t="shared" si="3"/>
        <v>100</v>
      </c>
      <c r="AI90">
        <f t="shared" si="3"/>
        <v>100</v>
      </c>
      <c r="AJ90">
        <f t="shared" si="3"/>
        <v>100</v>
      </c>
      <c r="AK90">
        <f t="shared" si="3"/>
        <v>100</v>
      </c>
      <c r="AL90">
        <f t="shared" si="3"/>
        <v>93.75</v>
      </c>
      <c r="AM90">
        <f t="shared" si="3"/>
        <v>100</v>
      </c>
      <c r="AN90">
        <f t="shared" si="3"/>
        <v>100</v>
      </c>
      <c r="AO90">
        <f t="shared" si="3"/>
        <v>100</v>
      </c>
      <c r="AP90">
        <f t="shared" si="3"/>
        <v>0</v>
      </c>
      <c r="AQ90">
        <f t="shared" si="3"/>
        <v>0</v>
      </c>
      <c r="AR90">
        <f t="shared" si="3"/>
        <v>100</v>
      </c>
      <c r="AS90">
        <f t="shared" si="3"/>
        <v>100</v>
      </c>
      <c r="AT90">
        <f t="shared" si="3"/>
        <v>92.857142857142861</v>
      </c>
      <c r="AU90">
        <f t="shared" si="3"/>
        <v>93.75</v>
      </c>
      <c r="AV90">
        <f t="shared" si="3"/>
        <v>100</v>
      </c>
      <c r="AW90">
        <f t="shared" si="3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552</v>
      </c>
      <c r="D91" s="7" t="s">
        <v>552</v>
      </c>
      <c r="E91" s="7" t="s">
        <v>552</v>
      </c>
      <c r="F91" s="7" t="s">
        <v>552</v>
      </c>
      <c r="G91" s="7" t="s">
        <v>552</v>
      </c>
      <c r="H91" s="7" t="s">
        <v>552</v>
      </c>
      <c r="I91" s="7" t="s">
        <v>552</v>
      </c>
      <c r="J91" s="7" t="s">
        <v>1644</v>
      </c>
      <c r="K91" s="7" t="s">
        <v>556</v>
      </c>
      <c r="L91" s="7" t="s">
        <v>556</v>
      </c>
      <c r="M91" s="7" t="s">
        <v>556</v>
      </c>
      <c r="N91" s="7" t="s">
        <v>556</v>
      </c>
      <c r="O91" s="7" t="s">
        <v>556</v>
      </c>
      <c r="P91" s="7" t="s">
        <v>556</v>
      </c>
      <c r="Q91" s="7" t="s">
        <v>556</v>
      </c>
      <c r="R91" s="7" t="s">
        <v>1644</v>
      </c>
      <c r="S91" s="7" t="s">
        <v>560</v>
      </c>
      <c r="T91" s="7" t="s">
        <v>560</v>
      </c>
      <c r="U91" s="7" t="s">
        <v>560</v>
      </c>
      <c r="V91" s="7" t="s">
        <v>560</v>
      </c>
      <c r="W91" s="7" t="s">
        <v>560</v>
      </c>
      <c r="X91" s="7" t="s">
        <v>560</v>
      </c>
      <c r="Y91" s="7" t="s">
        <v>560</v>
      </c>
      <c r="Z91" s="7" t="s">
        <v>1686</v>
      </c>
      <c r="AB91" s="7" t="s">
        <v>564</v>
      </c>
      <c r="AC91" s="7" t="s">
        <v>564</v>
      </c>
      <c r="AD91" s="7" t="s">
        <v>564</v>
      </c>
      <c r="AE91" s="7" t="s">
        <v>564</v>
      </c>
      <c r="AF91" s="7" t="s">
        <v>564</v>
      </c>
      <c r="AG91" s="7" t="s">
        <v>564</v>
      </c>
      <c r="AH91" s="7" t="s">
        <v>1686</v>
      </c>
      <c r="AI91" s="7" t="s">
        <v>568</v>
      </c>
      <c r="AJ91" s="7" t="s">
        <v>568</v>
      </c>
      <c r="AK91" s="7" t="s">
        <v>568</v>
      </c>
      <c r="AL91" s="7" t="s">
        <v>568</v>
      </c>
      <c r="AM91" s="7" t="s">
        <v>568</v>
      </c>
      <c r="AN91" s="7" t="s">
        <v>568</v>
      </c>
      <c r="AO91" s="7" t="s">
        <v>568</v>
      </c>
      <c r="AP91" s="7" t="s">
        <v>1794</v>
      </c>
      <c r="AQ91" s="7" t="s">
        <v>572</v>
      </c>
      <c r="AR91" s="7" t="s">
        <v>572</v>
      </c>
      <c r="AS91" s="7" t="s">
        <v>572</v>
      </c>
      <c r="AT91" s="7" t="s">
        <v>572</v>
      </c>
      <c r="AU91" s="7" t="s">
        <v>572</v>
      </c>
      <c r="AV91" s="7" t="s">
        <v>572</v>
      </c>
      <c r="AW91" s="7" t="s">
        <v>572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100</v>
      </c>
      <c r="C93">
        <f t="shared" ref="C93:AW93" si="4">AVERAGE(C88:C90)</f>
        <v>100</v>
      </c>
      <c r="D93">
        <f t="shared" si="4"/>
        <v>97.916666666666671</v>
      </c>
      <c r="E93">
        <f t="shared" si="4"/>
        <v>100</v>
      </c>
      <c r="F93">
        <f t="shared" si="4"/>
        <v>100</v>
      </c>
      <c r="G93">
        <f t="shared" si="4"/>
        <v>100</v>
      </c>
      <c r="H93">
        <f t="shared" si="4"/>
        <v>100</v>
      </c>
      <c r="I93">
        <f t="shared" si="4"/>
        <v>100</v>
      </c>
      <c r="J93">
        <f t="shared" si="4"/>
        <v>100</v>
      </c>
      <c r="K93">
        <f t="shared" si="4"/>
        <v>25</v>
      </c>
      <c r="L93">
        <f t="shared" si="4"/>
        <v>85.416666666666671</v>
      </c>
      <c r="M93">
        <f t="shared" si="4"/>
        <v>100</v>
      </c>
      <c r="N93">
        <f t="shared" si="4"/>
        <v>100</v>
      </c>
      <c r="O93">
        <f t="shared" si="4"/>
        <v>95.833333333333329</v>
      </c>
      <c r="P93">
        <f t="shared" si="4"/>
        <v>100</v>
      </c>
      <c r="Q93">
        <f t="shared" si="4"/>
        <v>97.916666666666671</v>
      </c>
      <c r="R93">
        <f t="shared" si="4"/>
        <v>100</v>
      </c>
      <c r="S93">
        <f t="shared" si="4"/>
        <v>100</v>
      </c>
      <c r="T93">
        <f t="shared" si="4"/>
        <v>97.916666666666671</v>
      </c>
      <c r="U93">
        <f t="shared" si="4"/>
        <v>100</v>
      </c>
      <c r="V93">
        <f t="shared" si="4"/>
        <v>97.916666666666671</v>
      </c>
      <c r="W93">
        <f t="shared" si="4"/>
        <v>100</v>
      </c>
      <c r="X93">
        <f t="shared" si="4"/>
        <v>100</v>
      </c>
      <c r="Y93">
        <f t="shared" si="4"/>
        <v>97.916666666666671</v>
      </c>
      <c r="Z93">
        <f t="shared" si="4"/>
        <v>100</v>
      </c>
      <c r="AA93">
        <f t="shared" si="4"/>
        <v>100</v>
      </c>
      <c r="AB93">
        <f t="shared" si="4"/>
        <v>100</v>
      </c>
      <c r="AC93">
        <f t="shared" si="4"/>
        <v>95.833333333333329</v>
      </c>
      <c r="AD93">
        <f t="shared" si="4"/>
        <v>97.777777777777771</v>
      </c>
      <c r="AE93">
        <f t="shared" si="4"/>
        <v>93.75</v>
      </c>
      <c r="AF93">
        <f t="shared" si="4"/>
        <v>100</v>
      </c>
      <c r="AG93">
        <f t="shared" si="4"/>
        <v>100</v>
      </c>
      <c r="AH93">
        <f t="shared" si="4"/>
        <v>100</v>
      </c>
      <c r="AI93">
        <f t="shared" si="4"/>
        <v>100</v>
      </c>
      <c r="AJ93">
        <f t="shared" si="4"/>
        <v>100</v>
      </c>
      <c r="AK93">
        <f t="shared" si="4"/>
        <v>100</v>
      </c>
      <c r="AL93">
        <f t="shared" si="4"/>
        <v>97.916666666666671</v>
      </c>
      <c r="AM93">
        <f t="shared" si="4"/>
        <v>97.916666666666671</v>
      </c>
      <c r="AN93">
        <f t="shared" si="4"/>
        <v>100</v>
      </c>
      <c r="AO93">
        <f t="shared" si="4"/>
        <v>100</v>
      </c>
      <c r="AP93">
        <f t="shared" si="4"/>
        <v>0</v>
      </c>
      <c r="AQ93">
        <f t="shared" si="4"/>
        <v>12.5</v>
      </c>
      <c r="AR93">
        <f t="shared" si="4"/>
        <v>95.833333333333329</v>
      </c>
      <c r="AS93">
        <f t="shared" si="4"/>
        <v>100</v>
      </c>
      <c r="AT93">
        <f t="shared" si="4"/>
        <v>93.452380952380963</v>
      </c>
      <c r="AU93">
        <f t="shared" si="4"/>
        <v>93.75</v>
      </c>
      <c r="AV93">
        <f t="shared" si="4"/>
        <v>95.833333333333329</v>
      </c>
      <c r="AW93">
        <f t="shared" si="4"/>
        <v>93.75</v>
      </c>
    </row>
    <row r="94" spans="1:49" x14ac:dyDescent="0.25">
      <c r="A94" t="s">
        <v>1774</v>
      </c>
      <c r="B94">
        <f>STDEV(B88:B90)</f>
        <v>0</v>
      </c>
      <c r="C94">
        <f t="shared" ref="C94:AW94" si="5">STDEV(C88:C90)</f>
        <v>0</v>
      </c>
      <c r="D94">
        <f t="shared" si="5"/>
        <v>3.6084391824351609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0</v>
      </c>
      <c r="K94">
        <f t="shared" si="5"/>
        <v>28.641098093474</v>
      </c>
      <c r="L94">
        <f t="shared" si="5"/>
        <v>25.259074277046139</v>
      </c>
      <c r="M94">
        <f t="shared" si="5"/>
        <v>0</v>
      </c>
      <c r="N94">
        <f t="shared" si="5"/>
        <v>0</v>
      </c>
      <c r="O94">
        <f t="shared" si="5"/>
        <v>3.6084391824351609</v>
      </c>
      <c r="P94">
        <f t="shared" si="5"/>
        <v>0</v>
      </c>
      <c r="Q94">
        <f t="shared" si="5"/>
        <v>3.6084391824351609</v>
      </c>
      <c r="R94">
        <f t="shared" si="5"/>
        <v>0</v>
      </c>
      <c r="S94">
        <f t="shared" si="5"/>
        <v>0</v>
      </c>
      <c r="T94">
        <f t="shared" si="5"/>
        <v>3.6084391824351609</v>
      </c>
      <c r="U94">
        <f t="shared" si="5"/>
        <v>0</v>
      </c>
      <c r="V94">
        <f t="shared" si="5"/>
        <v>3.6084391824351609</v>
      </c>
      <c r="W94">
        <f t="shared" si="5"/>
        <v>0</v>
      </c>
      <c r="X94">
        <f t="shared" si="5"/>
        <v>0</v>
      </c>
      <c r="Y94">
        <f t="shared" si="5"/>
        <v>3.6084391824351609</v>
      </c>
      <c r="Z94">
        <f t="shared" si="5"/>
        <v>0</v>
      </c>
      <c r="AA94">
        <f t="shared" si="5"/>
        <v>0</v>
      </c>
      <c r="AB94">
        <f t="shared" si="5"/>
        <v>0</v>
      </c>
      <c r="AC94">
        <f t="shared" si="5"/>
        <v>3.6084391824351609</v>
      </c>
      <c r="AD94">
        <f t="shared" si="5"/>
        <v>3.8490017945975077</v>
      </c>
      <c r="AE94">
        <f t="shared" si="5"/>
        <v>10.825317547305483</v>
      </c>
      <c r="AF94">
        <f t="shared" si="5"/>
        <v>0</v>
      </c>
      <c r="AG94">
        <f t="shared" si="5"/>
        <v>0</v>
      </c>
      <c r="AH94">
        <f t="shared" si="5"/>
        <v>0</v>
      </c>
      <c r="AI94">
        <f t="shared" si="5"/>
        <v>0</v>
      </c>
      <c r="AJ94">
        <f t="shared" si="5"/>
        <v>0</v>
      </c>
      <c r="AK94">
        <f t="shared" si="5"/>
        <v>0</v>
      </c>
      <c r="AL94">
        <f t="shared" si="5"/>
        <v>3.6084391824351609</v>
      </c>
      <c r="AM94">
        <f t="shared" si="5"/>
        <v>3.6084391824351609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21.650635094610966</v>
      </c>
      <c r="AR94">
        <f t="shared" si="5"/>
        <v>7.2168783648703219</v>
      </c>
      <c r="AS94">
        <f t="shared" si="5"/>
        <v>0</v>
      </c>
      <c r="AT94">
        <f t="shared" si="5"/>
        <v>0.51549131177644925</v>
      </c>
      <c r="AU94">
        <f t="shared" si="5"/>
        <v>6.25</v>
      </c>
      <c r="AV94">
        <f t="shared" si="5"/>
        <v>3.6084391824351609</v>
      </c>
      <c r="AW94">
        <f t="shared" si="5"/>
        <v>10.825317547305483</v>
      </c>
    </row>
    <row r="95" spans="1:49" x14ac:dyDescent="0.25">
      <c r="A95" t="s">
        <v>1775</v>
      </c>
      <c r="B95">
        <f>STDEV(B88:B90)/SQRT(3)</f>
        <v>0</v>
      </c>
      <c r="C95">
        <f t="shared" ref="C95:AW95" si="6">STDEV(C88:C90)/SQRT(3)</f>
        <v>0</v>
      </c>
      <c r="D95">
        <f t="shared" si="6"/>
        <v>2.0833333333333335</v>
      </c>
      <c r="E95">
        <f t="shared" si="6"/>
        <v>0</v>
      </c>
      <c r="F95">
        <f t="shared" si="6"/>
        <v>0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0</v>
      </c>
      <c r="K95">
        <f t="shared" si="6"/>
        <v>16.535945694153693</v>
      </c>
      <c r="L95">
        <f t="shared" si="6"/>
        <v>14.583333333333341</v>
      </c>
      <c r="M95">
        <f t="shared" si="6"/>
        <v>0</v>
      </c>
      <c r="N95">
        <f t="shared" si="6"/>
        <v>0</v>
      </c>
      <c r="O95">
        <f t="shared" si="6"/>
        <v>2.0833333333333335</v>
      </c>
      <c r="P95">
        <f t="shared" si="6"/>
        <v>0</v>
      </c>
      <c r="Q95">
        <f t="shared" si="6"/>
        <v>2.0833333333333335</v>
      </c>
      <c r="R95">
        <f t="shared" si="6"/>
        <v>0</v>
      </c>
      <c r="S95">
        <f t="shared" si="6"/>
        <v>0</v>
      </c>
      <c r="T95">
        <f t="shared" si="6"/>
        <v>2.0833333333333335</v>
      </c>
      <c r="U95">
        <f t="shared" si="6"/>
        <v>0</v>
      </c>
      <c r="V95">
        <f t="shared" si="6"/>
        <v>2.0833333333333335</v>
      </c>
      <c r="W95">
        <f t="shared" si="6"/>
        <v>0</v>
      </c>
      <c r="X95">
        <f t="shared" si="6"/>
        <v>0</v>
      </c>
      <c r="Y95">
        <f t="shared" si="6"/>
        <v>2.0833333333333335</v>
      </c>
      <c r="Z95">
        <f t="shared" si="6"/>
        <v>0</v>
      </c>
      <c r="AA95">
        <f t="shared" si="6"/>
        <v>0</v>
      </c>
      <c r="AB95">
        <f t="shared" si="6"/>
        <v>0</v>
      </c>
      <c r="AC95">
        <f t="shared" si="6"/>
        <v>2.0833333333333335</v>
      </c>
      <c r="AD95">
        <f t="shared" si="6"/>
        <v>2.2222222222222237</v>
      </c>
      <c r="AE95">
        <f t="shared" si="6"/>
        <v>6.25</v>
      </c>
      <c r="AF95">
        <f t="shared" si="6"/>
        <v>0</v>
      </c>
      <c r="AG95">
        <f t="shared" si="6"/>
        <v>0</v>
      </c>
      <c r="AH95">
        <f t="shared" si="6"/>
        <v>0</v>
      </c>
      <c r="AI95">
        <f t="shared" si="6"/>
        <v>0</v>
      </c>
      <c r="AJ95">
        <f t="shared" si="6"/>
        <v>0</v>
      </c>
      <c r="AK95">
        <f t="shared" si="6"/>
        <v>0</v>
      </c>
      <c r="AL95">
        <f t="shared" si="6"/>
        <v>2.0833333333333335</v>
      </c>
      <c r="AM95">
        <f t="shared" si="6"/>
        <v>2.0833333333333335</v>
      </c>
      <c r="AN95">
        <f t="shared" si="6"/>
        <v>0</v>
      </c>
      <c r="AO95">
        <f t="shared" si="6"/>
        <v>0</v>
      </c>
      <c r="AP95">
        <f t="shared" si="6"/>
        <v>0</v>
      </c>
      <c r="AQ95">
        <f t="shared" si="6"/>
        <v>12.5</v>
      </c>
      <c r="AR95">
        <f t="shared" si="6"/>
        <v>4.166666666666667</v>
      </c>
      <c r="AS95">
        <f t="shared" si="6"/>
        <v>0</v>
      </c>
      <c r="AT95">
        <f t="shared" si="6"/>
        <v>0.29761904761904628</v>
      </c>
      <c r="AU95">
        <f t="shared" si="6"/>
        <v>3.6084391824351614</v>
      </c>
      <c r="AV95">
        <f t="shared" si="6"/>
        <v>2.0833333333333335</v>
      </c>
      <c r="AW95">
        <f t="shared" si="6"/>
        <v>6.25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90.165290596765558</v>
      </c>
      <c r="C99">
        <f t="shared" ref="C99:AW99" si="7">C49/C41*100</f>
        <v>80.159678061482524</v>
      </c>
      <c r="D99">
        <f t="shared" si="7"/>
        <v>74.541245736665331</v>
      </c>
      <c r="E99">
        <f t="shared" si="7"/>
        <v>76.447247276608564</v>
      </c>
      <c r="F99">
        <f t="shared" si="7"/>
        <v>65.432828519598047</v>
      </c>
      <c r="G99">
        <f t="shared" si="7"/>
        <v>73.604975679770362</v>
      </c>
      <c r="H99">
        <f t="shared" si="7"/>
        <v>52.336786044727276</v>
      </c>
      <c r="I99">
        <f t="shared" si="7"/>
        <v>43.780412364559353</v>
      </c>
      <c r="J99">
        <f t="shared" si="7"/>
        <v>84.409896332673483</v>
      </c>
      <c r="K99">
        <f t="shared" si="7"/>
        <v>0</v>
      </c>
      <c r="L99">
        <f t="shared" si="7"/>
        <v>45.2961388766753</v>
      </c>
      <c r="M99">
        <f t="shared" si="7"/>
        <v>40.199890622099353</v>
      </c>
      <c r="N99">
        <f t="shared" si="7"/>
        <v>32.474961099300884</v>
      </c>
      <c r="O99">
        <f t="shared" si="7"/>
        <v>49.407032939081773</v>
      </c>
      <c r="P99">
        <f t="shared" si="7"/>
        <v>38.527157004290622</v>
      </c>
      <c r="Q99">
        <f t="shared" si="7"/>
        <v>36.885393907657857</v>
      </c>
      <c r="R99">
        <f t="shared" si="7"/>
        <v>77.376469341188397</v>
      </c>
      <c r="S99">
        <f t="shared" si="7"/>
        <v>103.68038055635684</v>
      </c>
      <c r="T99">
        <f t="shared" si="7"/>
        <v>47.433387367283494</v>
      </c>
      <c r="U99">
        <f t="shared" si="7"/>
        <v>42.099616114561769</v>
      </c>
      <c r="V99">
        <f t="shared" si="7"/>
        <v>47.665762344004335</v>
      </c>
      <c r="W99">
        <f t="shared" si="7"/>
        <v>44.926299258298272</v>
      </c>
      <c r="X99">
        <f t="shared" si="7"/>
        <v>36.515266705021773</v>
      </c>
      <c r="Y99">
        <f t="shared" si="7"/>
        <v>27.876364684728433</v>
      </c>
      <c r="Z99">
        <f t="shared" si="7"/>
        <v>165.42187955758422</v>
      </c>
      <c r="AA99">
        <f t="shared" si="7"/>
        <v>68.809449527305972</v>
      </c>
      <c r="AB99">
        <f t="shared" si="7"/>
        <v>51.517807066741447</v>
      </c>
      <c r="AC99">
        <f t="shared" si="7"/>
        <v>34.033842257550205</v>
      </c>
      <c r="AD99">
        <f t="shared" si="7"/>
        <v>48.608811494909119</v>
      </c>
      <c r="AE99">
        <f t="shared" si="7"/>
        <v>39.790734307681078</v>
      </c>
      <c r="AF99">
        <f t="shared" si="7"/>
        <v>40.532740289109057</v>
      </c>
      <c r="AG99">
        <f t="shared" si="7"/>
        <v>22.632923114767149</v>
      </c>
      <c r="AH99">
        <f t="shared" si="7"/>
        <v>190.33699177387834</v>
      </c>
      <c r="AI99">
        <f t="shared" si="7"/>
        <v>75.497538073972279</v>
      </c>
      <c r="AJ99">
        <f t="shared" si="7"/>
        <v>45.13544103221912</v>
      </c>
      <c r="AK99">
        <f t="shared" si="7"/>
        <v>51.938340675874116</v>
      </c>
      <c r="AL99">
        <f t="shared" si="7"/>
        <v>57.244911380750388</v>
      </c>
      <c r="AM99">
        <f t="shared" si="7"/>
        <v>42.486300383383515</v>
      </c>
      <c r="AN99">
        <f t="shared" si="7"/>
        <v>49.883803244928465</v>
      </c>
      <c r="AO99">
        <f t="shared" si="7"/>
        <v>45.164758712288908</v>
      </c>
      <c r="AP99">
        <f t="shared" si="7"/>
        <v>0</v>
      </c>
      <c r="AQ99">
        <f t="shared" si="7"/>
        <v>10.639532039499892</v>
      </c>
      <c r="AR99">
        <f t="shared" si="7"/>
        <v>37.592130062364973</v>
      </c>
      <c r="AS99">
        <f t="shared" si="7"/>
        <v>29.337138092636785</v>
      </c>
      <c r="AT99">
        <f t="shared" si="7"/>
        <v>35.678246313460818</v>
      </c>
      <c r="AU99">
        <f t="shared" si="7"/>
        <v>20.139319485351109</v>
      </c>
      <c r="AV99">
        <f t="shared" si="7"/>
        <v>16.160701729714528</v>
      </c>
      <c r="AW99">
        <f t="shared" si="7"/>
        <v>36.605819227790683</v>
      </c>
    </row>
    <row r="100" spans="1:49" x14ac:dyDescent="0.25">
      <c r="A100" t="s">
        <v>1771</v>
      </c>
      <c r="B100">
        <f>B67/B59*100</f>
        <v>55.807948355860404</v>
      </c>
      <c r="C100">
        <f t="shared" ref="C100:AW100" si="8">C67/C59*100</f>
        <v>65.44243469898602</v>
      </c>
      <c r="D100">
        <f t="shared" si="8"/>
        <v>71.39810000256989</v>
      </c>
      <c r="E100">
        <f t="shared" si="8"/>
        <v>85.382878684314107</v>
      </c>
      <c r="F100">
        <f t="shared" si="8"/>
        <v>67.411674679834249</v>
      </c>
      <c r="G100">
        <f t="shared" si="8"/>
        <v>79.432963824643039</v>
      </c>
      <c r="H100">
        <f t="shared" si="8"/>
        <v>60.042123611010233</v>
      </c>
      <c r="I100">
        <f t="shared" si="8"/>
        <v>73.850628159821454</v>
      </c>
      <c r="J100">
        <f t="shared" si="8"/>
        <v>48.499228174489737</v>
      </c>
      <c r="K100">
        <f t="shared" si="8"/>
        <v>7.3675371175983484</v>
      </c>
      <c r="L100">
        <f t="shared" si="8"/>
        <v>36.647366123469112</v>
      </c>
      <c r="M100">
        <f t="shared" si="8"/>
        <v>59.355341059618368</v>
      </c>
      <c r="N100">
        <f t="shared" si="8"/>
        <v>52.12533097969991</v>
      </c>
      <c r="O100">
        <f t="shared" si="8"/>
        <v>48.770019705412849</v>
      </c>
      <c r="P100">
        <f t="shared" si="8"/>
        <v>53.803379476435687</v>
      </c>
      <c r="Q100">
        <f t="shared" si="8"/>
        <v>37.296466973886325</v>
      </c>
      <c r="R100">
        <f t="shared" si="8"/>
        <v>46.142660844031177</v>
      </c>
      <c r="S100">
        <f t="shared" si="8"/>
        <v>85.06139254466585</v>
      </c>
      <c r="T100">
        <f t="shared" si="8"/>
        <v>51.191824658483895</v>
      </c>
      <c r="U100">
        <f t="shared" si="8"/>
        <v>51.589645495916834</v>
      </c>
      <c r="V100">
        <f t="shared" si="8"/>
        <v>50.973059871390333</v>
      </c>
      <c r="W100">
        <f t="shared" si="8"/>
        <v>44.052665584569077</v>
      </c>
      <c r="X100">
        <f t="shared" si="8"/>
        <v>49.593136229111238</v>
      </c>
      <c r="Y100">
        <f t="shared" si="8"/>
        <v>60.185323686634483</v>
      </c>
      <c r="Z100">
        <f t="shared" si="8"/>
        <v>144.84831473814705</v>
      </c>
      <c r="AA100">
        <f t="shared" si="8"/>
        <v>37.646438872864437</v>
      </c>
      <c r="AB100">
        <f t="shared" si="8"/>
        <v>65.237285767511182</v>
      </c>
      <c r="AC100">
        <f t="shared" si="8"/>
        <v>34.341592281288705</v>
      </c>
      <c r="AD100">
        <f t="shared" si="8"/>
        <v>43.074771940507198</v>
      </c>
      <c r="AE100">
        <f t="shared" si="8"/>
        <v>62.703082144692182</v>
      </c>
      <c r="AF100">
        <f t="shared" si="8"/>
        <v>47.814391823790359</v>
      </c>
      <c r="AG100">
        <f t="shared" si="8"/>
        <v>60.074205003264382</v>
      </c>
      <c r="AH100">
        <f t="shared" si="8"/>
        <v>167.45051671233074</v>
      </c>
      <c r="AI100">
        <f t="shared" si="8"/>
        <v>27.972842131524395</v>
      </c>
      <c r="AJ100">
        <f t="shared" si="8"/>
        <v>45.898173703681948</v>
      </c>
      <c r="AK100">
        <f t="shared" si="8"/>
        <v>46.214821380303121</v>
      </c>
      <c r="AL100">
        <f t="shared" si="8"/>
        <v>52.4804915848718</v>
      </c>
      <c r="AM100">
        <f t="shared" si="8"/>
        <v>54.154873721561259</v>
      </c>
      <c r="AN100">
        <f t="shared" si="8"/>
        <v>49.245708646152764</v>
      </c>
      <c r="AO100">
        <f t="shared" si="8"/>
        <v>56.385882352941174</v>
      </c>
      <c r="AP100">
        <f t="shared" si="8"/>
        <v>0</v>
      </c>
      <c r="AQ100">
        <f t="shared" si="8"/>
        <v>0</v>
      </c>
      <c r="AR100">
        <f t="shared" si="8"/>
        <v>20.12995973255391</v>
      </c>
      <c r="AS100">
        <f t="shared" si="8"/>
        <v>46.868988412715773</v>
      </c>
      <c r="AT100">
        <f t="shared" si="8"/>
        <v>30.433651170704696</v>
      </c>
      <c r="AU100">
        <f t="shared" si="8"/>
        <v>33.541295113330527</v>
      </c>
      <c r="AV100">
        <f t="shared" si="8"/>
        <v>29.919216681361068</v>
      </c>
      <c r="AW100">
        <f t="shared" si="8"/>
        <v>40.948133724855929</v>
      </c>
    </row>
    <row r="101" spans="1:49" x14ac:dyDescent="0.25">
      <c r="A101" t="s">
        <v>1772</v>
      </c>
      <c r="B101">
        <f>B85/B77*100</f>
        <v>58.24975948727532</v>
      </c>
      <c r="C101">
        <f t="shared" ref="C101:AW101" si="9">C85/C77*100</f>
        <v>85.436907438178082</v>
      </c>
      <c r="D101">
        <f t="shared" si="9"/>
        <v>79.160072093488978</v>
      </c>
      <c r="E101">
        <f t="shared" si="9"/>
        <v>56.9535018329153</v>
      </c>
      <c r="F101">
        <f t="shared" si="9"/>
        <v>95.920480703906705</v>
      </c>
      <c r="G101">
        <f t="shared" si="9"/>
        <v>97.096012917649972</v>
      </c>
      <c r="H101">
        <f t="shared" si="9"/>
        <v>103.46418149298691</v>
      </c>
      <c r="I101">
        <f t="shared" si="9"/>
        <v>75.223952010916278</v>
      </c>
      <c r="J101">
        <f t="shared" si="9"/>
        <v>36.187848213251321</v>
      </c>
      <c r="K101">
        <f t="shared" si="9"/>
        <v>17.32267322673227</v>
      </c>
      <c r="L101">
        <f t="shared" si="9"/>
        <v>41.34643533246161</v>
      </c>
      <c r="M101">
        <f t="shared" si="9"/>
        <v>58.075979579659219</v>
      </c>
      <c r="N101">
        <f t="shared" si="9"/>
        <v>59.803651812148509</v>
      </c>
      <c r="O101">
        <f t="shared" si="9"/>
        <v>58.284268892191605</v>
      </c>
      <c r="P101">
        <f t="shared" si="9"/>
        <v>47.00887480403437</v>
      </c>
      <c r="Q101">
        <f t="shared" si="9"/>
        <v>49.953995427424303</v>
      </c>
      <c r="R101">
        <f t="shared" si="9"/>
        <v>48.459327696523971</v>
      </c>
      <c r="S101">
        <f t="shared" si="9"/>
        <v>75.430301742456436</v>
      </c>
      <c r="T101">
        <f t="shared" si="9"/>
        <v>49.516442066250718</v>
      </c>
      <c r="U101">
        <f t="shared" si="9"/>
        <v>47.637017070979333</v>
      </c>
      <c r="V101">
        <f t="shared" si="9"/>
        <v>40.441743063107175</v>
      </c>
      <c r="W101">
        <f t="shared" si="9"/>
        <v>56.409583934358665</v>
      </c>
      <c r="X101">
        <f t="shared" si="9"/>
        <v>76.855273587960113</v>
      </c>
      <c r="Y101">
        <f t="shared" si="9"/>
        <v>74.956394603190887</v>
      </c>
      <c r="Z101">
        <f t="shared" si="9"/>
        <v>116.01821244208854</v>
      </c>
      <c r="AA101">
        <f t="shared" si="9"/>
        <v>46.114806911844688</v>
      </c>
      <c r="AB101">
        <f t="shared" si="9"/>
        <v>55.608968500578811</v>
      </c>
      <c r="AC101">
        <f t="shared" si="9"/>
        <v>52.514390143839272</v>
      </c>
      <c r="AD101">
        <f t="shared" si="9"/>
        <v>56.798826228929485</v>
      </c>
      <c r="AE101">
        <f t="shared" si="9"/>
        <v>53.910010372595409</v>
      </c>
      <c r="AF101">
        <f t="shared" si="9"/>
        <v>75.305397649180293</v>
      </c>
      <c r="AG101">
        <f t="shared" si="9"/>
        <v>35.547898208481286</v>
      </c>
      <c r="AH101">
        <f t="shared" si="9"/>
        <v>124.79306308807867</v>
      </c>
      <c r="AI101">
        <f t="shared" si="9"/>
        <v>37.260517523001269</v>
      </c>
      <c r="AJ101">
        <f t="shared" si="9"/>
        <v>54.218539090682484</v>
      </c>
      <c r="AK101">
        <f t="shared" si="9"/>
        <v>61.018812666319633</v>
      </c>
      <c r="AL101">
        <f t="shared" si="9"/>
        <v>57.722575405382706</v>
      </c>
      <c r="AM101">
        <f t="shared" si="9"/>
        <v>53.751058136430011</v>
      </c>
      <c r="AN101">
        <f t="shared" si="9"/>
        <v>52.016125521336711</v>
      </c>
      <c r="AO101">
        <f t="shared" si="9"/>
        <v>28.369838931914281</v>
      </c>
      <c r="AP101">
        <f t="shared" si="9"/>
        <v>0</v>
      </c>
      <c r="AQ101">
        <f t="shared" si="9"/>
        <v>0</v>
      </c>
      <c r="AR101">
        <f t="shared" si="9"/>
        <v>23.967193195625757</v>
      </c>
      <c r="AS101">
        <f t="shared" si="9"/>
        <v>33.230963779243069</v>
      </c>
      <c r="AT101">
        <f t="shared" si="9"/>
        <v>32.174845541731145</v>
      </c>
      <c r="AU101">
        <f t="shared" si="9"/>
        <v>24.048049358095476</v>
      </c>
      <c r="AV101">
        <f t="shared" si="9"/>
        <v>21.799494868388397</v>
      </c>
      <c r="AW101">
        <f t="shared" si="9"/>
        <v>24.818071558520316</v>
      </c>
    </row>
    <row r="102" spans="1:49" s="7" customFormat="1" x14ac:dyDescent="0.25">
      <c r="A102" s="7" t="s">
        <v>1773</v>
      </c>
      <c r="B102" s="7" t="s">
        <v>1644</v>
      </c>
      <c r="C102" s="7" t="s">
        <v>552</v>
      </c>
      <c r="D102" s="7" t="s">
        <v>552</v>
      </c>
      <c r="E102" s="7" t="s">
        <v>552</v>
      </c>
      <c r="F102" s="7" t="s">
        <v>552</v>
      </c>
      <c r="G102" s="7" t="s">
        <v>552</v>
      </c>
      <c r="H102" s="7" t="s">
        <v>552</v>
      </c>
      <c r="I102" s="7" t="s">
        <v>552</v>
      </c>
      <c r="J102" s="7" t="s">
        <v>1644</v>
      </c>
      <c r="K102" s="7" t="s">
        <v>556</v>
      </c>
      <c r="L102" s="7" t="s">
        <v>556</v>
      </c>
      <c r="M102" s="7" t="s">
        <v>556</v>
      </c>
      <c r="N102" s="7" t="s">
        <v>556</v>
      </c>
      <c r="O102" s="7" t="s">
        <v>556</v>
      </c>
      <c r="P102" s="7" t="s">
        <v>556</v>
      </c>
      <c r="Q102" s="7" t="s">
        <v>556</v>
      </c>
      <c r="R102" s="7" t="s">
        <v>1644</v>
      </c>
      <c r="S102" s="7" t="s">
        <v>560</v>
      </c>
      <c r="T102" s="7" t="s">
        <v>560</v>
      </c>
      <c r="U102" s="7" t="s">
        <v>560</v>
      </c>
      <c r="V102" s="7" t="s">
        <v>560</v>
      </c>
      <c r="W102" s="7" t="s">
        <v>560</v>
      </c>
      <c r="X102" s="7" t="s">
        <v>560</v>
      </c>
      <c r="Y102" s="7" t="s">
        <v>560</v>
      </c>
      <c r="Z102" s="7" t="s">
        <v>1686</v>
      </c>
      <c r="AB102" s="7" t="s">
        <v>564</v>
      </c>
      <c r="AC102" s="7" t="s">
        <v>564</v>
      </c>
      <c r="AD102" s="7" t="s">
        <v>564</v>
      </c>
      <c r="AE102" s="7" t="s">
        <v>564</v>
      </c>
      <c r="AF102" s="7" t="s">
        <v>564</v>
      </c>
      <c r="AG102" s="7" t="s">
        <v>564</v>
      </c>
      <c r="AH102" s="7" t="s">
        <v>1686</v>
      </c>
      <c r="AI102" s="7" t="s">
        <v>568</v>
      </c>
      <c r="AJ102" s="7" t="s">
        <v>568</v>
      </c>
      <c r="AK102" s="7" t="s">
        <v>568</v>
      </c>
      <c r="AL102" s="7" t="s">
        <v>568</v>
      </c>
      <c r="AM102" s="7" t="s">
        <v>568</v>
      </c>
      <c r="AN102" s="7" t="s">
        <v>568</v>
      </c>
      <c r="AO102" s="7" t="s">
        <v>568</v>
      </c>
      <c r="AP102" s="7" t="s">
        <v>1794</v>
      </c>
      <c r="AQ102" s="7" t="s">
        <v>572</v>
      </c>
      <c r="AR102" s="7" t="s">
        <v>572</v>
      </c>
      <c r="AS102" s="7" t="s">
        <v>572</v>
      </c>
      <c r="AT102" s="7" t="s">
        <v>572</v>
      </c>
      <c r="AU102" s="7" t="s">
        <v>572</v>
      </c>
      <c r="AV102" s="7" t="s">
        <v>572</v>
      </c>
      <c r="AW102" s="7" t="s">
        <v>572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68.07433281330043</v>
      </c>
      <c r="C104">
        <f t="shared" ref="C104:AW104" si="10">AVERAGE(C99:C101)</f>
        <v>77.013006732882204</v>
      </c>
      <c r="D104">
        <f t="shared" si="10"/>
        <v>75.033139277574733</v>
      </c>
      <c r="E104">
        <f t="shared" si="10"/>
        <v>72.927875931279317</v>
      </c>
      <c r="F104">
        <f t="shared" si="10"/>
        <v>76.254994634446334</v>
      </c>
      <c r="G104">
        <f t="shared" si="10"/>
        <v>83.377984140687786</v>
      </c>
      <c r="H104">
        <f t="shared" si="10"/>
        <v>71.947697049574813</v>
      </c>
      <c r="I104">
        <f t="shared" si="10"/>
        <v>64.284997511765695</v>
      </c>
      <c r="J104">
        <f t="shared" si="10"/>
        <v>56.365657573471516</v>
      </c>
      <c r="K104">
        <f t="shared" si="10"/>
        <v>8.2300701147768738</v>
      </c>
      <c r="L104">
        <f t="shared" si="10"/>
        <v>41.096646777535341</v>
      </c>
      <c r="M104">
        <f t="shared" si="10"/>
        <v>52.543737087125642</v>
      </c>
      <c r="N104">
        <f t="shared" si="10"/>
        <v>48.134647963716439</v>
      </c>
      <c r="O104">
        <f t="shared" si="10"/>
        <v>52.153773845562078</v>
      </c>
      <c r="P104">
        <f t="shared" si="10"/>
        <v>46.446470428253555</v>
      </c>
      <c r="Q104">
        <f t="shared" si="10"/>
        <v>41.378618769656164</v>
      </c>
      <c r="R104">
        <f t="shared" si="10"/>
        <v>57.326152627247858</v>
      </c>
      <c r="S104">
        <f t="shared" si="10"/>
        <v>88.057358281159694</v>
      </c>
      <c r="T104">
        <f t="shared" si="10"/>
        <v>49.380551364006031</v>
      </c>
      <c r="U104">
        <f t="shared" si="10"/>
        <v>47.108759560485986</v>
      </c>
      <c r="V104">
        <f t="shared" si="10"/>
        <v>46.360188426167277</v>
      </c>
      <c r="W104">
        <f t="shared" si="10"/>
        <v>48.462849592408674</v>
      </c>
      <c r="X104">
        <f t="shared" si="10"/>
        <v>54.321225507364375</v>
      </c>
      <c r="Y104">
        <f t="shared" si="10"/>
        <v>54.339360991517935</v>
      </c>
      <c r="Z104">
        <f t="shared" si="10"/>
        <v>142.09613557927327</v>
      </c>
      <c r="AA104">
        <f t="shared" si="10"/>
        <v>50.856898437338366</v>
      </c>
      <c r="AB104">
        <f t="shared" si="10"/>
        <v>57.454687111610475</v>
      </c>
      <c r="AC104">
        <f t="shared" si="10"/>
        <v>40.296608227559396</v>
      </c>
      <c r="AD104">
        <f t="shared" si="10"/>
        <v>49.494136554781939</v>
      </c>
      <c r="AE104">
        <f t="shared" si="10"/>
        <v>52.134608941656232</v>
      </c>
      <c r="AF104">
        <f t="shared" si="10"/>
        <v>54.550843254026574</v>
      </c>
      <c r="AG104">
        <f t="shared" si="10"/>
        <v>39.418342108837606</v>
      </c>
      <c r="AH104">
        <f t="shared" si="10"/>
        <v>160.86019052476257</v>
      </c>
      <c r="AI104">
        <f t="shared" si="10"/>
        <v>46.91029924283265</v>
      </c>
      <c r="AJ104">
        <f t="shared" si="10"/>
        <v>48.417384608861177</v>
      </c>
      <c r="AK104">
        <f t="shared" si="10"/>
        <v>53.057324907498959</v>
      </c>
      <c r="AL104">
        <f t="shared" si="10"/>
        <v>55.815992790334967</v>
      </c>
      <c r="AM104">
        <f t="shared" si="10"/>
        <v>50.130744080458264</v>
      </c>
      <c r="AN104">
        <f t="shared" si="10"/>
        <v>50.381879137472644</v>
      </c>
      <c r="AO104">
        <f t="shared" si="10"/>
        <v>43.306826665714787</v>
      </c>
      <c r="AP104">
        <f t="shared" si="10"/>
        <v>0</v>
      </c>
      <c r="AQ104">
        <f t="shared" si="10"/>
        <v>3.5465106798332973</v>
      </c>
      <c r="AR104">
        <f t="shared" si="10"/>
        <v>27.229760996848213</v>
      </c>
      <c r="AS104">
        <f t="shared" si="10"/>
        <v>36.479030094865209</v>
      </c>
      <c r="AT104">
        <f t="shared" si="10"/>
        <v>32.762247675298887</v>
      </c>
      <c r="AU104">
        <f t="shared" si="10"/>
        <v>25.909554652259036</v>
      </c>
      <c r="AV104">
        <f t="shared" si="10"/>
        <v>22.626471093154663</v>
      </c>
      <c r="AW104">
        <f t="shared" si="10"/>
        <v>34.124008170388976</v>
      </c>
    </row>
    <row r="105" spans="1:49" x14ac:dyDescent="0.25">
      <c r="A105" t="s">
        <v>1774</v>
      </c>
      <c r="B105">
        <f>STDEV(B99:B101)</f>
        <v>19.170248361549834</v>
      </c>
      <c r="C105">
        <f t="shared" ref="C105:AW105" si="11">STDEV(C99:C101)</f>
        <v>10.361992586720493</v>
      </c>
      <c r="D105">
        <f t="shared" si="11"/>
        <v>3.9042953431756415</v>
      </c>
      <c r="E105">
        <f t="shared" si="11"/>
        <v>14.537773145824557</v>
      </c>
      <c r="F105">
        <f t="shared" si="11"/>
        <v>17.059527097565581</v>
      </c>
      <c r="G105">
        <f t="shared" si="11"/>
        <v>12.232317711634469</v>
      </c>
      <c r="H105">
        <f t="shared" si="11"/>
        <v>27.564644937065133</v>
      </c>
      <c r="I105">
        <f t="shared" si="11"/>
        <v>17.77076288864027</v>
      </c>
      <c r="J105">
        <f t="shared" si="11"/>
        <v>25.054979840838818</v>
      </c>
      <c r="K105">
        <f t="shared" si="11"/>
        <v>8.6934874652496674</v>
      </c>
      <c r="L105">
        <f t="shared" si="11"/>
        <v>4.3297936758902908</v>
      </c>
      <c r="M105">
        <f t="shared" si="11"/>
        <v>10.709206348427912</v>
      </c>
      <c r="N105">
        <f t="shared" si="11"/>
        <v>14.094626537094372</v>
      </c>
      <c r="O105">
        <f t="shared" si="11"/>
        <v>5.318709768593247</v>
      </c>
      <c r="P105">
        <f t="shared" si="11"/>
        <v>7.6536244529007966</v>
      </c>
      <c r="Q105">
        <f t="shared" si="11"/>
        <v>7.4293377149911972</v>
      </c>
      <c r="R105">
        <f t="shared" si="11"/>
        <v>17.402676132519147</v>
      </c>
      <c r="S105">
        <f t="shared" si="11"/>
        <v>14.361357744606961</v>
      </c>
      <c r="T105">
        <f t="shared" si="11"/>
        <v>1.8829000053611098</v>
      </c>
      <c r="U105">
        <f t="shared" si="11"/>
        <v>4.7670175595218938</v>
      </c>
      <c r="V105">
        <f t="shared" si="11"/>
        <v>5.3856801678440895</v>
      </c>
      <c r="W105">
        <f t="shared" si="11"/>
        <v>6.8959226340725177</v>
      </c>
      <c r="X105">
        <f t="shared" si="11"/>
        <v>20.581427550007973</v>
      </c>
      <c r="Y105">
        <f t="shared" si="11"/>
        <v>24.078284078300705</v>
      </c>
      <c r="Z105">
        <f t="shared" si="11"/>
        <v>24.816555939666213</v>
      </c>
      <c r="AA105">
        <f t="shared" si="11"/>
        <v>16.113624120269435</v>
      </c>
      <c r="AB105">
        <f t="shared" si="11"/>
        <v>7.0435099097360618</v>
      </c>
      <c r="AC105">
        <f t="shared" si="11"/>
        <v>10.582028337450666</v>
      </c>
      <c r="AD105">
        <f t="shared" si="11"/>
        <v>6.9047278638711553</v>
      </c>
      <c r="AE105">
        <f t="shared" si="11"/>
        <v>11.558890886749541</v>
      </c>
      <c r="AF105">
        <f t="shared" si="11"/>
        <v>18.339009198268499</v>
      </c>
      <c r="AG105">
        <f t="shared" si="11"/>
        <v>19.018350332056453</v>
      </c>
      <c r="AH105">
        <f t="shared" si="11"/>
        <v>33.265236303628022</v>
      </c>
      <c r="AI105">
        <f t="shared" si="11"/>
        <v>25.189043184206589</v>
      </c>
      <c r="AJ105">
        <f t="shared" si="11"/>
        <v>5.038401063184204</v>
      </c>
      <c r="AK105">
        <f t="shared" si="11"/>
        <v>7.4651613366410627</v>
      </c>
      <c r="AL105">
        <f t="shared" si="11"/>
        <v>2.8984852852553269</v>
      </c>
      <c r="AM105">
        <f t="shared" si="11"/>
        <v>6.6233606526451494</v>
      </c>
      <c r="AN105">
        <f t="shared" si="11"/>
        <v>1.4508142926047631</v>
      </c>
      <c r="AO105">
        <f t="shared" si="11"/>
        <v>14.100127866777729</v>
      </c>
      <c r="AP105">
        <f>STDEV(AP99:AP101)</f>
        <v>0</v>
      </c>
      <c r="AQ105">
        <f t="shared" si="11"/>
        <v>6.1427366870569111</v>
      </c>
      <c r="AR105">
        <f t="shared" si="11"/>
        <v>9.1768790800584163</v>
      </c>
      <c r="AS105">
        <f t="shared" si="11"/>
        <v>9.2061878649320814</v>
      </c>
      <c r="AT105">
        <f t="shared" si="11"/>
        <v>2.6711842884281172</v>
      </c>
      <c r="AU105">
        <f t="shared" si="11"/>
        <v>6.8921795647957351</v>
      </c>
      <c r="AV105">
        <f t="shared" si="11"/>
        <v>6.9164369928393672</v>
      </c>
      <c r="AW105">
        <f t="shared" si="11"/>
        <v>8.3465122036659096</v>
      </c>
    </row>
    <row r="106" spans="1:49" x14ac:dyDescent="0.25">
      <c r="A106" t="s">
        <v>1775</v>
      </c>
      <c r="B106">
        <f>STDEV(B99:B101)/SQRT(3)</f>
        <v>11.067948051972779</v>
      </c>
      <c r="C106">
        <f t="shared" ref="C106:AW106" si="12">STDEV(C99:C101)/SQRT(3)</f>
        <v>5.9824992092839837</v>
      </c>
      <c r="D106">
        <f t="shared" si="12"/>
        <v>2.2541459673782591</v>
      </c>
      <c r="E106">
        <f t="shared" si="12"/>
        <v>8.3933872391595212</v>
      </c>
      <c r="F106">
        <f t="shared" si="12"/>
        <v>9.8493225620272042</v>
      </c>
      <c r="G106">
        <f t="shared" si="12"/>
        <v>7.0623319236251882</v>
      </c>
      <c r="H106">
        <f t="shared" si="12"/>
        <v>15.91445517453101</v>
      </c>
      <c r="I106">
        <f t="shared" si="12"/>
        <v>10.259954737461472</v>
      </c>
      <c r="J106">
        <f t="shared" si="12"/>
        <v>14.465499355648939</v>
      </c>
      <c r="K106">
        <f t="shared" si="12"/>
        <v>5.0191873282585329</v>
      </c>
      <c r="L106">
        <f t="shared" si="12"/>
        <v>2.4998075443107988</v>
      </c>
      <c r="M106">
        <f t="shared" si="12"/>
        <v>6.1829631680721047</v>
      </c>
      <c r="N106">
        <f t="shared" si="12"/>
        <v>8.1375364253186788</v>
      </c>
      <c r="O106">
        <f t="shared" si="12"/>
        <v>3.0707585166388034</v>
      </c>
      <c r="P106">
        <f t="shared" si="12"/>
        <v>4.4188221381585775</v>
      </c>
      <c r="Q106">
        <f t="shared" si="12"/>
        <v>4.2893301296508071</v>
      </c>
      <c r="R106">
        <f t="shared" si="12"/>
        <v>10.047439749729806</v>
      </c>
      <c r="S106">
        <f t="shared" si="12"/>
        <v>8.2915337597773462</v>
      </c>
      <c r="T106">
        <f t="shared" si="12"/>
        <v>1.0870928249523846</v>
      </c>
      <c r="U106">
        <f t="shared" si="12"/>
        <v>2.7522388712216386</v>
      </c>
      <c r="V106">
        <f t="shared" si="12"/>
        <v>3.109423894674014</v>
      </c>
      <c r="W106">
        <f t="shared" si="12"/>
        <v>3.9813627890926013</v>
      </c>
      <c r="X106">
        <f t="shared" si="12"/>
        <v>11.882692736303884</v>
      </c>
      <c r="Y106">
        <f t="shared" si="12"/>
        <v>13.901603794231193</v>
      </c>
      <c r="Z106">
        <f t="shared" si="12"/>
        <v>14.327845252125694</v>
      </c>
      <c r="AA106">
        <f t="shared" si="12"/>
        <v>9.303205223458006</v>
      </c>
      <c r="AB106">
        <f t="shared" si="12"/>
        <v>4.0665723424259124</v>
      </c>
      <c r="AC106">
        <f t="shared" si="12"/>
        <v>6.1095369091993899</v>
      </c>
      <c r="AD106">
        <f t="shared" si="12"/>
        <v>3.9864464908871216</v>
      </c>
      <c r="AE106">
        <f t="shared" si="12"/>
        <v>6.6735287649983599</v>
      </c>
      <c r="AF106">
        <f t="shared" si="12"/>
        <v>10.588031897291343</v>
      </c>
      <c r="AG106">
        <f t="shared" si="12"/>
        <v>10.980249683755403</v>
      </c>
      <c r="AH106">
        <f t="shared" si="12"/>
        <v>19.205693134556149</v>
      </c>
      <c r="AI106">
        <f t="shared" si="12"/>
        <v>14.542900863030784</v>
      </c>
      <c r="AJ106">
        <f t="shared" si="12"/>
        <v>2.9089222101146972</v>
      </c>
      <c r="AK106">
        <f t="shared" si="12"/>
        <v>4.3100129072537046</v>
      </c>
      <c r="AL106">
        <f t="shared" si="12"/>
        <v>1.6734412596843322</v>
      </c>
      <c r="AM106">
        <f t="shared" si="12"/>
        <v>3.8239990557446526</v>
      </c>
      <c r="AN106">
        <f t="shared" si="12"/>
        <v>0.8376280223795165</v>
      </c>
      <c r="AO106">
        <f t="shared" si="12"/>
        <v>8.1407126194922661</v>
      </c>
      <c r="AP106">
        <f t="shared" si="12"/>
        <v>0</v>
      </c>
      <c r="AQ106">
        <f t="shared" si="12"/>
        <v>3.5465106798332977</v>
      </c>
      <c r="AR106">
        <f t="shared" si="12"/>
        <v>5.2982736071923719</v>
      </c>
      <c r="AS106">
        <f t="shared" si="12"/>
        <v>5.3151950420288037</v>
      </c>
      <c r="AT106">
        <f t="shared" si="12"/>
        <v>1.5422089679790725</v>
      </c>
      <c r="AU106">
        <f t="shared" si="12"/>
        <v>3.9792017270380557</v>
      </c>
      <c r="AV106">
        <f t="shared" si="12"/>
        <v>3.9932067596488947</v>
      </c>
      <c r="AW106">
        <f t="shared" si="12"/>
        <v>4.8188610675810102</v>
      </c>
    </row>
    <row r="108" spans="1:49" x14ac:dyDescent="0.25">
      <c r="A108" t="s">
        <v>1773</v>
      </c>
      <c r="B108" s="165">
        <f>AVERAGE(B99:B101,J99:J101,R99:R101,)</f>
        <v>54.529842904205942</v>
      </c>
    </row>
    <row r="109" spans="1:49" x14ac:dyDescent="0.25">
      <c r="A109" t="s">
        <v>1774</v>
      </c>
      <c r="B109" s="165">
        <f>STDEV(B99:B101,J99:J101,R99:R101)</f>
        <v>18.873745492135871</v>
      </c>
    </row>
    <row r="110" spans="1:49" x14ac:dyDescent="0.25">
      <c r="A110" t="s">
        <v>1775</v>
      </c>
      <c r="B110" s="165">
        <f>STDEV(B99:B101,J99:J101,R99:R101)/SQRT(3)</f>
        <v>10.896762040501132</v>
      </c>
    </row>
    <row r="111" spans="1:49" x14ac:dyDescent="0.25">
      <c r="A111" s="7" t="s">
        <v>1787</v>
      </c>
    </row>
    <row r="112" spans="1:49" x14ac:dyDescent="0.25">
      <c r="B112" s="6">
        <f t="shared" ref="B112:I112" si="13">B10</f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TX006305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TX000702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TX011221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TX006939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TX000951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TX000939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2053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0.18129999999999999</v>
      </c>
      <c r="C128">
        <v>0.16400000000000001</v>
      </c>
      <c r="D128">
        <v>0.18690000000000001</v>
      </c>
      <c r="E128">
        <v>0.19059999999999999</v>
      </c>
      <c r="F128">
        <v>0.18479999999999999</v>
      </c>
      <c r="G128">
        <v>0.1852</v>
      </c>
      <c r="H128">
        <v>0.18140000000000001</v>
      </c>
      <c r="I128">
        <v>0.1817</v>
      </c>
      <c r="K128" t="s">
        <v>1658</v>
      </c>
      <c r="L128">
        <f>B128-$F$134</f>
        <v>0.10383333333333332</v>
      </c>
      <c r="M128">
        <f t="shared" ref="M128:S128" si="21">C128-$F$134</f>
        <v>8.6533333333333337E-2</v>
      </c>
      <c r="N128">
        <f t="shared" si="21"/>
        <v>0.10943333333333334</v>
      </c>
      <c r="O128">
        <f t="shared" si="21"/>
        <v>0.11313333333333332</v>
      </c>
      <c r="P128">
        <f t="shared" si="21"/>
        <v>0.10733333333333332</v>
      </c>
      <c r="Q128">
        <f t="shared" si="21"/>
        <v>0.10773333333333333</v>
      </c>
      <c r="R128">
        <f t="shared" si="21"/>
        <v>0.10393333333333334</v>
      </c>
      <c r="S128">
        <f t="shared" si="21"/>
        <v>0.10423333333333333</v>
      </c>
      <c r="U128" t="s">
        <v>1658</v>
      </c>
      <c r="V128">
        <f>L128/$L$133*100</f>
        <v>3.4865239971346695</v>
      </c>
      <c r="W128">
        <f t="shared" ref="W128:AC128" si="22">M128/$L$133*100</f>
        <v>2.9056232091690544</v>
      </c>
      <c r="X128">
        <f t="shared" si="22"/>
        <v>3.6745612464183384</v>
      </c>
      <c r="Y128">
        <f t="shared" si="22"/>
        <v>3.7988001432664751</v>
      </c>
      <c r="Z128">
        <f t="shared" si="22"/>
        <v>3.6040472779369623</v>
      </c>
      <c r="AA128">
        <f t="shared" si="22"/>
        <v>3.6174785100286528</v>
      </c>
      <c r="AB128">
        <f t="shared" si="22"/>
        <v>3.4898818051575931</v>
      </c>
      <c r="AC128">
        <f t="shared" si="22"/>
        <v>3.4999552292263605</v>
      </c>
    </row>
    <row r="129" spans="1:29" x14ac:dyDescent="0.25">
      <c r="A129" t="s">
        <v>1659</v>
      </c>
      <c r="B129">
        <v>0.26419999999999999</v>
      </c>
      <c r="C129">
        <v>0.28050000000000003</v>
      </c>
      <c r="D129">
        <v>0.2868</v>
      </c>
      <c r="E129">
        <v>0.28770000000000001</v>
      </c>
      <c r="F129">
        <v>0.28589999999999999</v>
      </c>
      <c r="G129">
        <v>0.29459999999999997</v>
      </c>
      <c r="H129">
        <v>0.25519999999999998</v>
      </c>
      <c r="I129">
        <v>0.2359</v>
      </c>
      <c r="K129" t="s">
        <v>1659</v>
      </c>
      <c r="L129">
        <f t="shared" ref="L129:L133" si="23">B129-$F$134</f>
        <v>0.18673333333333331</v>
      </c>
      <c r="M129">
        <f t="shared" ref="M129:M133" si="24">C129-$F$134</f>
        <v>0.20303333333333334</v>
      </c>
      <c r="N129">
        <f t="shared" ref="N129:N133" si="25">D129-$F$134</f>
        <v>0.20933333333333332</v>
      </c>
      <c r="O129">
        <f t="shared" ref="O129:O133" si="26">E129-$F$134</f>
        <v>0.21023333333333333</v>
      </c>
      <c r="P129">
        <f t="shared" ref="P129:P133" si="27">F129-$F$134</f>
        <v>0.2084333333333333</v>
      </c>
      <c r="Q129">
        <f t="shared" ref="Q129:Q133" si="28">G129-$F$134</f>
        <v>0.21713333333333329</v>
      </c>
      <c r="R129">
        <f t="shared" ref="R129:R133" si="29">H129-$F$134</f>
        <v>0.1777333333333333</v>
      </c>
      <c r="S129">
        <f t="shared" ref="S129:S133" si="30">I129-$F$134</f>
        <v>0.15843333333333331</v>
      </c>
      <c r="U129" t="s">
        <v>1659</v>
      </c>
      <c r="V129">
        <f t="shared" ref="V129:V133" si="31">L129/$L$133*100</f>
        <v>6.270146848137534</v>
      </c>
      <c r="W129">
        <f t="shared" ref="W129:W133" si="32">M129/$L$133*100</f>
        <v>6.8174695558739256</v>
      </c>
      <c r="X129">
        <f t="shared" ref="X129:X133" si="33">N129/$L$133*100</f>
        <v>7.029011461318051</v>
      </c>
      <c r="Y129">
        <f t="shared" ref="Y129:Y133" si="34">O129/$L$133*100</f>
        <v>7.0592317335243546</v>
      </c>
      <c r="Z129">
        <f t="shared" ref="Z129:Z133" si="35">P129/$L$133*100</f>
        <v>6.9987911891117456</v>
      </c>
      <c r="AA129">
        <f t="shared" ref="AA129:AA133" si="36">Q129/$L$133*100</f>
        <v>7.2909204871060149</v>
      </c>
      <c r="AB129">
        <f t="shared" ref="AB129:AB133" si="37">R129/$L$133*100</f>
        <v>5.9679441260744968</v>
      </c>
      <c r="AC129">
        <f t="shared" ref="AC129:AC133" si="38">S129/$L$133*100</f>
        <v>5.3198871776504291</v>
      </c>
    </row>
    <row r="130" spans="1:29" x14ac:dyDescent="0.25">
      <c r="A130" t="s">
        <v>1660</v>
      </c>
      <c r="B130">
        <v>0.18790000000000001</v>
      </c>
      <c r="C130">
        <v>0.20519999999999999</v>
      </c>
      <c r="D130">
        <v>0.20030000000000001</v>
      </c>
      <c r="E130">
        <v>0.1915</v>
      </c>
      <c r="F130">
        <v>0.19539999999999999</v>
      </c>
      <c r="G130">
        <v>0.18870000000000001</v>
      </c>
      <c r="H130">
        <v>0.17030000000000001</v>
      </c>
      <c r="I130">
        <v>0.1673</v>
      </c>
      <c r="K130" t="s">
        <v>1660</v>
      </c>
      <c r="L130">
        <f t="shared" si="23"/>
        <v>0.11043333333333334</v>
      </c>
      <c r="M130">
        <f t="shared" si="24"/>
        <v>0.12773333333333331</v>
      </c>
      <c r="N130">
        <f t="shared" si="25"/>
        <v>0.12283333333333334</v>
      </c>
      <c r="O130">
        <f t="shared" si="26"/>
        <v>0.11403333333333333</v>
      </c>
      <c r="P130">
        <f t="shared" si="27"/>
        <v>0.11793333333333332</v>
      </c>
      <c r="Q130">
        <f t="shared" si="28"/>
        <v>0.11123333333333334</v>
      </c>
      <c r="R130">
        <f t="shared" si="29"/>
        <v>9.2833333333333337E-2</v>
      </c>
      <c r="S130">
        <f t="shared" si="30"/>
        <v>8.9833333333333334E-2</v>
      </c>
      <c r="U130" t="s">
        <v>1660</v>
      </c>
      <c r="V130">
        <f t="shared" si="31"/>
        <v>3.7081393266475646</v>
      </c>
      <c r="W130">
        <f t="shared" si="32"/>
        <v>4.2890401146131794</v>
      </c>
      <c r="X130">
        <f t="shared" si="33"/>
        <v>4.1245075214899716</v>
      </c>
      <c r="Y130">
        <f t="shared" si="34"/>
        <v>3.8290204154727796</v>
      </c>
      <c r="Z130">
        <f t="shared" si="35"/>
        <v>3.9599749283667616</v>
      </c>
      <c r="AA130">
        <f t="shared" si="36"/>
        <v>3.7350017908309456</v>
      </c>
      <c r="AB130">
        <f t="shared" si="37"/>
        <v>3.1171651146131807</v>
      </c>
      <c r="AC130">
        <f t="shared" si="38"/>
        <v>3.016430873925501</v>
      </c>
    </row>
    <row r="131" spans="1:29" x14ac:dyDescent="0.25">
      <c r="A131" t="s">
        <v>1661</v>
      </c>
      <c r="B131">
        <v>0.18640000000000001</v>
      </c>
      <c r="C131">
        <v>0.1797</v>
      </c>
      <c r="D131">
        <v>0.19739999999999999</v>
      </c>
      <c r="E131">
        <v>0.19159999999999999</v>
      </c>
      <c r="F131">
        <v>0.19089999999999999</v>
      </c>
      <c r="G131">
        <v>0.19120000000000001</v>
      </c>
      <c r="H131">
        <v>0.18759999999999999</v>
      </c>
      <c r="I131">
        <v>0.18210000000000001</v>
      </c>
      <c r="K131" t="s">
        <v>1661</v>
      </c>
      <c r="L131">
        <f t="shared" si="23"/>
        <v>0.10893333333333334</v>
      </c>
      <c r="M131">
        <f t="shared" si="24"/>
        <v>0.10223333333333333</v>
      </c>
      <c r="N131">
        <f t="shared" si="25"/>
        <v>0.11993333333333332</v>
      </c>
      <c r="O131">
        <f t="shared" si="26"/>
        <v>0.11413333333333332</v>
      </c>
      <c r="P131">
        <f t="shared" si="27"/>
        <v>0.11343333333333332</v>
      </c>
      <c r="Q131">
        <f t="shared" si="28"/>
        <v>0.11373333333333334</v>
      </c>
      <c r="R131">
        <f t="shared" si="29"/>
        <v>0.11013333333333332</v>
      </c>
      <c r="S131">
        <f t="shared" si="30"/>
        <v>0.10463333333333334</v>
      </c>
      <c r="U131" t="s">
        <v>1661</v>
      </c>
      <c r="V131">
        <f t="shared" si="31"/>
        <v>3.6577722063037248</v>
      </c>
      <c r="W131">
        <f t="shared" si="32"/>
        <v>3.4327990687679075</v>
      </c>
      <c r="X131">
        <f t="shared" si="33"/>
        <v>4.0271310888252145</v>
      </c>
      <c r="Y131">
        <f t="shared" si="34"/>
        <v>3.8323782234957013</v>
      </c>
      <c r="Z131">
        <f t="shared" si="35"/>
        <v>3.808873567335243</v>
      </c>
      <c r="AA131">
        <f t="shared" si="36"/>
        <v>3.8189469914040113</v>
      </c>
      <c r="AB131">
        <f t="shared" si="37"/>
        <v>3.6980659025787963</v>
      </c>
      <c r="AC131">
        <f t="shared" si="38"/>
        <v>3.5133864613180514</v>
      </c>
    </row>
    <row r="132" spans="1:29" x14ac:dyDescent="0.25">
      <c r="A132" t="s">
        <v>1662</v>
      </c>
      <c r="B132">
        <v>0.1953</v>
      </c>
      <c r="C132">
        <v>0.1724</v>
      </c>
      <c r="D132">
        <v>0.19900000000000001</v>
      </c>
      <c r="E132">
        <v>0.21820000000000001</v>
      </c>
      <c r="F132">
        <v>0.20230000000000001</v>
      </c>
      <c r="G132">
        <v>0.20499999999999999</v>
      </c>
      <c r="H132">
        <v>0.1938</v>
      </c>
      <c r="I132">
        <v>0.18140000000000001</v>
      </c>
      <c r="K132" t="s">
        <v>1662</v>
      </c>
      <c r="L132">
        <f t="shared" si="23"/>
        <v>0.11783333333333333</v>
      </c>
      <c r="M132">
        <f t="shared" si="24"/>
        <v>9.4933333333333328E-2</v>
      </c>
      <c r="N132">
        <f t="shared" si="25"/>
        <v>0.12153333333333334</v>
      </c>
      <c r="O132">
        <f t="shared" si="26"/>
        <v>0.14073333333333332</v>
      </c>
      <c r="P132">
        <f t="shared" si="27"/>
        <v>0.12483333333333334</v>
      </c>
      <c r="Q132">
        <f t="shared" si="28"/>
        <v>0.12753333333333333</v>
      </c>
      <c r="R132">
        <f t="shared" si="29"/>
        <v>0.11633333333333333</v>
      </c>
      <c r="S132">
        <f t="shared" si="30"/>
        <v>0.10393333333333334</v>
      </c>
      <c r="U132" t="s">
        <v>1662</v>
      </c>
      <c r="V132">
        <f t="shared" si="31"/>
        <v>3.9566171203438394</v>
      </c>
      <c r="W132">
        <f t="shared" si="32"/>
        <v>3.1876790830945558</v>
      </c>
      <c r="X132">
        <f t="shared" si="33"/>
        <v>4.0808560171919774</v>
      </c>
      <c r="Y132">
        <f t="shared" si="34"/>
        <v>4.7255551575931225</v>
      </c>
      <c r="Z132">
        <f t="shared" si="35"/>
        <v>4.1916636819484241</v>
      </c>
      <c r="AA132">
        <f t="shared" si="36"/>
        <v>4.282324498567335</v>
      </c>
      <c r="AB132">
        <f t="shared" si="37"/>
        <v>3.9062499999999991</v>
      </c>
      <c r="AC132">
        <f t="shared" si="38"/>
        <v>3.4898818051575931</v>
      </c>
    </row>
    <row r="133" spans="1:29" x14ac:dyDescent="0.25">
      <c r="A133" t="s">
        <v>1663</v>
      </c>
      <c r="B133">
        <v>3.0556000000000001</v>
      </c>
      <c r="C133">
        <v>0.21820000000000001</v>
      </c>
      <c r="D133">
        <v>0.1971</v>
      </c>
      <c r="E133">
        <v>0.18479999999999999</v>
      </c>
      <c r="F133">
        <v>0.19650000000000001</v>
      </c>
      <c r="G133">
        <v>0.1855</v>
      </c>
      <c r="H133">
        <v>0.18690000000000001</v>
      </c>
      <c r="I133">
        <v>0.1807</v>
      </c>
      <c r="K133" t="s">
        <v>1663</v>
      </c>
      <c r="L133">
        <f t="shared" si="23"/>
        <v>2.9781333333333335</v>
      </c>
      <c r="M133">
        <f t="shared" si="24"/>
        <v>0.14073333333333332</v>
      </c>
      <c r="N133">
        <f t="shared" si="25"/>
        <v>0.11963333333333333</v>
      </c>
      <c r="O133">
        <f t="shared" si="26"/>
        <v>0.10733333333333332</v>
      </c>
      <c r="P133">
        <f t="shared" si="27"/>
        <v>0.11903333333333334</v>
      </c>
      <c r="Q133">
        <f t="shared" si="28"/>
        <v>0.10803333333333333</v>
      </c>
      <c r="R133">
        <f t="shared" si="29"/>
        <v>0.10943333333333334</v>
      </c>
      <c r="S133">
        <f t="shared" si="30"/>
        <v>0.10323333333333333</v>
      </c>
      <c r="U133" t="s">
        <v>1663</v>
      </c>
      <c r="V133">
        <f t="shared" si="31"/>
        <v>100</v>
      </c>
      <c r="W133">
        <f t="shared" si="32"/>
        <v>4.7255551575931225</v>
      </c>
      <c r="X133">
        <f t="shared" si="33"/>
        <v>4.0170576647564467</v>
      </c>
      <c r="Y133">
        <f t="shared" si="34"/>
        <v>3.6040472779369623</v>
      </c>
      <c r="Z133">
        <f t="shared" si="35"/>
        <v>3.9969108166189113</v>
      </c>
      <c r="AA133">
        <f t="shared" si="36"/>
        <v>3.6275519340974207</v>
      </c>
      <c r="AB133">
        <f t="shared" si="37"/>
        <v>3.6745612464183384</v>
      </c>
      <c r="AC133">
        <f t="shared" si="38"/>
        <v>3.4663771489971342</v>
      </c>
    </row>
    <row r="134" spans="1:29" x14ac:dyDescent="0.25">
      <c r="A134" t="s">
        <v>1664</v>
      </c>
      <c r="B134">
        <v>7.6600000000000001E-2</v>
      </c>
      <c r="C134">
        <v>7.7200000000000005E-2</v>
      </c>
      <c r="D134">
        <v>7.8600000000000003E-2</v>
      </c>
      <c r="E134">
        <v>3.8222999999999998</v>
      </c>
      <c r="F134">
        <f>AVERAGE(B134:D134)</f>
        <v>7.746666666666667E-2</v>
      </c>
    </row>
    <row r="135" spans="1:29" x14ac:dyDescent="0.25">
      <c r="A135" t="s">
        <v>1665</v>
      </c>
    </row>
    <row r="138" spans="1:29" x14ac:dyDescent="0.25">
      <c r="A138" s="7" t="s">
        <v>2056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0.2419</v>
      </c>
      <c r="C141">
        <v>0.26829999999999998</v>
      </c>
      <c r="D141">
        <v>0.27289999999999998</v>
      </c>
      <c r="E141">
        <v>0.27139999999999997</v>
      </c>
      <c r="F141">
        <v>0.28699999999999998</v>
      </c>
      <c r="G141">
        <v>0.27450000000000002</v>
      </c>
      <c r="H141">
        <v>0.29360000000000003</v>
      </c>
      <c r="I141">
        <v>0.2656</v>
      </c>
      <c r="K141" t="s">
        <v>1658</v>
      </c>
      <c r="L141">
        <f>B141-$F$147</f>
        <v>0.16006666666666669</v>
      </c>
      <c r="M141">
        <f t="shared" ref="M141:S141" si="39">C141-$F$147</f>
        <v>0.18646666666666667</v>
      </c>
      <c r="N141">
        <f t="shared" si="39"/>
        <v>0.19106666666666666</v>
      </c>
      <c r="O141">
        <f t="shared" si="39"/>
        <v>0.18956666666666666</v>
      </c>
      <c r="P141">
        <f t="shared" si="39"/>
        <v>0.20516666666666666</v>
      </c>
      <c r="Q141">
        <f t="shared" si="39"/>
        <v>0.19266666666666671</v>
      </c>
      <c r="R141">
        <f t="shared" si="39"/>
        <v>0.21176666666666671</v>
      </c>
      <c r="S141">
        <f t="shared" si="39"/>
        <v>0.18376666666666669</v>
      </c>
      <c r="U141" t="s">
        <v>1658</v>
      </c>
      <c r="V141">
        <f>L141/$L$146*100</f>
        <v>4.4824463964006016</v>
      </c>
      <c r="W141">
        <f t="shared" ref="W141:AC141" si="40">M141/$L$146*100</f>
        <v>5.2217420119668807</v>
      </c>
      <c r="X141">
        <f t="shared" si="40"/>
        <v>5.3505586722549454</v>
      </c>
      <c r="Y141">
        <f t="shared" si="40"/>
        <v>5.3085532395523156</v>
      </c>
      <c r="Z141">
        <f t="shared" si="40"/>
        <v>5.7454097396596628</v>
      </c>
      <c r="AA141">
        <f t="shared" si="40"/>
        <v>5.3953644671377514</v>
      </c>
      <c r="AB141">
        <f t="shared" si="40"/>
        <v>5.9302336435512339</v>
      </c>
      <c r="AC141">
        <f t="shared" si="40"/>
        <v>5.1461322331021488</v>
      </c>
    </row>
    <row r="142" spans="1:29" x14ac:dyDescent="0.25">
      <c r="A142" t="s">
        <v>1659</v>
      </c>
      <c r="B142">
        <v>0.31940000000000002</v>
      </c>
      <c r="C142">
        <v>0.3306</v>
      </c>
      <c r="D142">
        <v>0.34150000000000003</v>
      </c>
      <c r="E142">
        <v>0.35420000000000001</v>
      </c>
      <c r="F142">
        <v>0.34370000000000001</v>
      </c>
      <c r="G142">
        <v>0.36940000000000001</v>
      </c>
      <c r="H142">
        <v>0.35249999999999998</v>
      </c>
      <c r="I142">
        <v>0.3327</v>
      </c>
      <c r="K142" t="s">
        <v>1659</v>
      </c>
      <c r="L142">
        <f t="shared" ref="L142:L146" si="41">B142-$F$147</f>
        <v>0.2375666666666667</v>
      </c>
      <c r="M142">
        <f t="shared" ref="M142:M146" si="42">C142-$F$147</f>
        <v>0.24876666666666669</v>
      </c>
      <c r="N142">
        <f t="shared" ref="N142:N146" si="43">D142-$F$147</f>
        <v>0.25966666666666671</v>
      </c>
      <c r="O142">
        <f t="shared" ref="O142:O146" si="44">E142-$F$147</f>
        <v>0.2723666666666667</v>
      </c>
      <c r="P142">
        <f t="shared" ref="P142:P146" si="45">F142-$F$147</f>
        <v>0.26186666666666669</v>
      </c>
      <c r="Q142">
        <f t="shared" ref="Q142:Q146" si="46">G142-$F$147</f>
        <v>0.28756666666666669</v>
      </c>
      <c r="R142">
        <f t="shared" ref="R142:R146" si="47">H142-$F$147</f>
        <v>0.27066666666666667</v>
      </c>
      <c r="S142">
        <f t="shared" ref="S142:S146" si="48">I142-$F$147</f>
        <v>0.25086666666666668</v>
      </c>
      <c r="U142" t="s">
        <v>1659</v>
      </c>
      <c r="V142">
        <f t="shared" ref="V142:V146" si="49">L142/$L$146*100</f>
        <v>6.6527270860364611</v>
      </c>
      <c r="W142">
        <f t="shared" ref="W142:W146" si="50">M142/$L$146*100</f>
        <v>6.9663676502160961</v>
      </c>
      <c r="X142">
        <f t="shared" ref="X142:X146" si="51">N142/$L$146*100</f>
        <v>7.2716071278552032</v>
      </c>
      <c r="Y142">
        <f t="shared" ref="Y142:Y146" si="52">O142/$L$146*100</f>
        <v>7.6272531247374671</v>
      </c>
      <c r="Z142">
        <f t="shared" ref="Z142:Z146" si="53">P142/$L$146*100</f>
        <v>7.3332150958190594</v>
      </c>
      <c r="AA142">
        <f t="shared" ref="AA142:AA146" si="54">Q142/$L$146*100</f>
        <v>8.052908176124113</v>
      </c>
      <c r="AB142">
        <f t="shared" ref="AB142:AB146" si="55">R142/$L$146*100</f>
        <v>7.5796469676744858</v>
      </c>
      <c r="AC142">
        <f t="shared" ref="AC142:AC146" si="56">S142/$L$146*100</f>
        <v>7.0251752559997769</v>
      </c>
    </row>
    <row r="143" spans="1:29" x14ac:dyDescent="0.25">
      <c r="A143" t="s">
        <v>1660</v>
      </c>
      <c r="B143">
        <v>0.24179999999999999</v>
      </c>
      <c r="C143">
        <v>0.27250000000000002</v>
      </c>
      <c r="D143">
        <v>0.26550000000000001</v>
      </c>
      <c r="E143">
        <v>0.25890000000000002</v>
      </c>
      <c r="F143">
        <v>0.2762</v>
      </c>
      <c r="G143">
        <v>0.27010000000000001</v>
      </c>
      <c r="H143">
        <v>0.2611</v>
      </c>
      <c r="I143">
        <v>0.26150000000000001</v>
      </c>
      <c r="K143" t="s">
        <v>1660</v>
      </c>
      <c r="L143">
        <f t="shared" si="41"/>
        <v>0.15996666666666665</v>
      </c>
      <c r="M143">
        <f t="shared" si="42"/>
        <v>0.19066666666666671</v>
      </c>
      <c r="N143">
        <f t="shared" si="43"/>
        <v>0.1836666666666667</v>
      </c>
      <c r="O143">
        <f t="shared" si="44"/>
        <v>0.17706666666666671</v>
      </c>
      <c r="P143">
        <f t="shared" si="45"/>
        <v>0.19436666666666669</v>
      </c>
      <c r="Q143">
        <f t="shared" si="46"/>
        <v>0.18826666666666669</v>
      </c>
      <c r="R143">
        <f t="shared" si="47"/>
        <v>0.17926666666666669</v>
      </c>
      <c r="S143">
        <f t="shared" si="48"/>
        <v>0.1796666666666667</v>
      </c>
      <c r="U143" t="s">
        <v>1660</v>
      </c>
      <c r="V143">
        <f t="shared" si="49"/>
        <v>4.4796460342204254</v>
      </c>
      <c r="W143">
        <f t="shared" si="50"/>
        <v>5.339357223534245</v>
      </c>
      <c r="X143">
        <f t="shared" si="51"/>
        <v>5.1433318709219735</v>
      </c>
      <c r="Y143">
        <f t="shared" si="52"/>
        <v>4.9585079670304042</v>
      </c>
      <c r="Z143">
        <f t="shared" si="53"/>
        <v>5.4429706242007301</v>
      </c>
      <c r="AA143">
        <f t="shared" si="54"/>
        <v>5.2721485312100373</v>
      </c>
      <c r="AB143">
        <f t="shared" si="55"/>
        <v>5.0201159349942595</v>
      </c>
      <c r="AC143">
        <f t="shared" si="56"/>
        <v>5.0313173837149616</v>
      </c>
    </row>
    <row r="144" spans="1:29" x14ac:dyDescent="0.25">
      <c r="A144" t="s">
        <v>1661</v>
      </c>
      <c r="B144">
        <v>0.20930000000000001</v>
      </c>
      <c r="C144">
        <v>0.26769999999999999</v>
      </c>
      <c r="D144">
        <v>0.27950000000000003</v>
      </c>
      <c r="E144">
        <v>0.25509999999999999</v>
      </c>
      <c r="F144">
        <v>0.2742</v>
      </c>
      <c r="G144">
        <v>0.29120000000000001</v>
      </c>
      <c r="H144">
        <v>0.26860000000000001</v>
      </c>
      <c r="I144">
        <v>0.25569999999999998</v>
      </c>
      <c r="K144" t="s">
        <v>1661</v>
      </c>
      <c r="L144">
        <f t="shared" si="41"/>
        <v>0.12746666666666667</v>
      </c>
      <c r="M144">
        <f t="shared" si="42"/>
        <v>0.18586666666666668</v>
      </c>
      <c r="N144">
        <f t="shared" si="43"/>
        <v>0.19766666666666671</v>
      </c>
      <c r="O144">
        <f t="shared" si="44"/>
        <v>0.17326666666666668</v>
      </c>
      <c r="P144">
        <f t="shared" si="45"/>
        <v>0.19236666666666669</v>
      </c>
      <c r="Q144">
        <f t="shared" si="46"/>
        <v>0.2093666666666667</v>
      </c>
      <c r="R144">
        <f t="shared" si="47"/>
        <v>0.18676666666666669</v>
      </c>
      <c r="S144">
        <f t="shared" si="48"/>
        <v>0.17386666666666667</v>
      </c>
      <c r="U144" t="s">
        <v>1661</v>
      </c>
      <c r="V144">
        <f t="shared" si="49"/>
        <v>3.5695283256634527</v>
      </c>
      <c r="W144">
        <f t="shared" si="50"/>
        <v>5.2049398388858297</v>
      </c>
      <c r="X144">
        <f t="shared" si="51"/>
        <v>5.5353825761465165</v>
      </c>
      <c r="Y144">
        <f t="shared" si="52"/>
        <v>4.8520942041837412</v>
      </c>
      <c r="Z144">
        <f t="shared" si="53"/>
        <v>5.3869633805972246</v>
      </c>
      <c r="AA144">
        <f t="shared" si="54"/>
        <v>5.8630249512270263</v>
      </c>
      <c r="AB144">
        <f t="shared" si="55"/>
        <v>5.2301430985074076</v>
      </c>
      <c r="AC144">
        <f t="shared" si="56"/>
        <v>4.8688963772647931</v>
      </c>
    </row>
    <row r="145" spans="1:29" x14ac:dyDescent="0.25">
      <c r="A145" t="s">
        <v>1662</v>
      </c>
      <c r="B145">
        <v>0.24510000000000001</v>
      </c>
      <c r="C145">
        <v>0.20319999999999999</v>
      </c>
      <c r="D145">
        <v>0.22439999999999999</v>
      </c>
      <c r="E145">
        <v>0.21929999999999999</v>
      </c>
      <c r="F145">
        <v>0.25340000000000001</v>
      </c>
      <c r="G145">
        <v>0.2382</v>
      </c>
      <c r="H145">
        <v>0.26750000000000002</v>
      </c>
      <c r="I145">
        <v>0.26240000000000002</v>
      </c>
      <c r="K145" t="s">
        <v>1662</v>
      </c>
      <c r="L145">
        <f t="shared" si="41"/>
        <v>0.16326666666666667</v>
      </c>
      <c r="M145">
        <f t="shared" si="42"/>
        <v>0.12136666666666666</v>
      </c>
      <c r="N145">
        <f t="shared" si="43"/>
        <v>0.14256666666666667</v>
      </c>
      <c r="O145">
        <f t="shared" si="44"/>
        <v>0.13746666666666668</v>
      </c>
      <c r="P145">
        <f t="shared" si="45"/>
        <v>0.1715666666666667</v>
      </c>
      <c r="Q145">
        <f t="shared" si="46"/>
        <v>0.15636666666666665</v>
      </c>
      <c r="R145">
        <f t="shared" si="47"/>
        <v>0.1856666666666667</v>
      </c>
      <c r="S145">
        <f t="shared" si="48"/>
        <v>0.18056666666666671</v>
      </c>
      <c r="U145" t="s">
        <v>1662</v>
      </c>
      <c r="V145">
        <f t="shared" si="49"/>
        <v>4.572057986166211</v>
      </c>
      <c r="W145">
        <f t="shared" si="50"/>
        <v>3.3987062326727586</v>
      </c>
      <c r="X145">
        <f t="shared" si="51"/>
        <v>3.9923830148699233</v>
      </c>
      <c r="Y145">
        <f t="shared" si="52"/>
        <v>3.8495645436809833</v>
      </c>
      <c r="Z145">
        <f t="shared" si="53"/>
        <v>4.8044880471207616</v>
      </c>
      <c r="AA145">
        <f t="shared" si="54"/>
        <v>4.3788329957341148</v>
      </c>
      <c r="AB145">
        <f t="shared" si="55"/>
        <v>5.199339114525479</v>
      </c>
      <c r="AC145">
        <f t="shared" si="56"/>
        <v>5.0565206433365395</v>
      </c>
    </row>
    <row r="146" spans="1:29" x14ac:dyDescent="0.25">
      <c r="A146" t="s">
        <v>1663</v>
      </c>
      <c r="B146">
        <v>3.6528</v>
      </c>
      <c r="C146">
        <v>0.26629999999999998</v>
      </c>
      <c r="D146">
        <v>0.26090000000000002</v>
      </c>
      <c r="E146">
        <v>0.28499999999999998</v>
      </c>
      <c r="F146">
        <v>0.27060000000000001</v>
      </c>
      <c r="G146">
        <v>0.23680000000000001</v>
      </c>
      <c r="H146">
        <v>0.25659999999999999</v>
      </c>
      <c r="I146">
        <v>0.25969999999999999</v>
      </c>
      <c r="K146" t="s">
        <v>1663</v>
      </c>
      <c r="L146">
        <f t="shared" si="41"/>
        <v>3.5709666666666666</v>
      </c>
      <c r="M146">
        <f t="shared" si="42"/>
        <v>0.18446666666666667</v>
      </c>
      <c r="N146">
        <f t="shared" si="43"/>
        <v>0.17906666666666671</v>
      </c>
      <c r="O146">
        <f t="shared" si="44"/>
        <v>0.20316666666666666</v>
      </c>
      <c r="P146">
        <f t="shared" si="45"/>
        <v>0.18876666666666669</v>
      </c>
      <c r="Q146">
        <f t="shared" si="46"/>
        <v>0.1549666666666667</v>
      </c>
      <c r="R146">
        <f t="shared" si="47"/>
        <v>0.17476666666666668</v>
      </c>
      <c r="S146">
        <f t="shared" si="48"/>
        <v>0.17786666666666667</v>
      </c>
      <c r="U146" t="s">
        <v>1663</v>
      </c>
      <c r="V146">
        <f t="shared" si="49"/>
        <v>100</v>
      </c>
      <c r="W146">
        <f t="shared" si="50"/>
        <v>5.1657347683633752</v>
      </c>
      <c r="X146">
        <f t="shared" si="51"/>
        <v>5.0145152106339097</v>
      </c>
      <c r="Y146">
        <f t="shared" si="52"/>
        <v>5.6894024960561564</v>
      </c>
      <c r="Z146">
        <f t="shared" si="53"/>
        <v>5.2861503421109139</v>
      </c>
      <c r="AA146">
        <f t="shared" si="54"/>
        <v>4.3396279252116612</v>
      </c>
      <c r="AB146">
        <f t="shared" si="55"/>
        <v>4.894099636886371</v>
      </c>
      <c r="AC146">
        <f t="shared" si="56"/>
        <v>4.9809108644718059</v>
      </c>
    </row>
    <row r="147" spans="1:29" x14ac:dyDescent="0.25">
      <c r="A147" t="s">
        <v>1664</v>
      </c>
      <c r="B147">
        <v>8.1000000000000003E-2</v>
      </c>
      <c r="C147">
        <v>8.2500000000000004E-2</v>
      </c>
      <c r="D147">
        <v>8.2000000000000003E-2</v>
      </c>
      <c r="E147">
        <v>4</v>
      </c>
      <c r="F147">
        <f>AVERAGE(B147:D147)</f>
        <v>8.1833333333333327E-2</v>
      </c>
    </row>
    <row r="148" spans="1:29" x14ac:dyDescent="0.25">
      <c r="A148" t="s">
        <v>1665</v>
      </c>
    </row>
    <row r="151" spans="1:29" x14ac:dyDescent="0.25">
      <c r="A151" s="7" t="s">
        <v>2059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0.20660000000000001</v>
      </c>
      <c r="C154">
        <v>0.16250000000000001</v>
      </c>
      <c r="D154">
        <v>0.21429999999999999</v>
      </c>
      <c r="E154">
        <v>0.23380000000000001</v>
      </c>
      <c r="F154">
        <v>0.2203</v>
      </c>
      <c r="G154">
        <v>0.2031</v>
      </c>
      <c r="H154">
        <v>0.1993</v>
      </c>
      <c r="I154">
        <v>0.2137</v>
      </c>
      <c r="K154" t="s">
        <v>1658</v>
      </c>
      <c r="L154">
        <f>B154-$F$160</f>
        <v>0.12953333333333333</v>
      </c>
      <c r="M154">
        <f t="shared" ref="M154:S154" si="57">C154-$F$160</f>
        <v>8.5433333333333347E-2</v>
      </c>
      <c r="N154">
        <f t="shared" si="57"/>
        <v>0.13723333333333332</v>
      </c>
      <c r="O154">
        <f t="shared" si="57"/>
        <v>0.15673333333333334</v>
      </c>
      <c r="P154">
        <f t="shared" si="57"/>
        <v>0.14323333333333332</v>
      </c>
      <c r="Q154">
        <f t="shared" si="57"/>
        <v>0.12603333333333333</v>
      </c>
      <c r="R154">
        <f t="shared" si="57"/>
        <v>0.12223333333333335</v>
      </c>
      <c r="S154">
        <f t="shared" si="57"/>
        <v>0.13663333333333333</v>
      </c>
      <c r="U154" t="s">
        <v>1658</v>
      </c>
      <c r="V154">
        <f>L154/$L$159*100</f>
        <v>4.3459783483940235</v>
      </c>
      <c r="W154">
        <f t="shared" ref="W154:AC154" si="58">M154/$L$159*100</f>
        <v>2.8663773821240053</v>
      </c>
      <c r="X154">
        <f t="shared" si="58"/>
        <v>4.6043213742506932</v>
      </c>
      <c r="Y154">
        <f t="shared" si="58"/>
        <v>5.2585666994721301</v>
      </c>
      <c r="Z154">
        <f t="shared" si="58"/>
        <v>4.8056276281649817</v>
      </c>
      <c r="AA154">
        <f t="shared" si="58"/>
        <v>4.2285497002773553</v>
      </c>
      <c r="AB154">
        <f t="shared" si="58"/>
        <v>4.1010557394649734</v>
      </c>
      <c r="AC154">
        <f t="shared" si="58"/>
        <v>4.5841907488592648</v>
      </c>
    </row>
    <row r="155" spans="1:29" x14ac:dyDescent="0.25">
      <c r="A155" t="s">
        <v>1659</v>
      </c>
      <c r="B155">
        <v>0.25769999999999998</v>
      </c>
      <c r="C155">
        <v>0.25590000000000002</v>
      </c>
      <c r="D155">
        <v>0.29720000000000002</v>
      </c>
      <c r="E155">
        <v>0.32050000000000001</v>
      </c>
      <c r="F155">
        <v>0.2757</v>
      </c>
      <c r="G155">
        <v>0.27889999999999998</v>
      </c>
      <c r="H155">
        <v>0.25390000000000001</v>
      </c>
      <c r="I155">
        <v>0.23369999999999999</v>
      </c>
      <c r="K155" t="s">
        <v>1659</v>
      </c>
      <c r="L155">
        <f t="shared" ref="L155:L159" si="59">B155-$F$160</f>
        <v>0.18063333333333331</v>
      </c>
      <c r="M155">
        <f t="shared" ref="M155:M159" si="60">C155-$F$160</f>
        <v>0.17883333333333334</v>
      </c>
      <c r="N155">
        <f t="shared" ref="N155:N159" si="61">D155-$F$160</f>
        <v>0.22013333333333335</v>
      </c>
      <c r="O155">
        <f t="shared" ref="O155:O159" si="62">E155-$F$160</f>
        <v>0.24343333333333333</v>
      </c>
      <c r="P155">
        <f t="shared" ref="P155:P159" si="63">F155-$F$160</f>
        <v>0.19863333333333333</v>
      </c>
      <c r="Q155">
        <f t="shared" ref="Q155:Q159" si="64">G155-$F$160</f>
        <v>0.20183333333333331</v>
      </c>
      <c r="R155">
        <f t="shared" ref="R155:R159" si="65">H155-$F$160</f>
        <v>0.17683333333333334</v>
      </c>
      <c r="S155">
        <f t="shared" ref="S155:S159" si="66">I155-$F$160</f>
        <v>0.15663333333333335</v>
      </c>
      <c r="U155" t="s">
        <v>1659</v>
      </c>
      <c r="V155">
        <f t="shared" ref="V155:V159" si="67">L155/$L$159*100</f>
        <v>6.0604366108973782</v>
      </c>
      <c r="W155">
        <f t="shared" ref="W155:W159" si="68">M155/$L$159*100</f>
        <v>6.0000447347230921</v>
      </c>
      <c r="X155">
        <f t="shared" ref="X155:X159" si="69">N155/$L$159*100</f>
        <v>7.3857027824997772</v>
      </c>
      <c r="Y155">
        <f t="shared" ref="Y155:Y159" si="70">O155/$L$159*100</f>
        <v>8.167442068533596</v>
      </c>
      <c r="Z155">
        <f t="shared" ref="Z155:Z159" si="71">P155/$L$159*100</f>
        <v>6.6643553726402436</v>
      </c>
      <c r="AA155">
        <f t="shared" ref="AA155:AA159" si="72">Q155/$L$159*100</f>
        <v>6.7717187080611962</v>
      </c>
      <c r="AB155">
        <f t="shared" ref="AB155:AB159" si="73">R155/$L$159*100</f>
        <v>5.9329426500849962</v>
      </c>
      <c r="AC155">
        <f t="shared" ref="AC155:AC159" si="74">S155/$L$159*100</f>
        <v>5.2552115952402261</v>
      </c>
    </row>
    <row r="156" spans="1:29" x14ac:dyDescent="0.25">
      <c r="A156" t="s">
        <v>1660</v>
      </c>
      <c r="B156">
        <v>0.19570000000000001</v>
      </c>
      <c r="C156">
        <v>0.20469999999999999</v>
      </c>
      <c r="D156">
        <v>0.21779999999999999</v>
      </c>
      <c r="E156">
        <v>0.2301</v>
      </c>
      <c r="F156">
        <v>0.2099</v>
      </c>
      <c r="G156">
        <v>0.21379999999999999</v>
      </c>
      <c r="H156">
        <v>0.19289999999999999</v>
      </c>
      <c r="I156">
        <v>0.1817</v>
      </c>
      <c r="K156" t="s">
        <v>1660</v>
      </c>
      <c r="L156">
        <f t="shared" si="59"/>
        <v>0.11863333333333335</v>
      </c>
      <c r="M156">
        <f t="shared" si="60"/>
        <v>0.12763333333333332</v>
      </c>
      <c r="N156">
        <f t="shared" si="61"/>
        <v>0.14073333333333332</v>
      </c>
      <c r="O156">
        <f t="shared" si="62"/>
        <v>0.15303333333333335</v>
      </c>
      <c r="P156">
        <f t="shared" si="63"/>
        <v>0.13283333333333336</v>
      </c>
      <c r="Q156">
        <f t="shared" si="64"/>
        <v>0.13673333333333332</v>
      </c>
      <c r="R156">
        <f t="shared" si="65"/>
        <v>0.11583333333333333</v>
      </c>
      <c r="S156">
        <f t="shared" si="66"/>
        <v>0.10463333333333334</v>
      </c>
      <c r="U156" t="s">
        <v>1660</v>
      </c>
      <c r="V156">
        <f t="shared" si="67"/>
        <v>3.9802719871164003</v>
      </c>
      <c r="W156">
        <f t="shared" si="68"/>
        <v>4.2822313679878317</v>
      </c>
      <c r="X156">
        <f t="shared" si="69"/>
        <v>4.7217500223673614</v>
      </c>
      <c r="Y156">
        <f t="shared" si="70"/>
        <v>5.1344278428916539</v>
      </c>
      <c r="Z156">
        <f t="shared" si="71"/>
        <v>4.4566967880468829</v>
      </c>
      <c r="AA156">
        <f t="shared" si="72"/>
        <v>4.5875458530911688</v>
      </c>
      <c r="AB156">
        <f t="shared" si="73"/>
        <v>3.8863290686230649</v>
      </c>
      <c r="AC156">
        <f t="shared" si="74"/>
        <v>3.5105573946497279</v>
      </c>
    </row>
    <row r="157" spans="1:29" x14ac:dyDescent="0.25">
      <c r="A157" t="s">
        <v>1661</v>
      </c>
      <c r="B157">
        <v>0.1913</v>
      </c>
      <c r="C157">
        <v>0.20880000000000001</v>
      </c>
      <c r="D157">
        <v>0.23089999999999999</v>
      </c>
      <c r="E157">
        <v>0.2394</v>
      </c>
      <c r="F157">
        <v>0.21429999999999999</v>
      </c>
      <c r="G157">
        <v>0.1827</v>
      </c>
      <c r="H157">
        <v>0.2147</v>
      </c>
      <c r="I157">
        <v>0.1885</v>
      </c>
      <c r="K157" t="s">
        <v>1661</v>
      </c>
      <c r="L157">
        <f t="shared" si="59"/>
        <v>0.11423333333333334</v>
      </c>
      <c r="M157">
        <f t="shared" si="60"/>
        <v>0.13173333333333337</v>
      </c>
      <c r="N157">
        <f t="shared" si="61"/>
        <v>0.15383333333333332</v>
      </c>
      <c r="O157">
        <f t="shared" si="62"/>
        <v>0.16233333333333333</v>
      </c>
      <c r="P157">
        <f t="shared" si="63"/>
        <v>0.13723333333333332</v>
      </c>
      <c r="Q157">
        <f t="shared" si="64"/>
        <v>0.10563333333333334</v>
      </c>
      <c r="R157">
        <f t="shared" si="65"/>
        <v>0.13763333333333333</v>
      </c>
      <c r="S157">
        <f t="shared" si="66"/>
        <v>0.11143333333333334</v>
      </c>
      <c r="U157" t="s">
        <v>1661</v>
      </c>
      <c r="V157">
        <f t="shared" si="67"/>
        <v>3.8326474009125886</v>
      </c>
      <c r="W157">
        <f t="shared" si="68"/>
        <v>4.4197906414959309</v>
      </c>
      <c r="X157">
        <f t="shared" si="69"/>
        <v>5.1612686767468903</v>
      </c>
      <c r="Y157">
        <f t="shared" si="70"/>
        <v>5.446452536458799</v>
      </c>
      <c r="Z157">
        <f t="shared" si="71"/>
        <v>4.6043213742506932</v>
      </c>
      <c r="AA157">
        <f t="shared" si="72"/>
        <v>3.5441084369687759</v>
      </c>
      <c r="AB157">
        <f t="shared" si="73"/>
        <v>4.6177417911783127</v>
      </c>
      <c r="AC157">
        <f t="shared" si="74"/>
        <v>3.7387044824192541</v>
      </c>
    </row>
    <row r="158" spans="1:29" x14ac:dyDescent="0.25">
      <c r="A158" t="s">
        <v>1662</v>
      </c>
      <c r="B158">
        <v>0.1898</v>
      </c>
      <c r="C158">
        <v>0.19439999999999999</v>
      </c>
      <c r="D158">
        <v>0.1923</v>
      </c>
      <c r="E158">
        <v>0.22650000000000001</v>
      </c>
      <c r="F158">
        <v>0.21759999999999999</v>
      </c>
      <c r="G158">
        <v>0.2165</v>
      </c>
      <c r="H158">
        <v>0.1996</v>
      </c>
      <c r="I158">
        <v>0.18629999999999999</v>
      </c>
      <c r="K158" t="s">
        <v>1662</v>
      </c>
      <c r="L158">
        <f t="shared" si="59"/>
        <v>0.11273333333333334</v>
      </c>
      <c r="M158">
        <f t="shared" si="60"/>
        <v>0.11733333333333333</v>
      </c>
      <c r="N158">
        <f t="shared" si="61"/>
        <v>0.11523333333333334</v>
      </c>
      <c r="O158">
        <f t="shared" si="62"/>
        <v>0.14943333333333336</v>
      </c>
      <c r="P158">
        <f t="shared" si="63"/>
        <v>0.14053333333333334</v>
      </c>
      <c r="Q158">
        <f t="shared" si="64"/>
        <v>0.13943333333333335</v>
      </c>
      <c r="R158">
        <f t="shared" si="65"/>
        <v>0.12253333333333334</v>
      </c>
      <c r="S158">
        <f t="shared" si="66"/>
        <v>0.10923333333333334</v>
      </c>
      <c r="U158" t="s">
        <v>1662</v>
      </c>
      <c r="V158">
        <f t="shared" si="67"/>
        <v>3.7823208374340167</v>
      </c>
      <c r="W158">
        <f t="shared" si="68"/>
        <v>3.9366556321016368</v>
      </c>
      <c r="X158">
        <f t="shared" si="69"/>
        <v>3.8661984432316365</v>
      </c>
      <c r="Y158">
        <f t="shared" si="70"/>
        <v>5.0136440905430808</v>
      </c>
      <c r="Z158">
        <f t="shared" si="71"/>
        <v>4.7150398139035525</v>
      </c>
      <c r="AA158">
        <f t="shared" si="72"/>
        <v>4.6781336673525997</v>
      </c>
      <c r="AB158">
        <f t="shared" si="73"/>
        <v>4.111121052160688</v>
      </c>
      <c r="AC158">
        <f t="shared" si="74"/>
        <v>3.6648921893173481</v>
      </c>
    </row>
    <row r="159" spans="1:29" x14ac:dyDescent="0.25">
      <c r="A159" t="s">
        <v>1663</v>
      </c>
      <c r="B159">
        <v>3.0575999999999999</v>
      </c>
      <c r="C159">
        <v>0.16470000000000001</v>
      </c>
      <c r="D159">
        <v>0.2006</v>
      </c>
      <c r="E159">
        <v>0.21679999999999999</v>
      </c>
      <c r="F159">
        <v>0.2407</v>
      </c>
      <c r="G159">
        <v>0.1953</v>
      </c>
      <c r="H159">
        <v>0.20430000000000001</v>
      </c>
      <c r="I159">
        <v>0.19270000000000001</v>
      </c>
      <c r="K159" t="s">
        <v>1663</v>
      </c>
      <c r="L159">
        <f t="shared" si="59"/>
        <v>2.9805333333333333</v>
      </c>
      <c r="M159">
        <f t="shared" si="60"/>
        <v>8.7633333333333355E-2</v>
      </c>
      <c r="N159">
        <f t="shared" si="61"/>
        <v>0.12353333333333334</v>
      </c>
      <c r="O159">
        <f t="shared" si="62"/>
        <v>0.13973333333333332</v>
      </c>
      <c r="P159">
        <f t="shared" si="63"/>
        <v>0.16363333333333335</v>
      </c>
      <c r="Q159">
        <f t="shared" si="64"/>
        <v>0.11823333333333334</v>
      </c>
      <c r="R159">
        <f t="shared" si="65"/>
        <v>0.12723333333333336</v>
      </c>
      <c r="S159">
        <f t="shared" si="66"/>
        <v>0.11563333333333335</v>
      </c>
      <c r="U159" t="s">
        <v>1663</v>
      </c>
      <c r="V159">
        <f t="shared" si="67"/>
        <v>100</v>
      </c>
      <c r="W159">
        <f t="shared" si="68"/>
        <v>2.9401896752259113</v>
      </c>
      <c r="X159">
        <f t="shared" si="69"/>
        <v>4.1446720944797359</v>
      </c>
      <c r="Y159">
        <f t="shared" si="70"/>
        <v>4.6881989800483126</v>
      </c>
      <c r="Z159">
        <f t="shared" si="71"/>
        <v>5.4900688914735625</v>
      </c>
      <c r="AA159">
        <f t="shared" si="72"/>
        <v>3.9668515701887808</v>
      </c>
      <c r="AB159">
        <f t="shared" si="73"/>
        <v>4.2688109510602139</v>
      </c>
      <c r="AC159">
        <f t="shared" si="74"/>
        <v>3.8796188601592565</v>
      </c>
    </row>
    <row r="160" spans="1:29" x14ac:dyDescent="0.25">
      <c r="A160" t="s">
        <v>1664</v>
      </c>
      <c r="B160">
        <v>7.6399999999999996E-2</v>
      </c>
      <c r="C160">
        <v>7.8399999999999997E-2</v>
      </c>
      <c r="D160">
        <v>7.6399999999999996E-2</v>
      </c>
      <c r="E160">
        <v>3.8186</v>
      </c>
      <c r="F160">
        <f>AVERAGE(B160:D160)</f>
        <v>7.7066666666666658E-2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4.1049829139764311</v>
      </c>
      <c r="C166">
        <f t="shared" ref="C166:I166" si="75">AVERAGE(W154,W141,W128)</f>
        <v>3.6645808677533132</v>
      </c>
      <c r="D166">
        <f t="shared" si="75"/>
        <v>4.5431470976413264</v>
      </c>
      <c r="E166">
        <f t="shared" si="75"/>
        <v>4.7886400274303069</v>
      </c>
      <c r="F166">
        <f t="shared" si="75"/>
        <v>4.7183615485872021</v>
      </c>
      <c r="G166">
        <f t="shared" si="75"/>
        <v>4.4137975591479197</v>
      </c>
      <c r="H166">
        <f t="shared" si="75"/>
        <v>4.5070570627246003</v>
      </c>
      <c r="I166">
        <f t="shared" si="75"/>
        <v>4.410092737062592</v>
      </c>
      <c r="K166" t="s">
        <v>1658</v>
      </c>
      <c r="L166">
        <f>STDEV(V154,V141,V128)/SQRT(3)</f>
        <v>0.31172875810951134</v>
      </c>
      <c r="M166">
        <f t="shared" ref="M166:S166" si="76">STDEV(W154,W141,W128)/SQRT(3)</f>
        <v>0.77866299525136795</v>
      </c>
      <c r="N166">
        <f t="shared" si="76"/>
        <v>0.48478468139361997</v>
      </c>
      <c r="O166">
        <f t="shared" si="76"/>
        <v>0.49513025584466253</v>
      </c>
      <c r="P166">
        <f t="shared" si="76"/>
        <v>0.61969611493656995</v>
      </c>
      <c r="Q166">
        <f t="shared" si="76"/>
        <v>0.52152251342696287</v>
      </c>
      <c r="R166">
        <f t="shared" si="76"/>
        <v>0.73313415772154433</v>
      </c>
      <c r="S166">
        <f t="shared" si="76"/>
        <v>0.48311740129635528</v>
      </c>
    </row>
    <row r="167" spans="1:19" x14ac:dyDescent="0.25">
      <c r="A167" t="s">
        <v>1659</v>
      </c>
      <c r="B167">
        <f t="shared" ref="B167:B171" si="77">AVERAGE(V155,V142,V129)</f>
        <v>6.3277701816904584</v>
      </c>
      <c r="C167">
        <f t="shared" ref="C167:C171" si="78">AVERAGE(W155,W142,W129)</f>
        <v>6.5946273136043709</v>
      </c>
      <c r="D167">
        <f t="shared" ref="D167:D171" si="79">AVERAGE(X155,X142,X129)</f>
        <v>7.2287737905576774</v>
      </c>
      <c r="E167">
        <f t="shared" ref="E167:E171" si="80">AVERAGE(Y155,Y142,Y129)</f>
        <v>7.6179756422651392</v>
      </c>
      <c r="F167">
        <f t="shared" ref="F167:F171" si="81">AVERAGE(Z155,Z142,Z129)</f>
        <v>6.9987872191903504</v>
      </c>
      <c r="G167">
        <f t="shared" ref="G167:G171" si="82">AVERAGE(AA155,AA142,AA129)</f>
        <v>7.3718491237637744</v>
      </c>
      <c r="H167">
        <f t="shared" ref="H167:H171" si="83">AVERAGE(AB155,AB142,AB129)</f>
        <v>6.4935112479446593</v>
      </c>
      <c r="I167">
        <f t="shared" ref="I167:I171" si="84">AVERAGE(AC155,AC142,AC129)</f>
        <v>5.8667580096301437</v>
      </c>
      <c r="K167" t="s">
        <v>1659</v>
      </c>
      <c r="L167">
        <f t="shared" ref="L167:L171" si="85">STDEV(V155,V142,V129)/SQRT(3)</f>
        <v>0.17339005946365918</v>
      </c>
      <c r="M167">
        <f t="shared" ref="M167:M171" si="86">STDEV(W155,W142,W129)/SQRT(3)</f>
        <v>0.30038252998275211</v>
      </c>
      <c r="N167">
        <f t="shared" ref="N167:N171" si="87">STDEV(X155,X142,X129)/SQRT(3)</f>
        <v>0.10517159904908434</v>
      </c>
      <c r="O167">
        <f t="shared" ref="O167:O171" si="88">STDEV(Y155,Y142,Y129)/SQRT(3)</f>
        <v>0.31994639676884001</v>
      </c>
      <c r="P167">
        <f t="shared" ref="P167:P171" si="89">STDEV(Z155,Z142,Z129)/SQRT(3)</f>
        <v>0.19308317062389699</v>
      </c>
      <c r="Q167">
        <f t="shared" ref="Q167:Q171" si="90">STDEV(AA155,AA142,AA129)/SQRT(3)</f>
        <v>0.37205451950052415</v>
      </c>
      <c r="R167">
        <f t="shared" ref="R167:R171" si="91">STDEV(AB155,AB142,AB129)/SQRT(3)</f>
        <v>0.54316184729941519</v>
      </c>
      <c r="S167">
        <f t="shared" ref="S167:S171" si="92">STDEV(AC155,AC142,AC129)/SQRT(3)</f>
        <v>0.57950945354813366</v>
      </c>
    </row>
    <row r="168" spans="1:19" x14ac:dyDescent="0.25">
      <c r="A168" t="s">
        <v>1660</v>
      </c>
      <c r="B168">
        <f t="shared" si="77"/>
        <v>4.0560191159947969</v>
      </c>
      <c r="C168">
        <f t="shared" si="78"/>
        <v>4.636876235378419</v>
      </c>
      <c r="D168">
        <f t="shared" si="79"/>
        <v>4.6631964715931025</v>
      </c>
      <c r="E168">
        <f t="shared" si="80"/>
        <v>4.6406520751316123</v>
      </c>
      <c r="F168">
        <f t="shared" si="81"/>
        <v>4.6198807802047916</v>
      </c>
      <c r="G168">
        <f t="shared" si="82"/>
        <v>4.5315653917107177</v>
      </c>
      <c r="H168">
        <f t="shared" si="83"/>
        <v>4.0078700394101689</v>
      </c>
      <c r="I168">
        <f t="shared" si="84"/>
        <v>3.8527685507633969</v>
      </c>
      <c r="K168" t="s">
        <v>1660</v>
      </c>
      <c r="L168">
        <f t="shared" si="85"/>
        <v>0.22591212938328423</v>
      </c>
      <c r="M168">
        <f t="shared" si="86"/>
        <v>0.35124599347558233</v>
      </c>
      <c r="N168">
        <f t="shared" si="87"/>
        <v>0.29556282607938078</v>
      </c>
      <c r="O168">
        <f t="shared" si="88"/>
        <v>0.40898101581906193</v>
      </c>
      <c r="P168">
        <f t="shared" si="89"/>
        <v>0.43580990501897993</v>
      </c>
      <c r="Q168">
        <f t="shared" si="90"/>
        <v>0.4446179575046369</v>
      </c>
      <c r="R168">
        <f t="shared" si="91"/>
        <v>0.55268574913240742</v>
      </c>
      <c r="S168">
        <f t="shared" si="92"/>
        <v>0.60629290730894037</v>
      </c>
    </row>
    <row r="169" spans="1:19" x14ac:dyDescent="0.25">
      <c r="A169" t="s">
        <v>1661</v>
      </c>
      <c r="B169">
        <f t="shared" si="77"/>
        <v>3.6866493109599219</v>
      </c>
      <c r="C169">
        <f t="shared" si="78"/>
        <v>4.3525098497165562</v>
      </c>
      <c r="D169">
        <f t="shared" si="79"/>
        <v>4.9079274472395404</v>
      </c>
      <c r="E169">
        <f t="shared" si="80"/>
        <v>4.7103083213794141</v>
      </c>
      <c r="F169">
        <f t="shared" si="81"/>
        <v>4.6000527740610542</v>
      </c>
      <c r="G169">
        <f t="shared" si="82"/>
        <v>4.4086934598666048</v>
      </c>
      <c r="H169">
        <f t="shared" si="83"/>
        <v>4.5153169307548389</v>
      </c>
      <c r="I169">
        <f t="shared" si="84"/>
        <v>4.0403291070006997</v>
      </c>
      <c r="K169" t="s">
        <v>1661</v>
      </c>
      <c r="L169">
        <f t="shared" si="85"/>
        <v>7.7316077068924974E-2</v>
      </c>
      <c r="M169">
        <f t="shared" si="86"/>
        <v>0.51267785726366089</v>
      </c>
      <c r="N169">
        <f t="shared" si="87"/>
        <v>0.45344678893189799</v>
      </c>
      <c r="O169">
        <f t="shared" si="88"/>
        <v>0.47130542091930877</v>
      </c>
      <c r="P169">
        <f t="shared" si="89"/>
        <v>0.45556028887184191</v>
      </c>
      <c r="Q169">
        <f t="shared" si="90"/>
        <v>0.73148117378895072</v>
      </c>
      <c r="R169">
        <f t="shared" si="91"/>
        <v>0.44522775916591101</v>
      </c>
      <c r="S169">
        <f t="shared" si="92"/>
        <v>0.41935857515691294</v>
      </c>
    </row>
    <row r="170" spans="1:19" x14ac:dyDescent="0.25">
      <c r="A170" t="s">
        <v>1662</v>
      </c>
      <c r="B170">
        <f t="shared" si="77"/>
        <v>4.1036653146480226</v>
      </c>
      <c r="C170">
        <f t="shared" si="78"/>
        <v>3.5076803159563172</v>
      </c>
      <c r="D170">
        <f t="shared" si="79"/>
        <v>3.9798124917645126</v>
      </c>
      <c r="E170">
        <f t="shared" si="80"/>
        <v>4.5295879306057287</v>
      </c>
      <c r="F170">
        <f t="shared" si="81"/>
        <v>4.5703971809909127</v>
      </c>
      <c r="G170">
        <f t="shared" si="82"/>
        <v>4.4464303872180162</v>
      </c>
      <c r="H170">
        <f t="shared" si="83"/>
        <v>4.4055700555620554</v>
      </c>
      <c r="I170">
        <f t="shared" si="84"/>
        <v>4.0704315459371605</v>
      </c>
      <c r="K170" t="s">
        <v>1662</v>
      </c>
      <c r="L170">
        <f t="shared" si="85"/>
        <v>0.23954023295193688</v>
      </c>
      <c r="M170">
        <f t="shared" si="86"/>
        <v>0.2229708358068816</v>
      </c>
      <c r="N170">
        <f t="shared" si="87"/>
        <v>6.2284246411091149E-2</v>
      </c>
      <c r="O170">
        <f t="shared" si="88"/>
        <v>0.35003459990669195</v>
      </c>
      <c r="P170">
        <f t="shared" si="89"/>
        <v>0.19111911127108241</v>
      </c>
      <c r="Q170">
        <f t="shared" si="90"/>
        <v>0.11915435371146599</v>
      </c>
      <c r="R170">
        <f t="shared" si="91"/>
        <v>0.40126675509321469</v>
      </c>
      <c r="S170">
        <f t="shared" si="92"/>
        <v>0.49562618294045496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4.2771598670608029</v>
      </c>
      <c r="D171">
        <f t="shared" si="79"/>
        <v>4.3920816566233638</v>
      </c>
      <c r="E171">
        <f t="shared" si="80"/>
        <v>4.660549584680477</v>
      </c>
      <c r="F171">
        <f t="shared" si="81"/>
        <v>4.9243766834011291</v>
      </c>
      <c r="G171">
        <f t="shared" si="82"/>
        <v>3.9780104764992874</v>
      </c>
      <c r="H171">
        <f t="shared" si="83"/>
        <v>4.2791572781216409</v>
      </c>
      <c r="I171">
        <f t="shared" si="84"/>
        <v>4.1089689578760655</v>
      </c>
      <c r="K171" t="s">
        <v>1663</v>
      </c>
      <c r="L171">
        <f t="shared" si="85"/>
        <v>0</v>
      </c>
      <c r="M171">
        <f t="shared" si="86"/>
        <v>0.68045487061370391</v>
      </c>
      <c r="N171">
        <f t="shared" si="87"/>
        <v>0.31338953797526314</v>
      </c>
      <c r="O171">
        <f t="shared" si="88"/>
        <v>0.60214891935256643</v>
      </c>
      <c r="P171">
        <f t="shared" si="89"/>
        <v>0.46745423812679415</v>
      </c>
      <c r="Q171">
        <f t="shared" si="90"/>
        <v>0.20563433984694532</v>
      </c>
      <c r="R171">
        <f t="shared" si="91"/>
        <v>0.35208841518340422</v>
      </c>
      <c r="S171">
        <f t="shared" si="92"/>
        <v>0.4519971217900296</v>
      </c>
    </row>
    <row r="174" spans="1:19" x14ac:dyDescent="0.25">
      <c r="A174" s="7" t="s">
        <v>1795</v>
      </c>
    </row>
    <row r="175" spans="1:19" x14ac:dyDescent="0.25">
      <c r="B175" s="6">
        <f t="shared" ref="B175:I175" si="93">B10</f>
        <v>1</v>
      </c>
      <c r="C175" s="6">
        <f t="shared" si="93"/>
        <v>2</v>
      </c>
      <c r="D175" s="6">
        <f t="shared" si="93"/>
        <v>3</v>
      </c>
      <c r="E175" s="6">
        <f t="shared" si="93"/>
        <v>4</v>
      </c>
      <c r="F175" s="6">
        <f t="shared" si="93"/>
        <v>5</v>
      </c>
      <c r="G175" s="6">
        <f t="shared" si="93"/>
        <v>6</v>
      </c>
      <c r="H175" s="6">
        <f t="shared" si="93"/>
        <v>7</v>
      </c>
      <c r="I175" s="6">
        <f t="shared" si="93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94">A11</f>
        <v>Concentration (µM)</v>
      </c>
      <c r="C176" s="6">
        <f t="shared" si="94"/>
        <v>40</v>
      </c>
      <c r="D176" s="6">
        <f t="shared" si="94"/>
        <v>10</v>
      </c>
      <c r="E176" s="6">
        <f t="shared" si="94"/>
        <v>3</v>
      </c>
      <c r="F176" s="6">
        <f t="shared" si="94"/>
        <v>1</v>
      </c>
      <c r="G176" s="6">
        <f t="shared" si="94"/>
        <v>0.3</v>
      </c>
      <c r="H176" s="6">
        <f t="shared" si="94"/>
        <v>0.1</v>
      </c>
      <c r="I176" s="6">
        <f t="shared" si="94"/>
        <v>0.03</v>
      </c>
    </row>
    <row r="177" spans="1:29" x14ac:dyDescent="0.25">
      <c r="A177" s="6" t="str">
        <f t="shared" ref="A177:I177" si="95">A12</f>
        <v>A</v>
      </c>
      <c r="B177" s="19" t="str">
        <f t="shared" si="95"/>
        <v>DMSO</v>
      </c>
      <c r="C177" s="223" t="str">
        <f t="shared" si="95"/>
        <v>TX006305</v>
      </c>
      <c r="D177" s="224">
        <f t="shared" si="95"/>
        <v>0</v>
      </c>
      <c r="E177" s="224">
        <f t="shared" si="95"/>
        <v>0</v>
      </c>
      <c r="F177" s="224">
        <f t="shared" si="95"/>
        <v>0</v>
      </c>
      <c r="G177" s="224">
        <f t="shared" si="95"/>
        <v>0</v>
      </c>
      <c r="H177" s="224">
        <f t="shared" si="95"/>
        <v>0</v>
      </c>
      <c r="I177" s="225">
        <f t="shared" si="95"/>
        <v>0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I178" si="96">A13</f>
        <v>B</v>
      </c>
      <c r="B178" s="19" t="str">
        <f t="shared" si="96"/>
        <v>DMSO</v>
      </c>
      <c r="C178" s="218" t="str">
        <f t="shared" si="96"/>
        <v>TX000702</v>
      </c>
      <c r="D178" s="219">
        <f t="shared" si="96"/>
        <v>0</v>
      </c>
      <c r="E178" s="219">
        <f t="shared" si="96"/>
        <v>0</v>
      </c>
      <c r="F178" s="219">
        <f t="shared" si="96"/>
        <v>0</v>
      </c>
      <c r="G178" s="219">
        <f t="shared" si="96"/>
        <v>0</v>
      </c>
      <c r="H178" s="219">
        <f t="shared" si="96"/>
        <v>0</v>
      </c>
      <c r="I178" s="220">
        <f t="shared" si="96"/>
        <v>0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I179" si="97">A14</f>
        <v>C</v>
      </c>
      <c r="B179" s="19" t="str">
        <f t="shared" si="97"/>
        <v>DMSO</v>
      </c>
      <c r="C179" s="218" t="str">
        <f t="shared" si="97"/>
        <v>TX011221</v>
      </c>
      <c r="D179" s="219">
        <f t="shared" si="97"/>
        <v>0</v>
      </c>
      <c r="E179" s="219">
        <f t="shared" si="97"/>
        <v>0</v>
      </c>
      <c r="F179" s="219">
        <f t="shared" si="97"/>
        <v>0</v>
      </c>
      <c r="G179" s="219">
        <f t="shared" si="97"/>
        <v>0</v>
      </c>
      <c r="H179" s="219">
        <f t="shared" si="97"/>
        <v>0</v>
      </c>
      <c r="I179" s="220">
        <f t="shared" si="97"/>
        <v>0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I180" si="98">A15</f>
        <v>D</v>
      </c>
      <c r="B180" s="19" t="str">
        <f t="shared" si="98"/>
        <v>BIC</v>
      </c>
      <c r="C180" s="218" t="str">
        <f t="shared" si="98"/>
        <v>TX006939</v>
      </c>
      <c r="D180" s="219">
        <f t="shared" si="98"/>
        <v>0</v>
      </c>
      <c r="E180" s="219">
        <f t="shared" si="98"/>
        <v>0</v>
      </c>
      <c r="F180" s="219">
        <f t="shared" si="98"/>
        <v>0</v>
      </c>
      <c r="G180" s="219">
        <f t="shared" si="98"/>
        <v>0</v>
      </c>
      <c r="H180" s="219">
        <f t="shared" si="98"/>
        <v>0</v>
      </c>
      <c r="I180" s="220">
        <f t="shared" si="98"/>
        <v>0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I181" si="99">A16</f>
        <v>E</v>
      </c>
      <c r="B181" s="19" t="str">
        <f t="shared" si="99"/>
        <v>BIC</v>
      </c>
      <c r="C181" s="218" t="str">
        <f t="shared" si="99"/>
        <v>TX000951</v>
      </c>
      <c r="D181" s="219">
        <f t="shared" si="99"/>
        <v>0</v>
      </c>
      <c r="E181" s="219">
        <f t="shared" si="99"/>
        <v>0</v>
      </c>
      <c r="F181" s="219">
        <f t="shared" si="99"/>
        <v>0</v>
      </c>
      <c r="G181" s="219">
        <f t="shared" si="99"/>
        <v>0</v>
      </c>
      <c r="H181" s="219">
        <f t="shared" si="99"/>
        <v>0</v>
      </c>
      <c r="I181" s="220">
        <f t="shared" si="99"/>
        <v>0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I182" si="100">A17</f>
        <v>F</v>
      </c>
      <c r="B182" s="19" t="str">
        <f t="shared" si="100"/>
        <v>LYSIS</v>
      </c>
      <c r="C182" s="218" t="str">
        <f t="shared" si="100"/>
        <v>TX000939</v>
      </c>
      <c r="D182" s="219">
        <f t="shared" si="100"/>
        <v>0</v>
      </c>
      <c r="E182" s="219">
        <f t="shared" si="100"/>
        <v>0</v>
      </c>
      <c r="F182" s="219">
        <f t="shared" si="100"/>
        <v>0</v>
      </c>
      <c r="G182" s="219">
        <f t="shared" si="100"/>
        <v>0</v>
      </c>
      <c r="H182" s="219">
        <f t="shared" si="100"/>
        <v>0</v>
      </c>
      <c r="I182" s="220">
        <f t="shared" si="100"/>
        <v>0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2053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36710</v>
      </c>
      <c r="C192">
        <v>37426</v>
      </c>
      <c r="D192">
        <v>37513</v>
      </c>
      <c r="E192">
        <v>38718</v>
      </c>
      <c r="F192">
        <v>40111</v>
      </c>
      <c r="G192">
        <v>38508</v>
      </c>
      <c r="H192">
        <v>39766</v>
      </c>
      <c r="I192">
        <v>40974</v>
      </c>
      <c r="K192" t="s">
        <v>1658</v>
      </c>
      <c r="L192">
        <f>B192-$E$198</f>
        <v>30069.333333333332</v>
      </c>
      <c r="M192">
        <f t="shared" ref="M192:S192" si="101">C192-$E$198</f>
        <v>30785.333333333332</v>
      </c>
      <c r="N192">
        <f t="shared" si="101"/>
        <v>30872.333333333332</v>
      </c>
      <c r="O192">
        <f t="shared" si="101"/>
        <v>32077.333333333332</v>
      </c>
      <c r="P192">
        <f t="shared" si="101"/>
        <v>33470.333333333336</v>
      </c>
      <c r="Q192">
        <f t="shared" si="101"/>
        <v>31867.333333333332</v>
      </c>
      <c r="R192">
        <f t="shared" si="101"/>
        <v>33125.333333333336</v>
      </c>
      <c r="S192">
        <f t="shared" si="101"/>
        <v>34333.333333333336</v>
      </c>
      <c r="U192" t="s">
        <v>1658</v>
      </c>
      <c r="V192">
        <f>L192/$O$198*100</f>
        <v>95.559322033898297</v>
      </c>
      <c r="W192">
        <f t="shared" ref="W192:AC192" si="102">M192/$O$198*100</f>
        <v>97.834745762711862</v>
      </c>
      <c r="X192">
        <f t="shared" si="102"/>
        <v>98.111228813559308</v>
      </c>
      <c r="Y192">
        <f t="shared" si="102"/>
        <v>101.94067796610169</v>
      </c>
      <c r="Z192">
        <f t="shared" si="102"/>
        <v>106.36758474576271</v>
      </c>
      <c r="AA192">
        <f t="shared" si="102"/>
        <v>101.27330508474574</v>
      </c>
      <c r="AB192">
        <f t="shared" si="102"/>
        <v>105.27118644067797</v>
      </c>
      <c r="AC192">
        <f t="shared" si="102"/>
        <v>109.11016949152543</v>
      </c>
    </row>
    <row r="193" spans="1:29" x14ac:dyDescent="0.25">
      <c r="A193" t="s">
        <v>1659</v>
      </c>
      <c r="B193">
        <v>39640</v>
      </c>
      <c r="C193">
        <v>37877</v>
      </c>
      <c r="D193">
        <v>36688</v>
      </c>
      <c r="E193">
        <v>40380</v>
      </c>
      <c r="F193">
        <v>40467</v>
      </c>
      <c r="G193">
        <v>39386</v>
      </c>
      <c r="H193">
        <v>38291</v>
      </c>
      <c r="I193">
        <v>39082</v>
      </c>
      <c r="K193" t="s">
        <v>1659</v>
      </c>
      <c r="L193">
        <f t="shared" ref="L193:L197" si="103">B193-$E$198</f>
        <v>32999.333333333336</v>
      </c>
      <c r="M193">
        <f t="shared" ref="M193:M197" si="104">C193-$E$198</f>
        <v>31236.333333333332</v>
      </c>
      <c r="N193">
        <f t="shared" ref="N193:N197" si="105">D193-$E$198</f>
        <v>30047.333333333332</v>
      </c>
      <c r="O193">
        <f t="shared" ref="O193:O197" si="106">E193-$E$198</f>
        <v>33739.333333333336</v>
      </c>
      <c r="P193">
        <f t="shared" ref="P193:P197" si="107">F193-$E$198</f>
        <v>33826.333333333336</v>
      </c>
      <c r="Q193">
        <f t="shared" ref="Q193:Q197" si="108">G193-$E$198</f>
        <v>32745.333333333332</v>
      </c>
      <c r="R193">
        <f t="shared" ref="R193:R197" si="109">H193-$E$198</f>
        <v>31650.333333333332</v>
      </c>
      <c r="S193">
        <f t="shared" ref="S193:S197" si="110">I193-$E$198</f>
        <v>32441.333333333332</v>
      </c>
      <c r="U193" t="s">
        <v>1659</v>
      </c>
      <c r="V193">
        <f t="shared" ref="V193:V197" si="111">L193/$O$198*100</f>
        <v>104.87076271186442</v>
      </c>
      <c r="W193">
        <f t="shared" ref="W193:W197" si="112">M193/$O$198*100</f>
        <v>99.268008474576263</v>
      </c>
      <c r="X193">
        <f t="shared" ref="X193:X197" si="113">N193/$O$198*100</f>
        <v>95.48940677966101</v>
      </c>
      <c r="Y193">
        <f t="shared" ref="Y193:Y197" si="114">O193/$O$198*100</f>
        <v>107.22245762711864</v>
      </c>
      <c r="Z193">
        <f t="shared" ref="Z193:Z197" si="115">P193/$O$198*100</f>
        <v>107.4989406779661</v>
      </c>
      <c r="AA193">
        <f t="shared" ref="AA193:AA197" si="116">Q193/$O$198*100</f>
        <v>104.06355932203388</v>
      </c>
      <c r="AB193">
        <f t="shared" ref="AB193:AB197" si="117">R193/$O$198*100</f>
        <v>100.58368644067797</v>
      </c>
      <c r="AC193">
        <f t="shared" ref="AC193:AC197" si="118">S193/$O$198*100</f>
        <v>103.09745762711864</v>
      </c>
    </row>
    <row r="194" spans="1:29" x14ac:dyDescent="0.25">
      <c r="A194" t="s">
        <v>1660</v>
      </c>
      <c r="B194">
        <v>37972</v>
      </c>
      <c r="C194">
        <v>37354</v>
      </c>
      <c r="D194">
        <v>36334</v>
      </c>
      <c r="E194">
        <v>37271</v>
      </c>
      <c r="F194">
        <v>38534</v>
      </c>
      <c r="G194">
        <v>36888</v>
      </c>
      <c r="H194">
        <v>37576</v>
      </c>
      <c r="I194">
        <v>40771</v>
      </c>
      <c r="K194" t="s">
        <v>1660</v>
      </c>
      <c r="L194">
        <f t="shared" si="103"/>
        <v>31331.333333333332</v>
      </c>
      <c r="M194">
        <f t="shared" si="104"/>
        <v>30713.333333333332</v>
      </c>
      <c r="N194">
        <f t="shared" si="105"/>
        <v>29693.333333333332</v>
      </c>
      <c r="O194">
        <f t="shared" si="106"/>
        <v>30630.333333333332</v>
      </c>
      <c r="P194">
        <f t="shared" si="107"/>
        <v>31893.333333333332</v>
      </c>
      <c r="Q194">
        <f t="shared" si="108"/>
        <v>30247.333333333332</v>
      </c>
      <c r="R194">
        <f t="shared" si="109"/>
        <v>30935.333333333332</v>
      </c>
      <c r="S194">
        <f t="shared" si="110"/>
        <v>34130.333333333336</v>
      </c>
      <c r="U194" t="s">
        <v>1660</v>
      </c>
      <c r="V194">
        <f t="shared" si="111"/>
        <v>99.569915254237287</v>
      </c>
      <c r="W194">
        <f t="shared" si="112"/>
        <v>97.605932203389827</v>
      </c>
      <c r="X194">
        <f t="shared" si="113"/>
        <v>94.36440677966101</v>
      </c>
      <c r="Y194">
        <f t="shared" si="114"/>
        <v>97.342161016949149</v>
      </c>
      <c r="Z194">
        <f t="shared" si="115"/>
        <v>101.35593220338983</v>
      </c>
      <c r="AA194">
        <f t="shared" si="116"/>
        <v>96.125</v>
      </c>
      <c r="AB194">
        <f t="shared" si="117"/>
        <v>98.31144067796609</v>
      </c>
      <c r="AC194">
        <f t="shared" si="118"/>
        <v>108.46504237288134</v>
      </c>
    </row>
    <row r="195" spans="1:29" x14ac:dyDescent="0.25">
      <c r="A195" t="s">
        <v>1661</v>
      </c>
      <c r="B195">
        <v>37498</v>
      </c>
      <c r="C195">
        <v>37446</v>
      </c>
      <c r="D195">
        <v>35694</v>
      </c>
      <c r="E195">
        <v>35392</v>
      </c>
      <c r="F195">
        <v>38965</v>
      </c>
      <c r="G195">
        <v>37546</v>
      </c>
      <c r="H195">
        <v>37972</v>
      </c>
      <c r="I195">
        <v>40601</v>
      </c>
      <c r="K195" t="s">
        <v>1661</v>
      </c>
      <c r="L195">
        <f t="shared" si="103"/>
        <v>30857.333333333332</v>
      </c>
      <c r="M195">
        <f t="shared" si="104"/>
        <v>30805.333333333332</v>
      </c>
      <c r="N195">
        <f t="shared" si="105"/>
        <v>29053.333333333332</v>
      </c>
      <c r="O195">
        <f t="shared" si="106"/>
        <v>28751.333333333332</v>
      </c>
      <c r="P195">
        <f t="shared" si="107"/>
        <v>32324.333333333332</v>
      </c>
      <c r="Q195">
        <f t="shared" si="108"/>
        <v>30905.333333333332</v>
      </c>
      <c r="R195">
        <f t="shared" si="109"/>
        <v>31331.333333333332</v>
      </c>
      <c r="S195">
        <f t="shared" si="110"/>
        <v>33960.333333333336</v>
      </c>
      <c r="U195" t="s">
        <v>1661</v>
      </c>
      <c r="V195">
        <f t="shared" si="111"/>
        <v>98.063559322033882</v>
      </c>
      <c r="W195">
        <f t="shared" si="112"/>
        <v>97.898305084745758</v>
      </c>
      <c r="X195">
        <f t="shared" si="113"/>
        <v>92.330508474576263</v>
      </c>
      <c r="Y195">
        <f t="shared" si="114"/>
        <v>91.370762711864401</v>
      </c>
      <c r="Z195">
        <f t="shared" si="115"/>
        <v>102.72563559322032</v>
      </c>
      <c r="AA195">
        <f t="shared" si="116"/>
        <v>98.216101694915253</v>
      </c>
      <c r="AB195">
        <f t="shared" si="117"/>
        <v>99.569915254237287</v>
      </c>
      <c r="AC195">
        <f t="shared" si="118"/>
        <v>107.92478813559323</v>
      </c>
    </row>
    <row r="196" spans="1:29" x14ac:dyDescent="0.25">
      <c r="A196" t="s">
        <v>1662</v>
      </c>
      <c r="B196">
        <v>39577</v>
      </c>
      <c r="C196">
        <v>37685</v>
      </c>
      <c r="D196">
        <v>36284</v>
      </c>
      <c r="E196">
        <v>39170</v>
      </c>
      <c r="F196">
        <v>38773</v>
      </c>
      <c r="G196">
        <v>39282</v>
      </c>
      <c r="H196">
        <v>40665</v>
      </c>
      <c r="I196">
        <v>41452</v>
      </c>
      <c r="K196" t="s">
        <v>1662</v>
      </c>
      <c r="L196">
        <f t="shared" si="103"/>
        <v>32936.333333333336</v>
      </c>
      <c r="M196">
        <f t="shared" si="104"/>
        <v>31044.333333333332</v>
      </c>
      <c r="N196">
        <f t="shared" si="105"/>
        <v>29643.333333333332</v>
      </c>
      <c r="O196">
        <f t="shared" si="106"/>
        <v>32529.333333333332</v>
      </c>
      <c r="P196">
        <f t="shared" si="107"/>
        <v>32132.333333333332</v>
      </c>
      <c r="Q196">
        <f t="shared" si="108"/>
        <v>32641.333333333332</v>
      </c>
      <c r="R196">
        <f t="shared" si="109"/>
        <v>34024.333333333336</v>
      </c>
      <c r="S196">
        <f t="shared" si="110"/>
        <v>34811.333333333336</v>
      </c>
      <c r="U196" t="s">
        <v>1662</v>
      </c>
      <c r="V196">
        <f t="shared" si="111"/>
        <v>104.67055084745762</v>
      </c>
      <c r="W196">
        <f t="shared" si="112"/>
        <v>98.657838983050837</v>
      </c>
      <c r="X196">
        <f t="shared" si="113"/>
        <v>94.205508474576263</v>
      </c>
      <c r="Y196">
        <f t="shared" si="114"/>
        <v>103.37711864406778</v>
      </c>
      <c r="Z196">
        <f t="shared" si="115"/>
        <v>102.11546610169491</v>
      </c>
      <c r="AA196">
        <f t="shared" si="116"/>
        <v>103.7330508474576</v>
      </c>
      <c r="AB196">
        <f t="shared" si="117"/>
        <v>108.1281779661017</v>
      </c>
      <c r="AC196">
        <f t="shared" si="118"/>
        <v>110.62923728813561</v>
      </c>
    </row>
    <row r="197" spans="1:29" x14ac:dyDescent="0.25">
      <c r="A197" t="s">
        <v>1663</v>
      </c>
      <c r="B197">
        <v>6635</v>
      </c>
      <c r="C197">
        <v>35957</v>
      </c>
      <c r="D197">
        <v>35334</v>
      </c>
      <c r="E197">
        <v>36775</v>
      </c>
      <c r="F197">
        <v>37989</v>
      </c>
      <c r="G197">
        <v>38389</v>
      </c>
      <c r="H197">
        <v>42159</v>
      </c>
      <c r="I197">
        <v>42903</v>
      </c>
      <c r="K197" t="s">
        <v>1663</v>
      </c>
      <c r="L197">
        <f t="shared" si="103"/>
        <v>-5.6666666666669698</v>
      </c>
      <c r="M197">
        <f t="shared" si="104"/>
        <v>29316.333333333332</v>
      </c>
      <c r="N197">
        <f t="shared" si="105"/>
        <v>28693.333333333332</v>
      </c>
      <c r="O197">
        <f t="shared" si="106"/>
        <v>30134.333333333332</v>
      </c>
      <c r="P197">
        <f t="shared" si="107"/>
        <v>31348.333333333332</v>
      </c>
      <c r="Q197">
        <f t="shared" si="108"/>
        <v>31748.333333333332</v>
      </c>
      <c r="R197">
        <f t="shared" si="109"/>
        <v>35518.333333333336</v>
      </c>
      <c r="S197">
        <f t="shared" si="110"/>
        <v>36262.333333333336</v>
      </c>
      <c r="U197" t="s">
        <v>1663</v>
      </c>
      <c r="V197">
        <f t="shared" si="111"/>
        <v>-1.8008474576272148E-2</v>
      </c>
      <c r="W197">
        <f t="shared" si="112"/>
        <v>93.16631355932202</v>
      </c>
      <c r="X197">
        <f t="shared" si="113"/>
        <v>91.18644067796609</v>
      </c>
      <c r="Y197">
        <f t="shared" si="114"/>
        <v>95.76588983050847</v>
      </c>
      <c r="Z197">
        <f t="shared" si="115"/>
        <v>99.62394067796609</v>
      </c>
      <c r="AA197">
        <f t="shared" si="116"/>
        <v>100.89512711864406</v>
      </c>
      <c r="AB197">
        <f t="shared" si="117"/>
        <v>112.87605932203391</v>
      </c>
      <c r="AC197">
        <f t="shared" si="118"/>
        <v>115.24046610169492</v>
      </c>
    </row>
    <row r="198" spans="1:29" x14ac:dyDescent="0.25">
      <c r="A198" t="s">
        <v>1664</v>
      </c>
      <c r="B198">
        <v>6497</v>
      </c>
      <c r="C198">
        <v>6683</v>
      </c>
      <c r="D198">
        <v>6742</v>
      </c>
      <c r="E198">
        <f>AVERAGE(B198:D198)</f>
        <v>6640.666666666667</v>
      </c>
      <c r="O198">
        <f>AVERAGE(L192:L194)</f>
        <v>31466.666666666668</v>
      </c>
    </row>
    <row r="199" spans="1:29" x14ac:dyDescent="0.25">
      <c r="A199" t="s">
        <v>1665</v>
      </c>
    </row>
    <row r="202" spans="1:29" x14ac:dyDescent="0.25">
      <c r="A202" s="7" t="s">
        <v>2056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19739</v>
      </c>
      <c r="C205">
        <v>32523</v>
      </c>
      <c r="D205">
        <v>35107</v>
      </c>
      <c r="E205">
        <v>28760</v>
      </c>
      <c r="F205">
        <v>32587</v>
      </c>
      <c r="G205">
        <v>33247</v>
      </c>
      <c r="H205">
        <v>31851</v>
      </c>
      <c r="I205">
        <v>35748</v>
      </c>
      <c r="K205" t="s">
        <v>1658</v>
      </c>
      <c r="L205">
        <f>B205-$E$211</f>
        <v>12426.666666666668</v>
      </c>
      <c r="M205">
        <f t="shared" ref="M205:S205" si="119">C205-$E$211</f>
        <v>25210.666666666668</v>
      </c>
      <c r="N205">
        <f t="shared" si="119"/>
        <v>27794.666666666668</v>
      </c>
      <c r="O205">
        <f t="shared" si="119"/>
        <v>21447.666666666668</v>
      </c>
      <c r="P205">
        <f t="shared" si="119"/>
        <v>25274.666666666668</v>
      </c>
      <c r="Q205">
        <f t="shared" si="119"/>
        <v>25934.666666666668</v>
      </c>
      <c r="R205">
        <f t="shared" si="119"/>
        <v>24538.666666666668</v>
      </c>
      <c r="S205">
        <f t="shared" si="119"/>
        <v>28435.666666666668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16998</v>
      </c>
      <c r="C206">
        <v>31379</v>
      </c>
      <c r="D206">
        <v>34632</v>
      </c>
      <c r="E206">
        <v>28928</v>
      </c>
      <c r="F206">
        <v>31931</v>
      </c>
      <c r="G206">
        <v>32347</v>
      </c>
      <c r="H206">
        <v>32857</v>
      </c>
      <c r="I206">
        <v>35332</v>
      </c>
      <c r="K206" t="s">
        <v>1659</v>
      </c>
      <c r="L206">
        <f t="shared" ref="L206:L210" si="120">B206-$E$211</f>
        <v>9685.6666666666679</v>
      </c>
      <c r="M206">
        <f t="shared" ref="M206:M210" si="121">C206-$E$211</f>
        <v>24066.666666666668</v>
      </c>
      <c r="N206">
        <f t="shared" ref="N206:N210" si="122">D206-$E$211</f>
        <v>27319.666666666668</v>
      </c>
      <c r="O206">
        <f t="shared" ref="O206:O210" si="123">E206-$E$211</f>
        <v>21615.666666666668</v>
      </c>
      <c r="P206">
        <f t="shared" ref="P206:P210" si="124">F206-$E$211</f>
        <v>24618.666666666668</v>
      </c>
      <c r="Q206">
        <f t="shared" ref="Q206:Q210" si="125">G206-$E$211</f>
        <v>25034.666666666668</v>
      </c>
      <c r="R206">
        <f t="shared" ref="R206:R210" si="126">H206-$E$211</f>
        <v>25544.666666666668</v>
      </c>
      <c r="S206">
        <f t="shared" ref="S206:S210" si="127">I206-$E$211</f>
        <v>28019.666666666668</v>
      </c>
      <c r="U206" t="s">
        <v>1658</v>
      </c>
      <c r="V206">
        <f>L205/$O$211*100</f>
        <v>106.32896951028211</v>
      </c>
      <c r="W206">
        <f t="shared" ref="W206:AC206" si="128">M205/$O$211*100</f>
        <v>215.71546732837055</v>
      </c>
      <c r="X206">
        <f t="shared" si="128"/>
        <v>237.82550412138846</v>
      </c>
      <c r="Y206">
        <f t="shared" si="128"/>
        <v>183.51729842274892</v>
      </c>
      <c r="Z206">
        <f t="shared" si="128"/>
        <v>216.26308433872396</v>
      </c>
      <c r="AA206">
        <f t="shared" si="128"/>
        <v>221.9103847579932</v>
      </c>
      <c r="AB206">
        <f t="shared" si="128"/>
        <v>209.96548871966004</v>
      </c>
      <c r="AC206">
        <f t="shared" si="128"/>
        <v>243.31023074070907</v>
      </c>
    </row>
    <row r="207" spans="1:29" x14ac:dyDescent="0.25">
      <c r="A207" t="s">
        <v>1660</v>
      </c>
      <c r="B207">
        <v>20261</v>
      </c>
      <c r="C207">
        <v>30736</v>
      </c>
      <c r="D207">
        <v>32538</v>
      </c>
      <c r="E207">
        <v>29152</v>
      </c>
      <c r="F207">
        <v>28040</v>
      </c>
      <c r="G207">
        <v>30181</v>
      </c>
      <c r="H207">
        <v>31692</v>
      </c>
      <c r="I207">
        <v>34596</v>
      </c>
      <c r="K207" t="s">
        <v>1660</v>
      </c>
      <c r="L207">
        <f t="shared" si="120"/>
        <v>12948.666666666668</v>
      </c>
      <c r="M207">
        <f t="shared" si="121"/>
        <v>23423.666666666668</v>
      </c>
      <c r="N207">
        <f t="shared" si="122"/>
        <v>25225.666666666668</v>
      </c>
      <c r="O207">
        <f t="shared" si="123"/>
        <v>21839.666666666668</v>
      </c>
      <c r="P207">
        <f t="shared" si="124"/>
        <v>20727.666666666668</v>
      </c>
      <c r="Q207">
        <f t="shared" si="125"/>
        <v>22868.666666666668</v>
      </c>
      <c r="R207">
        <f t="shared" si="126"/>
        <v>24379.666666666668</v>
      </c>
      <c r="S207">
        <f t="shared" si="127"/>
        <v>27283.666666666668</v>
      </c>
      <c r="U207" t="s">
        <v>1659</v>
      </c>
      <c r="V207">
        <f t="shared" ref="V207:V211" si="129">L206/$O$211*100</f>
        <v>82.87555973874106</v>
      </c>
      <c r="W207">
        <f t="shared" ref="W207:W211" si="130">M206/$O$211*100</f>
        <v>205.92681326830382</v>
      </c>
      <c r="X207">
        <f t="shared" ref="X207:X211" si="131">N206/$O$211*100</f>
        <v>233.76115912267196</v>
      </c>
      <c r="Y207">
        <f t="shared" ref="Y207:Y211" si="132">O206/$O$211*100</f>
        <v>184.95479307492658</v>
      </c>
      <c r="Z207">
        <f t="shared" ref="Z207:Z211" si="133">P206/$O$211*100</f>
        <v>210.65000998260177</v>
      </c>
      <c r="AA207">
        <f t="shared" ref="AA207:AA211" si="134">Q206/$O$211*100</f>
        <v>214.20952054989874</v>
      </c>
      <c r="AB207">
        <f t="shared" ref="AB207:AB211" si="135">R206/$O$211*100</f>
        <v>218.57334360115229</v>
      </c>
      <c r="AC207">
        <f t="shared" ref="AC207:AC211" si="136">S206/$O$211*100</f>
        <v>239.75072017341205</v>
      </c>
    </row>
    <row r="208" spans="1:29" x14ac:dyDescent="0.25">
      <c r="A208" t="s">
        <v>1661</v>
      </c>
      <c r="B208">
        <v>24239</v>
      </c>
      <c r="C208">
        <v>30290</v>
      </c>
      <c r="D208">
        <v>33431</v>
      </c>
      <c r="E208">
        <v>29197</v>
      </c>
      <c r="F208">
        <v>29416</v>
      </c>
      <c r="G208">
        <v>31556</v>
      </c>
      <c r="H208">
        <v>31296</v>
      </c>
      <c r="I208">
        <v>34654</v>
      </c>
      <c r="K208" t="s">
        <v>1661</v>
      </c>
      <c r="L208">
        <f t="shared" si="120"/>
        <v>16926.666666666668</v>
      </c>
      <c r="M208">
        <f t="shared" si="121"/>
        <v>22977.666666666668</v>
      </c>
      <c r="N208">
        <f t="shared" si="122"/>
        <v>26118.666666666668</v>
      </c>
      <c r="O208">
        <f t="shared" si="123"/>
        <v>21884.666666666668</v>
      </c>
      <c r="P208">
        <f t="shared" si="124"/>
        <v>22103.666666666668</v>
      </c>
      <c r="Q208">
        <f t="shared" si="125"/>
        <v>24243.666666666668</v>
      </c>
      <c r="R208">
        <f t="shared" si="126"/>
        <v>23983.666666666668</v>
      </c>
      <c r="S208">
        <f t="shared" si="127"/>
        <v>27341.666666666668</v>
      </c>
      <c r="U208" t="s">
        <v>1660</v>
      </c>
      <c r="V208">
        <f t="shared" si="129"/>
        <v>110.79547075097689</v>
      </c>
      <c r="W208">
        <f t="shared" si="130"/>
        <v>200.42497361740965</v>
      </c>
      <c r="X208">
        <f t="shared" si="131"/>
        <v>215.84381506517212</v>
      </c>
      <c r="Y208">
        <f t="shared" si="132"/>
        <v>186.87145261116339</v>
      </c>
      <c r="Z208">
        <f t="shared" si="133"/>
        <v>177.35660705627336</v>
      </c>
      <c r="AA208">
        <f t="shared" si="134"/>
        <v>195.67610735575141</v>
      </c>
      <c r="AB208">
        <f t="shared" si="135"/>
        <v>208.60500270956334</v>
      </c>
      <c r="AC208">
        <f t="shared" si="136"/>
        <v>233.45312455434816</v>
      </c>
    </row>
    <row r="209" spans="1:29" x14ac:dyDescent="0.25">
      <c r="A209" t="s">
        <v>1662</v>
      </c>
      <c r="B209">
        <v>28542</v>
      </c>
      <c r="C209">
        <v>30790</v>
      </c>
      <c r="D209">
        <v>34732</v>
      </c>
      <c r="E209">
        <v>27852</v>
      </c>
      <c r="F209">
        <v>30873</v>
      </c>
      <c r="G209">
        <v>31191</v>
      </c>
      <c r="H209">
        <v>33933</v>
      </c>
      <c r="I209">
        <v>35095</v>
      </c>
      <c r="K209" t="s">
        <v>1662</v>
      </c>
      <c r="L209">
        <f t="shared" si="120"/>
        <v>21229.666666666668</v>
      </c>
      <c r="M209">
        <f t="shared" si="121"/>
        <v>23477.666666666668</v>
      </c>
      <c r="N209">
        <f t="shared" si="122"/>
        <v>27419.666666666668</v>
      </c>
      <c r="O209">
        <f t="shared" si="123"/>
        <v>20539.666666666668</v>
      </c>
      <c r="P209">
        <f t="shared" si="124"/>
        <v>23560.666666666668</v>
      </c>
      <c r="Q209">
        <f t="shared" si="125"/>
        <v>23878.666666666668</v>
      </c>
      <c r="R209">
        <f t="shared" si="126"/>
        <v>26620.666666666668</v>
      </c>
      <c r="S209">
        <f t="shared" si="127"/>
        <v>27782.666666666668</v>
      </c>
      <c r="U209" t="s">
        <v>1661</v>
      </c>
      <c r="V209">
        <f t="shared" si="129"/>
        <v>144.83329055075441</v>
      </c>
      <c r="W209">
        <f t="shared" si="130"/>
        <v>196.60876757650951</v>
      </c>
      <c r="X209">
        <f t="shared" si="131"/>
        <v>223.48478366275918</v>
      </c>
      <c r="Y209">
        <f t="shared" si="132"/>
        <v>187.25649582156814</v>
      </c>
      <c r="Z209">
        <f t="shared" si="133"/>
        <v>189.13037277887113</v>
      </c>
      <c r="AA209">
        <f t="shared" si="134"/>
        <v>207.44131656256241</v>
      </c>
      <c r="AB209">
        <f t="shared" si="135"/>
        <v>205.21662245800178</v>
      </c>
      <c r="AC209">
        <f t="shared" si="136"/>
        <v>233.9494024699809</v>
      </c>
    </row>
    <row r="210" spans="1:29" x14ac:dyDescent="0.25">
      <c r="A210" t="s">
        <v>1663</v>
      </c>
      <c r="B210">
        <v>7371</v>
      </c>
      <c r="C210">
        <v>30605</v>
      </c>
      <c r="D210">
        <v>34955</v>
      </c>
      <c r="E210">
        <v>28955</v>
      </c>
      <c r="F210">
        <v>32681</v>
      </c>
      <c r="G210">
        <v>32664</v>
      </c>
      <c r="H210">
        <v>34296</v>
      </c>
      <c r="I210">
        <v>36050</v>
      </c>
      <c r="K210" t="s">
        <v>1663</v>
      </c>
      <c r="L210">
        <f t="shared" si="120"/>
        <v>58.66666666666697</v>
      </c>
      <c r="M210">
        <f t="shared" si="121"/>
        <v>23292.666666666668</v>
      </c>
      <c r="N210">
        <f t="shared" si="122"/>
        <v>27642.666666666668</v>
      </c>
      <c r="O210">
        <f t="shared" si="123"/>
        <v>21642.666666666668</v>
      </c>
      <c r="P210">
        <f t="shared" si="124"/>
        <v>25368.666666666668</v>
      </c>
      <c r="Q210">
        <f t="shared" si="125"/>
        <v>25351.666666666668</v>
      </c>
      <c r="R210">
        <f t="shared" si="126"/>
        <v>26983.666666666668</v>
      </c>
      <c r="S210">
        <f t="shared" si="127"/>
        <v>28737.666666666668</v>
      </c>
      <c r="U210" t="s">
        <v>1662</v>
      </c>
      <c r="V210">
        <f t="shared" si="129"/>
        <v>181.6519779812327</v>
      </c>
      <c r="W210">
        <f t="shared" si="130"/>
        <v>200.88702546989535</v>
      </c>
      <c r="X210">
        <f t="shared" si="131"/>
        <v>234.6168107013491</v>
      </c>
      <c r="Y210">
        <f t="shared" si="132"/>
        <v>175.74798208836029</v>
      </c>
      <c r="Z210">
        <f t="shared" si="133"/>
        <v>201.59721628019739</v>
      </c>
      <c r="AA210">
        <f t="shared" si="134"/>
        <v>204.31818830039074</v>
      </c>
      <c r="AB210">
        <f t="shared" si="135"/>
        <v>227.78015458771853</v>
      </c>
      <c r="AC210">
        <f t="shared" si="136"/>
        <v>237.72282593194717</v>
      </c>
    </row>
    <row r="211" spans="1:29" x14ac:dyDescent="0.25">
      <c r="A211" t="s">
        <v>1664</v>
      </c>
      <c r="B211">
        <v>7312</v>
      </c>
      <c r="C211">
        <v>7425</v>
      </c>
      <c r="D211">
        <v>7200</v>
      </c>
      <c r="E211">
        <f>AVERAGE(B211:D211)</f>
        <v>7312.333333333333</v>
      </c>
      <c r="O211">
        <f>AVERAGE(L205:L207)</f>
        <v>11687</v>
      </c>
      <c r="U211" t="s">
        <v>1663</v>
      </c>
      <c r="V211">
        <f t="shared" si="129"/>
        <v>0.5019822594906046</v>
      </c>
      <c r="W211">
        <f t="shared" si="130"/>
        <v>199.30407004934258</v>
      </c>
      <c r="X211">
        <f t="shared" si="131"/>
        <v>236.52491372179915</v>
      </c>
      <c r="Y211">
        <f t="shared" si="132"/>
        <v>185.18581900116939</v>
      </c>
      <c r="Z211">
        <f t="shared" si="133"/>
        <v>217.06739682268048</v>
      </c>
      <c r="AA211">
        <f t="shared" si="134"/>
        <v>216.92193605430538</v>
      </c>
      <c r="AB211">
        <f t="shared" si="135"/>
        <v>230.88616981831666</v>
      </c>
      <c r="AC211">
        <f t="shared" si="136"/>
        <v>245.89429850831408</v>
      </c>
    </row>
    <row r="212" spans="1:29" x14ac:dyDescent="0.25">
      <c r="A212" t="s">
        <v>1665</v>
      </c>
    </row>
    <row r="215" spans="1:29" x14ac:dyDescent="0.25">
      <c r="A215" s="7" t="s">
        <v>2059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46772</v>
      </c>
      <c r="C218">
        <v>44517</v>
      </c>
      <c r="D218">
        <v>40249</v>
      </c>
      <c r="E218">
        <v>42221</v>
      </c>
      <c r="F218">
        <v>41219</v>
      </c>
      <c r="G218">
        <v>43767</v>
      </c>
      <c r="H218">
        <v>42258</v>
      </c>
      <c r="I218">
        <v>40531</v>
      </c>
      <c r="K218" t="s">
        <v>1658</v>
      </c>
      <c r="L218">
        <f>B218-$E$224</f>
        <v>39423</v>
      </c>
      <c r="M218">
        <f t="shared" ref="M218:S218" si="137">C218-$E$224</f>
        <v>37168</v>
      </c>
      <c r="N218">
        <f t="shared" si="137"/>
        <v>32900</v>
      </c>
      <c r="O218">
        <f t="shared" si="137"/>
        <v>34872</v>
      </c>
      <c r="P218">
        <f t="shared" si="137"/>
        <v>33870</v>
      </c>
      <c r="Q218">
        <f t="shared" si="137"/>
        <v>36418</v>
      </c>
      <c r="R218">
        <f t="shared" si="137"/>
        <v>34909</v>
      </c>
      <c r="S218">
        <f t="shared" si="137"/>
        <v>33182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42898</v>
      </c>
      <c r="C219">
        <v>41518</v>
      </c>
      <c r="D219">
        <v>37588</v>
      </c>
      <c r="E219">
        <v>42556</v>
      </c>
      <c r="F219">
        <v>39077</v>
      </c>
      <c r="G219">
        <v>42581</v>
      </c>
      <c r="H219">
        <v>45306</v>
      </c>
      <c r="I219">
        <v>42784</v>
      </c>
      <c r="K219" t="s">
        <v>1659</v>
      </c>
      <c r="L219">
        <f t="shared" ref="L219:L223" si="138">B219-$E$224</f>
        <v>35549</v>
      </c>
      <c r="M219">
        <f t="shared" ref="M219:M223" si="139">C219-$E$224</f>
        <v>34169</v>
      </c>
      <c r="N219">
        <f t="shared" ref="N219:N223" si="140">D219-$E$224</f>
        <v>30239</v>
      </c>
      <c r="O219">
        <f t="shared" ref="O219:O223" si="141">E219-$E$224</f>
        <v>35207</v>
      </c>
      <c r="P219">
        <f t="shared" ref="P219:P223" si="142">F219-$E$224</f>
        <v>31728</v>
      </c>
      <c r="Q219">
        <f t="shared" ref="Q219:Q223" si="143">G219-$E$224</f>
        <v>35232</v>
      </c>
      <c r="R219">
        <f t="shared" ref="R219:R223" si="144">H219-$E$224</f>
        <v>37957</v>
      </c>
      <c r="S219">
        <f t="shared" ref="S219:S223" si="145">I219-$E$224</f>
        <v>35435</v>
      </c>
      <c r="U219" t="s">
        <v>1658</v>
      </c>
      <c r="V219">
        <f>L218/$O$224*100</f>
        <v>109.52963076153696</v>
      </c>
      <c r="W219">
        <f t="shared" ref="W219:AC219" si="146">M218/$O$224*100</f>
        <v>103.26452365737782</v>
      </c>
      <c r="X219">
        <f t="shared" si="146"/>
        <v>91.406662406579059</v>
      </c>
      <c r="Y219">
        <f t="shared" si="146"/>
        <v>96.885505514961238</v>
      </c>
      <c r="Z219">
        <f t="shared" si="146"/>
        <v>94.101630872669688</v>
      </c>
      <c r="AA219">
        <f t="shared" si="146"/>
        <v>101.18078515266858</v>
      </c>
      <c r="AB219">
        <f t="shared" si="146"/>
        <v>96.988303281193566</v>
      </c>
      <c r="AC219">
        <f t="shared" si="146"/>
        <v>92.19014808434973</v>
      </c>
    </row>
    <row r="220" spans="1:29" x14ac:dyDescent="0.25">
      <c r="A220" t="s">
        <v>1660</v>
      </c>
      <c r="B220">
        <v>40356</v>
      </c>
      <c r="C220">
        <v>43144</v>
      </c>
      <c r="D220">
        <v>38257</v>
      </c>
      <c r="E220">
        <v>39808</v>
      </c>
      <c r="F220">
        <v>40762</v>
      </c>
      <c r="G220">
        <v>39156</v>
      </c>
      <c r="H220">
        <v>43698</v>
      </c>
      <c r="I220">
        <v>39841</v>
      </c>
      <c r="K220" t="s">
        <v>1660</v>
      </c>
      <c r="L220">
        <f t="shared" si="138"/>
        <v>33007</v>
      </c>
      <c r="M220">
        <f t="shared" si="139"/>
        <v>35795</v>
      </c>
      <c r="N220">
        <f t="shared" si="140"/>
        <v>30908</v>
      </c>
      <c r="O220">
        <f t="shared" si="141"/>
        <v>32459</v>
      </c>
      <c r="P220">
        <f t="shared" si="142"/>
        <v>33413</v>
      </c>
      <c r="Q220">
        <f t="shared" si="143"/>
        <v>31807</v>
      </c>
      <c r="R220">
        <f t="shared" si="144"/>
        <v>36349</v>
      </c>
      <c r="S220">
        <f t="shared" si="145"/>
        <v>32492</v>
      </c>
      <c r="U220" t="s">
        <v>1659</v>
      </c>
      <c r="V220">
        <f t="shared" ref="V220:V224" si="147">L219/$O$224*100</f>
        <v>98.76642680521212</v>
      </c>
      <c r="W220">
        <f t="shared" ref="W220:W224" si="148">M219/$O$224*100</f>
        <v>94.932347956547105</v>
      </c>
      <c r="X220">
        <f t="shared" ref="X220:X224" si="149">N219/$O$224*100</f>
        <v>84.013558191870644</v>
      </c>
      <c r="Y220">
        <f t="shared" ref="Y220:Y224" si="150">O219/$O$224*100</f>
        <v>97.816242047064705</v>
      </c>
      <c r="Z220">
        <f t="shared" ref="Z220:Z224" si="151">P219/$O$224*100</f>
        <v>88.150473703220072</v>
      </c>
      <c r="AA220">
        <f t="shared" ref="AA220:AA224" si="152">Q219/$O$224*100</f>
        <v>97.885699997221693</v>
      </c>
      <c r="AB220">
        <f t="shared" ref="AB220:AB224" si="153">R219/$O$224*100</f>
        <v>105.45661656433197</v>
      </c>
      <c r="AC220">
        <f t="shared" ref="AC220:AC224" si="154">S219/$O$224*100</f>
        <v>98.449698552496329</v>
      </c>
    </row>
    <row r="221" spans="1:29" x14ac:dyDescent="0.25">
      <c r="A221" t="s">
        <v>1661</v>
      </c>
      <c r="B221">
        <v>41644</v>
      </c>
      <c r="C221">
        <v>41911</v>
      </c>
      <c r="D221">
        <v>39528</v>
      </c>
      <c r="E221">
        <v>42344</v>
      </c>
      <c r="F221">
        <v>39963</v>
      </c>
      <c r="G221">
        <v>36682</v>
      </c>
      <c r="H221">
        <v>41980</v>
      </c>
      <c r="I221">
        <v>40904</v>
      </c>
      <c r="K221" t="s">
        <v>1661</v>
      </c>
      <c r="L221">
        <f t="shared" si="138"/>
        <v>34295</v>
      </c>
      <c r="M221">
        <f t="shared" si="139"/>
        <v>34562</v>
      </c>
      <c r="N221">
        <f t="shared" si="140"/>
        <v>32179</v>
      </c>
      <c r="O221">
        <f t="shared" si="141"/>
        <v>34995</v>
      </c>
      <c r="P221">
        <f t="shared" si="142"/>
        <v>32614</v>
      </c>
      <c r="Q221">
        <f t="shared" si="143"/>
        <v>29333</v>
      </c>
      <c r="R221">
        <f t="shared" si="144"/>
        <v>34631</v>
      </c>
      <c r="S221">
        <f t="shared" si="145"/>
        <v>33555</v>
      </c>
      <c r="U221" t="s">
        <v>1660</v>
      </c>
      <c r="V221">
        <f t="shared" si="147"/>
        <v>91.703942433250901</v>
      </c>
      <c r="W221">
        <f t="shared" si="148"/>
        <v>99.449893034756755</v>
      </c>
      <c r="X221">
        <f t="shared" si="149"/>
        <v>85.872252938071298</v>
      </c>
      <c r="Y221">
        <f t="shared" si="150"/>
        <v>90.181424165810014</v>
      </c>
      <c r="Z221">
        <f t="shared" si="151"/>
        <v>92.831939543800175</v>
      </c>
      <c r="AA221">
        <f t="shared" si="152"/>
        <v>88.369960825716106</v>
      </c>
      <c r="AB221">
        <f t="shared" si="153"/>
        <v>100.98908121023533</v>
      </c>
      <c r="AC221">
        <f t="shared" si="154"/>
        <v>90.273108660017215</v>
      </c>
    </row>
    <row r="222" spans="1:29" x14ac:dyDescent="0.25">
      <c r="A222" t="s">
        <v>1662</v>
      </c>
      <c r="B222">
        <v>43720</v>
      </c>
      <c r="C222">
        <v>41657</v>
      </c>
      <c r="D222">
        <v>39780</v>
      </c>
      <c r="E222">
        <v>42785</v>
      </c>
      <c r="F222">
        <v>41573</v>
      </c>
      <c r="G222">
        <v>41609</v>
      </c>
      <c r="H222">
        <v>42662</v>
      </c>
      <c r="I222">
        <v>40132</v>
      </c>
      <c r="K222" t="s">
        <v>1662</v>
      </c>
      <c r="L222">
        <f t="shared" si="138"/>
        <v>36371</v>
      </c>
      <c r="M222">
        <f t="shared" si="139"/>
        <v>34308</v>
      </c>
      <c r="N222">
        <f t="shared" si="140"/>
        <v>32431</v>
      </c>
      <c r="O222">
        <f t="shared" si="141"/>
        <v>35436</v>
      </c>
      <c r="P222">
        <f t="shared" si="142"/>
        <v>34224</v>
      </c>
      <c r="Q222">
        <f t="shared" si="143"/>
        <v>34260</v>
      </c>
      <c r="R222">
        <f t="shared" si="144"/>
        <v>35313</v>
      </c>
      <c r="S222">
        <f t="shared" si="145"/>
        <v>32783</v>
      </c>
      <c r="U222" t="s">
        <v>1661</v>
      </c>
      <c r="V222">
        <f t="shared" si="147"/>
        <v>95.28241602533825</v>
      </c>
      <c r="W222">
        <f t="shared" si="148"/>
        <v>96.024226933014759</v>
      </c>
      <c r="X222">
        <f t="shared" si="149"/>
        <v>89.403495124051901</v>
      </c>
      <c r="Y222">
        <f t="shared" si="150"/>
        <v>97.227238629733563</v>
      </c>
      <c r="Z222">
        <f t="shared" si="151"/>
        <v>90.612063456783261</v>
      </c>
      <c r="AA222">
        <f t="shared" si="152"/>
        <v>81.496402078181873</v>
      </c>
      <c r="AB222">
        <f t="shared" si="153"/>
        <v>96.215930875448009</v>
      </c>
      <c r="AC222">
        <f t="shared" si="154"/>
        <v>93.226460700691803</v>
      </c>
    </row>
    <row r="223" spans="1:29" x14ac:dyDescent="0.25">
      <c r="A223" t="s">
        <v>1663</v>
      </c>
      <c r="B223">
        <v>7656</v>
      </c>
      <c r="C223">
        <v>36085</v>
      </c>
      <c r="D223">
        <v>38027</v>
      </c>
      <c r="E223">
        <v>34544</v>
      </c>
      <c r="F223">
        <v>34162</v>
      </c>
      <c r="G223">
        <v>37145</v>
      </c>
      <c r="H223">
        <v>45675</v>
      </c>
      <c r="I223">
        <v>40605</v>
      </c>
      <c r="K223" t="s">
        <v>1663</v>
      </c>
      <c r="L223">
        <f t="shared" si="138"/>
        <v>307</v>
      </c>
      <c r="M223">
        <f t="shared" si="139"/>
        <v>28736</v>
      </c>
      <c r="N223">
        <f t="shared" si="140"/>
        <v>30678</v>
      </c>
      <c r="O223">
        <f t="shared" si="141"/>
        <v>27195</v>
      </c>
      <c r="P223">
        <f t="shared" si="142"/>
        <v>26813</v>
      </c>
      <c r="Q223">
        <f t="shared" si="143"/>
        <v>29796</v>
      </c>
      <c r="R223">
        <f t="shared" si="144"/>
        <v>38326</v>
      </c>
      <c r="S223">
        <f t="shared" si="145"/>
        <v>33256</v>
      </c>
      <c r="U223" t="s">
        <v>1662</v>
      </c>
      <c r="V223">
        <f t="shared" si="147"/>
        <v>101.05020420637345</v>
      </c>
      <c r="W223">
        <f t="shared" si="148"/>
        <v>95.318534159419883</v>
      </c>
      <c r="X223">
        <f t="shared" si="149"/>
        <v>90.103631261634206</v>
      </c>
      <c r="Y223">
        <f t="shared" si="150"/>
        <v>98.452476870502608</v>
      </c>
      <c r="Z223">
        <f t="shared" si="151"/>
        <v>95.085155446892458</v>
      </c>
      <c r="AA223">
        <f t="shared" si="152"/>
        <v>95.185174895118493</v>
      </c>
      <c r="AB223">
        <f t="shared" si="153"/>
        <v>98.110743755730283</v>
      </c>
      <c r="AC223">
        <f t="shared" si="154"/>
        <v>91.081599199844405</v>
      </c>
    </row>
    <row r="224" spans="1:29" x14ac:dyDescent="0.25">
      <c r="A224" t="s">
        <v>1664</v>
      </c>
      <c r="B224">
        <v>7151</v>
      </c>
      <c r="C224">
        <v>7390</v>
      </c>
      <c r="D224">
        <v>7506</v>
      </c>
      <c r="E224">
        <f>AVERAGE(B224:D224)</f>
        <v>7349</v>
      </c>
      <c r="O224">
        <f>AVERAGE(L218:L220)</f>
        <v>35993</v>
      </c>
      <c r="U224" t="s">
        <v>1663</v>
      </c>
      <c r="V224">
        <f t="shared" si="147"/>
        <v>0.85294362792765255</v>
      </c>
      <c r="W224">
        <f t="shared" si="148"/>
        <v>79.837746228433303</v>
      </c>
      <c r="X224">
        <f t="shared" si="149"/>
        <v>85.233239796627132</v>
      </c>
      <c r="Y224">
        <f t="shared" si="150"/>
        <v>75.556358180757371</v>
      </c>
      <c r="Z224">
        <f t="shared" si="151"/>
        <v>74.495040702358793</v>
      </c>
      <c r="AA224">
        <f t="shared" si="152"/>
        <v>82.782763315089042</v>
      </c>
      <c r="AB224">
        <f t="shared" si="153"/>
        <v>106.48181590864891</v>
      </c>
      <c r="AC224">
        <f t="shared" si="154"/>
        <v>92.395743616814386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103.80597410190579</v>
      </c>
      <c r="C230">
        <f t="shared" ref="C230:I230" si="155">AVERAGE(W219,W206,W192)</f>
        <v>138.93824558282009</v>
      </c>
      <c r="D230">
        <f t="shared" si="155"/>
        <v>142.44779844717561</v>
      </c>
      <c r="E230">
        <f t="shared" si="155"/>
        <v>127.44782730127061</v>
      </c>
      <c r="F230">
        <f t="shared" si="155"/>
        <v>138.91076665238546</v>
      </c>
      <c r="G230">
        <f t="shared" si="155"/>
        <v>141.45482499846918</v>
      </c>
      <c r="H230">
        <f t="shared" si="155"/>
        <v>137.40832614717718</v>
      </c>
      <c r="I230">
        <f t="shared" si="155"/>
        <v>148.20351610552808</v>
      </c>
      <c r="K230" t="s">
        <v>1658</v>
      </c>
      <c r="L230">
        <f>STDEV(V219,V206,V192)/SQRT(3)</f>
        <v>4.2255773120131277</v>
      </c>
      <c r="M230">
        <f t="shared" ref="M230:S230" si="156">STDEV(W219,W206,W192)/SQRT(3)</f>
        <v>38.42059758437054</v>
      </c>
      <c r="N230">
        <f t="shared" si="156"/>
        <v>47.728111413973444</v>
      </c>
      <c r="O230">
        <f t="shared" si="156"/>
        <v>28.072690679789449</v>
      </c>
      <c r="P230">
        <f t="shared" si="156"/>
        <v>38.837907576191526</v>
      </c>
      <c r="Q230">
        <f t="shared" si="156"/>
        <v>40.227788745874889</v>
      </c>
      <c r="R230">
        <f t="shared" si="156"/>
        <v>36.357291422701373</v>
      </c>
      <c r="S230">
        <f t="shared" si="156"/>
        <v>47.803546443153266</v>
      </c>
    </row>
    <row r="231" spans="1:19" x14ac:dyDescent="0.25">
      <c r="A231" t="s">
        <v>1659</v>
      </c>
      <c r="B231">
        <f t="shared" ref="B231:B235" si="157">AVERAGE(V220,V207,V193)</f>
        <v>95.504249751939199</v>
      </c>
      <c r="C231">
        <f t="shared" ref="C231:C235" si="158">AVERAGE(W220,W207,W193)</f>
        <v>133.37572323314239</v>
      </c>
      <c r="D231">
        <f t="shared" ref="D231:D235" si="159">AVERAGE(X220,X207,X193)</f>
        <v>137.75470803140121</v>
      </c>
      <c r="E231">
        <f t="shared" ref="E231:E235" si="160">AVERAGE(Y220,Y207,Y193)</f>
        <v>129.99783091636996</v>
      </c>
      <c r="F231">
        <f t="shared" ref="F231:F235" si="161">AVERAGE(Z220,Z207,Z193)</f>
        <v>135.43314145459598</v>
      </c>
      <c r="G231">
        <f t="shared" ref="G231:G235" si="162">AVERAGE(AA220,AA207,AA193)</f>
        <v>138.71959328971812</v>
      </c>
      <c r="H231">
        <f t="shared" ref="H231:H235" si="163">AVERAGE(AB220,AB207,AB193)</f>
        <v>141.53788220205408</v>
      </c>
      <c r="I231">
        <f t="shared" ref="I231:I235" si="164">AVERAGE(AC220,AC207,AC193)</f>
        <v>147.09929211767567</v>
      </c>
      <c r="K231" t="s">
        <v>1659</v>
      </c>
      <c r="L231">
        <f t="shared" ref="L231:L235" si="165">STDEV(V220,V207,V193)/SQRT(3)</f>
        <v>6.5556232300318307</v>
      </c>
      <c r="M231">
        <f t="shared" ref="M231:M235" si="166">STDEV(W220,W207,W193)/SQRT(3)</f>
        <v>36.297130221729063</v>
      </c>
      <c r="N231">
        <f t="shared" ref="N231:N235" si="167">STDEV(X220,X207,X193)/SQRT(3)</f>
        <v>48.117400745668895</v>
      </c>
      <c r="O231">
        <f t="shared" ref="O231:O235" si="168">STDEV(Y220,Y207,Y193)/SQRT(3)</f>
        <v>27.612316033232823</v>
      </c>
      <c r="P231">
        <f t="shared" ref="P231:P235" si="169">STDEV(Z220,Z207,Z193)/SQRT(3)</f>
        <v>38.020931853115187</v>
      </c>
      <c r="Q231">
        <f t="shared" ref="Q231:Q235" si="170">STDEV(AA220,AA207,AA193)/SQRT(3)</f>
        <v>37.78707153145465</v>
      </c>
      <c r="R231">
        <f t="shared" ref="R231:R235" si="171">STDEV(AB220,AB207,AB193)/SQRT(3)</f>
        <v>38.543408847369619</v>
      </c>
      <c r="S231">
        <f t="shared" ref="S231:S235" si="172">STDEV(AC220,AC207,AC193)/SQRT(3)</f>
        <v>46.345139107495747</v>
      </c>
    </row>
    <row r="232" spans="1:19" x14ac:dyDescent="0.25">
      <c r="A232" t="s">
        <v>1660</v>
      </c>
      <c r="B232">
        <f t="shared" si="157"/>
        <v>100.68977614615501</v>
      </c>
      <c r="C232">
        <f t="shared" si="158"/>
        <v>132.49359961851874</v>
      </c>
      <c r="D232">
        <f t="shared" si="159"/>
        <v>132.02682492763481</v>
      </c>
      <c r="E232">
        <f t="shared" si="160"/>
        <v>124.79834593130751</v>
      </c>
      <c r="F232">
        <f t="shared" si="161"/>
        <v>123.84815960115446</v>
      </c>
      <c r="G232">
        <f t="shared" si="162"/>
        <v>126.7236893938225</v>
      </c>
      <c r="H232">
        <f t="shared" si="163"/>
        <v>135.9685081992549</v>
      </c>
      <c r="I232">
        <f t="shared" si="164"/>
        <v>144.06375852908224</v>
      </c>
      <c r="K232" t="s">
        <v>1660</v>
      </c>
      <c r="L232">
        <f t="shared" si="165"/>
        <v>5.5396203145934226</v>
      </c>
      <c r="M232">
        <f t="shared" si="166"/>
        <v>33.969857854279148</v>
      </c>
      <c r="N232">
        <f t="shared" si="167"/>
        <v>41.980134373313312</v>
      </c>
      <c r="O232">
        <f t="shared" si="168"/>
        <v>31.105315557148707</v>
      </c>
      <c r="P232">
        <f t="shared" si="169"/>
        <v>26.867142724327181</v>
      </c>
      <c r="Q232">
        <f t="shared" si="170"/>
        <v>34.548816261661216</v>
      </c>
      <c r="R232">
        <f t="shared" si="171"/>
        <v>36.32647193973272</v>
      </c>
      <c r="S232">
        <f t="shared" si="172"/>
        <v>45.002150622137094</v>
      </c>
    </row>
    <row r="233" spans="1:19" x14ac:dyDescent="0.25">
      <c r="A233" t="s">
        <v>1661</v>
      </c>
      <c r="B233">
        <f t="shared" si="157"/>
        <v>112.7264219660422</v>
      </c>
      <c r="C233">
        <f t="shared" si="158"/>
        <v>130.17709986475668</v>
      </c>
      <c r="D233">
        <f t="shared" si="159"/>
        <v>135.07292908712913</v>
      </c>
      <c r="E233">
        <f t="shared" si="160"/>
        <v>125.28483238772203</v>
      </c>
      <c r="F233">
        <f t="shared" si="161"/>
        <v>127.48935727629157</v>
      </c>
      <c r="G233">
        <f t="shared" si="162"/>
        <v>129.05127344521983</v>
      </c>
      <c r="H233">
        <f t="shared" si="163"/>
        <v>133.66748952922902</v>
      </c>
      <c r="I233">
        <f t="shared" si="164"/>
        <v>145.03355043542197</v>
      </c>
      <c r="K233" t="s">
        <v>1661</v>
      </c>
      <c r="L233">
        <f t="shared" si="165"/>
        <v>16.073497309195737</v>
      </c>
      <c r="M233">
        <f t="shared" si="166"/>
        <v>33.220239305044444</v>
      </c>
      <c r="N233">
        <f t="shared" si="167"/>
        <v>44.21400183167961</v>
      </c>
      <c r="O233">
        <f t="shared" si="168"/>
        <v>31.031918401932376</v>
      </c>
      <c r="P233">
        <f t="shared" si="169"/>
        <v>31.018251356355275</v>
      </c>
      <c r="Q233">
        <f t="shared" si="170"/>
        <v>39.491080148022334</v>
      </c>
      <c r="R233">
        <f t="shared" si="171"/>
        <v>35.78766603150536</v>
      </c>
      <c r="S233">
        <f t="shared" si="172"/>
        <v>44.659943889424241</v>
      </c>
    </row>
    <row r="234" spans="1:19" x14ac:dyDescent="0.25">
      <c r="A234" t="s">
        <v>1662</v>
      </c>
      <c r="B234">
        <f t="shared" si="157"/>
        <v>129.12424434502125</v>
      </c>
      <c r="C234">
        <f t="shared" si="158"/>
        <v>131.6211328707887</v>
      </c>
      <c r="D234">
        <f t="shared" si="159"/>
        <v>139.64198347918651</v>
      </c>
      <c r="E234">
        <f t="shared" si="160"/>
        <v>125.85919253431022</v>
      </c>
      <c r="F234">
        <f t="shared" si="161"/>
        <v>132.93261260959491</v>
      </c>
      <c r="G234">
        <f t="shared" si="162"/>
        <v>134.41213801432227</v>
      </c>
      <c r="H234">
        <f t="shared" si="163"/>
        <v>144.67302543651684</v>
      </c>
      <c r="I234">
        <f t="shared" si="164"/>
        <v>146.47788747330904</v>
      </c>
      <c r="K234" t="s">
        <v>1662</v>
      </c>
      <c r="L234">
        <f t="shared" si="165"/>
        <v>26.284652227538917</v>
      </c>
      <c r="M234">
        <f t="shared" si="166"/>
        <v>34.646359343801748</v>
      </c>
      <c r="N234">
        <f t="shared" si="167"/>
        <v>47.502174348750422</v>
      </c>
      <c r="O234">
        <f t="shared" si="168"/>
        <v>24.984872199831305</v>
      </c>
      <c r="P234">
        <f t="shared" si="169"/>
        <v>34.392233449362969</v>
      </c>
      <c r="Q234">
        <f t="shared" si="170"/>
        <v>35.040017341000734</v>
      </c>
      <c r="R234">
        <f t="shared" si="171"/>
        <v>41.654065163181329</v>
      </c>
      <c r="S234">
        <f t="shared" si="172"/>
        <v>45.970123030972346</v>
      </c>
    </row>
    <row r="235" spans="1:19" x14ac:dyDescent="0.25">
      <c r="A235" t="s">
        <v>1663</v>
      </c>
      <c r="B235">
        <f t="shared" si="157"/>
        <v>0.44563913761399504</v>
      </c>
      <c r="C235">
        <f t="shared" si="158"/>
        <v>124.1027099456993</v>
      </c>
      <c r="D235">
        <f t="shared" si="159"/>
        <v>137.64819806546413</v>
      </c>
      <c r="E235">
        <f t="shared" si="160"/>
        <v>118.83602233747841</v>
      </c>
      <c r="F235">
        <f t="shared" si="161"/>
        <v>130.39545940100177</v>
      </c>
      <c r="G235">
        <f t="shared" si="162"/>
        <v>133.53327549601281</v>
      </c>
      <c r="H235">
        <f t="shared" si="163"/>
        <v>150.08134834966651</v>
      </c>
      <c r="I235">
        <f t="shared" si="164"/>
        <v>151.17683607560778</v>
      </c>
      <c r="K235" t="s">
        <v>1663</v>
      </c>
      <c r="L235">
        <f t="shared" si="165"/>
        <v>0.25299558741283978</v>
      </c>
      <c r="M235">
        <f t="shared" si="166"/>
        <v>37.797028533346747</v>
      </c>
      <c r="N235">
        <f t="shared" si="167"/>
        <v>49.468218162173535</v>
      </c>
      <c r="O235">
        <f t="shared" si="168"/>
        <v>33.683962209338461</v>
      </c>
      <c r="P235">
        <f t="shared" si="169"/>
        <v>43.938911971875093</v>
      </c>
      <c r="Q235">
        <f t="shared" si="170"/>
        <v>42.020891482363425</v>
      </c>
      <c r="R235">
        <f t="shared" si="171"/>
        <v>40.444554502193569</v>
      </c>
      <c r="S235">
        <f t="shared" si="172"/>
        <v>47.815682934999309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81:I181"/>
    <mergeCell ref="C182:I182"/>
    <mergeCell ref="B183:D183"/>
    <mergeCell ref="C119:I119"/>
    <mergeCell ref="C177:I177"/>
    <mergeCell ref="C178:I178"/>
    <mergeCell ref="C179:I179"/>
    <mergeCell ref="C180:I180"/>
    <mergeCell ref="B120:D120"/>
    <mergeCell ref="C114:I114"/>
    <mergeCell ref="C115:I115"/>
    <mergeCell ref="C116:I116"/>
    <mergeCell ref="C117:I117"/>
    <mergeCell ref="C118:I118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W332"/>
  <sheetViews>
    <sheetView topLeftCell="A91" workbookViewId="0">
      <selection activeCell="A108" sqref="A108:B110"/>
    </sheetView>
  </sheetViews>
  <sheetFormatPr defaultRowHeight="15" x14ac:dyDescent="0.25"/>
  <cols>
    <col min="2" max="2" width="10.7109375" bestFit="1" customWidth="1"/>
  </cols>
  <sheetData>
    <row r="1" spans="1:12" x14ac:dyDescent="0.25">
      <c r="A1" s="7" t="s">
        <v>1677</v>
      </c>
      <c r="I1" s="7" t="s">
        <v>1678</v>
      </c>
      <c r="J1" t="s">
        <v>2062</v>
      </c>
      <c r="K1" s="7" t="s">
        <v>1679</v>
      </c>
      <c r="L1" t="s">
        <v>2234</v>
      </c>
    </row>
    <row r="2" spans="1:12" x14ac:dyDescent="0.25">
      <c r="A2" s="7" t="s">
        <v>1680</v>
      </c>
      <c r="J2" t="s">
        <v>2065</v>
      </c>
      <c r="L2" t="s">
        <v>2235</v>
      </c>
    </row>
    <row r="3" spans="1:12" x14ac:dyDescent="0.25">
      <c r="A3" s="53" t="s">
        <v>1681</v>
      </c>
      <c r="B3" s="17">
        <v>42306</v>
      </c>
      <c r="J3" t="s">
        <v>2068</v>
      </c>
      <c r="L3" t="s">
        <v>2236</v>
      </c>
    </row>
    <row r="4" spans="1:12" x14ac:dyDescent="0.25">
      <c r="A4" s="7" t="s">
        <v>1682</v>
      </c>
      <c r="B4" s="17">
        <v>42291</v>
      </c>
      <c r="I4" s="7" t="s">
        <v>1683</v>
      </c>
      <c r="J4" t="s">
        <v>2237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" si="0">D23</f>
        <v>TX010385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ref="C13:C17" si="1">D24</f>
        <v>TX009258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1"/>
        <v>TX001617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1"/>
        <v>TX000894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1"/>
        <v>TX001557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1"/>
        <v>TX006200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114</v>
      </c>
      <c r="C23">
        <v>20</v>
      </c>
      <c r="D23" t="s">
        <v>574</v>
      </c>
      <c r="E23">
        <v>22522</v>
      </c>
      <c r="F23" t="s">
        <v>575</v>
      </c>
      <c r="G23" t="s">
        <v>576</v>
      </c>
      <c r="H23">
        <v>278.35000000000002</v>
      </c>
      <c r="I23">
        <v>55.67</v>
      </c>
    </row>
    <row r="24" spans="1:9" x14ac:dyDescent="0.25">
      <c r="A24" t="s">
        <v>484</v>
      </c>
      <c r="B24" t="s">
        <v>119</v>
      </c>
      <c r="C24">
        <v>20</v>
      </c>
      <c r="D24" t="s">
        <v>578</v>
      </c>
      <c r="E24">
        <v>20141</v>
      </c>
      <c r="F24" t="s">
        <v>579</v>
      </c>
      <c r="G24" t="s">
        <v>580</v>
      </c>
      <c r="H24">
        <v>118.14</v>
      </c>
      <c r="I24">
        <v>23.62</v>
      </c>
    </row>
    <row r="25" spans="1:9" x14ac:dyDescent="0.25">
      <c r="A25" t="s">
        <v>484</v>
      </c>
      <c r="B25" t="s">
        <v>124</v>
      </c>
      <c r="C25">
        <v>20</v>
      </c>
      <c r="D25" t="s">
        <v>582</v>
      </c>
      <c r="E25">
        <v>32390</v>
      </c>
      <c r="F25" t="s">
        <v>583</v>
      </c>
      <c r="G25" t="s">
        <v>584</v>
      </c>
      <c r="H25">
        <v>331.2</v>
      </c>
      <c r="I25">
        <v>66.239999999999995</v>
      </c>
    </row>
    <row r="26" spans="1:9" x14ac:dyDescent="0.25">
      <c r="A26" t="s">
        <v>484</v>
      </c>
      <c r="B26" t="s">
        <v>129</v>
      </c>
      <c r="C26">
        <v>20</v>
      </c>
      <c r="D26" t="s">
        <v>586</v>
      </c>
      <c r="E26">
        <v>32637</v>
      </c>
      <c r="F26" t="s">
        <v>587</v>
      </c>
      <c r="G26" t="s">
        <v>588</v>
      </c>
      <c r="H26">
        <v>217.23</v>
      </c>
      <c r="I26">
        <v>43.4</v>
      </c>
    </row>
    <row r="27" spans="1:9" x14ac:dyDescent="0.25">
      <c r="A27" t="s">
        <v>484</v>
      </c>
      <c r="B27" t="s">
        <v>134</v>
      </c>
      <c r="C27">
        <v>20</v>
      </c>
      <c r="D27" t="s">
        <v>590</v>
      </c>
      <c r="E27">
        <v>24276</v>
      </c>
      <c r="F27" t="s">
        <v>591</v>
      </c>
      <c r="G27" t="s">
        <v>592</v>
      </c>
      <c r="H27">
        <v>350.47</v>
      </c>
      <c r="I27">
        <v>70.09</v>
      </c>
    </row>
    <row r="28" spans="1:9" x14ac:dyDescent="0.25">
      <c r="A28" t="s">
        <v>484</v>
      </c>
      <c r="B28" t="s">
        <v>139</v>
      </c>
      <c r="C28">
        <v>17.2</v>
      </c>
      <c r="D28" t="s">
        <v>594</v>
      </c>
      <c r="E28">
        <v>47320</v>
      </c>
      <c r="F28" t="s">
        <v>595</v>
      </c>
      <c r="G28" t="s">
        <v>596</v>
      </c>
      <c r="H28">
        <v>571.10900000000004</v>
      </c>
      <c r="I28">
        <v>114.2</v>
      </c>
    </row>
    <row r="31" spans="1:9" x14ac:dyDescent="0.25">
      <c r="A31" s="7" t="s">
        <v>1705</v>
      </c>
    </row>
    <row r="33" spans="1:49" x14ac:dyDescent="0.25">
      <c r="A33" s="7" t="s">
        <v>2062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2063</v>
      </c>
    </row>
    <row r="36" spans="1:49" x14ac:dyDescent="0.25">
      <c r="A36" t="s">
        <v>1709</v>
      </c>
      <c r="B36">
        <v>42321.070902777778</v>
      </c>
    </row>
    <row r="37" spans="1:49" x14ac:dyDescent="0.25">
      <c r="A37" t="s">
        <v>1710</v>
      </c>
      <c r="B37">
        <v>2507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15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15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16</v>
      </c>
      <c r="AH40">
        <v>16</v>
      </c>
      <c r="AI40">
        <v>16</v>
      </c>
      <c r="AJ40">
        <v>16</v>
      </c>
      <c r="AK40">
        <v>16</v>
      </c>
      <c r="AL40">
        <v>16</v>
      </c>
      <c r="AM40">
        <v>16</v>
      </c>
      <c r="AN40">
        <v>16</v>
      </c>
      <c r="AO40">
        <v>16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98.24</v>
      </c>
      <c r="C41">
        <v>84.7</v>
      </c>
      <c r="D41">
        <v>128.42099999999999</v>
      </c>
      <c r="E41">
        <v>66.802999999999997</v>
      </c>
      <c r="F41">
        <v>122.54300000000001</v>
      </c>
      <c r="G41">
        <v>98.849000000000004</v>
      </c>
      <c r="H41">
        <v>73.632000000000005</v>
      </c>
      <c r="I41">
        <v>64.149000000000001</v>
      </c>
      <c r="J41">
        <v>112.56399999999999</v>
      </c>
      <c r="K41">
        <v>154.80799999999999</v>
      </c>
      <c r="L41">
        <v>118.479</v>
      </c>
      <c r="M41">
        <v>145.68799999999999</v>
      </c>
      <c r="N41">
        <v>86.29</v>
      </c>
      <c r="O41">
        <v>147.92400000000001</v>
      </c>
      <c r="P41">
        <v>100.071</v>
      </c>
      <c r="Q41">
        <v>88.438000000000002</v>
      </c>
      <c r="R41">
        <v>112.819</v>
      </c>
      <c r="S41">
        <v>92.528000000000006</v>
      </c>
      <c r="T41">
        <v>96.608000000000004</v>
      </c>
      <c r="U41">
        <v>120.32299999999999</v>
      </c>
      <c r="V41">
        <v>114.78700000000001</v>
      </c>
      <c r="W41">
        <v>132.26400000000001</v>
      </c>
      <c r="X41">
        <v>139.024</v>
      </c>
      <c r="Y41">
        <v>93.447999999999993</v>
      </c>
      <c r="Z41">
        <v>165.482</v>
      </c>
      <c r="AA41">
        <v>98.751999999999995</v>
      </c>
      <c r="AB41">
        <v>115.605</v>
      </c>
      <c r="AC41">
        <v>129.898</v>
      </c>
      <c r="AD41">
        <v>77.167000000000002</v>
      </c>
      <c r="AE41">
        <v>103.027</v>
      </c>
      <c r="AF41">
        <v>104.503</v>
      </c>
      <c r="AG41">
        <v>124.95</v>
      </c>
      <c r="AH41">
        <v>147.619</v>
      </c>
      <c r="AI41">
        <v>129.661</v>
      </c>
      <c r="AJ41">
        <v>128.18799999999999</v>
      </c>
      <c r="AK41">
        <v>99.599000000000004</v>
      </c>
      <c r="AL41">
        <v>100.72199999999999</v>
      </c>
      <c r="AM41">
        <v>134.946</v>
      </c>
      <c r="AN41">
        <v>98.771000000000001</v>
      </c>
      <c r="AO41">
        <v>115.23099999999999</v>
      </c>
      <c r="AP41">
        <v>95.263999999999996</v>
      </c>
      <c r="AQ41">
        <v>91.155000000000001</v>
      </c>
      <c r="AR41">
        <v>81.234999999999999</v>
      </c>
      <c r="AS41">
        <v>96.581999999999994</v>
      </c>
      <c r="AT41">
        <v>70.364000000000004</v>
      </c>
      <c r="AU41">
        <v>87.600999999999999</v>
      </c>
      <c r="AV41">
        <v>80.566000000000003</v>
      </c>
      <c r="AW41">
        <v>128.55600000000001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2064</v>
      </c>
    </row>
    <row r="44" spans="1:49" x14ac:dyDescent="0.25">
      <c r="A44" t="s">
        <v>1709</v>
      </c>
      <c r="B44">
        <v>42321.0700462963</v>
      </c>
    </row>
    <row r="45" spans="1:49" x14ac:dyDescent="0.25">
      <c r="A45" t="s">
        <v>1710</v>
      </c>
      <c r="B45">
        <v>2408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0</v>
      </c>
      <c r="D48">
        <v>16</v>
      </c>
      <c r="E48">
        <v>16</v>
      </c>
      <c r="F48">
        <v>16</v>
      </c>
      <c r="G48">
        <v>16</v>
      </c>
      <c r="H48">
        <v>15</v>
      </c>
      <c r="I48">
        <v>16</v>
      </c>
      <c r="J48">
        <v>16</v>
      </c>
      <c r="K48">
        <v>16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0</v>
      </c>
      <c r="T48">
        <v>0</v>
      </c>
      <c r="U48">
        <v>6</v>
      </c>
      <c r="V48">
        <v>16</v>
      </c>
      <c r="W48">
        <v>16</v>
      </c>
      <c r="X48">
        <v>16</v>
      </c>
      <c r="Y48">
        <v>16</v>
      </c>
      <c r="Z48">
        <v>16</v>
      </c>
      <c r="AA48">
        <v>16</v>
      </c>
      <c r="AB48">
        <v>16</v>
      </c>
      <c r="AC48">
        <v>16</v>
      </c>
      <c r="AD48">
        <v>15</v>
      </c>
      <c r="AE48">
        <v>16</v>
      </c>
      <c r="AF48">
        <v>16</v>
      </c>
      <c r="AG48">
        <v>16</v>
      </c>
      <c r="AH48">
        <v>16</v>
      </c>
      <c r="AI48">
        <v>0</v>
      </c>
      <c r="AJ48">
        <v>16</v>
      </c>
      <c r="AK48">
        <v>16</v>
      </c>
      <c r="AL48">
        <v>16</v>
      </c>
      <c r="AM48">
        <v>15</v>
      </c>
      <c r="AN48">
        <v>16</v>
      </c>
      <c r="AO48">
        <v>16</v>
      </c>
      <c r="AP48">
        <v>0</v>
      </c>
      <c r="AQ48">
        <v>0</v>
      </c>
      <c r="AR48">
        <v>1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123.129</v>
      </c>
      <c r="C49">
        <v>0</v>
      </c>
      <c r="D49">
        <v>56.54</v>
      </c>
      <c r="E49">
        <v>36.203000000000003</v>
      </c>
      <c r="F49">
        <v>130.38300000000001</v>
      </c>
      <c r="G49">
        <v>83.634</v>
      </c>
      <c r="H49">
        <v>76.613</v>
      </c>
      <c r="I49">
        <v>66.376000000000005</v>
      </c>
      <c r="J49">
        <v>63.585999999999999</v>
      </c>
      <c r="K49">
        <v>75.561999999999998</v>
      </c>
      <c r="L49">
        <v>68.02</v>
      </c>
      <c r="M49">
        <v>94.406000000000006</v>
      </c>
      <c r="N49">
        <v>51.969000000000001</v>
      </c>
      <c r="O49">
        <v>93.067999999999998</v>
      </c>
      <c r="P49">
        <v>86.051000000000002</v>
      </c>
      <c r="Q49">
        <v>42.317999999999998</v>
      </c>
      <c r="R49">
        <v>104.123</v>
      </c>
      <c r="S49">
        <v>0</v>
      </c>
      <c r="T49">
        <v>0</v>
      </c>
      <c r="U49">
        <v>9.39</v>
      </c>
      <c r="V49">
        <v>54.183</v>
      </c>
      <c r="W49">
        <v>71.888000000000005</v>
      </c>
      <c r="X49">
        <v>60.460999999999999</v>
      </c>
      <c r="Y49">
        <v>67.177999999999997</v>
      </c>
      <c r="Z49">
        <v>201.583</v>
      </c>
      <c r="AA49">
        <v>41.417999999999999</v>
      </c>
      <c r="AB49">
        <v>91.593000000000004</v>
      </c>
      <c r="AC49">
        <v>59.476999999999997</v>
      </c>
      <c r="AD49">
        <v>70.058000000000007</v>
      </c>
      <c r="AE49">
        <v>58.277999999999999</v>
      </c>
      <c r="AF49">
        <v>53.585000000000001</v>
      </c>
      <c r="AG49">
        <v>55.234999999999999</v>
      </c>
      <c r="AH49">
        <v>161.37899999999999</v>
      </c>
      <c r="AI49">
        <v>0</v>
      </c>
      <c r="AJ49">
        <v>30.95</v>
      </c>
      <c r="AK49">
        <v>69.153999999999996</v>
      </c>
      <c r="AL49">
        <v>84.322000000000003</v>
      </c>
      <c r="AM49">
        <v>61.296999999999997</v>
      </c>
      <c r="AN49">
        <v>47.552</v>
      </c>
      <c r="AO49">
        <v>87.628</v>
      </c>
      <c r="AP49">
        <v>0</v>
      </c>
      <c r="AQ49">
        <v>0</v>
      </c>
      <c r="AR49">
        <v>5.1580000000000004</v>
      </c>
      <c r="AS49">
        <v>100.066</v>
      </c>
      <c r="AT49">
        <v>101.46</v>
      </c>
      <c r="AU49">
        <v>89.989000000000004</v>
      </c>
      <c r="AV49">
        <v>81.546999999999997</v>
      </c>
      <c r="AW49">
        <v>121.431</v>
      </c>
    </row>
    <row r="51" spans="1:49" x14ac:dyDescent="0.25">
      <c r="A51" s="7" t="s">
        <v>2065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2066</v>
      </c>
    </row>
    <row r="54" spans="1:49" x14ac:dyDescent="0.25">
      <c r="A54" t="s">
        <v>1709</v>
      </c>
      <c r="B54">
        <v>42321.069212962961</v>
      </c>
    </row>
    <row r="55" spans="1:49" x14ac:dyDescent="0.25">
      <c r="A55" t="s">
        <v>1710</v>
      </c>
      <c r="B55">
        <v>2419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15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14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16</v>
      </c>
      <c r="AI58">
        <v>15</v>
      </c>
      <c r="AJ58">
        <v>16</v>
      </c>
      <c r="AK58">
        <v>16</v>
      </c>
      <c r="AL58">
        <v>16</v>
      </c>
      <c r="AM58">
        <v>16</v>
      </c>
      <c r="AN58">
        <v>15</v>
      </c>
      <c r="AO58">
        <v>16</v>
      </c>
      <c r="AP58">
        <v>14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111.009</v>
      </c>
      <c r="C59">
        <v>138.203</v>
      </c>
      <c r="D59">
        <v>90.135999999999996</v>
      </c>
      <c r="E59">
        <v>59.366</v>
      </c>
      <c r="F59">
        <v>117.68600000000001</v>
      </c>
      <c r="G59">
        <v>82.477000000000004</v>
      </c>
      <c r="H59">
        <v>80.61</v>
      </c>
      <c r="I59">
        <v>96.733999999999995</v>
      </c>
      <c r="J59">
        <v>109.71899999999999</v>
      </c>
      <c r="K59">
        <v>167.65899999999999</v>
      </c>
      <c r="L59">
        <v>131.523</v>
      </c>
      <c r="M59">
        <v>138.12200000000001</v>
      </c>
      <c r="N59">
        <v>141.83799999999999</v>
      </c>
      <c r="O59">
        <v>83.863</v>
      </c>
      <c r="P59">
        <v>88.343999999999994</v>
      </c>
      <c r="Q59">
        <v>85.132000000000005</v>
      </c>
      <c r="R59">
        <v>141.72200000000001</v>
      </c>
      <c r="S59">
        <v>193.92699999999999</v>
      </c>
      <c r="T59">
        <v>99.06</v>
      </c>
      <c r="U59">
        <v>130.221</v>
      </c>
      <c r="V59">
        <v>140.80099999999999</v>
      </c>
      <c r="W59">
        <v>137.964</v>
      </c>
      <c r="X59">
        <v>81.825999999999993</v>
      </c>
      <c r="Y59">
        <v>84.088999999999999</v>
      </c>
      <c r="Z59">
        <v>157.47300000000001</v>
      </c>
      <c r="AA59">
        <v>174.68600000000001</v>
      </c>
      <c r="AB59">
        <v>145.072</v>
      </c>
      <c r="AC59">
        <v>75.385999999999996</v>
      </c>
      <c r="AD59">
        <v>153.142</v>
      </c>
      <c r="AE59">
        <v>141.03200000000001</v>
      </c>
      <c r="AF59">
        <v>171.03</v>
      </c>
      <c r="AG59">
        <v>72.353999999999999</v>
      </c>
      <c r="AH59">
        <v>144.45500000000001</v>
      </c>
      <c r="AI59">
        <v>115.70399999999999</v>
      </c>
      <c r="AJ59">
        <v>115.43</v>
      </c>
      <c r="AK59">
        <v>127.035</v>
      </c>
      <c r="AL59">
        <v>189.09200000000001</v>
      </c>
      <c r="AM59">
        <v>86.677999999999997</v>
      </c>
      <c r="AN59">
        <v>113.819</v>
      </c>
      <c r="AO59">
        <v>95.3</v>
      </c>
      <c r="AP59">
        <v>129.94999999999999</v>
      </c>
      <c r="AQ59">
        <v>63.37</v>
      </c>
      <c r="AR59">
        <v>104.405</v>
      </c>
      <c r="AS59">
        <v>54.155999999999999</v>
      </c>
      <c r="AT59">
        <v>76.555999999999997</v>
      </c>
      <c r="AU59">
        <v>96.542000000000002</v>
      </c>
      <c r="AV59">
        <v>73.588999999999999</v>
      </c>
      <c r="AW59">
        <v>116.261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2067</v>
      </c>
    </row>
    <row r="62" spans="1:49" x14ac:dyDescent="0.25">
      <c r="A62" t="s">
        <v>1709</v>
      </c>
      <c r="B62">
        <v>42321.068344907406</v>
      </c>
    </row>
    <row r="63" spans="1:49" x14ac:dyDescent="0.25">
      <c r="A63" t="s">
        <v>1710</v>
      </c>
      <c r="B63">
        <v>2406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0</v>
      </c>
      <c r="D66">
        <v>12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16</v>
      </c>
      <c r="L66">
        <v>16</v>
      </c>
      <c r="M66">
        <v>16</v>
      </c>
      <c r="N66">
        <v>16</v>
      </c>
      <c r="O66">
        <v>15</v>
      </c>
      <c r="P66">
        <v>16</v>
      </c>
      <c r="Q66">
        <v>16</v>
      </c>
      <c r="R66">
        <v>16</v>
      </c>
      <c r="S66">
        <v>0</v>
      </c>
      <c r="T66">
        <v>0</v>
      </c>
      <c r="U66">
        <v>8</v>
      </c>
      <c r="V66">
        <v>16</v>
      </c>
      <c r="W66">
        <v>16</v>
      </c>
      <c r="X66">
        <v>16</v>
      </c>
      <c r="Y66">
        <v>16</v>
      </c>
      <c r="Z66">
        <v>15</v>
      </c>
      <c r="AA66">
        <v>16</v>
      </c>
      <c r="AB66">
        <v>16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16</v>
      </c>
      <c r="AI66">
        <v>0</v>
      </c>
      <c r="AJ66">
        <v>16</v>
      </c>
      <c r="AK66">
        <v>16</v>
      </c>
      <c r="AL66">
        <v>16</v>
      </c>
      <c r="AM66">
        <v>16</v>
      </c>
      <c r="AN66">
        <v>15</v>
      </c>
      <c r="AO66">
        <v>16</v>
      </c>
      <c r="AP66">
        <v>0</v>
      </c>
      <c r="AQ66">
        <v>0</v>
      </c>
      <c r="AR66">
        <v>9</v>
      </c>
      <c r="AS66">
        <v>16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93.022000000000006</v>
      </c>
      <c r="C67">
        <v>0</v>
      </c>
      <c r="D67">
        <v>21.282</v>
      </c>
      <c r="E67">
        <v>35.700000000000003</v>
      </c>
      <c r="F67">
        <v>68.677999999999997</v>
      </c>
      <c r="G67">
        <v>68.671999999999997</v>
      </c>
      <c r="H67">
        <v>76.872</v>
      </c>
      <c r="I67">
        <v>66.626999999999995</v>
      </c>
      <c r="J67">
        <v>69.918999999999997</v>
      </c>
      <c r="K67">
        <v>125.916</v>
      </c>
      <c r="L67">
        <v>89.21</v>
      </c>
      <c r="M67">
        <v>182.13800000000001</v>
      </c>
      <c r="N67">
        <v>79.588999999999999</v>
      </c>
      <c r="O67">
        <v>75.17</v>
      </c>
      <c r="P67">
        <v>63.582999999999998</v>
      </c>
      <c r="Q67">
        <v>51.926000000000002</v>
      </c>
      <c r="R67">
        <v>97.974000000000004</v>
      </c>
      <c r="S67">
        <v>0</v>
      </c>
      <c r="T67">
        <v>0</v>
      </c>
      <c r="U67">
        <v>9.9689999999999994</v>
      </c>
      <c r="V67">
        <v>42.121000000000002</v>
      </c>
      <c r="W67">
        <v>32.804000000000002</v>
      </c>
      <c r="X67">
        <v>46.957999999999998</v>
      </c>
      <c r="Y67">
        <v>47.555999999999997</v>
      </c>
      <c r="Z67">
        <v>152.251</v>
      </c>
      <c r="AA67">
        <v>72.233000000000004</v>
      </c>
      <c r="AB67">
        <v>94.090999999999994</v>
      </c>
      <c r="AC67">
        <v>67.837999999999994</v>
      </c>
      <c r="AD67">
        <v>71.013000000000005</v>
      </c>
      <c r="AE67">
        <v>84.061999999999998</v>
      </c>
      <c r="AF67">
        <v>122.34699999999999</v>
      </c>
      <c r="AG67">
        <v>44.067999999999998</v>
      </c>
      <c r="AH67">
        <v>152.78700000000001</v>
      </c>
      <c r="AI67">
        <v>0</v>
      </c>
      <c r="AJ67">
        <v>136.54499999999999</v>
      </c>
      <c r="AK67">
        <v>98.739000000000004</v>
      </c>
      <c r="AL67">
        <v>110.245</v>
      </c>
      <c r="AM67">
        <v>71.715999999999994</v>
      </c>
      <c r="AN67">
        <v>71.656000000000006</v>
      </c>
      <c r="AO67">
        <v>64.980999999999995</v>
      </c>
      <c r="AP67">
        <v>0</v>
      </c>
      <c r="AQ67">
        <v>0</v>
      </c>
      <c r="AR67">
        <v>10.417999999999999</v>
      </c>
      <c r="AS67">
        <v>48.311999999999998</v>
      </c>
      <c r="AT67">
        <v>61.616</v>
      </c>
      <c r="AU67">
        <v>79.986000000000004</v>
      </c>
      <c r="AV67">
        <v>70.061999999999998</v>
      </c>
      <c r="AW67">
        <v>102.678</v>
      </c>
    </row>
    <row r="69" spans="1:49" x14ac:dyDescent="0.25">
      <c r="A69" s="7" t="s">
        <v>2068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2069</v>
      </c>
    </row>
    <row r="72" spans="1:49" x14ac:dyDescent="0.25">
      <c r="A72" t="s">
        <v>1709</v>
      </c>
      <c r="B72">
        <v>42321.067442129628</v>
      </c>
    </row>
    <row r="73" spans="1:49" x14ac:dyDescent="0.25">
      <c r="A73" t="s">
        <v>1710</v>
      </c>
      <c r="B73">
        <v>2487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15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16</v>
      </c>
      <c r="V76">
        <v>15</v>
      </c>
      <c r="W76">
        <v>16</v>
      </c>
      <c r="X76">
        <v>16</v>
      </c>
      <c r="Y76">
        <v>16</v>
      </c>
      <c r="Z76">
        <v>16</v>
      </c>
      <c r="AA76">
        <v>15</v>
      </c>
      <c r="AB76">
        <v>16</v>
      </c>
      <c r="AC76">
        <v>16</v>
      </c>
      <c r="AD76">
        <v>15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15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118.59</v>
      </c>
      <c r="C77">
        <v>88.954999999999998</v>
      </c>
      <c r="D77">
        <v>94.108999999999995</v>
      </c>
      <c r="E77">
        <v>75.787000000000006</v>
      </c>
      <c r="F77">
        <v>139.33500000000001</v>
      </c>
      <c r="G77">
        <v>130.21799999999999</v>
      </c>
      <c r="H77">
        <v>114.477</v>
      </c>
      <c r="I77">
        <v>75.513999999999996</v>
      </c>
      <c r="J77">
        <v>106.06</v>
      </c>
      <c r="K77">
        <v>117.723</v>
      </c>
      <c r="L77">
        <v>141.24100000000001</v>
      </c>
      <c r="M77">
        <v>76.971999999999994</v>
      </c>
      <c r="N77">
        <v>110.893</v>
      </c>
      <c r="O77">
        <v>98.43</v>
      </c>
      <c r="P77">
        <v>82.581000000000003</v>
      </c>
      <c r="Q77">
        <v>77.866</v>
      </c>
      <c r="R77">
        <v>124.717</v>
      </c>
      <c r="S77">
        <v>145.49299999999999</v>
      </c>
      <c r="T77">
        <v>90.831999999999994</v>
      </c>
      <c r="U77">
        <v>105.018</v>
      </c>
      <c r="V77">
        <v>98.305000000000007</v>
      </c>
      <c r="W77">
        <v>90.513999999999996</v>
      </c>
      <c r="X77">
        <v>94.090999999999994</v>
      </c>
      <c r="Y77">
        <v>69.867000000000004</v>
      </c>
      <c r="Z77">
        <v>132.381</v>
      </c>
      <c r="AA77">
        <v>98.63</v>
      </c>
      <c r="AB77">
        <v>145.25200000000001</v>
      </c>
      <c r="AC77">
        <v>118.35</v>
      </c>
      <c r="AD77">
        <v>94.971000000000004</v>
      </c>
      <c r="AE77">
        <v>58.734999999999999</v>
      </c>
      <c r="AF77">
        <v>122.331</v>
      </c>
      <c r="AG77">
        <v>28.678000000000001</v>
      </c>
      <c r="AH77">
        <v>118.922</v>
      </c>
      <c r="AI77">
        <v>118.01600000000001</v>
      </c>
      <c r="AJ77">
        <v>75.343999999999994</v>
      </c>
      <c r="AK77">
        <v>102.61799999999999</v>
      </c>
      <c r="AL77">
        <v>164.35599999999999</v>
      </c>
      <c r="AM77">
        <v>94.634</v>
      </c>
      <c r="AN77">
        <v>116.01300000000001</v>
      </c>
      <c r="AO77">
        <v>109.373</v>
      </c>
      <c r="AP77">
        <v>84.695999999999998</v>
      </c>
      <c r="AQ77">
        <v>86.286000000000001</v>
      </c>
      <c r="AR77">
        <v>65.325999999999993</v>
      </c>
      <c r="AS77">
        <v>113.649</v>
      </c>
      <c r="AT77">
        <v>129.97399999999999</v>
      </c>
      <c r="AU77">
        <v>120.178</v>
      </c>
      <c r="AV77">
        <v>98.28</v>
      </c>
      <c r="AW77">
        <v>79.328999999999994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2070</v>
      </c>
    </row>
    <row r="80" spans="1:49" x14ac:dyDescent="0.25">
      <c r="A80" t="s">
        <v>1709</v>
      </c>
      <c r="B80">
        <v>42321.071782407409</v>
      </c>
    </row>
    <row r="81" spans="1:49" x14ac:dyDescent="0.25">
      <c r="A81" t="s">
        <v>1710</v>
      </c>
      <c r="B81">
        <v>2402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0</v>
      </c>
      <c r="D84">
        <v>15</v>
      </c>
      <c r="E84">
        <v>16</v>
      </c>
      <c r="F84">
        <v>16</v>
      </c>
      <c r="G84">
        <v>15</v>
      </c>
      <c r="H84">
        <v>16</v>
      </c>
      <c r="I84">
        <v>16</v>
      </c>
      <c r="J84">
        <v>16</v>
      </c>
      <c r="K84">
        <v>16</v>
      </c>
      <c r="L84">
        <v>16</v>
      </c>
      <c r="M84">
        <v>16</v>
      </c>
      <c r="N84">
        <v>16</v>
      </c>
      <c r="O84">
        <v>16</v>
      </c>
      <c r="P84">
        <v>16</v>
      </c>
      <c r="Q84">
        <v>16</v>
      </c>
      <c r="R84">
        <v>16</v>
      </c>
      <c r="S84">
        <v>0</v>
      </c>
      <c r="T84">
        <v>0</v>
      </c>
      <c r="U84">
        <v>10</v>
      </c>
      <c r="V84">
        <v>15</v>
      </c>
      <c r="W84">
        <v>15</v>
      </c>
      <c r="X84">
        <v>16</v>
      </c>
      <c r="Y84">
        <v>16</v>
      </c>
      <c r="Z84">
        <v>15</v>
      </c>
      <c r="AA84">
        <v>15</v>
      </c>
      <c r="AB84">
        <v>16</v>
      </c>
      <c r="AC84">
        <v>16</v>
      </c>
      <c r="AD84">
        <v>15</v>
      </c>
      <c r="AE84">
        <v>16</v>
      </c>
      <c r="AF84">
        <v>16</v>
      </c>
      <c r="AG84">
        <v>16</v>
      </c>
      <c r="AH84">
        <v>16</v>
      </c>
      <c r="AI84">
        <v>0</v>
      </c>
      <c r="AJ84">
        <v>15</v>
      </c>
      <c r="AK84">
        <v>16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0</v>
      </c>
      <c r="AR84">
        <v>16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91.516999999999996</v>
      </c>
      <c r="C85">
        <v>0</v>
      </c>
      <c r="D85">
        <v>11.987</v>
      </c>
      <c r="E85">
        <v>26.831</v>
      </c>
      <c r="F85">
        <v>106.678</v>
      </c>
      <c r="G85">
        <v>87.41</v>
      </c>
      <c r="H85">
        <v>34.039000000000001</v>
      </c>
      <c r="I85">
        <v>55.128999999999998</v>
      </c>
      <c r="J85">
        <v>45.109000000000002</v>
      </c>
      <c r="K85">
        <v>69.146000000000001</v>
      </c>
      <c r="L85">
        <v>71.938000000000002</v>
      </c>
      <c r="M85">
        <v>50.563000000000002</v>
      </c>
      <c r="N85">
        <v>75.456999999999994</v>
      </c>
      <c r="O85">
        <v>64.843999999999994</v>
      </c>
      <c r="P85">
        <v>54.578000000000003</v>
      </c>
      <c r="Q85">
        <v>66.59</v>
      </c>
      <c r="R85">
        <v>66.072999999999993</v>
      </c>
      <c r="S85">
        <v>0</v>
      </c>
      <c r="T85">
        <v>0</v>
      </c>
      <c r="U85">
        <v>8.298</v>
      </c>
      <c r="V85">
        <v>26.413</v>
      </c>
      <c r="W85">
        <v>55.351999999999997</v>
      </c>
      <c r="X85">
        <v>43.273000000000003</v>
      </c>
      <c r="Y85">
        <v>48.247</v>
      </c>
      <c r="Z85">
        <v>169.559</v>
      </c>
      <c r="AA85">
        <v>61.576999999999998</v>
      </c>
      <c r="AB85">
        <v>74.988</v>
      </c>
      <c r="AC85">
        <v>65.578000000000003</v>
      </c>
      <c r="AD85">
        <v>41.68</v>
      </c>
      <c r="AE85">
        <v>56.872999999999998</v>
      </c>
      <c r="AF85">
        <v>81.817999999999998</v>
      </c>
      <c r="AG85">
        <v>32.450000000000003</v>
      </c>
      <c r="AH85">
        <v>202.13</v>
      </c>
      <c r="AI85">
        <v>0</v>
      </c>
      <c r="AJ85">
        <v>15.414</v>
      </c>
      <c r="AK85">
        <v>85.09</v>
      </c>
      <c r="AL85">
        <v>109.86199999999999</v>
      </c>
      <c r="AM85">
        <v>60.6</v>
      </c>
      <c r="AN85">
        <v>65.013000000000005</v>
      </c>
      <c r="AO85">
        <v>83.084999999999994</v>
      </c>
      <c r="AP85">
        <v>0</v>
      </c>
      <c r="AQ85">
        <v>0</v>
      </c>
      <c r="AR85">
        <v>23.652000000000001</v>
      </c>
      <c r="AS85">
        <v>31.878</v>
      </c>
      <c r="AT85">
        <v>96.653999999999996</v>
      </c>
      <c r="AU85">
        <v>101.798</v>
      </c>
      <c r="AV85">
        <v>76.241</v>
      </c>
      <c r="AW85">
        <v>44.295999999999999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2">C48/C40*100</f>
        <v>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0</v>
      </c>
      <c r="U88">
        <f t="shared" si="2"/>
        <v>37.5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93.75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93.75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6.25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3">C66/C58*100</f>
        <v>0</v>
      </c>
      <c r="D89">
        <f t="shared" si="3"/>
        <v>75</v>
      </c>
      <c r="E89">
        <f t="shared" si="3"/>
        <v>100</v>
      </c>
      <c r="F89">
        <f t="shared" si="3"/>
        <v>100</v>
      </c>
      <c r="G89">
        <f t="shared" si="3"/>
        <v>100</v>
      </c>
      <c r="H89">
        <f t="shared" si="3"/>
        <v>100</v>
      </c>
      <c r="I89">
        <f t="shared" si="3"/>
        <v>100</v>
      </c>
      <c r="J89">
        <f t="shared" si="3"/>
        <v>100</v>
      </c>
      <c r="K89">
        <f t="shared" si="3"/>
        <v>100</v>
      </c>
      <c r="L89">
        <f t="shared" si="3"/>
        <v>100</v>
      </c>
      <c r="M89">
        <f t="shared" si="3"/>
        <v>100</v>
      </c>
      <c r="N89">
        <f t="shared" si="3"/>
        <v>100</v>
      </c>
      <c r="O89">
        <f t="shared" si="3"/>
        <v>100</v>
      </c>
      <c r="P89">
        <f t="shared" si="3"/>
        <v>100</v>
      </c>
      <c r="Q89">
        <f t="shared" si="3"/>
        <v>100</v>
      </c>
      <c r="R89">
        <f t="shared" si="3"/>
        <v>100</v>
      </c>
      <c r="S89">
        <f t="shared" si="3"/>
        <v>0</v>
      </c>
      <c r="T89">
        <f t="shared" si="3"/>
        <v>0</v>
      </c>
      <c r="U89">
        <f t="shared" si="3"/>
        <v>50</v>
      </c>
      <c r="V89">
        <f t="shared" si="3"/>
        <v>100</v>
      </c>
      <c r="W89">
        <f t="shared" si="3"/>
        <v>100</v>
      </c>
      <c r="X89">
        <f t="shared" si="3"/>
        <v>100</v>
      </c>
      <c r="Y89">
        <f t="shared" si="3"/>
        <v>100</v>
      </c>
      <c r="Z89">
        <f t="shared" si="3"/>
        <v>107.14285714285714</v>
      </c>
      <c r="AA89">
        <f t="shared" si="3"/>
        <v>100</v>
      </c>
      <c r="AB89">
        <f t="shared" si="3"/>
        <v>100</v>
      </c>
      <c r="AC89">
        <f t="shared" si="3"/>
        <v>100</v>
      </c>
      <c r="AD89">
        <f t="shared" si="3"/>
        <v>100</v>
      </c>
      <c r="AE89">
        <f t="shared" si="3"/>
        <v>100</v>
      </c>
      <c r="AF89">
        <f t="shared" si="3"/>
        <v>100</v>
      </c>
      <c r="AG89">
        <f t="shared" si="3"/>
        <v>100</v>
      </c>
      <c r="AH89">
        <f t="shared" si="3"/>
        <v>100</v>
      </c>
      <c r="AI89">
        <f t="shared" si="3"/>
        <v>0</v>
      </c>
      <c r="AJ89">
        <f t="shared" si="3"/>
        <v>100</v>
      </c>
      <c r="AK89">
        <f t="shared" si="3"/>
        <v>100</v>
      </c>
      <c r="AL89">
        <f t="shared" si="3"/>
        <v>100</v>
      </c>
      <c r="AM89">
        <f t="shared" si="3"/>
        <v>100</v>
      </c>
      <c r="AN89">
        <f t="shared" si="3"/>
        <v>100</v>
      </c>
      <c r="AO89">
        <f t="shared" si="3"/>
        <v>100</v>
      </c>
      <c r="AP89">
        <f t="shared" si="3"/>
        <v>0</v>
      </c>
      <c r="AQ89">
        <f t="shared" si="3"/>
        <v>0</v>
      </c>
      <c r="AR89">
        <f t="shared" si="3"/>
        <v>56.25</v>
      </c>
      <c r="AS89">
        <f t="shared" si="3"/>
        <v>100</v>
      </c>
      <c r="AT89">
        <f t="shared" si="3"/>
        <v>100</v>
      </c>
      <c r="AU89">
        <f t="shared" si="3"/>
        <v>100</v>
      </c>
      <c r="AV89">
        <f t="shared" si="3"/>
        <v>100</v>
      </c>
      <c r="AW89">
        <f t="shared" si="3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4">C84/C76*100</f>
        <v>0</v>
      </c>
      <c r="D90">
        <f t="shared" si="4"/>
        <v>93.75</v>
      </c>
      <c r="E90">
        <f t="shared" si="4"/>
        <v>100</v>
      </c>
      <c r="F90">
        <f t="shared" si="4"/>
        <v>100</v>
      </c>
      <c r="G90">
        <f t="shared" si="4"/>
        <v>100</v>
      </c>
      <c r="H90">
        <f t="shared" si="4"/>
        <v>100</v>
      </c>
      <c r="I90">
        <f t="shared" si="4"/>
        <v>100</v>
      </c>
      <c r="J90">
        <f t="shared" si="4"/>
        <v>100</v>
      </c>
      <c r="K90">
        <f t="shared" si="4"/>
        <v>100</v>
      </c>
      <c r="L90">
        <f t="shared" si="4"/>
        <v>100</v>
      </c>
      <c r="M90">
        <f t="shared" si="4"/>
        <v>100</v>
      </c>
      <c r="N90">
        <f t="shared" si="4"/>
        <v>100</v>
      </c>
      <c r="O90">
        <f t="shared" si="4"/>
        <v>100</v>
      </c>
      <c r="P90">
        <f t="shared" si="4"/>
        <v>100</v>
      </c>
      <c r="Q90">
        <f t="shared" si="4"/>
        <v>100</v>
      </c>
      <c r="R90">
        <f t="shared" si="4"/>
        <v>100</v>
      </c>
      <c r="S90">
        <f t="shared" si="4"/>
        <v>0</v>
      </c>
      <c r="T90">
        <f t="shared" si="4"/>
        <v>0</v>
      </c>
      <c r="U90">
        <f t="shared" si="4"/>
        <v>62.5</v>
      </c>
      <c r="V90">
        <f t="shared" si="4"/>
        <v>100</v>
      </c>
      <c r="W90">
        <f t="shared" si="4"/>
        <v>93.75</v>
      </c>
      <c r="X90">
        <f t="shared" si="4"/>
        <v>100</v>
      </c>
      <c r="Y90">
        <f t="shared" si="4"/>
        <v>100</v>
      </c>
      <c r="Z90">
        <f t="shared" si="4"/>
        <v>93.75</v>
      </c>
      <c r="AA90">
        <f t="shared" si="4"/>
        <v>100</v>
      </c>
      <c r="AB90">
        <f t="shared" si="4"/>
        <v>100</v>
      </c>
      <c r="AC90">
        <f t="shared" si="4"/>
        <v>100</v>
      </c>
      <c r="AD90">
        <f t="shared" si="4"/>
        <v>100</v>
      </c>
      <c r="AE90">
        <f t="shared" si="4"/>
        <v>100</v>
      </c>
      <c r="AF90">
        <f t="shared" si="4"/>
        <v>100</v>
      </c>
      <c r="AG90">
        <f t="shared" si="4"/>
        <v>100</v>
      </c>
      <c r="AH90">
        <f t="shared" si="4"/>
        <v>100</v>
      </c>
      <c r="AI90">
        <f t="shared" si="4"/>
        <v>0</v>
      </c>
      <c r="AJ90">
        <f t="shared" si="4"/>
        <v>93.75</v>
      </c>
      <c r="AK90">
        <f t="shared" si="4"/>
        <v>100</v>
      </c>
      <c r="AL90">
        <f t="shared" si="4"/>
        <v>100</v>
      </c>
      <c r="AM90">
        <f t="shared" si="4"/>
        <v>100</v>
      </c>
      <c r="AN90">
        <f t="shared" si="4"/>
        <v>100</v>
      </c>
      <c r="AO90">
        <f t="shared" si="4"/>
        <v>100</v>
      </c>
      <c r="AP90">
        <f t="shared" si="4"/>
        <v>0</v>
      </c>
      <c r="AQ90">
        <f t="shared" si="4"/>
        <v>0</v>
      </c>
      <c r="AR90">
        <f t="shared" si="4"/>
        <v>100</v>
      </c>
      <c r="AS90">
        <f t="shared" si="4"/>
        <v>100</v>
      </c>
      <c r="AT90">
        <f t="shared" si="4"/>
        <v>100</v>
      </c>
      <c r="AU90">
        <f t="shared" si="4"/>
        <v>100</v>
      </c>
      <c r="AV90">
        <f t="shared" si="4"/>
        <v>100</v>
      </c>
      <c r="AW90">
        <f t="shared" si="4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576</v>
      </c>
      <c r="D91" s="7" t="s">
        <v>576</v>
      </c>
      <c r="E91" s="7" t="s">
        <v>576</v>
      </c>
      <c r="F91" s="7" t="s">
        <v>576</v>
      </c>
      <c r="G91" s="7" t="s">
        <v>576</v>
      </c>
      <c r="H91" s="7" t="s">
        <v>576</v>
      </c>
      <c r="I91" s="7" t="s">
        <v>576</v>
      </c>
      <c r="J91" s="7" t="s">
        <v>1644</v>
      </c>
      <c r="K91" s="7" t="s">
        <v>580</v>
      </c>
      <c r="L91" s="7" t="s">
        <v>580</v>
      </c>
      <c r="M91" s="7" t="s">
        <v>580</v>
      </c>
      <c r="N91" s="7" t="s">
        <v>580</v>
      </c>
      <c r="O91" s="7" t="s">
        <v>580</v>
      </c>
      <c r="P91" s="7" t="s">
        <v>580</v>
      </c>
      <c r="Q91" s="7" t="s">
        <v>580</v>
      </c>
      <c r="R91" s="7" t="s">
        <v>1644</v>
      </c>
      <c r="S91" s="7" t="s">
        <v>584</v>
      </c>
      <c r="T91" s="7" t="s">
        <v>584</v>
      </c>
      <c r="U91" s="7" t="s">
        <v>584</v>
      </c>
      <c r="V91" s="7" t="s">
        <v>584</v>
      </c>
      <c r="W91" s="7" t="s">
        <v>584</v>
      </c>
      <c r="X91" s="7" t="s">
        <v>584</v>
      </c>
      <c r="Y91" s="7" t="s">
        <v>584</v>
      </c>
      <c r="Z91" s="7" t="s">
        <v>1686</v>
      </c>
      <c r="AA91" s="7" t="s">
        <v>588</v>
      </c>
      <c r="AB91" s="7" t="s">
        <v>588</v>
      </c>
      <c r="AC91" s="7" t="s">
        <v>588</v>
      </c>
      <c r="AD91" s="7" t="s">
        <v>588</v>
      </c>
      <c r="AE91" s="7" t="s">
        <v>588</v>
      </c>
      <c r="AF91" s="7" t="s">
        <v>588</v>
      </c>
      <c r="AG91" s="7" t="s">
        <v>588</v>
      </c>
      <c r="AH91" s="7" t="s">
        <v>1686</v>
      </c>
      <c r="AI91" s="7" t="s">
        <v>592</v>
      </c>
      <c r="AJ91" s="7" t="s">
        <v>592</v>
      </c>
      <c r="AK91" s="7" t="s">
        <v>592</v>
      </c>
      <c r="AL91" s="7" t="s">
        <v>592</v>
      </c>
      <c r="AM91" s="7" t="s">
        <v>592</v>
      </c>
      <c r="AN91" s="7" t="s">
        <v>592</v>
      </c>
      <c r="AO91" s="7" t="s">
        <v>592</v>
      </c>
      <c r="AP91" s="7" t="s">
        <v>1794</v>
      </c>
      <c r="AQ91" s="7" t="s">
        <v>596</v>
      </c>
      <c r="AR91" s="7" t="s">
        <v>596</v>
      </c>
      <c r="AS91" s="7" t="s">
        <v>596</v>
      </c>
      <c r="AT91" s="7" t="s">
        <v>596</v>
      </c>
      <c r="AU91" s="7" t="s">
        <v>596</v>
      </c>
      <c r="AV91" s="7" t="s">
        <v>596</v>
      </c>
      <c r="AW91" s="7" t="s">
        <v>596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100</v>
      </c>
      <c r="C93">
        <f t="shared" ref="C93:AV93" si="5">AVERAGE(C88:C90)</f>
        <v>0</v>
      </c>
      <c r="D93">
        <f t="shared" si="5"/>
        <v>89.583333333333329</v>
      </c>
      <c r="E93">
        <f t="shared" si="5"/>
        <v>100</v>
      </c>
      <c r="F93">
        <f t="shared" si="5"/>
        <v>100</v>
      </c>
      <c r="G93">
        <f t="shared" si="5"/>
        <v>100</v>
      </c>
      <c r="H93">
        <f t="shared" si="5"/>
        <v>100</v>
      </c>
      <c r="I93">
        <f t="shared" si="5"/>
        <v>100</v>
      </c>
      <c r="J93">
        <f t="shared" si="5"/>
        <v>100</v>
      </c>
      <c r="K93">
        <f t="shared" si="5"/>
        <v>100</v>
      </c>
      <c r="L93">
        <f t="shared" si="5"/>
        <v>100</v>
      </c>
      <c r="M93">
        <f t="shared" si="5"/>
        <v>100</v>
      </c>
      <c r="N93">
        <f t="shared" si="5"/>
        <v>100</v>
      </c>
      <c r="O93">
        <f t="shared" si="5"/>
        <v>100</v>
      </c>
      <c r="P93">
        <f t="shared" si="5"/>
        <v>100</v>
      </c>
      <c r="Q93">
        <f t="shared" si="5"/>
        <v>100</v>
      </c>
      <c r="R93">
        <f t="shared" si="5"/>
        <v>100</v>
      </c>
      <c r="S93">
        <f t="shared" si="5"/>
        <v>0</v>
      </c>
      <c r="T93">
        <f t="shared" si="5"/>
        <v>0</v>
      </c>
      <c r="U93">
        <f t="shared" si="5"/>
        <v>50</v>
      </c>
      <c r="V93">
        <f t="shared" si="5"/>
        <v>100</v>
      </c>
      <c r="W93">
        <f t="shared" si="5"/>
        <v>97.916666666666671</v>
      </c>
      <c r="X93">
        <f t="shared" si="5"/>
        <v>100</v>
      </c>
      <c r="Y93">
        <f t="shared" si="5"/>
        <v>100</v>
      </c>
      <c r="Z93">
        <f t="shared" si="5"/>
        <v>100.29761904761904</v>
      </c>
      <c r="AA93">
        <f t="shared" si="5"/>
        <v>100</v>
      </c>
      <c r="AB93">
        <f t="shared" si="5"/>
        <v>100</v>
      </c>
      <c r="AC93">
        <f t="shared" si="5"/>
        <v>100</v>
      </c>
      <c r="AD93">
        <f t="shared" si="5"/>
        <v>97.916666666666671</v>
      </c>
      <c r="AE93">
        <f t="shared" si="5"/>
        <v>100</v>
      </c>
      <c r="AF93">
        <f t="shared" si="5"/>
        <v>100</v>
      </c>
      <c r="AG93">
        <f t="shared" si="5"/>
        <v>100</v>
      </c>
      <c r="AH93">
        <f t="shared" si="5"/>
        <v>100</v>
      </c>
      <c r="AI93">
        <f t="shared" si="5"/>
        <v>0</v>
      </c>
      <c r="AJ93">
        <f t="shared" si="5"/>
        <v>97.916666666666671</v>
      </c>
      <c r="AK93">
        <f t="shared" si="5"/>
        <v>100</v>
      </c>
      <c r="AL93">
        <f t="shared" si="5"/>
        <v>100</v>
      </c>
      <c r="AM93">
        <f t="shared" si="5"/>
        <v>97.916666666666671</v>
      </c>
      <c r="AN93">
        <f t="shared" si="5"/>
        <v>100</v>
      </c>
      <c r="AO93">
        <f t="shared" si="5"/>
        <v>100</v>
      </c>
      <c r="AP93">
        <f t="shared" si="5"/>
        <v>0</v>
      </c>
      <c r="AQ93">
        <f t="shared" si="5"/>
        <v>0</v>
      </c>
      <c r="AR93">
        <f t="shared" si="5"/>
        <v>54.166666666666664</v>
      </c>
      <c r="AS93">
        <f t="shared" si="5"/>
        <v>100</v>
      </c>
      <c r="AT93">
        <f t="shared" si="5"/>
        <v>100</v>
      </c>
      <c r="AU93">
        <f t="shared" si="5"/>
        <v>100</v>
      </c>
      <c r="AV93">
        <f t="shared" si="5"/>
        <v>100</v>
      </c>
      <c r="AW93">
        <f>AVERAGE(AW88:AW90)</f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6">STDEV(C88:C90)</f>
        <v>0</v>
      </c>
      <c r="D94">
        <f t="shared" si="6"/>
        <v>13.010412496663353</v>
      </c>
      <c r="E94">
        <f t="shared" si="6"/>
        <v>0</v>
      </c>
      <c r="F94">
        <f t="shared" si="6"/>
        <v>0</v>
      </c>
      <c r="G94">
        <f t="shared" si="6"/>
        <v>0</v>
      </c>
      <c r="H94">
        <f t="shared" si="6"/>
        <v>0</v>
      </c>
      <c r="I94">
        <f t="shared" si="6"/>
        <v>0</v>
      </c>
      <c r="J94">
        <f t="shared" si="6"/>
        <v>0</v>
      </c>
      <c r="K94">
        <f t="shared" si="6"/>
        <v>0</v>
      </c>
      <c r="L94">
        <f t="shared" si="6"/>
        <v>0</v>
      </c>
      <c r="M94">
        <f t="shared" si="6"/>
        <v>0</v>
      </c>
      <c r="N94">
        <f t="shared" si="6"/>
        <v>0</v>
      </c>
      <c r="O94">
        <f t="shared" si="6"/>
        <v>0</v>
      </c>
      <c r="P94">
        <f t="shared" si="6"/>
        <v>0</v>
      </c>
      <c r="Q94">
        <f t="shared" si="6"/>
        <v>0</v>
      </c>
      <c r="R94">
        <f t="shared" si="6"/>
        <v>0</v>
      </c>
      <c r="S94">
        <f t="shared" si="6"/>
        <v>0</v>
      </c>
      <c r="T94">
        <f t="shared" si="6"/>
        <v>0</v>
      </c>
      <c r="U94">
        <f t="shared" si="6"/>
        <v>12.5</v>
      </c>
      <c r="V94">
        <f t="shared" si="6"/>
        <v>0</v>
      </c>
      <c r="W94">
        <f t="shared" si="6"/>
        <v>3.6084391824351609</v>
      </c>
      <c r="X94">
        <f t="shared" si="6"/>
        <v>0</v>
      </c>
      <c r="Y94">
        <f t="shared" si="6"/>
        <v>0</v>
      </c>
      <c r="Z94">
        <f t="shared" si="6"/>
        <v>6.7013870530938684</v>
      </c>
      <c r="AA94">
        <f t="shared" si="6"/>
        <v>0</v>
      </c>
      <c r="AB94">
        <f t="shared" si="6"/>
        <v>0</v>
      </c>
      <c r="AC94">
        <f t="shared" si="6"/>
        <v>0</v>
      </c>
      <c r="AD94">
        <f t="shared" si="6"/>
        <v>3.6084391824351609</v>
      </c>
      <c r="AE94">
        <f t="shared" si="6"/>
        <v>0</v>
      </c>
      <c r="AF94">
        <f t="shared" si="6"/>
        <v>0</v>
      </c>
      <c r="AG94">
        <f t="shared" si="6"/>
        <v>0</v>
      </c>
      <c r="AH94">
        <f t="shared" si="6"/>
        <v>0</v>
      </c>
      <c r="AI94">
        <f t="shared" si="6"/>
        <v>0</v>
      </c>
      <c r="AJ94">
        <f t="shared" si="6"/>
        <v>3.6084391824351609</v>
      </c>
      <c r="AK94">
        <f t="shared" si="6"/>
        <v>0</v>
      </c>
      <c r="AL94">
        <f t="shared" si="6"/>
        <v>0</v>
      </c>
      <c r="AM94">
        <f t="shared" si="6"/>
        <v>3.6084391824351609</v>
      </c>
      <c r="AN94">
        <f t="shared" si="6"/>
        <v>0</v>
      </c>
      <c r="AO94">
        <f t="shared" si="6"/>
        <v>0</v>
      </c>
      <c r="AP94">
        <f t="shared" si="6"/>
        <v>0</v>
      </c>
      <c r="AQ94">
        <f t="shared" si="6"/>
        <v>0</v>
      </c>
      <c r="AR94">
        <f t="shared" si="6"/>
        <v>46.909709371657087</v>
      </c>
      <c r="AS94">
        <f t="shared" si="6"/>
        <v>0</v>
      </c>
      <c r="AT94">
        <f t="shared" si="6"/>
        <v>0</v>
      </c>
      <c r="AU94">
        <f t="shared" si="6"/>
        <v>0</v>
      </c>
      <c r="AV94">
        <f t="shared" si="6"/>
        <v>0</v>
      </c>
      <c r="AW94">
        <f t="shared" si="6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7">STDEV(C88:C90)/SQRT(3)</f>
        <v>0</v>
      </c>
      <c r="D95">
        <f t="shared" si="7"/>
        <v>7.5115651572166584</v>
      </c>
      <c r="E95">
        <f t="shared" si="7"/>
        <v>0</v>
      </c>
      <c r="F95">
        <f t="shared" si="7"/>
        <v>0</v>
      </c>
      <c r="G95">
        <f t="shared" si="7"/>
        <v>0</v>
      </c>
      <c r="H95">
        <f t="shared" si="7"/>
        <v>0</v>
      </c>
      <c r="I95">
        <f t="shared" si="7"/>
        <v>0</v>
      </c>
      <c r="J95">
        <f t="shared" si="7"/>
        <v>0</v>
      </c>
      <c r="K95">
        <f t="shared" si="7"/>
        <v>0</v>
      </c>
      <c r="L95">
        <f t="shared" si="7"/>
        <v>0</v>
      </c>
      <c r="M95">
        <f t="shared" si="7"/>
        <v>0</v>
      </c>
      <c r="N95">
        <f t="shared" si="7"/>
        <v>0</v>
      </c>
      <c r="O95">
        <f t="shared" si="7"/>
        <v>0</v>
      </c>
      <c r="P95">
        <f t="shared" si="7"/>
        <v>0</v>
      </c>
      <c r="Q95">
        <f t="shared" si="7"/>
        <v>0</v>
      </c>
      <c r="R95">
        <f t="shared" si="7"/>
        <v>0</v>
      </c>
      <c r="S95">
        <f t="shared" si="7"/>
        <v>0</v>
      </c>
      <c r="T95">
        <f t="shared" si="7"/>
        <v>0</v>
      </c>
      <c r="U95">
        <f t="shared" si="7"/>
        <v>7.2168783648703227</v>
      </c>
      <c r="V95">
        <f t="shared" si="7"/>
        <v>0</v>
      </c>
      <c r="W95">
        <f t="shared" si="7"/>
        <v>2.0833333333333335</v>
      </c>
      <c r="X95">
        <f t="shared" si="7"/>
        <v>0</v>
      </c>
      <c r="Y95">
        <f t="shared" si="7"/>
        <v>0</v>
      </c>
      <c r="Z95">
        <f t="shared" si="7"/>
        <v>3.8690476190476182</v>
      </c>
      <c r="AA95">
        <f t="shared" si="7"/>
        <v>0</v>
      </c>
      <c r="AB95">
        <f t="shared" si="7"/>
        <v>0</v>
      </c>
      <c r="AC95">
        <f t="shared" si="7"/>
        <v>0</v>
      </c>
      <c r="AD95">
        <f t="shared" si="7"/>
        <v>2.0833333333333335</v>
      </c>
      <c r="AE95">
        <f t="shared" si="7"/>
        <v>0</v>
      </c>
      <c r="AF95">
        <f t="shared" si="7"/>
        <v>0</v>
      </c>
      <c r="AG95">
        <f t="shared" si="7"/>
        <v>0</v>
      </c>
      <c r="AH95">
        <f t="shared" si="7"/>
        <v>0</v>
      </c>
      <c r="AI95">
        <f t="shared" si="7"/>
        <v>0</v>
      </c>
      <c r="AJ95">
        <f t="shared" si="7"/>
        <v>2.0833333333333335</v>
      </c>
      <c r="AK95">
        <f t="shared" si="7"/>
        <v>0</v>
      </c>
      <c r="AL95">
        <f t="shared" si="7"/>
        <v>0</v>
      </c>
      <c r="AM95">
        <f t="shared" si="7"/>
        <v>2.0833333333333335</v>
      </c>
      <c r="AN95">
        <f t="shared" si="7"/>
        <v>0</v>
      </c>
      <c r="AO95">
        <f t="shared" si="7"/>
        <v>0</v>
      </c>
      <c r="AP95">
        <f t="shared" si="7"/>
        <v>0</v>
      </c>
      <c r="AQ95">
        <f t="shared" si="7"/>
        <v>0</v>
      </c>
      <c r="AR95">
        <f t="shared" si="7"/>
        <v>27.083333333333332</v>
      </c>
      <c r="AS95">
        <f t="shared" si="7"/>
        <v>0</v>
      </c>
      <c r="AT95">
        <f t="shared" si="7"/>
        <v>0</v>
      </c>
      <c r="AU95">
        <f t="shared" si="7"/>
        <v>0</v>
      </c>
      <c r="AV95">
        <f t="shared" si="7"/>
        <v>0</v>
      </c>
      <c r="AW95">
        <f t="shared" si="7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125.33489413680783</v>
      </c>
      <c r="C99">
        <f t="shared" ref="C99:AW99" si="8">C49/C41*100</f>
        <v>0</v>
      </c>
      <c r="D99">
        <f t="shared" si="8"/>
        <v>44.027067224207883</v>
      </c>
      <c r="E99">
        <f t="shared" si="8"/>
        <v>54.19367393679925</v>
      </c>
      <c r="F99">
        <f t="shared" si="8"/>
        <v>106.39775425768914</v>
      </c>
      <c r="G99">
        <f t="shared" si="8"/>
        <v>84.607836194599841</v>
      </c>
      <c r="H99">
        <f t="shared" si="8"/>
        <v>104.04851151673185</v>
      </c>
      <c r="I99">
        <f t="shared" si="8"/>
        <v>103.47160516921544</v>
      </c>
      <c r="J99">
        <f t="shared" si="8"/>
        <v>56.488753064923067</v>
      </c>
      <c r="K99">
        <f t="shared" si="8"/>
        <v>48.810139010903832</v>
      </c>
      <c r="L99">
        <f t="shared" si="8"/>
        <v>57.411017986309808</v>
      </c>
      <c r="M99">
        <f t="shared" si="8"/>
        <v>64.800120806106207</v>
      </c>
      <c r="N99">
        <f t="shared" si="8"/>
        <v>60.225982153204306</v>
      </c>
      <c r="O99">
        <f t="shared" si="8"/>
        <v>62.916092047267512</v>
      </c>
      <c r="P99">
        <f t="shared" si="8"/>
        <v>85.989947137532354</v>
      </c>
      <c r="Q99">
        <f t="shared" si="8"/>
        <v>47.850471516768806</v>
      </c>
      <c r="R99">
        <f t="shared" si="8"/>
        <v>92.292078461961196</v>
      </c>
      <c r="S99">
        <f t="shared" si="8"/>
        <v>0</v>
      </c>
      <c r="T99">
        <f t="shared" si="8"/>
        <v>0</v>
      </c>
      <c r="U99">
        <f t="shared" si="8"/>
        <v>7.8039942488136118</v>
      </c>
      <c r="V99">
        <f t="shared" si="8"/>
        <v>47.203080488208592</v>
      </c>
      <c r="W99">
        <f t="shared" si="8"/>
        <v>54.351902256093879</v>
      </c>
      <c r="X99">
        <f t="shared" si="8"/>
        <v>43.489613304177695</v>
      </c>
      <c r="Y99">
        <f t="shared" si="8"/>
        <v>71.888108894786413</v>
      </c>
      <c r="Z99">
        <f t="shared" si="8"/>
        <v>121.8156657521664</v>
      </c>
      <c r="AA99">
        <f t="shared" si="8"/>
        <v>41.941429034348673</v>
      </c>
      <c r="AB99">
        <f t="shared" si="8"/>
        <v>79.229272090307518</v>
      </c>
      <c r="AC99">
        <f t="shared" si="8"/>
        <v>45.787464010223403</v>
      </c>
      <c r="AD99">
        <f t="shared" si="8"/>
        <v>90.787512796920964</v>
      </c>
      <c r="AE99">
        <f t="shared" si="8"/>
        <v>56.565754608015375</v>
      </c>
      <c r="AF99">
        <f t="shared" si="8"/>
        <v>51.276039922298878</v>
      </c>
      <c r="AG99">
        <f t="shared" si="8"/>
        <v>44.205682272909165</v>
      </c>
      <c r="AH99">
        <f t="shared" si="8"/>
        <v>109.32129332944946</v>
      </c>
      <c r="AI99">
        <f t="shared" si="8"/>
        <v>0</v>
      </c>
      <c r="AJ99">
        <f t="shared" si="8"/>
        <v>24.144225668549321</v>
      </c>
      <c r="AK99">
        <f t="shared" si="8"/>
        <v>69.432424020321477</v>
      </c>
      <c r="AL99">
        <f t="shared" si="8"/>
        <v>83.717559222414167</v>
      </c>
      <c r="AM99">
        <f t="shared" si="8"/>
        <v>45.423354526995979</v>
      </c>
      <c r="AN99">
        <f t="shared" si="8"/>
        <v>48.143685899707407</v>
      </c>
      <c r="AO99">
        <f t="shared" si="8"/>
        <v>76.045508587098965</v>
      </c>
      <c r="AP99">
        <f t="shared" si="8"/>
        <v>0</v>
      </c>
      <c r="AQ99">
        <f t="shared" si="8"/>
        <v>0</v>
      </c>
      <c r="AR99">
        <f t="shared" si="8"/>
        <v>6.3494799039822745</v>
      </c>
      <c r="AS99">
        <f t="shared" si="8"/>
        <v>103.60729742602142</v>
      </c>
      <c r="AT99">
        <f t="shared" si="8"/>
        <v>144.19305326587457</v>
      </c>
      <c r="AU99">
        <f t="shared" si="8"/>
        <v>102.72599627858131</v>
      </c>
      <c r="AV99">
        <f t="shared" si="8"/>
        <v>101.2176352307425</v>
      </c>
      <c r="AW99">
        <f t="shared" si="8"/>
        <v>94.457668253523735</v>
      </c>
    </row>
    <row r="100" spans="1:49" x14ac:dyDescent="0.25">
      <c r="A100" t="s">
        <v>1771</v>
      </c>
      <c r="B100">
        <f>B67/B59*100</f>
        <v>83.796809267717038</v>
      </c>
      <c r="C100">
        <f t="shared" ref="C100:AW100" si="9">C67/C59*100</f>
        <v>0</v>
      </c>
      <c r="D100">
        <f t="shared" si="9"/>
        <v>23.610987840596433</v>
      </c>
      <c r="E100">
        <f t="shared" si="9"/>
        <v>60.135431054812528</v>
      </c>
      <c r="F100">
        <f t="shared" si="9"/>
        <v>58.3569838383495</v>
      </c>
      <c r="G100">
        <f t="shared" si="9"/>
        <v>83.262000315239391</v>
      </c>
      <c r="H100">
        <f t="shared" si="9"/>
        <v>95.36285820617789</v>
      </c>
      <c r="I100">
        <f t="shared" si="9"/>
        <v>68.876506709119852</v>
      </c>
      <c r="J100">
        <f t="shared" si="9"/>
        <v>63.725517002524633</v>
      </c>
      <c r="K100">
        <f t="shared" si="9"/>
        <v>75.102440071812424</v>
      </c>
      <c r="L100">
        <f t="shared" si="9"/>
        <v>67.828440652965639</v>
      </c>
      <c r="M100">
        <f t="shared" si="9"/>
        <v>131.86747947466731</v>
      </c>
      <c r="N100">
        <f t="shared" si="9"/>
        <v>56.112607340769053</v>
      </c>
      <c r="O100">
        <f t="shared" si="9"/>
        <v>89.634284487795583</v>
      </c>
      <c r="P100">
        <f t="shared" si="9"/>
        <v>71.972063750792358</v>
      </c>
      <c r="Q100">
        <f t="shared" si="9"/>
        <v>60.994690598129964</v>
      </c>
      <c r="R100">
        <f t="shared" si="9"/>
        <v>69.131115846516423</v>
      </c>
      <c r="S100">
        <f t="shared" si="9"/>
        <v>0</v>
      </c>
      <c r="T100">
        <f t="shared" si="9"/>
        <v>0</v>
      </c>
      <c r="U100">
        <f t="shared" si="9"/>
        <v>7.6554472780887863</v>
      </c>
      <c r="V100">
        <f t="shared" si="9"/>
        <v>29.915270488135743</v>
      </c>
      <c r="W100">
        <f t="shared" si="9"/>
        <v>23.777217245078429</v>
      </c>
      <c r="X100">
        <f t="shared" si="9"/>
        <v>57.387627404492456</v>
      </c>
      <c r="Y100">
        <f t="shared" si="9"/>
        <v>56.554365018016625</v>
      </c>
      <c r="Z100">
        <f t="shared" si="9"/>
        <v>96.683875966038613</v>
      </c>
      <c r="AA100">
        <f t="shared" si="9"/>
        <v>41.350194062489265</v>
      </c>
      <c r="AB100">
        <f t="shared" si="9"/>
        <v>64.858139406639452</v>
      </c>
      <c r="AC100">
        <f t="shared" si="9"/>
        <v>89.987530841270257</v>
      </c>
      <c r="AD100">
        <f t="shared" si="9"/>
        <v>46.370688641914043</v>
      </c>
      <c r="AE100">
        <f t="shared" si="9"/>
        <v>59.604912360315389</v>
      </c>
      <c r="AF100">
        <f t="shared" si="9"/>
        <v>71.535403145646953</v>
      </c>
      <c r="AG100">
        <f t="shared" si="9"/>
        <v>60.906100561129996</v>
      </c>
      <c r="AH100">
        <f t="shared" si="9"/>
        <v>105.76788619293205</v>
      </c>
      <c r="AI100">
        <f t="shared" si="9"/>
        <v>0</v>
      </c>
      <c r="AJ100">
        <f t="shared" si="9"/>
        <v>118.29247162782637</v>
      </c>
      <c r="AK100">
        <f t="shared" si="9"/>
        <v>77.725823591923486</v>
      </c>
      <c r="AL100">
        <f t="shared" si="9"/>
        <v>58.302307871300741</v>
      </c>
      <c r="AM100">
        <f t="shared" si="9"/>
        <v>82.738411130852114</v>
      </c>
      <c r="AN100">
        <f t="shared" si="9"/>
        <v>62.956096960964345</v>
      </c>
      <c r="AO100">
        <f t="shared" si="9"/>
        <v>68.185729275970616</v>
      </c>
      <c r="AP100">
        <f t="shared" si="9"/>
        <v>0</v>
      </c>
      <c r="AQ100">
        <f t="shared" si="9"/>
        <v>0</v>
      </c>
      <c r="AR100">
        <f t="shared" si="9"/>
        <v>9.9784493079833343</v>
      </c>
      <c r="AS100">
        <f t="shared" si="9"/>
        <v>89.208951916685137</v>
      </c>
      <c r="AT100">
        <f t="shared" si="9"/>
        <v>80.484873817858826</v>
      </c>
      <c r="AU100">
        <f t="shared" si="9"/>
        <v>82.850987135132897</v>
      </c>
      <c r="AV100">
        <f t="shared" si="9"/>
        <v>95.207164114201845</v>
      </c>
      <c r="AW100">
        <f t="shared" si="9"/>
        <v>88.316804431408642</v>
      </c>
    </row>
    <row r="101" spans="1:49" x14ac:dyDescent="0.25">
      <c r="A101" t="s">
        <v>1772</v>
      </c>
      <c r="B101">
        <f>B85/B77*100</f>
        <v>77.170925035837755</v>
      </c>
      <c r="C101">
        <f t="shared" ref="C101:AW101" si="10">C85/C77*100</f>
        <v>0</v>
      </c>
      <c r="D101">
        <f t="shared" si="10"/>
        <v>12.7373577447428</v>
      </c>
      <c r="E101">
        <f t="shared" si="10"/>
        <v>35.403169409001542</v>
      </c>
      <c r="F101">
        <f t="shared" si="10"/>
        <v>76.562242078444029</v>
      </c>
      <c r="G101">
        <f t="shared" si="10"/>
        <v>67.125896573438396</v>
      </c>
      <c r="H101">
        <f t="shared" si="10"/>
        <v>29.734357119770781</v>
      </c>
      <c r="I101">
        <f t="shared" si="10"/>
        <v>73.005005694308352</v>
      </c>
      <c r="J101">
        <f t="shared" si="10"/>
        <v>42.531585894776541</v>
      </c>
      <c r="K101">
        <f t="shared" si="10"/>
        <v>58.736185792071218</v>
      </c>
      <c r="L101">
        <f t="shared" si="10"/>
        <v>50.932802798054389</v>
      </c>
      <c r="M101">
        <f t="shared" si="10"/>
        <v>65.690121082991226</v>
      </c>
      <c r="N101">
        <f t="shared" si="10"/>
        <v>68.044872083900685</v>
      </c>
      <c r="O101">
        <f t="shared" si="10"/>
        <v>65.878289139489993</v>
      </c>
      <c r="P101">
        <f t="shared" si="10"/>
        <v>66.090262893401629</v>
      </c>
      <c r="Q101">
        <f t="shared" si="10"/>
        <v>85.518711632805079</v>
      </c>
      <c r="R101">
        <f t="shared" si="10"/>
        <v>52.978342968480639</v>
      </c>
      <c r="S101">
        <f t="shared" si="10"/>
        <v>0</v>
      </c>
      <c r="T101">
        <f t="shared" si="10"/>
        <v>0</v>
      </c>
      <c r="U101">
        <f t="shared" si="10"/>
        <v>7.9015025995543624</v>
      </c>
      <c r="V101">
        <f t="shared" si="10"/>
        <v>26.868419714154925</v>
      </c>
      <c r="W101">
        <f t="shared" si="10"/>
        <v>61.152970811145238</v>
      </c>
      <c r="X101">
        <f t="shared" si="10"/>
        <v>45.990583583977219</v>
      </c>
      <c r="Y101">
        <f t="shared" si="10"/>
        <v>69.055491147465901</v>
      </c>
      <c r="Z101">
        <f t="shared" si="10"/>
        <v>128.08409061723358</v>
      </c>
      <c r="AA101">
        <f t="shared" si="10"/>
        <v>62.432322822670585</v>
      </c>
      <c r="AB101">
        <f t="shared" si="10"/>
        <v>51.626139399113256</v>
      </c>
      <c r="AC101">
        <f t="shared" si="10"/>
        <v>55.410223912125055</v>
      </c>
      <c r="AD101">
        <f t="shared" si="10"/>
        <v>43.887081319560707</v>
      </c>
      <c r="AE101">
        <f t="shared" si="10"/>
        <v>96.829828892483178</v>
      </c>
      <c r="AF101">
        <f t="shared" si="10"/>
        <v>66.882474597608123</v>
      </c>
      <c r="AG101">
        <f t="shared" si="10"/>
        <v>113.15293953553247</v>
      </c>
      <c r="AH101">
        <f t="shared" si="10"/>
        <v>169.96855081481982</v>
      </c>
      <c r="AI101">
        <f t="shared" si="10"/>
        <v>0</v>
      </c>
      <c r="AJ101">
        <f t="shared" si="10"/>
        <v>20.458165215544703</v>
      </c>
      <c r="AK101">
        <f t="shared" si="10"/>
        <v>82.919175973026185</v>
      </c>
      <c r="AL101">
        <f t="shared" si="10"/>
        <v>66.843924164618258</v>
      </c>
      <c r="AM101">
        <f t="shared" si="10"/>
        <v>64.03618149924975</v>
      </c>
      <c r="AN101">
        <f t="shared" si="10"/>
        <v>56.039409376535389</v>
      </c>
      <c r="AO101">
        <f t="shared" si="10"/>
        <v>75.964817642379728</v>
      </c>
      <c r="AP101">
        <f t="shared" si="10"/>
        <v>0</v>
      </c>
      <c r="AQ101">
        <f t="shared" si="10"/>
        <v>0</v>
      </c>
      <c r="AR101">
        <f t="shared" si="10"/>
        <v>36.206104766861593</v>
      </c>
      <c r="AS101">
        <f t="shared" si="10"/>
        <v>28.049520893276668</v>
      </c>
      <c r="AT101">
        <f t="shared" si="10"/>
        <v>74.364103589948755</v>
      </c>
      <c r="AU101">
        <f t="shared" si="10"/>
        <v>84.70601940454992</v>
      </c>
      <c r="AV101">
        <f t="shared" si="10"/>
        <v>77.575295075295074</v>
      </c>
      <c r="AW101">
        <f t="shared" si="10"/>
        <v>55.838344111232971</v>
      </c>
    </row>
    <row r="102" spans="1:49" s="7" customFormat="1" x14ac:dyDescent="0.25">
      <c r="A102" s="7" t="s">
        <v>1773</v>
      </c>
      <c r="B102" s="7" t="s">
        <v>1644</v>
      </c>
      <c r="C102" s="7" t="s">
        <v>576</v>
      </c>
      <c r="D102" s="7" t="s">
        <v>576</v>
      </c>
      <c r="E102" s="7" t="s">
        <v>576</v>
      </c>
      <c r="F102" s="7" t="s">
        <v>576</v>
      </c>
      <c r="G102" s="7" t="s">
        <v>576</v>
      </c>
      <c r="H102" s="7" t="s">
        <v>576</v>
      </c>
      <c r="I102" s="7" t="s">
        <v>576</v>
      </c>
      <c r="J102" s="7" t="s">
        <v>1644</v>
      </c>
      <c r="K102" s="7" t="s">
        <v>580</v>
      </c>
      <c r="L102" s="7" t="s">
        <v>580</v>
      </c>
      <c r="M102" s="7" t="s">
        <v>580</v>
      </c>
      <c r="N102" s="7" t="s">
        <v>580</v>
      </c>
      <c r="O102" s="7" t="s">
        <v>580</v>
      </c>
      <c r="P102" s="7" t="s">
        <v>580</v>
      </c>
      <c r="Q102" s="7" t="s">
        <v>580</v>
      </c>
      <c r="R102" s="7" t="s">
        <v>1644</v>
      </c>
      <c r="S102" s="7" t="s">
        <v>584</v>
      </c>
      <c r="T102" s="7" t="s">
        <v>584</v>
      </c>
      <c r="U102" s="7" t="s">
        <v>584</v>
      </c>
      <c r="V102" s="7" t="s">
        <v>584</v>
      </c>
      <c r="W102" s="7" t="s">
        <v>584</v>
      </c>
      <c r="X102" s="7" t="s">
        <v>584</v>
      </c>
      <c r="Y102" s="7" t="s">
        <v>584</v>
      </c>
      <c r="Z102" s="7" t="s">
        <v>1686</v>
      </c>
      <c r="AA102" s="7" t="s">
        <v>588</v>
      </c>
      <c r="AB102" s="7" t="s">
        <v>588</v>
      </c>
      <c r="AC102" s="7" t="s">
        <v>588</v>
      </c>
      <c r="AD102" s="7" t="s">
        <v>588</v>
      </c>
      <c r="AE102" s="7" t="s">
        <v>588</v>
      </c>
      <c r="AF102" s="7" t="s">
        <v>588</v>
      </c>
      <c r="AG102" s="7" t="s">
        <v>588</v>
      </c>
      <c r="AH102" s="7" t="s">
        <v>1686</v>
      </c>
      <c r="AI102" s="7" t="s">
        <v>592</v>
      </c>
      <c r="AJ102" s="7" t="s">
        <v>592</v>
      </c>
      <c r="AK102" s="7" t="s">
        <v>592</v>
      </c>
      <c r="AL102" s="7" t="s">
        <v>592</v>
      </c>
      <c r="AM102" s="7" t="s">
        <v>592</v>
      </c>
      <c r="AN102" s="7" t="s">
        <v>592</v>
      </c>
      <c r="AO102" s="7" t="s">
        <v>592</v>
      </c>
      <c r="AP102" s="7" t="s">
        <v>1794</v>
      </c>
      <c r="AQ102" s="7" t="s">
        <v>596</v>
      </c>
      <c r="AR102" s="7" t="s">
        <v>596</v>
      </c>
      <c r="AS102" s="7" t="s">
        <v>596</v>
      </c>
      <c r="AT102" s="7" t="s">
        <v>596</v>
      </c>
      <c r="AU102" s="7" t="s">
        <v>596</v>
      </c>
      <c r="AV102" s="7" t="s">
        <v>596</v>
      </c>
      <c r="AW102" s="7" t="s">
        <v>596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95.434209480120884</v>
      </c>
      <c r="C104">
        <f t="shared" ref="C104:AW104" si="11">AVERAGE(C99:C101)</f>
        <v>0</v>
      </c>
      <c r="D104">
        <f t="shared" si="11"/>
        <v>26.791804269849038</v>
      </c>
      <c r="E104">
        <f t="shared" si="11"/>
        <v>49.910758133537776</v>
      </c>
      <c r="F104">
        <f t="shared" si="11"/>
        <v>80.438993391494222</v>
      </c>
      <c r="G104">
        <f t="shared" si="11"/>
        <v>78.331911027759205</v>
      </c>
      <c r="H104">
        <f t="shared" si="11"/>
        <v>76.381908947560177</v>
      </c>
      <c r="I104">
        <f t="shared" si="11"/>
        <v>81.784372524214547</v>
      </c>
      <c r="J104">
        <f t="shared" si="11"/>
        <v>54.248618654074754</v>
      </c>
      <c r="K104">
        <f t="shared" si="11"/>
        <v>60.88292162492916</v>
      </c>
      <c r="L104">
        <f t="shared" si="11"/>
        <v>58.724087145776615</v>
      </c>
      <c r="M104">
        <f t="shared" si="11"/>
        <v>87.452573787921594</v>
      </c>
      <c r="N104">
        <f t="shared" si="11"/>
        <v>61.46115385929135</v>
      </c>
      <c r="O104">
        <f t="shared" si="11"/>
        <v>72.809555224851024</v>
      </c>
      <c r="P104">
        <f t="shared" si="11"/>
        <v>74.684091260575443</v>
      </c>
      <c r="Q104">
        <f t="shared" si="11"/>
        <v>64.787957915901288</v>
      </c>
      <c r="R104">
        <f t="shared" si="11"/>
        <v>71.467179092319412</v>
      </c>
      <c r="S104">
        <f t="shared" si="11"/>
        <v>0</v>
      </c>
      <c r="T104">
        <f t="shared" si="11"/>
        <v>0</v>
      </c>
      <c r="U104">
        <f t="shared" si="11"/>
        <v>7.7869813754855874</v>
      </c>
      <c r="V104">
        <f t="shared" si="11"/>
        <v>34.662256896833085</v>
      </c>
      <c r="W104">
        <f t="shared" si="11"/>
        <v>46.42736343743919</v>
      </c>
      <c r="X104">
        <f t="shared" si="11"/>
        <v>48.955941430882454</v>
      </c>
      <c r="Y104">
        <f t="shared" si="11"/>
        <v>65.832655020089646</v>
      </c>
      <c r="Z104">
        <f t="shared" si="11"/>
        <v>115.5278774451462</v>
      </c>
      <c r="AA104">
        <f t="shared" si="11"/>
        <v>48.574648639836177</v>
      </c>
      <c r="AB104">
        <f t="shared" si="11"/>
        <v>65.237850298686737</v>
      </c>
      <c r="AC104">
        <f t="shared" si="11"/>
        <v>63.728406254539571</v>
      </c>
      <c r="AD104">
        <f t="shared" si="11"/>
        <v>60.348427586131912</v>
      </c>
      <c r="AE104">
        <f t="shared" si="11"/>
        <v>71.000165286937985</v>
      </c>
      <c r="AF104">
        <f t="shared" si="11"/>
        <v>63.231305888517987</v>
      </c>
      <c r="AG104">
        <f t="shared" si="11"/>
        <v>72.754907456523881</v>
      </c>
      <c r="AH104">
        <f t="shared" si="11"/>
        <v>128.35257677906711</v>
      </c>
      <c r="AI104">
        <f t="shared" si="11"/>
        <v>0</v>
      </c>
      <c r="AJ104">
        <f t="shared" si="11"/>
        <v>54.298287503973462</v>
      </c>
      <c r="AK104">
        <f t="shared" si="11"/>
        <v>76.692474528423716</v>
      </c>
      <c r="AL104">
        <f t="shared" si="11"/>
        <v>69.621263752777722</v>
      </c>
      <c r="AM104">
        <f t="shared" si="11"/>
        <v>64.065982385699286</v>
      </c>
      <c r="AN104">
        <f t="shared" si="11"/>
        <v>55.713064079069049</v>
      </c>
      <c r="AO104">
        <f t="shared" si="11"/>
        <v>73.398685168483098</v>
      </c>
      <c r="AP104">
        <f t="shared" si="11"/>
        <v>0</v>
      </c>
      <c r="AQ104">
        <f t="shared" si="11"/>
        <v>0</v>
      </c>
      <c r="AR104">
        <f t="shared" si="11"/>
        <v>17.511344659609069</v>
      </c>
      <c r="AS104">
        <f t="shared" si="11"/>
        <v>73.621923411994416</v>
      </c>
      <c r="AT104">
        <f t="shared" si="11"/>
        <v>99.680676891227378</v>
      </c>
      <c r="AU104">
        <f t="shared" si="11"/>
        <v>90.094334272754693</v>
      </c>
      <c r="AV104">
        <f t="shared" si="11"/>
        <v>91.333364806746474</v>
      </c>
      <c r="AW104">
        <f t="shared" si="11"/>
        <v>79.537605598721782</v>
      </c>
    </row>
    <row r="105" spans="1:49" x14ac:dyDescent="0.25">
      <c r="A105" t="s">
        <v>1774</v>
      </c>
      <c r="B105">
        <f>STDEV(B99:B101)</f>
        <v>26.105819134199628</v>
      </c>
      <c r="C105">
        <f t="shared" ref="C105:AW105" si="12">STDEV(C99:C101)</f>
        <v>0</v>
      </c>
      <c r="D105">
        <f t="shared" si="12"/>
        <v>15.885517766027778</v>
      </c>
      <c r="E105">
        <f t="shared" si="12"/>
        <v>12.910411200367827</v>
      </c>
      <c r="F105">
        <f t="shared" si="12"/>
        <v>24.25388229084886</v>
      </c>
      <c r="G105">
        <f t="shared" si="12"/>
        <v>9.7279950923290794</v>
      </c>
      <c r="H105">
        <f t="shared" si="12"/>
        <v>40.63072374450779</v>
      </c>
      <c r="I105">
        <f t="shared" si="12"/>
        <v>18.894792161240353</v>
      </c>
      <c r="J105">
        <f t="shared" si="12"/>
        <v>10.773083615381069</v>
      </c>
      <c r="K105">
        <f t="shared" si="12"/>
        <v>13.276958605848751</v>
      </c>
      <c r="L105">
        <f t="shared" si="12"/>
        <v>8.5240106519311016</v>
      </c>
      <c r="M105">
        <f t="shared" si="12"/>
        <v>38.467010677918545</v>
      </c>
      <c r="N105">
        <f t="shared" si="12"/>
        <v>6.0612682115778407</v>
      </c>
      <c r="O105">
        <f t="shared" si="12"/>
        <v>14.645725962950047</v>
      </c>
      <c r="P105">
        <f t="shared" si="12"/>
        <v>10.223290965456814</v>
      </c>
      <c r="Q105">
        <f t="shared" si="12"/>
        <v>19.118465839807751</v>
      </c>
      <c r="R105">
        <f t="shared" si="12"/>
        <v>19.760701992316264</v>
      </c>
      <c r="S105">
        <f t="shared" si="12"/>
        <v>0</v>
      </c>
      <c r="T105">
        <f t="shared" si="12"/>
        <v>0</v>
      </c>
      <c r="U105">
        <f t="shared" si="12"/>
        <v>0.12390675405133718</v>
      </c>
      <c r="V105">
        <f t="shared" si="12"/>
        <v>10.966996725276573</v>
      </c>
      <c r="W105">
        <f t="shared" si="12"/>
        <v>19.908176091096653</v>
      </c>
      <c r="X105">
        <f t="shared" si="12"/>
        <v>7.4083540245650283</v>
      </c>
      <c r="Y105">
        <f t="shared" si="12"/>
        <v>8.1591010440816891</v>
      </c>
      <c r="Z105">
        <f t="shared" si="12"/>
        <v>16.617628632891766</v>
      </c>
      <c r="AA105">
        <f t="shared" si="12"/>
        <v>12.004738231889245</v>
      </c>
      <c r="AB105">
        <f t="shared" si="12"/>
        <v>13.805483289732178</v>
      </c>
      <c r="AC105">
        <f t="shared" si="12"/>
        <v>23.244474506396003</v>
      </c>
      <c r="AD105">
        <f t="shared" si="12"/>
        <v>26.390254028431958</v>
      </c>
      <c r="AE105">
        <f t="shared" si="12"/>
        <v>22.42069939681992</v>
      </c>
      <c r="AF105">
        <f t="shared" si="12"/>
        <v>10.611725790867681</v>
      </c>
      <c r="AG105">
        <f t="shared" si="12"/>
        <v>35.968413082075777</v>
      </c>
      <c r="AH105">
        <f t="shared" si="12"/>
        <v>36.084257603251217</v>
      </c>
      <c r="AI105">
        <f t="shared" si="12"/>
        <v>0</v>
      </c>
      <c r="AJ105">
        <f t="shared" si="12"/>
        <v>55.45122597088357</v>
      </c>
      <c r="AK105">
        <f t="shared" si="12"/>
        <v>6.8024978701740846</v>
      </c>
      <c r="AL105">
        <f t="shared" si="12"/>
        <v>12.933250237316116</v>
      </c>
      <c r="AM105">
        <f t="shared" si="12"/>
        <v>18.657546151808667</v>
      </c>
      <c r="AN105">
        <f t="shared" si="12"/>
        <v>7.4115960697946672</v>
      </c>
      <c r="AO105">
        <f t="shared" si="12"/>
        <v>4.514732507037424</v>
      </c>
      <c r="AP105">
        <f t="shared" si="12"/>
        <v>0</v>
      </c>
      <c r="AQ105">
        <f t="shared" si="12"/>
        <v>0</v>
      </c>
      <c r="AR105">
        <f t="shared" si="12"/>
        <v>16.291497670091118</v>
      </c>
      <c r="AS105">
        <f t="shared" si="12"/>
        <v>40.118088088137711</v>
      </c>
      <c r="AT105">
        <f t="shared" si="12"/>
        <v>38.670139577384575</v>
      </c>
      <c r="AU105">
        <f t="shared" si="12"/>
        <v>10.978590526667212</v>
      </c>
      <c r="AV105">
        <f t="shared" si="12"/>
        <v>12.287994255056507</v>
      </c>
      <c r="AW105">
        <f t="shared" si="12"/>
        <v>20.752561249390855</v>
      </c>
    </row>
    <row r="106" spans="1:49" x14ac:dyDescent="0.25">
      <c r="A106" t="s">
        <v>1775</v>
      </c>
      <c r="B106">
        <f>STDEV(B99:B101)/SQRT(3)</f>
        <v>15.072201704545838</v>
      </c>
      <c r="C106">
        <f t="shared" ref="C106:AW106" si="13">STDEV(C99:C101)/SQRT(3)</f>
        <v>0</v>
      </c>
      <c r="D106">
        <f t="shared" si="13"/>
        <v>9.1715079584327199</v>
      </c>
      <c r="E106">
        <f t="shared" si="13"/>
        <v>7.4538293818811248</v>
      </c>
      <c r="F106">
        <f t="shared" si="13"/>
        <v>14.002985469515087</v>
      </c>
      <c r="G106">
        <f t="shared" si="13"/>
        <v>5.616460585231553</v>
      </c>
      <c r="H106">
        <f t="shared" si="13"/>
        <v>23.458159291260895</v>
      </c>
      <c r="I106">
        <f t="shared" si="13"/>
        <v>10.908913340574149</v>
      </c>
      <c r="J106">
        <f t="shared" si="13"/>
        <v>6.2198427253426072</v>
      </c>
      <c r="K106">
        <f t="shared" si="13"/>
        <v>7.6654556251062953</v>
      </c>
      <c r="L106">
        <f t="shared" si="13"/>
        <v>4.921339844467659</v>
      </c>
      <c r="M106">
        <f t="shared" si="13"/>
        <v>22.208938969816483</v>
      </c>
      <c r="N106">
        <f t="shared" si="13"/>
        <v>3.4994748335849879</v>
      </c>
      <c r="O106">
        <f t="shared" si="13"/>
        <v>8.4557138271867007</v>
      </c>
      <c r="P106">
        <f t="shared" si="13"/>
        <v>5.9024197909103604</v>
      </c>
      <c r="Q106">
        <f t="shared" si="13"/>
        <v>11.038051399105671</v>
      </c>
      <c r="R106">
        <f t="shared" si="13"/>
        <v>11.408846614639769</v>
      </c>
      <c r="S106">
        <f t="shared" si="13"/>
        <v>0</v>
      </c>
      <c r="T106">
        <f t="shared" si="13"/>
        <v>0</v>
      </c>
      <c r="U106">
        <f t="shared" si="13"/>
        <v>7.1537597805952272E-2</v>
      </c>
      <c r="V106">
        <f t="shared" si="13"/>
        <v>6.3317985115401738</v>
      </c>
      <c r="W106">
        <f t="shared" si="13"/>
        <v>11.493990825269124</v>
      </c>
      <c r="X106">
        <f t="shared" si="13"/>
        <v>4.2772151903346671</v>
      </c>
      <c r="Y106">
        <f t="shared" si="13"/>
        <v>4.7106591841459204</v>
      </c>
      <c r="Z106">
        <f t="shared" si="13"/>
        <v>9.5941923644932938</v>
      </c>
      <c r="AA106">
        <f t="shared" si="13"/>
        <v>6.9309388497322484</v>
      </c>
      <c r="AB106">
        <f t="shared" si="13"/>
        <v>7.970599493619754</v>
      </c>
      <c r="AC106">
        <f t="shared" si="13"/>
        <v>13.420203613439126</v>
      </c>
      <c r="AD106">
        <f t="shared" si="13"/>
        <v>15.236420267297797</v>
      </c>
      <c r="AE106">
        <f t="shared" si="13"/>
        <v>12.944596832173662</v>
      </c>
      <c r="AF106">
        <f t="shared" si="13"/>
        <v>6.1266827419239505</v>
      </c>
      <c r="AG106">
        <f t="shared" si="13"/>
        <v>20.766372975260108</v>
      </c>
      <c r="AH106">
        <f t="shared" si="13"/>
        <v>20.83325584074489</v>
      </c>
      <c r="AI106">
        <f t="shared" si="13"/>
        <v>0</v>
      </c>
      <c r="AJ106">
        <f t="shared" si="13"/>
        <v>32.014780241184397</v>
      </c>
      <c r="AK106">
        <f t="shared" si="13"/>
        <v>3.9274239765068639</v>
      </c>
      <c r="AL106">
        <f t="shared" si="13"/>
        <v>7.4670155060112515</v>
      </c>
      <c r="AM106">
        <f t="shared" si="13"/>
        <v>10.771939293164602</v>
      </c>
      <c r="AN106">
        <f t="shared" si="13"/>
        <v>4.2790869860207241</v>
      </c>
      <c r="AO106">
        <f t="shared" si="13"/>
        <v>2.6065820282572107</v>
      </c>
      <c r="AP106">
        <f t="shared" si="13"/>
        <v>0</v>
      </c>
      <c r="AQ106">
        <f t="shared" si="13"/>
        <v>0</v>
      </c>
      <c r="AR106">
        <f t="shared" si="13"/>
        <v>9.4059005653292687</v>
      </c>
      <c r="AS106">
        <f t="shared" si="13"/>
        <v>23.162188957059428</v>
      </c>
      <c r="AT106">
        <f t="shared" si="13"/>
        <v>22.326215494603385</v>
      </c>
      <c r="AU106">
        <f t="shared" si="13"/>
        <v>6.3384921958939904</v>
      </c>
      <c r="AV106">
        <f t="shared" si="13"/>
        <v>7.09447679095745</v>
      </c>
      <c r="AW106">
        <f t="shared" si="13"/>
        <v>11.981496823710007</v>
      </c>
    </row>
    <row r="108" spans="1:49" x14ac:dyDescent="0.25">
      <c r="A108" t="s">
        <v>1773</v>
      </c>
      <c r="B108" s="165">
        <f>AVERAGE(B99:B101,J99:J101,R99:R101,)</f>
        <v>66.345002167954505</v>
      </c>
    </row>
    <row r="109" spans="1:49" x14ac:dyDescent="0.25">
      <c r="A109" t="s">
        <v>1774</v>
      </c>
      <c r="B109" s="165">
        <f>STDEV(B99:B101,J99:J101,R99:R101)</f>
        <v>24.857763359328821</v>
      </c>
    </row>
    <row r="110" spans="1:49" x14ac:dyDescent="0.25">
      <c r="A110" t="s">
        <v>1775</v>
      </c>
      <c r="B110" s="165">
        <f>STDEV(B99:B101,J99:J101,R99:R101)/SQRT(3)</f>
        <v>14.351636366960511</v>
      </c>
    </row>
    <row r="111" spans="1:49" x14ac:dyDescent="0.25">
      <c r="A111" s="7" t="s">
        <v>1787</v>
      </c>
    </row>
    <row r="112" spans="1:49" x14ac:dyDescent="0.25">
      <c r="B112" s="6">
        <f t="shared" ref="B112:I112" si="14">B10</f>
        <v>1</v>
      </c>
      <c r="C112" s="6">
        <f t="shared" si="14"/>
        <v>2</v>
      </c>
      <c r="D112" s="6">
        <f t="shared" si="14"/>
        <v>3</v>
      </c>
      <c r="E112" s="6">
        <f t="shared" si="14"/>
        <v>4</v>
      </c>
      <c r="F112" s="6">
        <f t="shared" si="14"/>
        <v>5</v>
      </c>
      <c r="G112" s="6">
        <f t="shared" si="14"/>
        <v>6</v>
      </c>
      <c r="H112" s="6">
        <f t="shared" si="14"/>
        <v>7</v>
      </c>
      <c r="I112" s="6">
        <f t="shared" si="14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5">A11</f>
        <v>Concentration (µM)</v>
      </c>
      <c r="C113" s="6">
        <f t="shared" si="15"/>
        <v>40</v>
      </c>
      <c r="D113" s="6">
        <f t="shared" si="15"/>
        <v>10</v>
      </c>
      <c r="E113" s="6">
        <f t="shared" si="15"/>
        <v>3</v>
      </c>
      <c r="F113" s="6">
        <f t="shared" si="15"/>
        <v>1</v>
      </c>
      <c r="G113" s="6">
        <f t="shared" si="15"/>
        <v>0.3</v>
      </c>
      <c r="H113" s="6">
        <f t="shared" si="15"/>
        <v>0.1</v>
      </c>
      <c r="I113" s="6">
        <f t="shared" si="15"/>
        <v>0.03</v>
      </c>
    </row>
    <row r="114" spans="1:29" x14ac:dyDescent="0.25">
      <c r="A114" s="6" t="str">
        <f t="shared" ref="A114:C114" si="16">A12</f>
        <v>A</v>
      </c>
      <c r="B114" s="19" t="str">
        <f t="shared" si="16"/>
        <v>DMSO</v>
      </c>
      <c r="C114" s="223" t="str">
        <f t="shared" si="16"/>
        <v>TX010385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7">A13</f>
        <v>B</v>
      </c>
      <c r="B115" s="19" t="str">
        <f t="shared" si="17"/>
        <v>DMSO</v>
      </c>
      <c r="C115" s="218" t="str">
        <f t="shared" si="17"/>
        <v>TX009258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8">A14</f>
        <v>C</v>
      </c>
      <c r="B116" s="19" t="str">
        <f t="shared" si="18"/>
        <v>DMSO</v>
      </c>
      <c r="C116" s="218" t="str">
        <f t="shared" si="18"/>
        <v>TX001617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9">A15</f>
        <v>D</v>
      </c>
      <c r="B117" s="19" t="str">
        <f t="shared" si="19"/>
        <v>BIC</v>
      </c>
      <c r="C117" s="218" t="str">
        <f t="shared" si="19"/>
        <v>TX000894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20">A16</f>
        <v>E</v>
      </c>
      <c r="B118" s="19" t="str">
        <f t="shared" si="20"/>
        <v>BIC</v>
      </c>
      <c r="C118" s="218" t="str">
        <f t="shared" si="20"/>
        <v>TX001557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1">A17</f>
        <v>F</v>
      </c>
      <c r="B119" s="19" t="str">
        <f t="shared" si="21"/>
        <v>LYSIS</v>
      </c>
      <c r="C119" s="218" t="str">
        <f t="shared" si="21"/>
        <v>TX006200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2062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0.1671</v>
      </c>
      <c r="C128">
        <v>0.1605</v>
      </c>
      <c r="D128">
        <v>0.16270000000000001</v>
      </c>
      <c r="E128">
        <v>0.15290000000000001</v>
      </c>
      <c r="F128">
        <v>0.15720000000000001</v>
      </c>
      <c r="G128">
        <v>0.1449</v>
      </c>
      <c r="H128">
        <v>0.1656</v>
      </c>
      <c r="I128">
        <v>0.1608</v>
      </c>
      <c r="K128" t="s">
        <v>1658</v>
      </c>
      <c r="L128">
        <f>B128-$F$134</f>
        <v>8.8899999999999993E-2</v>
      </c>
      <c r="M128">
        <f t="shared" ref="M128:S128" si="22">C128-$F$134</f>
        <v>8.2299999999999998E-2</v>
      </c>
      <c r="N128">
        <f t="shared" si="22"/>
        <v>8.4500000000000006E-2</v>
      </c>
      <c r="O128">
        <f t="shared" si="22"/>
        <v>7.4700000000000003E-2</v>
      </c>
      <c r="P128">
        <f t="shared" si="22"/>
        <v>7.9000000000000001E-2</v>
      </c>
      <c r="Q128">
        <f t="shared" si="22"/>
        <v>6.6699999999999995E-2</v>
      </c>
      <c r="R128">
        <f t="shared" si="22"/>
        <v>8.7399999999999992E-2</v>
      </c>
      <c r="S128">
        <f t="shared" si="22"/>
        <v>8.2599999999999993E-2</v>
      </c>
      <c r="U128" t="s">
        <v>1658</v>
      </c>
      <c r="V128">
        <f>L128/$L$133*100</f>
        <v>5.1701075894155268</v>
      </c>
      <c r="W128">
        <f t="shared" ref="W128:AC128" si="23">M128/$L$133*100</f>
        <v>4.7862750799651055</v>
      </c>
      <c r="X128">
        <f t="shared" si="23"/>
        <v>4.9142192497819135</v>
      </c>
      <c r="Y128">
        <f t="shared" si="23"/>
        <v>4.3442861296888635</v>
      </c>
      <c r="Z128">
        <f t="shared" si="23"/>
        <v>4.5943588252398948</v>
      </c>
      <c r="AA128">
        <f t="shared" si="23"/>
        <v>3.8790346030822911</v>
      </c>
      <c r="AB128">
        <f t="shared" si="23"/>
        <v>5.082872928176795</v>
      </c>
      <c r="AC128">
        <f t="shared" si="23"/>
        <v>4.8037220122128517</v>
      </c>
    </row>
    <row r="129" spans="1:29" x14ac:dyDescent="0.25">
      <c r="A129" t="s">
        <v>1659</v>
      </c>
      <c r="B129">
        <v>0.253</v>
      </c>
      <c r="C129">
        <v>0.2243</v>
      </c>
      <c r="D129">
        <v>0.23880000000000001</v>
      </c>
      <c r="E129">
        <v>0.23300000000000001</v>
      </c>
      <c r="F129">
        <v>0.23669999999999999</v>
      </c>
      <c r="G129">
        <v>0.2485</v>
      </c>
      <c r="H129">
        <v>0.2263</v>
      </c>
      <c r="I129">
        <v>0.20910000000000001</v>
      </c>
      <c r="K129" t="s">
        <v>1659</v>
      </c>
      <c r="L129">
        <f t="shared" ref="L129:L133" si="24">B129-$F$134</f>
        <v>0.17480000000000001</v>
      </c>
      <c r="M129">
        <f t="shared" ref="M129:M133" si="25">C129-$F$134</f>
        <v>0.14610000000000001</v>
      </c>
      <c r="N129">
        <f t="shared" ref="N129:N133" si="26">D129-$F$134</f>
        <v>0.16060000000000002</v>
      </c>
      <c r="O129">
        <f t="shared" ref="O129:O133" si="27">E129-$F$134</f>
        <v>0.15479999999999999</v>
      </c>
      <c r="P129">
        <f t="shared" ref="P129:P133" si="28">F129-$F$134</f>
        <v>0.15849999999999997</v>
      </c>
      <c r="Q129">
        <f t="shared" ref="Q129:Q133" si="29">G129-$F$134</f>
        <v>0.17030000000000001</v>
      </c>
      <c r="R129">
        <f t="shared" ref="R129:R133" si="30">H129-$F$134</f>
        <v>0.14810000000000001</v>
      </c>
      <c r="S129">
        <f t="shared" ref="S129:S133" si="31">I129-$F$134</f>
        <v>0.13090000000000002</v>
      </c>
      <c r="U129" t="s">
        <v>1659</v>
      </c>
      <c r="V129">
        <f t="shared" ref="V129:V133" si="32">L129/$L$133*100</f>
        <v>10.165745856353592</v>
      </c>
      <c r="W129">
        <f t="shared" ref="W129:W133" si="33">M129/$L$133*100</f>
        <v>8.4966560046525164</v>
      </c>
      <c r="X129">
        <f t="shared" ref="X129:X133" si="34">N129/$L$133*100</f>
        <v>9.3399243966269285</v>
      </c>
      <c r="Y129">
        <f t="shared" ref="Y129:Y133" si="35">O129/$L$133*100</f>
        <v>9.0026170398371619</v>
      </c>
      <c r="Z129">
        <f t="shared" ref="Z129:Z133" si="36">P129/$L$133*100</f>
        <v>9.217795870892699</v>
      </c>
      <c r="AA129">
        <f t="shared" ref="AA129:AA133" si="37">Q129/$L$133*100</f>
        <v>9.9040418726373947</v>
      </c>
      <c r="AB129">
        <f t="shared" ref="AB129:AB133" si="38">R129/$L$133*100</f>
        <v>8.6129688863041594</v>
      </c>
      <c r="AC129">
        <f t="shared" ref="AC129:AC133" si="39">S129/$L$133*100</f>
        <v>7.6126781041000307</v>
      </c>
    </row>
    <row r="130" spans="1:29" x14ac:dyDescent="0.25">
      <c r="A130" t="s">
        <v>1660</v>
      </c>
      <c r="B130">
        <v>0.16220000000000001</v>
      </c>
      <c r="C130">
        <v>0.1696</v>
      </c>
      <c r="D130">
        <v>0.1633</v>
      </c>
      <c r="E130">
        <v>0.16139999999999999</v>
      </c>
      <c r="F130">
        <v>0.1835</v>
      </c>
      <c r="G130">
        <v>0.16900000000000001</v>
      </c>
      <c r="H130">
        <v>0.16639999999999999</v>
      </c>
      <c r="I130">
        <v>0.16170000000000001</v>
      </c>
      <c r="K130" t="s">
        <v>1660</v>
      </c>
      <c r="L130">
        <f t="shared" si="24"/>
        <v>8.4000000000000005E-2</v>
      </c>
      <c r="M130">
        <f t="shared" si="25"/>
        <v>9.1399999999999995E-2</v>
      </c>
      <c r="N130">
        <f t="shared" si="26"/>
        <v>8.5099999999999995E-2</v>
      </c>
      <c r="O130">
        <f t="shared" si="27"/>
        <v>8.3199999999999982E-2</v>
      </c>
      <c r="P130">
        <f t="shared" si="28"/>
        <v>0.10529999999999999</v>
      </c>
      <c r="Q130">
        <f t="shared" si="29"/>
        <v>9.0800000000000006E-2</v>
      </c>
      <c r="R130">
        <f t="shared" si="30"/>
        <v>8.8199999999999987E-2</v>
      </c>
      <c r="S130">
        <f t="shared" si="31"/>
        <v>8.3500000000000005E-2</v>
      </c>
      <c r="U130" t="s">
        <v>1660</v>
      </c>
      <c r="V130">
        <f t="shared" si="32"/>
        <v>4.8851410293690032</v>
      </c>
      <c r="W130">
        <f t="shared" si="33"/>
        <v>5.315498691480081</v>
      </c>
      <c r="X130">
        <f t="shared" si="34"/>
        <v>4.9491131142774059</v>
      </c>
      <c r="Y130">
        <f t="shared" si="35"/>
        <v>4.838615876708344</v>
      </c>
      <c r="Z130">
        <f t="shared" si="36"/>
        <v>6.1238732189589991</v>
      </c>
      <c r="AA130">
        <f t="shared" si="37"/>
        <v>5.2806048269845887</v>
      </c>
      <c r="AB130">
        <f t="shared" si="38"/>
        <v>5.1293980808374515</v>
      </c>
      <c r="AC130">
        <f t="shared" si="39"/>
        <v>4.856062808956092</v>
      </c>
    </row>
    <row r="131" spans="1:29" x14ac:dyDescent="0.25">
      <c r="A131" t="s">
        <v>1661</v>
      </c>
      <c r="B131">
        <v>0.17130000000000001</v>
      </c>
      <c r="C131">
        <v>0.16650000000000001</v>
      </c>
      <c r="D131">
        <v>0.1658</v>
      </c>
      <c r="E131">
        <v>0.16669999999999999</v>
      </c>
      <c r="F131">
        <v>0.17480000000000001</v>
      </c>
      <c r="G131">
        <v>0.1729</v>
      </c>
      <c r="H131">
        <v>0.1648</v>
      </c>
      <c r="I131">
        <v>0.1331</v>
      </c>
      <c r="K131" t="s">
        <v>1661</v>
      </c>
      <c r="L131">
        <f t="shared" si="24"/>
        <v>9.3100000000000002E-2</v>
      </c>
      <c r="M131">
        <f t="shared" si="25"/>
        <v>8.8300000000000003E-2</v>
      </c>
      <c r="N131">
        <f t="shared" si="26"/>
        <v>8.7599999999999997E-2</v>
      </c>
      <c r="O131">
        <f t="shared" si="27"/>
        <v>8.8499999999999981E-2</v>
      </c>
      <c r="P131">
        <f t="shared" si="28"/>
        <v>9.6600000000000005E-2</v>
      </c>
      <c r="Q131">
        <f t="shared" si="29"/>
        <v>9.4699999999999993E-2</v>
      </c>
      <c r="R131">
        <f t="shared" si="30"/>
        <v>8.6599999999999996E-2</v>
      </c>
      <c r="S131">
        <f t="shared" si="31"/>
        <v>5.489999999999999E-2</v>
      </c>
      <c r="U131" t="s">
        <v>1661</v>
      </c>
      <c r="V131">
        <f t="shared" si="32"/>
        <v>5.4143646408839778</v>
      </c>
      <c r="W131">
        <f t="shared" si="33"/>
        <v>5.1352137249200345</v>
      </c>
      <c r="X131">
        <f t="shared" si="34"/>
        <v>5.0945042163419592</v>
      </c>
      <c r="Y131">
        <f t="shared" si="35"/>
        <v>5.1468450130851977</v>
      </c>
      <c r="Z131">
        <f t="shared" si="36"/>
        <v>5.6179121837743535</v>
      </c>
      <c r="AA131">
        <f t="shared" si="37"/>
        <v>5.5074149462052917</v>
      </c>
      <c r="AB131">
        <f t="shared" si="38"/>
        <v>5.0363477755161385</v>
      </c>
      <c r="AC131">
        <f t="shared" si="39"/>
        <v>3.1927886013375977</v>
      </c>
    </row>
    <row r="132" spans="1:29" x14ac:dyDescent="0.25">
      <c r="A132" t="s">
        <v>1662</v>
      </c>
      <c r="B132">
        <v>0.16420000000000001</v>
      </c>
      <c r="C132">
        <v>0.1555</v>
      </c>
      <c r="D132">
        <v>0.15809999999999999</v>
      </c>
      <c r="E132">
        <v>0.15870000000000001</v>
      </c>
      <c r="F132">
        <v>0.15890000000000001</v>
      </c>
      <c r="G132">
        <v>0.15229999999999999</v>
      </c>
      <c r="H132">
        <v>0.1525</v>
      </c>
      <c r="I132">
        <v>0.14149999999999999</v>
      </c>
      <c r="K132" t="s">
        <v>1662</v>
      </c>
      <c r="L132">
        <f t="shared" si="24"/>
        <v>8.6000000000000007E-2</v>
      </c>
      <c r="M132">
        <f t="shared" si="25"/>
        <v>7.7299999999999994E-2</v>
      </c>
      <c r="N132">
        <f t="shared" si="26"/>
        <v>7.9899999999999985E-2</v>
      </c>
      <c r="O132">
        <f t="shared" si="27"/>
        <v>8.0500000000000002E-2</v>
      </c>
      <c r="P132">
        <f t="shared" si="28"/>
        <v>8.0700000000000008E-2</v>
      </c>
      <c r="Q132">
        <f t="shared" si="29"/>
        <v>7.4099999999999985E-2</v>
      </c>
      <c r="R132">
        <f t="shared" si="30"/>
        <v>7.4299999999999991E-2</v>
      </c>
      <c r="S132">
        <f t="shared" si="31"/>
        <v>6.3299999999999981E-2</v>
      </c>
      <c r="U132" t="s">
        <v>1662</v>
      </c>
      <c r="V132">
        <f t="shared" si="32"/>
        <v>5.0014539110206462</v>
      </c>
      <c r="W132">
        <f t="shared" si="33"/>
        <v>4.495492875835998</v>
      </c>
      <c r="X132">
        <f t="shared" si="34"/>
        <v>4.6466996219831334</v>
      </c>
      <c r="Y132">
        <f t="shared" si="35"/>
        <v>4.6815934864786275</v>
      </c>
      <c r="Z132">
        <f t="shared" si="36"/>
        <v>4.6932247746437925</v>
      </c>
      <c r="AA132">
        <f t="shared" si="37"/>
        <v>4.3093922651933694</v>
      </c>
      <c r="AB132">
        <f t="shared" si="38"/>
        <v>4.3210235533585335</v>
      </c>
      <c r="AC132">
        <f t="shared" si="39"/>
        <v>3.681302704274497</v>
      </c>
    </row>
    <row r="133" spans="1:29" x14ac:dyDescent="0.25">
      <c r="A133" t="s">
        <v>1663</v>
      </c>
      <c r="B133">
        <v>1.7977000000000001</v>
      </c>
      <c r="C133">
        <v>0.18290000000000001</v>
      </c>
      <c r="D133">
        <v>0.153</v>
      </c>
      <c r="E133">
        <v>0.14680000000000001</v>
      </c>
      <c r="F133">
        <v>0.16</v>
      </c>
      <c r="G133">
        <v>0.1661</v>
      </c>
      <c r="H133">
        <v>0.1678</v>
      </c>
      <c r="I133">
        <v>0.1588</v>
      </c>
      <c r="K133" t="s">
        <v>1663</v>
      </c>
      <c r="L133">
        <f t="shared" si="24"/>
        <v>1.7195</v>
      </c>
      <c r="M133">
        <f t="shared" si="25"/>
        <v>0.1047</v>
      </c>
      <c r="N133">
        <f t="shared" si="26"/>
        <v>7.4799999999999991E-2</v>
      </c>
      <c r="O133">
        <f t="shared" si="27"/>
        <v>6.8600000000000008E-2</v>
      </c>
      <c r="P133">
        <f t="shared" si="28"/>
        <v>8.1799999999999998E-2</v>
      </c>
      <c r="Q133">
        <f t="shared" si="29"/>
        <v>8.7899999999999992E-2</v>
      </c>
      <c r="R133">
        <f t="shared" si="30"/>
        <v>8.9599999999999999E-2</v>
      </c>
      <c r="S133">
        <f t="shared" si="31"/>
        <v>8.0599999999999991E-2</v>
      </c>
      <c r="U133" t="s">
        <v>1663</v>
      </c>
      <c r="V133">
        <f t="shared" si="32"/>
        <v>100</v>
      </c>
      <c r="W133">
        <f t="shared" si="33"/>
        <v>6.0889793544635067</v>
      </c>
      <c r="X133">
        <f t="shared" si="34"/>
        <v>4.3501017737714447</v>
      </c>
      <c r="Y133">
        <f t="shared" si="35"/>
        <v>3.9895318406513525</v>
      </c>
      <c r="Z133">
        <f t="shared" si="36"/>
        <v>4.7571968595521952</v>
      </c>
      <c r="AA133">
        <f t="shared" si="37"/>
        <v>5.1119511485897062</v>
      </c>
      <c r="AB133">
        <f t="shared" si="38"/>
        <v>5.2108170979936022</v>
      </c>
      <c r="AC133">
        <f t="shared" si="39"/>
        <v>4.6874091305612087</v>
      </c>
    </row>
    <row r="134" spans="1:29" x14ac:dyDescent="0.25">
      <c r="A134" t="s">
        <v>1664</v>
      </c>
      <c r="B134">
        <v>7.9799999999999996E-2</v>
      </c>
      <c r="C134">
        <v>7.9399999999999998E-2</v>
      </c>
      <c r="D134">
        <v>7.5399999999999995E-2</v>
      </c>
      <c r="E134">
        <v>3.8001</v>
      </c>
      <c r="F134">
        <f>AVERAGE(B134:D134)</f>
        <v>7.8200000000000006E-2</v>
      </c>
    </row>
    <row r="135" spans="1:29" x14ac:dyDescent="0.25">
      <c r="A135" t="s">
        <v>1665</v>
      </c>
    </row>
    <row r="138" spans="1:29" x14ac:dyDescent="0.25">
      <c r="A138" s="7" t="s">
        <v>2065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0.14269999999999999</v>
      </c>
      <c r="C141">
        <v>0.1527</v>
      </c>
      <c r="D141">
        <v>0.14430000000000001</v>
      </c>
      <c r="E141">
        <v>0.14760000000000001</v>
      </c>
      <c r="F141">
        <v>0.13819999999999999</v>
      </c>
      <c r="G141">
        <v>0.1434</v>
      </c>
      <c r="H141">
        <v>0.13930000000000001</v>
      </c>
      <c r="I141">
        <v>0.13600000000000001</v>
      </c>
      <c r="K141" t="s">
        <v>1658</v>
      </c>
      <c r="L141">
        <f>B141-$F$147</f>
        <v>6.4199999999999993E-2</v>
      </c>
      <c r="M141">
        <f t="shared" ref="M141:S141" si="40">C141-$F$147</f>
        <v>7.4200000000000002E-2</v>
      </c>
      <c r="N141">
        <f t="shared" si="40"/>
        <v>6.5800000000000011E-2</v>
      </c>
      <c r="O141">
        <f t="shared" si="40"/>
        <v>6.9100000000000009E-2</v>
      </c>
      <c r="P141">
        <f t="shared" si="40"/>
        <v>5.9699999999999989E-2</v>
      </c>
      <c r="Q141">
        <f t="shared" si="40"/>
        <v>6.4899999999999999E-2</v>
      </c>
      <c r="R141">
        <f t="shared" si="40"/>
        <v>6.0800000000000007E-2</v>
      </c>
      <c r="S141">
        <f t="shared" si="40"/>
        <v>5.7500000000000009E-2</v>
      </c>
      <c r="U141" t="s">
        <v>1658</v>
      </c>
      <c r="V141">
        <f>L141/$L$146*100</f>
        <v>6.2824151091104801</v>
      </c>
      <c r="W141">
        <f t="shared" ref="W141:AC141" si="41">M141/$L$146*100</f>
        <v>7.2609844407476265</v>
      </c>
      <c r="X141">
        <f t="shared" si="41"/>
        <v>6.4389862021724253</v>
      </c>
      <c r="Y141">
        <f t="shared" si="41"/>
        <v>6.7619140816126828</v>
      </c>
      <c r="Z141">
        <f t="shared" si="41"/>
        <v>5.8420589098737628</v>
      </c>
      <c r="AA141">
        <f t="shared" si="41"/>
        <v>6.3509149623250796</v>
      </c>
      <c r="AB141">
        <f t="shared" si="41"/>
        <v>5.9497015363538512</v>
      </c>
      <c r="AC141">
        <f t="shared" si="41"/>
        <v>5.6267736569135929</v>
      </c>
    </row>
    <row r="142" spans="1:29" x14ac:dyDescent="0.25">
      <c r="A142" t="s">
        <v>1659</v>
      </c>
      <c r="B142">
        <v>0.2046</v>
      </c>
      <c r="C142">
        <v>0.21729999999999999</v>
      </c>
      <c r="D142">
        <v>0.2429</v>
      </c>
      <c r="E142">
        <v>0.21690000000000001</v>
      </c>
      <c r="F142">
        <v>0.20860000000000001</v>
      </c>
      <c r="G142">
        <v>0.23400000000000001</v>
      </c>
      <c r="H142">
        <v>0.22059999999999999</v>
      </c>
      <c r="I142">
        <v>0.17030000000000001</v>
      </c>
      <c r="K142" t="s">
        <v>1659</v>
      </c>
      <c r="L142">
        <f t="shared" ref="L142:L146" si="42">B142-$F$147</f>
        <v>0.12609999999999999</v>
      </c>
      <c r="M142">
        <f t="shared" ref="M142:M146" si="43">C142-$F$147</f>
        <v>0.13879999999999998</v>
      </c>
      <c r="N142">
        <f t="shared" ref="N142:N146" si="44">D142-$F$147</f>
        <v>0.16439999999999999</v>
      </c>
      <c r="O142">
        <f t="shared" ref="O142:O146" si="45">E142-$F$147</f>
        <v>0.13840000000000002</v>
      </c>
      <c r="P142">
        <f t="shared" ref="P142:P146" si="46">F142-$F$147</f>
        <v>0.13009999999999999</v>
      </c>
      <c r="Q142">
        <f t="shared" ref="Q142:Q146" si="47">G142-$F$147</f>
        <v>0.15550000000000003</v>
      </c>
      <c r="R142">
        <f t="shared" ref="R142:R146" si="48">H142-$F$147</f>
        <v>0.1421</v>
      </c>
      <c r="S142">
        <f t="shared" ref="S142:S146" si="49">I142-$F$147</f>
        <v>9.1800000000000007E-2</v>
      </c>
      <c r="U142" t="s">
        <v>1659</v>
      </c>
      <c r="V142">
        <f t="shared" ref="V142:V146" si="50">L142/$L$146*100</f>
        <v>12.339759271944416</v>
      </c>
      <c r="W142">
        <f t="shared" ref="W142:W146" si="51">M142/$L$146*100</f>
        <v>13.582542323123592</v>
      </c>
      <c r="X142">
        <f t="shared" ref="X142:X146" si="52">N142/$L$146*100</f>
        <v>16.087679812114686</v>
      </c>
      <c r="Y142">
        <f t="shared" ref="Y142:Y146" si="53">O142/$L$146*100</f>
        <v>13.54339954985811</v>
      </c>
      <c r="Z142">
        <f t="shared" ref="Z142:Z146" si="54">P142/$L$146*100</f>
        <v>12.731187004599276</v>
      </c>
      <c r="AA142">
        <f t="shared" ref="AA142:AA146" si="55">Q142/$L$146*100</f>
        <v>15.216753106957631</v>
      </c>
      <c r="AB142">
        <f t="shared" ref="AB142:AB146" si="56">R142/$L$146*100</f>
        <v>13.905470202563851</v>
      </c>
      <c r="AC142">
        <f t="shared" ref="AC142:AC146" si="57">S142/$L$146*100</f>
        <v>8.9832664644290059</v>
      </c>
    </row>
    <row r="143" spans="1:29" x14ac:dyDescent="0.25">
      <c r="A143" t="s">
        <v>1660</v>
      </c>
      <c r="B143">
        <v>0.14330000000000001</v>
      </c>
      <c r="C143">
        <v>0.15340000000000001</v>
      </c>
      <c r="D143">
        <v>0.15140000000000001</v>
      </c>
      <c r="E143">
        <v>0.1527</v>
      </c>
      <c r="F143">
        <v>0.15640000000000001</v>
      </c>
      <c r="G143">
        <v>0.15989999999999999</v>
      </c>
      <c r="H143">
        <v>0.13700000000000001</v>
      </c>
      <c r="I143">
        <v>0.12939999999999999</v>
      </c>
      <c r="K143" t="s">
        <v>1660</v>
      </c>
      <c r="L143">
        <f t="shared" si="42"/>
        <v>6.480000000000001E-2</v>
      </c>
      <c r="M143">
        <f t="shared" si="43"/>
        <v>7.4900000000000008E-2</v>
      </c>
      <c r="N143">
        <f t="shared" si="44"/>
        <v>7.2900000000000006E-2</v>
      </c>
      <c r="O143">
        <f t="shared" si="45"/>
        <v>7.4200000000000002E-2</v>
      </c>
      <c r="P143">
        <f t="shared" si="46"/>
        <v>7.7900000000000011E-2</v>
      </c>
      <c r="Q143">
        <f t="shared" si="47"/>
        <v>8.1399999999999986E-2</v>
      </c>
      <c r="R143">
        <f t="shared" si="48"/>
        <v>5.850000000000001E-2</v>
      </c>
      <c r="S143">
        <f t="shared" si="49"/>
        <v>5.0899999999999987E-2</v>
      </c>
      <c r="U143" t="s">
        <v>1660</v>
      </c>
      <c r="V143">
        <f t="shared" si="50"/>
        <v>6.3411292690087109</v>
      </c>
      <c r="W143">
        <f t="shared" si="51"/>
        <v>7.3294842939622278</v>
      </c>
      <c r="X143">
        <f t="shared" si="52"/>
        <v>7.1337704276347988</v>
      </c>
      <c r="Y143">
        <f t="shared" si="53"/>
        <v>7.2609844407476265</v>
      </c>
      <c r="Z143">
        <f t="shared" si="54"/>
        <v>7.6230550934533721</v>
      </c>
      <c r="AA143">
        <f t="shared" si="55"/>
        <v>7.9655543595263705</v>
      </c>
      <c r="AB143">
        <f t="shared" si="56"/>
        <v>5.7246305900773082</v>
      </c>
      <c r="AC143">
        <f t="shared" si="57"/>
        <v>4.9809178980330744</v>
      </c>
    </row>
    <row r="144" spans="1:29" x14ac:dyDescent="0.25">
      <c r="A144" t="s">
        <v>1661</v>
      </c>
      <c r="B144">
        <v>0.12379999999999999</v>
      </c>
      <c r="C144">
        <v>0.16919999999999999</v>
      </c>
      <c r="D144">
        <v>0.15759999999999999</v>
      </c>
      <c r="E144">
        <v>0.18440000000000001</v>
      </c>
      <c r="F144">
        <v>0.1545</v>
      </c>
      <c r="G144">
        <v>0.14960000000000001</v>
      </c>
      <c r="H144">
        <v>0.15579999999999999</v>
      </c>
      <c r="I144">
        <v>0.16889999999999999</v>
      </c>
      <c r="K144" t="s">
        <v>1661</v>
      </c>
      <c r="L144">
        <f t="shared" si="42"/>
        <v>4.5299999999999993E-2</v>
      </c>
      <c r="M144">
        <f t="shared" si="43"/>
        <v>9.0699999999999989E-2</v>
      </c>
      <c r="N144">
        <f t="shared" si="44"/>
        <v>7.909999999999999E-2</v>
      </c>
      <c r="O144">
        <f t="shared" si="45"/>
        <v>0.10590000000000001</v>
      </c>
      <c r="P144">
        <f t="shared" si="46"/>
        <v>7.5999999999999998E-2</v>
      </c>
      <c r="Q144">
        <f t="shared" si="47"/>
        <v>7.110000000000001E-2</v>
      </c>
      <c r="R144">
        <f t="shared" si="48"/>
        <v>7.7299999999999994E-2</v>
      </c>
      <c r="S144">
        <f t="shared" si="49"/>
        <v>9.0399999999999994E-2</v>
      </c>
      <c r="U144" t="s">
        <v>1661</v>
      </c>
      <c r="V144">
        <f t="shared" si="50"/>
        <v>4.432919072316273</v>
      </c>
      <c r="W144">
        <f t="shared" si="51"/>
        <v>8.8756238379489183</v>
      </c>
      <c r="X144">
        <f t="shared" si="52"/>
        <v>7.7404834132498284</v>
      </c>
      <c r="Y144">
        <f t="shared" si="53"/>
        <v>10.363049222037382</v>
      </c>
      <c r="Z144">
        <f t="shared" si="54"/>
        <v>7.4371269204423136</v>
      </c>
      <c r="AA144">
        <f t="shared" si="55"/>
        <v>6.9576279479401117</v>
      </c>
      <c r="AB144">
        <f t="shared" si="56"/>
        <v>7.5643409335551413</v>
      </c>
      <c r="AC144">
        <f t="shared" si="57"/>
        <v>8.8462667579998033</v>
      </c>
    </row>
    <row r="145" spans="1:29" x14ac:dyDescent="0.25">
      <c r="A145" t="s">
        <v>1662</v>
      </c>
      <c r="B145">
        <v>0.14940000000000001</v>
      </c>
      <c r="C145">
        <v>0.16020000000000001</v>
      </c>
      <c r="D145">
        <v>0.1613</v>
      </c>
      <c r="E145">
        <v>0.14460000000000001</v>
      </c>
      <c r="F145">
        <v>0.17150000000000001</v>
      </c>
      <c r="G145">
        <v>0.13669999999999999</v>
      </c>
      <c r="H145">
        <v>0.13980000000000001</v>
      </c>
      <c r="I145">
        <v>0.1588</v>
      </c>
      <c r="K145" t="s">
        <v>1662</v>
      </c>
      <c r="L145">
        <f t="shared" si="42"/>
        <v>7.0900000000000005E-2</v>
      </c>
      <c r="M145">
        <f t="shared" si="43"/>
        <v>8.1700000000000009E-2</v>
      </c>
      <c r="N145">
        <f t="shared" si="44"/>
        <v>8.2799999999999999E-2</v>
      </c>
      <c r="O145">
        <f t="shared" si="45"/>
        <v>6.6100000000000006E-2</v>
      </c>
      <c r="P145">
        <f t="shared" si="46"/>
        <v>9.3000000000000013E-2</v>
      </c>
      <c r="Q145">
        <f t="shared" si="47"/>
        <v>5.8199999999999988E-2</v>
      </c>
      <c r="R145">
        <f t="shared" si="48"/>
        <v>6.1300000000000007E-2</v>
      </c>
      <c r="S145">
        <f t="shared" si="49"/>
        <v>8.0299999999999996E-2</v>
      </c>
      <c r="U145" t="s">
        <v>1662</v>
      </c>
      <c r="V145">
        <f t="shared" si="50"/>
        <v>6.938056561307369</v>
      </c>
      <c r="W145">
        <f t="shared" si="51"/>
        <v>7.9949114394754872</v>
      </c>
      <c r="X145">
        <f t="shared" si="52"/>
        <v>8.102554065955573</v>
      </c>
      <c r="Y145">
        <f t="shared" si="53"/>
        <v>6.4683432821215385</v>
      </c>
      <c r="Z145">
        <f t="shared" si="54"/>
        <v>9.100694784225464</v>
      </c>
      <c r="AA145">
        <f t="shared" si="55"/>
        <v>5.6952735101281915</v>
      </c>
      <c r="AB145">
        <f t="shared" si="56"/>
        <v>5.9986300029357089</v>
      </c>
      <c r="AC145">
        <f t="shared" si="57"/>
        <v>7.8579117330462855</v>
      </c>
    </row>
    <row r="146" spans="1:29" x14ac:dyDescent="0.25">
      <c r="A146" t="s">
        <v>1663</v>
      </c>
      <c r="B146">
        <v>1.1004</v>
      </c>
      <c r="C146">
        <v>9.6600000000000005E-2</v>
      </c>
      <c r="D146">
        <v>0.1283</v>
      </c>
      <c r="E146">
        <v>0.15140000000000001</v>
      </c>
      <c r="F146">
        <v>0.1527</v>
      </c>
      <c r="G146">
        <v>0.14749999999999999</v>
      </c>
      <c r="H146">
        <v>0.14460000000000001</v>
      </c>
      <c r="I146">
        <v>0.17019999999999999</v>
      </c>
      <c r="K146" t="s">
        <v>1663</v>
      </c>
      <c r="L146">
        <f t="shared" si="42"/>
        <v>1.0219</v>
      </c>
      <c r="M146">
        <f t="shared" si="43"/>
        <v>1.8100000000000005E-2</v>
      </c>
      <c r="N146">
        <f t="shared" si="44"/>
        <v>4.9799999999999997E-2</v>
      </c>
      <c r="O146">
        <f t="shared" si="45"/>
        <v>7.2900000000000006E-2</v>
      </c>
      <c r="P146">
        <f t="shared" si="46"/>
        <v>7.4200000000000002E-2</v>
      </c>
      <c r="Q146">
        <f t="shared" si="47"/>
        <v>6.8999999999999992E-2</v>
      </c>
      <c r="R146">
        <f t="shared" si="48"/>
        <v>6.6100000000000006E-2</v>
      </c>
      <c r="S146">
        <f t="shared" si="49"/>
        <v>9.169999999999999E-2</v>
      </c>
      <c r="U146" t="s">
        <v>1663</v>
      </c>
      <c r="V146">
        <f t="shared" si="50"/>
        <v>100</v>
      </c>
      <c r="W146">
        <f t="shared" si="51"/>
        <v>1.7712104902632357</v>
      </c>
      <c r="X146">
        <f t="shared" si="52"/>
        <v>4.8732752715529886</v>
      </c>
      <c r="Y146">
        <f t="shared" si="53"/>
        <v>7.1337704276347988</v>
      </c>
      <c r="Z146">
        <f t="shared" si="54"/>
        <v>7.2609844407476265</v>
      </c>
      <c r="AA146">
        <f t="shared" si="55"/>
        <v>6.7521283882963097</v>
      </c>
      <c r="AB146">
        <f t="shared" si="56"/>
        <v>6.4683432821215385</v>
      </c>
      <c r="AC146">
        <f t="shared" si="57"/>
        <v>8.9734807711126319</v>
      </c>
    </row>
    <row r="147" spans="1:29" x14ac:dyDescent="0.25">
      <c r="A147" t="s">
        <v>1664</v>
      </c>
      <c r="B147">
        <v>7.8600000000000003E-2</v>
      </c>
      <c r="C147">
        <v>7.8799999999999995E-2</v>
      </c>
      <c r="D147">
        <v>7.8100000000000003E-2</v>
      </c>
      <c r="E147">
        <v>3.1105999999999998</v>
      </c>
      <c r="F147">
        <f>AVERAGE(B147:D147)</f>
        <v>7.85E-2</v>
      </c>
    </row>
    <row r="148" spans="1:29" x14ac:dyDescent="0.25">
      <c r="A148" t="s">
        <v>1665</v>
      </c>
    </row>
    <row r="151" spans="1:29" x14ac:dyDescent="0.25">
      <c r="A151" s="7" t="s">
        <v>2068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0.1575</v>
      </c>
      <c r="C154">
        <v>0.15690000000000001</v>
      </c>
      <c r="D154">
        <v>0.1633</v>
      </c>
      <c r="E154">
        <v>0.15</v>
      </c>
      <c r="F154">
        <v>0.15290000000000001</v>
      </c>
      <c r="G154">
        <v>0.15160000000000001</v>
      </c>
      <c r="H154">
        <v>0.13950000000000001</v>
      </c>
      <c r="I154">
        <v>0.19769999999999999</v>
      </c>
      <c r="K154" t="s">
        <v>1658</v>
      </c>
      <c r="L154">
        <f>B154-$F$160</f>
        <v>8.3566666666666664E-2</v>
      </c>
      <c r="M154">
        <f t="shared" ref="M154:S154" si="58">C154-$F$160</f>
        <v>8.2966666666666675E-2</v>
      </c>
      <c r="N154">
        <f t="shared" si="58"/>
        <v>8.9366666666666664E-2</v>
      </c>
      <c r="O154">
        <f t="shared" si="58"/>
        <v>7.6066666666666657E-2</v>
      </c>
      <c r="P154">
        <f t="shared" si="58"/>
        <v>7.8966666666666671E-2</v>
      </c>
      <c r="Q154">
        <f t="shared" si="58"/>
        <v>7.7666666666666676E-2</v>
      </c>
      <c r="R154">
        <f t="shared" si="58"/>
        <v>6.5566666666666676E-2</v>
      </c>
      <c r="S154">
        <f t="shared" si="58"/>
        <v>0.12376666666666665</v>
      </c>
      <c r="U154" t="s">
        <v>1658</v>
      </c>
      <c r="V154">
        <f>L154/$L$159*100</f>
        <v>4.7136464483134661</v>
      </c>
      <c r="W154">
        <f t="shared" ref="W154:AC154" si="59">M154/$L$159*100</f>
        <v>4.6798029556650249</v>
      </c>
      <c r="X154">
        <f t="shared" si="59"/>
        <v>5.0408002105817324</v>
      </c>
      <c r="Y154">
        <f t="shared" si="59"/>
        <v>4.2906027902079495</v>
      </c>
      <c r="Z154">
        <f t="shared" si="59"/>
        <v>4.4541796713420831</v>
      </c>
      <c r="AA154">
        <f t="shared" si="59"/>
        <v>4.3808521039371273</v>
      </c>
      <c r="AB154">
        <f t="shared" si="59"/>
        <v>3.6983416688602269</v>
      </c>
      <c r="AC154">
        <f t="shared" si="59"/>
        <v>6.9811604557590332</v>
      </c>
    </row>
    <row r="155" spans="1:29" x14ac:dyDescent="0.25">
      <c r="A155" t="s">
        <v>1659</v>
      </c>
      <c r="B155">
        <v>0.223</v>
      </c>
      <c r="C155">
        <v>0.22500000000000001</v>
      </c>
      <c r="D155">
        <v>0.23269999999999999</v>
      </c>
      <c r="E155">
        <v>0.2336</v>
      </c>
      <c r="F155">
        <v>0.22989999999999999</v>
      </c>
      <c r="G155">
        <v>0.2407</v>
      </c>
      <c r="H155">
        <v>0.2215</v>
      </c>
      <c r="I155">
        <v>0.2477</v>
      </c>
      <c r="K155" t="s">
        <v>1659</v>
      </c>
      <c r="L155">
        <f t="shared" ref="L155:L159" si="60">B155-$F$160</f>
        <v>0.14906666666666668</v>
      </c>
      <c r="M155">
        <f t="shared" ref="M155:M159" si="61">C155-$F$160</f>
        <v>0.15106666666666668</v>
      </c>
      <c r="N155">
        <f t="shared" ref="N155:N159" si="62">D155-$F$160</f>
        <v>0.15876666666666667</v>
      </c>
      <c r="O155">
        <f t="shared" ref="O155:O159" si="63">E155-$F$160</f>
        <v>0.15966666666666668</v>
      </c>
      <c r="P155">
        <f t="shared" ref="P155:P159" si="64">F155-$F$160</f>
        <v>0.15596666666666664</v>
      </c>
      <c r="Q155">
        <f t="shared" ref="Q155:Q159" si="65">G155-$F$160</f>
        <v>0.16676666666666667</v>
      </c>
      <c r="R155">
        <f t="shared" ref="R155:R159" si="66">H155-$F$160</f>
        <v>0.14756666666666668</v>
      </c>
      <c r="S155">
        <f t="shared" ref="S155:S159" si="67">I155-$F$160</f>
        <v>0.17376666666666668</v>
      </c>
      <c r="U155" t="s">
        <v>1659</v>
      </c>
      <c r="V155">
        <f t="shared" ref="V155:V159" si="68">L155/$L$159*100</f>
        <v>8.408227729101645</v>
      </c>
      <c r="W155">
        <f t="shared" ref="W155:W159" si="69">M155/$L$159*100</f>
        <v>8.5210393712631163</v>
      </c>
      <c r="X155">
        <f t="shared" ref="X155:X159" si="70">N155/$L$159*100</f>
        <v>8.9553641935847779</v>
      </c>
      <c r="Y155">
        <f t="shared" ref="Y155:Y159" si="71">O155/$L$159*100</f>
        <v>9.0061294325574419</v>
      </c>
      <c r="Z155">
        <f t="shared" ref="Z155:Z159" si="72">P155/$L$159*100</f>
        <v>8.7974278945587177</v>
      </c>
      <c r="AA155">
        <f t="shared" ref="AA155:AA159" si="73">Q155/$L$159*100</f>
        <v>9.4066107622306632</v>
      </c>
      <c r="AB155">
        <f t="shared" ref="AB155:AB159" si="74">R155/$L$159*100</f>
        <v>8.3236189974805406</v>
      </c>
      <c r="AC155">
        <f t="shared" ref="AC155:AC159" si="75">S155/$L$159*100</f>
        <v>9.8014515097958128</v>
      </c>
    </row>
    <row r="156" spans="1:29" x14ac:dyDescent="0.25">
      <c r="A156" t="s">
        <v>1660</v>
      </c>
      <c r="B156">
        <v>0.1467</v>
      </c>
      <c r="C156">
        <v>0.14649999999999999</v>
      </c>
      <c r="D156">
        <v>0.16550000000000001</v>
      </c>
      <c r="E156">
        <v>0.1668</v>
      </c>
      <c r="F156">
        <v>0.17660000000000001</v>
      </c>
      <c r="G156">
        <v>0.1797</v>
      </c>
      <c r="H156">
        <v>0.16789999999999999</v>
      </c>
      <c r="I156">
        <v>0.19789999999999999</v>
      </c>
      <c r="K156" t="s">
        <v>1660</v>
      </c>
      <c r="L156">
        <f t="shared" si="60"/>
        <v>7.276666666666666E-2</v>
      </c>
      <c r="M156">
        <f t="shared" si="61"/>
        <v>7.2566666666666654E-2</v>
      </c>
      <c r="N156">
        <f t="shared" si="62"/>
        <v>9.1566666666666671E-2</v>
      </c>
      <c r="O156">
        <f t="shared" si="63"/>
        <v>9.2866666666666667E-2</v>
      </c>
      <c r="P156">
        <f t="shared" si="64"/>
        <v>0.10266666666666667</v>
      </c>
      <c r="Q156">
        <f t="shared" si="65"/>
        <v>0.10576666666666666</v>
      </c>
      <c r="R156">
        <f t="shared" si="66"/>
        <v>9.3966666666666657E-2</v>
      </c>
      <c r="S156">
        <f t="shared" si="67"/>
        <v>0.12396666666666666</v>
      </c>
      <c r="U156" t="s">
        <v>1660</v>
      </c>
      <c r="V156">
        <f t="shared" si="68"/>
        <v>4.1044635806415224</v>
      </c>
      <c r="W156">
        <f t="shared" si="69"/>
        <v>4.0931824164253747</v>
      </c>
      <c r="X156">
        <f t="shared" si="70"/>
        <v>5.1648930169593505</v>
      </c>
      <c r="Y156">
        <f t="shared" si="71"/>
        <v>5.2382205843643064</v>
      </c>
      <c r="Z156">
        <f t="shared" si="72"/>
        <v>5.7909976309555145</v>
      </c>
      <c r="AA156">
        <f t="shared" si="73"/>
        <v>5.9658556763057948</v>
      </c>
      <c r="AB156">
        <f t="shared" si="74"/>
        <v>5.3002669875531154</v>
      </c>
      <c r="AC156">
        <f t="shared" si="75"/>
        <v>6.9924416199751818</v>
      </c>
    </row>
    <row r="157" spans="1:29" x14ac:dyDescent="0.25">
      <c r="A157" t="s">
        <v>1661</v>
      </c>
      <c r="B157">
        <v>0.16020000000000001</v>
      </c>
      <c r="C157">
        <v>0.15529999999999999</v>
      </c>
      <c r="D157">
        <v>0.18740000000000001</v>
      </c>
      <c r="E157">
        <v>0.16969999999999999</v>
      </c>
      <c r="F157">
        <v>0.17630000000000001</v>
      </c>
      <c r="G157">
        <v>0.1739</v>
      </c>
      <c r="H157">
        <v>0.16850000000000001</v>
      </c>
      <c r="I157">
        <v>0.19700000000000001</v>
      </c>
      <c r="K157" t="s">
        <v>1661</v>
      </c>
      <c r="L157">
        <f t="shared" si="60"/>
        <v>8.6266666666666672E-2</v>
      </c>
      <c r="M157">
        <f t="shared" si="61"/>
        <v>8.1366666666666657E-2</v>
      </c>
      <c r="N157">
        <f t="shared" si="62"/>
        <v>0.11346666666666667</v>
      </c>
      <c r="O157">
        <f t="shared" si="63"/>
        <v>9.5766666666666653E-2</v>
      </c>
      <c r="P157">
        <f t="shared" si="64"/>
        <v>0.10236666666666668</v>
      </c>
      <c r="Q157">
        <f t="shared" si="65"/>
        <v>9.9966666666666662E-2</v>
      </c>
      <c r="R157">
        <f t="shared" si="66"/>
        <v>9.4566666666666674E-2</v>
      </c>
      <c r="S157">
        <f t="shared" si="67"/>
        <v>0.12306666666666667</v>
      </c>
      <c r="U157" t="s">
        <v>1661</v>
      </c>
      <c r="V157">
        <f t="shared" si="68"/>
        <v>4.8659421652314521</v>
      </c>
      <c r="W157">
        <f t="shared" si="69"/>
        <v>4.5895536419358471</v>
      </c>
      <c r="X157">
        <f t="shared" si="70"/>
        <v>6.4001804986274582</v>
      </c>
      <c r="Y157">
        <f t="shared" si="71"/>
        <v>5.4017974654984391</v>
      </c>
      <c r="Z157">
        <f t="shared" si="72"/>
        <v>5.7740758846312943</v>
      </c>
      <c r="AA157">
        <f t="shared" si="73"/>
        <v>5.6387019140375285</v>
      </c>
      <c r="AB157">
        <f t="shared" si="74"/>
        <v>5.3341104802015575</v>
      </c>
      <c r="AC157">
        <f t="shared" si="75"/>
        <v>6.9416763810025204</v>
      </c>
    </row>
    <row r="158" spans="1:29" x14ac:dyDescent="0.25">
      <c r="A158" t="s">
        <v>1662</v>
      </c>
      <c r="B158">
        <v>0.16339999999999999</v>
      </c>
      <c r="C158">
        <v>0.15890000000000001</v>
      </c>
      <c r="D158">
        <v>0.15029999999999999</v>
      </c>
      <c r="E158">
        <v>0.1709</v>
      </c>
      <c r="F158">
        <v>0.18609999999999999</v>
      </c>
      <c r="G158">
        <v>0.1522</v>
      </c>
      <c r="H158">
        <v>0.15129999999999999</v>
      </c>
      <c r="I158">
        <v>0.18859999999999999</v>
      </c>
      <c r="K158" t="s">
        <v>1662</v>
      </c>
      <c r="L158">
        <f t="shared" si="60"/>
        <v>8.9466666666666653E-2</v>
      </c>
      <c r="M158">
        <f t="shared" si="61"/>
        <v>8.4966666666666676E-2</v>
      </c>
      <c r="N158">
        <f t="shared" si="62"/>
        <v>7.6366666666666652E-2</v>
      </c>
      <c r="O158">
        <f t="shared" si="63"/>
        <v>9.6966666666666659E-2</v>
      </c>
      <c r="P158">
        <f t="shared" si="64"/>
        <v>0.11216666666666665</v>
      </c>
      <c r="Q158">
        <f t="shared" si="65"/>
        <v>7.8266666666666665E-2</v>
      </c>
      <c r="R158">
        <f t="shared" si="66"/>
        <v>7.7366666666666653E-2</v>
      </c>
      <c r="S158">
        <f t="shared" si="67"/>
        <v>0.11466666666666665</v>
      </c>
      <c r="U158" t="s">
        <v>1662</v>
      </c>
      <c r="V158">
        <f t="shared" si="68"/>
        <v>5.0464407926898049</v>
      </c>
      <c r="W158">
        <f t="shared" si="69"/>
        <v>4.7926145978264962</v>
      </c>
      <c r="X158">
        <f t="shared" si="70"/>
        <v>4.3075245365321697</v>
      </c>
      <c r="Y158">
        <f t="shared" si="71"/>
        <v>5.4694844507953224</v>
      </c>
      <c r="Z158">
        <f t="shared" si="72"/>
        <v>6.3268529312225015</v>
      </c>
      <c r="AA158">
        <f t="shared" si="73"/>
        <v>4.4146955965855676</v>
      </c>
      <c r="AB158">
        <f t="shared" si="74"/>
        <v>4.3639303576129054</v>
      </c>
      <c r="AC158">
        <f t="shared" si="75"/>
        <v>6.4678674839243406</v>
      </c>
    </row>
    <row r="159" spans="1:29" x14ac:dyDescent="0.25">
      <c r="A159" t="s">
        <v>1663</v>
      </c>
      <c r="B159">
        <v>1.8468</v>
      </c>
      <c r="C159">
        <v>0.13400000000000001</v>
      </c>
      <c r="D159">
        <v>0.18060000000000001</v>
      </c>
      <c r="E159">
        <v>0.15629999999999999</v>
      </c>
      <c r="F159">
        <v>0.1734</v>
      </c>
      <c r="G159">
        <v>0.15359999999999999</v>
      </c>
      <c r="H159">
        <v>0.16289999999999999</v>
      </c>
      <c r="I159">
        <v>0.1802</v>
      </c>
      <c r="K159" t="s">
        <v>1663</v>
      </c>
      <c r="L159">
        <f t="shared" si="60"/>
        <v>1.7728666666666666</v>
      </c>
      <c r="M159">
        <f t="shared" si="61"/>
        <v>6.0066666666666671E-2</v>
      </c>
      <c r="N159">
        <f t="shared" si="62"/>
        <v>0.10666666666666667</v>
      </c>
      <c r="O159">
        <f t="shared" si="63"/>
        <v>8.2366666666666657E-2</v>
      </c>
      <c r="P159">
        <f t="shared" si="64"/>
        <v>9.9466666666666662E-2</v>
      </c>
      <c r="Q159">
        <f t="shared" si="65"/>
        <v>7.966666666666665E-2</v>
      </c>
      <c r="R159">
        <f t="shared" si="66"/>
        <v>8.8966666666666652E-2</v>
      </c>
      <c r="S159">
        <f t="shared" si="67"/>
        <v>0.10626666666666666</v>
      </c>
      <c r="U159" t="s">
        <v>1663</v>
      </c>
      <c r="V159">
        <f t="shared" si="68"/>
        <v>100</v>
      </c>
      <c r="W159">
        <f t="shared" si="69"/>
        <v>3.3881096529161812</v>
      </c>
      <c r="X159">
        <f t="shared" si="70"/>
        <v>6.0166209152784571</v>
      </c>
      <c r="Y159">
        <f t="shared" si="71"/>
        <v>4.6459594630165828</v>
      </c>
      <c r="Z159">
        <f t="shared" si="72"/>
        <v>5.6104990034971607</v>
      </c>
      <c r="AA159">
        <f t="shared" si="73"/>
        <v>4.4936637460985969</v>
      </c>
      <c r="AB159">
        <f t="shared" si="74"/>
        <v>5.0182378821494371</v>
      </c>
      <c r="AC159">
        <f t="shared" si="75"/>
        <v>5.9940585868461627</v>
      </c>
    </row>
    <row r="160" spans="1:29" x14ac:dyDescent="0.25">
      <c r="A160" t="s">
        <v>1664</v>
      </c>
      <c r="B160">
        <v>7.3999999999999996E-2</v>
      </c>
      <c r="C160">
        <v>7.4099999999999999E-2</v>
      </c>
      <c r="D160">
        <v>7.3700000000000002E-2</v>
      </c>
      <c r="E160">
        <v>3.5743999999999998</v>
      </c>
      <c r="F160">
        <f>AVERAGE(B160:D160)</f>
        <v>7.3933333333333337E-2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5.388723048946491</v>
      </c>
      <c r="C166">
        <f t="shared" ref="C166:I166" si="76">AVERAGE(W154,W141,W128)</f>
        <v>5.575687492125919</v>
      </c>
      <c r="D166">
        <f t="shared" si="76"/>
        <v>5.464668554178691</v>
      </c>
      <c r="E166">
        <f t="shared" si="76"/>
        <v>5.132267667169832</v>
      </c>
      <c r="F166">
        <f t="shared" si="76"/>
        <v>4.9635324688185802</v>
      </c>
      <c r="G166">
        <f t="shared" si="76"/>
        <v>4.8702672231148325</v>
      </c>
      <c r="H166">
        <f t="shared" si="76"/>
        <v>4.9103053777969583</v>
      </c>
      <c r="I166">
        <f t="shared" si="76"/>
        <v>5.8038853749618262</v>
      </c>
      <c r="K166" t="s">
        <v>1658</v>
      </c>
      <c r="L166">
        <f>STDEV(V154,V141,V128)/SQRT(3)</f>
        <v>0.46586955153210441</v>
      </c>
      <c r="M166">
        <f t="shared" ref="M166:S166" si="77">STDEV(W154,W141,W128)/SQRT(3)</f>
        <v>0.84320883773208333</v>
      </c>
      <c r="N166">
        <f t="shared" si="77"/>
        <v>0.48852732584891312</v>
      </c>
      <c r="O166">
        <f t="shared" si="77"/>
        <v>0.81497056231381282</v>
      </c>
      <c r="P166">
        <f t="shared" si="77"/>
        <v>0.4411232176772133</v>
      </c>
      <c r="Q166">
        <f t="shared" si="77"/>
        <v>0.75436363838720621</v>
      </c>
      <c r="R166">
        <f t="shared" si="77"/>
        <v>0.65561421146466359</v>
      </c>
      <c r="S166">
        <f t="shared" si="77"/>
        <v>0.63477974247258973</v>
      </c>
    </row>
    <row r="167" spans="1:19" x14ac:dyDescent="0.25">
      <c r="A167" t="s">
        <v>1659</v>
      </c>
      <c r="B167">
        <f t="shared" ref="B167:B171" si="78">AVERAGE(V155,V142,V129)</f>
        <v>10.304577619133218</v>
      </c>
      <c r="C167">
        <f t="shared" ref="C167:C171" si="79">AVERAGE(W155,W142,W129)</f>
        <v>10.200079233013076</v>
      </c>
      <c r="D167">
        <f t="shared" ref="D167:D171" si="80">AVERAGE(X155,X142,X129)</f>
        <v>11.460989467442131</v>
      </c>
      <c r="E167">
        <f t="shared" ref="E167:E171" si="81">AVERAGE(Y155,Y142,Y129)</f>
        <v>10.517382007417572</v>
      </c>
      <c r="F167">
        <f t="shared" ref="F167:F171" si="82">AVERAGE(Z155,Z142,Z129)</f>
        <v>10.248803590016898</v>
      </c>
      <c r="G167">
        <f t="shared" ref="G167:G171" si="83">AVERAGE(AA155,AA142,AA129)</f>
        <v>11.50913524727523</v>
      </c>
      <c r="H167">
        <f t="shared" ref="H167:H171" si="84">AVERAGE(AB155,AB142,AB129)</f>
        <v>10.280686028782851</v>
      </c>
      <c r="I167">
        <f t="shared" ref="I167:I171" si="85">AVERAGE(AC155,AC142,AC129)</f>
        <v>8.7991320261082837</v>
      </c>
      <c r="K167" t="s">
        <v>1659</v>
      </c>
      <c r="L167">
        <f t="shared" ref="L167:L171" si="86">STDEV(V155,V142,V129)/SQRT(3)</f>
        <v>1.1370562521791781</v>
      </c>
      <c r="M167">
        <f t="shared" ref="M167:M171" si="87">STDEV(W155,W142,W129)/SQRT(3)</f>
        <v>1.6912461928128426</v>
      </c>
      <c r="N167">
        <f t="shared" ref="N167:N171" si="88">STDEV(X155,X142,X129)/SQRT(3)</f>
        <v>2.3160072896082506</v>
      </c>
      <c r="O167">
        <f t="shared" ref="O167:O171" si="89">STDEV(Y155,Y142,Y129)/SQRT(3)</f>
        <v>1.5130091109655242</v>
      </c>
      <c r="P167">
        <f t="shared" ref="P167:P171" si="90">STDEV(Z155,Z142,Z129)/SQRT(3)</f>
        <v>1.2471097080352131</v>
      </c>
      <c r="Q167">
        <f t="shared" ref="Q167:Q171" si="91">STDEV(AA155,AA142,AA129)/SQRT(3)</f>
        <v>1.8593620834824944</v>
      </c>
      <c r="R167">
        <f t="shared" ref="R167:R171" si="92">STDEV(AB155,AB142,AB129)/SQRT(3)</f>
        <v>1.8143158553947587</v>
      </c>
      <c r="S167">
        <f t="shared" ref="S167:S171" si="93">STDEV(AC155,AC142,AC129)/SQRT(3)</f>
        <v>0.63851686845429989</v>
      </c>
    </row>
    <row r="168" spans="1:19" x14ac:dyDescent="0.25">
      <c r="A168" t="s">
        <v>1660</v>
      </c>
      <c r="B168">
        <f t="shared" si="78"/>
        <v>5.1102446263397452</v>
      </c>
      <c r="C168">
        <f t="shared" si="79"/>
        <v>5.5793884672892275</v>
      </c>
      <c r="D168">
        <f t="shared" si="80"/>
        <v>5.749258852957186</v>
      </c>
      <c r="E168">
        <f t="shared" si="81"/>
        <v>5.7792736339400932</v>
      </c>
      <c r="F168">
        <f t="shared" si="82"/>
        <v>6.5126419811226279</v>
      </c>
      <c r="G168">
        <f t="shared" si="83"/>
        <v>6.4040049542722519</v>
      </c>
      <c r="H168">
        <f t="shared" si="84"/>
        <v>5.3847652194892914</v>
      </c>
      <c r="I168">
        <f t="shared" si="85"/>
        <v>5.6098074423214497</v>
      </c>
      <c r="K168" t="s">
        <v>1660</v>
      </c>
      <c r="L168">
        <f t="shared" si="86"/>
        <v>0.6554062537608889</v>
      </c>
      <c r="M168">
        <f t="shared" si="87"/>
        <v>0.94351131789177023</v>
      </c>
      <c r="N168">
        <f t="shared" si="88"/>
        <v>0.69505262796245915</v>
      </c>
      <c r="O168">
        <f t="shared" si="89"/>
        <v>0.74978244997084997</v>
      </c>
      <c r="P168">
        <f t="shared" si="90"/>
        <v>0.56346088278874151</v>
      </c>
      <c r="Q168">
        <f t="shared" si="91"/>
        <v>0.80544389219257573</v>
      </c>
      <c r="R168">
        <f t="shared" si="92"/>
        <v>0.17694669481160039</v>
      </c>
      <c r="S168">
        <f t="shared" si="93"/>
        <v>0.69225601002068138</v>
      </c>
    </row>
    <row r="169" spans="1:19" x14ac:dyDescent="0.25">
      <c r="A169" t="s">
        <v>1661</v>
      </c>
      <c r="B169">
        <f t="shared" si="78"/>
        <v>4.9044086261439013</v>
      </c>
      <c r="C169">
        <f t="shared" si="79"/>
        <v>6.2001304016016006</v>
      </c>
      <c r="D169">
        <f t="shared" si="80"/>
        <v>6.4117227094064155</v>
      </c>
      <c r="E169">
        <f t="shared" si="81"/>
        <v>6.970563900207007</v>
      </c>
      <c r="F169">
        <f t="shared" si="82"/>
        <v>6.2763716629493205</v>
      </c>
      <c r="G169">
        <f t="shared" si="83"/>
        <v>6.034581602727644</v>
      </c>
      <c r="H169">
        <f t="shared" si="84"/>
        <v>5.9782663964242788</v>
      </c>
      <c r="I169">
        <f t="shared" si="85"/>
        <v>6.3269105801133065</v>
      </c>
      <c r="K169" t="s">
        <v>1661</v>
      </c>
      <c r="L169">
        <f t="shared" si="86"/>
        <v>0.28397100936342257</v>
      </c>
      <c r="M169">
        <f t="shared" si="87"/>
        <v>1.3469886262194584</v>
      </c>
      <c r="N169">
        <f t="shared" si="88"/>
        <v>0.76385020228435385</v>
      </c>
      <c r="O169">
        <f t="shared" si="89"/>
        <v>1.6978385948389181</v>
      </c>
      <c r="P169">
        <f t="shared" si="90"/>
        <v>0.58212580290247407</v>
      </c>
      <c r="Q169">
        <f t="shared" si="91"/>
        <v>0.46307666159367428</v>
      </c>
      <c r="R169">
        <f t="shared" si="92"/>
        <v>0.79768205551597005</v>
      </c>
      <c r="S169">
        <f t="shared" si="93"/>
        <v>1.6607133567056256</v>
      </c>
    </row>
    <row r="170" spans="1:19" x14ac:dyDescent="0.25">
      <c r="A170" t="s">
        <v>1662</v>
      </c>
      <c r="B170">
        <f t="shared" si="78"/>
        <v>5.6619837550059406</v>
      </c>
      <c r="C170">
        <f t="shared" si="79"/>
        <v>5.7610063043793263</v>
      </c>
      <c r="D170">
        <f t="shared" si="80"/>
        <v>5.685592741490292</v>
      </c>
      <c r="E170">
        <f t="shared" si="81"/>
        <v>5.5398070731318301</v>
      </c>
      <c r="F170">
        <f t="shared" si="82"/>
        <v>6.7069241633639187</v>
      </c>
      <c r="G170">
        <f t="shared" si="83"/>
        <v>4.8064537906357101</v>
      </c>
      <c r="H170">
        <f t="shared" si="84"/>
        <v>4.8945279713023817</v>
      </c>
      <c r="I170">
        <f t="shared" si="85"/>
        <v>6.0023606404150414</v>
      </c>
      <c r="K170" t="s">
        <v>1662</v>
      </c>
      <c r="L170">
        <f t="shared" si="86"/>
        <v>0.63816855404537043</v>
      </c>
      <c r="M170">
        <f t="shared" si="87"/>
        <v>1.1202409627510808</v>
      </c>
      <c r="N170">
        <f t="shared" si="88"/>
        <v>1.2124405782853027</v>
      </c>
      <c r="O170">
        <f t="shared" si="89"/>
        <v>0.51698731817672572</v>
      </c>
      <c r="P170">
        <f t="shared" si="90"/>
        <v>1.286440642168226</v>
      </c>
      <c r="Q170">
        <f t="shared" si="91"/>
        <v>0.44544830160921106</v>
      </c>
      <c r="R170">
        <f t="shared" si="92"/>
        <v>0.55218994940010513</v>
      </c>
      <c r="S170">
        <f t="shared" si="93"/>
        <v>1.2279438384035866</v>
      </c>
    </row>
    <row r="171" spans="1:19" x14ac:dyDescent="0.25">
      <c r="A171" t="s">
        <v>1663</v>
      </c>
      <c r="B171">
        <f t="shared" si="78"/>
        <v>100</v>
      </c>
      <c r="C171">
        <f t="shared" si="79"/>
        <v>3.7494331658809745</v>
      </c>
      <c r="D171">
        <f t="shared" si="80"/>
        <v>5.0799993202009643</v>
      </c>
      <c r="E171">
        <f t="shared" si="81"/>
        <v>5.2564205771009114</v>
      </c>
      <c r="F171">
        <f t="shared" si="82"/>
        <v>5.8762267679323275</v>
      </c>
      <c r="G171">
        <f t="shared" si="83"/>
        <v>5.4525810943282051</v>
      </c>
      <c r="H171">
        <f t="shared" si="84"/>
        <v>5.5657994207548596</v>
      </c>
      <c r="I171">
        <f t="shared" si="85"/>
        <v>6.5516494961733356</v>
      </c>
      <c r="K171" t="s">
        <v>1663</v>
      </c>
      <c r="L171">
        <f t="shared" si="86"/>
        <v>0</v>
      </c>
      <c r="M171">
        <f t="shared" si="87"/>
        <v>1.2594572907844392</v>
      </c>
      <c r="N171">
        <f t="shared" si="88"/>
        <v>0.49206118741113108</v>
      </c>
      <c r="O171">
        <f t="shared" si="89"/>
        <v>0.95761094254151213</v>
      </c>
      <c r="P171">
        <f t="shared" si="90"/>
        <v>0.7348914878018602</v>
      </c>
      <c r="Q171">
        <f t="shared" si="91"/>
        <v>0.67384152562370547</v>
      </c>
      <c r="R171">
        <f t="shared" si="92"/>
        <v>0.45468331648221627</v>
      </c>
      <c r="S171">
        <f t="shared" si="93"/>
        <v>1.2683037548379332</v>
      </c>
    </row>
    <row r="174" spans="1:19" x14ac:dyDescent="0.25">
      <c r="A174" s="7" t="s">
        <v>1795</v>
      </c>
    </row>
    <row r="175" spans="1:19" x14ac:dyDescent="0.25">
      <c r="B175" s="6">
        <v>1</v>
      </c>
      <c r="C175" s="6">
        <v>2</v>
      </c>
      <c r="D175" s="6">
        <v>3</v>
      </c>
      <c r="E175" s="6">
        <v>4</v>
      </c>
      <c r="F175" s="6">
        <v>5</v>
      </c>
      <c r="G175" s="6">
        <v>6</v>
      </c>
      <c r="H175" s="6">
        <v>7</v>
      </c>
      <c r="I175" s="6"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">
        <v>1950</v>
      </c>
      <c r="C176" s="6">
        <v>40</v>
      </c>
      <c r="D176" s="6">
        <v>10</v>
      </c>
      <c r="E176" s="6">
        <v>3</v>
      </c>
      <c r="F176" s="6">
        <v>1</v>
      </c>
      <c r="G176" s="6">
        <v>0.3</v>
      </c>
      <c r="H176" s="6">
        <v>0.1</v>
      </c>
      <c r="I176" s="6">
        <v>0.03</v>
      </c>
    </row>
    <row r="177" spans="1:29" x14ac:dyDescent="0.25">
      <c r="A177" s="6" t="s">
        <v>1658</v>
      </c>
      <c r="B177" s="19" t="s">
        <v>1644</v>
      </c>
      <c r="C177" s="223" t="s">
        <v>574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1659</v>
      </c>
      <c r="B178" s="19" t="s">
        <v>1644</v>
      </c>
      <c r="C178" s="218" t="s">
        <v>578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1660</v>
      </c>
      <c r="B179" s="19" t="s">
        <v>1644</v>
      </c>
      <c r="C179" s="218" t="s">
        <v>582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1661</v>
      </c>
      <c r="B180" s="19" t="s">
        <v>1686</v>
      </c>
      <c r="C180" s="218" t="s">
        <v>586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1662</v>
      </c>
      <c r="B181" s="19" t="s">
        <v>1686</v>
      </c>
      <c r="C181" s="218" t="s">
        <v>590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1663</v>
      </c>
      <c r="B182" s="19" t="s">
        <v>1687</v>
      </c>
      <c r="C182" s="218" t="s">
        <v>594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2062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35032</v>
      </c>
      <c r="C192">
        <v>31640</v>
      </c>
      <c r="D192">
        <v>29361</v>
      </c>
      <c r="E192">
        <v>31090</v>
      </c>
      <c r="F192">
        <v>32418</v>
      </c>
      <c r="G192">
        <v>30090</v>
      </c>
      <c r="H192">
        <v>27208</v>
      </c>
      <c r="I192">
        <v>34741</v>
      </c>
      <c r="K192" t="s">
        <v>1658</v>
      </c>
      <c r="L192">
        <f>B192-$E$198</f>
        <v>28156</v>
      </c>
      <c r="M192">
        <f t="shared" ref="M192:S192" si="94">C192-$E$198</f>
        <v>24764</v>
      </c>
      <c r="N192">
        <f t="shared" si="94"/>
        <v>22485</v>
      </c>
      <c r="O192">
        <f t="shared" si="94"/>
        <v>24214</v>
      </c>
      <c r="P192">
        <f t="shared" si="94"/>
        <v>25542</v>
      </c>
      <c r="Q192">
        <f t="shared" si="94"/>
        <v>23214</v>
      </c>
      <c r="R192">
        <f t="shared" si="94"/>
        <v>20332</v>
      </c>
      <c r="S192">
        <f t="shared" si="94"/>
        <v>27865</v>
      </c>
      <c r="U192" t="s">
        <v>1658</v>
      </c>
      <c r="V192">
        <f>L192/$O$198*100</f>
        <v>98.654519971969165</v>
      </c>
      <c r="W192">
        <f t="shared" ref="W192:AC192" si="95">M192/$O$198*100</f>
        <v>86.769446391030129</v>
      </c>
      <c r="X192">
        <f t="shared" si="95"/>
        <v>78.784162578836728</v>
      </c>
      <c r="Y192">
        <f t="shared" si="95"/>
        <v>84.842326559215138</v>
      </c>
      <c r="Z192">
        <f t="shared" si="95"/>
        <v>89.495444989488433</v>
      </c>
      <c r="AA192">
        <f t="shared" si="95"/>
        <v>81.338472319551499</v>
      </c>
      <c r="AB192">
        <f t="shared" si="95"/>
        <v>71.240364400840932</v>
      </c>
      <c r="AC192">
        <f t="shared" si="95"/>
        <v>97.634898388227057</v>
      </c>
    </row>
    <row r="193" spans="1:29" x14ac:dyDescent="0.25">
      <c r="A193" t="s">
        <v>1659</v>
      </c>
      <c r="B193">
        <v>36542</v>
      </c>
      <c r="C193">
        <v>33003</v>
      </c>
      <c r="D193">
        <v>27889</v>
      </c>
      <c r="E193">
        <v>31009</v>
      </c>
      <c r="F193">
        <v>32229</v>
      </c>
      <c r="G193">
        <v>33139</v>
      </c>
      <c r="H193">
        <v>30089</v>
      </c>
      <c r="I193">
        <v>34091</v>
      </c>
      <c r="K193" t="s">
        <v>1659</v>
      </c>
      <c r="L193">
        <f t="shared" ref="L193:L197" si="96">B193-$E$198</f>
        <v>29666</v>
      </c>
      <c r="M193">
        <f t="shared" ref="M193:M197" si="97">C193-$E$198</f>
        <v>26127</v>
      </c>
      <c r="N193">
        <f t="shared" ref="N193:N197" si="98">D193-$E$198</f>
        <v>21013</v>
      </c>
      <c r="O193">
        <f t="shared" ref="O193:O197" si="99">E193-$E$198</f>
        <v>24133</v>
      </c>
      <c r="P193">
        <f t="shared" ref="P193:P197" si="100">F193-$E$198</f>
        <v>25353</v>
      </c>
      <c r="Q193">
        <f t="shared" ref="Q193:Q197" si="101">G193-$E$198</f>
        <v>26263</v>
      </c>
      <c r="R193">
        <f t="shared" ref="R193:R197" si="102">H193-$E$198</f>
        <v>23213</v>
      </c>
      <c r="S193">
        <f t="shared" ref="S193:S197" si="103">I193-$E$198</f>
        <v>27215</v>
      </c>
      <c r="U193" t="s">
        <v>1659</v>
      </c>
      <c r="V193">
        <f t="shared" ref="V193:V197" si="104">L193/$O$198*100</f>
        <v>103.94533987386126</v>
      </c>
      <c r="W193">
        <f t="shared" ref="W193:W197" si="105">M193/$O$198*100</f>
        <v>91.545199719691666</v>
      </c>
      <c r="X193">
        <f t="shared" ref="X193:X197" si="106">N193/$O$198*100</f>
        <v>73.626489138051852</v>
      </c>
      <c r="Y193">
        <f t="shared" ref="Y193:Y197" si="107">O193/$O$198*100</f>
        <v>84.558514365802381</v>
      </c>
      <c r="Z193">
        <f t="shared" ref="Z193:Z197" si="108">P193/$O$198*100</f>
        <v>88.833216538192005</v>
      </c>
      <c r="AA193">
        <f t="shared" ref="AA193:AA197" si="109">Q193/$O$198*100</f>
        <v>92.021723896285906</v>
      </c>
      <c r="AB193">
        <f t="shared" ref="AB193:AB197" si="110">R193/$O$198*100</f>
        <v>81.334968465311846</v>
      </c>
      <c r="AC193">
        <f t="shared" ref="AC193:AC197" si="111">S193/$O$198*100</f>
        <v>95.357393132445694</v>
      </c>
    </row>
    <row r="194" spans="1:29" x14ac:dyDescent="0.25">
      <c r="A194" t="s">
        <v>1660</v>
      </c>
      <c r="B194">
        <v>34674</v>
      </c>
      <c r="C194">
        <v>30264</v>
      </c>
      <c r="D194">
        <v>32979</v>
      </c>
      <c r="E194">
        <v>32087</v>
      </c>
      <c r="F194">
        <v>32515</v>
      </c>
      <c r="G194">
        <v>33429</v>
      </c>
      <c r="H194">
        <v>33062</v>
      </c>
      <c r="I194">
        <v>31890</v>
      </c>
      <c r="K194" t="s">
        <v>1660</v>
      </c>
      <c r="L194">
        <f t="shared" si="96"/>
        <v>27798</v>
      </c>
      <c r="M194">
        <f t="shared" si="97"/>
        <v>23388</v>
      </c>
      <c r="N194">
        <f t="shared" si="98"/>
        <v>26103</v>
      </c>
      <c r="O194">
        <f t="shared" si="99"/>
        <v>25211</v>
      </c>
      <c r="P194">
        <f t="shared" si="100"/>
        <v>25639</v>
      </c>
      <c r="Q194">
        <f t="shared" si="101"/>
        <v>26553</v>
      </c>
      <c r="R194">
        <f t="shared" si="102"/>
        <v>26186</v>
      </c>
      <c r="S194">
        <f t="shared" si="103"/>
        <v>25014</v>
      </c>
      <c r="U194" t="s">
        <v>1660</v>
      </c>
      <c r="V194">
        <f t="shared" si="104"/>
        <v>97.400140154169591</v>
      </c>
      <c r="W194">
        <f t="shared" si="105"/>
        <v>81.948142957252983</v>
      </c>
      <c r="X194">
        <f t="shared" si="106"/>
        <v>91.461107217939727</v>
      </c>
      <c r="Y194">
        <f t="shared" si="107"/>
        <v>88.335669236159774</v>
      </c>
      <c r="Z194">
        <f t="shared" si="108"/>
        <v>89.835318850735817</v>
      </c>
      <c r="AA194">
        <f t="shared" si="109"/>
        <v>93.03784162578836</v>
      </c>
      <c r="AB194">
        <f t="shared" si="110"/>
        <v>91.751927119831805</v>
      </c>
      <c r="AC194">
        <f t="shared" si="111"/>
        <v>87.645409950946046</v>
      </c>
    </row>
    <row r="195" spans="1:29" x14ac:dyDescent="0.25">
      <c r="A195" t="s">
        <v>1661</v>
      </c>
      <c r="B195">
        <v>34279</v>
      </c>
      <c r="C195">
        <v>33127</v>
      </c>
      <c r="D195">
        <v>33859</v>
      </c>
      <c r="E195">
        <v>32118</v>
      </c>
      <c r="F195">
        <v>32761</v>
      </c>
      <c r="G195">
        <v>33561</v>
      </c>
      <c r="H195">
        <v>34233</v>
      </c>
      <c r="I195">
        <v>33429</v>
      </c>
      <c r="K195" t="s">
        <v>1661</v>
      </c>
      <c r="L195">
        <f t="shared" si="96"/>
        <v>27403</v>
      </c>
      <c r="M195">
        <f t="shared" si="97"/>
        <v>26251</v>
      </c>
      <c r="N195">
        <f t="shared" si="98"/>
        <v>26983</v>
      </c>
      <c r="O195">
        <f t="shared" si="99"/>
        <v>25242</v>
      </c>
      <c r="P195">
        <f t="shared" si="100"/>
        <v>25885</v>
      </c>
      <c r="Q195">
        <f t="shared" si="101"/>
        <v>26685</v>
      </c>
      <c r="R195">
        <f t="shared" si="102"/>
        <v>27357</v>
      </c>
      <c r="S195">
        <f t="shared" si="103"/>
        <v>26553</v>
      </c>
      <c r="U195" t="s">
        <v>1661</v>
      </c>
      <c r="V195">
        <f t="shared" si="104"/>
        <v>96.016117729502454</v>
      </c>
      <c r="W195">
        <f t="shared" si="105"/>
        <v>91.97967764540995</v>
      </c>
      <c r="X195">
        <f t="shared" si="106"/>
        <v>94.544498948843724</v>
      </c>
      <c r="Y195">
        <f t="shared" si="107"/>
        <v>88.444288717589345</v>
      </c>
      <c r="Z195">
        <f t="shared" si="108"/>
        <v>90.697266993693063</v>
      </c>
      <c r="AA195">
        <f t="shared" si="109"/>
        <v>93.500350385423971</v>
      </c>
      <c r="AB195">
        <f t="shared" si="110"/>
        <v>95.854940434477925</v>
      </c>
      <c r="AC195">
        <f t="shared" si="111"/>
        <v>93.03784162578836</v>
      </c>
    </row>
    <row r="196" spans="1:29" x14ac:dyDescent="0.25">
      <c r="A196" t="s">
        <v>1662</v>
      </c>
      <c r="B196">
        <v>35134</v>
      </c>
      <c r="C196">
        <v>32684</v>
      </c>
      <c r="D196">
        <v>33899</v>
      </c>
      <c r="E196">
        <v>31313</v>
      </c>
      <c r="F196">
        <v>32608</v>
      </c>
      <c r="G196">
        <v>29701</v>
      </c>
      <c r="H196">
        <v>30302</v>
      </c>
      <c r="I196">
        <v>32672</v>
      </c>
      <c r="K196" t="s">
        <v>1662</v>
      </c>
      <c r="L196">
        <f t="shared" si="96"/>
        <v>28258</v>
      </c>
      <c r="M196">
        <f t="shared" si="97"/>
        <v>25808</v>
      </c>
      <c r="N196">
        <f t="shared" si="98"/>
        <v>27023</v>
      </c>
      <c r="O196">
        <f t="shared" si="99"/>
        <v>24437</v>
      </c>
      <c r="P196">
        <f t="shared" si="100"/>
        <v>25732</v>
      </c>
      <c r="Q196">
        <f t="shared" si="101"/>
        <v>22825</v>
      </c>
      <c r="R196">
        <f t="shared" si="102"/>
        <v>23426</v>
      </c>
      <c r="S196">
        <f t="shared" si="103"/>
        <v>25796</v>
      </c>
      <c r="U196" t="s">
        <v>1662</v>
      </c>
      <c r="V196">
        <f t="shared" si="104"/>
        <v>99.011913104414859</v>
      </c>
      <c r="W196">
        <f t="shared" si="105"/>
        <v>90.427470217238962</v>
      </c>
      <c r="X196">
        <f t="shared" si="106"/>
        <v>94.684653118430276</v>
      </c>
      <c r="Y196">
        <f t="shared" si="107"/>
        <v>85.623686054660126</v>
      </c>
      <c r="Z196">
        <f t="shared" si="108"/>
        <v>90.16117729502453</v>
      </c>
      <c r="AA196">
        <f t="shared" si="109"/>
        <v>79.975473020322355</v>
      </c>
      <c r="AB196">
        <f t="shared" si="110"/>
        <v>82.0812894183602</v>
      </c>
      <c r="AC196">
        <f t="shared" si="111"/>
        <v>90.385423966362993</v>
      </c>
    </row>
    <row r="197" spans="1:29" x14ac:dyDescent="0.25">
      <c r="A197" t="s">
        <v>1663</v>
      </c>
      <c r="B197">
        <v>7540</v>
      </c>
      <c r="C197">
        <v>16434</v>
      </c>
      <c r="D197">
        <v>35143</v>
      </c>
      <c r="E197">
        <v>30785</v>
      </c>
      <c r="F197">
        <v>33691</v>
      </c>
      <c r="G197">
        <v>35938</v>
      </c>
      <c r="H197">
        <v>31592</v>
      </c>
      <c r="I197">
        <v>34564</v>
      </c>
      <c r="K197" t="s">
        <v>1663</v>
      </c>
      <c r="L197">
        <f t="shared" si="96"/>
        <v>664</v>
      </c>
      <c r="M197">
        <f t="shared" si="97"/>
        <v>9558</v>
      </c>
      <c r="N197">
        <f t="shared" si="98"/>
        <v>28267</v>
      </c>
      <c r="O197">
        <f t="shared" si="99"/>
        <v>23909</v>
      </c>
      <c r="P197">
        <f t="shared" si="100"/>
        <v>26815</v>
      </c>
      <c r="Q197">
        <f t="shared" si="101"/>
        <v>29062</v>
      </c>
      <c r="R197">
        <f t="shared" si="102"/>
        <v>24716</v>
      </c>
      <c r="S197">
        <f t="shared" si="103"/>
        <v>27688</v>
      </c>
      <c r="U197" t="s">
        <v>1663</v>
      </c>
      <c r="V197">
        <f t="shared" si="104"/>
        <v>2.3265592151366503</v>
      </c>
      <c r="W197">
        <f t="shared" si="105"/>
        <v>33.489838822704975</v>
      </c>
      <c r="X197">
        <f t="shared" si="106"/>
        <v>99.043447792571826</v>
      </c>
      <c r="Y197">
        <f t="shared" si="107"/>
        <v>83.773651016117739</v>
      </c>
      <c r="Z197">
        <f t="shared" si="108"/>
        <v>93.955851436580247</v>
      </c>
      <c r="AA197">
        <f t="shared" si="109"/>
        <v>101.82901191310441</v>
      </c>
      <c r="AB197">
        <f t="shared" si="110"/>
        <v>86.601261387526279</v>
      </c>
      <c r="AC197">
        <f t="shared" si="111"/>
        <v>97.014716187806584</v>
      </c>
    </row>
    <row r="198" spans="1:29" x14ac:dyDescent="0.25">
      <c r="A198" t="s">
        <v>1664</v>
      </c>
      <c r="B198">
        <v>6812</v>
      </c>
      <c r="C198">
        <v>6878</v>
      </c>
      <c r="D198">
        <v>6938</v>
      </c>
      <c r="E198">
        <f>AVERAGE(B198:D198)</f>
        <v>6876</v>
      </c>
      <c r="O198">
        <f>AVERAGE(L192:L194)</f>
        <v>28540</v>
      </c>
    </row>
    <row r="199" spans="1:29" x14ac:dyDescent="0.25">
      <c r="A199" t="s">
        <v>1665</v>
      </c>
    </row>
    <row r="202" spans="1:29" x14ac:dyDescent="0.25">
      <c r="A202" s="7" t="s">
        <v>2065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42211</v>
      </c>
      <c r="C205">
        <v>36716</v>
      </c>
      <c r="D205">
        <v>39471</v>
      </c>
      <c r="E205">
        <v>38450</v>
      </c>
      <c r="F205">
        <v>38988</v>
      </c>
      <c r="G205">
        <v>38122</v>
      </c>
      <c r="H205">
        <v>43469</v>
      </c>
      <c r="I205">
        <v>41142</v>
      </c>
      <c r="K205" t="s">
        <v>1658</v>
      </c>
      <c r="L205">
        <f>B205-$E$211</f>
        <v>32711</v>
      </c>
      <c r="M205">
        <f t="shared" ref="M205:S205" si="112">C205-$E$211</f>
        <v>27216</v>
      </c>
      <c r="N205">
        <f t="shared" si="112"/>
        <v>29971</v>
      </c>
      <c r="O205">
        <f t="shared" si="112"/>
        <v>28950</v>
      </c>
      <c r="P205">
        <f t="shared" si="112"/>
        <v>29488</v>
      </c>
      <c r="Q205">
        <f t="shared" si="112"/>
        <v>28622</v>
      </c>
      <c r="R205">
        <f t="shared" si="112"/>
        <v>33969</v>
      </c>
      <c r="S205">
        <f t="shared" si="112"/>
        <v>31642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39059</v>
      </c>
      <c r="C206">
        <v>36647</v>
      </c>
      <c r="D206">
        <v>34549</v>
      </c>
      <c r="E206">
        <v>39284</v>
      </c>
      <c r="F206">
        <v>40721</v>
      </c>
      <c r="G206">
        <v>40481</v>
      </c>
      <c r="H206">
        <v>41624</v>
      </c>
      <c r="I206">
        <v>44907</v>
      </c>
      <c r="K206" t="s">
        <v>1659</v>
      </c>
      <c r="L206">
        <f t="shared" ref="L206:L210" si="113">B206-$E$211</f>
        <v>29559</v>
      </c>
      <c r="M206">
        <f t="shared" ref="M206:M210" si="114">C206-$E$211</f>
        <v>27147</v>
      </c>
      <c r="N206">
        <f t="shared" ref="N206:N210" si="115">D206-$E$211</f>
        <v>25049</v>
      </c>
      <c r="O206">
        <f t="shared" ref="O206:O210" si="116">E206-$E$211</f>
        <v>29784</v>
      </c>
      <c r="P206">
        <f t="shared" ref="P206:P210" si="117">F206-$E$211</f>
        <v>31221</v>
      </c>
      <c r="Q206">
        <f t="shared" ref="Q206:Q210" si="118">G206-$E$211</f>
        <v>30981</v>
      </c>
      <c r="R206">
        <f t="shared" ref="R206:R210" si="119">H206-$E$211</f>
        <v>32124</v>
      </c>
      <c r="S206">
        <f t="shared" ref="S206:S210" si="120">I206-$E$211</f>
        <v>35407</v>
      </c>
      <c r="U206" t="s">
        <v>1658</v>
      </c>
      <c r="V206">
        <f>L205/$O$211*100</f>
        <v>109.55645116273878</v>
      </c>
      <c r="W206">
        <f t="shared" ref="W206:AC206" si="121">M205/$O$211*100</f>
        <v>91.15246781954383</v>
      </c>
      <c r="X206">
        <f t="shared" si="121"/>
        <v>100.37957866767889</v>
      </c>
      <c r="Y206">
        <f t="shared" si="121"/>
        <v>96.96002143503064</v>
      </c>
      <c r="Z206">
        <f t="shared" si="121"/>
        <v>98.761903698659196</v>
      </c>
      <c r="AA206">
        <f t="shared" si="121"/>
        <v>95.861476114454121</v>
      </c>
      <c r="AB206">
        <f t="shared" si="121"/>
        <v>113.76977437397429</v>
      </c>
      <c r="AC206">
        <f t="shared" si="121"/>
        <v>105.97613120025007</v>
      </c>
    </row>
    <row r="207" spans="1:29" x14ac:dyDescent="0.25">
      <c r="A207" t="s">
        <v>1660</v>
      </c>
      <c r="B207">
        <v>36803</v>
      </c>
      <c r="C207">
        <v>34414</v>
      </c>
      <c r="D207">
        <v>34125</v>
      </c>
      <c r="E207">
        <v>37348</v>
      </c>
      <c r="F207">
        <v>37431</v>
      </c>
      <c r="G207">
        <v>34973</v>
      </c>
      <c r="H207">
        <v>36370</v>
      </c>
      <c r="I207">
        <v>36757</v>
      </c>
      <c r="K207" t="s">
        <v>1660</v>
      </c>
      <c r="L207">
        <f t="shared" si="113"/>
        <v>27303</v>
      </c>
      <c r="M207">
        <f t="shared" si="114"/>
        <v>24914</v>
      </c>
      <c r="N207">
        <f t="shared" si="115"/>
        <v>24625</v>
      </c>
      <c r="O207">
        <f t="shared" si="116"/>
        <v>27848</v>
      </c>
      <c r="P207">
        <f t="shared" si="117"/>
        <v>27931</v>
      </c>
      <c r="Q207">
        <f t="shared" si="118"/>
        <v>25473</v>
      </c>
      <c r="R207">
        <f t="shared" si="119"/>
        <v>26870</v>
      </c>
      <c r="S207">
        <f t="shared" si="120"/>
        <v>27257</v>
      </c>
      <c r="U207" t="s">
        <v>1659</v>
      </c>
      <c r="V207">
        <f t="shared" ref="V207:V211" si="122">L206/$O$211*100</f>
        <v>98.999698569881545</v>
      </c>
      <c r="W207">
        <f t="shared" ref="W207:W211" si="123">M206/$O$211*100</f>
        <v>90.921371395398168</v>
      </c>
      <c r="X207">
        <f t="shared" ref="X207:X211" si="124">N206/$O$211*100</f>
        <v>83.894700411954489</v>
      </c>
      <c r="Y207">
        <f t="shared" ref="Y207:Y211" si="125">O206/$O$211*100</f>
        <v>99.753273866008726</v>
      </c>
      <c r="Z207">
        <f t="shared" ref="Z207:Z211" si="126">P206/$O$211*100</f>
        <v>104.56610809060764</v>
      </c>
      <c r="AA207">
        <f t="shared" ref="AA207:AA211" si="127">Q206/$O$211*100</f>
        <v>103.76229444140532</v>
      </c>
      <c r="AB207">
        <f t="shared" ref="AB207:AB211" si="128">R206/$O$211*100</f>
        <v>107.59045694573142</v>
      </c>
      <c r="AC207">
        <f t="shared" ref="AC207:AC211" si="129">S206/$O$211*100</f>
        <v>118.58595782211157</v>
      </c>
    </row>
    <row r="208" spans="1:29" x14ac:dyDescent="0.25">
      <c r="A208" t="s">
        <v>1661</v>
      </c>
      <c r="B208">
        <v>30013</v>
      </c>
      <c r="C208">
        <v>37956</v>
      </c>
      <c r="D208">
        <v>33276</v>
      </c>
      <c r="E208">
        <v>38393</v>
      </c>
      <c r="F208">
        <v>34206</v>
      </c>
      <c r="G208">
        <v>36068</v>
      </c>
      <c r="H208">
        <v>40829</v>
      </c>
      <c r="I208">
        <v>41266</v>
      </c>
      <c r="K208" t="s">
        <v>1661</v>
      </c>
      <c r="L208">
        <f t="shared" si="113"/>
        <v>20513</v>
      </c>
      <c r="M208">
        <f t="shared" si="114"/>
        <v>28456</v>
      </c>
      <c r="N208">
        <f t="shared" si="115"/>
        <v>23776</v>
      </c>
      <c r="O208">
        <f t="shared" si="116"/>
        <v>28893</v>
      </c>
      <c r="P208">
        <f t="shared" si="117"/>
        <v>24706</v>
      </c>
      <c r="Q208">
        <f t="shared" si="118"/>
        <v>26568</v>
      </c>
      <c r="R208">
        <f t="shared" si="119"/>
        <v>31329</v>
      </c>
      <c r="S208">
        <f t="shared" si="120"/>
        <v>31766</v>
      </c>
      <c r="U208" t="s">
        <v>1660</v>
      </c>
      <c r="V208">
        <f t="shared" si="122"/>
        <v>91.443850267379673</v>
      </c>
      <c r="W208">
        <f t="shared" si="123"/>
        <v>83.442555234278188</v>
      </c>
      <c r="X208">
        <f t="shared" si="124"/>
        <v>82.474629631697056</v>
      </c>
      <c r="Y208">
        <f t="shared" si="125"/>
        <v>93.269177095776627</v>
      </c>
      <c r="Z208">
        <f t="shared" si="126"/>
        <v>93.547162649459096</v>
      </c>
      <c r="AA208">
        <f t="shared" si="127"/>
        <v>85.314771192211936</v>
      </c>
      <c r="AB208">
        <f t="shared" si="128"/>
        <v>89.993636475277157</v>
      </c>
      <c r="AC208">
        <f t="shared" si="129"/>
        <v>91.289785984615904</v>
      </c>
    </row>
    <row r="209" spans="1:29" x14ac:dyDescent="0.25">
      <c r="A209" t="s">
        <v>1662</v>
      </c>
      <c r="B209">
        <v>33721</v>
      </c>
      <c r="C209">
        <v>34073</v>
      </c>
      <c r="D209">
        <v>34281</v>
      </c>
      <c r="E209">
        <v>30781</v>
      </c>
      <c r="F209">
        <v>36996</v>
      </c>
      <c r="G209">
        <v>35643</v>
      </c>
      <c r="H209">
        <v>38383</v>
      </c>
      <c r="I209">
        <v>40081</v>
      </c>
      <c r="K209" t="s">
        <v>1662</v>
      </c>
      <c r="L209">
        <f t="shared" si="113"/>
        <v>24221</v>
      </c>
      <c r="M209">
        <f t="shared" si="114"/>
        <v>24573</v>
      </c>
      <c r="N209">
        <f t="shared" si="115"/>
        <v>24781</v>
      </c>
      <c r="O209">
        <f t="shared" si="116"/>
        <v>21281</v>
      </c>
      <c r="P209">
        <f t="shared" si="117"/>
        <v>27496</v>
      </c>
      <c r="Q209">
        <f t="shared" si="118"/>
        <v>26143</v>
      </c>
      <c r="R209">
        <f t="shared" si="119"/>
        <v>28883</v>
      </c>
      <c r="S209">
        <f t="shared" si="120"/>
        <v>30581</v>
      </c>
      <c r="U209" t="s">
        <v>1661</v>
      </c>
      <c r="V209">
        <f t="shared" si="122"/>
        <v>68.702622442030517</v>
      </c>
      <c r="W209">
        <f t="shared" si="123"/>
        <v>95.305505007089181</v>
      </c>
      <c r="X209">
        <f t="shared" si="124"/>
        <v>79.631138847643825</v>
      </c>
      <c r="Y209">
        <f t="shared" si="125"/>
        <v>96.769115693345086</v>
      </c>
      <c r="Z209">
        <f t="shared" si="126"/>
        <v>82.745916738302839</v>
      </c>
      <c r="AA209">
        <f t="shared" si="127"/>
        <v>88.982170966697552</v>
      </c>
      <c r="AB209">
        <f t="shared" si="128"/>
        <v>104.92782423274872</v>
      </c>
      <c r="AC209">
        <f t="shared" si="129"/>
        <v>106.3914349190046</v>
      </c>
    </row>
    <row r="210" spans="1:29" x14ac:dyDescent="0.25">
      <c r="A210" t="s">
        <v>1663</v>
      </c>
      <c r="B210">
        <v>8536</v>
      </c>
      <c r="C210">
        <v>15229</v>
      </c>
      <c r="D210">
        <v>34642</v>
      </c>
      <c r="E210">
        <v>34032</v>
      </c>
      <c r="F210">
        <v>37102</v>
      </c>
      <c r="G210">
        <v>38615</v>
      </c>
      <c r="H210">
        <v>40027</v>
      </c>
      <c r="I210">
        <v>38950</v>
      </c>
      <c r="K210" t="s">
        <v>1663</v>
      </c>
      <c r="L210">
        <f t="shared" si="113"/>
        <v>-964</v>
      </c>
      <c r="M210">
        <f t="shared" si="114"/>
        <v>5729</v>
      </c>
      <c r="N210">
        <f t="shared" si="115"/>
        <v>25142</v>
      </c>
      <c r="O210">
        <f t="shared" si="116"/>
        <v>24532</v>
      </c>
      <c r="P210">
        <f t="shared" si="117"/>
        <v>27602</v>
      </c>
      <c r="Q210">
        <f t="shared" si="118"/>
        <v>29115</v>
      </c>
      <c r="R210">
        <f t="shared" si="119"/>
        <v>30527</v>
      </c>
      <c r="S210">
        <f t="shared" si="120"/>
        <v>29450</v>
      </c>
      <c r="U210" t="s">
        <v>1662</v>
      </c>
      <c r="V210">
        <f t="shared" si="122"/>
        <v>81.121543322206463</v>
      </c>
      <c r="W210">
        <f t="shared" si="123"/>
        <v>82.300470007703211</v>
      </c>
      <c r="X210">
        <f t="shared" si="124"/>
        <v>82.997108503678561</v>
      </c>
      <c r="Y210">
        <f t="shared" si="125"/>
        <v>71.274826119477964</v>
      </c>
      <c r="Z210">
        <f t="shared" si="126"/>
        <v>92.090250410279879</v>
      </c>
      <c r="AA210">
        <f t="shared" si="127"/>
        <v>87.558750962901769</v>
      </c>
      <c r="AB210">
        <f t="shared" si="128"/>
        <v>96.735623457961665</v>
      </c>
      <c r="AC210">
        <f t="shared" si="129"/>
        <v>102.42260502606813</v>
      </c>
    </row>
    <row r="211" spans="1:29" x14ac:dyDescent="0.25">
      <c r="A211" t="s">
        <v>1664</v>
      </c>
      <c r="B211">
        <v>9244</v>
      </c>
      <c r="C211">
        <v>9854</v>
      </c>
      <c r="D211">
        <v>9402</v>
      </c>
      <c r="E211">
        <f>AVERAGE(B211:D211)</f>
        <v>9500</v>
      </c>
      <c r="O211">
        <f>AVERAGE(L205:L207)</f>
        <v>29857.666666666668</v>
      </c>
      <c r="U211" t="s">
        <v>1663</v>
      </c>
      <c r="V211">
        <f t="shared" si="122"/>
        <v>-3.2286514909626787</v>
      </c>
      <c r="W211">
        <f t="shared" si="123"/>
        <v>19.187701651167206</v>
      </c>
      <c r="X211">
        <f t="shared" si="124"/>
        <v>84.206178201020393</v>
      </c>
      <c r="Y211">
        <f t="shared" si="125"/>
        <v>82.163151842631137</v>
      </c>
      <c r="Z211">
        <f t="shared" si="126"/>
        <v>92.44526810534424</v>
      </c>
      <c r="AA211">
        <f t="shared" si="127"/>
        <v>97.512643318857243</v>
      </c>
      <c r="AB211">
        <f t="shared" si="128"/>
        <v>102.24174695499759</v>
      </c>
      <c r="AC211">
        <f t="shared" si="129"/>
        <v>98.63463320420216</v>
      </c>
    </row>
    <row r="212" spans="1:29" x14ac:dyDescent="0.25">
      <c r="A212" t="s">
        <v>1665</v>
      </c>
    </row>
    <row r="215" spans="1:29" x14ac:dyDescent="0.25">
      <c r="A215" s="7" t="s">
        <v>2068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25674</v>
      </c>
      <c r="C218">
        <v>18896</v>
      </c>
      <c r="D218">
        <v>18031</v>
      </c>
      <c r="E218">
        <v>28591</v>
      </c>
      <c r="F218">
        <v>22299</v>
      </c>
      <c r="G218">
        <v>25224</v>
      </c>
      <c r="H218">
        <v>28002</v>
      </c>
      <c r="I218">
        <v>26898</v>
      </c>
      <c r="K218" t="s">
        <v>1658</v>
      </c>
      <c r="L218">
        <f>B218-$E$224</f>
        <v>18292.666666666668</v>
      </c>
      <c r="M218">
        <f t="shared" ref="M218:S218" si="130">C218-$E$224</f>
        <v>11514.666666666668</v>
      </c>
      <c r="N218">
        <f t="shared" si="130"/>
        <v>10649.666666666668</v>
      </c>
      <c r="O218">
        <f t="shared" si="130"/>
        <v>21209.666666666668</v>
      </c>
      <c r="P218">
        <f t="shared" si="130"/>
        <v>14917.666666666668</v>
      </c>
      <c r="Q218">
        <f t="shared" si="130"/>
        <v>17842.666666666668</v>
      </c>
      <c r="R218">
        <f t="shared" si="130"/>
        <v>20620.666666666668</v>
      </c>
      <c r="S218">
        <f t="shared" si="130"/>
        <v>19516.666666666668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24283</v>
      </c>
      <c r="C219">
        <v>23101</v>
      </c>
      <c r="D219">
        <v>29290</v>
      </c>
      <c r="E219">
        <v>26582</v>
      </c>
      <c r="F219">
        <v>20743</v>
      </c>
      <c r="G219">
        <v>26883</v>
      </c>
      <c r="H219">
        <v>27442</v>
      </c>
      <c r="I219">
        <v>29162</v>
      </c>
      <c r="K219" t="s">
        <v>1659</v>
      </c>
      <c r="L219">
        <f t="shared" ref="L219:L223" si="131">B219-$E$224</f>
        <v>16901.666666666668</v>
      </c>
      <c r="M219">
        <f t="shared" ref="M219:M223" si="132">C219-$E$224</f>
        <v>15719.666666666668</v>
      </c>
      <c r="N219">
        <f t="shared" ref="N219:N223" si="133">D219-$E$224</f>
        <v>21908.666666666668</v>
      </c>
      <c r="O219">
        <f t="shared" ref="O219:O223" si="134">E219-$E$224</f>
        <v>19200.666666666668</v>
      </c>
      <c r="P219">
        <f t="shared" ref="P219:P223" si="135">F219-$E$224</f>
        <v>13361.666666666668</v>
      </c>
      <c r="Q219">
        <f t="shared" ref="Q219:Q223" si="136">G219-$E$224</f>
        <v>19501.666666666668</v>
      </c>
      <c r="R219">
        <f t="shared" ref="R219:R223" si="137">H219-$E$224</f>
        <v>20060.666666666668</v>
      </c>
      <c r="S219">
        <f t="shared" ref="S219:S223" si="138">I219-$E$224</f>
        <v>21780.666666666668</v>
      </c>
      <c r="U219" t="s">
        <v>1658</v>
      </c>
      <c r="V219">
        <f>L218/$O$224*100</f>
        <v>107.13546648966286</v>
      </c>
      <c r="W219">
        <f t="shared" ref="W219:AC219" si="139">M218/$O$224*100</f>
        <v>67.438455381371668</v>
      </c>
      <c r="X219">
        <f t="shared" si="139"/>
        <v>62.372371786111728</v>
      </c>
      <c r="Y219">
        <f t="shared" si="139"/>
        <v>124.21958885656836</v>
      </c>
      <c r="Z219">
        <f t="shared" si="139"/>
        <v>87.368955352087937</v>
      </c>
      <c r="AA219">
        <f t="shared" si="139"/>
        <v>104.49993167131954</v>
      </c>
      <c r="AB219">
        <f t="shared" si="139"/>
        <v>120.76996661655899</v>
      </c>
      <c r="AC219">
        <f t="shared" si="139"/>
        <v>114.3041211955567</v>
      </c>
    </row>
    <row r="220" spans="1:29" x14ac:dyDescent="0.25">
      <c r="A220" t="s">
        <v>1660</v>
      </c>
      <c r="B220">
        <v>23410</v>
      </c>
      <c r="C220">
        <v>21702</v>
      </c>
      <c r="D220">
        <v>23257</v>
      </c>
      <c r="E220">
        <v>24990</v>
      </c>
      <c r="F220">
        <v>21395</v>
      </c>
      <c r="G220">
        <v>24787</v>
      </c>
      <c r="H220">
        <v>26921</v>
      </c>
      <c r="I220">
        <v>26229</v>
      </c>
      <c r="K220" t="s">
        <v>1660</v>
      </c>
      <c r="L220">
        <f t="shared" si="131"/>
        <v>16028.666666666668</v>
      </c>
      <c r="M220">
        <f t="shared" si="132"/>
        <v>14320.666666666668</v>
      </c>
      <c r="N220">
        <f t="shared" si="133"/>
        <v>15875.666666666668</v>
      </c>
      <c r="O220">
        <f t="shared" si="134"/>
        <v>17608.666666666668</v>
      </c>
      <c r="P220">
        <f t="shared" si="135"/>
        <v>14013.666666666668</v>
      </c>
      <c r="Q220">
        <f t="shared" si="136"/>
        <v>17405.666666666668</v>
      </c>
      <c r="R220">
        <f t="shared" si="137"/>
        <v>19539.666666666668</v>
      </c>
      <c r="S220">
        <f t="shared" si="138"/>
        <v>18847.666666666668</v>
      </c>
      <c r="U220" t="s">
        <v>1659</v>
      </c>
      <c r="V220">
        <f t="shared" ref="V220:V224" si="140">L219/$O$224*100</f>
        <v>98.988735528961612</v>
      </c>
      <c r="W220">
        <f t="shared" ref="W220:W224" si="141">M219/$O$224*100</f>
        <v>92.066064072779824</v>
      </c>
      <c r="X220">
        <f t="shared" ref="X220:X224" si="142">N219/$O$224*100</f>
        <v>128.31345294106166</v>
      </c>
      <c r="Y220">
        <f t="shared" ref="Y220:Y224" si="143">O219/$O$224*100</f>
        <v>112.45339007867561</v>
      </c>
      <c r="Z220">
        <f t="shared" ref="Z220:Z224" si="144">P219/$O$224*100</f>
        <v>78.25586162466081</v>
      </c>
      <c r="AA220">
        <f t="shared" ref="AA220:AA224" si="145">Q219/$O$224*100</f>
        <v>114.21627003494525</v>
      </c>
      <c r="AB220">
        <f t="shared" ref="AB220:AB224" si="146">R219/$O$224*100</f>
        <v>117.49018995373173</v>
      </c>
      <c r="AC220">
        <f t="shared" ref="AC220:AC224" si="147">S219/$O$224*100</f>
        <v>127.56378970384399</v>
      </c>
    </row>
    <row r="221" spans="1:29" x14ac:dyDescent="0.25">
      <c r="A221" t="s">
        <v>1661</v>
      </c>
      <c r="B221">
        <v>22860</v>
      </c>
      <c r="C221">
        <v>23102</v>
      </c>
      <c r="D221">
        <v>25155</v>
      </c>
      <c r="E221">
        <v>25479</v>
      </c>
      <c r="F221">
        <v>21313</v>
      </c>
      <c r="G221">
        <v>24956</v>
      </c>
      <c r="H221">
        <v>27045</v>
      </c>
      <c r="I221">
        <v>27485</v>
      </c>
      <c r="K221" t="s">
        <v>1661</v>
      </c>
      <c r="L221">
        <f t="shared" si="131"/>
        <v>15478.666666666668</v>
      </c>
      <c r="M221">
        <f t="shared" si="132"/>
        <v>15720.666666666668</v>
      </c>
      <c r="N221">
        <f t="shared" si="133"/>
        <v>17773.666666666668</v>
      </c>
      <c r="O221">
        <f t="shared" si="134"/>
        <v>18097.666666666668</v>
      </c>
      <c r="P221">
        <f t="shared" si="135"/>
        <v>13931.666666666668</v>
      </c>
      <c r="Q221">
        <f t="shared" si="136"/>
        <v>17574.666666666668</v>
      </c>
      <c r="R221">
        <f t="shared" si="137"/>
        <v>19663.666666666668</v>
      </c>
      <c r="S221">
        <f t="shared" si="138"/>
        <v>20103.666666666668</v>
      </c>
      <c r="U221" t="s">
        <v>1660</v>
      </c>
      <c r="V221">
        <f t="shared" si="140"/>
        <v>93.87579798137557</v>
      </c>
      <c r="W221">
        <f t="shared" si="141"/>
        <v>83.872479159752473</v>
      </c>
      <c r="X221">
        <f t="shared" si="142"/>
        <v>92.97971614313883</v>
      </c>
      <c r="Y221">
        <f t="shared" si="143"/>
        <v>103.12945356578101</v>
      </c>
      <c r="Z221">
        <f t="shared" si="144"/>
        <v>82.074458739238239</v>
      </c>
      <c r="AA221">
        <f t="shared" si="145"/>
        <v>101.94053452550614</v>
      </c>
      <c r="AB221">
        <f t="shared" si="146"/>
        <v>114.43882630849424</v>
      </c>
      <c r="AC221">
        <f t="shared" si="147"/>
        <v>110.38595943228628</v>
      </c>
    </row>
    <row r="222" spans="1:29" x14ac:dyDescent="0.25">
      <c r="A222" t="s">
        <v>1662</v>
      </c>
      <c r="B222">
        <v>22344</v>
      </c>
      <c r="C222">
        <v>20163</v>
      </c>
      <c r="D222">
        <v>20210</v>
      </c>
      <c r="E222">
        <v>25704</v>
      </c>
      <c r="F222">
        <v>21403</v>
      </c>
      <c r="G222">
        <v>23110</v>
      </c>
      <c r="H222">
        <v>28784</v>
      </c>
      <c r="I222">
        <v>25244</v>
      </c>
      <c r="K222" t="s">
        <v>1662</v>
      </c>
      <c r="L222">
        <f t="shared" si="131"/>
        <v>14962.666666666668</v>
      </c>
      <c r="M222">
        <f t="shared" si="132"/>
        <v>12781.666666666668</v>
      </c>
      <c r="N222">
        <f t="shared" si="133"/>
        <v>12828.666666666668</v>
      </c>
      <c r="O222">
        <f t="shared" si="134"/>
        <v>18322.666666666668</v>
      </c>
      <c r="P222">
        <f t="shared" si="135"/>
        <v>14021.666666666668</v>
      </c>
      <c r="Q222">
        <f t="shared" si="136"/>
        <v>15728.666666666668</v>
      </c>
      <c r="R222">
        <f t="shared" si="137"/>
        <v>21402.666666666668</v>
      </c>
      <c r="S222">
        <f t="shared" si="138"/>
        <v>17862.666666666668</v>
      </c>
      <c r="U222" t="s">
        <v>1661</v>
      </c>
      <c r="V222">
        <f t="shared" si="140"/>
        <v>90.654588758955953</v>
      </c>
      <c r="W222">
        <f t="shared" si="141"/>
        <v>92.07192081682058</v>
      </c>
      <c r="X222">
        <f t="shared" si="142"/>
        <v>104.09581633250689</v>
      </c>
      <c r="Y222">
        <f t="shared" si="143"/>
        <v>105.9934014017141</v>
      </c>
      <c r="Z222">
        <f t="shared" si="144"/>
        <v>81.594205727895684</v>
      </c>
      <c r="AA222">
        <f t="shared" si="145"/>
        <v>102.93032426839508</v>
      </c>
      <c r="AB222">
        <f t="shared" si="146"/>
        <v>115.16506256954887</v>
      </c>
      <c r="AC222">
        <f t="shared" si="147"/>
        <v>117.74202994748455</v>
      </c>
    </row>
    <row r="223" spans="1:29" x14ac:dyDescent="0.25">
      <c r="A223" t="s">
        <v>1663</v>
      </c>
      <c r="B223">
        <v>7790</v>
      </c>
      <c r="C223">
        <v>11042</v>
      </c>
      <c r="D223">
        <v>27611</v>
      </c>
      <c r="E223">
        <v>23828</v>
      </c>
      <c r="F223">
        <v>25343</v>
      </c>
      <c r="G223">
        <v>25780</v>
      </c>
      <c r="H223">
        <v>27806</v>
      </c>
      <c r="I223">
        <v>30190</v>
      </c>
      <c r="K223" t="s">
        <v>1663</v>
      </c>
      <c r="L223">
        <f t="shared" si="131"/>
        <v>408.66666666666697</v>
      </c>
      <c r="M223">
        <f t="shared" si="132"/>
        <v>3660.666666666667</v>
      </c>
      <c r="N223">
        <f t="shared" si="133"/>
        <v>20229.666666666668</v>
      </c>
      <c r="O223">
        <f t="shared" si="134"/>
        <v>16446.666666666668</v>
      </c>
      <c r="P223">
        <f t="shared" si="135"/>
        <v>17961.666666666668</v>
      </c>
      <c r="Q223">
        <f t="shared" si="136"/>
        <v>18398.666666666668</v>
      </c>
      <c r="R223">
        <f t="shared" si="137"/>
        <v>20424.666666666668</v>
      </c>
      <c r="S223">
        <f t="shared" si="138"/>
        <v>22808.666666666668</v>
      </c>
      <c r="U223" t="s">
        <v>1662</v>
      </c>
      <c r="V223">
        <f t="shared" si="140"/>
        <v>87.632508833922273</v>
      </c>
      <c r="W223">
        <f t="shared" si="141"/>
        <v>74.858950081018307</v>
      </c>
      <c r="X223">
        <f t="shared" si="142"/>
        <v>75.134217050934154</v>
      </c>
      <c r="Y223">
        <f t="shared" si="143"/>
        <v>107.31116881088576</v>
      </c>
      <c r="Z223">
        <f t="shared" si="144"/>
        <v>82.121312691564356</v>
      </c>
      <c r="AA223">
        <f t="shared" si="145"/>
        <v>92.118774769146683</v>
      </c>
      <c r="AB223">
        <f t="shared" si="146"/>
        <v>125.34994045643559</v>
      </c>
      <c r="AC223">
        <f t="shared" si="147"/>
        <v>104.6170665521348</v>
      </c>
    </row>
    <row r="224" spans="1:29" x14ac:dyDescent="0.25">
      <c r="A224" t="s">
        <v>1664</v>
      </c>
      <c r="B224">
        <v>7207</v>
      </c>
      <c r="C224">
        <v>7434</v>
      </c>
      <c r="D224">
        <v>7503</v>
      </c>
      <c r="E224">
        <f>AVERAGE(B224:D224)</f>
        <v>7381.333333333333</v>
      </c>
      <c r="O224">
        <f>AVERAGE(L218:L220)</f>
        <v>17074.333333333332</v>
      </c>
      <c r="U224" t="s">
        <v>1663</v>
      </c>
      <c r="V224">
        <f t="shared" si="140"/>
        <v>2.393456064658456</v>
      </c>
      <c r="W224">
        <f t="shared" si="141"/>
        <v>21.439587685219532</v>
      </c>
      <c r="X224">
        <f t="shared" si="142"/>
        <v>118.47997969662067</v>
      </c>
      <c r="Y224">
        <f t="shared" si="143"/>
        <v>96.323916990414475</v>
      </c>
      <c r="Z224">
        <f t="shared" si="144"/>
        <v>105.19688421217033</v>
      </c>
      <c r="AA224">
        <f t="shared" si="145"/>
        <v>107.75628135798374</v>
      </c>
      <c r="AB224">
        <f t="shared" si="146"/>
        <v>119.62204478456944</v>
      </c>
      <c r="AC224">
        <f t="shared" si="147"/>
        <v>133.58452257774829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105.11547920812359</v>
      </c>
      <c r="C230">
        <f t="shared" ref="C230:I230" si="148">AVERAGE(W219,W206,W192)</f>
        <v>81.786789863981866</v>
      </c>
      <c r="D230">
        <f t="shared" si="148"/>
        <v>80.512037677542438</v>
      </c>
      <c r="E230">
        <f t="shared" si="148"/>
        <v>102.00731228360472</v>
      </c>
      <c r="F230">
        <f t="shared" si="148"/>
        <v>91.875434680078513</v>
      </c>
      <c r="G230">
        <f t="shared" si="148"/>
        <v>93.899960035108393</v>
      </c>
      <c r="H230">
        <f t="shared" si="148"/>
        <v>101.92670179712474</v>
      </c>
      <c r="I230">
        <f t="shared" si="148"/>
        <v>105.97171692801128</v>
      </c>
      <c r="K230" t="s">
        <v>1658</v>
      </c>
      <c r="L230">
        <f>STDEV(V219,V206,V192)/SQRT(3)</f>
        <v>3.3052124180478999</v>
      </c>
      <c r="M230">
        <f t="shared" ref="M230:S230" si="149">STDEV(W219,W206,W192)/SQRT(3)</f>
        <v>7.2848872338412507</v>
      </c>
      <c r="N230">
        <f t="shared" si="149"/>
        <v>11.00569713076076</v>
      </c>
      <c r="O230">
        <f t="shared" si="149"/>
        <v>11.644004969528488</v>
      </c>
      <c r="P230">
        <f t="shared" si="149"/>
        <v>3.4975268024894643</v>
      </c>
      <c r="Q230">
        <f t="shared" si="149"/>
        <v>6.7576859654531489</v>
      </c>
      <c r="R230">
        <f t="shared" si="149"/>
        <v>15.475670690444078</v>
      </c>
      <c r="S230">
        <f t="shared" si="149"/>
        <v>4.8119906436750703</v>
      </c>
    </row>
    <row r="231" spans="1:19" x14ac:dyDescent="0.25">
      <c r="A231" t="s">
        <v>1659</v>
      </c>
      <c r="B231">
        <f t="shared" ref="B231:B235" si="150">AVERAGE(V220,V207,V193)</f>
        <v>100.64459132423481</v>
      </c>
      <c r="C231">
        <f t="shared" ref="C231:C235" si="151">AVERAGE(W220,W207,W193)</f>
        <v>91.510878395956539</v>
      </c>
      <c r="D231">
        <f t="shared" ref="D231:D235" si="152">AVERAGE(X220,X207,X193)</f>
        <v>95.278214163689327</v>
      </c>
      <c r="E231">
        <f t="shared" ref="E231:E235" si="153">AVERAGE(Y220,Y207,Y193)</f>
        <v>98.921726103495573</v>
      </c>
      <c r="F231">
        <f t="shared" ref="F231:F235" si="154">AVERAGE(Z220,Z207,Z193)</f>
        <v>90.551728751153476</v>
      </c>
      <c r="G231">
        <f t="shared" ref="G231:G235" si="155">AVERAGE(AA220,AA207,AA193)</f>
        <v>103.33342945754549</v>
      </c>
      <c r="H231">
        <f t="shared" ref="H231:H235" si="156">AVERAGE(AB220,AB207,AB193)</f>
        <v>102.13853845492501</v>
      </c>
      <c r="I231">
        <f t="shared" ref="I231:I235" si="157">AVERAGE(AC220,AC207,AC193)</f>
        <v>113.83571355280041</v>
      </c>
      <c r="K231" t="s">
        <v>1659</v>
      </c>
      <c r="L231">
        <f t="shared" ref="L231:L235" si="158">STDEV(V220,V207,V193)/SQRT(3)</f>
        <v>1.650377309179369</v>
      </c>
      <c r="M231">
        <f t="shared" ref="M231:M235" si="159">STDEV(W220,W207,W193)/SQRT(3)</f>
        <v>0.33088960715017612</v>
      </c>
      <c r="N231">
        <f t="shared" ref="N231:N235" si="160">STDEV(X220,X207,X193)/SQRT(3)</f>
        <v>16.781480779914091</v>
      </c>
      <c r="O231">
        <f t="shared" ref="O231:O235" si="161">STDEV(Y220,Y207,Y193)/SQRT(3)</f>
        <v>8.063283585078123</v>
      </c>
      <c r="P231">
        <f t="shared" ref="P231:P235" si="162">STDEV(Z220,Z207,Z193)/SQRT(3)</f>
        <v>7.643564405090344</v>
      </c>
      <c r="Q231">
        <f t="shared" ref="Q231:Q235" si="163">STDEV(AA220,AA207,AA193)/SQRT(3)</f>
        <v>6.4106009457266815</v>
      </c>
      <c r="R231">
        <f t="shared" ref="R231:R235" si="164">STDEV(AB220,AB207,AB193)/SQRT(3)</f>
        <v>10.787223486482638</v>
      </c>
      <c r="S231">
        <f t="shared" ref="S231:S235" si="165">STDEV(AC220,AC207,AC193)/SQRT(3)</f>
        <v>9.5957735573557272</v>
      </c>
    </row>
    <row r="232" spans="1:19" x14ac:dyDescent="0.25">
      <c r="A232" t="s">
        <v>1660</v>
      </c>
      <c r="B232">
        <f t="shared" si="150"/>
        <v>94.239929467641616</v>
      </c>
      <c r="C232">
        <f t="shared" si="151"/>
        <v>83.087725783761201</v>
      </c>
      <c r="D232">
        <f t="shared" si="152"/>
        <v>88.971817664258538</v>
      </c>
      <c r="E232">
        <f t="shared" si="153"/>
        <v>94.911433299239135</v>
      </c>
      <c r="F232">
        <f t="shared" si="154"/>
        <v>88.485646746477713</v>
      </c>
      <c r="G232">
        <f t="shared" si="155"/>
        <v>93.431049114502159</v>
      </c>
      <c r="H232">
        <f t="shared" si="156"/>
        <v>98.728129967867744</v>
      </c>
      <c r="I232">
        <f t="shared" si="157"/>
        <v>96.440385122616078</v>
      </c>
      <c r="K232" t="s">
        <v>1660</v>
      </c>
      <c r="L232">
        <f t="shared" si="158"/>
        <v>1.7290451226362584</v>
      </c>
      <c r="M232">
        <f t="shared" si="159"/>
        <v>0.58315104083423985</v>
      </c>
      <c r="N232">
        <f t="shared" si="160"/>
        <v>3.2780396842609409</v>
      </c>
      <c r="O232">
        <f t="shared" si="161"/>
        <v>4.3488223607544993</v>
      </c>
      <c r="P232">
        <f t="shared" si="162"/>
        <v>3.3799381081443198</v>
      </c>
      <c r="Q232">
        <f t="shared" si="163"/>
        <v>4.8034696036845057</v>
      </c>
      <c r="R232">
        <f t="shared" si="164"/>
        <v>7.8717296093512417</v>
      </c>
      <c r="S232">
        <f t="shared" si="165"/>
        <v>7.0517054979297411</v>
      </c>
    </row>
    <row r="233" spans="1:19" x14ac:dyDescent="0.25">
      <c r="A233" t="s">
        <v>1661</v>
      </c>
      <c r="B233">
        <f t="shared" si="150"/>
        <v>85.124442976829641</v>
      </c>
      <c r="C233">
        <f t="shared" si="151"/>
        <v>93.119034489773242</v>
      </c>
      <c r="D233">
        <f t="shared" si="152"/>
        <v>92.757151376331478</v>
      </c>
      <c r="E233">
        <f t="shared" si="153"/>
        <v>97.068935270882847</v>
      </c>
      <c r="F233">
        <f t="shared" si="154"/>
        <v>85.01246315329719</v>
      </c>
      <c r="G233">
        <f t="shared" si="155"/>
        <v>95.137615206838873</v>
      </c>
      <c r="H233">
        <f t="shared" si="156"/>
        <v>105.31594241225851</v>
      </c>
      <c r="I233">
        <f t="shared" si="157"/>
        <v>105.72376883075917</v>
      </c>
      <c r="K233" t="s">
        <v>1661</v>
      </c>
      <c r="L233">
        <f t="shared" si="158"/>
        <v>8.3555099681460696</v>
      </c>
      <c r="M233">
        <f t="shared" si="159"/>
        <v>1.0935595080571918</v>
      </c>
      <c r="N233">
        <f t="shared" si="160"/>
        <v>7.1186625527158709</v>
      </c>
      <c r="O233">
        <f t="shared" si="161"/>
        <v>5.0682100007245579</v>
      </c>
      <c r="P233">
        <f t="shared" si="162"/>
        <v>2.8617800748664566</v>
      </c>
      <c r="Q233">
        <f t="shared" si="163"/>
        <v>4.1088612454667617</v>
      </c>
      <c r="R233">
        <f t="shared" si="164"/>
        <v>5.5777289586589713</v>
      </c>
      <c r="S233">
        <f t="shared" si="165"/>
        <v>7.1392941682517979</v>
      </c>
    </row>
    <row r="234" spans="1:19" x14ac:dyDescent="0.25">
      <c r="A234" t="s">
        <v>1662</v>
      </c>
      <c r="B234">
        <f t="shared" si="150"/>
        <v>89.255321753514536</v>
      </c>
      <c r="C234">
        <f t="shared" si="151"/>
        <v>82.528963435320165</v>
      </c>
      <c r="D234">
        <f t="shared" si="152"/>
        <v>84.271992891014335</v>
      </c>
      <c r="E234">
        <f t="shared" si="153"/>
        <v>88.069893661674612</v>
      </c>
      <c r="F234">
        <f t="shared" si="154"/>
        <v>88.124246798956264</v>
      </c>
      <c r="G234">
        <f t="shared" si="155"/>
        <v>86.550999584123602</v>
      </c>
      <c r="H234">
        <f t="shared" si="156"/>
        <v>101.38895111091915</v>
      </c>
      <c r="I234">
        <f t="shared" si="157"/>
        <v>99.141698514855307</v>
      </c>
      <c r="K234" t="s">
        <v>1662</v>
      </c>
      <c r="L234">
        <f t="shared" si="158"/>
        <v>5.2278572431744754</v>
      </c>
      <c r="M234">
        <f t="shared" si="159"/>
        <v>4.4956965253015442</v>
      </c>
      <c r="N234">
        <f t="shared" si="160"/>
        <v>5.6796092957795876</v>
      </c>
      <c r="O234">
        <f t="shared" si="161"/>
        <v>10.474452211382509</v>
      </c>
      <c r="P234">
        <f t="shared" si="162"/>
        <v>3.0526897535488806</v>
      </c>
      <c r="Q234">
        <f t="shared" si="163"/>
        <v>3.5414976338559541</v>
      </c>
      <c r="R234">
        <f t="shared" si="164"/>
        <v>12.705433671570308</v>
      </c>
      <c r="S234">
        <f t="shared" si="165"/>
        <v>4.4237304515449187</v>
      </c>
    </row>
    <row r="235" spans="1:19" x14ac:dyDescent="0.25">
      <c r="A235" t="s">
        <v>1663</v>
      </c>
      <c r="B235">
        <f t="shared" si="150"/>
        <v>0.49712126294414255</v>
      </c>
      <c r="C235">
        <f t="shared" si="151"/>
        <v>24.705709386363907</v>
      </c>
      <c r="D235">
        <f t="shared" si="152"/>
        <v>100.57653523007097</v>
      </c>
      <c r="E235">
        <f t="shared" si="153"/>
        <v>87.420239949721122</v>
      </c>
      <c r="F235">
        <f t="shared" si="154"/>
        <v>97.199334584698263</v>
      </c>
      <c r="G235">
        <f t="shared" si="155"/>
        <v>102.36597886331514</v>
      </c>
      <c r="H235">
        <f t="shared" si="156"/>
        <v>102.82168437569777</v>
      </c>
      <c r="I235">
        <f t="shared" si="157"/>
        <v>109.74462398991902</v>
      </c>
      <c r="K235" t="s">
        <v>1663</v>
      </c>
      <c r="L235">
        <f t="shared" si="158"/>
        <v>1.8629864695728737</v>
      </c>
      <c r="M235">
        <f t="shared" si="159"/>
        <v>4.4399116036014759</v>
      </c>
      <c r="N235">
        <f t="shared" si="160"/>
        <v>9.9236440729235653</v>
      </c>
      <c r="O235">
        <f t="shared" si="161"/>
        <v>4.4760483141076488</v>
      </c>
      <c r="P235">
        <f t="shared" si="162"/>
        <v>4.022481221545597</v>
      </c>
      <c r="Q235">
        <f t="shared" si="163"/>
        <v>2.9692468292129677</v>
      </c>
      <c r="R235">
        <f t="shared" si="164"/>
        <v>9.5366884468623851</v>
      </c>
      <c r="S235">
        <f t="shared" si="165"/>
        <v>11.929118524203542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W332"/>
  <sheetViews>
    <sheetView topLeftCell="A91" zoomScaleNormal="100" workbookViewId="0">
      <selection activeCell="A108" sqref="A108:B110"/>
    </sheetView>
  </sheetViews>
  <sheetFormatPr defaultRowHeight="15" x14ac:dyDescent="0.25"/>
  <cols>
    <col min="2" max="2" width="10.7109375" bestFit="1" customWidth="1"/>
  </cols>
  <sheetData>
    <row r="1" spans="1:12" x14ac:dyDescent="0.25">
      <c r="A1" s="7" t="s">
        <v>1677</v>
      </c>
      <c r="I1" s="7" t="s">
        <v>1678</v>
      </c>
      <c r="J1" t="s">
        <v>2071</v>
      </c>
      <c r="K1" s="7" t="s">
        <v>1679</v>
      </c>
      <c r="L1" t="s">
        <v>2231</v>
      </c>
    </row>
    <row r="2" spans="1:12" x14ac:dyDescent="0.25">
      <c r="A2" s="7" t="s">
        <v>1680</v>
      </c>
      <c r="J2" t="s">
        <v>2074</v>
      </c>
      <c r="L2" t="s">
        <v>2232</v>
      </c>
    </row>
    <row r="3" spans="1:12" x14ac:dyDescent="0.25">
      <c r="A3" s="53" t="s">
        <v>1681</v>
      </c>
      <c r="B3" s="17">
        <v>42311</v>
      </c>
      <c r="J3" t="s">
        <v>2077</v>
      </c>
      <c r="L3" t="s">
        <v>2233</v>
      </c>
    </row>
    <row r="4" spans="1:12" x14ac:dyDescent="0.25">
      <c r="A4" s="7" t="s">
        <v>1682</v>
      </c>
      <c r="B4" s="17">
        <v>42298</v>
      </c>
      <c r="I4" s="7" t="s">
        <v>1683</v>
      </c>
      <c r="J4" t="s">
        <v>2230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TX000809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TX002811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TX001577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TX002357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TX006885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TX006973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144</v>
      </c>
      <c r="C23">
        <v>20</v>
      </c>
      <c r="D23" t="s">
        <v>598</v>
      </c>
      <c r="E23">
        <v>34465</v>
      </c>
      <c r="F23" t="s">
        <v>599</v>
      </c>
      <c r="G23" t="s">
        <v>600</v>
      </c>
      <c r="H23">
        <v>249.67</v>
      </c>
      <c r="I23">
        <v>49.93</v>
      </c>
    </row>
    <row r="24" spans="1:9" x14ac:dyDescent="0.25">
      <c r="A24" t="s">
        <v>484</v>
      </c>
      <c r="B24" t="s">
        <v>149</v>
      </c>
      <c r="C24">
        <v>20</v>
      </c>
      <c r="D24" t="s">
        <v>602</v>
      </c>
      <c r="E24">
        <v>32519</v>
      </c>
      <c r="F24" t="s">
        <v>603</v>
      </c>
      <c r="G24" t="s">
        <v>604</v>
      </c>
      <c r="H24">
        <v>210.27</v>
      </c>
      <c r="I24">
        <v>42.05</v>
      </c>
    </row>
    <row r="25" spans="1:9" x14ac:dyDescent="0.25">
      <c r="A25" t="s">
        <v>484</v>
      </c>
      <c r="B25" t="s">
        <v>154</v>
      </c>
      <c r="C25">
        <v>20</v>
      </c>
      <c r="D25" t="s">
        <v>606</v>
      </c>
      <c r="E25">
        <v>32615</v>
      </c>
      <c r="F25" t="s">
        <v>607</v>
      </c>
      <c r="G25" t="s">
        <v>608</v>
      </c>
      <c r="H25">
        <v>325.29000000000002</v>
      </c>
      <c r="I25">
        <v>65.05</v>
      </c>
    </row>
    <row r="26" spans="1:9" x14ac:dyDescent="0.25">
      <c r="A26" t="s">
        <v>484</v>
      </c>
      <c r="B26" t="s">
        <v>159</v>
      </c>
      <c r="C26">
        <v>20</v>
      </c>
      <c r="D26" t="s">
        <v>610</v>
      </c>
      <c r="E26">
        <v>20375</v>
      </c>
      <c r="F26" t="s">
        <v>611</v>
      </c>
      <c r="G26" t="s">
        <v>612</v>
      </c>
      <c r="H26">
        <v>354.48</v>
      </c>
      <c r="I26">
        <v>70.89</v>
      </c>
    </row>
    <row r="27" spans="1:9" x14ac:dyDescent="0.25">
      <c r="A27" t="s">
        <v>484</v>
      </c>
      <c r="B27" t="s">
        <v>164</v>
      </c>
      <c r="C27">
        <v>20</v>
      </c>
      <c r="D27" t="s">
        <v>614</v>
      </c>
      <c r="E27">
        <v>20970</v>
      </c>
      <c r="F27" t="s">
        <v>615</v>
      </c>
      <c r="G27" t="s">
        <v>616</v>
      </c>
      <c r="H27">
        <v>284.08999999999997</v>
      </c>
      <c r="I27">
        <v>56.81</v>
      </c>
    </row>
    <row r="28" spans="1:9" x14ac:dyDescent="0.25">
      <c r="A28" t="s">
        <v>484</v>
      </c>
      <c r="B28" t="s">
        <v>169</v>
      </c>
      <c r="C28">
        <v>20</v>
      </c>
      <c r="D28" t="s">
        <v>618</v>
      </c>
      <c r="E28">
        <v>26529</v>
      </c>
      <c r="F28" t="s">
        <v>619</v>
      </c>
      <c r="G28" t="s">
        <v>620</v>
      </c>
      <c r="H28">
        <v>164.24</v>
      </c>
      <c r="I28">
        <v>32.840000000000003</v>
      </c>
    </row>
    <row r="31" spans="1:9" x14ac:dyDescent="0.25">
      <c r="A31" s="7" t="s">
        <v>1705</v>
      </c>
    </row>
    <row r="33" spans="1:49" x14ac:dyDescent="0.25">
      <c r="A33" s="7" t="s">
        <v>2071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2072</v>
      </c>
    </row>
    <row r="36" spans="1:49" x14ac:dyDescent="0.25">
      <c r="A36" t="s">
        <v>1709</v>
      </c>
      <c r="B36">
        <v>42321.112395833334</v>
      </c>
    </row>
    <row r="37" spans="1:49" x14ac:dyDescent="0.25">
      <c r="A37" t="s">
        <v>1710</v>
      </c>
      <c r="B37">
        <v>2400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15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15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15</v>
      </c>
      <c r="AB40">
        <v>16</v>
      </c>
      <c r="AC40">
        <v>16</v>
      </c>
      <c r="AD40">
        <v>16</v>
      </c>
      <c r="AE40">
        <v>16</v>
      </c>
      <c r="AF40">
        <v>16</v>
      </c>
      <c r="AG40">
        <v>16</v>
      </c>
      <c r="AH40">
        <v>16</v>
      </c>
      <c r="AI40">
        <v>15</v>
      </c>
      <c r="AJ40">
        <v>16</v>
      </c>
      <c r="AK40">
        <v>15</v>
      </c>
      <c r="AL40">
        <v>16</v>
      </c>
      <c r="AM40">
        <v>15</v>
      </c>
      <c r="AN40">
        <v>16</v>
      </c>
      <c r="AO40">
        <v>16</v>
      </c>
      <c r="AP40">
        <v>14</v>
      </c>
      <c r="AQ40">
        <v>8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71.257999999999996</v>
      </c>
      <c r="C41">
        <v>121.027</v>
      </c>
      <c r="D41">
        <v>160.10599999999999</v>
      </c>
      <c r="E41">
        <v>144.017</v>
      </c>
      <c r="F41">
        <v>166.916</v>
      </c>
      <c r="G41">
        <v>185.203</v>
      </c>
      <c r="H41">
        <v>115.77500000000001</v>
      </c>
      <c r="I41">
        <v>102.253</v>
      </c>
      <c r="J41">
        <v>109.953</v>
      </c>
      <c r="K41">
        <v>149.108</v>
      </c>
      <c r="L41">
        <v>95.004999999999995</v>
      </c>
      <c r="M41">
        <v>151.733</v>
      </c>
      <c r="N41">
        <v>133.072</v>
      </c>
      <c r="O41">
        <v>122.959</v>
      </c>
      <c r="P41">
        <v>116.431</v>
      </c>
      <c r="Q41">
        <v>147.44999999999999</v>
      </c>
      <c r="R41">
        <v>164.989</v>
      </c>
      <c r="S41">
        <v>120.563</v>
      </c>
      <c r="T41">
        <v>86.194999999999993</v>
      </c>
      <c r="U41">
        <v>112.616</v>
      </c>
      <c r="V41">
        <v>100.97</v>
      </c>
      <c r="W41">
        <v>108.748</v>
      </c>
      <c r="X41">
        <v>155.703</v>
      </c>
      <c r="Y41">
        <v>94.784000000000006</v>
      </c>
      <c r="Z41">
        <v>134.70500000000001</v>
      </c>
      <c r="AA41">
        <v>95.28</v>
      </c>
      <c r="AB41">
        <v>135.59200000000001</v>
      </c>
      <c r="AC41">
        <v>106.792</v>
      </c>
      <c r="AD41">
        <v>94.652000000000001</v>
      </c>
      <c r="AE41">
        <v>87.683999999999997</v>
      </c>
      <c r="AF41">
        <v>120.80200000000001</v>
      </c>
      <c r="AG41">
        <v>93.957999999999998</v>
      </c>
      <c r="AH41">
        <v>110.48099999999999</v>
      </c>
      <c r="AI41">
        <v>108.137</v>
      </c>
      <c r="AJ41">
        <v>92.539000000000001</v>
      </c>
      <c r="AK41">
        <v>90.325000000000003</v>
      </c>
      <c r="AL41">
        <v>115.797</v>
      </c>
      <c r="AM41">
        <v>72.09</v>
      </c>
      <c r="AN41">
        <v>88.933000000000007</v>
      </c>
      <c r="AO41">
        <v>110.81399999999999</v>
      </c>
      <c r="AP41">
        <v>57.637999999999998</v>
      </c>
      <c r="AQ41">
        <v>36.938000000000002</v>
      </c>
      <c r="AR41">
        <v>110.239</v>
      </c>
      <c r="AS41">
        <v>100.217</v>
      </c>
      <c r="AT41">
        <v>117.32</v>
      </c>
      <c r="AU41">
        <v>106.81399999999999</v>
      </c>
      <c r="AV41">
        <v>108.777</v>
      </c>
      <c r="AW41">
        <v>121.872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2073</v>
      </c>
    </row>
    <row r="44" spans="1:49" x14ac:dyDescent="0.25">
      <c r="A44" t="s">
        <v>1709</v>
      </c>
      <c r="B44">
        <v>42321.076874999999</v>
      </c>
    </row>
    <row r="45" spans="1:49" x14ac:dyDescent="0.25">
      <c r="A45" t="s">
        <v>1710</v>
      </c>
      <c r="B45">
        <v>2401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14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15</v>
      </c>
      <c r="J48">
        <v>15</v>
      </c>
      <c r="K48">
        <v>16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16</v>
      </c>
      <c r="R48">
        <v>16</v>
      </c>
      <c r="S48">
        <v>16</v>
      </c>
      <c r="T48">
        <v>16</v>
      </c>
      <c r="U48">
        <v>16</v>
      </c>
      <c r="V48">
        <v>16</v>
      </c>
      <c r="W48">
        <v>16</v>
      </c>
      <c r="X48">
        <v>16</v>
      </c>
      <c r="Y48">
        <v>16</v>
      </c>
      <c r="Z48">
        <v>16</v>
      </c>
      <c r="AA48">
        <v>15</v>
      </c>
      <c r="AB48">
        <v>15</v>
      </c>
      <c r="AC48">
        <v>16</v>
      </c>
      <c r="AD48">
        <v>16</v>
      </c>
      <c r="AE48">
        <v>16</v>
      </c>
      <c r="AF48">
        <v>16</v>
      </c>
      <c r="AG48">
        <v>16</v>
      </c>
      <c r="AH48">
        <v>16</v>
      </c>
      <c r="AI48">
        <v>4</v>
      </c>
      <c r="AJ48">
        <v>16</v>
      </c>
      <c r="AK48">
        <v>14</v>
      </c>
      <c r="AL48">
        <v>16</v>
      </c>
      <c r="AM48">
        <v>15</v>
      </c>
      <c r="AN48">
        <v>16</v>
      </c>
      <c r="AO48">
        <v>16</v>
      </c>
      <c r="AP48">
        <v>0</v>
      </c>
      <c r="AQ48">
        <v>0</v>
      </c>
      <c r="AR48">
        <v>16</v>
      </c>
      <c r="AS48">
        <v>16</v>
      </c>
      <c r="AT48">
        <v>16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60.695999999999998</v>
      </c>
      <c r="C49">
        <v>108.52200000000001</v>
      </c>
      <c r="D49">
        <v>132.392</v>
      </c>
      <c r="E49">
        <v>143.93799999999999</v>
      </c>
      <c r="F49">
        <v>126.777</v>
      </c>
      <c r="G49">
        <v>161.50899999999999</v>
      </c>
      <c r="H49">
        <v>108.15300000000001</v>
      </c>
      <c r="I49">
        <v>88.933000000000007</v>
      </c>
      <c r="J49">
        <v>39.677</v>
      </c>
      <c r="K49">
        <v>49.456000000000003</v>
      </c>
      <c r="L49">
        <v>77.304000000000002</v>
      </c>
      <c r="M49">
        <v>61.976999999999997</v>
      </c>
      <c r="N49">
        <v>55.954999999999998</v>
      </c>
      <c r="O49">
        <v>41.003</v>
      </c>
      <c r="P49">
        <v>45.430999999999997</v>
      </c>
      <c r="Q49">
        <v>123.983</v>
      </c>
      <c r="R49">
        <v>43.201000000000001</v>
      </c>
      <c r="S49">
        <v>40.991</v>
      </c>
      <c r="T49">
        <v>44.61</v>
      </c>
      <c r="U49">
        <v>95.100999999999999</v>
      </c>
      <c r="V49">
        <v>36.250999999999998</v>
      </c>
      <c r="W49">
        <v>54.201000000000001</v>
      </c>
      <c r="X49">
        <v>71.147000000000006</v>
      </c>
      <c r="Y49">
        <v>33.155999999999999</v>
      </c>
      <c r="Z49">
        <v>181.976</v>
      </c>
      <c r="AA49">
        <v>60.396999999999998</v>
      </c>
      <c r="AB49">
        <v>124.39700000000001</v>
      </c>
      <c r="AC49">
        <v>77.429000000000002</v>
      </c>
      <c r="AD49">
        <v>44.972000000000001</v>
      </c>
      <c r="AE49">
        <v>40.570999999999998</v>
      </c>
      <c r="AF49">
        <v>54.872</v>
      </c>
      <c r="AG49">
        <v>45.953000000000003</v>
      </c>
      <c r="AH49">
        <v>176.089</v>
      </c>
      <c r="AI49">
        <v>14.888</v>
      </c>
      <c r="AJ49">
        <v>21.244</v>
      </c>
      <c r="AK49">
        <v>38.398000000000003</v>
      </c>
      <c r="AL49">
        <v>48.548999999999999</v>
      </c>
      <c r="AM49">
        <v>33.414000000000001</v>
      </c>
      <c r="AN49">
        <v>39.445</v>
      </c>
      <c r="AO49">
        <v>50.86</v>
      </c>
      <c r="AP49">
        <v>0</v>
      </c>
      <c r="AQ49">
        <v>0</v>
      </c>
      <c r="AR49">
        <v>42.826999999999998</v>
      </c>
      <c r="AS49">
        <v>66.218999999999994</v>
      </c>
      <c r="AT49">
        <v>81.076999999999998</v>
      </c>
      <c r="AU49">
        <v>77.948999999999998</v>
      </c>
      <c r="AV49">
        <v>77.793000000000006</v>
      </c>
      <c r="AW49">
        <v>95.83</v>
      </c>
    </row>
    <row r="51" spans="1:49" x14ac:dyDescent="0.25">
      <c r="A51" s="57" t="s">
        <v>2074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2075</v>
      </c>
    </row>
    <row r="54" spans="1:49" x14ac:dyDescent="0.25">
      <c r="A54" t="s">
        <v>1709</v>
      </c>
      <c r="B54" s="38">
        <v>42502.452025462961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15</v>
      </c>
      <c r="R58">
        <v>16</v>
      </c>
      <c r="S58">
        <v>16</v>
      </c>
      <c r="T58">
        <v>16</v>
      </c>
      <c r="U58">
        <v>16</v>
      </c>
      <c r="V58">
        <v>14</v>
      </c>
      <c r="W58">
        <v>16</v>
      </c>
      <c r="X58">
        <v>15</v>
      </c>
      <c r="Y58">
        <v>16</v>
      </c>
      <c r="Z58">
        <v>16</v>
      </c>
      <c r="AA58">
        <v>16</v>
      </c>
      <c r="AB58">
        <v>15</v>
      </c>
      <c r="AC58">
        <v>16</v>
      </c>
      <c r="AD58">
        <v>15</v>
      </c>
      <c r="AE58">
        <v>16</v>
      </c>
      <c r="AF58">
        <v>14</v>
      </c>
      <c r="AG58">
        <v>16</v>
      </c>
      <c r="AH58">
        <v>16</v>
      </c>
      <c r="AI58">
        <v>16</v>
      </c>
      <c r="AJ58">
        <v>16</v>
      </c>
      <c r="AK58">
        <v>16</v>
      </c>
      <c r="AL58">
        <v>16</v>
      </c>
      <c r="AM58">
        <v>15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10</v>
      </c>
    </row>
    <row r="59" spans="1:49" x14ac:dyDescent="0.25">
      <c r="A59" t="s">
        <v>1764</v>
      </c>
      <c r="B59">
        <v>86.626000000000005</v>
      </c>
      <c r="C59">
        <v>147.18100000000001</v>
      </c>
      <c r="D59">
        <v>110.962</v>
      </c>
      <c r="E59">
        <v>104.35</v>
      </c>
      <c r="F59">
        <v>93.573999999999998</v>
      </c>
      <c r="G59">
        <v>107.625</v>
      </c>
      <c r="H59">
        <v>113.38200000000001</v>
      </c>
      <c r="I59">
        <v>124.892</v>
      </c>
      <c r="J59">
        <v>179.86699999999999</v>
      </c>
      <c r="K59">
        <v>107.63200000000001</v>
      </c>
      <c r="L59">
        <v>168.71299999999999</v>
      </c>
      <c r="M59">
        <v>121.748</v>
      </c>
      <c r="N59">
        <v>86.89</v>
      </c>
      <c r="O59">
        <v>115.06</v>
      </c>
      <c r="P59">
        <v>52.811999999999998</v>
      </c>
      <c r="Q59">
        <v>106.024</v>
      </c>
      <c r="R59">
        <v>145.67500000000001</v>
      </c>
      <c r="S59">
        <v>110.402</v>
      </c>
      <c r="T59">
        <v>98.66</v>
      </c>
      <c r="U59">
        <v>124.66800000000001</v>
      </c>
      <c r="V59">
        <v>109.196</v>
      </c>
      <c r="W59">
        <v>121.496</v>
      </c>
      <c r="X59">
        <v>114.887</v>
      </c>
      <c r="Y59">
        <v>152.87200000000001</v>
      </c>
      <c r="Z59">
        <v>200.827</v>
      </c>
      <c r="AA59">
        <v>103.471</v>
      </c>
      <c r="AB59">
        <v>84.004999999999995</v>
      </c>
      <c r="AC59">
        <v>109.033</v>
      </c>
      <c r="AD59">
        <v>107.202</v>
      </c>
      <c r="AE59">
        <v>120.542</v>
      </c>
      <c r="AF59">
        <v>89.147000000000006</v>
      </c>
      <c r="AG59">
        <v>118.324</v>
      </c>
      <c r="AH59">
        <v>140.584</v>
      </c>
      <c r="AI59">
        <v>161.28100000000001</v>
      </c>
      <c r="AJ59">
        <v>80.564999999999998</v>
      </c>
      <c r="AK59">
        <v>124.578</v>
      </c>
      <c r="AL59">
        <v>110.846</v>
      </c>
      <c r="AM59">
        <v>130.14400000000001</v>
      </c>
      <c r="AN59">
        <v>99.384</v>
      </c>
      <c r="AO59">
        <v>110.042</v>
      </c>
      <c r="AP59">
        <v>113.401</v>
      </c>
      <c r="AQ59">
        <v>115.574</v>
      </c>
      <c r="AR59">
        <v>121.779</v>
      </c>
      <c r="AS59">
        <v>143.77000000000001</v>
      </c>
      <c r="AT59">
        <v>152.357</v>
      </c>
      <c r="AU59">
        <v>112.34399999999999</v>
      </c>
      <c r="AV59">
        <v>111.18600000000001</v>
      </c>
      <c r="AW59">
        <v>63.149000000000001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2076</v>
      </c>
    </row>
    <row r="62" spans="1:49" x14ac:dyDescent="0.25">
      <c r="A62" t="s">
        <v>1709</v>
      </c>
      <c r="B62">
        <v>42321.114988425928</v>
      </c>
    </row>
    <row r="63" spans="1:49" x14ac:dyDescent="0.25">
      <c r="A63" t="s">
        <v>1710</v>
      </c>
      <c r="B63">
        <v>2481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14</v>
      </c>
      <c r="L66">
        <v>16</v>
      </c>
      <c r="M66">
        <v>16</v>
      </c>
      <c r="N66">
        <v>15</v>
      </c>
      <c r="O66">
        <v>16</v>
      </c>
      <c r="P66">
        <v>14</v>
      </c>
      <c r="Q66">
        <v>15</v>
      </c>
      <c r="R66">
        <v>16</v>
      </c>
      <c r="S66">
        <v>16</v>
      </c>
      <c r="T66">
        <v>16</v>
      </c>
      <c r="U66">
        <v>16</v>
      </c>
      <c r="V66">
        <v>14</v>
      </c>
      <c r="W66">
        <v>16</v>
      </c>
      <c r="X66">
        <v>15</v>
      </c>
      <c r="Y66">
        <v>16</v>
      </c>
      <c r="Z66">
        <v>16</v>
      </c>
      <c r="AA66">
        <v>14</v>
      </c>
      <c r="AB66">
        <v>15</v>
      </c>
      <c r="AC66">
        <v>16</v>
      </c>
      <c r="AD66">
        <v>14</v>
      </c>
      <c r="AE66">
        <v>15</v>
      </c>
      <c r="AF66">
        <v>14</v>
      </c>
      <c r="AG66">
        <v>16</v>
      </c>
      <c r="AH66">
        <v>16</v>
      </c>
      <c r="AI66">
        <v>6</v>
      </c>
      <c r="AJ66">
        <v>13</v>
      </c>
      <c r="AK66">
        <v>16</v>
      </c>
      <c r="AL66">
        <v>15</v>
      </c>
      <c r="AM66">
        <v>15</v>
      </c>
      <c r="AN66">
        <v>16</v>
      </c>
      <c r="AO66">
        <v>16</v>
      </c>
      <c r="AP66">
        <v>0</v>
      </c>
      <c r="AQ66">
        <v>0</v>
      </c>
      <c r="AR66">
        <v>15</v>
      </c>
      <c r="AS66">
        <v>16</v>
      </c>
      <c r="AT66">
        <v>16</v>
      </c>
      <c r="AU66">
        <v>16</v>
      </c>
      <c r="AV66">
        <v>16</v>
      </c>
      <c r="AW66">
        <v>9</v>
      </c>
    </row>
    <row r="67" spans="1:49" x14ac:dyDescent="0.25">
      <c r="A67" t="s">
        <v>1764</v>
      </c>
      <c r="B67">
        <v>70.239000000000004</v>
      </c>
      <c r="C67">
        <v>156.298</v>
      </c>
      <c r="D67">
        <v>111.66</v>
      </c>
      <c r="E67">
        <v>113.794</v>
      </c>
      <c r="F67">
        <v>89.933000000000007</v>
      </c>
      <c r="G67">
        <v>90.659000000000006</v>
      </c>
      <c r="H67">
        <v>109.78700000000001</v>
      </c>
      <c r="I67">
        <v>117.82299999999999</v>
      </c>
      <c r="J67">
        <v>73.575999999999993</v>
      </c>
      <c r="K67">
        <v>51.048999999999999</v>
      </c>
      <c r="L67">
        <v>98.483999999999995</v>
      </c>
      <c r="M67">
        <v>76.075999999999993</v>
      </c>
      <c r="N67">
        <v>43.043999999999997</v>
      </c>
      <c r="O67">
        <v>53.212000000000003</v>
      </c>
      <c r="P67">
        <v>34.100999999999999</v>
      </c>
      <c r="Q67">
        <v>107.931</v>
      </c>
      <c r="R67">
        <v>57.47</v>
      </c>
      <c r="S67">
        <v>43.683</v>
      </c>
      <c r="T67">
        <v>47.654000000000003</v>
      </c>
      <c r="U67">
        <v>83.593999999999994</v>
      </c>
      <c r="V67">
        <v>52.273000000000003</v>
      </c>
      <c r="W67">
        <v>46.988</v>
      </c>
      <c r="X67">
        <v>69.564999999999998</v>
      </c>
      <c r="Y67">
        <v>79.475999999999999</v>
      </c>
      <c r="Z67">
        <v>243.86500000000001</v>
      </c>
      <c r="AA67">
        <v>109.794</v>
      </c>
      <c r="AB67">
        <v>72.784999999999997</v>
      </c>
      <c r="AC67">
        <v>83.971999999999994</v>
      </c>
      <c r="AD67">
        <v>77.950999999999993</v>
      </c>
      <c r="AE67">
        <v>56.996000000000002</v>
      </c>
      <c r="AF67">
        <v>47.335999999999999</v>
      </c>
      <c r="AG67">
        <v>64.742999999999995</v>
      </c>
      <c r="AH67">
        <v>196.37100000000001</v>
      </c>
      <c r="AI67">
        <v>10.242000000000001</v>
      </c>
      <c r="AJ67">
        <v>38.686999999999998</v>
      </c>
      <c r="AK67">
        <v>62.866999999999997</v>
      </c>
      <c r="AL67">
        <v>60.448</v>
      </c>
      <c r="AM67">
        <v>79.653000000000006</v>
      </c>
      <c r="AN67">
        <v>57.485999999999997</v>
      </c>
      <c r="AO67">
        <v>69.97</v>
      </c>
      <c r="AP67">
        <v>0</v>
      </c>
      <c r="AQ67">
        <v>0</v>
      </c>
      <c r="AR67">
        <v>43.45</v>
      </c>
      <c r="AS67">
        <v>120.447</v>
      </c>
      <c r="AT67">
        <v>118.711</v>
      </c>
      <c r="AU67">
        <v>87.343000000000004</v>
      </c>
      <c r="AV67">
        <v>87.337000000000003</v>
      </c>
      <c r="AW67">
        <v>43.302</v>
      </c>
    </row>
    <row r="69" spans="1:49" x14ac:dyDescent="0.25">
      <c r="A69" s="7" t="s">
        <v>2077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2078</v>
      </c>
    </row>
    <row r="72" spans="1:49" x14ac:dyDescent="0.25">
      <c r="A72" t="s">
        <v>1709</v>
      </c>
      <c r="B72">
        <v>42321.07335648148</v>
      </c>
    </row>
    <row r="73" spans="1:49" x14ac:dyDescent="0.25">
      <c r="A73" t="s">
        <v>1710</v>
      </c>
      <c r="B73">
        <v>2439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15</v>
      </c>
      <c r="C76">
        <v>16</v>
      </c>
      <c r="D76">
        <v>16</v>
      </c>
      <c r="E76">
        <v>15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15</v>
      </c>
      <c r="P76">
        <v>16</v>
      </c>
      <c r="Q76">
        <v>15</v>
      </c>
      <c r="R76">
        <v>16</v>
      </c>
      <c r="S76">
        <v>15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15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15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14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97.31</v>
      </c>
      <c r="C77">
        <v>75.043000000000006</v>
      </c>
      <c r="D77">
        <v>112.248</v>
      </c>
      <c r="E77">
        <v>96.918000000000006</v>
      </c>
      <c r="F77">
        <v>184.83199999999999</v>
      </c>
      <c r="G77">
        <v>94.453000000000003</v>
      </c>
      <c r="H77">
        <v>123.28400000000001</v>
      </c>
      <c r="I77">
        <v>109.89100000000001</v>
      </c>
      <c r="J77">
        <v>109.25</v>
      </c>
      <c r="K77">
        <v>132.5</v>
      </c>
      <c r="L77">
        <v>147.262</v>
      </c>
      <c r="M77">
        <v>223.63300000000001</v>
      </c>
      <c r="N77">
        <v>191.50200000000001</v>
      </c>
      <c r="O77">
        <v>154.85900000000001</v>
      </c>
      <c r="P77">
        <v>163.91900000000001</v>
      </c>
      <c r="Q77">
        <v>206.71100000000001</v>
      </c>
      <c r="R77">
        <v>111.681</v>
      </c>
      <c r="S77">
        <v>156.00800000000001</v>
      </c>
      <c r="T77">
        <v>160.09800000000001</v>
      </c>
      <c r="U77">
        <v>171.95</v>
      </c>
      <c r="V77">
        <v>147.48500000000001</v>
      </c>
      <c r="W77">
        <v>132.25399999999999</v>
      </c>
      <c r="X77">
        <v>197.465</v>
      </c>
      <c r="Y77">
        <v>153.35</v>
      </c>
      <c r="Z77">
        <v>189.05799999999999</v>
      </c>
      <c r="AA77">
        <v>109.929</v>
      </c>
      <c r="AB77">
        <v>160.27600000000001</v>
      </c>
      <c r="AC77">
        <v>222.21100000000001</v>
      </c>
      <c r="AD77">
        <v>166.50200000000001</v>
      </c>
      <c r="AE77">
        <v>152.97200000000001</v>
      </c>
      <c r="AF77">
        <v>172.60300000000001</v>
      </c>
      <c r="AG77">
        <v>163.05000000000001</v>
      </c>
      <c r="AH77">
        <v>130.78299999999999</v>
      </c>
      <c r="AI77">
        <v>189.977</v>
      </c>
      <c r="AJ77">
        <v>118.01600000000001</v>
      </c>
      <c r="AK77">
        <v>201.28399999999999</v>
      </c>
      <c r="AL77">
        <v>190.613</v>
      </c>
      <c r="AM77">
        <v>154.48500000000001</v>
      </c>
      <c r="AN77">
        <v>228.32599999999999</v>
      </c>
      <c r="AO77">
        <v>191.15899999999999</v>
      </c>
      <c r="AP77">
        <v>63.884999999999998</v>
      </c>
      <c r="AQ77">
        <v>70.094999999999999</v>
      </c>
      <c r="AR77">
        <v>196.57400000000001</v>
      </c>
      <c r="AS77">
        <v>167.08</v>
      </c>
      <c r="AT77">
        <v>147.68799999999999</v>
      </c>
      <c r="AU77">
        <v>203.779</v>
      </c>
      <c r="AV77">
        <v>148.90199999999999</v>
      </c>
      <c r="AW77">
        <v>171.059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2079</v>
      </c>
    </row>
    <row r="80" spans="1:49" x14ac:dyDescent="0.25">
      <c r="A80" t="s">
        <v>1709</v>
      </c>
      <c r="B80">
        <v>42321.113240740742</v>
      </c>
    </row>
    <row r="81" spans="1:49" x14ac:dyDescent="0.25">
      <c r="A81" t="s">
        <v>1710</v>
      </c>
      <c r="B81">
        <v>2401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15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9</v>
      </c>
      <c r="L84">
        <v>16</v>
      </c>
      <c r="M84">
        <v>16</v>
      </c>
      <c r="N84">
        <v>16</v>
      </c>
      <c r="O84">
        <v>15</v>
      </c>
      <c r="P84">
        <v>16</v>
      </c>
      <c r="Q84">
        <v>15</v>
      </c>
      <c r="R84">
        <v>16</v>
      </c>
      <c r="S84">
        <v>15</v>
      </c>
      <c r="T84">
        <v>16</v>
      </c>
      <c r="U84">
        <v>16</v>
      </c>
      <c r="V84">
        <v>16</v>
      </c>
      <c r="W84">
        <v>16</v>
      </c>
      <c r="X84">
        <v>16</v>
      </c>
      <c r="Y84">
        <v>16</v>
      </c>
      <c r="Z84">
        <v>16</v>
      </c>
      <c r="AA84">
        <v>13</v>
      </c>
      <c r="AB84">
        <v>15</v>
      </c>
      <c r="AC84">
        <v>16</v>
      </c>
      <c r="AD84">
        <v>16</v>
      </c>
      <c r="AE84">
        <v>16</v>
      </c>
      <c r="AF84">
        <v>16</v>
      </c>
      <c r="AG84">
        <v>16</v>
      </c>
      <c r="AH84">
        <v>16</v>
      </c>
      <c r="AI84">
        <v>12</v>
      </c>
      <c r="AJ84">
        <v>14</v>
      </c>
      <c r="AK84">
        <v>16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0</v>
      </c>
      <c r="AR84">
        <v>16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89.978999999999999</v>
      </c>
      <c r="C85">
        <v>73.649000000000001</v>
      </c>
      <c r="D85">
        <v>126.77800000000001</v>
      </c>
      <c r="E85">
        <v>86.316999999999993</v>
      </c>
      <c r="F85">
        <v>182.37899999999999</v>
      </c>
      <c r="G85">
        <v>100.26600000000001</v>
      </c>
      <c r="H85">
        <v>116.2</v>
      </c>
      <c r="I85">
        <v>97.427000000000007</v>
      </c>
      <c r="J85">
        <v>66.537999999999997</v>
      </c>
      <c r="K85">
        <v>19.856000000000002</v>
      </c>
      <c r="L85">
        <v>68.975999999999999</v>
      </c>
      <c r="M85">
        <v>118.20399999999999</v>
      </c>
      <c r="N85">
        <v>94.980999999999995</v>
      </c>
      <c r="O85">
        <v>80.552999999999997</v>
      </c>
      <c r="P85">
        <v>134.27199999999999</v>
      </c>
      <c r="Q85">
        <v>100.02200000000001</v>
      </c>
      <c r="R85">
        <v>115.67700000000001</v>
      </c>
      <c r="S85">
        <v>40.622999999999998</v>
      </c>
      <c r="T85">
        <v>73.616</v>
      </c>
      <c r="U85">
        <v>159.797</v>
      </c>
      <c r="V85">
        <v>58.825000000000003</v>
      </c>
      <c r="W85">
        <v>72.429000000000002</v>
      </c>
      <c r="X85">
        <v>99.899000000000001</v>
      </c>
      <c r="Y85">
        <v>131.22800000000001</v>
      </c>
      <c r="Z85">
        <v>292.65100000000001</v>
      </c>
      <c r="AA85">
        <v>213.54900000000001</v>
      </c>
      <c r="AB85">
        <v>127.953</v>
      </c>
      <c r="AC85">
        <v>249.02699999999999</v>
      </c>
      <c r="AD85">
        <v>158.00899999999999</v>
      </c>
      <c r="AE85">
        <v>137.179</v>
      </c>
      <c r="AF85">
        <v>93.516999999999996</v>
      </c>
      <c r="AG85">
        <v>69.894000000000005</v>
      </c>
      <c r="AH85">
        <v>205.411</v>
      </c>
      <c r="AI85">
        <v>16.887</v>
      </c>
      <c r="AJ85">
        <v>45.271999999999998</v>
      </c>
      <c r="AK85">
        <v>122.20099999999999</v>
      </c>
      <c r="AL85">
        <v>95.016999999999996</v>
      </c>
      <c r="AM85">
        <v>124.276</v>
      </c>
      <c r="AN85">
        <v>108.37</v>
      </c>
      <c r="AO85">
        <v>151.12</v>
      </c>
      <c r="AP85">
        <v>0</v>
      </c>
      <c r="AQ85">
        <v>0</v>
      </c>
      <c r="AR85">
        <v>75.677999999999997</v>
      </c>
      <c r="AS85">
        <v>145.352</v>
      </c>
      <c r="AT85">
        <v>125.446</v>
      </c>
      <c r="AU85">
        <v>171.44900000000001</v>
      </c>
      <c r="AV85">
        <v>112.52500000000001</v>
      </c>
      <c r="AW85">
        <v>132.785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93.333333333333329</v>
      </c>
      <c r="C88">
        <f t="shared" ref="C88:AW88" si="1">C48/C40*100</f>
        <v>100</v>
      </c>
      <c r="D88">
        <f t="shared" si="1"/>
        <v>100</v>
      </c>
      <c r="E88">
        <f t="shared" si="1"/>
        <v>100</v>
      </c>
      <c r="F88">
        <f t="shared" si="1"/>
        <v>100</v>
      </c>
      <c r="G88">
        <f t="shared" si="1"/>
        <v>100</v>
      </c>
      <c r="H88">
        <f t="shared" si="1"/>
        <v>100</v>
      </c>
      <c r="I88">
        <f t="shared" si="1"/>
        <v>100</v>
      </c>
      <c r="J88">
        <f t="shared" si="1"/>
        <v>93.75</v>
      </c>
      <c r="K88">
        <f t="shared" si="1"/>
        <v>100</v>
      </c>
      <c r="L88">
        <f t="shared" si="1"/>
        <v>100</v>
      </c>
      <c r="M88">
        <f t="shared" si="1"/>
        <v>100</v>
      </c>
      <c r="N88">
        <f t="shared" si="1"/>
        <v>100</v>
      </c>
      <c r="O88">
        <f t="shared" si="1"/>
        <v>100</v>
      </c>
      <c r="P88">
        <f t="shared" si="1"/>
        <v>100</v>
      </c>
      <c r="Q88">
        <f t="shared" si="1"/>
        <v>100</v>
      </c>
      <c r="R88">
        <f t="shared" si="1"/>
        <v>100</v>
      </c>
      <c r="S88">
        <f t="shared" si="1"/>
        <v>100</v>
      </c>
      <c r="T88">
        <f t="shared" si="1"/>
        <v>100</v>
      </c>
      <c r="U88">
        <f t="shared" si="1"/>
        <v>100</v>
      </c>
      <c r="V88">
        <f t="shared" si="1"/>
        <v>100</v>
      </c>
      <c r="W88">
        <f t="shared" si="1"/>
        <v>100</v>
      </c>
      <c r="X88">
        <f t="shared" si="1"/>
        <v>100</v>
      </c>
      <c r="Y88">
        <f t="shared" si="1"/>
        <v>100</v>
      </c>
      <c r="Z88">
        <f t="shared" si="1"/>
        <v>100</v>
      </c>
      <c r="AA88">
        <f t="shared" si="1"/>
        <v>100</v>
      </c>
      <c r="AB88">
        <f t="shared" si="1"/>
        <v>93.75</v>
      </c>
      <c r="AC88">
        <f t="shared" si="1"/>
        <v>100</v>
      </c>
      <c r="AD88">
        <f t="shared" si="1"/>
        <v>100</v>
      </c>
      <c r="AE88">
        <f t="shared" si="1"/>
        <v>100</v>
      </c>
      <c r="AF88">
        <f t="shared" si="1"/>
        <v>100</v>
      </c>
      <c r="AG88">
        <f t="shared" si="1"/>
        <v>100</v>
      </c>
      <c r="AH88">
        <f t="shared" si="1"/>
        <v>100</v>
      </c>
      <c r="AI88">
        <f t="shared" si="1"/>
        <v>26.666666666666668</v>
      </c>
      <c r="AJ88">
        <f t="shared" si="1"/>
        <v>100</v>
      </c>
      <c r="AK88">
        <f t="shared" si="1"/>
        <v>93.333333333333329</v>
      </c>
      <c r="AL88">
        <f t="shared" si="1"/>
        <v>100</v>
      </c>
      <c r="AM88">
        <f t="shared" si="1"/>
        <v>100</v>
      </c>
      <c r="AN88">
        <f t="shared" si="1"/>
        <v>100</v>
      </c>
      <c r="AO88">
        <f t="shared" si="1"/>
        <v>100</v>
      </c>
      <c r="AP88">
        <f t="shared" si="1"/>
        <v>0</v>
      </c>
      <c r="AQ88">
        <f t="shared" si="1"/>
        <v>0</v>
      </c>
      <c r="AR88">
        <f t="shared" si="1"/>
        <v>100</v>
      </c>
      <c r="AS88">
        <f t="shared" si="1"/>
        <v>100</v>
      </c>
      <c r="AT88">
        <f t="shared" si="1"/>
        <v>100</v>
      </c>
      <c r="AU88">
        <f t="shared" si="1"/>
        <v>100</v>
      </c>
      <c r="AV88">
        <f t="shared" si="1"/>
        <v>100</v>
      </c>
      <c r="AW88">
        <f t="shared" si="1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100</v>
      </c>
      <c r="D89">
        <f t="shared" si="2"/>
        <v>100</v>
      </c>
      <c r="E89">
        <f t="shared" si="2"/>
        <v>100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87.5</v>
      </c>
      <c r="L89">
        <f t="shared" si="2"/>
        <v>100</v>
      </c>
      <c r="M89">
        <f t="shared" si="2"/>
        <v>100</v>
      </c>
      <c r="N89">
        <f t="shared" si="2"/>
        <v>93.75</v>
      </c>
      <c r="O89">
        <f t="shared" si="2"/>
        <v>100</v>
      </c>
      <c r="P89">
        <f t="shared" si="2"/>
        <v>87.5</v>
      </c>
      <c r="Q89">
        <f t="shared" si="2"/>
        <v>100</v>
      </c>
      <c r="R89">
        <f t="shared" si="2"/>
        <v>100</v>
      </c>
      <c r="S89">
        <f t="shared" si="2"/>
        <v>100</v>
      </c>
      <c r="T89">
        <f t="shared" si="2"/>
        <v>100</v>
      </c>
      <c r="U89">
        <f t="shared" si="2"/>
        <v>100</v>
      </c>
      <c r="V89">
        <f t="shared" si="2"/>
        <v>100</v>
      </c>
      <c r="W89">
        <f t="shared" si="2"/>
        <v>100</v>
      </c>
      <c r="X89">
        <f t="shared" si="2"/>
        <v>100</v>
      </c>
      <c r="Y89">
        <f t="shared" si="2"/>
        <v>100</v>
      </c>
      <c r="Z89">
        <f t="shared" si="2"/>
        <v>100</v>
      </c>
      <c r="AA89">
        <f t="shared" si="2"/>
        <v>87.5</v>
      </c>
      <c r="AB89">
        <f t="shared" si="2"/>
        <v>100</v>
      </c>
      <c r="AC89">
        <f t="shared" si="2"/>
        <v>100</v>
      </c>
      <c r="AD89">
        <f t="shared" si="2"/>
        <v>93.333333333333329</v>
      </c>
      <c r="AE89">
        <f t="shared" si="2"/>
        <v>93.75</v>
      </c>
      <c r="AF89">
        <f t="shared" si="2"/>
        <v>100</v>
      </c>
      <c r="AG89">
        <f t="shared" si="2"/>
        <v>100</v>
      </c>
      <c r="AH89">
        <f t="shared" si="2"/>
        <v>100</v>
      </c>
      <c r="AI89">
        <f t="shared" si="2"/>
        <v>37.5</v>
      </c>
      <c r="AJ89">
        <f t="shared" si="2"/>
        <v>81.25</v>
      </c>
      <c r="AK89">
        <f t="shared" si="2"/>
        <v>100</v>
      </c>
      <c r="AL89">
        <f t="shared" si="2"/>
        <v>93.75</v>
      </c>
      <c r="AM89">
        <f t="shared" si="2"/>
        <v>100</v>
      </c>
      <c r="AN89">
        <f t="shared" si="2"/>
        <v>100</v>
      </c>
      <c r="AO89">
        <f t="shared" si="2"/>
        <v>100</v>
      </c>
      <c r="AP89">
        <f t="shared" si="2"/>
        <v>0</v>
      </c>
      <c r="AQ89">
        <f t="shared" si="2"/>
        <v>0</v>
      </c>
      <c r="AR89">
        <f t="shared" si="2"/>
        <v>93.75</v>
      </c>
      <c r="AS89">
        <f t="shared" si="2"/>
        <v>100</v>
      </c>
      <c r="AT89">
        <f t="shared" si="2"/>
        <v>100</v>
      </c>
      <c r="AU89">
        <f t="shared" si="2"/>
        <v>100</v>
      </c>
      <c r="AV89">
        <f t="shared" si="2"/>
        <v>100</v>
      </c>
      <c r="AW89">
        <f t="shared" si="2"/>
        <v>90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100</v>
      </c>
      <c r="D90">
        <f t="shared" si="3"/>
        <v>100</v>
      </c>
      <c r="E90">
        <f t="shared" si="3"/>
        <v>106.66666666666667</v>
      </c>
      <c r="F90">
        <f t="shared" si="3"/>
        <v>100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56.25</v>
      </c>
      <c r="L90">
        <f t="shared" si="3"/>
        <v>100</v>
      </c>
      <c r="M90">
        <f t="shared" si="3"/>
        <v>100</v>
      </c>
      <c r="N90">
        <f t="shared" si="3"/>
        <v>100</v>
      </c>
      <c r="O90">
        <f t="shared" si="3"/>
        <v>100</v>
      </c>
      <c r="P90">
        <f t="shared" si="3"/>
        <v>100</v>
      </c>
      <c r="Q90">
        <f t="shared" si="3"/>
        <v>100</v>
      </c>
      <c r="R90">
        <f t="shared" si="3"/>
        <v>100</v>
      </c>
      <c r="S90">
        <f t="shared" si="3"/>
        <v>100</v>
      </c>
      <c r="T90">
        <f t="shared" si="3"/>
        <v>100</v>
      </c>
      <c r="U90">
        <f t="shared" si="3"/>
        <v>100</v>
      </c>
      <c r="V90">
        <f t="shared" si="3"/>
        <v>100</v>
      </c>
      <c r="W90">
        <f t="shared" si="3"/>
        <v>100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81.25</v>
      </c>
      <c r="AB90">
        <f t="shared" si="3"/>
        <v>100</v>
      </c>
      <c r="AC90">
        <f t="shared" si="3"/>
        <v>100</v>
      </c>
      <c r="AD90">
        <f t="shared" si="3"/>
        <v>100</v>
      </c>
      <c r="AE90">
        <f t="shared" si="3"/>
        <v>100</v>
      </c>
      <c r="AF90">
        <f t="shared" si="3"/>
        <v>100</v>
      </c>
      <c r="AG90">
        <f t="shared" si="3"/>
        <v>100</v>
      </c>
      <c r="AH90">
        <f t="shared" si="3"/>
        <v>100</v>
      </c>
      <c r="AI90">
        <f t="shared" si="3"/>
        <v>75</v>
      </c>
      <c r="AJ90">
        <f t="shared" si="3"/>
        <v>93.333333333333329</v>
      </c>
      <c r="AK90">
        <f t="shared" si="3"/>
        <v>100</v>
      </c>
      <c r="AL90">
        <f t="shared" si="3"/>
        <v>100</v>
      </c>
      <c r="AM90">
        <f t="shared" si="3"/>
        <v>100</v>
      </c>
      <c r="AN90">
        <f t="shared" si="3"/>
        <v>100</v>
      </c>
      <c r="AO90">
        <f t="shared" si="3"/>
        <v>100</v>
      </c>
      <c r="AP90">
        <f t="shared" si="3"/>
        <v>0</v>
      </c>
      <c r="AQ90">
        <f t="shared" si="3"/>
        <v>0</v>
      </c>
      <c r="AR90">
        <f t="shared" si="3"/>
        <v>100</v>
      </c>
      <c r="AS90">
        <f t="shared" si="3"/>
        <v>100</v>
      </c>
      <c r="AT90">
        <f t="shared" si="3"/>
        <v>100</v>
      </c>
      <c r="AU90">
        <f t="shared" si="3"/>
        <v>100</v>
      </c>
      <c r="AV90">
        <f t="shared" si="3"/>
        <v>100</v>
      </c>
      <c r="AW90">
        <f t="shared" si="3"/>
        <v>100</v>
      </c>
    </row>
    <row r="91" spans="1:49" x14ac:dyDescent="0.25">
      <c r="A91" s="7" t="s">
        <v>1773</v>
      </c>
      <c r="B91" s="7" t="s">
        <v>1644</v>
      </c>
      <c r="C91" s="7" t="s">
        <v>600</v>
      </c>
      <c r="D91" s="7" t="s">
        <v>600</v>
      </c>
      <c r="E91" s="7" t="s">
        <v>600</v>
      </c>
      <c r="F91" s="7" t="s">
        <v>600</v>
      </c>
      <c r="G91" s="7" t="s">
        <v>600</v>
      </c>
      <c r="H91" s="7" t="s">
        <v>600</v>
      </c>
      <c r="I91" s="7" t="s">
        <v>600</v>
      </c>
      <c r="J91" s="7" t="s">
        <v>1644</v>
      </c>
      <c r="K91" s="7" t="s">
        <v>604</v>
      </c>
      <c r="L91" s="7" t="s">
        <v>604</v>
      </c>
      <c r="M91" s="7" t="s">
        <v>604</v>
      </c>
      <c r="N91" s="7" t="s">
        <v>604</v>
      </c>
      <c r="O91" s="7" t="s">
        <v>604</v>
      </c>
      <c r="P91" s="7" t="s">
        <v>604</v>
      </c>
      <c r="Q91" s="7" t="s">
        <v>604</v>
      </c>
      <c r="R91" s="7" t="s">
        <v>1644</v>
      </c>
      <c r="S91" s="7" t="s">
        <v>608</v>
      </c>
      <c r="T91" s="7" t="s">
        <v>608</v>
      </c>
      <c r="U91" s="7" t="s">
        <v>608</v>
      </c>
      <c r="V91" s="7" t="s">
        <v>608</v>
      </c>
      <c r="W91" s="7" t="s">
        <v>608</v>
      </c>
      <c r="X91" s="7" t="s">
        <v>608</v>
      </c>
      <c r="Y91" s="7" t="s">
        <v>608</v>
      </c>
      <c r="Z91" s="7" t="s">
        <v>1686</v>
      </c>
      <c r="AA91" s="7" t="s">
        <v>612</v>
      </c>
      <c r="AB91" s="7" t="s">
        <v>612</v>
      </c>
      <c r="AC91" s="7" t="s">
        <v>612</v>
      </c>
      <c r="AD91" s="7" t="s">
        <v>612</v>
      </c>
      <c r="AE91" s="7" t="s">
        <v>612</v>
      </c>
      <c r="AF91" s="7" t="s">
        <v>612</v>
      </c>
      <c r="AG91" s="7" t="s">
        <v>612</v>
      </c>
      <c r="AH91" s="7" t="s">
        <v>1686</v>
      </c>
      <c r="AI91" s="7" t="s">
        <v>616</v>
      </c>
      <c r="AJ91" s="7" t="s">
        <v>616</v>
      </c>
      <c r="AK91" s="7" t="s">
        <v>616</v>
      </c>
      <c r="AL91" s="7" t="s">
        <v>616</v>
      </c>
      <c r="AM91" s="7" t="s">
        <v>616</v>
      </c>
      <c r="AN91" s="7" t="s">
        <v>616</v>
      </c>
      <c r="AO91" s="7" t="s">
        <v>616</v>
      </c>
      <c r="AP91" s="7" t="s">
        <v>1794</v>
      </c>
      <c r="AQ91" s="7" t="s">
        <v>620</v>
      </c>
      <c r="AR91" s="7" t="s">
        <v>620</v>
      </c>
      <c r="AS91" s="7" t="s">
        <v>620</v>
      </c>
      <c r="AT91" s="7" t="s">
        <v>620</v>
      </c>
      <c r="AU91" s="7" t="s">
        <v>620</v>
      </c>
      <c r="AV91" s="7" t="s">
        <v>620</v>
      </c>
      <c r="AW91" s="7" t="s">
        <v>620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97.777777777777771</v>
      </c>
      <c r="C93">
        <f t="shared" ref="C93:AW93" si="4">AVERAGE(C88:C90)</f>
        <v>100</v>
      </c>
      <c r="D93">
        <f t="shared" si="4"/>
        <v>100</v>
      </c>
      <c r="E93">
        <f t="shared" si="4"/>
        <v>102.22222222222223</v>
      </c>
      <c r="F93">
        <f t="shared" si="4"/>
        <v>100</v>
      </c>
      <c r="G93">
        <f t="shared" si="4"/>
        <v>100</v>
      </c>
      <c r="H93">
        <f t="shared" si="4"/>
        <v>100</v>
      </c>
      <c r="I93">
        <f t="shared" si="4"/>
        <v>100</v>
      </c>
      <c r="J93">
        <f t="shared" si="4"/>
        <v>97.916666666666671</v>
      </c>
      <c r="K93">
        <f t="shared" si="4"/>
        <v>81.25</v>
      </c>
      <c r="L93">
        <f t="shared" si="4"/>
        <v>100</v>
      </c>
      <c r="M93">
        <f t="shared" si="4"/>
        <v>100</v>
      </c>
      <c r="N93">
        <f t="shared" si="4"/>
        <v>97.916666666666671</v>
      </c>
      <c r="O93">
        <f t="shared" si="4"/>
        <v>100</v>
      </c>
      <c r="P93">
        <f t="shared" si="4"/>
        <v>95.833333333333329</v>
      </c>
      <c r="Q93">
        <f t="shared" si="4"/>
        <v>100</v>
      </c>
      <c r="R93">
        <f t="shared" si="4"/>
        <v>100</v>
      </c>
      <c r="S93">
        <f t="shared" si="4"/>
        <v>100</v>
      </c>
      <c r="T93">
        <f t="shared" si="4"/>
        <v>100</v>
      </c>
      <c r="U93">
        <f t="shared" si="4"/>
        <v>100</v>
      </c>
      <c r="V93">
        <f t="shared" si="4"/>
        <v>100</v>
      </c>
      <c r="W93">
        <f t="shared" si="4"/>
        <v>100</v>
      </c>
      <c r="X93">
        <f t="shared" si="4"/>
        <v>100</v>
      </c>
      <c r="Y93">
        <f t="shared" si="4"/>
        <v>100</v>
      </c>
      <c r="Z93">
        <f t="shared" si="4"/>
        <v>100</v>
      </c>
      <c r="AA93">
        <f t="shared" si="4"/>
        <v>89.583333333333329</v>
      </c>
      <c r="AB93">
        <f t="shared" si="4"/>
        <v>97.916666666666671</v>
      </c>
      <c r="AC93">
        <f t="shared" si="4"/>
        <v>100</v>
      </c>
      <c r="AD93">
        <f t="shared" si="4"/>
        <v>97.777777777777771</v>
      </c>
      <c r="AE93">
        <f t="shared" si="4"/>
        <v>97.916666666666671</v>
      </c>
      <c r="AF93">
        <f t="shared" si="4"/>
        <v>100</v>
      </c>
      <c r="AG93">
        <f t="shared" si="4"/>
        <v>100</v>
      </c>
      <c r="AH93">
        <f t="shared" si="4"/>
        <v>100</v>
      </c>
      <c r="AI93">
        <f t="shared" si="4"/>
        <v>46.388888888888893</v>
      </c>
      <c r="AJ93">
        <f t="shared" si="4"/>
        <v>91.527777777777771</v>
      </c>
      <c r="AK93">
        <f t="shared" si="4"/>
        <v>97.777777777777771</v>
      </c>
      <c r="AL93">
        <f t="shared" si="4"/>
        <v>97.916666666666671</v>
      </c>
      <c r="AM93">
        <f t="shared" si="4"/>
        <v>100</v>
      </c>
      <c r="AN93">
        <f t="shared" si="4"/>
        <v>100</v>
      </c>
      <c r="AO93">
        <f t="shared" si="4"/>
        <v>100</v>
      </c>
      <c r="AP93">
        <f t="shared" si="4"/>
        <v>0</v>
      </c>
      <c r="AQ93">
        <f t="shared" si="4"/>
        <v>0</v>
      </c>
      <c r="AR93">
        <f t="shared" si="4"/>
        <v>97.916666666666671</v>
      </c>
      <c r="AS93">
        <f t="shared" si="4"/>
        <v>100</v>
      </c>
      <c r="AT93">
        <f t="shared" si="4"/>
        <v>100</v>
      </c>
      <c r="AU93">
        <f t="shared" si="4"/>
        <v>100</v>
      </c>
      <c r="AV93">
        <f t="shared" si="4"/>
        <v>100</v>
      </c>
      <c r="AW93">
        <f t="shared" si="4"/>
        <v>96.666666666666671</v>
      </c>
    </row>
    <row r="94" spans="1:49" x14ac:dyDescent="0.25">
      <c r="A94" t="s">
        <v>1774</v>
      </c>
      <c r="B94">
        <f>STDEV(B88:B90)</f>
        <v>3.8490017945975077</v>
      </c>
      <c r="C94">
        <f t="shared" ref="C94:AW94" si="5">STDEV(C88:C90)</f>
        <v>0</v>
      </c>
      <c r="D94">
        <f t="shared" si="5"/>
        <v>0</v>
      </c>
      <c r="E94">
        <f t="shared" si="5"/>
        <v>3.8490017945975077</v>
      </c>
      <c r="F94">
        <f t="shared" si="5"/>
        <v>0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3.6084391824351609</v>
      </c>
      <c r="K94">
        <f t="shared" si="5"/>
        <v>22.534695471649933</v>
      </c>
      <c r="L94">
        <f t="shared" si="5"/>
        <v>0</v>
      </c>
      <c r="M94">
        <f t="shared" si="5"/>
        <v>0</v>
      </c>
      <c r="N94">
        <f t="shared" si="5"/>
        <v>3.6084391824351609</v>
      </c>
      <c r="O94">
        <f t="shared" si="5"/>
        <v>0</v>
      </c>
      <c r="P94">
        <f t="shared" si="5"/>
        <v>7.2168783648703219</v>
      </c>
      <c r="Q94">
        <f t="shared" si="5"/>
        <v>0</v>
      </c>
      <c r="R94">
        <f t="shared" si="5"/>
        <v>0</v>
      </c>
      <c r="S94">
        <f t="shared" si="5"/>
        <v>0</v>
      </c>
      <c r="T94">
        <f t="shared" si="5"/>
        <v>0</v>
      </c>
      <c r="U94">
        <f t="shared" si="5"/>
        <v>0</v>
      </c>
      <c r="V94">
        <f t="shared" si="5"/>
        <v>0</v>
      </c>
      <c r="W94">
        <f t="shared" si="5"/>
        <v>0</v>
      </c>
      <c r="X94">
        <f t="shared" si="5"/>
        <v>0</v>
      </c>
      <c r="Y94">
        <f t="shared" si="5"/>
        <v>0</v>
      </c>
      <c r="Z94">
        <f t="shared" si="5"/>
        <v>0</v>
      </c>
      <c r="AA94">
        <f t="shared" si="5"/>
        <v>9.5470326978246671</v>
      </c>
      <c r="AB94">
        <f t="shared" si="5"/>
        <v>3.6084391824351609</v>
      </c>
      <c r="AC94">
        <f t="shared" si="5"/>
        <v>0</v>
      </c>
      <c r="AD94">
        <f t="shared" si="5"/>
        <v>3.8490017945975077</v>
      </c>
      <c r="AE94">
        <f t="shared" si="5"/>
        <v>3.6084391824351609</v>
      </c>
      <c r="AF94">
        <f t="shared" si="5"/>
        <v>0</v>
      </c>
      <c r="AG94">
        <f t="shared" si="5"/>
        <v>0</v>
      </c>
      <c r="AH94">
        <f t="shared" si="5"/>
        <v>0</v>
      </c>
      <c r="AI94">
        <f t="shared" si="5"/>
        <v>25.363103852585471</v>
      </c>
      <c r="AJ94">
        <f t="shared" si="5"/>
        <v>9.5045067282920126</v>
      </c>
      <c r="AK94">
        <f t="shared" si="5"/>
        <v>3.8490017945975077</v>
      </c>
      <c r="AL94">
        <f t="shared" si="5"/>
        <v>3.6084391824351609</v>
      </c>
      <c r="AM94">
        <f t="shared" si="5"/>
        <v>0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0</v>
      </c>
      <c r="AR94">
        <f t="shared" si="5"/>
        <v>3.6084391824351609</v>
      </c>
      <c r="AS94">
        <f t="shared" si="5"/>
        <v>0</v>
      </c>
      <c r="AT94">
        <f t="shared" si="5"/>
        <v>0</v>
      </c>
      <c r="AU94">
        <f t="shared" si="5"/>
        <v>0</v>
      </c>
      <c r="AV94">
        <f t="shared" si="5"/>
        <v>0</v>
      </c>
      <c r="AW94">
        <f t="shared" si="5"/>
        <v>5.7735026918962573</v>
      </c>
    </row>
    <row r="95" spans="1:49" x14ac:dyDescent="0.25">
      <c r="A95" t="s">
        <v>1775</v>
      </c>
      <c r="B95">
        <f>STDEV(B88:B90)/SQRT(3)</f>
        <v>2.2222222222222237</v>
      </c>
      <c r="C95">
        <f t="shared" ref="C95:AW95" si="6">STDEV(C88:C90)/SQRT(3)</f>
        <v>0</v>
      </c>
      <c r="D95">
        <f t="shared" si="6"/>
        <v>0</v>
      </c>
      <c r="E95">
        <f t="shared" si="6"/>
        <v>2.2222222222222237</v>
      </c>
      <c r="F95">
        <f t="shared" si="6"/>
        <v>0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2.0833333333333335</v>
      </c>
      <c r="K95">
        <f t="shared" si="6"/>
        <v>13.01041249666333</v>
      </c>
      <c r="L95">
        <f t="shared" si="6"/>
        <v>0</v>
      </c>
      <c r="M95">
        <f t="shared" si="6"/>
        <v>0</v>
      </c>
      <c r="N95">
        <f t="shared" si="6"/>
        <v>2.0833333333333335</v>
      </c>
      <c r="O95">
        <f t="shared" si="6"/>
        <v>0</v>
      </c>
      <c r="P95">
        <f t="shared" si="6"/>
        <v>4.166666666666667</v>
      </c>
      <c r="Q95">
        <f t="shared" si="6"/>
        <v>0</v>
      </c>
      <c r="R95">
        <f t="shared" si="6"/>
        <v>0</v>
      </c>
      <c r="S95">
        <f t="shared" si="6"/>
        <v>0</v>
      </c>
      <c r="T95">
        <f t="shared" si="6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Z95">
        <f t="shared" si="6"/>
        <v>0</v>
      </c>
      <c r="AA95">
        <f t="shared" si="6"/>
        <v>5.5119818980512312</v>
      </c>
      <c r="AB95">
        <f t="shared" si="6"/>
        <v>2.0833333333333335</v>
      </c>
      <c r="AC95">
        <f t="shared" si="6"/>
        <v>0</v>
      </c>
      <c r="AD95">
        <f t="shared" si="6"/>
        <v>2.2222222222222237</v>
      </c>
      <c r="AE95">
        <f t="shared" si="6"/>
        <v>2.0833333333333335</v>
      </c>
      <c r="AF95">
        <f t="shared" si="6"/>
        <v>0</v>
      </c>
      <c r="AG95">
        <f t="shared" si="6"/>
        <v>0</v>
      </c>
      <c r="AH95">
        <f t="shared" si="6"/>
        <v>0</v>
      </c>
      <c r="AI95">
        <f t="shared" si="6"/>
        <v>14.643394836774657</v>
      </c>
      <c r="AJ95">
        <f t="shared" si="6"/>
        <v>5.4874295180940029</v>
      </c>
      <c r="AK95">
        <f t="shared" si="6"/>
        <v>2.2222222222222237</v>
      </c>
      <c r="AL95">
        <f t="shared" si="6"/>
        <v>2.0833333333333335</v>
      </c>
      <c r="AM95">
        <f t="shared" si="6"/>
        <v>0</v>
      </c>
      <c r="AN95">
        <f t="shared" si="6"/>
        <v>0</v>
      </c>
      <c r="AO95">
        <f t="shared" si="6"/>
        <v>0</v>
      </c>
      <c r="AP95">
        <f t="shared" si="6"/>
        <v>0</v>
      </c>
      <c r="AQ95">
        <f t="shared" si="6"/>
        <v>0</v>
      </c>
      <c r="AR95">
        <f t="shared" si="6"/>
        <v>2.0833333333333335</v>
      </c>
      <c r="AS95">
        <f t="shared" si="6"/>
        <v>0</v>
      </c>
      <c r="AT95">
        <f t="shared" si="6"/>
        <v>0</v>
      </c>
      <c r="AU95">
        <f t="shared" si="6"/>
        <v>0</v>
      </c>
      <c r="AV95">
        <f t="shared" si="6"/>
        <v>0</v>
      </c>
      <c r="AW95">
        <f t="shared" si="6"/>
        <v>3.3333333333333335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85.17780459737854</v>
      </c>
      <c r="C99">
        <f t="shared" ref="C99:AW99" si="7">C49/C41*100</f>
        <v>89.667594834210547</v>
      </c>
      <c r="D99">
        <f t="shared" si="7"/>
        <v>82.690217730753375</v>
      </c>
      <c r="E99">
        <f t="shared" si="7"/>
        <v>99.945145364783315</v>
      </c>
      <c r="F99">
        <f t="shared" si="7"/>
        <v>75.952574947877977</v>
      </c>
      <c r="G99">
        <f t="shared" si="7"/>
        <v>87.206470737515048</v>
      </c>
      <c r="H99">
        <f t="shared" si="7"/>
        <v>93.41654070395164</v>
      </c>
      <c r="I99">
        <f t="shared" si="7"/>
        <v>86.973487330445082</v>
      </c>
      <c r="J99">
        <f t="shared" si="7"/>
        <v>36.085418315098266</v>
      </c>
      <c r="K99">
        <f t="shared" si="7"/>
        <v>33.167905142581219</v>
      </c>
      <c r="L99">
        <f t="shared" si="7"/>
        <v>81.368349034261357</v>
      </c>
      <c r="M99">
        <f t="shared" si="7"/>
        <v>40.846091489656168</v>
      </c>
      <c r="N99">
        <f t="shared" si="7"/>
        <v>42.04866538415294</v>
      </c>
      <c r="O99">
        <f t="shared" si="7"/>
        <v>33.34688798705259</v>
      </c>
      <c r="P99">
        <f t="shared" si="7"/>
        <v>39.019676890175298</v>
      </c>
      <c r="Q99">
        <f t="shared" si="7"/>
        <v>84.084774499830459</v>
      </c>
      <c r="R99">
        <f t="shared" si="7"/>
        <v>26.184169853747825</v>
      </c>
      <c r="S99">
        <f t="shared" si="7"/>
        <v>33.999651634415201</v>
      </c>
      <c r="T99">
        <f t="shared" si="7"/>
        <v>51.754742154417308</v>
      </c>
      <c r="U99">
        <f t="shared" si="7"/>
        <v>84.44714782979328</v>
      </c>
      <c r="V99">
        <f t="shared" si="7"/>
        <v>35.902743389125483</v>
      </c>
      <c r="W99">
        <f t="shared" si="7"/>
        <v>49.840916614558431</v>
      </c>
      <c r="X99">
        <f t="shared" si="7"/>
        <v>45.694045715239916</v>
      </c>
      <c r="Y99">
        <f t="shared" si="7"/>
        <v>34.980587440918292</v>
      </c>
      <c r="Z99">
        <f t="shared" si="7"/>
        <v>135.09223859544929</v>
      </c>
      <c r="AA99">
        <f t="shared" si="7"/>
        <v>63.388958858102427</v>
      </c>
      <c r="AB99">
        <f t="shared" si="7"/>
        <v>91.743613192518723</v>
      </c>
      <c r="AC99">
        <f t="shared" si="7"/>
        <v>72.50449471870553</v>
      </c>
      <c r="AD99">
        <f t="shared" si="7"/>
        <v>47.512994971051853</v>
      </c>
      <c r="AE99">
        <f t="shared" si="7"/>
        <v>46.269558870489483</v>
      </c>
      <c r="AF99">
        <f t="shared" si="7"/>
        <v>45.423089021704939</v>
      </c>
      <c r="AG99">
        <f t="shared" si="7"/>
        <v>48.908022733561808</v>
      </c>
      <c r="AH99">
        <f t="shared" si="7"/>
        <v>159.38396647387333</v>
      </c>
      <c r="AI99">
        <f t="shared" si="7"/>
        <v>13.767720576675883</v>
      </c>
      <c r="AJ99">
        <f t="shared" si="7"/>
        <v>22.956807400123193</v>
      </c>
      <c r="AK99">
        <f t="shared" si="7"/>
        <v>42.51093274287296</v>
      </c>
      <c r="AL99">
        <f t="shared" si="7"/>
        <v>41.925956631000801</v>
      </c>
      <c r="AM99">
        <f t="shared" si="7"/>
        <v>46.350395339159384</v>
      </c>
      <c r="AN99">
        <f t="shared" si="7"/>
        <v>44.353614518795041</v>
      </c>
      <c r="AO99">
        <f t="shared" si="7"/>
        <v>45.896727850271631</v>
      </c>
      <c r="AP99">
        <f t="shared" si="7"/>
        <v>0</v>
      </c>
      <c r="AQ99">
        <f t="shared" si="7"/>
        <v>0</v>
      </c>
      <c r="AR99">
        <f t="shared" si="7"/>
        <v>38.849227587332976</v>
      </c>
      <c r="AS99">
        <f t="shared" si="7"/>
        <v>66.075615913467772</v>
      </c>
      <c r="AT99">
        <f t="shared" si="7"/>
        <v>69.107569041936586</v>
      </c>
      <c r="AU99">
        <f t="shared" si="7"/>
        <v>72.976388862883141</v>
      </c>
      <c r="AV99">
        <f t="shared" si="7"/>
        <v>71.516037397611626</v>
      </c>
      <c r="AW99">
        <f t="shared" si="7"/>
        <v>78.631679138768533</v>
      </c>
    </row>
    <row r="100" spans="1:49" x14ac:dyDescent="0.25">
      <c r="A100" t="s">
        <v>1771</v>
      </c>
      <c r="B100">
        <f>B67/B59*100</f>
        <v>81.083046660356018</v>
      </c>
      <c r="C100">
        <f t="shared" ref="C100:AW100" si="8">C67/C59*100</f>
        <v>106.19441368111373</v>
      </c>
      <c r="D100">
        <f t="shared" si="8"/>
        <v>100.62904417728591</v>
      </c>
      <c r="E100">
        <f t="shared" si="8"/>
        <v>109.05031145184476</v>
      </c>
      <c r="F100">
        <f t="shared" si="8"/>
        <v>96.108961891123613</v>
      </c>
      <c r="G100">
        <f t="shared" si="8"/>
        <v>84.236004645760758</v>
      </c>
      <c r="H100">
        <f t="shared" si="8"/>
        <v>96.829302711188731</v>
      </c>
      <c r="I100">
        <f t="shared" si="8"/>
        <v>94.339909681965224</v>
      </c>
      <c r="J100">
        <f t="shared" si="8"/>
        <v>40.905780382171272</v>
      </c>
      <c r="K100">
        <f t="shared" si="8"/>
        <v>47.429203210940976</v>
      </c>
      <c r="L100">
        <f t="shared" si="8"/>
        <v>58.373687860449394</v>
      </c>
      <c r="M100">
        <f t="shared" si="8"/>
        <v>62.48644741597397</v>
      </c>
      <c r="N100">
        <f t="shared" si="8"/>
        <v>49.538496950166873</v>
      </c>
      <c r="O100">
        <f t="shared" si="8"/>
        <v>46.247175386754741</v>
      </c>
      <c r="P100">
        <f t="shared" si="8"/>
        <v>64.570552147239269</v>
      </c>
      <c r="Q100">
        <f t="shared" si="8"/>
        <v>101.7986493624085</v>
      </c>
      <c r="R100">
        <f t="shared" si="8"/>
        <v>39.450832332246435</v>
      </c>
      <c r="S100">
        <f t="shared" si="8"/>
        <v>39.567217985181429</v>
      </c>
      <c r="T100">
        <f t="shared" si="8"/>
        <v>48.301236570038519</v>
      </c>
      <c r="U100">
        <f t="shared" si="8"/>
        <v>67.053293547662591</v>
      </c>
      <c r="V100">
        <f t="shared" si="8"/>
        <v>47.870801128246462</v>
      </c>
      <c r="W100">
        <f t="shared" si="8"/>
        <v>38.674524264173307</v>
      </c>
      <c r="X100">
        <f t="shared" si="8"/>
        <v>60.550802092490883</v>
      </c>
      <c r="Y100">
        <f t="shared" si="8"/>
        <v>51.988591763043587</v>
      </c>
      <c r="Z100">
        <f t="shared" si="8"/>
        <v>121.43038535655066</v>
      </c>
      <c r="AA100">
        <f t="shared" si="8"/>
        <v>106.11089097428264</v>
      </c>
      <c r="AB100">
        <f t="shared" si="8"/>
        <v>86.643652163561697</v>
      </c>
      <c r="AC100">
        <f t="shared" si="8"/>
        <v>77.015215576935418</v>
      </c>
      <c r="AD100">
        <f t="shared" si="8"/>
        <v>72.71412846775246</v>
      </c>
      <c r="AE100">
        <f t="shared" si="8"/>
        <v>47.28310464402449</v>
      </c>
      <c r="AF100">
        <f t="shared" si="8"/>
        <v>53.098814317924322</v>
      </c>
      <c r="AG100">
        <f t="shared" si="8"/>
        <v>54.716710050370168</v>
      </c>
      <c r="AH100">
        <f t="shared" si="8"/>
        <v>139.68232515791271</v>
      </c>
      <c r="AI100">
        <f t="shared" si="8"/>
        <v>6.350407053527694</v>
      </c>
      <c r="AJ100">
        <f t="shared" si="8"/>
        <v>48.019611493824861</v>
      </c>
      <c r="AK100">
        <f t="shared" si="8"/>
        <v>50.463966350398948</v>
      </c>
      <c r="AL100">
        <f t="shared" si="8"/>
        <v>54.533316493152661</v>
      </c>
      <c r="AM100">
        <f t="shared" si="8"/>
        <v>61.203743545611019</v>
      </c>
      <c r="AN100">
        <f t="shared" si="8"/>
        <v>57.842308621106007</v>
      </c>
      <c r="AO100">
        <f t="shared" si="8"/>
        <v>63.58481307137275</v>
      </c>
      <c r="AP100">
        <f t="shared" si="8"/>
        <v>0</v>
      </c>
      <c r="AQ100">
        <f t="shared" si="8"/>
        <v>0</v>
      </c>
      <c r="AR100">
        <f t="shared" si="8"/>
        <v>35.679386429515766</v>
      </c>
      <c r="AS100">
        <f t="shared" si="8"/>
        <v>83.777561382764134</v>
      </c>
      <c r="AT100">
        <f t="shared" si="8"/>
        <v>77.916341224886281</v>
      </c>
      <c r="AU100">
        <f t="shared" si="8"/>
        <v>77.746030050559</v>
      </c>
      <c r="AV100">
        <f t="shared" si="8"/>
        <v>78.550357059342005</v>
      </c>
      <c r="AW100">
        <f t="shared" si="8"/>
        <v>68.57115710462557</v>
      </c>
    </row>
    <row r="101" spans="1:49" x14ac:dyDescent="0.25">
      <c r="A101" t="s">
        <v>1772</v>
      </c>
      <c r="B101">
        <f>B85/B77*100</f>
        <v>92.466344671667869</v>
      </c>
      <c r="C101">
        <f t="shared" ref="C101:AW101" si="9">C85/C77*100</f>
        <v>98.14239835827459</v>
      </c>
      <c r="D101">
        <f t="shared" si="9"/>
        <v>112.94455135058085</v>
      </c>
      <c r="E101">
        <f t="shared" si="9"/>
        <v>89.061887368703424</v>
      </c>
      <c r="F101">
        <f t="shared" si="9"/>
        <v>98.672848857340725</v>
      </c>
      <c r="G101">
        <f t="shared" si="9"/>
        <v>106.15438366171534</v>
      </c>
      <c r="H101">
        <f t="shared" si="9"/>
        <v>94.253917783329541</v>
      </c>
      <c r="I101">
        <f t="shared" si="9"/>
        <v>88.657851871399842</v>
      </c>
      <c r="J101">
        <f t="shared" si="9"/>
        <v>60.904347826086955</v>
      </c>
      <c r="K101">
        <f t="shared" si="9"/>
        <v>14.985660377358492</v>
      </c>
      <c r="L101">
        <f t="shared" si="9"/>
        <v>46.838967282802081</v>
      </c>
      <c r="M101">
        <f t="shared" si="9"/>
        <v>52.856242146731468</v>
      </c>
      <c r="N101">
        <f t="shared" si="9"/>
        <v>49.597915426470735</v>
      </c>
      <c r="O101">
        <f t="shared" si="9"/>
        <v>52.016996106135252</v>
      </c>
      <c r="P101">
        <f t="shared" si="9"/>
        <v>81.913628072401607</v>
      </c>
      <c r="Q101">
        <f t="shared" si="9"/>
        <v>48.387362065879415</v>
      </c>
      <c r="R101">
        <f t="shared" si="9"/>
        <v>103.57804819082925</v>
      </c>
      <c r="S101">
        <f t="shared" si="9"/>
        <v>26.039049279524125</v>
      </c>
      <c r="T101">
        <f t="shared" si="9"/>
        <v>45.981836125373206</v>
      </c>
      <c r="U101">
        <f t="shared" si="9"/>
        <v>92.932247746437923</v>
      </c>
      <c r="V101">
        <f t="shared" si="9"/>
        <v>39.885412075804318</v>
      </c>
      <c r="W101">
        <f t="shared" si="9"/>
        <v>54.765073268105311</v>
      </c>
      <c r="X101">
        <f t="shared" si="9"/>
        <v>50.590737599068191</v>
      </c>
      <c r="Y101">
        <f t="shared" si="9"/>
        <v>85.574176719921752</v>
      </c>
      <c r="Z101">
        <f t="shared" si="9"/>
        <v>154.79429593034945</v>
      </c>
      <c r="AA101">
        <f t="shared" si="9"/>
        <v>194.26084108833882</v>
      </c>
      <c r="AB101">
        <f t="shared" si="9"/>
        <v>79.832913224687402</v>
      </c>
      <c r="AC101">
        <f t="shared" si="9"/>
        <v>112.06780942437591</v>
      </c>
      <c r="AD101">
        <f t="shared" si="9"/>
        <v>94.899160370445983</v>
      </c>
      <c r="AE101">
        <f t="shared" si="9"/>
        <v>89.675888397876733</v>
      </c>
      <c r="AF101">
        <f t="shared" si="9"/>
        <v>54.180402426377285</v>
      </c>
      <c r="AG101">
        <f t="shared" si="9"/>
        <v>42.866605335786566</v>
      </c>
      <c r="AH101">
        <f t="shared" si="9"/>
        <v>157.06246224662229</v>
      </c>
      <c r="AI101">
        <f t="shared" si="9"/>
        <v>8.8889707701458605</v>
      </c>
      <c r="AJ101">
        <f t="shared" si="9"/>
        <v>38.360900216919738</v>
      </c>
      <c r="AK101">
        <f t="shared" si="9"/>
        <v>60.710737068023292</v>
      </c>
      <c r="AL101">
        <f t="shared" si="9"/>
        <v>49.848121586670374</v>
      </c>
      <c r="AM101">
        <f t="shared" si="9"/>
        <v>80.445350681295906</v>
      </c>
      <c r="AN101">
        <f t="shared" si="9"/>
        <v>47.462838222541457</v>
      </c>
      <c r="AO101">
        <f t="shared" si="9"/>
        <v>79.054608990421599</v>
      </c>
      <c r="AP101">
        <f t="shared" si="9"/>
        <v>0</v>
      </c>
      <c r="AQ101">
        <f t="shared" si="9"/>
        <v>0</v>
      </c>
      <c r="AR101">
        <f t="shared" si="9"/>
        <v>38.498478944316133</v>
      </c>
      <c r="AS101">
        <f t="shared" si="9"/>
        <v>86.995451280823559</v>
      </c>
      <c r="AT101">
        <f t="shared" si="9"/>
        <v>84.939873246303023</v>
      </c>
      <c r="AU101">
        <f t="shared" si="9"/>
        <v>84.134773455557252</v>
      </c>
      <c r="AV101">
        <f t="shared" si="9"/>
        <v>75.569837879947897</v>
      </c>
      <c r="AW101">
        <f t="shared" si="9"/>
        <v>77.625263797870915</v>
      </c>
    </row>
    <row r="102" spans="1:49" x14ac:dyDescent="0.25">
      <c r="A102" s="7" t="s">
        <v>1773</v>
      </c>
      <c r="B102" s="7" t="s">
        <v>1644</v>
      </c>
      <c r="C102" s="7" t="s">
        <v>600</v>
      </c>
      <c r="D102" s="7" t="s">
        <v>600</v>
      </c>
      <c r="E102" s="7" t="s">
        <v>600</v>
      </c>
      <c r="F102" s="7" t="s">
        <v>600</v>
      </c>
      <c r="G102" s="7" t="s">
        <v>600</v>
      </c>
      <c r="H102" s="7" t="s">
        <v>600</v>
      </c>
      <c r="I102" s="7" t="s">
        <v>600</v>
      </c>
      <c r="J102" s="7" t="s">
        <v>1644</v>
      </c>
      <c r="K102" s="7" t="s">
        <v>604</v>
      </c>
      <c r="L102" s="7" t="s">
        <v>604</v>
      </c>
      <c r="M102" s="7" t="s">
        <v>604</v>
      </c>
      <c r="N102" s="7" t="s">
        <v>604</v>
      </c>
      <c r="O102" s="7" t="s">
        <v>604</v>
      </c>
      <c r="P102" s="7" t="s">
        <v>604</v>
      </c>
      <c r="Q102" s="7" t="s">
        <v>604</v>
      </c>
      <c r="R102" s="7" t="s">
        <v>1644</v>
      </c>
      <c r="S102" s="7" t="s">
        <v>608</v>
      </c>
      <c r="T102" s="7" t="s">
        <v>608</v>
      </c>
      <c r="U102" s="7" t="s">
        <v>608</v>
      </c>
      <c r="V102" s="7" t="s">
        <v>608</v>
      </c>
      <c r="W102" s="7" t="s">
        <v>608</v>
      </c>
      <c r="X102" s="7" t="s">
        <v>608</v>
      </c>
      <c r="Y102" s="7" t="s">
        <v>608</v>
      </c>
      <c r="Z102" s="7" t="s">
        <v>1686</v>
      </c>
      <c r="AA102" s="7" t="s">
        <v>612</v>
      </c>
      <c r="AB102" s="7" t="s">
        <v>612</v>
      </c>
      <c r="AC102" s="7" t="s">
        <v>612</v>
      </c>
      <c r="AD102" s="7" t="s">
        <v>612</v>
      </c>
      <c r="AE102" s="7" t="s">
        <v>612</v>
      </c>
      <c r="AF102" s="7" t="s">
        <v>612</v>
      </c>
      <c r="AG102" s="7" t="s">
        <v>612</v>
      </c>
      <c r="AH102" s="7" t="s">
        <v>1686</v>
      </c>
      <c r="AI102" s="7" t="s">
        <v>616</v>
      </c>
      <c r="AJ102" s="7" t="s">
        <v>616</v>
      </c>
      <c r="AK102" s="7" t="s">
        <v>616</v>
      </c>
      <c r="AL102" s="7" t="s">
        <v>616</v>
      </c>
      <c r="AM102" s="7" t="s">
        <v>616</v>
      </c>
      <c r="AN102" s="7" t="s">
        <v>616</v>
      </c>
      <c r="AO102" s="7" t="s">
        <v>616</v>
      </c>
      <c r="AP102" s="7" t="s">
        <v>1794</v>
      </c>
      <c r="AQ102" s="7" t="s">
        <v>620</v>
      </c>
      <c r="AR102" s="7" t="s">
        <v>620</v>
      </c>
      <c r="AS102" s="7" t="s">
        <v>620</v>
      </c>
      <c r="AT102" s="7" t="s">
        <v>620</v>
      </c>
      <c r="AU102" s="7" t="s">
        <v>620</v>
      </c>
      <c r="AV102" s="7" t="s">
        <v>620</v>
      </c>
      <c r="AW102" s="7" t="s">
        <v>620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86.242398643134138</v>
      </c>
      <c r="C104">
        <f t="shared" ref="C104:AW104" si="10">AVERAGE(C99:C101)</f>
        <v>98.001468957866294</v>
      </c>
      <c r="D104">
        <f t="shared" si="10"/>
        <v>98.754604419540044</v>
      </c>
      <c r="E104">
        <f t="shared" si="10"/>
        <v>99.352448061777167</v>
      </c>
      <c r="F104">
        <f t="shared" si="10"/>
        <v>90.2447952321141</v>
      </c>
      <c r="G104">
        <f t="shared" si="10"/>
        <v>92.532286348330373</v>
      </c>
      <c r="H104">
        <f t="shared" si="10"/>
        <v>94.833253732823309</v>
      </c>
      <c r="I104">
        <f t="shared" si="10"/>
        <v>89.990416294603378</v>
      </c>
      <c r="J104">
        <f t="shared" si="10"/>
        <v>45.965182174452167</v>
      </c>
      <c r="K104">
        <f t="shared" si="10"/>
        <v>31.860922910293567</v>
      </c>
      <c r="L104">
        <f t="shared" si="10"/>
        <v>62.193668059170939</v>
      </c>
      <c r="M104">
        <f t="shared" si="10"/>
        <v>52.062927017453866</v>
      </c>
      <c r="N104">
        <f t="shared" si="10"/>
        <v>47.061692586930178</v>
      </c>
      <c r="O104">
        <f t="shared" si="10"/>
        <v>43.870353159980858</v>
      </c>
      <c r="P104">
        <f t="shared" si="10"/>
        <v>61.834619036605396</v>
      </c>
      <c r="Q104">
        <f t="shared" si="10"/>
        <v>78.090261976039457</v>
      </c>
      <c r="R104">
        <f t="shared" si="10"/>
        <v>56.404350125607834</v>
      </c>
      <c r="S104">
        <f t="shared" si="10"/>
        <v>33.201972966373582</v>
      </c>
      <c r="T104">
        <f t="shared" si="10"/>
        <v>48.679271616609675</v>
      </c>
      <c r="U104">
        <f t="shared" si="10"/>
        <v>81.477563041297927</v>
      </c>
      <c r="V104">
        <f t="shared" si="10"/>
        <v>41.219652197725424</v>
      </c>
      <c r="W104">
        <f t="shared" si="10"/>
        <v>47.760171382279019</v>
      </c>
      <c r="X104">
        <f t="shared" si="10"/>
        <v>52.278528468932997</v>
      </c>
      <c r="Y104">
        <f t="shared" si="10"/>
        <v>57.514451974627882</v>
      </c>
      <c r="Z104">
        <f t="shared" si="10"/>
        <v>137.10563996078312</v>
      </c>
      <c r="AA104">
        <f t="shared" si="10"/>
        <v>121.25356364024128</v>
      </c>
      <c r="AB104">
        <f t="shared" si="10"/>
        <v>86.073392860255936</v>
      </c>
      <c r="AC104">
        <f t="shared" si="10"/>
        <v>87.19583990667229</v>
      </c>
      <c r="AD104">
        <f t="shared" si="10"/>
        <v>71.708761269750099</v>
      </c>
      <c r="AE104">
        <f t="shared" si="10"/>
        <v>61.076183970796897</v>
      </c>
      <c r="AF104">
        <f t="shared" si="10"/>
        <v>50.900768588668846</v>
      </c>
      <c r="AG104">
        <f t="shared" si="10"/>
        <v>48.830446039906178</v>
      </c>
      <c r="AH104">
        <f t="shared" si="10"/>
        <v>152.04291795946946</v>
      </c>
      <c r="AI104">
        <f t="shared" si="10"/>
        <v>9.6690328001164794</v>
      </c>
      <c r="AJ104">
        <f t="shared" si="10"/>
        <v>36.445773036955927</v>
      </c>
      <c r="AK104">
        <f t="shared" si="10"/>
        <v>51.2285453870984</v>
      </c>
      <c r="AL104">
        <f t="shared" si="10"/>
        <v>48.769131570274617</v>
      </c>
      <c r="AM104">
        <f t="shared" si="10"/>
        <v>62.666496522022101</v>
      </c>
      <c r="AN104">
        <f t="shared" si="10"/>
        <v>49.886253787480833</v>
      </c>
      <c r="AO104">
        <f t="shared" si="10"/>
        <v>62.845383304021993</v>
      </c>
      <c r="AP104">
        <f t="shared" si="10"/>
        <v>0</v>
      </c>
      <c r="AQ104">
        <f t="shared" si="10"/>
        <v>0</v>
      </c>
      <c r="AR104">
        <f t="shared" si="10"/>
        <v>37.67569765372162</v>
      </c>
      <c r="AS104">
        <f t="shared" si="10"/>
        <v>78.949542859018493</v>
      </c>
      <c r="AT104">
        <f t="shared" si="10"/>
        <v>77.321261171041968</v>
      </c>
      <c r="AU104">
        <f t="shared" si="10"/>
        <v>78.285730789666459</v>
      </c>
      <c r="AV104">
        <f t="shared" si="10"/>
        <v>75.212077445633838</v>
      </c>
      <c r="AW104">
        <f t="shared" si="10"/>
        <v>74.942700013755015</v>
      </c>
    </row>
    <row r="105" spans="1:49" x14ac:dyDescent="0.25">
      <c r="A105" t="s">
        <v>1774</v>
      </c>
      <c r="B105">
        <f>STDEV(B99:B101)</f>
        <v>5.7658380800433342</v>
      </c>
      <c r="C105">
        <f t="shared" ref="C105:AW105" si="11">STDEV(C99:C101)</f>
        <v>8.264310686410159</v>
      </c>
      <c r="D105">
        <f t="shared" si="11"/>
        <v>15.214017188074251</v>
      </c>
      <c r="E105">
        <f t="shared" si="11"/>
        <v>10.007384368635954</v>
      </c>
      <c r="F105">
        <f t="shared" si="11"/>
        <v>12.443634902380134</v>
      </c>
      <c r="G105">
        <f t="shared" si="11"/>
        <v>11.890208938957628</v>
      </c>
      <c r="H105">
        <f t="shared" si="11"/>
        <v>1.7786114629935668</v>
      </c>
      <c r="I105">
        <f t="shared" si="11"/>
        <v>3.859772081578746</v>
      </c>
      <c r="J105">
        <f t="shared" si="11"/>
        <v>13.160280216988429</v>
      </c>
      <c r="K105">
        <f t="shared" si="11"/>
        <v>16.261212126261114</v>
      </c>
      <c r="L105">
        <f t="shared" si="11"/>
        <v>17.578786578528998</v>
      </c>
      <c r="M105">
        <f t="shared" si="11"/>
        <v>10.841967663906088</v>
      </c>
      <c r="N105">
        <f t="shared" si="11"/>
        <v>4.3415105597787083</v>
      </c>
      <c r="O105">
        <f t="shared" si="11"/>
        <v>9.5592989919671378</v>
      </c>
      <c r="P105">
        <f t="shared" si="11"/>
        <v>21.577459523660306</v>
      </c>
      <c r="Q105">
        <f t="shared" si="11"/>
        <v>27.205551601952688</v>
      </c>
      <c r="R105">
        <f t="shared" si="11"/>
        <v>41.388638841970966</v>
      </c>
      <c r="S105">
        <f t="shared" si="11"/>
        <v>6.7992687529813178</v>
      </c>
      <c r="T105">
        <f t="shared" si="11"/>
        <v>2.904960219584853</v>
      </c>
      <c r="U105">
        <f t="shared" si="11"/>
        <v>13.192569612006057</v>
      </c>
      <c r="V105">
        <f t="shared" si="11"/>
        <v>6.0945671740445375</v>
      </c>
      <c r="W105">
        <f t="shared" si="11"/>
        <v>8.2446083808282911</v>
      </c>
      <c r="X105">
        <f t="shared" si="11"/>
        <v>7.5708177252226818</v>
      </c>
      <c r="Y105">
        <f t="shared" si="11"/>
        <v>25.74546887010607</v>
      </c>
      <c r="Z105">
        <f t="shared" si="11"/>
        <v>16.772834315867929</v>
      </c>
      <c r="AA105">
        <f t="shared" si="11"/>
        <v>66.737079582661551</v>
      </c>
      <c r="AB105">
        <f t="shared" si="11"/>
        <v>5.9757920132547557</v>
      </c>
      <c r="AC105">
        <f t="shared" si="11"/>
        <v>21.657511432119801</v>
      </c>
      <c r="AD105">
        <f t="shared" si="11"/>
        <v>23.709075060339199</v>
      </c>
      <c r="AE105">
        <f t="shared" si="11"/>
        <v>24.773254504525891</v>
      </c>
      <c r="AF105">
        <f t="shared" si="11"/>
        <v>4.7745354002077685</v>
      </c>
      <c r="AG105">
        <f t="shared" si="11"/>
        <v>5.9254332368357696</v>
      </c>
      <c r="AH105">
        <f t="shared" si="11"/>
        <v>10.767336545019299</v>
      </c>
      <c r="AI105">
        <f t="shared" si="11"/>
        <v>3.7696826859990038</v>
      </c>
      <c r="AJ105">
        <f t="shared" si="11"/>
        <v>12.640681205789301</v>
      </c>
      <c r="AK105">
        <f t="shared" si="11"/>
        <v>9.1239604994739292</v>
      </c>
      <c r="AL105">
        <f t="shared" si="11"/>
        <v>6.372561907510998</v>
      </c>
      <c r="AM105">
        <f t="shared" si="11"/>
        <v>17.094479507960198</v>
      </c>
      <c r="AN105">
        <f t="shared" si="11"/>
        <v>7.0633507910001407</v>
      </c>
      <c r="AO105">
        <f t="shared" si="11"/>
        <v>16.591303074554197</v>
      </c>
      <c r="AP105">
        <f t="shared" si="11"/>
        <v>0</v>
      </c>
      <c r="AQ105">
        <f t="shared" si="11"/>
        <v>0</v>
      </c>
      <c r="AR105">
        <f t="shared" si="11"/>
        <v>1.7377284110476701</v>
      </c>
      <c r="AS105">
        <f t="shared" si="11"/>
        <v>11.264643806998086</v>
      </c>
      <c r="AT105">
        <f t="shared" si="11"/>
        <v>7.9329095739055484</v>
      </c>
      <c r="AU105">
        <f t="shared" si="11"/>
        <v>5.5987359596029886</v>
      </c>
      <c r="AV105">
        <f t="shared" si="11"/>
        <v>3.5307800373461502</v>
      </c>
      <c r="AW105">
        <f t="shared" si="11"/>
        <v>5.5408155755048112</v>
      </c>
    </row>
    <row r="106" spans="1:49" x14ac:dyDescent="0.25">
      <c r="A106" t="s">
        <v>1775</v>
      </c>
      <c r="B106">
        <f>STDEV(B99:B101)/SQRT(3)</f>
        <v>3.328908167616814</v>
      </c>
      <c r="C106">
        <f t="shared" ref="C106:AW106" si="12">STDEV(C99:C101)/SQRT(3)</f>
        <v>4.7714019994656063</v>
      </c>
      <c r="D106">
        <f t="shared" si="12"/>
        <v>8.7838169189902633</v>
      </c>
      <c r="E106">
        <f t="shared" si="12"/>
        <v>5.7777660591160211</v>
      </c>
      <c r="F106">
        <f t="shared" si="12"/>
        <v>7.1843359605865933</v>
      </c>
      <c r="G106">
        <f t="shared" si="12"/>
        <v>6.8648153316280816</v>
      </c>
      <c r="H106">
        <f t="shared" si="12"/>
        <v>1.0268818069430898</v>
      </c>
      <c r="I106">
        <f t="shared" si="12"/>
        <v>2.2284404503100914</v>
      </c>
      <c r="J106">
        <f t="shared" si="12"/>
        <v>7.5980913258891762</v>
      </c>
      <c r="K106">
        <f t="shared" si="12"/>
        <v>9.3884151984464612</v>
      </c>
      <c r="L106">
        <f t="shared" si="12"/>
        <v>10.149117163140698</v>
      </c>
      <c r="M106">
        <f t="shared" si="12"/>
        <v>6.2596129493013981</v>
      </c>
      <c r="N106">
        <f t="shared" si="12"/>
        <v>2.5065722903778402</v>
      </c>
      <c r="O106">
        <f t="shared" si="12"/>
        <v>5.5190638462763459</v>
      </c>
      <c r="P106">
        <f t="shared" si="12"/>
        <v>12.457752064413532</v>
      </c>
      <c r="Q106">
        <f t="shared" si="12"/>
        <v>15.707132540839639</v>
      </c>
      <c r="R106">
        <f t="shared" si="12"/>
        <v>23.89574177680414</v>
      </c>
      <c r="S106">
        <f t="shared" si="12"/>
        <v>3.9255596448263752</v>
      </c>
      <c r="T106">
        <f t="shared" si="12"/>
        <v>1.6771795647624692</v>
      </c>
      <c r="U106">
        <f t="shared" si="12"/>
        <v>7.6167336167945745</v>
      </c>
      <c r="V106">
        <f t="shared" si="12"/>
        <v>3.5186999985288705</v>
      </c>
      <c r="W106">
        <f t="shared" si="12"/>
        <v>4.7600268680342586</v>
      </c>
      <c r="X106">
        <f t="shared" si="12"/>
        <v>4.3710136516429055</v>
      </c>
      <c r="Y106">
        <f t="shared" si="12"/>
        <v>14.864153382568871</v>
      </c>
      <c r="Z106">
        <f t="shared" si="12"/>
        <v>9.6838004073393424</v>
      </c>
      <c r="AA106">
        <f t="shared" si="12"/>
        <v>38.530670861979125</v>
      </c>
      <c r="AB106">
        <f t="shared" si="12"/>
        <v>3.4501251274738491</v>
      </c>
      <c r="AC106">
        <f t="shared" si="12"/>
        <v>12.503970055311765</v>
      </c>
      <c r="AD106">
        <f t="shared" si="12"/>
        <v>13.68844086832388</v>
      </c>
      <c r="AE106">
        <f t="shared" si="12"/>
        <v>14.302845156891133</v>
      </c>
      <c r="AF106">
        <f t="shared" si="12"/>
        <v>2.7565792985653528</v>
      </c>
      <c r="AG106">
        <f t="shared" si="12"/>
        <v>3.4210504743522874</v>
      </c>
      <c r="AH106">
        <f t="shared" si="12"/>
        <v>6.216524652722188</v>
      </c>
      <c r="AI106">
        <f t="shared" si="12"/>
        <v>2.1764273135209966</v>
      </c>
      <c r="AJ106">
        <f t="shared" si="12"/>
        <v>7.2981006969026962</v>
      </c>
      <c r="AK106">
        <f t="shared" si="12"/>
        <v>5.2677210504467853</v>
      </c>
      <c r="AL106">
        <f t="shared" si="12"/>
        <v>3.6792003327290299</v>
      </c>
      <c r="AM106">
        <f t="shared" si="12"/>
        <v>9.8695023455773629</v>
      </c>
      <c r="AN106">
        <f t="shared" si="12"/>
        <v>4.0780274805646872</v>
      </c>
      <c r="AO106">
        <f t="shared" si="12"/>
        <v>9.5789932963005313</v>
      </c>
      <c r="AP106">
        <f t="shared" si="12"/>
        <v>0</v>
      </c>
      <c r="AQ106">
        <f t="shared" si="12"/>
        <v>0</v>
      </c>
      <c r="AR106">
        <f t="shared" si="12"/>
        <v>1.0032779658968329</v>
      </c>
      <c r="AS106">
        <f t="shared" si="12"/>
        <v>6.5036451342955957</v>
      </c>
      <c r="AT106">
        <f t="shared" si="12"/>
        <v>4.580067477951328</v>
      </c>
      <c r="AU106">
        <f t="shared" si="12"/>
        <v>3.2324317133984235</v>
      </c>
      <c r="AV106">
        <f t="shared" si="12"/>
        <v>2.0384968050111567</v>
      </c>
      <c r="AW106">
        <f t="shared" si="12"/>
        <v>3.1989913640477741</v>
      </c>
    </row>
    <row r="108" spans="1:49" x14ac:dyDescent="0.25">
      <c r="A108" t="s">
        <v>1773</v>
      </c>
      <c r="B108" s="165">
        <f>AVERAGE(B99:B101,J99:J101,R99:R101,)</f>
        <v>56.58357928295824</v>
      </c>
    </row>
    <row r="109" spans="1:49" x14ac:dyDescent="0.25">
      <c r="A109" t="s">
        <v>1774</v>
      </c>
      <c r="B109" s="165">
        <f>STDEV(B99:B101,J99:J101,R99:R101)</f>
        <v>28.417543243575473</v>
      </c>
    </row>
    <row r="110" spans="1:49" x14ac:dyDescent="0.25">
      <c r="A110" t="s">
        <v>1775</v>
      </c>
      <c r="B110" s="165">
        <f>STDEV(B99:B101,J99:J101,R99:R101)/SQRT(3)</f>
        <v>16.406876241386133</v>
      </c>
    </row>
    <row r="111" spans="1:49" x14ac:dyDescent="0.25">
      <c r="A111" s="7" t="s">
        <v>1787</v>
      </c>
    </row>
    <row r="112" spans="1:49" x14ac:dyDescent="0.25">
      <c r="B112" s="6">
        <v>1</v>
      </c>
      <c r="C112" s="6">
        <v>2</v>
      </c>
      <c r="D112" s="6">
        <v>3</v>
      </c>
      <c r="E112" s="6">
        <v>4</v>
      </c>
      <c r="F112" s="6">
        <v>5</v>
      </c>
      <c r="G112" s="6">
        <v>6</v>
      </c>
      <c r="H112" s="6">
        <v>7</v>
      </c>
      <c r="I112" s="6"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">
        <v>1950</v>
      </c>
      <c r="C113" s="6">
        <v>40</v>
      </c>
      <c r="D113" s="6">
        <v>10</v>
      </c>
      <c r="E113" s="6">
        <v>3</v>
      </c>
      <c r="F113" s="6">
        <v>1</v>
      </c>
      <c r="G113" s="6">
        <v>0.3</v>
      </c>
      <c r="H113" s="6">
        <v>0.1</v>
      </c>
      <c r="I113" s="6">
        <v>0.03</v>
      </c>
    </row>
    <row r="114" spans="1:29" x14ac:dyDescent="0.25">
      <c r="A114" s="6" t="s">
        <v>1658</v>
      </c>
      <c r="B114" s="19" t="s">
        <v>1644</v>
      </c>
      <c r="C114" s="223" t="s">
        <v>598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1659</v>
      </c>
      <c r="B115" s="19" t="s">
        <v>1644</v>
      </c>
      <c r="C115" s="218" t="s">
        <v>602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1660</v>
      </c>
      <c r="B116" s="19" t="s">
        <v>1644</v>
      </c>
      <c r="C116" s="218" t="s">
        <v>606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1661</v>
      </c>
      <c r="B117" s="19" t="s">
        <v>1686</v>
      </c>
      <c r="C117" s="218" t="s">
        <v>610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1662</v>
      </c>
      <c r="B118" s="19" t="s">
        <v>1686</v>
      </c>
      <c r="C118" s="218" t="s">
        <v>614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1663</v>
      </c>
      <c r="B119" s="19" t="s">
        <v>1687</v>
      </c>
      <c r="C119" s="218" t="s">
        <v>618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2071</v>
      </c>
      <c r="K124" t="s">
        <v>1788</v>
      </c>
    </row>
    <row r="125" spans="1:29" x14ac:dyDescent="0.25">
      <c r="A125" s="41" t="s">
        <v>1789</v>
      </c>
      <c r="U125" t="s">
        <v>1791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</row>
    <row r="128" spans="1:29" x14ac:dyDescent="0.25">
      <c r="A128" t="s">
        <v>1658</v>
      </c>
      <c r="B128">
        <v>0.14960000000000001</v>
      </c>
      <c r="C128">
        <v>0.17080000000000001</v>
      </c>
      <c r="D128">
        <v>0.1709</v>
      </c>
      <c r="E128">
        <v>0.1598</v>
      </c>
      <c r="F128">
        <v>0.17929999999999999</v>
      </c>
      <c r="G128">
        <v>0.1731</v>
      </c>
      <c r="H128">
        <v>0.16700000000000001</v>
      </c>
      <c r="I128">
        <v>0.1704</v>
      </c>
      <c r="K128" t="s">
        <v>1658</v>
      </c>
      <c r="L128">
        <f>B128-$F$135</f>
        <v>0.14960000000000001</v>
      </c>
      <c r="M128">
        <f t="shared" ref="M128:S128" si="13">C128-$F$135</f>
        <v>0.17080000000000001</v>
      </c>
      <c r="N128">
        <f t="shared" si="13"/>
        <v>0.1709</v>
      </c>
      <c r="O128">
        <f t="shared" si="13"/>
        <v>0.1598</v>
      </c>
      <c r="P128">
        <f t="shared" si="13"/>
        <v>0.17929999999999999</v>
      </c>
      <c r="Q128">
        <f t="shared" si="13"/>
        <v>0.1731</v>
      </c>
      <c r="R128">
        <f t="shared" si="13"/>
        <v>0.16700000000000001</v>
      </c>
      <c r="S128">
        <f t="shared" si="13"/>
        <v>0.1704</v>
      </c>
      <c r="V128">
        <v>1</v>
      </c>
      <c r="W128">
        <v>2</v>
      </c>
      <c r="X128">
        <v>3</v>
      </c>
      <c r="Y128">
        <v>4</v>
      </c>
      <c r="Z128">
        <v>5</v>
      </c>
      <c r="AA128">
        <v>6</v>
      </c>
      <c r="AB128">
        <v>7</v>
      </c>
      <c r="AC128">
        <v>8</v>
      </c>
    </row>
    <row r="129" spans="1:29" x14ac:dyDescent="0.25">
      <c r="A129" t="s">
        <v>1659</v>
      </c>
      <c r="B129">
        <v>0.23960000000000001</v>
      </c>
      <c r="C129">
        <v>0.2601</v>
      </c>
      <c r="D129">
        <v>0.24729999999999999</v>
      </c>
      <c r="E129">
        <v>0.24460000000000001</v>
      </c>
      <c r="F129">
        <v>0.24299999999999999</v>
      </c>
      <c r="G129">
        <v>0.24390000000000001</v>
      </c>
      <c r="H129">
        <v>0.24160000000000001</v>
      </c>
      <c r="I129">
        <v>0.2477</v>
      </c>
      <c r="K129" t="s">
        <v>1659</v>
      </c>
      <c r="L129">
        <f t="shared" ref="L129:L133" si="14">B129-$F$135</f>
        <v>0.23960000000000001</v>
      </c>
      <c r="M129">
        <f t="shared" ref="M129:M133" si="15">C129-$F$135</f>
        <v>0.2601</v>
      </c>
      <c r="N129">
        <f t="shared" ref="N129:N133" si="16">D129-$F$135</f>
        <v>0.24729999999999999</v>
      </c>
      <c r="O129">
        <f t="shared" ref="O129:O133" si="17">E129-$F$135</f>
        <v>0.24460000000000001</v>
      </c>
      <c r="P129">
        <f t="shared" ref="P129:P133" si="18">F129-$F$135</f>
        <v>0.24299999999999999</v>
      </c>
      <c r="Q129">
        <f t="shared" ref="Q129:Q133" si="19">G129-$F$135</f>
        <v>0.24390000000000001</v>
      </c>
      <c r="R129">
        <f t="shared" ref="R129:R133" si="20">H129-$F$135</f>
        <v>0.24160000000000001</v>
      </c>
      <c r="S129">
        <f t="shared" ref="S129:S133" si="21">I129-$F$135</f>
        <v>0.2477</v>
      </c>
      <c r="U129" t="s">
        <v>1658</v>
      </c>
      <c r="V129">
        <f>L128/$L$133*100</f>
        <v>6.3743661851804507</v>
      </c>
      <c r="W129">
        <f t="shared" ref="W129:AC129" si="22">M128/$L$133*100</f>
        <v>7.2776854574119048</v>
      </c>
      <c r="X129">
        <f t="shared" si="22"/>
        <v>7.2819463973752612</v>
      </c>
      <c r="Y129">
        <f t="shared" si="22"/>
        <v>6.8089820614427534</v>
      </c>
      <c r="Z129">
        <f t="shared" si="22"/>
        <v>7.6398653542971564</v>
      </c>
      <c r="AA129">
        <f t="shared" si="22"/>
        <v>7.3756870765690898</v>
      </c>
      <c r="AB129">
        <f t="shared" si="22"/>
        <v>7.1157697388043797</v>
      </c>
      <c r="AC129">
        <f t="shared" si="22"/>
        <v>7.26064169755848</v>
      </c>
    </row>
    <row r="130" spans="1:29" x14ac:dyDescent="0.25">
      <c r="A130" t="s">
        <v>1660</v>
      </c>
      <c r="B130">
        <v>0.1701</v>
      </c>
      <c r="C130">
        <v>0.17610000000000001</v>
      </c>
      <c r="D130">
        <v>0.1593</v>
      </c>
      <c r="E130">
        <v>0.1704</v>
      </c>
      <c r="F130">
        <v>0.16689999999999999</v>
      </c>
      <c r="G130">
        <v>0.15690000000000001</v>
      </c>
      <c r="H130">
        <v>0.16869999999999999</v>
      </c>
      <c r="I130">
        <v>0.1706</v>
      </c>
      <c r="K130" t="s">
        <v>1660</v>
      </c>
      <c r="L130">
        <f t="shared" si="14"/>
        <v>0.1701</v>
      </c>
      <c r="M130">
        <f t="shared" si="15"/>
        <v>0.17610000000000001</v>
      </c>
      <c r="N130">
        <f t="shared" si="16"/>
        <v>0.1593</v>
      </c>
      <c r="O130">
        <f t="shared" si="17"/>
        <v>0.1704</v>
      </c>
      <c r="P130">
        <f t="shared" si="18"/>
        <v>0.16689999999999999</v>
      </c>
      <c r="Q130">
        <f t="shared" si="19"/>
        <v>0.15690000000000001</v>
      </c>
      <c r="R130">
        <f t="shared" si="20"/>
        <v>0.16869999999999999</v>
      </c>
      <c r="S130">
        <f t="shared" si="21"/>
        <v>0.1706</v>
      </c>
      <c r="U130" t="s">
        <v>1659</v>
      </c>
      <c r="V130">
        <f t="shared" ref="V130:V134" si="23">L129/$L$133*100</f>
        <v>10.209212152200775</v>
      </c>
      <c r="W130">
        <f t="shared" ref="W130:W134" si="24">M129/$L$133*100</f>
        <v>11.082704844688736</v>
      </c>
      <c r="X130">
        <f t="shared" ref="X130:X134" si="25">N129/$L$133*100</f>
        <v>10.537304529379179</v>
      </c>
      <c r="Y130">
        <f t="shared" ref="Y130:Y134" si="26">O129/$L$133*100</f>
        <v>10.422259150368571</v>
      </c>
      <c r="Z130">
        <f t="shared" ref="Z130:Z134" si="27">P129/$L$133*100</f>
        <v>10.354084110954876</v>
      </c>
      <c r="AA130">
        <f t="shared" ref="AA130:AA134" si="28">Q129/$L$133*100</f>
        <v>10.392432570625079</v>
      </c>
      <c r="AB130">
        <f t="shared" ref="AB130:AB134" si="29">R129/$L$133*100</f>
        <v>10.294430951467893</v>
      </c>
      <c r="AC130">
        <f t="shared" ref="AC130:AC134" si="30">S129/$L$133*100</f>
        <v>10.554348289232603</v>
      </c>
    </row>
    <row r="131" spans="1:29" x14ac:dyDescent="0.25">
      <c r="A131" t="s">
        <v>1661</v>
      </c>
      <c r="B131">
        <v>0.1691</v>
      </c>
      <c r="C131">
        <v>0.18990000000000001</v>
      </c>
      <c r="D131">
        <v>0.1668</v>
      </c>
      <c r="E131">
        <v>0.19359999999999999</v>
      </c>
      <c r="F131">
        <v>0.18290000000000001</v>
      </c>
      <c r="G131">
        <v>0.18329999999999999</v>
      </c>
      <c r="H131">
        <v>0.1875</v>
      </c>
      <c r="I131">
        <v>0.18479999999999999</v>
      </c>
      <c r="K131" t="s">
        <v>1661</v>
      </c>
      <c r="L131">
        <f t="shared" si="14"/>
        <v>0.1691</v>
      </c>
      <c r="M131">
        <f t="shared" si="15"/>
        <v>0.18990000000000001</v>
      </c>
      <c r="N131">
        <f t="shared" si="16"/>
        <v>0.1668</v>
      </c>
      <c r="O131">
        <f t="shared" si="17"/>
        <v>0.19359999999999999</v>
      </c>
      <c r="P131">
        <f t="shared" si="18"/>
        <v>0.18290000000000001</v>
      </c>
      <c r="Q131">
        <f t="shared" si="19"/>
        <v>0.18329999999999999</v>
      </c>
      <c r="R131">
        <f t="shared" si="20"/>
        <v>0.1875</v>
      </c>
      <c r="S131">
        <f t="shared" si="21"/>
        <v>0.18479999999999999</v>
      </c>
      <c r="U131" t="s">
        <v>1660</v>
      </c>
      <c r="V131">
        <f t="shared" si="23"/>
        <v>7.2478588776684134</v>
      </c>
      <c r="W131">
        <f t="shared" si="24"/>
        <v>7.5035152754697689</v>
      </c>
      <c r="X131">
        <f t="shared" si="25"/>
        <v>6.787677361625974</v>
      </c>
      <c r="Y131">
        <f t="shared" si="26"/>
        <v>7.26064169755848</v>
      </c>
      <c r="Z131">
        <f t="shared" si="27"/>
        <v>7.1115087988410233</v>
      </c>
      <c r="AA131">
        <f t="shared" si="28"/>
        <v>6.6854148025054325</v>
      </c>
      <c r="AB131">
        <f t="shared" si="29"/>
        <v>7.1882057181814298</v>
      </c>
      <c r="AC131">
        <f t="shared" si="30"/>
        <v>7.2691635774851919</v>
      </c>
    </row>
    <row r="132" spans="1:29" x14ac:dyDescent="0.25">
      <c r="A132" t="s">
        <v>1662</v>
      </c>
      <c r="B132">
        <v>0.17960000000000001</v>
      </c>
      <c r="C132">
        <v>0.19650000000000001</v>
      </c>
      <c r="D132">
        <v>0.16889999999999999</v>
      </c>
      <c r="E132">
        <v>0.19239999999999999</v>
      </c>
      <c r="F132">
        <v>0.18029999999999999</v>
      </c>
      <c r="G132">
        <v>0.16120000000000001</v>
      </c>
      <c r="H132">
        <v>0.1726</v>
      </c>
      <c r="I132">
        <v>0.20630000000000001</v>
      </c>
      <c r="K132" t="s">
        <v>1662</v>
      </c>
      <c r="L132">
        <f t="shared" si="14"/>
        <v>0.17960000000000001</v>
      </c>
      <c r="M132">
        <f t="shared" si="15"/>
        <v>0.19650000000000001</v>
      </c>
      <c r="N132">
        <f t="shared" si="16"/>
        <v>0.16889999999999999</v>
      </c>
      <c r="O132">
        <f t="shared" si="17"/>
        <v>0.19239999999999999</v>
      </c>
      <c r="P132">
        <f t="shared" si="18"/>
        <v>0.18029999999999999</v>
      </c>
      <c r="Q132">
        <f t="shared" si="19"/>
        <v>0.16120000000000001</v>
      </c>
      <c r="R132">
        <f t="shared" si="20"/>
        <v>0.1726</v>
      </c>
      <c r="S132">
        <f t="shared" si="21"/>
        <v>0.20630000000000001</v>
      </c>
      <c r="U132" t="s">
        <v>1661</v>
      </c>
      <c r="V132">
        <f t="shared" si="23"/>
        <v>7.2052494780348546</v>
      </c>
      <c r="W132">
        <f t="shared" si="24"/>
        <v>8.0915249904128856</v>
      </c>
      <c r="X132">
        <f t="shared" si="25"/>
        <v>7.1072478588776677</v>
      </c>
      <c r="Y132">
        <f t="shared" si="26"/>
        <v>8.2491797690570543</v>
      </c>
      <c r="Z132">
        <f t="shared" si="27"/>
        <v>7.7932591929779704</v>
      </c>
      <c r="AA132">
        <f t="shared" si="28"/>
        <v>7.8103029528313943</v>
      </c>
      <c r="AB132">
        <f t="shared" si="29"/>
        <v>7.9892624312923415</v>
      </c>
      <c r="AC132">
        <f t="shared" si="30"/>
        <v>7.8742170522817316</v>
      </c>
    </row>
    <row r="133" spans="1:29" x14ac:dyDescent="0.25">
      <c r="A133" t="s">
        <v>1663</v>
      </c>
      <c r="B133">
        <v>2.3469000000000002</v>
      </c>
      <c r="C133">
        <v>0.1754</v>
      </c>
      <c r="D133">
        <v>0.21160000000000001</v>
      </c>
      <c r="E133">
        <v>0.17760000000000001</v>
      </c>
      <c r="F133">
        <v>0.1784</v>
      </c>
      <c r="G133">
        <v>0.1754</v>
      </c>
      <c r="H133">
        <v>0.17100000000000001</v>
      </c>
      <c r="I133">
        <v>0.18279999999999999</v>
      </c>
      <c r="K133" t="s">
        <v>1663</v>
      </c>
      <c r="L133">
        <f t="shared" si="14"/>
        <v>2.3469000000000002</v>
      </c>
      <c r="M133">
        <f t="shared" si="15"/>
        <v>0.1754</v>
      </c>
      <c r="N133">
        <f t="shared" si="16"/>
        <v>0.21160000000000001</v>
      </c>
      <c r="O133">
        <f t="shared" si="17"/>
        <v>0.17760000000000001</v>
      </c>
      <c r="P133">
        <f t="shared" si="18"/>
        <v>0.1784</v>
      </c>
      <c r="Q133">
        <f t="shared" si="19"/>
        <v>0.1754</v>
      </c>
      <c r="R133">
        <f t="shared" si="20"/>
        <v>0.17100000000000001</v>
      </c>
      <c r="S133">
        <f t="shared" si="21"/>
        <v>0.18279999999999999</v>
      </c>
      <c r="U133" t="s">
        <v>1662</v>
      </c>
      <c r="V133">
        <f t="shared" si="23"/>
        <v>7.6526481741872248</v>
      </c>
      <c r="W133">
        <f t="shared" si="24"/>
        <v>8.3727470279943752</v>
      </c>
      <c r="X133">
        <f t="shared" si="25"/>
        <v>7.1967275981081418</v>
      </c>
      <c r="Y133">
        <f t="shared" si="26"/>
        <v>8.1980484894967809</v>
      </c>
      <c r="Z133">
        <f t="shared" si="27"/>
        <v>7.6824747539307152</v>
      </c>
      <c r="AA133">
        <f t="shared" si="28"/>
        <v>6.8686352209297361</v>
      </c>
      <c r="AB133">
        <f t="shared" si="29"/>
        <v>7.3543823767523104</v>
      </c>
      <c r="AC133">
        <f t="shared" si="30"/>
        <v>8.7903191444032558</v>
      </c>
    </row>
    <row r="134" spans="1:29" x14ac:dyDescent="0.25">
      <c r="A134" t="s">
        <v>1664</v>
      </c>
      <c r="B134">
        <v>7.3899999999999993E-2</v>
      </c>
      <c r="C134">
        <v>7.5200000000000003E-2</v>
      </c>
      <c r="D134">
        <v>7.51E-2</v>
      </c>
      <c r="E134">
        <v>4</v>
      </c>
      <c r="F134">
        <f>AVERAGE(B134:D134)</f>
        <v>7.4733333333333332E-2</v>
      </c>
      <c r="U134" t="s">
        <v>1663</v>
      </c>
      <c r="V134">
        <f t="shared" si="23"/>
        <v>100</v>
      </c>
      <c r="W134">
        <f t="shared" si="24"/>
        <v>7.4736886957262776</v>
      </c>
      <c r="X134">
        <f t="shared" si="25"/>
        <v>9.0161489624611182</v>
      </c>
      <c r="Y134">
        <f t="shared" si="26"/>
        <v>7.5674293749201063</v>
      </c>
      <c r="Z134">
        <f t="shared" si="27"/>
        <v>7.601516894626954</v>
      </c>
      <c r="AA134">
        <f t="shared" si="28"/>
        <v>7.4736886957262776</v>
      </c>
      <c r="AB134">
        <f t="shared" si="29"/>
        <v>7.2862073373386167</v>
      </c>
      <c r="AC134">
        <f t="shared" si="30"/>
        <v>7.7889982530146149</v>
      </c>
    </row>
    <row r="135" spans="1:29" x14ac:dyDescent="0.25">
      <c r="A135" t="s">
        <v>1665</v>
      </c>
    </row>
    <row r="138" spans="1:29" x14ac:dyDescent="0.25">
      <c r="A138" s="7" t="s">
        <v>2074</v>
      </c>
      <c r="K138" t="s">
        <v>1788</v>
      </c>
    </row>
    <row r="139" spans="1:29" x14ac:dyDescent="0.25">
      <c r="A139" t="s">
        <v>1789</v>
      </c>
      <c r="U139" t="s">
        <v>1791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</row>
    <row r="141" spans="1:29" x14ac:dyDescent="0.25">
      <c r="A141" t="s">
        <v>1658</v>
      </c>
      <c r="B141">
        <v>0.29659999999999997</v>
      </c>
      <c r="C141">
        <v>0.20319999999999999</v>
      </c>
      <c r="D141">
        <v>0.18820000000000001</v>
      </c>
      <c r="E141">
        <v>0.18779999999999999</v>
      </c>
      <c r="F141">
        <v>0.2072</v>
      </c>
      <c r="G141">
        <v>0.2092</v>
      </c>
      <c r="H141">
        <v>0.24460000000000001</v>
      </c>
      <c r="I141">
        <v>0.18729999999999999</v>
      </c>
      <c r="K141" t="s">
        <v>1658</v>
      </c>
      <c r="L141">
        <f>B141-$F$147</f>
        <v>0.21573333333333328</v>
      </c>
      <c r="M141">
        <f t="shared" ref="M141:S141" si="31">C141-$F$147</f>
        <v>0.12233333333333331</v>
      </c>
      <c r="N141">
        <f t="shared" si="31"/>
        <v>0.10733333333333332</v>
      </c>
      <c r="O141">
        <f t="shared" si="31"/>
        <v>0.10693333333333331</v>
      </c>
      <c r="P141">
        <f t="shared" si="31"/>
        <v>0.1263333333333333</v>
      </c>
      <c r="Q141">
        <f t="shared" si="31"/>
        <v>0.1283333333333333</v>
      </c>
      <c r="R141">
        <f t="shared" si="31"/>
        <v>0.16373333333333334</v>
      </c>
      <c r="S141">
        <f t="shared" si="31"/>
        <v>0.10643333333333331</v>
      </c>
      <c r="V141">
        <v>1</v>
      </c>
      <c r="W141">
        <v>2</v>
      </c>
      <c r="X141">
        <v>3</v>
      </c>
      <c r="Y141">
        <v>4</v>
      </c>
      <c r="Z141">
        <v>5</v>
      </c>
      <c r="AA141">
        <v>6</v>
      </c>
      <c r="AB141">
        <v>7</v>
      </c>
      <c r="AC141">
        <v>8</v>
      </c>
    </row>
    <row r="142" spans="1:29" x14ac:dyDescent="0.25">
      <c r="A142" t="s">
        <v>1659</v>
      </c>
      <c r="B142">
        <v>0.24540000000000001</v>
      </c>
      <c r="C142">
        <v>0.26490000000000002</v>
      </c>
      <c r="D142">
        <v>0.27200000000000002</v>
      </c>
      <c r="E142">
        <v>0.24560000000000001</v>
      </c>
      <c r="F142">
        <v>0.25459999999999999</v>
      </c>
      <c r="G142">
        <v>0.2838</v>
      </c>
      <c r="H142">
        <v>0.27779999999999999</v>
      </c>
      <c r="I142">
        <v>0.2407</v>
      </c>
      <c r="K142" t="s">
        <v>1659</v>
      </c>
      <c r="L142">
        <f t="shared" ref="L142:L146" si="32">B142-$F$147</f>
        <v>0.16453333333333331</v>
      </c>
      <c r="M142">
        <f t="shared" ref="M142:M146" si="33">C142-$F$147</f>
        <v>0.18403333333333333</v>
      </c>
      <c r="N142">
        <f t="shared" ref="N142:N146" si="34">D142-$F$147</f>
        <v>0.19113333333333332</v>
      </c>
      <c r="O142">
        <f t="shared" ref="O142:O146" si="35">E142-$F$147</f>
        <v>0.16473333333333334</v>
      </c>
      <c r="P142">
        <f t="shared" ref="P142:P146" si="36">F142-$F$147</f>
        <v>0.1737333333333333</v>
      </c>
      <c r="Q142">
        <f t="shared" ref="Q142:Q146" si="37">G142-$F$147</f>
        <v>0.2029333333333333</v>
      </c>
      <c r="R142">
        <f t="shared" ref="R142:R146" si="38">H142-$F$147</f>
        <v>0.19693333333333329</v>
      </c>
      <c r="S142">
        <f t="shared" ref="S142:S146" si="39">I142-$F$147</f>
        <v>0.15983333333333333</v>
      </c>
      <c r="U142" t="s">
        <v>1658</v>
      </c>
      <c r="V142">
        <f>L141/$L$146*100</f>
        <v>10.704598081376112</v>
      </c>
      <c r="W142">
        <f t="shared" ref="W142:AC142" si="40">M141/$L$146*100</f>
        <v>6.0701290109163066</v>
      </c>
      <c r="X142">
        <f t="shared" si="40"/>
        <v>5.32583526298379</v>
      </c>
      <c r="Y142">
        <f t="shared" si="40"/>
        <v>5.3059874297055893</v>
      </c>
      <c r="Z142">
        <f t="shared" si="40"/>
        <v>6.268607343698311</v>
      </c>
      <c r="AA142">
        <f t="shared" si="40"/>
        <v>6.3678465100893131</v>
      </c>
      <c r="AB142">
        <f t="shared" si="40"/>
        <v>8.1243797552100574</v>
      </c>
      <c r="AC142">
        <f t="shared" si="40"/>
        <v>5.2811776381078381</v>
      </c>
    </row>
    <row r="143" spans="1:29" x14ac:dyDescent="0.25">
      <c r="A143" t="s">
        <v>1660</v>
      </c>
      <c r="B143">
        <v>0.1779</v>
      </c>
      <c r="C143">
        <v>0.1842</v>
      </c>
      <c r="D143">
        <v>0.2</v>
      </c>
      <c r="E143">
        <v>0.17599999999999999</v>
      </c>
      <c r="F143">
        <v>0.17399999999999999</v>
      </c>
      <c r="G143">
        <v>0.1817</v>
      </c>
      <c r="H143">
        <v>0.2059</v>
      </c>
      <c r="I143">
        <v>0.17849999999999999</v>
      </c>
      <c r="K143" t="s">
        <v>1660</v>
      </c>
      <c r="L143">
        <f t="shared" si="32"/>
        <v>9.7033333333333319E-2</v>
      </c>
      <c r="M143">
        <f t="shared" si="33"/>
        <v>0.10333333333333332</v>
      </c>
      <c r="N143">
        <f t="shared" si="34"/>
        <v>0.11913333333333333</v>
      </c>
      <c r="O143">
        <f t="shared" si="35"/>
        <v>9.5133333333333306E-2</v>
      </c>
      <c r="P143">
        <f t="shared" si="36"/>
        <v>9.3133333333333304E-2</v>
      </c>
      <c r="Q143">
        <f t="shared" si="37"/>
        <v>0.10083333333333332</v>
      </c>
      <c r="R143">
        <f t="shared" si="38"/>
        <v>0.12503333333333333</v>
      </c>
      <c r="S143">
        <f t="shared" si="39"/>
        <v>9.7633333333333308E-2</v>
      </c>
      <c r="U143" t="s">
        <v>1659</v>
      </c>
      <c r="V143">
        <f t="shared" ref="V143:V147" si="41">L142/$L$146*100</f>
        <v>8.1640754217664568</v>
      </c>
      <c r="W143">
        <f t="shared" ref="W143:W147" si="42">M142/$L$146*100</f>
        <v>9.1316572940787299</v>
      </c>
      <c r="X143">
        <f t="shared" ref="X143:X147" si="43">N142/$L$146*100</f>
        <v>9.4839563347667877</v>
      </c>
      <c r="Y143">
        <f t="shared" ref="Y143:Y147" si="44">O142/$L$146*100</f>
        <v>8.173999338405558</v>
      </c>
      <c r="Z143">
        <f t="shared" ref="Z143:Z147" si="45">P142/$L$146*100</f>
        <v>8.6205755871650656</v>
      </c>
      <c r="AA143">
        <f t="shared" ref="AA143:AA147" si="46">Q142/$L$146*100</f>
        <v>10.069467416473699</v>
      </c>
      <c r="AB143">
        <f t="shared" ref="AB143:AB147" si="47">R142/$L$146*100</f>
        <v>9.7717499173006921</v>
      </c>
      <c r="AC143">
        <f t="shared" ref="AC143:AC147" si="48">S142/$L$146*100</f>
        <v>7.930863380747601</v>
      </c>
    </row>
    <row r="144" spans="1:29" x14ac:dyDescent="0.25">
      <c r="A144" t="s">
        <v>1661</v>
      </c>
      <c r="B144">
        <v>0.18060000000000001</v>
      </c>
      <c r="C144">
        <v>0.1837</v>
      </c>
      <c r="D144">
        <v>0.18099999999999999</v>
      </c>
      <c r="E144">
        <v>0.18479999999999999</v>
      </c>
      <c r="F144">
        <v>0.18140000000000001</v>
      </c>
      <c r="G144">
        <v>0.2029</v>
      </c>
      <c r="H144">
        <v>0.19350000000000001</v>
      </c>
      <c r="I144">
        <v>0.1842</v>
      </c>
      <c r="K144" t="s">
        <v>1661</v>
      </c>
      <c r="L144">
        <f t="shared" si="32"/>
        <v>9.9733333333333327E-2</v>
      </c>
      <c r="M144">
        <f t="shared" si="33"/>
        <v>0.10283333333333332</v>
      </c>
      <c r="N144">
        <f t="shared" si="34"/>
        <v>0.10013333333333331</v>
      </c>
      <c r="O144">
        <f t="shared" si="35"/>
        <v>0.10393333333333331</v>
      </c>
      <c r="P144">
        <f t="shared" si="36"/>
        <v>0.10053333333333332</v>
      </c>
      <c r="Q144">
        <f t="shared" si="37"/>
        <v>0.12203333333333331</v>
      </c>
      <c r="R144">
        <f t="shared" si="38"/>
        <v>0.11263333333333332</v>
      </c>
      <c r="S144">
        <f t="shared" si="39"/>
        <v>0.10333333333333332</v>
      </c>
      <c r="U144" t="s">
        <v>1660</v>
      </c>
      <c r="V144">
        <f t="shared" si="41"/>
        <v>4.8147535560701282</v>
      </c>
      <c r="W144">
        <f t="shared" si="42"/>
        <v>5.1273569302017856</v>
      </c>
      <c r="X144">
        <f t="shared" si="43"/>
        <v>5.9113463446907035</v>
      </c>
      <c r="Y144">
        <f t="shared" si="44"/>
        <v>4.7204763479986758</v>
      </c>
      <c r="Z144">
        <f t="shared" si="45"/>
        <v>4.6212371816076727</v>
      </c>
      <c r="AA144">
        <f t="shared" si="46"/>
        <v>5.0033079722130323</v>
      </c>
      <c r="AB144">
        <f t="shared" si="47"/>
        <v>6.2041018855441612</v>
      </c>
      <c r="AC144">
        <f t="shared" si="48"/>
        <v>4.8445253059874283</v>
      </c>
    </row>
    <row r="145" spans="1:29" x14ac:dyDescent="0.25">
      <c r="A145" t="s">
        <v>1662</v>
      </c>
      <c r="B145">
        <v>0.1794</v>
      </c>
      <c r="C145">
        <v>0.1744</v>
      </c>
      <c r="D145">
        <v>0.1797</v>
      </c>
      <c r="E145">
        <v>0.17180000000000001</v>
      </c>
      <c r="F145">
        <v>0.1852</v>
      </c>
      <c r="G145">
        <v>0.18190000000000001</v>
      </c>
      <c r="H145">
        <v>0.18579999999999999</v>
      </c>
      <c r="I145">
        <v>0.19120000000000001</v>
      </c>
      <c r="K145" t="s">
        <v>1662</v>
      </c>
      <c r="L145">
        <f t="shared" si="32"/>
        <v>9.853333333333332E-2</v>
      </c>
      <c r="M145">
        <f t="shared" si="33"/>
        <v>9.3533333333333316E-2</v>
      </c>
      <c r="N145">
        <f t="shared" si="34"/>
        <v>9.8833333333333315E-2</v>
      </c>
      <c r="O145">
        <f t="shared" si="35"/>
        <v>9.0933333333333324E-2</v>
      </c>
      <c r="P145">
        <f t="shared" si="36"/>
        <v>0.10433333333333332</v>
      </c>
      <c r="Q145">
        <f t="shared" si="37"/>
        <v>0.10103333333333332</v>
      </c>
      <c r="R145">
        <f t="shared" si="38"/>
        <v>0.10493333333333331</v>
      </c>
      <c r="S145">
        <f t="shared" si="39"/>
        <v>0.11033333333333332</v>
      </c>
      <c r="U145" t="s">
        <v>1661</v>
      </c>
      <c r="V145">
        <f t="shared" si="41"/>
        <v>4.948726430697981</v>
      </c>
      <c r="W145">
        <f t="shared" si="42"/>
        <v>5.1025471386040344</v>
      </c>
      <c r="X145">
        <f t="shared" si="43"/>
        <v>4.9685742639761807</v>
      </c>
      <c r="Y145">
        <f t="shared" si="44"/>
        <v>5.1571286801190857</v>
      </c>
      <c r="Z145">
        <f t="shared" si="45"/>
        <v>4.9884220972543822</v>
      </c>
      <c r="AA145">
        <f t="shared" si="46"/>
        <v>6.0552431359576566</v>
      </c>
      <c r="AB145">
        <f t="shared" si="47"/>
        <v>5.5888190539199458</v>
      </c>
      <c r="AC145">
        <f t="shared" si="48"/>
        <v>5.1273569302017856</v>
      </c>
    </row>
    <row r="146" spans="1:29" x14ac:dyDescent="0.25">
      <c r="A146" t="s">
        <v>1663</v>
      </c>
      <c r="B146">
        <v>2.0962000000000001</v>
      </c>
      <c r="C146">
        <v>0.1842</v>
      </c>
      <c r="D146">
        <v>0.18529999999999999</v>
      </c>
      <c r="E146">
        <v>0.18090000000000001</v>
      </c>
      <c r="F146">
        <v>0.182</v>
      </c>
      <c r="G146">
        <v>0.1837</v>
      </c>
      <c r="H146">
        <v>0.17549999999999999</v>
      </c>
      <c r="I146">
        <v>0.16139999999999999</v>
      </c>
      <c r="K146" t="s">
        <v>1663</v>
      </c>
      <c r="L146">
        <f t="shared" si="32"/>
        <v>2.0153333333333334</v>
      </c>
      <c r="M146">
        <f t="shared" si="33"/>
        <v>0.10333333333333332</v>
      </c>
      <c r="N146">
        <f t="shared" si="34"/>
        <v>0.10443333333333331</v>
      </c>
      <c r="O146">
        <f t="shared" si="35"/>
        <v>0.10003333333333332</v>
      </c>
      <c r="P146">
        <f t="shared" si="36"/>
        <v>0.10113333333333331</v>
      </c>
      <c r="Q146">
        <f t="shared" si="37"/>
        <v>0.10283333333333332</v>
      </c>
      <c r="R146">
        <f t="shared" si="38"/>
        <v>9.4633333333333305E-2</v>
      </c>
      <c r="S146">
        <f t="shared" si="39"/>
        <v>8.0533333333333304E-2</v>
      </c>
      <c r="U146" t="s">
        <v>1662</v>
      </c>
      <c r="V146">
        <f t="shared" si="41"/>
        <v>4.8891829308633801</v>
      </c>
      <c r="W146">
        <f t="shared" si="42"/>
        <v>4.6410850148858742</v>
      </c>
      <c r="X146">
        <f t="shared" si="43"/>
        <v>4.9040688058220301</v>
      </c>
      <c r="Y146">
        <f t="shared" si="44"/>
        <v>4.5120740985775711</v>
      </c>
      <c r="Z146">
        <f t="shared" si="45"/>
        <v>5.1769765133972863</v>
      </c>
      <c r="AA146">
        <f t="shared" si="46"/>
        <v>5.0132318888521326</v>
      </c>
      <c r="AB146">
        <f t="shared" si="47"/>
        <v>5.2067482633145872</v>
      </c>
      <c r="AC146">
        <f t="shared" si="48"/>
        <v>5.4746940125702936</v>
      </c>
    </row>
    <row r="147" spans="1:29" x14ac:dyDescent="0.25">
      <c r="A147" t="s">
        <v>1664</v>
      </c>
      <c r="B147">
        <v>8.2000000000000003E-2</v>
      </c>
      <c r="C147">
        <v>7.9600000000000004E-2</v>
      </c>
      <c r="D147">
        <v>8.1000000000000003E-2</v>
      </c>
      <c r="E147">
        <v>4</v>
      </c>
      <c r="F147">
        <f>AVERAGE(B147:D147)</f>
        <v>8.0866666666666684E-2</v>
      </c>
      <c r="U147" t="s">
        <v>1663</v>
      </c>
      <c r="V147">
        <f t="shared" si="41"/>
        <v>100</v>
      </c>
      <c r="W147">
        <f t="shared" si="42"/>
        <v>5.1273569302017856</v>
      </c>
      <c r="X147">
        <f t="shared" si="43"/>
        <v>5.181938471716836</v>
      </c>
      <c r="Y147">
        <f t="shared" si="44"/>
        <v>4.9636123056566319</v>
      </c>
      <c r="Z147">
        <f t="shared" si="45"/>
        <v>5.0181938471716832</v>
      </c>
      <c r="AA147">
        <f t="shared" si="46"/>
        <v>5.1025471386040344</v>
      </c>
      <c r="AB147">
        <f t="shared" si="47"/>
        <v>4.6956665564009246</v>
      </c>
      <c r="AC147">
        <f t="shared" si="48"/>
        <v>3.9960304333443579</v>
      </c>
    </row>
    <row r="148" spans="1:29" x14ac:dyDescent="0.25">
      <c r="A148" t="s">
        <v>1665</v>
      </c>
    </row>
    <row r="151" spans="1:29" x14ac:dyDescent="0.25">
      <c r="A151" s="7" t="s">
        <v>2077</v>
      </c>
      <c r="K151" t="s">
        <v>1788</v>
      </c>
    </row>
    <row r="152" spans="1:29" x14ac:dyDescent="0.25">
      <c r="A152" t="s">
        <v>1789</v>
      </c>
      <c r="U152" t="s">
        <v>1791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</row>
    <row r="154" spans="1:29" x14ac:dyDescent="0.25">
      <c r="A154" t="s">
        <v>1658</v>
      </c>
      <c r="B154">
        <v>0.1527</v>
      </c>
      <c r="C154">
        <v>0.16569999999999999</v>
      </c>
      <c r="D154">
        <v>0.21729999999999999</v>
      </c>
      <c r="E154">
        <v>0.4587</v>
      </c>
      <c r="F154">
        <v>0.18959999999999999</v>
      </c>
      <c r="G154">
        <v>0.186</v>
      </c>
      <c r="H154">
        <v>0.20169999999999999</v>
      </c>
      <c r="I154">
        <v>0.1857</v>
      </c>
      <c r="K154" t="s">
        <v>1658</v>
      </c>
      <c r="L154">
        <f>B154-$F$160</f>
        <v>6.8966666666666676E-2</v>
      </c>
      <c r="M154">
        <f t="shared" ref="M154:S154" si="49">C154-$F$160</f>
        <v>8.196666666666666E-2</v>
      </c>
      <c r="N154">
        <f t="shared" si="49"/>
        <v>0.13356666666666667</v>
      </c>
      <c r="O154">
        <f t="shared" si="49"/>
        <v>0.37496666666666667</v>
      </c>
      <c r="P154">
        <f t="shared" si="49"/>
        <v>0.10586666666666666</v>
      </c>
      <c r="Q154">
        <f t="shared" si="49"/>
        <v>0.10226666666666667</v>
      </c>
      <c r="R154">
        <f t="shared" si="49"/>
        <v>0.11796666666666666</v>
      </c>
      <c r="S154">
        <f t="shared" si="49"/>
        <v>0.10196666666666668</v>
      </c>
      <c r="V154">
        <v>1</v>
      </c>
      <c r="W154">
        <v>2</v>
      </c>
      <c r="X154">
        <v>3</v>
      </c>
      <c r="Y154">
        <v>4</v>
      </c>
      <c r="Z154">
        <v>5</v>
      </c>
      <c r="AA154">
        <v>6</v>
      </c>
      <c r="AB154">
        <v>7</v>
      </c>
      <c r="AC154">
        <v>8</v>
      </c>
    </row>
    <row r="155" spans="1:29" x14ac:dyDescent="0.25">
      <c r="A155" t="s">
        <v>1659</v>
      </c>
      <c r="B155">
        <v>0.22589999999999999</v>
      </c>
      <c r="C155">
        <v>0.25230000000000002</v>
      </c>
      <c r="D155">
        <v>0.253</v>
      </c>
      <c r="E155">
        <v>0.24909999999999999</v>
      </c>
      <c r="F155">
        <v>0.24610000000000001</v>
      </c>
      <c r="G155">
        <v>0.26519999999999999</v>
      </c>
      <c r="H155">
        <v>0.2545</v>
      </c>
      <c r="I155">
        <v>0.24299999999999999</v>
      </c>
      <c r="K155" t="s">
        <v>1659</v>
      </c>
      <c r="L155">
        <f t="shared" ref="L155:L159" si="50">B155-$F$160</f>
        <v>0.14216666666666666</v>
      </c>
      <c r="M155">
        <f t="shared" ref="M155:M159" si="51">C155-$F$160</f>
        <v>0.1685666666666667</v>
      </c>
      <c r="N155">
        <f t="shared" ref="N155:N159" si="52">D155-$F$160</f>
        <v>0.16926666666666668</v>
      </c>
      <c r="O155">
        <f t="shared" ref="O155:O159" si="53">E155-$F$160</f>
        <v>0.16536666666666666</v>
      </c>
      <c r="P155">
        <f t="shared" ref="P155:P159" si="54">F155-$F$160</f>
        <v>0.16236666666666669</v>
      </c>
      <c r="Q155">
        <f t="shared" ref="Q155:Q159" si="55">G155-$F$160</f>
        <v>0.18146666666666667</v>
      </c>
      <c r="R155">
        <f t="shared" ref="R155:R159" si="56">H155-$F$160</f>
        <v>0.17076666666666668</v>
      </c>
      <c r="S155">
        <f t="shared" ref="S155:S159" si="57">I155-$F$160</f>
        <v>0.15926666666666667</v>
      </c>
      <c r="U155" t="s">
        <v>1658</v>
      </c>
      <c r="V155">
        <f>L154/$L$159*100</f>
        <v>3.0657756308622406</v>
      </c>
      <c r="W155">
        <f t="shared" ref="W155:AC155" si="58">M154/$L$159*100</f>
        <v>3.6436647057951901</v>
      </c>
      <c r="X155">
        <f t="shared" si="58"/>
        <v>5.9374398032213618</v>
      </c>
      <c r="Y155">
        <f t="shared" si="58"/>
        <v>16.668395394668604</v>
      </c>
      <c r="Z155">
        <f t="shared" si="58"/>
        <v>4.7060915435565374</v>
      </c>
      <c r="AA155">
        <f t="shared" si="58"/>
        <v>4.5460607228058745</v>
      </c>
      <c r="AB155">
        <f t="shared" si="58"/>
        <v>5.2439729133018211</v>
      </c>
      <c r="AC155">
        <f t="shared" si="58"/>
        <v>4.5327248210766529</v>
      </c>
    </row>
    <row r="156" spans="1:29" x14ac:dyDescent="0.25">
      <c r="A156" t="s">
        <v>1660</v>
      </c>
      <c r="B156">
        <v>0.1552</v>
      </c>
      <c r="C156">
        <v>0.16980000000000001</v>
      </c>
      <c r="D156">
        <v>0.17319999999999999</v>
      </c>
      <c r="E156">
        <v>0.1741</v>
      </c>
      <c r="F156">
        <v>0.1792</v>
      </c>
      <c r="G156">
        <v>0.16830000000000001</v>
      </c>
      <c r="H156">
        <v>0.1734</v>
      </c>
      <c r="I156">
        <v>0.17580000000000001</v>
      </c>
      <c r="K156" t="s">
        <v>1660</v>
      </c>
      <c r="L156">
        <f t="shared" si="50"/>
        <v>7.1466666666666678E-2</v>
      </c>
      <c r="M156">
        <f t="shared" si="51"/>
        <v>8.606666666666668E-2</v>
      </c>
      <c r="N156">
        <f t="shared" si="52"/>
        <v>8.9466666666666667E-2</v>
      </c>
      <c r="O156">
        <f t="shared" si="53"/>
        <v>9.0366666666666678E-2</v>
      </c>
      <c r="P156">
        <f t="shared" si="54"/>
        <v>9.5466666666666672E-2</v>
      </c>
      <c r="Q156">
        <f t="shared" si="55"/>
        <v>8.4566666666666679E-2</v>
      </c>
      <c r="R156">
        <f t="shared" si="56"/>
        <v>8.9666666666666672E-2</v>
      </c>
      <c r="S156">
        <f t="shared" si="57"/>
        <v>9.2066666666666686E-2</v>
      </c>
      <c r="U156" t="s">
        <v>1659</v>
      </c>
      <c r="V156">
        <f t="shared" ref="V156:V160" si="59">L155/$L$159*100</f>
        <v>6.3197356527923896</v>
      </c>
      <c r="W156">
        <f t="shared" ref="W156:W160" si="60">M155/$L$159*100</f>
        <v>7.4932950049639206</v>
      </c>
      <c r="X156">
        <f t="shared" ref="X156:X160" si="61">N155/$L$159*100</f>
        <v>7.5244121089987708</v>
      </c>
      <c r="Y156">
        <f t="shared" ref="Y156:Y160" si="62">O155/$L$159*100</f>
        <v>7.3510453865188854</v>
      </c>
      <c r="Z156">
        <f t="shared" ref="Z156:Z160" si="63">P155/$L$159*100</f>
        <v>7.2176863692266666</v>
      </c>
      <c r="AA156">
        <f t="shared" ref="AA156:AA160" si="64">Q155/$L$159*100</f>
        <v>8.0667387793204615</v>
      </c>
      <c r="AB156">
        <f t="shared" ref="AB156:AB160" si="65">R155/$L$159*100</f>
        <v>7.5910916176448806</v>
      </c>
      <c r="AC156">
        <f t="shared" ref="AC156:AC160" si="66">S155/$L$159*100</f>
        <v>7.0798820513580401</v>
      </c>
    </row>
    <row r="157" spans="1:29" x14ac:dyDescent="0.25">
      <c r="A157" t="s">
        <v>1661</v>
      </c>
      <c r="B157">
        <v>0.159</v>
      </c>
      <c r="C157">
        <v>0.1807</v>
      </c>
      <c r="D157">
        <v>0.18410000000000001</v>
      </c>
      <c r="E157">
        <v>0.18640000000000001</v>
      </c>
      <c r="F157">
        <v>0.18190000000000001</v>
      </c>
      <c r="G157">
        <v>0.184</v>
      </c>
      <c r="H157">
        <v>0.19009999999999999</v>
      </c>
      <c r="I157">
        <v>0.19120000000000001</v>
      </c>
      <c r="K157" t="s">
        <v>1661</v>
      </c>
      <c r="L157">
        <f t="shared" si="50"/>
        <v>7.5266666666666676E-2</v>
      </c>
      <c r="M157">
        <f t="shared" si="51"/>
        <v>9.6966666666666673E-2</v>
      </c>
      <c r="N157">
        <f t="shared" si="52"/>
        <v>0.10036666666666669</v>
      </c>
      <c r="O157">
        <f t="shared" si="53"/>
        <v>0.10266666666666668</v>
      </c>
      <c r="P157">
        <f t="shared" si="54"/>
        <v>9.816666666666668E-2</v>
      </c>
      <c r="Q157">
        <f t="shared" si="55"/>
        <v>0.10026666666666667</v>
      </c>
      <c r="R157">
        <f t="shared" si="56"/>
        <v>0.10636666666666666</v>
      </c>
      <c r="S157">
        <f t="shared" si="57"/>
        <v>0.10746666666666668</v>
      </c>
      <c r="U157" t="s">
        <v>1660</v>
      </c>
      <c r="V157">
        <f t="shared" si="59"/>
        <v>3.1769081452724239</v>
      </c>
      <c r="W157">
        <f t="shared" si="60"/>
        <v>3.8259220294278911</v>
      </c>
      <c r="X157">
        <f t="shared" si="61"/>
        <v>3.9770622490257388</v>
      </c>
      <c r="Y157">
        <f t="shared" si="62"/>
        <v>4.0170699542134054</v>
      </c>
      <c r="Z157">
        <f t="shared" si="63"/>
        <v>4.2437802836101772</v>
      </c>
      <c r="AA157">
        <f t="shared" si="64"/>
        <v>3.7592425207817812</v>
      </c>
      <c r="AB157">
        <f t="shared" si="65"/>
        <v>3.9859528501785535</v>
      </c>
      <c r="AC157">
        <f t="shared" si="66"/>
        <v>4.0926400640123299</v>
      </c>
    </row>
    <row r="158" spans="1:29" x14ac:dyDescent="0.25">
      <c r="A158" t="s">
        <v>1662</v>
      </c>
      <c r="B158">
        <v>0.16289999999999999</v>
      </c>
      <c r="C158">
        <v>0.18149999999999999</v>
      </c>
      <c r="D158">
        <v>0.18590000000000001</v>
      </c>
      <c r="E158">
        <v>0.191</v>
      </c>
      <c r="F158">
        <v>0.19639999999999999</v>
      </c>
      <c r="G158">
        <v>0.2029</v>
      </c>
      <c r="H158">
        <v>0.20799999999999999</v>
      </c>
      <c r="I158">
        <v>0.19919999999999999</v>
      </c>
      <c r="K158" t="s">
        <v>1662</v>
      </c>
      <c r="L158">
        <f t="shared" si="50"/>
        <v>7.9166666666666663E-2</v>
      </c>
      <c r="M158">
        <f t="shared" si="51"/>
        <v>9.7766666666666668E-2</v>
      </c>
      <c r="N158">
        <f t="shared" si="52"/>
        <v>0.10216666666666668</v>
      </c>
      <c r="O158">
        <f t="shared" si="53"/>
        <v>0.10726666666666668</v>
      </c>
      <c r="P158">
        <f t="shared" si="54"/>
        <v>0.11266666666666666</v>
      </c>
      <c r="Q158">
        <f t="shared" si="55"/>
        <v>0.11916666666666667</v>
      </c>
      <c r="R158">
        <f t="shared" si="56"/>
        <v>0.12426666666666666</v>
      </c>
      <c r="S158">
        <f t="shared" si="57"/>
        <v>0.11546666666666666</v>
      </c>
      <c r="U158" t="s">
        <v>1661</v>
      </c>
      <c r="V158">
        <f t="shared" si="59"/>
        <v>3.3458295671759015</v>
      </c>
      <c r="W158">
        <f t="shared" si="60"/>
        <v>4.3104597922562871</v>
      </c>
      <c r="X158">
        <f t="shared" si="61"/>
        <v>4.4616000118541361</v>
      </c>
      <c r="Y158">
        <f t="shared" si="62"/>
        <v>4.5638419251115039</v>
      </c>
      <c r="Z158">
        <f t="shared" si="63"/>
        <v>4.3638033991731753</v>
      </c>
      <c r="AA158">
        <f t="shared" si="64"/>
        <v>4.4571547112777283</v>
      </c>
      <c r="AB158">
        <f t="shared" si="65"/>
        <v>4.7283180464385737</v>
      </c>
      <c r="AC158">
        <f t="shared" si="66"/>
        <v>4.777216352779055</v>
      </c>
    </row>
    <row r="159" spans="1:29" x14ac:dyDescent="0.25">
      <c r="A159" t="s">
        <v>1663</v>
      </c>
      <c r="B159">
        <v>2.3332999999999999</v>
      </c>
      <c r="C159">
        <v>0.17829999999999999</v>
      </c>
      <c r="D159">
        <v>0.18609999999999999</v>
      </c>
      <c r="E159">
        <v>0.192</v>
      </c>
      <c r="F159">
        <v>0.19259999999999999</v>
      </c>
      <c r="G159">
        <v>0.19980000000000001</v>
      </c>
      <c r="H159">
        <v>0.1958</v>
      </c>
      <c r="I159">
        <v>0.18090000000000001</v>
      </c>
      <c r="K159" t="s">
        <v>1663</v>
      </c>
      <c r="L159">
        <f t="shared" si="50"/>
        <v>2.2495666666666665</v>
      </c>
      <c r="M159">
        <f t="shared" si="51"/>
        <v>9.456666666666666E-2</v>
      </c>
      <c r="N159">
        <f t="shared" si="52"/>
        <v>0.10236666666666666</v>
      </c>
      <c r="O159">
        <f t="shared" si="53"/>
        <v>0.10826666666666668</v>
      </c>
      <c r="P159">
        <f t="shared" si="54"/>
        <v>0.10886666666666667</v>
      </c>
      <c r="Q159">
        <f t="shared" si="55"/>
        <v>0.11606666666666668</v>
      </c>
      <c r="R159">
        <f t="shared" si="56"/>
        <v>0.11206666666666668</v>
      </c>
      <c r="S159">
        <f t="shared" si="57"/>
        <v>9.7166666666666679E-2</v>
      </c>
      <c r="U159" t="s">
        <v>1662</v>
      </c>
      <c r="V159">
        <f t="shared" si="59"/>
        <v>3.5191962896557856</v>
      </c>
      <c r="W159">
        <f t="shared" si="60"/>
        <v>4.346022196867545</v>
      </c>
      <c r="X159">
        <f t="shared" si="61"/>
        <v>4.5416154222294676</v>
      </c>
      <c r="Y159">
        <f t="shared" si="62"/>
        <v>4.7683257516262403</v>
      </c>
      <c r="Z159">
        <f t="shared" si="63"/>
        <v>5.0083719827522337</v>
      </c>
      <c r="AA159">
        <f t="shared" si="64"/>
        <v>5.2973165202187094</v>
      </c>
      <c r="AB159">
        <f t="shared" si="65"/>
        <v>5.5240268496154821</v>
      </c>
      <c r="AC159">
        <f t="shared" si="66"/>
        <v>5.1328403988916387</v>
      </c>
    </row>
    <row r="160" spans="1:29" x14ac:dyDescent="0.25">
      <c r="A160" t="s">
        <v>1664</v>
      </c>
      <c r="B160">
        <v>8.2699999999999996E-2</v>
      </c>
      <c r="C160">
        <v>8.4400000000000003E-2</v>
      </c>
      <c r="D160">
        <v>8.4099999999999994E-2</v>
      </c>
      <c r="E160">
        <v>4</v>
      </c>
      <c r="F160">
        <f>AVERAGE(B160:D160)</f>
        <v>8.3733333333333326E-2</v>
      </c>
      <c r="U160" t="s">
        <v>1663</v>
      </c>
      <c r="V160">
        <f t="shared" si="59"/>
        <v>100</v>
      </c>
      <c r="W160">
        <f t="shared" si="60"/>
        <v>4.2037725784225115</v>
      </c>
      <c r="X160">
        <f t="shared" si="61"/>
        <v>4.5505060233822805</v>
      </c>
      <c r="Y160">
        <f t="shared" si="62"/>
        <v>4.8127787573903129</v>
      </c>
      <c r="Z160">
        <f t="shared" si="63"/>
        <v>4.8394505608487561</v>
      </c>
      <c r="AA160">
        <f t="shared" si="64"/>
        <v>5.1595122023500837</v>
      </c>
      <c r="AB160">
        <f t="shared" si="65"/>
        <v>4.9817001792937905</v>
      </c>
      <c r="AC160">
        <f t="shared" si="66"/>
        <v>4.3193503934091018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AVERAGE(V155,V142,V129)</f>
        <v>6.7149132991396003</v>
      </c>
      <c r="C166">
        <f t="shared" ref="C166:I166" si="67">AVERAGE(W155,W142,W129)</f>
        <v>5.6638263913744673</v>
      </c>
      <c r="D166">
        <f t="shared" si="67"/>
        <v>6.1817404878601367</v>
      </c>
      <c r="E166">
        <f t="shared" si="67"/>
        <v>9.5944549619389807</v>
      </c>
      <c r="F166">
        <f t="shared" si="67"/>
        <v>6.2048547471840019</v>
      </c>
      <c r="G166">
        <f t="shared" si="67"/>
        <v>6.0965314364880925</v>
      </c>
      <c r="H166">
        <f t="shared" si="67"/>
        <v>6.8280408024387524</v>
      </c>
      <c r="I166">
        <f t="shared" si="67"/>
        <v>5.6915147189143234</v>
      </c>
      <c r="K166" t="s">
        <v>1658</v>
      </c>
      <c r="L166">
        <f>STDEV(V155,V142,V129)/SQRT(3)</f>
        <v>2.2117023127173736</v>
      </c>
      <c r="M166">
        <f t="shared" ref="M166:S166" si="68">STDEV(W155,W142,W129)/SQRT(3)</f>
        <v>1.0685407603799597</v>
      </c>
      <c r="N166">
        <f t="shared" si="68"/>
        <v>0.57774123703402458</v>
      </c>
      <c r="O166">
        <f t="shared" si="68"/>
        <v>3.5634825265046977</v>
      </c>
      <c r="P166">
        <f t="shared" si="68"/>
        <v>0.84750722481062091</v>
      </c>
      <c r="Q166">
        <f t="shared" si="68"/>
        <v>0.82803084228995749</v>
      </c>
      <c r="R166">
        <f t="shared" si="68"/>
        <v>0.84385560560728756</v>
      </c>
      <c r="S166">
        <f t="shared" si="68"/>
        <v>0.81377003532164782</v>
      </c>
    </row>
    <row r="167" spans="1:19" x14ac:dyDescent="0.25">
      <c r="A167" t="s">
        <v>1659</v>
      </c>
      <c r="B167">
        <f t="shared" ref="B167:B171" si="69">AVERAGE(V156,V143,V130)</f>
        <v>8.2310077422532064</v>
      </c>
      <c r="C167">
        <f t="shared" ref="C167:C171" si="70">AVERAGE(W156,W143,W130)</f>
        <v>9.2358857145771296</v>
      </c>
      <c r="D167">
        <f t="shared" ref="D167:D171" si="71">AVERAGE(X156,X143,X130)</f>
        <v>9.1818909910482471</v>
      </c>
      <c r="E167">
        <f t="shared" ref="E167:E171" si="72">AVERAGE(Y156,Y143,Y130)</f>
        <v>8.6491012917643388</v>
      </c>
      <c r="F167">
        <f t="shared" ref="F167:F171" si="73">AVERAGE(Z156,Z143,Z130)</f>
        <v>8.730782022448869</v>
      </c>
      <c r="G167">
        <f t="shared" ref="G167:G171" si="74">AVERAGE(AA156,AA143,AA130)</f>
        <v>9.5095462554730794</v>
      </c>
      <c r="H167">
        <f t="shared" ref="H167:H171" si="75">AVERAGE(AB156,AB143,AB130)</f>
        <v>9.2190908288044895</v>
      </c>
      <c r="I167">
        <f t="shared" ref="I167:I171" si="76">AVERAGE(AC156,AC143,AC130)</f>
        <v>8.5216979071127472</v>
      </c>
      <c r="K167" t="s">
        <v>1659</v>
      </c>
      <c r="L167">
        <f t="shared" ref="L167:L171" si="77">STDEV(V156,V143,V130)/SQRT(3)</f>
        <v>1.123293789339612</v>
      </c>
      <c r="M167">
        <f t="shared" ref="M167:M171" si="78">STDEV(W156,W143,W130)/SQRT(3)</f>
        <v>1.0374830797187331</v>
      </c>
      <c r="N167">
        <f t="shared" ref="N167:N171" si="79">STDEV(X156,X143,X130)/SQRT(3)</f>
        <v>0.88276323516996902</v>
      </c>
      <c r="O167">
        <f t="shared" ref="O167:O171" si="80">STDEV(Y156,Y143,Y130)/SQRT(3)</f>
        <v>0.91785617888986548</v>
      </c>
      <c r="P167">
        <f t="shared" ref="P167:P171" si="81">STDEV(Z156,Z143,Z130)/SQRT(3)</f>
        <v>0.90707529866836523</v>
      </c>
      <c r="Q167">
        <f t="shared" ref="Q167:Q171" si="82">STDEV(AA156,AA143,AA130)/SQRT(3)</f>
        <v>0.72740330001782227</v>
      </c>
      <c r="R167">
        <f t="shared" ref="R167:R171" si="83">STDEV(AB156,AB143,AB130)/SQRT(3)</f>
        <v>0.82786571767844186</v>
      </c>
      <c r="S167">
        <f t="shared" ref="S167:S171" si="84">STDEV(AC156,AC143,AC130)/SQRT(3)</f>
        <v>1.0455928123464073</v>
      </c>
    </row>
    <row r="168" spans="1:19" x14ac:dyDescent="0.25">
      <c r="A168" t="s">
        <v>1660</v>
      </c>
      <c r="B168">
        <f t="shared" si="69"/>
        <v>5.0798401930036556</v>
      </c>
      <c r="C168">
        <f t="shared" si="70"/>
        <v>5.4855980783664817</v>
      </c>
      <c r="D168">
        <f t="shared" si="71"/>
        <v>5.5586953184474721</v>
      </c>
      <c r="E168">
        <f t="shared" si="72"/>
        <v>5.3327293332568537</v>
      </c>
      <c r="F168">
        <f t="shared" si="73"/>
        <v>5.3255087546862905</v>
      </c>
      <c r="G168">
        <f t="shared" si="74"/>
        <v>5.1493217651667491</v>
      </c>
      <c r="H168">
        <f t="shared" si="75"/>
        <v>5.7927534846347148</v>
      </c>
      <c r="I168">
        <f t="shared" si="76"/>
        <v>5.4021096491616492</v>
      </c>
      <c r="K168" t="s">
        <v>1660</v>
      </c>
      <c r="L168">
        <f t="shared" si="77"/>
        <v>1.1826331017704235</v>
      </c>
      <c r="M168">
        <f t="shared" si="78"/>
        <v>1.076634503288215</v>
      </c>
      <c r="N168">
        <f t="shared" si="79"/>
        <v>0.83029339945327374</v>
      </c>
      <c r="O168">
        <f t="shared" si="80"/>
        <v>0.985110772455703</v>
      </c>
      <c r="P168">
        <f t="shared" si="81"/>
        <v>0.89962317032411032</v>
      </c>
      <c r="Q168">
        <f t="shared" si="82"/>
        <v>0.84786222866326222</v>
      </c>
      <c r="R168">
        <f t="shared" si="83"/>
        <v>0.94701486927014245</v>
      </c>
      <c r="S168">
        <f t="shared" si="84"/>
        <v>0.95842764163085992</v>
      </c>
    </row>
    <row r="169" spans="1:19" x14ac:dyDescent="0.25">
      <c r="A169" t="s">
        <v>1661</v>
      </c>
      <c r="B169">
        <f t="shared" si="69"/>
        <v>5.1666018253029122</v>
      </c>
      <c r="C169">
        <f t="shared" si="70"/>
        <v>5.8348439737577351</v>
      </c>
      <c r="D169">
        <f t="shared" si="71"/>
        <v>5.5124740449026612</v>
      </c>
      <c r="E169">
        <f t="shared" si="72"/>
        <v>5.9900501247625479</v>
      </c>
      <c r="F169">
        <f t="shared" si="73"/>
        <v>5.715161563135176</v>
      </c>
      <c r="G169">
        <f t="shared" si="74"/>
        <v>6.1075669333555922</v>
      </c>
      <c r="H169">
        <f t="shared" si="75"/>
        <v>6.1021331772169534</v>
      </c>
      <c r="I169">
        <f t="shared" si="76"/>
        <v>5.9262634450875247</v>
      </c>
      <c r="K169" t="s">
        <v>1661</v>
      </c>
      <c r="L169">
        <f t="shared" si="77"/>
        <v>1.119431816855367</v>
      </c>
      <c r="M169">
        <f t="shared" si="78"/>
        <v>1.1512757415522217</v>
      </c>
      <c r="N169">
        <f t="shared" si="79"/>
        <v>0.8107061451565889</v>
      </c>
      <c r="O169">
        <f t="shared" si="80"/>
        <v>1.1424749969130639</v>
      </c>
      <c r="P169">
        <f t="shared" si="81"/>
        <v>1.0545780275963228</v>
      </c>
      <c r="Q169">
        <f t="shared" si="82"/>
        <v>0.96832400178336153</v>
      </c>
      <c r="R169">
        <f t="shared" si="83"/>
        <v>0.97571479988766185</v>
      </c>
      <c r="S169">
        <f t="shared" si="84"/>
        <v>0.97920751083468083</v>
      </c>
    </row>
    <row r="170" spans="1:19" x14ac:dyDescent="0.25">
      <c r="A170" t="s">
        <v>1662</v>
      </c>
      <c r="B170">
        <f t="shared" si="69"/>
        <v>5.3536757982354635</v>
      </c>
      <c r="C170">
        <f t="shared" si="70"/>
        <v>5.7866180799159315</v>
      </c>
      <c r="D170">
        <f t="shared" si="71"/>
        <v>5.5474706087198795</v>
      </c>
      <c r="E170">
        <f t="shared" si="72"/>
        <v>5.8261494465668635</v>
      </c>
      <c r="F170">
        <f t="shared" si="73"/>
        <v>5.9559410833600781</v>
      </c>
      <c r="G170">
        <f t="shared" si="74"/>
        <v>5.7263945433335266</v>
      </c>
      <c r="H170">
        <f t="shared" si="75"/>
        <v>6.0283858298941269</v>
      </c>
      <c r="I170">
        <f t="shared" si="76"/>
        <v>6.4659511852883966</v>
      </c>
      <c r="K170" t="s">
        <v>1662</v>
      </c>
      <c r="L170">
        <f t="shared" si="77"/>
        <v>1.2156166251898377</v>
      </c>
      <c r="M170">
        <f t="shared" si="78"/>
        <v>1.2958668551348453</v>
      </c>
      <c r="N170">
        <f t="shared" si="79"/>
        <v>0.83123995264182693</v>
      </c>
      <c r="O170">
        <f t="shared" si="80"/>
        <v>1.1882543260053711</v>
      </c>
      <c r="P170">
        <f t="shared" si="81"/>
        <v>0.86463783529080251</v>
      </c>
      <c r="Q170">
        <f t="shared" si="82"/>
        <v>0.57697814620984511</v>
      </c>
      <c r="R170">
        <f t="shared" si="83"/>
        <v>0.66929479231031719</v>
      </c>
      <c r="S170">
        <f t="shared" si="84"/>
        <v>1.1663662632746941</v>
      </c>
    </row>
    <row r="171" spans="1:19" x14ac:dyDescent="0.25">
      <c r="A171" t="s">
        <v>1663</v>
      </c>
      <c r="B171">
        <f t="shared" si="69"/>
        <v>100</v>
      </c>
      <c r="C171">
        <f t="shared" si="70"/>
        <v>5.6016060681168582</v>
      </c>
      <c r="D171">
        <f t="shared" si="71"/>
        <v>6.2495311525200776</v>
      </c>
      <c r="E171">
        <f t="shared" si="72"/>
        <v>5.7812734793223504</v>
      </c>
      <c r="F171">
        <f t="shared" si="73"/>
        <v>5.8197204342157987</v>
      </c>
      <c r="G171">
        <f t="shared" si="74"/>
        <v>5.911916012226798</v>
      </c>
      <c r="H171">
        <f t="shared" si="75"/>
        <v>5.6545246910111109</v>
      </c>
      <c r="I171">
        <f t="shared" si="76"/>
        <v>5.3681263599226909</v>
      </c>
      <c r="K171" t="s">
        <v>1663</v>
      </c>
      <c r="L171">
        <f t="shared" si="77"/>
        <v>0</v>
      </c>
      <c r="M171">
        <f t="shared" si="78"/>
        <v>0.97327146558409283</v>
      </c>
      <c r="N171">
        <f t="shared" si="79"/>
        <v>1.3952666786812562</v>
      </c>
      <c r="O171">
        <f t="shared" si="80"/>
        <v>0.89413875738139303</v>
      </c>
      <c r="P171">
        <f t="shared" si="81"/>
        <v>0.89239121845964353</v>
      </c>
      <c r="Q171">
        <f t="shared" si="82"/>
        <v>0.78105947080782068</v>
      </c>
      <c r="R171">
        <f t="shared" si="83"/>
        <v>0.82000914671749381</v>
      </c>
      <c r="S171">
        <f t="shared" si="84"/>
        <v>1.2140290346906768</v>
      </c>
    </row>
    <row r="174" spans="1:19" x14ac:dyDescent="0.25">
      <c r="A174" s="7" t="s">
        <v>1795</v>
      </c>
    </row>
    <row r="175" spans="1:19" x14ac:dyDescent="0.25">
      <c r="B175" s="6">
        <f t="shared" ref="B175:I175" si="85">B10</f>
        <v>1</v>
      </c>
      <c r="C175" s="6">
        <f t="shared" si="85"/>
        <v>2</v>
      </c>
      <c r="D175" s="6">
        <f t="shared" si="85"/>
        <v>3</v>
      </c>
      <c r="E175" s="6">
        <f t="shared" si="85"/>
        <v>4</v>
      </c>
      <c r="F175" s="6">
        <f t="shared" si="85"/>
        <v>5</v>
      </c>
      <c r="G175" s="6">
        <f t="shared" si="85"/>
        <v>6</v>
      </c>
      <c r="H175" s="6">
        <f t="shared" si="85"/>
        <v>7</v>
      </c>
      <c r="I175" s="6">
        <f t="shared" si="85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86">A11</f>
        <v>Concentration (µM)</v>
      </c>
      <c r="C176" s="6">
        <f t="shared" si="86"/>
        <v>40</v>
      </c>
      <c r="D176" s="6">
        <f t="shared" si="86"/>
        <v>10</v>
      </c>
      <c r="E176" s="6">
        <f t="shared" si="86"/>
        <v>3</v>
      </c>
      <c r="F176" s="6">
        <f t="shared" si="86"/>
        <v>1</v>
      </c>
      <c r="G176" s="6">
        <f t="shared" si="86"/>
        <v>0.3</v>
      </c>
      <c r="H176" s="6">
        <f t="shared" si="86"/>
        <v>0.1</v>
      </c>
      <c r="I176" s="6">
        <f t="shared" si="86"/>
        <v>0.03</v>
      </c>
    </row>
    <row r="177" spans="1:29" x14ac:dyDescent="0.25">
      <c r="A177" s="6" t="str">
        <f t="shared" ref="A177:C177" si="87">A12</f>
        <v>A</v>
      </c>
      <c r="B177" s="19" t="str">
        <f t="shared" si="87"/>
        <v>DMSO</v>
      </c>
      <c r="C177" s="223" t="str">
        <f t="shared" si="87"/>
        <v>TX000809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88">A13</f>
        <v>B</v>
      </c>
      <c r="B178" s="19" t="str">
        <f t="shared" si="88"/>
        <v>DMSO</v>
      </c>
      <c r="C178" s="218" t="str">
        <f t="shared" si="88"/>
        <v>TX002811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89">A14</f>
        <v>C</v>
      </c>
      <c r="B179" s="19" t="str">
        <f t="shared" si="89"/>
        <v>DMSO</v>
      </c>
      <c r="C179" s="218" t="str">
        <f t="shared" si="89"/>
        <v>TX001577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90">A15</f>
        <v>D</v>
      </c>
      <c r="B180" s="19" t="str">
        <f t="shared" si="90"/>
        <v>BIC</v>
      </c>
      <c r="C180" s="218" t="str">
        <f t="shared" si="90"/>
        <v>TX002357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C181" si="91">A16</f>
        <v>E</v>
      </c>
      <c r="B181" s="19" t="str">
        <f t="shared" si="91"/>
        <v>BIC</v>
      </c>
      <c r="C181" s="218" t="str">
        <f t="shared" si="91"/>
        <v>TX006885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C182" si="92">A17</f>
        <v>F</v>
      </c>
      <c r="B182" s="19" t="str">
        <f t="shared" si="92"/>
        <v>LYSIS</v>
      </c>
      <c r="C182" s="218" t="str">
        <f t="shared" si="92"/>
        <v>TX006973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2071</v>
      </c>
      <c r="K188" t="s">
        <v>1788</v>
      </c>
    </row>
    <row r="189" spans="1:29" x14ac:dyDescent="0.25">
      <c r="A189" s="41" t="s">
        <v>1796</v>
      </c>
      <c r="U189" t="s">
        <v>1798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</row>
    <row r="192" spans="1:29" x14ac:dyDescent="0.25">
      <c r="A192" t="s">
        <v>1658</v>
      </c>
      <c r="B192">
        <v>28059</v>
      </c>
      <c r="C192">
        <v>46166</v>
      </c>
      <c r="D192">
        <v>42985</v>
      </c>
      <c r="E192">
        <v>32430</v>
      </c>
      <c r="F192">
        <v>40996</v>
      </c>
      <c r="G192">
        <v>37552</v>
      </c>
      <c r="H192">
        <v>40761</v>
      </c>
      <c r="I192">
        <v>40590</v>
      </c>
      <c r="K192" t="s">
        <v>1658</v>
      </c>
      <c r="L192">
        <f>B192-$E$198</f>
        <v>21647.333333333332</v>
      </c>
      <c r="M192">
        <f t="shared" ref="M192:S192" si="93">C192-$E$198</f>
        <v>39754.333333333336</v>
      </c>
      <c r="N192">
        <f t="shared" si="93"/>
        <v>36573.333333333336</v>
      </c>
      <c r="O192">
        <f t="shared" si="93"/>
        <v>26018.333333333332</v>
      </c>
      <c r="P192">
        <f t="shared" si="93"/>
        <v>34584.333333333336</v>
      </c>
      <c r="Q192">
        <f t="shared" si="93"/>
        <v>31140.333333333332</v>
      </c>
      <c r="R192">
        <f t="shared" si="93"/>
        <v>34349.333333333336</v>
      </c>
      <c r="S192">
        <f t="shared" si="93"/>
        <v>34178.333333333336</v>
      </c>
      <c r="V192">
        <v>1</v>
      </c>
      <c r="W192">
        <v>2</v>
      </c>
      <c r="X192">
        <v>3</v>
      </c>
      <c r="Y192">
        <v>4</v>
      </c>
      <c r="Z192">
        <v>5</v>
      </c>
      <c r="AA192">
        <v>6</v>
      </c>
      <c r="AB192">
        <v>7</v>
      </c>
      <c r="AC192">
        <v>8</v>
      </c>
    </row>
    <row r="193" spans="1:29" x14ac:dyDescent="0.25">
      <c r="A193" t="s">
        <v>1659</v>
      </c>
      <c r="B193">
        <v>44708</v>
      </c>
      <c r="C193">
        <v>44240</v>
      </c>
      <c r="D193">
        <v>39719</v>
      </c>
      <c r="E193">
        <v>40993</v>
      </c>
      <c r="F193">
        <v>33754</v>
      </c>
      <c r="G193">
        <v>40574</v>
      </c>
      <c r="H193">
        <v>40199</v>
      </c>
      <c r="I193">
        <v>38898</v>
      </c>
      <c r="K193" t="s">
        <v>1659</v>
      </c>
      <c r="L193">
        <f t="shared" ref="L193:L197" si="94">B193-$E$198</f>
        <v>38296.333333333336</v>
      </c>
      <c r="M193">
        <f t="shared" ref="M193:M197" si="95">C193-$E$198</f>
        <v>37828.333333333336</v>
      </c>
      <c r="N193">
        <f t="shared" ref="N193:N197" si="96">D193-$E$198</f>
        <v>33307.333333333336</v>
      </c>
      <c r="O193">
        <f t="shared" ref="O193:O197" si="97">E193-$E$198</f>
        <v>34581.333333333336</v>
      </c>
      <c r="P193">
        <f t="shared" ref="P193:P197" si="98">F193-$E$198</f>
        <v>27342.333333333332</v>
      </c>
      <c r="Q193">
        <f t="shared" ref="Q193:Q197" si="99">G193-$E$198</f>
        <v>34162.333333333336</v>
      </c>
      <c r="R193">
        <f t="shared" ref="R193:R197" si="100">H193-$E$198</f>
        <v>33787.333333333336</v>
      </c>
      <c r="S193">
        <f t="shared" ref="S193:S197" si="101">I193-$E$198</f>
        <v>32486.333333333332</v>
      </c>
      <c r="U193" t="s">
        <v>1658</v>
      </c>
      <c r="V193">
        <f>L192/$O$198*100</f>
        <v>66.907060362857109</v>
      </c>
      <c r="W193">
        <f t="shared" ref="W193:AC193" si="102">M192/$O$198*100</f>
        <v>122.87174309469108</v>
      </c>
      <c r="X193">
        <f t="shared" si="102"/>
        <v>113.03998434006782</v>
      </c>
      <c r="Y193">
        <f t="shared" si="102"/>
        <v>80.416842669194239</v>
      </c>
      <c r="Z193">
        <f t="shared" si="102"/>
        <v>106.89243068934611</v>
      </c>
      <c r="AA193">
        <f t="shared" si="102"/>
        <v>96.247797822033107</v>
      </c>
      <c r="AB193">
        <f t="shared" si="102"/>
        <v>106.16609830728495</v>
      </c>
      <c r="AC193">
        <f t="shared" si="102"/>
        <v>105.63757559523197</v>
      </c>
    </row>
    <row r="194" spans="1:29" x14ac:dyDescent="0.25">
      <c r="A194" t="s">
        <v>1660</v>
      </c>
      <c r="B194">
        <v>43531</v>
      </c>
      <c r="C194">
        <v>43431</v>
      </c>
      <c r="D194">
        <v>39802</v>
      </c>
      <c r="E194">
        <v>36314</v>
      </c>
      <c r="F194">
        <v>36657</v>
      </c>
      <c r="G194">
        <v>40270</v>
      </c>
      <c r="H194">
        <v>41314</v>
      </c>
      <c r="I194">
        <v>40317</v>
      </c>
      <c r="K194" t="s">
        <v>1660</v>
      </c>
      <c r="L194">
        <f t="shared" si="94"/>
        <v>37119.333333333336</v>
      </c>
      <c r="M194">
        <f t="shared" si="95"/>
        <v>37019.333333333336</v>
      </c>
      <c r="N194">
        <f t="shared" si="96"/>
        <v>33390.333333333336</v>
      </c>
      <c r="O194">
        <f t="shared" si="97"/>
        <v>29902.333333333332</v>
      </c>
      <c r="P194">
        <f t="shared" si="98"/>
        <v>30245.333333333332</v>
      </c>
      <c r="Q194">
        <f t="shared" si="99"/>
        <v>33858.333333333336</v>
      </c>
      <c r="R194">
        <f t="shared" si="100"/>
        <v>34902.333333333336</v>
      </c>
      <c r="S194">
        <f t="shared" si="101"/>
        <v>33905.333333333336</v>
      </c>
      <c r="U194" t="s">
        <v>1659</v>
      </c>
      <c r="V194">
        <f t="shared" ref="V194:V198" si="103">L193/$O$198*100</f>
        <v>118.36539154981818</v>
      </c>
      <c r="W194">
        <f t="shared" ref="W194:W198" si="104">M193/$O$198*100</f>
        <v>116.91890833788365</v>
      </c>
      <c r="X194">
        <f t="shared" ref="X194:X198" si="105">N193/$O$198*100</f>
        <v>102.94550961746496</v>
      </c>
      <c r="Y194">
        <f t="shared" ref="Y194:Y198" si="106">O193/$O$198*100</f>
        <v>106.88315836106447</v>
      </c>
      <c r="Z194">
        <f t="shared" ref="Z194:Z198" si="107">P193/$O$198*100</f>
        <v>84.509030217487606</v>
      </c>
      <c r="AA194">
        <f t="shared" ref="AA194:AA198" si="108">Q193/$O$198*100</f>
        <v>105.58812317772994</v>
      </c>
      <c r="AB194">
        <f t="shared" ref="AB194:AB198" si="109">R193/$O$198*100</f>
        <v>104.429082142526</v>
      </c>
      <c r="AC194">
        <f t="shared" ref="AC194:AC198" si="110">S193/$O$198*100</f>
        <v>100.40798244439179</v>
      </c>
    </row>
    <row r="195" spans="1:29" x14ac:dyDescent="0.25">
      <c r="A195" t="s">
        <v>1661</v>
      </c>
      <c r="B195">
        <v>43996</v>
      </c>
      <c r="C195">
        <v>42460</v>
      </c>
      <c r="D195">
        <v>40070</v>
      </c>
      <c r="E195">
        <v>39985</v>
      </c>
      <c r="F195">
        <v>39323</v>
      </c>
      <c r="G195">
        <v>41934</v>
      </c>
      <c r="H195">
        <v>43422</v>
      </c>
      <c r="I195">
        <v>41299</v>
      </c>
      <c r="K195" t="s">
        <v>1661</v>
      </c>
      <c r="L195">
        <f t="shared" si="94"/>
        <v>37584.333333333336</v>
      </c>
      <c r="M195">
        <f t="shared" si="95"/>
        <v>36048.333333333336</v>
      </c>
      <c r="N195">
        <f t="shared" si="96"/>
        <v>33658.333333333336</v>
      </c>
      <c r="O195">
        <f t="shared" si="97"/>
        <v>33573.333333333336</v>
      </c>
      <c r="P195">
        <f t="shared" si="98"/>
        <v>32911.333333333336</v>
      </c>
      <c r="Q195">
        <f t="shared" si="99"/>
        <v>35522.333333333336</v>
      </c>
      <c r="R195">
        <f t="shared" si="100"/>
        <v>37010.333333333336</v>
      </c>
      <c r="S195">
        <f t="shared" si="101"/>
        <v>34887.333333333336</v>
      </c>
      <c r="U195" t="s">
        <v>1660</v>
      </c>
      <c r="V195">
        <f t="shared" si="103"/>
        <v>114.72754808732475</v>
      </c>
      <c r="W195">
        <f t="shared" si="104"/>
        <v>114.41847047793703</v>
      </c>
      <c r="X195">
        <f t="shared" si="105"/>
        <v>103.20204403325677</v>
      </c>
      <c r="Y195">
        <f t="shared" si="106"/>
        <v>92.42141701781317</v>
      </c>
      <c r="Z195">
        <f t="shared" si="107"/>
        <v>93.481553218013048</v>
      </c>
      <c r="AA195">
        <f t="shared" si="108"/>
        <v>104.64852724519127</v>
      </c>
      <c r="AB195">
        <f t="shared" si="109"/>
        <v>107.87529748719903</v>
      </c>
      <c r="AC195">
        <f t="shared" si="110"/>
        <v>104.79379372160351</v>
      </c>
    </row>
    <row r="196" spans="1:29" x14ac:dyDescent="0.25">
      <c r="A196" t="s">
        <v>1662</v>
      </c>
      <c r="B196">
        <v>46318</v>
      </c>
      <c r="C196">
        <v>43286</v>
      </c>
      <c r="D196">
        <v>42478</v>
      </c>
      <c r="E196">
        <v>41368</v>
      </c>
      <c r="F196">
        <v>36557</v>
      </c>
      <c r="G196">
        <v>42047</v>
      </c>
      <c r="H196">
        <v>43987</v>
      </c>
      <c r="I196">
        <v>44492</v>
      </c>
      <c r="K196" t="s">
        <v>1662</v>
      </c>
      <c r="L196">
        <f t="shared" si="94"/>
        <v>39906.333333333336</v>
      </c>
      <c r="M196">
        <f t="shared" si="95"/>
        <v>36874.333333333336</v>
      </c>
      <c r="N196">
        <f t="shared" si="96"/>
        <v>36066.333333333336</v>
      </c>
      <c r="O196">
        <f t="shared" si="97"/>
        <v>34956.333333333336</v>
      </c>
      <c r="P196">
        <f t="shared" si="98"/>
        <v>30145.333333333332</v>
      </c>
      <c r="Q196">
        <f t="shared" si="99"/>
        <v>35635.333333333336</v>
      </c>
      <c r="R196">
        <f t="shared" si="100"/>
        <v>37575.333333333336</v>
      </c>
      <c r="S196">
        <f t="shared" si="101"/>
        <v>38080.333333333336</v>
      </c>
      <c r="U196" t="s">
        <v>1661</v>
      </c>
      <c r="V196">
        <f t="shared" si="103"/>
        <v>116.16475897097762</v>
      </c>
      <c r="W196">
        <f t="shared" si="104"/>
        <v>111.41732689078229</v>
      </c>
      <c r="X196">
        <f t="shared" si="105"/>
        <v>104.03037202641585</v>
      </c>
      <c r="Y196">
        <f t="shared" si="106"/>
        <v>103.76765605843627</v>
      </c>
      <c r="Z196">
        <f t="shared" si="107"/>
        <v>101.72156228428959</v>
      </c>
      <c r="AA196">
        <f t="shared" si="108"/>
        <v>109.79157866540289</v>
      </c>
      <c r="AB196">
        <f t="shared" si="109"/>
        <v>114.39065349309212</v>
      </c>
      <c r="AC196">
        <f t="shared" si="110"/>
        <v>107.82893584579089</v>
      </c>
    </row>
    <row r="197" spans="1:29" x14ac:dyDescent="0.25">
      <c r="A197" t="s">
        <v>1663</v>
      </c>
      <c r="B197">
        <v>7642</v>
      </c>
      <c r="C197">
        <v>42804</v>
      </c>
      <c r="D197">
        <v>42778</v>
      </c>
      <c r="E197">
        <v>42175</v>
      </c>
      <c r="F197">
        <v>43215</v>
      </c>
      <c r="G197">
        <v>44696</v>
      </c>
      <c r="H197">
        <v>41960</v>
      </c>
      <c r="I197">
        <v>42468</v>
      </c>
      <c r="K197" t="s">
        <v>1663</v>
      </c>
      <c r="L197">
        <f t="shared" si="94"/>
        <v>1230.333333333333</v>
      </c>
      <c r="M197">
        <f t="shared" si="95"/>
        <v>36392.333333333336</v>
      </c>
      <c r="N197">
        <f t="shared" si="96"/>
        <v>36366.333333333336</v>
      </c>
      <c r="O197">
        <f t="shared" si="97"/>
        <v>35763.333333333336</v>
      </c>
      <c r="P197">
        <f t="shared" si="98"/>
        <v>36803.333333333336</v>
      </c>
      <c r="Q197">
        <f t="shared" si="99"/>
        <v>38284.333333333336</v>
      </c>
      <c r="R197">
        <f t="shared" si="100"/>
        <v>35548.333333333336</v>
      </c>
      <c r="S197">
        <f t="shared" si="101"/>
        <v>36056.333333333336</v>
      </c>
      <c r="U197" t="s">
        <v>1662</v>
      </c>
      <c r="V197">
        <f t="shared" si="103"/>
        <v>123.34154106096042</v>
      </c>
      <c r="W197">
        <f t="shared" si="104"/>
        <v>113.97030794432483</v>
      </c>
      <c r="X197">
        <f t="shared" si="105"/>
        <v>111.47296086047207</v>
      </c>
      <c r="Y197">
        <f t="shared" si="106"/>
        <v>108.04219939626843</v>
      </c>
      <c r="Z197">
        <f t="shared" si="107"/>
        <v>93.172475608625334</v>
      </c>
      <c r="AA197">
        <f t="shared" si="108"/>
        <v>110.14083636401102</v>
      </c>
      <c r="AB197">
        <f t="shared" si="109"/>
        <v>116.13694198613274</v>
      </c>
      <c r="AC197">
        <f t="shared" si="110"/>
        <v>117.6977839135407</v>
      </c>
    </row>
    <row r="198" spans="1:29" x14ac:dyDescent="0.25">
      <c r="A198" t="s">
        <v>1664</v>
      </c>
      <c r="B198">
        <v>6195</v>
      </c>
      <c r="C198">
        <v>6394</v>
      </c>
      <c r="D198">
        <v>6646</v>
      </c>
      <c r="E198">
        <f>AVERAGE(B198:D198)</f>
        <v>6411.666666666667</v>
      </c>
      <c r="O198">
        <f>AVERAGE(L192:L194)</f>
        <v>32354.333333333332</v>
      </c>
      <c r="U198" t="s">
        <v>1663</v>
      </c>
      <c r="V198">
        <f t="shared" si="103"/>
        <v>3.8026848541668801</v>
      </c>
      <c r="W198">
        <f t="shared" si="104"/>
        <v>112.48055386707603</v>
      </c>
      <c r="X198">
        <f t="shared" si="105"/>
        <v>112.40019368863523</v>
      </c>
      <c r="Y198">
        <f t="shared" si="106"/>
        <v>110.5364557040273</v>
      </c>
      <c r="Z198">
        <f t="shared" si="107"/>
        <v>113.75086284165957</v>
      </c>
      <c r="AA198">
        <f t="shared" si="108"/>
        <v>118.32830223669164</v>
      </c>
      <c r="AB198">
        <f t="shared" si="109"/>
        <v>109.87193884384369</v>
      </c>
      <c r="AC198">
        <f t="shared" si="110"/>
        <v>111.4420530995333</v>
      </c>
    </row>
    <row r="199" spans="1:29" x14ac:dyDescent="0.25">
      <c r="A199" t="s">
        <v>1665</v>
      </c>
    </row>
    <row r="202" spans="1:29" x14ac:dyDescent="0.25">
      <c r="A202" s="7" t="s">
        <v>2074</v>
      </c>
      <c r="K202" t="s">
        <v>1788</v>
      </c>
    </row>
    <row r="203" spans="1:29" x14ac:dyDescent="0.25">
      <c r="A203" t="s">
        <v>1796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  <c r="U204" t="s">
        <v>1798</v>
      </c>
    </row>
    <row r="205" spans="1:29" x14ac:dyDescent="0.25">
      <c r="A205" t="s">
        <v>1658</v>
      </c>
      <c r="B205">
        <v>40431</v>
      </c>
      <c r="C205">
        <v>39119</v>
      </c>
      <c r="D205">
        <v>40725</v>
      </c>
      <c r="E205">
        <v>39666</v>
      </c>
      <c r="F205">
        <v>37877</v>
      </c>
      <c r="G205">
        <v>38876</v>
      </c>
      <c r="H205">
        <v>34893</v>
      </c>
      <c r="I205">
        <v>40446</v>
      </c>
      <c r="K205" t="s">
        <v>1658</v>
      </c>
      <c r="L205">
        <f>B205-$E$211</f>
        <v>33598.333333333336</v>
      </c>
      <c r="M205">
        <f t="shared" ref="M205:S205" si="111">C205-$E$211</f>
        <v>32286.333333333332</v>
      </c>
      <c r="N205">
        <f t="shared" si="111"/>
        <v>33892.333333333336</v>
      </c>
      <c r="O205">
        <f t="shared" si="111"/>
        <v>32833.333333333336</v>
      </c>
      <c r="P205">
        <f t="shared" si="111"/>
        <v>31044.333333333332</v>
      </c>
      <c r="Q205">
        <f t="shared" si="111"/>
        <v>32043.333333333332</v>
      </c>
      <c r="R205">
        <f t="shared" si="111"/>
        <v>28060.333333333332</v>
      </c>
      <c r="S205">
        <f t="shared" si="111"/>
        <v>33613.333333333336</v>
      </c>
    </row>
    <row r="206" spans="1:29" x14ac:dyDescent="0.25">
      <c r="A206" t="s">
        <v>1659</v>
      </c>
      <c r="B206">
        <v>39251</v>
      </c>
      <c r="C206">
        <v>39198</v>
      </c>
      <c r="D206">
        <v>32243</v>
      </c>
      <c r="E206">
        <v>37162</v>
      </c>
      <c r="F206">
        <v>35864</v>
      </c>
      <c r="G206">
        <v>36803</v>
      </c>
      <c r="H206">
        <v>39755</v>
      </c>
      <c r="I206">
        <v>36081</v>
      </c>
      <c r="K206" t="s">
        <v>1659</v>
      </c>
      <c r="L206">
        <f t="shared" ref="L206:L210" si="112">B206-$E$211</f>
        <v>32418.333333333332</v>
      </c>
      <c r="M206">
        <f t="shared" ref="M206:M210" si="113">C206-$E$211</f>
        <v>32365.333333333332</v>
      </c>
      <c r="N206">
        <f t="shared" ref="N206:N210" si="114">D206-$E$211</f>
        <v>25410.333333333332</v>
      </c>
      <c r="O206">
        <f t="shared" ref="O206:O210" si="115">E206-$E$211</f>
        <v>30329.333333333332</v>
      </c>
      <c r="P206">
        <f t="shared" ref="P206:P210" si="116">F206-$E$211</f>
        <v>29031.333333333332</v>
      </c>
      <c r="Q206">
        <f t="shared" ref="Q206:Q210" si="117">G206-$E$211</f>
        <v>29970.333333333332</v>
      </c>
      <c r="R206">
        <f t="shared" ref="R206:R210" si="118">H206-$E$211</f>
        <v>32922.333333333336</v>
      </c>
      <c r="S206">
        <f t="shared" ref="S206:S210" si="119">I206-$E$211</f>
        <v>29248.333333333332</v>
      </c>
      <c r="V206">
        <v>1</v>
      </c>
      <c r="W206">
        <v>2</v>
      </c>
      <c r="X206">
        <v>3</v>
      </c>
      <c r="Y206">
        <v>4</v>
      </c>
      <c r="Z206">
        <v>5</v>
      </c>
      <c r="AA206">
        <v>6</v>
      </c>
      <c r="AB206">
        <v>7</v>
      </c>
      <c r="AC206">
        <v>8</v>
      </c>
    </row>
    <row r="207" spans="1:29" x14ac:dyDescent="0.25">
      <c r="A207" t="s">
        <v>1660</v>
      </c>
      <c r="B207">
        <v>37437</v>
      </c>
      <c r="C207">
        <v>37983</v>
      </c>
      <c r="D207">
        <v>37597</v>
      </c>
      <c r="E207">
        <v>35153</v>
      </c>
      <c r="F207">
        <v>35092</v>
      </c>
      <c r="G207">
        <v>37602</v>
      </c>
      <c r="H207">
        <v>39465</v>
      </c>
      <c r="I207">
        <v>37050</v>
      </c>
      <c r="K207" t="s">
        <v>1660</v>
      </c>
      <c r="L207">
        <f t="shared" si="112"/>
        <v>30604.333333333332</v>
      </c>
      <c r="M207">
        <f t="shared" si="113"/>
        <v>31150.333333333332</v>
      </c>
      <c r="N207">
        <f t="shared" si="114"/>
        <v>30764.333333333332</v>
      </c>
      <c r="O207">
        <f t="shared" si="115"/>
        <v>28320.333333333332</v>
      </c>
      <c r="P207">
        <f t="shared" si="116"/>
        <v>28259.333333333332</v>
      </c>
      <c r="Q207">
        <f t="shared" si="117"/>
        <v>30769.333333333332</v>
      </c>
      <c r="R207">
        <f t="shared" si="118"/>
        <v>32632.333333333332</v>
      </c>
      <c r="S207">
        <f t="shared" si="119"/>
        <v>30217.333333333332</v>
      </c>
      <c r="U207" t="s">
        <v>1658</v>
      </c>
      <c r="V207">
        <f>L205/$O$211*100</f>
        <v>104.31997184876995</v>
      </c>
      <c r="W207">
        <f t="shared" ref="W207:AC207" si="120">M205/$O$211*100</f>
        <v>100.24632326305876</v>
      </c>
      <c r="X207">
        <f t="shared" si="120"/>
        <v>105.23281688245827</v>
      </c>
      <c r="Y207">
        <f t="shared" si="120"/>
        <v>101.94471181213194</v>
      </c>
      <c r="Z207">
        <f t="shared" si="120"/>
        <v>96.390018732987642</v>
      </c>
      <c r="AA207">
        <f t="shared" si="120"/>
        <v>99.491828898479611</v>
      </c>
      <c r="AB207">
        <f t="shared" si="120"/>
        <v>87.124952132559173</v>
      </c>
      <c r="AC207">
        <f t="shared" si="120"/>
        <v>104.36654557497853</v>
      </c>
    </row>
    <row r="208" spans="1:29" x14ac:dyDescent="0.25">
      <c r="A208" t="s">
        <v>1661</v>
      </c>
      <c r="B208">
        <v>39710</v>
      </c>
      <c r="C208">
        <v>36392</v>
      </c>
      <c r="D208">
        <v>38575</v>
      </c>
      <c r="E208">
        <v>36859</v>
      </c>
      <c r="F208">
        <v>35934</v>
      </c>
      <c r="G208">
        <v>37143</v>
      </c>
      <c r="H208">
        <v>35483</v>
      </c>
      <c r="I208">
        <v>36512</v>
      </c>
      <c r="K208" t="s">
        <v>1661</v>
      </c>
      <c r="L208">
        <f t="shared" si="112"/>
        <v>32877.333333333336</v>
      </c>
      <c r="M208">
        <f t="shared" si="113"/>
        <v>29559.333333333332</v>
      </c>
      <c r="N208">
        <f t="shared" si="114"/>
        <v>31742.333333333332</v>
      </c>
      <c r="O208">
        <f t="shared" si="115"/>
        <v>30026.333333333332</v>
      </c>
      <c r="P208">
        <f t="shared" si="116"/>
        <v>29101.333333333332</v>
      </c>
      <c r="Q208">
        <f t="shared" si="117"/>
        <v>30310.333333333332</v>
      </c>
      <c r="R208">
        <f t="shared" si="118"/>
        <v>28650.333333333332</v>
      </c>
      <c r="S208">
        <f t="shared" si="119"/>
        <v>29679.333333333332</v>
      </c>
      <c r="U208" t="s">
        <v>1659</v>
      </c>
      <c r="V208">
        <f t="shared" ref="V208:V212" si="121">L206/$O$211*100</f>
        <v>100.65617205369432</v>
      </c>
      <c r="W208">
        <f t="shared" ref="W208:W212" si="122">M206/$O$211*100</f>
        <v>100.49161155442398</v>
      </c>
      <c r="X208">
        <f t="shared" ref="X208:X212" si="123">N206/$O$211*100</f>
        <v>78.896927169041916</v>
      </c>
      <c r="Y208">
        <f t="shared" ref="Y208:Y212" si="124">O206/$O$211*100</f>
        <v>94.170004450378272</v>
      </c>
      <c r="Z208">
        <f t="shared" ref="Z208:Z212" si="125">P206/$O$211*100</f>
        <v>90.139824675795111</v>
      </c>
      <c r="AA208">
        <f t="shared" ref="AA208:AA212" si="126">Q206/$O$211*100</f>
        <v>93.055339936452725</v>
      </c>
      <c r="AB208">
        <f t="shared" ref="AB208:AB212" si="127">R206/$O$211*100</f>
        <v>102.22104925430291</v>
      </c>
      <c r="AC208">
        <f t="shared" ref="AC208:AC212" si="128">S206/$O$211*100</f>
        <v>90.813591248279351</v>
      </c>
    </row>
    <row r="209" spans="1:29" x14ac:dyDescent="0.25">
      <c r="A209" t="s">
        <v>1662</v>
      </c>
      <c r="B209">
        <v>40470</v>
      </c>
      <c r="C209">
        <v>37259</v>
      </c>
      <c r="D209">
        <v>36075</v>
      </c>
      <c r="E209">
        <v>37056</v>
      </c>
      <c r="F209">
        <v>35871</v>
      </c>
      <c r="G209">
        <v>37781</v>
      </c>
      <c r="H209">
        <v>34753</v>
      </c>
      <c r="I209">
        <v>36716</v>
      </c>
      <c r="K209" t="s">
        <v>1662</v>
      </c>
      <c r="L209">
        <f t="shared" si="112"/>
        <v>33637.333333333336</v>
      </c>
      <c r="M209">
        <f t="shared" si="113"/>
        <v>30426.333333333332</v>
      </c>
      <c r="N209">
        <f t="shared" si="114"/>
        <v>29242.333333333332</v>
      </c>
      <c r="O209">
        <f t="shared" si="115"/>
        <v>30223.333333333332</v>
      </c>
      <c r="P209">
        <f t="shared" si="116"/>
        <v>29038.333333333332</v>
      </c>
      <c r="Q209">
        <f t="shared" si="117"/>
        <v>30948.333333333332</v>
      </c>
      <c r="R209">
        <f t="shared" si="118"/>
        <v>27920.333333333332</v>
      </c>
      <c r="S209">
        <f t="shared" si="119"/>
        <v>29883.333333333332</v>
      </c>
      <c r="U209" t="s">
        <v>1660</v>
      </c>
      <c r="V209">
        <f t="shared" si="121"/>
        <v>95.023856097535727</v>
      </c>
      <c r="W209">
        <f t="shared" si="122"/>
        <v>96.71913973152833</v>
      </c>
      <c r="X209">
        <f t="shared" si="123"/>
        <v>95.520642510427336</v>
      </c>
      <c r="Y209">
        <f t="shared" si="124"/>
        <v>87.932230053508036</v>
      </c>
      <c r="Z209">
        <f t="shared" si="125"/>
        <v>87.742830233593111</v>
      </c>
      <c r="AA209">
        <f t="shared" si="126"/>
        <v>95.536167085830201</v>
      </c>
      <c r="AB209">
        <f t="shared" si="127"/>
        <v>101.32062388093685</v>
      </c>
      <c r="AC209">
        <f t="shared" si="128"/>
        <v>93.82225396135415</v>
      </c>
    </row>
    <row r="210" spans="1:29" x14ac:dyDescent="0.25">
      <c r="A210" t="s">
        <v>1663</v>
      </c>
      <c r="B210">
        <v>7901</v>
      </c>
      <c r="C210">
        <v>38456</v>
      </c>
      <c r="D210">
        <v>39600</v>
      </c>
      <c r="E210">
        <v>38540</v>
      </c>
      <c r="F210">
        <v>36747</v>
      </c>
      <c r="G210">
        <v>38463</v>
      </c>
      <c r="H210">
        <v>35206</v>
      </c>
      <c r="I210">
        <v>36073</v>
      </c>
      <c r="K210" t="s">
        <v>1663</v>
      </c>
      <c r="L210">
        <f t="shared" si="112"/>
        <v>1068.333333333333</v>
      </c>
      <c r="M210">
        <f t="shared" si="113"/>
        <v>31623.333333333332</v>
      </c>
      <c r="N210">
        <f t="shared" si="114"/>
        <v>32767.333333333332</v>
      </c>
      <c r="O210">
        <f t="shared" si="115"/>
        <v>31707.333333333332</v>
      </c>
      <c r="P210">
        <f t="shared" si="116"/>
        <v>29914.333333333332</v>
      </c>
      <c r="Q210">
        <f t="shared" si="117"/>
        <v>31630.333333333332</v>
      </c>
      <c r="R210">
        <f t="shared" si="118"/>
        <v>28373.333333333332</v>
      </c>
      <c r="S210">
        <f t="shared" si="119"/>
        <v>29240.333333333332</v>
      </c>
      <c r="U210" t="s">
        <v>1661</v>
      </c>
      <c r="V210">
        <f t="shared" si="121"/>
        <v>102.08132807567713</v>
      </c>
      <c r="W210">
        <f t="shared" si="122"/>
        <v>91.779219838337426</v>
      </c>
      <c r="X210">
        <f t="shared" si="123"/>
        <v>98.557249459227293</v>
      </c>
      <c r="Y210">
        <f t="shared" si="124"/>
        <v>93.2292151809648</v>
      </c>
      <c r="Z210">
        <f t="shared" si="125"/>
        <v>90.357168731435195</v>
      </c>
      <c r="AA210">
        <f t="shared" si="126"/>
        <v>94.1110110638474</v>
      </c>
      <c r="AB210">
        <f t="shared" si="127"/>
        <v>88.956852030096982</v>
      </c>
      <c r="AC210">
        <f t="shared" si="128"/>
        <v>92.151809648006122</v>
      </c>
    </row>
    <row r="211" spans="1:29" x14ac:dyDescent="0.25">
      <c r="A211" t="s">
        <v>1664</v>
      </c>
      <c r="B211">
        <v>6615</v>
      </c>
      <c r="C211">
        <v>7012</v>
      </c>
      <c r="D211">
        <v>6871</v>
      </c>
      <c r="E211">
        <f>AVERAGE(B211:D211)</f>
        <v>6832.666666666667</v>
      </c>
      <c r="O211">
        <f>AVERAGE(L205:L207)</f>
        <v>32207</v>
      </c>
      <c r="U211" t="s">
        <v>1662</v>
      </c>
      <c r="V211">
        <f t="shared" si="121"/>
        <v>104.44106353691227</v>
      </c>
      <c r="W211">
        <f t="shared" si="122"/>
        <v>94.471181213193816</v>
      </c>
      <c r="X211">
        <f t="shared" si="123"/>
        <v>90.794961757795917</v>
      </c>
      <c r="Y211">
        <f t="shared" si="124"/>
        <v>93.840883451837584</v>
      </c>
      <c r="Z211">
        <f t="shared" si="125"/>
        <v>90.161559081359115</v>
      </c>
      <c r="AA211">
        <f t="shared" si="126"/>
        <v>96.091946885252682</v>
      </c>
      <c r="AB211">
        <f t="shared" si="127"/>
        <v>86.69026402127902</v>
      </c>
      <c r="AC211">
        <f t="shared" si="128"/>
        <v>92.785212324442924</v>
      </c>
    </row>
    <row r="212" spans="1:29" x14ac:dyDescent="0.25">
      <c r="A212" t="s">
        <v>1665</v>
      </c>
      <c r="U212" t="s">
        <v>1663</v>
      </c>
      <c r="V212">
        <f t="shared" si="121"/>
        <v>3.3170842777450025</v>
      </c>
      <c r="W212">
        <f t="shared" si="122"/>
        <v>98.187764564639153</v>
      </c>
      <c r="X212">
        <f t="shared" si="123"/>
        <v>101.73978741681415</v>
      </c>
      <c r="Y212">
        <f t="shared" si="124"/>
        <v>98.448577431407244</v>
      </c>
      <c r="Z212">
        <f t="shared" si="125"/>
        <v>92.881464691940678</v>
      </c>
      <c r="AA212">
        <f t="shared" si="126"/>
        <v>98.209498970203157</v>
      </c>
      <c r="AB212">
        <f t="shared" si="127"/>
        <v>88.096790552778387</v>
      </c>
      <c r="AC212">
        <f t="shared" si="128"/>
        <v>90.788751927634777</v>
      </c>
    </row>
    <row r="215" spans="1:29" x14ac:dyDescent="0.25">
      <c r="A215" s="7" t="s">
        <v>2077</v>
      </c>
      <c r="K215" t="s">
        <v>1788</v>
      </c>
    </row>
    <row r="216" spans="1:29" x14ac:dyDescent="0.25">
      <c r="A216" t="s">
        <v>1796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  <c r="U217" t="s">
        <v>1798</v>
      </c>
    </row>
    <row r="218" spans="1:29" x14ac:dyDescent="0.25">
      <c r="A218" t="s">
        <v>1658</v>
      </c>
      <c r="B218">
        <v>44400</v>
      </c>
      <c r="C218">
        <v>44112</v>
      </c>
      <c r="D218">
        <v>43160</v>
      </c>
      <c r="E218">
        <v>41276</v>
      </c>
      <c r="F218">
        <v>39072</v>
      </c>
      <c r="G218">
        <v>36357</v>
      </c>
      <c r="H218">
        <v>38132</v>
      </c>
      <c r="I218">
        <v>39256</v>
      </c>
      <c r="K218" t="s">
        <v>1658</v>
      </c>
      <c r="L218">
        <f>B218-$E$224</f>
        <v>37414.333333333336</v>
      </c>
      <c r="M218">
        <f t="shared" ref="M218:S218" si="129">C218-$E$224</f>
        <v>37126.333333333336</v>
      </c>
      <c r="N218">
        <f t="shared" si="129"/>
        <v>36174.333333333336</v>
      </c>
      <c r="O218">
        <f t="shared" si="129"/>
        <v>34290.333333333336</v>
      </c>
      <c r="P218">
        <f t="shared" si="129"/>
        <v>32086.333333333332</v>
      </c>
      <c r="Q218">
        <f t="shared" si="129"/>
        <v>29371.333333333332</v>
      </c>
      <c r="R218">
        <f t="shared" si="129"/>
        <v>31146.333333333332</v>
      </c>
      <c r="S218">
        <f t="shared" si="129"/>
        <v>32270.333333333332</v>
      </c>
    </row>
    <row r="219" spans="1:29" x14ac:dyDescent="0.25">
      <c r="A219" t="s">
        <v>1659</v>
      </c>
      <c r="B219">
        <v>41966</v>
      </c>
      <c r="C219">
        <v>41116</v>
      </c>
      <c r="D219">
        <v>38598</v>
      </c>
      <c r="E219">
        <v>37526</v>
      </c>
      <c r="F219">
        <v>39167</v>
      </c>
      <c r="G219">
        <v>34914</v>
      </c>
      <c r="H219">
        <v>37259</v>
      </c>
      <c r="I219">
        <v>38503</v>
      </c>
      <c r="K219" t="s">
        <v>1659</v>
      </c>
      <c r="L219">
        <f t="shared" ref="L219:L223" si="130">B219-$E$224</f>
        <v>34980.333333333336</v>
      </c>
      <c r="M219">
        <f t="shared" ref="M219:M223" si="131">C219-$E$224</f>
        <v>34130.333333333336</v>
      </c>
      <c r="N219">
        <f t="shared" ref="N219:N223" si="132">D219-$E$224</f>
        <v>31612.333333333332</v>
      </c>
      <c r="O219">
        <f t="shared" ref="O219:O223" si="133">E219-$E$224</f>
        <v>30540.333333333332</v>
      </c>
      <c r="P219">
        <f t="shared" ref="P219:P223" si="134">F219-$E$224</f>
        <v>32181.333333333332</v>
      </c>
      <c r="Q219">
        <f t="shared" ref="Q219:Q223" si="135">G219-$E$224</f>
        <v>27928.333333333332</v>
      </c>
      <c r="R219">
        <f t="shared" ref="R219:R223" si="136">H219-$E$224</f>
        <v>30273.333333333332</v>
      </c>
      <c r="S219">
        <f t="shared" ref="S219:S223" si="137">I219-$E$224</f>
        <v>31517.333333333332</v>
      </c>
      <c r="V219">
        <v>1</v>
      </c>
      <c r="W219">
        <v>2</v>
      </c>
      <c r="X219">
        <v>3</v>
      </c>
      <c r="Y219">
        <v>4</v>
      </c>
      <c r="Z219">
        <v>5</v>
      </c>
      <c r="AA219">
        <v>6</v>
      </c>
      <c r="AB219">
        <v>7</v>
      </c>
      <c r="AC219">
        <v>8</v>
      </c>
    </row>
    <row r="220" spans="1:29" x14ac:dyDescent="0.25">
      <c r="A220" t="s">
        <v>1660</v>
      </c>
      <c r="B220">
        <v>41082</v>
      </c>
      <c r="C220">
        <v>38105</v>
      </c>
      <c r="D220">
        <v>36309</v>
      </c>
      <c r="E220">
        <v>38406</v>
      </c>
      <c r="F220">
        <v>36466</v>
      </c>
      <c r="G220">
        <v>33692</v>
      </c>
      <c r="H220">
        <v>36366</v>
      </c>
      <c r="I220">
        <v>37243</v>
      </c>
      <c r="K220" t="s">
        <v>1660</v>
      </c>
      <c r="L220">
        <f t="shared" si="130"/>
        <v>34096.333333333336</v>
      </c>
      <c r="M220">
        <f t="shared" si="131"/>
        <v>31119.333333333332</v>
      </c>
      <c r="N220">
        <f t="shared" si="132"/>
        <v>29323.333333333332</v>
      </c>
      <c r="O220">
        <f t="shared" si="133"/>
        <v>31420.333333333332</v>
      </c>
      <c r="P220">
        <f t="shared" si="134"/>
        <v>29480.333333333332</v>
      </c>
      <c r="Q220">
        <f t="shared" si="135"/>
        <v>26706.333333333332</v>
      </c>
      <c r="R220">
        <f t="shared" si="136"/>
        <v>29380.333333333332</v>
      </c>
      <c r="S220">
        <f t="shared" si="137"/>
        <v>30257.333333333332</v>
      </c>
      <c r="U220" t="s">
        <v>1658</v>
      </c>
      <c r="V220">
        <f>L218/$O$224*100</f>
        <v>105.40139542308739</v>
      </c>
      <c r="W220">
        <f t="shared" ref="W220:AC220" si="138">M218/$O$224*100</f>
        <v>104.59005925383367</v>
      </c>
      <c r="X220">
        <f t="shared" si="138"/>
        <v>101.9081424721338</v>
      </c>
      <c r="Y220">
        <f t="shared" si="138"/>
        <v>96.60065169826558</v>
      </c>
      <c r="Z220">
        <f t="shared" si="138"/>
        <v>90.391676291893205</v>
      </c>
      <c r="AA220">
        <f t="shared" si="138"/>
        <v>82.743142612990766</v>
      </c>
      <c r="AB220">
        <f t="shared" si="138"/>
        <v>87.743565183912253</v>
      </c>
      <c r="AC220">
        <f t="shared" si="138"/>
        <v>90.910029955583099</v>
      </c>
    </row>
    <row r="221" spans="1:29" x14ac:dyDescent="0.25">
      <c r="A221" t="s">
        <v>1661</v>
      </c>
      <c r="B221">
        <v>40392</v>
      </c>
      <c r="C221">
        <v>36294</v>
      </c>
      <c r="D221">
        <v>37887</v>
      </c>
      <c r="E221">
        <v>35867</v>
      </c>
      <c r="F221">
        <v>37974</v>
      </c>
      <c r="G221">
        <v>34024</v>
      </c>
      <c r="H221">
        <v>34612</v>
      </c>
      <c r="I221">
        <v>36377</v>
      </c>
      <c r="K221" t="s">
        <v>1661</v>
      </c>
      <c r="L221">
        <f t="shared" si="130"/>
        <v>33406.333333333336</v>
      </c>
      <c r="M221">
        <f t="shared" si="131"/>
        <v>29308.333333333332</v>
      </c>
      <c r="N221">
        <f t="shared" si="132"/>
        <v>30901.333333333332</v>
      </c>
      <c r="O221">
        <f t="shared" si="133"/>
        <v>28881.333333333332</v>
      </c>
      <c r="P221">
        <f t="shared" si="134"/>
        <v>30988.333333333332</v>
      </c>
      <c r="Q221">
        <f t="shared" si="135"/>
        <v>27038.333333333332</v>
      </c>
      <c r="R221">
        <f t="shared" si="136"/>
        <v>27626.333333333332</v>
      </c>
      <c r="S221">
        <f t="shared" si="137"/>
        <v>29391.333333333332</v>
      </c>
      <c r="U221" t="s">
        <v>1659</v>
      </c>
      <c r="V221">
        <f t="shared" ref="V221:V225" si="139">L219/$O$224*100</f>
        <v>98.54447793710267</v>
      </c>
      <c r="W221">
        <f t="shared" ref="W221:W225" si="140">M219/$O$224*100</f>
        <v>96.149909382013504</v>
      </c>
      <c r="X221">
        <f t="shared" ref="X221:X225" si="141">N219/$O$224*100</f>
        <v>89.056352179996424</v>
      </c>
      <c r="Y221">
        <f t="shared" ref="Y221:Y225" si="142">O219/$O$224*100</f>
        <v>86.036378661107506</v>
      </c>
      <c r="Z221">
        <f t="shared" ref="Z221:Z225" si="143">P219/$O$224*100</f>
        <v>90.659304542167888</v>
      </c>
      <c r="AA221">
        <f t="shared" ref="AA221:AA225" si="144">Q219/$O$224*100</f>
        <v>78.678010348292332</v>
      </c>
      <c r="AB221">
        <f t="shared" ref="AB221:AB225" si="145">R219/$O$224*100</f>
        <v>85.28420242086186</v>
      </c>
      <c r="AC221">
        <f t="shared" ref="AC221:AC225" si="146">S219/$O$224*100</f>
        <v>88.788723929721755</v>
      </c>
    </row>
    <row r="222" spans="1:29" x14ac:dyDescent="0.25">
      <c r="A222" t="s">
        <v>1662</v>
      </c>
      <c r="B222">
        <v>41691</v>
      </c>
      <c r="C222">
        <v>37777</v>
      </c>
      <c r="D222">
        <v>37981</v>
      </c>
      <c r="E222">
        <v>36703</v>
      </c>
      <c r="F222">
        <v>36933</v>
      </c>
      <c r="G222">
        <v>35296</v>
      </c>
      <c r="H222">
        <v>36494</v>
      </c>
      <c r="I222">
        <v>38058</v>
      </c>
      <c r="K222" t="s">
        <v>1662</v>
      </c>
      <c r="L222">
        <f t="shared" si="130"/>
        <v>34705.333333333336</v>
      </c>
      <c r="M222">
        <f t="shared" si="131"/>
        <v>30791.333333333332</v>
      </c>
      <c r="N222">
        <f t="shared" si="132"/>
        <v>30995.333333333332</v>
      </c>
      <c r="O222">
        <f t="shared" si="133"/>
        <v>29717.333333333332</v>
      </c>
      <c r="P222">
        <f t="shared" si="134"/>
        <v>29947.333333333332</v>
      </c>
      <c r="Q222">
        <f t="shared" si="135"/>
        <v>28310.333333333332</v>
      </c>
      <c r="R222">
        <f t="shared" si="136"/>
        <v>29508.333333333332</v>
      </c>
      <c r="S222">
        <f t="shared" si="137"/>
        <v>31072.333333333332</v>
      </c>
      <c r="U222" t="s">
        <v>1660</v>
      </c>
      <c r="V222">
        <f t="shared" si="139"/>
        <v>96.054126639809951</v>
      </c>
      <c r="W222">
        <f t="shared" si="140"/>
        <v>87.66750241804472</v>
      </c>
      <c r="X222">
        <f t="shared" si="141"/>
        <v>82.607919918115144</v>
      </c>
      <c r="Y222">
        <f t="shared" si="142"/>
        <v>88.515461400493933</v>
      </c>
      <c r="Z222">
        <f t="shared" si="143"/>
        <v>83.050210815937504</v>
      </c>
      <c r="AA222">
        <f t="shared" si="144"/>
        <v>75.235465907917103</v>
      </c>
      <c r="AB222">
        <f t="shared" si="145"/>
        <v>82.768496868279954</v>
      </c>
      <c r="AC222">
        <f t="shared" si="146"/>
        <v>85.239128189236652</v>
      </c>
    </row>
    <row r="223" spans="1:29" x14ac:dyDescent="0.25">
      <c r="A223" t="s">
        <v>1663</v>
      </c>
      <c r="B223">
        <v>7396</v>
      </c>
      <c r="C223">
        <v>43202</v>
      </c>
      <c r="D223">
        <v>38397</v>
      </c>
      <c r="E223">
        <v>38435</v>
      </c>
      <c r="F223">
        <v>41927</v>
      </c>
      <c r="G223">
        <v>34228</v>
      </c>
      <c r="H223">
        <v>37115</v>
      </c>
      <c r="I223">
        <v>38368</v>
      </c>
      <c r="K223" t="s">
        <v>1663</v>
      </c>
      <c r="L223">
        <f t="shared" si="130"/>
        <v>410.33333333333303</v>
      </c>
      <c r="M223">
        <f t="shared" si="131"/>
        <v>36216.333333333336</v>
      </c>
      <c r="N223">
        <f t="shared" si="132"/>
        <v>31411.333333333332</v>
      </c>
      <c r="O223">
        <f t="shared" si="133"/>
        <v>31449.333333333332</v>
      </c>
      <c r="P223">
        <f t="shared" si="134"/>
        <v>34941.333333333336</v>
      </c>
      <c r="Q223">
        <f t="shared" si="135"/>
        <v>27242.333333333332</v>
      </c>
      <c r="R223">
        <f t="shared" si="136"/>
        <v>30129.333333333332</v>
      </c>
      <c r="S223">
        <f t="shared" si="137"/>
        <v>31382.333333333332</v>
      </c>
      <c r="U223" t="s">
        <v>1661</v>
      </c>
      <c r="V223">
        <f t="shared" si="139"/>
        <v>94.110300400972861</v>
      </c>
      <c r="W223">
        <f t="shared" si="140"/>
        <v>82.565662825966513</v>
      </c>
      <c r="X223">
        <f t="shared" si="141"/>
        <v>87.053366012151258</v>
      </c>
      <c r="Y223">
        <f t="shared" si="142"/>
        <v>81.362744269468777</v>
      </c>
      <c r="Z223">
        <f t="shared" si="143"/>
        <v>87.29845714661333</v>
      </c>
      <c r="AA223">
        <f t="shared" si="144"/>
        <v>76.170756214140155</v>
      </c>
      <c r="AB223">
        <f t="shared" si="145"/>
        <v>77.827234226366542</v>
      </c>
      <c r="AC223">
        <f t="shared" si="146"/>
        <v>82.799485402522279</v>
      </c>
    </row>
    <row r="224" spans="1:29" x14ac:dyDescent="0.25">
      <c r="A224" t="s">
        <v>1664</v>
      </c>
      <c r="B224">
        <v>6783</v>
      </c>
      <c r="C224">
        <v>7040</v>
      </c>
      <c r="D224">
        <v>7134</v>
      </c>
      <c r="E224">
        <f>AVERAGE(B224:D224)</f>
        <v>6985.666666666667</v>
      </c>
      <c r="O224">
        <f>AVERAGE(L218:L220)</f>
        <v>35497</v>
      </c>
      <c r="U224" t="s">
        <v>1662</v>
      </c>
      <c r="V224">
        <f t="shared" si="139"/>
        <v>97.769764581044413</v>
      </c>
      <c r="W224">
        <f t="shared" si="140"/>
        <v>86.743480669727958</v>
      </c>
      <c r="X224">
        <f t="shared" si="141"/>
        <v>87.318177122949365</v>
      </c>
      <c r="Y224">
        <f t="shared" si="142"/>
        <v>83.717872871885874</v>
      </c>
      <c r="Z224">
        <f t="shared" si="143"/>
        <v>84.365814951498237</v>
      </c>
      <c r="AA224">
        <f t="shared" si="144"/>
        <v>79.754157628344174</v>
      </c>
      <c r="AB224">
        <f t="shared" si="145"/>
        <v>83.129090721281614</v>
      </c>
      <c r="AC224">
        <f t="shared" si="146"/>
        <v>87.535096862645673</v>
      </c>
    </row>
    <row r="225" spans="1:29" x14ac:dyDescent="0.25">
      <c r="A225" t="s">
        <v>1665</v>
      </c>
      <c r="U225" t="s">
        <v>1663</v>
      </c>
      <c r="V225">
        <f t="shared" si="139"/>
        <v>1.1559662318881399</v>
      </c>
      <c r="W225">
        <f t="shared" si="140"/>
        <v>102.02646233014998</v>
      </c>
      <c r="X225">
        <f t="shared" si="141"/>
        <v>88.49010714520476</v>
      </c>
      <c r="Y225">
        <f t="shared" si="142"/>
        <v>88.597158445314633</v>
      </c>
      <c r="Z225">
        <f t="shared" si="143"/>
        <v>98.43460949751622</v>
      </c>
      <c r="AA225">
        <f t="shared" si="144"/>
        <v>76.745452667361562</v>
      </c>
      <c r="AB225">
        <f t="shared" si="145"/>
        <v>84.878534336234978</v>
      </c>
      <c r="AC225">
        <f t="shared" si="146"/>
        <v>88.408410100384074</v>
      </c>
    </row>
    <row r="228" spans="1:29" x14ac:dyDescent="0.25">
      <c r="A228" s="37" t="s">
        <v>1797</v>
      </c>
      <c r="K228" t="s">
        <v>1775</v>
      </c>
    </row>
    <row r="229" spans="1:2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29" x14ac:dyDescent="0.25">
      <c r="A230" t="s">
        <v>1658</v>
      </c>
      <c r="B230">
        <f>AVERAGE(V220,V207,V193)</f>
        <v>92.209475878238152</v>
      </c>
      <c r="C230">
        <f t="shared" ref="C230:I230" si="147">AVERAGE(W220,W207,W193)</f>
        <v>109.23604187052784</v>
      </c>
      <c r="D230">
        <f t="shared" si="147"/>
        <v>106.7269812315533</v>
      </c>
      <c r="E230">
        <f t="shared" si="147"/>
        <v>92.987402059863925</v>
      </c>
      <c r="F230">
        <f t="shared" si="147"/>
        <v>97.891375238075639</v>
      </c>
      <c r="G230">
        <f t="shared" si="147"/>
        <v>92.82758977783449</v>
      </c>
      <c r="H230">
        <f t="shared" si="147"/>
        <v>93.678205207918793</v>
      </c>
      <c r="I230">
        <f t="shared" si="147"/>
        <v>100.3047170419312</v>
      </c>
      <c r="K230" t="s">
        <v>1658</v>
      </c>
      <c r="L230">
        <f>STDEV(V220,V207,V193)/SQRT(3)</f>
        <v>12.655058835916419</v>
      </c>
      <c r="M230">
        <f t="shared" ref="M230:S230" si="148">STDEV(W220,W207,W193)/SQRT(3)</f>
        <v>6.9322019468413654</v>
      </c>
      <c r="N230">
        <f t="shared" si="148"/>
        <v>3.2991853120506427</v>
      </c>
      <c r="O230">
        <f t="shared" si="148"/>
        <v>6.471835576066491</v>
      </c>
      <c r="P230">
        <f t="shared" si="148"/>
        <v>4.8221460449953524</v>
      </c>
      <c r="Q230">
        <f t="shared" si="148"/>
        <v>5.1284497453464182</v>
      </c>
      <c r="R230">
        <f t="shared" si="148"/>
        <v>6.2464997151130932</v>
      </c>
      <c r="S230">
        <f t="shared" si="148"/>
        <v>4.7116518128250657</v>
      </c>
    </row>
    <row r="231" spans="1:29" x14ac:dyDescent="0.25">
      <c r="A231" t="s">
        <v>1659</v>
      </c>
      <c r="B231">
        <f t="shared" ref="B231:B235" si="149">AVERAGE(V221,V208,V194)</f>
        <v>105.85534718020506</v>
      </c>
      <c r="C231">
        <f t="shared" ref="C231:C235" si="150">AVERAGE(W221,W208,W194)</f>
        <v>104.52014309144037</v>
      </c>
      <c r="D231">
        <f t="shared" ref="D231:D235" si="151">AVERAGE(X221,X208,X194)</f>
        <v>90.299596322167758</v>
      </c>
      <c r="E231">
        <f t="shared" ref="E231:E235" si="152">AVERAGE(Y221,Y208,Y194)</f>
        <v>95.696513824183413</v>
      </c>
      <c r="F231">
        <f t="shared" ref="F231:F235" si="153">AVERAGE(Z221,Z208,Z194)</f>
        <v>88.436053145150211</v>
      </c>
      <c r="G231">
        <f t="shared" ref="G231:G235" si="154">AVERAGE(AA221,AA208,AA194)</f>
        <v>92.440491154158337</v>
      </c>
      <c r="H231">
        <f t="shared" ref="H231:H235" si="155">AVERAGE(AB221,AB208,AB194)</f>
        <v>97.311444605896938</v>
      </c>
      <c r="I231">
        <f t="shared" ref="I231:I235" si="156">AVERAGE(AC221,AC208,AC194)</f>
        <v>93.336765874130961</v>
      </c>
      <c r="K231" t="s">
        <v>1659</v>
      </c>
      <c r="L231">
        <f t="shared" ref="L231:L235" si="157">STDEV(V221,V208,V194)/SQRT(3)</f>
        <v>6.2846564639015545</v>
      </c>
      <c r="M231">
        <f t="shared" ref="M231:M235" si="158">STDEV(W221,W208,W194)/SQRT(3)</f>
        <v>6.3248090660452769</v>
      </c>
      <c r="N231">
        <f t="shared" ref="N231:N235" si="159">STDEV(X221,X208,X194)/SQRT(3)</f>
        <v>6.9700029039313529</v>
      </c>
      <c r="O231">
        <f t="shared" ref="O231:O235" si="160">STDEV(Y221,Y208,Y194)/SQRT(3)</f>
        <v>6.0661555402597109</v>
      </c>
      <c r="P231">
        <f t="shared" ref="P231:P235" si="161">STDEV(Z221,Z208,Z194)/SQRT(3)</f>
        <v>1.9692296834619072</v>
      </c>
      <c r="Q231">
        <f t="shared" ref="Q231:Q235" si="162">STDEV(AA221,AA208,AA194)/SQRT(3)</f>
        <v>7.7743611182759409</v>
      </c>
      <c r="R231">
        <f t="shared" ref="R231:R235" si="163">STDEV(AB221,AB208,AB194)/SQRT(3)</f>
        <v>6.047307065738269</v>
      </c>
      <c r="S231">
        <f t="shared" ref="S231:S235" si="164">STDEV(AC221,AC208,AC194)/SQRT(3)</f>
        <v>3.5836015288202785</v>
      </c>
    </row>
    <row r="232" spans="1:29" x14ac:dyDescent="0.25">
      <c r="A232" t="s">
        <v>1660</v>
      </c>
      <c r="B232">
        <f t="shared" si="149"/>
        <v>101.9351769415568</v>
      </c>
      <c r="C232">
        <f t="shared" si="150"/>
        <v>99.601704209170023</v>
      </c>
      <c r="D232">
        <f t="shared" si="151"/>
        <v>93.776868820599745</v>
      </c>
      <c r="E232">
        <f t="shared" si="152"/>
        <v>89.623036157271713</v>
      </c>
      <c r="F232">
        <f t="shared" si="153"/>
        <v>88.091531422514549</v>
      </c>
      <c r="G232">
        <f t="shared" si="154"/>
        <v>91.806720079646198</v>
      </c>
      <c r="H232">
        <f t="shared" si="155"/>
        <v>97.321472745471951</v>
      </c>
      <c r="I232">
        <f t="shared" si="156"/>
        <v>94.618391957398103</v>
      </c>
      <c r="K232" t="s">
        <v>1660</v>
      </c>
      <c r="L232">
        <f t="shared" si="157"/>
        <v>6.4030964903937075</v>
      </c>
      <c r="M232">
        <f t="shared" si="158"/>
        <v>7.8556870378761294</v>
      </c>
      <c r="N232">
        <f t="shared" si="159"/>
        <v>6.0086062451693865</v>
      </c>
      <c r="O232">
        <f t="shared" si="160"/>
        <v>1.4092836574551277</v>
      </c>
      <c r="P232">
        <f t="shared" si="161"/>
        <v>3.0163123438342838</v>
      </c>
      <c r="Q232">
        <f t="shared" si="162"/>
        <v>8.6931702222014735</v>
      </c>
      <c r="R232">
        <f t="shared" si="163"/>
        <v>7.5184831511583781</v>
      </c>
      <c r="S232">
        <f t="shared" si="164"/>
        <v>5.6589637685782117</v>
      </c>
    </row>
    <row r="233" spans="1:29" x14ac:dyDescent="0.25">
      <c r="A233" t="s">
        <v>1661</v>
      </c>
      <c r="B233">
        <f t="shared" si="149"/>
        <v>104.11879581587588</v>
      </c>
      <c r="C233">
        <f t="shared" si="150"/>
        <v>95.254069851695419</v>
      </c>
      <c r="D233">
        <f t="shared" si="151"/>
        <v>96.546995832598142</v>
      </c>
      <c r="E233">
        <f t="shared" si="152"/>
        <v>92.786538502956617</v>
      </c>
      <c r="F233">
        <f t="shared" si="153"/>
        <v>93.125729387446029</v>
      </c>
      <c r="G233">
        <f t="shared" si="154"/>
        <v>93.357781981130145</v>
      </c>
      <c r="H233">
        <f t="shared" si="155"/>
        <v>93.724913249851895</v>
      </c>
      <c r="I233">
        <f t="shared" si="156"/>
        <v>94.260076965439779</v>
      </c>
      <c r="K233" t="s">
        <v>1661</v>
      </c>
      <c r="L233">
        <f t="shared" si="157"/>
        <v>6.4475639275175594</v>
      </c>
      <c r="M233">
        <f t="shared" si="158"/>
        <v>8.508046520573755</v>
      </c>
      <c r="N233">
        <f t="shared" si="159"/>
        <v>5.0028499555961687</v>
      </c>
      <c r="O233">
        <f t="shared" si="160"/>
        <v>6.4715271265442169</v>
      </c>
      <c r="P233">
        <f t="shared" si="161"/>
        <v>4.3876792093552233</v>
      </c>
      <c r="Q233">
        <f t="shared" si="162"/>
        <v>9.7127998214232871</v>
      </c>
      <c r="R233">
        <f t="shared" si="163"/>
        <v>10.82083966189135</v>
      </c>
      <c r="S233">
        <f t="shared" si="164"/>
        <v>7.3018705522243792</v>
      </c>
    </row>
    <row r="234" spans="1:29" x14ac:dyDescent="0.25">
      <c r="A234" t="s">
        <v>1662</v>
      </c>
      <c r="B234">
        <f t="shared" si="149"/>
        <v>108.51745639297236</v>
      </c>
      <c r="C234">
        <f t="shared" si="150"/>
        <v>98.394989942415535</v>
      </c>
      <c r="D234">
        <f t="shared" si="151"/>
        <v>96.528699913739118</v>
      </c>
      <c r="E234">
        <f t="shared" si="152"/>
        <v>95.20031857333062</v>
      </c>
      <c r="F234">
        <f t="shared" si="153"/>
        <v>89.233283213827562</v>
      </c>
      <c r="G234">
        <f t="shared" si="154"/>
        <v>95.32898029253596</v>
      </c>
      <c r="H234">
        <f t="shared" si="155"/>
        <v>95.318765576231115</v>
      </c>
      <c r="I234">
        <f t="shared" si="156"/>
        <v>99.339364366876438</v>
      </c>
      <c r="K234" t="s">
        <v>1662</v>
      </c>
      <c r="L234">
        <f t="shared" si="157"/>
        <v>7.6581475593514083</v>
      </c>
      <c r="M234">
        <f t="shared" si="158"/>
        <v>8.1008690288515872</v>
      </c>
      <c r="N234">
        <f t="shared" si="159"/>
        <v>7.5392353565046868</v>
      </c>
      <c r="O234">
        <f t="shared" si="160"/>
        <v>7.0546500764474169</v>
      </c>
      <c r="P234">
        <f t="shared" si="161"/>
        <v>2.5842852040186193</v>
      </c>
      <c r="Q234">
        <f t="shared" si="162"/>
        <v>8.7801698856449324</v>
      </c>
      <c r="R234">
        <f t="shared" si="163"/>
        <v>10.459729770146929</v>
      </c>
      <c r="S234">
        <f t="shared" si="164"/>
        <v>9.3034868782096609</v>
      </c>
    </row>
    <row r="235" spans="1:29" x14ac:dyDescent="0.25">
      <c r="A235" t="s">
        <v>1663</v>
      </c>
      <c r="B235">
        <f t="shared" si="149"/>
        <v>2.7585784546000074</v>
      </c>
      <c r="C235">
        <f t="shared" si="150"/>
        <v>104.23159358728839</v>
      </c>
      <c r="D235">
        <f t="shared" si="151"/>
        <v>100.87669608355138</v>
      </c>
      <c r="E235">
        <f t="shared" si="152"/>
        <v>99.194063860249727</v>
      </c>
      <c r="F235">
        <f t="shared" si="153"/>
        <v>101.68897901037217</v>
      </c>
      <c r="G235">
        <f t="shared" si="154"/>
        <v>97.761084624752115</v>
      </c>
      <c r="H235">
        <f t="shared" si="155"/>
        <v>94.282421244285686</v>
      </c>
      <c r="I235">
        <f t="shared" si="156"/>
        <v>96.879738375850707</v>
      </c>
      <c r="K235" t="s">
        <v>1663</v>
      </c>
      <c r="L235">
        <f t="shared" si="157"/>
        <v>0.81347534940001331</v>
      </c>
      <c r="M235">
        <f t="shared" si="158"/>
        <v>4.270749715872304</v>
      </c>
      <c r="N235">
        <f t="shared" si="159"/>
        <v>6.9157249467125927</v>
      </c>
      <c r="O235">
        <f t="shared" si="160"/>
        <v>6.3442888638320625</v>
      </c>
      <c r="P235">
        <f t="shared" si="161"/>
        <v>6.2403561724612917</v>
      </c>
      <c r="Q235">
        <f t="shared" si="162"/>
        <v>12.006028362803015</v>
      </c>
      <c r="R235">
        <f t="shared" si="163"/>
        <v>7.8499275476279422</v>
      </c>
      <c r="S235">
        <f t="shared" si="164"/>
        <v>7.3135095174918527</v>
      </c>
    </row>
    <row r="239" spans="1:29" x14ac:dyDescent="0.25">
      <c r="A239" s="7" t="s">
        <v>500</v>
      </c>
    </row>
    <row r="240" spans="1:2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19:I119"/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2:I182"/>
    <mergeCell ref="B120:D120"/>
    <mergeCell ref="B183:D183"/>
    <mergeCell ref="C177:I177"/>
    <mergeCell ref="C178:I178"/>
    <mergeCell ref="C179:I179"/>
    <mergeCell ref="C180:I180"/>
    <mergeCell ref="C181:I181"/>
  </mergeCells>
  <pageMargins left="0.7" right="0.7" top="0.75" bottom="0.75" header="0.3" footer="0.3"/>
  <pageSetup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W332"/>
  <sheetViews>
    <sheetView topLeftCell="A91" workbookViewId="0">
      <selection activeCell="A108" sqref="A108:B110"/>
    </sheetView>
  </sheetViews>
  <sheetFormatPr defaultRowHeight="15" x14ac:dyDescent="0.25"/>
  <cols>
    <col min="2" max="2" width="10.7109375" bestFit="1" customWidth="1"/>
  </cols>
  <sheetData>
    <row r="1" spans="1:12" x14ac:dyDescent="0.25">
      <c r="A1" s="7" t="s">
        <v>1677</v>
      </c>
      <c r="I1" s="7" t="s">
        <v>1678</v>
      </c>
      <c r="J1" t="s">
        <v>2080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2083</v>
      </c>
      <c r="L2" t="s">
        <v>1864</v>
      </c>
    </row>
    <row r="3" spans="1:12" x14ac:dyDescent="0.25">
      <c r="A3" s="53" t="s">
        <v>1681</v>
      </c>
      <c r="B3" s="17">
        <v>42313</v>
      </c>
      <c r="J3" t="s">
        <v>2086</v>
      </c>
      <c r="L3" t="s">
        <v>1864</v>
      </c>
    </row>
    <row r="4" spans="1:12" x14ac:dyDescent="0.25">
      <c r="A4" s="7" t="s">
        <v>1682</v>
      </c>
      <c r="B4" s="17">
        <v>42297</v>
      </c>
      <c r="I4" s="7" t="s">
        <v>1683</v>
      </c>
      <c r="J4" t="s">
        <v>2229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TX005994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TX006171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TX004188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TX000902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TX000820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TX000700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174</v>
      </c>
      <c r="C23">
        <v>20</v>
      </c>
      <c r="D23" t="s">
        <v>622</v>
      </c>
      <c r="E23">
        <v>20207</v>
      </c>
      <c r="F23" t="s">
        <v>623</v>
      </c>
      <c r="G23" t="s">
        <v>624</v>
      </c>
      <c r="H23">
        <v>240.21</v>
      </c>
      <c r="I23">
        <v>48.04</v>
      </c>
    </row>
    <row r="24" spans="1:9" x14ac:dyDescent="0.25">
      <c r="A24" t="s">
        <v>484</v>
      </c>
      <c r="B24" t="s">
        <v>179</v>
      </c>
      <c r="C24">
        <v>20</v>
      </c>
      <c r="D24" t="s">
        <v>626</v>
      </c>
      <c r="E24">
        <v>47280</v>
      </c>
      <c r="F24" t="s">
        <v>627</v>
      </c>
      <c r="G24" t="s">
        <v>628</v>
      </c>
      <c r="H24">
        <v>300.15559999999999</v>
      </c>
      <c r="I24">
        <v>60.03</v>
      </c>
    </row>
    <row r="25" spans="1:9" x14ac:dyDescent="0.25">
      <c r="A25" t="s">
        <v>484</v>
      </c>
      <c r="B25" t="s">
        <v>184</v>
      </c>
      <c r="C25">
        <v>20</v>
      </c>
      <c r="D25" t="s">
        <v>630</v>
      </c>
      <c r="E25">
        <v>44581</v>
      </c>
      <c r="F25" t="s">
        <v>631</v>
      </c>
      <c r="G25" t="s">
        <v>632</v>
      </c>
      <c r="H25">
        <v>178.27</v>
      </c>
      <c r="I25">
        <v>35.6</v>
      </c>
    </row>
    <row r="26" spans="1:9" x14ac:dyDescent="0.25">
      <c r="A26" t="s">
        <v>484</v>
      </c>
      <c r="B26" t="s">
        <v>189</v>
      </c>
      <c r="C26">
        <v>20</v>
      </c>
      <c r="D26" t="s">
        <v>634</v>
      </c>
      <c r="E26">
        <v>24160</v>
      </c>
      <c r="F26" t="s">
        <v>635</v>
      </c>
      <c r="G26" t="s">
        <v>636</v>
      </c>
      <c r="H26">
        <v>461.77</v>
      </c>
      <c r="I26">
        <v>92.35</v>
      </c>
    </row>
    <row r="27" spans="1:9" x14ac:dyDescent="0.25">
      <c r="A27" t="s">
        <v>484</v>
      </c>
      <c r="B27" t="s">
        <v>194</v>
      </c>
      <c r="C27">
        <v>20</v>
      </c>
      <c r="D27" t="s">
        <v>638</v>
      </c>
      <c r="E27">
        <v>24270</v>
      </c>
      <c r="F27" t="s">
        <v>639</v>
      </c>
      <c r="G27" t="s">
        <v>640</v>
      </c>
      <c r="H27">
        <v>376.66539999999998</v>
      </c>
      <c r="I27">
        <v>75.319999999999993</v>
      </c>
    </row>
    <row r="28" spans="1:9" x14ac:dyDescent="0.25">
      <c r="A28" t="s">
        <v>484</v>
      </c>
      <c r="B28" t="s">
        <v>199</v>
      </c>
      <c r="C28">
        <v>20</v>
      </c>
      <c r="D28" t="s">
        <v>642</v>
      </c>
      <c r="E28">
        <v>32667</v>
      </c>
      <c r="F28" t="s">
        <v>643</v>
      </c>
      <c r="G28" t="s">
        <v>644</v>
      </c>
      <c r="H28">
        <v>419.91</v>
      </c>
      <c r="I28">
        <v>83.9</v>
      </c>
    </row>
    <row r="31" spans="1:9" x14ac:dyDescent="0.25">
      <c r="A31" s="7" t="s">
        <v>1705</v>
      </c>
    </row>
    <row r="33" spans="1:49" x14ac:dyDescent="0.25">
      <c r="A33" s="7" t="s">
        <v>2080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2081</v>
      </c>
    </row>
    <row r="36" spans="1:49" x14ac:dyDescent="0.25">
      <c r="A36" t="s">
        <v>1709</v>
      </c>
      <c r="B36" s="38">
        <v>42321.119988425926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16</v>
      </c>
      <c r="Q40">
        <v>16</v>
      </c>
      <c r="R40">
        <v>16</v>
      </c>
      <c r="S40">
        <v>15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15</v>
      </c>
      <c r="AD40">
        <v>16</v>
      </c>
      <c r="AE40">
        <v>16</v>
      </c>
      <c r="AF40">
        <v>16</v>
      </c>
      <c r="AG40">
        <v>15</v>
      </c>
      <c r="AH40">
        <v>16</v>
      </c>
      <c r="AI40">
        <v>16</v>
      </c>
      <c r="AJ40">
        <v>13</v>
      </c>
      <c r="AK40">
        <v>16</v>
      </c>
      <c r="AL40">
        <v>16</v>
      </c>
      <c r="AM40">
        <v>16</v>
      </c>
      <c r="AN40">
        <v>16</v>
      </c>
      <c r="AO40">
        <v>15</v>
      </c>
      <c r="AP40">
        <v>16</v>
      </c>
      <c r="AQ40">
        <v>16</v>
      </c>
      <c r="AR40">
        <v>16</v>
      </c>
      <c r="AS40">
        <v>16</v>
      </c>
      <c r="AT40">
        <v>16</v>
      </c>
      <c r="AU40">
        <v>16</v>
      </c>
      <c r="AV40">
        <v>16</v>
      </c>
      <c r="AW40">
        <v>11</v>
      </c>
    </row>
    <row r="41" spans="1:49" x14ac:dyDescent="0.25">
      <c r="A41" t="s">
        <v>1764</v>
      </c>
      <c r="B41">
        <v>107.377</v>
      </c>
      <c r="C41">
        <v>129.83699999999999</v>
      </c>
      <c r="D41">
        <v>100.667</v>
      </c>
      <c r="E41">
        <v>107.185</v>
      </c>
      <c r="F41">
        <v>137.483</v>
      </c>
      <c r="G41">
        <v>93.052999999999997</v>
      </c>
      <c r="H41">
        <v>59.985999999999997</v>
      </c>
      <c r="I41">
        <v>62.28</v>
      </c>
      <c r="J41">
        <v>155.048</v>
      </c>
      <c r="K41">
        <v>97.197000000000003</v>
      </c>
      <c r="L41">
        <v>119.38800000000001</v>
      </c>
      <c r="M41">
        <v>112.06</v>
      </c>
      <c r="N41">
        <v>93.881</v>
      </c>
      <c r="O41">
        <v>99.343000000000004</v>
      </c>
      <c r="P41">
        <v>93.242000000000004</v>
      </c>
      <c r="Q41">
        <v>105.169</v>
      </c>
      <c r="R41">
        <v>116.953</v>
      </c>
      <c r="S41">
        <v>132.74</v>
      </c>
      <c r="T41">
        <v>85.477000000000004</v>
      </c>
      <c r="U41">
        <v>105.483</v>
      </c>
      <c r="V41">
        <v>85.691999999999993</v>
      </c>
      <c r="W41">
        <v>85.245999999999995</v>
      </c>
      <c r="X41">
        <v>82.046999999999997</v>
      </c>
      <c r="Y41">
        <v>89.244</v>
      </c>
      <c r="Z41">
        <v>132.63499999999999</v>
      </c>
      <c r="AA41">
        <v>116.911</v>
      </c>
      <c r="AB41">
        <v>119.524</v>
      </c>
      <c r="AC41">
        <v>97.960999999999999</v>
      </c>
      <c r="AD41">
        <v>85.727999999999994</v>
      </c>
      <c r="AE41">
        <v>94.85</v>
      </c>
      <c r="AF41">
        <v>86.659000000000006</v>
      </c>
      <c r="AG41">
        <v>58.579000000000001</v>
      </c>
      <c r="AH41">
        <v>140.84899999999999</v>
      </c>
      <c r="AI41">
        <v>108.464</v>
      </c>
      <c r="AJ41">
        <v>51.204000000000001</v>
      </c>
      <c r="AK41">
        <v>81.546000000000006</v>
      </c>
      <c r="AL41">
        <v>90.335999999999999</v>
      </c>
      <c r="AM41">
        <v>87.179000000000002</v>
      </c>
      <c r="AN41">
        <v>90.087000000000003</v>
      </c>
      <c r="AO41">
        <v>126.637</v>
      </c>
      <c r="AP41">
        <v>100.839</v>
      </c>
      <c r="AQ41">
        <v>100.98399999999999</v>
      </c>
      <c r="AR41">
        <v>127.06699999999999</v>
      </c>
      <c r="AS41">
        <v>113.09699999999999</v>
      </c>
      <c r="AT41">
        <v>123.93899999999999</v>
      </c>
      <c r="AU41">
        <v>116.084</v>
      </c>
      <c r="AV41">
        <v>91.885000000000005</v>
      </c>
      <c r="AW41">
        <v>24.29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2082</v>
      </c>
    </row>
    <row r="44" spans="1:49" x14ac:dyDescent="0.25">
      <c r="A44" t="s">
        <v>1709</v>
      </c>
      <c r="B44" s="38">
        <v>42321.119108796294</v>
      </c>
    </row>
    <row r="45" spans="1:49" x14ac:dyDescent="0.25">
      <c r="A45" t="s">
        <v>1710</v>
      </c>
      <c r="B45">
        <v>2402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7</v>
      </c>
      <c r="D48">
        <v>16</v>
      </c>
      <c r="E48">
        <v>16</v>
      </c>
      <c r="F48">
        <v>16</v>
      </c>
      <c r="G48">
        <v>16</v>
      </c>
      <c r="H48">
        <v>16</v>
      </c>
      <c r="I48">
        <v>16</v>
      </c>
      <c r="J48">
        <v>16</v>
      </c>
      <c r="K48">
        <v>0</v>
      </c>
      <c r="L48">
        <v>6</v>
      </c>
      <c r="M48">
        <v>16</v>
      </c>
      <c r="N48">
        <v>16</v>
      </c>
      <c r="O48">
        <v>16</v>
      </c>
      <c r="P48">
        <v>15</v>
      </c>
      <c r="Q48">
        <v>16</v>
      </c>
      <c r="R48">
        <v>15</v>
      </c>
      <c r="S48">
        <v>0</v>
      </c>
      <c r="T48">
        <v>2</v>
      </c>
      <c r="U48">
        <v>6</v>
      </c>
      <c r="V48">
        <v>9</v>
      </c>
      <c r="W48">
        <v>13</v>
      </c>
      <c r="X48">
        <v>16</v>
      </c>
      <c r="Y48">
        <v>16</v>
      </c>
      <c r="Z48">
        <v>16</v>
      </c>
      <c r="AA48">
        <v>0</v>
      </c>
      <c r="AB48">
        <v>15</v>
      </c>
      <c r="AC48">
        <v>13</v>
      </c>
      <c r="AD48">
        <v>16</v>
      </c>
      <c r="AE48">
        <v>16</v>
      </c>
      <c r="AF48">
        <v>16</v>
      </c>
      <c r="AG48">
        <v>14</v>
      </c>
      <c r="AH48">
        <v>16</v>
      </c>
      <c r="AI48">
        <v>0</v>
      </c>
      <c r="AJ48">
        <v>3</v>
      </c>
      <c r="AK48">
        <v>16</v>
      </c>
      <c r="AL48">
        <v>15</v>
      </c>
      <c r="AM48">
        <v>16</v>
      </c>
      <c r="AN48">
        <v>16</v>
      </c>
      <c r="AO48">
        <v>15</v>
      </c>
      <c r="AP48">
        <v>0</v>
      </c>
      <c r="AQ48">
        <v>0</v>
      </c>
      <c r="AR48">
        <v>11</v>
      </c>
      <c r="AS48">
        <v>16</v>
      </c>
      <c r="AT48">
        <v>15</v>
      </c>
      <c r="AU48">
        <v>16</v>
      </c>
      <c r="AV48">
        <v>16</v>
      </c>
      <c r="AW48">
        <v>11</v>
      </c>
    </row>
    <row r="49" spans="1:49" x14ac:dyDescent="0.25">
      <c r="A49" t="s">
        <v>1764</v>
      </c>
      <c r="B49">
        <v>77.850999999999999</v>
      </c>
      <c r="C49">
        <v>17.085999999999999</v>
      </c>
      <c r="D49">
        <v>85.507999999999996</v>
      </c>
      <c r="E49">
        <v>82.326999999999998</v>
      </c>
      <c r="F49">
        <v>96.942999999999998</v>
      </c>
      <c r="G49">
        <v>64.866</v>
      </c>
      <c r="H49">
        <v>43.189</v>
      </c>
      <c r="I49">
        <v>47.579000000000001</v>
      </c>
      <c r="J49">
        <v>97.364000000000004</v>
      </c>
      <c r="K49">
        <v>0</v>
      </c>
      <c r="L49">
        <v>10.516</v>
      </c>
      <c r="M49">
        <v>29.428999999999998</v>
      </c>
      <c r="N49">
        <v>36.459000000000003</v>
      </c>
      <c r="O49">
        <v>42.688000000000002</v>
      </c>
      <c r="P49">
        <v>36.643000000000001</v>
      </c>
      <c r="Q49">
        <v>82.290999999999997</v>
      </c>
      <c r="R49">
        <v>57.475000000000001</v>
      </c>
      <c r="S49">
        <v>0</v>
      </c>
      <c r="T49">
        <v>5.0709999999999997</v>
      </c>
      <c r="U49">
        <v>11.241</v>
      </c>
      <c r="V49">
        <v>13.381</v>
      </c>
      <c r="W49">
        <v>28.884</v>
      </c>
      <c r="X49">
        <v>43.350999999999999</v>
      </c>
      <c r="Y49">
        <v>93.897999999999996</v>
      </c>
      <c r="Z49">
        <v>219.76499999999999</v>
      </c>
      <c r="AA49">
        <v>0</v>
      </c>
      <c r="AB49">
        <v>58.534999999999997</v>
      </c>
      <c r="AC49">
        <v>35.298999999999999</v>
      </c>
      <c r="AD49">
        <v>69.772999999999996</v>
      </c>
      <c r="AE49">
        <v>28.256</v>
      </c>
      <c r="AF49">
        <v>75.456999999999994</v>
      </c>
      <c r="AG49">
        <v>30.486999999999998</v>
      </c>
      <c r="AH49">
        <v>270.90199999999999</v>
      </c>
      <c r="AI49">
        <v>0</v>
      </c>
      <c r="AJ49">
        <v>7.8929999999999998</v>
      </c>
      <c r="AK49">
        <v>58.308</v>
      </c>
      <c r="AL49">
        <v>30.094999999999999</v>
      </c>
      <c r="AM49">
        <v>35.58</v>
      </c>
      <c r="AN49">
        <v>46.35</v>
      </c>
      <c r="AO49">
        <v>117.617</v>
      </c>
      <c r="AP49">
        <v>0</v>
      </c>
      <c r="AQ49">
        <v>0</v>
      </c>
      <c r="AR49">
        <v>28.506</v>
      </c>
      <c r="AS49">
        <v>43.155999999999999</v>
      </c>
      <c r="AT49">
        <v>42.06</v>
      </c>
      <c r="AU49">
        <v>160.93899999999999</v>
      </c>
      <c r="AV49">
        <v>114.116</v>
      </c>
      <c r="AW49">
        <v>26.992999999999999</v>
      </c>
    </row>
    <row r="51" spans="1:49" x14ac:dyDescent="0.25">
      <c r="A51" s="7" t="s">
        <v>2083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2084</v>
      </c>
    </row>
    <row r="54" spans="1:49" x14ac:dyDescent="0.25">
      <c r="A54" t="s">
        <v>1709</v>
      </c>
      <c r="B54" s="38">
        <v>42321.118344907409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12</v>
      </c>
      <c r="C58">
        <v>16</v>
      </c>
      <c r="D58">
        <v>13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15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16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15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14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16</v>
      </c>
      <c r="AQ58">
        <v>16</v>
      </c>
      <c r="AR58">
        <v>16</v>
      </c>
      <c r="AS58">
        <v>16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49.768999999999998</v>
      </c>
      <c r="C59">
        <v>73.02</v>
      </c>
      <c r="D59">
        <v>25.552</v>
      </c>
      <c r="E59">
        <v>79.251999999999995</v>
      </c>
      <c r="F59">
        <v>101.392</v>
      </c>
      <c r="G59">
        <v>81.525000000000006</v>
      </c>
      <c r="H59">
        <v>57.813000000000002</v>
      </c>
      <c r="I59">
        <v>86.055000000000007</v>
      </c>
      <c r="J59">
        <v>66.897000000000006</v>
      </c>
      <c r="K59">
        <v>90.891999999999996</v>
      </c>
      <c r="L59">
        <v>90.912999999999997</v>
      </c>
      <c r="M59">
        <v>80.635999999999996</v>
      </c>
      <c r="N59">
        <v>110.27500000000001</v>
      </c>
      <c r="O59">
        <v>92.286000000000001</v>
      </c>
      <c r="P59">
        <v>112.14400000000001</v>
      </c>
      <c r="Q59">
        <v>77.332999999999998</v>
      </c>
      <c r="R59">
        <v>105.502</v>
      </c>
      <c r="S59">
        <v>91.12</v>
      </c>
      <c r="T59">
        <v>104.93600000000001</v>
      </c>
      <c r="U59">
        <v>121.419</v>
      </c>
      <c r="V59">
        <v>81.5</v>
      </c>
      <c r="W59">
        <v>109.233</v>
      </c>
      <c r="X59">
        <v>79.126999999999995</v>
      </c>
      <c r="Y59">
        <v>118.959</v>
      </c>
      <c r="Z59">
        <v>68.031000000000006</v>
      </c>
      <c r="AA59">
        <v>91.587999999999994</v>
      </c>
      <c r="AB59">
        <v>145.15199999999999</v>
      </c>
      <c r="AC59">
        <v>91.533000000000001</v>
      </c>
      <c r="AD59">
        <v>107.755</v>
      </c>
      <c r="AE59">
        <v>94.534000000000006</v>
      </c>
      <c r="AF59">
        <v>109.14400000000001</v>
      </c>
      <c r="AG59">
        <v>73.331000000000003</v>
      </c>
      <c r="AH59">
        <v>84.161000000000001</v>
      </c>
      <c r="AI59">
        <v>74.266999999999996</v>
      </c>
      <c r="AJ59">
        <v>114.858</v>
      </c>
      <c r="AK59">
        <v>129.62200000000001</v>
      </c>
      <c r="AL59">
        <v>111.89700000000001</v>
      </c>
      <c r="AM59">
        <v>98.742000000000004</v>
      </c>
      <c r="AN59">
        <v>83.436000000000007</v>
      </c>
      <c r="AO59">
        <v>65.241</v>
      </c>
      <c r="AP59">
        <v>103.172</v>
      </c>
      <c r="AQ59">
        <v>81.597999999999999</v>
      </c>
      <c r="AR59">
        <v>63.295000000000002</v>
      </c>
      <c r="AS59">
        <v>79.144000000000005</v>
      </c>
      <c r="AT59">
        <v>104.05500000000001</v>
      </c>
      <c r="AU59">
        <v>134.96299999999999</v>
      </c>
      <c r="AV59">
        <v>94.819000000000003</v>
      </c>
      <c r="AW59">
        <v>83.108999999999995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2085</v>
      </c>
    </row>
    <row r="62" spans="1:49" x14ac:dyDescent="0.25">
      <c r="A62" t="s">
        <v>1709</v>
      </c>
      <c r="B62" s="38">
        <v>42321.117442129631</v>
      </c>
    </row>
    <row r="63" spans="1:49" x14ac:dyDescent="0.25">
      <c r="A63" t="s">
        <v>1710</v>
      </c>
      <c r="B63">
        <v>2415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11</v>
      </c>
      <c r="C66">
        <v>12</v>
      </c>
      <c r="D66">
        <v>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15</v>
      </c>
      <c r="K66">
        <v>0</v>
      </c>
      <c r="L66">
        <v>1</v>
      </c>
      <c r="M66">
        <v>13</v>
      </c>
      <c r="N66">
        <v>14</v>
      </c>
      <c r="O66">
        <v>16</v>
      </c>
      <c r="P66">
        <v>16</v>
      </c>
      <c r="Q66">
        <v>16</v>
      </c>
      <c r="R66">
        <v>15</v>
      </c>
      <c r="S66">
        <v>0</v>
      </c>
      <c r="T66">
        <v>0</v>
      </c>
      <c r="U66">
        <v>11</v>
      </c>
      <c r="V66">
        <v>15</v>
      </c>
      <c r="W66">
        <v>16</v>
      </c>
      <c r="X66">
        <v>16</v>
      </c>
      <c r="Y66">
        <v>16</v>
      </c>
      <c r="Z66">
        <v>16</v>
      </c>
      <c r="AA66">
        <v>0</v>
      </c>
      <c r="AB66">
        <v>11</v>
      </c>
      <c r="AC66">
        <v>16</v>
      </c>
      <c r="AD66">
        <v>16</v>
      </c>
      <c r="AE66">
        <v>16</v>
      </c>
      <c r="AF66">
        <v>16</v>
      </c>
      <c r="AG66">
        <v>16</v>
      </c>
      <c r="AH66">
        <v>15</v>
      </c>
      <c r="AI66">
        <v>0</v>
      </c>
      <c r="AJ66">
        <v>0</v>
      </c>
      <c r="AK66">
        <v>15</v>
      </c>
      <c r="AL66">
        <v>13</v>
      </c>
      <c r="AM66">
        <v>14</v>
      </c>
      <c r="AN66">
        <v>16</v>
      </c>
      <c r="AO66">
        <v>16</v>
      </c>
      <c r="AP66">
        <v>0</v>
      </c>
      <c r="AQ66">
        <v>6</v>
      </c>
      <c r="AR66">
        <v>11</v>
      </c>
      <c r="AS66">
        <v>12</v>
      </c>
      <c r="AT66">
        <v>14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29.1</v>
      </c>
      <c r="C67">
        <v>20.914999999999999</v>
      </c>
      <c r="D67">
        <v>15.88</v>
      </c>
      <c r="E67">
        <v>49.652000000000001</v>
      </c>
      <c r="F67">
        <v>76.025000000000006</v>
      </c>
      <c r="G67">
        <v>61.991</v>
      </c>
      <c r="H67">
        <v>47.942999999999998</v>
      </c>
      <c r="I67">
        <v>68.650999999999996</v>
      </c>
      <c r="J67">
        <v>34.177999999999997</v>
      </c>
      <c r="K67">
        <v>0</v>
      </c>
      <c r="L67">
        <v>9.4410000000000007</v>
      </c>
      <c r="M67">
        <v>26.108000000000001</v>
      </c>
      <c r="N67">
        <v>64.858999999999995</v>
      </c>
      <c r="O67">
        <v>43.7</v>
      </c>
      <c r="P67">
        <v>35.616</v>
      </c>
      <c r="Q67">
        <v>55.805999999999997</v>
      </c>
      <c r="R67">
        <v>61.732999999999997</v>
      </c>
      <c r="S67">
        <v>0</v>
      </c>
      <c r="T67">
        <v>0</v>
      </c>
      <c r="U67">
        <v>18.704000000000001</v>
      </c>
      <c r="V67">
        <v>50.173000000000002</v>
      </c>
      <c r="W67">
        <v>32.439</v>
      </c>
      <c r="X67">
        <v>29.859000000000002</v>
      </c>
      <c r="Y67">
        <v>106.79</v>
      </c>
      <c r="Z67">
        <v>80.87</v>
      </c>
      <c r="AA67">
        <v>0</v>
      </c>
      <c r="AB67">
        <v>18.629000000000001</v>
      </c>
      <c r="AC67">
        <v>45.96</v>
      </c>
      <c r="AD67">
        <v>69.12</v>
      </c>
      <c r="AE67">
        <v>82.53</v>
      </c>
      <c r="AF67">
        <v>37.851999999999997</v>
      </c>
      <c r="AG67">
        <v>80.497</v>
      </c>
      <c r="AH67">
        <v>98.369</v>
      </c>
      <c r="AI67">
        <v>0</v>
      </c>
      <c r="AJ67">
        <v>0</v>
      </c>
      <c r="AK67">
        <v>34.116999999999997</v>
      </c>
      <c r="AL67">
        <v>32.063000000000002</v>
      </c>
      <c r="AM67">
        <v>31.526</v>
      </c>
      <c r="AN67">
        <v>33.277999999999999</v>
      </c>
      <c r="AO67">
        <v>59.494</v>
      </c>
      <c r="AP67">
        <v>0</v>
      </c>
      <c r="AQ67">
        <v>7.093</v>
      </c>
      <c r="AR67">
        <v>11.345000000000001</v>
      </c>
      <c r="AS67">
        <v>26.716000000000001</v>
      </c>
      <c r="AT67">
        <v>43.869</v>
      </c>
      <c r="AU67">
        <v>114.744</v>
      </c>
      <c r="AV67">
        <v>59.082000000000001</v>
      </c>
      <c r="AW67">
        <v>63.924999999999997</v>
      </c>
    </row>
    <row r="69" spans="1:49" x14ac:dyDescent="0.25">
      <c r="A69" s="7" t="s">
        <v>2086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2087</v>
      </c>
    </row>
    <row r="72" spans="1:49" x14ac:dyDescent="0.25">
      <c r="A72" t="s">
        <v>1709</v>
      </c>
      <c r="B72" s="38">
        <v>42321.116597222222</v>
      </c>
    </row>
    <row r="73" spans="1:49" x14ac:dyDescent="0.25">
      <c r="A73" t="s">
        <v>1710</v>
      </c>
      <c r="B73">
        <v>2403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15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15</v>
      </c>
      <c r="M76">
        <v>16</v>
      </c>
      <c r="N76">
        <v>16</v>
      </c>
      <c r="O76">
        <v>16</v>
      </c>
      <c r="P76">
        <v>16</v>
      </c>
      <c r="Q76">
        <v>15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14</v>
      </c>
      <c r="AQ76">
        <v>16</v>
      </c>
      <c r="AR76">
        <v>16</v>
      </c>
      <c r="AS76">
        <v>15</v>
      </c>
      <c r="AT76">
        <v>14</v>
      </c>
      <c r="AU76">
        <v>16</v>
      </c>
      <c r="AV76">
        <v>16</v>
      </c>
      <c r="AW76">
        <v>15</v>
      </c>
    </row>
    <row r="77" spans="1:49" x14ac:dyDescent="0.25">
      <c r="A77" t="s">
        <v>1764</v>
      </c>
      <c r="B77">
        <v>100.548</v>
      </c>
      <c r="C77">
        <v>80.090999999999994</v>
      </c>
      <c r="D77">
        <v>81.088999999999999</v>
      </c>
      <c r="E77">
        <v>82.332999999999998</v>
      </c>
      <c r="F77">
        <v>84.887</v>
      </c>
      <c r="G77">
        <v>79.064999999999998</v>
      </c>
      <c r="H77">
        <v>73.278999999999996</v>
      </c>
      <c r="I77">
        <v>84.524000000000001</v>
      </c>
      <c r="J77">
        <v>89.846999999999994</v>
      </c>
      <c r="K77">
        <v>75.555999999999997</v>
      </c>
      <c r="L77">
        <v>134.17699999999999</v>
      </c>
      <c r="M77">
        <v>58.027000000000001</v>
      </c>
      <c r="N77">
        <v>88.855000000000004</v>
      </c>
      <c r="O77">
        <v>71.602999999999994</v>
      </c>
      <c r="P77">
        <v>86.105000000000004</v>
      </c>
      <c r="Q77">
        <v>83.591999999999999</v>
      </c>
      <c r="R77">
        <v>124.70699999999999</v>
      </c>
      <c r="S77">
        <v>117.261</v>
      </c>
      <c r="T77">
        <v>125.209</v>
      </c>
      <c r="U77">
        <v>79.301000000000002</v>
      </c>
      <c r="V77">
        <v>82.82</v>
      </c>
      <c r="W77">
        <v>88.048000000000002</v>
      </c>
      <c r="X77">
        <v>61.347999999999999</v>
      </c>
      <c r="Y77">
        <v>94.793999999999997</v>
      </c>
      <c r="Z77">
        <v>83.293999999999997</v>
      </c>
      <c r="AA77">
        <v>168.46299999999999</v>
      </c>
      <c r="AB77">
        <v>136.309</v>
      </c>
      <c r="AC77">
        <v>101.996</v>
      </c>
      <c r="AD77">
        <v>91.564999999999998</v>
      </c>
      <c r="AE77">
        <v>102.25</v>
      </c>
      <c r="AF77">
        <v>87.635999999999996</v>
      </c>
      <c r="AG77">
        <v>101.473</v>
      </c>
      <c r="AH77">
        <v>61.984999999999999</v>
      </c>
      <c r="AI77">
        <v>124.321</v>
      </c>
      <c r="AJ77">
        <v>101.21299999999999</v>
      </c>
      <c r="AK77">
        <v>103.366</v>
      </c>
      <c r="AL77">
        <v>94.334999999999994</v>
      </c>
      <c r="AM77">
        <v>63.921999999999997</v>
      </c>
      <c r="AN77">
        <v>75.867999999999995</v>
      </c>
      <c r="AO77">
        <v>64.662999999999997</v>
      </c>
      <c r="AP77">
        <v>74.831000000000003</v>
      </c>
      <c r="AQ77">
        <v>73.602000000000004</v>
      </c>
      <c r="AR77">
        <v>80.573999999999998</v>
      </c>
      <c r="AS77">
        <v>87.403999999999996</v>
      </c>
      <c r="AT77">
        <v>82.406000000000006</v>
      </c>
      <c r="AU77">
        <v>91.058000000000007</v>
      </c>
      <c r="AV77">
        <v>67.894999999999996</v>
      </c>
      <c r="AW77">
        <v>72.911000000000001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2088</v>
      </c>
    </row>
    <row r="80" spans="1:49" x14ac:dyDescent="0.25">
      <c r="A80" t="s">
        <v>1709</v>
      </c>
      <c r="B80" s="38">
        <v>42321.121724537035</v>
      </c>
    </row>
    <row r="81" spans="1:49" x14ac:dyDescent="0.25">
      <c r="A81" t="s">
        <v>1710</v>
      </c>
      <c r="B81">
        <v>2402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0</v>
      </c>
      <c r="D84">
        <v>15</v>
      </c>
      <c r="E84">
        <v>16</v>
      </c>
      <c r="F84">
        <v>15</v>
      </c>
      <c r="G84">
        <v>16</v>
      </c>
      <c r="H84">
        <v>16</v>
      </c>
      <c r="I84">
        <v>16</v>
      </c>
      <c r="J84">
        <v>15</v>
      </c>
      <c r="K84">
        <v>0</v>
      </c>
      <c r="L84">
        <v>8</v>
      </c>
      <c r="M84">
        <v>15</v>
      </c>
      <c r="N84">
        <v>16</v>
      </c>
      <c r="O84">
        <v>16</v>
      </c>
      <c r="P84">
        <v>16</v>
      </c>
      <c r="Q84">
        <v>15</v>
      </c>
      <c r="R84">
        <v>16</v>
      </c>
      <c r="S84">
        <v>0</v>
      </c>
      <c r="T84">
        <v>0</v>
      </c>
      <c r="U84">
        <v>12</v>
      </c>
      <c r="V84">
        <v>16</v>
      </c>
      <c r="W84">
        <v>13</v>
      </c>
      <c r="X84">
        <v>16</v>
      </c>
      <c r="Y84">
        <v>16</v>
      </c>
      <c r="Z84">
        <v>16</v>
      </c>
      <c r="AA84">
        <v>3</v>
      </c>
      <c r="AB84">
        <v>15</v>
      </c>
      <c r="AC84">
        <v>16</v>
      </c>
      <c r="AD84">
        <v>16</v>
      </c>
      <c r="AE84">
        <v>14</v>
      </c>
      <c r="AF84">
        <v>16</v>
      </c>
      <c r="AG84">
        <v>16</v>
      </c>
      <c r="AH84">
        <v>16</v>
      </c>
      <c r="AI84">
        <v>0</v>
      </c>
      <c r="AJ84">
        <v>7</v>
      </c>
      <c r="AK84">
        <v>14</v>
      </c>
      <c r="AL84">
        <v>16</v>
      </c>
      <c r="AM84">
        <v>16</v>
      </c>
      <c r="AN84">
        <v>16</v>
      </c>
      <c r="AO84">
        <v>16</v>
      </c>
      <c r="AP84">
        <v>0</v>
      </c>
      <c r="AQ84">
        <v>5</v>
      </c>
      <c r="AR84">
        <v>16</v>
      </c>
      <c r="AS84">
        <v>14</v>
      </c>
      <c r="AT84">
        <v>14</v>
      </c>
      <c r="AU84">
        <v>16</v>
      </c>
      <c r="AV84">
        <v>16</v>
      </c>
      <c r="AW84">
        <v>15</v>
      </c>
    </row>
    <row r="85" spans="1:49" x14ac:dyDescent="0.25">
      <c r="A85" t="s">
        <v>1764</v>
      </c>
      <c r="B85">
        <v>62.912999999999997</v>
      </c>
      <c r="C85">
        <v>0</v>
      </c>
      <c r="D85">
        <v>42.284999999999997</v>
      </c>
      <c r="E85">
        <v>58.503</v>
      </c>
      <c r="F85">
        <v>62.01</v>
      </c>
      <c r="G85">
        <v>43.478000000000002</v>
      </c>
      <c r="H85">
        <v>57.689</v>
      </c>
      <c r="I85">
        <v>60.033999999999999</v>
      </c>
      <c r="J85">
        <v>60.720999999999997</v>
      </c>
      <c r="K85">
        <v>0</v>
      </c>
      <c r="L85">
        <v>17.800999999999998</v>
      </c>
      <c r="M85">
        <v>30.253</v>
      </c>
      <c r="N85">
        <v>73.042000000000002</v>
      </c>
      <c r="O85">
        <v>41.314</v>
      </c>
      <c r="P85">
        <v>49.414999999999999</v>
      </c>
      <c r="Q85">
        <v>51.171999999999997</v>
      </c>
      <c r="R85">
        <v>58.365000000000002</v>
      </c>
      <c r="S85">
        <v>0</v>
      </c>
      <c r="T85">
        <v>0</v>
      </c>
      <c r="U85">
        <v>38.414000000000001</v>
      </c>
      <c r="V85">
        <v>49.875999999999998</v>
      </c>
      <c r="W85">
        <v>47.078000000000003</v>
      </c>
      <c r="X85">
        <v>50.213999999999999</v>
      </c>
      <c r="Y85">
        <v>93.296000000000006</v>
      </c>
      <c r="Z85">
        <v>118.44799999999999</v>
      </c>
      <c r="AA85">
        <v>8.8179999999999996</v>
      </c>
      <c r="AB85">
        <v>35.442</v>
      </c>
      <c r="AC85">
        <v>34.106000000000002</v>
      </c>
      <c r="AD85">
        <v>70.176000000000002</v>
      </c>
      <c r="AE85">
        <v>38.58</v>
      </c>
      <c r="AF85">
        <v>80.477000000000004</v>
      </c>
      <c r="AG85">
        <v>89.638999999999996</v>
      </c>
      <c r="AH85">
        <v>75.575000000000003</v>
      </c>
      <c r="AI85">
        <v>0</v>
      </c>
      <c r="AJ85">
        <v>15.701000000000001</v>
      </c>
      <c r="AK85">
        <v>34.784999999999997</v>
      </c>
      <c r="AL85">
        <v>57.287999999999997</v>
      </c>
      <c r="AM85">
        <v>23.157</v>
      </c>
      <c r="AN85">
        <v>47.113999999999997</v>
      </c>
      <c r="AO85">
        <v>52.689</v>
      </c>
      <c r="AP85">
        <v>0</v>
      </c>
      <c r="AQ85">
        <v>7.5490000000000004</v>
      </c>
      <c r="AR85">
        <v>21.431000000000001</v>
      </c>
      <c r="AS85">
        <v>43.112000000000002</v>
      </c>
      <c r="AT85">
        <v>35.942999999999998</v>
      </c>
      <c r="AU85">
        <v>139.114</v>
      </c>
      <c r="AV85">
        <v>51.817999999999998</v>
      </c>
      <c r="AW85">
        <v>61.948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1">C48/C40*100</f>
        <v>43.75</v>
      </c>
      <c r="D88">
        <f t="shared" si="1"/>
        <v>100</v>
      </c>
      <c r="E88">
        <f t="shared" si="1"/>
        <v>100</v>
      </c>
      <c r="F88">
        <f t="shared" si="1"/>
        <v>100</v>
      </c>
      <c r="G88">
        <f t="shared" si="1"/>
        <v>100</v>
      </c>
      <c r="H88">
        <f t="shared" si="1"/>
        <v>100</v>
      </c>
      <c r="I88">
        <f t="shared" si="1"/>
        <v>100</v>
      </c>
      <c r="J88">
        <f t="shared" si="1"/>
        <v>100</v>
      </c>
      <c r="K88">
        <f t="shared" si="1"/>
        <v>0</v>
      </c>
      <c r="L88">
        <f t="shared" si="1"/>
        <v>37.5</v>
      </c>
      <c r="M88">
        <f t="shared" si="1"/>
        <v>100</v>
      </c>
      <c r="N88">
        <f t="shared" si="1"/>
        <v>100</v>
      </c>
      <c r="O88">
        <f t="shared" si="1"/>
        <v>100</v>
      </c>
      <c r="P88">
        <f t="shared" si="1"/>
        <v>93.75</v>
      </c>
      <c r="Q88">
        <f t="shared" si="1"/>
        <v>100</v>
      </c>
      <c r="R88">
        <f t="shared" si="1"/>
        <v>93.75</v>
      </c>
      <c r="S88">
        <f t="shared" si="1"/>
        <v>0</v>
      </c>
      <c r="T88">
        <f t="shared" si="1"/>
        <v>12.5</v>
      </c>
      <c r="U88">
        <f t="shared" si="1"/>
        <v>37.5</v>
      </c>
      <c r="V88">
        <f t="shared" si="1"/>
        <v>56.25</v>
      </c>
      <c r="W88">
        <f t="shared" si="1"/>
        <v>81.25</v>
      </c>
      <c r="X88">
        <f t="shared" si="1"/>
        <v>100</v>
      </c>
      <c r="Y88">
        <f t="shared" si="1"/>
        <v>100</v>
      </c>
      <c r="Z88">
        <f t="shared" si="1"/>
        <v>100</v>
      </c>
      <c r="AA88">
        <f t="shared" si="1"/>
        <v>0</v>
      </c>
      <c r="AB88">
        <f t="shared" si="1"/>
        <v>93.75</v>
      </c>
      <c r="AC88">
        <f t="shared" si="1"/>
        <v>86.666666666666671</v>
      </c>
      <c r="AD88">
        <f t="shared" si="1"/>
        <v>100</v>
      </c>
      <c r="AE88">
        <f t="shared" si="1"/>
        <v>100</v>
      </c>
      <c r="AF88">
        <f t="shared" si="1"/>
        <v>100</v>
      </c>
      <c r="AG88">
        <f t="shared" si="1"/>
        <v>93.333333333333329</v>
      </c>
      <c r="AH88">
        <f t="shared" si="1"/>
        <v>100</v>
      </c>
      <c r="AI88">
        <f t="shared" si="1"/>
        <v>0</v>
      </c>
      <c r="AJ88">
        <f t="shared" si="1"/>
        <v>23.076923076923077</v>
      </c>
      <c r="AK88">
        <f t="shared" si="1"/>
        <v>100</v>
      </c>
      <c r="AL88">
        <f t="shared" si="1"/>
        <v>93.75</v>
      </c>
      <c r="AM88">
        <f t="shared" si="1"/>
        <v>100</v>
      </c>
      <c r="AN88">
        <f t="shared" si="1"/>
        <v>100</v>
      </c>
      <c r="AO88">
        <f t="shared" si="1"/>
        <v>100</v>
      </c>
      <c r="AP88">
        <f t="shared" si="1"/>
        <v>0</v>
      </c>
      <c r="AQ88">
        <f t="shared" si="1"/>
        <v>0</v>
      </c>
      <c r="AR88">
        <f t="shared" si="1"/>
        <v>68.75</v>
      </c>
      <c r="AS88">
        <f t="shared" si="1"/>
        <v>100</v>
      </c>
      <c r="AT88">
        <f t="shared" si="1"/>
        <v>93.75</v>
      </c>
      <c r="AU88">
        <f t="shared" si="1"/>
        <v>100</v>
      </c>
      <c r="AV88">
        <f t="shared" si="1"/>
        <v>100</v>
      </c>
      <c r="AW88">
        <f t="shared" si="1"/>
        <v>100</v>
      </c>
    </row>
    <row r="89" spans="1:49" x14ac:dyDescent="0.25">
      <c r="A89" t="s">
        <v>1771</v>
      </c>
      <c r="B89">
        <f>B66/B58*100</f>
        <v>91.666666666666657</v>
      </c>
      <c r="C89">
        <f t="shared" ref="C89:AW89" si="2">C66/C58*100</f>
        <v>75</v>
      </c>
      <c r="D89">
        <f t="shared" si="2"/>
        <v>46.153846153846153</v>
      </c>
      <c r="E89">
        <f t="shared" si="2"/>
        <v>100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93.75</v>
      </c>
      <c r="K89">
        <f t="shared" si="2"/>
        <v>0</v>
      </c>
      <c r="L89">
        <f t="shared" si="2"/>
        <v>6.25</v>
      </c>
      <c r="M89">
        <f t="shared" si="2"/>
        <v>81.25</v>
      </c>
      <c r="N89">
        <f t="shared" si="2"/>
        <v>87.5</v>
      </c>
      <c r="O89">
        <f t="shared" si="2"/>
        <v>100</v>
      </c>
      <c r="P89">
        <f t="shared" si="2"/>
        <v>100</v>
      </c>
      <c r="Q89">
        <f t="shared" si="2"/>
        <v>100</v>
      </c>
      <c r="R89">
        <f t="shared" si="2"/>
        <v>93.75</v>
      </c>
      <c r="S89">
        <f t="shared" si="2"/>
        <v>0</v>
      </c>
      <c r="T89">
        <f t="shared" si="2"/>
        <v>0</v>
      </c>
      <c r="U89">
        <f t="shared" si="2"/>
        <v>68.75</v>
      </c>
      <c r="V89">
        <f t="shared" si="2"/>
        <v>93.75</v>
      </c>
      <c r="W89">
        <f t="shared" si="2"/>
        <v>100</v>
      </c>
      <c r="X89">
        <f t="shared" si="2"/>
        <v>100</v>
      </c>
      <c r="Y89">
        <f t="shared" si="2"/>
        <v>100</v>
      </c>
      <c r="Z89">
        <f t="shared" si="2"/>
        <v>100</v>
      </c>
      <c r="AA89">
        <f t="shared" si="2"/>
        <v>0</v>
      </c>
      <c r="AB89">
        <f t="shared" si="2"/>
        <v>68.75</v>
      </c>
      <c r="AC89">
        <f t="shared" si="2"/>
        <v>100</v>
      </c>
      <c r="AD89">
        <f t="shared" si="2"/>
        <v>100</v>
      </c>
      <c r="AE89">
        <f t="shared" si="2"/>
        <v>100</v>
      </c>
      <c r="AF89">
        <f t="shared" si="2"/>
        <v>100</v>
      </c>
      <c r="AG89">
        <f t="shared" si="2"/>
        <v>100</v>
      </c>
      <c r="AH89">
        <f t="shared" si="2"/>
        <v>107.14285714285714</v>
      </c>
      <c r="AI89">
        <f t="shared" si="2"/>
        <v>0</v>
      </c>
      <c r="AJ89">
        <f t="shared" si="2"/>
        <v>0</v>
      </c>
      <c r="AK89">
        <f t="shared" si="2"/>
        <v>93.75</v>
      </c>
      <c r="AL89">
        <f t="shared" si="2"/>
        <v>81.25</v>
      </c>
      <c r="AM89">
        <f t="shared" si="2"/>
        <v>87.5</v>
      </c>
      <c r="AN89">
        <f t="shared" si="2"/>
        <v>100</v>
      </c>
      <c r="AO89">
        <f t="shared" si="2"/>
        <v>100</v>
      </c>
      <c r="AP89">
        <f t="shared" si="2"/>
        <v>0</v>
      </c>
      <c r="AQ89">
        <f t="shared" si="2"/>
        <v>37.5</v>
      </c>
      <c r="AR89">
        <f t="shared" si="2"/>
        <v>68.75</v>
      </c>
      <c r="AS89">
        <f t="shared" si="2"/>
        <v>75</v>
      </c>
      <c r="AT89">
        <f t="shared" si="2"/>
        <v>87.5</v>
      </c>
      <c r="AU89">
        <f t="shared" si="2"/>
        <v>100</v>
      </c>
      <c r="AV89">
        <f t="shared" si="2"/>
        <v>100</v>
      </c>
      <c r="AW89">
        <f t="shared" si="2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0</v>
      </c>
      <c r="D90">
        <f t="shared" si="3"/>
        <v>93.75</v>
      </c>
      <c r="E90">
        <f t="shared" si="3"/>
        <v>100</v>
      </c>
      <c r="F90">
        <f t="shared" si="3"/>
        <v>100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93.75</v>
      </c>
      <c r="K90">
        <f t="shared" si="3"/>
        <v>0</v>
      </c>
      <c r="L90">
        <f t="shared" si="3"/>
        <v>53.333333333333336</v>
      </c>
      <c r="M90">
        <f t="shared" si="3"/>
        <v>93.75</v>
      </c>
      <c r="N90">
        <f t="shared" si="3"/>
        <v>100</v>
      </c>
      <c r="O90">
        <f t="shared" si="3"/>
        <v>100</v>
      </c>
      <c r="P90">
        <f t="shared" si="3"/>
        <v>100</v>
      </c>
      <c r="Q90">
        <f t="shared" si="3"/>
        <v>100</v>
      </c>
      <c r="R90">
        <f t="shared" si="3"/>
        <v>100</v>
      </c>
      <c r="S90">
        <f t="shared" si="3"/>
        <v>0</v>
      </c>
      <c r="T90">
        <f t="shared" si="3"/>
        <v>0</v>
      </c>
      <c r="U90">
        <f t="shared" si="3"/>
        <v>75</v>
      </c>
      <c r="V90">
        <f t="shared" si="3"/>
        <v>100</v>
      </c>
      <c r="W90">
        <f t="shared" si="3"/>
        <v>81.25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18.75</v>
      </c>
      <c r="AB90">
        <f t="shared" si="3"/>
        <v>93.75</v>
      </c>
      <c r="AC90">
        <f t="shared" si="3"/>
        <v>100</v>
      </c>
      <c r="AD90">
        <f t="shared" si="3"/>
        <v>100</v>
      </c>
      <c r="AE90">
        <f t="shared" si="3"/>
        <v>87.5</v>
      </c>
      <c r="AF90">
        <f t="shared" si="3"/>
        <v>100</v>
      </c>
      <c r="AG90">
        <f t="shared" si="3"/>
        <v>100</v>
      </c>
      <c r="AH90">
        <f t="shared" si="3"/>
        <v>100</v>
      </c>
      <c r="AI90">
        <f t="shared" si="3"/>
        <v>0</v>
      </c>
      <c r="AJ90">
        <f t="shared" si="3"/>
        <v>43.75</v>
      </c>
      <c r="AK90">
        <f t="shared" si="3"/>
        <v>87.5</v>
      </c>
      <c r="AL90">
        <f t="shared" si="3"/>
        <v>100</v>
      </c>
      <c r="AM90">
        <f t="shared" si="3"/>
        <v>100</v>
      </c>
      <c r="AN90">
        <f t="shared" si="3"/>
        <v>100</v>
      </c>
      <c r="AO90">
        <f t="shared" si="3"/>
        <v>100</v>
      </c>
      <c r="AP90">
        <f t="shared" si="3"/>
        <v>0</v>
      </c>
      <c r="AQ90">
        <f t="shared" si="3"/>
        <v>31.25</v>
      </c>
      <c r="AR90">
        <f t="shared" si="3"/>
        <v>100</v>
      </c>
      <c r="AS90">
        <f t="shared" si="3"/>
        <v>93.333333333333329</v>
      </c>
      <c r="AT90">
        <f t="shared" si="3"/>
        <v>100</v>
      </c>
      <c r="AU90">
        <f t="shared" si="3"/>
        <v>100</v>
      </c>
      <c r="AV90">
        <f t="shared" si="3"/>
        <v>100</v>
      </c>
      <c r="AW90">
        <f t="shared" si="3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624</v>
      </c>
      <c r="D91" s="7" t="s">
        <v>624</v>
      </c>
      <c r="E91" s="7" t="s">
        <v>624</v>
      </c>
      <c r="F91" s="7" t="s">
        <v>624</v>
      </c>
      <c r="G91" s="7" t="s">
        <v>624</v>
      </c>
      <c r="H91" s="7" t="s">
        <v>624</v>
      </c>
      <c r="I91" s="7" t="s">
        <v>624</v>
      </c>
      <c r="J91" s="7" t="s">
        <v>1644</v>
      </c>
      <c r="K91" s="7" t="s">
        <v>628</v>
      </c>
      <c r="L91" s="7" t="s">
        <v>628</v>
      </c>
      <c r="M91" s="7" t="s">
        <v>628</v>
      </c>
      <c r="N91" s="7" t="s">
        <v>628</v>
      </c>
      <c r="O91" s="7" t="s">
        <v>628</v>
      </c>
      <c r="P91" s="7" t="s">
        <v>628</v>
      </c>
      <c r="Q91" s="7" t="s">
        <v>628</v>
      </c>
      <c r="R91" s="7" t="s">
        <v>1644</v>
      </c>
      <c r="S91" s="7" t="s">
        <v>632</v>
      </c>
      <c r="T91" s="7" t="s">
        <v>632</v>
      </c>
      <c r="U91" s="7" t="s">
        <v>632</v>
      </c>
      <c r="V91" s="7" t="s">
        <v>632</v>
      </c>
      <c r="W91" s="7" t="s">
        <v>632</v>
      </c>
      <c r="X91" s="7" t="s">
        <v>632</v>
      </c>
      <c r="Y91" s="7" t="s">
        <v>632</v>
      </c>
      <c r="Z91" s="7" t="s">
        <v>1686</v>
      </c>
      <c r="AA91" s="7" t="s">
        <v>636</v>
      </c>
      <c r="AB91" s="7" t="s">
        <v>636</v>
      </c>
      <c r="AC91" s="7" t="s">
        <v>636</v>
      </c>
      <c r="AD91" s="7" t="s">
        <v>636</v>
      </c>
      <c r="AE91" s="7" t="s">
        <v>636</v>
      </c>
      <c r="AF91" s="7" t="s">
        <v>636</v>
      </c>
      <c r="AG91" s="7" t="s">
        <v>636</v>
      </c>
      <c r="AH91" s="7" t="s">
        <v>1686</v>
      </c>
      <c r="AI91" s="7" t="s">
        <v>640</v>
      </c>
      <c r="AJ91" s="7" t="s">
        <v>640</v>
      </c>
      <c r="AK91" s="7" t="s">
        <v>640</v>
      </c>
      <c r="AL91" s="7" t="s">
        <v>640</v>
      </c>
      <c r="AM91" s="7" t="s">
        <v>640</v>
      </c>
      <c r="AN91" s="7" t="s">
        <v>640</v>
      </c>
      <c r="AO91" s="7" t="s">
        <v>640</v>
      </c>
      <c r="AP91" s="7" t="s">
        <v>1794</v>
      </c>
      <c r="AQ91" s="7" t="s">
        <v>644</v>
      </c>
      <c r="AR91" s="7" t="s">
        <v>644</v>
      </c>
      <c r="AS91" s="7" t="s">
        <v>644</v>
      </c>
      <c r="AT91" s="7" t="s">
        <v>644</v>
      </c>
      <c r="AU91" s="7" t="s">
        <v>644</v>
      </c>
      <c r="AV91" s="7" t="s">
        <v>644</v>
      </c>
      <c r="AW91" s="7" t="s">
        <v>644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97.222222222222214</v>
      </c>
      <c r="C93">
        <f t="shared" ref="C93:AW93" si="4">AVERAGE(C88:C90)</f>
        <v>39.583333333333336</v>
      </c>
      <c r="D93">
        <f t="shared" si="4"/>
        <v>79.967948717948715</v>
      </c>
      <c r="E93">
        <f t="shared" si="4"/>
        <v>100</v>
      </c>
      <c r="F93">
        <f t="shared" si="4"/>
        <v>100</v>
      </c>
      <c r="G93">
        <f t="shared" si="4"/>
        <v>100</v>
      </c>
      <c r="H93">
        <f t="shared" si="4"/>
        <v>100</v>
      </c>
      <c r="I93">
        <f t="shared" si="4"/>
        <v>100</v>
      </c>
      <c r="J93">
        <f t="shared" si="4"/>
        <v>95.833333333333329</v>
      </c>
      <c r="K93">
        <f t="shared" si="4"/>
        <v>0</v>
      </c>
      <c r="L93">
        <f t="shared" si="4"/>
        <v>32.361111111111114</v>
      </c>
      <c r="M93">
        <f t="shared" si="4"/>
        <v>91.666666666666671</v>
      </c>
      <c r="N93">
        <f t="shared" si="4"/>
        <v>95.833333333333329</v>
      </c>
      <c r="O93">
        <f t="shared" si="4"/>
        <v>100</v>
      </c>
      <c r="P93">
        <f t="shared" si="4"/>
        <v>97.916666666666671</v>
      </c>
      <c r="Q93">
        <f t="shared" si="4"/>
        <v>100</v>
      </c>
      <c r="R93">
        <f t="shared" si="4"/>
        <v>95.833333333333329</v>
      </c>
      <c r="S93">
        <f t="shared" si="4"/>
        <v>0</v>
      </c>
      <c r="T93">
        <f t="shared" si="4"/>
        <v>4.166666666666667</v>
      </c>
      <c r="U93">
        <f t="shared" si="4"/>
        <v>60.416666666666664</v>
      </c>
      <c r="V93">
        <f t="shared" si="4"/>
        <v>83.333333333333329</v>
      </c>
      <c r="W93">
        <f t="shared" si="4"/>
        <v>87.5</v>
      </c>
      <c r="X93">
        <f t="shared" si="4"/>
        <v>100</v>
      </c>
      <c r="Y93">
        <f t="shared" si="4"/>
        <v>100</v>
      </c>
      <c r="Z93">
        <f t="shared" si="4"/>
        <v>100</v>
      </c>
      <c r="AA93">
        <f t="shared" si="4"/>
        <v>6.25</v>
      </c>
      <c r="AB93">
        <f t="shared" si="4"/>
        <v>85.416666666666671</v>
      </c>
      <c r="AC93">
        <f t="shared" si="4"/>
        <v>95.555555555555557</v>
      </c>
      <c r="AD93">
        <f t="shared" si="4"/>
        <v>100</v>
      </c>
      <c r="AE93">
        <f t="shared" si="4"/>
        <v>95.833333333333329</v>
      </c>
      <c r="AF93">
        <f t="shared" si="4"/>
        <v>100</v>
      </c>
      <c r="AG93">
        <f t="shared" si="4"/>
        <v>97.777777777777771</v>
      </c>
      <c r="AH93">
        <f t="shared" si="4"/>
        <v>102.38095238095237</v>
      </c>
      <c r="AI93">
        <f t="shared" si="4"/>
        <v>0</v>
      </c>
      <c r="AJ93">
        <f t="shared" si="4"/>
        <v>22.275641025641026</v>
      </c>
      <c r="AK93">
        <f t="shared" si="4"/>
        <v>93.75</v>
      </c>
      <c r="AL93">
        <f t="shared" si="4"/>
        <v>91.666666666666671</v>
      </c>
      <c r="AM93">
        <f t="shared" si="4"/>
        <v>95.833333333333329</v>
      </c>
      <c r="AN93">
        <f t="shared" si="4"/>
        <v>100</v>
      </c>
      <c r="AO93">
        <f t="shared" si="4"/>
        <v>100</v>
      </c>
      <c r="AP93">
        <f t="shared" si="4"/>
        <v>0</v>
      </c>
      <c r="AQ93">
        <f t="shared" si="4"/>
        <v>22.916666666666668</v>
      </c>
      <c r="AR93">
        <f t="shared" si="4"/>
        <v>79.166666666666671</v>
      </c>
      <c r="AS93">
        <f t="shared" si="4"/>
        <v>89.444444444444443</v>
      </c>
      <c r="AT93">
        <f t="shared" si="4"/>
        <v>93.75</v>
      </c>
      <c r="AU93">
        <f t="shared" si="4"/>
        <v>100</v>
      </c>
      <c r="AV93">
        <f t="shared" si="4"/>
        <v>100</v>
      </c>
      <c r="AW93">
        <f t="shared" si="4"/>
        <v>100</v>
      </c>
    </row>
    <row r="94" spans="1:49" x14ac:dyDescent="0.25">
      <c r="A94" t="s">
        <v>1774</v>
      </c>
      <c r="B94">
        <f>STDEV(B88:B90)</f>
        <v>4.8112522432468872</v>
      </c>
      <c r="C94">
        <f t="shared" ref="C94:AW94" si="5">STDEV(C88:C90)</f>
        <v>37.673211083385681</v>
      </c>
      <c r="D94">
        <f t="shared" si="5"/>
        <v>29.450140477792885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3.6084391824351609</v>
      </c>
      <c r="K94">
        <f t="shared" si="5"/>
        <v>0</v>
      </c>
      <c r="L94">
        <f t="shared" si="5"/>
        <v>23.958635263797973</v>
      </c>
      <c r="M94">
        <f t="shared" si="5"/>
        <v>9.5470326978246671</v>
      </c>
      <c r="N94">
        <f t="shared" si="5"/>
        <v>7.2168783648703219</v>
      </c>
      <c r="O94">
        <f t="shared" si="5"/>
        <v>0</v>
      </c>
      <c r="P94">
        <f t="shared" si="5"/>
        <v>3.6084391824351609</v>
      </c>
      <c r="Q94">
        <f t="shared" si="5"/>
        <v>0</v>
      </c>
      <c r="R94">
        <f t="shared" si="5"/>
        <v>3.6084391824351609</v>
      </c>
      <c r="S94">
        <f t="shared" si="5"/>
        <v>0</v>
      </c>
      <c r="T94">
        <f t="shared" si="5"/>
        <v>7.2168783648703219</v>
      </c>
      <c r="U94">
        <f t="shared" si="5"/>
        <v>20.090939085401981</v>
      </c>
      <c r="V94">
        <f t="shared" si="5"/>
        <v>23.662118107501154</v>
      </c>
      <c r="W94">
        <f t="shared" si="5"/>
        <v>10.825317547305483</v>
      </c>
      <c r="X94">
        <f t="shared" si="5"/>
        <v>0</v>
      </c>
      <c r="Y94">
        <f t="shared" si="5"/>
        <v>0</v>
      </c>
      <c r="Z94">
        <f t="shared" si="5"/>
        <v>0</v>
      </c>
      <c r="AA94">
        <f t="shared" si="5"/>
        <v>10.825317547305483</v>
      </c>
      <c r="AB94">
        <f t="shared" si="5"/>
        <v>14.433756729740665</v>
      </c>
      <c r="AC94">
        <f t="shared" si="5"/>
        <v>7.6980035891950074</v>
      </c>
      <c r="AD94">
        <f t="shared" si="5"/>
        <v>0</v>
      </c>
      <c r="AE94">
        <f t="shared" si="5"/>
        <v>7.2168783648703219</v>
      </c>
      <c r="AF94">
        <f t="shared" si="5"/>
        <v>0</v>
      </c>
      <c r="AG94">
        <f t="shared" si="5"/>
        <v>3.8490017945975077</v>
      </c>
      <c r="AH94">
        <f t="shared" si="5"/>
        <v>4.12393049421161</v>
      </c>
      <c r="AI94">
        <f t="shared" si="5"/>
        <v>0</v>
      </c>
      <c r="AJ94">
        <f t="shared" si="5"/>
        <v>21.886003853930941</v>
      </c>
      <c r="AK94">
        <f t="shared" si="5"/>
        <v>6.25</v>
      </c>
      <c r="AL94">
        <f t="shared" si="5"/>
        <v>9.5470326978246671</v>
      </c>
      <c r="AM94">
        <f t="shared" si="5"/>
        <v>7.2168783648703219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20.090939085401992</v>
      </c>
      <c r="AR94">
        <f t="shared" si="5"/>
        <v>18.042195912175821</v>
      </c>
      <c r="AS94">
        <f t="shared" si="5"/>
        <v>12.945755775256734</v>
      </c>
      <c r="AT94">
        <f t="shared" si="5"/>
        <v>6.25</v>
      </c>
      <c r="AU94">
        <f t="shared" si="5"/>
        <v>0</v>
      </c>
      <c r="AV94">
        <f t="shared" si="5"/>
        <v>0</v>
      </c>
      <c r="AW94">
        <f t="shared" si="5"/>
        <v>0</v>
      </c>
    </row>
    <row r="95" spans="1:49" x14ac:dyDescent="0.25">
      <c r="A95" t="s">
        <v>1775</v>
      </c>
      <c r="B95">
        <f>STDEV(B88:B90)/SQRT(3)</f>
        <v>2.7777777777777812</v>
      </c>
      <c r="C95">
        <f t="shared" ref="C95:AW95" si="6">STDEV(C88:C90)/SQRT(3)</f>
        <v>21.750638560230318</v>
      </c>
      <c r="D95">
        <f t="shared" si="6"/>
        <v>17.003046532526017</v>
      </c>
      <c r="E95">
        <f t="shared" si="6"/>
        <v>0</v>
      </c>
      <c r="F95">
        <f t="shared" si="6"/>
        <v>0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2.0833333333333335</v>
      </c>
      <c r="K95">
        <f t="shared" si="6"/>
        <v>0</v>
      </c>
      <c r="L95">
        <f t="shared" si="6"/>
        <v>13.832524518969821</v>
      </c>
      <c r="M95">
        <f t="shared" si="6"/>
        <v>5.5119818980512312</v>
      </c>
      <c r="N95">
        <f t="shared" si="6"/>
        <v>4.166666666666667</v>
      </c>
      <c r="O95">
        <f t="shared" si="6"/>
        <v>0</v>
      </c>
      <c r="P95">
        <f t="shared" si="6"/>
        <v>2.0833333333333335</v>
      </c>
      <c r="Q95">
        <f t="shared" si="6"/>
        <v>0</v>
      </c>
      <c r="R95">
        <f t="shared" si="6"/>
        <v>2.0833333333333335</v>
      </c>
      <c r="S95">
        <f t="shared" si="6"/>
        <v>0</v>
      </c>
      <c r="T95">
        <f t="shared" si="6"/>
        <v>4.166666666666667</v>
      </c>
      <c r="U95">
        <f t="shared" si="6"/>
        <v>11.599509089229208</v>
      </c>
      <c r="V95">
        <f t="shared" si="6"/>
        <v>13.66133025896251</v>
      </c>
      <c r="W95">
        <f t="shared" si="6"/>
        <v>6.25</v>
      </c>
      <c r="X95">
        <f t="shared" si="6"/>
        <v>0</v>
      </c>
      <c r="Y95">
        <f t="shared" si="6"/>
        <v>0</v>
      </c>
      <c r="Z95">
        <f t="shared" si="6"/>
        <v>0</v>
      </c>
      <c r="AA95">
        <f t="shared" si="6"/>
        <v>6.25</v>
      </c>
      <c r="AB95">
        <f t="shared" si="6"/>
        <v>8.3333333333333464</v>
      </c>
      <c r="AC95">
        <f t="shared" si="6"/>
        <v>4.4444444444444429</v>
      </c>
      <c r="AD95">
        <f t="shared" si="6"/>
        <v>0</v>
      </c>
      <c r="AE95">
        <f t="shared" si="6"/>
        <v>4.166666666666667</v>
      </c>
      <c r="AF95">
        <f t="shared" si="6"/>
        <v>0</v>
      </c>
      <c r="AG95">
        <f t="shared" si="6"/>
        <v>2.2222222222222237</v>
      </c>
      <c r="AH95">
        <f t="shared" si="6"/>
        <v>2.3809523809523796</v>
      </c>
      <c r="AI95">
        <f t="shared" si="6"/>
        <v>0</v>
      </c>
      <c r="AJ95">
        <f t="shared" si="6"/>
        <v>12.635890216552216</v>
      </c>
      <c r="AK95">
        <f t="shared" si="6"/>
        <v>3.6084391824351614</v>
      </c>
      <c r="AL95">
        <f t="shared" si="6"/>
        <v>5.5119818980512312</v>
      </c>
      <c r="AM95">
        <f t="shared" si="6"/>
        <v>4.166666666666667</v>
      </c>
      <c r="AN95">
        <f t="shared" si="6"/>
        <v>0</v>
      </c>
      <c r="AO95">
        <f t="shared" si="6"/>
        <v>0</v>
      </c>
      <c r="AP95">
        <f t="shared" si="6"/>
        <v>0</v>
      </c>
      <c r="AQ95">
        <f t="shared" si="6"/>
        <v>11.599509089229214</v>
      </c>
      <c r="AR95">
        <f t="shared" si="6"/>
        <v>10.416666666666677</v>
      </c>
      <c r="AS95">
        <f t="shared" si="6"/>
        <v>7.474235581707628</v>
      </c>
      <c r="AT95">
        <f t="shared" si="6"/>
        <v>3.6084391824351614</v>
      </c>
      <c r="AU95">
        <f t="shared" si="6"/>
        <v>0</v>
      </c>
      <c r="AV95">
        <f t="shared" si="6"/>
        <v>0</v>
      </c>
      <c r="AW95">
        <f t="shared" si="6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72.502491222515062</v>
      </c>
      <c r="C99">
        <f t="shared" ref="C99:AW99" si="7">C49/C41*100</f>
        <v>13.159577008094764</v>
      </c>
      <c r="D99">
        <f t="shared" si="7"/>
        <v>84.94144059125631</v>
      </c>
      <c r="E99">
        <f t="shared" si="7"/>
        <v>76.808322059989734</v>
      </c>
      <c r="F99">
        <f t="shared" si="7"/>
        <v>70.512717936035727</v>
      </c>
      <c r="G99">
        <f t="shared" si="7"/>
        <v>69.708660655755324</v>
      </c>
      <c r="H99">
        <f t="shared" si="7"/>
        <v>71.998466308805391</v>
      </c>
      <c r="I99">
        <f t="shared" si="7"/>
        <v>76.395311496467571</v>
      </c>
      <c r="J99">
        <f t="shared" si="7"/>
        <v>62.796037356173571</v>
      </c>
      <c r="K99">
        <f t="shared" si="7"/>
        <v>0</v>
      </c>
      <c r="L99">
        <f t="shared" si="7"/>
        <v>8.8082554360572249</v>
      </c>
      <c r="M99">
        <f t="shared" si="7"/>
        <v>26.261824022844905</v>
      </c>
      <c r="N99">
        <f t="shared" si="7"/>
        <v>38.835334093160498</v>
      </c>
      <c r="O99">
        <f t="shared" si="7"/>
        <v>42.970314969348621</v>
      </c>
      <c r="P99">
        <f t="shared" si="7"/>
        <v>39.298813839256987</v>
      </c>
      <c r="Q99">
        <f t="shared" si="7"/>
        <v>78.246441441869749</v>
      </c>
      <c r="R99">
        <f t="shared" si="7"/>
        <v>49.143673099450211</v>
      </c>
      <c r="S99">
        <f t="shared" si="7"/>
        <v>0</v>
      </c>
      <c r="T99">
        <f t="shared" si="7"/>
        <v>5.9325900534646747</v>
      </c>
      <c r="U99">
        <f t="shared" si="7"/>
        <v>10.656693495634368</v>
      </c>
      <c r="V99">
        <f t="shared" si="7"/>
        <v>15.615226625589321</v>
      </c>
      <c r="W99">
        <f t="shared" si="7"/>
        <v>33.883114750252211</v>
      </c>
      <c r="X99">
        <f t="shared" si="7"/>
        <v>52.836788669908707</v>
      </c>
      <c r="Y99">
        <f t="shared" si="7"/>
        <v>105.21491640894625</v>
      </c>
      <c r="Z99">
        <f t="shared" si="7"/>
        <v>165.69155954310702</v>
      </c>
      <c r="AA99">
        <f t="shared" si="7"/>
        <v>0</v>
      </c>
      <c r="AB99">
        <f t="shared" si="7"/>
        <v>48.973427930792141</v>
      </c>
      <c r="AC99">
        <f t="shared" si="7"/>
        <v>36.033727707965411</v>
      </c>
      <c r="AD99">
        <f t="shared" si="7"/>
        <v>81.388811123553566</v>
      </c>
      <c r="AE99">
        <f t="shared" si="7"/>
        <v>29.790195044807593</v>
      </c>
      <c r="AF99">
        <f t="shared" si="7"/>
        <v>87.073471884051273</v>
      </c>
      <c r="AG99">
        <f t="shared" si="7"/>
        <v>52.044247938681096</v>
      </c>
      <c r="AH99">
        <f t="shared" si="7"/>
        <v>192.33505385199754</v>
      </c>
      <c r="AI99">
        <f t="shared" si="7"/>
        <v>0</v>
      </c>
      <c r="AJ99">
        <f t="shared" si="7"/>
        <v>15.414811342863837</v>
      </c>
      <c r="AK99">
        <f t="shared" si="7"/>
        <v>71.50320064748729</v>
      </c>
      <c r="AL99">
        <f t="shared" si="7"/>
        <v>33.314514700673044</v>
      </c>
      <c r="AM99">
        <f t="shared" si="7"/>
        <v>40.812581011482116</v>
      </c>
      <c r="AN99">
        <f t="shared" si="7"/>
        <v>51.450264744080719</v>
      </c>
      <c r="AO99">
        <f t="shared" si="7"/>
        <v>92.877279152222499</v>
      </c>
      <c r="AP99">
        <f t="shared" si="7"/>
        <v>0</v>
      </c>
      <c r="AQ99">
        <f t="shared" si="7"/>
        <v>0</v>
      </c>
      <c r="AR99">
        <f t="shared" si="7"/>
        <v>22.433834119008083</v>
      </c>
      <c r="AS99">
        <f t="shared" si="7"/>
        <v>38.15839500605675</v>
      </c>
      <c r="AT99">
        <f t="shared" si="7"/>
        <v>33.936049185486411</v>
      </c>
      <c r="AU99">
        <f t="shared" si="7"/>
        <v>138.64012266979083</v>
      </c>
      <c r="AV99">
        <f t="shared" si="7"/>
        <v>124.19437340153452</v>
      </c>
      <c r="AW99">
        <f t="shared" si="7"/>
        <v>111.12803622890077</v>
      </c>
    </row>
    <row r="100" spans="1:49" x14ac:dyDescent="0.25">
      <c r="A100" t="s">
        <v>1771</v>
      </c>
      <c r="B100">
        <f>B67/B59*100</f>
        <v>58.470132009885681</v>
      </c>
      <c r="C100">
        <f t="shared" ref="C100:AW100" si="8">C67/C59*100</f>
        <v>28.642837578745549</v>
      </c>
      <c r="D100">
        <f t="shared" si="8"/>
        <v>62.14777708202881</v>
      </c>
      <c r="E100">
        <f t="shared" si="8"/>
        <v>62.650784838237527</v>
      </c>
      <c r="F100">
        <f t="shared" si="8"/>
        <v>74.981260848982174</v>
      </c>
      <c r="G100">
        <f t="shared" si="8"/>
        <v>76.039251763262797</v>
      </c>
      <c r="H100">
        <f t="shared" si="8"/>
        <v>82.927715219760259</v>
      </c>
      <c r="I100">
        <f t="shared" si="8"/>
        <v>79.775724827145424</v>
      </c>
      <c r="J100">
        <f t="shared" si="8"/>
        <v>51.090482383365469</v>
      </c>
      <c r="K100">
        <f t="shared" si="8"/>
        <v>0</v>
      </c>
      <c r="L100">
        <f t="shared" si="8"/>
        <v>10.384653459901227</v>
      </c>
      <c r="M100">
        <f t="shared" si="8"/>
        <v>32.377598095143611</v>
      </c>
      <c r="N100">
        <f t="shared" si="8"/>
        <v>58.815688052595775</v>
      </c>
      <c r="O100">
        <f t="shared" si="8"/>
        <v>47.352794573391414</v>
      </c>
      <c r="P100">
        <f t="shared" si="8"/>
        <v>31.759166785561423</v>
      </c>
      <c r="Q100">
        <f t="shared" si="8"/>
        <v>72.163242082940016</v>
      </c>
      <c r="R100">
        <f t="shared" si="8"/>
        <v>58.513582680897045</v>
      </c>
      <c r="S100">
        <f t="shared" si="8"/>
        <v>0</v>
      </c>
      <c r="T100">
        <f t="shared" si="8"/>
        <v>0</v>
      </c>
      <c r="U100">
        <f t="shared" si="8"/>
        <v>15.404508355364483</v>
      </c>
      <c r="V100">
        <f t="shared" si="8"/>
        <v>61.561963190184052</v>
      </c>
      <c r="W100">
        <f t="shared" si="8"/>
        <v>29.697069566889127</v>
      </c>
      <c r="X100">
        <f t="shared" si="8"/>
        <v>37.735539070102497</v>
      </c>
      <c r="Y100">
        <f t="shared" si="8"/>
        <v>89.770425104447753</v>
      </c>
      <c r="Z100">
        <f t="shared" si="8"/>
        <v>118.87227881407006</v>
      </c>
      <c r="AA100">
        <f t="shared" si="8"/>
        <v>0</v>
      </c>
      <c r="AB100">
        <f t="shared" si="8"/>
        <v>12.834132495590831</v>
      </c>
      <c r="AC100">
        <f t="shared" si="8"/>
        <v>50.211399167513363</v>
      </c>
      <c r="AD100">
        <f t="shared" si="8"/>
        <v>64.145515289313721</v>
      </c>
      <c r="AE100">
        <f t="shared" si="8"/>
        <v>87.301923117608467</v>
      </c>
      <c r="AF100">
        <f t="shared" si="8"/>
        <v>34.680788682841012</v>
      </c>
      <c r="AG100">
        <f t="shared" si="8"/>
        <v>109.77212911319904</v>
      </c>
      <c r="AH100">
        <f t="shared" si="8"/>
        <v>116.88192868430744</v>
      </c>
      <c r="AI100">
        <f t="shared" si="8"/>
        <v>0</v>
      </c>
      <c r="AJ100">
        <f t="shared" si="8"/>
        <v>0</v>
      </c>
      <c r="AK100">
        <f t="shared" si="8"/>
        <v>26.320377713659717</v>
      </c>
      <c r="AL100">
        <f t="shared" si="8"/>
        <v>28.654030045488259</v>
      </c>
      <c r="AM100">
        <f t="shared" si="8"/>
        <v>31.927649834923333</v>
      </c>
      <c r="AN100">
        <f t="shared" si="8"/>
        <v>39.884462342394166</v>
      </c>
      <c r="AO100">
        <f t="shared" si="8"/>
        <v>91.191122147116076</v>
      </c>
      <c r="AP100">
        <f t="shared" si="8"/>
        <v>0</v>
      </c>
      <c r="AQ100">
        <f t="shared" si="8"/>
        <v>8.6926150150738977</v>
      </c>
      <c r="AR100">
        <f t="shared" si="8"/>
        <v>17.92400663559523</v>
      </c>
      <c r="AS100">
        <f t="shared" si="8"/>
        <v>33.756191246335796</v>
      </c>
      <c r="AT100">
        <f t="shared" si="8"/>
        <v>42.159434914228051</v>
      </c>
      <c r="AU100">
        <f t="shared" si="8"/>
        <v>85.018857020072176</v>
      </c>
      <c r="AV100">
        <f t="shared" si="8"/>
        <v>62.310296459570338</v>
      </c>
      <c r="AW100">
        <f t="shared" si="8"/>
        <v>76.917060727478372</v>
      </c>
    </row>
    <row r="101" spans="1:49" x14ac:dyDescent="0.25">
      <c r="A101" t="s">
        <v>1772</v>
      </c>
      <c r="B101">
        <f>B85/B77*100</f>
        <v>62.570115765604484</v>
      </c>
      <c r="C101">
        <f t="shared" ref="C101:AW101" si="9">C85/C77*100</f>
        <v>0</v>
      </c>
      <c r="D101">
        <f t="shared" si="9"/>
        <v>52.146407034246323</v>
      </c>
      <c r="E101">
        <f t="shared" si="9"/>
        <v>71.056562982036368</v>
      </c>
      <c r="F101">
        <f t="shared" si="9"/>
        <v>73.050054778705814</v>
      </c>
      <c r="G101">
        <f t="shared" si="9"/>
        <v>54.990197938405117</v>
      </c>
      <c r="H101">
        <f t="shared" si="9"/>
        <v>78.725146358438309</v>
      </c>
      <c r="I101">
        <f t="shared" si="9"/>
        <v>71.025980786522169</v>
      </c>
      <c r="J101">
        <f t="shared" si="9"/>
        <v>67.582668313911427</v>
      </c>
      <c r="K101">
        <f t="shared" si="9"/>
        <v>0</v>
      </c>
      <c r="L101">
        <f t="shared" si="9"/>
        <v>13.26680429581821</v>
      </c>
      <c r="M101">
        <f t="shared" si="9"/>
        <v>52.136074585968593</v>
      </c>
      <c r="N101">
        <f t="shared" si="9"/>
        <v>82.203590118732762</v>
      </c>
      <c r="O101">
        <f t="shared" si="9"/>
        <v>57.698699775149088</v>
      </c>
      <c r="P101">
        <f t="shared" si="9"/>
        <v>57.389234074676267</v>
      </c>
      <c r="Q101">
        <f t="shared" si="9"/>
        <v>61.216384342999334</v>
      </c>
      <c r="R101">
        <f t="shared" si="9"/>
        <v>46.801703192282709</v>
      </c>
      <c r="S101">
        <f t="shared" si="9"/>
        <v>0</v>
      </c>
      <c r="T101">
        <f t="shared" si="9"/>
        <v>0</v>
      </c>
      <c r="U101">
        <f t="shared" si="9"/>
        <v>48.440751062407791</v>
      </c>
      <c r="V101">
        <f t="shared" si="9"/>
        <v>60.222168558319247</v>
      </c>
      <c r="W101">
        <f t="shared" si="9"/>
        <v>53.468562602216977</v>
      </c>
      <c r="X101">
        <f t="shared" si="9"/>
        <v>81.851079089782871</v>
      </c>
      <c r="Y101">
        <f t="shared" si="9"/>
        <v>98.419731206616461</v>
      </c>
      <c r="Z101">
        <f t="shared" si="9"/>
        <v>142.20472062813647</v>
      </c>
      <c r="AA101">
        <f t="shared" si="9"/>
        <v>5.2343838112820027</v>
      </c>
      <c r="AB101">
        <f t="shared" si="9"/>
        <v>26.001217821273727</v>
      </c>
      <c r="AC101">
        <f t="shared" si="9"/>
        <v>33.438566218283071</v>
      </c>
      <c r="AD101">
        <f t="shared" si="9"/>
        <v>76.640637798285368</v>
      </c>
      <c r="AE101">
        <f t="shared" si="9"/>
        <v>37.731051344743278</v>
      </c>
      <c r="AF101">
        <f t="shared" si="9"/>
        <v>91.830982701173042</v>
      </c>
      <c r="AG101">
        <f t="shared" si="9"/>
        <v>88.337784435268503</v>
      </c>
      <c r="AH101">
        <f t="shared" si="9"/>
        <v>121.92465919173993</v>
      </c>
      <c r="AI101">
        <f t="shared" si="9"/>
        <v>0</v>
      </c>
      <c r="AJ101">
        <f t="shared" si="9"/>
        <v>15.512829379625149</v>
      </c>
      <c r="AK101">
        <f t="shared" si="9"/>
        <v>33.652264767912079</v>
      </c>
      <c r="AL101">
        <f t="shared" si="9"/>
        <v>60.728255684528541</v>
      </c>
      <c r="AM101">
        <f t="shared" si="9"/>
        <v>36.226964112512128</v>
      </c>
      <c r="AN101">
        <f t="shared" si="9"/>
        <v>62.099963093794486</v>
      </c>
      <c r="AO101">
        <f t="shared" si="9"/>
        <v>81.482455190758245</v>
      </c>
      <c r="AP101">
        <f t="shared" si="9"/>
        <v>0</v>
      </c>
      <c r="AQ101">
        <f t="shared" si="9"/>
        <v>10.256514768620416</v>
      </c>
      <c r="AR101">
        <f t="shared" si="9"/>
        <v>26.597909995780277</v>
      </c>
      <c r="AS101">
        <f t="shared" si="9"/>
        <v>49.324973685414861</v>
      </c>
      <c r="AT101">
        <f t="shared" si="9"/>
        <v>43.616969638133142</v>
      </c>
      <c r="AU101">
        <f t="shared" si="9"/>
        <v>152.77515429726108</v>
      </c>
      <c r="AV101">
        <f t="shared" si="9"/>
        <v>76.320789454304432</v>
      </c>
      <c r="AW101">
        <f t="shared" si="9"/>
        <v>84.963860048552348</v>
      </c>
    </row>
    <row r="102" spans="1:49" s="7" customFormat="1" x14ac:dyDescent="0.25">
      <c r="A102" s="7" t="s">
        <v>1773</v>
      </c>
      <c r="B102" s="7" t="s">
        <v>1644</v>
      </c>
      <c r="C102" s="7" t="s">
        <v>624</v>
      </c>
      <c r="D102" s="7" t="s">
        <v>624</v>
      </c>
      <c r="E102" s="7" t="s">
        <v>624</v>
      </c>
      <c r="F102" s="7" t="s">
        <v>624</v>
      </c>
      <c r="G102" s="7" t="s">
        <v>624</v>
      </c>
      <c r="H102" s="7" t="s">
        <v>624</v>
      </c>
      <c r="I102" s="7" t="s">
        <v>624</v>
      </c>
      <c r="J102" s="7" t="s">
        <v>1644</v>
      </c>
      <c r="K102" s="7" t="s">
        <v>628</v>
      </c>
      <c r="L102" s="7" t="s">
        <v>628</v>
      </c>
      <c r="M102" s="7" t="s">
        <v>628</v>
      </c>
      <c r="N102" s="7" t="s">
        <v>628</v>
      </c>
      <c r="O102" s="7" t="s">
        <v>628</v>
      </c>
      <c r="P102" s="7" t="s">
        <v>628</v>
      </c>
      <c r="Q102" s="7" t="s">
        <v>628</v>
      </c>
      <c r="R102" s="7" t="s">
        <v>1644</v>
      </c>
      <c r="S102" s="7" t="s">
        <v>632</v>
      </c>
      <c r="T102" s="7" t="s">
        <v>632</v>
      </c>
      <c r="U102" s="7" t="s">
        <v>632</v>
      </c>
      <c r="V102" s="7" t="s">
        <v>632</v>
      </c>
      <c r="W102" s="7" t="s">
        <v>632</v>
      </c>
      <c r="X102" s="7" t="s">
        <v>632</v>
      </c>
      <c r="Y102" s="7" t="s">
        <v>632</v>
      </c>
      <c r="Z102" s="7" t="s">
        <v>1686</v>
      </c>
      <c r="AA102" s="7" t="s">
        <v>636</v>
      </c>
      <c r="AB102" s="7" t="s">
        <v>636</v>
      </c>
      <c r="AC102" s="7" t="s">
        <v>636</v>
      </c>
      <c r="AD102" s="7" t="s">
        <v>636</v>
      </c>
      <c r="AE102" s="7" t="s">
        <v>636</v>
      </c>
      <c r="AF102" s="7" t="s">
        <v>636</v>
      </c>
      <c r="AG102" s="7" t="s">
        <v>636</v>
      </c>
      <c r="AH102" s="7" t="s">
        <v>1686</v>
      </c>
      <c r="AI102" s="7" t="s">
        <v>640</v>
      </c>
      <c r="AJ102" s="7" t="s">
        <v>640</v>
      </c>
      <c r="AK102" s="7" t="s">
        <v>640</v>
      </c>
      <c r="AL102" s="7" t="s">
        <v>640</v>
      </c>
      <c r="AM102" s="7" t="s">
        <v>640</v>
      </c>
      <c r="AN102" s="7" t="s">
        <v>640</v>
      </c>
      <c r="AO102" s="7" t="s">
        <v>640</v>
      </c>
      <c r="AP102" s="7" t="s">
        <v>1794</v>
      </c>
      <c r="AQ102" s="7" t="s">
        <v>644</v>
      </c>
      <c r="AR102" s="7" t="s">
        <v>644</v>
      </c>
      <c r="AS102" s="7" t="s">
        <v>644</v>
      </c>
      <c r="AT102" s="7" t="s">
        <v>644</v>
      </c>
      <c r="AU102" s="7" t="s">
        <v>644</v>
      </c>
      <c r="AV102" s="7" t="s">
        <v>644</v>
      </c>
      <c r="AW102" s="7" t="s">
        <v>644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64.514246332668407</v>
      </c>
      <c r="C104">
        <f t="shared" ref="C104:AW104" si="10">AVERAGE(C99:C101)</f>
        <v>13.934138195613437</v>
      </c>
      <c r="D104">
        <f t="shared" si="10"/>
        <v>66.41187490251049</v>
      </c>
      <c r="E104">
        <f t="shared" si="10"/>
        <v>70.171889960087881</v>
      </c>
      <c r="F104">
        <f t="shared" si="10"/>
        <v>72.8480111879079</v>
      </c>
      <c r="G104">
        <f t="shared" si="10"/>
        <v>66.912703452474418</v>
      </c>
      <c r="H104">
        <f t="shared" si="10"/>
        <v>77.883775962334653</v>
      </c>
      <c r="I104">
        <f t="shared" si="10"/>
        <v>75.732339036711721</v>
      </c>
      <c r="J104">
        <f t="shared" si="10"/>
        <v>60.489729351150153</v>
      </c>
      <c r="K104">
        <f t="shared" si="10"/>
        <v>0</v>
      </c>
      <c r="L104">
        <f t="shared" si="10"/>
        <v>10.819904397258888</v>
      </c>
      <c r="M104">
        <f t="shared" si="10"/>
        <v>36.925165567985708</v>
      </c>
      <c r="N104">
        <f t="shared" si="10"/>
        <v>59.951537421496347</v>
      </c>
      <c r="O104">
        <f t="shared" si="10"/>
        <v>49.340603105963048</v>
      </c>
      <c r="P104">
        <f t="shared" si="10"/>
        <v>42.815738233164893</v>
      </c>
      <c r="Q104">
        <f t="shared" si="10"/>
        <v>70.542022622603028</v>
      </c>
      <c r="R104">
        <f t="shared" si="10"/>
        <v>51.486319657543326</v>
      </c>
      <c r="S104">
        <f t="shared" si="10"/>
        <v>0</v>
      </c>
      <c r="T104">
        <f t="shared" si="10"/>
        <v>1.9775300178215582</v>
      </c>
      <c r="U104">
        <f t="shared" si="10"/>
        <v>24.833984304468881</v>
      </c>
      <c r="V104">
        <f t="shared" si="10"/>
        <v>45.79978612469754</v>
      </c>
      <c r="W104">
        <f t="shared" si="10"/>
        <v>39.016248973119438</v>
      </c>
      <c r="X104">
        <f t="shared" si="10"/>
        <v>57.474468943264696</v>
      </c>
      <c r="Y104">
        <f t="shared" si="10"/>
        <v>97.80169090667016</v>
      </c>
      <c r="Z104">
        <f t="shared" si="10"/>
        <v>142.25618632843785</v>
      </c>
      <c r="AA104">
        <f t="shared" si="10"/>
        <v>1.7447946037606676</v>
      </c>
      <c r="AB104">
        <f t="shared" si="10"/>
        <v>29.269592749218901</v>
      </c>
      <c r="AC104">
        <f t="shared" si="10"/>
        <v>39.894564364587282</v>
      </c>
      <c r="AD104">
        <f t="shared" si="10"/>
        <v>74.058321403717557</v>
      </c>
      <c r="AE104">
        <f t="shared" si="10"/>
        <v>51.607723169053109</v>
      </c>
      <c r="AF104">
        <f t="shared" si="10"/>
        <v>71.195081089355099</v>
      </c>
      <c r="AG104">
        <f t="shared" si="10"/>
        <v>83.384720495716209</v>
      </c>
      <c r="AH104">
        <f t="shared" si="10"/>
        <v>143.71388057601496</v>
      </c>
      <c r="AI104">
        <f t="shared" si="10"/>
        <v>0</v>
      </c>
      <c r="AJ104">
        <f t="shared" si="10"/>
        <v>10.309213574162996</v>
      </c>
      <c r="AK104">
        <f t="shared" si="10"/>
        <v>43.825281043019693</v>
      </c>
      <c r="AL104">
        <f t="shared" si="10"/>
        <v>40.898933476896616</v>
      </c>
      <c r="AM104">
        <f t="shared" si="10"/>
        <v>36.322398319639198</v>
      </c>
      <c r="AN104">
        <f t="shared" si="10"/>
        <v>51.144896726756457</v>
      </c>
      <c r="AO104">
        <f t="shared" si="10"/>
        <v>88.516952163365602</v>
      </c>
      <c r="AP104">
        <f t="shared" si="10"/>
        <v>0</v>
      </c>
      <c r="AQ104">
        <f t="shared" si="10"/>
        <v>6.3163765945647716</v>
      </c>
      <c r="AR104">
        <f t="shared" si="10"/>
        <v>22.318583583461201</v>
      </c>
      <c r="AS104">
        <f t="shared" si="10"/>
        <v>40.413186645935802</v>
      </c>
      <c r="AT104">
        <f t="shared" si="10"/>
        <v>39.904151245949201</v>
      </c>
      <c r="AU104">
        <f t="shared" si="10"/>
        <v>125.4780446623747</v>
      </c>
      <c r="AV104">
        <f t="shared" si="10"/>
        <v>87.608486438469754</v>
      </c>
      <c r="AW104">
        <f t="shared" si="10"/>
        <v>91.002985668310501</v>
      </c>
    </row>
    <row r="105" spans="1:49" x14ac:dyDescent="0.25">
      <c r="A105" t="s">
        <v>1774</v>
      </c>
      <c r="B105">
        <f>STDEV(B99:B101)</f>
        <v>7.2153661732728702</v>
      </c>
      <c r="C105">
        <f t="shared" ref="C105:AW105" si="11">STDEV(C99:C101)</f>
        <v>14.337119477618483</v>
      </c>
      <c r="D105">
        <f t="shared" si="11"/>
        <v>16.808196041465294</v>
      </c>
      <c r="E105">
        <f t="shared" si="11"/>
        <v>7.1201088343611296</v>
      </c>
      <c r="F105">
        <f t="shared" si="11"/>
        <v>2.241112480588126</v>
      </c>
      <c r="G105">
        <f t="shared" si="11"/>
        <v>10.799476804103614</v>
      </c>
      <c r="H105">
        <f t="shared" si="11"/>
        <v>5.5129890755362245</v>
      </c>
      <c r="I105">
        <f t="shared" si="11"/>
        <v>4.4123864921266343</v>
      </c>
      <c r="J105">
        <f t="shared" si="11"/>
        <v>8.4845354411688678</v>
      </c>
      <c r="K105">
        <f t="shared" si="11"/>
        <v>0</v>
      </c>
      <c r="L105">
        <f t="shared" si="11"/>
        <v>2.2609172956063621</v>
      </c>
      <c r="M105">
        <f t="shared" si="11"/>
        <v>13.523294272878376</v>
      </c>
      <c r="N105">
        <f t="shared" si="11"/>
        <v>21.706428149663857</v>
      </c>
      <c r="O105">
        <f t="shared" si="11"/>
        <v>7.5627287944601331</v>
      </c>
      <c r="P105">
        <f t="shared" si="11"/>
        <v>13.172002702910714</v>
      </c>
      <c r="Q105">
        <f t="shared" si="11"/>
        <v>8.6300043801627453</v>
      </c>
      <c r="R105">
        <f t="shared" si="11"/>
        <v>6.1974208313673049</v>
      </c>
      <c r="S105">
        <f t="shared" si="11"/>
        <v>0</v>
      </c>
      <c r="T105">
        <f t="shared" si="11"/>
        <v>3.4251824643595263</v>
      </c>
      <c r="U105">
        <f t="shared" si="11"/>
        <v>20.58142400463014</v>
      </c>
      <c r="V105">
        <f t="shared" si="11"/>
        <v>26.149177549787225</v>
      </c>
      <c r="W105">
        <f t="shared" si="11"/>
        <v>12.689868813137451</v>
      </c>
      <c r="X105">
        <f t="shared" si="11"/>
        <v>22.420443272723475</v>
      </c>
      <c r="Y105">
        <f t="shared" si="11"/>
        <v>7.7407724597065064</v>
      </c>
      <c r="Z105">
        <f t="shared" si="11"/>
        <v>23.409682794408432</v>
      </c>
      <c r="AA105">
        <f t="shared" si="11"/>
        <v>3.0220729024854833</v>
      </c>
      <c r="AB105">
        <f t="shared" si="11"/>
        <v>18.289993839266476</v>
      </c>
      <c r="AC105">
        <f t="shared" si="11"/>
        <v>9.028373389073618</v>
      </c>
      <c r="AD105">
        <f t="shared" si="11"/>
        <v>8.9069681305154891</v>
      </c>
      <c r="AE105">
        <f t="shared" si="11"/>
        <v>31.166026890985712</v>
      </c>
      <c r="AF105">
        <f t="shared" si="11"/>
        <v>31.71164832920341</v>
      </c>
      <c r="AG105">
        <f t="shared" si="11"/>
        <v>29.180930382987945</v>
      </c>
      <c r="AH105">
        <f t="shared" si="11"/>
        <v>42.182592983273324</v>
      </c>
      <c r="AI105">
        <f t="shared" si="11"/>
        <v>0</v>
      </c>
      <c r="AJ105">
        <f t="shared" si="11"/>
        <v>8.928175360742113</v>
      </c>
      <c r="AK105">
        <f t="shared" si="11"/>
        <v>24.248496183631826</v>
      </c>
      <c r="AL105">
        <f t="shared" si="11"/>
        <v>17.330076275535163</v>
      </c>
      <c r="AM105">
        <f t="shared" si="11"/>
        <v>4.443234325236971</v>
      </c>
      <c r="AN105">
        <f t="shared" si="11"/>
        <v>11.110898056789583</v>
      </c>
      <c r="AO105">
        <f t="shared" si="11"/>
        <v>6.1501131782011926</v>
      </c>
      <c r="AP105">
        <f t="shared" si="11"/>
        <v>0</v>
      </c>
      <c r="AQ105">
        <f t="shared" si="11"/>
        <v>5.5257493223145717</v>
      </c>
      <c r="AR105">
        <f t="shared" si="11"/>
        <v>4.3381000322624095</v>
      </c>
      <c r="AS105">
        <f t="shared" si="11"/>
        <v>8.0255722950638209</v>
      </c>
      <c r="AT105">
        <f t="shared" si="11"/>
        <v>5.219653582463331</v>
      </c>
      <c r="AU105">
        <f t="shared" si="11"/>
        <v>35.744358691738761</v>
      </c>
      <c r="AV105">
        <f t="shared" si="11"/>
        <v>32.449481076659588</v>
      </c>
      <c r="AW105">
        <f t="shared" si="11"/>
        <v>17.887173892992298</v>
      </c>
    </row>
    <row r="106" spans="1:49" x14ac:dyDescent="0.25">
      <c r="A106" t="s">
        <v>1775</v>
      </c>
      <c r="B106">
        <f>STDEV(B99:B101)/SQRT(3)</f>
        <v>4.1657936024408118</v>
      </c>
      <c r="C106">
        <f t="shared" ref="C106:AW106" si="12">STDEV(C99:C101)/SQRT(3)</f>
        <v>8.277539789806859</v>
      </c>
      <c r="D106">
        <f t="shared" si="12"/>
        <v>9.7042165091319905</v>
      </c>
      <c r="E106">
        <f t="shared" si="12"/>
        <v>4.1107967521778308</v>
      </c>
      <c r="F106">
        <f t="shared" si="12"/>
        <v>1.2939068939517846</v>
      </c>
      <c r="G106">
        <f t="shared" si="12"/>
        <v>6.2350808399563418</v>
      </c>
      <c r="H106">
        <f t="shared" si="12"/>
        <v>3.1829257268003057</v>
      </c>
      <c r="I106">
        <f t="shared" si="12"/>
        <v>2.5474925289979811</v>
      </c>
      <c r="J106">
        <f t="shared" si="12"/>
        <v>4.8985488209077666</v>
      </c>
      <c r="K106">
        <f t="shared" si="12"/>
        <v>0</v>
      </c>
      <c r="L106">
        <f t="shared" si="12"/>
        <v>1.3053412092338139</v>
      </c>
      <c r="M106">
        <f t="shared" si="12"/>
        <v>7.8076775887768548</v>
      </c>
      <c r="N106">
        <f t="shared" si="12"/>
        <v>12.532212135353699</v>
      </c>
      <c r="O106">
        <f t="shared" si="12"/>
        <v>4.3663435052896924</v>
      </c>
      <c r="P106">
        <f t="shared" si="12"/>
        <v>7.6048593062919787</v>
      </c>
      <c r="Q106">
        <f t="shared" si="12"/>
        <v>4.9825353519946107</v>
      </c>
      <c r="R106">
        <f t="shared" si="12"/>
        <v>3.5780825852713081</v>
      </c>
      <c r="S106">
        <f t="shared" si="12"/>
        <v>0</v>
      </c>
      <c r="T106">
        <f t="shared" si="12"/>
        <v>1.9775300178215585</v>
      </c>
      <c r="U106">
        <f t="shared" si="12"/>
        <v>11.882690689379038</v>
      </c>
      <c r="V106">
        <f t="shared" si="12"/>
        <v>15.097234697456974</v>
      </c>
      <c r="W106">
        <f t="shared" si="12"/>
        <v>7.326499175245945</v>
      </c>
      <c r="X106">
        <f t="shared" si="12"/>
        <v>12.944448958857633</v>
      </c>
      <c r="Y106">
        <f t="shared" si="12"/>
        <v>4.4691370633471932</v>
      </c>
      <c r="Z106">
        <f t="shared" si="12"/>
        <v>13.51558666299546</v>
      </c>
      <c r="AA106">
        <f t="shared" si="12"/>
        <v>1.7447946037606676</v>
      </c>
      <c r="AB106">
        <f t="shared" si="12"/>
        <v>10.559732866577097</v>
      </c>
      <c r="AC106">
        <f t="shared" si="12"/>
        <v>5.2125338065261078</v>
      </c>
      <c r="AD106">
        <f t="shared" si="12"/>
        <v>5.1424404478165355</v>
      </c>
      <c r="AE106">
        <f t="shared" si="12"/>
        <v>17.993714015081718</v>
      </c>
      <c r="AF106">
        <f t="shared" si="12"/>
        <v>18.308728699312336</v>
      </c>
      <c r="AG106">
        <f t="shared" si="12"/>
        <v>16.847618011821819</v>
      </c>
      <c r="AH106">
        <f t="shared" si="12"/>
        <v>24.354131414009274</v>
      </c>
      <c r="AI106">
        <f t="shared" si="12"/>
        <v>0</v>
      </c>
      <c r="AJ106">
        <f t="shared" si="12"/>
        <v>5.1546844478966438</v>
      </c>
      <c r="AK106">
        <f t="shared" si="12"/>
        <v>13.999875799063448</v>
      </c>
      <c r="AL106">
        <f t="shared" si="12"/>
        <v>10.005524202756973</v>
      </c>
      <c r="AM106">
        <f t="shared" si="12"/>
        <v>2.5653025337481505</v>
      </c>
      <c r="AN106">
        <f t="shared" si="12"/>
        <v>6.4148799840259558</v>
      </c>
      <c r="AO106">
        <f t="shared" si="12"/>
        <v>3.5507694989811238</v>
      </c>
      <c r="AP106">
        <f t="shared" si="12"/>
        <v>0</v>
      </c>
      <c r="AQ106">
        <f t="shared" si="12"/>
        <v>3.1902928587127102</v>
      </c>
      <c r="AR106">
        <f t="shared" si="12"/>
        <v>2.5046032213982263</v>
      </c>
      <c r="AS106">
        <f t="shared" si="12"/>
        <v>4.6335663249558996</v>
      </c>
      <c r="AT106">
        <f t="shared" si="12"/>
        <v>3.0135684009117987</v>
      </c>
      <c r="AU106">
        <f t="shared" si="12"/>
        <v>20.637015112685916</v>
      </c>
      <c r="AV106">
        <f t="shared" si="12"/>
        <v>18.734716634673081</v>
      </c>
      <c r="AW106">
        <f t="shared" si="12"/>
        <v>10.327164662160749</v>
      </c>
    </row>
    <row r="108" spans="1:49" x14ac:dyDescent="0.25">
      <c r="A108" t="s">
        <v>1773</v>
      </c>
      <c r="B108" s="165">
        <f>AVERAGE(B99:B101,J99:J101,R99:R101,)</f>
        <v>52.947088602408563</v>
      </c>
    </row>
    <row r="109" spans="1:49" x14ac:dyDescent="0.25">
      <c r="A109" t="s">
        <v>1774</v>
      </c>
      <c r="B109" s="165">
        <f>STDEV(B99:B101,J99:J101,R99:R101)</f>
        <v>8.6015895896758217</v>
      </c>
    </row>
    <row r="110" spans="1:49" x14ac:dyDescent="0.25">
      <c r="A110" t="s">
        <v>1775</v>
      </c>
      <c r="B110" s="165">
        <f>STDEV(B99:B101,J99:J101,R99:R101)/SQRT(3)</f>
        <v>4.9661300650580182</v>
      </c>
    </row>
    <row r="111" spans="1:49" x14ac:dyDescent="0.25">
      <c r="A111" s="7" t="s">
        <v>1787</v>
      </c>
    </row>
    <row r="112" spans="1:49" x14ac:dyDescent="0.25">
      <c r="B112" s="6">
        <f t="shared" ref="B112:I112" si="13">B10</f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TX005994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TX006171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TX004188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TX000902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TX000820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TX000700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2080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0.1973</v>
      </c>
      <c r="C128">
        <v>0.19220000000000001</v>
      </c>
      <c r="D128">
        <v>0.2001</v>
      </c>
      <c r="E128">
        <v>0.20380000000000001</v>
      </c>
      <c r="F128">
        <v>0.2356</v>
      </c>
      <c r="G128">
        <v>0.20599999999999999</v>
      </c>
      <c r="H128">
        <v>0.19980000000000001</v>
      </c>
      <c r="I128">
        <v>0.21199999999999999</v>
      </c>
      <c r="K128" t="s">
        <v>1658</v>
      </c>
      <c r="L128">
        <f>B128-$F$134</f>
        <v>0.12113333333333333</v>
      </c>
      <c r="M128">
        <f t="shared" ref="M128:S128" si="21">C128-$F$134</f>
        <v>0.11603333333333334</v>
      </c>
      <c r="N128">
        <f t="shared" si="21"/>
        <v>0.12393333333333333</v>
      </c>
      <c r="O128">
        <f t="shared" si="21"/>
        <v>0.12763333333333332</v>
      </c>
      <c r="P128">
        <f t="shared" si="21"/>
        <v>0.15943333333333332</v>
      </c>
      <c r="Q128">
        <f t="shared" si="21"/>
        <v>0.1298333333333333</v>
      </c>
      <c r="R128">
        <f t="shared" si="21"/>
        <v>0.12363333333333333</v>
      </c>
      <c r="S128">
        <f t="shared" si="21"/>
        <v>0.13583333333333331</v>
      </c>
      <c r="U128" t="s">
        <v>1658</v>
      </c>
      <c r="V128">
        <f>L128/$L$133*100</f>
        <v>6.396535943110611</v>
      </c>
      <c r="W128">
        <f t="shared" ref="W128:AC128" si="22">M128/$L$133*100</f>
        <v>6.1272266422586785</v>
      </c>
      <c r="X128">
        <f t="shared" si="22"/>
        <v>6.5443920298528484</v>
      </c>
      <c r="Y128">
        <f t="shared" si="22"/>
        <v>6.7397732873336613</v>
      </c>
      <c r="Z128">
        <f t="shared" si="22"/>
        <v>8.4189959867633597</v>
      </c>
      <c r="AA128">
        <f t="shared" si="22"/>
        <v>6.8559459269168466</v>
      </c>
      <c r="AB128">
        <f t="shared" si="22"/>
        <v>6.5285503062733232</v>
      </c>
      <c r="AC128">
        <f t="shared" si="22"/>
        <v>7.1727803985073555</v>
      </c>
    </row>
    <row r="129" spans="1:29" x14ac:dyDescent="0.25">
      <c r="A129" t="s">
        <v>1659</v>
      </c>
      <c r="B129">
        <v>0.24060000000000001</v>
      </c>
      <c r="C129">
        <v>0.27189999999999998</v>
      </c>
      <c r="D129">
        <v>0.29070000000000001</v>
      </c>
      <c r="E129">
        <v>0.27629999999999999</v>
      </c>
      <c r="F129">
        <v>0.1943</v>
      </c>
      <c r="G129">
        <v>0.28789999999999999</v>
      </c>
      <c r="H129">
        <v>0.27829999999999999</v>
      </c>
      <c r="I129">
        <v>0.26700000000000002</v>
      </c>
      <c r="K129" t="s">
        <v>1659</v>
      </c>
      <c r="L129">
        <f t="shared" ref="L129:L133" si="23">B129-$F$134</f>
        <v>0.16443333333333332</v>
      </c>
      <c r="M129">
        <f t="shared" ref="M129:M133" si="24">C129-$F$134</f>
        <v>0.19573333333333331</v>
      </c>
      <c r="N129">
        <f t="shared" ref="N129:N133" si="25">D129-$F$134</f>
        <v>0.21453333333333335</v>
      </c>
      <c r="O129">
        <f t="shared" ref="O129:O133" si="26">E129-$F$134</f>
        <v>0.20013333333333333</v>
      </c>
      <c r="P129">
        <f t="shared" ref="P129:P133" si="27">F129-$F$134</f>
        <v>0.11813333333333333</v>
      </c>
      <c r="Q129">
        <f t="shared" ref="Q129:Q133" si="28">G129-$F$134</f>
        <v>0.21173333333333333</v>
      </c>
      <c r="R129">
        <f t="shared" ref="R129:R133" si="29">H129-$F$134</f>
        <v>0.20213333333333333</v>
      </c>
      <c r="S129">
        <f t="shared" ref="S129:S133" si="30">I129-$F$134</f>
        <v>0.19083333333333335</v>
      </c>
      <c r="U129" t="s">
        <v>1659</v>
      </c>
      <c r="V129">
        <f t="shared" ref="V129:V133" si="31">L129/$L$133*100</f>
        <v>8.6830247130887841</v>
      </c>
      <c r="W129">
        <f t="shared" ref="W129:W133" si="32">M129/$L$133*100</f>
        <v>10.335844539885938</v>
      </c>
      <c r="X129">
        <f t="shared" ref="X129:X133" si="33">N129/$L$133*100</f>
        <v>11.328592550869535</v>
      </c>
      <c r="Y129">
        <f t="shared" ref="Y129:Y133" si="34">O129/$L$133*100</f>
        <v>10.568189819052314</v>
      </c>
      <c r="Z129">
        <f t="shared" ref="Z129:Z133" si="35">P129/$L$133*100</f>
        <v>6.2381187073153557</v>
      </c>
      <c r="AA129">
        <f t="shared" ref="AA129:AA133" si="36">Q129/$L$133*100</f>
        <v>11.180736464127298</v>
      </c>
      <c r="AB129">
        <f t="shared" ref="AB129:AB133" si="37">R129/$L$133*100</f>
        <v>10.673801309582483</v>
      </c>
      <c r="AC129">
        <f t="shared" ref="AC129:AC133" si="38">S129/$L$133*100</f>
        <v>10.077096388087025</v>
      </c>
    </row>
    <row r="130" spans="1:29" x14ac:dyDescent="0.25">
      <c r="A130" t="s">
        <v>1660</v>
      </c>
      <c r="B130">
        <v>0.1928</v>
      </c>
      <c r="C130">
        <v>0.22059999999999999</v>
      </c>
      <c r="D130">
        <v>0.2205</v>
      </c>
      <c r="E130">
        <v>0.22589999999999999</v>
      </c>
      <c r="F130">
        <v>0.2445</v>
      </c>
      <c r="G130">
        <v>0.20949999999999999</v>
      </c>
      <c r="H130">
        <v>0.22339999999999999</v>
      </c>
      <c r="I130">
        <v>0.20449999999999999</v>
      </c>
      <c r="K130" t="s">
        <v>1660</v>
      </c>
      <c r="L130">
        <f t="shared" si="23"/>
        <v>0.11663333333333332</v>
      </c>
      <c r="M130">
        <f t="shared" si="24"/>
        <v>0.1444333333333333</v>
      </c>
      <c r="N130">
        <f t="shared" si="25"/>
        <v>0.14433333333333331</v>
      </c>
      <c r="O130">
        <f t="shared" si="26"/>
        <v>0.14973333333333333</v>
      </c>
      <c r="P130">
        <f t="shared" si="27"/>
        <v>0.16833333333333333</v>
      </c>
      <c r="Q130">
        <f t="shared" si="28"/>
        <v>0.1333333333333333</v>
      </c>
      <c r="R130">
        <f t="shared" si="29"/>
        <v>0.14723333333333333</v>
      </c>
      <c r="S130">
        <f t="shared" si="30"/>
        <v>0.1283333333333333</v>
      </c>
      <c r="U130" t="s">
        <v>1660</v>
      </c>
      <c r="V130">
        <f t="shared" si="31"/>
        <v>6.158910089417728</v>
      </c>
      <c r="W130">
        <f t="shared" si="32"/>
        <v>7.6269098077870856</v>
      </c>
      <c r="X130">
        <f t="shared" si="33"/>
        <v>7.6216292332605784</v>
      </c>
      <c r="Y130">
        <f t="shared" si="34"/>
        <v>7.9067802576920361</v>
      </c>
      <c r="Z130">
        <f t="shared" si="35"/>
        <v>8.888967119622615</v>
      </c>
      <c r="AA130">
        <f t="shared" si="36"/>
        <v>7.0407660353446433</v>
      </c>
      <c r="AB130">
        <f t="shared" si="37"/>
        <v>7.7747658945293248</v>
      </c>
      <c r="AC130">
        <f t="shared" si="38"/>
        <v>6.7767373090192189</v>
      </c>
    </row>
    <row r="131" spans="1:29" x14ac:dyDescent="0.25">
      <c r="A131" t="s">
        <v>1661</v>
      </c>
      <c r="B131">
        <v>0.2019</v>
      </c>
      <c r="C131">
        <v>0.21229999999999999</v>
      </c>
      <c r="D131">
        <v>0.20910000000000001</v>
      </c>
      <c r="E131">
        <v>0.20200000000000001</v>
      </c>
      <c r="F131">
        <v>0.25840000000000002</v>
      </c>
      <c r="G131">
        <v>0.21340000000000001</v>
      </c>
      <c r="H131">
        <v>0.20610000000000001</v>
      </c>
      <c r="I131">
        <v>0.20930000000000001</v>
      </c>
      <c r="K131" t="s">
        <v>1661</v>
      </c>
      <c r="L131">
        <f t="shared" si="23"/>
        <v>0.12573333333333331</v>
      </c>
      <c r="M131">
        <f t="shared" si="24"/>
        <v>0.13613333333333333</v>
      </c>
      <c r="N131">
        <f t="shared" si="25"/>
        <v>0.13293333333333335</v>
      </c>
      <c r="O131">
        <f t="shared" si="26"/>
        <v>0.12583333333333335</v>
      </c>
      <c r="P131">
        <f t="shared" si="27"/>
        <v>0.18223333333333336</v>
      </c>
      <c r="Q131">
        <f t="shared" si="28"/>
        <v>0.13723333333333332</v>
      </c>
      <c r="R131">
        <f t="shared" si="29"/>
        <v>0.12993333333333335</v>
      </c>
      <c r="S131">
        <f t="shared" si="30"/>
        <v>0.13313333333333333</v>
      </c>
      <c r="U131" t="s">
        <v>1661</v>
      </c>
      <c r="V131">
        <f t="shared" si="31"/>
        <v>6.6394423713299995</v>
      </c>
      <c r="W131">
        <f t="shared" si="32"/>
        <v>7.1886221220868833</v>
      </c>
      <c r="X131">
        <f t="shared" si="33"/>
        <v>7.0196437372386118</v>
      </c>
      <c r="Y131">
        <f t="shared" si="34"/>
        <v>6.6447229458565102</v>
      </c>
      <c r="Z131">
        <f t="shared" si="35"/>
        <v>9.6229669788072965</v>
      </c>
      <c r="AA131">
        <f t="shared" si="36"/>
        <v>7.246708441878476</v>
      </c>
      <c r="AB131">
        <f t="shared" si="37"/>
        <v>6.8612265014433582</v>
      </c>
      <c r="AC131">
        <f t="shared" si="38"/>
        <v>7.0302048862916289</v>
      </c>
    </row>
    <row r="132" spans="1:29" x14ac:dyDescent="0.25">
      <c r="A132" t="s">
        <v>1662</v>
      </c>
      <c r="B132">
        <v>0.17630000000000001</v>
      </c>
      <c r="C132">
        <v>0.21690000000000001</v>
      </c>
      <c r="D132">
        <v>0.29530000000000001</v>
      </c>
      <c r="E132">
        <v>0.2029</v>
      </c>
      <c r="F132">
        <v>0.21740000000000001</v>
      </c>
      <c r="G132">
        <v>0.2097</v>
      </c>
      <c r="H132">
        <v>0.22470000000000001</v>
      </c>
      <c r="I132">
        <v>0.1908</v>
      </c>
      <c r="K132" t="s">
        <v>1662</v>
      </c>
      <c r="L132">
        <f t="shared" si="23"/>
        <v>0.10013333333333334</v>
      </c>
      <c r="M132">
        <f t="shared" si="24"/>
        <v>0.14073333333333332</v>
      </c>
      <c r="N132">
        <f t="shared" si="25"/>
        <v>0.21913333333333335</v>
      </c>
      <c r="O132">
        <f t="shared" si="26"/>
        <v>0.12673333333333331</v>
      </c>
      <c r="P132">
        <f t="shared" si="27"/>
        <v>0.14123333333333332</v>
      </c>
      <c r="Q132">
        <f t="shared" si="28"/>
        <v>0.13353333333333334</v>
      </c>
      <c r="R132">
        <f t="shared" si="29"/>
        <v>0.14853333333333335</v>
      </c>
      <c r="S132">
        <f t="shared" si="30"/>
        <v>0.11463333333333332</v>
      </c>
      <c r="U132" t="s">
        <v>1662</v>
      </c>
      <c r="V132">
        <f t="shared" si="31"/>
        <v>5.2876152925438289</v>
      </c>
      <c r="W132">
        <f t="shared" si="32"/>
        <v>7.4315285503062727</v>
      </c>
      <c r="X132">
        <f t="shared" si="33"/>
        <v>11.571498979088926</v>
      </c>
      <c r="Y132">
        <f t="shared" si="34"/>
        <v>6.692248116595084</v>
      </c>
      <c r="Z132">
        <f t="shared" si="35"/>
        <v>7.4579314229388158</v>
      </c>
      <c r="AA132">
        <f t="shared" si="36"/>
        <v>7.051327184397663</v>
      </c>
      <c r="AB132">
        <f t="shared" si="37"/>
        <v>7.8434133633739354</v>
      </c>
      <c r="AC132">
        <f t="shared" si="38"/>
        <v>6.0532985988875581</v>
      </c>
    </row>
    <row r="133" spans="1:29" x14ac:dyDescent="0.25">
      <c r="A133" t="s">
        <v>1663</v>
      </c>
      <c r="B133">
        <v>1.9699</v>
      </c>
      <c r="C133">
        <v>0.21249999999999999</v>
      </c>
      <c r="D133">
        <v>0.20599999999999999</v>
      </c>
      <c r="E133">
        <v>0.20830000000000001</v>
      </c>
      <c r="F133">
        <v>0.21079999999999999</v>
      </c>
      <c r="G133">
        <v>0.21560000000000001</v>
      </c>
      <c r="H133">
        <v>0.2235</v>
      </c>
      <c r="I133">
        <v>0.63339999999999996</v>
      </c>
      <c r="K133" t="s">
        <v>1663</v>
      </c>
      <c r="L133">
        <f t="shared" si="23"/>
        <v>1.8937333333333333</v>
      </c>
      <c r="M133">
        <f t="shared" si="24"/>
        <v>0.13633333333333331</v>
      </c>
      <c r="N133">
        <f t="shared" si="25"/>
        <v>0.1298333333333333</v>
      </c>
      <c r="O133">
        <f t="shared" si="26"/>
        <v>0.13213333333333332</v>
      </c>
      <c r="P133">
        <f t="shared" si="27"/>
        <v>0.13463333333333333</v>
      </c>
      <c r="Q133">
        <f t="shared" si="28"/>
        <v>0.13943333333333335</v>
      </c>
      <c r="R133">
        <f t="shared" si="29"/>
        <v>0.14733333333333332</v>
      </c>
      <c r="S133">
        <f t="shared" si="30"/>
        <v>0.55723333333333325</v>
      </c>
      <c r="U133" t="s">
        <v>1663</v>
      </c>
      <c r="V133">
        <f t="shared" si="31"/>
        <v>100</v>
      </c>
      <c r="W133">
        <f t="shared" si="32"/>
        <v>7.1991832711398986</v>
      </c>
      <c r="X133">
        <f t="shared" si="33"/>
        <v>6.8559459269168466</v>
      </c>
      <c r="Y133">
        <f t="shared" si="34"/>
        <v>6.9773991410265443</v>
      </c>
      <c r="Z133">
        <f t="shared" si="35"/>
        <v>7.1094135041892565</v>
      </c>
      <c r="AA133">
        <f t="shared" si="36"/>
        <v>7.3628810814616639</v>
      </c>
      <c r="AB133">
        <f t="shared" si="37"/>
        <v>7.7800464690558329</v>
      </c>
      <c r="AC133">
        <f t="shared" si="38"/>
        <v>29.425121453214103</v>
      </c>
    </row>
    <row r="134" spans="1:29" x14ac:dyDescent="0.25">
      <c r="A134" t="s">
        <v>1664</v>
      </c>
      <c r="B134">
        <v>7.4999999999999997E-2</v>
      </c>
      <c r="C134">
        <v>7.5600000000000001E-2</v>
      </c>
      <c r="D134">
        <v>7.7899999999999997E-2</v>
      </c>
      <c r="E134">
        <v>3.6124999999999998</v>
      </c>
      <c r="F134">
        <f>AVERAGE(B134:D134)</f>
        <v>7.6166666666666674E-2</v>
      </c>
    </row>
    <row r="135" spans="1:29" x14ac:dyDescent="0.25">
      <c r="A135" t="s">
        <v>1665</v>
      </c>
    </row>
    <row r="138" spans="1:29" x14ac:dyDescent="0.25">
      <c r="A138" s="7" t="s">
        <v>2083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0.22159999999999999</v>
      </c>
      <c r="C141">
        <v>0.2225</v>
      </c>
      <c r="D141">
        <v>0.50619999999999998</v>
      </c>
      <c r="E141">
        <v>0.2361</v>
      </c>
      <c r="F141">
        <v>0.2064</v>
      </c>
      <c r="G141">
        <v>0.22120000000000001</v>
      </c>
      <c r="H141">
        <v>0.19520000000000001</v>
      </c>
      <c r="I141">
        <v>0.2039</v>
      </c>
      <c r="K141" t="s">
        <v>1658</v>
      </c>
      <c r="L141">
        <f>B141-$F$147</f>
        <v>0.14679999999999999</v>
      </c>
      <c r="M141">
        <f t="shared" ref="M141:S141" si="39">C141-$F$147</f>
        <v>0.1477</v>
      </c>
      <c r="N141">
        <f t="shared" si="39"/>
        <v>0.43140000000000001</v>
      </c>
      <c r="O141">
        <f t="shared" si="39"/>
        <v>0.1613</v>
      </c>
      <c r="P141">
        <f t="shared" si="39"/>
        <v>0.13159999999999999</v>
      </c>
      <c r="Q141">
        <f t="shared" si="39"/>
        <v>0.14640000000000003</v>
      </c>
      <c r="R141">
        <f t="shared" si="39"/>
        <v>0.12040000000000002</v>
      </c>
      <c r="S141">
        <f t="shared" si="39"/>
        <v>0.12909999999999999</v>
      </c>
      <c r="U141" t="s">
        <v>1658</v>
      </c>
      <c r="V141">
        <f>L141/$L$146*100</f>
        <v>11.306223043746149</v>
      </c>
      <c r="W141">
        <f t="shared" ref="W141:AC141" si="40">M141/$L$146*100</f>
        <v>11.375539125077019</v>
      </c>
      <c r="X141">
        <f t="shared" si="40"/>
        <v>33.225508317929759</v>
      </c>
      <c r="Y141">
        <f t="shared" si="40"/>
        <v>12.422982131854591</v>
      </c>
      <c r="Z141">
        <f t="shared" si="40"/>
        <v>10.135551447935921</v>
      </c>
      <c r="AA141">
        <f t="shared" si="40"/>
        <v>11.275415896487988</v>
      </c>
      <c r="AB141">
        <f t="shared" si="40"/>
        <v>9.2729513247073339</v>
      </c>
      <c r="AC141">
        <f t="shared" si="40"/>
        <v>9.9430067775723963</v>
      </c>
    </row>
    <row r="142" spans="1:29" x14ac:dyDescent="0.25">
      <c r="A142" t="s">
        <v>1659</v>
      </c>
      <c r="B142">
        <v>0.28660000000000002</v>
      </c>
      <c r="C142">
        <v>0.28499999999999998</v>
      </c>
      <c r="D142">
        <v>0.29930000000000001</v>
      </c>
      <c r="E142">
        <v>0.34449999999999997</v>
      </c>
      <c r="F142">
        <v>0.27150000000000002</v>
      </c>
      <c r="G142">
        <v>0.1704</v>
      </c>
      <c r="H142">
        <v>0.2676</v>
      </c>
      <c r="I142">
        <v>0.2999</v>
      </c>
      <c r="K142" t="s">
        <v>1659</v>
      </c>
      <c r="L142">
        <f t="shared" ref="L142:L146" si="41">B142-$F$147</f>
        <v>0.21180000000000004</v>
      </c>
      <c r="M142">
        <f t="shared" ref="M142:M146" si="42">C142-$F$147</f>
        <v>0.2102</v>
      </c>
      <c r="N142">
        <f t="shared" ref="N142:N146" si="43">D142-$F$147</f>
        <v>0.22450000000000003</v>
      </c>
      <c r="O142">
        <f t="shared" ref="O142:O146" si="44">E142-$F$147</f>
        <v>0.2697</v>
      </c>
      <c r="P142">
        <f t="shared" ref="P142:P146" si="45">F142-$F$147</f>
        <v>0.19670000000000004</v>
      </c>
      <c r="Q142">
        <f t="shared" ref="Q142:Q146" si="46">G142-$F$147</f>
        <v>9.5600000000000004E-2</v>
      </c>
      <c r="R142">
        <f t="shared" ref="R142:R146" si="47">H142-$F$147</f>
        <v>0.19280000000000003</v>
      </c>
      <c r="S142">
        <f t="shared" ref="S142:S146" si="48">I142-$F$147</f>
        <v>0.22510000000000002</v>
      </c>
      <c r="U142" t="s">
        <v>1659</v>
      </c>
      <c r="V142">
        <f t="shared" ref="V142:V146" si="49">L142/$L$146*100</f>
        <v>16.312384473197785</v>
      </c>
      <c r="W142">
        <f t="shared" ref="W142:W146" si="50">M142/$L$146*100</f>
        <v>16.189155884165128</v>
      </c>
      <c r="X142">
        <f t="shared" ref="X142:X146" si="51">N142/$L$146*100</f>
        <v>17.290511398644487</v>
      </c>
      <c r="Y142">
        <f t="shared" ref="Y142:Y146" si="52">O142/$L$146*100</f>
        <v>20.771719038817004</v>
      </c>
      <c r="Z142">
        <f t="shared" ref="Z142:Z146" si="53">P142/$L$146*100</f>
        <v>15.149414664202098</v>
      </c>
      <c r="AA142">
        <f t="shared" ref="AA142:AA146" si="54">Q142/$L$146*100</f>
        <v>7.3629081947011707</v>
      </c>
      <c r="AB142">
        <f t="shared" ref="AB142:AB146" si="55">R142/$L$146*100</f>
        <v>14.849044978435</v>
      </c>
      <c r="AC142">
        <f t="shared" ref="AC142:AC146" si="56">S142/$L$146*100</f>
        <v>17.336722119531732</v>
      </c>
    </row>
    <row r="143" spans="1:29" x14ac:dyDescent="0.25">
      <c r="A143" t="s">
        <v>1660</v>
      </c>
      <c r="B143">
        <v>0.2036</v>
      </c>
      <c r="C143">
        <v>0.248</v>
      </c>
      <c r="D143">
        <v>0.21290000000000001</v>
      </c>
      <c r="E143">
        <v>0.20710000000000001</v>
      </c>
      <c r="F143">
        <v>0.20860000000000001</v>
      </c>
      <c r="G143">
        <v>0.22040000000000001</v>
      </c>
      <c r="H143">
        <v>0.2074</v>
      </c>
      <c r="I143">
        <v>0.19350000000000001</v>
      </c>
      <c r="K143" t="s">
        <v>1660</v>
      </c>
      <c r="L143">
        <f t="shared" si="41"/>
        <v>0.12880000000000003</v>
      </c>
      <c r="M143">
        <f t="shared" si="42"/>
        <v>0.17320000000000002</v>
      </c>
      <c r="N143">
        <f t="shared" si="43"/>
        <v>0.1381</v>
      </c>
      <c r="O143">
        <f t="shared" si="44"/>
        <v>0.13230000000000003</v>
      </c>
      <c r="P143">
        <f t="shared" si="45"/>
        <v>0.13380000000000003</v>
      </c>
      <c r="Q143">
        <f t="shared" si="46"/>
        <v>0.14560000000000001</v>
      </c>
      <c r="R143">
        <f t="shared" si="47"/>
        <v>0.1326</v>
      </c>
      <c r="S143">
        <f t="shared" si="48"/>
        <v>0.11870000000000001</v>
      </c>
      <c r="U143" t="s">
        <v>1660</v>
      </c>
      <c r="V143">
        <f t="shared" si="49"/>
        <v>9.9199014171287772</v>
      </c>
      <c r="W143">
        <f t="shared" si="50"/>
        <v>13.339494762784968</v>
      </c>
      <c r="X143">
        <f t="shared" si="51"/>
        <v>10.636167590881085</v>
      </c>
      <c r="Y143">
        <f t="shared" si="52"/>
        <v>10.189463955637711</v>
      </c>
      <c r="Z143">
        <f t="shared" si="53"/>
        <v>10.304990757855826</v>
      </c>
      <c r="AA143">
        <f t="shared" si="54"/>
        <v>11.213801601971658</v>
      </c>
      <c r="AB143">
        <f t="shared" si="55"/>
        <v>10.21256931608133</v>
      </c>
      <c r="AC143">
        <f t="shared" si="56"/>
        <v>9.1420209488601376</v>
      </c>
    </row>
    <row r="144" spans="1:29" x14ac:dyDescent="0.25">
      <c r="A144" t="s">
        <v>1661</v>
      </c>
      <c r="B144">
        <v>0.1946</v>
      </c>
      <c r="C144">
        <v>0.2039</v>
      </c>
      <c r="D144">
        <v>0.18990000000000001</v>
      </c>
      <c r="E144">
        <v>0.20630000000000001</v>
      </c>
      <c r="F144">
        <v>0.20749999999999999</v>
      </c>
      <c r="G144">
        <v>0.21110000000000001</v>
      </c>
      <c r="H144">
        <v>0.2</v>
      </c>
      <c r="I144">
        <v>0.19489999999999999</v>
      </c>
      <c r="K144" t="s">
        <v>1661</v>
      </c>
      <c r="L144">
        <f t="shared" si="41"/>
        <v>0.1198</v>
      </c>
      <c r="M144">
        <f t="shared" si="42"/>
        <v>0.12909999999999999</v>
      </c>
      <c r="N144">
        <f t="shared" si="43"/>
        <v>0.11510000000000002</v>
      </c>
      <c r="O144">
        <f t="shared" si="44"/>
        <v>0.13150000000000001</v>
      </c>
      <c r="P144">
        <f t="shared" si="45"/>
        <v>0.13269999999999998</v>
      </c>
      <c r="Q144">
        <f t="shared" si="46"/>
        <v>0.13630000000000003</v>
      </c>
      <c r="R144">
        <f t="shared" si="47"/>
        <v>0.12520000000000003</v>
      </c>
      <c r="S144">
        <f t="shared" si="48"/>
        <v>0.1201</v>
      </c>
      <c r="U144" t="s">
        <v>1661</v>
      </c>
      <c r="V144">
        <f t="shared" si="49"/>
        <v>9.2267406038200868</v>
      </c>
      <c r="W144">
        <f t="shared" si="50"/>
        <v>9.9430067775723963</v>
      </c>
      <c r="X144">
        <f t="shared" si="51"/>
        <v>8.8647566235366622</v>
      </c>
      <c r="Y144">
        <f t="shared" si="52"/>
        <v>10.127849661121381</v>
      </c>
      <c r="Z144">
        <f t="shared" si="53"/>
        <v>10.220271102895872</v>
      </c>
      <c r="AA144">
        <f t="shared" si="54"/>
        <v>10.497535428219349</v>
      </c>
      <c r="AB144">
        <f t="shared" si="55"/>
        <v>9.6426370918053017</v>
      </c>
      <c r="AC144">
        <f t="shared" si="56"/>
        <v>9.2498459642637094</v>
      </c>
    </row>
    <row r="145" spans="1:29" x14ac:dyDescent="0.25">
      <c r="A145" t="s">
        <v>1662</v>
      </c>
      <c r="B145">
        <v>0.33079999999999998</v>
      </c>
      <c r="C145">
        <v>0.22370000000000001</v>
      </c>
      <c r="D145">
        <v>0.17019999999999999</v>
      </c>
      <c r="E145">
        <v>0.17460000000000001</v>
      </c>
      <c r="F145">
        <v>0.17299999999999999</v>
      </c>
      <c r="G145">
        <v>0.18190000000000001</v>
      </c>
      <c r="H145">
        <v>0.1704</v>
      </c>
      <c r="I145">
        <v>0.18859999999999999</v>
      </c>
      <c r="K145" t="s">
        <v>1662</v>
      </c>
      <c r="L145">
        <f t="shared" si="41"/>
        <v>0.25600000000000001</v>
      </c>
      <c r="M145">
        <f t="shared" si="42"/>
        <v>0.14890000000000003</v>
      </c>
      <c r="N145">
        <f t="shared" si="43"/>
        <v>9.5399999999999999E-2</v>
      </c>
      <c r="O145">
        <f t="shared" si="44"/>
        <v>9.9800000000000014E-2</v>
      </c>
      <c r="P145">
        <f t="shared" si="45"/>
        <v>9.8199999999999996E-2</v>
      </c>
      <c r="Q145">
        <f t="shared" si="46"/>
        <v>0.10710000000000001</v>
      </c>
      <c r="R145">
        <f t="shared" si="47"/>
        <v>9.5600000000000004E-2</v>
      </c>
      <c r="S145">
        <f t="shared" si="48"/>
        <v>0.1138</v>
      </c>
      <c r="U145" t="s">
        <v>1662</v>
      </c>
      <c r="V145">
        <f t="shared" si="49"/>
        <v>19.716574245224894</v>
      </c>
      <c r="W145">
        <f t="shared" si="50"/>
        <v>11.467960566851513</v>
      </c>
      <c r="X145">
        <f t="shared" si="51"/>
        <v>7.3475046210720887</v>
      </c>
      <c r="Y145">
        <f t="shared" si="52"/>
        <v>7.6863832409118924</v>
      </c>
      <c r="Z145">
        <f t="shared" si="53"/>
        <v>7.563154651879235</v>
      </c>
      <c r="AA145">
        <f t="shared" si="54"/>
        <v>8.2486136783733848</v>
      </c>
      <c r="AB145">
        <f t="shared" si="55"/>
        <v>7.3629081947011707</v>
      </c>
      <c r="AC145">
        <f t="shared" si="56"/>
        <v>8.7646333949476283</v>
      </c>
    </row>
    <row r="146" spans="1:29" x14ac:dyDescent="0.25">
      <c r="A146" t="s">
        <v>1663</v>
      </c>
      <c r="B146">
        <v>1.3732</v>
      </c>
      <c r="C146">
        <v>0.18129999999999999</v>
      </c>
      <c r="D146">
        <v>0.17599999999999999</v>
      </c>
      <c r="E146">
        <v>0.20910000000000001</v>
      </c>
      <c r="F146">
        <v>0.1915</v>
      </c>
      <c r="G146">
        <v>0.1915</v>
      </c>
      <c r="H146">
        <v>0.17730000000000001</v>
      </c>
      <c r="I146">
        <v>0.16769999999999999</v>
      </c>
      <c r="K146" t="s">
        <v>1663</v>
      </c>
      <c r="L146">
        <f t="shared" si="41"/>
        <v>1.2984</v>
      </c>
      <c r="M146">
        <f t="shared" si="42"/>
        <v>0.1065</v>
      </c>
      <c r="N146">
        <f t="shared" si="43"/>
        <v>0.1012</v>
      </c>
      <c r="O146">
        <f t="shared" si="44"/>
        <v>0.13430000000000003</v>
      </c>
      <c r="P146">
        <f t="shared" si="45"/>
        <v>0.11670000000000001</v>
      </c>
      <c r="Q146">
        <f t="shared" si="46"/>
        <v>0.11670000000000001</v>
      </c>
      <c r="R146">
        <f t="shared" si="47"/>
        <v>0.10250000000000002</v>
      </c>
      <c r="S146">
        <f t="shared" si="48"/>
        <v>9.2899999999999996E-2</v>
      </c>
      <c r="U146" t="s">
        <v>1663</v>
      </c>
      <c r="V146">
        <f t="shared" si="49"/>
        <v>100</v>
      </c>
      <c r="W146">
        <f t="shared" si="50"/>
        <v>8.2024029574861359</v>
      </c>
      <c r="X146">
        <f t="shared" si="51"/>
        <v>7.7942082563154642</v>
      </c>
      <c r="Y146">
        <f t="shared" si="52"/>
        <v>10.34349969192853</v>
      </c>
      <c r="Z146">
        <f t="shared" si="53"/>
        <v>8.9879852125693169</v>
      </c>
      <c r="AA146">
        <f t="shared" si="54"/>
        <v>8.9879852125693169</v>
      </c>
      <c r="AB146">
        <f t="shared" si="55"/>
        <v>7.8943314849044999</v>
      </c>
      <c r="AC146">
        <f t="shared" si="56"/>
        <v>7.1549599507085642</v>
      </c>
    </row>
    <row r="147" spans="1:29" x14ac:dyDescent="0.25">
      <c r="A147" t="s">
        <v>1664</v>
      </c>
      <c r="B147">
        <v>7.2499999999999995E-2</v>
      </c>
      <c r="C147">
        <v>7.4200000000000002E-2</v>
      </c>
      <c r="D147">
        <v>7.7700000000000005E-2</v>
      </c>
      <c r="E147">
        <v>3.911</v>
      </c>
      <c r="F147">
        <f>AVERAGE(B147:D147)</f>
        <v>7.4799999999999991E-2</v>
      </c>
    </row>
    <row r="148" spans="1:29" x14ac:dyDescent="0.25">
      <c r="A148" t="s">
        <v>1665</v>
      </c>
    </row>
    <row r="151" spans="1:29" x14ac:dyDescent="0.25">
      <c r="A151" s="7" t="s">
        <v>2086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0.22919999999999999</v>
      </c>
      <c r="C154">
        <v>0.23230000000000001</v>
      </c>
      <c r="D154">
        <v>0.23430000000000001</v>
      </c>
      <c r="E154">
        <v>0.23569999999999999</v>
      </c>
      <c r="F154">
        <v>0.25509999999999999</v>
      </c>
      <c r="G154">
        <v>0.2359</v>
      </c>
      <c r="H154">
        <v>0.23880000000000001</v>
      </c>
      <c r="I154">
        <v>0.23039999999999999</v>
      </c>
      <c r="K154" t="s">
        <v>1658</v>
      </c>
      <c r="L154">
        <f>B154-$F$160</f>
        <v>0.15099999999999997</v>
      </c>
      <c r="M154">
        <f t="shared" ref="M154:S154" si="57">C154-$F$160</f>
        <v>0.15410000000000001</v>
      </c>
      <c r="N154">
        <f t="shared" si="57"/>
        <v>0.15610000000000002</v>
      </c>
      <c r="O154">
        <f t="shared" si="57"/>
        <v>0.15749999999999997</v>
      </c>
      <c r="P154">
        <f t="shared" si="57"/>
        <v>0.1769</v>
      </c>
      <c r="Q154">
        <f t="shared" si="57"/>
        <v>0.15770000000000001</v>
      </c>
      <c r="R154">
        <f t="shared" si="57"/>
        <v>0.16060000000000002</v>
      </c>
      <c r="S154">
        <f t="shared" si="57"/>
        <v>0.1522</v>
      </c>
      <c r="U154" t="s">
        <v>1658</v>
      </c>
      <c r="V154">
        <f>L154/$L$159*100</f>
        <v>6.9101226432363161</v>
      </c>
      <c r="W154">
        <f t="shared" ref="W154:AC154" si="58">M154/$L$159*100</f>
        <v>7.0519860882299117</v>
      </c>
      <c r="X154">
        <f t="shared" si="58"/>
        <v>7.1435108914515837</v>
      </c>
      <c r="Y154">
        <f t="shared" si="58"/>
        <v>7.2075782537067532</v>
      </c>
      <c r="Z154">
        <f t="shared" si="58"/>
        <v>8.0953688449569832</v>
      </c>
      <c r="AA154">
        <f t="shared" si="58"/>
        <v>7.2167307340289231</v>
      </c>
      <c r="AB154">
        <f t="shared" si="58"/>
        <v>7.3494416987003488</v>
      </c>
      <c r="AC154">
        <f t="shared" si="58"/>
        <v>6.9650375251693211</v>
      </c>
    </row>
    <row r="155" spans="1:29" x14ac:dyDescent="0.25">
      <c r="A155" t="s">
        <v>1659</v>
      </c>
      <c r="B155">
        <v>0.30959999999999999</v>
      </c>
      <c r="C155">
        <v>0.33329999999999999</v>
      </c>
      <c r="D155">
        <v>0.3024</v>
      </c>
      <c r="E155">
        <v>0.30009999999999998</v>
      </c>
      <c r="F155">
        <v>0.31</v>
      </c>
      <c r="G155">
        <v>0.32079999999999997</v>
      </c>
      <c r="H155">
        <v>0.32519999999999999</v>
      </c>
      <c r="I155">
        <v>0.2843</v>
      </c>
      <c r="K155" t="s">
        <v>1659</v>
      </c>
      <c r="L155">
        <f t="shared" ref="L155:L159" si="59">B155-$F$160</f>
        <v>0.23139999999999999</v>
      </c>
      <c r="M155">
        <f t="shared" ref="M155:M159" si="60">C155-$F$160</f>
        <v>0.25509999999999999</v>
      </c>
      <c r="N155">
        <f t="shared" ref="N155:N159" si="61">D155-$F$160</f>
        <v>0.22420000000000001</v>
      </c>
      <c r="O155">
        <f t="shared" ref="O155:O159" si="62">E155-$F$160</f>
        <v>0.22189999999999999</v>
      </c>
      <c r="P155">
        <f t="shared" ref="P155:P159" si="63">F155-$F$160</f>
        <v>0.23180000000000001</v>
      </c>
      <c r="Q155">
        <f t="shared" ref="Q155:Q159" si="64">G155-$F$160</f>
        <v>0.24259999999999998</v>
      </c>
      <c r="R155">
        <f t="shared" ref="R155:R159" si="65">H155-$F$160</f>
        <v>0.247</v>
      </c>
      <c r="S155">
        <f t="shared" ref="S155:S159" si="66">I155-$F$160</f>
        <v>0.20610000000000001</v>
      </c>
      <c r="U155" t="s">
        <v>1659</v>
      </c>
      <c r="V155">
        <f t="shared" ref="V155:V159" si="67">L155/$L$159*100</f>
        <v>10.589419732747574</v>
      </c>
      <c r="W155">
        <f t="shared" ref="W155:W159" si="68">M155/$L$159*100</f>
        <v>11.6739886509244</v>
      </c>
      <c r="X155">
        <f t="shared" ref="X155:X159" si="69">N155/$L$159*100</f>
        <v>10.259930441149551</v>
      </c>
      <c r="Y155">
        <f t="shared" ref="Y155:Y159" si="70">O155/$L$159*100</f>
        <v>10.154676917444627</v>
      </c>
      <c r="Z155">
        <f t="shared" ref="Z155:Z159" si="71">P155/$L$159*100</f>
        <v>10.60772469339191</v>
      </c>
      <c r="AA155">
        <f t="shared" ref="AA155:AA159" si="72">Q155/$L$159*100</f>
        <v>11.101958630788943</v>
      </c>
      <c r="AB155">
        <f t="shared" ref="AB155:AB159" si="73">R155/$L$159*100</f>
        <v>11.303313197876625</v>
      </c>
      <c r="AC155">
        <f t="shared" ref="AC155:AC159" si="74">S155/$L$159*100</f>
        <v>9.4316309719934104</v>
      </c>
    </row>
    <row r="156" spans="1:29" x14ac:dyDescent="0.25">
      <c r="A156" t="s">
        <v>1660</v>
      </c>
      <c r="B156">
        <v>0.2298</v>
      </c>
      <c r="C156">
        <v>0.23230000000000001</v>
      </c>
      <c r="D156">
        <v>0.21460000000000001</v>
      </c>
      <c r="E156">
        <v>0.23</v>
      </c>
      <c r="F156">
        <v>0.22439999999999999</v>
      </c>
      <c r="G156">
        <v>0.2145</v>
      </c>
      <c r="H156">
        <v>0.21529999999999999</v>
      </c>
      <c r="I156">
        <v>0.22570000000000001</v>
      </c>
      <c r="K156" t="s">
        <v>1660</v>
      </c>
      <c r="L156">
        <f t="shared" si="59"/>
        <v>0.15160000000000001</v>
      </c>
      <c r="M156">
        <f t="shared" si="60"/>
        <v>0.15410000000000001</v>
      </c>
      <c r="N156">
        <f t="shared" si="61"/>
        <v>0.13640000000000002</v>
      </c>
      <c r="O156">
        <f t="shared" si="62"/>
        <v>0.15179999999999999</v>
      </c>
      <c r="P156">
        <f t="shared" si="63"/>
        <v>0.1462</v>
      </c>
      <c r="Q156">
        <f t="shared" si="64"/>
        <v>0.13629999999999998</v>
      </c>
      <c r="R156">
        <f t="shared" si="65"/>
        <v>0.1371</v>
      </c>
      <c r="S156">
        <f t="shared" si="66"/>
        <v>0.14750000000000002</v>
      </c>
      <c r="U156" t="s">
        <v>1660</v>
      </c>
      <c r="V156">
        <f t="shared" si="67"/>
        <v>6.9375800842028195</v>
      </c>
      <c r="W156">
        <f t="shared" si="68"/>
        <v>7.0519860882299117</v>
      </c>
      <c r="X156">
        <f t="shared" si="69"/>
        <v>6.2419915797181043</v>
      </c>
      <c r="Y156">
        <f t="shared" si="70"/>
        <v>6.9467325645249867</v>
      </c>
      <c r="Z156">
        <f t="shared" si="71"/>
        <v>6.6904631155043015</v>
      </c>
      <c r="AA156">
        <f t="shared" si="72"/>
        <v>6.2374153395570193</v>
      </c>
      <c r="AB156">
        <f t="shared" si="73"/>
        <v>6.274025260845689</v>
      </c>
      <c r="AC156">
        <f t="shared" si="74"/>
        <v>6.7499542375983905</v>
      </c>
    </row>
    <row r="157" spans="1:29" x14ac:dyDescent="0.25">
      <c r="A157" t="s">
        <v>1661</v>
      </c>
      <c r="B157">
        <v>0.21990000000000001</v>
      </c>
      <c r="C157">
        <v>0.21740000000000001</v>
      </c>
      <c r="D157">
        <v>0.20660000000000001</v>
      </c>
      <c r="E157">
        <v>0.19420000000000001</v>
      </c>
      <c r="F157">
        <v>0.2301</v>
      </c>
      <c r="G157">
        <v>0.21029999999999999</v>
      </c>
      <c r="H157">
        <v>0.2135</v>
      </c>
      <c r="I157">
        <v>0.19919999999999999</v>
      </c>
      <c r="K157" t="s">
        <v>1661</v>
      </c>
      <c r="L157">
        <f t="shared" si="59"/>
        <v>0.14169999999999999</v>
      </c>
      <c r="M157">
        <f t="shared" si="60"/>
        <v>0.13919999999999999</v>
      </c>
      <c r="N157">
        <f t="shared" si="61"/>
        <v>0.12840000000000001</v>
      </c>
      <c r="O157">
        <f t="shared" si="62"/>
        <v>0.11600000000000001</v>
      </c>
      <c r="P157">
        <f t="shared" si="63"/>
        <v>0.15189999999999998</v>
      </c>
      <c r="Q157">
        <f t="shared" si="64"/>
        <v>0.1321</v>
      </c>
      <c r="R157">
        <f t="shared" si="65"/>
        <v>0.13529999999999998</v>
      </c>
      <c r="S157">
        <f t="shared" si="66"/>
        <v>0.12099999999999998</v>
      </c>
      <c r="U157" t="s">
        <v>1661</v>
      </c>
      <c r="V157">
        <f t="shared" si="67"/>
        <v>6.4845323082555364</v>
      </c>
      <c r="W157">
        <f t="shared" si="68"/>
        <v>6.3701263042284451</v>
      </c>
      <c r="X157">
        <f t="shared" si="69"/>
        <v>5.8758923668314118</v>
      </c>
      <c r="Y157">
        <f t="shared" si="70"/>
        <v>5.3084385868570383</v>
      </c>
      <c r="Z157">
        <f t="shared" si="71"/>
        <v>6.951308804686068</v>
      </c>
      <c r="AA157">
        <f t="shared" si="72"/>
        <v>6.0452132527915063</v>
      </c>
      <c r="AB157">
        <f t="shared" si="73"/>
        <v>6.1916529379461824</v>
      </c>
      <c r="AC157">
        <f t="shared" si="74"/>
        <v>5.5372505949112201</v>
      </c>
    </row>
    <row r="158" spans="1:29" x14ac:dyDescent="0.25">
      <c r="A158" t="s">
        <v>1662</v>
      </c>
      <c r="B158">
        <v>0.2223</v>
      </c>
      <c r="C158">
        <v>0.19600000000000001</v>
      </c>
      <c r="D158">
        <v>0.2054</v>
      </c>
      <c r="E158">
        <v>0.2127</v>
      </c>
      <c r="F158">
        <v>0.25240000000000001</v>
      </c>
      <c r="G158">
        <v>0.21310000000000001</v>
      </c>
      <c r="H158">
        <v>0.2117</v>
      </c>
      <c r="I158">
        <v>0.20180000000000001</v>
      </c>
      <c r="K158" t="s">
        <v>1662</v>
      </c>
      <c r="L158">
        <f t="shared" si="59"/>
        <v>0.14410000000000001</v>
      </c>
      <c r="M158">
        <f t="shared" si="60"/>
        <v>0.1178</v>
      </c>
      <c r="N158">
        <f t="shared" si="61"/>
        <v>0.12719999999999998</v>
      </c>
      <c r="O158">
        <f t="shared" si="62"/>
        <v>0.13450000000000001</v>
      </c>
      <c r="P158">
        <f t="shared" si="63"/>
        <v>0.17420000000000002</v>
      </c>
      <c r="Q158">
        <f t="shared" si="64"/>
        <v>0.13490000000000002</v>
      </c>
      <c r="R158">
        <f t="shared" si="65"/>
        <v>0.13350000000000001</v>
      </c>
      <c r="S158">
        <f t="shared" si="66"/>
        <v>0.1236</v>
      </c>
      <c r="U158" t="s">
        <v>1662</v>
      </c>
      <c r="V158">
        <f t="shared" si="67"/>
        <v>6.5943620721215455</v>
      </c>
      <c r="W158">
        <f t="shared" si="68"/>
        <v>5.390810909756544</v>
      </c>
      <c r="X158">
        <f t="shared" si="69"/>
        <v>5.8209774848984059</v>
      </c>
      <c r="Y158">
        <f t="shared" si="70"/>
        <v>6.1550430166575145</v>
      </c>
      <c r="Z158">
        <f t="shared" si="71"/>
        <v>7.9718103606077255</v>
      </c>
      <c r="AA158">
        <f t="shared" si="72"/>
        <v>6.1733479773018498</v>
      </c>
      <c r="AB158">
        <f t="shared" si="73"/>
        <v>6.1092806150466776</v>
      </c>
      <c r="AC158">
        <f t="shared" si="74"/>
        <v>5.6562328390993963</v>
      </c>
    </row>
    <row r="159" spans="1:29" x14ac:dyDescent="0.25">
      <c r="A159" t="s">
        <v>1663</v>
      </c>
      <c r="B159">
        <v>2.2633999999999999</v>
      </c>
      <c r="C159">
        <v>0.22209999999999999</v>
      </c>
      <c r="D159">
        <v>0.20319999999999999</v>
      </c>
      <c r="E159">
        <v>0.2104</v>
      </c>
      <c r="F159">
        <v>0.23200000000000001</v>
      </c>
      <c r="G159">
        <v>0.23769999999999999</v>
      </c>
      <c r="H159">
        <v>0.21540000000000001</v>
      </c>
      <c r="I159">
        <v>0.22639999999999999</v>
      </c>
      <c r="K159" t="s">
        <v>1663</v>
      </c>
      <c r="L159">
        <f t="shared" si="59"/>
        <v>2.1852</v>
      </c>
      <c r="M159">
        <f t="shared" si="60"/>
        <v>0.14389999999999997</v>
      </c>
      <c r="N159">
        <f t="shared" si="61"/>
        <v>0.12499999999999999</v>
      </c>
      <c r="O159">
        <f t="shared" si="62"/>
        <v>0.13219999999999998</v>
      </c>
      <c r="P159">
        <f t="shared" si="63"/>
        <v>0.15379999999999999</v>
      </c>
      <c r="Q159">
        <f t="shared" si="64"/>
        <v>0.15949999999999998</v>
      </c>
      <c r="R159">
        <f t="shared" si="65"/>
        <v>0.13719999999999999</v>
      </c>
      <c r="S159">
        <f t="shared" si="66"/>
        <v>0.1482</v>
      </c>
      <c r="U159" t="s">
        <v>1663</v>
      </c>
      <c r="V159">
        <f t="shared" si="67"/>
        <v>100</v>
      </c>
      <c r="W159">
        <f t="shared" si="68"/>
        <v>6.5852095917993765</v>
      </c>
      <c r="X159">
        <f t="shared" si="69"/>
        <v>5.7203002013545658</v>
      </c>
      <c r="Y159">
        <f t="shared" si="70"/>
        <v>6.0497894929525886</v>
      </c>
      <c r="Z159">
        <f t="shared" si="71"/>
        <v>7.0382573677466587</v>
      </c>
      <c r="AA159">
        <f t="shared" si="72"/>
        <v>7.2991030569284261</v>
      </c>
      <c r="AB159">
        <f t="shared" si="73"/>
        <v>6.2786015010067722</v>
      </c>
      <c r="AC159">
        <f t="shared" si="74"/>
        <v>6.7819879187259753</v>
      </c>
    </row>
    <row r="160" spans="1:29" x14ac:dyDescent="0.25">
      <c r="A160" t="s">
        <v>1664</v>
      </c>
      <c r="B160">
        <v>7.7600000000000002E-2</v>
      </c>
      <c r="C160">
        <v>7.8899999999999998E-2</v>
      </c>
      <c r="D160">
        <v>7.8100000000000003E-2</v>
      </c>
      <c r="E160">
        <v>4</v>
      </c>
      <c r="F160">
        <f>AVERAGE(B160:D160)</f>
        <v>7.8200000000000006E-2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8.2042938766976921</v>
      </c>
      <c r="C166">
        <f t="shared" ref="C166:I166" si="75">AVERAGE(W154,W141,W128)</f>
        <v>8.1849172851885346</v>
      </c>
      <c r="D166">
        <f t="shared" si="75"/>
        <v>15.637803746411398</v>
      </c>
      <c r="E166">
        <f t="shared" si="75"/>
        <v>8.7901112242983359</v>
      </c>
      <c r="F166">
        <f t="shared" si="75"/>
        <v>8.8833054265520879</v>
      </c>
      <c r="G166">
        <f t="shared" si="75"/>
        <v>8.4493641858112536</v>
      </c>
      <c r="H166">
        <f t="shared" si="75"/>
        <v>7.7169811098936689</v>
      </c>
      <c r="I166">
        <f t="shared" si="75"/>
        <v>8.0269415670830249</v>
      </c>
      <c r="K166" t="s">
        <v>1658</v>
      </c>
      <c r="L166">
        <f>STDEV(V154,V141,V128)/SQRT(3)</f>
        <v>1.5580346853943876</v>
      </c>
      <c r="M166">
        <f t="shared" ref="M166:S166" si="76">STDEV(W154,W141,W128)/SQRT(3)</f>
        <v>1.6174924834558275</v>
      </c>
      <c r="N166">
        <f t="shared" si="76"/>
        <v>8.7955528521300046</v>
      </c>
      <c r="O166">
        <f t="shared" si="76"/>
        <v>1.8214484753319515</v>
      </c>
      <c r="P166">
        <f t="shared" si="76"/>
        <v>0.63305442243200349</v>
      </c>
      <c r="Q166">
        <f t="shared" si="76"/>
        <v>1.4168589229730308</v>
      </c>
      <c r="R166">
        <f t="shared" si="76"/>
        <v>0.81327489234999184</v>
      </c>
      <c r="S166">
        <f t="shared" si="76"/>
        <v>0.95990775485484903</v>
      </c>
    </row>
    <row r="167" spans="1:19" x14ac:dyDescent="0.25">
      <c r="A167" t="s">
        <v>1659</v>
      </c>
      <c r="B167">
        <f t="shared" ref="B167:B171" si="77">AVERAGE(V155,V142,V129)</f>
        <v>11.861609639678049</v>
      </c>
      <c r="C167">
        <f t="shared" ref="C167:C171" si="78">AVERAGE(W155,W142,W129)</f>
        <v>12.732996358325154</v>
      </c>
      <c r="D167">
        <f t="shared" ref="D167:D171" si="79">AVERAGE(X155,X142,X129)</f>
        <v>12.959678130221192</v>
      </c>
      <c r="E167">
        <f t="shared" ref="E167:E171" si="80">AVERAGE(Y155,Y142,Y129)</f>
        <v>13.831528591771315</v>
      </c>
      <c r="F167">
        <f t="shared" ref="F167:F171" si="81">AVERAGE(Z155,Z142,Z129)</f>
        <v>10.665086021636453</v>
      </c>
      <c r="G167">
        <f t="shared" ref="G167:G171" si="82">AVERAGE(AA155,AA142,AA129)</f>
        <v>9.8818677632058041</v>
      </c>
      <c r="H167">
        <f t="shared" ref="H167:H171" si="83">AVERAGE(AB155,AB142,AB129)</f>
        <v>12.275386495298036</v>
      </c>
      <c r="I167">
        <f t="shared" ref="I167:I171" si="84">AVERAGE(AC155,AC142,AC129)</f>
        <v>12.281816493204056</v>
      </c>
      <c r="K167" t="s">
        <v>1659</v>
      </c>
      <c r="L167">
        <f t="shared" ref="L167:L171" si="85">STDEV(V155,V142,V129)/SQRT(3)</f>
        <v>2.2924246957289878</v>
      </c>
      <c r="M167">
        <f t="shared" ref="M167:M171" si="86">STDEV(W155,W142,W129)/SQRT(3)</f>
        <v>1.770728326284374</v>
      </c>
      <c r="N167">
        <f t="shared" ref="N167:N171" si="87">STDEV(X155,X142,X129)/SQRT(3)</f>
        <v>2.1872812100374954</v>
      </c>
      <c r="O167">
        <f t="shared" ref="O167:O171" si="88">STDEV(Y155,Y142,Y129)/SQRT(3)</f>
        <v>3.4721477892363786</v>
      </c>
      <c r="P167">
        <f t="shared" ref="P167:P171" si="89">STDEV(Z155,Z142,Z129)/SQRT(3)</f>
        <v>2.5726294362830435</v>
      </c>
      <c r="Q167">
        <f t="shared" ref="Q167:Q171" si="90">STDEV(AA155,AA142,AA129)/SQRT(3)</f>
        <v>1.2596850754027271</v>
      </c>
      <c r="R167">
        <f t="shared" ref="R167:R171" si="91">STDEV(AB155,AB142,AB129)/SQRT(3)</f>
        <v>1.2995973472891562</v>
      </c>
      <c r="S167">
        <f t="shared" ref="S167:S171" si="92">STDEV(AC155,AC142,AC129)/SQRT(3)</f>
        <v>2.5343118440813188</v>
      </c>
    </row>
    <row r="168" spans="1:19" x14ac:dyDescent="0.25">
      <c r="A168" t="s">
        <v>1660</v>
      </c>
      <c r="B168">
        <f t="shared" si="77"/>
        <v>7.6721305302497749</v>
      </c>
      <c r="C168">
        <f t="shared" si="78"/>
        <v>9.3394635529339887</v>
      </c>
      <c r="D168">
        <f t="shared" si="79"/>
        <v>8.1665961346199225</v>
      </c>
      <c r="E168">
        <f t="shared" si="80"/>
        <v>8.3476589259515777</v>
      </c>
      <c r="F168">
        <f t="shared" si="81"/>
        <v>8.6281403309942473</v>
      </c>
      <c r="G168">
        <f t="shared" si="82"/>
        <v>8.1639943256244401</v>
      </c>
      <c r="H168">
        <f t="shared" si="83"/>
        <v>8.0871201571521141</v>
      </c>
      <c r="I168">
        <f t="shared" si="84"/>
        <v>7.5562374984925818</v>
      </c>
      <c r="K168" t="s">
        <v>1660</v>
      </c>
      <c r="L168">
        <f t="shared" si="85"/>
        <v>1.1461438551537744</v>
      </c>
      <c r="M168">
        <f t="shared" si="86"/>
        <v>2.0068899306027217</v>
      </c>
      <c r="N168">
        <f t="shared" si="87"/>
        <v>1.2974253218012166</v>
      </c>
      <c r="O168">
        <f t="shared" si="88"/>
        <v>0.96170113493775533</v>
      </c>
      <c r="P168">
        <f t="shared" si="89"/>
        <v>1.0515425937767924</v>
      </c>
      <c r="Q168">
        <f t="shared" si="90"/>
        <v>1.5424370762153141</v>
      </c>
      <c r="R168">
        <f t="shared" si="91"/>
        <v>1.147636151369702</v>
      </c>
      <c r="S168">
        <f t="shared" si="92"/>
        <v>0.79292942031924152</v>
      </c>
    </row>
    <row r="169" spans="1:19" x14ac:dyDescent="0.25">
      <c r="A169" t="s">
        <v>1661</v>
      </c>
      <c r="B169">
        <f t="shared" si="77"/>
        <v>7.4502384278018745</v>
      </c>
      <c r="C169">
        <f t="shared" si="78"/>
        <v>7.8339184012959082</v>
      </c>
      <c r="D169">
        <f t="shared" si="79"/>
        <v>7.2534309092022289</v>
      </c>
      <c r="E169">
        <f t="shared" si="80"/>
        <v>7.3603370646116426</v>
      </c>
      <c r="F169">
        <f t="shared" si="81"/>
        <v>8.9315156287964115</v>
      </c>
      <c r="G169">
        <f t="shared" si="82"/>
        <v>7.9298190409631104</v>
      </c>
      <c r="H169">
        <f t="shared" si="83"/>
        <v>7.5651721770649472</v>
      </c>
      <c r="I169">
        <f t="shared" si="84"/>
        <v>7.2724338151555195</v>
      </c>
      <c r="K169" t="s">
        <v>1661</v>
      </c>
      <c r="L169">
        <f t="shared" si="85"/>
        <v>0.8893760486915363</v>
      </c>
      <c r="M169">
        <f t="shared" si="86"/>
        <v>1.0806902401044995</v>
      </c>
      <c r="N169">
        <f t="shared" si="87"/>
        <v>0.87069315635755085</v>
      </c>
      <c r="O169">
        <f t="shared" si="88"/>
        <v>1.436518760859822</v>
      </c>
      <c r="P169">
        <f t="shared" si="89"/>
        <v>1.0050053654671387</v>
      </c>
      <c r="Q169">
        <f t="shared" si="90"/>
        <v>1.3298838616445614</v>
      </c>
      <c r="R169">
        <f t="shared" si="91"/>
        <v>1.0565632246765058</v>
      </c>
      <c r="S169">
        <f t="shared" si="92"/>
        <v>1.0785557062754951</v>
      </c>
    </row>
    <row r="170" spans="1:19" x14ac:dyDescent="0.25">
      <c r="A170" t="s">
        <v>1662</v>
      </c>
      <c r="B170">
        <f t="shared" si="77"/>
        <v>10.53285053663009</v>
      </c>
      <c r="C170">
        <f t="shared" si="78"/>
        <v>8.0967666756381096</v>
      </c>
      <c r="D170">
        <f t="shared" si="79"/>
        <v>8.2466603616864731</v>
      </c>
      <c r="E170">
        <f t="shared" si="80"/>
        <v>6.8445581247214973</v>
      </c>
      <c r="F170">
        <f t="shared" si="81"/>
        <v>7.6642988118085924</v>
      </c>
      <c r="G170">
        <f t="shared" si="82"/>
        <v>7.1577629466909656</v>
      </c>
      <c r="H170">
        <f t="shared" si="83"/>
        <v>7.105200724373927</v>
      </c>
      <c r="I170">
        <f t="shared" si="84"/>
        <v>6.8247216109781945</v>
      </c>
      <c r="K170" t="s">
        <v>1662</v>
      </c>
      <c r="L170">
        <f t="shared" si="85"/>
        <v>4.6073304871454193</v>
      </c>
      <c r="M170">
        <f t="shared" si="86"/>
        <v>1.7855758465388387</v>
      </c>
      <c r="N170">
        <f t="shared" si="87"/>
        <v>1.7198338241621549</v>
      </c>
      <c r="O170">
        <f t="shared" si="88"/>
        <v>0.4485716124680143</v>
      </c>
      <c r="P170">
        <f t="shared" si="89"/>
        <v>0.15672746670658733</v>
      </c>
      <c r="Q170">
        <f t="shared" si="90"/>
        <v>0.6014367135263754</v>
      </c>
      <c r="R170">
        <f t="shared" si="91"/>
        <v>0.51691841793527904</v>
      </c>
      <c r="S170">
        <f t="shared" si="92"/>
        <v>0.97670510759161544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7.3289319401418034</v>
      </c>
      <c r="D171">
        <f t="shared" si="79"/>
        <v>6.790151461528958</v>
      </c>
      <c r="E171">
        <f t="shared" si="80"/>
        <v>7.7902294419692213</v>
      </c>
      <c r="F171">
        <f t="shared" si="81"/>
        <v>7.7118853615017438</v>
      </c>
      <c r="G171">
        <f t="shared" si="82"/>
        <v>7.8833231169864701</v>
      </c>
      <c r="H171">
        <f t="shared" si="83"/>
        <v>7.3176598183223689</v>
      </c>
      <c r="I171">
        <f t="shared" si="84"/>
        <v>14.454023107549547</v>
      </c>
      <c r="K171" t="s">
        <v>1663</v>
      </c>
      <c r="L171">
        <f t="shared" si="85"/>
        <v>0</v>
      </c>
      <c r="M171">
        <f t="shared" si="86"/>
        <v>0.47132954972649505</v>
      </c>
      <c r="N171">
        <f t="shared" si="87"/>
        <v>0.59958884214232067</v>
      </c>
      <c r="O171">
        <f t="shared" si="88"/>
        <v>1.3044164265800255</v>
      </c>
      <c r="P171">
        <f t="shared" si="89"/>
        <v>0.6383804825126822</v>
      </c>
      <c r="Q171">
        <f t="shared" si="90"/>
        <v>0.55263781634582865</v>
      </c>
      <c r="R171">
        <f t="shared" si="91"/>
        <v>0.52057561291929277</v>
      </c>
      <c r="S171">
        <f t="shared" si="92"/>
        <v>7.4863234477018219</v>
      </c>
    </row>
    <row r="174" spans="1:19" x14ac:dyDescent="0.25">
      <c r="A174" s="7" t="s">
        <v>1795</v>
      </c>
    </row>
    <row r="175" spans="1:19" x14ac:dyDescent="0.25">
      <c r="B175" s="6">
        <f t="shared" ref="B175:I175" si="93">B10</f>
        <v>1</v>
      </c>
      <c r="C175" s="6">
        <f t="shared" si="93"/>
        <v>2</v>
      </c>
      <c r="D175" s="6">
        <f t="shared" si="93"/>
        <v>3</v>
      </c>
      <c r="E175" s="6">
        <f t="shared" si="93"/>
        <v>4</v>
      </c>
      <c r="F175" s="6">
        <f t="shared" si="93"/>
        <v>5</v>
      </c>
      <c r="G175" s="6">
        <f t="shared" si="93"/>
        <v>6</v>
      </c>
      <c r="H175" s="6">
        <f t="shared" si="93"/>
        <v>7</v>
      </c>
      <c r="I175" s="6">
        <f t="shared" si="93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94">A11</f>
        <v>Concentration (µM)</v>
      </c>
      <c r="C176" s="6">
        <f t="shared" si="94"/>
        <v>40</v>
      </c>
      <c r="D176" s="6">
        <f t="shared" si="94"/>
        <v>10</v>
      </c>
      <c r="E176" s="6">
        <f t="shared" si="94"/>
        <v>3</v>
      </c>
      <c r="F176" s="6">
        <f t="shared" si="94"/>
        <v>1</v>
      </c>
      <c r="G176" s="6">
        <f t="shared" si="94"/>
        <v>0.3</v>
      </c>
      <c r="H176" s="6">
        <f t="shared" si="94"/>
        <v>0.1</v>
      </c>
      <c r="I176" s="6">
        <f t="shared" si="94"/>
        <v>0.03</v>
      </c>
    </row>
    <row r="177" spans="1:29" x14ac:dyDescent="0.25">
      <c r="A177" s="6" t="str">
        <f t="shared" ref="A177:C177" si="95">A12</f>
        <v>A</v>
      </c>
      <c r="B177" s="19" t="str">
        <f t="shared" si="95"/>
        <v>DMSO</v>
      </c>
      <c r="C177" s="223" t="str">
        <f t="shared" si="95"/>
        <v>TX005994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6">A13</f>
        <v>B</v>
      </c>
      <c r="B178" s="19" t="str">
        <f t="shared" si="96"/>
        <v>DMSO</v>
      </c>
      <c r="C178" s="218" t="str">
        <f t="shared" si="96"/>
        <v>TX006171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7">A14</f>
        <v>C</v>
      </c>
      <c r="B179" s="19" t="str">
        <f t="shared" si="97"/>
        <v>DMSO</v>
      </c>
      <c r="C179" s="218" t="str">
        <f t="shared" si="97"/>
        <v>TX004188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98">A15</f>
        <v>D</v>
      </c>
      <c r="B180" s="19" t="str">
        <f t="shared" si="98"/>
        <v>BIC</v>
      </c>
      <c r="C180" s="218" t="str">
        <f t="shared" si="98"/>
        <v>TX000902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C181" si="99">A16</f>
        <v>E</v>
      </c>
      <c r="B181" s="19" t="str">
        <f t="shared" si="99"/>
        <v>BIC</v>
      </c>
      <c r="C181" s="218" t="str">
        <f t="shared" si="99"/>
        <v>TX000820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C182" si="100">A17</f>
        <v>F</v>
      </c>
      <c r="B182" s="19" t="str">
        <f t="shared" si="100"/>
        <v>LYSIS</v>
      </c>
      <c r="C182" s="218" t="str">
        <f t="shared" si="100"/>
        <v>TX000700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2080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41289</v>
      </c>
      <c r="C192">
        <v>41125</v>
      </c>
      <c r="D192">
        <v>38904</v>
      </c>
      <c r="E192">
        <v>43931</v>
      </c>
      <c r="F192">
        <v>45641</v>
      </c>
      <c r="G192">
        <v>39173</v>
      </c>
      <c r="H192">
        <v>42993</v>
      </c>
      <c r="I192">
        <v>43217</v>
      </c>
      <c r="K192" t="s">
        <v>1658</v>
      </c>
      <c r="L192">
        <f>B192-$E$198</f>
        <v>34559.666666666664</v>
      </c>
      <c r="M192">
        <f t="shared" ref="M192:S192" si="101">C192-$E$198</f>
        <v>34395.666666666664</v>
      </c>
      <c r="N192">
        <f t="shared" si="101"/>
        <v>32174.666666666668</v>
      </c>
      <c r="O192">
        <f t="shared" si="101"/>
        <v>37201.666666666664</v>
      </c>
      <c r="P192">
        <f t="shared" si="101"/>
        <v>38911.666666666664</v>
      </c>
      <c r="Q192">
        <f t="shared" si="101"/>
        <v>32443.666666666668</v>
      </c>
      <c r="R192">
        <f t="shared" si="101"/>
        <v>36263.666666666664</v>
      </c>
      <c r="S192">
        <f t="shared" si="101"/>
        <v>36487.666666666664</v>
      </c>
      <c r="U192" t="s">
        <v>1658</v>
      </c>
      <c r="V192">
        <f>L192/$O$198*100</f>
        <v>101.82477092151912</v>
      </c>
      <c r="W192">
        <f t="shared" ref="W192:AC192" si="102">M192/$O$198*100</f>
        <v>101.34157001011576</v>
      </c>
      <c r="X192">
        <f t="shared" si="102"/>
        <v>94.797733277025358</v>
      </c>
      <c r="Y192">
        <f t="shared" si="102"/>
        <v>109.60901975034618</v>
      </c>
      <c r="Z192">
        <f t="shared" si="102"/>
        <v>114.64727315583228</v>
      </c>
      <c r="AA192">
        <f t="shared" si="102"/>
        <v>95.590300625607682</v>
      </c>
      <c r="AB192">
        <f t="shared" si="102"/>
        <v>106.84534624488072</v>
      </c>
      <c r="AC192">
        <f t="shared" si="102"/>
        <v>107.50532797752919</v>
      </c>
    </row>
    <row r="193" spans="1:29" x14ac:dyDescent="0.25">
      <c r="A193" t="s">
        <v>1659</v>
      </c>
      <c r="B193">
        <v>40530</v>
      </c>
      <c r="C193">
        <v>35270</v>
      </c>
      <c r="D193">
        <v>41766</v>
      </c>
      <c r="E193">
        <v>39056</v>
      </c>
      <c r="F193">
        <v>41837</v>
      </c>
      <c r="G193">
        <v>36232</v>
      </c>
      <c r="H193">
        <v>41423</v>
      </c>
      <c r="I193">
        <v>42659</v>
      </c>
      <c r="K193" t="s">
        <v>1659</v>
      </c>
      <c r="L193">
        <f t="shared" ref="L193:L197" si="103">B193-$E$198</f>
        <v>33800.666666666664</v>
      </c>
      <c r="M193">
        <f t="shared" ref="M193:M197" si="104">C193-$E$198</f>
        <v>28540.666666666668</v>
      </c>
      <c r="N193">
        <f t="shared" ref="N193:N197" si="105">D193-$E$198</f>
        <v>35036.666666666664</v>
      </c>
      <c r="O193">
        <f t="shared" ref="O193:O197" si="106">E193-$E$198</f>
        <v>32326.666666666668</v>
      </c>
      <c r="P193">
        <f t="shared" ref="P193:P197" si="107">F193-$E$198</f>
        <v>35107.666666666664</v>
      </c>
      <c r="Q193">
        <f t="shared" ref="Q193:Q197" si="108">G193-$E$198</f>
        <v>29502.666666666668</v>
      </c>
      <c r="R193">
        <f t="shared" ref="R193:R197" si="109">H193-$E$198</f>
        <v>34693.666666666664</v>
      </c>
      <c r="S193">
        <f t="shared" ref="S193:S197" si="110">I193-$E$198</f>
        <v>35929.666666666664</v>
      </c>
      <c r="U193" t="s">
        <v>1659</v>
      </c>
      <c r="V193">
        <f t="shared" ref="V193:V197" si="111">L193/$O$198*100</f>
        <v>99.588493532768268</v>
      </c>
      <c r="W193">
        <f t="shared" ref="W193:W197" si="112">M193/$O$198*100</f>
        <v>84.090708203612223</v>
      </c>
      <c r="X193">
        <f t="shared" ref="X193:X197" si="113">N193/$O$198*100</f>
        <v>103.23017845041788</v>
      </c>
      <c r="Y193">
        <f t="shared" ref="Y193:Y197" si="114">O193/$O$198*100</f>
        <v>95.245578024179693</v>
      </c>
      <c r="Z193">
        <f t="shared" ref="Z193:Z197" si="115">P193/$O$198*100</f>
        <v>103.43936908889127</v>
      </c>
      <c r="AA193">
        <f t="shared" ref="AA193:AA197" si="116">Q193/$O$198*100</f>
        <v>86.925094037575747</v>
      </c>
      <c r="AB193">
        <f t="shared" ref="AB193:AB197" si="117">R193/$O$198*100</f>
        <v>102.2195814222999</v>
      </c>
      <c r="AC193">
        <f t="shared" ref="AC193:AC197" si="118">S193/$O$198*100</f>
        <v>105.86126633994949</v>
      </c>
    </row>
    <row r="194" spans="1:29" x14ac:dyDescent="0.25">
      <c r="A194" t="s">
        <v>1660</v>
      </c>
      <c r="B194">
        <v>40190</v>
      </c>
      <c r="C194">
        <v>31507</v>
      </c>
      <c r="D194">
        <v>36964</v>
      </c>
      <c r="E194">
        <v>41208</v>
      </c>
      <c r="F194">
        <v>44907</v>
      </c>
      <c r="G194">
        <v>40445</v>
      </c>
      <c r="H194">
        <v>39887</v>
      </c>
      <c r="I194">
        <v>39065</v>
      </c>
      <c r="K194" t="s">
        <v>1660</v>
      </c>
      <c r="L194">
        <f t="shared" si="103"/>
        <v>33460.666666666664</v>
      </c>
      <c r="M194">
        <f t="shared" si="104"/>
        <v>24777.666666666668</v>
      </c>
      <c r="N194">
        <f t="shared" si="105"/>
        <v>30234.666666666668</v>
      </c>
      <c r="O194">
        <f t="shared" si="106"/>
        <v>34478.666666666664</v>
      </c>
      <c r="P194">
        <f t="shared" si="107"/>
        <v>38177.666666666664</v>
      </c>
      <c r="Q194">
        <f t="shared" si="108"/>
        <v>33715.666666666664</v>
      </c>
      <c r="R194">
        <f t="shared" si="109"/>
        <v>33157.666666666664</v>
      </c>
      <c r="S194">
        <f t="shared" si="110"/>
        <v>32335.666666666668</v>
      </c>
      <c r="U194" t="s">
        <v>1660</v>
      </c>
      <c r="V194">
        <f t="shared" si="111"/>
        <v>98.586735545712557</v>
      </c>
      <c r="W194">
        <f t="shared" si="112"/>
        <v>73.003604364522062</v>
      </c>
      <c r="X194">
        <f t="shared" si="113"/>
        <v>89.081820056766276</v>
      </c>
      <c r="Y194">
        <f t="shared" si="114"/>
        <v>101.5861168128382</v>
      </c>
      <c r="Z194">
        <f t="shared" si="115"/>
        <v>112.48465444260023</v>
      </c>
      <c r="AA194">
        <f t="shared" si="116"/>
        <v>99.338054036004337</v>
      </c>
      <c r="AB194">
        <f t="shared" si="117"/>
        <v>97.693992398424669</v>
      </c>
      <c r="AC194">
        <f t="shared" si="118"/>
        <v>95.272095147366457</v>
      </c>
    </row>
    <row r="195" spans="1:29" x14ac:dyDescent="0.25">
      <c r="A195" t="s">
        <v>1661</v>
      </c>
      <c r="B195">
        <v>41898</v>
      </c>
      <c r="C195">
        <v>39140</v>
      </c>
      <c r="D195">
        <v>37786</v>
      </c>
      <c r="E195">
        <v>37509</v>
      </c>
      <c r="F195">
        <v>42254</v>
      </c>
      <c r="G195">
        <v>37690</v>
      </c>
      <c r="H195">
        <v>39331</v>
      </c>
      <c r="I195">
        <v>41856</v>
      </c>
      <c r="K195" t="s">
        <v>1661</v>
      </c>
      <c r="L195">
        <f t="shared" si="103"/>
        <v>35168.666666666664</v>
      </c>
      <c r="M195">
        <f t="shared" si="104"/>
        <v>32410.666666666668</v>
      </c>
      <c r="N195">
        <f t="shared" si="105"/>
        <v>31056.666666666668</v>
      </c>
      <c r="O195">
        <f t="shared" si="106"/>
        <v>30779.666666666668</v>
      </c>
      <c r="P195">
        <f t="shared" si="107"/>
        <v>35524.666666666664</v>
      </c>
      <c r="Q195">
        <f t="shared" si="108"/>
        <v>30960.666666666668</v>
      </c>
      <c r="R195">
        <f t="shared" si="109"/>
        <v>32601.666666666668</v>
      </c>
      <c r="S195">
        <f t="shared" si="110"/>
        <v>35126.666666666664</v>
      </c>
      <c r="U195" t="s">
        <v>1661</v>
      </c>
      <c r="V195">
        <f t="shared" si="111"/>
        <v>103.61909625715715</v>
      </c>
      <c r="W195">
        <f t="shared" si="112"/>
        <v>95.493071173922857</v>
      </c>
      <c r="X195">
        <f t="shared" si="113"/>
        <v>91.503717307824516</v>
      </c>
      <c r="Y195">
        <f t="shared" si="114"/>
        <v>90.687579183076181</v>
      </c>
      <c r="Z195">
        <f t="shared" si="115"/>
        <v>104.66799579654491</v>
      </c>
      <c r="AA195">
        <f t="shared" si="116"/>
        <v>91.220867993832314</v>
      </c>
      <c r="AB195">
        <f t="shared" si="117"/>
        <v>96.055823454886507</v>
      </c>
      <c r="AC195">
        <f t="shared" si="118"/>
        <v>103.49534968228558</v>
      </c>
    </row>
    <row r="196" spans="1:29" x14ac:dyDescent="0.25">
      <c r="A196" t="s">
        <v>1662</v>
      </c>
      <c r="B196">
        <v>38668</v>
      </c>
      <c r="C196">
        <v>39680</v>
      </c>
      <c r="D196">
        <v>43216</v>
      </c>
      <c r="E196">
        <v>39998</v>
      </c>
      <c r="F196">
        <v>41679</v>
      </c>
      <c r="G196">
        <v>38392</v>
      </c>
      <c r="H196">
        <v>41600</v>
      </c>
      <c r="I196">
        <v>39647</v>
      </c>
      <c r="K196" t="s">
        <v>1662</v>
      </c>
      <c r="L196">
        <f t="shared" si="103"/>
        <v>31938.666666666668</v>
      </c>
      <c r="M196">
        <f t="shared" si="104"/>
        <v>32950.666666666664</v>
      </c>
      <c r="N196">
        <f t="shared" si="105"/>
        <v>36486.666666666664</v>
      </c>
      <c r="O196">
        <f t="shared" si="106"/>
        <v>33268.666666666664</v>
      </c>
      <c r="P196">
        <f t="shared" si="107"/>
        <v>34949.666666666664</v>
      </c>
      <c r="Q196">
        <f t="shared" si="108"/>
        <v>31662.666666666668</v>
      </c>
      <c r="R196">
        <f t="shared" si="109"/>
        <v>34870.666666666664</v>
      </c>
      <c r="S196">
        <f t="shared" si="110"/>
        <v>32917.666666666664</v>
      </c>
      <c r="U196" t="s">
        <v>1662</v>
      </c>
      <c r="V196">
        <f t="shared" si="111"/>
        <v>94.102395380127874</v>
      </c>
      <c r="W196">
        <f t="shared" si="112"/>
        <v>97.084098565128983</v>
      </c>
      <c r="X196">
        <f t="shared" si="113"/>
        <v>107.50238163050842</v>
      </c>
      <c r="Y196">
        <f t="shared" si="114"/>
        <v>98.021036917728154</v>
      </c>
      <c r="Z196">
        <f t="shared" si="115"/>
        <v>102.97384625961243</v>
      </c>
      <c r="AA196">
        <f t="shared" si="116"/>
        <v>93.289203602400278</v>
      </c>
      <c r="AB196">
        <f t="shared" si="117"/>
        <v>102.74108484497302</v>
      </c>
      <c r="AC196">
        <f t="shared" si="118"/>
        <v>96.986869113444158</v>
      </c>
    </row>
    <row r="197" spans="1:29" x14ac:dyDescent="0.25">
      <c r="A197" t="s">
        <v>1663</v>
      </c>
      <c r="B197">
        <v>8629</v>
      </c>
      <c r="C197">
        <v>39792</v>
      </c>
      <c r="D197">
        <v>41361</v>
      </c>
      <c r="E197">
        <v>40716</v>
      </c>
      <c r="F197">
        <v>41805</v>
      </c>
      <c r="G197">
        <v>39679</v>
      </c>
      <c r="H197">
        <v>41116</v>
      </c>
      <c r="I197">
        <v>48758</v>
      </c>
      <c r="K197" t="s">
        <v>1663</v>
      </c>
      <c r="L197">
        <f t="shared" si="103"/>
        <v>1899.666666666667</v>
      </c>
      <c r="M197">
        <f t="shared" si="104"/>
        <v>33062.666666666664</v>
      </c>
      <c r="N197">
        <f t="shared" si="105"/>
        <v>34631.666666666664</v>
      </c>
      <c r="O197">
        <f t="shared" si="106"/>
        <v>33986.666666666664</v>
      </c>
      <c r="P197">
        <f t="shared" si="107"/>
        <v>35075.666666666664</v>
      </c>
      <c r="Q197">
        <f t="shared" si="108"/>
        <v>32949.666666666664</v>
      </c>
      <c r="R197">
        <f t="shared" si="109"/>
        <v>34386.666666666664</v>
      </c>
      <c r="S197">
        <f t="shared" si="110"/>
        <v>42028.666666666664</v>
      </c>
      <c r="U197" t="s">
        <v>1663</v>
      </c>
      <c r="V197">
        <f t="shared" si="111"/>
        <v>5.5970772237554147</v>
      </c>
      <c r="W197">
        <f t="shared" si="112"/>
        <v>97.41408943145322</v>
      </c>
      <c r="X197">
        <f t="shared" si="113"/>
        <v>102.03690790701327</v>
      </c>
      <c r="Y197">
        <f t="shared" si="114"/>
        <v>100.13651407862815</v>
      </c>
      <c r="Z197">
        <f t="shared" si="115"/>
        <v>103.3450859842272</v>
      </c>
      <c r="AA197">
        <f t="shared" si="116"/>
        <v>97.08115221810823</v>
      </c>
      <c r="AB197">
        <f t="shared" si="117"/>
        <v>101.31505288692901</v>
      </c>
      <c r="AC197">
        <f t="shared" si="118"/>
        <v>123.8310368195166</v>
      </c>
    </row>
    <row r="198" spans="1:29" x14ac:dyDescent="0.25">
      <c r="A198" t="s">
        <v>1664</v>
      </c>
      <c r="B198">
        <v>6759</v>
      </c>
      <c r="C198">
        <v>6785</v>
      </c>
      <c r="D198">
        <v>6644</v>
      </c>
      <c r="E198">
        <f>AVERAGE(B198:D198)</f>
        <v>6729.333333333333</v>
      </c>
      <c r="O198">
        <f>AVERAGE(L192:L194)</f>
        <v>33940.333333333336</v>
      </c>
    </row>
    <row r="199" spans="1:29" x14ac:dyDescent="0.25">
      <c r="A199" t="s">
        <v>1665</v>
      </c>
    </row>
    <row r="202" spans="1:29" x14ac:dyDescent="0.25">
      <c r="A202" s="7" t="s">
        <v>2083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35192</v>
      </c>
      <c r="C205">
        <v>44111</v>
      </c>
      <c r="D205">
        <v>40002</v>
      </c>
      <c r="E205">
        <v>42899</v>
      </c>
      <c r="F205">
        <v>40788</v>
      </c>
      <c r="G205">
        <v>39233</v>
      </c>
      <c r="H205">
        <v>38920</v>
      </c>
      <c r="I205">
        <v>39717</v>
      </c>
      <c r="K205" t="s">
        <v>1658</v>
      </c>
      <c r="L205">
        <f>B205-$E$211</f>
        <v>27850.333333333332</v>
      </c>
      <c r="M205">
        <f t="shared" ref="M205:S205" si="119">C205-$E$211</f>
        <v>36769.333333333336</v>
      </c>
      <c r="N205">
        <f t="shared" si="119"/>
        <v>32660.333333333332</v>
      </c>
      <c r="O205">
        <f t="shared" si="119"/>
        <v>35557.333333333336</v>
      </c>
      <c r="P205">
        <f t="shared" si="119"/>
        <v>33446.333333333336</v>
      </c>
      <c r="Q205">
        <f t="shared" si="119"/>
        <v>31891.333333333332</v>
      </c>
      <c r="R205">
        <f t="shared" si="119"/>
        <v>31578.333333333332</v>
      </c>
      <c r="S205">
        <f t="shared" si="119"/>
        <v>32375.333333333332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39270</v>
      </c>
      <c r="C206">
        <v>39028</v>
      </c>
      <c r="D206">
        <v>37457</v>
      </c>
      <c r="E206">
        <v>40360</v>
      </c>
      <c r="F206">
        <v>43474</v>
      </c>
      <c r="G206">
        <v>39204</v>
      </c>
      <c r="H206">
        <v>37640</v>
      </c>
      <c r="I206">
        <v>38665</v>
      </c>
      <c r="K206" t="s">
        <v>1659</v>
      </c>
      <c r="L206">
        <f t="shared" ref="L206:L210" si="120">B206-$E$211</f>
        <v>31928.333333333332</v>
      </c>
      <c r="M206">
        <f t="shared" ref="M206:M210" si="121">C206-$E$211</f>
        <v>31686.333333333332</v>
      </c>
      <c r="N206">
        <f t="shared" ref="N206:N210" si="122">D206-$E$211</f>
        <v>30115.333333333332</v>
      </c>
      <c r="O206">
        <f t="shared" ref="O206:O210" si="123">E206-$E$211</f>
        <v>33018.333333333336</v>
      </c>
      <c r="P206">
        <f t="shared" ref="P206:P210" si="124">F206-$E$211</f>
        <v>36132.333333333336</v>
      </c>
      <c r="Q206">
        <f t="shared" ref="Q206:Q210" si="125">G206-$E$211</f>
        <v>31862.333333333332</v>
      </c>
      <c r="R206">
        <f t="shared" ref="R206:R210" si="126">H206-$E$211</f>
        <v>30298.333333333332</v>
      </c>
      <c r="S206">
        <f t="shared" ref="S206:S210" si="127">I206-$E$211</f>
        <v>31323.333333333332</v>
      </c>
      <c r="U206" t="s">
        <v>1658</v>
      </c>
      <c r="V206">
        <f>L205/$O$211*100</f>
        <v>90.777822444833163</v>
      </c>
      <c r="W206">
        <f t="shared" ref="W206:AC206" si="128">M205/$O$211*100</f>
        <v>119.84919436325904</v>
      </c>
      <c r="X206">
        <f t="shared" si="128"/>
        <v>106.45595888699356</v>
      </c>
      <c r="Y206">
        <f t="shared" si="128"/>
        <v>115.89869511837374</v>
      </c>
      <c r="Z206">
        <f t="shared" si="128"/>
        <v>109.01791631808256</v>
      </c>
      <c r="AA206">
        <f t="shared" si="128"/>
        <v>103.94941274894339</v>
      </c>
      <c r="AB206">
        <f t="shared" si="128"/>
        <v>102.92919305946391</v>
      </c>
      <c r="AC206">
        <f t="shared" si="128"/>
        <v>105.52700485663684</v>
      </c>
    </row>
    <row r="207" spans="1:29" x14ac:dyDescent="0.25">
      <c r="A207" t="s">
        <v>1660</v>
      </c>
      <c r="B207">
        <v>39602</v>
      </c>
      <c r="C207">
        <v>37778</v>
      </c>
      <c r="D207">
        <v>36479</v>
      </c>
      <c r="E207">
        <v>39821</v>
      </c>
      <c r="F207">
        <v>40274</v>
      </c>
      <c r="G207">
        <v>38505</v>
      </c>
      <c r="H207">
        <v>39155</v>
      </c>
      <c r="I207">
        <v>38243</v>
      </c>
      <c r="K207" t="s">
        <v>1660</v>
      </c>
      <c r="L207">
        <f t="shared" si="120"/>
        <v>32260.333333333332</v>
      </c>
      <c r="M207">
        <f t="shared" si="121"/>
        <v>30436.333333333332</v>
      </c>
      <c r="N207">
        <f t="shared" si="122"/>
        <v>29137.333333333332</v>
      </c>
      <c r="O207">
        <f t="shared" si="123"/>
        <v>32479.333333333332</v>
      </c>
      <c r="P207">
        <f t="shared" si="124"/>
        <v>32932.333333333336</v>
      </c>
      <c r="Q207">
        <f t="shared" si="125"/>
        <v>31163.333333333332</v>
      </c>
      <c r="R207">
        <f t="shared" si="126"/>
        <v>31813.333333333332</v>
      </c>
      <c r="S207">
        <f t="shared" si="127"/>
        <v>30901.333333333332</v>
      </c>
      <c r="U207" t="s">
        <v>1659</v>
      </c>
      <c r="V207">
        <f t="shared" ref="V207:V211" si="129">L206/$O$211*100</f>
        <v>104.07001379849845</v>
      </c>
      <c r="W207">
        <f t="shared" ref="W207:W211" si="130">M206/$O$211*100</f>
        <v>103.28121774465171</v>
      </c>
      <c r="X207">
        <f t="shared" ref="X207:X211" si="131">N206/$O$211*100</f>
        <v>98.160562370299544</v>
      </c>
      <c r="Y207">
        <f t="shared" ref="Y207:Y211" si="132">O206/$O$211*100</f>
        <v>107.6228555286346</v>
      </c>
      <c r="Z207">
        <f t="shared" ref="Z207:Z211" si="133">P206/$O$211*100</f>
        <v>117.7729006182162</v>
      </c>
      <c r="AA207">
        <f t="shared" ref="AA207:AA211" si="134">Q206/$O$211*100</f>
        <v>103.85488760199479</v>
      </c>
      <c r="AB207">
        <f t="shared" ref="AB207:AB211" si="135">R206/$O$211*100</f>
        <v>98.757048642423314</v>
      </c>
      <c r="AC207">
        <f t="shared" ref="AC207:AC211" si="136">S206/$O$211*100</f>
        <v>102.09802366388161</v>
      </c>
    </row>
    <row r="208" spans="1:29" x14ac:dyDescent="0.25">
      <c r="A208" t="s">
        <v>1661</v>
      </c>
      <c r="B208">
        <v>37723</v>
      </c>
      <c r="C208">
        <v>35369</v>
      </c>
      <c r="D208">
        <v>34290</v>
      </c>
      <c r="E208">
        <v>35873</v>
      </c>
      <c r="F208">
        <v>35603</v>
      </c>
      <c r="G208">
        <v>38250</v>
      </c>
      <c r="H208">
        <v>37336</v>
      </c>
      <c r="I208">
        <v>35573</v>
      </c>
      <c r="K208" t="s">
        <v>1661</v>
      </c>
      <c r="L208">
        <f t="shared" si="120"/>
        <v>30381.333333333332</v>
      </c>
      <c r="M208">
        <f t="shared" si="121"/>
        <v>28027.333333333332</v>
      </c>
      <c r="N208">
        <f t="shared" si="122"/>
        <v>26948.333333333332</v>
      </c>
      <c r="O208">
        <f t="shared" si="123"/>
        <v>28531.333333333332</v>
      </c>
      <c r="P208">
        <f t="shared" si="124"/>
        <v>28261.333333333332</v>
      </c>
      <c r="Q208">
        <f t="shared" si="125"/>
        <v>30908.333333333332</v>
      </c>
      <c r="R208">
        <f t="shared" si="126"/>
        <v>29994.333333333332</v>
      </c>
      <c r="S208">
        <f t="shared" si="127"/>
        <v>28231.333333333332</v>
      </c>
      <c r="U208" t="s">
        <v>1660</v>
      </c>
      <c r="V208">
        <f t="shared" si="129"/>
        <v>105.15216375666836</v>
      </c>
      <c r="W208">
        <f t="shared" si="130"/>
        <v>99.206857962385499</v>
      </c>
      <c r="X208">
        <f t="shared" si="131"/>
        <v>94.972783276654454</v>
      </c>
      <c r="Y208">
        <f t="shared" si="132"/>
        <v>105.86599159052139</v>
      </c>
      <c r="Z208">
        <f t="shared" si="133"/>
        <v>107.34253957561468</v>
      </c>
      <c r="AA208">
        <f t="shared" si="134"/>
        <v>101.57650561175153</v>
      </c>
      <c r="AB208">
        <f t="shared" si="135"/>
        <v>103.69517269852997</v>
      </c>
      <c r="AC208">
        <f t="shared" si="136"/>
        <v>100.72251980138853</v>
      </c>
    </row>
    <row r="209" spans="1:29" x14ac:dyDescent="0.25">
      <c r="A209" t="s">
        <v>1662</v>
      </c>
      <c r="B209">
        <v>43063</v>
      </c>
      <c r="C209">
        <v>37630</v>
      </c>
      <c r="D209">
        <v>36468</v>
      </c>
      <c r="E209">
        <v>34534</v>
      </c>
      <c r="F209">
        <v>39228</v>
      </c>
      <c r="G209">
        <v>35880</v>
      </c>
      <c r="H209">
        <v>35474</v>
      </c>
      <c r="I209">
        <v>36986</v>
      </c>
      <c r="K209" t="s">
        <v>1662</v>
      </c>
      <c r="L209">
        <f t="shared" si="120"/>
        <v>35721.333333333336</v>
      </c>
      <c r="M209">
        <f t="shared" si="121"/>
        <v>30288.333333333332</v>
      </c>
      <c r="N209">
        <f t="shared" si="122"/>
        <v>29126.333333333332</v>
      </c>
      <c r="O209">
        <f t="shared" si="123"/>
        <v>27192.333333333332</v>
      </c>
      <c r="P209">
        <f t="shared" si="124"/>
        <v>31886.333333333332</v>
      </c>
      <c r="Q209">
        <f t="shared" si="125"/>
        <v>28538.333333333332</v>
      </c>
      <c r="R209">
        <f t="shared" si="126"/>
        <v>28132.333333333332</v>
      </c>
      <c r="S209">
        <f t="shared" si="127"/>
        <v>29644.333333333332</v>
      </c>
      <c r="U209" t="s">
        <v>1661</v>
      </c>
      <c r="V209">
        <f t="shared" si="129"/>
        <v>99.027586131965791</v>
      </c>
      <c r="W209">
        <f t="shared" si="130"/>
        <v>91.354751790002055</v>
      </c>
      <c r="X209">
        <f t="shared" si="131"/>
        <v>87.837764425949857</v>
      </c>
      <c r="Y209">
        <f t="shared" si="132"/>
        <v>92.997533654211793</v>
      </c>
      <c r="Z209">
        <f t="shared" si="133"/>
        <v>92.117471941242286</v>
      </c>
      <c r="AA209">
        <f t="shared" si="134"/>
        <v>100.74533621616924</v>
      </c>
      <c r="AB209">
        <f t="shared" si="135"/>
        <v>97.766164343376175</v>
      </c>
      <c r="AC209">
        <f t="shared" si="136"/>
        <v>92.019687306467901</v>
      </c>
    </row>
    <row r="210" spans="1:29" x14ac:dyDescent="0.25">
      <c r="A210" t="s">
        <v>1663</v>
      </c>
      <c r="B210">
        <v>9359</v>
      </c>
      <c r="C210">
        <v>40981</v>
      </c>
      <c r="D210">
        <v>40440</v>
      </c>
      <c r="E210">
        <v>35087</v>
      </c>
      <c r="F210">
        <v>39607</v>
      </c>
      <c r="G210">
        <v>36125</v>
      </c>
      <c r="H210">
        <v>38931</v>
      </c>
      <c r="I210">
        <v>35345</v>
      </c>
      <c r="K210" t="s">
        <v>1663</v>
      </c>
      <c r="L210">
        <f t="shared" si="120"/>
        <v>2017.333333333333</v>
      </c>
      <c r="M210">
        <f t="shared" si="121"/>
        <v>33639.333333333336</v>
      </c>
      <c r="N210">
        <f t="shared" si="122"/>
        <v>33098.333333333336</v>
      </c>
      <c r="O210">
        <f t="shared" si="123"/>
        <v>27745.333333333332</v>
      </c>
      <c r="P210">
        <f t="shared" si="124"/>
        <v>32265.333333333332</v>
      </c>
      <c r="Q210">
        <f t="shared" si="125"/>
        <v>28783.333333333332</v>
      </c>
      <c r="R210">
        <f t="shared" si="126"/>
        <v>31589.333333333332</v>
      </c>
      <c r="S210">
        <f t="shared" si="127"/>
        <v>28003.333333333332</v>
      </c>
      <c r="U210" t="s">
        <v>1662</v>
      </c>
      <c r="V210">
        <f t="shared" si="129"/>
        <v>116.43325112180707</v>
      </c>
      <c r="W210">
        <f t="shared" si="130"/>
        <v>98.72445376416519</v>
      </c>
      <c r="X210">
        <f t="shared" si="131"/>
        <v>94.936928910570501</v>
      </c>
      <c r="Y210">
        <f t="shared" si="132"/>
        <v>88.633079455448225</v>
      </c>
      <c r="Z210">
        <f t="shared" si="133"/>
        <v>103.93311530981431</v>
      </c>
      <c r="AA210">
        <f t="shared" si="134"/>
        <v>93.020350068992485</v>
      </c>
      <c r="AB210">
        <f t="shared" si="135"/>
        <v>91.696998011712409</v>
      </c>
      <c r="AC210">
        <f t="shared" si="136"/>
        <v>96.625343604341623</v>
      </c>
    </row>
    <row r="211" spans="1:29" x14ac:dyDescent="0.25">
      <c r="A211" t="s">
        <v>1664</v>
      </c>
      <c r="B211">
        <v>6876</v>
      </c>
      <c r="C211">
        <v>7442</v>
      </c>
      <c r="D211">
        <v>7707</v>
      </c>
      <c r="E211">
        <f>AVERAGE(B211:D211)</f>
        <v>7341.666666666667</v>
      </c>
      <c r="O211">
        <f>AVERAGE(L205:L207)</f>
        <v>30679.666666666668</v>
      </c>
      <c r="U211" t="s">
        <v>1663</v>
      </c>
      <c r="V211">
        <f t="shared" si="129"/>
        <v>6.5754734406066984</v>
      </c>
      <c r="W211">
        <f t="shared" si="130"/>
        <v>109.64699746846446</v>
      </c>
      <c r="X211">
        <f t="shared" si="131"/>
        <v>107.88361455469963</v>
      </c>
      <c r="Y211">
        <f t="shared" si="132"/>
        <v>90.435576223122808</v>
      </c>
      <c r="Z211">
        <f t="shared" si="133"/>
        <v>105.16846119579743</v>
      </c>
      <c r="AA211">
        <f t="shared" si="134"/>
        <v>93.818924586316669</v>
      </c>
      <c r="AB211">
        <f t="shared" si="135"/>
        <v>102.96504742554787</v>
      </c>
      <c r="AC211">
        <f t="shared" si="136"/>
        <v>91.276524082182547</v>
      </c>
    </row>
    <row r="212" spans="1:29" x14ac:dyDescent="0.25">
      <c r="A212" t="s">
        <v>1665</v>
      </c>
    </row>
    <row r="215" spans="1:29" x14ac:dyDescent="0.25">
      <c r="A215" s="7" t="s">
        <v>2086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38148</v>
      </c>
      <c r="C218">
        <v>31318</v>
      </c>
      <c r="D218">
        <v>32821</v>
      </c>
      <c r="E218">
        <v>34530</v>
      </c>
      <c r="F218">
        <v>37315</v>
      </c>
      <c r="G218">
        <v>37301</v>
      </c>
      <c r="H218">
        <v>33171</v>
      </c>
      <c r="I218">
        <v>38612</v>
      </c>
      <c r="K218" t="s">
        <v>1658</v>
      </c>
      <c r="L218">
        <f>B218-$E$224</f>
        <v>30854</v>
      </c>
      <c r="M218">
        <f t="shared" ref="M218:S218" si="137">C218-$E$224</f>
        <v>24024</v>
      </c>
      <c r="N218">
        <f t="shared" si="137"/>
        <v>25527</v>
      </c>
      <c r="O218">
        <f t="shared" si="137"/>
        <v>27236</v>
      </c>
      <c r="P218">
        <f t="shared" si="137"/>
        <v>30021</v>
      </c>
      <c r="Q218">
        <f t="shared" si="137"/>
        <v>30007</v>
      </c>
      <c r="R218">
        <f t="shared" si="137"/>
        <v>25877</v>
      </c>
      <c r="S218">
        <f t="shared" si="137"/>
        <v>31318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35928</v>
      </c>
      <c r="C219">
        <v>30259</v>
      </c>
      <c r="D219">
        <v>37226</v>
      </c>
      <c r="E219">
        <v>30070</v>
      </c>
      <c r="F219">
        <v>35371</v>
      </c>
      <c r="G219">
        <v>37688</v>
      </c>
      <c r="H219">
        <v>34252</v>
      </c>
      <c r="I219">
        <v>37056</v>
      </c>
      <c r="K219" t="s">
        <v>1659</v>
      </c>
      <c r="L219">
        <f t="shared" ref="L219:L223" si="138">B219-$E$224</f>
        <v>28634</v>
      </c>
      <c r="M219">
        <f t="shared" ref="M219:M223" si="139">C219-$E$224</f>
        <v>22965</v>
      </c>
      <c r="N219">
        <f t="shared" ref="N219:N223" si="140">D219-$E$224</f>
        <v>29932</v>
      </c>
      <c r="O219">
        <f t="shared" ref="O219:O223" si="141">E219-$E$224</f>
        <v>22776</v>
      </c>
      <c r="P219">
        <f t="shared" ref="P219:P223" si="142">F219-$E$224</f>
        <v>28077</v>
      </c>
      <c r="Q219">
        <f t="shared" ref="Q219:Q223" si="143">G219-$E$224</f>
        <v>30394</v>
      </c>
      <c r="R219">
        <f t="shared" ref="R219:R223" si="144">H219-$E$224</f>
        <v>26958</v>
      </c>
      <c r="S219">
        <f t="shared" ref="S219:S223" si="145">I219-$E$224</f>
        <v>29762</v>
      </c>
      <c r="U219" t="s">
        <v>1658</v>
      </c>
      <c r="V219">
        <f>L218/$O$224*100</f>
        <v>104.60046784418755</v>
      </c>
      <c r="W219">
        <f t="shared" ref="W219:AC219" si="146">M218/$O$224*100</f>
        <v>81.445570736007056</v>
      </c>
      <c r="X219">
        <f t="shared" si="146"/>
        <v>86.541004169915581</v>
      </c>
      <c r="Y219">
        <f t="shared" si="146"/>
        <v>92.334813709868797</v>
      </c>
      <c r="Z219">
        <f t="shared" si="146"/>
        <v>101.77645184256025</v>
      </c>
      <c r="AA219">
        <f t="shared" si="146"/>
        <v>101.72898938875139</v>
      </c>
      <c r="AB219">
        <f t="shared" si="146"/>
        <v>87.72756551513713</v>
      </c>
      <c r="AC219">
        <f t="shared" si="146"/>
        <v>106.17350917042413</v>
      </c>
    </row>
    <row r="220" spans="1:29" x14ac:dyDescent="0.25">
      <c r="A220" t="s">
        <v>1660</v>
      </c>
      <c r="B220">
        <v>36297</v>
      </c>
      <c r="C220">
        <v>33281</v>
      </c>
      <c r="D220">
        <v>35551</v>
      </c>
      <c r="E220">
        <v>28622</v>
      </c>
      <c r="F220">
        <v>32372</v>
      </c>
      <c r="G220">
        <v>36031</v>
      </c>
      <c r="H220">
        <v>32867</v>
      </c>
      <c r="I220">
        <v>33465</v>
      </c>
      <c r="K220" t="s">
        <v>1660</v>
      </c>
      <c r="L220">
        <f t="shared" si="138"/>
        <v>29003</v>
      </c>
      <c r="M220">
        <f t="shared" si="139"/>
        <v>25987</v>
      </c>
      <c r="N220">
        <f t="shared" si="140"/>
        <v>28257</v>
      </c>
      <c r="O220">
        <f t="shared" si="141"/>
        <v>21328</v>
      </c>
      <c r="P220">
        <f t="shared" si="142"/>
        <v>25078</v>
      </c>
      <c r="Q220">
        <f t="shared" si="143"/>
        <v>28737</v>
      </c>
      <c r="R220">
        <f t="shared" si="144"/>
        <v>25573</v>
      </c>
      <c r="S220">
        <f t="shared" si="145"/>
        <v>26171</v>
      </c>
      <c r="U220" t="s">
        <v>1659</v>
      </c>
      <c r="V220">
        <f t="shared" ref="V220:V224" si="147">L219/$O$224*100</f>
        <v>97.074278740210872</v>
      </c>
      <c r="W220">
        <f t="shared" ref="W220:W224" si="148">M219/$O$224*100</f>
        <v>77.855375122893861</v>
      </c>
      <c r="X220">
        <f t="shared" ref="X220:X224" si="149">N219/$O$224*100</f>
        <v>101.47472624334679</v>
      </c>
      <c r="Y220">
        <f t="shared" ref="Y220:Y224" si="150">O219/$O$224*100</f>
        <v>77.21463199647421</v>
      </c>
      <c r="Z220">
        <f t="shared" ref="Z220:Z224" si="151">P219/$O$224*100</f>
        <v>95.185951113672573</v>
      </c>
      <c r="AA220">
        <f t="shared" ref="AA220:AA224" si="152">Q219/$O$224*100</f>
        <v>103.04098721903922</v>
      </c>
      <c r="AB220">
        <f t="shared" ref="AB220:AB224" si="153">R219/$O$224*100</f>
        <v>91.392344984235692</v>
      </c>
      <c r="AC220">
        <f t="shared" ref="AC220:AC224" si="154">S219/$O$224*100</f>
        <v>100.8983964470963</v>
      </c>
    </row>
    <row r="221" spans="1:29" x14ac:dyDescent="0.25">
      <c r="A221" t="s">
        <v>1661</v>
      </c>
      <c r="B221">
        <v>34324</v>
      </c>
      <c r="C221">
        <v>31685</v>
      </c>
      <c r="D221">
        <v>34766</v>
      </c>
      <c r="E221">
        <v>32663</v>
      </c>
      <c r="F221">
        <v>32947</v>
      </c>
      <c r="G221">
        <v>32746</v>
      </c>
      <c r="H221">
        <v>32149</v>
      </c>
      <c r="I221">
        <v>33834</v>
      </c>
      <c r="K221" t="s">
        <v>1661</v>
      </c>
      <c r="L221">
        <f t="shared" si="138"/>
        <v>27030</v>
      </c>
      <c r="M221">
        <f t="shared" si="139"/>
        <v>24391</v>
      </c>
      <c r="N221">
        <f t="shared" si="140"/>
        <v>27472</v>
      </c>
      <c r="O221">
        <f t="shared" si="141"/>
        <v>25369</v>
      </c>
      <c r="P221">
        <f t="shared" si="142"/>
        <v>25653</v>
      </c>
      <c r="Q221">
        <f t="shared" si="143"/>
        <v>25452</v>
      </c>
      <c r="R221">
        <f t="shared" si="144"/>
        <v>24855</v>
      </c>
      <c r="S221">
        <f t="shared" si="145"/>
        <v>26540</v>
      </c>
      <c r="U221" t="s">
        <v>1660</v>
      </c>
      <c r="V221">
        <f t="shared" si="147"/>
        <v>98.325253415601594</v>
      </c>
      <c r="W221">
        <f t="shared" si="148"/>
        <v>88.100484795063906</v>
      </c>
      <c r="X221">
        <f t="shared" si="149"/>
        <v>95.796182662643659</v>
      </c>
      <c r="Y221">
        <f t="shared" si="150"/>
        <v>72.30565820252906</v>
      </c>
      <c r="Z221">
        <f t="shared" si="151"/>
        <v>85.01881547275994</v>
      </c>
      <c r="AA221">
        <f t="shared" si="152"/>
        <v>97.423466793233217</v>
      </c>
      <c r="AB221">
        <f t="shared" si="153"/>
        <v>86.696952232430419</v>
      </c>
      <c r="AC221">
        <f t="shared" si="154"/>
        <v>88.72427704512323</v>
      </c>
    </row>
    <row r="222" spans="1:29" x14ac:dyDescent="0.25">
      <c r="A222" t="s">
        <v>1662</v>
      </c>
      <c r="B222">
        <v>32996</v>
      </c>
      <c r="C222">
        <v>36545</v>
      </c>
      <c r="D222">
        <v>36299</v>
      </c>
      <c r="E222">
        <v>33503</v>
      </c>
      <c r="F222">
        <v>34112</v>
      </c>
      <c r="G222">
        <v>38907</v>
      </c>
      <c r="H222">
        <v>34369</v>
      </c>
      <c r="I222">
        <v>33733</v>
      </c>
      <c r="K222" t="s">
        <v>1662</v>
      </c>
      <c r="L222">
        <f t="shared" si="138"/>
        <v>25702</v>
      </c>
      <c r="M222">
        <f t="shared" si="139"/>
        <v>29251</v>
      </c>
      <c r="N222">
        <f t="shared" si="140"/>
        <v>29005</v>
      </c>
      <c r="O222">
        <f t="shared" si="141"/>
        <v>26209</v>
      </c>
      <c r="P222">
        <f t="shared" si="142"/>
        <v>26818</v>
      </c>
      <c r="Q222">
        <f t="shared" si="143"/>
        <v>31613</v>
      </c>
      <c r="R222">
        <f t="shared" si="144"/>
        <v>27075</v>
      </c>
      <c r="S222">
        <f t="shared" si="145"/>
        <v>26439</v>
      </c>
      <c r="U222" t="s">
        <v>1661</v>
      </c>
      <c r="V222">
        <f t="shared" si="147"/>
        <v>91.63643760382412</v>
      </c>
      <c r="W222">
        <f t="shared" si="148"/>
        <v>82.689765060853645</v>
      </c>
      <c r="X222">
        <f t="shared" si="149"/>
        <v>93.134895074075331</v>
      </c>
      <c r="Y222">
        <f t="shared" si="150"/>
        <v>86.005356476929862</v>
      </c>
      <c r="Z222">
        <f t="shared" si="151"/>
        <v>86.968166254195339</v>
      </c>
      <c r="AA222">
        <f t="shared" si="152"/>
        <v>86.286741024510974</v>
      </c>
      <c r="AB222">
        <f t="shared" si="153"/>
        <v>84.262806387090222</v>
      </c>
      <c r="AC222">
        <f t="shared" si="154"/>
        <v>89.975251720513953</v>
      </c>
    </row>
    <row r="223" spans="1:29" x14ac:dyDescent="0.25">
      <c r="A223" t="s">
        <v>1663</v>
      </c>
      <c r="B223">
        <v>8661</v>
      </c>
      <c r="C223">
        <v>33818</v>
      </c>
      <c r="D223">
        <v>39896</v>
      </c>
      <c r="E223">
        <v>37958</v>
      </c>
      <c r="F223">
        <v>35675</v>
      </c>
      <c r="G223">
        <v>42972</v>
      </c>
      <c r="H223">
        <v>34886</v>
      </c>
      <c r="I223">
        <v>39675</v>
      </c>
      <c r="K223" t="s">
        <v>1663</v>
      </c>
      <c r="L223">
        <f t="shared" si="138"/>
        <v>1367</v>
      </c>
      <c r="M223">
        <f t="shared" si="139"/>
        <v>26524</v>
      </c>
      <c r="N223">
        <f t="shared" si="140"/>
        <v>32602</v>
      </c>
      <c r="O223">
        <f t="shared" si="141"/>
        <v>30664</v>
      </c>
      <c r="P223">
        <f t="shared" si="142"/>
        <v>28381</v>
      </c>
      <c r="Q223">
        <f t="shared" si="143"/>
        <v>35678</v>
      </c>
      <c r="R223">
        <f t="shared" si="144"/>
        <v>27592</v>
      </c>
      <c r="S223">
        <f t="shared" si="145"/>
        <v>32381</v>
      </c>
      <c r="U223" t="s">
        <v>1662</v>
      </c>
      <c r="V223">
        <f t="shared" si="147"/>
        <v>87.134284842526355</v>
      </c>
      <c r="W223">
        <f t="shared" si="148"/>
        <v>99.166016883072842</v>
      </c>
      <c r="X223">
        <f t="shared" si="149"/>
        <v>98.332033766145713</v>
      </c>
      <c r="Y223">
        <f t="shared" si="150"/>
        <v>88.853103705461564</v>
      </c>
      <c r="Z223">
        <f t="shared" si="151"/>
        <v>90.917720446147072</v>
      </c>
      <c r="AA223">
        <f t="shared" si="152"/>
        <v>107.17361087568227</v>
      </c>
      <c r="AB223">
        <f t="shared" si="153"/>
        <v>91.788995491066899</v>
      </c>
      <c r="AC223">
        <f t="shared" si="154"/>
        <v>89.632844018035726</v>
      </c>
    </row>
    <row r="224" spans="1:29" x14ac:dyDescent="0.25">
      <c r="A224" t="s">
        <v>1664</v>
      </c>
      <c r="B224">
        <v>7368</v>
      </c>
      <c r="C224">
        <v>7473</v>
      </c>
      <c r="D224">
        <v>7041</v>
      </c>
      <c r="E224">
        <f>AVERAGE(B224:D224)</f>
        <v>7294</v>
      </c>
      <c r="O224">
        <f>AVERAGE(L218:L220)</f>
        <v>29497</v>
      </c>
      <c r="U224" t="s">
        <v>1663</v>
      </c>
      <c r="V224">
        <f t="shared" si="147"/>
        <v>4.6343695969081606</v>
      </c>
      <c r="W224">
        <f t="shared" si="148"/>
        <v>89.921008916160957</v>
      </c>
      <c r="X224">
        <f t="shared" si="149"/>
        <v>110.52649421975116</v>
      </c>
      <c r="Y224">
        <f t="shared" si="150"/>
        <v>103.95633454249584</v>
      </c>
      <c r="Z224">
        <f t="shared" si="151"/>
        <v>96.216564396379283</v>
      </c>
      <c r="AA224">
        <f t="shared" si="152"/>
        <v>120.95467335661255</v>
      </c>
      <c r="AB224">
        <f t="shared" si="153"/>
        <v>93.541716106722717</v>
      </c>
      <c r="AC224">
        <f t="shared" si="154"/>
        <v>109.77726548462556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99.067687070179943</v>
      </c>
      <c r="C230">
        <f t="shared" ref="C230:I230" si="155">AVERAGE(W219,W206,W192)</f>
        <v>100.87877836979396</v>
      </c>
      <c r="D230">
        <f t="shared" si="155"/>
        <v>95.931565444644832</v>
      </c>
      <c r="E230">
        <f t="shared" si="155"/>
        <v>105.94750952619624</v>
      </c>
      <c r="F230">
        <f t="shared" si="155"/>
        <v>108.48054710549171</v>
      </c>
      <c r="G230">
        <f t="shared" si="155"/>
        <v>100.42290092110083</v>
      </c>
      <c r="H230">
        <f t="shared" si="155"/>
        <v>99.167368273160591</v>
      </c>
      <c r="I230">
        <f t="shared" si="155"/>
        <v>106.40194733486339</v>
      </c>
      <c r="K230" t="s">
        <v>1658</v>
      </c>
      <c r="L230">
        <f>STDEV(V219,V206,V192)/SQRT(3)</f>
        <v>4.2216708770169697</v>
      </c>
      <c r="M230">
        <f t="shared" ref="M230:S230" si="156">STDEV(W219,W206,W192)/SQRT(3)</f>
        <v>11.088585858179709</v>
      </c>
      <c r="N230">
        <f t="shared" si="156"/>
        <v>5.7768369916435267</v>
      </c>
      <c r="O230">
        <f t="shared" si="156"/>
        <v>7.0443622753633539</v>
      </c>
      <c r="P230">
        <f t="shared" si="156"/>
        <v>3.7251883430024844</v>
      </c>
      <c r="Q230">
        <f t="shared" si="156"/>
        <v>2.4998726091957737</v>
      </c>
      <c r="R230">
        <f t="shared" si="156"/>
        <v>5.8305482675237714</v>
      </c>
      <c r="S230">
        <f t="shared" si="156"/>
        <v>0.5824026639401072</v>
      </c>
    </row>
    <row r="231" spans="1:19" x14ac:dyDescent="0.25">
      <c r="A231" t="s">
        <v>1659</v>
      </c>
      <c r="B231">
        <f t="shared" ref="B231:B235" si="157">AVERAGE(V220,V207,V193)</f>
        <v>100.24426202382585</v>
      </c>
      <c r="C231">
        <f t="shared" ref="C231:C235" si="158">AVERAGE(W220,W207,W193)</f>
        <v>88.409100357052594</v>
      </c>
      <c r="D231">
        <f t="shared" ref="D231:D235" si="159">AVERAGE(X220,X207,X193)</f>
        <v>100.95515568802141</v>
      </c>
      <c r="E231">
        <f t="shared" ref="E231:E235" si="160">AVERAGE(Y220,Y207,Y193)</f>
        <v>93.361021849762835</v>
      </c>
      <c r="F231">
        <f t="shared" ref="F231:F235" si="161">AVERAGE(Z220,Z207,Z193)</f>
        <v>105.46607360692668</v>
      </c>
      <c r="G231">
        <f t="shared" ref="G231:G235" si="162">AVERAGE(AA220,AA207,AA193)</f>
        <v>97.940322952869906</v>
      </c>
      <c r="H231">
        <f t="shared" ref="H231:H235" si="163">AVERAGE(AB220,AB207,AB193)</f>
        <v>97.456325016319624</v>
      </c>
      <c r="I231">
        <f t="shared" ref="I231:I235" si="164">AVERAGE(AC220,AC207,AC193)</f>
        <v>102.95256215030913</v>
      </c>
      <c r="K231" t="s">
        <v>1659</v>
      </c>
      <c r="L231">
        <f t="shared" ref="L231:L235" si="165">STDEV(V220,V207,V193)/SQRT(3)</f>
        <v>2.0459391883139673</v>
      </c>
      <c r="M231">
        <f t="shared" ref="M231:M235" si="166">STDEV(W220,W207,W193)/SQRT(3)</f>
        <v>7.6508115332029201</v>
      </c>
      <c r="N231">
        <f t="shared" ref="N231:N235" si="167">STDEV(X220,X207,X193)/SQRT(3)</f>
        <v>1.4863508974912858</v>
      </c>
      <c r="O231">
        <f t="shared" ref="O231:O235" si="168">STDEV(Y220,Y207,Y193)/SQRT(3)</f>
        <v>8.8285272191224422</v>
      </c>
      <c r="P231">
        <f t="shared" ref="P231:P235" si="169">STDEV(Z220,Z207,Z193)/SQRT(3)</f>
        <v>6.5985660155008876</v>
      </c>
      <c r="Q231">
        <f t="shared" ref="Q231:Q235" si="170">STDEV(AA220,AA207,AA193)/SQRT(3)</f>
        <v>5.5126236796584571</v>
      </c>
      <c r="R231">
        <f t="shared" ref="R231:R235" si="171">STDEV(AB220,AB207,AB193)/SQRT(3)</f>
        <v>3.1925002576384411</v>
      </c>
      <c r="S231">
        <f t="shared" ref="S231:S235" si="172">STDEV(AC220,AC207,AC193)/SQRT(3)</f>
        <v>1.4950135352716767</v>
      </c>
    </row>
    <row r="232" spans="1:19" x14ac:dyDescent="0.25">
      <c r="A232" t="s">
        <v>1660</v>
      </c>
      <c r="B232">
        <f t="shared" si="157"/>
        <v>100.68805090599416</v>
      </c>
      <c r="C232">
        <f t="shared" si="158"/>
        <v>86.770315707323832</v>
      </c>
      <c r="D232">
        <f t="shared" si="159"/>
        <v>93.283595332021449</v>
      </c>
      <c r="E232">
        <f t="shared" si="160"/>
        <v>93.252588868629559</v>
      </c>
      <c r="F232">
        <f t="shared" si="161"/>
        <v>101.61533649699162</v>
      </c>
      <c r="G232">
        <f t="shared" si="162"/>
        <v>99.446008813663028</v>
      </c>
      <c r="H232">
        <f t="shared" si="163"/>
        <v>96.028705776461678</v>
      </c>
      <c r="I232">
        <f t="shared" si="164"/>
        <v>94.90629733129272</v>
      </c>
      <c r="K232" t="s">
        <v>1660</v>
      </c>
      <c r="L232">
        <f t="shared" si="165"/>
        <v>2.2333324042603291</v>
      </c>
      <c r="M232">
        <f t="shared" si="166"/>
        <v>7.593410238050069</v>
      </c>
      <c r="N232">
        <f t="shared" si="167"/>
        <v>2.1142913103465824</v>
      </c>
      <c r="O232">
        <f t="shared" si="168"/>
        <v>10.546085534073384</v>
      </c>
      <c r="P232">
        <f t="shared" si="169"/>
        <v>8.4299806031240863</v>
      </c>
      <c r="Q232">
        <f t="shared" si="170"/>
        <v>1.2000935425408161</v>
      </c>
      <c r="R232">
        <f t="shared" si="171"/>
        <v>4.9771062343326271</v>
      </c>
      <c r="S232">
        <f t="shared" si="172"/>
        <v>3.4684200697748726</v>
      </c>
    </row>
    <row r="233" spans="1:19" x14ac:dyDescent="0.25">
      <c r="A233" t="s">
        <v>1661</v>
      </c>
      <c r="B233">
        <f t="shared" si="157"/>
        <v>98.09437333098235</v>
      </c>
      <c r="C233">
        <f t="shared" si="158"/>
        <v>89.845862674926181</v>
      </c>
      <c r="D233">
        <f t="shared" si="159"/>
        <v>90.825458935949896</v>
      </c>
      <c r="E233">
        <f t="shared" si="160"/>
        <v>89.896823104739283</v>
      </c>
      <c r="F233">
        <f t="shared" si="161"/>
        <v>94.58454466399418</v>
      </c>
      <c r="G233">
        <f t="shared" si="162"/>
        <v>92.750981744837517</v>
      </c>
      <c r="H233">
        <f t="shared" si="163"/>
        <v>92.694931395117635</v>
      </c>
      <c r="I233">
        <f t="shared" si="164"/>
        <v>95.163429569755806</v>
      </c>
      <c r="K233" t="s">
        <v>1661</v>
      </c>
      <c r="L233">
        <f t="shared" si="165"/>
        <v>3.4904246016549219</v>
      </c>
      <c r="M233">
        <f t="shared" si="166"/>
        <v>3.7722107411717554</v>
      </c>
      <c r="N233">
        <f t="shared" si="167"/>
        <v>1.566303939224553</v>
      </c>
      <c r="O233">
        <f t="shared" si="168"/>
        <v>2.0568265849114624</v>
      </c>
      <c r="P233">
        <f t="shared" si="169"/>
        <v>5.2562923346394248</v>
      </c>
      <c r="Q233">
        <f t="shared" si="170"/>
        <v>4.2433744354119183</v>
      </c>
      <c r="R233">
        <f t="shared" si="171"/>
        <v>4.2448739911396229</v>
      </c>
      <c r="S233">
        <f t="shared" si="172"/>
        <v>4.2075566459828071</v>
      </c>
    </row>
    <row r="234" spans="1:19" x14ac:dyDescent="0.25">
      <c r="A234" t="s">
        <v>1662</v>
      </c>
      <c r="B234">
        <f t="shared" si="157"/>
        <v>99.223310448153768</v>
      </c>
      <c r="C234">
        <f t="shared" si="158"/>
        <v>98.324856404122329</v>
      </c>
      <c r="D234">
        <f t="shared" si="159"/>
        <v>100.25711476907487</v>
      </c>
      <c r="E234">
        <f t="shared" si="160"/>
        <v>91.835740026212648</v>
      </c>
      <c r="F234">
        <f t="shared" si="161"/>
        <v>99.274894005191257</v>
      </c>
      <c r="G234">
        <f t="shared" si="162"/>
        <v>97.827721515691678</v>
      </c>
      <c r="H234">
        <f t="shared" si="163"/>
        <v>95.409026115917456</v>
      </c>
      <c r="I234">
        <f t="shared" si="164"/>
        <v>94.415018911940521</v>
      </c>
      <c r="K234" t="s">
        <v>1662</v>
      </c>
      <c r="L234">
        <f t="shared" si="165"/>
        <v>8.8369524273371791</v>
      </c>
      <c r="M234">
        <f t="shared" si="166"/>
        <v>0.63333890565858963</v>
      </c>
      <c r="N234">
        <f t="shared" si="167"/>
        <v>3.7528701534127147</v>
      </c>
      <c r="O234">
        <f t="shared" si="168"/>
        <v>3.0933006047905112</v>
      </c>
      <c r="P234">
        <f t="shared" si="169"/>
        <v>4.18775244809828</v>
      </c>
      <c r="Q234">
        <f t="shared" si="170"/>
        <v>4.6735891454889185</v>
      </c>
      <c r="R234">
        <f t="shared" si="171"/>
        <v>3.6661255565329429</v>
      </c>
      <c r="S234">
        <f t="shared" si="172"/>
        <v>2.3933639304232321</v>
      </c>
    </row>
    <row r="235" spans="1:19" x14ac:dyDescent="0.25">
      <c r="A235" t="s">
        <v>1663</v>
      </c>
      <c r="B235">
        <f t="shared" si="157"/>
        <v>5.602306753756757</v>
      </c>
      <c r="C235">
        <f t="shared" si="158"/>
        <v>98.994031938692885</v>
      </c>
      <c r="D235">
        <f t="shared" si="159"/>
        <v>106.81567222715471</v>
      </c>
      <c r="E235">
        <f t="shared" si="160"/>
        <v>98.176141614748943</v>
      </c>
      <c r="F235">
        <f t="shared" si="161"/>
        <v>101.5767038588013</v>
      </c>
      <c r="G235">
        <f t="shared" si="162"/>
        <v>103.95158338701248</v>
      </c>
      <c r="H235">
        <f t="shared" si="163"/>
        <v>99.273938806399869</v>
      </c>
      <c r="I235">
        <f t="shared" si="164"/>
        <v>108.29494212877491</v>
      </c>
      <c r="K235" t="s">
        <v>1663</v>
      </c>
      <c r="L235">
        <f t="shared" si="165"/>
        <v>0.56035451397407143</v>
      </c>
      <c r="M235">
        <f t="shared" si="166"/>
        <v>5.7489367085296541</v>
      </c>
      <c r="N235">
        <f t="shared" si="167"/>
        <v>2.5082294254166753</v>
      </c>
      <c r="O235">
        <f t="shared" si="168"/>
        <v>4.0243020732617172</v>
      </c>
      <c r="P235">
        <f t="shared" si="169"/>
        <v>2.731269276545405</v>
      </c>
      <c r="Q235">
        <f t="shared" si="170"/>
        <v>8.5535437815006325</v>
      </c>
      <c r="R235">
        <f t="shared" si="171"/>
        <v>2.9054204115404989</v>
      </c>
      <c r="S235">
        <f t="shared" si="172"/>
        <v>9.4268594415068865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83:D183"/>
    <mergeCell ref="B120:D120"/>
    <mergeCell ref="C119:I119"/>
    <mergeCell ref="C177:I177"/>
    <mergeCell ref="C178:I178"/>
    <mergeCell ref="C179:I179"/>
    <mergeCell ref="C180:I18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W332"/>
  <sheetViews>
    <sheetView topLeftCell="A94" workbookViewId="0">
      <selection activeCell="A108" sqref="A108:B110"/>
    </sheetView>
  </sheetViews>
  <sheetFormatPr defaultRowHeight="15" x14ac:dyDescent="0.25"/>
  <cols>
    <col min="2" max="2" width="10.7109375" bestFit="1" customWidth="1"/>
    <col min="10" max="10" width="11.7109375" customWidth="1"/>
  </cols>
  <sheetData>
    <row r="1" spans="1:12" x14ac:dyDescent="0.25">
      <c r="A1" s="7" t="s">
        <v>1677</v>
      </c>
      <c r="I1" s="7" t="s">
        <v>1678</v>
      </c>
      <c r="J1" t="s">
        <v>2089</v>
      </c>
      <c r="K1" s="7" t="s">
        <v>1679</v>
      </c>
      <c r="L1" t="s">
        <v>2226</v>
      </c>
    </row>
    <row r="2" spans="1:12" x14ac:dyDescent="0.25">
      <c r="A2" s="7" t="s">
        <v>1680</v>
      </c>
      <c r="J2" t="s">
        <v>2092</v>
      </c>
      <c r="L2" t="s">
        <v>2227</v>
      </c>
    </row>
    <row r="3" spans="1:12" x14ac:dyDescent="0.25">
      <c r="A3" s="53" t="s">
        <v>1681</v>
      </c>
      <c r="B3" s="17">
        <v>42320</v>
      </c>
      <c r="J3" t="s">
        <v>2095</v>
      </c>
      <c r="L3" t="s">
        <v>1864</v>
      </c>
    </row>
    <row r="4" spans="1:12" x14ac:dyDescent="0.25">
      <c r="A4" s="7" t="s">
        <v>1682</v>
      </c>
      <c r="B4" s="17">
        <v>42305</v>
      </c>
      <c r="I4" s="7" t="s">
        <v>1683</v>
      </c>
      <c r="J4" t="s">
        <v>2228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TX001423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TX006192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TX012676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TX002257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TX011663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TX006796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204</v>
      </c>
      <c r="C23">
        <v>20</v>
      </c>
      <c r="D23" t="s">
        <v>646</v>
      </c>
      <c r="E23">
        <v>20479</v>
      </c>
      <c r="F23" t="s">
        <v>647</v>
      </c>
      <c r="G23" t="s">
        <v>648</v>
      </c>
      <c r="H23">
        <v>229.26</v>
      </c>
      <c r="I23">
        <v>45.8</v>
      </c>
    </row>
    <row r="24" spans="1:9" x14ac:dyDescent="0.25">
      <c r="A24" t="s">
        <v>484</v>
      </c>
      <c r="B24" t="s">
        <v>209</v>
      </c>
      <c r="C24">
        <v>10</v>
      </c>
      <c r="D24" t="s">
        <v>650</v>
      </c>
      <c r="E24">
        <v>47303</v>
      </c>
      <c r="F24" t="s">
        <v>651</v>
      </c>
      <c r="G24" t="s">
        <v>652</v>
      </c>
      <c r="H24">
        <v>344.3</v>
      </c>
      <c r="I24">
        <v>68.86</v>
      </c>
    </row>
    <row r="25" spans="1:9" x14ac:dyDescent="0.25">
      <c r="A25" t="s">
        <v>484</v>
      </c>
      <c r="B25" t="s">
        <v>214</v>
      </c>
      <c r="C25">
        <v>20</v>
      </c>
      <c r="D25" t="s">
        <v>654</v>
      </c>
      <c r="E25">
        <v>21414</v>
      </c>
      <c r="F25" t="s">
        <v>655</v>
      </c>
      <c r="G25" t="s">
        <v>656</v>
      </c>
      <c r="H25">
        <v>434.63</v>
      </c>
      <c r="I25">
        <v>86.9</v>
      </c>
    </row>
    <row r="26" spans="1:9" x14ac:dyDescent="0.25">
      <c r="A26" t="s">
        <v>484</v>
      </c>
      <c r="B26" t="s">
        <v>219</v>
      </c>
      <c r="C26">
        <v>20</v>
      </c>
      <c r="D26" t="s">
        <v>658</v>
      </c>
      <c r="E26">
        <v>22187</v>
      </c>
      <c r="F26" t="s">
        <v>659</v>
      </c>
      <c r="G26" t="s">
        <v>660</v>
      </c>
      <c r="H26">
        <v>136.19</v>
      </c>
      <c r="I26">
        <v>27.23</v>
      </c>
    </row>
    <row r="27" spans="1:9" x14ac:dyDescent="0.25">
      <c r="A27" t="s">
        <v>484</v>
      </c>
      <c r="B27" t="s">
        <v>224</v>
      </c>
      <c r="C27">
        <v>17.8</v>
      </c>
      <c r="D27" t="s">
        <v>662</v>
      </c>
      <c r="E27">
        <v>48168</v>
      </c>
      <c r="F27" t="s">
        <v>663</v>
      </c>
      <c r="G27" t="s">
        <v>664</v>
      </c>
      <c r="H27">
        <v>329.8</v>
      </c>
      <c r="I27">
        <v>65.959999999999994</v>
      </c>
    </row>
    <row r="28" spans="1:9" x14ac:dyDescent="0.25">
      <c r="A28" t="s">
        <v>484</v>
      </c>
      <c r="B28" t="s">
        <v>229</v>
      </c>
      <c r="C28">
        <v>20</v>
      </c>
      <c r="D28" t="s">
        <v>666</v>
      </c>
      <c r="E28">
        <v>24729</v>
      </c>
      <c r="F28" t="s">
        <v>667</v>
      </c>
      <c r="G28" t="s">
        <v>668</v>
      </c>
      <c r="H28">
        <v>191.18</v>
      </c>
      <c r="I28">
        <v>38.200000000000003</v>
      </c>
    </row>
    <row r="31" spans="1:9" x14ac:dyDescent="0.25">
      <c r="A31" s="7" t="s">
        <v>1705</v>
      </c>
    </row>
    <row r="33" spans="1:49" x14ac:dyDescent="0.25">
      <c r="A33" s="7" t="s">
        <v>2089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2090</v>
      </c>
    </row>
    <row r="36" spans="1:49" x14ac:dyDescent="0.25">
      <c r="A36" t="s">
        <v>1709</v>
      </c>
      <c r="B36" s="38">
        <v>42321.13175925926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15</v>
      </c>
      <c r="F40">
        <v>16</v>
      </c>
      <c r="G40">
        <v>16</v>
      </c>
      <c r="H40">
        <v>16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15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16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16</v>
      </c>
      <c r="AD40">
        <v>15</v>
      </c>
      <c r="AE40">
        <v>16</v>
      </c>
      <c r="AF40">
        <v>16</v>
      </c>
      <c r="AG40">
        <v>16</v>
      </c>
      <c r="AH40">
        <v>16</v>
      </c>
      <c r="AI40">
        <v>15</v>
      </c>
      <c r="AJ40">
        <v>16</v>
      </c>
      <c r="AK40">
        <v>16</v>
      </c>
      <c r="AL40">
        <v>16</v>
      </c>
      <c r="AM40">
        <v>15</v>
      </c>
      <c r="AN40">
        <v>16</v>
      </c>
      <c r="AO40">
        <v>12</v>
      </c>
      <c r="AP40">
        <v>16</v>
      </c>
      <c r="AQ40">
        <v>16</v>
      </c>
      <c r="AR40">
        <v>16</v>
      </c>
      <c r="AS40">
        <v>16</v>
      </c>
      <c r="AT40">
        <v>15</v>
      </c>
      <c r="AU40">
        <v>16</v>
      </c>
      <c r="AV40">
        <v>15</v>
      </c>
      <c r="AW40">
        <v>16</v>
      </c>
    </row>
    <row r="41" spans="1:49" x14ac:dyDescent="0.25">
      <c r="A41" t="s">
        <v>1764</v>
      </c>
      <c r="B41">
        <v>69.343000000000004</v>
      </c>
      <c r="C41">
        <v>103.151</v>
      </c>
      <c r="D41">
        <v>66.882999999999996</v>
      </c>
      <c r="E41">
        <v>75.647999999999996</v>
      </c>
      <c r="F41">
        <v>63.945</v>
      </c>
      <c r="G41">
        <v>84.206999999999994</v>
      </c>
      <c r="H41">
        <v>81.495999999999995</v>
      </c>
      <c r="I41">
        <v>62.055</v>
      </c>
      <c r="J41">
        <v>108.31699999999999</v>
      </c>
      <c r="K41">
        <v>118.479</v>
      </c>
      <c r="L41">
        <v>111.593</v>
      </c>
      <c r="M41">
        <v>105.22199999999999</v>
      </c>
      <c r="N41">
        <v>102.045</v>
      </c>
      <c r="O41">
        <v>105.331</v>
      </c>
      <c r="P41">
        <v>78.611000000000004</v>
      </c>
      <c r="Q41">
        <v>85.027000000000001</v>
      </c>
      <c r="R41">
        <v>93.581000000000003</v>
      </c>
      <c r="S41">
        <v>55.08</v>
      </c>
      <c r="T41">
        <v>90.019000000000005</v>
      </c>
      <c r="U41">
        <v>90.052000000000007</v>
      </c>
      <c r="V41">
        <v>101.908</v>
      </c>
      <c r="W41">
        <v>81.23</v>
      </c>
      <c r="X41">
        <v>97.608000000000004</v>
      </c>
      <c r="Y41">
        <v>79.546999999999997</v>
      </c>
      <c r="Z41">
        <v>97.460999999999999</v>
      </c>
      <c r="AA41">
        <v>103.28700000000001</v>
      </c>
      <c r="AB41">
        <v>102.613</v>
      </c>
      <c r="AC41">
        <v>81.724999999999994</v>
      </c>
      <c r="AD41">
        <v>91.182000000000002</v>
      </c>
      <c r="AE41">
        <v>116.64</v>
      </c>
      <c r="AF41">
        <v>84.176000000000002</v>
      </c>
      <c r="AG41">
        <v>89.53</v>
      </c>
      <c r="AH41">
        <v>82.522999999999996</v>
      </c>
      <c r="AI41">
        <v>84.685000000000002</v>
      </c>
      <c r="AJ41">
        <v>130.38800000000001</v>
      </c>
      <c r="AK41">
        <v>111.568</v>
      </c>
      <c r="AL41">
        <v>129.559</v>
      </c>
      <c r="AM41">
        <v>59.338999999999999</v>
      </c>
      <c r="AN41">
        <v>77.846000000000004</v>
      </c>
      <c r="AO41">
        <v>50.75</v>
      </c>
      <c r="AP41">
        <v>119.146</v>
      </c>
      <c r="AQ41">
        <v>84.947000000000003</v>
      </c>
      <c r="AR41">
        <v>81.078999999999994</v>
      </c>
      <c r="AS41">
        <v>77.36</v>
      </c>
      <c r="AT41">
        <v>76.275000000000006</v>
      </c>
      <c r="AU41">
        <v>77.48</v>
      </c>
      <c r="AV41">
        <v>78.944999999999993</v>
      </c>
      <c r="AW41">
        <v>99.686999999999998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2091</v>
      </c>
    </row>
    <row r="44" spans="1:49" x14ac:dyDescent="0.25">
      <c r="A44" t="s">
        <v>1709</v>
      </c>
      <c r="B44" s="38">
        <v>42321.130659722221</v>
      </c>
    </row>
    <row r="45" spans="1:49" x14ac:dyDescent="0.25">
      <c r="A45" t="s">
        <v>1710</v>
      </c>
      <c r="B45">
        <v>2400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16</v>
      </c>
      <c r="D48">
        <v>16</v>
      </c>
      <c r="E48">
        <v>15</v>
      </c>
      <c r="F48">
        <v>16</v>
      </c>
      <c r="G48">
        <v>16</v>
      </c>
      <c r="H48">
        <v>15</v>
      </c>
      <c r="I48">
        <v>16</v>
      </c>
      <c r="J48">
        <v>16</v>
      </c>
      <c r="K48">
        <v>3</v>
      </c>
      <c r="L48">
        <v>16</v>
      </c>
      <c r="M48">
        <v>16</v>
      </c>
      <c r="N48">
        <v>16</v>
      </c>
      <c r="O48">
        <v>16</v>
      </c>
      <c r="P48">
        <v>15</v>
      </c>
      <c r="Q48">
        <v>15</v>
      </c>
      <c r="R48">
        <v>16</v>
      </c>
      <c r="S48">
        <v>16</v>
      </c>
      <c r="T48">
        <v>16</v>
      </c>
      <c r="U48">
        <v>16</v>
      </c>
      <c r="V48">
        <v>16</v>
      </c>
      <c r="W48">
        <v>16</v>
      </c>
      <c r="X48">
        <v>14</v>
      </c>
      <c r="Y48">
        <v>15</v>
      </c>
      <c r="Z48">
        <v>16</v>
      </c>
      <c r="AA48">
        <v>1</v>
      </c>
      <c r="AB48">
        <v>16</v>
      </c>
      <c r="AC48">
        <v>16</v>
      </c>
      <c r="AD48">
        <v>14</v>
      </c>
      <c r="AE48">
        <v>16</v>
      </c>
      <c r="AF48">
        <v>14</v>
      </c>
      <c r="AG48">
        <v>16</v>
      </c>
      <c r="AH48">
        <v>16</v>
      </c>
      <c r="AI48">
        <v>0</v>
      </c>
      <c r="AJ48">
        <v>6</v>
      </c>
      <c r="AK48">
        <v>9</v>
      </c>
      <c r="AL48">
        <v>16</v>
      </c>
      <c r="AM48">
        <v>13</v>
      </c>
      <c r="AN48">
        <v>16</v>
      </c>
      <c r="AO48">
        <v>10</v>
      </c>
      <c r="AP48">
        <v>0</v>
      </c>
      <c r="AQ48">
        <v>15</v>
      </c>
      <c r="AR48">
        <v>16</v>
      </c>
      <c r="AS48">
        <v>16</v>
      </c>
      <c r="AT48">
        <v>15</v>
      </c>
      <c r="AU48">
        <v>16</v>
      </c>
      <c r="AV48">
        <v>14</v>
      </c>
      <c r="AW48">
        <v>15</v>
      </c>
    </row>
    <row r="49" spans="1:49" x14ac:dyDescent="0.25">
      <c r="A49" t="s">
        <v>1764</v>
      </c>
      <c r="B49">
        <v>54.332999999999998</v>
      </c>
      <c r="C49">
        <v>71.733999999999995</v>
      </c>
      <c r="D49">
        <v>59.488</v>
      </c>
      <c r="E49">
        <v>68.847999999999999</v>
      </c>
      <c r="F49">
        <v>55.037999999999997</v>
      </c>
      <c r="G49">
        <v>88.134</v>
      </c>
      <c r="H49">
        <v>79.900000000000006</v>
      </c>
      <c r="I49">
        <v>57.662999999999997</v>
      </c>
      <c r="J49">
        <v>51.048000000000002</v>
      </c>
      <c r="K49">
        <v>8.0579999999999998</v>
      </c>
      <c r="L49">
        <v>31.009</v>
      </c>
      <c r="M49">
        <v>46.5</v>
      </c>
      <c r="N49">
        <v>46.146999999999998</v>
      </c>
      <c r="O49">
        <v>46.07</v>
      </c>
      <c r="P49">
        <v>56.39</v>
      </c>
      <c r="Q49">
        <v>59.22</v>
      </c>
      <c r="R49">
        <v>59.802</v>
      </c>
      <c r="S49">
        <v>45.377000000000002</v>
      </c>
      <c r="T49">
        <v>53.533999999999999</v>
      </c>
      <c r="U49">
        <v>61.594000000000001</v>
      </c>
      <c r="V49">
        <v>57.85</v>
      </c>
      <c r="W49">
        <v>31.206</v>
      </c>
      <c r="X49">
        <v>42.189</v>
      </c>
      <c r="Y49">
        <v>69.084999999999994</v>
      </c>
      <c r="Z49">
        <v>120.81399999999999</v>
      </c>
      <c r="AA49">
        <v>61.725000000000001</v>
      </c>
      <c r="AB49">
        <v>29.821999999999999</v>
      </c>
      <c r="AC49">
        <v>49.963999999999999</v>
      </c>
      <c r="AD49">
        <v>46.497999999999998</v>
      </c>
      <c r="AE49">
        <v>66.385999999999996</v>
      </c>
      <c r="AF49">
        <v>35.417999999999999</v>
      </c>
      <c r="AG49">
        <v>52.838999999999999</v>
      </c>
      <c r="AH49">
        <v>156.023</v>
      </c>
      <c r="AI49">
        <v>0</v>
      </c>
      <c r="AJ49">
        <v>11.882999999999999</v>
      </c>
      <c r="AK49">
        <v>11.282999999999999</v>
      </c>
      <c r="AL49">
        <v>18.716999999999999</v>
      </c>
      <c r="AM49">
        <v>35.170999999999999</v>
      </c>
      <c r="AN49">
        <v>49.777999999999999</v>
      </c>
      <c r="AO49">
        <v>29.79</v>
      </c>
      <c r="AP49">
        <v>0</v>
      </c>
      <c r="AQ49">
        <v>84.412000000000006</v>
      </c>
      <c r="AR49">
        <v>81.472999999999999</v>
      </c>
      <c r="AS49">
        <v>72.724999999999994</v>
      </c>
      <c r="AT49">
        <v>67.900000000000006</v>
      </c>
      <c r="AU49">
        <v>60.335999999999999</v>
      </c>
      <c r="AV49">
        <v>67.63</v>
      </c>
      <c r="AW49">
        <v>98.498000000000005</v>
      </c>
    </row>
    <row r="51" spans="1:49" x14ac:dyDescent="0.25">
      <c r="A51" s="7" t="s">
        <v>2092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2093</v>
      </c>
    </row>
    <row r="54" spans="1:49" x14ac:dyDescent="0.25">
      <c r="A54" t="s">
        <v>1709</v>
      </c>
      <c r="B54" s="38">
        <v>42321.127627314818</v>
      </c>
    </row>
    <row r="55" spans="1:49" x14ac:dyDescent="0.25">
      <c r="A55" t="s">
        <v>1710</v>
      </c>
      <c r="B55">
        <v>2401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13</v>
      </c>
      <c r="C58">
        <v>15</v>
      </c>
      <c r="D58">
        <v>16</v>
      </c>
      <c r="E58">
        <v>16</v>
      </c>
      <c r="F58">
        <v>15</v>
      </c>
      <c r="G58">
        <v>14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15</v>
      </c>
      <c r="R58">
        <v>16</v>
      </c>
      <c r="S58">
        <v>16</v>
      </c>
      <c r="T58">
        <v>15</v>
      </c>
      <c r="U58">
        <v>15</v>
      </c>
      <c r="V58">
        <v>16</v>
      </c>
      <c r="W58">
        <v>16</v>
      </c>
      <c r="X58">
        <v>14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15</v>
      </c>
      <c r="AG58">
        <v>16</v>
      </c>
      <c r="AH58">
        <v>15</v>
      </c>
      <c r="AI58">
        <v>16</v>
      </c>
      <c r="AJ58">
        <v>16</v>
      </c>
      <c r="AK58">
        <v>16</v>
      </c>
      <c r="AL58">
        <v>16</v>
      </c>
      <c r="AM58">
        <v>16</v>
      </c>
      <c r="AN58">
        <v>16</v>
      </c>
      <c r="AO58">
        <v>16</v>
      </c>
      <c r="AP58">
        <v>15</v>
      </c>
      <c r="AQ58">
        <v>14</v>
      </c>
      <c r="AR58">
        <v>13</v>
      </c>
      <c r="AS58">
        <v>16</v>
      </c>
      <c r="AT58">
        <v>16</v>
      </c>
      <c r="AU58">
        <v>15</v>
      </c>
      <c r="AV58">
        <v>16</v>
      </c>
      <c r="AW58">
        <v>16</v>
      </c>
    </row>
    <row r="59" spans="1:49" x14ac:dyDescent="0.25">
      <c r="A59" t="s">
        <v>1764</v>
      </c>
      <c r="B59">
        <v>75.266999999999996</v>
      </c>
      <c r="C59">
        <v>71.549000000000007</v>
      </c>
      <c r="D59">
        <v>80.950999999999993</v>
      </c>
      <c r="E59">
        <v>66.793999999999997</v>
      </c>
      <c r="F59">
        <v>116.94799999999999</v>
      </c>
      <c r="G59">
        <v>88.274000000000001</v>
      </c>
      <c r="H59">
        <v>80.484999999999999</v>
      </c>
      <c r="I59">
        <v>82.433999999999997</v>
      </c>
      <c r="J59">
        <v>68.588999999999999</v>
      </c>
      <c r="K59">
        <v>86.224999999999994</v>
      </c>
      <c r="L59">
        <v>92.686000000000007</v>
      </c>
      <c r="M59">
        <v>85.19</v>
      </c>
      <c r="N59">
        <v>93.736000000000004</v>
      </c>
      <c r="O59">
        <v>104.878</v>
      </c>
      <c r="P59">
        <v>98.489000000000004</v>
      </c>
      <c r="Q59">
        <v>93.191000000000003</v>
      </c>
      <c r="R59">
        <v>140.87100000000001</v>
      </c>
      <c r="S59">
        <v>121.393</v>
      </c>
      <c r="T59">
        <v>113.679</v>
      </c>
      <c r="U59">
        <v>66.650999999999996</v>
      </c>
      <c r="V59">
        <v>101.575</v>
      </c>
      <c r="W59">
        <v>135.697</v>
      </c>
      <c r="X59">
        <v>73.28</v>
      </c>
      <c r="Y59">
        <v>136.78100000000001</v>
      </c>
      <c r="Z59">
        <v>88.799000000000007</v>
      </c>
      <c r="AA59">
        <v>91.045000000000002</v>
      </c>
      <c r="AB59">
        <v>85.73</v>
      </c>
      <c r="AC59">
        <v>107.88800000000001</v>
      </c>
      <c r="AD59">
        <v>116.553</v>
      </c>
      <c r="AE59">
        <v>90.745000000000005</v>
      </c>
      <c r="AF59">
        <v>71.632000000000005</v>
      </c>
      <c r="AG59">
        <v>108.875</v>
      </c>
      <c r="AH59">
        <v>106.506</v>
      </c>
      <c r="AI59">
        <v>69.057000000000002</v>
      </c>
      <c r="AJ59">
        <v>96.95</v>
      </c>
      <c r="AK59">
        <v>110.819</v>
      </c>
      <c r="AL59">
        <v>96.116</v>
      </c>
      <c r="AM59">
        <v>71.784000000000006</v>
      </c>
      <c r="AN59">
        <v>98.379000000000005</v>
      </c>
      <c r="AO59">
        <v>105.82299999999999</v>
      </c>
      <c r="AP59">
        <v>99.466999999999999</v>
      </c>
      <c r="AQ59">
        <v>86.316000000000003</v>
      </c>
      <c r="AR59">
        <v>51.136000000000003</v>
      </c>
      <c r="AS59">
        <v>109.431</v>
      </c>
      <c r="AT59">
        <v>79.628</v>
      </c>
      <c r="AU59">
        <v>77.238</v>
      </c>
      <c r="AV59">
        <v>112.95099999999999</v>
      </c>
      <c r="AW59">
        <v>58.326999999999998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2094</v>
      </c>
    </row>
    <row r="62" spans="1:49" x14ac:dyDescent="0.25">
      <c r="A62" t="s">
        <v>1709</v>
      </c>
      <c r="B62" s="38">
        <v>42321.126388888886</v>
      </c>
    </row>
    <row r="63" spans="1:49" x14ac:dyDescent="0.25">
      <c r="A63" t="s">
        <v>1710</v>
      </c>
      <c r="B63">
        <v>2401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13</v>
      </c>
      <c r="C66">
        <v>16</v>
      </c>
      <c r="D66">
        <v>16</v>
      </c>
      <c r="E66">
        <v>16</v>
      </c>
      <c r="F66">
        <v>15</v>
      </c>
      <c r="G66">
        <v>14</v>
      </c>
      <c r="H66">
        <v>16</v>
      </c>
      <c r="I66">
        <v>16</v>
      </c>
      <c r="J66">
        <v>16</v>
      </c>
      <c r="K66">
        <v>11</v>
      </c>
      <c r="L66">
        <v>16</v>
      </c>
      <c r="M66">
        <v>16</v>
      </c>
      <c r="N66">
        <v>16</v>
      </c>
      <c r="O66">
        <v>16</v>
      </c>
      <c r="P66">
        <v>16</v>
      </c>
      <c r="Q66">
        <v>15</v>
      </c>
      <c r="R66">
        <v>16</v>
      </c>
      <c r="S66">
        <v>16</v>
      </c>
      <c r="T66">
        <v>15</v>
      </c>
      <c r="U66">
        <v>15</v>
      </c>
      <c r="V66">
        <v>16</v>
      </c>
      <c r="W66">
        <v>16</v>
      </c>
      <c r="X66">
        <v>15</v>
      </c>
      <c r="Y66">
        <v>16</v>
      </c>
      <c r="Z66">
        <v>16</v>
      </c>
      <c r="AA66">
        <v>16</v>
      </c>
      <c r="AB66">
        <v>16</v>
      </c>
      <c r="AC66">
        <v>16</v>
      </c>
      <c r="AD66">
        <v>16</v>
      </c>
      <c r="AE66">
        <v>16</v>
      </c>
      <c r="AF66">
        <v>15</v>
      </c>
      <c r="AG66">
        <v>16</v>
      </c>
      <c r="AH66">
        <v>14</v>
      </c>
      <c r="AI66">
        <v>0</v>
      </c>
      <c r="AJ66">
        <v>3</v>
      </c>
      <c r="AK66">
        <v>16</v>
      </c>
      <c r="AL66">
        <v>16</v>
      </c>
      <c r="AM66">
        <v>16</v>
      </c>
      <c r="AN66">
        <v>16</v>
      </c>
      <c r="AO66">
        <v>16</v>
      </c>
      <c r="AP66">
        <v>0</v>
      </c>
      <c r="AQ66">
        <v>14</v>
      </c>
      <c r="AR66">
        <v>13</v>
      </c>
      <c r="AS66">
        <v>16</v>
      </c>
      <c r="AT66">
        <v>16</v>
      </c>
      <c r="AU66">
        <v>14</v>
      </c>
      <c r="AV66">
        <v>16</v>
      </c>
      <c r="AW66">
        <v>16</v>
      </c>
    </row>
    <row r="67" spans="1:49" x14ac:dyDescent="0.25">
      <c r="A67" t="s">
        <v>1764</v>
      </c>
      <c r="B67">
        <v>89.653000000000006</v>
      </c>
      <c r="C67">
        <v>84.081000000000003</v>
      </c>
      <c r="D67">
        <v>81.194000000000003</v>
      </c>
      <c r="E67">
        <v>72.272999999999996</v>
      </c>
      <c r="F67">
        <v>118.40600000000001</v>
      </c>
      <c r="G67">
        <v>75.093999999999994</v>
      </c>
      <c r="H67">
        <v>88.149000000000001</v>
      </c>
      <c r="I67">
        <v>82.650999999999996</v>
      </c>
      <c r="J67">
        <v>69.36</v>
      </c>
      <c r="K67">
        <v>25.655000000000001</v>
      </c>
      <c r="L67">
        <v>83.674999999999997</v>
      </c>
      <c r="M67">
        <v>84.471000000000004</v>
      </c>
      <c r="N67">
        <v>123.327</v>
      </c>
      <c r="O67">
        <v>117.015</v>
      </c>
      <c r="P67">
        <v>100.044</v>
      </c>
      <c r="Q67">
        <v>91.742999999999995</v>
      </c>
      <c r="R67">
        <v>145.827</v>
      </c>
      <c r="S67">
        <v>150.68299999999999</v>
      </c>
      <c r="T67">
        <v>119.075</v>
      </c>
      <c r="U67">
        <v>67.231999999999999</v>
      </c>
      <c r="V67">
        <v>79.849999999999994</v>
      </c>
      <c r="W67">
        <v>122.104</v>
      </c>
      <c r="X67">
        <v>78.153999999999996</v>
      </c>
      <c r="Y67">
        <v>146.006</v>
      </c>
      <c r="Z67">
        <v>161.68100000000001</v>
      </c>
      <c r="AA67">
        <v>77.084000000000003</v>
      </c>
      <c r="AB67">
        <v>86.971999999999994</v>
      </c>
      <c r="AC67">
        <v>141.92099999999999</v>
      </c>
      <c r="AD67">
        <v>89.406000000000006</v>
      </c>
      <c r="AE67">
        <v>85.415999999999997</v>
      </c>
      <c r="AF67">
        <v>78.953999999999994</v>
      </c>
      <c r="AG67">
        <v>119.51300000000001</v>
      </c>
      <c r="AH67">
        <v>101.313</v>
      </c>
      <c r="AI67">
        <v>0</v>
      </c>
      <c r="AJ67">
        <v>7.38</v>
      </c>
      <c r="AK67">
        <v>143.18100000000001</v>
      </c>
      <c r="AL67">
        <v>129.017</v>
      </c>
      <c r="AM67">
        <v>88.006</v>
      </c>
      <c r="AN67">
        <v>105.533</v>
      </c>
      <c r="AO67">
        <v>118.765</v>
      </c>
      <c r="AP67">
        <v>0</v>
      </c>
      <c r="AQ67">
        <v>106.286</v>
      </c>
      <c r="AR67">
        <v>53.637</v>
      </c>
      <c r="AS67">
        <v>116.05200000000001</v>
      </c>
      <c r="AT67">
        <v>99.236999999999995</v>
      </c>
      <c r="AU67">
        <v>105.021</v>
      </c>
      <c r="AV67">
        <v>100.107</v>
      </c>
      <c r="AW67">
        <v>74.977000000000004</v>
      </c>
    </row>
    <row r="69" spans="1:49" x14ac:dyDescent="0.25">
      <c r="A69" s="7" t="s">
        <v>2095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2096</v>
      </c>
    </row>
    <row r="72" spans="1:49" x14ac:dyDescent="0.25">
      <c r="A72" t="s">
        <v>1709</v>
      </c>
      <c r="B72" s="38">
        <v>42321.125289351854</v>
      </c>
    </row>
    <row r="73" spans="1:49" x14ac:dyDescent="0.25">
      <c r="A73" t="s">
        <v>1710</v>
      </c>
      <c r="B73">
        <v>2403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15</v>
      </c>
      <c r="F76">
        <v>16</v>
      </c>
      <c r="G76">
        <v>16</v>
      </c>
      <c r="H76">
        <v>15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15</v>
      </c>
      <c r="U76">
        <v>16</v>
      </c>
      <c r="V76">
        <v>16</v>
      </c>
      <c r="W76">
        <v>15</v>
      </c>
      <c r="X76">
        <v>16</v>
      </c>
      <c r="Y76">
        <v>15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13</v>
      </c>
      <c r="AF76">
        <v>16</v>
      </c>
      <c r="AG76">
        <v>15</v>
      </c>
      <c r="AH76">
        <v>15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13</v>
      </c>
      <c r="AO76">
        <v>13</v>
      </c>
      <c r="AP76">
        <v>16</v>
      </c>
      <c r="AQ76">
        <v>16</v>
      </c>
      <c r="AR76">
        <v>15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75.447999999999993</v>
      </c>
      <c r="C77">
        <v>92.153999999999996</v>
      </c>
      <c r="D77">
        <v>87.031999999999996</v>
      </c>
      <c r="E77">
        <v>99.384</v>
      </c>
      <c r="F77">
        <v>92.075999999999993</v>
      </c>
      <c r="G77">
        <v>125.93899999999999</v>
      </c>
      <c r="H77">
        <v>94.009</v>
      </c>
      <c r="I77">
        <v>122.67</v>
      </c>
      <c r="J77">
        <v>87.798000000000002</v>
      </c>
      <c r="K77">
        <v>133.47499999999999</v>
      </c>
      <c r="L77">
        <v>112.489</v>
      </c>
      <c r="M77">
        <v>96.736999999999995</v>
      </c>
      <c r="N77">
        <v>89.882999999999996</v>
      </c>
      <c r="O77">
        <v>106.812</v>
      </c>
      <c r="P77">
        <v>131.01300000000001</v>
      </c>
      <c r="Q77">
        <v>107.714</v>
      </c>
      <c r="R77">
        <v>95.376000000000005</v>
      </c>
      <c r="S77">
        <v>170.07</v>
      </c>
      <c r="T77">
        <v>78.671999999999997</v>
      </c>
      <c r="U77">
        <v>126.604</v>
      </c>
      <c r="V77">
        <v>102.431</v>
      </c>
      <c r="W77">
        <v>123.236</v>
      </c>
      <c r="X77">
        <v>166.12799999999999</v>
      </c>
      <c r="Y77">
        <v>145.25800000000001</v>
      </c>
      <c r="Z77">
        <v>106.985</v>
      </c>
      <c r="AA77">
        <v>116.654</v>
      </c>
      <c r="AB77">
        <v>127.581</v>
      </c>
      <c r="AC77">
        <v>137.03299999999999</v>
      </c>
      <c r="AD77">
        <v>119.84399999999999</v>
      </c>
      <c r="AE77">
        <v>58.529000000000003</v>
      </c>
      <c r="AF77">
        <v>104.151</v>
      </c>
      <c r="AG77">
        <v>117.84399999999999</v>
      </c>
      <c r="AH77">
        <v>84.254999999999995</v>
      </c>
      <c r="AI77">
        <v>115.304</v>
      </c>
      <c r="AJ77">
        <v>95.316999999999993</v>
      </c>
      <c r="AK77">
        <v>110.886</v>
      </c>
      <c r="AL77">
        <v>108.992</v>
      </c>
      <c r="AM77">
        <v>67.587000000000003</v>
      </c>
      <c r="AN77">
        <v>65.938999999999993</v>
      </c>
      <c r="AO77">
        <v>46.018999999999998</v>
      </c>
      <c r="AP77">
        <v>74.677000000000007</v>
      </c>
      <c r="AQ77">
        <v>89.41</v>
      </c>
      <c r="AR77">
        <v>119.364</v>
      </c>
      <c r="AS77">
        <v>106.673</v>
      </c>
      <c r="AT77">
        <v>111.809</v>
      </c>
      <c r="AU77">
        <v>96.266000000000005</v>
      </c>
      <c r="AV77">
        <v>117.708</v>
      </c>
      <c r="AW77">
        <v>127.85299999999999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2097</v>
      </c>
    </row>
    <row r="80" spans="1:49" x14ac:dyDescent="0.25">
      <c r="A80" t="s">
        <v>1709</v>
      </c>
      <c r="B80" s="38">
        <v>42321.132754629631</v>
      </c>
    </row>
    <row r="81" spans="1:49" x14ac:dyDescent="0.25">
      <c r="A81" t="s">
        <v>1710</v>
      </c>
      <c r="B81">
        <v>2428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16</v>
      </c>
      <c r="D84">
        <v>16</v>
      </c>
      <c r="E84">
        <v>15</v>
      </c>
      <c r="F84">
        <v>16</v>
      </c>
      <c r="G84">
        <v>16</v>
      </c>
      <c r="H84">
        <v>15</v>
      </c>
      <c r="I84">
        <v>16</v>
      </c>
      <c r="J84">
        <v>16</v>
      </c>
      <c r="K84">
        <v>8</v>
      </c>
      <c r="L84">
        <v>16</v>
      </c>
      <c r="M84">
        <v>16</v>
      </c>
      <c r="N84">
        <v>15</v>
      </c>
      <c r="O84">
        <v>16</v>
      </c>
      <c r="P84">
        <v>16</v>
      </c>
      <c r="Q84">
        <v>15</v>
      </c>
      <c r="R84">
        <v>15</v>
      </c>
      <c r="S84">
        <v>16</v>
      </c>
      <c r="T84">
        <v>15</v>
      </c>
      <c r="U84">
        <v>16</v>
      </c>
      <c r="V84">
        <v>16</v>
      </c>
      <c r="W84">
        <v>15</v>
      </c>
      <c r="X84">
        <v>16</v>
      </c>
      <c r="Y84">
        <v>15</v>
      </c>
      <c r="Z84">
        <v>16</v>
      </c>
      <c r="AA84">
        <v>14</v>
      </c>
      <c r="AB84">
        <v>16</v>
      </c>
      <c r="AC84">
        <v>16</v>
      </c>
      <c r="AD84">
        <v>16</v>
      </c>
      <c r="AE84">
        <v>14</v>
      </c>
      <c r="AF84">
        <v>16</v>
      </c>
      <c r="AG84">
        <v>15</v>
      </c>
      <c r="AH84">
        <v>16</v>
      </c>
      <c r="AI84">
        <v>0</v>
      </c>
      <c r="AJ84">
        <v>3</v>
      </c>
      <c r="AK84">
        <v>16</v>
      </c>
      <c r="AL84">
        <v>16</v>
      </c>
      <c r="AM84">
        <v>16</v>
      </c>
      <c r="AN84">
        <v>13</v>
      </c>
      <c r="AO84">
        <v>11</v>
      </c>
      <c r="AP84">
        <v>0</v>
      </c>
      <c r="AQ84">
        <v>16</v>
      </c>
      <c r="AR84">
        <v>15</v>
      </c>
      <c r="AS84">
        <v>16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62.473999999999997</v>
      </c>
      <c r="C85">
        <v>75.317999999999998</v>
      </c>
      <c r="D85">
        <v>106.351</v>
      </c>
      <c r="E85">
        <v>103.45099999999999</v>
      </c>
      <c r="F85">
        <v>88.331999999999994</v>
      </c>
      <c r="G85">
        <v>117.617</v>
      </c>
      <c r="H85">
        <v>94.614000000000004</v>
      </c>
      <c r="I85">
        <v>106.098</v>
      </c>
      <c r="J85">
        <v>64.203000000000003</v>
      </c>
      <c r="K85">
        <v>16.931000000000001</v>
      </c>
      <c r="L85">
        <v>73.980999999999995</v>
      </c>
      <c r="M85">
        <v>55.478999999999999</v>
      </c>
      <c r="N85">
        <v>49.268999999999998</v>
      </c>
      <c r="O85">
        <v>63.271000000000001</v>
      </c>
      <c r="P85">
        <v>99.314999999999998</v>
      </c>
      <c r="Q85">
        <v>76.067999999999998</v>
      </c>
      <c r="R85">
        <v>71.778000000000006</v>
      </c>
      <c r="S85">
        <v>135.483</v>
      </c>
      <c r="T85">
        <v>74.846999999999994</v>
      </c>
      <c r="U85">
        <v>89.745000000000005</v>
      </c>
      <c r="V85">
        <v>61.784999999999997</v>
      </c>
      <c r="W85">
        <v>118.68899999999999</v>
      </c>
      <c r="X85">
        <v>65.012</v>
      </c>
      <c r="Y85">
        <v>127.199</v>
      </c>
      <c r="Z85">
        <v>176.21100000000001</v>
      </c>
      <c r="AA85">
        <v>31.815000000000001</v>
      </c>
      <c r="AB85">
        <v>85.123000000000005</v>
      </c>
      <c r="AC85">
        <v>148.72300000000001</v>
      </c>
      <c r="AD85">
        <v>55.171999999999997</v>
      </c>
      <c r="AE85">
        <v>49.646000000000001</v>
      </c>
      <c r="AF85">
        <v>113.955</v>
      </c>
      <c r="AG85">
        <v>102.77800000000001</v>
      </c>
      <c r="AH85">
        <v>129.29300000000001</v>
      </c>
      <c r="AI85">
        <v>0</v>
      </c>
      <c r="AJ85">
        <v>8.18</v>
      </c>
      <c r="AK85">
        <v>84.554000000000002</v>
      </c>
      <c r="AL85">
        <v>42.966999999999999</v>
      </c>
      <c r="AM85">
        <v>48.143000000000001</v>
      </c>
      <c r="AN85">
        <v>42.194000000000003</v>
      </c>
      <c r="AO85">
        <v>43.91</v>
      </c>
      <c r="AP85">
        <v>0</v>
      </c>
      <c r="AQ85">
        <v>88.813999999999993</v>
      </c>
      <c r="AR85">
        <v>139.601</v>
      </c>
      <c r="AS85">
        <v>98.296999999999997</v>
      </c>
      <c r="AT85">
        <v>97.641999999999996</v>
      </c>
      <c r="AU85">
        <v>104.10299999999999</v>
      </c>
      <c r="AV85">
        <v>109.175</v>
      </c>
      <c r="AW85">
        <v>118.15300000000001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1">C48/C40*100</f>
        <v>100</v>
      </c>
      <c r="D88">
        <f t="shared" si="1"/>
        <v>100</v>
      </c>
      <c r="E88">
        <f t="shared" si="1"/>
        <v>100</v>
      </c>
      <c r="F88">
        <f t="shared" si="1"/>
        <v>100</v>
      </c>
      <c r="G88">
        <f t="shared" si="1"/>
        <v>100</v>
      </c>
      <c r="H88">
        <f t="shared" si="1"/>
        <v>93.75</v>
      </c>
      <c r="I88">
        <f t="shared" si="1"/>
        <v>100</v>
      </c>
      <c r="J88">
        <f t="shared" si="1"/>
        <v>100</v>
      </c>
      <c r="K88">
        <f t="shared" si="1"/>
        <v>18.75</v>
      </c>
      <c r="L88">
        <f t="shared" si="1"/>
        <v>100</v>
      </c>
      <c r="M88">
        <f t="shared" si="1"/>
        <v>100</v>
      </c>
      <c r="N88">
        <f t="shared" si="1"/>
        <v>100</v>
      </c>
      <c r="O88">
        <f t="shared" si="1"/>
        <v>100</v>
      </c>
      <c r="P88">
        <f t="shared" si="1"/>
        <v>100</v>
      </c>
      <c r="Q88">
        <f t="shared" si="1"/>
        <v>93.75</v>
      </c>
      <c r="R88">
        <f t="shared" si="1"/>
        <v>100</v>
      </c>
      <c r="S88">
        <f t="shared" si="1"/>
        <v>100</v>
      </c>
      <c r="T88">
        <f t="shared" si="1"/>
        <v>100</v>
      </c>
      <c r="U88">
        <f t="shared" si="1"/>
        <v>100</v>
      </c>
      <c r="V88">
        <f t="shared" si="1"/>
        <v>100</v>
      </c>
      <c r="W88">
        <f t="shared" si="1"/>
        <v>100</v>
      </c>
      <c r="X88">
        <f t="shared" si="1"/>
        <v>87.5</v>
      </c>
      <c r="Y88">
        <f t="shared" si="1"/>
        <v>93.75</v>
      </c>
      <c r="Z88">
        <f t="shared" si="1"/>
        <v>100</v>
      </c>
      <c r="AA88">
        <f t="shared" si="1"/>
        <v>6.25</v>
      </c>
      <c r="AB88">
        <f t="shared" si="1"/>
        <v>100</v>
      </c>
      <c r="AC88">
        <f t="shared" si="1"/>
        <v>100</v>
      </c>
      <c r="AD88">
        <f t="shared" si="1"/>
        <v>93.333333333333329</v>
      </c>
      <c r="AE88">
        <f t="shared" si="1"/>
        <v>100</v>
      </c>
      <c r="AF88">
        <f t="shared" si="1"/>
        <v>87.5</v>
      </c>
      <c r="AG88">
        <f t="shared" si="1"/>
        <v>100</v>
      </c>
      <c r="AH88">
        <f t="shared" si="1"/>
        <v>100</v>
      </c>
      <c r="AI88">
        <f t="shared" si="1"/>
        <v>0</v>
      </c>
      <c r="AJ88">
        <f t="shared" si="1"/>
        <v>37.5</v>
      </c>
      <c r="AK88">
        <f t="shared" si="1"/>
        <v>56.25</v>
      </c>
      <c r="AL88">
        <f t="shared" si="1"/>
        <v>100</v>
      </c>
      <c r="AM88">
        <f t="shared" si="1"/>
        <v>86.666666666666671</v>
      </c>
      <c r="AN88">
        <f t="shared" si="1"/>
        <v>100</v>
      </c>
      <c r="AO88">
        <f t="shared" si="1"/>
        <v>83.333333333333343</v>
      </c>
      <c r="AP88">
        <f t="shared" si="1"/>
        <v>0</v>
      </c>
      <c r="AQ88">
        <f t="shared" si="1"/>
        <v>93.75</v>
      </c>
      <c r="AR88">
        <f t="shared" si="1"/>
        <v>100</v>
      </c>
      <c r="AS88">
        <f t="shared" si="1"/>
        <v>100</v>
      </c>
      <c r="AT88">
        <f t="shared" si="1"/>
        <v>100</v>
      </c>
      <c r="AU88">
        <f t="shared" si="1"/>
        <v>100</v>
      </c>
      <c r="AV88">
        <f t="shared" si="1"/>
        <v>93.333333333333329</v>
      </c>
      <c r="AW88">
        <f t="shared" si="1"/>
        <v>93.75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106.66666666666667</v>
      </c>
      <c r="D89">
        <f t="shared" si="2"/>
        <v>100</v>
      </c>
      <c r="E89">
        <f t="shared" si="2"/>
        <v>100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68.75</v>
      </c>
      <c r="L89">
        <f t="shared" si="2"/>
        <v>100</v>
      </c>
      <c r="M89">
        <f t="shared" si="2"/>
        <v>100</v>
      </c>
      <c r="N89">
        <f t="shared" si="2"/>
        <v>100</v>
      </c>
      <c r="O89">
        <f t="shared" si="2"/>
        <v>100</v>
      </c>
      <c r="P89">
        <f t="shared" si="2"/>
        <v>100</v>
      </c>
      <c r="Q89">
        <f t="shared" si="2"/>
        <v>100</v>
      </c>
      <c r="R89">
        <f t="shared" si="2"/>
        <v>100</v>
      </c>
      <c r="S89">
        <f t="shared" si="2"/>
        <v>100</v>
      </c>
      <c r="T89">
        <f t="shared" si="2"/>
        <v>100</v>
      </c>
      <c r="U89">
        <f t="shared" si="2"/>
        <v>100</v>
      </c>
      <c r="V89">
        <f t="shared" si="2"/>
        <v>100</v>
      </c>
      <c r="W89">
        <f t="shared" si="2"/>
        <v>100</v>
      </c>
      <c r="X89">
        <f t="shared" si="2"/>
        <v>107.14285714285714</v>
      </c>
      <c r="Y89">
        <f t="shared" si="2"/>
        <v>100</v>
      </c>
      <c r="Z89">
        <f t="shared" si="2"/>
        <v>100</v>
      </c>
      <c r="AA89">
        <f t="shared" si="2"/>
        <v>100</v>
      </c>
      <c r="AB89">
        <f t="shared" si="2"/>
        <v>100</v>
      </c>
      <c r="AC89">
        <f t="shared" si="2"/>
        <v>100</v>
      </c>
      <c r="AD89">
        <f t="shared" si="2"/>
        <v>100</v>
      </c>
      <c r="AE89">
        <f t="shared" si="2"/>
        <v>100</v>
      </c>
      <c r="AF89">
        <f t="shared" si="2"/>
        <v>100</v>
      </c>
      <c r="AG89">
        <f t="shared" si="2"/>
        <v>100</v>
      </c>
      <c r="AH89">
        <f t="shared" si="2"/>
        <v>93.333333333333329</v>
      </c>
      <c r="AI89">
        <f t="shared" si="2"/>
        <v>0</v>
      </c>
      <c r="AJ89">
        <f t="shared" si="2"/>
        <v>18.75</v>
      </c>
      <c r="AK89">
        <f t="shared" si="2"/>
        <v>100</v>
      </c>
      <c r="AL89">
        <f t="shared" si="2"/>
        <v>100</v>
      </c>
      <c r="AM89">
        <f t="shared" si="2"/>
        <v>100</v>
      </c>
      <c r="AN89">
        <f t="shared" si="2"/>
        <v>100</v>
      </c>
      <c r="AO89">
        <f t="shared" si="2"/>
        <v>100</v>
      </c>
      <c r="AP89">
        <f t="shared" si="2"/>
        <v>0</v>
      </c>
      <c r="AQ89">
        <f t="shared" si="2"/>
        <v>100</v>
      </c>
      <c r="AR89">
        <f t="shared" si="2"/>
        <v>100</v>
      </c>
      <c r="AS89">
        <f t="shared" si="2"/>
        <v>100</v>
      </c>
      <c r="AT89">
        <f t="shared" si="2"/>
        <v>100</v>
      </c>
      <c r="AU89">
        <f t="shared" si="2"/>
        <v>93.333333333333329</v>
      </c>
      <c r="AV89">
        <f t="shared" si="2"/>
        <v>100</v>
      </c>
      <c r="AW89">
        <f t="shared" si="2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100</v>
      </c>
      <c r="D90">
        <f t="shared" si="3"/>
        <v>100</v>
      </c>
      <c r="E90">
        <f t="shared" si="3"/>
        <v>100</v>
      </c>
      <c r="F90">
        <f t="shared" si="3"/>
        <v>100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50</v>
      </c>
      <c r="L90">
        <f t="shared" si="3"/>
        <v>100</v>
      </c>
      <c r="M90">
        <f t="shared" si="3"/>
        <v>100</v>
      </c>
      <c r="N90">
        <f t="shared" si="3"/>
        <v>93.75</v>
      </c>
      <c r="O90">
        <f t="shared" si="3"/>
        <v>100</v>
      </c>
      <c r="P90">
        <f t="shared" si="3"/>
        <v>100</v>
      </c>
      <c r="Q90">
        <f t="shared" si="3"/>
        <v>93.75</v>
      </c>
      <c r="R90">
        <f t="shared" si="3"/>
        <v>93.75</v>
      </c>
      <c r="S90">
        <f t="shared" si="3"/>
        <v>100</v>
      </c>
      <c r="T90">
        <f t="shared" si="3"/>
        <v>100</v>
      </c>
      <c r="U90">
        <f t="shared" si="3"/>
        <v>100</v>
      </c>
      <c r="V90">
        <f t="shared" si="3"/>
        <v>100</v>
      </c>
      <c r="W90">
        <f t="shared" si="3"/>
        <v>100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87.5</v>
      </c>
      <c r="AB90">
        <f t="shared" si="3"/>
        <v>100</v>
      </c>
      <c r="AC90">
        <f t="shared" si="3"/>
        <v>100</v>
      </c>
      <c r="AD90">
        <f t="shared" si="3"/>
        <v>100</v>
      </c>
      <c r="AE90">
        <f t="shared" si="3"/>
        <v>107.69230769230769</v>
      </c>
      <c r="AF90">
        <f t="shared" si="3"/>
        <v>100</v>
      </c>
      <c r="AG90">
        <f t="shared" si="3"/>
        <v>100</v>
      </c>
      <c r="AH90">
        <f t="shared" si="3"/>
        <v>106.66666666666667</v>
      </c>
      <c r="AI90">
        <f t="shared" si="3"/>
        <v>0</v>
      </c>
      <c r="AJ90">
        <f t="shared" si="3"/>
        <v>18.75</v>
      </c>
      <c r="AK90">
        <f t="shared" si="3"/>
        <v>100</v>
      </c>
      <c r="AL90">
        <f t="shared" si="3"/>
        <v>100</v>
      </c>
      <c r="AM90">
        <f t="shared" si="3"/>
        <v>100</v>
      </c>
      <c r="AN90">
        <f t="shared" si="3"/>
        <v>100</v>
      </c>
      <c r="AO90">
        <f t="shared" si="3"/>
        <v>84.615384615384613</v>
      </c>
      <c r="AP90">
        <f t="shared" si="3"/>
        <v>0</v>
      </c>
      <c r="AQ90">
        <f t="shared" si="3"/>
        <v>100</v>
      </c>
      <c r="AR90">
        <f t="shared" si="3"/>
        <v>100</v>
      </c>
      <c r="AS90">
        <f t="shared" si="3"/>
        <v>100</v>
      </c>
      <c r="AT90">
        <f t="shared" si="3"/>
        <v>100</v>
      </c>
      <c r="AU90">
        <f t="shared" si="3"/>
        <v>100</v>
      </c>
      <c r="AV90">
        <f t="shared" si="3"/>
        <v>100</v>
      </c>
      <c r="AW90">
        <f t="shared" si="3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648</v>
      </c>
      <c r="D91" s="7" t="s">
        <v>648</v>
      </c>
      <c r="E91" s="7" t="s">
        <v>648</v>
      </c>
      <c r="F91" s="7" t="s">
        <v>648</v>
      </c>
      <c r="G91" s="7" t="s">
        <v>648</v>
      </c>
      <c r="H91" s="7" t="s">
        <v>648</v>
      </c>
      <c r="I91" s="7" t="s">
        <v>648</v>
      </c>
      <c r="J91" s="7" t="s">
        <v>1644</v>
      </c>
      <c r="K91" s="7" t="s">
        <v>652</v>
      </c>
      <c r="L91" s="7" t="s">
        <v>652</v>
      </c>
      <c r="M91" s="7" t="s">
        <v>652</v>
      </c>
      <c r="N91" s="7" t="s">
        <v>652</v>
      </c>
      <c r="O91" s="7" t="s">
        <v>652</v>
      </c>
      <c r="P91" s="7" t="s">
        <v>652</v>
      </c>
      <c r="Q91" s="7" t="s">
        <v>652</v>
      </c>
      <c r="R91" s="7" t="s">
        <v>1644</v>
      </c>
      <c r="S91" s="7" t="s">
        <v>656</v>
      </c>
      <c r="T91" s="7" t="s">
        <v>656</v>
      </c>
      <c r="U91" s="7" t="s">
        <v>656</v>
      </c>
      <c r="V91" s="7" t="s">
        <v>656</v>
      </c>
      <c r="W91" s="7" t="s">
        <v>656</v>
      </c>
      <c r="X91" s="7" t="s">
        <v>656</v>
      </c>
      <c r="Y91" s="7" t="s">
        <v>656</v>
      </c>
      <c r="Z91" s="7" t="s">
        <v>1686</v>
      </c>
      <c r="AA91" s="7" t="s">
        <v>660</v>
      </c>
      <c r="AB91" s="7" t="s">
        <v>660</v>
      </c>
      <c r="AC91" s="7" t="s">
        <v>660</v>
      </c>
      <c r="AD91" s="7" t="s">
        <v>660</v>
      </c>
      <c r="AE91" s="7" t="s">
        <v>660</v>
      </c>
      <c r="AF91" s="7" t="s">
        <v>660</v>
      </c>
      <c r="AG91" s="7" t="s">
        <v>660</v>
      </c>
      <c r="AH91" s="7" t="s">
        <v>1686</v>
      </c>
      <c r="AI91" s="7" t="s">
        <v>664</v>
      </c>
      <c r="AJ91" s="7" t="s">
        <v>664</v>
      </c>
      <c r="AK91" s="7" t="s">
        <v>664</v>
      </c>
      <c r="AL91" s="7" t="s">
        <v>664</v>
      </c>
      <c r="AM91" s="7" t="s">
        <v>664</v>
      </c>
      <c r="AN91" s="7" t="s">
        <v>664</v>
      </c>
      <c r="AO91" s="7" t="s">
        <v>664</v>
      </c>
      <c r="AP91" s="7" t="s">
        <v>1794</v>
      </c>
      <c r="AQ91" s="7" t="s">
        <v>668</v>
      </c>
      <c r="AR91" s="7" t="s">
        <v>668</v>
      </c>
      <c r="AS91" s="7" t="s">
        <v>668</v>
      </c>
      <c r="AT91" s="7" t="s">
        <v>668</v>
      </c>
      <c r="AU91" s="7" t="s">
        <v>668</v>
      </c>
      <c r="AV91" s="7" t="s">
        <v>668</v>
      </c>
      <c r="AW91" s="7" t="s">
        <v>668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100</v>
      </c>
      <c r="C93">
        <f t="shared" ref="C93:AW93" si="4">AVERAGE(C88:C90)</f>
        <v>102.22222222222223</v>
      </c>
      <c r="D93">
        <f t="shared" si="4"/>
        <v>100</v>
      </c>
      <c r="E93">
        <f t="shared" si="4"/>
        <v>100</v>
      </c>
      <c r="F93">
        <f t="shared" si="4"/>
        <v>100</v>
      </c>
      <c r="G93">
        <f t="shared" si="4"/>
        <v>100</v>
      </c>
      <c r="H93">
        <f t="shared" si="4"/>
        <v>97.916666666666671</v>
      </c>
      <c r="I93">
        <f t="shared" si="4"/>
        <v>100</v>
      </c>
      <c r="J93">
        <f t="shared" si="4"/>
        <v>100</v>
      </c>
      <c r="K93">
        <f t="shared" si="4"/>
        <v>45.833333333333336</v>
      </c>
      <c r="L93">
        <f t="shared" si="4"/>
        <v>100</v>
      </c>
      <c r="M93">
        <f t="shared" si="4"/>
        <v>100</v>
      </c>
      <c r="N93">
        <f t="shared" si="4"/>
        <v>97.916666666666671</v>
      </c>
      <c r="O93">
        <f t="shared" si="4"/>
        <v>100</v>
      </c>
      <c r="P93">
        <f t="shared" si="4"/>
        <v>100</v>
      </c>
      <c r="Q93">
        <f t="shared" si="4"/>
        <v>95.833333333333329</v>
      </c>
      <c r="R93">
        <f t="shared" si="4"/>
        <v>97.916666666666671</v>
      </c>
      <c r="S93">
        <f t="shared" si="4"/>
        <v>100</v>
      </c>
      <c r="T93">
        <f t="shared" si="4"/>
        <v>100</v>
      </c>
      <c r="U93">
        <f t="shared" si="4"/>
        <v>100</v>
      </c>
      <c r="V93">
        <f t="shared" si="4"/>
        <v>100</v>
      </c>
      <c r="W93">
        <f t="shared" si="4"/>
        <v>100</v>
      </c>
      <c r="X93">
        <f t="shared" si="4"/>
        <v>98.214285714285708</v>
      </c>
      <c r="Y93">
        <f t="shared" si="4"/>
        <v>97.916666666666671</v>
      </c>
      <c r="Z93">
        <f t="shared" si="4"/>
        <v>100</v>
      </c>
      <c r="AA93">
        <f t="shared" si="4"/>
        <v>64.583333333333329</v>
      </c>
      <c r="AB93">
        <f t="shared" si="4"/>
        <v>100</v>
      </c>
      <c r="AC93">
        <f t="shared" si="4"/>
        <v>100</v>
      </c>
      <c r="AD93">
        <f t="shared" si="4"/>
        <v>97.777777777777771</v>
      </c>
      <c r="AE93">
        <f t="shared" si="4"/>
        <v>102.56410256410255</v>
      </c>
      <c r="AF93">
        <f t="shared" si="4"/>
        <v>95.833333333333329</v>
      </c>
      <c r="AG93">
        <f t="shared" si="4"/>
        <v>100</v>
      </c>
      <c r="AH93">
        <f t="shared" si="4"/>
        <v>100</v>
      </c>
      <c r="AI93">
        <f t="shared" si="4"/>
        <v>0</v>
      </c>
      <c r="AJ93">
        <f t="shared" si="4"/>
        <v>25</v>
      </c>
      <c r="AK93">
        <f t="shared" si="4"/>
        <v>85.416666666666671</v>
      </c>
      <c r="AL93">
        <f t="shared" si="4"/>
        <v>100</v>
      </c>
      <c r="AM93">
        <f t="shared" si="4"/>
        <v>95.555555555555557</v>
      </c>
      <c r="AN93">
        <f t="shared" si="4"/>
        <v>100</v>
      </c>
      <c r="AO93">
        <f t="shared" si="4"/>
        <v>89.316239316239319</v>
      </c>
      <c r="AP93">
        <f t="shared" si="4"/>
        <v>0</v>
      </c>
      <c r="AQ93">
        <f t="shared" si="4"/>
        <v>97.916666666666671</v>
      </c>
      <c r="AR93">
        <f t="shared" si="4"/>
        <v>100</v>
      </c>
      <c r="AS93">
        <f t="shared" si="4"/>
        <v>100</v>
      </c>
      <c r="AT93">
        <f t="shared" si="4"/>
        <v>100</v>
      </c>
      <c r="AU93">
        <f t="shared" si="4"/>
        <v>97.777777777777771</v>
      </c>
      <c r="AV93">
        <f t="shared" si="4"/>
        <v>97.777777777777771</v>
      </c>
      <c r="AW93">
        <f t="shared" si="4"/>
        <v>97.916666666666671</v>
      </c>
    </row>
    <row r="94" spans="1:49" x14ac:dyDescent="0.25">
      <c r="A94" t="s">
        <v>1774</v>
      </c>
      <c r="B94">
        <f>STDEV(B88:B90)</f>
        <v>0</v>
      </c>
      <c r="C94">
        <f t="shared" ref="C94:AW94" si="5">STDEV(C88:C90)</f>
        <v>3.8490017945975077</v>
      </c>
      <c r="D94">
        <f t="shared" si="5"/>
        <v>0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3.6084391824351609</v>
      </c>
      <c r="I94">
        <f t="shared" si="5"/>
        <v>0</v>
      </c>
      <c r="J94">
        <f t="shared" si="5"/>
        <v>0</v>
      </c>
      <c r="K94">
        <f t="shared" si="5"/>
        <v>25.259074277046132</v>
      </c>
      <c r="L94">
        <f t="shared" si="5"/>
        <v>0</v>
      </c>
      <c r="M94">
        <f t="shared" si="5"/>
        <v>0</v>
      </c>
      <c r="N94">
        <f t="shared" si="5"/>
        <v>3.6084391824351609</v>
      </c>
      <c r="O94">
        <f t="shared" si="5"/>
        <v>0</v>
      </c>
      <c r="P94">
        <f t="shared" si="5"/>
        <v>0</v>
      </c>
      <c r="Q94">
        <f t="shared" si="5"/>
        <v>3.6084391824351609</v>
      </c>
      <c r="R94">
        <f t="shared" si="5"/>
        <v>3.6084391824351609</v>
      </c>
      <c r="S94">
        <f t="shared" si="5"/>
        <v>0</v>
      </c>
      <c r="T94">
        <f t="shared" si="5"/>
        <v>0</v>
      </c>
      <c r="U94">
        <f t="shared" si="5"/>
        <v>0</v>
      </c>
      <c r="V94">
        <f t="shared" si="5"/>
        <v>0</v>
      </c>
      <c r="W94">
        <f t="shared" si="5"/>
        <v>0</v>
      </c>
      <c r="X94">
        <f t="shared" si="5"/>
        <v>9.9424363621964655</v>
      </c>
      <c r="Y94">
        <f t="shared" si="5"/>
        <v>3.6084391824351609</v>
      </c>
      <c r="Z94">
        <f t="shared" si="5"/>
        <v>0</v>
      </c>
      <c r="AA94">
        <f t="shared" si="5"/>
        <v>50.903298845294231</v>
      </c>
      <c r="AB94">
        <f t="shared" si="5"/>
        <v>0</v>
      </c>
      <c r="AC94">
        <f t="shared" si="5"/>
        <v>0</v>
      </c>
      <c r="AD94">
        <f t="shared" si="5"/>
        <v>3.8490017945975077</v>
      </c>
      <c r="AE94">
        <f t="shared" si="5"/>
        <v>4.4411559168432753</v>
      </c>
      <c r="AF94">
        <f t="shared" si="5"/>
        <v>7.2168783648703219</v>
      </c>
      <c r="AG94">
        <f t="shared" si="5"/>
        <v>0</v>
      </c>
      <c r="AH94">
        <f t="shared" si="5"/>
        <v>6.6666666666666714</v>
      </c>
      <c r="AI94">
        <f t="shared" si="5"/>
        <v>0</v>
      </c>
      <c r="AJ94">
        <f t="shared" si="5"/>
        <v>10.825317547305483</v>
      </c>
      <c r="AK94">
        <f t="shared" si="5"/>
        <v>25.259074277046139</v>
      </c>
      <c r="AL94">
        <f t="shared" si="5"/>
        <v>0</v>
      </c>
      <c r="AM94">
        <f t="shared" si="5"/>
        <v>7.6980035891950074</v>
      </c>
      <c r="AN94">
        <f t="shared" si="5"/>
        <v>0</v>
      </c>
      <c r="AO94">
        <f t="shared" si="5"/>
        <v>9.2745873565002981</v>
      </c>
      <c r="AP94">
        <f t="shared" si="5"/>
        <v>0</v>
      </c>
      <c r="AQ94">
        <f t="shared" si="5"/>
        <v>3.6084391824351609</v>
      </c>
      <c r="AR94">
        <f t="shared" si="5"/>
        <v>0</v>
      </c>
      <c r="AS94">
        <f t="shared" si="5"/>
        <v>0</v>
      </c>
      <c r="AT94">
        <f t="shared" si="5"/>
        <v>0</v>
      </c>
      <c r="AU94">
        <f t="shared" si="5"/>
        <v>3.8490017945975077</v>
      </c>
      <c r="AV94">
        <f t="shared" si="5"/>
        <v>3.8490017945975077</v>
      </c>
      <c r="AW94">
        <f t="shared" si="5"/>
        <v>3.6084391824351609</v>
      </c>
    </row>
    <row r="95" spans="1:49" x14ac:dyDescent="0.25">
      <c r="A95" t="s">
        <v>1775</v>
      </c>
      <c r="B95">
        <f>STDEV(B88:B90)/SQRT(3)</f>
        <v>0</v>
      </c>
      <c r="C95">
        <f t="shared" ref="C95:AW95" si="6">STDEV(C88:C90)/SQRT(3)</f>
        <v>2.2222222222222237</v>
      </c>
      <c r="D95">
        <f t="shared" si="6"/>
        <v>0</v>
      </c>
      <c r="E95">
        <f t="shared" si="6"/>
        <v>0</v>
      </c>
      <c r="F95">
        <f t="shared" si="6"/>
        <v>0</v>
      </c>
      <c r="G95">
        <f t="shared" si="6"/>
        <v>0</v>
      </c>
      <c r="H95">
        <f t="shared" si="6"/>
        <v>2.0833333333333335</v>
      </c>
      <c r="I95">
        <f t="shared" si="6"/>
        <v>0</v>
      </c>
      <c r="J95">
        <f t="shared" si="6"/>
        <v>0</v>
      </c>
      <c r="K95">
        <f t="shared" si="6"/>
        <v>14.583333333333337</v>
      </c>
      <c r="L95">
        <f t="shared" si="6"/>
        <v>0</v>
      </c>
      <c r="M95">
        <f t="shared" si="6"/>
        <v>0</v>
      </c>
      <c r="N95">
        <f t="shared" si="6"/>
        <v>2.0833333333333335</v>
      </c>
      <c r="O95">
        <f t="shared" si="6"/>
        <v>0</v>
      </c>
      <c r="P95">
        <f t="shared" si="6"/>
        <v>0</v>
      </c>
      <c r="Q95">
        <f t="shared" si="6"/>
        <v>2.0833333333333335</v>
      </c>
      <c r="R95">
        <f t="shared" si="6"/>
        <v>2.0833333333333335</v>
      </c>
      <c r="S95">
        <f t="shared" si="6"/>
        <v>0</v>
      </c>
      <c r="T95">
        <f t="shared" si="6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5.7402683101148533</v>
      </c>
      <c r="Y95">
        <f t="shared" si="6"/>
        <v>2.0833333333333335</v>
      </c>
      <c r="Z95">
        <f t="shared" si="6"/>
        <v>0</v>
      </c>
      <c r="AA95">
        <f t="shared" si="6"/>
        <v>29.389033290970591</v>
      </c>
      <c r="AB95">
        <f t="shared" si="6"/>
        <v>0</v>
      </c>
      <c r="AC95">
        <f t="shared" si="6"/>
        <v>0</v>
      </c>
      <c r="AD95">
        <f t="shared" si="6"/>
        <v>2.2222222222222237</v>
      </c>
      <c r="AE95">
        <f t="shared" si="6"/>
        <v>2.5641025641025643</v>
      </c>
      <c r="AF95">
        <f t="shared" si="6"/>
        <v>4.166666666666667</v>
      </c>
      <c r="AG95">
        <f t="shared" si="6"/>
        <v>0</v>
      </c>
      <c r="AH95">
        <f t="shared" si="6"/>
        <v>3.8490017945975081</v>
      </c>
      <c r="AI95">
        <f t="shared" si="6"/>
        <v>0</v>
      </c>
      <c r="AJ95">
        <f t="shared" si="6"/>
        <v>6.25</v>
      </c>
      <c r="AK95">
        <f t="shared" si="6"/>
        <v>14.583333333333341</v>
      </c>
      <c r="AL95">
        <f t="shared" si="6"/>
        <v>0</v>
      </c>
      <c r="AM95">
        <f t="shared" si="6"/>
        <v>4.4444444444444429</v>
      </c>
      <c r="AN95">
        <f t="shared" si="6"/>
        <v>0</v>
      </c>
      <c r="AO95">
        <f t="shared" si="6"/>
        <v>5.3546855068981474</v>
      </c>
      <c r="AP95">
        <f t="shared" si="6"/>
        <v>0</v>
      </c>
      <c r="AQ95">
        <f t="shared" si="6"/>
        <v>2.0833333333333335</v>
      </c>
      <c r="AR95">
        <f t="shared" si="6"/>
        <v>0</v>
      </c>
      <c r="AS95">
        <f t="shared" si="6"/>
        <v>0</v>
      </c>
      <c r="AT95">
        <f t="shared" si="6"/>
        <v>0</v>
      </c>
      <c r="AU95">
        <f t="shared" si="6"/>
        <v>2.2222222222222237</v>
      </c>
      <c r="AV95">
        <f t="shared" si="6"/>
        <v>2.2222222222222237</v>
      </c>
      <c r="AW95">
        <f t="shared" si="6"/>
        <v>2.0833333333333335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78.353979493243713</v>
      </c>
      <c r="C99">
        <f t="shared" ref="C99:AW99" si="7">C49/C41*100</f>
        <v>69.542709232096627</v>
      </c>
      <c r="D99">
        <f t="shared" si="7"/>
        <v>88.943378736001677</v>
      </c>
      <c r="E99">
        <f t="shared" si="7"/>
        <v>91.010998307952633</v>
      </c>
      <c r="F99">
        <f t="shared" si="7"/>
        <v>86.070842129955423</v>
      </c>
      <c r="G99">
        <f t="shared" si="7"/>
        <v>104.66350778438849</v>
      </c>
      <c r="H99">
        <f t="shared" si="7"/>
        <v>98.041621674683427</v>
      </c>
      <c r="I99">
        <f t="shared" si="7"/>
        <v>92.92240754169687</v>
      </c>
      <c r="J99">
        <f t="shared" si="7"/>
        <v>47.128336272237974</v>
      </c>
      <c r="K99">
        <f t="shared" si="7"/>
        <v>6.8012052768845113</v>
      </c>
      <c r="L99">
        <f t="shared" si="7"/>
        <v>27.787585242801967</v>
      </c>
      <c r="M99">
        <f t="shared" si="7"/>
        <v>44.19227918115984</v>
      </c>
      <c r="N99">
        <f t="shared" si="7"/>
        <v>45.222205889558523</v>
      </c>
      <c r="O99">
        <f t="shared" si="7"/>
        <v>43.738310658780414</v>
      </c>
      <c r="P99">
        <f t="shared" si="7"/>
        <v>71.732963580160529</v>
      </c>
      <c r="Q99">
        <f t="shared" si="7"/>
        <v>69.648464605360644</v>
      </c>
      <c r="R99">
        <f t="shared" si="7"/>
        <v>63.903997606351716</v>
      </c>
      <c r="S99">
        <f t="shared" si="7"/>
        <v>82.383805374001469</v>
      </c>
      <c r="T99">
        <f t="shared" si="7"/>
        <v>59.469667514635795</v>
      </c>
      <c r="U99">
        <f t="shared" si="7"/>
        <v>68.398258783813787</v>
      </c>
      <c r="V99">
        <f t="shared" si="7"/>
        <v>56.766887781135921</v>
      </c>
      <c r="W99">
        <f t="shared" si="7"/>
        <v>38.416841068570726</v>
      </c>
      <c r="X99">
        <f t="shared" si="7"/>
        <v>43.222891566265062</v>
      </c>
      <c r="Y99">
        <f t="shared" si="7"/>
        <v>86.848026952619207</v>
      </c>
      <c r="Z99">
        <f t="shared" si="7"/>
        <v>123.9613794235643</v>
      </c>
      <c r="AA99">
        <f t="shared" si="7"/>
        <v>59.760666879665393</v>
      </c>
      <c r="AB99">
        <f t="shared" si="7"/>
        <v>29.062594408115931</v>
      </c>
      <c r="AC99">
        <f t="shared" si="7"/>
        <v>61.136739063933931</v>
      </c>
      <c r="AD99">
        <f t="shared" si="7"/>
        <v>50.994713868965356</v>
      </c>
      <c r="AE99">
        <f t="shared" si="7"/>
        <v>56.915294924554182</v>
      </c>
      <c r="AF99">
        <f t="shared" si="7"/>
        <v>42.076126211746818</v>
      </c>
      <c r="AG99">
        <f t="shared" si="7"/>
        <v>59.018206187869978</v>
      </c>
      <c r="AH99">
        <f t="shared" si="7"/>
        <v>189.06607854779881</v>
      </c>
      <c r="AI99">
        <f t="shared" si="7"/>
        <v>0</v>
      </c>
      <c r="AJ99">
        <f t="shared" si="7"/>
        <v>9.113568733319017</v>
      </c>
      <c r="AK99">
        <f t="shared" si="7"/>
        <v>10.113114871647785</v>
      </c>
      <c r="AL99">
        <f t="shared" si="7"/>
        <v>14.446699959091996</v>
      </c>
      <c r="AM99">
        <f t="shared" si="7"/>
        <v>59.27130554947</v>
      </c>
      <c r="AN99">
        <f t="shared" si="7"/>
        <v>63.944197518176907</v>
      </c>
      <c r="AO99">
        <f t="shared" si="7"/>
        <v>58.699507389162562</v>
      </c>
      <c r="AP99">
        <f t="shared" si="7"/>
        <v>0</v>
      </c>
      <c r="AQ99">
        <f t="shared" si="7"/>
        <v>99.370195533685717</v>
      </c>
      <c r="AR99">
        <f t="shared" si="7"/>
        <v>100.48594580594236</v>
      </c>
      <c r="AS99">
        <f t="shared" si="7"/>
        <v>94.008531540847969</v>
      </c>
      <c r="AT99">
        <f t="shared" si="7"/>
        <v>89.019993444772211</v>
      </c>
      <c r="AU99">
        <f t="shared" si="7"/>
        <v>77.872999483737743</v>
      </c>
      <c r="AV99">
        <f t="shared" si="7"/>
        <v>85.667236683767172</v>
      </c>
      <c r="AW99">
        <f t="shared" si="7"/>
        <v>98.807266744911587</v>
      </c>
    </row>
    <row r="100" spans="1:49" x14ac:dyDescent="0.25">
      <c r="A100" t="s">
        <v>1771</v>
      </c>
      <c r="B100">
        <f>B67/B59*100</f>
        <v>119.11329002085908</v>
      </c>
      <c r="C100">
        <f t="shared" ref="C100:AW100" si="8">C67/C59*100</f>
        <v>117.51526925603433</v>
      </c>
      <c r="D100">
        <f t="shared" si="8"/>
        <v>100.30018159133304</v>
      </c>
      <c r="E100">
        <f t="shared" si="8"/>
        <v>108.20283258975356</v>
      </c>
      <c r="F100">
        <f t="shared" si="8"/>
        <v>101.24670793857101</v>
      </c>
      <c r="G100">
        <f t="shared" si="8"/>
        <v>85.069216303781403</v>
      </c>
      <c r="H100">
        <f t="shared" si="8"/>
        <v>109.52227123066409</v>
      </c>
      <c r="I100">
        <f t="shared" si="8"/>
        <v>100.26324089574689</v>
      </c>
      <c r="J100">
        <f t="shared" si="8"/>
        <v>101.12408695271837</v>
      </c>
      <c r="K100">
        <f t="shared" si="8"/>
        <v>29.753551754131635</v>
      </c>
      <c r="L100">
        <f t="shared" si="8"/>
        <v>90.277927626610264</v>
      </c>
      <c r="M100">
        <f t="shared" si="8"/>
        <v>99.156004225848122</v>
      </c>
      <c r="N100">
        <f t="shared" si="8"/>
        <v>131.56844755483485</v>
      </c>
      <c r="O100">
        <f t="shared" si="8"/>
        <v>111.57249375464826</v>
      </c>
      <c r="P100">
        <f t="shared" si="8"/>
        <v>101.57885652204814</v>
      </c>
      <c r="Q100">
        <f t="shared" si="8"/>
        <v>98.446201886448264</v>
      </c>
      <c r="R100">
        <f t="shared" si="8"/>
        <v>103.5181123155227</v>
      </c>
      <c r="S100">
        <f t="shared" si="8"/>
        <v>124.12824462695542</v>
      </c>
      <c r="T100">
        <f t="shared" si="8"/>
        <v>104.74669903852075</v>
      </c>
      <c r="U100">
        <f t="shared" si="8"/>
        <v>100.8717048506399</v>
      </c>
      <c r="V100">
        <f t="shared" si="8"/>
        <v>78.611863155303951</v>
      </c>
      <c r="W100">
        <f t="shared" si="8"/>
        <v>89.982829391954127</v>
      </c>
      <c r="X100">
        <f t="shared" si="8"/>
        <v>106.65120087336244</v>
      </c>
      <c r="Y100">
        <f t="shared" si="8"/>
        <v>106.74435776898838</v>
      </c>
      <c r="Z100">
        <f t="shared" si="8"/>
        <v>182.07524859514183</v>
      </c>
      <c r="AA100">
        <f t="shared" si="8"/>
        <v>84.6658245922346</v>
      </c>
      <c r="AB100">
        <f t="shared" si="8"/>
        <v>101.44873439869355</v>
      </c>
      <c r="AC100">
        <f t="shared" si="8"/>
        <v>131.54475011122645</v>
      </c>
      <c r="AD100">
        <f t="shared" si="8"/>
        <v>76.708450232941232</v>
      </c>
      <c r="AE100">
        <f t="shared" si="8"/>
        <v>94.127500137748626</v>
      </c>
      <c r="AF100">
        <f t="shared" si="8"/>
        <v>110.22168863077952</v>
      </c>
      <c r="AG100">
        <f t="shared" si="8"/>
        <v>109.77083811710678</v>
      </c>
      <c r="AH100">
        <f t="shared" si="8"/>
        <v>95.124218353895557</v>
      </c>
      <c r="AI100">
        <f t="shared" si="8"/>
        <v>0</v>
      </c>
      <c r="AJ100">
        <f t="shared" si="8"/>
        <v>7.6121712222795246</v>
      </c>
      <c r="AK100">
        <f t="shared" si="8"/>
        <v>129.20257356590477</v>
      </c>
      <c r="AL100">
        <f t="shared" si="8"/>
        <v>134.23051312996793</v>
      </c>
      <c r="AM100">
        <f t="shared" si="8"/>
        <v>122.59835060737767</v>
      </c>
      <c r="AN100">
        <f t="shared" si="8"/>
        <v>107.2718771282489</v>
      </c>
      <c r="AO100">
        <f t="shared" si="8"/>
        <v>112.22985551345171</v>
      </c>
      <c r="AP100">
        <f t="shared" si="8"/>
        <v>0</v>
      </c>
      <c r="AQ100">
        <f t="shared" si="8"/>
        <v>123.13591918068492</v>
      </c>
      <c r="AR100">
        <f t="shared" si="8"/>
        <v>104.89087922403004</v>
      </c>
      <c r="AS100">
        <f t="shared" si="8"/>
        <v>106.0503879156729</v>
      </c>
      <c r="AT100">
        <f t="shared" si="8"/>
        <v>124.62575978299091</v>
      </c>
      <c r="AU100">
        <f t="shared" si="8"/>
        <v>135.97063621533442</v>
      </c>
      <c r="AV100">
        <f t="shared" si="8"/>
        <v>88.628697399757414</v>
      </c>
      <c r="AW100">
        <f t="shared" si="8"/>
        <v>128.5459564181254</v>
      </c>
    </row>
    <row r="101" spans="1:49" x14ac:dyDescent="0.25">
      <c r="A101" t="s">
        <v>1772</v>
      </c>
      <c r="B101">
        <f>B85/B77*100</f>
        <v>82.804050471848171</v>
      </c>
      <c r="C101">
        <f t="shared" ref="C101:AW101" si="9">C85/C77*100</f>
        <v>81.730581418061078</v>
      </c>
      <c r="D101">
        <f t="shared" si="9"/>
        <v>122.19758249839141</v>
      </c>
      <c r="E101">
        <f t="shared" si="9"/>
        <v>104.09220800128793</v>
      </c>
      <c r="F101">
        <f t="shared" si="9"/>
        <v>95.933793822494465</v>
      </c>
      <c r="G101">
        <f t="shared" si="9"/>
        <v>93.392039003009401</v>
      </c>
      <c r="H101">
        <f t="shared" si="9"/>
        <v>100.64355540426982</v>
      </c>
      <c r="I101">
        <f t="shared" si="9"/>
        <v>86.49058449498655</v>
      </c>
      <c r="J101">
        <f t="shared" si="9"/>
        <v>73.125811521902548</v>
      </c>
      <c r="K101">
        <f t="shared" si="9"/>
        <v>12.684772429293876</v>
      </c>
      <c r="L101">
        <f t="shared" si="9"/>
        <v>65.767319471237187</v>
      </c>
      <c r="M101">
        <f t="shared" si="9"/>
        <v>57.350341647973366</v>
      </c>
      <c r="N101">
        <f t="shared" si="9"/>
        <v>54.814592303327657</v>
      </c>
      <c r="O101">
        <f t="shared" si="9"/>
        <v>59.235853649402692</v>
      </c>
      <c r="P101">
        <f t="shared" si="9"/>
        <v>75.805454420553687</v>
      </c>
      <c r="Q101">
        <f t="shared" si="9"/>
        <v>70.620346473067571</v>
      </c>
      <c r="R101">
        <f t="shared" si="9"/>
        <v>75.257926522395564</v>
      </c>
      <c r="S101">
        <f t="shared" si="9"/>
        <v>79.663079908273076</v>
      </c>
      <c r="T101">
        <f t="shared" si="9"/>
        <v>95.138041488712616</v>
      </c>
      <c r="U101">
        <f t="shared" si="9"/>
        <v>70.886385896180215</v>
      </c>
      <c r="V101">
        <f t="shared" si="9"/>
        <v>60.318653532621958</v>
      </c>
      <c r="W101">
        <f t="shared" si="9"/>
        <v>96.310331396669795</v>
      </c>
      <c r="X101">
        <f t="shared" si="9"/>
        <v>39.133680053934313</v>
      </c>
      <c r="Y101">
        <f t="shared" si="9"/>
        <v>87.567638271213966</v>
      </c>
      <c r="Z101">
        <f t="shared" si="9"/>
        <v>164.70626723372436</v>
      </c>
      <c r="AA101">
        <f t="shared" si="9"/>
        <v>27.27296106434413</v>
      </c>
      <c r="AB101">
        <f t="shared" si="9"/>
        <v>66.720749954930596</v>
      </c>
      <c r="AC101">
        <f t="shared" si="9"/>
        <v>108.53079185305732</v>
      </c>
      <c r="AD101">
        <f t="shared" si="9"/>
        <v>46.036514135042225</v>
      </c>
      <c r="AE101">
        <f t="shared" si="9"/>
        <v>84.822908301867443</v>
      </c>
      <c r="AF101">
        <f t="shared" si="9"/>
        <v>109.41325575366537</v>
      </c>
      <c r="AG101">
        <f t="shared" si="9"/>
        <v>87.215301585146477</v>
      </c>
      <c r="AH101">
        <f t="shared" si="9"/>
        <v>153.45439439795859</v>
      </c>
      <c r="AI101">
        <f t="shared" si="9"/>
        <v>0</v>
      </c>
      <c r="AJ101">
        <f t="shared" si="9"/>
        <v>8.5818899042143588</v>
      </c>
      <c r="AK101">
        <f t="shared" si="9"/>
        <v>76.253088757823349</v>
      </c>
      <c r="AL101">
        <f t="shared" si="9"/>
        <v>39.422159424544915</v>
      </c>
      <c r="AM101">
        <f t="shared" si="9"/>
        <v>71.23115392013257</v>
      </c>
      <c r="AN101">
        <f t="shared" si="9"/>
        <v>63.989444789881567</v>
      </c>
      <c r="AO101">
        <f t="shared" si="9"/>
        <v>95.417110323996596</v>
      </c>
      <c r="AP101">
        <f t="shared" si="9"/>
        <v>0</v>
      </c>
      <c r="AQ101">
        <f t="shared" si="9"/>
        <v>99.33340789620847</v>
      </c>
      <c r="AR101">
        <f t="shared" si="9"/>
        <v>116.95402298850574</v>
      </c>
      <c r="AS101">
        <f t="shared" si="9"/>
        <v>92.147966214505999</v>
      </c>
      <c r="AT101">
        <f t="shared" si="9"/>
        <v>87.329284762407326</v>
      </c>
      <c r="AU101">
        <f t="shared" si="9"/>
        <v>108.14098435584734</v>
      </c>
      <c r="AV101">
        <f t="shared" si="9"/>
        <v>92.750705134740201</v>
      </c>
      <c r="AW101">
        <f t="shared" si="9"/>
        <v>92.413161990723736</v>
      </c>
    </row>
    <row r="102" spans="1:49" s="7" customFormat="1" x14ac:dyDescent="0.25">
      <c r="A102" s="7" t="s">
        <v>1773</v>
      </c>
      <c r="B102" s="7" t="s">
        <v>1644</v>
      </c>
      <c r="C102" s="7" t="s">
        <v>648</v>
      </c>
      <c r="D102" s="7" t="s">
        <v>648</v>
      </c>
      <c r="E102" s="7" t="s">
        <v>648</v>
      </c>
      <c r="F102" s="7" t="s">
        <v>648</v>
      </c>
      <c r="G102" s="7" t="s">
        <v>648</v>
      </c>
      <c r="H102" s="7" t="s">
        <v>648</v>
      </c>
      <c r="I102" s="7" t="s">
        <v>648</v>
      </c>
      <c r="J102" s="7" t="s">
        <v>1644</v>
      </c>
      <c r="K102" s="7" t="s">
        <v>652</v>
      </c>
      <c r="L102" s="7" t="s">
        <v>652</v>
      </c>
      <c r="M102" s="7" t="s">
        <v>652</v>
      </c>
      <c r="N102" s="7" t="s">
        <v>652</v>
      </c>
      <c r="O102" s="7" t="s">
        <v>652</v>
      </c>
      <c r="P102" s="7" t="s">
        <v>652</v>
      </c>
      <c r="Q102" s="7" t="s">
        <v>652</v>
      </c>
      <c r="R102" s="7" t="s">
        <v>1644</v>
      </c>
      <c r="S102" s="7" t="s">
        <v>656</v>
      </c>
      <c r="T102" s="7" t="s">
        <v>656</v>
      </c>
      <c r="U102" s="7" t="s">
        <v>656</v>
      </c>
      <c r="V102" s="7" t="s">
        <v>656</v>
      </c>
      <c r="W102" s="7" t="s">
        <v>656</v>
      </c>
      <c r="X102" s="7" t="s">
        <v>656</v>
      </c>
      <c r="Y102" s="7" t="s">
        <v>656</v>
      </c>
      <c r="Z102" s="7" t="s">
        <v>1686</v>
      </c>
      <c r="AA102" s="7" t="s">
        <v>660</v>
      </c>
      <c r="AB102" s="7" t="s">
        <v>660</v>
      </c>
      <c r="AC102" s="7" t="s">
        <v>660</v>
      </c>
      <c r="AD102" s="7" t="s">
        <v>660</v>
      </c>
      <c r="AE102" s="7" t="s">
        <v>660</v>
      </c>
      <c r="AF102" s="7" t="s">
        <v>660</v>
      </c>
      <c r="AG102" s="7" t="s">
        <v>660</v>
      </c>
      <c r="AH102" s="7" t="s">
        <v>1686</v>
      </c>
      <c r="AI102" s="7" t="s">
        <v>664</v>
      </c>
      <c r="AJ102" s="7" t="s">
        <v>664</v>
      </c>
      <c r="AK102" s="7" t="s">
        <v>664</v>
      </c>
      <c r="AL102" s="7" t="s">
        <v>664</v>
      </c>
      <c r="AM102" s="7" t="s">
        <v>664</v>
      </c>
      <c r="AN102" s="7" t="s">
        <v>664</v>
      </c>
      <c r="AO102" s="7" t="s">
        <v>664</v>
      </c>
      <c r="AP102" s="7" t="s">
        <v>1794</v>
      </c>
      <c r="AQ102" s="7" t="s">
        <v>668</v>
      </c>
      <c r="AR102" s="7" t="s">
        <v>668</v>
      </c>
      <c r="AS102" s="7" t="s">
        <v>668</v>
      </c>
      <c r="AT102" s="7" t="s">
        <v>668</v>
      </c>
      <c r="AU102" s="7" t="s">
        <v>668</v>
      </c>
      <c r="AV102" s="7" t="s">
        <v>668</v>
      </c>
      <c r="AW102" s="7" t="s">
        <v>668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93.423773328650327</v>
      </c>
      <c r="C104">
        <f t="shared" ref="C104:AW104" si="10">AVERAGE(C99:C101)</f>
        <v>89.596186635397359</v>
      </c>
      <c r="D104">
        <f t="shared" si="10"/>
        <v>103.81371427524203</v>
      </c>
      <c r="E104">
        <f t="shared" si="10"/>
        <v>101.10201296633137</v>
      </c>
      <c r="F104">
        <f t="shared" si="10"/>
        <v>94.417114630340294</v>
      </c>
      <c r="G104">
        <f t="shared" si="10"/>
        <v>94.374921030393111</v>
      </c>
      <c r="H104">
        <f t="shared" si="10"/>
        <v>102.73581610320578</v>
      </c>
      <c r="I104">
        <f t="shared" si="10"/>
        <v>93.22541097747677</v>
      </c>
      <c r="J104">
        <f t="shared" si="10"/>
        <v>73.792744915619622</v>
      </c>
      <c r="K104">
        <f t="shared" si="10"/>
        <v>16.413176486770009</v>
      </c>
      <c r="L104">
        <f t="shared" si="10"/>
        <v>61.27761078021647</v>
      </c>
      <c r="M104">
        <f t="shared" si="10"/>
        <v>66.899541684993778</v>
      </c>
      <c r="N104">
        <f t="shared" si="10"/>
        <v>77.201748582573671</v>
      </c>
      <c r="O104">
        <f t="shared" si="10"/>
        <v>71.515552687610452</v>
      </c>
      <c r="P104">
        <f t="shared" si="10"/>
        <v>83.039091507587457</v>
      </c>
      <c r="Q104">
        <f t="shared" si="10"/>
        <v>79.571670988292155</v>
      </c>
      <c r="R104">
        <f t="shared" si="10"/>
        <v>80.893345481423324</v>
      </c>
      <c r="S104">
        <f t="shared" si="10"/>
        <v>95.391709969743317</v>
      </c>
      <c r="T104">
        <f t="shared" si="10"/>
        <v>86.451469347289731</v>
      </c>
      <c r="U104">
        <f t="shared" si="10"/>
        <v>80.052116510211306</v>
      </c>
      <c r="V104">
        <f t="shared" si="10"/>
        <v>65.232468156353946</v>
      </c>
      <c r="W104">
        <f t="shared" si="10"/>
        <v>74.903333952398214</v>
      </c>
      <c r="X104">
        <f t="shared" si="10"/>
        <v>63.00259083118727</v>
      </c>
      <c r="Y104">
        <f t="shared" si="10"/>
        <v>93.720007664273851</v>
      </c>
      <c r="Z104">
        <f t="shared" si="10"/>
        <v>156.91429841747683</v>
      </c>
      <c r="AA104">
        <f t="shared" si="10"/>
        <v>57.233150845414706</v>
      </c>
      <c r="AB104">
        <f t="shared" si="10"/>
        <v>65.744026253913361</v>
      </c>
      <c r="AC104">
        <f t="shared" si="10"/>
        <v>100.40409367607258</v>
      </c>
      <c r="AD104">
        <f t="shared" si="10"/>
        <v>57.913226078982937</v>
      </c>
      <c r="AE104">
        <f t="shared" si="10"/>
        <v>78.621901121390081</v>
      </c>
      <c r="AF104">
        <f t="shared" si="10"/>
        <v>87.237023532063901</v>
      </c>
      <c r="AG104">
        <f t="shared" si="10"/>
        <v>85.334781963374397</v>
      </c>
      <c r="AH104">
        <f t="shared" si="10"/>
        <v>145.88156376655098</v>
      </c>
      <c r="AI104">
        <f t="shared" si="10"/>
        <v>0</v>
      </c>
      <c r="AJ104">
        <f t="shared" si="10"/>
        <v>8.4358766199376323</v>
      </c>
      <c r="AK104">
        <f t="shared" si="10"/>
        <v>71.8562590651253</v>
      </c>
      <c r="AL104">
        <f t="shared" si="10"/>
        <v>62.699790837868285</v>
      </c>
      <c r="AM104">
        <f t="shared" si="10"/>
        <v>84.366936692326746</v>
      </c>
      <c r="AN104">
        <f t="shared" si="10"/>
        <v>78.401839812102452</v>
      </c>
      <c r="AO104">
        <f t="shared" si="10"/>
        <v>88.782157742203637</v>
      </c>
      <c r="AP104">
        <f t="shared" si="10"/>
        <v>0</v>
      </c>
      <c r="AQ104">
        <f t="shared" si="10"/>
        <v>107.27984087019304</v>
      </c>
      <c r="AR104">
        <f t="shared" si="10"/>
        <v>107.44361600615939</v>
      </c>
      <c r="AS104">
        <f t="shared" si="10"/>
        <v>97.402295223675608</v>
      </c>
      <c r="AT104">
        <f t="shared" si="10"/>
        <v>100.32501266339015</v>
      </c>
      <c r="AU104">
        <f t="shared" si="10"/>
        <v>107.32820668497317</v>
      </c>
      <c r="AV104">
        <f t="shared" si="10"/>
        <v>89.015546406088262</v>
      </c>
      <c r="AW104">
        <f t="shared" si="10"/>
        <v>106.58879505125357</v>
      </c>
    </row>
    <row r="105" spans="1:49" x14ac:dyDescent="0.25">
      <c r="A105" t="s">
        <v>1774</v>
      </c>
      <c r="B105">
        <f>STDEV(B99:B101)</f>
        <v>22.358761903068473</v>
      </c>
      <c r="C105">
        <f t="shared" ref="C105:AW105" si="11">STDEV(C99:C101)</f>
        <v>24.934763642128541</v>
      </c>
      <c r="D105">
        <f t="shared" si="11"/>
        <v>16.903230487345017</v>
      </c>
      <c r="E105">
        <f t="shared" si="11"/>
        <v>8.9775130884636134</v>
      </c>
      <c r="F105">
        <f t="shared" si="11"/>
        <v>7.7007767523290749</v>
      </c>
      <c r="G105">
        <f t="shared" si="11"/>
        <v>9.8340534606317469</v>
      </c>
      <c r="H105">
        <f t="shared" si="11"/>
        <v>6.0195095050214631</v>
      </c>
      <c r="I105">
        <f t="shared" si="11"/>
        <v>6.8913260258764435</v>
      </c>
      <c r="J105">
        <f t="shared" si="11"/>
        <v>27.004052899535118</v>
      </c>
      <c r="K105">
        <f t="shared" si="11"/>
        <v>11.921757413013944</v>
      </c>
      <c r="L105">
        <f t="shared" si="11"/>
        <v>31.486168962086634</v>
      </c>
      <c r="M105">
        <f t="shared" si="11"/>
        <v>28.699184373554868</v>
      </c>
      <c r="N105">
        <f t="shared" si="11"/>
        <v>47.326598622055158</v>
      </c>
      <c r="O105">
        <f t="shared" si="11"/>
        <v>35.545215647434929</v>
      </c>
      <c r="P105">
        <f t="shared" si="11"/>
        <v>16.184512983245263</v>
      </c>
      <c r="Q105">
        <f t="shared" si="11"/>
        <v>16.35304485593683</v>
      </c>
      <c r="R105">
        <f t="shared" si="11"/>
        <v>20.399460315916873</v>
      </c>
      <c r="S105">
        <f t="shared" si="11"/>
        <v>24.923721729385285</v>
      </c>
      <c r="T105">
        <f t="shared" si="11"/>
        <v>23.855707861638155</v>
      </c>
      <c r="U105">
        <f t="shared" si="11"/>
        <v>18.073160712241389</v>
      </c>
      <c r="V105">
        <f t="shared" si="11"/>
        <v>11.722197656233371</v>
      </c>
      <c r="W105">
        <f t="shared" si="11"/>
        <v>31.756218959852809</v>
      </c>
      <c r="X105">
        <f t="shared" si="11"/>
        <v>37.856060038764603</v>
      </c>
      <c r="Y105">
        <f t="shared" si="11"/>
        <v>11.285155375540711</v>
      </c>
      <c r="Z105">
        <f t="shared" si="11"/>
        <v>29.830211716443408</v>
      </c>
      <c r="AA105">
        <f t="shared" si="11"/>
        <v>28.779792371737351</v>
      </c>
      <c r="AB105">
        <f t="shared" si="11"/>
        <v>36.202953022853968</v>
      </c>
      <c r="AC105">
        <f t="shared" si="11"/>
        <v>35.900618690403796</v>
      </c>
      <c r="AD105">
        <f t="shared" si="11"/>
        <v>16.464849662190165</v>
      </c>
      <c r="AE105">
        <f t="shared" si="11"/>
        <v>19.365598925581253</v>
      </c>
      <c r="AF105">
        <f t="shared" si="11"/>
        <v>39.11257311928442</v>
      </c>
      <c r="AG105">
        <f t="shared" si="11"/>
        <v>25.428520945427632</v>
      </c>
      <c r="AH105">
        <f t="shared" si="11"/>
        <v>47.426565308924751</v>
      </c>
      <c r="AI105">
        <f t="shared" si="11"/>
        <v>0</v>
      </c>
      <c r="AJ105">
        <f t="shared" si="11"/>
        <v>0.76127428101036787</v>
      </c>
      <c r="AK105">
        <f t="shared" si="11"/>
        <v>59.666354644244258</v>
      </c>
      <c r="AL105">
        <f t="shared" si="11"/>
        <v>63.193564289409494</v>
      </c>
      <c r="AM105">
        <f t="shared" si="11"/>
        <v>33.645062798578238</v>
      </c>
      <c r="AN105">
        <f t="shared" si="11"/>
        <v>25.002195959668541</v>
      </c>
      <c r="AO105">
        <f t="shared" si="11"/>
        <v>27.37501578810275</v>
      </c>
      <c r="AP105">
        <f t="shared" si="11"/>
        <v>0</v>
      </c>
      <c r="AQ105">
        <f t="shared" si="11"/>
        <v>13.731778940614436</v>
      </c>
      <c r="AR105">
        <f t="shared" si="11"/>
        <v>8.5256519006961078</v>
      </c>
      <c r="AS105">
        <f t="shared" si="11"/>
        <v>7.5470230051609777</v>
      </c>
      <c r="AT105">
        <f t="shared" si="11"/>
        <v>21.062035915130455</v>
      </c>
      <c r="AU105">
        <f t="shared" si="11"/>
        <v>29.057345097338917</v>
      </c>
      <c r="AV105">
        <f t="shared" si="11"/>
        <v>3.5575441584408951</v>
      </c>
      <c r="AW105">
        <f t="shared" si="11"/>
        <v>19.282345432286551</v>
      </c>
    </row>
    <row r="106" spans="1:49" x14ac:dyDescent="0.25">
      <c r="A106" t="s">
        <v>1775</v>
      </c>
      <c r="B106">
        <f>STDEV(B99:B101)/SQRT(3)</f>
        <v>12.908837203483333</v>
      </c>
      <c r="C106">
        <f t="shared" ref="C106:AW106" si="12">STDEV(C99:C101)/SQRT(3)</f>
        <v>14.396092500962608</v>
      </c>
      <c r="D106">
        <f t="shared" si="12"/>
        <v>9.7590846720429347</v>
      </c>
      <c r="E106">
        <f t="shared" si="12"/>
        <v>5.1831695982778561</v>
      </c>
      <c r="F106">
        <f t="shared" si="12"/>
        <v>4.446045530926404</v>
      </c>
      <c r="G106">
        <f t="shared" si="12"/>
        <v>5.6776934127209104</v>
      </c>
      <c r="H106">
        <f t="shared" si="12"/>
        <v>3.475365433113653</v>
      </c>
      <c r="I106">
        <f t="shared" si="12"/>
        <v>3.9787089361132386</v>
      </c>
      <c r="J106">
        <f t="shared" si="12"/>
        <v>15.590797210757495</v>
      </c>
      <c r="K106">
        <f t="shared" si="12"/>
        <v>6.8830298516170174</v>
      </c>
      <c r="L106">
        <f t="shared" si="12"/>
        <v>18.17854812601076</v>
      </c>
      <c r="M106">
        <f t="shared" si="12"/>
        <v>16.569481823594604</v>
      </c>
      <c r="N106">
        <f t="shared" si="12"/>
        <v>27.324024454272919</v>
      </c>
      <c r="O106">
        <f t="shared" si="12"/>
        <v>20.522039822449855</v>
      </c>
      <c r="P106">
        <f t="shared" si="12"/>
        <v>9.344132927579647</v>
      </c>
      <c r="Q106">
        <f t="shared" si="12"/>
        <v>9.4414348496451534</v>
      </c>
      <c r="R106">
        <f t="shared" si="12"/>
        <v>11.777633904717696</v>
      </c>
      <c r="S106">
        <f t="shared" si="12"/>
        <v>14.38971744966792</v>
      </c>
      <c r="T106">
        <f t="shared" si="12"/>
        <v>13.773099355625861</v>
      </c>
      <c r="U106">
        <f t="shared" si="12"/>
        <v>10.434544202319936</v>
      </c>
      <c r="V106">
        <f t="shared" si="12"/>
        <v>6.7678139723203374</v>
      </c>
      <c r="W106">
        <f t="shared" si="12"/>
        <v>18.334461564915717</v>
      </c>
      <c r="X106">
        <f t="shared" si="12"/>
        <v>21.856206453839381</v>
      </c>
      <c r="Y106">
        <f t="shared" si="12"/>
        <v>6.5154874939151819</v>
      </c>
      <c r="Z106">
        <f t="shared" si="12"/>
        <v>17.222480764472131</v>
      </c>
      <c r="AA106">
        <f t="shared" si="12"/>
        <v>16.6160208730441</v>
      </c>
      <c r="AB106">
        <f t="shared" si="12"/>
        <v>20.901784673204116</v>
      </c>
      <c r="AC106">
        <f t="shared" si="12"/>
        <v>20.727231864978744</v>
      </c>
      <c r="AD106">
        <f t="shared" si="12"/>
        <v>9.5059853846322113</v>
      </c>
      <c r="AE106">
        <f t="shared" si="12"/>
        <v>11.180733752702665</v>
      </c>
      <c r="AF106">
        <f t="shared" si="12"/>
        <v>22.581654619117781</v>
      </c>
      <c r="AG106">
        <f t="shared" si="12"/>
        <v>14.681163412936682</v>
      </c>
      <c r="AH106">
        <f t="shared" si="12"/>
        <v>27.381740247847073</v>
      </c>
      <c r="AI106">
        <f t="shared" si="12"/>
        <v>0</v>
      </c>
      <c r="AJ106">
        <f t="shared" si="12"/>
        <v>0.43952191106847471</v>
      </c>
      <c r="AK106">
        <f t="shared" si="12"/>
        <v>34.4483859154181</v>
      </c>
      <c r="AL106">
        <f t="shared" si="12"/>
        <v>36.484821353542493</v>
      </c>
      <c r="AM106">
        <f t="shared" si="12"/>
        <v>19.424986063661009</v>
      </c>
      <c r="AN106">
        <f t="shared" si="12"/>
        <v>14.435024567646407</v>
      </c>
      <c r="AO106">
        <f t="shared" si="12"/>
        <v>15.804972734331379</v>
      </c>
      <c r="AP106">
        <f t="shared" si="12"/>
        <v>0</v>
      </c>
      <c r="AQ106">
        <f t="shared" si="12"/>
        <v>7.9280462678161792</v>
      </c>
      <c r="AR106">
        <f t="shared" si="12"/>
        <v>4.9222874198839426</v>
      </c>
      <c r="AS106">
        <f t="shared" si="12"/>
        <v>4.357275763609989</v>
      </c>
      <c r="AT106">
        <f t="shared" si="12"/>
        <v>12.160172105282134</v>
      </c>
      <c r="AU106">
        <f t="shared" si="12"/>
        <v>16.776266013884477</v>
      </c>
      <c r="AV106">
        <f t="shared" si="12"/>
        <v>2.0539490775298317</v>
      </c>
      <c r="AW106">
        <f t="shared" si="12"/>
        <v>11.132667325937991</v>
      </c>
    </row>
    <row r="108" spans="1:49" x14ac:dyDescent="0.25">
      <c r="A108" t="s">
        <v>1773</v>
      </c>
      <c r="B108" s="165">
        <f>AVERAGE(B99:B101,J99:J101,R99:R101,)</f>
        <v>74.432959117707981</v>
      </c>
    </row>
    <row r="109" spans="1:49" x14ac:dyDescent="0.25">
      <c r="A109" t="s">
        <v>1774</v>
      </c>
      <c r="B109" s="165">
        <f>STDEV(B99:B101,J99:J101,R99:R101)</f>
        <v>22.032219597166652</v>
      </c>
    </row>
    <row r="110" spans="1:49" x14ac:dyDescent="0.25">
      <c r="A110" t="s">
        <v>1775</v>
      </c>
      <c r="B110" s="165">
        <f>STDEV(B99:B101,J99:J101,R99:R101)/SQRT(3)</f>
        <v>12.720307915269116</v>
      </c>
    </row>
    <row r="111" spans="1:49" x14ac:dyDescent="0.25">
      <c r="A111" s="7" t="s">
        <v>1787</v>
      </c>
    </row>
    <row r="112" spans="1:49" x14ac:dyDescent="0.25">
      <c r="A112">
        <f t="shared" ref="A112:I112" si="13">A10</f>
        <v>0</v>
      </c>
      <c r="B112" s="6">
        <f t="shared" si="13"/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B113">
        <f t="shared" si="14"/>
        <v>0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TX001423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TX006192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TX012676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TX002257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TX011663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TX006796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2089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0.188</v>
      </c>
      <c r="C128">
        <v>0.185</v>
      </c>
      <c r="D128">
        <v>0.19939999999999999</v>
      </c>
      <c r="E128">
        <v>0.2117</v>
      </c>
      <c r="F128">
        <v>0.1915</v>
      </c>
      <c r="G128">
        <v>0.1888</v>
      </c>
      <c r="H128">
        <v>0.18690000000000001</v>
      </c>
      <c r="I128">
        <v>0.17810000000000001</v>
      </c>
      <c r="K128" t="s">
        <v>1658</v>
      </c>
      <c r="L128">
        <f>B128-$F$134</f>
        <v>0.10176666666666667</v>
      </c>
      <c r="M128">
        <f t="shared" ref="M128:S128" si="21">C128-$F$134</f>
        <v>9.8766666666666669E-2</v>
      </c>
      <c r="N128">
        <f t="shared" si="21"/>
        <v>0.11316666666666667</v>
      </c>
      <c r="O128">
        <f t="shared" si="21"/>
        <v>0.12546666666666667</v>
      </c>
      <c r="P128">
        <f t="shared" si="21"/>
        <v>0.10526666666666668</v>
      </c>
      <c r="Q128">
        <f t="shared" si="21"/>
        <v>0.10256666666666667</v>
      </c>
      <c r="R128">
        <f t="shared" si="21"/>
        <v>0.10066666666666668</v>
      </c>
      <c r="S128">
        <f t="shared" si="21"/>
        <v>9.186666666666668E-2</v>
      </c>
      <c r="U128" t="s">
        <v>1658</v>
      </c>
      <c r="V128">
        <f>L128/$L$133*100</f>
        <v>5.6831720029784067</v>
      </c>
      <c r="W128">
        <f t="shared" ref="W128:AC128" si="22">M128/$L$133*100</f>
        <v>5.5156366344005958</v>
      </c>
      <c r="X128">
        <f t="shared" si="22"/>
        <v>6.3198064035740877</v>
      </c>
      <c r="Y128">
        <f t="shared" si="22"/>
        <v>7.0067014147431133</v>
      </c>
      <c r="Z128">
        <f t="shared" si="22"/>
        <v>5.8786299329858531</v>
      </c>
      <c r="AA128">
        <f t="shared" si="22"/>
        <v>5.7278481012658231</v>
      </c>
      <c r="AB128">
        <f t="shared" si="22"/>
        <v>5.6217423678332104</v>
      </c>
      <c r="AC128">
        <f t="shared" si="22"/>
        <v>5.1303052866716321</v>
      </c>
    </row>
    <row r="129" spans="1:29" x14ac:dyDescent="0.25">
      <c r="A129" t="s">
        <v>1659</v>
      </c>
      <c r="B129">
        <v>0.2477</v>
      </c>
      <c r="C129">
        <v>0.24629999999999999</v>
      </c>
      <c r="D129">
        <v>0.25230000000000002</v>
      </c>
      <c r="E129">
        <v>0.2404</v>
      </c>
      <c r="F129">
        <v>0.25490000000000002</v>
      </c>
      <c r="G129">
        <v>0.26229999999999998</v>
      </c>
      <c r="H129">
        <v>0.25750000000000001</v>
      </c>
      <c r="I129">
        <v>0.23380000000000001</v>
      </c>
      <c r="K129" t="s">
        <v>1659</v>
      </c>
      <c r="L129">
        <f t="shared" ref="L129:L133" si="23">B129-$F$134</f>
        <v>0.16146666666666668</v>
      </c>
      <c r="M129">
        <f t="shared" ref="M129:M133" si="24">C129-$F$134</f>
        <v>0.16006666666666666</v>
      </c>
      <c r="N129">
        <f t="shared" ref="N129:N133" si="25">D129-$F$134</f>
        <v>0.1660666666666667</v>
      </c>
      <c r="O129">
        <f t="shared" ref="O129:O133" si="26">E129-$F$134</f>
        <v>0.15416666666666667</v>
      </c>
      <c r="P129">
        <f t="shared" ref="P129:P133" si="27">F129-$F$134</f>
        <v>0.16866666666666669</v>
      </c>
      <c r="Q129">
        <f t="shared" ref="Q129:Q133" si="28">G129-$F$134</f>
        <v>0.17606666666666665</v>
      </c>
      <c r="R129">
        <f t="shared" ref="R129:R133" si="29">H129-$F$134</f>
        <v>0.17126666666666668</v>
      </c>
      <c r="S129">
        <f t="shared" ref="S129:S133" si="30">I129-$F$134</f>
        <v>0.14756666666666668</v>
      </c>
      <c r="U129" t="s">
        <v>1659</v>
      </c>
      <c r="V129">
        <f t="shared" ref="V129:V133" si="31">L129/$L$133*100</f>
        <v>9.0171258376768435</v>
      </c>
      <c r="W129">
        <f t="shared" ref="W129:W133" si="32">M129/$L$133*100</f>
        <v>8.9389426656738635</v>
      </c>
      <c r="X129">
        <f t="shared" ref="X129:X133" si="33">N129/$L$133*100</f>
        <v>9.2740134028294889</v>
      </c>
      <c r="Y129">
        <f t="shared" ref="Y129:Y133" si="34">O129/$L$133*100</f>
        <v>8.6094564408041716</v>
      </c>
      <c r="Z129">
        <f t="shared" ref="Z129:Z133" si="35">P129/$L$133*100</f>
        <v>9.4192107222635908</v>
      </c>
      <c r="AA129">
        <f t="shared" ref="AA129:AA133" si="36">Q129/$L$133*100</f>
        <v>9.8324646314221891</v>
      </c>
      <c r="AB129">
        <f t="shared" ref="AB129:AB133" si="37">R129/$L$133*100</f>
        <v>9.5644080416976927</v>
      </c>
      <c r="AC129">
        <f t="shared" ref="AC129:AC133" si="38">S129/$L$133*100</f>
        <v>8.2408786299329861</v>
      </c>
    </row>
    <row r="130" spans="1:29" x14ac:dyDescent="0.25">
      <c r="A130" t="s">
        <v>1660</v>
      </c>
      <c r="B130">
        <v>0.20169999999999999</v>
      </c>
      <c r="C130">
        <v>0.1842</v>
      </c>
      <c r="D130">
        <v>0.1736</v>
      </c>
      <c r="E130">
        <v>0.1759</v>
      </c>
      <c r="F130">
        <v>0.18459999999999999</v>
      </c>
      <c r="G130">
        <v>0.18459999999999999</v>
      </c>
      <c r="H130">
        <v>0.17630000000000001</v>
      </c>
      <c r="I130">
        <v>0.1925</v>
      </c>
      <c r="K130" t="s">
        <v>1660</v>
      </c>
      <c r="L130">
        <f t="shared" si="23"/>
        <v>0.11546666666666666</v>
      </c>
      <c r="M130">
        <f t="shared" si="24"/>
        <v>9.7966666666666674E-2</v>
      </c>
      <c r="N130">
        <f t="shared" si="25"/>
        <v>8.7366666666666676E-2</v>
      </c>
      <c r="O130">
        <f t="shared" si="26"/>
        <v>8.9666666666666672E-2</v>
      </c>
      <c r="P130">
        <f t="shared" si="27"/>
        <v>9.8366666666666658E-2</v>
      </c>
      <c r="Q130">
        <f t="shared" si="28"/>
        <v>9.8366666666666658E-2</v>
      </c>
      <c r="R130">
        <f t="shared" si="29"/>
        <v>9.0066666666666684E-2</v>
      </c>
      <c r="S130">
        <f t="shared" si="30"/>
        <v>0.10626666666666668</v>
      </c>
      <c r="U130" t="s">
        <v>1660</v>
      </c>
      <c r="V130">
        <f t="shared" si="31"/>
        <v>6.4482501861504087</v>
      </c>
      <c r="W130">
        <f t="shared" si="32"/>
        <v>5.4709605361131803</v>
      </c>
      <c r="X130">
        <f t="shared" si="33"/>
        <v>4.8790022338049148</v>
      </c>
      <c r="Y130">
        <f t="shared" si="34"/>
        <v>5.0074460163812367</v>
      </c>
      <c r="Z130">
        <f t="shared" si="35"/>
        <v>5.4932985852568876</v>
      </c>
      <c r="AA130">
        <f t="shared" si="36"/>
        <v>5.4932985852568876</v>
      </c>
      <c r="AB130">
        <f t="shared" si="37"/>
        <v>5.0297840655249457</v>
      </c>
      <c r="AC130">
        <f t="shared" si="38"/>
        <v>5.934475055845124</v>
      </c>
    </row>
    <row r="131" spans="1:29" x14ac:dyDescent="0.25">
      <c r="A131" t="s">
        <v>1661</v>
      </c>
      <c r="B131">
        <v>0.19500000000000001</v>
      </c>
      <c r="C131">
        <v>0.1915</v>
      </c>
      <c r="D131">
        <v>0.1963</v>
      </c>
      <c r="E131">
        <v>0.25290000000000001</v>
      </c>
      <c r="F131">
        <v>0.20200000000000001</v>
      </c>
      <c r="G131">
        <v>0.18909999999999999</v>
      </c>
      <c r="H131">
        <v>0.18010000000000001</v>
      </c>
      <c r="I131">
        <v>0.1908</v>
      </c>
      <c r="K131" t="s">
        <v>1661</v>
      </c>
      <c r="L131">
        <f t="shared" si="23"/>
        <v>0.10876666666666668</v>
      </c>
      <c r="M131">
        <f t="shared" si="24"/>
        <v>0.10526666666666668</v>
      </c>
      <c r="N131">
        <f t="shared" si="25"/>
        <v>0.11006666666666667</v>
      </c>
      <c r="O131">
        <f t="shared" si="26"/>
        <v>0.16666666666666669</v>
      </c>
      <c r="P131">
        <f t="shared" si="27"/>
        <v>0.11576666666666668</v>
      </c>
      <c r="Q131">
        <f t="shared" si="28"/>
        <v>0.10286666666666666</v>
      </c>
      <c r="R131">
        <f t="shared" si="29"/>
        <v>9.3866666666666682E-2</v>
      </c>
      <c r="S131">
        <f t="shared" si="30"/>
        <v>0.10456666666666667</v>
      </c>
      <c r="U131" t="s">
        <v>1661</v>
      </c>
      <c r="V131">
        <f t="shared" si="31"/>
        <v>6.0740878629932995</v>
      </c>
      <c r="W131">
        <f t="shared" si="32"/>
        <v>5.8786299329858531</v>
      </c>
      <c r="X131">
        <f t="shared" si="33"/>
        <v>6.1466865227103504</v>
      </c>
      <c r="Y131">
        <f t="shared" si="34"/>
        <v>9.307520476545049</v>
      </c>
      <c r="Z131">
        <f t="shared" si="35"/>
        <v>6.4650037230081923</v>
      </c>
      <c r="AA131">
        <f t="shared" si="36"/>
        <v>5.744601638123604</v>
      </c>
      <c r="AB131">
        <f t="shared" si="37"/>
        <v>5.2419955323901721</v>
      </c>
      <c r="AC131">
        <f t="shared" si="38"/>
        <v>5.839538346984364</v>
      </c>
    </row>
    <row r="132" spans="1:29" x14ac:dyDescent="0.25">
      <c r="A132" t="s">
        <v>1662</v>
      </c>
      <c r="B132">
        <v>0.19520000000000001</v>
      </c>
      <c r="C132">
        <v>0.1951</v>
      </c>
      <c r="D132">
        <v>0.19159999999999999</v>
      </c>
      <c r="E132">
        <v>0.18479999999999999</v>
      </c>
      <c r="F132">
        <v>0.18890000000000001</v>
      </c>
      <c r="G132">
        <v>0.20019999999999999</v>
      </c>
      <c r="H132">
        <v>0.1827</v>
      </c>
      <c r="I132">
        <v>0.17879999999999999</v>
      </c>
      <c r="K132" t="s">
        <v>1662</v>
      </c>
      <c r="L132">
        <f t="shared" si="23"/>
        <v>0.10896666666666668</v>
      </c>
      <c r="M132">
        <f t="shared" si="24"/>
        <v>0.10886666666666667</v>
      </c>
      <c r="N132">
        <f t="shared" si="25"/>
        <v>0.10536666666666666</v>
      </c>
      <c r="O132">
        <f t="shared" si="26"/>
        <v>9.8566666666666664E-2</v>
      </c>
      <c r="P132">
        <f t="shared" si="27"/>
        <v>0.10266666666666668</v>
      </c>
      <c r="Q132">
        <f t="shared" si="28"/>
        <v>0.11396666666666666</v>
      </c>
      <c r="R132">
        <f t="shared" si="29"/>
        <v>9.6466666666666673E-2</v>
      </c>
      <c r="S132">
        <f t="shared" si="30"/>
        <v>9.2566666666666658E-2</v>
      </c>
      <c r="U132" t="s">
        <v>1662</v>
      </c>
      <c r="V132">
        <f t="shared" si="31"/>
        <v>6.085256887565154</v>
      </c>
      <c r="W132">
        <f t="shared" si="32"/>
        <v>6.0796723752792259</v>
      </c>
      <c r="X132">
        <f t="shared" si="33"/>
        <v>5.8842144452717795</v>
      </c>
      <c r="Y132">
        <f t="shared" si="34"/>
        <v>5.5044676098287413</v>
      </c>
      <c r="Z132">
        <f t="shared" si="35"/>
        <v>5.7334326135517513</v>
      </c>
      <c r="AA132">
        <f t="shared" si="36"/>
        <v>6.3644825018615041</v>
      </c>
      <c r="AB132">
        <f t="shared" si="37"/>
        <v>5.3871928518242749</v>
      </c>
      <c r="AC132">
        <f t="shared" si="38"/>
        <v>5.1693968726731194</v>
      </c>
    </row>
    <row r="133" spans="1:29" x14ac:dyDescent="0.25">
      <c r="A133" t="s">
        <v>1663</v>
      </c>
      <c r="B133">
        <v>1.8769</v>
      </c>
      <c r="C133">
        <v>0.1963</v>
      </c>
      <c r="D133">
        <v>0.19670000000000001</v>
      </c>
      <c r="E133">
        <v>0.19489999999999999</v>
      </c>
      <c r="F133">
        <v>0.1915</v>
      </c>
      <c r="G133">
        <v>0.19689999999999999</v>
      </c>
      <c r="H133">
        <v>0.2019</v>
      </c>
      <c r="I133">
        <v>0.182</v>
      </c>
      <c r="K133" t="s">
        <v>1663</v>
      </c>
      <c r="L133">
        <f t="shared" si="23"/>
        <v>1.7906666666666666</v>
      </c>
      <c r="M133">
        <f t="shared" si="24"/>
        <v>0.11006666666666667</v>
      </c>
      <c r="N133">
        <f t="shared" si="25"/>
        <v>0.11046666666666669</v>
      </c>
      <c r="O133">
        <f t="shared" si="26"/>
        <v>0.10866666666666666</v>
      </c>
      <c r="P133">
        <f t="shared" si="27"/>
        <v>0.10526666666666668</v>
      </c>
      <c r="Q133">
        <f t="shared" si="28"/>
        <v>0.11066666666666666</v>
      </c>
      <c r="R133">
        <f t="shared" si="29"/>
        <v>0.11566666666666667</v>
      </c>
      <c r="S133">
        <f t="shared" si="30"/>
        <v>9.5766666666666667E-2</v>
      </c>
      <c r="U133" t="s">
        <v>1663</v>
      </c>
      <c r="V133">
        <f t="shared" si="31"/>
        <v>100</v>
      </c>
      <c r="W133">
        <f t="shared" si="32"/>
        <v>6.1466865227103504</v>
      </c>
      <c r="X133">
        <f t="shared" si="33"/>
        <v>6.1690245718540595</v>
      </c>
      <c r="Y133">
        <f t="shared" si="34"/>
        <v>6.0685033507073713</v>
      </c>
      <c r="Z133">
        <f t="shared" si="35"/>
        <v>5.8786299329858531</v>
      </c>
      <c r="AA133">
        <f t="shared" si="36"/>
        <v>6.1801935964259123</v>
      </c>
      <c r="AB133">
        <f t="shared" si="37"/>
        <v>6.4594192107222641</v>
      </c>
      <c r="AC133">
        <f t="shared" si="38"/>
        <v>5.3481012658227849</v>
      </c>
    </row>
    <row r="134" spans="1:29" x14ac:dyDescent="0.25">
      <c r="A134" t="s">
        <v>1664</v>
      </c>
      <c r="B134">
        <v>8.7300000000000003E-2</v>
      </c>
      <c r="C134">
        <v>8.6800000000000002E-2</v>
      </c>
      <c r="D134">
        <v>8.4599999999999995E-2</v>
      </c>
      <c r="E134">
        <v>4</v>
      </c>
      <c r="F134">
        <f>AVERAGE(B134:D134)</f>
        <v>8.6233333333333329E-2</v>
      </c>
    </row>
    <row r="135" spans="1:29" x14ac:dyDescent="0.25">
      <c r="A135" t="s">
        <v>1665</v>
      </c>
    </row>
    <row r="138" spans="1:29" x14ac:dyDescent="0.25">
      <c r="A138" s="7" t="s">
        <v>2092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0.2286</v>
      </c>
      <c r="C141">
        <v>0.1981</v>
      </c>
      <c r="D141">
        <v>0.2021</v>
      </c>
      <c r="E141">
        <v>0.19370000000000001</v>
      </c>
      <c r="F141">
        <v>0.1817</v>
      </c>
      <c r="G141">
        <v>0.20630000000000001</v>
      </c>
      <c r="H141">
        <v>0.1855</v>
      </c>
      <c r="I141">
        <v>0.1726</v>
      </c>
      <c r="K141" t="s">
        <v>1658</v>
      </c>
      <c r="L141">
        <f>B141-$F$147</f>
        <v>0.14786666666666665</v>
      </c>
      <c r="M141">
        <f t="shared" ref="M141:S141" si="39">C141-$F$147</f>
        <v>0.11736666666666666</v>
      </c>
      <c r="N141">
        <f t="shared" si="39"/>
        <v>0.12136666666666666</v>
      </c>
      <c r="O141">
        <f t="shared" si="39"/>
        <v>0.11296666666666667</v>
      </c>
      <c r="P141">
        <f t="shared" si="39"/>
        <v>0.10096666666666666</v>
      </c>
      <c r="Q141">
        <f t="shared" si="39"/>
        <v>0.12556666666666666</v>
      </c>
      <c r="R141">
        <f t="shared" si="39"/>
        <v>0.10476666666666666</v>
      </c>
      <c r="S141">
        <f t="shared" si="39"/>
        <v>9.1866666666666666E-2</v>
      </c>
      <c r="U141" t="s">
        <v>1658</v>
      </c>
      <c r="V141">
        <f>L141/$L$146*100</f>
        <v>7.8666430218123775</v>
      </c>
      <c r="W141">
        <f t="shared" ref="W141:AC141" si="40">M141/$L$146*100</f>
        <v>6.2440148962582018</v>
      </c>
      <c r="X141">
        <f t="shared" si="40"/>
        <v>6.4568185848554709</v>
      </c>
      <c r="Y141">
        <f t="shared" si="40"/>
        <v>6.009930838801206</v>
      </c>
      <c r="Z141">
        <f t="shared" si="40"/>
        <v>5.3715197730093989</v>
      </c>
      <c r="AA141">
        <f t="shared" si="40"/>
        <v>6.6802624578826038</v>
      </c>
      <c r="AB141">
        <f t="shared" si="40"/>
        <v>5.5736832771768041</v>
      </c>
      <c r="AC141">
        <f t="shared" si="40"/>
        <v>4.8873913814506125</v>
      </c>
    </row>
    <row r="142" spans="1:29" x14ac:dyDescent="0.25">
      <c r="A142" t="s">
        <v>1659</v>
      </c>
      <c r="B142">
        <v>0.24390000000000001</v>
      </c>
      <c r="C142">
        <v>0.25480000000000003</v>
      </c>
      <c r="D142">
        <v>0.2697</v>
      </c>
      <c r="E142">
        <v>0.2422</v>
      </c>
      <c r="F142">
        <v>0.251</v>
      </c>
      <c r="G142">
        <v>0.27710000000000001</v>
      </c>
      <c r="H142">
        <v>0.24099999999999999</v>
      </c>
      <c r="I142">
        <v>0.25319999999999998</v>
      </c>
      <c r="K142" t="s">
        <v>1659</v>
      </c>
      <c r="L142">
        <f t="shared" ref="L142:L146" si="41">B142-$F$147</f>
        <v>0.16316666666666668</v>
      </c>
      <c r="M142">
        <f t="shared" ref="M142:M146" si="42">C142-$F$147</f>
        <v>0.1740666666666667</v>
      </c>
      <c r="N142">
        <f t="shared" ref="N142:N146" si="43">D142-$F$147</f>
        <v>0.18896666666666667</v>
      </c>
      <c r="O142">
        <f t="shared" ref="O142:O146" si="44">E142-$F$147</f>
        <v>0.16146666666666665</v>
      </c>
      <c r="P142">
        <f t="shared" ref="P142:P146" si="45">F142-$F$147</f>
        <v>0.17026666666666668</v>
      </c>
      <c r="Q142">
        <f t="shared" ref="Q142:Q146" si="46">G142-$F$147</f>
        <v>0.19636666666666669</v>
      </c>
      <c r="R142">
        <f t="shared" ref="R142:R146" si="47">H142-$F$147</f>
        <v>0.16026666666666667</v>
      </c>
      <c r="S142">
        <f t="shared" ref="S142:S146" si="48">I142-$F$147</f>
        <v>0.17246666666666666</v>
      </c>
      <c r="U142" t="s">
        <v>1659</v>
      </c>
      <c r="V142">
        <f t="shared" ref="V142:V146" si="49">L142/$L$146*100</f>
        <v>8.6806171306969322</v>
      </c>
      <c r="W142">
        <f t="shared" ref="W142:W146" si="50">M142/$L$146*100</f>
        <v>9.2605071821244938</v>
      </c>
      <c r="X142">
        <f t="shared" ref="X142:X146" si="51">N142/$L$146*100</f>
        <v>10.053200922149317</v>
      </c>
      <c r="Y142">
        <f t="shared" ref="Y142:Y146" si="52">O142/$L$146*100</f>
        <v>8.5901755630430934</v>
      </c>
      <c r="Z142">
        <f t="shared" ref="Z142:Z146" si="53">P142/$L$146*100</f>
        <v>9.0583436779570849</v>
      </c>
      <c r="AA142">
        <f t="shared" ref="AA142:AA146" si="54">Q142/$L$146*100</f>
        <v>10.446887746054266</v>
      </c>
      <c r="AB142">
        <f t="shared" ref="AB142:AB146" si="55">R142/$L$146*100</f>
        <v>8.5263344564639123</v>
      </c>
      <c r="AC142">
        <f t="shared" ref="AC142:AC146" si="56">S142/$L$146*100</f>
        <v>9.1753857066855815</v>
      </c>
    </row>
    <row r="143" spans="1:29" x14ac:dyDescent="0.25">
      <c r="A143" t="s">
        <v>1660</v>
      </c>
      <c r="B143">
        <v>0.18590000000000001</v>
      </c>
      <c r="C143">
        <v>0.20580000000000001</v>
      </c>
      <c r="D143">
        <v>0.19289999999999999</v>
      </c>
      <c r="E143">
        <v>0.1956</v>
      </c>
      <c r="F143">
        <v>0.1835</v>
      </c>
      <c r="G143">
        <v>0.19170000000000001</v>
      </c>
      <c r="H143">
        <v>0.2311</v>
      </c>
      <c r="I143">
        <v>0.1772</v>
      </c>
      <c r="K143" t="s">
        <v>1660</v>
      </c>
      <c r="L143">
        <f t="shared" si="41"/>
        <v>0.10516666666666667</v>
      </c>
      <c r="M143">
        <f t="shared" si="42"/>
        <v>0.12506666666666666</v>
      </c>
      <c r="N143">
        <f t="shared" si="43"/>
        <v>0.11216666666666665</v>
      </c>
      <c r="O143">
        <f t="shared" si="44"/>
        <v>0.11486666666666666</v>
      </c>
      <c r="P143">
        <f t="shared" si="45"/>
        <v>0.10276666666666666</v>
      </c>
      <c r="Q143">
        <f t="shared" si="46"/>
        <v>0.11096666666666667</v>
      </c>
      <c r="R143">
        <f t="shared" si="47"/>
        <v>0.15036666666666665</v>
      </c>
      <c r="S143">
        <f t="shared" si="48"/>
        <v>9.6466666666666659E-2</v>
      </c>
      <c r="U143" t="s">
        <v>1660</v>
      </c>
      <c r="V143">
        <f t="shared" si="49"/>
        <v>5.5949636460365317</v>
      </c>
      <c r="W143">
        <f t="shared" si="50"/>
        <v>6.6536619968079442</v>
      </c>
      <c r="X143">
        <f t="shared" si="51"/>
        <v>5.9673701010817517</v>
      </c>
      <c r="Y143">
        <f t="shared" si="52"/>
        <v>6.1110125908849087</v>
      </c>
      <c r="Z143">
        <f t="shared" si="53"/>
        <v>5.4672814328781696</v>
      </c>
      <c r="AA143">
        <f t="shared" si="54"/>
        <v>5.9035289945025724</v>
      </c>
      <c r="AB143">
        <f t="shared" si="55"/>
        <v>7.9996453271856698</v>
      </c>
      <c r="AC143">
        <f t="shared" si="56"/>
        <v>5.1321156233374712</v>
      </c>
    </row>
    <row r="144" spans="1:29" x14ac:dyDescent="0.25">
      <c r="A144" t="s">
        <v>1661</v>
      </c>
      <c r="B144">
        <v>0.2041</v>
      </c>
      <c r="C144">
        <v>0.1913</v>
      </c>
      <c r="D144">
        <v>0.19719999999999999</v>
      </c>
      <c r="E144">
        <v>0.18290000000000001</v>
      </c>
      <c r="F144">
        <v>0.2175</v>
      </c>
      <c r="G144">
        <v>0.20430000000000001</v>
      </c>
      <c r="H144">
        <v>0.25480000000000003</v>
      </c>
      <c r="I144">
        <v>0.18079999999999999</v>
      </c>
      <c r="K144" t="s">
        <v>1661</v>
      </c>
      <c r="L144">
        <f t="shared" si="41"/>
        <v>0.12336666666666667</v>
      </c>
      <c r="M144">
        <f t="shared" si="42"/>
        <v>0.11056666666666666</v>
      </c>
      <c r="N144">
        <f t="shared" si="43"/>
        <v>0.11646666666666665</v>
      </c>
      <c r="O144">
        <f t="shared" si="44"/>
        <v>0.10216666666666667</v>
      </c>
      <c r="P144">
        <f t="shared" si="45"/>
        <v>0.13676666666666665</v>
      </c>
      <c r="Q144">
        <f t="shared" si="46"/>
        <v>0.12356666666666667</v>
      </c>
      <c r="R144">
        <f t="shared" si="47"/>
        <v>0.1740666666666667</v>
      </c>
      <c r="S144">
        <f t="shared" si="48"/>
        <v>0.10006666666666665</v>
      </c>
      <c r="U144" t="s">
        <v>1661</v>
      </c>
      <c r="V144">
        <f t="shared" si="49"/>
        <v>6.5632204291541054</v>
      </c>
      <c r="W144">
        <f t="shared" si="50"/>
        <v>5.8822486256428439</v>
      </c>
      <c r="X144">
        <f t="shared" si="51"/>
        <v>6.1961340663238156</v>
      </c>
      <c r="Y144">
        <f t="shared" si="52"/>
        <v>5.4353608795885799</v>
      </c>
      <c r="Z144">
        <f t="shared" si="53"/>
        <v>7.2761127859549548</v>
      </c>
      <c r="AA144">
        <f t="shared" si="54"/>
        <v>6.5738606135839692</v>
      </c>
      <c r="AB144">
        <f t="shared" si="55"/>
        <v>9.2605071821244938</v>
      </c>
      <c r="AC144">
        <f t="shared" si="56"/>
        <v>5.3236389430750126</v>
      </c>
    </row>
    <row r="145" spans="1:29" x14ac:dyDescent="0.25">
      <c r="A145" t="s">
        <v>1662</v>
      </c>
      <c r="B145">
        <v>0.1804</v>
      </c>
      <c r="C145">
        <v>0.216</v>
      </c>
      <c r="D145">
        <v>0.23180000000000001</v>
      </c>
      <c r="E145">
        <v>0.1852</v>
      </c>
      <c r="F145">
        <v>0.2029</v>
      </c>
      <c r="G145">
        <v>0.2006</v>
      </c>
      <c r="H145">
        <v>0.17399999999999999</v>
      </c>
      <c r="I145">
        <v>0.19620000000000001</v>
      </c>
      <c r="K145" t="s">
        <v>1662</v>
      </c>
      <c r="L145">
        <f t="shared" si="41"/>
        <v>9.9666666666666667E-2</v>
      </c>
      <c r="M145">
        <f t="shared" si="42"/>
        <v>0.13526666666666665</v>
      </c>
      <c r="N145">
        <f t="shared" si="43"/>
        <v>0.15106666666666668</v>
      </c>
      <c r="O145">
        <f t="shared" si="44"/>
        <v>0.10446666666666667</v>
      </c>
      <c r="P145">
        <f t="shared" si="45"/>
        <v>0.12216666666666666</v>
      </c>
      <c r="Q145">
        <f t="shared" si="46"/>
        <v>0.11986666666666666</v>
      </c>
      <c r="R145">
        <f t="shared" si="47"/>
        <v>9.3266666666666651E-2</v>
      </c>
      <c r="S145">
        <f t="shared" si="48"/>
        <v>0.11546666666666668</v>
      </c>
      <c r="U145" t="s">
        <v>1662</v>
      </c>
      <c r="V145">
        <f t="shared" si="49"/>
        <v>5.3023585742152868</v>
      </c>
      <c r="W145">
        <f t="shared" si="50"/>
        <v>7.1963114027309798</v>
      </c>
      <c r="X145">
        <f t="shared" si="51"/>
        <v>8.0368859726901949</v>
      </c>
      <c r="Y145">
        <f t="shared" si="52"/>
        <v>5.5577230005320093</v>
      </c>
      <c r="Z145">
        <f t="shared" si="53"/>
        <v>6.4993793225749243</v>
      </c>
      <c r="AA145">
        <f t="shared" si="54"/>
        <v>6.377017201631495</v>
      </c>
      <c r="AB145">
        <f t="shared" si="55"/>
        <v>4.9618726724596556</v>
      </c>
      <c r="AC145">
        <f t="shared" si="56"/>
        <v>6.1429331441745001</v>
      </c>
    </row>
    <row r="146" spans="1:29" x14ac:dyDescent="0.25">
      <c r="A146" t="s">
        <v>1663</v>
      </c>
      <c r="B146">
        <v>1.9603999999999999</v>
      </c>
      <c r="C146">
        <v>0.18579999999999999</v>
      </c>
      <c r="D146">
        <v>0.17560000000000001</v>
      </c>
      <c r="E146">
        <v>0.18559999999999999</v>
      </c>
      <c r="F146">
        <v>0.18079999999999999</v>
      </c>
      <c r="G146">
        <v>0.20480000000000001</v>
      </c>
      <c r="H146">
        <v>0.16880000000000001</v>
      </c>
      <c r="I146">
        <v>0.23</v>
      </c>
      <c r="K146" t="s">
        <v>1663</v>
      </c>
      <c r="L146">
        <f t="shared" si="41"/>
        <v>1.8796666666666666</v>
      </c>
      <c r="M146">
        <f t="shared" si="42"/>
        <v>0.10506666666666666</v>
      </c>
      <c r="N146">
        <f t="shared" si="43"/>
        <v>9.4866666666666669E-2</v>
      </c>
      <c r="O146">
        <f t="shared" si="44"/>
        <v>0.10486666666666665</v>
      </c>
      <c r="P146">
        <f t="shared" si="45"/>
        <v>0.10006666666666665</v>
      </c>
      <c r="Q146">
        <f t="shared" si="46"/>
        <v>0.12406666666666667</v>
      </c>
      <c r="R146">
        <f t="shared" si="47"/>
        <v>8.8066666666666668E-2</v>
      </c>
      <c r="S146">
        <f t="shared" si="48"/>
        <v>0.14926666666666666</v>
      </c>
      <c r="U146" t="s">
        <v>1663</v>
      </c>
      <c r="V146">
        <f t="shared" si="49"/>
        <v>100</v>
      </c>
      <c r="W146">
        <f t="shared" si="50"/>
        <v>5.5896435538215989</v>
      </c>
      <c r="X146">
        <f t="shared" si="51"/>
        <v>5.0469941478985643</v>
      </c>
      <c r="Y146">
        <f t="shared" si="52"/>
        <v>5.579003369391736</v>
      </c>
      <c r="Z146">
        <f t="shared" si="53"/>
        <v>5.3236389430750126</v>
      </c>
      <c r="AA146">
        <f t="shared" si="54"/>
        <v>6.6004610746586287</v>
      </c>
      <c r="AB146">
        <f t="shared" si="55"/>
        <v>4.6852278772832063</v>
      </c>
      <c r="AC146">
        <f t="shared" si="56"/>
        <v>7.9411243128214224</v>
      </c>
    </row>
    <row r="147" spans="1:29" x14ac:dyDescent="0.25">
      <c r="A147" t="s">
        <v>1664</v>
      </c>
      <c r="B147">
        <v>8.1100000000000005E-2</v>
      </c>
      <c r="C147">
        <v>7.8600000000000003E-2</v>
      </c>
      <c r="D147">
        <v>8.2500000000000004E-2</v>
      </c>
      <c r="E147">
        <v>4</v>
      </c>
      <c r="F147">
        <f>AVERAGE(B147:D147)</f>
        <v>8.0733333333333338E-2</v>
      </c>
    </row>
    <row r="148" spans="1:29" x14ac:dyDescent="0.25">
      <c r="A148" t="s">
        <v>1665</v>
      </c>
    </row>
    <row r="151" spans="1:29" x14ac:dyDescent="0.25">
      <c r="A151" s="7" t="s">
        <v>2095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0.1983</v>
      </c>
      <c r="C154">
        <v>0.21310000000000001</v>
      </c>
      <c r="D154">
        <v>0.2051</v>
      </c>
      <c r="E154">
        <v>0.20860000000000001</v>
      </c>
      <c r="F154">
        <v>0.21410000000000001</v>
      </c>
      <c r="G154">
        <v>0.21279999999999999</v>
      </c>
      <c r="H154">
        <v>0.22670000000000001</v>
      </c>
      <c r="I154">
        <v>0.18559999999999999</v>
      </c>
      <c r="K154" t="s">
        <v>1658</v>
      </c>
      <c r="L154">
        <f>B154-$F$160</f>
        <v>0.11343333333333334</v>
      </c>
      <c r="M154">
        <f t="shared" ref="M154:S154" si="57">C154-$F$160</f>
        <v>0.12823333333333337</v>
      </c>
      <c r="N154">
        <f t="shared" si="57"/>
        <v>0.12023333333333334</v>
      </c>
      <c r="O154">
        <f t="shared" si="57"/>
        <v>0.12373333333333335</v>
      </c>
      <c r="P154">
        <f t="shared" si="57"/>
        <v>0.12923333333333337</v>
      </c>
      <c r="Q154">
        <f t="shared" si="57"/>
        <v>0.12793333333333334</v>
      </c>
      <c r="R154">
        <f t="shared" si="57"/>
        <v>0.14183333333333337</v>
      </c>
      <c r="S154">
        <f t="shared" si="57"/>
        <v>0.10073333333333333</v>
      </c>
      <c r="U154" t="s">
        <v>1658</v>
      </c>
      <c r="V154">
        <f>L154/$L$159*100</f>
        <v>5.6946350279460498</v>
      </c>
      <c r="W154">
        <f t="shared" ref="W154:AC154" si="58">M154/$L$159*100</f>
        <v>6.4376317815187951</v>
      </c>
      <c r="X154">
        <f t="shared" si="58"/>
        <v>6.0360119147227156</v>
      </c>
      <c r="Y154">
        <f t="shared" si="58"/>
        <v>6.2117206064459998</v>
      </c>
      <c r="Z154">
        <f t="shared" si="58"/>
        <v>6.4878342648683045</v>
      </c>
      <c r="AA154">
        <f t="shared" si="58"/>
        <v>6.4225710365139399</v>
      </c>
      <c r="AB154">
        <f t="shared" si="58"/>
        <v>7.1203855550721258</v>
      </c>
      <c r="AC154">
        <f t="shared" si="58"/>
        <v>5.0570634894072759</v>
      </c>
    </row>
    <row r="155" spans="1:29" x14ac:dyDescent="0.25">
      <c r="A155" t="s">
        <v>1659</v>
      </c>
      <c r="B155">
        <v>0.24299999999999999</v>
      </c>
      <c r="C155">
        <v>0.27089999999999997</v>
      </c>
      <c r="D155">
        <v>0.27929999999999999</v>
      </c>
      <c r="E155">
        <v>0.27460000000000001</v>
      </c>
      <c r="F155">
        <v>0.28060000000000002</v>
      </c>
      <c r="G155">
        <v>0.28889999999999999</v>
      </c>
      <c r="H155">
        <v>0.2117</v>
      </c>
      <c r="I155">
        <v>0.2195</v>
      </c>
      <c r="K155" t="s">
        <v>1659</v>
      </c>
      <c r="L155">
        <f t="shared" ref="L155:L159" si="59">B155-$F$160</f>
        <v>0.15813333333333335</v>
      </c>
      <c r="M155">
        <f t="shared" ref="M155:M159" si="60">C155-$F$160</f>
        <v>0.18603333333333333</v>
      </c>
      <c r="N155">
        <f t="shared" ref="N155:N159" si="61">D155-$F$160</f>
        <v>0.19443333333333335</v>
      </c>
      <c r="O155">
        <f t="shared" ref="O155:O159" si="62">E155-$F$160</f>
        <v>0.18973333333333336</v>
      </c>
      <c r="P155">
        <f t="shared" ref="P155:P159" si="63">F155-$F$160</f>
        <v>0.19573333333333337</v>
      </c>
      <c r="Q155">
        <f t="shared" ref="Q155:Q159" si="64">G155-$F$160</f>
        <v>0.20403333333333334</v>
      </c>
      <c r="R155">
        <f t="shared" ref="R155:R159" si="65">H155-$F$160</f>
        <v>0.12683333333333335</v>
      </c>
      <c r="S155">
        <f t="shared" ref="S155:S159" si="66">I155-$F$160</f>
        <v>0.13463333333333333</v>
      </c>
      <c r="U155" t="s">
        <v>1659</v>
      </c>
      <c r="V155">
        <f t="shared" ref="V155:V159" si="67">L155/$L$159*100</f>
        <v>7.9386860336691329</v>
      </c>
      <c r="W155">
        <f t="shared" ref="W155:W159" si="68">M155/$L$159*100</f>
        <v>9.3393353191204529</v>
      </c>
      <c r="X155">
        <f t="shared" ref="X155:X159" si="69">N155/$L$159*100</f>
        <v>9.7610361792563349</v>
      </c>
      <c r="Y155">
        <f t="shared" ref="Y155:Y159" si="70">O155/$L$159*100</f>
        <v>9.5250845075136397</v>
      </c>
      <c r="Z155">
        <f t="shared" ref="Z155:Z159" si="71">P155/$L$159*100</f>
        <v>9.8262994076106995</v>
      </c>
      <c r="AA155">
        <f t="shared" ref="AA155:AA159" si="72">Q155/$L$159*100</f>
        <v>10.242980019411627</v>
      </c>
      <c r="AB155">
        <f t="shared" ref="AB155:AB159" si="73">R155/$L$159*100</f>
        <v>6.3673483048294806</v>
      </c>
      <c r="AC155">
        <f t="shared" ref="AC155:AC159" si="74">S155/$L$159*100</f>
        <v>6.7589276749556548</v>
      </c>
    </row>
    <row r="156" spans="1:29" x14ac:dyDescent="0.25">
      <c r="A156" t="s">
        <v>1660</v>
      </c>
      <c r="B156">
        <v>0.20100000000000001</v>
      </c>
      <c r="C156">
        <v>0.1983</v>
      </c>
      <c r="D156">
        <v>0.22589999999999999</v>
      </c>
      <c r="E156">
        <v>0.2009</v>
      </c>
      <c r="F156">
        <v>0.20979999999999999</v>
      </c>
      <c r="G156">
        <v>0.20449999999999999</v>
      </c>
      <c r="H156">
        <v>0.1908</v>
      </c>
      <c r="I156">
        <v>0.1741</v>
      </c>
      <c r="K156" t="s">
        <v>1660</v>
      </c>
      <c r="L156">
        <f t="shared" si="59"/>
        <v>0.11613333333333335</v>
      </c>
      <c r="M156">
        <f t="shared" si="60"/>
        <v>0.11343333333333334</v>
      </c>
      <c r="N156">
        <f t="shared" si="61"/>
        <v>0.14103333333333334</v>
      </c>
      <c r="O156">
        <f t="shared" si="62"/>
        <v>0.11603333333333334</v>
      </c>
      <c r="P156">
        <f t="shared" si="63"/>
        <v>0.12493333333333333</v>
      </c>
      <c r="Q156">
        <f t="shared" si="64"/>
        <v>0.11963333333333333</v>
      </c>
      <c r="R156">
        <f t="shared" si="65"/>
        <v>0.10593333333333334</v>
      </c>
      <c r="S156">
        <f t="shared" si="66"/>
        <v>8.9233333333333345E-2</v>
      </c>
      <c r="U156" t="s">
        <v>1660</v>
      </c>
      <c r="V156">
        <f t="shared" si="67"/>
        <v>5.8301817329897263</v>
      </c>
      <c r="W156">
        <f t="shared" si="68"/>
        <v>5.6946350279460498</v>
      </c>
      <c r="X156">
        <f t="shared" si="69"/>
        <v>7.0802235683925172</v>
      </c>
      <c r="Y156">
        <f t="shared" si="70"/>
        <v>5.8251614846547746</v>
      </c>
      <c r="Z156">
        <f t="shared" si="71"/>
        <v>6.2719635864654109</v>
      </c>
      <c r="AA156">
        <f t="shared" si="72"/>
        <v>6.0058904247130087</v>
      </c>
      <c r="AB156">
        <f t="shared" si="73"/>
        <v>5.3181164028247272</v>
      </c>
      <c r="AC156">
        <f t="shared" si="74"/>
        <v>4.4797349308879149</v>
      </c>
    </row>
    <row r="157" spans="1:29" x14ac:dyDescent="0.25">
      <c r="A157" t="s">
        <v>1661</v>
      </c>
      <c r="B157">
        <v>0.2059</v>
      </c>
      <c r="C157">
        <v>0.20810000000000001</v>
      </c>
      <c r="D157">
        <v>0.1993</v>
      </c>
      <c r="E157">
        <v>0.224</v>
      </c>
      <c r="F157">
        <v>0.1993</v>
      </c>
      <c r="G157">
        <v>0.151</v>
      </c>
      <c r="H157">
        <v>0.20880000000000001</v>
      </c>
      <c r="I157">
        <v>0.2442</v>
      </c>
      <c r="K157" t="s">
        <v>1661</v>
      </c>
      <c r="L157">
        <f t="shared" si="59"/>
        <v>0.12103333333333334</v>
      </c>
      <c r="M157">
        <f t="shared" si="60"/>
        <v>0.12323333333333335</v>
      </c>
      <c r="N157">
        <f t="shared" si="61"/>
        <v>0.11443333333333335</v>
      </c>
      <c r="O157">
        <f t="shared" si="62"/>
        <v>0.13913333333333333</v>
      </c>
      <c r="P157">
        <f t="shared" si="63"/>
        <v>0.11443333333333335</v>
      </c>
      <c r="Q157">
        <f t="shared" si="64"/>
        <v>6.6133333333333336E-2</v>
      </c>
      <c r="R157">
        <f t="shared" si="65"/>
        <v>0.12393333333333335</v>
      </c>
      <c r="S157">
        <f t="shared" si="66"/>
        <v>0.15933333333333333</v>
      </c>
      <c r="U157" t="s">
        <v>1661</v>
      </c>
      <c r="V157">
        <f t="shared" si="67"/>
        <v>6.0761739014023233</v>
      </c>
      <c r="W157">
        <f t="shared" si="68"/>
        <v>6.1866193647712446</v>
      </c>
      <c r="X157">
        <f t="shared" si="69"/>
        <v>5.7448375112955592</v>
      </c>
      <c r="Y157">
        <f t="shared" si="70"/>
        <v>6.9848388500284475</v>
      </c>
      <c r="Z157">
        <f t="shared" si="71"/>
        <v>5.7448375112955592</v>
      </c>
      <c r="AA157">
        <f t="shared" si="72"/>
        <v>3.320057565514241</v>
      </c>
      <c r="AB157">
        <f t="shared" si="73"/>
        <v>6.2217611031159015</v>
      </c>
      <c r="AC157">
        <f t="shared" si="74"/>
        <v>7.998929013688544</v>
      </c>
    </row>
    <row r="158" spans="1:29" x14ac:dyDescent="0.25">
      <c r="A158" t="s">
        <v>1662</v>
      </c>
      <c r="B158">
        <v>0.21379999999999999</v>
      </c>
      <c r="C158">
        <v>0.21560000000000001</v>
      </c>
      <c r="D158">
        <v>0.21410000000000001</v>
      </c>
      <c r="E158">
        <v>0.2114</v>
      </c>
      <c r="F158">
        <v>0.221</v>
      </c>
      <c r="G158">
        <v>0.21390000000000001</v>
      </c>
      <c r="H158">
        <v>0.21229999999999999</v>
      </c>
      <c r="I158">
        <v>0.216</v>
      </c>
      <c r="K158" t="s">
        <v>1662</v>
      </c>
      <c r="L158">
        <f t="shared" si="59"/>
        <v>0.12893333333333334</v>
      </c>
      <c r="M158">
        <f t="shared" si="60"/>
        <v>0.13073333333333337</v>
      </c>
      <c r="N158">
        <f t="shared" si="61"/>
        <v>0.12923333333333337</v>
      </c>
      <c r="O158">
        <f t="shared" si="62"/>
        <v>0.12653333333333333</v>
      </c>
      <c r="P158">
        <f t="shared" si="63"/>
        <v>0.13613333333333333</v>
      </c>
      <c r="Q158">
        <f t="shared" si="64"/>
        <v>0.12903333333333333</v>
      </c>
      <c r="R158">
        <f t="shared" si="65"/>
        <v>0.12743333333333334</v>
      </c>
      <c r="S158">
        <f t="shared" si="66"/>
        <v>0.13113333333333332</v>
      </c>
      <c r="U158" t="s">
        <v>1662</v>
      </c>
      <c r="V158">
        <f t="shared" si="67"/>
        <v>6.4727735198634493</v>
      </c>
      <c r="W158">
        <f t="shared" si="68"/>
        <v>6.563137989892569</v>
      </c>
      <c r="X158">
        <f t="shared" si="69"/>
        <v>6.4878342648683045</v>
      </c>
      <c r="Y158">
        <f t="shared" si="70"/>
        <v>6.3522875598246262</v>
      </c>
      <c r="Z158">
        <f t="shared" si="71"/>
        <v>6.8342313999799194</v>
      </c>
      <c r="AA158">
        <f t="shared" si="72"/>
        <v>6.4777937681984001</v>
      </c>
      <c r="AB158">
        <f t="shared" si="73"/>
        <v>6.3974697948391848</v>
      </c>
      <c r="AC158">
        <f t="shared" si="74"/>
        <v>6.5832189832323698</v>
      </c>
    </row>
    <row r="159" spans="1:29" x14ac:dyDescent="0.25">
      <c r="A159" t="s">
        <v>1663</v>
      </c>
      <c r="B159">
        <v>2.0768</v>
      </c>
      <c r="C159">
        <v>0.1993</v>
      </c>
      <c r="D159">
        <v>0.21360000000000001</v>
      </c>
      <c r="E159">
        <v>0.20699999999999999</v>
      </c>
      <c r="F159">
        <v>0.20200000000000001</v>
      </c>
      <c r="G159">
        <v>0.19939999999999999</v>
      </c>
      <c r="H159">
        <v>0.21099999999999999</v>
      </c>
      <c r="I159">
        <v>0.17269999999999999</v>
      </c>
      <c r="K159" t="s">
        <v>1663</v>
      </c>
      <c r="L159">
        <f t="shared" si="59"/>
        <v>1.9919333333333333</v>
      </c>
      <c r="M159">
        <f t="shared" si="60"/>
        <v>0.11443333333333335</v>
      </c>
      <c r="N159">
        <f t="shared" si="61"/>
        <v>0.12873333333333337</v>
      </c>
      <c r="O159">
        <f t="shared" si="62"/>
        <v>0.12213333333333333</v>
      </c>
      <c r="P159">
        <f t="shared" si="63"/>
        <v>0.11713333333333335</v>
      </c>
      <c r="Q159">
        <f t="shared" si="64"/>
        <v>0.11453333333333333</v>
      </c>
      <c r="R159">
        <f t="shared" si="65"/>
        <v>0.12613333333333332</v>
      </c>
      <c r="S159">
        <f t="shared" si="66"/>
        <v>8.7833333333333333E-2</v>
      </c>
      <c r="U159" t="s">
        <v>1663</v>
      </c>
      <c r="V159">
        <f t="shared" si="67"/>
        <v>100</v>
      </c>
      <c r="W159">
        <f t="shared" si="68"/>
        <v>5.7448375112955592</v>
      </c>
      <c r="X159">
        <f t="shared" si="69"/>
        <v>6.4627330231935494</v>
      </c>
      <c r="Y159">
        <f t="shared" si="70"/>
        <v>6.1313966330867835</v>
      </c>
      <c r="Z159">
        <f t="shared" si="71"/>
        <v>5.8803842163392357</v>
      </c>
      <c r="AA159">
        <f t="shared" si="72"/>
        <v>5.74985775963051</v>
      </c>
      <c r="AB159">
        <f t="shared" si="73"/>
        <v>6.3322065664848211</v>
      </c>
      <c r="AC159">
        <f t="shared" si="74"/>
        <v>4.4094514541986012</v>
      </c>
    </row>
    <row r="160" spans="1:29" x14ac:dyDescent="0.25">
      <c r="A160" t="s">
        <v>1664</v>
      </c>
      <c r="B160">
        <v>9.4399999999999998E-2</v>
      </c>
      <c r="C160">
        <v>8.0299999999999996E-2</v>
      </c>
      <c r="D160">
        <v>7.9899999999999999E-2</v>
      </c>
      <c r="E160">
        <v>0.80740000000000001</v>
      </c>
      <c r="F160">
        <f>AVERAGE(B160:D160)</f>
        <v>8.486666666666666E-2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6.4148166842456114</v>
      </c>
      <c r="C166">
        <f t="shared" ref="C166:I166" si="75">AVERAGE(W154,W141,W128)</f>
        <v>6.0657611040591979</v>
      </c>
      <c r="D166">
        <f t="shared" si="75"/>
        <v>6.270878967717425</v>
      </c>
      <c r="E166">
        <f t="shared" si="75"/>
        <v>6.4094509533301069</v>
      </c>
      <c r="F166">
        <f t="shared" si="75"/>
        <v>5.9126613236211858</v>
      </c>
      <c r="G166">
        <f t="shared" si="75"/>
        <v>6.2768938652207886</v>
      </c>
      <c r="H166">
        <f t="shared" si="75"/>
        <v>6.1052704000273801</v>
      </c>
      <c r="I166">
        <f t="shared" si="75"/>
        <v>5.0249200525098408</v>
      </c>
      <c r="K166" t="s">
        <v>1658</v>
      </c>
      <c r="L166">
        <f>STDEV(V154,V141,V128)/SQRT(3)</f>
        <v>0.72592071102261591</v>
      </c>
      <c r="M166">
        <f t="shared" ref="M166:S166" si="76">STDEV(W154,W141,W128)/SQRT(3)</f>
        <v>0.28068343595135303</v>
      </c>
      <c r="N166">
        <f t="shared" si="76"/>
        <v>0.12391527198276152</v>
      </c>
      <c r="O166">
        <f t="shared" si="76"/>
        <v>0.30425365668855553</v>
      </c>
      <c r="P166">
        <f t="shared" si="76"/>
        <v>0.32270115837256336</v>
      </c>
      <c r="Q166">
        <f t="shared" si="76"/>
        <v>0.28442319135953009</v>
      </c>
      <c r="R166">
        <f t="shared" si="76"/>
        <v>0.50774714919594111</v>
      </c>
      <c r="S166">
        <f t="shared" si="76"/>
        <v>7.1941392209483507E-2</v>
      </c>
    </row>
    <row r="167" spans="1:19" x14ac:dyDescent="0.25">
      <c r="A167" t="s">
        <v>1659</v>
      </c>
      <c r="B167">
        <f t="shared" ref="B167:B171" si="77">AVERAGE(V155,V142,V129)</f>
        <v>8.5454763340143032</v>
      </c>
      <c r="C167">
        <f t="shared" ref="C167:C171" si="78">AVERAGE(W155,W142,W129)</f>
        <v>9.179595055639604</v>
      </c>
      <c r="D167">
        <f t="shared" ref="D167:D171" si="79">AVERAGE(X155,X142,X129)</f>
        <v>9.6960835014117137</v>
      </c>
      <c r="E167">
        <f t="shared" ref="E167:E171" si="80">AVERAGE(Y155,Y142,Y129)</f>
        <v>8.908238837120301</v>
      </c>
      <c r="F167">
        <f t="shared" ref="F167:F171" si="81">AVERAGE(Z155,Z142,Z129)</f>
        <v>9.4346179359437912</v>
      </c>
      <c r="G167">
        <f t="shared" ref="G167:G171" si="82">AVERAGE(AA155,AA142,AA129)</f>
        <v>10.174110798962694</v>
      </c>
      <c r="H167">
        <f t="shared" ref="H167:H171" si="83">AVERAGE(AB155,AB142,AB129)</f>
        <v>8.152696934330363</v>
      </c>
      <c r="I167">
        <f t="shared" ref="I167:I171" si="84">AVERAGE(AC155,AC142,AC129)</f>
        <v>8.0583973371914066</v>
      </c>
      <c r="K167" t="s">
        <v>1659</v>
      </c>
      <c r="L167">
        <f t="shared" ref="L167:L171" si="85">STDEV(V155,V142,V129)/SQRT(3)</f>
        <v>0.31856730262905675</v>
      </c>
      <c r="M167">
        <f t="shared" ref="M167:M171" si="86">STDEV(W155,W142,W129)/SQRT(3)</f>
        <v>0.12245903858396941</v>
      </c>
      <c r="N167">
        <f t="shared" ref="N167:N171" si="87">STDEV(X155,X142,X129)/SQRT(3)</f>
        <v>0.22726448273273833</v>
      </c>
      <c r="O167">
        <f t="shared" ref="O167:O171" si="88">STDEV(Y155,Y142,Y129)/SQRT(3)</f>
        <v>0.30847305332020192</v>
      </c>
      <c r="P167">
        <f t="shared" ref="P167:P171" si="89">STDEV(Z155,Z142,Z129)/SQRT(3)</f>
        <v>0.22182353147791034</v>
      </c>
      <c r="Q167">
        <f t="shared" ref="Q167:Q171" si="90">STDEV(AA155,AA142,AA129)/SQRT(3)</f>
        <v>0.18068035135055346</v>
      </c>
      <c r="R167">
        <f t="shared" ref="R167:R171" si="91">STDEV(AB155,AB142,AB129)/SQRT(3)</f>
        <v>0.9416300562916623</v>
      </c>
      <c r="S167">
        <f t="shared" ref="S167:S171" si="92">STDEV(AC155,AC142,AC129)/SQRT(3)</f>
        <v>0.70351307057947787</v>
      </c>
    </row>
    <row r="168" spans="1:19" x14ac:dyDescent="0.25">
      <c r="A168" t="s">
        <v>1660</v>
      </c>
      <c r="B168">
        <f t="shared" si="77"/>
        <v>5.9577985217255547</v>
      </c>
      <c r="C168">
        <f t="shared" si="78"/>
        <v>5.9397525202890575</v>
      </c>
      <c r="D168">
        <f t="shared" si="79"/>
        <v>5.9755319677597285</v>
      </c>
      <c r="E168">
        <f t="shared" si="80"/>
        <v>5.6478733639736403</v>
      </c>
      <c r="F168">
        <f t="shared" si="81"/>
        <v>5.7441812015334897</v>
      </c>
      <c r="G168">
        <f t="shared" si="82"/>
        <v>5.8009060014908229</v>
      </c>
      <c r="H168">
        <f t="shared" si="83"/>
        <v>6.1158485985117812</v>
      </c>
      <c r="I168">
        <f t="shared" si="84"/>
        <v>5.18210853669017</v>
      </c>
      <c r="K168" t="s">
        <v>1660</v>
      </c>
      <c r="L168">
        <f t="shared" si="85"/>
        <v>0.25445301692081368</v>
      </c>
      <c r="M168">
        <f t="shared" si="86"/>
        <v>0.36274767404343922</v>
      </c>
      <c r="N168">
        <f t="shared" si="87"/>
        <v>0.6354509692629462</v>
      </c>
      <c r="O168">
        <f t="shared" si="88"/>
        <v>0.3306751197129032</v>
      </c>
      <c r="P168">
        <f t="shared" si="89"/>
        <v>0.263998047617651</v>
      </c>
      <c r="Q168">
        <f t="shared" si="90"/>
        <v>0.15661652476699223</v>
      </c>
      <c r="R168">
        <f t="shared" si="91"/>
        <v>0.94556887117491606</v>
      </c>
      <c r="S168">
        <f t="shared" si="92"/>
        <v>0.42069057367192569</v>
      </c>
    </row>
    <row r="169" spans="1:19" x14ac:dyDescent="0.25">
      <c r="A169" t="s">
        <v>1661</v>
      </c>
      <c r="B169">
        <f t="shared" si="77"/>
        <v>6.2378273978499088</v>
      </c>
      <c r="C169">
        <f t="shared" si="78"/>
        <v>5.98249930779998</v>
      </c>
      <c r="D169">
        <f t="shared" si="79"/>
        <v>6.0292193667765757</v>
      </c>
      <c r="E169">
        <f t="shared" si="80"/>
        <v>7.2425734020540249</v>
      </c>
      <c r="F169">
        <f t="shared" si="81"/>
        <v>6.4953180067529024</v>
      </c>
      <c r="G169">
        <f t="shared" si="82"/>
        <v>5.2128399390739384</v>
      </c>
      <c r="H169">
        <f t="shared" si="83"/>
        <v>6.9080879392101879</v>
      </c>
      <c r="I169">
        <f t="shared" si="84"/>
        <v>6.387368767915973</v>
      </c>
      <c r="K169" t="s">
        <v>1661</v>
      </c>
      <c r="L169">
        <f t="shared" si="85"/>
        <v>0.16269763008421595</v>
      </c>
      <c r="M169">
        <f t="shared" si="86"/>
        <v>0.102065374438152</v>
      </c>
      <c r="N169">
        <f t="shared" si="87"/>
        <v>0.1429056153404179</v>
      </c>
      <c r="O169">
        <f t="shared" si="88"/>
        <v>1.1252000282255581</v>
      </c>
      <c r="P169">
        <f t="shared" si="89"/>
        <v>0.44230088120532385</v>
      </c>
      <c r="Q169">
        <f t="shared" si="90"/>
        <v>0.97619780224759245</v>
      </c>
      <c r="R169">
        <f t="shared" si="91"/>
        <v>1.2097372117144607</v>
      </c>
      <c r="S169">
        <f t="shared" si="92"/>
        <v>0.81942721215379444</v>
      </c>
    </row>
    <row r="170" spans="1:19" x14ac:dyDescent="0.25">
      <c r="A170" t="s">
        <v>1662</v>
      </c>
      <c r="B170">
        <f t="shared" si="77"/>
        <v>5.9534629938812964</v>
      </c>
      <c r="C170">
        <f t="shared" si="78"/>
        <v>6.6130405893009252</v>
      </c>
      <c r="D170">
        <f t="shared" si="79"/>
        <v>6.802978227610093</v>
      </c>
      <c r="E170">
        <f t="shared" si="80"/>
        <v>5.8048260567284586</v>
      </c>
      <c r="F170">
        <f t="shared" si="81"/>
        <v>6.3556811120355325</v>
      </c>
      <c r="G170">
        <f t="shared" si="82"/>
        <v>6.4064311572304673</v>
      </c>
      <c r="H170">
        <f t="shared" si="83"/>
        <v>5.5821784397077048</v>
      </c>
      <c r="I170">
        <f t="shared" si="84"/>
        <v>5.9651830000266628</v>
      </c>
      <c r="K170" t="s">
        <v>1662</v>
      </c>
      <c r="L170">
        <f t="shared" si="85"/>
        <v>0.34423587313469228</v>
      </c>
      <c r="M170">
        <f t="shared" si="86"/>
        <v>0.3233101614435086</v>
      </c>
      <c r="N170">
        <f t="shared" si="87"/>
        <v>0.64108903806438056</v>
      </c>
      <c r="O170">
        <f t="shared" si="88"/>
        <v>0.27416212186039091</v>
      </c>
      <c r="P170">
        <f t="shared" si="89"/>
        <v>0.32579460494540607</v>
      </c>
      <c r="Q170">
        <f t="shared" si="90"/>
        <v>3.5864310754571617E-2</v>
      </c>
      <c r="R170">
        <f t="shared" si="91"/>
        <v>0.42573438865791563</v>
      </c>
      <c r="S170">
        <f t="shared" si="92"/>
        <v>0.41769988244551293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5.8270558626091686</v>
      </c>
      <c r="D171">
        <f t="shared" si="79"/>
        <v>5.8929172476487244</v>
      </c>
      <c r="E171">
        <f t="shared" si="80"/>
        <v>5.92630111772863</v>
      </c>
      <c r="F171">
        <f t="shared" si="81"/>
        <v>5.6942176974667005</v>
      </c>
      <c r="G171">
        <f t="shared" si="82"/>
        <v>6.1768374769050167</v>
      </c>
      <c r="H171">
        <f t="shared" si="83"/>
        <v>5.8256178848300975</v>
      </c>
      <c r="I171">
        <f t="shared" si="84"/>
        <v>5.8995590109476028</v>
      </c>
      <c r="K171" t="s">
        <v>1663</v>
      </c>
      <c r="L171">
        <f t="shared" si="85"/>
        <v>0</v>
      </c>
      <c r="M171">
        <f t="shared" si="86"/>
        <v>0.16597601259082073</v>
      </c>
      <c r="N171">
        <f t="shared" si="87"/>
        <v>0.43137593102971078</v>
      </c>
      <c r="O171">
        <f t="shared" si="88"/>
        <v>0.17459542351965365</v>
      </c>
      <c r="P171">
        <f t="shared" si="89"/>
        <v>0.1852900692449474</v>
      </c>
      <c r="Q171">
        <f t="shared" si="90"/>
        <v>0.24555376026299222</v>
      </c>
      <c r="R171">
        <f t="shared" si="91"/>
        <v>0.57137634742729337</v>
      </c>
      <c r="S171">
        <f t="shared" si="92"/>
        <v>1.0561340711255807</v>
      </c>
    </row>
    <row r="174" spans="1:19" x14ac:dyDescent="0.25">
      <c r="A174" s="7" t="s">
        <v>1795</v>
      </c>
    </row>
    <row r="175" spans="1:19" x14ac:dyDescent="0.25">
      <c r="B175" s="6">
        <f t="shared" ref="B175:I175" si="93">B10</f>
        <v>1</v>
      </c>
      <c r="C175" s="6">
        <f t="shared" si="93"/>
        <v>2</v>
      </c>
      <c r="D175" s="6">
        <f t="shared" si="93"/>
        <v>3</v>
      </c>
      <c r="E175" s="6">
        <f t="shared" si="93"/>
        <v>4</v>
      </c>
      <c r="F175" s="6">
        <f t="shared" si="93"/>
        <v>5</v>
      </c>
      <c r="G175" s="6">
        <f t="shared" si="93"/>
        <v>6</v>
      </c>
      <c r="H175" s="6">
        <f t="shared" si="93"/>
        <v>7</v>
      </c>
      <c r="I175" s="6">
        <f t="shared" si="93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94">A11</f>
        <v>Concentration (µM)</v>
      </c>
      <c r="C176" s="6">
        <f t="shared" si="94"/>
        <v>40</v>
      </c>
      <c r="D176" s="6">
        <f t="shared" si="94"/>
        <v>10</v>
      </c>
      <c r="E176" s="6">
        <f t="shared" si="94"/>
        <v>3</v>
      </c>
      <c r="F176" s="6">
        <f t="shared" si="94"/>
        <v>1</v>
      </c>
      <c r="G176" s="6">
        <f t="shared" si="94"/>
        <v>0.3</v>
      </c>
      <c r="H176" s="6">
        <f t="shared" si="94"/>
        <v>0.1</v>
      </c>
      <c r="I176" s="6">
        <f t="shared" si="94"/>
        <v>0.03</v>
      </c>
    </row>
    <row r="177" spans="1:29" x14ac:dyDescent="0.25">
      <c r="A177" s="6" t="str">
        <f t="shared" ref="A177:C177" si="95">A12</f>
        <v>A</v>
      </c>
      <c r="B177" s="19" t="str">
        <f t="shared" si="95"/>
        <v>DMSO</v>
      </c>
      <c r="C177" s="223" t="str">
        <f t="shared" si="95"/>
        <v>TX001423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6">A13</f>
        <v>B</v>
      </c>
      <c r="B178" s="19" t="str">
        <f t="shared" si="96"/>
        <v>DMSO</v>
      </c>
      <c r="C178" s="218" t="str">
        <f t="shared" si="96"/>
        <v>TX006192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7">A14</f>
        <v>C</v>
      </c>
      <c r="B179" s="19" t="str">
        <f t="shared" si="97"/>
        <v>DMSO</v>
      </c>
      <c r="C179" s="218" t="str">
        <f t="shared" si="97"/>
        <v>TX012676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98">A15</f>
        <v>D</v>
      </c>
      <c r="B180" s="19" t="str">
        <f t="shared" si="98"/>
        <v>BIC</v>
      </c>
      <c r="C180" s="218" t="str">
        <f t="shared" si="98"/>
        <v>TX002257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C181" si="99">A16</f>
        <v>E</v>
      </c>
      <c r="B181" s="19" t="str">
        <f t="shared" si="99"/>
        <v>BIC</v>
      </c>
      <c r="C181" s="218" t="str">
        <f t="shared" si="99"/>
        <v>TX011663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C182" si="100">A17</f>
        <v>F</v>
      </c>
      <c r="B182" s="19" t="str">
        <f t="shared" si="100"/>
        <v>LYSIS</v>
      </c>
      <c r="C182" s="218" t="str">
        <f t="shared" si="100"/>
        <v>TX006796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2089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38781</v>
      </c>
      <c r="C192">
        <v>39777</v>
      </c>
      <c r="D192">
        <v>39619</v>
      </c>
      <c r="E192">
        <v>38309</v>
      </c>
      <c r="F192">
        <v>37987</v>
      </c>
      <c r="G192">
        <v>39625</v>
      </c>
      <c r="H192">
        <v>37873</v>
      </c>
      <c r="I192">
        <v>41367</v>
      </c>
      <c r="K192" t="s">
        <v>1658</v>
      </c>
      <c r="L192">
        <f>B192-$E$198</f>
        <v>31068</v>
      </c>
      <c r="M192">
        <f t="shared" ref="M192:S192" si="101">C192-$E$198</f>
        <v>32064</v>
      </c>
      <c r="N192">
        <f t="shared" si="101"/>
        <v>31906</v>
      </c>
      <c r="O192">
        <f t="shared" si="101"/>
        <v>30596</v>
      </c>
      <c r="P192">
        <f t="shared" si="101"/>
        <v>30274</v>
      </c>
      <c r="Q192">
        <f t="shared" si="101"/>
        <v>31912</v>
      </c>
      <c r="R192">
        <f t="shared" si="101"/>
        <v>30160</v>
      </c>
      <c r="S192">
        <f t="shared" si="101"/>
        <v>33654</v>
      </c>
      <c r="U192" t="s">
        <v>1658</v>
      </c>
      <c r="V192">
        <f>L192/$O$198*100</f>
        <v>106.07878173975394</v>
      </c>
      <c r="W192">
        <f t="shared" ref="W192:AC192" si="102">M192/$O$198*100</f>
        <v>109.47953063291716</v>
      </c>
      <c r="X192">
        <f t="shared" si="102"/>
        <v>108.94005440287719</v>
      </c>
      <c r="Y192">
        <f t="shared" si="102"/>
        <v>104.46718186267256</v>
      </c>
      <c r="Z192">
        <f t="shared" si="102"/>
        <v>103.36774296347724</v>
      </c>
      <c r="AA192">
        <f t="shared" si="102"/>
        <v>108.96054084199265</v>
      </c>
      <c r="AB192">
        <f t="shared" si="102"/>
        <v>102.97850062028384</v>
      </c>
      <c r="AC192">
        <f t="shared" si="102"/>
        <v>114.90843699850903</v>
      </c>
    </row>
    <row r="193" spans="1:29" x14ac:dyDescent="0.25">
      <c r="A193" t="s">
        <v>1659</v>
      </c>
      <c r="B193">
        <v>34847</v>
      </c>
      <c r="C193">
        <v>35683</v>
      </c>
      <c r="D193">
        <v>37774</v>
      </c>
      <c r="E193">
        <v>36201</v>
      </c>
      <c r="F193">
        <v>38323</v>
      </c>
      <c r="G193">
        <v>38691</v>
      </c>
      <c r="H193">
        <v>38491</v>
      </c>
      <c r="I193">
        <v>37780</v>
      </c>
      <c r="K193" t="s">
        <v>1659</v>
      </c>
      <c r="L193">
        <f t="shared" ref="L193:L197" si="103">B193-$E$198</f>
        <v>27134</v>
      </c>
      <c r="M193">
        <f t="shared" ref="M193:M197" si="104">C193-$E$198</f>
        <v>27970</v>
      </c>
      <c r="N193">
        <f t="shared" ref="N193:N197" si="105">D193-$E$198</f>
        <v>30061</v>
      </c>
      <c r="O193">
        <f t="shared" ref="O193:O197" si="106">E193-$E$198</f>
        <v>28488</v>
      </c>
      <c r="P193">
        <f t="shared" ref="P193:P197" si="107">F193-$E$198</f>
        <v>30610</v>
      </c>
      <c r="Q193">
        <f t="shared" ref="Q193:Q197" si="108">G193-$E$198</f>
        <v>30978</v>
      </c>
      <c r="R193">
        <f t="shared" ref="R193:R197" si="109">H193-$E$198</f>
        <v>30778</v>
      </c>
      <c r="S193">
        <f t="shared" ref="S193:S197" si="110">I193-$E$198</f>
        <v>30067</v>
      </c>
      <c r="U193" t="s">
        <v>1659</v>
      </c>
      <c r="V193">
        <f t="shared" ref="V193:V197" si="111">L193/$O$198*100</f>
        <v>92.646506493063058</v>
      </c>
      <c r="W193">
        <f t="shared" ref="W193:W197" si="112">M193/$O$198*100</f>
        <v>95.500950343147849</v>
      </c>
      <c r="X193">
        <f t="shared" ref="X193:X197" si="113">N193/$O$198*100</f>
        <v>102.64047437487906</v>
      </c>
      <c r="Y193">
        <f t="shared" ref="Y193:Y197" si="114">O193/$O$198*100</f>
        <v>97.26961292011427</v>
      </c>
      <c r="Z193">
        <f t="shared" ref="Z193:Z197" si="115">P193/$O$198*100</f>
        <v>104.51498355394193</v>
      </c>
      <c r="AA193">
        <f t="shared" ref="AA193:AA197" si="116">Q193/$O$198*100</f>
        <v>105.7714851530223</v>
      </c>
      <c r="AB193">
        <f t="shared" ref="AB193:AB197" si="117">R193/$O$198*100</f>
        <v>105.08860384917429</v>
      </c>
      <c r="AC193">
        <f t="shared" ref="AC193:AC197" si="118">S193/$O$198*100</f>
        <v>102.66096081399452</v>
      </c>
    </row>
    <row r="194" spans="1:29" x14ac:dyDescent="0.25">
      <c r="A194" t="s">
        <v>1660</v>
      </c>
      <c r="B194">
        <v>37374</v>
      </c>
      <c r="C194">
        <v>41972</v>
      </c>
      <c r="D194">
        <v>37131</v>
      </c>
      <c r="E194">
        <v>37036</v>
      </c>
      <c r="F194">
        <v>38713</v>
      </c>
      <c r="G194">
        <v>35908</v>
      </c>
      <c r="H194">
        <v>38139</v>
      </c>
      <c r="I194">
        <v>35754</v>
      </c>
      <c r="K194" t="s">
        <v>1660</v>
      </c>
      <c r="L194">
        <f t="shared" si="103"/>
        <v>29661</v>
      </c>
      <c r="M194">
        <f t="shared" si="104"/>
        <v>34259</v>
      </c>
      <c r="N194">
        <f t="shared" si="105"/>
        <v>29418</v>
      </c>
      <c r="O194">
        <f t="shared" si="106"/>
        <v>29323</v>
      </c>
      <c r="P194">
        <f t="shared" si="107"/>
        <v>31000</v>
      </c>
      <c r="Q194">
        <f t="shared" si="108"/>
        <v>28195</v>
      </c>
      <c r="R194">
        <f t="shared" si="109"/>
        <v>30426</v>
      </c>
      <c r="S194">
        <f t="shared" si="110"/>
        <v>28041</v>
      </c>
      <c r="U194" t="s">
        <v>1660</v>
      </c>
      <c r="V194">
        <f t="shared" si="111"/>
        <v>101.27471176718299</v>
      </c>
      <c r="W194">
        <f t="shared" si="112"/>
        <v>116.97415294264934</v>
      </c>
      <c r="X194">
        <f t="shared" si="113"/>
        <v>100.44501098300765</v>
      </c>
      <c r="Y194">
        <f t="shared" si="114"/>
        <v>100.12064236367981</v>
      </c>
      <c r="Z194">
        <f t="shared" si="115"/>
        <v>105.84660209644561</v>
      </c>
      <c r="AA194">
        <f t="shared" si="116"/>
        <v>96.269191809976888</v>
      </c>
      <c r="AB194">
        <f t="shared" si="117"/>
        <v>103.88673275440175</v>
      </c>
      <c r="AC194">
        <f t="shared" si="118"/>
        <v>95.743373206013899</v>
      </c>
    </row>
    <row r="195" spans="1:29" x14ac:dyDescent="0.25">
      <c r="A195" t="s">
        <v>1661</v>
      </c>
      <c r="B195">
        <v>35186</v>
      </c>
      <c r="C195">
        <v>35437</v>
      </c>
      <c r="D195">
        <v>38513</v>
      </c>
      <c r="E195">
        <v>38483</v>
      </c>
      <c r="F195">
        <v>37393</v>
      </c>
      <c r="G195">
        <v>37341</v>
      </c>
      <c r="H195">
        <v>37519</v>
      </c>
      <c r="I195">
        <v>37594</v>
      </c>
      <c r="K195" t="s">
        <v>1661</v>
      </c>
      <c r="L195">
        <f t="shared" si="103"/>
        <v>27473</v>
      </c>
      <c r="M195">
        <f t="shared" si="104"/>
        <v>27724</v>
      </c>
      <c r="N195">
        <f t="shared" si="105"/>
        <v>30800</v>
      </c>
      <c r="O195">
        <f t="shared" si="106"/>
        <v>30770</v>
      </c>
      <c r="P195">
        <f t="shared" si="107"/>
        <v>29680</v>
      </c>
      <c r="Q195">
        <f t="shared" si="108"/>
        <v>29628</v>
      </c>
      <c r="R195">
        <f t="shared" si="109"/>
        <v>29806</v>
      </c>
      <c r="S195">
        <f t="shared" si="110"/>
        <v>29881</v>
      </c>
      <c r="U195" t="s">
        <v>1661</v>
      </c>
      <c r="V195">
        <f t="shared" si="111"/>
        <v>93.803990303085484</v>
      </c>
      <c r="W195">
        <f t="shared" si="112"/>
        <v>94.661006339414769</v>
      </c>
      <c r="X195">
        <f t="shared" si="113"/>
        <v>105.16372079259757</v>
      </c>
      <c r="Y195">
        <f t="shared" si="114"/>
        <v>105.06128859702035</v>
      </c>
      <c r="Z195">
        <f t="shared" si="115"/>
        <v>101.33958549104855</v>
      </c>
      <c r="AA195">
        <f t="shared" si="116"/>
        <v>101.16203635204808</v>
      </c>
      <c r="AB195">
        <f t="shared" si="117"/>
        <v>101.76980071247282</v>
      </c>
      <c r="AC195">
        <f t="shared" si="118"/>
        <v>102.02588120141584</v>
      </c>
    </row>
    <row r="196" spans="1:29" x14ac:dyDescent="0.25">
      <c r="A196" t="s">
        <v>1662</v>
      </c>
      <c r="B196">
        <v>37924</v>
      </c>
      <c r="C196">
        <v>32682</v>
      </c>
      <c r="D196">
        <v>36675</v>
      </c>
      <c r="E196">
        <v>36568</v>
      </c>
      <c r="F196">
        <v>38312</v>
      </c>
      <c r="G196">
        <v>42096</v>
      </c>
      <c r="H196">
        <v>38217</v>
      </c>
      <c r="I196">
        <v>41172</v>
      </c>
      <c r="K196" t="s">
        <v>1662</v>
      </c>
      <c r="L196">
        <f t="shared" si="103"/>
        <v>30211</v>
      </c>
      <c r="M196">
        <f t="shared" si="104"/>
        <v>24969</v>
      </c>
      <c r="N196">
        <f t="shared" si="105"/>
        <v>28962</v>
      </c>
      <c r="O196">
        <f t="shared" si="106"/>
        <v>28855</v>
      </c>
      <c r="P196">
        <f t="shared" si="107"/>
        <v>30599</v>
      </c>
      <c r="Q196">
        <f t="shared" si="108"/>
        <v>34383</v>
      </c>
      <c r="R196">
        <f t="shared" si="109"/>
        <v>30504</v>
      </c>
      <c r="S196">
        <f t="shared" si="110"/>
        <v>33459</v>
      </c>
      <c r="U196" t="s">
        <v>1662</v>
      </c>
      <c r="V196">
        <f t="shared" si="111"/>
        <v>103.15263535276509</v>
      </c>
      <c r="W196">
        <f t="shared" si="112"/>
        <v>85.254316378908072</v>
      </c>
      <c r="X196">
        <f t="shared" si="113"/>
        <v>98.888041610234112</v>
      </c>
      <c r="Y196">
        <f t="shared" si="114"/>
        <v>98.522700112675409</v>
      </c>
      <c r="Z196">
        <f t="shared" si="115"/>
        <v>104.47742508223028</v>
      </c>
      <c r="AA196">
        <f t="shared" si="116"/>
        <v>117.39753935103512</v>
      </c>
      <c r="AB196">
        <f t="shared" si="117"/>
        <v>104.15305646290247</v>
      </c>
      <c r="AC196">
        <f t="shared" si="118"/>
        <v>114.2426277272572</v>
      </c>
    </row>
    <row r="197" spans="1:29" x14ac:dyDescent="0.25">
      <c r="A197" t="s">
        <v>1663</v>
      </c>
      <c r="B197">
        <v>7701</v>
      </c>
      <c r="C197">
        <v>36134</v>
      </c>
      <c r="D197">
        <v>37294</v>
      </c>
      <c r="E197">
        <v>36077</v>
      </c>
      <c r="F197">
        <v>37112</v>
      </c>
      <c r="G197">
        <v>40675</v>
      </c>
      <c r="H197">
        <v>38309</v>
      </c>
      <c r="I197">
        <v>40402</v>
      </c>
      <c r="K197" t="s">
        <v>1663</v>
      </c>
      <c r="L197">
        <f t="shared" si="103"/>
        <v>-12</v>
      </c>
      <c r="M197">
        <f t="shared" si="104"/>
        <v>28421</v>
      </c>
      <c r="N197">
        <f t="shared" si="105"/>
        <v>29581</v>
      </c>
      <c r="O197">
        <f t="shared" si="106"/>
        <v>28364</v>
      </c>
      <c r="P197">
        <f t="shared" si="107"/>
        <v>29399</v>
      </c>
      <c r="Q197">
        <f t="shared" si="108"/>
        <v>32962</v>
      </c>
      <c r="R197">
        <f t="shared" si="109"/>
        <v>30596</v>
      </c>
      <c r="S197">
        <f t="shared" si="110"/>
        <v>32689</v>
      </c>
      <c r="U197" t="s">
        <v>1663</v>
      </c>
      <c r="V197">
        <f t="shared" si="111"/>
        <v>-4.0972878230882165E-2</v>
      </c>
      <c r="W197">
        <f t="shared" si="112"/>
        <v>97.040847683325168</v>
      </c>
      <c r="X197">
        <f t="shared" si="113"/>
        <v>101.00155924564378</v>
      </c>
      <c r="Y197">
        <f t="shared" si="114"/>
        <v>96.846226511728489</v>
      </c>
      <c r="Z197">
        <f t="shared" si="115"/>
        <v>100.38013725914207</v>
      </c>
      <c r="AA197">
        <f t="shared" si="116"/>
        <v>112.54566768719482</v>
      </c>
      <c r="AB197">
        <f t="shared" si="117"/>
        <v>104.46718186267256</v>
      </c>
      <c r="AC197">
        <f t="shared" si="118"/>
        <v>111.61353470744227</v>
      </c>
    </row>
    <row r="198" spans="1:29" x14ac:dyDescent="0.25">
      <c r="A198" t="s">
        <v>1664</v>
      </c>
      <c r="B198">
        <v>7667</v>
      </c>
      <c r="C198">
        <v>7690</v>
      </c>
      <c r="D198">
        <v>7782</v>
      </c>
      <c r="E198">
        <f>AVERAGE(B198:D198)</f>
        <v>7713</v>
      </c>
      <c r="O198">
        <f>AVERAGE(L192:L194)</f>
        <v>29287.666666666668</v>
      </c>
    </row>
    <row r="199" spans="1:29" x14ac:dyDescent="0.25">
      <c r="A199" t="s">
        <v>1665</v>
      </c>
    </row>
    <row r="202" spans="1:29" x14ac:dyDescent="0.25">
      <c r="A202" s="7" t="s">
        <v>2092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37033</v>
      </c>
      <c r="C205">
        <v>39692</v>
      </c>
      <c r="D205">
        <v>36806</v>
      </c>
      <c r="E205">
        <v>36451</v>
      </c>
      <c r="F205">
        <v>33626</v>
      </c>
      <c r="G205">
        <v>34954</v>
      </c>
      <c r="H205">
        <v>38765</v>
      </c>
      <c r="I205">
        <v>39167</v>
      </c>
      <c r="K205" t="s">
        <v>1658</v>
      </c>
      <c r="L205">
        <f>B205-$E$211</f>
        <v>29388.666666666668</v>
      </c>
      <c r="M205">
        <f t="shared" ref="M205:S205" si="119">C205-$E$211</f>
        <v>32047.666666666668</v>
      </c>
      <c r="N205">
        <f t="shared" si="119"/>
        <v>29161.666666666668</v>
      </c>
      <c r="O205">
        <f t="shared" si="119"/>
        <v>28806.666666666668</v>
      </c>
      <c r="P205">
        <f t="shared" si="119"/>
        <v>25981.666666666668</v>
      </c>
      <c r="Q205">
        <f t="shared" si="119"/>
        <v>27309.666666666668</v>
      </c>
      <c r="R205">
        <f t="shared" si="119"/>
        <v>31120.666666666668</v>
      </c>
      <c r="S205">
        <f t="shared" si="119"/>
        <v>31522.666666666668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33850</v>
      </c>
      <c r="C206">
        <v>36459</v>
      </c>
      <c r="D206">
        <v>35742</v>
      </c>
      <c r="E206">
        <v>34379</v>
      </c>
      <c r="F206">
        <v>32240</v>
      </c>
      <c r="G206">
        <v>36232</v>
      </c>
      <c r="H206">
        <v>38701</v>
      </c>
      <c r="I206">
        <v>36372</v>
      </c>
      <c r="K206" t="s">
        <v>1659</v>
      </c>
      <c r="L206">
        <f t="shared" ref="L206:L210" si="120">B206-$E$211</f>
        <v>26205.666666666668</v>
      </c>
      <c r="M206">
        <f t="shared" ref="M206:M210" si="121">C206-$E$211</f>
        <v>28814.666666666668</v>
      </c>
      <c r="N206">
        <f t="shared" ref="N206:N210" si="122">D206-$E$211</f>
        <v>28097.666666666668</v>
      </c>
      <c r="O206">
        <f t="shared" ref="O206:O210" si="123">E206-$E$211</f>
        <v>26734.666666666668</v>
      </c>
      <c r="P206">
        <f t="shared" ref="P206:P210" si="124">F206-$E$211</f>
        <v>24595.666666666668</v>
      </c>
      <c r="Q206">
        <f t="shared" ref="Q206:Q210" si="125">G206-$E$211</f>
        <v>28587.666666666668</v>
      </c>
      <c r="R206">
        <f t="shared" ref="R206:R210" si="126">H206-$E$211</f>
        <v>31056.666666666668</v>
      </c>
      <c r="S206">
        <f t="shared" ref="S206:S210" si="127">I206-$E$211</f>
        <v>28727.666666666668</v>
      </c>
      <c r="U206" t="s">
        <v>1658</v>
      </c>
      <c r="V206">
        <f>L205/$O$211*100</f>
        <v>108.00686022295724</v>
      </c>
      <c r="W206">
        <f t="shared" ref="W206:AC206" si="128">M205/$O$211*100</f>
        <v>117.77900281759158</v>
      </c>
      <c r="X206">
        <f t="shared" si="128"/>
        <v>107.17260810976357</v>
      </c>
      <c r="Y206">
        <f t="shared" si="128"/>
        <v>105.86794070807302</v>
      </c>
      <c r="Z206">
        <f t="shared" si="128"/>
        <v>95.485728286169305</v>
      </c>
      <c r="AA206">
        <f t="shared" si="128"/>
        <v>100.36628690432438</v>
      </c>
      <c r="AB206">
        <f t="shared" si="128"/>
        <v>114.37216709543061</v>
      </c>
      <c r="AC206">
        <f t="shared" si="128"/>
        <v>115.84956511086611</v>
      </c>
    </row>
    <row r="207" spans="1:29" x14ac:dyDescent="0.25">
      <c r="A207" t="s">
        <v>1660</v>
      </c>
      <c r="B207">
        <v>33680</v>
      </c>
      <c r="C207">
        <v>40150</v>
      </c>
      <c r="D207">
        <v>38806</v>
      </c>
      <c r="E207">
        <v>35024</v>
      </c>
      <c r="F207">
        <v>32918</v>
      </c>
      <c r="G207">
        <v>34839</v>
      </c>
      <c r="H207">
        <v>38522</v>
      </c>
      <c r="I207">
        <v>35427</v>
      </c>
      <c r="K207" t="s">
        <v>1660</v>
      </c>
      <c r="L207">
        <f t="shared" si="120"/>
        <v>26035.666666666668</v>
      </c>
      <c r="M207">
        <f t="shared" si="121"/>
        <v>32505.666666666668</v>
      </c>
      <c r="N207">
        <f t="shared" si="122"/>
        <v>31161.666666666668</v>
      </c>
      <c r="O207">
        <f t="shared" si="123"/>
        <v>27379.666666666668</v>
      </c>
      <c r="P207">
        <f t="shared" si="124"/>
        <v>25273.666666666668</v>
      </c>
      <c r="Q207">
        <f t="shared" si="125"/>
        <v>27194.666666666668</v>
      </c>
      <c r="R207">
        <f t="shared" si="126"/>
        <v>30877.666666666668</v>
      </c>
      <c r="S207">
        <f t="shared" si="127"/>
        <v>27782.666666666668</v>
      </c>
      <c r="U207" t="s">
        <v>1659</v>
      </c>
      <c r="V207">
        <f t="shared" ref="V207:V211" si="129">L206/$O$211*100</f>
        <v>96.308955041038828</v>
      </c>
      <c r="W207">
        <f t="shared" ref="W207:W211" si="130">M206/$O$211*100</f>
        <v>105.89734166360407</v>
      </c>
      <c r="X207">
        <f t="shared" ref="X207:X211" si="131">N206/$O$211*100</f>
        <v>103.26228102413329</v>
      </c>
      <c r="Y207">
        <f t="shared" ref="Y207:Y211" si="132">O206/$O$211*100</f>
        <v>98.253093225529824</v>
      </c>
      <c r="Z207">
        <f t="shared" ref="Z207:Z211" si="133">P206/$O$211*100</f>
        <v>90.39201274041406</v>
      </c>
      <c r="AA207">
        <f t="shared" ref="AA207:AA211" si="134">Q206/$O$211*100</f>
        <v>105.0630895504104</v>
      </c>
      <c r="AB207">
        <f t="shared" ref="AB207:AB211" si="135">R206/$O$211*100</f>
        <v>114.13695945118216</v>
      </c>
      <c r="AC207">
        <f t="shared" ref="AC207:AC211" si="136">S206/$O$211*100</f>
        <v>105.57760627220385</v>
      </c>
    </row>
    <row r="208" spans="1:29" x14ac:dyDescent="0.25">
      <c r="A208" t="s">
        <v>1661</v>
      </c>
      <c r="B208">
        <v>34629</v>
      </c>
      <c r="C208">
        <v>34611</v>
      </c>
      <c r="D208">
        <v>33467</v>
      </c>
      <c r="E208">
        <v>34112</v>
      </c>
      <c r="F208">
        <v>32580</v>
      </c>
      <c r="G208">
        <v>35887</v>
      </c>
      <c r="H208">
        <v>40206</v>
      </c>
      <c r="I208">
        <v>37545</v>
      </c>
      <c r="K208" t="s">
        <v>1661</v>
      </c>
      <c r="L208">
        <f t="shared" si="120"/>
        <v>26984.666666666668</v>
      </c>
      <c r="M208">
        <f t="shared" si="121"/>
        <v>26966.666666666668</v>
      </c>
      <c r="N208">
        <f t="shared" si="122"/>
        <v>25822.666666666668</v>
      </c>
      <c r="O208">
        <f t="shared" si="123"/>
        <v>26467.666666666668</v>
      </c>
      <c r="P208">
        <f t="shared" si="124"/>
        <v>24935.666666666668</v>
      </c>
      <c r="Q208">
        <f t="shared" si="125"/>
        <v>28242.666666666668</v>
      </c>
      <c r="R208">
        <f t="shared" si="126"/>
        <v>32561.666666666668</v>
      </c>
      <c r="S208">
        <f t="shared" si="127"/>
        <v>29900.666666666668</v>
      </c>
      <c r="U208" t="s">
        <v>1660</v>
      </c>
      <c r="V208">
        <f t="shared" si="129"/>
        <v>95.684184736003928</v>
      </c>
      <c r="W208">
        <f t="shared" si="130"/>
        <v>119.46220752174446</v>
      </c>
      <c r="X208">
        <f t="shared" si="131"/>
        <v>114.52284699252726</v>
      </c>
      <c r="Y208">
        <f t="shared" si="132"/>
        <v>100.62354526522113</v>
      </c>
      <c r="Z208">
        <f t="shared" si="133"/>
        <v>92.883743721670967</v>
      </c>
      <c r="AA208">
        <f t="shared" si="134"/>
        <v>99.943648168565474</v>
      </c>
      <c r="AB208">
        <f t="shared" si="135"/>
        <v>113.47911307117482</v>
      </c>
      <c r="AC208">
        <f t="shared" si="136"/>
        <v>102.10461840009802</v>
      </c>
    </row>
    <row r="209" spans="1:29" x14ac:dyDescent="0.25">
      <c r="A209" t="s">
        <v>1662</v>
      </c>
      <c r="B209">
        <v>35114</v>
      </c>
      <c r="C209">
        <v>32310</v>
      </c>
      <c r="D209">
        <v>34812</v>
      </c>
      <c r="E209">
        <v>34378</v>
      </c>
      <c r="F209">
        <v>32768</v>
      </c>
      <c r="G209">
        <v>35978</v>
      </c>
      <c r="H209">
        <v>37696</v>
      </c>
      <c r="I209">
        <v>37755</v>
      </c>
      <c r="K209" t="s">
        <v>1662</v>
      </c>
      <c r="L209">
        <f t="shared" si="120"/>
        <v>27469.666666666668</v>
      </c>
      <c r="M209">
        <f t="shared" si="121"/>
        <v>24665.666666666668</v>
      </c>
      <c r="N209">
        <f t="shared" si="122"/>
        <v>27167.666666666668</v>
      </c>
      <c r="O209">
        <f t="shared" si="123"/>
        <v>26733.666666666668</v>
      </c>
      <c r="P209">
        <f t="shared" si="124"/>
        <v>25123.666666666668</v>
      </c>
      <c r="Q209">
        <f t="shared" si="125"/>
        <v>28333.666666666668</v>
      </c>
      <c r="R209">
        <f t="shared" si="126"/>
        <v>30051.666666666668</v>
      </c>
      <c r="S209">
        <f t="shared" si="127"/>
        <v>30110.666666666668</v>
      </c>
      <c r="U209" t="s">
        <v>1661</v>
      </c>
      <c r="V209">
        <f t="shared" si="129"/>
        <v>99.171873085875291</v>
      </c>
      <c r="W209">
        <f t="shared" si="130"/>
        <v>99.105720935930421</v>
      </c>
      <c r="X209">
        <f t="shared" si="131"/>
        <v>94.901384294989583</v>
      </c>
      <c r="Y209">
        <f t="shared" si="132"/>
        <v>97.271836334680884</v>
      </c>
      <c r="Z209">
        <f t="shared" si="133"/>
        <v>91.641553350483889</v>
      </c>
      <c r="AA209">
        <f t="shared" si="134"/>
        <v>103.79517334313365</v>
      </c>
      <c r="AB209">
        <f t="shared" si="135"/>
        <v>119.66801421046185</v>
      </c>
      <c r="AC209">
        <f t="shared" si="136"/>
        <v>109.88852137694477</v>
      </c>
    </row>
    <row r="210" spans="1:29" x14ac:dyDescent="0.25">
      <c r="A210" t="s">
        <v>1663</v>
      </c>
      <c r="B210">
        <v>7628</v>
      </c>
      <c r="C210">
        <v>34165</v>
      </c>
      <c r="D210">
        <v>33150</v>
      </c>
      <c r="E210">
        <v>32638</v>
      </c>
      <c r="F210">
        <v>33385</v>
      </c>
      <c r="G210">
        <v>35524</v>
      </c>
      <c r="H210">
        <v>36167</v>
      </c>
      <c r="I210">
        <v>39471</v>
      </c>
      <c r="K210" t="s">
        <v>1663</v>
      </c>
      <c r="L210">
        <f t="shared" si="120"/>
        <v>-16.33333333333303</v>
      </c>
      <c r="M210">
        <f t="shared" si="121"/>
        <v>26520.666666666668</v>
      </c>
      <c r="N210">
        <f t="shared" si="122"/>
        <v>25505.666666666668</v>
      </c>
      <c r="O210">
        <f t="shared" si="123"/>
        <v>24993.666666666668</v>
      </c>
      <c r="P210">
        <f t="shared" si="124"/>
        <v>25740.666666666668</v>
      </c>
      <c r="Q210">
        <f t="shared" si="125"/>
        <v>27879.666666666668</v>
      </c>
      <c r="R210">
        <f t="shared" si="126"/>
        <v>28522.666666666668</v>
      </c>
      <c r="S210">
        <f t="shared" si="127"/>
        <v>31826.666666666668</v>
      </c>
      <c r="U210" t="s">
        <v>1662</v>
      </c>
      <c r="V210">
        <f t="shared" si="129"/>
        <v>100.95430601494549</v>
      </c>
      <c r="W210">
        <f t="shared" si="130"/>
        <v>90.649271101310802</v>
      </c>
      <c r="X210">
        <f t="shared" si="131"/>
        <v>99.844419943648177</v>
      </c>
      <c r="Y210">
        <f t="shared" si="132"/>
        <v>98.249418106088456</v>
      </c>
      <c r="Z210">
        <f t="shared" si="133"/>
        <v>92.332475805463687</v>
      </c>
      <c r="AA210">
        <f t="shared" si="134"/>
        <v>104.12960921229941</v>
      </c>
      <c r="AB210">
        <f t="shared" si="135"/>
        <v>110.4434644125934</v>
      </c>
      <c r="AC210">
        <f t="shared" si="136"/>
        <v>110.66029645963494</v>
      </c>
    </row>
    <row r="211" spans="1:29" x14ac:dyDescent="0.25">
      <c r="A211" t="s">
        <v>1664</v>
      </c>
      <c r="B211">
        <v>7679</v>
      </c>
      <c r="C211">
        <v>7768</v>
      </c>
      <c r="D211">
        <v>7486</v>
      </c>
      <c r="E211">
        <f>AVERAGE(B211:D211)</f>
        <v>7644.333333333333</v>
      </c>
      <c r="O211">
        <f>AVERAGE(L205:L207)</f>
        <v>27210</v>
      </c>
      <c r="U211" t="s">
        <v>1663</v>
      </c>
      <c r="V211">
        <f t="shared" si="129"/>
        <v>-6.002695087590236E-2</v>
      </c>
      <c r="W211">
        <f t="shared" si="130"/>
        <v>97.466617665074125</v>
      </c>
      <c r="X211">
        <f t="shared" si="131"/>
        <v>93.736371432071536</v>
      </c>
      <c r="Y211">
        <f t="shared" si="132"/>
        <v>91.854710278084042</v>
      </c>
      <c r="Z211">
        <f t="shared" si="133"/>
        <v>94.60002450079628</v>
      </c>
      <c r="AA211">
        <f t="shared" si="134"/>
        <v>102.46110498591206</v>
      </c>
      <c r="AB211">
        <f t="shared" si="135"/>
        <v>104.82420678672058</v>
      </c>
      <c r="AC211">
        <f t="shared" si="136"/>
        <v>116.96680142104618</v>
      </c>
    </row>
    <row r="212" spans="1:29" x14ac:dyDescent="0.25">
      <c r="A212" t="s">
        <v>1665</v>
      </c>
    </row>
    <row r="215" spans="1:29" x14ac:dyDescent="0.25">
      <c r="A215" s="7" t="s">
        <v>2095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38181</v>
      </c>
      <c r="C218">
        <v>30221</v>
      </c>
      <c r="D218">
        <v>30385</v>
      </c>
      <c r="E218">
        <v>35594</v>
      </c>
      <c r="F218">
        <v>33692</v>
      </c>
      <c r="G218">
        <v>31410</v>
      </c>
      <c r="H218">
        <v>26401</v>
      </c>
      <c r="I218">
        <v>32316</v>
      </c>
      <c r="K218" t="s">
        <v>1658</v>
      </c>
      <c r="L218">
        <f>B218-$E$224</f>
        <v>30568.666666666668</v>
      </c>
      <c r="M218">
        <f t="shared" ref="M218:S218" si="137">C218-$E$224</f>
        <v>22608.666666666668</v>
      </c>
      <c r="N218">
        <f t="shared" si="137"/>
        <v>22772.666666666668</v>
      </c>
      <c r="O218">
        <f t="shared" si="137"/>
        <v>27981.666666666668</v>
      </c>
      <c r="P218">
        <f t="shared" si="137"/>
        <v>26079.666666666668</v>
      </c>
      <c r="Q218">
        <f t="shared" si="137"/>
        <v>23797.666666666668</v>
      </c>
      <c r="R218">
        <f t="shared" si="137"/>
        <v>18788.666666666668</v>
      </c>
      <c r="S218">
        <f t="shared" si="137"/>
        <v>24703.666666666668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30317</v>
      </c>
      <c r="C219">
        <v>37153</v>
      </c>
      <c r="D219">
        <v>35208</v>
      </c>
      <c r="E219">
        <v>34071</v>
      </c>
      <c r="F219">
        <v>35502</v>
      </c>
      <c r="G219">
        <v>35289</v>
      </c>
      <c r="H219">
        <v>28430</v>
      </c>
      <c r="I219">
        <v>27359</v>
      </c>
      <c r="K219" t="s">
        <v>1659</v>
      </c>
      <c r="L219">
        <f t="shared" ref="L219:L223" si="138">B219-$E$224</f>
        <v>22704.666666666668</v>
      </c>
      <c r="M219">
        <f t="shared" ref="M219:M223" si="139">C219-$E$224</f>
        <v>29540.666666666668</v>
      </c>
      <c r="N219">
        <f t="shared" ref="N219:N223" si="140">D219-$E$224</f>
        <v>27595.666666666668</v>
      </c>
      <c r="O219">
        <f t="shared" ref="O219:O223" si="141">E219-$E$224</f>
        <v>26458.666666666668</v>
      </c>
      <c r="P219">
        <f t="shared" ref="P219:P223" si="142">F219-$E$224</f>
        <v>27889.666666666668</v>
      </c>
      <c r="Q219">
        <f t="shared" ref="Q219:Q223" si="143">G219-$E$224</f>
        <v>27676.666666666668</v>
      </c>
      <c r="R219">
        <f t="shared" ref="R219:R223" si="144">H219-$E$224</f>
        <v>20817.666666666668</v>
      </c>
      <c r="S219">
        <f t="shared" ref="S219:S223" si="145">I219-$E$224</f>
        <v>19746.666666666668</v>
      </c>
      <c r="U219" t="s">
        <v>1658</v>
      </c>
      <c r="V219">
        <f>L218/$O$224*100</f>
        <v>112.26510950334816</v>
      </c>
      <c r="W219">
        <f t="shared" ref="W219:AC219" si="146">M218/$O$224*100</f>
        <v>83.03157173112001</v>
      </c>
      <c r="X219">
        <f t="shared" si="146"/>
        <v>83.633870750547828</v>
      </c>
      <c r="Y219">
        <f t="shared" si="146"/>
        <v>102.76420972737401</v>
      </c>
      <c r="Z219">
        <f t="shared" si="146"/>
        <v>95.779010124009943</v>
      </c>
      <c r="AA219">
        <f t="shared" si="146"/>
        <v>87.398239621971669</v>
      </c>
      <c r="AB219">
        <f t="shared" si="146"/>
        <v>69.002411644447719</v>
      </c>
      <c r="AC219">
        <f t="shared" si="146"/>
        <v>90.725574448810704</v>
      </c>
    </row>
    <row r="220" spans="1:29" x14ac:dyDescent="0.25">
      <c r="A220" t="s">
        <v>1660</v>
      </c>
      <c r="B220">
        <v>36026</v>
      </c>
      <c r="C220">
        <v>39288</v>
      </c>
      <c r="D220">
        <v>35571</v>
      </c>
      <c r="E220">
        <v>29837</v>
      </c>
      <c r="F220">
        <v>33713</v>
      </c>
      <c r="G220">
        <v>30848</v>
      </c>
      <c r="H220">
        <v>25512</v>
      </c>
      <c r="I220">
        <v>32146</v>
      </c>
      <c r="K220" t="s">
        <v>1660</v>
      </c>
      <c r="L220">
        <f t="shared" si="138"/>
        <v>28413.666666666668</v>
      </c>
      <c r="M220">
        <f t="shared" si="139"/>
        <v>31675.666666666668</v>
      </c>
      <c r="N220">
        <f t="shared" si="140"/>
        <v>27958.666666666668</v>
      </c>
      <c r="O220">
        <f t="shared" si="141"/>
        <v>22224.666666666668</v>
      </c>
      <c r="P220">
        <f t="shared" si="142"/>
        <v>26100.666666666668</v>
      </c>
      <c r="Q220">
        <f t="shared" si="143"/>
        <v>23235.666666666668</v>
      </c>
      <c r="R220">
        <f t="shared" si="144"/>
        <v>17899.666666666668</v>
      </c>
      <c r="S220">
        <f t="shared" si="145"/>
        <v>24533.666666666668</v>
      </c>
      <c r="U220" t="s">
        <v>1659</v>
      </c>
      <c r="V220">
        <f t="shared" ref="V220:V224" si="147">L219/$O$224*100</f>
        <v>83.384137010785082</v>
      </c>
      <c r="W220">
        <f t="shared" ref="W220:W224" si="148">M219/$O$224*100</f>
        <v>108.48972296693478</v>
      </c>
      <c r="X220">
        <f t="shared" ref="X220:X224" si="149">N219/$O$224*100</f>
        <v>101.34660349872074</v>
      </c>
      <c r="Y220">
        <f t="shared" ref="Y220:Y224" si="150">O219/$O$224*100</f>
        <v>97.170908467687639</v>
      </c>
      <c r="Z220">
        <f t="shared" ref="Z220:Z224" si="151">P219/$O$224*100</f>
        <v>102.426334667695</v>
      </c>
      <c r="AA220">
        <f t="shared" ref="AA220:AA224" si="152">Q219/$O$224*100</f>
        <v>101.64408045343814</v>
      </c>
      <c r="AB220">
        <f t="shared" ref="AB220:AB224" si="153">R219/$O$224*100</f>
        <v>76.454025732368677</v>
      </c>
      <c r="AC220">
        <f t="shared" ref="AC220:AC224" si="154">S219/$O$224*100</f>
        <v>72.520719331105326</v>
      </c>
    </row>
    <row r="221" spans="1:29" x14ac:dyDescent="0.25">
      <c r="A221" t="s">
        <v>1661</v>
      </c>
      <c r="B221">
        <v>34642</v>
      </c>
      <c r="C221">
        <v>33473</v>
      </c>
      <c r="D221">
        <v>34718</v>
      </c>
      <c r="E221">
        <v>24254</v>
      </c>
      <c r="F221">
        <v>34793</v>
      </c>
      <c r="G221">
        <v>27247</v>
      </c>
      <c r="H221">
        <v>28583</v>
      </c>
      <c r="I221">
        <v>22830</v>
      </c>
      <c r="K221" t="s">
        <v>1661</v>
      </c>
      <c r="L221">
        <f t="shared" si="138"/>
        <v>27029.666666666668</v>
      </c>
      <c r="M221">
        <f t="shared" si="139"/>
        <v>25860.666666666668</v>
      </c>
      <c r="N221">
        <f t="shared" si="140"/>
        <v>27105.666666666668</v>
      </c>
      <c r="O221">
        <f t="shared" si="141"/>
        <v>16641.666666666668</v>
      </c>
      <c r="P221">
        <f t="shared" si="142"/>
        <v>27180.666666666668</v>
      </c>
      <c r="Q221">
        <f t="shared" si="143"/>
        <v>19634.666666666668</v>
      </c>
      <c r="R221">
        <f t="shared" si="144"/>
        <v>20970.666666666668</v>
      </c>
      <c r="S221">
        <f t="shared" si="145"/>
        <v>15217.666666666668</v>
      </c>
      <c r="U221" t="s">
        <v>1660</v>
      </c>
      <c r="V221">
        <f t="shared" si="147"/>
        <v>104.3507534858668</v>
      </c>
      <c r="W221">
        <f t="shared" si="148"/>
        <v>116.33062788448592</v>
      </c>
      <c r="X221">
        <f t="shared" si="149"/>
        <v>102.67974096245425</v>
      </c>
      <c r="Y221">
        <f t="shared" si="150"/>
        <v>81.621310612459766</v>
      </c>
      <c r="Z221">
        <f t="shared" si="151"/>
        <v>95.85613377893668</v>
      </c>
      <c r="AA221">
        <f t="shared" si="152"/>
        <v>85.334263713932458</v>
      </c>
      <c r="AB221">
        <f t="shared" si="153"/>
        <v>65.73751025254937</v>
      </c>
      <c r="AC221">
        <f t="shared" si="154"/>
        <v>90.101240099403825</v>
      </c>
    </row>
    <row r="222" spans="1:29" x14ac:dyDescent="0.25">
      <c r="A222" t="s">
        <v>1662</v>
      </c>
      <c r="B222">
        <v>36270</v>
      </c>
      <c r="C222">
        <v>32514</v>
      </c>
      <c r="D222">
        <v>32635</v>
      </c>
      <c r="E222">
        <v>25212</v>
      </c>
      <c r="F222">
        <v>33208</v>
      </c>
      <c r="G222">
        <v>31347</v>
      </c>
      <c r="H222">
        <v>31660</v>
      </c>
      <c r="I222">
        <v>30621</v>
      </c>
      <c r="K222" t="s">
        <v>1662</v>
      </c>
      <c r="L222">
        <f t="shared" si="138"/>
        <v>28657.666666666668</v>
      </c>
      <c r="M222">
        <f t="shared" si="139"/>
        <v>24901.666666666668</v>
      </c>
      <c r="N222">
        <f t="shared" si="140"/>
        <v>25022.666666666668</v>
      </c>
      <c r="O222">
        <f t="shared" si="141"/>
        <v>17599.666666666668</v>
      </c>
      <c r="P222">
        <f t="shared" si="142"/>
        <v>25595.666666666668</v>
      </c>
      <c r="Q222">
        <f t="shared" si="143"/>
        <v>23734.666666666668</v>
      </c>
      <c r="R222">
        <f t="shared" si="144"/>
        <v>24047.666666666668</v>
      </c>
      <c r="S222">
        <f t="shared" si="145"/>
        <v>23008.666666666668</v>
      </c>
      <c r="U222" t="s">
        <v>1661</v>
      </c>
      <c r="V222">
        <f t="shared" si="147"/>
        <v>99.267937370695464</v>
      </c>
      <c r="W222">
        <f t="shared" si="148"/>
        <v>94.974720579774015</v>
      </c>
      <c r="X222">
        <f t="shared" si="149"/>
        <v>99.547051550430311</v>
      </c>
      <c r="Y222">
        <f t="shared" si="150"/>
        <v>61.117436066938438</v>
      </c>
      <c r="Z222">
        <f t="shared" si="151"/>
        <v>99.822493175168631</v>
      </c>
      <c r="AA222">
        <f t="shared" si="152"/>
        <v>72.10939317149608</v>
      </c>
      <c r="AB222">
        <f t="shared" si="153"/>
        <v>77.01592664683487</v>
      </c>
      <c r="AC222">
        <f t="shared" si="154"/>
        <v>55.887717751906671</v>
      </c>
    </row>
    <row r="223" spans="1:29" x14ac:dyDescent="0.25">
      <c r="A223" t="s">
        <v>1663</v>
      </c>
      <c r="B223">
        <v>8373</v>
      </c>
      <c r="C223">
        <v>27968</v>
      </c>
      <c r="D223">
        <v>30052</v>
      </c>
      <c r="E223">
        <v>30003</v>
      </c>
      <c r="F223">
        <v>30480</v>
      </c>
      <c r="G223">
        <v>27326</v>
      </c>
      <c r="H223">
        <v>24177</v>
      </c>
      <c r="I223">
        <v>26353</v>
      </c>
      <c r="K223" t="s">
        <v>1663</v>
      </c>
      <c r="L223">
        <f t="shared" si="138"/>
        <v>760.66666666666697</v>
      </c>
      <c r="M223">
        <f t="shared" si="139"/>
        <v>20355.666666666668</v>
      </c>
      <c r="N223">
        <f t="shared" si="140"/>
        <v>22439.666666666668</v>
      </c>
      <c r="O223">
        <f t="shared" si="141"/>
        <v>22390.666666666668</v>
      </c>
      <c r="P223">
        <f t="shared" si="142"/>
        <v>22867.666666666668</v>
      </c>
      <c r="Q223">
        <f t="shared" si="143"/>
        <v>19713.666666666668</v>
      </c>
      <c r="R223">
        <f t="shared" si="144"/>
        <v>16564.666666666668</v>
      </c>
      <c r="S223">
        <f t="shared" si="145"/>
        <v>18740.666666666668</v>
      </c>
      <c r="U223" t="s">
        <v>1662</v>
      </c>
      <c r="V223">
        <f t="shared" si="147"/>
        <v>105.24685690501549</v>
      </c>
      <c r="W223">
        <f t="shared" si="148"/>
        <v>91.452740338119895</v>
      </c>
      <c r="X223">
        <f t="shared" si="149"/>
        <v>91.89711949269774</v>
      </c>
      <c r="Y223">
        <f t="shared" si="150"/>
        <v>64.63574375359606</v>
      </c>
      <c r="Z223">
        <f t="shared" si="151"/>
        <v>94.001493505698591</v>
      </c>
      <c r="AA223">
        <f t="shared" si="152"/>
        <v>87.166868657191472</v>
      </c>
      <c r="AB223">
        <f t="shared" si="153"/>
        <v>88.316378371099447</v>
      </c>
      <c r="AC223">
        <f t="shared" si="154"/>
        <v>84.500593729724443</v>
      </c>
    </row>
    <row r="224" spans="1:29" x14ac:dyDescent="0.25">
      <c r="A224" t="s">
        <v>1664</v>
      </c>
      <c r="B224">
        <v>8262</v>
      </c>
      <c r="C224">
        <v>7105</v>
      </c>
      <c r="D224">
        <v>7470</v>
      </c>
      <c r="E224">
        <f>AVERAGE(B224:D224)</f>
        <v>7612.333333333333</v>
      </c>
      <c r="O224">
        <f>AVERAGE(L218:L220)</f>
        <v>27229</v>
      </c>
      <c r="U224" t="s">
        <v>1663</v>
      </c>
      <c r="V224">
        <f t="shared" si="147"/>
        <v>2.7935901673460903</v>
      </c>
      <c r="W224">
        <f t="shared" si="148"/>
        <v>74.75730532398056</v>
      </c>
      <c r="X224">
        <f t="shared" si="149"/>
        <v>82.410909936709643</v>
      </c>
      <c r="Y224">
        <f t="shared" si="150"/>
        <v>82.230954741880595</v>
      </c>
      <c r="Z224">
        <f t="shared" si="151"/>
        <v>83.982763475216387</v>
      </c>
      <c r="AA224">
        <f t="shared" si="152"/>
        <v>72.399525016220451</v>
      </c>
      <c r="AB224">
        <f t="shared" si="153"/>
        <v>60.834649332207093</v>
      </c>
      <c r="AC224">
        <f t="shared" si="154"/>
        <v>68.826129004615183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K230" t="s">
        <v>1658</v>
      </c>
    </row>
    <row r="231" spans="1:19" x14ac:dyDescent="0.25">
      <c r="A231" t="s">
        <v>1659</v>
      </c>
      <c r="K231" t="s">
        <v>1659</v>
      </c>
    </row>
    <row r="232" spans="1:19" x14ac:dyDescent="0.25">
      <c r="A232" t="s">
        <v>1660</v>
      </c>
      <c r="K232" t="s">
        <v>1660</v>
      </c>
    </row>
    <row r="233" spans="1:19" x14ac:dyDescent="0.25">
      <c r="A233" t="s">
        <v>1661</v>
      </c>
      <c r="K233" t="s">
        <v>1661</v>
      </c>
    </row>
    <row r="234" spans="1:19" x14ac:dyDescent="0.25">
      <c r="A234" t="s">
        <v>1662</v>
      </c>
      <c r="K234" t="s">
        <v>1662</v>
      </c>
    </row>
    <row r="235" spans="1:19" x14ac:dyDescent="0.25">
      <c r="A235" t="s">
        <v>1663</v>
      </c>
      <c r="K235" t="s">
        <v>1663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W332"/>
  <sheetViews>
    <sheetView topLeftCell="A103" workbookViewId="0">
      <selection activeCell="A108" sqref="A108:B110"/>
    </sheetView>
  </sheetViews>
  <sheetFormatPr defaultRowHeight="15" x14ac:dyDescent="0.25"/>
  <cols>
    <col min="1" max="1" width="11.7109375" customWidth="1"/>
    <col min="2" max="2" width="10.7109375" bestFit="1" customWidth="1"/>
    <col min="10" max="10" width="12.140625" customWidth="1"/>
  </cols>
  <sheetData>
    <row r="1" spans="1:12" x14ac:dyDescent="0.25">
      <c r="A1" s="7" t="s">
        <v>1677</v>
      </c>
      <c r="I1" s="7" t="s">
        <v>1678</v>
      </c>
      <c r="J1" t="s">
        <v>2098</v>
      </c>
      <c r="K1" s="7" t="s">
        <v>1679</v>
      </c>
      <c r="L1" s="86" t="s">
        <v>2223</v>
      </c>
    </row>
    <row r="2" spans="1:12" x14ac:dyDescent="0.25">
      <c r="A2" s="7" t="s">
        <v>1680</v>
      </c>
      <c r="J2" t="s">
        <v>2099</v>
      </c>
      <c r="L2" t="s">
        <v>2224</v>
      </c>
    </row>
    <row r="3" spans="1:12" x14ac:dyDescent="0.25">
      <c r="A3" s="53" t="s">
        <v>1681</v>
      </c>
      <c r="B3" s="17">
        <v>42325</v>
      </c>
      <c r="J3" t="s">
        <v>2100</v>
      </c>
      <c r="L3" t="s">
        <v>1864</v>
      </c>
    </row>
    <row r="4" spans="1:12" x14ac:dyDescent="0.25">
      <c r="A4" s="7" t="s">
        <v>1682</v>
      </c>
      <c r="B4" s="17">
        <v>42312</v>
      </c>
      <c r="I4" s="7" t="s">
        <v>1683</v>
      </c>
      <c r="J4" t="s">
        <v>2225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TX006163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TX009028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TX015609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TX015591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TX000824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TX015593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234</v>
      </c>
      <c r="C23">
        <v>20</v>
      </c>
      <c r="D23" t="s">
        <v>670</v>
      </c>
      <c r="E23">
        <v>47271</v>
      </c>
      <c r="F23" t="s">
        <v>671</v>
      </c>
      <c r="G23" t="s">
        <v>672</v>
      </c>
      <c r="H23">
        <v>530.70259999999996</v>
      </c>
      <c r="I23">
        <v>106.14</v>
      </c>
    </row>
    <row r="24" spans="1:9" x14ac:dyDescent="0.25">
      <c r="A24" t="s">
        <v>484</v>
      </c>
      <c r="B24" t="s">
        <v>239</v>
      </c>
      <c r="C24">
        <v>20</v>
      </c>
      <c r="D24" t="s">
        <v>674</v>
      </c>
      <c r="E24">
        <v>25178</v>
      </c>
      <c r="F24" t="s">
        <v>675</v>
      </c>
      <c r="G24" t="s">
        <v>676</v>
      </c>
      <c r="H24">
        <v>211.26</v>
      </c>
      <c r="I24">
        <v>42.25</v>
      </c>
    </row>
    <row r="25" spans="1:9" x14ac:dyDescent="0.25">
      <c r="A25" t="s">
        <v>484</v>
      </c>
      <c r="B25" t="s">
        <v>244</v>
      </c>
      <c r="C25">
        <v>20</v>
      </c>
      <c r="D25" t="s">
        <v>678</v>
      </c>
      <c r="E25">
        <v>20505</v>
      </c>
      <c r="F25" t="s">
        <v>679</v>
      </c>
      <c r="G25" t="s">
        <v>680</v>
      </c>
      <c r="H25">
        <v>89.14</v>
      </c>
      <c r="I25">
        <v>17.82</v>
      </c>
    </row>
    <row r="26" spans="1:9" x14ac:dyDescent="0.25">
      <c r="A26" t="s">
        <v>484</v>
      </c>
      <c r="B26" t="s">
        <v>249</v>
      </c>
      <c r="C26">
        <v>20</v>
      </c>
      <c r="D26" t="s">
        <v>682</v>
      </c>
      <c r="E26">
        <v>20168</v>
      </c>
      <c r="F26" t="s">
        <v>683</v>
      </c>
      <c r="G26" t="s">
        <v>684</v>
      </c>
      <c r="H26">
        <v>143.01</v>
      </c>
      <c r="I26">
        <v>28.6</v>
      </c>
    </row>
    <row r="27" spans="1:9" x14ac:dyDescent="0.25">
      <c r="A27" t="s">
        <v>484</v>
      </c>
      <c r="B27" t="s">
        <v>254</v>
      </c>
      <c r="C27">
        <v>20</v>
      </c>
      <c r="D27" t="s">
        <v>686</v>
      </c>
      <c r="E27">
        <v>21385</v>
      </c>
      <c r="F27" t="s">
        <v>687</v>
      </c>
      <c r="G27" t="s">
        <v>688</v>
      </c>
      <c r="H27">
        <v>296.55</v>
      </c>
      <c r="I27">
        <v>59.31</v>
      </c>
    </row>
    <row r="28" spans="1:9" x14ac:dyDescent="0.25">
      <c r="A28" t="s">
        <v>484</v>
      </c>
      <c r="B28" t="s">
        <v>259</v>
      </c>
      <c r="C28">
        <v>20</v>
      </c>
      <c r="D28" t="s">
        <v>690</v>
      </c>
      <c r="E28">
        <v>44643</v>
      </c>
      <c r="F28" t="s">
        <v>691</v>
      </c>
      <c r="G28" t="s">
        <v>692</v>
      </c>
      <c r="H28">
        <v>151.6345</v>
      </c>
      <c r="I28">
        <v>30.33</v>
      </c>
    </row>
    <row r="31" spans="1:9" x14ac:dyDescent="0.25">
      <c r="A31" s="7" t="s">
        <v>1705</v>
      </c>
    </row>
    <row r="33" spans="1:49" x14ac:dyDescent="0.25">
      <c r="A33" s="7" t="s">
        <v>2098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2101</v>
      </c>
    </row>
    <row r="36" spans="1:49" x14ac:dyDescent="0.25">
      <c r="A36" t="s">
        <v>1709</v>
      </c>
      <c r="B36" s="38">
        <v>42326.531273148146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16</v>
      </c>
      <c r="D40">
        <v>16</v>
      </c>
      <c r="E40">
        <v>16</v>
      </c>
      <c r="F40">
        <v>15</v>
      </c>
      <c r="G40">
        <v>14</v>
      </c>
      <c r="H40">
        <v>16</v>
      </c>
      <c r="I40">
        <v>16</v>
      </c>
      <c r="J40">
        <v>16</v>
      </c>
      <c r="K40">
        <v>14</v>
      </c>
      <c r="L40">
        <v>16</v>
      </c>
      <c r="M40">
        <v>16</v>
      </c>
      <c r="N40">
        <v>15</v>
      </c>
      <c r="O40">
        <v>15</v>
      </c>
      <c r="P40">
        <v>16</v>
      </c>
      <c r="Q40">
        <v>15</v>
      </c>
      <c r="R40">
        <v>16</v>
      </c>
      <c r="S40">
        <v>16</v>
      </c>
      <c r="T40">
        <v>16</v>
      </c>
      <c r="U40">
        <v>15</v>
      </c>
      <c r="V40">
        <v>14</v>
      </c>
      <c r="W40">
        <v>16</v>
      </c>
      <c r="X40">
        <v>16</v>
      </c>
      <c r="Y40">
        <v>16</v>
      </c>
      <c r="Z40">
        <v>16</v>
      </c>
      <c r="AA40">
        <v>14</v>
      </c>
      <c r="AB40">
        <v>14</v>
      </c>
      <c r="AC40">
        <v>15</v>
      </c>
      <c r="AD40">
        <v>14</v>
      </c>
      <c r="AE40">
        <v>16</v>
      </c>
      <c r="AF40">
        <v>15</v>
      </c>
      <c r="AG40">
        <v>15</v>
      </c>
      <c r="AH40">
        <v>16</v>
      </c>
      <c r="AI40">
        <v>15</v>
      </c>
      <c r="AJ40">
        <v>15</v>
      </c>
      <c r="AK40">
        <v>15</v>
      </c>
      <c r="AL40">
        <v>13</v>
      </c>
      <c r="AM40">
        <v>14</v>
      </c>
      <c r="AN40">
        <v>16</v>
      </c>
      <c r="AO40">
        <v>16</v>
      </c>
      <c r="AP40">
        <v>13</v>
      </c>
      <c r="AQ40">
        <v>16</v>
      </c>
      <c r="AR40">
        <v>13</v>
      </c>
      <c r="AS40">
        <v>15</v>
      </c>
      <c r="AT40">
        <v>13</v>
      </c>
      <c r="AU40">
        <v>14</v>
      </c>
      <c r="AV40">
        <v>16</v>
      </c>
      <c r="AW40">
        <v>15</v>
      </c>
    </row>
    <row r="41" spans="1:49" x14ac:dyDescent="0.25">
      <c r="A41" t="s">
        <v>1764</v>
      </c>
      <c r="B41">
        <v>117.628</v>
      </c>
      <c r="C41">
        <v>141.60300000000001</v>
      </c>
      <c r="D41">
        <v>105.56100000000001</v>
      </c>
      <c r="E41">
        <v>91.036000000000001</v>
      </c>
      <c r="F41">
        <v>117.41800000000001</v>
      </c>
      <c r="G41">
        <v>154.512</v>
      </c>
      <c r="H41">
        <v>124.28400000000001</v>
      </c>
      <c r="I41">
        <v>86.585999999999999</v>
      </c>
      <c r="J41">
        <v>149.46</v>
      </c>
      <c r="K41">
        <v>143.917</v>
      </c>
      <c r="L41">
        <v>117.782</v>
      </c>
      <c r="M41">
        <v>108.767</v>
      </c>
      <c r="N41">
        <v>95.584000000000003</v>
      </c>
      <c r="O41">
        <v>106.872</v>
      </c>
      <c r="P41">
        <v>133.749</v>
      </c>
      <c r="Q41">
        <v>157.10300000000001</v>
      </c>
      <c r="R41">
        <v>211.125</v>
      </c>
      <c r="S41">
        <v>116.655</v>
      </c>
      <c r="T41">
        <v>60.987000000000002</v>
      </c>
      <c r="U41">
        <v>121.706</v>
      </c>
      <c r="V41">
        <v>70.897000000000006</v>
      </c>
      <c r="W41">
        <v>113.45099999999999</v>
      </c>
      <c r="X41">
        <v>119.136</v>
      </c>
      <c r="Y41">
        <v>132.79300000000001</v>
      </c>
      <c r="Z41">
        <v>147.62299999999999</v>
      </c>
      <c r="AA41">
        <v>77.91</v>
      </c>
      <c r="AB41">
        <v>110.29300000000001</v>
      </c>
      <c r="AC41">
        <v>97.337999999999994</v>
      </c>
      <c r="AD41">
        <v>97.537999999999997</v>
      </c>
      <c r="AE41">
        <v>87.352999999999994</v>
      </c>
      <c r="AF41">
        <v>114.959</v>
      </c>
      <c r="AG41">
        <v>141.80600000000001</v>
      </c>
      <c r="AH41">
        <v>161.13800000000001</v>
      </c>
      <c r="AI41">
        <v>96.114999999999995</v>
      </c>
      <c r="AJ41">
        <v>109.358</v>
      </c>
      <c r="AK41">
        <v>126.73699999999999</v>
      </c>
      <c r="AL41">
        <v>119.06399999999999</v>
      </c>
      <c r="AM41">
        <v>144.459</v>
      </c>
      <c r="AN41">
        <v>125.67400000000001</v>
      </c>
      <c r="AO41">
        <v>139.47200000000001</v>
      </c>
      <c r="AP41">
        <v>118.92400000000001</v>
      </c>
      <c r="AQ41">
        <v>84.856999999999999</v>
      </c>
      <c r="AR41">
        <v>78.361999999999995</v>
      </c>
      <c r="AS41">
        <v>117.82899999999999</v>
      </c>
      <c r="AT41">
        <v>82.5</v>
      </c>
      <c r="AU41">
        <v>84.733000000000004</v>
      </c>
      <c r="AV41">
        <v>124.723</v>
      </c>
      <c r="AW41">
        <v>104.84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2102</v>
      </c>
    </row>
    <row r="44" spans="1:49" x14ac:dyDescent="0.25">
      <c r="A44" t="s">
        <v>1709</v>
      </c>
      <c r="B44" s="38">
        <v>42326.53025462963</v>
      </c>
    </row>
    <row r="45" spans="1:49" x14ac:dyDescent="0.25">
      <c r="A45" t="s">
        <v>1710</v>
      </c>
      <c r="B45">
        <v>2403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16</v>
      </c>
      <c r="C48">
        <v>0</v>
      </c>
      <c r="D48">
        <v>15</v>
      </c>
      <c r="E48">
        <v>16</v>
      </c>
      <c r="F48">
        <v>14</v>
      </c>
      <c r="G48">
        <v>14</v>
      </c>
      <c r="H48">
        <v>16</v>
      </c>
      <c r="I48">
        <v>15</v>
      </c>
      <c r="J48">
        <v>16</v>
      </c>
      <c r="K48">
        <v>0</v>
      </c>
      <c r="L48">
        <v>7</v>
      </c>
      <c r="M48">
        <v>14</v>
      </c>
      <c r="N48">
        <v>15</v>
      </c>
      <c r="O48">
        <v>14</v>
      </c>
      <c r="P48">
        <v>16</v>
      </c>
      <c r="Q48">
        <v>15</v>
      </c>
      <c r="R48">
        <v>16</v>
      </c>
      <c r="S48">
        <v>16</v>
      </c>
      <c r="T48">
        <v>16</v>
      </c>
      <c r="U48">
        <v>15</v>
      </c>
      <c r="V48">
        <v>13</v>
      </c>
      <c r="W48">
        <v>16</v>
      </c>
      <c r="X48">
        <v>15</v>
      </c>
      <c r="Y48">
        <v>16</v>
      </c>
      <c r="Z48">
        <v>16</v>
      </c>
      <c r="AA48">
        <v>13</v>
      </c>
      <c r="AB48">
        <v>14</v>
      </c>
      <c r="AC48">
        <v>15</v>
      </c>
      <c r="AD48">
        <v>11</v>
      </c>
      <c r="AE48">
        <v>16</v>
      </c>
      <c r="AF48">
        <v>15</v>
      </c>
      <c r="AG48">
        <v>13</v>
      </c>
      <c r="AH48">
        <v>16</v>
      </c>
      <c r="AI48">
        <v>10</v>
      </c>
      <c r="AJ48">
        <v>15</v>
      </c>
      <c r="AK48">
        <v>15</v>
      </c>
      <c r="AL48">
        <v>13</v>
      </c>
      <c r="AM48">
        <v>13</v>
      </c>
      <c r="AN48">
        <v>14</v>
      </c>
      <c r="AO48">
        <v>16</v>
      </c>
      <c r="AP48">
        <v>0</v>
      </c>
      <c r="AQ48">
        <v>15</v>
      </c>
      <c r="AR48">
        <v>12</v>
      </c>
      <c r="AS48">
        <v>15</v>
      </c>
      <c r="AT48">
        <v>13</v>
      </c>
      <c r="AU48">
        <v>13</v>
      </c>
      <c r="AV48">
        <v>16</v>
      </c>
      <c r="AW48">
        <v>15</v>
      </c>
    </row>
    <row r="49" spans="1:49" x14ac:dyDescent="0.25">
      <c r="A49" t="s">
        <v>1764</v>
      </c>
      <c r="B49">
        <v>67.302000000000007</v>
      </c>
      <c r="C49">
        <v>0</v>
      </c>
      <c r="D49">
        <v>20.984000000000002</v>
      </c>
      <c r="E49">
        <v>45.654000000000003</v>
      </c>
      <c r="F49">
        <v>70.899000000000001</v>
      </c>
      <c r="G49">
        <v>107.874</v>
      </c>
      <c r="H49">
        <v>69.826999999999998</v>
      </c>
      <c r="I49">
        <v>21.097000000000001</v>
      </c>
      <c r="J49">
        <v>79.933000000000007</v>
      </c>
      <c r="K49">
        <v>0</v>
      </c>
      <c r="L49">
        <v>8.4139999999999997</v>
      </c>
      <c r="M49">
        <v>13.872</v>
      </c>
      <c r="N49">
        <v>33.49</v>
      </c>
      <c r="O49">
        <v>39.095999999999997</v>
      </c>
      <c r="P49">
        <v>70.831999999999994</v>
      </c>
      <c r="Q49">
        <v>70.225999999999999</v>
      </c>
      <c r="R49">
        <v>87.867999999999995</v>
      </c>
      <c r="S49">
        <v>55.963999999999999</v>
      </c>
      <c r="T49">
        <v>32.942999999999998</v>
      </c>
      <c r="U49">
        <v>48.811999999999998</v>
      </c>
      <c r="V49">
        <v>35.655000000000001</v>
      </c>
      <c r="W49">
        <v>56.704000000000001</v>
      </c>
      <c r="X49">
        <v>58.71</v>
      </c>
      <c r="Y49">
        <v>40.503999999999998</v>
      </c>
      <c r="Z49">
        <v>180.53100000000001</v>
      </c>
      <c r="AA49">
        <v>32.549999999999997</v>
      </c>
      <c r="AB49">
        <v>45.429000000000002</v>
      </c>
      <c r="AC49">
        <v>49.63</v>
      </c>
      <c r="AD49">
        <v>43.476999999999997</v>
      </c>
      <c r="AE49">
        <v>37.045999999999999</v>
      </c>
      <c r="AF49">
        <v>73.242000000000004</v>
      </c>
      <c r="AG49">
        <v>54.204999999999998</v>
      </c>
      <c r="AH49">
        <v>162.631</v>
      </c>
      <c r="AI49">
        <v>14.509</v>
      </c>
      <c r="AJ49">
        <v>54.337000000000003</v>
      </c>
      <c r="AK49">
        <v>52.798999999999999</v>
      </c>
      <c r="AL49">
        <v>58.424999999999997</v>
      </c>
      <c r="AM49">
        <v>58.825000000000003</v>
      </c>
      <c r="AN49">
        <v>64.63</v>
      </c>
      <c r="AO49">
        <v>50.036999999999999</v>
      </c>
      <c r="AP49">
        <v>0</v>
      </c>
      <c r="AQ49">
        <v>51.119</v>
      </c>
      <c r="AR49">
        <v>43.554000000000002</v>
      </c>
      <c r="AS49">
        <v>105.32</v>
      </c>
      <c r="AT49">
        <v>69.822000000000003</v>
      </c>
      <c r="AU49">
        <v>68.075000000000003</v>
      </c>
      <c r="AV49">
        <v>98.741</v>
      </c>
      <c r="AW49">
        <v>60.752000000000002</v>
      </c>
    </row>
    <row r="51" spans="1:49" x14ac:dyDescent="0.25">
      <c r="A51" s="7" t="s">
        <v>2099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2103</v>
      </c>
    </row>
    <row r="54" spans="1:49" x14ac:dyDescent="0.25">
      <c r="A54" t="s">
        <v>1709</v>
      </c>
      <c r="B54" s="38">
        <v>42326.529560185183</v>
      </c>
    </row>
    <row r="55" spans="1:49" x14ac:dyDescent="0.25">
      <c r="A55" t="s">
        <v>1710</v>
      </c>
      <c r="B55">
        <v>2400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15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16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15</v>
      </c>
      <c r="R58">
        <v>16</v>
      </c>
      <c r="S58">
        <v>16</v>
      </c>
      <c r="T58">
        <v>16</v>
      </c>
      <c r="U58">
        <v>16</v>
      </c>
      <c r="V58">
        <v>16</v>
      </c>
      <c r="W58">
        <v>16</v>
      </c>
      <c r="X58">
        <v>16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15</v>
      </c>
      <c r="AE58">
        <v>16</v>
      </c>
      <c r="AF58">
        <v>15</v>
      </c>
      <c r="AG58">
        <v>16</v>
      </c>
      <c r="AH58">
        <v>16</v>
      </c>
      <c r="AI58">
        <v>15</v>
      </c>
      <c r="AJ58">
        <v>16</v>
      </c>
      <c r="AK58">
        <v>16</v>
      </c>
      <c r="AL58">
        <v>14</v>
      </c>
      <c r="AM58">
        <v>13</v>
      </c>
      <c r="AN58">
        <v>15</v>
      </c>
      <c r="AO58">
        <v>15</v>
      </c>
      <c r="AP58">
        <v>16</v>
      </c>
      <c r="AQ58">
        <v>15</v>
      </c>
      <c r="AR58">
        <v>15</v>
      </c>
      <c r="AS58">
        <v>15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122.842</v>
      </c>
      <c r="C59">
        <v>145.767</v>
      </c>
      <c r="D59">
        <v>77.308000000000007</v>
      </c>
      <c r="E59">
        <v>111.709</v>
      </c>
      <c r="F59">
        <v>137.114</v>
      </c>
      <c r="G59">
        <v>97.289000000000001</v>
      </c>
      <c r="H59">
        <v>109.081</v>
      </c>
      <c r="I59">
        <v>97.622</v>
      </c>
      <c r="J59">
        <v>137.22200000000001</v>
      </c>
      <c r="K59">
        <v>119.93899999999999</v>
      </c>
      <c r="L59">
        <v>96.206000000000003</v>
      </c>
      <c r="M59">
        <v>172.06100000000001</v>
      </c>
      <c r="N59">
        <v>95.207999999999998</v>
      </c>
      <c r="O59">
        <v>155.05600000000001</v>
      </c>
      <c r="P59">
        <v>120.598</v>
      </c>
      <c r="Q59">
        <v>97.875</v>
      </c>
      <c r="R59">
        <v>137.50299999999999</v>
      </c>
      <c r="S59">
        <v>168.78399999999999</v>
      </c>
      <c r="T59">
        <v>95.183999999999997</v>
      </c>
      <c r="U59">
        <v>123.681</v>
      </c>
      <c r="V59">
        <v>99.710999999999999</v>
      </c>
      <c r="W59">
        <v>88.159000000000006</v>
      </c>
      <c r="X59">
        <v>100.93899999999999</v>
      </c>
      <c r="Y59">
        <v>151.58799999999999</v>
      </c>
      <c r="Z59">
        <v>182.51400000000001</v>
      </c>
      <c r="AA59">
        <v>121.586</v>
      </c>
      <c r="AB59">
        <v>134.142</v>
      </c>
      <c r="AC59">
        <v>96.798000000000002</v>
      </c>
      <c r="AD59">
        <v>80.137</v>
      </c>
      <c r="AE59">
        <v>128.023</v>
      </c>
      <c r="AF59">
        <v>99.807000000000002</v>
      </c>
      <c r="AG59">
        <v>126.477</v>
      </c>
      <c r="AH59">
        <v>138.98599999999999</v>
      </c>
      <c r="AI59">
        <v>131.648</v>
      </c>
      <c r="AJ59">
        <v>145.44999999999999</v>
      </c>
      <c r="AK59">
        <v>109.76900000000001</v>
      </c>
      <c r="AL59">
        <v>99.384</v>
      </c>
      <c r="AM59">
        <v>87.331000000000003</v>
      </c>
      <c r="AN59">
        <v>94.063000000000002</v>
      </c>
      <c r="AO59">
        <v>99.531999999999996</v>
      </c>
      <c r="AP59">
        <v>112.023</v>
      </c>
      <c r="AQ59">
        <v>69.941999999999993</v>
      </c>
      <c r="AR59">
        <v>90.817999999999998</v>
      </c>
      <c r="AS59">
        <v>102.07</v>
      </c>
      <c r="AT59">
        <v>110.367</v>
      </c>
      <c r="AU59">
        <v>153.542</v>
      </c>
      <c r="AV59">
        <v>87.427999999999997</v>
      </c>
      <c r="AW59">
        <v>94.936000000000007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2104</v>
      </c>
    </row>
    <row r="62" spans="1:49" x14ac:dyDescent="0.25">
      <c r="A62" t="s">
        <v>1709</v>
      </c>
      <c r="B62" s="38">
        <v>42326.528715277775</v>
      </c>
    </row>
    <row r="63" spans="1:49" x14ac:dyDescent="0.25">
      <c r="A63" t="s">
        <v>1710</v>
      </c>
      <c r="B63">
        <v>2426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0</v>
      </c>
      <c r="D66">
        <v>9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0</v>
      </c>
      <c r="L66">
        <v>0</v>
      </c>
      <c r="M66">
        <v>16</v>
      </c>
      <c r="N66">
        <v>16</v>
      </c>
      <c r="O66">
        <v>16</v>
      </c>
      <c r="P66">
        <v>16</v>
      </c>
      <c r="Q66">
        <v>14</v>
      </c>
      <c r="R66">
        <v>16</v>
      </c>
      <c r="S66">
        <v>16</v>
      </c>
      <c r="T66">
        <v>16</v>
      </c>
      <c r="U66">
        <v>16</v>
      </c>
      <c r="V66">
        <v>16</v>
      </c>
      <c r="W66">
        <v>16</v>
      </c>
      <c r="X66">
        <v>16</v>
      </c>
      <c r="Y66">
        <v>16</v>
      </c>
      <c r="Z66">
        <v>16</v>
      </c>
      <c r="AA66">
        <v>16</v>
      </c>
      <c r="AB66">
        <v>16</v>
      </c>
      <c r="AC66">
        <v>16</v>
      </c>
      <c r="AD66">
        <v>14</v>
      </c>
      <c r="AE66">
        <v>16</v>
      </c>
      <c r="AF66">
        <v>15</v>
      </c>
      <c r="AG66">
        <v>16</v>
      </c>
      <c r="AH66">
        <v>16</v>
      </c>
      <c r="AI66">
        <v>14</v>
      </c>
      <c r="AJ66">
        <v>16</v>
      </c>
      <c r="AK66">
        <v>16</v>
      </c>
      <c r="AL66">
        <v>14</v>
      </c>
      <c r="AM66">
        <v>12</v>
      </c>
      <c r="AN66">
        <v>14</v>
      </c>
      <c r="AO66">
        <v>15</v>
      </c>
      <c r="AP66">
        <v>0</v>
      </c>
      <c r="AQ66">
        <v>15</v>
      </c>
      <c r="AR66">
        <v>15</v>
      </c>
      <c r="AS66">
        <v>14</v>
      </c>
      <c r="AT66">
        <v>16</v>
      </c>
      <c r="AU66">
        <v>16</v>
      </c>
      <c r="AV66">
        <v>16</v>
      </c>
      <c r="AW66">
        <v>16</v>
      </c>
    </row>
    <row r="67" spans="1:49" x14ac:dyDescent="0.25">
      <c r="A67" t="s">
        <v>1764</v>
      </c>
      <c r="B67">
        <v>99.89</v>
      </c>
      <c r="C67">
        <v>0</v>
      </c>
      <c r="D67">
        <v>7.109</v>
      </c>
      <c r="E67">
        <v>63.180999999999997</v>
      </c>
      <c r="F67">
        <v>90.201999999999998</v>
      </c>
      <c r="G67">
        <v>68.981999999999999</v>
      </c>
      <c r="H67">
        <v>70.893000000000001</v>
      </c>
      <c r="I67">
        <v>53.808</v>
      </c>
      <c r="J67">
        <v>50.444000000000003</v>
      </c>
      <c r="K67">
        <v>0</v>
      </c>
      <c r="L67">
        <v>0</v>
      </c>
      <c r="M67">
        <v>49.444000000000003</v>
      </c>
      <c r="N67">
        <v>31.914000000000001</v>
      </c>
      <c r="O67">
        <v>88.694000000000003</v>
      </c>
      <c r="P67">
        <v>64.313000000000002</v>
      </c>
      <c r="Q67">
        <v>44.965000000000003</v>
      </c>
      <c r="R67">
        <v>63.344999999999999</v>
      </c>
      <c r="S67">
        <v>71.42</v>
      </c>
      <c r="T67">
        <v>48.683999999999997</v>
      </c>
      <c r="U67">
        <v>62.412999999999997</v>
      </c>
      <c r="V67">
        <v>56.972999999999999</v>
      </c>
      <c r="W67">
        <v>45.308</v>
      </c>
      <c r="X67">
        <v>63.973999999999997</v>
      </c>
      <c r="Y67">
        <v>122.512</v>
      </c>
      <c r="Z67">
        <v>243.62</v>
      </c>
      <c r="AA67">
        <v>69.477000000000004</v>
      </c>
      <c r="AB67">
        <v>57.85</v>
      </c>
      <c r="AC67">
        <v>66.248000000000005</v>
      </c>
      <c r="AD67">
        <v>45.311</v>
      </c>
      <c r="AE67">
        <v>64.613</v>
      </c>
      <c r="AF67">
        <v>86.891999999999996</v>
      </c>
      <c r="AG67">
        <v>35.506</v>
      </c>
      <c r="AH67">
        <v>135.38499999999999</v>
      </c>
      <c r="AI67">
        <v>26.202000000000002</v>
      </c>
      <c r="AJ67">
        <v>79.162999999999997</v>
      </c>
      <c r="AK67">
        <v>69.206999999999994</v>
      </c>
      <c r="AL67">
        <v>65.805000000000007</v>
      </c>
      <c r="AM67">
        <v>49.066000000000003</v>
      </c>
      <c r="AN67">
        <v>51.798000000000002</v>
      </c>
      <c r="AO67">
        <v>54.584000000000003</v>
      </c>
      <c r="AP67">
        <v>0</v>
      </c>
      <c r="AQ67">
        <v>38.026000000000003</v>
      </c>
      <c r="AR67">
        <v>76.066000000000003</v>
      </c>
      <c r="AS67">
        <v>103.679</v>
      </c>
      <c r="AT67">
        <v>104.389</v>
      </c>
      <c r="AU67">
        <v>124.943</v>
      </c>
      <c r="AV67">
        <v>72.608999999999995</v>
      </c>
      <c r="AW67">
        <v>56.462000000000003</v>
      </c>
    </row>
    <row r="69" spans="1:49" x14ac:dyDescent="0.25">
      <c r="A69" s="7" t="s">
        <v>2100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2105</v>
      </c>
    </row>
    <row r="72" spans="1:49" x14ac:dyDescent="0.25">
      <c r="A72" t="s">
        <v>1709</v>
      </c>
      <c r="B72" s="38">
        <v>42326.52789351852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14</v>
      </c>
      <c r="E76">
        <v>15</v>
      </c>
      <c r="F76">
        <v>15</v>
      </c>
      <c r="G76">
        <v>15</v>
      </c>
      <c r="H76">
        <v>16</v>
      </c>
      <c r="I76">
        <v>15</v>
      </c>
      <c r="J76">
        <v>16</v>
      </c>
      <c r="K76">
        <v>14</v>
      </c>
      <c r="L76">
        <v>14</v>
      </c>
      <c r="M76">
        <v>15</v>
      </c>
      <c r="N76">
        <v>16</v>
      </c>
      <c r="O76">
        <v>16</v>
      </c>
      <c r="P76">
        <v>15</v>
      </c>
      <c r="Q76">
        <v>14</v>
      </c>
      <c r="R76">
        <v>12</v>
      </c>
      <c r="S76">
        <v>16</v>
      </c>
      <c r="T76">
        <v>15</v>
      </c>
      <c r="U76">
        <v>13</v>
      </c>
      <c r="V76">
        <v>11</v>
      </c>
      <c r="W76">
        <v>14</v>
      </c>
      <c r="X76">
        <v>13</v>
      </c>
      <c r="Y76">
        <v>16</v>
      </c>
      <c r="Z76">
        <v>15</v>
      </c>
      <c r="AA76">
        <v>14</v>
      </c>
      <c r="AB76">
        <v>13</v>
      </c>
      <c r="AC76">
        <v>14</v>
      </c>
      <c r="AD76">
        <v>16</v>
      </c>
      <c r="AE76">
        <v>14</v>
      </c>
      <c r="AF76">
        <v>13</v>
      </c>
      <c r="AG76">
        <v>16</v>
      </c>
      <c r="AH76">
        <v>16</v>
      </c>
      <c r="AI76">
        <v>12</v>
      </c>
      <c r="AJ76">
        <v>12</v>
      </c>
      <c r="AK76">
        <v>13</v>
      </c>
      <c r="AL76">
        <v>13</v>
      </c>
      <c r="AM76">
        <v>15</v>
      </c>
      <c r="AN76">
        <v>16</v>
      </c>
      <c r="AO76">
        <v>16</v>
      </c>
      <c r="AP76">
        <v>14</v>
      </c>
      <c r="AQ76">
        <v>13</v>
      </c>
      <c r="AR76">
        <v>8</v>
      </c>
      <c r="AS76">
        <v>13</v>
      </c>
      <c r="AT76">
        <v>14</v>
      </c>
      <c r="AU76">
        <v>14</v>
      </c>
      <c r="AV76">
        <v>16</v>
      </c>
      <c r="AW76">
        <v>16</v>
      </c>
    </row>
    <row r="77" spans="1:49" x14ac:dyDescent="0.25">
      <c r="A77" t="s">
        <v>1764</v>
      </c>
      <c r="B77">
        <v>150.52500000000001</v>
      </c>
      <c r="C77">
        <v>124.652</v>
      </c>
      <c r="D77">
        <v>124.53</v>
      </c>
      <c r="E77">
        <v>64.763000000000005</v>
      </c>
      <c r="F77">
        <v>124.592</v>
      </c>
      <c r="G77">
        <v>106.36</v>
      </c>
      <c r="H77">
        <v>69.477000000000004</v>
      </c>
      <c r="I77">
        <v>102.47</v>
      </c>
      <c r="J77">
        <v>112.77500000000001</v>
      </c>
      <c r="K77">
        <v>124.01600000000001</v>
      </c>
      <c r="L77">
        <v>93.989000000000004</v>
      </c>
      <c r="M77">
        <v>101.878</v>
      </c>
      <c r="N77">
        <v>111.05800000000001</v>
      </c>
      <c r="O77">
        <v>105.994</v>
      </c>
      <c r="P77">
        <v>104.902</v>
      </c>
      <c r="Q77">
        <v>84.625</v>
      </c>
      <c r="R77">
        <v>115.456</v>
      </c>
      <c r="S77">
        <v>97.843999999999994</v>
      </c>
      <c r="T77">
        <v>65.097999999999999</v>
      </c>
      <c r="U77">
        <v>72.680999999999997</v>
      </c>
      <c r="V77">
        <v>79.460999999999999</v>
      </c>
      <c r="W77">
        <v>60.343000000000004</v>
      </c>
      <c r="X77">
        <v>63.09</v>
      </c>
      <c r="Y77">
        <v>98.355000000000004</v>
      </c>
      <c r="Z77">
        <v>137.56800000000001</v>
      </c>
      <c r="AA77">
        <v>128.22</v>
      </c>
      <c r="AB77">
        <v>65.171000000000006</v>
      </c>
      <c r="AC77">
        <v>122.625</v>
      </c>
      <c r="AD77">
        <v>79.662999999999997</v>
      </c>
      <c r="AE77">
        <v>132.62700000000001</v>
      </c>
      <c r="AF77">
        <v>91.471000000000004</v>
      </c>
      <c r="AG77">
        <v>75.796999999999997</v>
      </c>
      <c r="AH77">
        <v>174.392</v>
      </c>
      <c r="AI77">
        <v>124.038</v>
      </c>
      <c r="AJ77">
        <v>84.564999999999998</v>
      </c>
      <c r="AK77">
        <v>93.721000000000004</v>
      </c>
      <c r="AL77">
        <v>82.281000000000006</v>
      </c>
      <c r="AM77">
        <v>68.997</v>
      </c>
      <c r="AN77">
        <v>59.978000000000002</v>
      </c>
      <c r="AO77">
        <v>106.288</v>
      </c>
      <c r="AP77">
        <v>75.144999999999996</v>
      </c>
      <c r="AQ77">
        <v>90.688000000000002</v>
      </c>
      <c r="AR77">
        <v>79.622</v>
      </c>
      <c r="AS77">
        <v>101.063</v>
      </c>
      <c r="AT77">
        <v>83.355000000000004</v>
      </c>
      <c r="AU77">
        <v>84.981999999999999</v>
      </c>
      <c r="AV77">
        <v>84.888999999999996</v>
      </c>
      <c r="AW77">
        <v>85.891999999999996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2106</v>
      </c>
    </row>
    <row r="80" spans="1:49" x14ac:dyDescent="0.25">
      <c r="A80" t="s">
        <v>1709</v>
      </c>
      <c r="B80" s="38">
        <v>42326.532453703701</v>
      </c>
    </row>
    <row r="81" spans="1:49" x14ac:dyDescent="0.25">
      <c r="A81" t="s">
        <v>1710</v>
      </c>
      <c r="B81">
        <v>2402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0</v>
      </c>
      <c r="D84">
        <v>10</v>
      </c>
      <c r="E84">
        <v>15</v>
      </c>
      <c r="F84">
        <v>15</v>
      </c>
      <c r="G84">
        <v>14</v>
      </c>
      <c r="H84">
        <v>16</v>
      </c>
      <c r="I84">
        <v>15</v>
      </c>
      <c r="J84">
        <v>16</v>
      </c>
      <c r="K84">
        <v>0</v>
      </c>
      <c r="L84">
        <v>12</v>
      </c>
      <c r="M84">
        <v>15</v>
      </c>
      <c r="N84">
        <v>16</v>
      </c>
      <c r="O84">
        <v>16</v>
      </c>
      <c r="P84">
        <v>15</v>
      </c>
      <c r="Q84">
        <v>13</v>
      </c>
      <c r="R84">
        <v>12</v>
      </c>
      <c r="S84">
        <v>16</v>
      </c>
      <c r="T84">
        <v>14</v>
      </c>
      <c r="U84">
        <v>13</v>
      </c>
      <c r="V84">
        <v>11</v>
      </c>
      <c r="W84">
        <v>13</v>
      </c>
      <c r="X84">
        <v>13</v>
      </c>
      <c r="Y84">
        <v>16</v>
      </c>
      <c r="Z84">
        <v>15</v>
      </c>
      <c r="AA84">
        <v>14</v>
      </c>
      <c r="AB84">
        <v>12</v>
      </c>
      <c r="AC84">
        <v>14</v>
      </c>
      <c r="AD84">
        <v>16</v>
      </c>
      <c r="AE84">
        <v>14</v>
      </c>
      <c r="AF84">
        <v>12</v>
      </c>
      <c r="AG84">
        <v>16</v>
      </c>
      <c r="AH84">
        <v>16</v>
      </c>
      <c r="AI84">
        <v>12</v>
      </c>
      <c r="AJ84">
        <v>12</v>
      </c>
      <c r="AK84">
        <v>13</v>
      </c>
      <c r="AL84">
        <v>13</v>
      </c>
      <c r="AM84">
        <v>15</v>
      </c>
      <c r="AN84">
        <v>16</v>
      </c>
      <c r="AO84">
        <v>16</v>
      </c>
      <c r="AP84">
        <v>0</v>
      </c>
      <c r="AQ84">
        <v>13</v>
      </c>
      <c r="AR84">
        <v>8</v>
      </c>
      <c r="AS84">
        <v>13</v>
      </c>
      <c r="AT84">
        <v>14</v>
      </c>
      <c r="AU84">
        <v>14</v>
      </c>
      <c r="AV84">
        <v>15</v>
      </c>
      <c r="AW84">
        <v>16</v>
      </c>
    </row>
    <row r="85" spans="1:49" x14ac:dyDescent="0.25">
      <c r="A85" t="s">
        <v>1764</v>
      </c>
      <c r="B85">
        <v>86.802999999999997</v>
      </c>
      <c r="C85">
        <v>0</v>
      </c>
      <c r="D85">
        <v>8.4329999999999998</v>
      </c>
      <c r="E85">
        <v>43.752000000000002</v>
      </c>
      <c r="F85">
        <v>58.335000000000001</v>
      </c>
      <c r="G85">
        <v>67.587999999999994</v>
      </c>
      <c r="H85">
        <v>26.225000000000001</v>
      </c>
      <c r="I85">
        <v>28.475000000000001</v>
      </c>
      <c r="J85">
        <v>68.738</v>
      </c>
      <c r="K85">
        <v>0</v>
      </c>
      <c r="L85">
        <v>11.611000000000001</v>
      </c>
      <c r="M85">
        <v>22.105</v>
      </c>
      <c r="N85">
        <v>47.475000000000001</v>
      </c>
      <c r="O85">
        <v>47.435000000000002</v>
      </c>
      <c r="P85">
        <v>49.228999999999999</v>
      </c>
      <c r="Q85">
        <v>49.889000000000003</v>
      </c>
      <c r="R85">
        <v>76.709000000000003</v>
      </c>
      <c r="S85">
        <v>52.460999999999999</v>
      </c>
      <c r="T85">
        <v>43.290999999999997</v>
      </c>
      <c r="U85">
        <v>44.939</v>
      </c>
      <c r="V85">
        <v>44.396999999999998</v>
      </c>
      <c r="W85">
        <v>35.134</v>
      </c>
      <c r="X85">
        <v>28.273</v>
      </c>
      <c r="Y85">
        <v>56.945999999999998</v>
      </c>
      <c r="Z85">
        <v>214.15</v>
      </c>
      <c r="AA85">
        <v>92.805000000000007</v>
      </c>
      <c r="AB85">
        <v>36.414999999999999</v>
      </c>
      <c r="AC85">
        <v>69.950999999999993</v>
      </c>
      <c r="AD85">
        <v>54.497999999999998</v>
      </c>
      <c r="AE85">
        <v>87.460999999999999</v>
      </c>
      <c r="AF85">
        <v>54.335999999999999</v>
      </c>
      <c r="AG85">
        <v>40.728999999999999</v>
      </c>
      <c r="AH85">
        <v>217.29900000000001</v>
      </c>
      <c r="AI85">
        <v>15.225</v>
      </c>
      <c r="AJ85">
        <v>49.33</v>
      </c>
      <c r="AK85">
        <v>49.704999999999998</v>
      </c>
      <c r="AL85">
        <v>50.137</v>
      </c>
      <c r="AM85">
        <v>51.494</v>
      </c>
      <c r="AN85">
        <v>41.341999999999999</v>
      </c>
      <c r="AO85">
        <v>48.378</v>
      </c>
      <c r="AP85">
        <v>0</v>
      </c>
      <c r="AQ85">
        <v>55.51</v>
      </c>
      <c r="AR85">
        <v>60.942999999999998</v>
      </c>
      <c r="AS85">
        <v>96.141000000000005</v>
      </c>
      <c r="AT85">
        <v>76.031000000000006</v>
      </c>
      <c r="AU85">
        <v>83.608999999999995</v>
      </c>
      <c r="AV85">
        <v>93.103999999999999</v>
      </c>
      <c r="AW85">
        <v>58.29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100</v>
      </c>
      <c r="C88">
        <f t="shared" ref="C88:AW88" si="1">C48/C40*100</f>
        <v>0</v>
      </c>
      <c r="D88">
        <f t="shared" si="1"/>
        <v>93.75</v>
      </c>
      <c r="E88">
        <f t="shared" si="1"/>
        <v>100</v>
      </c>
      <c r="F88">
        <f t="shared" si="1"/>
        <v>93.333333333333329</v>
      </c>
      <c r="G88">
        <f t="shared" si="1"/>
        <v>100</v>
      </c>
      <c r="H88">
        <f t="shared" si="1"/>
        <v>100</v>
      </c>
      <c r="I88">
        <f t="shared" si="1"/>
        <v>93.75</v>
      </c>
      <c r="J88">
        <f t="shared" si="1"/>
        <v>100</v>
      </c>
      <c r="K88">
        <f t="shared" si="1"/>
        <v>0</v>
      </c>
      <c r="L88">
        <f t="shared" si="1"/>
        <v>43.75</v>
      </c>
      <c r="M88">
        <f t="shared" si="1"/>
        <v>87.5</v>
      </c>
      <c r="N88">
        <f t="shared" si="1"/>
        <v>100</v>
      </c>
      <c r="O88">
        <f t="shared" si="1"/>
        <v>93.333333333333329</v>
      </c>
      <c r="P88">
        <f t="shared" si="1"/>
        <v>100</v>
      </c>
      <c r="Q88">
        <f t="shared" si="1"/>
        <v>100</v>
      </c>
      <c r="R88">
        <f t="shared" si="1"/>
        <v>100</v>
      </c>
      <c r="S88">
        <f t="shared" si="1"/>
        <v>100</v>
      </c>
      <c r="T88">
        <f t="shared" si="1"/>
        <v>100</v>
      </c>
      <c r="U88">
        <f t="shared" si="1"/>
        <v>100</v>
      </c>
      <c r="V88">
        <f t="shared" si="1"/>
        <v>92.857142857142861</v>
      </c>
      <c r="W88">
        <f t="shared" si="1"/>
        <v>100</v>
      </c>
      <c r="X88">
        <f t="shared" si="1"/>
        <v>93.75</v>
      </c>
      <c r="Y88">
        <f t="shared" si="1"/>
        <v>100</v>
      </c>
      <c r="Z88">
        <f t="shared" si="1"/>
        <v>100</v>
      </c>
      <c r="AA88">
        <f t="shared" si="1"/>
        <v>92.857142857142861</v>
      </c>
      <c r="AB88">
        <f t="shared" si="1"/>
        <v>100</v>
      </c>
      <c r="AC88">
        <f t="shared" si="1"/>
        <v>100</v>
      </c>
      <c r="AD88">
        <f t="shared" si="1"/>
        <v>78.571428571428569</v>
      </c>
      <c r="AE88">
        <f t="shared" si="1"/>
        <v>100</v>
      </c>
      <c r="AF88">
        <f t="shared" si="1"/>
        <v>100</v>
      </c>
      <c r="AG88">
        <f t="shared" si="1"/>
        <v>86.666666666666671</v>
      </c>
      <c r="AH88">
        <f t="shared" si="1"/>
        <v>100</v>
      </c>
      <c r="AI88">
        <f t="shared" si="1"/>
        <v>66.666666666666657</v>
      </c>
      <c r="AJ88">
        <f t="shared" si="1"/>
        <v>100</v>
      </c>
      <c r="AK88">
        <f t="shared" si="1"/>
        <v>100</v>
      </c>
      <c r="AL88">
        <f t="shared" si="1"/>
        <v>100</v>
      </c>
      <c r="AM88">
        <f t="shared" si="1"/>
        <v>92.857142857142861</v>
      </c>
      <c r="AN88">
        <f t="shared" si="1"/>
        <v>87.5</v>
      </c>
      <c r="AO88">
        <f t="shared" si="1"/>
        <v>100</v>
      </c>
      <c r="AP88">
        <f t="shared" si="1"/>
        <v>0</v>
      </c>
      <c r="AQ88">
        <f t="shared" si="1"/>
        <v>93.75</v>
      </c>
      <c r="AR88">
        <f t="shared" si="1"/>
        <v>92.307692307692307</v>
      </c>
      <c r="AS88">
        <f t="shared" si="1"/>
        <v>100</v>
      </c>
      <c r="AT88">
        <f t="shared" si="1"/>
        <v>100</v>
      </c>
      <c r="AU88">
        <f t="shared" si="1"/>
        <v>92.857142857142861</v>
      </c>
      <c r="AV88">
        <f t="shared" si="1"/>
        <v>100</v>
      </c>
      <c r="AW88">
        <f t="shared" si="1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0</v>
      </c>
      <c r="D89">
        <f t="shared" si="2"/>
        <v>56.25</v>
      </c>
      <c r="E89">
        <f t="shared" si="2"/>
        <v>100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0</v>
      </c>
      <c r="L89">
        <f t="shared" si="2"/>
        <v>0</v>
      </c>
      <c r="M89">
        <f t="shared" si="2"/>
        <v>100</v>
      </c>
      <c r="N89">
        <f t="shared" si="2"/>
        <v>100</v>
      </c>
      <c r="O89">
        <f t="shared" si="2"/>
        <v>100</v>
      </c>
      <c r="P89">
        <f t="shared" si="2"/>
        <v>100</v>
      </c>
      <c r="Q89">
        <f t="shared" si="2"/>
        <v>93.333333333333329</v>
      </c>
      <c r="R89">
        <f t="shared" si="2"/>
        <v>100</v>
      </c>
      <c r="S89">
        <f t="shared" si="2"/>
        <v>100</v>
      </c>
      <c r="T89">
        <f t="shared" si="2"/>
        <v>100</v>
      </c>
      <c r="U89">
        <f t="shared" si="2"/>
        <v>100</v>
      </c>
      <c r="V89">
        <f t="shared" si="2"/>
        <v>100</v>
      </c>
      <c r="W89">
        <f t="shared" si="2"/>
        <v>100</v>
      </c>
      <c r="X89">
        <f t="shared" si="2"/>
        <v>100</v>
      </c>
      <c r="Y89">
        <f t="shared" si="2"/>
        <v>100</v>
      </c>
      <c r="Z89">
        <f t="shared" si="2"/>
        <v>100</v>
      </c>
      <c r="AA89">
        <f t="shared" si="2"/>
        <v>100</v>
      </c>
      <c r="AB89">
        <f t="shared" si="2"/>
        <v>100</v>
      </c>
      <c r="AC89">
        <f t="shared" si="2"/>
        <v>100</v>
      </c>
      <c r="AD89">
        <f t="shared" si="2"/>
        <v>93.333333333333329</v>
      </c>
      <c r="AE89">
        <f t="shared" si="2"/>
        <v>100</v>
      </c>
      <c r="AF89">
        <f t="shared" si="2"/>
        <v>100</v>
      </c>
      <c r="AG89">
        <f t="shared" si="2"/>
        <v>100</v>
      </c>
      <c r="AH89">
        <f t="shared" si="2"/>
        <v>100</v>
      </c>
      <c r="AI89">
        <f t="shared" si="2"/>
        <v>93.333333333333329</v>
      </c>
      <c r="AJ89">
        <f t="shared" si="2"/>
        <v>100</v>
      </c>
      <c r="AK89">
        <f t="shared" si="2"/>
        <v>100</v>
      </c>
      <c r="AL89">
        <f t="shared" si="2"/>
        <v>100</v>
      </c>
      <c r="AM89">
        <f t="shared" si="2"/>
        <v>92.307692307692307</v>
      </c>
      <c r="AN89">
        <f t="shared" si="2"/>
        <v>93.333333333333329</v>
      </c>
      <c r="AO89">
        <f t="shared" si="2"/>
        <v>100</v>
      </c>
      <c r="AP89">
        <f t="shared" si="2"/>
        <v>0</v>
      </c>
      <c r="AQ89">
        <f t="shared" si="2"/>
        <v>100</v>
      </c>
      <c r="AR89">
        <f t="shared" si="2"/>
        <v>100</v>
      </c>
      <c r="AS89">
        <f t="shared" si="2"/>
        <v>93.333333333333329</v>
      </c>
      <c r="AT89">
        <f t="shared" si="2"/>
        <v>100</v>
      </c>
      <c r="AU89">
        <f t="shared" si="2"/>
        <v>100</v>
      </c>
      <c r="AV89">
        <f t="shared" si="2"/>
        <v>100</v>
      </c>
      <c r="AW89">
        <f t="shared" si="2"/>
        <v>100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0</v>
      </c>
      <c r="D90">
        <f t="shared" si="3"/>
        <v>71.428571428571431</v>
      </c>
      <c r="E90">
        <f t="shared" si="3"/>
        <v>100</v>
      </c>
      <c r="F90">
        <f t="shared" si="3"/>
        <v>100</v>
      </c>
      <c r="G90">
        <f t="shared" si="3"/>
        <v>93.333333333333329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0</v>
      </c>
      <c r="L90">
        <f t="shared" si="3"/>
        <v>85.714285714285708</v>
      </c>
      <c r="M90">
        <f t="shared" si="3"/>
        <v>100</v>
      </c>
      <c r="N90">
        <f t="shared" si="3"/>
        <v>100</v>
      </c>
      <c r="O90">
        <f t="shared" si="3"/>
        <v>100</v>
      </c>
      <c r="P90">
        <f t="shared" si="3"/>
        <v>100</v>
      </c>
      <c r="Q90">
        <f t="shared" si="3"/>
        <v>92.857142857142861</v>
      </c>
      <c r="R90">
        <f t="shared" si="3"/>
        <v>100</v>
      </c>
      <c r="S90">
        <f t="shared" si="3"/>
        <v>100</v>
      </c>
      <c r="T90">
        <f t="shared" si="3"/>
        <v>93.333333333333329</v>
      </c>
      <c r="U90">
        <f t="shared" si="3"/>
        <v>100</v>
      </c>
      <c r="V90">
        <f t="shared" si="3"/>
        <v>100</v>
      </c>
      <c r="W90">
        <f t="shared" si="3"/>
        <v>92.857142857142861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100</v>
      </c>
      <c r="AB90">
        <f t="shared" si="3"/>
        <v>92.307692307692307</v>
      </c>
      <c r="AC90">
        <f t="shared" si="3"/>
        <v>100</v>
      </c>
      <c r="AD90">
        <f t="shared" si="3"/>
        <v>100</v>
      </c>
      <c r="AE90">
        <f t="shared" si="3"/>
        <v>100</v>
      </c>
      <c r="AF90">
        <f t="shared" si="3"/>
        <v>92.307692307692307</v>
      </c>
      <c r="AG90">
        <f t="shared" si="3"/>
        <v>100</v>
      </c>
      <c r="AH90">
        <f t="shared" si="3"/>
        <v>100</v>
      </c>
      <c r="AI90">
        <f t="shared" si="3"/>
        <v>100</v>
      </c>
      <c r="AJ90">
        <f t="shared" si="3"/>
        <v>100</v>
      </c>
      <c r="AK90">
        <f t="shared" si="3"/>
        <v>100</v>
      </c>
      <c r="AL90">
        <f t="shared" si="3"/>
        <v>100</v>
      </c>
      <c r="AM90">
        <f t="shared" si="3"/>
        <v>100</v>
      </c>
      <c r="AN90">
        <f t="shared" si="3"/>
        <v>100</v>
      </c>
      <c r="AO90">
        <f t="shared" si="3"/>
        <v>100</v>
      </c>
      <c r="AP90">
        <f t="shared" si="3"/>
        <v>0</v>
      </c>
      <c r="AQ90">
        <f t="shared" si="3"/>
        <v>100</v>
      </c>
      <c r="AR90">
        <f t="shared" si="3"/>
        <v>100</v>
      </c>
      <c r="AS90">
        <f t="shared" si="3"/>
        <v>100</v>
      </c>
      <c r="AT90">
        <f t="shared" si="3"/>
        <v>100</v>
      </c>
      <c r="AU90">
        <f t="shared" si="3"/>
        <v>100</v>
      </c>
      <c r="AV90">
        <f t="shared" si="3"/>
        <v>93.75</v>
      </c>
      <c r="AW90">
        <f t="shared" si="3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672</v>
      </c>
      <c r="D91" s="7" t="s">
        <v>672</v>
      </c>
      <c r="E91" s="7" t="s">
        <v>672</v>
      </c>
      <c r="F91" s="7" t="s">
        <v>672</v>
      </c>
      <c r="G91" s="7" t="s">
        <v>672</v>
      </c>
      <c r="H91" s="7" t="s">
        <v>672</v>
      </c>
      <c r="I91" s="7" t="s">
        <v>672</v>
      </c>
      <c r="J91" s="7" t="s">
        <v>1644</v>
      </c>
      <c r="K91" s="7" t="s">
        <v>676</v>
      </c>
      <c r="L91" s="7" t="s">
        <v>676</v>
      </c>
      <c r="M91" s="7" t="s">
        <v>676</v>
      </c>
      <c r="N91" s="7" t="s">
        <v>676</v>
      </c>
      <c r="O91" s="7" t="s">
        <v>676</v>
      </c>
      <c r="P91" s="7" t="s">
        <v>676</v>
      </c>
      <c r="Q91" s="7" t="s">
        <v>676</v>
      </c>
      <c r="R91" s="7" t="s">
        <v>1644</v>
      </c>
      <c r="S91" s="7" t="s">
        <v>680</v>
      </c>
      <c r="T91" s="7" t="s">
        <v>680</v>
      </c>
      <c r="U91" s="7" t="s">
        <v>680</v>
      </c>
      <c r="V91" s="7" t="s">
        <v>680</v>
      </c>
      <c r="W91" s="7" t="s">
        <v>680</v>
      </c>
      <c r="X91" s="7" t="s">
        <v>680</v>
      </c>
      <c r="Y91" s="7" t="s">
        <v>680</v>
      </c>
      <c r="Z91" s="7" t="s">
        <v>1686</v>
      </c>
      <c r="AA91" s="7" t="s">
        <v>684</v>
      </c>
      <c r="AB91" s="7" t="s">
        <v>684</v>
      </c>
      <c r="AC91" s="7" t="s">
        <v>684</v>
      </c>
      <c r="AD91" s="7" t="s">
        <v>684</v>
      </c>
      <c r="AE91" s="7" t="s">
        <v>684</v>
      </c>
      <c r="AF91" s="7" t="s">
        <v>684</v>
      </c>
      <c r="AG91" s="7" t="s">
        <v>684</v>
      </c>
      <c r="AH91" s="7" t="s">
        <v>1686</v>
      </c>
      <c r="AI91" s="7" t="s">
        <v>688</v>
      </c>
      <c r="AJ91" s="7" t="s">
        <v>688</v>
      </c>
      <c r="AK91" s="7" t="s">
        <v>688</v>
      </c>
      <c r="AL91" s="7" t="s">
        <v>688</v>
      </c>
      <c r="AM91" s="7" t="s">
        <v>688</v>
      </c>
      <c r="AN91" s="7" t="s">
        <v>688</v>
      </c>
      <c r="AO91" s="7" t="s">
        <v>688</v>
      </c>
      <c r="AP91" s="7" t="s">
        <v>1794</v>
      </c>
      <c r="AQ91" s="7" t="s">
        <v>692</v>
      </c>
      <c r="AR91" s="7" t="s">
        <v>692</v>
      </c>
      <c r="AS91" s="7" t="s">
        <v>692</v>
      </c>
      <c r="AT91" s="7" t="s">
        <v>692</v>
      </c>
      <c r="AU91" s="7" t="s">
        <v>692</v>
      </c>
      <c r="AV91" s="7" t="s">
        <v>692</v>
      </c>
      <c r="AW91" s="7" t="s">
        <v>692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100</v>
      </c>
      <c r="C93">
        <f t="shared" ref="C93:AW93" si="4">AVERAGE(C88:C90)</f>
        <v>0</v>
      </c>
      <c r="D93">
        <f t="shared" si="4"/>
        <v>73.80952380952381</v>
      </c>
      <c r="E93">
        <f t="shared" si="4"/>
        <v>100</v>
      </c>
      <c r="F93">
        <f t="shared" si="4"/>
        <v>97.777777777777771</v>
      </c>
      <c r="G93">
        <f t="shared" si="4"/>
        <v>97.777777777777771</v>
      </c>
      <c r="H93">
        <f t="shared" si="4"/>
        <v>100</v>
      </c>
      <c r="I93">
        <f t="shared" si="4"/>
        <v>97.916666666666671</v>
      </c>
      <c r="J93">
        <f t="shared" si="4"/>
        <v>100</v>
      </c>
      <c r="K93">
        <f t="shared" si="4"/>
        <v>0</v>
      </c>
      <c r="L93">
        <f t="shared" si="4"/>
        <v>43.154761904761905</v>
      </c>
      <c r="M93">
        <f t="shared" si="4"/>
        <v>95.833333333333329</v>
      </c>
      <c r="N93">
        <f t="shared" si="4"/>
        <v>100</v>
      </c>
      <c r="O93">
        <f t="shared" si="4"/>
        <v>97.777777777777771</v>
      </c>
      <c r="P93">
        <f t="shared" si="4"/>
        <v>100</v>
      </c>
      <c r="Q93">
        <f t="shared" si="4"/>
        <v>95.396825396825378</v>
      </c>
      <c r="R93">
        <f t="shared" si="4"/>
        <v>100</v>
      </c>
      <c r="S93">
        <f t="shared" si="4"/>
        <v>100</v>
      </c>
      <c r="T93">
        <f t="shared" si="4"/>
        <v>97.777777777777771</v>
      </c>
      <c r="U93">
        <f t="shared" si="4"/>
        <v>100</v>
      </c>
      <c r="V93">
        <f t="shared" si="4"/>
        <v>97.619047619047635</v>
      </c>
      <c r="W93">
        <f t="shared" si="4"/>
        <v>97.619047619047635</v>
      </c>
      <c r="X93">
        <f t="shared" si="4"/>
        <v>97.916666666666671</v>
      </c>
      <c r="Y93">
        <f t="shared" si="4"/>
        <v>100</v>
      </c>
      <c r="Z93">
        <f t="shared" si="4"/>
        <v>100</v>
      </c>
      <c r="AA93">
        <f t="shared" si="4"/>
        <v>97.619047619047635</v>
      </c>
      <c r="AB93">
        <f t="shared" si="4"/>
        <v>97.435897435897445</v>
      </c>
      <c r="AC93">
        <f t="shared" si="4"/>
        <v>100</v>
      </c>
      <c r="AD93">
        <f t="shared" si="4"/>
        <v>90.634920634920647</v>
      </c>
      <c r="AE93">
        <f t="shared" si="4"/>
        <v>100</v>
      </c>
      <c r="AF93">
        <f t="shared" si="4"/>
        <v>97.435897435897445</v>
      </c>
      <c r="AG93">
        <f t="shared" si="4"/>
        <v>95.555555555555557</v>
      </c>
      <c r="AH93">
        <f t="shared" si="4"/>
        <v>100</v>
      </c>
      <c r="AI93">
        <f t="shared" si="4"/>
        <v>86.666666666666671</v>
      </c>
      <c r="AJ93">
        <f t="shared" si="4"/>
        <v>100</v>
      </c>
      <c r="AK93">
        <f t="shared" si="4"/>
        <v>100</v>
      </c>
      <c r="AL93">
        <f t="shared" si="4"/>
        <v>100</v>
      </c>
      <c r="AM93">
        <f t="shared" si="4"/>
        <v>95.054945054945051</v>
      </c>
      <c r="AN93">
        <f t="shared" si="4"/>
        <v>93.6111111111111</v>
      </c>
      <c r="AO93">
        <f t="shared" si="4"/>
        <v>100</v>
      </c>
      <c r="AP93">
        <f t="shared" si="4"/>
        <v>0</v>
      </c>
      <c r="AQ93">
        <f t="shared" si="4"/>
        <v>97.916666666666671</v>
      </c>
      <c r="AR93">
        <f t="shared" si="4"/>
        <v>97.435897435897445</v>
      </c>
      <c r="AS93">
        <f t="shared" si="4"/>
        <v>97.777777777777771</v>
      </c>
      <c r="AT93">
        <f t="shared" si="4"/>
        <v>100</v>
      </c>
      <c r="AU93">
        <f t="shared" si="4"/>
        <v>97.619047619047635</v>
      </c>
      <c r="AV93">
        <f t="shared" si="4"/>
        <v>97.916666666666671</v>
      </c>
      <c r="AW93">
        <f t="shared" si="4"/>
        <v>100</v>
      </c>
    </row>
    <row r="94" spans="1:49" x14ac:dyDescent="0.25">
      <c r="A94" t="s">
        <v>1774</v>
      </c>
      <c r="B94">
        <f>STDEV(B88:B90)</f>
        <v>0</v>
      </c>
      <c r="C94">
        <f t="shared" ref="C94:AW94" si="5">STDEV(C88:C90)</f>
        <v>0</v>
      </c>
      <c r="D94">
        <f t="shared" si="5"/>
        <v>18.863037949393807</v>
      </c>
      <c r="E94">
        <f t="shared" si="5"/>
        <v>0</v>
      </c>
      <c r="F94">
        <f t="shared" si="5"/>
        <v>3.8490017945975077</v>
      </c>
      <c r="G94">
        <f t="shared" si="5"/>
        <v>3.8490017945975077</v>
      </c>
      <c r="H94">
        <f t="shared" si="5"/>
        <v>0</v>
      </c>
      <c r="I94">
        <f t="shared" si="5"/>
        <v>3.6084391824351609</v>
      </c>
      <c r="J94">
        <f t="shared" si="5"/>
        <v>0</v>
      </c>
      <c r="K94">
        <f t="shared" si="5"/>
        <v>0</v>
      </c>
      <c r="L94">
        <f t="shared" si="5"/>
        <v>42.860242943432638</v>
      </c>
      <c r="M94">
        <f t="shared" si="5"/>
        <v>7.2168783648703219</v>
      </c>
      <c r="N94">
        <f t="shared" si="5"/>
        <v>0</v>
      </c>
      <c r="O94">
        <f t="shared" si="5"/>
        <v>3.8490017945975077</v>
      </c>
      <c r="P94">
        <f t="shared" si="5"/>
        <v>0</v>
      </c>
      <c r="Q94">
        <f t="shared" si="5"/>
        <v>3.9935700398124205</v>
      </c>
      <c r="R94">
        <f t="shared" si="5"/>
        <v>0</v>
      </c>
      <c r="S94">
        <f t="shared" si="5"/>
        <v>0</v>
      </c>
      <c r="T94">
        <f t="shared" si="5"/>
        <v>3.8490017945975077</v>
      </c>
      <c r="U94">
        <f t="shared" si="5"/>
        <v>0</v>
      </c>
      <c r="V94">
        <f t="shared" si="5"/>
        <v>4.12393049421161</v>
      </c>
      <c r="W94">
        <f t="shared" si="5"/>
        <v>4.12393049421161</v>
      </c>
      <c r="X94">
        <f t="shared" si="5"/>
        <v>3.6084391824351609</v>
      </c>
      <c r="Y94">
        <f t="shared" si="5"/>
        <v>0</v>
      </c>
      <c r="Z94">
        <f t="shared" si="5"/>
        <v>0</v>
      </c>
      <c r="AA94">
        <f t="shared" si="5"/>
        <v>4.12393049421161</v>
      </c>
      <c r="AB94">
        <f t="shared" si="5"/>
        <v>4.4411559168432753</v>
      </c>
      <c r="AC94">
        <f t="shared" si="5"/>
        <v>0</v>
      </c>
      <c r="AD94">
        <f t="shared" si="5"/>
        <v>10.966174888518015</v>
      </c>
      <c r="AE94">
        <f t="shared" si="5"/>
        <v>0</v>
      </c>
      <c r="AF94">
        <f t="shared" si="5"/>
        <v>4.4411559168432753</v>
      </c>
      <c r="AG94">
        <f t="shared" si="5"/>
        <v>7.6980035891950074</v>
      </c>
      <c r="AH94">
        <f t="shared" si="5"/>
        <v>0</v>
      </c>
      <c r="AI94">
        <f t="shared" si="5"/>
        <v>17.638342073763944</v>
      </c>
      <c r="AJ94">
        <f t="shared" si="5"/>
        <v>0</v>
      </c>
      <c r="AK94">
        <f t="shared" si="5"/>
        <v>0</v>
      </c>
      <c r="AL94">
        <f t="shared" si="5"/>
        <v>0</v>
      </c>
      <c r="AM94">
        <f t="shared" si="5"/>
        <v>4.2913459757728862</v>
      </c>
      <c r="AN94">
        <f t="shared" si="5"/>
        <v>6.2546279162209455</v>
      </c>
      <c r="AO94">
        <f t="shared" si="5"/>
        <v>0</v>
      </c>
      <c r="AP94">
        <f t="shared" si="5"/>
        <v>0</v>
      </c>
      <c r="AQ94">
        <f t="shared" si="5"/>
        <v>3.6084391824351609</v>
      </c>
      <c r="AR94">
        <f t="shared" si="5"/>
        <v>4.4411559168432753</v>
      </c>
      <c r="AS94">
        <f t="shared" si="5"/>
        <v>3.8490017945975077</v>
      </c>
      <c r="AT94">
        <f t="shared" si="5"/>
        <v>0</v>
      </c>
      <c r="AU94">
        <f t="shared" si="5"/>
        <v>4.12393049421161</v>
      </c>
      <c r="AV94">
        <f t="shared" si="5"/>
        <v>3.6084391824351609</v>
      </c>
      <c r="AW94">
        <f t="shared" si="5"/>
        <v>0</v>
      </c>
    </row>
    <row r="95" spans="1:49" x14ac:dyDescent="0.25">
      <c r="A95" t="s">
        <v>1775</v>
      </c>
      <c r="B95">
        <f>STDEV(B88:B90)/SQRT(3)</f>
        <v>0</v>
      </c>
      <c r="C95">
        <f t="shared" ref="C95:AW95" si="6">STDEV(C88:C90)/SQRT(3)</f>
        <v>0</v>
      </c>
      <c r="D95">
        <f t="shared" si="6"/>
        <v>10.89058003781664</v>
      </c>
      <c r="E95">
        <f t="shared" si="6"/>
        <v>0</v>
      </c>
      <c r="F95">
        <f t="shared" si="6"/>
        <v>2.2222222222222237</v>
      </c>
      <c r="G95">
        <f t="shared" si="6"/>
        <v>2.2222222222222237</v>
      </c>
      <c r="H95">
        <f t="shared" si="6"/>
        <v>0</v>
      </c>
      <c r="I95">
        <f t="shared" si="6"/>
        <v>2.0833333333333335</v>
      </c>
      <c r="J95">
        <f t="shared" si="6"/>
        <v>0</v>
      </c>
      <c r="K95">
        <f t="shared" si="6"/>
        <v>0</v>
      </c>
      <c r="L95">
        <f t="shared" si="6"/>
        <v>24.745372800923594</v>
      </c>
      <c r="M95">
        <f t="shared" si="6"/>
        <v>4.166666666666667</v>
      </c>
      <c r="N95">
        <f t="shared" si="6"/>
        <v>0</v>
      </c>
      <c r="O95">
        <f t="shared" si="6"/>
        <v>2.2222222222222237</v>
      </c>
      <c r="P95">
        <f t="shared" si="6"/>
        <v>0</v>
      </c>
      <c r="Q95">
        <f t="shared" si="6"/>
        <v>2.3056887375133255</v>
      </c>
      <c r="R95">
        <f t="shared" si="6"/>
        <v>0</v>
      </c>
      <c r="S95">
        <f t="shared" si="6"/>
        <v>0</v>
      </c>
      <c r="T95">
        <f t="shared" si="6"/>
        <v>2.2222222222222237</v>
      </c>
      <c r="U95">
        <f t="shared" si="6"/>
        <v>0</v>
      </c>
      <c r="V95">
        <f t="shared" si="6"/>
        <v>2.3809523809523796</v>
      </c>
      <c r="W95">
        <f t="shared" si="6"/>
        <v>2.3809523809523796</v>
      </c>
      <c r="X95">
        <f t="shared" si="6"/>
        <v>2.0833333333333335</v>
      </c>
      <c r="Y95">
        <f t="shared" si="6"/>
        <v>0</v>
      </c>
      <c r="Z95">
        <f t="shared" si="6"/>
        <v>0</v>
      </c>
      <c r="AA95">
        <f t="shared" si="6"/>
        <v>2.3809523809523796</v>
      </c>
      <c r="AB95">
        <f t="shared" si="6"/>
        <v>2.5641025641025643</v>
      </c>
      <c r="AC95">
        <f t="shared" si="6"/>
        <v>0</v>
      </c>
      <c r="AD95">
        <f t="shared" si="6"/>
        <v>6.331324023866391</v>
      </c>
      <c r="AE95">
        <f t="shared" si="6"/>
        <v>0</v>
      </c>
      <c r="AF95">
        <f t="shared" si="6"/>
        <v>2.5641025641025643</v>
      </c>
      <c r="AG95">
        <f t="shared" si="6"/>
        <v>4.4444444444444429</v>
      </c>
      <c r="AH95">
        <f t="shared" si="6"/>
        <v>0</v>
      </c>
      <c r="AI95">
        <f t="shared" si="6"/>
        <v>10.183501544346315</v>
      </c>
      <c r="AJ95">
        <f t="shared" si="6"/>
        <v>0</v>
      </c>
      <c r="AK95">
        <f t="shared" si="6"/>
        <v>0</v>
      </c>
      <c r="AL95">
        <f t="shared" si="6"/>
        <v>0</v>
      </c>
      <c r="AM95">
        <f t="shared" si="6"/>
        <v>2.4776097542982933</v>
      </c>
      <c r="AN95">
        <f t="shared" si="6"/>
        <v>3.6111111111111112</v>
      </c>
      <c r="AO95">
        <f t="shared" si="6"/>
        <v>0</v>
      </c>
      <c r="AP95">
        <f t="shared" si="6"/>
        <v>0</v>
      </c>
      <c r="AQ95">
        <f t="shared" si="6"/>
        <v>2.0833333333333335</v>
      </c>
      <c r="AR95">
        <f t="shared" si="6"/>
        <v>2.5641025641025643</v>
      </c>
      <c r="AS95">
        <f t="shared" si="6"/>
        <v>2.2222222222222237</v>
      </c>
      <c r="AT95">
        <f t="shared" si="6"/>
        <v>0</v>
      </c>
      <c r="AU95">
        <f t="shared" si="6"/>
        <v>2.3809523809523796</v>
      </c>
      <c r="AV95">
        <f t="shared" si="6"/>
        <v>2.0833333333333335</v>
      </c>
      <c r="AW95">
        <f t="shared" si="6"/>
        <v>0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57.215968986975895</v>
      </c>
      <c r="C99">
        <f t="shared" ref="C99:AW99" si="7">C49/C41*100</f>
        <v>0</v>
      </c>
      <c r="D99">
        <f t="shared" si="7"/>
        <v>19.87855363249685</v>
      </c>
      <c r="E99">
        <f t="shared" si="7"/>
        <v>50.149391449536452</v>
      </c>
      <c r="F99">
        <f t="shared" si="7"/>
        <v>60.381713195591814</v>
      </c>
      <c r="G99">
        <f t="shared" si="7"/>
        <v>69.815936626281456</v>
      </c>
      <c r="H99">
        <f t="shared" si="7"/>
        <v>56.183418621866046</v>
      </c>
      <c r="I99">
        <f t="shared" si="7"/>
        <v>24.365370845171277</v>
      </c>
      <c r="J99">
        <f t="shared" si="7"/>
        <v>53.481198983005484</v>
      </c>
      <c r="K99">
        <f t="shared" si="7"/>
        <v>0</v>
      </c>
      <c r="L99">
        <f t="shared" si="7"/>
        <v>7.1437061690241288</v>
      </c>
      <c r="M99">
        <f t="shared" si="7"/>
        <v>12.753868360807965</v>
      </c>
      <c r="N99">
        <f t="shared" si="7"/>
        <v>35.037244727150991</v>
      </c>
      <c r="O99">
        <f t="shared" si="7"/>
        <v>36.582079496968333</v>
      </c>
      <c r="P99">
        <f t="shared" si="7"/>
        <v>52.958900627294405</v>
      </c>
      <c r="Q99">
        <f t="shared" si="7"/>
        <v>44.700610427553897</v>
      </c>
      <c r="R99">
        <f t="shared" si="7"/>
        <v>41.618946121965656</v>
      </c>
      <c r="S99">
        <f t="shared" si="7"/>
        <v>47.973940251167974</v>
      </c>
      <c r="T99">
        <f t="shared" si="7"/>
        <v>54.016429730926262</v>
      </c>
      <c r="U99">
        <f t="shared" si="7"/>
        <v>40.106486122294712</v>
      </c>
      <c r="V99">
        <f t="shared" si="7"/>
        <v>50.29126761358026</v>
      </c>
      <c r="W99">
        <f t="shared" si="7"/>
        <v>49.98104908727116</v>
      </c>
      <c r="X99">
        <f t="shared" si="7"/>
        <v>49.279814665592262</v>
      </c>
      <c r="Y99">
        <f t="shared" si="7"/>
        <v>30.501607765469561</v>
      </c>
      <c r="Z99">
        <f t="shared" si="7"/>
        <v>122.29191928087089</v>
      </c>
      <c r="AA99">
        <f t="shared" si="7"/>
        <v>41.77897574123989</v>
      </c>
      <c r="AB99">
        <f t="shared" si="7"/>
        <v>41.18937738569084</v>
      </c>
      <c r="AC99">
        <f t="shared" si="7"/>
        <v>50.987281431712184</v>
      </c>
      <c r="AD99">
        <f t="shared" si="7"/>
        <v>44.5744222764461</v>
      </c>
      <c r="AE99">
        <f t="shared" si="7"/>
        <v>42.409533730953719</v>
      </c>
      <c r="AF99">
        <f t="shared" si="7"/>
        <v>63.711410154924799</v>
      </c>
      <c r="AG99">
        <f t="shared" si="7"/>
        <v>38.224757767654403</v>
      </c>
      <c r="AH99">
        <f t="shared" si="7"/>
        <v>100.92653501967257</v>
      </c>
      <c r="AI99">
        <f t="shared" si="7"/>
        <v>15.095458565260367</v>
      </c>
      <c r="AJ99">
        <f t="shared" si="7"/>
        <v>49.687265677865362</v>
      </c>
      <c r="AK99">
        <f t="shared" si="7"/>
        <v>41.660288629208523</v>
      </c>
      <c r="AL99">
        <f t="shared" si="7"/>
        <v>49.070247933884296</v>
      </c>
      <c r="AM99">
        <f t="shared" si="7"/>
        <v>40.720896586574739</v>
      </c>
      <c r="AN99">
        <f t="shared" si="7"/>
        <v>51.426707194805601</v>
      </c>
      <c r="AO99">
        <f t="shared" si="7"/>
        <v>35.876018125501894</v>
      </c>
      <c r="AP99">
        <f t="shared" si="7"/>
        <v>0</v>
      </c>
      <c r="AQ99">
        <f t="shared" si="7"/>
        <v>60.241347207655224</v>
      </c>
      <c r="AR99">
        <f t="shared" si="7"/>
        <v>55.580510961945848</v>
      </c>
      <c r="AS99">
        <f t="shared" si="7"/>
        <v>89.383768002783697</v>
      </c>
      <c r="AT99">
        <f t="shared" si="7"/>
        <v>84.632727272727266</v>
      </c>
      <c r="AU99">
        <f t="shared" si="7"/>
        <v>80.340599294253707</v>
      </c>
      <c r="AV99">
        <f t="shared" si="7"/>
        <v>79.16823681277711</v>
      </c>
      <c r="AW99">
        <f t="shared" si="7"/>
        <v>57.947348340328119</v>
      </c>
    </row>
    <row r="100" spans="1:49" x14ac:dyDescent="0.25">
      <c r="A100" t="s">
        <v>1771</v>
      </c>
      <c r="B100">
        <f>B67/B59*100</f>
        <v>81.315836603116196</v>
      </c>
      <c r="C100">
        <f t="shared" ref="C100:AW100" si="8">C67/C59*100</f>
        <v>0</v>
      </c>
      <c r="D100">
        <f t="shared" si="8"/>
        <v>9.1956847932943528</v>
      </c>
      <c r="E100">
        <f t="shared" si="8"/>
        <v>56.558558397264314</v>
      </c>
      <c r="F100">
        <f t="shared" si="8"/>
        <v>65.786134165730701</v>
      </c>
      <c r="G100">
        <f t="shared" si="8"/>
        <v>70.904213220405182</v>
      </c>
      <c r="H100">
        <f t="shared" si="8"/>
        <v>64.991153363097141</v>
      </c>
      <c r="I100">
        <f t="shared" si="8"/>
        <v>55.118723238614244</v>
      </c>
      <c r="J100">
        <f t="shared" si="8"/>
        <v>36.76086924837125</v>
      </c>
      <c r="K100">
        <f t="shared" si="8"/>
        <v>0</v>
      </c>
      <c r="L100">
        <f t="shared" si="8"/>
        <v>0</v>
      </c>
      <c r="M100">
        <f t="shared" si="8"/>
        <v>28.736320258512972</v>
      </c>
      <c r="N100">
        <f t="shared" si="8"/>
        <v>33.52029241240232</v>
      </c>
      <c r="O100">
        <f t="shared" si="8"/>
        <v>57.201269218862862</v>
      </c>
      <c r="P100">
        <f t="shared" si="8"/>
        <v>53.328413406524156</v>
      </c>
      <c r="Q100">
        <f t="shared" si="8"/>
        <v>45.941251596424017</v>
      </c>
      <c r="R100">
        <f t="shared" si="8"/>
        <v>46.068085787219189</v>
      </c>
      <c r="S100">
        <f t="shared" si="8"/>
        <v>42.31443738743009</v>
      </c>
      <c r="T100">
        <f t="shared" si="8"/>
        <v>51.147251638930911</v>
      </c>
      <c r="U100">
        <f t="shared" si="8"/>
        <v>50.46288435572157</v>
      </c>
      <c r="V100">
        <f t="shared" si="8"/>
        <v>57.138129193368833</v>
      </c>
      <c r="W100">
        <f t="shared" si="8"/>
        <v>51.393504917251775</v>
      </c>
      <c r="X100">
        <f t="shared" si="8"/>
        <v>63.378872388274111</v>
      </c>
      <c r="Y100">
        <f t="shared" si="8"/>
        <v>80.819062194896702</v>
      </c>
      <c r="Z100">
        <f t="shared" si="8"/>
        <v>133.48017138411299</v>
      </c>
      <c r="AA100">
        <f t="shared" si="8"/>
        <v>57.142269669205334</v>
      </c>
      <c r="AB100">
        <f t="shared" si="8"/>
        <v>43.125941166823218</v>
      </c>
      <c r="AC100">
        <f t="shared" si="8"/>
        <v>68.439430566747248</v>
      </c>
      <c r="AD100">
        <f t="shared" si="8"/>
        <v>56.541921958645815</v>
      </c>
      <c r="AE100">
        <f t="shared" si="8"/>
        <v>50.469837451083009</v>
      </c>
      <c r="AF100">
        <f t="shared" si="8"/>
        <v>87.06002584989028</v>
      </c>
      <c r="AG100">
        <f t="shared" si="8"/>
        <v>28.073088387611978</v>
      </c>
      <c r="AH100">
        <f t="shared" si="8"/>
        <v>97.409091563179032</v>
      </c>
      <c r="AI100">
        <f t="shared" si="8"/>
        <v>19.903074866310163</v>
      </c>
      <c r="AJ100">
        <f t="shared" si="8"/>
        <v>54.426263320728772</v>
      </c>
      <c r="AK100">
        <f t="shared" si="8"/>
        <v>63.047855041040727</v>
      </c>
      <c r="AL100">
        <f t="shared" si="8"/>
        <v>66.212871287128721</v>
      </c>
      <c r="AM100">
        <f t="shared" si="8"/>
        <v>56.18394384582794</v>
      </c>
      <c r="AN100">
        <f t="shared" si="8"/>
        <v>55.067348479210743</v>
      </c>
      <c r="AO100">
        <f t="shared" si="8"/>
        <v>54.840654261945907</v>
      </c>
      <c r="AP100">
        <f t="shared" si="8"/>
        <v>0</v>
      </c>
      <c r="AQ100">
        <f t="shared" si="8"/>
        <v>54.367904835435091</v>
      </c>
      <c r="AR100">
        <f t="shared" si="8"/>
        <v>83.756524037085171</v>
      </c>
      <c r="AS100">
        <f t="shared" si="8"/>
        <v>101.5763691584207</v>
      </c>
      <c r="AT100">
        <f t="shared" si="8"/>
        <v>94.58352587276994</v>
      </c>
      <c r="AU100">
        <f t="shared" si="8"/>
        <v>81.37382605410896</v>
      </c>
      <c r="AV100">
        <f t="shared" si="8"/>
        <v>83.050052614722972</v>
      </c>
      <c r="AW100">
        <f t="shared" si="8"/>
        <v>59.47375073733884</v>
      </c>
    </row>
    <row r="101" spans="1:49" x14ac:dyDescent="0.25">
      <c r="A101" t="s">
        <v>1772</v>
      </c>
      <c r="B101">
        <f>B85/B77*100</f>
        <v>57.666832752034544</v>
      </c>
      <c r="C101">
        <f t="shared" ref="C101:AW101" si="9">C85/C77*100</f>
        <v>0</v>
      </c>
      <c r="D101">
        <f t="shared" si="9"/>
        <v>6.771862201879066</v>
      </c>
      <c r="E101">
        <f t="shared" si="9"/>
        <v>67.557092784460266</v>
      </c>
      <c r="F101">
        <f t="shared" si="9"/>
        <v>46.820823166816488</v>
      </c>
      <c r="G101">
        <f t="shared" si="9"/>
        <v>63.546446032342985</v>
      </c>
      <c r="H101">
        <f t="shared" si="9"/>
        <v>37.74630453243519</v>
      </c>
      <c r="I101">
        <f t="shared" si="9"/>
        <v>27.78862105982239</v>
      </c>
      <c r="J101">
        <f t="shared" si="9"/>
        <v>60.951452006207042</v>
      </c>
      <c r="K101">
        <f t="shared" si="9"/>
        <v>0</v>
      </c>
      <c r="L101">
        <f t="shared" si="9"/>
        <v>12.35357329049144</v>
      </c>
      <c r="M101">
        <f t="shared" si="9"/>
        <v>21.697520563811619</v>
      </c>
      <c r="N101">
        <f t="shared" si="9"/>
        <v>42.747933512218836</v>
      </c>
      <c r="O101">
        <f t="shared" si="9"/>
        <v>44.752533162254473</v>
      </c>
      <c r="P101">
        <f t="shared" si="9"/>
        <v>46.928561895864711</v>
      </c>
      <c r="Q101">
        <f t="shared" si="9"/>
        <v>58.953028064992615</v>
      </c>
      <c r="R101">
        <f t="shared" si="9"/>
        <v>66.440029101995563</v>
      </c>
      <c r="S101">
        <f t="shared" si="9"/>
        <v>53.616982134826877</v>
      </c>
      <c r="T101">
        <f t="shared" si="9"/>
        <v>66.501275000768061</v>
      </c>
      <c r="U101">
        <f t="shared" si="9"/>
        <v>61.83046463312283</v>
      </c>
      <c r="V101">
        <f t="shared" si="9"/>
        <v>55.872692264129576</v>
      </c>
      <c r="W101">
        <f t="shared" si="9"/>
        <v>58.223820492849207</v>
      </c>
      <c r="X101">
        <f t="shared" si="9"/>
        <v>44.813758123315893</v>
      </c>
      <c r="Y101">
        <f t="shared" si="9"/>
        <v>57.898429159676681</v>
      </c>
      <c r="Z101">
        <f t="shared" si="9"/>
        <v>155.66846941149103</v>
      </c>
      <c r="AA101">
        <f t="shared" si="9"/>
        <v>72.379503977538604</v>
      </c>
      <c r="AB101">
        <f t="shared" si="9"/>
        <v>55.876079851467672</v>
      </c>
      <c r="AC101">
        <f t="shared" si="9"/>
        <v>57.04464831804281</v>
      </c>
      <c r="AD101">
        <f t="shared" si="9"/>
        <v>68.410679989455588</v>
      </c>
      <c r="AE101">
        <f t="shared" si="9"/>
        <v>65.945094136186441</v>
      </c>
      <c r="AF101">
        <f t="shared" si="9"/>
        <v>59.402433558176902</v>
      </c>
      <c r="AG101">
        <f t="shared" si="9"/>
        <v>53.734316661609306</v>
      </c>
      <c r="AH101">
        <f t="shared" si="9"/>
        <v>124.60376622780862</v>
      </c>
      <c r="AI101">
        <f t="shared" si="9"/>
        <v>12.27446427707638</v>
      </c>
      <c r="AJ101">
        <f t="shared" si="9"/>
        <v>58.333826050966707</v>
      </c>
      <c r="AK101">
        <f t="shared" si="9"/>
        <v>53.035072182328392</v>
      </c>
      <c r="AL101">
        <f t="shared" si="9"/>
        <v>60.93387294758206</v>
      </c>
      <c r="AM101">
        <f t="shared" si="9"/>
        <v>74.632230386828411</v>
      </c>
      <c r="AN101">
        <f t="shared" si="9"/>
        <v>68.928607155957181</v>
      </c>
      <c r="AO101">
        <f t="shared" si="9"/>
        <v>45.515956646093635</v>
      </c>
      <c r="AP101">
        <f t="shared" si="9"/>
        <v>0</v>
      </c>
      <c r="AQ101">
        <f t="shared" si="9"/>
        <v>61.209862385321102</v>
      </c>
      <c r="AR101">
        <f t="shared" si="9"/>
        <v>76.540403406093787</v>
      </c>
      <c r="AS101">
        <f t="shared" si="9"/>
        <v>95.129770539168646</v>
      </c>
      <c r="AT101">
        <f t="shared" si="9"/>
        <v>91.213484494031547</v>
      </c>
      <c r="AU101">
        <f t="shared" si="9"/>
        <v>98.38436374761713</v>
      </c>
      <c r="AV101">
        <f t="shared" si="9"/>
        <v>109.67734335426262</v>
      </c>
      <c r="AW101">
        <f t="shared" si="9"/>
        <v>67.864294695664327</v>
      </c>
    </row>
    <row r="102" spans="1:49" s="7" customFormat="1" x14ac:dyDescent="0.25">
      <c r="A102" s="7" t="s">
        <v>1773</v>
      </c>
      <c r="B102" s="7" t="s">
        <v>1644</v>
      </c>
      <c r="C102" s="7" t="s">
        <v>672</v>
      </c>
      <c r="D102" s="7" t="s">
        <v>672</v>
      </c>
      <c r="E102" s="7" t="s">
        <v>672</v>
      </c>
      <c r="F102" s="7" t="s">
        <v>672</v>
      </c>
      <c r="G102" s="7" t="s">
        <v>672</v>
      </c>
      <c r="H102" s="7" t="s">
        <v>672</v>
      </c>
      <c r="I102" s="7" t="s">
        <v>672</v>
      </c>
      <c r="J102" s="7" t="s">
        <v>1644</v>
      </c>
      <c r="K102" s="7" t="s">
        <v>676</v>
      </c>
      <c r="L102" s="7" t="s">
        <v>676</v>
      </c>
      <c r="M102" s="7" t="s">
        <v>676</v>
      </c>
      <c r="N102" s="7" t="s">
        <v>676</v>
      </c>
      <c r="O102" s="7" t="s">
        <v>676</v>
      </c>
      <c r="P102" s="7" t="s">
        <v>676</v>
      </c>
      <c r="Q102" s="7" t="s">
        <v>676</v>
      </c>
      <c r="R102" s="7" t="s">
        <v>1644</v>
      </c>
      <c r="S102" s="7" t="s">
        <v>680</v>
      </c>
      <c r="T102" s="7" t="s">
        <v>680</v>
      </c>
      <c r="U102" s="7" t="s">
        <v>680</v>
      </c>
      <c r="V102" s="7" t="s">
        <v>680</v>
      </c>
      <c r="W102" s="7" t="s">
        <v>680</v>
      </c>
      <c r="X102" s="7" t="s">
        <v>680</v>
      </c>
      <c r="Y102" s="7" t="s">
        <v>680</v>
      </c>
      <c r="Z102" s="7" t="s">
        <v>1686</v>
      </c>
      <c r="AA102" s="7" t="s">
        <v>684</v>
      </c>
      <c r="AB102" s="7" t="s">
        <v>684</v>
      </c>
      <c r="AC102" s="7" t="s">
        <v>684</v>
      </c>
      <c r="AD102" s="7" t="s">
        <v>684</v>
      </c>
      <c r="AE102" s="7" t="s">
        <v>684</v>
      </c>
      <c r="AF102" s="7" t="s">
        <v>684</v>
      </c>
      <c r="AG102" s="7" t="s">
        <v>684</v>
      </c>
      <c r="AH102" s="7" t="s">
        <v>1686</v>
      </c>
      <c r="AI102" s="7" t="s">
        <v>688</v>
      </c>
      <c r="AJ102" s="7" t="s">
        <v>688</v>
      </c>
      <c r="AK102" s="7" t="s">
        <v>688</v>
      </c>
      <c r="AL102" s="7" t="s">
        <v>688</v>
      </c>
      <c r="AM102" s="7" t="s">
        <v>688</v>
      </c>
      <c r="AN102" s="7" t="s">
        <v>688</v>
      </c>
      <c r="AO102" s="7" t="s">
        <v>688</v>
      </c>
      <c r="AP102" s="7" t="s">
        <v>1794</v>
      </c>
      <c r="AQ102" s="7" t="s">
        <v>692</v>
      </c>
      <c r="AR102" s="7" t="s">
        <v>692</v>
      </c>
      <c r="AS102" s="7" t="s">
        <v>692</v>
      </c>
      <c r="AT102" s="7" t="s">
        <v>692</v>
      </c>
      <c r="AU102" s="7" t="s">
        <v>692</v>
      </c>
      <c r="AV102" s="7" t="s">
        <v>692</v>
      </c>
      <c r="AW102" s="7" t="s">
        <v>692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65.399546114042209</v>
      </c>
      <c r="C104">
        <f t="shared" ref="C104:AW104" si="10">AVERAGE(C99:C101)</f>
        <v>0</v>
      </c>
      <c r="D104">
        <f t="shared" si="10"/>
        <v>11.948700209223423</v>
      </c>
      <c r="E104">
        <f t="shared" si="10"/>
        <v>58.088347543753684</v>
      </c>
      <c r="F104">
        <f t="shared" si="10"/>
        <v>57.662890176046339</v>
      </c>
      <c r="G104">
        <f t="shared" si="10"/>
        <v>68.088865293009874</v>
      </c>
      <c r="H104">
        <f t="shared" si="10"/>
        <v>52.973625505799454</v>
      </c>
      <c r="I104">
        <f t="shared" si="10"/>
        <v>35.75757171453597</v>
      </c>
      <c r="J104">
        <f t="shared" si="10"/>
        <v>50.397840079194594</v>
      </c>
      <c r="K104">
        <f t="shared" si="10"/>
        <v>0</v>
      </c>
      <c r="L104">
        <f t="shared" si="10"/>
        <v>6.4990931531718559</v>
      </c>
      <c r="M104">
        <f t="shared" si="10"/>
        <v>21.062569727710851</v>
      </c>
      <c r="N104">
        <f t="shared" si="10"/>
        <v>37.101823550590716</v>
      </c>
      <c r="O104">
        <f t="shared" si="10"/>
        <v>46.178627292695218</v>
      </c>
      <c r="P104">
        <f t="shared" si="10"/>
        <v>51.071958643227759</v>
      </c>
      <c r="Q104">
        <f t="shared" si="10"/>
        <v>49.864963362990181</v>
      </c>
      <c r="R104">
        <f t="shared" si="10"/>
        <v>51.375687003726796</v>
      </c>
      <c r="S104">
        <f t="shared" si="10"/>
        <v>47.968453257808314</v>
      </c>
      <c r="T104">
        <f t="shared" si="10"/>
        <v>57.221652123541752</v>
      </c>
      <c r="U104">
        <f t="shared" si="10"/>
        <v>50.799945037046371</v>
      </c>
      <c r="V104">
        <f t="shared" si="10"/>
        <v>54.434029690359552</v>
      </c>
      <c r="W104">
        <f t="shared" si="10"/>
        <v>53.199458165790709</v>
      </c>
      <c r="X104">
        <f t="shared" si="10"/>
        <v>52.490815059060758</v>
      </c>
      <c r="Y104">
        <f t="shared" si="10"/>
        <v>56.406366373347645</v>
      </c>
      <c r="Z104">
        <f t="shared" si="10"/>
        <v>137.14685335882496</v>
      </c>
      <c r="AA104">
        <f t="shared" si="10"/>
        <v>57.100249795994614</v>
      </c>
      <c r="AB104">
        <f t="shared" si="10"/>
        <v>46.730466134660581</v>
      </c>
      <c r="AC104">
        <f t="shared" si="10"/>
        <v>58.823786772167416</v>
      </c>
      <c r="AD104">
        <f t="shared" si="10"/>
        <v>56.50900807484917</v>
      </c>
      <c r="AE104">
        <f t="shared" si="10"/>
        <v>52.941488439407721</v>
      </c>
      <c r="AF104">
        <f t="shared" si="10"/>
        <v>70.057956520997337</v>
      </c>
      <c r="AG104">
        <f t="shared" si="10"/>
        <v>40.010720938958563</v>
      </c>
      <c r="AH104">
        <f t="shared" si="10"/>
        <v>107.64646427022008</v>
      </c>
      <c r="AI104">
        <f t="shared" si="10"/>
        <v>15.757665902882303</v>
      </c>
      <c r="AJ104">
        <f t="shared" si="10"/>
        <v>54.149118349853609</v>
      </c>
      <c r="AK104">
        <f t="shared" si="10"/>
        <v>52.581071950859211</v>
      </c>
      <c r="AL104">
        <f t="shared" si="10"/>
        <v>58.738997389531697</v>
      </c>
      <c r="AM104">
        <f t="shared" si="10"/>
        <v>57.179023606410361</v>
      </c>
      <c r="AN104">
        <f t="shared" si="10"/>
        <v>58.474220943324518</v>
      </c>
      <c r="AO104">
        <f t="shared" si="10"/>
        <v>45.410876344513809</v>
      </c>
      <c r="AP104">
        <f t="shared" si="10"/>
        <v>0</v>
      </c>
      <c r="AQ104">
        <f t="shared" si="10"/>
        <v>58.606371476137134</v>
      </c>
      <c r="AR104">
        <f t="shared" si="10"/>
        <v>71.959146135041593</v>
      </c>
      <c r="AS104">
        <f t="shared" si="10"/>
        <v>95.363302566791006</v>
      </c>
      <c r="AT104">
        <f t="shared" si="10"/>
        <v>90.143245879842922</v>
      </c>
      <c r="AU104">
        <f t="shared" si="10"/>
        <v>86.699596365326599</v>
      </c>
      <c r="AV104">
        <f t="shared" si="10"/>
        <v>90.63187759392089</v>
      </c>
      <c r="AW104">
        <f t="shared" si="10"/>
        <v>61.761797924443762</v>
      </c>
    </row>
    <row r="105" spans="1:49" x14ac:dyDescent="0.25">
      <c r="A105" t="s">
        <v>1774</v>
      </c>
      <c r="B105">
        <f>STDEV(B99:B101)</f>
        <v>13.785755210836347</v>
      </c>
      <c r="C105">
        <f t="shared" ref="C105:AW105" si="11">STDEV(C99:C101)</f>
        <v>0</v>
      </c>
      <c r="D105">
        <f t="shared" si="11"/>
        <v>6.9735687043733039</v>
      </c>
      <c r="E105">
        <f t="shared" si="11"/>
        <v>8.804101746686813</v>
      </c>
      <c r="F105">
        <f t="shared" si="11"/>
        <v>9.7706066485193865</v>
      </c>
      <c r="G105">
        <f t="shared" si="11"/>
        <v>3.9713053321404956</v>
      </c>
      <c r="H105">
        <f t="shared" si="11"/>
        <v>13.903148054932277</v>
      </c>
      <c r="I105">
        <f t="shared" si="11"/>
        <v>16.854385238321981</v>
      </c>
      <c r="J105">
        <f t="shared" si="11"/>
        <v>12.386541088544758</v>
      </c>
      <c r="K105">
        <f t="shared" si="11"/>
        <v>0</v>
      </c>
      <c r="L105">
        <f t="shared" si="11"/>
        <v>6.2019624084672191</v>
      </c>
      <c r="M105">
        <f t="shared" si="11"/>
        <v>8.0101226013596296</v>
      </c>
      <c r="N105">
        <f t="shared" si="11"/>
        <v>4.9481516099855103</v>
      </c>
      <c r="O105">
        <f t="shared" si="11"/>
        <v>10.383306532532316</v>
      </c>
      <c r="P105">
        <f t="shared" si="11"/>
        <v>3.5930401303140949</v>
      </c>
      <c r="Q105">
        <f t="shared" si="11"/>
        <v>7.8949026370380615</v>
      </c>
      <c r="R105">
        <f t="shared" si="11"/>
        <v>13.234406412094511</v>
      </c>
      <c r="S105">
        <f t="shared" si="11"/>
        <v>5.6512743715067293</v>
      </c>
      <c r="T105">
        <f t="shared" si="11"/>
        <v>8.1634304240651829</v>
      </c>
      <c r="U105">
        <f t="shared" si="11"/>
        <v>10.865910822931598</v>
      </c>
      <c r="V105">
        <f t="shared" si="11"/>
        <v>3.6431018204369683</v>
      </c>
      <c r="W105">
        <f t="shared" si="11"/>
        <v>4.4081652036970027</v>
      </c>
      <c r="X105">
        <f t="shared" si="11"/>
        <v>9.6901372313749814</v>
      </c>
      <c r="Y105">
        <f t="shared" si="11"/>
        <v>25.191888448132097</v>
      </c>
      <c r="Z105">
        <f t="shared" si="11"/>
        <v>16.987699731959385</v>
      </c>
      <c r="AA105">
        <f t="shared" si="11"/>
        <v>15.300307393560285</v>
      </c>
      <c r="AB105">
        <f t="shared" si="11"/>
        <v>7.9793018186045375</v>
      </c>
      <c r="AC105">
        <f t="shared" si="11"/>
        <v>8.8610596198808924</v>
      </c>
      <c r="AD105">
        <f t="shared" si="11"/>
        <v>11.918162942880921</v>
      </c>
      <c r="AE105">
        <f t="shared" si="11"/>
        <v>11.960871408603738</v>
      </c>
      <c r="AF105">
        <f t="shared" si="11"/>
        <v>14.881014445466759</v>
      </c>
      <c r="AG105">
        <f t="shared" si="11"/>
        <v>12.923502136398278</v>
      </c>
      <c r="AH105">
        <f t="shared" si="11"/>
        <v>14.790391116465839</v>
      </c>
      <c r="AI105">
        <f t="shared" si="11"/>
        <v>3.8571769208895139</v>
      </c>
      <c r="AJ105">
        <f t="shared" si="11"/>
        <v>4.3299374790616385</v>
      </c>
      <c r="AK105">
        <f t="shared" si="11"/>
        <v>10.701008663334676</v>
      </c>
      <c r="AL105">
        <f t="shared" si="11"/>
        <v>8.7795496976949376</v>
      </c>
      <c r="AM105">
        <f t="shared" si="11"/>
        <v>16.97755217413566</v>
      </c>
      <c r="AN105">
        <f t="shared" si="11"/>
        <v>9.2349450757755243</v>
      </c>
      <c r="AO105">
        <f t="shared" si="11"/>
        <v>9.4827547342143532</v>
      </c>
      <c r="AP105">
        <f t="shared" si="11"/>
        <v>0</v>
      </c>
      <c r="AQ105">
        <f t="shared" si="11"/>
        <v>3.7024255577391925</v>
      </c>
      <c r="AR105">
        <f t="shared" si="11"/>
        <v>14.636012668766138</v>
      </c>
      <c r="AS105">
        <f t="shared" si="11"/>
        <v>6.0996543870168809</v>
      </c>
      <c r="AT105">
        <f t="shared" si="11"/>
        <v>5.060993599396082</v>
      </c>
      <c r="AU105">
        <f t="shared" si="11"/>
        <v>10.132483948568622</v>
      </c>
      <c r="AV105">
        <f t="shared" si="11"/>
        <v>16.607662328013639</v>
      </c>
      <c r="AW105">
        <f t="shared" si="11"/>
        <v>5.3397402747201186</v>
      </c>
    </row>
    <row r="106" spans="1:49" x14ac:dyDescent="0.25">
      <c r="A106" t="s">
        <v>1775</v>
      </c>
      <c r="B106">
        <f>STDEV(B99:B101)/SQRT(3)</f>
        <v>7.9592094819586521</v>
      </c>
      <c r="C106">
        <f t="shared" ref="C106:AW106" si="12">STDEV(C99:C101)/SQRT(3)</f>
        <v>0</v>
      </c>
      <c r="D106">
        <f t="shared" si="12"/>
        <v>4.0261917686822768</v>
      </c>
      <c r="E106">
        <f t="shared" si="12"/>
        <v>5.0830505134224859</v>
      </c>
      <c r="F106">
        <f t="shared" si="12"/>
        <v>5.6410623786686154</v>
      </c>
      <c r="G106">
        <f t="shared" si="12"/>
        <v>2.2928342025455115</v>
      </c>
      <c r="H106">
        <f t="shared" si="12"/>
        <v>8.0269862720983731</v>
      </c>
      <c r="I106">
        <f t="shared" si="12"/>
        <v>9.7308838543708518</v>
      </c>
      <c r="J106">
        <f t="shared" si="12"/>
        <v>7.1513728317996765</v>
      </c>
      <c r="K106">
        <f t="shared" si="12"/>
        <v>0</v>
      </c>
      <c r="L106">
        <f t="shared" si="12"/>
        <v>3.580704666032489</v>
      </c>
      <c r="M106">
        <f t="shared" si="12"/>
        <v>4.6246464401368881</v>
      </c>
      <c r="N106">
        <f t="shared" si="12"/>
        <v>2.8568166640162147</v>
      </c>
      <c r="O106">
        <f t="shared" si="12"/>
        <v>5.9948048216359329</v>
      </c>
      <c r="P106">
        <f t="shared" si="12"/>
        <v>2.0744426864459706</v>
      </c>
      <c r="Q106">
        <f t="shared" si="12"/>
        <v>4.5581241627198112</v>
      </c>
      <c r="R106">
        <f t="shared" si="12"/>
        <v>7.6408881045876758</v>
      </c>
      <c r="S106">
        <f t="shared" si="12"/>
        <v>3.2627647796538435</v>
      </c>
      <c r="T106">
        <f t="shared" si="12"/>
        <v>4.7131587528448149</v>
      </c>
      <c r="U106">
        <f t="shared" si="12"/>
        <v>6.2734365386100261</v>
      </c>
      <c r="V106">
        <f t="shared" si="12"/>
        <v>2.1033458167144996</v>
      </c>
      <c r="W106">
        <f t="shared" si="12"/>
        <v>2.5450553669868063</v>
      </c>
      <c r="X106">
        <f t="shared" si="12"/>
        <v>5.5946033390187608</v>
      </c>
      <c r="Y106">
        <f t="shared" si="12"/>
        <v>14.544543576924092</v>
      </c>
      <c r="Z106">
        <f t="shared" si="12"/>
        <v>9.8078530131592849</v>
      </c>
      <c r="AA106">
        <f t="shared" si="12"/>
        <v>8.8336365923560525</v>
      </c>
      <c r="AB106">
        <f t="shared" si="12"/>
        <v>4.6068520529166008</v>
      </c>
      <c r="AC106">
        <f t="shared" si="12"/>
        <v>5.1159351568435563</v>
      </c>
      <c r="AD106">
        <f t="shared" si="12"/>
        <v>6.8809545833181227</v>
      </c>
      <c r="AE106">
        <f t="shared" si="12"/>
        <v>6.9056123274998669</v>
      </c>
      <c r="AF106">
        <f t="shared" si="12"/>
        <v>8.5915576959049442</v>
      </c>
      <c r="AG106">
        <f t="shared" si="12"/>
        <v>7.4613874373222506</v>
      </c>
      <c r="AH106">
        <f t="shared" si="12"/>
        <v>8.5392362925114025</v>
      </c>
      <c r="AI106">
        <f t="shared" si="12"/>
        <v>2.2269421335875728</v>
      </c>
      <c r="AJ106">
        <f t="shared" si="12"/>
        <v>2.4998905691104869</v>
      </c>
      <c r="AK106">
        <f t="shared" si="12"/>
        <v>6.1782302323767926</v>
      </c>
      <c r="AL106">
        <f t="shared" si="12"/>
        <v>5.06887538132787</v>
      </c>
      <c r="AM106">
        <f t="shared" si="12"/>
        <v>9.8019943179181404</v>
      </c>
      <c r="AN106">
        <f t="shared" si="12"/>
        <v>5.331798025450408</v>
      </c>
      <c r="AO106">
        <f t="shared" si="12"/>
        <v>5.4748709984578552</v>
      </c>
      <c r="AP106">
        <f t="shared" si="12"/>
        <v>0</v>
      </c>
      <c r="AQ106">
        <f t="shared" si="12"/>
        <v>2.137596392415273</v>
      </c>
      <c r="AR106">
        <f t="shared" si="12"/>
        <v>8.4501058541749039</v>
      </c>
      <c r="AS106">
        <f t="shared" si="12"/>
        <v>3.5216371023078783</v>
      </c>
      <c r="AT106">
        <f t="shared" si="12"/>
        <v>2.9219660169783013</v>
      </c>
      <c r="AU106">
        <f t="shared" si="12"/>
        <v>5.8499923352656564</v>
      </c>
      <c r="AV106">
        <f t="shared" si="12"/>
        <v>9.588438315689082</v>
      </c>
      <c r="AW106">
        <f t="shared" si="12"/>
        <v>3.0829004850123467</v>
      </c>
    </row>
    <row r="108" spans="1:49" x14ac:dyDescent="0.25">
      <c r="A108" t="s">
        <v>1773</v>
      </c>
      <c r="B108" s="165">
        <f>AVERAGE(B99:B101,J99:J101,R99:R101,)</f>
        <v>50.15192195908908</v>
      </c>
    </row>
    <row r="109" spans="1:49" x14ac:dyDescent="0.25">
      <c r="A109" t="s">
        <v>1774</v>
      </c>
      <c r="B109" s="165">
        <f>STDEV(B99:B101,J99:J101,R99:R101)</f>
        <v>13.508894814220415</v>
      </c>
    </row>
    <row r="110" spans="1:49" x14ac:dyDescent="0.25">
      <c r="A110" t="s">
        <v>1775</v>
      </c>
      <c r="B110" s="165">
        <f>STDEV(B99:B101,J99:J101,R99:R101)/SQRT(3)</f>
        <v>7.7993640574444969</v>
      </c>
    </row>
    <row r="111" spans="1:49" x14ac:dyDescent="0.25">
      <c r="A111" s="7" t="s">
        <v>1787</v>
      </c>
    </row>
    <row r="112" spans="1:49" x14ac:dyDescent="0.25">
      <c r="B112" s="6">
        <f t="shared" ref="B112:I112" si="13">B10</f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TX006163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TX009028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TX015609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TX015591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TX000824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TX015593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2098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0.1888</v>
      </c>
      <c r="C128">
        <v>0.18729999999999999</v>
      </c>
      <c r="D128">
        <v>0.19040000000000001</v>
      </c>
      <c r="E128">
        <v>0.18609999999999999</v>
      </c>
      <c r="F128">
        <v>0.17610000000000001</v>
      </c>
      <c r="G128">
        <v>0.18329999999999999</v>
      </c>
      <c r="H128">
        <v>0.1925</v>
      </c>
      <c r="I128">
        <v>0.18790000000000001</v>
      </c>
      <c r="K128" t="s">
        <v>1658</v>
      </c>
      <c r="L128">
        <f>B128-$F$134</f>
        <v>0.11023333333333332</v>
      </c>
      <c r="M128">
        <f t="shared" ref="M128:S128" si="21">C128-$F$134</f>
        <v>0.10873333333333332</v>
      </c>
      <c r="N128">
        <f t="shared" si="21"/>
        <v>0.11183333333333334</v>
      </c>
      <c r="O128">
        <f t="shared" si="21"/>
        <v>0.10753333333333331</v>
      </c>
      <c r="P128">
        <f t="shared" si="21"/>
        <v>9.7533333333333333E-2</v>
      </c>
      <c r="Q128">
        <f t="shared" si="21"/>
        <v>0.10473333333333332</v>
      </c>
      <c r="R128">
        <f t="shared" si="21"/>
        <v>0.11393333333333333</v>
      </c>
      <c r="S128">
        <f t="shared" si="21"/>
        <v>0.10933333333333334</v>
      </c>
      <c r="U128" t="s">
        <v>1658</v>
      </c>
      <c r="V128">
        <f>L128/$L$133*100</f>
        <v>6.5994811414887247</v>
      </c>
      <c r="W128">
        <f t="shared" ref="W128:AC128" si="22">M128/$L$133*100</f>
        <v>6.50967870684494</v>
      </c>
      <c r="X128">
        <f t="shared" si="22"/>
        <v>6.6952704051087624</v>
      </c>
      <c r="Y128">
        <f t="shared" si="22"/>
        <v>6.4378367591299144</v>
      </c>
      <c r="Z128">
        <f t="shared" si="22"/>
        <v>5.8391538615046903</v>
      </c>
      <c r="AA128">
        <f t="shared" si="22"/>
        <v>6.2702055477948511</v>
      </c>
      <c r="AB128">
        <f t="shared" si="22"/>
        <v>6.820993813610059</v>
      </c>
      <c r="AC128">
        <f t="shared" si="22"/>
        <v>6.5455996807024546</v>
      </c>
    </row>
    <row r="129" spans="1:29" x14ac:dyDescent="0.25">
      <c r="A129" t="s">
        <v>1659</v>
      </c>
      <c r="B129">
        <v>0.21609999999999999</v>
      </c>
      <c r="C129">
        <v>0.23449999999999999</v>
      </c>
      <c r="D129">
        <v>0.24410000000000001</v>
      </c>
      <c r="E129">
        <v>0.25290000000000001</v>
      </c>
      <c r="F129">
        <v>0.22159999999999999</v>
      </c>
      <c r="G129">
        <v>0.2419</v>
      </c>
      <c r="H129">
        <v>0.246</v>
      </c>
      <c r="I129">
        <v>0.24160000000000001</v>
      </c>
      <c r="K129" t="s">
        <v>1659</v>
      </c>
      <c r="L129">
        <f t="shared" ref="L129:L133" si="23">B129-$F$134</f>
        <v>0.13753333333333331</v>
      </c>
      <c r="M129">
        <f t="shared" ref="M129:M133" si="24">C129-$F$134</f>
        <v>0.15593333333333331</v>
      </c>
      <c r="N129">
        <f t="shared" ref="N129:N133" si="25">D129-$F$134</f>
        <v>0.16553333333333334</v>
      </c>
      <c r="O129">
        <f t="shared" ref="O129:O133" si="26">E129-$F$134</f>
        <v>0.17433333333333334</v>
      </c>
      <c r="P129">
        <f t="shared" ref="P129:P133" si="27">F129-$F$134</f>
        <v>0.14303333333333332</v>
      </c>
      <c r="Q129">
        <f t="shared" ref="Q129:Q133" si="28">G129-$F$134</f>
        <v>0.16333333333333333</v>
      </c>
      <c r="R129">
        <f t="shared" ref="R129:R133" si="29">H129-$F$134</f>
        <v>0.16743333333333332</v>
      </c>
      <c r="S129">
        <f t="shared" ref="S129:S133" si="30">I129-$F$134</f>
        <v>0.16303333333333334</v>
      </c>
      <c r="U129" t="s">
        <v>1659</v>
      </c>
      <c r="V129">
        <f t="shared" ref="V129:V133" si="31">L129/$L$133*100</f>
        <v>8.2338854520055875</v>
      </c>
      <c r="W129">
        <f t="shared" ref="W129:W133" si="32">M129/$L$133*100</f>
        <v>9.3354619836359998</v>
      </c>
      <c r="X129">
        <f t="shared" ref="X129:X133" si="33">N129/$L$133*100</f>
        <v>9.9101975653562171</v>
      </c>
      <c r="Y129">
        <f t="shared" ref="Y129:Y133" si="34">O129/$L$133*100</f>
        <v>10.437038515266416</v>
      </c>
      <c r="Z129">
        <f t="shared" ref="Z129:Z133" si="35">P129/$L$133*100</f>
        <v>8.5631610456994611</v>
      </c>
      <c r="AA129">
        <f t="shared" ref="AA129:AA133" si="36">Q129/$L$133*100</f>
        <v>9.7784873278786666</v>
      </c>
      <c r="AB129">
        <f t="shared" ref="AB129:AB133" si="37">R129/$L$133*100</f>
        <v>10.023947315905009</v>
      </c>
      <c r="AC129">
        <f t="shared" ref="AC129:AC133" si="38">S129/$L$133*100</f>
        <v>9.7605268409499111</v>
      </c>
    </row>
    <row r="130" spans="1:29" x14ac:dyDescent="0.25">
      <c r="A130" t="s">
        <v>1660</v>
      </c>
      <c r="B130">
        <v>0.1706</v>
      </c>
      <c r="C130">
        <v>0.18090000000000001</v>
      </c>
      <c r="D130">
        <v>0.19109999999999999</v>
      </c>
      <c r="E130">
        <v>0.22889999999999999</v>
      </c>
      <c r="F130">
        <v>0.2094</v>
      </c>
      <c r="G130">
        <v>0.19189999999999999</v>
      </c>
      <c r="H130">
        <v>0.18890000000000001</v>
      </c>
      <c r="I130">
        <v>0.2016</v>
      </c>
      <c r="K130" t="s">
        <v>1660</v>
      </c>
      <c r="L130">
        <f t="shared" si="23"/>
        <v>9.2033333333333328E-2</v>
      </c>
      <c r="M130">
        <f t="shared" si="24"/>
        <v>0.10233333333333333</v>
      </c>
      <c r="N130">
        <f t="shared" si="25"/>
        <v>0.11253333333333332</v>
      </c>
      <c r="O130">
        <f t="shared" si="26"/>
        <v>0.15033333333333332</v>
      </c>
      <c r="P130">
        <f t="shared" si="27"/>
        <v>0.13083333333333333</v>
      </c>
      <c r="Q130">
        <f t="shared" si="28"/>
        <v>0.11333333333333331</v>
      </c>
      <c r="R130">
        <f t="shared" si="29"/>
        <v>0.11033333333333334</v>
      </c>
      <c r="S130">
        <f t="shared" si="30"/>
        <v>0.12303333333333333</v>
      </c>
      <c r="U130" t="s">
        <v>1660</v>
      </c>
      <c r="V130">
        <f t="shared" si="31"/>
        <v>5.5098782678108167</v>
      </c>
      <c r="W130">
        <f t="shared" si="32"/>
        <v>6.1265216523647981</v>
      </c>
      <c r="X130">
        <f t="shared" si="33"/>
        <v>6.7371782079425264</v>
      </c>
      <c r="Y130">
        <f t="shared" si="34"/>
        <v>9.0001995609658749</v>
      </c>
      <c r="Z130">
        <f t="shared" si="35"/>
        <v>7.8327679105966874</v>
      </c>
      <c r="AA130">
        <f t="shared" si="36"/>
        <v>6.7850728397525444</v>
      </c>
      <c r="AB130">
        <f t="shared" si="37"/>
        <v>6.6054679704649777</v>
      </c>
      <c r="AC130">
        <f t="shared" si="38"/>
        <v>7.365795250449013</v>
      </c>
    </row>
    <row r="131" spans="1:29" x14ac:dyDescent="0.25">
      <c r="A131" t="s">
        <v>1661</v>
      </c>
      <c r="B131">
        <v>0.183</v>
      </c>
      <c r="C131">
        <v>0.1986</v>
      </c>
      <c r="D131">
        <v>0.19209999999999999</v>
      </c>
      <c r="E131">
        <v>0.19259999999999999</v>
      </c>
      <c r="F131">
        <v>0.182</v>
      </c>
      <c r="G131">
        <v>0.19040000000000001</v>
      </c>
      <c r="H131">
        <v>0.18049999999999999</v>
      </c>
      <c r="I131">
        <v>0.18459999999999999</v>
      </c>
      <c r="K131" t="s">
        <v>1661</v>
      </c>
      <c r="L131">
        <f t="shared" si="23"/>
        <v>0.10443333333333332</v>
      </c>
      <c r="M131">
        <f t="shared" si="24"/>
        <v>0.12003333333333333</v>
      </c>
      <c r="N131">
        <f t="shared" si="25"/>
        <v>0.11353333333333332</v>
      </c>
      <c r="O131">
        <f t="shared" si="26"/>
        <v>0.11403333333333332</v>
      </c>
      <c r="P131">
        <f t="shared" si="27"/>
        <v>0.10343333333333332</v>
      </c>
      <c r="Q131">
        <f t="shared" si="28"/>
        <v>0.11183333333333334</v>
      </c>
      <c r="R131">
        <f t="shared" si="29"/>
        <v>0.10193333333333332</v>
      </c>
      <c r="S131">
        <f t="shared" si="30"/>
        <v>0.10603333333333331</v>
      </c>
      <c r="U131" t="s">
        <v>1661</v>
      </c>
      <c r="V131">
        <f t="shared" si="31"/>
        <v>6.2522450608660947</v>
      </c>
      <c r="W131">
        <f t="shared" si="32"/>
        <v>7.1861903811614445</v>
      </c>
      <c r="X131">
        <f t="shared" si="33"/>
        <v>6.7970464977050487</v>
      </c>
      <c r="Y131">
        <f t="shared" si="34"/>
        <v>6.8269806425863093</v>
      </c>
      <c r="Z131">
        <f t="shared" si="35"/>
        <v>6.1923767711035724</v>
      </c>
      <c r="AA131">
        <f t="shared" si="36"/>
        <v>6.6952704051087624</v>
      </c>
      <c r="AB131">
        <f t="shared" si="37"/>
        <v>6.1025743364597878</v>
      </c>
      <c r="AC131">
        <f t="shared" si="38"/>
        <v>6.3480343244861288</v>
      </c>
    </row>
    <row r="132" spans="1:29" x14ac:dyDescent="0.25">
      <c r="A132" t="s">
        <v>1662</v>
      </c>
      <c r="B132">
        <v>0.18310000000000001</v>
      </c>
      <c r="C132">
        <v>0.19420000000000001</v>
      </c>
      <c r="D132">
        <v>0.219</v>
      </c>
      <c r="E132">
        <v>0.18049999999999999</v>
      </c>
      <c r="F132">
        <v>0.19550000000000001</v>
      </c>
      <c r="G132">
        <v>0.17419999999999999</v>
      </c>
      <c r="H132">
        <v>0.18790000000000001</v>
      </c>
      <c r="I132">
        <v>0.18340000000000001</v>
      </c>
      <c r="K132" t="s">
        <v>1662</v>
      </c>
      <c r="L132">
        <f t="shared" si="23"/>
        <v>0.10453333333333334</v>
      </c>
      <c r="M132">
        <f t="shared" si="24"/>
        <v>0.11563333333333334</v>
      </c>
      <c r="N132">
        <f t="shared" si="25"/>
        <v>0.14043333333333333</v>
      </c>
      <c r="O132">
        <f t="shared" si="26"/>
        <v>0.10193333333333332</v>
      </c>
      <c r="P132">
        <f t="shared" si="27"/>
        <v>0.11693333333333333</v>
      </c>
      <c r="Q132">
        <f t="shared" si="28"/>
        <v>9.563333333333332E-2</v>
      </c>
      <c r="R132">
        <f t="shared" si="29"/>
        <v>0.10933333333333334</v>
      </c>
      <c r="S132">
        <f t="shared" si="30"/>
        <v>0.10483333333333333</v>
      </c>
      <c r="U132" t="s">
        <v>1662</v>
      </c>
      <c r="V132">
        <f t="shared" si="31"/>
        <v>6.2582318898423477</v>
      </c>
      <c r="W132">
        <f t="shared" si="32"/>
        <v>6.922769906206347</v>
      </c>
      <c r="X132">
        <f t="shared" si="33"/>
        <v>8.4075034923169039</v>
      </c>
      <c r="Y132">
        <f t="shared" si="34"/>
        <v>6.1025743364597878</v>
      </c>
      <c r="Z132">
        <f t="shared" si="35"/>
        <v>7.0005986828976257</v>
      </c>
      <c r="AA132">
        <f t="shared" si="36"/>
        <v>5.7254041109558962</v>
      </c>
      <c r="AB132">
        <f t="shared" si="37"/>
        <v>6.5455996807024546</v>
      </c>
      <c r="AC132">
        <f t="shared" si="38"/>
        <v>6.2761923767711041</v>
      </c>
    </row>
    <row r="133" spans="1:29" x14ac:dyDescent="0.25">
      <c r="A133" t="s">
        <v>1663</v>
      </c>
      <c r="B133">
        <v>1.7488999999999999</v>
      </c>
      <c r="C133">
        <v>0.1757</v>
      </c>
      <c r="D133">
        <v>0.18229999999999999</v>
      </c>
      <c r="E133">
        <v>0.16950000000000001</v>
      </c>
      <c r="F133">
        <v>0.18940000000000001</v>
      </c>
      <c r="G133">
        <v>0.1719</v>
      </c>
      <c r="H133">
        <v>0.17710000000000001</v>
      </c>
      <c r="I133">
        <v>0.17799999999999999</v>
      </c>
      <c r="K133" t="s">
        <v>1663</v>
      </c>
      <c r="L133">
        <f t="shared" si="23"/>
        <v>1.6703333333333332</v>
      </c>
      <c r="M133">
        <f t="shared" si="24"/>
        <v>9.7133333333333322E-2</v>
      </c>
      <c r="N133">
        <f t="shared" si="25"/>
        <v>0.10373333333333332</v>
      </c>
      <c r="O133">
        <f t="shared" si="26"/>
        <v>9.0933333333333338E-2</v>
      </c>
      <c r="P133">
        <f t="shared" si="27"/>
        <v>0.11083333333333334</v>
      </c>
      <c r="Q133">
        <f t="shared" si="28"/>
        <v>9.3333333333333324E-2</v>
      </c>
      <c r="R133">
        <f t="shared" si="29"/>
        <v>9.8533333333333334E-2</v>
      </c>
      <c r="S133">
        <f t="shared" si="30"/>
        <v>9.9433333333333318E-2</v>
      </c>
      <c r="U133" t="s">
        <v>1663</v>
      </c>
      <c r="V133">
        <f t="shared" si="31"/>
        <v>100</v>
      </c>
      <c r="W133">
        <f t="shared" si="32"/>
        <v>5.8152065455996809</v>
      </c>
      <c r="X133">
        <f t="shared" si="33"/>
        <v>6.2103372580323279</v>
      </c>
      <c r="Y133">
        <f t="shared" si="34"/>
        <v>5.4440231490720423</v>
      </c>
      <c r="Z133">
        <f t="shared" si="35"/>
        <v>6.6354021153462392</v>
      </c>
      <c r="AA133">
        <f t="shared" si="36"/>
        <v>5.5877070445020953</v>
      </c>
      <c r="AB133">
        <f t="shared" si="37"/>
        <v>5.8990221512672125</v>
      </c>
      <c r="AC133">
        <f t="shared" si="38"/>
        <v>5.9529036120534817</v>
      </c>
    </row>
    <row r="134" spans="1:29" x14ac:dyDescent="0.25">
      <c r="A134" t="s">
        <v>1664</v>
      </c>
      <c r="B134">
        <v>7.9600000000000004E-2</v>
      </c>
      <c r="C134">
        <v>7.8E-2</v>
      </c>
      <c r="D134">
        <v>7.8100000000000003E-2</v>
      </c>
      <c r="E134">
        <v>4</v>
      </c>
      <c r="F134">
        <f>AVERAGE(B134:D134)</f>
        <v>7.8566666666666674E-2</v>
      </c>
    </row>
    <row r="135" spans="1:29" x14ac:dyDescent="0.25">
      <c r="A135" t="s">
        <v>1665</v>
      </c>
    </row>
    <row r="138" spans="1:29" x14ac:dyDescent="0.25">
      <c r="A138" s="7" t="s">
        <v>2099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0.26250000000000001</v>
      </c>
      <c r="C141">
        <v>0.2051</v>
      </c>
      <c r="D141">
        <v>0.23380000000000001</v>
      </c>
      <c r="E141">
        <v>0.20680000000000001</v>
      </c>
      <c r="F141">
        <v>0.20319999999999999</v>
      </c>
      <c r="G141">
        <v>0.23580000000000001</v>
      </c>
      <c r="H141">
        <v>0.22140000000000001</v>
      </c>
      <c r="I141">
        <v>0.31119999999999998</v>
      </c>
      <c r="K141" t="s">
        <v>1658</v>
      </c>
      <c r="L141">
        <f>B141-$F$147</f>
        <v>0.18270000000000003</v>
      </c>
      <c r="M141">
        <f t="shared" ref="M141:S141" si="39">C141-$F$147</f>
        <v>0.12530000000000002</v>
      </c>
      <c r="N141">
        <f t="shared" si="39"/>
        <v>0.15400000000000003</v>
      </c>
      <c r="O141">
        <f t="shared" si="39"/>
        <v>0.127</v>
      </c>
      <c r="P141">
        <f t="shared" si="39"/>
        <v>0.1234</v>
      </c>
      <c r="Q141">
        <f t="shared" si="39"/>
        <v>0.15600000000000003</v>
      </c>
      <c r="R141">
        <f t="shared" si="39"/>
        <v>0.1416</v>
      </c>
      <c r="S141">
        <f t="shared" si="39"/>
        <v>0.23139999999999999</v>
      </c>
      <c r="U141" t="s">
        <v>1658</v>
      </c>
      <c r="V141">
        <f>L141/$L$146*100</f>
        <v>7.8627991048373227</v>
      </c>
      <c r="W141">
        <f t="shared" ref="W141:AC141" si="40">M141/$L$146*100</f>
        <v>5.3924944052332595</v>
      </c>
      <c r="X141">
        <f t="shared" si="40"/>
        <v>6.6276467550352924</v>
      </c>
      <c r="Y141">
        <f t="shared" si="40"/>
        <v>5.4656567395420899</v>
      </c>
      <c r="Z141">
        <f t="shared" si="40"/>
        <v>5.3107247374763302</v>
      </c>
      <c r="AA141">
        <f t="shared" si="40"/>
        <v>6.7137200895162685</v>
      </c>
      <c r="AB141">
        <f t="shared" si="40"/>
        <v>6.0939920812532282</v>
      </c>
      <c r="AC141">
        <f t="shared" si="40"/>
        <v>9.9586847994491308</v>
      </c>
    </row>
    <row r="142" spans="1:29" x14ac:dyDescent="0.25">
      <c r="A142" t="s">
        <v>1659</v>
      </c>
      <c r="B142">
        <v>0.29060000000000002</v>
      </c>
      <c r="C142">
        <v>0.25609999999999999</v>
      </c>
      <c r="D142">
        <v>0.26690000000000003</v>
      </c>
      <c r="E142">
        <v>0.15870000000000001</v>
      </c>
      <c r="F142">
        <v>0.26800000000000002</v>
      </c>
      <c r="G142">
        <v>0.2581</v>
      </c>
      <c r="H142">
        <v>0.26</v>
      </c>
      <c r="I142">
        <v>0.32879999999999998</v>
      </c>
      <c r="K142" t="s">
        <v>1659</v>
      </c>
      <c r="L142">
        <f t="shared" ref="L142:L146" si="41">B142-$F$147</f>
        <v>0.21080000000000004</v>
      </c>
      <c r="M142">
        <f t="shared" ref="M142:M146" si="42">C142-$F$147</f>
        <v>0.17630000000000001</v>
      </c>
      <c r="N142">
        <f t="shared" ref="N142:N146" si="43">D142-$F$147</f>
        <v>0.18710000000000004</v>
      </c>
      <c r="O142">
        <f t="shared" ref="O142:O146" si="44">E142-$F$147</f>
        <v>7.8900000000000012E-2</v>
      </c>
      <c r="P142">
        <f t="shared" ref="P142:P146" si="45">F142-$F$147</f>
        <v>0.18820000000000003</v>
      </c>
      <c r="Q142">
        <f t="shared" ref="Q142:Q146" si="46">G142-$F$147</f>
        <v>0.17830000000000001</v>
      </c>
      <c r="R142">
        <f t="shared" ref="R142:R146" si="47">H142-$F$147</f>
        <v>0.18020000000000003</v>
      </c>
      <c r="S142">
        <f t="shared" ref="S142:S146" si="48">I142-$F$147</f>
        <v>0.249</v>
      </c>
      <c r="U142" t="s">
        <v>1659</v>
      </c>
      <c r="V142">
        <f t="shared" ref="V142:V146" si="49">L142/$L$146*100</f>
        <v>9.0721294542950623</v>
      </c>
      <c r="W142">
        <f t="shared" ref="W142:W146" si="50">M142/$L$146*100</f>
        <v>7.5873644344981939</v>
      </c>
      <c r="X142">
        <f t="shared" ref="X142:X146" si="51">N142/$L$146*100</f>
        <v>8.0521604406954737</v>
      </c>
      <c r="Y142">
        <f t="shared" ref="Y142:Y146" si="52">O142/$L$146*100</f>
        <v>3.3955930452745746</v>
      </c>
      <c r="Z142">
        <f t="shared" ref="Z142:Z146" si="53">P142/$L$146*100</f>
        <v>8.0995007746600116</v>
      </c>
      <c r="AA142">
        <f t="shared" ref="AA142:AA146" si="54">Q142/$L$146*100</f>
        <v>7.6734377689791717</v>
      </c>
      <c r="AB142">
        <f t="shared" ref="AB142:AB146" si="55">R142/$L$146*100</f>
        <v>7.7552074367361001</v>
      </c>
      <c r="AC142">
        <f t="shared" ref="AC142:AC146" si="56">S142/$L$146*100</f>
        <v>10.716130142881736</v>
      </c>
    </row>
    <row r="143" spans="1:29" x14ac:dyDescent="0.25">
      <c r="A143" t="s">
        <v>1660</v>
      </c>
      <c r="B143">
        <v>0.18890000000000001</v>
      </c>
      <c r="C143">
        <v>0.1865</v>
      </c>
      <c r="D143">
        <v>0.19570000000000001</v>
      </c>
      <c r="E143">
        <v>0.1807</v>
      </c>
      <c r="F143">
        <v>0.1938</v>
      </c>
      <c r="G143">
        <v>0.1963</v>
      </c>
      <c r="H143">
        <v>0.1865</v>
      </c>
      <c r="I143">
        <v>0.2054</v>
      </c>
      <c r="K143" t="s">
        <v>1660</v>
      </c>
      <c r="L143">
        <f t="shared" si="41"/>
        <v>0.10910000000000002</v>
      </c>
      <c r="M143">
        <f t="shared" si="42"/>
        <v>0.1067</v>
      </c>
      <c r="N143">
        <f t="shared" si="43"/>
        <v>0.11590000000000002</v>
      </c>
      <c r="O143">
        <f t="shared" si="44"/>
        <v>0.1009</v>
      </c>
      <c r="P143">
        <f t="shared" si="45"/>
        <v>0.114</v>
      </c>
      <c r="Q143">
        <f t="shared" si="46"/>
        <v>0.11650000000000001</v>
      </c>
      <c r="R143">
        <f t="shared" si="47"/>
        <v>0.1067</v>
      </c>
      <c r="S143">
        <f t="shared" si="48"/>
        <v>0.12559999999999999</v>
      </c>
      <c r="U143" t="s">
        <v>1660</v>
      </c>
      <c r="V143">
        <f t="shared" si="49"/>
        <v>4.6953003959373394</v>
      </c>
      <c r="W143">
        <f t="shared" si="50"/>
        <v>4.5920123945601654</v>
      </c>
      <c r="X143">
        <f t="shared" si="51"/>
        <v>4.9879497331726643</v>
      </c>
      <c r="Y143">
        <f t="shared" si="52"/>
        <v>4.3423997245653299</v>
      </c>
      <c r="Z143">
        <f t="shared" si="53"/>
        <v>4.906180065415735</v>
      </c>
      <c r="AA143">
        <f t="shared" si="54"/>
        <v>5.0137717335169567</v>
      </c>
      <c r="AB143">
        <f t="shared" si="55"/>
        <v>4.5920123945601654</v>
      </c>
      <c r="AC143">
        <f t="shared" si="56"/>
        <v>5.4054054054054053</v>
      </c>
    </row>
    <row r="144" spans="1:29" x14ac:dyDescent="0.25">
      <c r="A144" t="s">
        <v>1661</v>
      </c>
      <c r="B144">
        <v>0.1779</v>
      </c>
      <c r="C144">
        <v>0.183</v>
      </c>
      <c r="D144">
        <v>0.19309999999999999</v>
      </c>
      <c r="E144">
        <v>0.20710000000000001</v>
      </c>
      <c r="F144">
        <v>0.1893</v>
      </c>
      <c r="G144">
        <v>0.18429999999999999</v>
      </c>
      <c r="H144">
        <v>0.19370000000000001</v>
      </c>
      <c r="I144">
        <v>0.2646</v>
      </c>
      <c r="K144" t="s">
        <v>1661</v>
      </c>
      <c r="L144">
        <f t="shared" si="41"/>
        <v>9.8100000000000007E-2</v>
      </c>
      <c r="M144">
        <f t="shared" si="42"/>
        <v>0.1032</v>
      </c>
      <c r="N144">
        <f t="shared" si="43"/>
        <v>0.1133</v>
      </c>
      <c r="O144">
        <f t="shared" si="44"/>
        <v>0.12730000000000002</v>
      </c>
      <c r="P144">
        <f t="shared" si="45"/>
        <v>0.1095</v>
      </c>
      <c r="Q144">
        <f t="shared" si="46"/>
        <v>0.1045</v>
      </c>
      <c r="R144">
        <f t="shared" si="47"/>
        <v>0.11390000000000002</v>
      </c>
      <c r="S144">
        <f t="shared" si="48"/>
        <v>0.18480000000000002</v>
      </c>
      <c r="U144" t="s">
        <v>1661</v>
      </c>
      <c r="V144">
        <f t="shared" si="49"/>
        <v>4.2218970562919615</v>
      </c>
      <c r="W144">
        <f t="shared" si="50"/>
        <v>4.4413840592184544</v>
      </c>
      <c r="X144">
        <f t="shared" si="51"/>
        <v>4.8760543983473923</v>
      </c>
      <c r="Y144">
        <f t="shared" si="52"/>
        <v>5.4785677397142383</v>
      </c>
      <c r="Z144">
        <f t="shared" si="53"/>
        <v>4.7125150628335346</v>
      </c>
      <c r="AA144">
        <f t="shared" si="54"/>
        <v>4.4973317266310895</v>
      </c>
      <c r="AB144">
        <f t="shared" si="55"/>
        <v>4.9018763986916865</v>
      </c>
      <c r="AC144">
        <f t="shared" si="56"/>
        <v>7.9531761060423491</v>
      </c>
    </row>
    <row r="145" spans="1:29" x14ac:dyDescent="0.25">
      <c r="A145" t="s">
        <v>1662</v>
      </c>
      <c r="B145">
        <v>0.19409999999999999</v>
      </c>
      <c r="C145">
        <v>0.17419999999999999</v>
      </c>
      <c r="D145">
        <v>0.1837</v>
      </c>
      <c r="E145">
        <v>0.193</v>
      </c>
      <c r="F145">
        <v>0.18920000000000001</v>
      </c>
      <c r="G145">
        <v>0.1903</v>
      </c>
      <c r="H145">
        <v>0.191</v>
      </c>
      <c r="I145">
        <v>0.2306</v>
      </c>
      <c r="K145" t="s">
        <v>1662</v>
      </c>
      <c r="L145">
        <f t="shared" si="41"/>
        <v>0.1143</v>
      </c>
      <c r="M145">
        <f t="shared" si="42"/>
        <v>9.4399999999999998E-2</v>
      </c>
      <c r="N145">
        <f t="shared" si="43"/>
        <v>0.10390000000000001</v>
      </c>
      <c r="O145">
        <f t="shared" si="44"/>
        <v>0.11320000000000001</v>
      </c>
      <c r="P145">
        <f t="shared" si="45"/>
        <v>0.10940000000000001</v>
      </c>
      <c r="Q145">
        <f t="shared" si="46"/>
        <v>0.1105</v>
      </c>
      <c r="R145">
        <f t="shared" si="47"/>
        <v>0.11120000000000001</v>
      </c>
      <c r="S145">
        <f t="shared" si="48"/>
        <v>0.15079999999999999</v>
      </c>
      <c r="U145" t="s">
        <v>1662</v>
      </c>
      <c r="V145">
        <f t="shared" si="49"/>
        <v>4.9190910655878817</v>
      </c>
      <c r="W145">
        <f t="shared" si="50"/>
        <v>4.0626613875021516</v>
      </c>
      <c r="X145">
        <f t="shared" si="51"/>
        <v>4.4715097262867962</v>
      </c>
      <c r="Y145">
        <f t="shared" si="52"/>
        <v>4.8717507316233437</v>
      </c>
      <c r="Z145">
        <f t="shared" si="53"/>
        <v>4.708211396109486</v>
      </c>
      <c r="AA145">
        <f t="shared" si="54"/>
        <v>4.755551730074024</v>
      </c>
      <c r="AB145">
        <f t="shared" si="55"/>
        <v>4.7856773971423658</v>
      </c>
      <c r="AC145">
        <f t="shared" si="56"/>
        <v>6.4899294198657254</v>
      </c>
    </row>
    <row r="146" spans="1:29" x14ac:dyDescent="0.25">
      <c r="A146" t="s">
        <v>1663</v>
      </c>
      <c r="B146">
        <v>2.4034</v>
      </c>
      <c r="C146">
        <v>0.20469999999999999</v>
      </c>
      <c r="D146">
        <v>0.1711</v>
      </c>
      <c r="E146">
        <v>0.18490000000000001</v>
      </c>
      <c r="F146">
        <v>0.15679999999999999</v>
      </c>
      <c r="G146">
        <v>0.17680000000000001</v>
      </c>
      <c r="H146">
        <v>0.17960000000000001</v>
      </c>
      <c r="I146">
        <v>0.2094</v>
      </c>
      <c r="K146" t="s">
        <v>1663</v>
      </c>
      <c r="L146">
        <f t="shared" si="41"/>
        <v>2.3235999999999999</v>
      </c>
      <c r="M146">
        <f t="shared" si="42"/>
        <v>0.1249</v>
      </c>
      <c r="N146">
        <f t="shared" si="43"/>
        <v>9.1300000000000006E-2</v>
      </c>
      <c r="O146">
        <f t="shared" si="44"/>
        <v>0.10510000000000001</v>
      </c>
      <c r="P146">
        <f t="shared" si="45"/>
        <v>7.6999999999999999E-2</v>
      </c>
      <c r="Q146">
        <f t="shared" si="46"/>
        <v>9.7000000000000017E-2</v>
      </c>
      <c r="R146">
        <f t="shared" si="47"/>
        <v>9.9800000000000014E-2</v>
      </c>
      <c r="S146">
        <f t="shared" si="48"/>
        <v>0.12959999999999999</v>
      </c>
      <c r="U146" t="s">
        <v>1663</v>
      </c>
      <c r="V146">
        <f t="shared" si="49"/>
        <v>100</v>
      </c>
      <c r="W146">
        <f t="shared" si="50"/>
        <v>5.3752797383370634</v>
      </c>
      <c r="X146">
        <f t="shared" si="51"/>
        <v>3.9292477190566366</v>
      </c>
      <c r="Y146">
        <f t="shared" si="52"/>
        <v>4.5231537269753836</v>
      </c>
      <c r="Z146">
        <f t="shared" si="53"/>
        <v>3.3138233775176453</v>
      </c>
      <c r="AA146">
        <f t="shared" si="54"/>
        <v>4.1745567223274236</v>
      </c>
      <c r="AB146">
        <f t="shared" si="55"/>
        <v>4.2950593906007928</v>
      </c>
      <c r="AC146">
        <f t="shared" si="56"/>
        <v>5.577552074367361</v>
      </c>
    </row>
    <row r="147" spans="1:29" x14ac:dyDescent="0.25">
      <c r="A147" t="s">
        <v>1664</v>
      </c>
      <c r="B147">
        <v>7.8899999999999998E-2</v>
      </c>
      <c r="C147">
        <v>7.8899999999999998E-2</v>
      </c>
      <c r="D147">
        <v>8.1600000000000006E-2</v>
      </c>
      <c r="E147">
        <v>3.9228999999999998</v>
      </c>
      <c r="F147">
        <f>AVERAGE(B147:D147)</f>
        <v>7.9799999999999996E-2</v>
      </c>
    </row>
    <row r="148" spans="1:29" x14ac:dyDescent="0.25">
      <c r="A148" t="s">
        <v>1665</v>
      </c>
    </row>
    <row r="151" spans="1:29" x14ac:dyDescent="0.25">
      <c r="A151" s="7" t="s">
        <v>2100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0.15859999999999999</v>
      </c>
      <c r="C154">
        <v>0.1757</v>
      </c>
      <c r="D154">
        <v>0.1779</v>
      </c>
      <c r="E154">
        <v>0.19289999999999999</v>
      </c>
      <c r="F154">
        <v>0.1797</v>
      </c>
      <c r="G154">
        <v>0.18720000000000001</v>
      </c>
      <c r="H154">
        <v>0.1787</v>
      </c>
      <c r="I154">
        <v>0.20050000000000001</v>
      </c>
      <c r="K154" t="s">
        <v>1658</v>
      </c>
      <c r="L154">
        <f>B154-$F$160</f>
        <v>7.9799999999999996E-2</v>
      </c>
      <c r="M154">
        <f t="shared" ref="M154:S154" si="57">C154-$F$160</f>
        <v>9.69E-2</v>
      </c>
      <c r="N154">
        <f t="shared" si="57"/>
        <v>9.9100000000000008E-2</v>
      </c>
      <c r="O154">
        <f t="shared" si="57"/>
        <v>0.11409999999999999</v>
      </c>
      <c r="P154">
        <f t="shared" si="57"/>
        <v>0.1009</v>
      </c>
      <c r="Q154">
        <f t="shared" si="57"/>
        <v>0.10840000000000001</v>
      </c>
      <c r="R154">
        <f t="shared" si="57"/>
        <v>9.9900000000000003E-2</v>
      </c>
      <c r="S154">
        <f t="shared" si="57"/>
        <v>0.12170000000000002</v>
      </c>
      <c r="U154" t="s">
        <v>1658</v>
      </c>
      <c r="V154">
        <f>L154/$L$159*100</f>
        <v>3.4508108108108106</v>
      </c>
      <c r="W154">
        <f t="shared" ref="W154:AC154" si="58">M154/$L$159*100</f>
        <v>4.1902702702702701</v>
      </c>
      <c r="X154">
        <f t="shared" si="58"/>
        <v>4.2854054054054052</v>
      </c>
      <c r="Y154">
        <f t="shared" si="58"/>
        <v>4.9340540540540534</v>
      </c>
      <c r="Z154">
        <f t="shared" si="58"/>
        <v>4.363243243243244</v>
      </c>
      <c r="AA154">
        <f t="shared" si="58"/>
        <v>4.6875675675675677</v>
      </c>
      <c r="AB154">
        <f t="shared" si="58"/>
        <v>4.32</v>
      </c>
      <c r="AC154">
        <f t="shared" si="58"/>
        <v>5.2627027027027031</v>
      </c>
    </row>
    <row r="155" spans="1:29" x14ac:dyDescent="0.25">
      <c r="A155" t="s">
        <v>1659</v>
      </c>
      <c r="B155">
        <v>0.1918</v>
      </c>
      <c r="C155">
        <v>0.2671</v>
      </c>
      <c r="D155">
        <v>0.29389999999999999</v>
      </c>
      <c r="E155">
        <v>0.2878</v>
      </c>
      <c r="F155">
        <v>0.25469999999999998</v>
      </c>
      <c r="G155">
        <v>0.26900000000000002</v>
      </c>
      <c r="H155">
        <v>0.26629999999999998</v>
      </c>
      <c r="I155">
        <v>0.26150000000000001</v>
      </c>
      <c r="K155" t="s">
        <v>1659</v>
      </c>
      <c r="L155">
        <f t="shared" ref="L155:L159" si="59">B155-$F$160</f>
        <v>0.113</v>
      </c>
      <c r="M155">
        <f t="shared" ref="M155:M159" si="60">C155-$F$160</f>
        <v>0.18830000000000002</v>
      </c>
      <c r="N155">
        <f t="shared" ref="N155:N159" si="61">D155-$F$160</f>
        <v>0.21510000000000001</v>
      </c>
      <c r="O155">
        <f t="shared" ref="O155:O159" si="62">E155-$F$160</f>
        <v>0.20900000000000002</v>
      </c>
      <c r="P155">
        <f t="shared" ref="P155:P159" si="63">F155-$F$160</f>
        <v>0.1759</v>
      </c>
      <c r="Q155">
        <f t="shared" ref="Q155:Q159" si="64">G155-$F$160</f>
        <v>0.19020000000000004</v>
      </c>
      <c r="R155">
        <f t="shared" ref="R155:R159" si="65">H155-$F$160</f>
        <v>0.1875</v>
      </c>
      <c r="S155">
        <f t="shared" ref="S155:S159" si="66">I155-$F$160</f>
        <v>0.18270000000000003</v>
      </c>
      <c r="U155" t="s">
        <v>1659</v>
      </c>
      <c r="V155">
        <f t="shared" ref="V155:V159" si="67">L155/$L$159*100</f>
        <v>4.8864864864864872</v>
      </c>
      <c r="W155">
        <f t="shared" ref="W155:W159" si="68">M155/$L$159*100</f>
        <v>8.142702702702703</v>
      </c>
      <c r="X155">
        <f t="shared" ref="X155:X159" si="69">N155/$L$159*100</f>
        <v>9.3016216216216225</v>
      </c>
      <c r="Y155">
        <f t="shared" ref="Y155:Y159" si="70">O155/$L$159*100</f>
        <v>9.0378378378378397</v>
      </c>
      <c r="Z155">
        <f t="shared" ref="Z155:Z159" si="71">P155/$L$159*100</f>
        <v>7.606486486486487</v>
      </c>
      <c r="AA155">
        <f t="shared" ref="AA155:AA159" si="72">Q155/$L$159*100</f>
        <v>8.2248648648648661</v>
      </c>
      <c r="AB155">
        <f t="shared" ref="AB155:AB159" si="73">R155/$L$159*100</f>
        <v>8.1081081081081088</v>
      </c>
      <c r="AC155">
        <f t="shared" ref="AC155:AC159" si="74">S155/$L$159*100</f>
        <v>7.9005405405405416</v>
      </c>
    </row>
    <row r="156" spans="1:29" x14ac:dyDescent="0.25">
      <c r="A156" t="s">
        <v>1660</v>
      </c>
      <c r="B156">
        <v>0.20269999999999999</v>
      </c>
      <c r="C156">
        <v>0.21709999999999999</v>
      </c>
      <c r="D156">
        <v>0.19470000000000001</v>
      </c>
      <c r="E156">
        <v>0.18790000000000001</v>
      </c>
      <c r="F156">
        <v>0.19520000000000001</v>
      </c>
      <c r="G156">
        <v>0.2041</v>
      </c>
      <c r="H156">
        <v>0.2142</v>
      </c>
      <c r="I156">
        <v>0.20030000000000001</v>
      </c>
      <c r="K156" t="s">
        <v>1660</v>
      </c>
      <c r="L156">
        <f t="shared" si="59"/>
        <v>0.1239</v>
      </c>
      <c r="M156">
        <f t="shared" si="60"/>
        <v>0.13829999999999998</v>
      </c>
      <c r="N156">
        <f t="shared" si="61"/>
        <v>0.11590000000000002</v>
      </c>
      <c r="O156">
        <f t="shared" si="62"/>
        <v>0.10910000000000002</v>
      </c>
      <c r="P156">
        <f t="shared" si="63"/>
        <v>0.11640000000000002</v>
      </c>
      <c r="Q156">
        <f t="shared" si="64"/>
        <v>0.12530000000000002</v>
      </c>
      <c r="R156">
        <f t="shared" si="65"/>
        <v>0.13540000000000002</v>
      </c>
      <c r="S156">
        <f t="shared" si="66"/>
        <v>0.12150000000000001</v>
      </c>
      <c r="U156" t="s">
        <v>1660</v>
      </c>
      <c r="V156">
        <f t="shared" si="67"/>
        <v>5.3578378378378382</v>
      </c>
      <c r="W156">
        <f t="shared" si="68"/>
        <v>5.9805405405405399</v>
      </c>
      <c r="X156">
        <f t="shared" si="69"/>
        <v>5.0118918918918922</v>
      </c>
      <c r="Y156">
        <f t="shared" si="70"/>
        <v>4.7178378378378385</v>
      </c>
      <c r="Z156">
        <f t="shared" si="71"/>
        <v>5.0335135135135145</v>
      </c>
      <c r="AA156">
        <f t="shared" si="72"/>
        <v>5.418378378378379</v>
      </c>
      <c r="AB156">
        <f t="shared" si="73"/>
        <v>5.8551351351351357</v>
      </c>
      <c r="AC156">
        <f t="shared" si="74"/>
        <v>5.2540540540540546</v>
      </c>
    </row>
    <row r="157" spans="1:29" x14ac:dyDescent="0.25">
      <c r="A157" t="s">
        <v>1661</v>
      </c>
      <c r="B157">
        <v>0.1865</v>
      </c>
      <c r="C157">
        <v>0.20130000000000001</v>
      </c>
      <c r="D157">
        <v>0.21310000000000001</v>
      </c>
      <c r="E157">
        <v>0.1893</v>
      </c>
      <c r="F157">
        <v>0.20949999999999999</v>
      </c>
      <c r="G157">
        <v>0.22189999999999999</v>
      </c>
      <c r="H157">
        <v>0.19719999999999999</v>
      </c>
      <c r="I157">
        <v>0.20580000000000001</v>
      </c>
      <c r="K157" t="s">
        <v>1661</v>
      </c>
      <c r="L157">
        <f t="shared" si="59"/>
        <v>0.1077</v>
      </c>
      <c r="M157">
        <f t="shared" si="60"/>
        <v>0.12250000000000001</v>
      </c>
      <c r="N157">
        <f t="shared" si="61"/>
        <v>0.13430000000000003</v>
      </c>
      <c r="O157">
        <f t="shared" si="62"/>
        <v>0.1105</v>
      </c>
      <c r="P157">
        <f t="shared" si="63"/>
        <v>0.13069999999999998</v>
      </c>
      <c r="Q157">
        <f t="shared" si="64"/>
        <v>0.1431</v>
      </c>
      <c r="R157">
        <f t="shared" si="65"/>
        <v>0.11839999999999999</v>
      </c>
      <c r="S157">
        <f t="shared" si="66"/>
        <v>0.127</v>
      </c>
      <c r="U157" t="s">
        <v>1661</v>
      </c>
      <c r="V157">
        <f t="shared" si="67"/>
        <v>4.6572972972972977</v>
      </c>
      <c r="W157">
        <f t="shared" si="68"/>
        <v>5.2972972972972983</v>
      </c>
      <c r="X157">
        <f t="shared" si="69"/>
        <v>5.8075675675675686</v>
      </c>
      <c r="Y157">
        <f t="shared" si="70"/>
        <v>4.7783783783783784</v>
      </c>
      <c r="Z157">
        <f t="shared" si="71"/>
        <v>5.651891891891891</v>
      </c>
      <c r="AA157">
        <f t="shared" si="72"/>
        <v>6.188108108108108</v>
      </c>
      <c r="AB157">
        <f t="shared" si="73"/>
        <v>5.1199999999999992</v>
      </c>
      <c r="AC157">
        <f t="shared" si="74"/>
        <v>5.4918918918918918</v>
      </c>
    </row>
    <row r="158" spans="1:29" x14ac:dyDescent="0.25">
      <c r="A158" t="s">
        <v>1662</v>
      </c>
      <c r="B158">
        <v>0.18970000000000001</v>
      </c>
      <c r="C158">
        <v>0.1948</v>
      </c>
      <c r="D158">
        <v>0.20930000000000001</v>
      </c>
      <c r="E158">
        <v>0.1915</v>
      </c>
      <c r="F158">
        <v>0.1893</v>
      </c>
      <c r="G158">
        <v>0.1905</v>
      </c>
      <c r="H158">
        <v>0.21099999999999999</v>
      </c>
      <c r="I158">
        <v>0.21659999999999999</v>
      </c>
      <c r="K158" t="s">
        <v>1662</v>
      </c>
      <c r="L158">
        <f t="shared" si="59"/>
        <v>0.11090000000000001</v>
      </c>
      <c r="M158">
        <f t="shared" si="60"/>
        <v>0.11600000000000001</v>
      </c>
      <c r="N158">
        <f t="shared" si="61"/>
        <v>0.1305</v>
      </c>
      <c r="O158">
        <f t="shared" si="62"/>
        <v>0.11270000000000001</v>
      </c>
      <c r="P158">
        <f t="shared" si="63"/>
        <v>0.1105</v>
      </c>
      <c r="Q158">
        <f t="shared" si="64"/>
        <v>0.11170000000000001</v>
      </c>
      <c r="R158">
        <f t="shared" si="65"/>
        <v>0.13219999999999998</v>
      </c>
      <c r="S158">
        <f t="shared" si="66"/>
        <v>0.13779999999999998</v>
      </c>
      <c r="U158" t="s">
        <v>1662</v>
      </c>
      <c r="V158">
        <f t="shared" si="67"/>
        <v>4.7956756756756764</v>
      </c>
      <c r="W158">
        <f t="shared" si="68"/>
        <v>5.0162162162162165</v>
      </c>
      <c r="X158">
        <f t="shared" si="69"/>
        <v>5.6432432432432433</v>
      </c>
      <c r="Y158">
        <f t="shared" si="70"/>
        <v>4.8735135135135135</v>
      </c>
      <c r="Z158">
        <f t="shared" si="71"/>
        <v>4.7783783783783784</v>
      </c>
      <c r="AA158">
        <f t="shared" si="72"/>
        <v>4.8302702702702707</v>
      </c>
      <c r="AB158">
        <f t="shared" si="73"/>
        <v>5.7167567567567561</v>
      </c>
      <c r="AC158">
        <f t="shared" si="74"/>
        <v>5.9589189189189176</v>
      </c>
    </row>
    <row r="159" spans="1:29" x14ac:dyDescent="0.25">
      <c r="A159" t="s">
        <v>1663</v>
      </c>
      <c r="B159">
        <v>2.3913000000000002</v>
      </c>
      <c r="C159">
        <v>0.1855</v>
      </c>
      <c r="D159">
        <v>0.18659999999999999</v>
      </c>
      <c r="E159">
        <v>0.1807</v>
      </c>
      <c r="F159">
        <v>0.19120000000000001</v>
      </c>
      <c r="G159">
        <v>0.17910000000000001</v>
      </c>
      <c r="H159">
        <v>0.2122</v>
      </c>
      <c r="I159">
        <v>0.22839999999999999</v>
      </c>
      <c r="K159" t="s">
        <v>1663</v>
      </c>
      <c r="L159">
        <f t="shared" si="59"/>
        <v>2.3125</v>
      </c>
      <c r="M159">
        <f t="shared" si="60"/>
        <v>0.1067</v>
      </c>
      <c r="N159">
        <f t="shared" si="61"/>
        <v>0.10779999999999999</v>
      </c>
      <c r="O159">
        <f t="shared" si="62"/>
        <v>0.1019</v>
      </c>
      <c r="P159">
        <f t="shared" si="63"/>
        <v>0.11240000000000001</v>
      </c>
      <c r="Q159">
        <f t="shared" si="64"/>
        <v>0.10030000000000001</v>
      </c>
      <c r="R159">
        <f t="shared" si="65"/>
        <v>0.13340000000000002</v>
      </c>
      <c r="S159">
        <f t="shared" si="66"/>
        <v>0.14960000000000001</v>
      </c>
      <c r="U159" t="s">
        <v>1663</v>
      </c>
      <c r="V159">
        <f t="shared" si="67"/>
        <v>100</v>
      </c>
      <c r="W159">
        <f t="shared" si="68"/>
        <v>4.614054054054054</v>
      </c>
      <c r="X159">
        <f t="shared" si="69"/>
        <v>4.6616216216216211</v>
      </c>
      <c r="Y159">
        <f t="shared" si="70"/>
        <v>4.4064864864864868</v>
      </c>
      <c r="Z159">
        <f t="shared" si="71"/>
        <v>4.8605405405405406</v>
      </c>
      <c r="AA159">
        <f t="shared" si="72"/>
        <v>4.3372972972972974</v>
      </c>
      <c r="AB159">
        <f t="shared" si="73"/>
        <v>5.7686486486486492</v>
      </c>
      <c r="AC159">
        <f t="shared" si="74"/>
        <v>6.4691891891891897</v>
      </c>
    </row>
    <row r="160" spans="1:29" x14ac:dyDescent="0.25">
      <c r="A160" t="s">
        <v>1664</v>
      </c>
      <c r="B160">
        <v>7.8100000000000003E-2</v>
      </c>
      <c r="C160">
        <v>7.9000000000000001E-2</v>
      </c>
      <c r="D160">
        <v>7.9299999999999995E-2</v>
      </c>
      <c r="E160">
        <v>4</v>
      </c>
      <c r="F160">
        <f>AVERAGE(B160:D160)</f>
        <v>7.8799999999999995E-2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5.9710303523789525</v>
      </c>
      <c r="C166">
        <f t="shared" ref="C166:I166" si="75">AVERAGE(W154,W141,W128)</f>
        <v>5.3641477941161568</v>
      </c>
      <c r="D166">
        <f t="shared" si="75"/>
        <v>5.8694408551831536</v>
      </c>
      <c r="E166">
        <f t="shared" si="75"/>
        <v>5.6125158509086859</v>
      </c>
      <c r="F166">
        <f t="shared" si="75"/>
        <v>5.1710406140747551</v>
      </c>
      <c r="G166">
        <f t="shared" si="75"/>
        <v>5.8904977349595624</v>
      </c>
      <c r="H166">
        <f t="shared" si="75"/>
        <v>5.7449952982877619</v>
      </c>
      <c r="I166">
        <f t="shared" si="75"/>
        <v>7.2556623942847631</v>
      </c>
      <c r="K166" t="s">
        <v>1658</v>
      </c>
      <c r="L166">
        <f>STDEV(L154,L141,L128)/SQRT(3)</f>
        <v>3.0519588933043889E-2</v>
      </c>
      <c r="M166">
        <f t="shared" ref="M166:S166" si="76">STDEV(M154,M141,M128)/SQRT(3)</f>
        <v>8.2362418014739827E-3</v>
      </c>
      <c r="N166">
        <f t="shared" si="76"/>
        <v>1.6590116796112116E-2</v>
      </c>
      <c r="O166">
        <f t="shared" si="76"/>
        <v>5.7178192337746679E-3</v>
      </c>
      <c r="P166">
        <f t="shared" si="76"/>
        <v>8.1194857831464635E-3</v>
      </c>
      <c r="Q166">
        <f t="shared" si="76"/>
        <v>1.6511739183508206E-2</v>
      </c>
      <c r="R166">
        <f t="shared" si="76"/>
        <v>1.2250326274314523E-2</v>
      </c>
      <c r="S166">
        <f t="shared" si="76"/>
        <v>3.8792392979634778E-2</v>
      </c>
    </row>
    <row r="167" spans="1:19" x14ac:dyDescent="0.25">
      <c r="A167" t="s">
        <v>1659</v>
      </c>
      <c r="B167">
        <f t="shared" ref="B167:B171" si="77">AVERAGE(V155,V142,V129)</f>
        <v>7.3975004642623787</v>
      </c>
      <c r="C167">
        <f t="shared" ref="C167:C171" si="78">AVERAGE(W155,W142,W129)</f>
        <v>8.3551763736123004</v>
      </c>
      <c r="D167">
        <f t="shared" ref="D167:D171" si="79">AVERAGE(X155,X142,X129)</f>
        <v>9.0879932092244378</v>
      </c>
      <c r="E167">
        <f t="shared" ref="E167:E171" si="80">AVERAGE(Y155,Y142,Y129)</f>
        <v>7.6234897994596098</v>
      </c>
      <c r="F167">
        <f t="shared" ref="F167:F171" si="81">AVERAGE(Z155,Z142,Z129)</f>
        <v>8.0897161022819866</v>
      </c>
      <c r="G167">
        <f t="shared" ref="G167:G171" si="82">AVERAGE(AA155,AA142,AA129)</f>
        <v>8.5589299872409015</v>
      </c>
      <c r="H167">
        <f t="shared" ref="H167:H171" si="83">AVERAGE(AB155,AB142,AB129)</f>
        <v>8.6290876202497397</v>
      </c>
      <c r="I167">
        <f t="shared" ref="I167:I171" si="84">AVERAGE(AC155,AC142,AC129)</f>
        <v>9.4590658414573969</v>
      </c>
      <c r="K167" t="s">
        <v>1659</v>
      </c>
      <c r="L167">
        <f t="shared" ref="L167:S167" si="85">STDEV(L155,L142,L129)/SQRT(3)</f>
        <v>2.9377550848005692E-2</v>
      </c>
      <c r="M167">
        <f t="shared" si="85"/>
        <v>9.4469343123171345E-3</v>
      </c>
      <c r="N167">
        <f t="shared" si="85"/>
        <v>1.4348781511480155E-2</v>
      </c>
      <c r="O167">
        <f t="shared" si="85"/>
        <v>3.8898235384775277E-2</v>
      </c>
      <c r="P167">
        <f t="shared" si="85"/>
        <v>1.3481542022656109E-2</v>
      </c>
      <c r="Q167">
        <f t="shared" si="85"/>
        <v>7.7725617430408935E-3</v>
      </c>
      <c r="R167">
        <f t="shared" si="85"/>
        <v>5.8639619185936152E-3</v>
      </c>
      <c r="S167">
        <f t="shared" si="85"/>
        <v>2.6005058862070513E-2</v>
      </c>
    </row>
    <row r="168" spans="1:19" x14ac:dyDescent="0.25">
      <c r="A168" t="s">
        <v>1660</v>
      </c>
      <c r="B168">
        <f t="shared" si="77"/>
        <v>5.1876721671953314</v>
      </c>
      <c r="C168">
        <f t="shared" si="78"/>
        <v>5.5663581958218344</v>
      </c>
      <c r="D168">
        <f t="shared" si="79"/>
        <v>5.5790066110023604</v>
      </c>
      <c r="E168">
        <f t="shared" si="80"/>
        <v>6.0201457077896805</v>
      </c>
      <c r="F168">
        <f t="shared" si="81"/>
        <v>5.9241538298419796</v>
      </c>
      <c r="G168">
        <f t="shared" si="82"/>
        <v>5.7390743172159597</v>
      </c>
      <c r="H168">
        <f t="shared" si="83"/>
        <v>5.6842051667200932</v>
      </c>
      <c r="I168">
        <f t="shared" si="84"/>
        <v>6.0084182366361576</v>
      </c>
      <c r="K168" t="s">
        <v>1660</v>
      </c>
      <c r="L168">
        <f t="shared" ref="L168:S168" si="86">STDEV(L156,L143,L130)/SQRT(3)</f>
        <v>9.2068680751429509E-3</v>
      </c>
      <c r="M168">
        <f t="shared" si="86"/>
        <v>1.1331443197504499E-2</v>
      </c>
      <c r="N168">
        <f t="shared" si="86"/>
        <v>1.1222222222222328E-3</v>
      </c>
      <c r="O168">
        <f t="shared" si="86"/>
        <v>1.5295391866365452E-2</v>
      </c>
      <c r="P168">
        <f t="shared" si="86"/>
        <v>5.2569648098827557E-3</v>
      </c>
      <c r="Q168">
        <f t="shared" si="86"/>
        <v>3.5797958421682399E-3</v>
      </c>
      <c r="R168">
        <f t="shared" si="86"/>
        <v>9.0222837983666981E-3</v>
      </c>
      <c r="S168">
        <f t="shared" si="86"/>
        <v>1.196032535995773E-3</v>
      </c>
    </row>
    <row r="169" spans="1:19" x14ac:dyDescent="0.25">
      <c r="A169" t="s">
        <v>1661</v>
      </c>
      <c r="B169">
        <f t="shared" si="77"/>
        <v>5.0438131381517843</v>
      </c>
      <c r="C169">
        <f t="shared" si="78"/>
        <v>5.6416239125590657</v>
      </c>
      <c r="D169">
        <f t="shared" si="79"/>
        <v>5.8268894878733368</v>
      </c>
      <c r="E169">
        <f t="shared" si="80"/>
        <v>5.6946422535596426</v>
      </c>
      <c r="F169">
        <f t="shared" si="81"/>
        <v>5.5189279086096654</v>
      </c>
      <c r="G169">
        <f t="shared" si="82"/>
        <v>5.7935700799493199</v>
      </c>
      <c r="H169">
        <f t="shared" si="83"/>
        <v>5.3748169117171578</v>
      </c>
      <c r="I169">
        <f t="shared" si="84"/>
        <v>6.5977007741401232</v>
      </c>
      <c r="K169" t="s">
        <v>1661</v>
      </c>
      <c r="L169">
        <f t="shared" ref="L169:S169" si="87">STDEV(L157,L144,L131)/SQRT(3)</f>
        <v>2.8180196180831009E-3</v>
      </c>
      <c r="M169">
        <f t="shared" si="87"/>
        <v>6.0641732767842491E-3</v>
      </c>
      <c r="N169">
        <f t="shared" si="87"/>
        <v>6.9614369880270973E-3</v>
      </c>
      <c r="O169">
        <f t="shared" si="87"/>
        <v>5.1138639929383823E-3</v>
      </c>
      <c r="P169">
        <f t="shared" si="87"/>
        <v>8.2654419642386318E-3</v>
      </c>
      <c r="Q169">
        <f t="shared" si="87"/>
        <v>1.1835310215673885E-2</v>
      </c>
      <c r="R169">
        <f t="shared" si="87"/>
        <v>4.9137122322369074E-3</v>
      </c>
      <c r="S169">
        <f t="shared" si="87"/>
        <v>2.3552104044825235E-2</v>
      </c>
    </row>
    <row r="170" spans="1:19" x14ac:dyDescent="0.25">
      <c r="A170" t="s">
        <v>1662</v>
      </c>
      <c r="B170">
        <f t="shared" si="77"/>
        <v>5.3243328770353022</v>
      </c>
      <c r="C170">
        <f t="shared" si="78"/>
        <v>5.3338825033082387</v>
      </c>
      <c r="D170">
        <f t="shared" si="79"/>
        <v>6.1740854872823148</v>
      </c>
      <c r="E170">
        <f t="shared" si="80"/>
        <v>5.2826128605322147</v>
      </c>
      <c r="F170">
        <f t="shared" si="81"/>
        <v>5.4957294857951631</v>
      </c>
      <c r="G170">
        <f t="shared" si="82"/>
        <v>5.103742037100063</v>
      </c>
      <c r="H170">
        <f t="shared" si="83"/>
        <v>5.6826779448671916</v>
      </c>
      <c r="I170">
        <f t="shared" si="84"/>
        <v>6.2416802385185823</v>
      </c>
      <c r="K170" t="s">
        <v>1662</v>
      </c>
      <c r="L170">
        <f t="shared" ref="L170:S170" si="88">STDEV(L158,L145,L132)/SQRT(3)</f>
        <v>2.8624214906479884E-3</v>
      </c>
      <c r="M170">
        <f t="shared" si="88"/>
        <v>7.1396735409684515E-3</v>
      </c>
      <c r="N170">
        <f t="shared" si="88"/>
        <v>1.0905950352281054E-2</v>
      </c>
      <c r="O170">
        <f t="shared" si="88"/>
        <v>3.6750577386914758E-3</v>
      </c>
      <c r="P170">
        <f t="shared" si="88"/>
        <v>2.3493366544727842E-3</v>
      </c>
      <c r="Q170">
        <f t="shared" si="88"/>
        <v>5.1671803806737585E-3</v>
      </c>
      <c r="R170">
        <f t="shared" si="88"/>
        <v>7.3309423711677493E-3</v>
      </c>
      <c r="S170">
        <f t="shared" si="88"/>
        <v>1.3680349970254479E-2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5.2681801126635994</v>
      </c>
      <c r="D171">
        <f t="shared" si="79"/>
        <v>4.9337355329035288</v>
      </c>
      <c r="E171">
        <f t="shared" si="80"/>
        <v>4.7912211208446367</v>
      </c>
      <c r="F171">
        <f t="shared" si="81"/>
        <v>4.9365886778014749</v>
      </c>
      <c r="G171">
        <f t="shared" si="82"/>
        <v>4.6998536880422721</v>
      </c>
      <c r="H171">
        <f t="shared" si="83"/>
        <v>5.3209100635055515</v>
      </c>
      <c r="I171">
        <f t="shared" si="84"/>
        <v>5.9998816252033444</v>
      </c>
      <c r="K171" t="s">
        <v>1663</v>
      </c>
      <c r="L171">
        <f t="shared" ref="L171:S171" si="89">STDEV(L159,L146,L133)/SQRT(3)</f>
        <v>0.21592933200413908</v>
      </c>
      <c r="M171">
        <f t="shared" si="89"/>
        <v>8.1436713290781639E-3</v>
      </c>
      <c r="N171">
        <f t="shared" si="89"/>
        <v>4.9630610825015971E-3</v>
      </c>
      <c r="O171">
        <f t="shared" si="89"/>
        <v>4.2895365083876064E-3</v>
      </c>
      <c r="P171">
        <f t="shared" si="89"/>
        <v>1.154774843106487E-2</v>
      </c>
      <c r="Q171">
        <f t="shared" si="89"/>
        <v>2.0120317107188692E-3</v>
      </c>
      <c r="R171">
        <f t="shared" si="89"/>
        <v>1.1416968095507156E-2</v>
      </c>
      <c r="S171">
        <f t="shared" si="89"/>
        <v>1.4580661130838501E-2</v>
      </c>
    </row>
    <row r="174" spans="1:19" x14ac:dyDescent="0.25">
      <c r="A174" s="7" t="s">
        <v>1795</v>
      </c>
    </row>
    <row r="175" spans="1:19" x14ac:dyDescent="0.25">
      <c r="B175" s="6">
        <f t="shared" ref="B175:I175" si="90">B10</f>
        <v>1</v>
      </c>
      <c r="C175" s="6">
        <f t="shared" si="90"/>
        <v>2</v>
      </c>
      <c r="D175" s="6">
        <f t="shared" si="90"/>
        <v>3</v>
      </c>
      <c r="E175" s="6">
        <f t="shared" si="90"/>
        <v>4</v>
      </c>
      <c r="F175" s="6">
        <f t="shared" si="90"/>
        <v>5</v>
      </c>
      <c r="G175" s="6">
        <f t="shared" si="90"/>
        <v>6</v>
      </c>
      <c r="H175" s="6">
        <f t="shared" si="90"/>
        <v>7</v>
      </c>
      <c r="I175" s="6">
        <f t="shared" si="90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91">A11</f>
        <v>Concentration (µM)</v>
      </c>
      <c r="C176" s="6">
        <f t="shared" si="91"/>
        <v>40</v>
      </c>
      <c r="D176" s="6">
        <f t="shared" si="91"/>
        <v>10</v>
      </c>
      <c r="E176" s="6">
        <f t="shared" si="91"/>
        <v>3</v>
      </c>
      <c r="F176" s="6">
        <f t="shared" si="91"/>
        <v>1</v>
      </c>
      <c r="G176" s="6">
        <f t="shared" si="91"/>
        <v>0.3</v>
      </c>
      <c r="H176" s="6">
        <f t="shared" si="91"/>
        <v>0.1</v>
      </c>
      <c r="I176" s="6">
        <f t="shared" si="91"/>
        <v>0.03</v>
      </c>
    </row>
    <row r="177" spans="1:29" x14ac:dyDescent="0.25">
      <c r="A177" s="6" t="str">
        <f t="shared" ref="A177:C177" si="92">A12</f>
        <v>A</v>
      </c>
      <c r="B177" s="19" t="str">
        <f t="shared" si="92"/>
        <v>DMSO</v>
      </c>
      <c r="C177" s="223" t="str">
        <f t="shared" si="92"/>
        <v>TX006163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3">A13</f>
        <v>B</v>
      </c>
      <c r="B178" s="19" t="str">
        <f t="shared" si="93"/>
        <v>DMSO</v>
      </c>
      <c r="C178" s="218" t="str">
        <f t="shared" si="93"/>
        <v>TX009028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4">A14</f>
        <v>C</v>
      </c>
      <c r="B179" s="19" t="str">
        <f t="shared" si="94"/>
        <v>DMSO</v>
      </c>
      <c r="C179" s="218" t="str">
        <f t="shared" si="94"/>
        <v>TX015609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95">A15</f>
        <v>D</v>
      </c>
      <c r="B180" s="19" t="str">
        <f t="shared" si="95"/>
        <v>BIC</v>
      </c>
      <c r="C180" s="218" t="str">
        <f t="shared" si="95"/>
        <v>TX015591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C181" si="96">A16</f>
        <v>E</v>
      </c>
      <c r="B181" s="19" t="str">
        <f t="shared" si="96"/>
        <v>BIC</v>
      </c>
      <c r="C181" s="218" t="str">
        <f t="shared" si="96"/>
        <v>TX000824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C182" si="97">A17</f>
        <v>F</v>
      </c>
      <c r="B182" s="19" t="str">
        <f t="shared" si="97"/>
        <v>LYSIS</v>
      </c>
      <c r="C182" s="218" t="str">
        <f t="shared" si="97"/>
        <v>TX015593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2098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37211</v>
      </c>
      <c r="C192">
        <v>39825</v>
      </c>
      <c r="D192">
        <v>30831</v>
      </c>
      <c r="E192">
        <v>36144</v>
      </c>
      <c r="F192">
        <v>41369</v>
      </c>
      <c r="G192">
        <v>37398</v>
      </c>
      <c r="H192">
        <v>41742</v>
      </c>
      <c r="I192">
        <v>40373</v>
      </c>
      <c r="K192" t="s">
        <v>1658</v>
      </c>
      <c r="L192">
        <f>B192-$E$198</f>
        <v>29917.333333333332</v>
      </c>
      <c r="M192">
        <f t="shared" ref="M192:S192" si="98">C192-$E$198</f>
        <v>32531.333333333332</v>
      </c>
      <c r="N192">
        <f t="shared" si="98"/>
        <v>23537.333333333332</v>
      </c>
      <c r="O192">
        <f t="shared" si="98"/>
        <v>28850.333333333332</v>
      </c>
      <c r="P192">
        <f t="shared" si="98"/>
        <v>34075.333333333336</v>
      </c>
      <c r="Q192">
        <f t="shared" si="98"/>
        <v>30104.333333333332</v>
      </c>
      <c r="R192">
        <f t="shared" si="98"/>
        <v>34448.333333333336</v>
      </c>
      <c r="S192">
        <f t="shared" si="98"/>
        <v>33079.333333333336</v>
      </c>
      <c r="U192" t="s">
        <v>1658</v>
      </c>
      <c r="V192">
        <f>L192/$O$198*100</f>
        <v>96.848057147173392</v>
      </c>
      <c r="W192">
        <f t="shared" ref="W192:AC192" si="99">M192/$O$198*100</f>
        <v>105.31006873630939</v>
      </c>
      <c r="X192">
        <f t="shared" si="99"/>
        <v>76.194792442243156</v>
      </c>
      <c r="Y192">
        <f t="shared" si="99"/>
        <v>93.3939766706592</v>
      </c>
      <c r="Z192">
        <f t="shared" si="99"/>
        <v>110.30828828245551</v>
      </c>
      <c r="AA192">
        <f t="shared" si="99"/>
        <v>97.453411457490319</v>
      </c>
      <c r="AB192">
        <f t="shared" si="99"/>
        <v>111.51575971426415</v>
      </c>
      <c r="AC192">
        <f t="shared" si="99"/>
        <v>107.08404821253224</v>
      </c>
    </row>
    <row r="193" spans="1:29" x14ac:dyDescent="0.25">
      <c r="A193" t="s">
        <v>1659</v>
      </c>
      <c r="B193">
        <v>39916</v>
      </c>
      <c r="C193">
        <v>36019</v>
      </c>
      <c r="D193">
        <v>37283</v>
      </c>
      <c r="E193">
        <v>37868</v>
      </c>
      <c r="F193">
        <v>42336</v>
      </c>
      <c r="G193">
        <v>34813</v>
      </c>
      <c r="H193">
        <v>41918</v>
      </c>
      <c r="I193">
        <v>36170</v>
      </c>
      <c r="K193" t="s">
        <v>1659</v>
      </c>
      <c r="L193">
        <f t="shared" ref="L193:L197" si="100">B193-$E$198</f>
        <v>32622.333333333332</v>
      </c>
      <c r="M193">
        <f t="shared" ref="M193:M197" si="101">C193-$E$198</f>
        <v>28725.333333333332</v>
      </c>
      <c r="N193">
        <f t="shared" ref="N193:N197" si="102">D193-$E$198</f>
        <v>29989.333333333332</v>
      </c>
      <c r="O193">
        <f t="shared" ref="O193:O197" si="103">E193-$E$198</f>
        <v>30574.333333333332</v>
      </c>
      <c r="P193">
        <f t="shared" ref="P193:P197" si="104">F193-$E$198</f>
        <v>35042.333333333336</v>
      </c>
      <c r="Q193">
        <f t="shared" ref="Q193:Q197" si="105">G193-$E$198</f>
        <v>27519.333333333332</v>
      </c>
      <c r="R193">
        <f t="shared" ref="R193:R197" si="106">H193-$E$198</f>
        <v>34624.333333333336</v>
      </c>
      <c r="S193">
        <f t="shared" ref="S193:S197" si="107">I193-$E$198</f>
        <v>28876.333333333332</v>
      </c>
      <c r="U193" t="s">
        <v>1659</v>
      </c>
      <c r="V193">
        <f t="shared" ref="V193:V197" si="108">L193/$O$198*100</f>
        <v>105.6046529194048</v>
      </c>
      <c r="W193">
        <f t="shared" ref="W193:W197" si="109">M193/$O$198*100</f>
        <v>92.989328067506165</v>
      </c>
      <c r="X193">
        <f t="shared" ref="X193:X197" si="110">N193/$O$198*100</f>
        <v>97.081134742589541</v>
      </c>
      <c r="Y193">
        <f t="shared" ref="Y193:Y197" si="111">O193/$O$198*100</f>
        <v>98.974890205345673</v>
      </c>
      <c r="Z193">
        <f t="shared" ref="Z193:Z197" si="112">P193/$O$198*100</f>
        <v>113.4386498764473</v>
      </c>
      <c r="AA193">
        <f t="shared" ref="AA193:AA197" si="113">Q193/$O$198*100</f>
        <v>89.085278344285825</v>
      </c>
      <c r="AB193">
        <f t="shared" ref="AB193:AB197" si="114">R193/$O$198*100</f>
        <v>112.08550494750359</v>
      </c>
      <c r="AC193">
        <f t="shared" ref="AC193:AC197" si="115">S193/$O$198*100</f>
        <v>93.478143580115031</v>
      </c>
    </row>
    <row r="194" spans="1:29" x14ac:dyDescent="0.25">
      <c r="A194" t="s">
        <v>1660</v>
      </c>
      <c r="B194">
        <v>37427</v>
      </c>
      <c r="C194">
        <v>35804</v>
      </c>
      <c r="D194">
        <v>35486</v>
      </c>
      <c r="E194">
        <v>34277</v>
      </c>
      <c r="F194">
        <v>40670</v>
      </c>
      <c r="G194">
        <v>37257</v>
      </c>
      <c r="H194">
        <v>43398</v>
      </c>
      <c r="I194">
        <v>43710</v>
      </c>
      <c r="K194" t="s">
        <v>1660</v>
      </c>
      <c r="L194">
        <f t="shared" si="100"/>
        <v>30133.333333333332</v>
      </c>
      <c r="M194">
        <f t="shared" si="101"/>
        <v>28510.333333333332</v>
      </c>
      <c r="N194">
        <f t="shared" si="102"/>
        <v>28192.333333333332</v>
      </c>
      <c r="O194">
        <f t="shared" si="103"/>
        <v>26983.333333333332</v>
      </c>
      <c r="P194">
        <f t="shared" si="104"/>
        <v>33376.333333333336</v>
      </c>
      <c r="Q194">
        <f t="shared" si="105"/>
        <v>29963.333333333332</v>
      </c>
      <c r="R194">
        <f t="shared" si="106"/>
        <v>36104.333333333336</v>
      </c>
      <c r="S194">
        <f t="shared" si="107"/>
        <v>36416.333333333336</v>
      </c>
      <c r="U194" t="s">
        <v>1660</v>
      </c>
      <c r="V194">
        <f t="shared" si="108"/>
        <v>97.547289933421808</v>
      </c>
      <c r="W194">
        <f t="shared" si="109"/>
        <v>92.293332470082973</v>
      </c>
      <c r="X194">
        <f t="shared" si="110"/>
        <v>91.263906423661695</v>
      </c>
      <c r="Y194">
        <f t="shared" si="111"/>
        <v>87.350145133965668</v>
      </c>
      <c r="Z194">
        <f t="shared" si="112"/>
        <v>108.04549329362384</v>
      </c>
      <c r="AA194">
        <f t="shared" si="113"/>
        <v>96.996967833133709</v>
      </c>
      <c r="AB194">
        <f t="shared" si="114"/>
        <v>116.87654440883537</v>
      </c>
      <c r="AC194">
        <f t="shared" si="115"/>
        <v>117.88654732230532</v>
      </c>
    </row>
    <row r="195" spans="1:29" x14ac:dyDescent="0.25">
      <c r="A195" t="s">
        <v>1661</v>
      </c>
      <c r="B195">
        <v>39143</v>
      </c>
      <c r="C195">
        <v>39575</v>
      </c>
      <c r="D195">
        <v>39065</v>
      </c>
      <c r="E195">
        <v>31598</v>
      </c>
      <c r="F195">
        <v>41144</v>
      </c>
      <c r="G195">
        <v>36576</v>
      </c>
      <c r="H195">
        <v>44395</v>
      </c>
      <c r="I195">
        <v>43370</v>
      </c>
      <c r="K195" t="s">
        <v>1661</v>
      </c>
      <c r="L195">
        <f t="shared" si="100"/>
        <v>31849.333333333332</v>
      </c>
      <c r="M195">
        <f t="shared" si="101"/>
        <v>32281.333333333332</v>
      </c>
      <c r="N195">
        <f t="shared" si="102"/>
        <v>31771.333333333332</v>
      </c>
      <c r="O195">
        <f t="shared" si="103"/>
        <v>24304.333333333332</v>
      </c>
      <c r="P195">
        <f t="shared" si="104"/>
        <v>33850.333333333336</v>
      </c>
      <c r="Q195">
        <f t="shared" si="105"/>
        <v>29282.333333333332</v>
      </c>
      <c r="R195">
        <f t="shared" si="106"/>
        <v>37101.333333333336</v>
      </c>
      <c r="S195">
        <f t="shared" si="107"/>
        <v>36076.333333333336</v>
      </c>
      <c r="U195" t="s">
        <v>1661</v>
      </c>
      <c r="V195">
        <f t="shared" si="108"/>
        <v>103.10230595750649</v>
      </c>
      <c r="W195">
        <f t="shared" si="109"/>
        <v>104.50077153000335</v>
      </c>
      <c r="X195">
        <f t="shared" si="110"/>
        <v>102.84980522913901</v>
      </c>
      <c r="Y195">
        <f t="shared" si="111"/>
        <v>78.677716271190093</v>
      </c>
      <c r="Z195">
        <f t="shared" si="112"/>
        <v>109.5799207967801</v>
      </c>
      <c r="AA195">
        <f t="shared" si="113"/>
        <v>94.792442243156046</v>
      </c>
      <c r="AB195">
        <f t="shared" si="114"/>
        <v>120.10402166758386</v>
      </c>
      <c r="AC195">
        <f t="shared" si="115"/>
        <v>116.78590312172909</v>
      </c>
    </row>
    <row r="196" spans="1:29" x14ac:dyDescent="0.25">
      <c r="A196" t="s">
        <v>1662</v>
      </c>
      <c r="B196">
        <v>37935</v>
      </c>
      <c r="C196">
        <v>17144</v>
      </c>
      <c r="D196">
        <v>38105</v>
      </c>
      <c r="E196">
        <v>41275</v>
      </c>
      <c r="F196">
        <v>42536</v>
      </c>
      <c r="G196">
        <v>39414</v>
      </c>
      <c r="H196">
        <v>44632</v>
      </c>
      <c r="I196">
        <v>41715</v>
      </c>
      <c r="K196" t="s">
        <v>1662</v>
      </c>
      <c r="L196">
        <f t="shared" si="100"/>
        <v>30641.333333333332</v>
      </c>
      <c r="M196">
        <f t="shared" si="101"/>
        <v>9850.3333333333321</v>
      </c>
      <c r="N196">
        <f t="shared" si="102"/>
        <v>30811.333333333332</v>
      </c>
      <c r="O196">
        <f t="shared" si="103"/>
        <v>33981.333333333336</v>
      </c>
      <c r="P196">
        <f t="shared" si="104"/>
        <v>35242.333333333336</v>
      </c>
      <c r="Q196">
        <f t="shared" si="105"/>
        <v>32120.333333333332</v>
      </c>
      <c r="R196">
        <f t="shared" si="106"/>
        <v>37338.333333333336</v>
      </c>
      <c r="S196">
        <f t="shared" si="107"/>
        <v>34421.333333333336</v>
      </c>
      <c r="U196" t="s">
        <v>1662</v>
      </c>
      <c r="V196">
        <f t="shared" si="108"/>
        <v>99.1917818566357</v>
      </c>
      <c r="W196">
        <f t="shared" si="109"/>
        <v>31.887388991399863</v>
      </c>
      <c r="X196">
        <f t="shared" si="110"/>
        <v>99.742103956923799</v>
      </c>
      <c r="Y196">
        <f t="shared" si="111"/>
        <v>110.00399253288444</v>
      </c>
      <c r="Z196">
        <f t="shared" si="112"/>
        <v>114.08608764149213</v>
      </c>
      <c r="AA196">
        <f t="shared" si="113"/>
        <v>103.97958412914225</v>
      </c>
      <c r="AB196">
        <f t="shared" si="114"/>
        <v>120.87123541916201</v>
      </c>
      <c r="AC196">
        <f t="shared" si="115"/>
        <v>111.42835561598309</v>
      </c>
    </row>
    <row r="197" spans="1:29" x14ac:dyDescent="0.25">
      <c r="A197" t="s">
        <v>1663</v>
      </c>
      <c r="B197">
        <v>8084</v>
      </c>
      <c r="C197">
        <v>40801</v>
      </c>
      <c r="D197">
        <v>36034</v>
      </c>
      <c r="E197">
        <v>35721</v>
      </c>
      <c r="F197">
        <v>40865</v>
      </c>
      <c r="G197">
        <v>40454</v>
      </c>
      <c r="H197">
        <v>41780</v>
      </c>
      <c r="I197">
        <v>33077</v>
      </c>
      <c r="K197" t="s">
        <v>1663</v>
      </c>
      <c r="L197">
        <f t="shared" si="100"/>
        <v>790.33333333333303</v>
      </c>
      <c r="M197">
        <f t="shared" si="101"/>
        <v>33507.333333333336</v>
      </c>
      <c r="N197">
        <f t="shared" si="102"/>
        <v>28740.333333333332</v>
      </c>
      <c r="O197">
        <f t="shared" si="103"/>
        <v>28427.333333333332</v>
      </c>
      <c r="P197">
        <f t="shared" si="104"/>
        <v>33571.333333333336</v>
      </c>
      <c r="Q197">
        <f t="shared" si="105"/>
        <v>33160.333333333336</v>
      </c>
      <c r="R197">
        <f t="shared" si="106"/>
        <v>34486.333333333336</v>
      </c>
      <c r="S197">
        <f t="shared" si="107"/>
        <v>25783.333333333332</v>
      </c>
      <c r="U197" t="s">
        <v>1663</v>
      </c>
      <c r="V197">
        <f t="shared" si="108"/>
        <v>2.5584582348688389</v>
      </c>
      <c r="W197">
        <f t="shared" si="109"/>
        <v>108.4695650297282</v>
      </c>
      <c r="X197">
        <f t="shared" si="110"/>
        <v>93.037885899884529</v>
      </c>
      <c r="Y197">
        <f t="shared" si="111"/>
        <v>92.024645797589372</v>
      </c>
      <c r="Z197">
        <f t="shared" si="112"/>
        <v>108.67674511454256</v>
      </c>
      <c r="AA197">
        <f t="shared" si="113"/>
        <v>107.34626050737542</v>
      </c>
      <c r="AB197">
        <f t="shared" si="114"/>
        <v>111.63877288962266</v>
      </c>
      <c r="AC197">
        <f t="shared" si="115"/>
        <v>83.465518543696646</v>
      </c>
    </row>
    <row r="198" spans="1:29" x14ac:dyDescent="0.25">
      <c r="A198" t="s">
        <v>1664</v>
      </c>
      <c r="B198">
        <v>7228</v>
      </c>
      <c r="C198">
        <v>7256</v>
      </c>
      <c r="D198">
        <v>7397</v>
      </c>
      <c r="E198">
        <f>AVERAGE(B198:D198)</f>
        <v>7293.666666666667</v>
      </c>
      <c r="O198">
        <f>AVERAGE(L192:L194)</f>
        <v>30891</v>
      </c>
    </row>
    <row r="199" spans="1:29" x14ac:dyDescent="0.25">
      <c r="A199" t="s">
        <v>1665</v>
      </c>
    </row>
    <row r="202" spans="1:29" x14ac:dyDescent="0.25">
      <c r="A202" s="7" t="s">
        <v>2099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37201</v>
      </c>
      <c r="C205">
        <v>34125</v>
      </c>
      <c r="D205">
        <v>39582</v>
      </c>
      <c r="E205">
        <v>29731</v>
      </c>
      <c r="F205">
        <v>38849</v>
      </c>
      <c r="G205">
        <v>33133</v>
      </c>
      <c r="H205">
        <v>34243</v>
      </c>
      <c r="I205">
        <v>40884</v>
      </c>
      <c r="K205" t="s">
        <v>1658</v>
      </c>
      <c r="L205">
        <f>B205-$E$211</f>
        <v>29613</v>
      </c>
      <c r="M205">
        <f t="shared" ref="M205:S205" si="116">C205-$E$211</f>
        <v>26537</v>
      </c>
      <c r="N205">
        <f t="shared" si="116"/>
        <v>31994</v>
      </c>
      <c r="O205">
        <f t="shared" si="116"/>
        <v>22143</v>
      </c>
      <c r="P205">
        <f t="shared" si="116"/>
        <v>31261</v>
      </c>
      <c r="Q205">
        <f t="shared" si="116"/>
        <v>25545</v>
      </c>
      <c r="R205">
        <f t="shared" si="116"/>
        <v>26655</v>
      </c>
      <c r="S205">
        <f t="shared" si="116"/>
        <v>33296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43140</v>
      </c>
      <c r="C206">
        <v>30239</v>
      </c>
      <c r="D206">
        <v>35699</v>
      </c>
      <c r="E206">
        <v>34240</v>
      </c>
      <c r="F206">
        <v>39483</v>
      </c>
      <c r="G206">
        <v>32916</v>
      </c>
      <c r="H206">
        <v>33471</v>
      </c>
      <c r="I206">
        <v>47119</v>
      </c>
      <c r="K206" t="s">
        <v>1659</v>
      </c>
      <c r="L206">
        <f t="shared" ref="L206:L210" si="117">B206-$E$211</f>
        <v>35552</v>
      </c>
      <c r="M206">
        <f t="shared" ref="M206:M210" si="118">C206-$E$211</f>
        <v>22651</v>
      </c>
      <c r="N206">
        <f t="shared" ref="N206:N210" si="119">D206-$E$211</f>
        <v>28111</v>
      </c>
      <c r="O206">
        <f t="shared" ref="O206:O210" si="120">E206-$E$211</f>
        <v>26652</v>
      </c>
      <c r="P206">
        <f t="shared" ref="P206:P210" si="121">F206-$E$211</f>
        <v>31895</v>
      </c>
      <c r="Q206">
        <f t="shared" ref="Q206:Q210" si="122">G206-$E$211</f>
        <v>25328</v>
      </c>
      <c r="R206">
        <f t="shared" ref="R206:R210" si="123">H206-$E$211</f>
        <v>25883</v>
      </c>
      <c r="S206">
        <f t="shared" ref="S206:S210" si="124">I206-$E$211</f>
        <v>39531</v>
      </c>
      <c r="U206" t="s">
        <v>1658</v>
      </c>
      <c r="V206">
        <f>L205/$O$211*100</f>
        <v>88.649290518290869</v>
      </c>
      <c r="W206">
        <f t="shared" ref="W206:AC206" si="125">M205/$O$211*100</f>
        <v>79.44099626798652</v>
      </c>
      <c r="X206">
        <f t="shared" si="125"/>
        <v>95.777037140519298</v>
      </c>
      <c r="Y206">
        <f t="shared" si="125"/>
        <v>66.287145508611573</v>
      </c>
      <c r="Z206">
        <f t="shared" si="125"/>
        <v>93.58273295148382</v>
      </c>
      <c r="AA206">
        <f t="shared" si="125"/>
        <v>76.471351308200454</v>
      </c>
      <c r="AB206">
        <f t="shared" si="125"/>
        <v>79.794240325703001</v>
      </c>
      <c r="AC206">
        <f t="shared" si="125"/>
        <v>99.674696150238489</v>
      </c>
    </row>
    <row r="207" spans="1:29" x14ac:dyDescent="0.25">
      <c r="A207" t="s">
        <v>1660</v>
      </c>
      <c r="B207">
        <v>42637</v>
      </c>
      <c r="C207">
        <v>37086</v>
      </c>
      <c r="D207">
        <v>35212</v>
      </c>
      <c r="E207">
        <v>37503</v>
      </c>
      <c r="F207">
        <v>39244</v>
      </c>
      <c r="G207">
        <v>39924</v>
      </c>
      <c r="H207">
        <v>36180</v>
      </c>
      <c r="I207">
        <v>40289</v>
      </c>
      <c r="K207" t="s">
        <v>1660</v>
      </c>
      <c r="L207">
        <f t="shared" si="117"/>
        <v>35049</v>
      </c>
      <c r="M207">
        <f t="shared" si="118"/>
        <v>29498</v>
      </c>
      <c r="N207">
        <f t="shared" si="119"/>
        <v>27624</v>
      </c>
      <c r="O207">
        <f t="shared" si="120"/>
        <v>29915</v>
      </c>
      <c r="P207">
        <f t="shared" si="121"/>
        <v>31656</v>
      </c>
      <c r="Q207">
        <f t="shared" si="122"/>
        <v>32336</v>
      </c>
      <c r="R207">
        <f t="shared" si="123"/>
        <v>28592</v>
      </c>
      <c r="S207">
        <f t="shared" si="124"/>
        <v>32701</v>
      </c>
      <c r="U207" t="s">
        <v>1659</v>
      </c>
      <c r="V207">
        <f t="shared" ref="V207:V211" si="126">L206/$O$211*100</f>
        <v>106.42824355878422</v>
      </c>
      <c r="W207">
        <f t="shared" ref="W207:W211" si="127">M206/$O$211*100</f>
        <v>67.807891113018144</v>
      </c>
      <c r="X207">
        <f t="shared" ref="X207:X211" si="128">N206/$O$211*100</f>
        <v>84.152912766679307</v>
      </c>
      <c r="Y207">
        <f t="shared" ref="Y207:Y211" si="129">O206/$O$211*100</f>
        <v>79.785259544574615</v>
      </c>
      <c r="Z207">
        <f t="shared" ref="Z207:Z211" si="130">P206/$O$211*100</f>
        <v>95.480671363282582</v>
      </c>
      <c r="AA207">
        <f t="shared" ref="AA207:AA211" si="131">Q206/$O$211*100</f>
        <v>75.821741473247258</v>
      </c>
      <c r="AB207">
        <f t="shared" ref="AB207:AB211" si="132">R206/$O$211*100</f>
        <v>77.483185981998531</v>
      </c>
      <c r="AC207">
        <f t="shared" ref="AC207:AC211" si="133">S206/$O$211*100</f>
        <v>118.33975292873251</v>
      </c>
    </row>
    <row r="208" spans="1:29" x14ac:dyDescent="0.25">
      <c r="A208" t="s">
        <v>1661</v>
      </c>
      <c r="B208">
        <v>39977</v>
      </c>
      <c r="C208">
        <v>37123</v>
      </c>
      <c r="D208">
        <v>34687</v>
      </c>
      <c r="E208">
        <v>38282</v>
      </c>
      <c r="F208">
        <v>38927</v>
      </c>
      <c r="G208">
        <v>36005</v>
      </c>
      <c r="H208">
        <v>33730</v>
      </c>
      <c r="I208">
        <v>39388</v>
      </c>
      <c r="K208" t="s">
        <v>1661</v>
      </c>
      <c r="L208">
        <f t="shared" si="117"/>
        <v>32389</v>
      </c>
      <c r="M208">
        <f t="shared" si="118"/>
        <v>29535</v>
      </c>
      <c r="N208">
        <f t="shared" si="119"/>
        <v>27099</v>
      </c>
      <c r="O208">
        <f t="shared" si="120"/>
        <v>30694</v>
      </c>
      <c r="P208">
        <f t="shared" si="121"/>
        <v>31339</v>
      </c>
      <c r="Q208">
        <f t="shared" si="122"/>
        <v>28417</v>
      </c>
      <c r="R208">
        <f t="shared" si="123"/>
        <v>26142</v>
      </c>
      <c r="S208">
        <f t="shared" si="124"/>
        <v>31800</v>
      </c>
      <c r="U208" t="s">
        <v>1660</v>
      </c>
      <c r="V208">
        <f t="shared" si="126"/>
        <v>104.92246592292496</v>
      </c>
      <c r="W208">
        <f t="shared" si="127"/>
        <v>88.30502724170276</v>
      </c>
      <c r="X208">
        <f t="shared" si="128"/>
        <v>82.69503263017144</v>
      </c>
      <c r="Y208">
        <f t="shared" si="129"/>
        <v>89.553355818548312</v>
      </c>
      <c r="Z208">
        <f t="shared" si="130"/>
        <v>94.76520246672122</v>
      </c>
      <c r="AA208">
        <f t="shared" si="131"/>
        <v>96.800846189155209</v>
      </c>
      <c r="AB208">
        <f t="shared" si="132"/>
        <v>85.592831340930417</v>
      </c>
      <c r="AC208">
        <f t="shared" si="133"/>
        <v>97.893507893108762</v>
      </c>
    </row>
    <row r="209" spans="1:29" x14ac:dyDescent="0.25">
      <c r="A209" t="s">
        <v>1662</v>
      </c>
      <c r="B209">
        <v>31607</v>
      </c>
      <c r="C209">
        <v>22354</v>
      </c>
      <c r="D209">
        <v>34835</v>
      </c>
      <c r="E209">
        <v>36030</v>
      </c>
      <c r="F209">
        <v>34737</v>
      </c>
      <c r="G209">
        <v>36685</v>
      </c>
      <c r="H209">
        <v>33952</v>
      </c>
      <c r="I209">
        <v>40969</v>
      </c>
      <c r="K209" t="s">
        <v>1662</v>
      </c>
      <c r="L209">
        <f t="shared" si="117"/>
        <v>24019</v>
      </c>
      <c r="M209">
        <f t="shared" si="118"/>
        <v>14766</v>
      </c>
      <c r="N209">
        <f t="shared" si="119"/>
        <v>27247</v>
      </c>
      <c r="O209">
        <f t="shared" si="120"/>
        <v>28442</v>
      </c>
      <c r="P209">
        <f t="shared" si="121"/>
        <v>27149</v>
      </c>
      <c r="Q209">
        <f t="shared" si="122"/>
        <v>29097</v>
      </c>
      <c r="R209">
        <f t="shared" si="123"/>
        <v>26364</v>
      </c>
      <c r="S209">
        <f t="shared" si="124"/>
        <v>33381</v>
      </c>
      <c r="U209" t="s">
        <v>1661</v>
      </c>
      <c r="V209">
        <f t="shared" si="126"/>
        <v>96.959506655756684</v>
      </c>
      <c r="W209">
        <f t="shared" si="127"/>
        <v>88.415790208952842</v>
      </c>
      <c r="X209">
        <f t="shared" si="128"/>
        <v>81.123395932704028</v>
      </c>
      <c r="Y209">
        <f t="shared" si="129"/>
        <v>91.885365318219016</v>
      </c>
      <c r="Z209">
        <f t="shared" si="130"/>
        <v>93.816233260821846</v>
      </c>
      <c r="AA209">
        <f t="shared" si="131"/>
        <v>85.068952441774599</v>
      </c>
      <c r="AB209">
        <f t="shared" si="132"/>
        <v>78.25852675274912</v>
      </c>
      <c r="AC209">
        <f t="shared" si="133"/>
        <v>95.196279960883714</v>
      </c>
    </row>
    <row r="210" spans="1:29" x14ac:dyDescent="0.25">
      <c r="A210" t="s">
        <v>1663</v>
      </c>
      <c r="B210">
        <v>9135</v>
      </c>
      <c r="C210">
        <v>44676</v>
      </c>
      <c r="D210">
        <v>35551</v>
      </c>
      <c r="E210">
        <v>40448</v>
      </c>
      <c r="F210">
        <v>42327</v>
      </c>
      <c r="G210">
        <v>39391</v>
      </c>
      <c r="H210">
        <v>36655</v>
      </c>
      <c r="I210">
        <v>41798</v>
      </c>
      <c r="K210" t="s">
        <v>1663</v>
      </c>
      <c r="L210">
        <f t="shared" si="117"/>
        <v>1547</v>
      </c>
      <c r="M210">
        <f t="shared" si="118"/>
        <v>37088</v>
      </c>
      <c r="N210">
        <f t="shared" si="119"/>
        <v>27963</v>
      </c>
      <c r="O210">
        <f t="shared" si="120"/>
        <v>32860</v>
      </c>
      <c r="P210">
        <f t="shared" si="121"/>
        <v>34739</v>
      </c>
      <c r="Q210">
        <f t="shared" si="122"/>
        <v>31803</v>
      </c>
      <c r="R210">
        <f t="shared" si="123"/>
        <v>29067</v>
      </c>
      <c r="S210">
        <f t="shared" si="124"/>
        <v>34210</v>
      </c>
      <c r="U210" t="s">
        <v>1662</v>
      </c>
      <c r="V210">
        <f t="shared" si="126"/>
        <v>71.903127307561817</v>
      </c>
      <c r="W210">
        <f t="shared" si="127"/>
        <v>44.203404713912228</v>
      </c>
      <c r="X210">
        <f t="shared" si="128"/>
        <v>81.566447801704356</v>
      </c>
      <c r="Y210">
        <f t="shared" si="129"/>
        <v>85.14379228451115</v>
      </c>
      <c r="Z210">
        <f t="shared" si="130"/>
        <v>81.273075618177103</v>
      </c>
      <c r="AA210">
        <f t="shared" si="131"/>
        <v>87.104596164208601</v>
      </c>
      <c r="AB210">
        <f t="shared" si="132"/>
        <v>78.92310455624964</v>
      </c>
      <c r="AC210">
        <f t="shared" si="133"/>
        <v>99.92915161554275</v>
      </c>
    </row>
    <row r="211" spans="1:29" x14ac:dyDescent="0.25">
      <c r="A211" t="s">
        <v>1664</v>
      </c>
      <c r="B211">
        <v>7513</v>
      </c>
      <c r="C211">
        <v>7564</v>
      </c>
      <c r="D211">
        <v>7687</v>
      </c>
      <c r="E211">
        <f>AVERAGE(B211:D211)</f>
        <v>7588</v>
      </c>
      <c r="O211">
        <f>AVERAGE(L205:L207)</f>
        <v>33404.666666666664</v>
      </c>
      <c r="U211" t="s">
        <v>1663</v>
      </c>
      <c r="V211">
        <f t="shared" si="126"/>
        <v>4.6310894685373309</v>
      </c>
      <c r="W211">
        <f t="shared" si="127"/>
        <v>111.02640349651747</v>
      </c>
      <c r="X211">
        <f t="shared" si="128"/>
        <v>83.709860897678979</v>
      </c>
      <c r="Y211">
        <f t="shared" si="129"/>
        <v>98.369489292913173</v>
      </c>
      <c r="Z211">
        <f t="shared" si="130"/>
        <v>103.99445187299182</v>
      </c>
      <c r="AA211">
        <f t="shared" si="131"/>
        <v>95.205260742012101</v>
      </c>
      <c r="AB211">
        <f t="shared" si="132"/>
        <v>87.014788352924739</v>
      </c>
      <c r="AC211">
        <f t="shared" si="133"/>
        <v>102.41084080068654</v>
      </c>
    </row>
    <row r="212" spans="1:29" x14ac:dyDescent="0.25">
      <c r="A212" t="s">
        <v>1665</v>
      </c>
    </row>
    <row r="215" spans="1:29" x14ac:dyDescent="0.25">
      <c r="A215" s="7" t="s">
        <v>2100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41595</v>
      </c>
      <c r="C218">
        <v>42630</v>
      </c>
      <c r="D218">
        <v>36042</v>
      </c>
      <c r="E218">
        <v>45387</v>
      </c>
      <c r="F218">
        <v>37319</v>
      </c>
      <c r="G218">
        <v>35170</v>
      </c>
      <c r="H218">
        <v>40692</v>
      </c>
      <c r="I218">
        <v>46409</v>
      </c>
      <c r="K218" t="s">
        <v>1658</v>
      </c>
      <c r="L218">
        <f>B218-$E$224</f>
        <v>33770.333333333336</v>
      </c>
      <c r="M218">
        <f t="shared" ref="M218:S218" si="134">C218-$E$224</f>
        <v>34805.333333333336</v>
      </c>
      <c r="N218">
        <f t="shared" si="134"/>
        <v>28217.333333333332</v>
      </c>
      <c r="O218">
        <f t="shared" si="134"/>
        <v>37562.333333333336</v>
      </c>
      <c r="P218">
        <f t="shared" si="134"/>
        <v>29494.333333333332</v>
      </c>
      <c r="Q218">
        <f t="shared" si="134"/>
        <v>27345.333333333332</v>
      </c>
      <c r="R218">
        <f t="shared" si="134"/>
        <v>32867.333333333336</v>
      </c>
      <c r="S218">
        <f t="shared" si="134"/>
        <v>38584.333333333336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43175</v>
      </c>
      <c r="C219">
        <v>37686</v>
      </c>
      <c r="D219">
        <v>42676</v>
      </c>
      <c r="E219">
        <v>35977</v>
      </c>
      <c r="F219">
        <v>34246</v>
      </c>
      <c r="G219">
        <v>30423</v>
      </c>
      <c r="H219">
        <v>44083</v>
      </c>
      <c r="I219">
        <v>49146</v>
      </c>
      <c r="K219" t="s">
        <v>1659</v>
      </c>
      <c r="L219">
        <f t="shared" ref="L219:L223" si="135">B219-$E$224</f>
        <v>35350.333333333336</v>
      </c>
      <c r="M219">
        <f t="shared" ref="M219:M223" si="136">C219-$E$224</f>
        <v>29861.333333333332</v>
      </c>
      <c r="N219">
        <f t="shared" ref="N219:N223" si="137">D219-$E$224</f>
        <v>34851.333333333336</v>
      </c>
      <c r="O219">
        <f t="shared" ref="O219:O223" si="138">E219-$E$224</f>
        <v>28152.333333333332</v>
      </c>
      <c r="P219">
        <f t="shared" ref="P219:P223" si="139">F219-$E$224</f>
        <v>26421.333333333332</v>
      </c>
      <c r="Q219">
        <f t="shared" ref="Q219:Q223" si="140">G219-$E$224</f>
        <v>22598.333333333332</v>
      </c>
      <c r="R219">
        <f t="shared" ref="R219:R223" si="141">H219-$E$224</f>
        <v>36258.333333333336</v>
      </c>
      <c r="S219">
        <f t="shared" ref="S219:S223" si="142">I219-$E$224</f>
        <v>41321.333333333336</v>
      </c>
      <c r="U219" t="s">
        <v>1658</v>
      </c>
      <c r="V219">
        <f>L218/$O$224*100</f>
        <v>95.314749132099621</v>
      </c>
      <c r="W219">
        <f t="shared" ref="W219:AC219" si="143">M218/$O$224*100</f>
        <v>98.235974823832677</v>
      </c>
      <c r="X219">
        <f t="shared" si="143"/>
        <v>79.641738246888252</v>
      </c>
      <c r="Y219">
        <f t="shared" si="143"/>
        <v>106.01744268094193</v>
      </c>
      <c r="Z219">
        <f t="shared" si="143"/>
        <v>83.245994486833311</v>
      </c>
      <c r="AA219">
        <f t="shared" si="143"/>
        <v>77.180570321099623</v>
      </c>
      <c r="AB219">
        <f t="shared" si="143"/>
        <v>92.766085557573078</v>
      </c>
      <c r="AC219">
        <f t="shared" si="143"/>
        <v>108.90197664901073</v>
      </c>
    </row>
    <row r="220" spans="1:29" x14ac:dyDescent="0.25">
      <c r="A220" t="s">
        <v>1660</v>
      </c>
      <c r="B220">
        <v>44995</v>
      </c>
      <c r="C220">
        <v>33299</v>
      </c>
      <c r="D220">
        <v>41852</v>
      </c>
      <c r="E220">
        <v>40686</v>
      </c>
      <c r="F220">
        <v>38337</v>
      </c>
      <c r="G220">
        <v>38516</v>
      </c>
      <c r="H220">
        <v>43478</v>
      </c>
      <c r="I220">
        <v>48813</v>
      </c>
      <c r="K220" t="s">
        <v>1660</v>
      </c>
      <c r="L220">
        <f t="shared" si="135"/>
        <v>37170.333333333336</v>
      </c>
      <c r="M220">
        <f t="shared" si="136"/>
        <v>25474.333333333332</v>
      </c>
      <c r="N220">
        <f t="shared" si="137"/>
        <v>34027.333333333336</v>
      </c>
      <c r="O220">
        <f t="shared" si="138"/>
        <v>32861.333333333336</v>
      </c>
      <c r="P220">
        <f t="shared" si="139"/>
        <v>30512.333333333332</v>
      </c>
      <c r="Q220">
        <f t="shared" si="140"/>
        <v>30691.333333333332</v>
      </c>
      <c r="R220">
        <f t="shared" si="141"/>
        <v>35653.333333333336</v>
      </c>
      <c r="S220">
        <f t="shared" si="142"/>
        <v>40988.333333333336</v>
      </c>
      <c r="U220" t="s">
        <v>1659</v>
      </c>
      <c r="V220">
        <f t="shared" ref="V220:V224" si="144">L219/$O$224*100</f>
        <v>99.774204777450578</v>
      </c>
      <c r="W220">
        <f t="shared" ref="W220:W224" si="145">M219/$O$224*100</f>
        <v>84.281830070278758</v>
      </c>
      <c r="X220">
        <f t="shared" ref="X220:X224" si="146">N219/$O$224*100</f>
        <v>98.365807076798589</v>
      </c>
      <c r="Y220">
        <f t="shared" ref="Y220:Y224" si="147">O219/$O$224*100</f>
        <v>79.458279628566856</v>
      </c>
      <c r="Z220">
        <f t="shared" ref="Z220:Z224" si="148">P219/$O$224*100</f>
        <v>74.57263550065386</v>
      </c>
      <c r="AA220">
        <f t="shared" ref="AA220:AA224" si="149">Q219/$O$224*100</f>
        <v>63.782446303073627</v>
      </c>
      <c r="AB220">
        <f t="shared" ref="AB220:AB224" si="150">R219/$O$224*100</f>
        <v>102.33698055338645</v>
      </c>
      <c r="AC220">
        <f t="shared" ref="AC220:AC224" si="151">S219/$O$224*100</f>
        <v>116.62699570048262</v>
      </c>
    </row>
    <row r="221" spans="1:29" x14ac:dyDescent="0.25">
      <c r="A221" t="s">
        <v>1661</v>
      </c>
      <c r="B221">
        <v>44042</v>
      </c>
      <c r="C221">
        <v>37611</v>
      </c>
      <c r="D221">
        <v>45243</v>
      </c>
      <c r="E221">
        <v>38562</v>
      </c>
      <c r="F221">
        <v>43204</v>
      </c>
      <c r="G221">
        <v>39302</v>
      </c>
      <c r="H221">
        <v>39856</v>
      </c>
      <c r="I221">
        <v>41975</v>
      </c>
      <c r="K221" t="s">
        <v>1661</v>
      </c>
      <c r="L221">
        <f t="shared" si="135"/>
        <v>36217.333333333336</v>
      </c>
      <c r="M221">
        <f t="shared" si="136"/>
        <v>29786.333333333332</v>
      </c>
      <c r="N221">
        <f t="shared" si="137"/>
        <v>37418.333333333336</v>
      </c>
      <c r="O221">
        <f t="shared" si="138"/>
        <v>30737.333333333332</v>
      </c>
      <c r="P221">
        <f t="shared" si="139"/>
        <v>35379.333333333336</v>
      </c>
      <c r="Q221">
        <f t="shared" si="140"/>
        <v>31477.333333333332</v>
      </c>
      <c r="R221">
        <f t="shared" si="141"/>
        <v>32031.333333333332</v>
      </c>
      <c r="S221">
        <f t="shared" si="142"/>
        <v>34150.333333333336</v>
      </c>
      <c r="U221" t="s">
        <v>1660</v>
      </c>
      <c r="V221">
        <f t="shared" si="144"/>
        <v>104.91104609044982</v>
      </c>
      <c r="W221">
        <f t="shared" si="145"/>
        <v>71.899784553725141</v>
      </c>
      <c r="X221">
        <f t="shared" si="146"/>
        <v>96.040116284539607</v>
      </c>
      <c r="Y221">
        <f t="shared" si="147"/>
        <v>92.74915091588187</v>
      </c>
      <c r="Z221">
        <f t="shared" si="148"/>
        <v>86.119238693774619</v>
      </c>
      <c r="AA221">
        <f t="shared" si="149"/>
        <v>86.624455504228948</v>
      </c>
      <c r="AB221">
        <f t="shared" si="150"/>
        <v>100.6294041828565</v>
      </c>
      <c r="AC221">
        <f t="shared" si="151"/>
        <v>115.68712308662069</v>
      </c>
    </row>
    <row r="222" spans="1:29" x14ac:dyDescent="0.25">
      <c r="A222" t="s">
        <v>1662</v>
      </c>
      <c r="B222">
        <v>44409</v>
      </c>
      <c r="C222">
        <v>25557</v>
      </c>
      <c r="D222">
        <v>40939</v>
      </c>
      <c r="E222">
        <v>42831</v>
      </c>
      <c r="F222">
        <v>41634</v>
      </c>
      <c r="G222">
        <v>38932</v>
      </c>
      <c r="H222">
        <v>40546</v>
      </c>
      <c r="I222">
        <v>45191</v>
      </c>
      <c r="K222" t="s">
        <v>1662</v>
      </c>
      <c r="L222">
        <f t="shared" si="135"/>
        <v>36584.333333333336</v>
      </c>
      <c r="M222">
        <f t="shared" si="136"/>
        <v>17732.333333333332</v>
      </c>
      <c r="N222">
        <f t="shared" si="137"/>
        <v>33114.333333333336</v>
      </c>
      <c r="O222">
        <f t="shared" si="138"/>
        <v>35006.333333333336</v>
      </c>
      <c r="P222">
        <f t="shared" si="139"/>
        <v>33809.333333333336</v>
      </c>
      <c r="Q222">
        <f t="shared" si="140"/>
        <v>31107.333333333332</v>
      </c>
      <c r="R222">
        <f t="shared" si="141"/>
        <v>32721.333333333332</v>
      </c>
      <c r="S222">
        <f t="shared" si="142"/>
        <v>37366.333333333336</v>
      </c>
      <c r="U222" t="s">
        <v>1661</v>
      </c>
      <c r="V222">
        <f t="shared" si="144"/>
        <v>102.22126050182989</v>
      </c>
      <c r="W222">
        <f t="shared" si="145"/>
        <v>84.070147049138683</v>
      </c>
      <c r="X222">
        <f t="shared" si="146"/>
        <v>105.611011280353</v>
      </c>
      <c r="Y222">
        <f t="shared" si="147"/>
        <v>86.754287757194859</v>
      </c>
      <c r="Z222">
        <f t="shared" si="148"/>
        <v>99.856055545624741</v>
      </c>
      <c r="AA222">
        <f t="shared" si="149"/>
        <v>88.842893565776961</v>
      </c>
      <c r="AB222">
        <f t="shared" si="150"/>
        <v>90.406525481931666</v>
      </c>
      <c r="AC222">
        <f t="shared" si="151"/>
        <v>96.387276439209344</v>
      </c>
    </row>
    <row r="223" spans="1:29" x14ac:dyDescent="0.25">
      <c r="A223" t="s">
        <v>1663</v>
      </c>
      <c r="B223">
        <v>9210</v>
      </c>
      <c r="C223">
        <v>44902</v>
      </c>
      <c r="D223">
        <v>47722</v>
      </c>
      <c r="E223">
        <v>42861</v>
      </c>
      <c r="F223">
        <v>42324</v>
      </c>
      <c r="G223">
        <v>39451</v>
      </c>
      <c r="H223">
        <v>51085</v>
      </c>
      <c r="I223">
        <v>51731</v>
      </c>
      <c r="K223" t="s">
        <v>1663</v>
      </c>
      <c r="L223">
        <f t="shared" si="135"/>
        <v>1385.333333333333</v>
      </c>
      <c r="M223">
        <f t="shared" si="136"/>
        <v>37077.333333333336</v>
      </c>
      <c r="N223">
        <f t="shared" si="137"/>
        <v>39897.333333333336</v>
      </c>
      <c r="O223">
        <f t="shared" si="138"/>
        <v>35036.333333333336</v>
      </c>
      <c r="P223">
        <f t="shared" si="139"/>
        <v>34499.333333333336</v>
      </c>
      <c r="Q223">
        <f t="shared" si="140"/>
        <v>31626.333333333332</v>
      </c>
      <c r="R223">
        <f t="shared" si="141"/>
        <v>43260.333333333336</v>
      </c>
      <c r="S223">
        <f t="shared" si="142"/>
        <v>43906.333333333336</v>
      </c>
      <c r="U223" t="s">
        <v>1662</v>
      </c>
      <c r="V223">
        <f t="shared" si="144"/>
        <v>103.25709608527534</v>
      </c>
      <c r="W223">
        <f t="shared" si="145"/>
        <v>50.048451891505387</v>
      </c>
      <c r="X223">
        <f t="shared" si="146"/>
        <v>93.463228307194399</v>
      </c>
      <c r="Y223">
        <f t="shared" si="147"/>
        <v>98.803285320488101</v>
      </c>
      <c r="Z223">
        <f t="shared" si="148"/>
        <v>95.424824303092464</v>
      </c>
      <c r="AA223">
        <f t="shared" si="149"/>
        <v>87.798590661485903</v>
      </c>
      <c r="AB223">
        <f t="shared" si="150"/>
        <v>92.354009276420385</v>
      </c>
      <c r="AC223">
        <f t="shared" si="151"/>
        <v>105.46424438569588</v>
      </c>
    </row>
    <row r="224" spans="1:29" x14ac:dyDescent="0.25">
      <c r="A224" t="s">
        <v>1664</v>
      </c>
      <c r="B224">
        <v>7675</v>
      </c>
      <c r="C224">
        <v>7852</v>
      </c>
      <c r="D224">
        <v>7947</v>
      </c>
      <c r="E224">
        <f>AVERAGE(B224:D224)</f>
        <v>7824.666666666667</v>
      </c>
      <c r="O224">
        <f>AVERAGE(L218:L220)</f>
        <v>35430.333333333336</v>
      </c>
      <c r="U224" t="s">
        <v>1663</v>
      </c>
      <c r="V224">
        <f t="shared" si="144"/>
        <v>3.9100206038140564</v>
      </c>
      <c r="W224">
        <f t="shared" si="145"/>
        <v>104.6485591442361</v>
      </c>
      <c r="X224">
        <f t="shared" si="146"/>
        <v>112.60784073910304</v>
      </c>
      <c r="Y224">
        <f t="shared" si="147"/>
        <v>98.887958528944125</v>
      </c>
      <c r="Z224">
        <f t="shared" si="148"/>
        <v>97.372308097581168</v>
      </c>
      <c r="AA224">
        <f t="shared" si="149"/>
        <v>89.263437167775251</v>
      </c>
      <c r="AB224">
        <f t="shared" si="150"/>
        <v>122.09970740702411</v>
      </c>
      <c r="AC224">
        <f t="shared" si="151"/>
        <v>123.92300382911066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93.604032265854627</v>
      </c>
      <c r="C230">
        <f t="shared" ref="C230:I230" si="152">AVERAGE(W219,W206,W192)</f>
        <v>94.329013276042872</v>
      </c>
      <c r="D230">
        <f t="shared" si="152"/>
        <v>83.87118927655024</v>
      </c>
      <c r="E230">
        <f t="shared" si="152"/>
        <v>88.566188286737557</v>
      </c>
      <c r="F230">
        <f t="shared" si="152"/>
        <v>95.712338573590884</v>
      </c>
      <c r="G230">
        <f t="shared" si="152"/>
        <v>83.701777695596803</v>
      </c>
      <c r="H230">
        <f t="shared" si="152"/>
        <v>94.692028532513405</v>
      </c>
      <c r="I230">
        <f t="shared" si="152"/>
        <v>105.22024033726048</v>
      </c>
      <c r="K230" t="s">
        <v>1658</v>
      </c>
      <c r="L230">
        <f>STDEV(V219,V206,V192)/SQRT(3)</f>
        <v>2.516602054759602</v>
      </c>
      <c r="M230">
        <f t="shared" ref="M230:S230" si="153">STDEV(W219,W206,W192)/SQRT(3)</f>
        <v>7.7190346761488469</v>
      </c>
      <c r="N230">
        <f t="shared" si="153"/>
        <v>6.0355134789847904</v>
      </c>
      <c r="O230">
        <f t="shared" si="153"/>
        <v>11.720420695810768</v>
      </c>
      <c r="P230">
        <f t="shared" si="153"/>
        <v>7.8844435747325496</v>
      </c>
      <c r="Q230">
        <f t="shared" si="153"/>
        <v>6.8788642774564721</v>
      </c>
      <c r="R230">
        <f t="shared" si="153"/>
        <v>9.2077076469799994</v>
      </c>
      <c r="S230">
        <f t="shared" si="153"/>
        <v>2.8219975902245436</v>
      </c>
    </row>
    <row r="231" spans="1:19" x14ac:dyDescent="0.25">
      <c r="A231" t="s">
        <v>1659</v>
      </c>
      <c r="B231">
        <f t="shared" ref="B231:B235" si="154">AVERAGE(V220,V207,V193)</f>
        <v>103.93570041854655</v>
      </c>
      <c r="C231">
        <f t="shared" ref="C231:C235" si="155">AVERAGE(W220,W207,W193)</f>
        <v>81.693016416934356</v>
      </c>
      <c r="D231">
        <f t="shared" ref="D231:D235" si="156">AVERAGE(X220,X207,X193)</f>
        <v>93.199951528689141</v>
      </c>
      <c r="E231">
        <f t="shared" ref="E231:E235" si="157">AVERAGE(Y220,Y207,Y193)</f>
        <v>86.072809792829048</v>
      </c>
      <c r="F231">
        <f t="shared" ref="F231:F235" si="158">AVERAGE(Z220,Z207,Z193)</f>
        <v>94.497318913461243</v>
      </c>
      <c r="G231">
        <f t="shared" ref="G231:G235" si="159">AVERAGE(AA220,AA207,AA193)</f>
        <v>76.229822040202237</v>
      </c>
      <c r="H231">
        <f t="shared" ref="H231:H235" si="160">AVERAGE(AB220,AB207,AB193)</f>
        <v>97.301890494296188</v>
      </c>
      <c r="I231">
        <f t="shared" ref="I231:I235" si="161">AVERAGE(AC220,AC207,AC193)</f>
        <v>109.48163073644339</v>
      </c>
      <c r="K231" t="s">
        <v>1659</v>
      </c>
      <c r="L231">
        <f t="shared" ref="L231:L235" si="162">STDEV(V220,V207,V193)/SQRT(3)</f>
        <v>2.0942866616474944</v>
      </c>
      <c r="M231">
        <f t="shared" ref="M231:M235" si="163">STDEV(W220,W207,W193)/SQRT(3)</f>
        <v>7.3836002706904944</v>
      </c>
      <c r="N231">
        <f t="shared" ref="N231:N235" si="164">STDEV(X220,X207,X193)/SQRT(3)</f>
        <v>4.538695793674357</v>
      </c>
      <c r="O231">
        <f t="shared" ref="O231:O235" si="165">STDEV(Y220,Y207,Y193)/SQRT(3)</f>
        <v>6.4517307288988528</v>
      </c>
      <c r="P231">
        <f t="shared" ref="P231:P235" si="166">STDEV(Z220,Z207,Z193)/SQRT(3)</f>
        <v>11.230420070731602</v>
      </c>
      <c r="Q231">
        <f t="shared" ref="Q231:Q235" si="167">STDEV(AA220,AA207,AA193)/SQRT(3)</f>
        <v>7.3071477481137794</v>
      </c>
      <c r="R231">
        <f t="shared" ref="R231:R235" si="168">STDEV(AB220,AB207,AB193)/SQRT(3)</f>
        <v>10.301200874574496</v>
      </c>
      <c r="S231">
        <f t="shared" ref="S231:S235" si="169">STDEV(AC220,AC207,AC193)/SQRT(3)</f>
        <v>8.0170045362508802</v>
      </c>
    </row>
    <row r="232" spans="1:19" x14ac:dyDescent="0.25">
      <c r="A232" t="s">
        <v>1660</v>
      </c>
      <c r="B232">
        <f t="shared" si="154"/>
        <v>102.46026731559887</v>
      </c>
      <c r="C232">
        <f t="shared" si="155"/>
        <v>84.166048088503615</v>
      </c>
      <c r="D232">
        <f t="shared" si="156"/>
        <v>89.999685112790914</v>
      </c>
      <c r="E232">
        <f t="shared" si="157"/>
        <v>89.884217289465298</v>
      </c>
      <c r="F232">
        <f t="shared" si="158"/>
        <v>96.30997815137323</v>
      </c>
      <c r="G232">
        <f t="shared" si="159"/>
        <v>93.474089842172631</v>
      </c>
      <c r="H232">
        <f t="shared" si="160"/>
        <v>101.03292664420742</v>
      </c>
      <c r="I232">
        <f t="shared" si="161"/>
        <v>110.48905943401159</v>
      </c>
      <c r="K232" t="s">
        <v>1660</v>
      </c>
      <c r="L232">
        <f t="shared" si="162"/>
        <v>2.4564909031299713</v>
      </c>
      <c r="M232">
        <f t="shared" si="163"/>
        <v>6.2402606910598335</v>
      </c>
      <c r="N232">
        <f t="shared" si="164"/>
        <v>3.9039085575726107</v>
      </c>
      <c r="O232">
        <f t="shared" si="165"/>
        <v>1.5673138212659852</v>
      </c>
      <c r="P232">
        <f t="shared" si="166"/>
        <v>6.3765170516845444</v>
      </c>
      <c r="Q232">
        <f t="shared" si="167"/>
        <v>3.4252850902011072</v>
      </c>
      <c r="R232">
        <f t="shared" si="168"/>
        <v>9.0330836117641091</v>
      </c>
      <c r="S232">
        <f t="shared" si="169"/>
        <v>6.3296999851700173</v>
      </c>
    </row>
    <row r="233" spans="1:19" x14ac:dyDescent="0.25">
      <c r="A233" t="s">
        <v>1661</v>
      </c>
      <c r="B233">
        <f t="shared" si="154"/>
        <v>100.76102437169767</v>
      </c>
      <c r="C233">
        <f t="shared" si="155"/>
        <v>92.328902929364958</v>
      </c>
      <c r="D233">
        <f t="shared" si="156"/>
        <v>96.528070814065345</v>
      </c>
      <c r="E233">
        <f t="shared" si="157"/>
        <v>85.772456448867999</v>
      </c>
      <c r="F233">
        <f t="shared" si="158"/>
        <v>101.08406986774223</v>
      </c>
      <c r="G233">
        <f t="shared" si="159"/>
        <v>89.568096083569188</v>
      </c>
      <c r="H233">
        <f t="shared" si="160"/>
        <v>96.25635796742155</v>
      </c>
      <c r="I233">
        <f t="shared" si="161"/>
        <v>102.78981984060738</v>
      </c>
      <c r="K233" t="s">
        <v>1661</v>
      </c>
      <c r="L233">
        <f t="shared" si="162"/>
        <v>1.9176994013836886</v>
      </c>
      <c r="M233">
        <f t="shared" si="163"/>
        <v>6.2138807665182147</v>
      </c>
      <c r="N233">
        <f t="shared" si="164"/>
        <v>7.7434718928193407</v>
      </c>
      <c r="O233">
        <f t="shared" si="165"/>
        <v>3.8441944485973107</v>
      </c>
      <c r="P233">
        <f t="shared" si="166"/>
        <v>4.5918215544714442</v>
      </c>
      <c r="Q233">
        <f t="shared" si="167"/>
        <v>2.8302533748913374</v>
      </c>
      <c r="R233">
        <f t="shared" si="168"/>
        <v>12.428820891354116</v>
      </c>
      <c r="S233">
        <f t="shared" si="169"/>
        <v>7.0064822025016467</v>
      </c>
    </row>
    <row r="234" spans="1:19" x14ac:dyDescent="0.25">
      <c r="A234" t="s">
        <v>1662</v>
      </c>
      <c r="B234">
        <f t="shared" si="154"/>
        <v>91.450668416490956</v>
      </c>
      <c r="C234">
        <f t="shared" si="155"/>
        <v>42.046415198939158</v>
      </c>
      <c r="D234">
        <f t="shared" si="156"/>
        <v>91.59059335527418</v>
      </c>
      <c r="E234">
        <f t="shared" si="157"/>
        <v>97.983690045961225</v>
      </c>
      <c r="F234">
        <f t="shared" si="158"/>
        <v>96.927995854253894</v>
      </c>
      <c r="G234">
        <f t="shared" si="159"/>
        <v>92.960923651612248</v>
      </c>
      <c r="H234">
        <f t="shared" si="160"/>
        <v>97.382783083944005</v>
      </c>
      <c r="I234">
        <f t="shared" si="161"/>
        <v>105.6072505390739</v>
      </c>
      <c r="K234" t="s">
        <v>1662</v>
      </c>
      <c r="L234">
        <f t="shared" si="162"/>
        <v>9.843973918060188</v>
      </c>
      <c r="M234">
        <f t="shared" si="163"/>
        <v>5.3524294870390419</v>
      </c>
      <c r="N234">
        <f t="shared" si="164"/>
        <v>5.3297495380663857</v>
      </c>
      <c r="O234">
        <f t="shared" si="165"/>
        <v>7.1882123741541371</v>
      </c>
      <c r="P234">
        <f t="shared" si="166"/>
        <v>9.5020714065358955</v>
      </c>
      <c r="Q234">
        <f t="shared" si="167"/>
        <v>5.5129715559419212</v>
      </c>
      <c r="R234">
        <f t="shared" si="168"/>
        <v>12.367670829336076</v>
      </c>
      <c r="S234">
        <f t="shared" si="169"/>
        <v>3.320304264715499</v>
      </c>
    </row>
    <row r="235" spans="1:19" x14ac:dyDescent="0.25">
      <c r="A235" t="s">
        <v>1663</v>
      </c>
      <c r="B235">
        <f t="shared" si="154"/>
        <v>3.6998561024067418</v>
      </c>
      <c r="C235">
        <f t="shared" si="155"/>
        <v>108.04817589016058</v>
      </c>
      <c r="D235">
        <f t="shared" si="156"/>
        <v>96.451862512222192</v>
      </c>
      <c r="E235">
        <f t="shared" si="157"/>
        <v>96.427364539815542</v>
      </c>
      <c r="F235">
        <f t="shared" si="158"/>
        <v>103.34783502837185</v>
      </c>
      <c r="G235">
        <f t="shared" si="159"/>
        <v>97.271652805720919</v>
      </c>
      <c r="H235">
        <f t="shared" si="160"/>
        <v>106.91775621652384</v>
      </c>
      <c r="I235">
        <f t="shared" si="161"/>
        <v>103.2664543911646</v>
      </c>
      <c r="K235" t="s">
        <v>1663</v>
      </c>
      <c r="L235">
        <f t="shared" si="162"/>
        <v>0.60747479945903538</v>
      </c>
      <c r="M235">
        <f t="shared" si="163"/>
        <v>1.853141589363946</v>
      </c>
      <c r="N235">
        <f t="shared" si="164"/>
        <v>8.5149816394600606</v>
      </c>
      <c r="O235">
        <f t="shared" si="165"/>
        <v>2.2064414660670186</v>
      </c>
      <c r="P235">
        <f t="shared" si="166"/>
        <v>3.2792864607727008</v>
      </c>
      <c r="Q235">
        <f t="shared" si="167"/>
        <v>5.3213283774986184</v>
      </c>
      <c r="R235">
        <f t="shared" si="168"/>
        <v>10.39958148322858</v>
      </c>
      <c r="S235">
        <f t="shared" si="169"/>
        <v>11.686902710114339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83:D183"/>
    <mergeCell ref="B120:D120"/>
    <mergeCell ref="C119:I119"/>
    <mergeCell ref="C177:I177"/>
    <mergeCell ref="C178:I178"/>
    <mergeCell ref="C179:I179"/>
    <mergeCell ref="C180:I180"/>
  </mergeCells>
  <hyperlinks>
    <hyperlink ref="L1" r:id="rId1" display="B@ (23) " xr:uid="{00000000-0004-0000-2000-000000000000}"/>
  </hyperlinks>
  <pageMargins left="0.7" right="0.7" top="0.75" bottom="0.75" header="0.3" footer="0.3"/>
  <pageSetup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W332"/>
  <sheetViews>
    <sheetView topLeftCell="A85" workbookViewId="0">
      <selection activeCell="A108" sqref="A108:B110"/>
    </sheetView>
  </sheetViews>
  <sheetFormatPr defaultRowHeight="15" x14ac:dyDescent="0.25"/>
  <cols>
    <col min="2" max="2" width="10.7109375" bestFit="1" customWidth="1"/>
    <col min="10" max="10" width="12.42578125" customWidth="1"/>
  </cols>
  <sheetData>
    <row r="1" spans="1:12" x14ac:dyDescent="0.25">
      <c r="A1" s="7" t="s">
        <v>1677</v>
      </c>
      <c r="I1" s="7" t="s">
        <v>1678</v>
      </c>
      <c r="J1" t="s">
        <v>2116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2108</v>
      </c>
      <c r="L2" t="s">
        <v>1864</v>
      </c>
    </row>
    <row r="3" spans="1:12" x14ac:dyDescent="0.25">
      <c r="A3" s="53" t="s">
        <v>1681</v>
      </c>
      <c r="B3" s="17">
        <v>42339</v>
      </c>
      <c r="J3" t="s">
        <v>2109</v>
      </c>
      <c r="L3" t="s">
        <v>1864</v>
      </c>
    </row>
    <row r="4" spans="1:12" x14ac:dyDescent="0.25">
      <c r="A4" s="7" t="s">
        <v>1682</v>
      </c>
      <c r="B4" s="17">
        <v>42326</v>
      </c>
      <c r="I4" s="7" t="s">
        <v>1683</v>
      </c>
      <c r="J4" t="s">
        <v>2222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TX007028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TX000728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TX009342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TX001540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TX003249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TX011720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264</v>
      </c>
      <c r="C23">
        <v>20</v>
      </c>
      <c r="D23" t="s">
        <v>694</v>
      </c>
      <c r="E23">
        <v>32523</v>
      </c>
      <c r="F23" t="s">
        <v>695</v>
      </c>
      <c r="G23" t="s">
        <v>696</v>
      </c>
      <c r="H23">
        <v>151.18</v>
      </c>
      <c r="I23">
        <v>30.23</v>
      </c>
    </row>
    <row r="24" spans="1:9" x14ac:dyDescent="0.25">
      <c r="A24" t="s">
        <v>484</v>
      </c>
      <c r="B24" t="s">
        <v>269</v>
      </c>
      <c r="C24">
        <v>20</v>
      </c>
      <c r="D24" t="s">
        <v>698</v>
      </c>
      <c r="E24">
        <v>34665</v>
      </c>
      <c r="F24" t="s">
        <v>699</v>
      </c>
      <c r="G24" t="s">
        <v>700</v>
      </c>
      <c r="H24">
        <v>261.27999999999997</v>
      </c>
      <c r="I24">
        <v>52.25</v>
      </c>
    </row>
    <row r="25" spans="1:9" x14ac:dyDescent="0.25">
      <c r="A25" t="s">
        <v>484</v>
      </c>
      <c r="B25" t="s">
        <v>274</v>
      </c>
      <c r="C25">
        <v>19.100000000000001</v>
      </c>
      <c r="D25" t="s">
        <v>702</v>
      </c>
      <c r="E25">
        <v>26081</v>
      </c>
      <c r="F25" t="s">
        <v>703</v>
      </c>
      <c r="G25" t="s">
        <v>704</v>
      </c>
      <c r="H25">
        <v>543.87</v>
      </c>
      <c r="I25">
        <v>108.77</v>
      </c>
    </row>
    <row r="26" spans="1:9" x14ac:dyDescent="0.25">
      <c r="A26" t="s">
        <v>484</v>
      </c>
      <c r="B26" t="s">
        <v>279</v>
      </c>
      <c r="C26">
        <v>20</v>
      </c>
      <c r="D26" t="s">
        <v>706</v>
      </c>
      <c r="E26">
        <v>34528</v>
      </c>
      <c r="F26" t="s">
        <v>707</v>
      </c>
      <c r="G26" t="s">
        <v>708</v>
      </c>
      <c r="H26">
        <v>406.21899999999999</v>
      </c>
      <c r="I26">
        <v>81.239999999999995</v>
      </c>
    </row>
    <row r="27" spans="1:9" x14ac:dyDescent="0.25">
      <c r="A27" t="s">
        <v>484</v>
      </c>
      <c r="B27" t="s">
        <v>284</v>
      </c>
      <c r="C27">
        <v>20</v>
      </c>
      <c r="D27" t="s">
        <v>710</v>
      </c>
      <c r="E27">
        <v>21311</v>
      </c>
      <c r="F27" t="s">
        <v>711</v>
      </c>
      <c r="G27" t="s">
        <v>712</v>
      </c>
      <c r="H27">
        <v>262.43</v>
      </c>
      <c r="I27">
        <v>52.48</v>
      </c>
    </row>
    <row r="28" spans="1:9" x14ac:dyDescent="0.25">
      <c r="A28" t="s">
        <v>484</v>
      </c>
      <c r="B28" t="s">
        <v>289</v>
      </c>
      <c r="C28">
        <v>14.5</v>
      </c>
      <c r="D28" t="s">
        <v>714</v>
      </c>
      <c r="E28">
        <v>20501</v>
      </c>
      <c r="F28" t="s">
        <v>715</v>
      </c>
      <c r="G28" t="s">
        <v>716</v>
      </c>
      <c r="H28">
        <v>345.90600000000001</v>
      </c>
      <c r="I28">
        <v>69.180000000000007</v>
      </c>
    </row>
    <row r="31" spans="1:9" x14ac:dyDescent="0.25">
      <c r="A31" s="7" t="s">
        <v>1705</v>
      </c>
    </row>
    <row r="33" spans="1:49" x14ac:dyDescent="0.25">
      <c r="A33" s="7" t="s">
        <v>2116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2110</v>
      </c>
    </row>
    <row r="36" spans="1:49" x14ac:dyDescent="0.25">
      <c r="A36" t="s">
        <v>1709</v>
      </c>
      <c r="B36" s="38">
        <v>42347.517627314817</v>
      </c>
    </row>
    <row r="37" spans="1:49" x14ac:dyDescent="0.25">
      <c r="A37" t="s">
        <v>1710</v>
      </c>
      <c r="B37">
        <v>2402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16</v>
      </c>
      <c r="C40">
        <v>15</v>
      </c>
      <c r="D40">
        <v>15</v>
      </c>
      <c r="E40">
        <v>16</v>
      </c>
      <c r="F40">
        <v>15</v>
      </c>
      <c r="G40">
        <v>15</v>
      </c>
      <c r="H40">
        <v>16</v>
      </c>
      <c r="I40">
        <v>16</v>
      </c>
      <c r="J40">
        <v>16</v>
      </c>
      <c r="K40">
        <v>14</v>
      </c>
      <c r="L40">
        <v>12</v>
      </c>
      <c r="M40">
        <v>14</v>
      </c>
      <c r="N40">
        <v>13</v>
      </c>
      <c r="O40">
        <v>15</v>
      </c>
      <c r="P40">
        <v>16</v>
      </c>
      <c r="Q40">
        <v>15</v>
      </c>
      <c r="R40">
        <v>15</v>
      </c>
      <c r="S40">
        <v>15</v>
      </c>
      <c r="T40">
        <v>12</v>
      </c>
      <c r="U40">
        <v>13</v>
      </c>
      <c r="V40">
        <v>12</v>
      </c>
      <c r="W40">
        <v>15</v>
      </c>
      <c r="X40">
        <v>16</v>
      </c>
      <c r="Y40">
        <v>16</v>
      </c>
      <c r="Z40">
        <v>16</v>
      </c>
      <c r="AA40">
        <v>13</v>
      </c>
      <c r="AB40">
        <v>14</v>
      </c>
      <c r="AC40">
        <v>9</v>
      </c>
      <c r="AD40">
        <v>11</v>
      </c>
      <c r="AE40">
        <v>14</v>
      </c>
      <c r="AF40">
        <v>15</v>
      </c>
      <c r="AG40">
        <v>16</v>
      </c>
      <c r="AH40">
        <v>16</v>
      </c>
      <c r="AI40">
        <v>15</v>
      </c>
      <c r="AJ40">
        <v>13</v>
      </c>
      <c r="AK40">
        <v>14</v>
      </c>
      <c r="AL40">
        <v>13</v>
      </c>
      <c r="AM40">
        <v>11</v>
      </c>
      <c r="AN40">
        <v>15</v>
      </c>
      <c r="AO40">
        <v>16</v>
      </c>
      <c r="AP40">
        <v>16</v>
      </c>
      <c r="AQ40">
        <v>16</v>
      </c>
      <c r="AR40">
        <v>14</v>
      </c>
      <c r="AS40">
        <v>13</v>
      </c>
      <c r="AT40">
        <v>15</v>
      </c>
      <c r="AU40">
        <v>16</v>
      </c>
      <c r="AV40">
        <v>16</v>
      </c>
      <c r="AW40">
        <v>16</v>
      </c>
    </row>
    <row r="41" spans="1:49" x14ac:dyDescent="0.25">
      <c r="A41" t="s">
        <v>1764</v>
      </c>
      <c r="B41">
        <v>114.31699999999999</v>
      </c>
      <c r="C41">
        <v>138.29300000000001</v>
      </c>
      <c r="D41">
        <v>77.432000000000002</v>
      </c>
      <c r="E41">
        <v>107.36499999999999</v>
      </c>
      <c r="F41">
        <v>192.75399999999999</v>
      </c>
      <c r="G41">
        <v>127.742</v>
      </c>
      <c r="H41">
        <v>133.09800000000001</v>
      </c>
      <c r="I41">
        <v>191.739</v>
      </c>
      <c r="J41">
        <v>163.67599999999999</v>
      </c>
      <c r="K41">
        <v>180.72300000000001</v>
      </c>
      <c r="L41">
        <v>97.248000000000005</v>
      </c>
      <c r="M41">
        <v>183.75200000000001</v>
      </c>
      <c r="N41">
        <v>184.358</v>
      </c>
      <c r="O41">
        <v>251.93700000000001</v>
      </c>
      <c r="P41">
        <v>98.566000000000003</v>
      </c>
      <c r="Q41">
        <v>113.101</v>
      </c>
      <c r="R41">
        <v>167.619</v>
      </c>
      <c r="S41">
        <v>143.071</v>
      </c>
      <c r="T41">
        <v>120.52</v>
      </c>
      <c r="U41">
        <v>99.251999999999995</v>
      </c>
      <c r="V41">
        <v>122.242</v>
      </c>
      <c r="W41">
        <v>152.405</v>
      </c>
      <c r="X41">
        <v>121.55800000000001</v>
      </c>
      <c r="Y41">
        <v>109.182</v>
      </c>
      <c r="Z41">
        <v>202.06399999999999</v>
      </c>
      <c r="AA41">
        <v>149.66399999999999</v>
      </c>
      <c r="AB41">
        <v>115.006</v>
      </c>
      <c r="AC41">
        <v>73.519000000000005</v>
      </c>
      <c r="AD41">
        <v>94.091999999999999</v>
      </c>
      <c r="AE41">
        <v>101.3</v>
      </c>
      <c r="AF41">
        <v>102.764</v>
      </c>
      <c r="AG41">
        <v>79.790000000000006</v>
      </c>
      <c r="AH41">
        <v>179.21299999999999</v>
      </c>
      <c r="AI41">
        <v>172.108</v>
      </c>
      <c r="AJ41">
        <v>122.18899999999999</v>
      </c>
      <c r="AK41">
        <v>171.43700000000001</v>
      </c>
      <c r="AL41">
        <v>162.107</v>
      </c>
      <c r="AM41">
        <v>128.12700000000001</v>
      </c>
      <c r="AN41">
        <v>88.771000000000001</v>
      </c>
      <c r="AO41">
        <v>152.46199999999999</v>
      </c>
      <c r="AP41">
        <v>218.42599999999999</v>
      </c>
      <c r="AQ41">
        <v>225.53100000000001</v>
      </c>
      <c r="AR41">
        <v>222.52699999999999</v>
      </c>
      <c r="AS41">
        <v>224.07499999999999</v>
      </c>
      <c r="AT41">
        <v>114.21299999999999</v>
      </c>
      <c r="AU41">
        <v>218.49600000000001</v>
      </c>
      <c r="AV41">
        <v>207.17699999999999</v>
      </c>
      <c r="AW41">
        <v>148.79499999999999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2111</v>
      </c>
    </row>
    <row r="44" spans="1:49" x14ac:dyDescent="0.25">
      <c r="A44" t="s">
        <v>1709</v>
      </c>
      <c r="B44">
        <v>42347.516875000001</v>
      </c>
    </row>
    <row r="45" spans="1:49" x14ac:dyDescent="0.25">
      <c r="A45" t="s">
        <v>1710</v>
      </c>
      <c r="B45">
        <v>2460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15</v>
      </c>
      <c r="C48">
        <v>12</v>
      </c>
      <c r="D48">
        <v>15</v>
      </c>
      <c r="E48">
        <v>16</v>
      </c>
      <c r="F48">
        <v>13</v>
      </c>
      <c r="G48">
        <v>15</v>
      </c>
      <c r="H48">
        <v>16</v>
      </c>
      <c r="I48">
        <v>16</v>
      </c>
      <c r="J48">
        <v>16</v>
      </c>
      <c r="K48">
        <v>12</v>
      </c>
      <c r="L48">
        <v>9</v>
      </c>
      <c r="M48">
        <v>14</v>
      </c>
      <c r="N48">
        <v>12</v>
      </c>
      <c r="O48">
        <v>15</v>
      </c>
      <c r="P48">
        <v>15</v>
      </c>
      <c r="Q48">
        <v>14</v>
      </c>
      <c r="R48">
        <v>14</v>
      </c>
      <c r="S48">
        <v>0</v>
      </c>
      <c r="T48">
        <v>7</v>
      </c>
      <c r="U48">
        <v>11</v>
      </c>
      <c r="V48">
        <v>10</v>
      </c>
      <c r="W48">
        <v>15</v>
      </c>
      <c r="X48">
        <v>10</v>
      </c>
      <c r="Y48">
        <v>16</v>
      </c>
      <c r="Z48">
        <v>16</v>
      </c>
      <c r="AA48">
        <v>9</v>
      </c>
      <c r="AB48">
        <v>14</v>
      </c>
      <c r="AC48">
        <v>9</v>
      </c>
      <c r="AD48">
        <v>8</v>
      </c>
      <c r="AE48">
        <v>13</v>
      </c>
      <c r="AF48">
        <v>13</v>
      </c>
      <c r="AG48">
        <v>14</v>
      </c>
      <c r="AH48">
        <v>16</v>
      </c>
      <c r="AI48">
        <v>13</v>
      </c>
      <c r="AJ48">
        <v>11</v>
      </c>
      <c r="AK48">
        <v>14</v>
      </c>
      <c r="AL48">
        <v>11</v>
      </c>
      <c r="AM48">
        <v>10</v>
      </c>
      <c r="AN48">
        <v>15</v>
      </c>
      <c r="AO48">
        <v>16</v>
      </c>
      <c r="AP48">
        <v>0</v>
      </c>
      <c r="AQ48">
        <v>0</v>
      </c>
      <c r="AR48">
        <v>13</v>
      </c>
      <c r="AS48">
        <v>13</v>
      </c>
      <c r="AT48">
        <v>15</v>
      </c>
      <c r="AU48">
        <v>16</v>
      </c>
      <c r="AV48">
        <v>16</v>
      </c>
      <c r="AW48">
        <v>16</v>
      </c>
    </row>
    <row r="49" spans="1:49" x14ac:dyDescent="0.25">
      <c r="A49" t="s">
        <v>1764</v>
      </c>
      <c r="B49">
        <v>75.838999999999999</v>
      </c>
      <c r="C49">
        <v>125.913</v>
      </c>
      <c r="D49">
        <v>66.963999999999999</v>
      </c>
      <c r="E49">
        <v>85.415999999999997</v>
      </c>
      <c r="F49">
        <v>172.51400000000001</v>
      </c>
      <c r="G49">
        <v>114.31100000000001</v>
      </c>
      <c r="H49">
        <v>116.92400000000001</v>
      </c>
      <c r="I49">
        <v>134.797</v>
      </c>
      <c r="J49">
        <v>53.872999999999998</v>
      </c>
      <c r="K49">
        <v>38.545000000000002</v>
      </c>
      <c r="L49">
        <v>75.244</v>
      </c>
      <c r="M49">
        <v>129.26499999999999</v>
      </c>
      <c r="N49">
        <v>50.386000000000003</v>
      </c>
      <c r="O49">
        <v>89.072000000000003</v>
      </c>
      <c r="P49">
        <v>31.524999999999999</v>
      </c>
      <c r="Q49">
        <v>68.155000000000001</v>
      </c>
      <c r="R49">
        <v>40.578000000000003</v>
      </c>
      <c r="S49">
        <v>0</v>
      </c>
      <c r="T49">
        <v>28.913</v>
      </c>
      <c r="U49">
        <v>92.257000000000005</v>
      </c>
      <c r="V49">
        <v>22.178000000000001</v>
      </c>
      <c r="W49">
        <v>123.462</v>
      </c>
      <c r="X49">
        <v>40.753999999999998</v>
      </c>
      <c r="Y49">
        <v>69.113</v>
      </c>
      <c r="Z49">
        <v>359.39299999999997</v>
      </c>
      <c r="AA49">
        <v>34.962000000000003</v>
      </c>
      <c r="AB49">
        <v>86.941000000000003</v>
      </c>
      <c r="AC49">
        <v>58.856000000000002</v>
      </c>
      <c r="AD49">
        <v>39.128</v>
      </c>
      <c r="AE49">
        <v>92.757999999999996</v>
      </c>
      <c r="AF49">
        <v>81.938000000000002</v>
      </c>
      <c r="AG49">
        <v>48.238999999999997</v>
      </c>
      <c r="AH49">
        <v>267.75200000000001</v>
      </c>
      <c r="AI49">
        <v>99.465000000000003</v>
      </c>
      <c r="AJ49">
        <v>86.031000000000006</v>
      </c>
      <c r="AK49">
        <v>113.249</v>
      </c>
      <c r="AL49">
        <v>43.335000000000001</v>
      </c>
      <c r="AM49">
        <v>93.338999999999999</v>
      </c>
      <c r="AN49">
        <v>64.834000000000003</v>
      </c>
      <c r="AO49">
        <v>119.002</v>
      </c>
      <c r="AP49">
        <v>0</v>
      </c>
      <c r="AQ49">
        <v>0</v>
      </c>
      <c r="AR49">
        <v>61.603999999999999</v>
      </c>
      <c r="AS49">
        <v>165.529</v>
      </c>
      <c r="AT49">
        <v>94.248999999999995</v>
      </c>
      <c r="AU49">
        <v>199.44499999999999</v>
      </c>
      <c r="AV49">
        <v>176.488</v>
      </c>
      <c r="AW49">
        <v>113.05200000000001</v>
      </c>
    </row>
    <row r="51" spans="1:49" x14ac:dyDescent="0.25">
      <c r="A51" s="7" t="s">
        <v>2108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2115</v>
      </c>
    </row>
    <row r="54" spans="1:49" x14ac:dyDescent="0.25">
      <c r="A54" t="s">
        <v>1709</v>
      </c>
      <c r="B54" s="38">
        <v>42347.51489583333</v>
      </c>
    </row>
    <row r="55" spans="1:49" x14ac:dyDescent="0.25">
      <c r="A55" t="s">
        <v>1710</v>
      </c>
      <c r="B55">
        <v>2417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15</v>
      </c>
      <c r="D58">
        <v>15</v>
      </c>
      <c r="E58">
        <v>16</v>
      </c>
      <c r="F58">
        <v>15</v>
      </c>
      <c r="G58">
        <v>14</v>
      </c>
      <c r="H58">
        <v>16</v>
      </c>
      <c r="I58">
        <v>16</v>
      </c>
      <c r="J58">
        <v>15</v>
      </c>
      <c r="K58">
        <v>10</v>
      </c>
      <c r="L58">
        <v>15</v>
      </c>
      <c r="M58">
        <v>11</v>
      </c>
      <c r="N58">
        <v>15</v>
      </c>
      <c r="O58">
        <v>14</v>
      </c>
      <c r="P58">
        <v>15</v>
      </c>
      <c r="Q58">
        <v>16</v>
      </c>
      <c r="R58">
        <v>14</v>
      </c>
      <c r="S58">
        <v>15</v>
      </c>
      <c r="T58">
        <v>15</v>
      </c>
      <c r="U58">
        <v>15</v>
      </c>
      <c r="V58">
        <v>12</v>
      </c>
      <c r="W58">
        <v>16</v>
      </c>
      <c r="X58">
        <v>16</v>
      </c>
      <c r="Y58">
        <v>15</v>
      </c>
      <c r="Z58">
        <v>14</v>
      </c>
      <c r="AA58">
        <v>14</v>
      </c>
      <c r="AB58">
        <v>16</v>
      </c>
      <c r="AC58">
        <v>14</v>
      </c>
      <c r="AD58">
        <v>16</v>
      </c>
      <c r="AE58">
        <v>14</v>
      </c>
      <c r="AF58">
        <v>15</v>
      </c>
      <c r="AG58">
        <v>16</v>
      </c>
      <c r="AH58">
        <v>16</v>
      </c>
      <c r="AI58">
        <v>13</v>
      </c>
      <c r="AJ58">
        <v>15</v>
      </c>
      <c r="AK58">
        <v>9</v>
      </c>
      <c r="AL58">
        <v>16</v>
      </c>
      <c r="AM58">
        <v>15</v>
      </c>
      <c r="AN58">
        <v>16</v>
      </c>
      <c r="AO58">
        <v>16</v>
      </c>
      <c r="AP58">
        <v>15</v>
      </c>
      <c r="AQ58">
        <v>12</v>
      </c>
      <c r="AR58">
        <v>11</v>
      </c>
      <c r="AS58">
        <v>8</v>
      </c>
      <c r="AT58">
        <v>15</v>
      </c>
      <c r="AU58">
        <v>9</v>
      </c>
      <c r="AV58">
        <v>13</v>
      </c>
      <c r="AW58">
        <v>16</v>
      </c>
    </row>
    <row r="59" spans="1:49" x14ac:dyDescent="0.25">
      <c r="A59" t="s">
        <v>1764</v>
      </c>
      <c r="B59">
        <v>213.94499999999999</v>
      </c>
      <c r="C59">
        <v>122.789</v>
      </c>
      <c r="D59">
        <v>106.76</v>
      </c>
      <c r="E59">
        <v>146.441</v>
      </c>
      <c r="F59">
        <v>180.852</v>
      </c>
      <c r="G59">
        <v>135.10400000000001</v>
      </c>
      <c r="H59">
        <v>109.76600000000001</v>
      </c>
      <c r="I59">
        <v>132.85</v>
      </c>
      <c r="J59">
        <v>167.80799999999999</v>
      </c>
      <c r="K59">
        <v>92.385999999999996</v>
      </c>
      <c r="L59">
        <v>222.31899999999999</v>
      </c>
      <c r="M59">
        <v>185.42699999999999</v>
      </c>
      <c r="N59">
        <v>126.93300000000001</v>
      </c>
      <c r="O59">
        <v>110.875</v>
      </c>
      <c r="P59">
        <v>163.15100000000001</v>
      </c>
      <c r="Q59">
        <v>158.273</v>
      </c>
      <c r="R59">
        <v>107.87</v>
      </c>
      <c r="S59">
        <v>245.483</v>
      </c>
      <c r="T59">
        <v>155.22399999999999</v>
      </c>
      <c r="U59">
        <v>174.249</v>
      </c>
      <c r="V59">
        <v>222.33600000000001</v>
      </c>
      <c r="W59">
        <v>143.33199999999999</v>
      </c>
      <c r="X59">
        <v>190.35599999999999</v>
      </c>
      <c r="Y59">
        <v>235.14599999999999</v>
      </c>
      <c r="Z59">
        <v>186.38</v>
      </c>
      <c r="AA59">
        <v>131.256</v>
      </c>
      <c r="AB59">
        <v>132.08799999999999</v>
      </c>
      <c r="AC59">
        <v>291.875</v>
      </c>
      <c r="AD59">
        <v>174.12899999999999</v>
      </c>
      <c r="AE59">
        <v>135.666</v>
      </c>
      <c r="AF59">
        <v>212.18700000000001</v>
      </c>
      <c r="AG59">
        <v>211.90799999999999</v>
      </c>
      <c r="AH59">
        <v>137.59299999999999</v>
      </c>
      <c r="AI59">
        <v>138.42500000000001</v>
      </c>
      <c r="AJ59">
        <v>144.99600000000001</v>
      </c>
      <c r="AK59">
        <v>169.852</v>
      </c>
      <c r="AL59">
        <v>219.16800000000001</v>
      </c>
      <c r="AM59">
        <v>84.126999999999995</v>
      </c>
      <c r="AN59">
        <v>155.922</v>
      </c>
      <c r="AO59">
        <v>107.476</v>
      </c>
      <c r="AP59">
        <v>125.887</v>
      </c>
      <c r="AQ59">
        <v>120.101</v>
      </c>
      <c r="AR59">
        <v>133.93100000000001</v>
      </c>
      <c r="AS59">
        <v>14.798</v>
      </c>
      <c r="AT59">
        <v>188.261</v>
      </c>
      <c r="AU59">
        <v>167.809</v>
      </c>
      <c r="AV59">
        <v>124.331</v>
      </c>
      <c r="AW59">
        <v>80.004999999999995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2114</v>
      </c>
    </row>
    <row r="62" spans="1:49" x14ac:dyDescent="0.25">
      <c r="A62" t="s">
        <v>1709</v>
      </c>
      <c r="B62" s="38">
        <v>42347.514016203706</v>
      </c>
    </row>
    <row r="63" spans="1:49" x14ac:dyDescent="0.25">
      <c r="A63" t="s">
        <v>1710</v>
      </c>
      <c r="B63">
        <v>2406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14</v>
      </c>
      <c r="D66">
        <v>15</v>
      </c>
      <c r="E66">
        <v>15</v>
      </c>
      <c r="F66">
        <v>15</v>
      </c>
      <c r="G66">
        <v>14</v>
      </c>
      <c r="H66">
        <v>16</v>
      </c>
      <c r="I66">
        <v>16</v>
      </c>
      <c r="J66">
        <v>12</v>
      </c>
      <c r="K66">
        <v>10</v>
      </c>
      <c r="L66">
        <v>15</v>
      </c>
      <c r="M66">
        <v>9</v>
      </c>
      <c r="N66">
        <v>13</v>
      </c>
      <c r="O66">
        <v>13</v>
      </c>
      <c r="P66">
        <v>13</v>
      </c>
      <c r="Q66">
        <v>16</v>
      </c>
      <c r="R66">
        <v>13</v>
      </c>
      <c r="S66">
        <v>15</v>
      </c>
      <c r="T66">
        <v>12</v>
      </c>
      <c r="U66">
        <v>13</v>
      </c>
      <c r="V66">
        <v>10</v>
      </c>
      <c r="W66">
        <v>16</v>
      </c>
      <c r="X66">
        <v>14</v>
      </c>
      <c r="Y66">
        <v>15</v>
      </c>
      <c r="Z66">
        <v>15</v>
      </c>
      <c r="AA66">
        <v>14</v>
      </c>
      <c r="AB66">
        <v>16</v>
      </c>
      <c r="AC66">
        <v>13</v>
      </c>
      <c r="AD66">
        <v>16</v>
      </c>
      <c r="AE66">
        <v>14</v>
      </c>
      <c r="AF66">
        <v>14</v>
      </c>
      <c r="AG66">
        <v>16</v>
      </c>
      <c r="AH66">
        <v>16</v>
      </c>
      <c r="AI66">
        <v>12</v>
      </c>
      <c r="AJ66">
        <v>15</v>
      </c>
      <c r="AK66">
        <v>9</v>
      </c>
      <c r="AL66">
        <v>16</v>
      </c>
      <c r="AM66">
        <v>15</v>
      </c>
      <c r="AN66">
        <v>14</v>
      </c>
      <c r="AO66">
        <v>15</v>
      </c>
      <c r="AP66">
        <v>0</v>
      </c>
      <c r="AQ66">
        <v>0</v>
      </c>
      <c r="AR66">
        <v>10</v>
      </c>
      <c r="AS66">
        <v>8</v>
      </c>
      <c r="AT66">
        <v>15</v>
      </c>
      <c r="AU66">
        <v>9</v>
      </c>
      <c r="AV66">
        <v>13</v>
      </c>
      <c r="AW66">
        <v>15</v>
      </c>
    </row>
    <row r="67" spans="1:49" x14ac:dyDescent="0.25">
      <c r="A67" t="s">
        <v>1764</v>
      </c>
      <c r="B67">
        <v>114.322</v>
      </c>
      <c r="C67">
        <v>83.614000000000004</v>
      </c>
      <c r="D67">
        <v>93.650999999999996</v>
      </c>
      <c r="E67">
        <v>118.64</v>
      </c>
      <c r="F67">
        <v>131.92699999999999</v>
      </c>
      <c r="G67">
        <v>126.626</v>
      </c>
      <c r="H67">
        <v>88.655000000000001</v>
      </c>
      <c r="I67">
        <v>98.32</v>
      </c>
      <c r="J67">
        <v>56.579000000000001</v>
      </c>
      <c r="K67">
        <v>32.387</v>
      </c>
      <c r="L67">
        <v>145.37</v>
      </c>
      <c r="M67">
        <v>67.215000000000003</v>
      </c>
      <c r="N67">
        <v>40.295000000000002</v>
      </c>
      <c r="O67">
        <v>42.139000000000003</v>
      </c>
      <c r="P67">
        <v>46.924999999999997</v>
      </c>
      <c r="Q67">
        <v>72.346999999999994</v>
      </c>
      <c r="R67">
        <v>40.554000000000002</v>
      </c>
      <c r="S67">
        <v>138.04499999999999</v>
      </c>
      <c r="T67">
        <v>47.539000000000001</v>
      </c>
      <c r="U67">
        <v>84.123999999999995</v>
      </c>
      <c r="V67">
        <v>82.076999999999998</v>
      </c>
      <c r="W67">
        <v>112.569</v>
      </c>
      <c r="X67">
        <v>64.629000000000005</v>
      </c>
      <c r="Y67">
        <v>158.86000000000001</v>
      </c>
      <c r="Z67">
        <v>217.41300000000001</v>
      </c>
      <c r="AA67">
        <v>32.347999999999999</v>
      </c>
      <c r="AB67">
        <v>93.230999999999995</v>
      </c>
      <c r="AC67">
        <v>69.385999999999996</v>
      </c>
      <c r="AD67">
        <v>149.46899999999999</v>
      </c>
      <c r="AE67">
        <v>103.083</v>
      </c>
      <c r="AF67">
        <v>66.388999999999996</v>
      </c>
      <c r="AG67">
        <v>141.322</v>
      </c>
      <c r="AH67">
        <v>232.03700000000001</v>
      </c>
      <c r="AI67">
        <v>108.791</v>
      </c>
      <c r="AJ67">
        <v>97.194000000000003</v>
      </c>
      <c r="AK67">
        <v>104.71599999999999</v>
      </c>
      <c r="AL67">
        <v>147.756</v>
      </c>
      <c r="AM67">
        <v>33.024000000000001</v>
      </c>
      <c r="AN67">
        <v>58.610999999999997</v>
      </c>
      <c r="AO67">
        <v>96.516999999999996</v>
      </c>
      <c r="AP67">
        <v>0</v>
      </c>
      <c r="AQ67">
        <v>0</v>
      </c>
      <c r="AR67">
        <v>55.112000000000002</v>
      </c>
      <c r="AS67">
        <v>16.895</v>
      </c>
      <c r="AT67">
        <v>183.89500000000001</v>
      </c>
      <c r="AU67">
        <v>148.351</v>
      </c>
      <c r="AV67">
        <v>92.262</v>
      </c>
      <c r="AW67">
        <v>44.515000000000001</v>
      </c>
    </row>
    <row r="69" spans="1:49" x14ac:dyDescent="0.25">
      <c r="A69" s="7" t="s">
        <v>2109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2113</v>
      </c>
    </row>
    <row r="72" spans="1:49" x14ac:dyDescent="0.25">
      <c r="A72" t="s">
        <v>1709</v>
      </c>
      <c r="B72" s="38">
        <v>42347.512384259258</v>
      </c>
    </row>
    <row r="73" spans="1:49" x14ac:dyDescent="0.25">
      <c r="A73" t="s">
        <v>1710</v>
      </c>
      <c r="B73">
        <v>2622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15</v>
      </c>
      <c r="M76">
        <v>14</v>
      </c>
      <c r="N76">
        <v>16</v>
      </c>
      <c r="O76">
        <v>14</v>
      </c>
      <c r="P76">
        <v>15</v>
      </c>
      <c r="Q76">
        <v>15</v>
      </c>
      <c r="R76">
        <v>16</v>
      </c>
      <c r="S76">
        <v>15</v>
      </c>
      <c r="T76">
        <v>15</v>
      </c>
      <c r="U76">
        <v>16</v>
      </c>
      <c r="V76">
        <v>16</v>
      </c>
      <c r="W76">
        <v>13</v>
      </c>
      <c r="X76">
        <v>16</v>
      </c>
      <c r="Y76">
        <v>14</v>
      </c>
      <c r="Z76">
        <v>16</v>
      </c>
      <c r="AA76">
        <v>16</v>
      </c>
      <c r="AB76">
        <v>14</v>
      </c>
      <c r="AC76">
        <v>13</v>
      </c>
      <c r="AD76">
        <v>14</v>
      </c>
      <c r="AE76">
        <v>16</v>
      </c>
      <c r="AF76">
        <v>16</v>
      </c>
      <c r="AG76">
        <v>16</v>
      </c>
      <c r="AH76">
        <v>16</v>
      </c>
      <c r="AI76">
        <v>15</v>
      </c>
      <c r="AJ76">
        <v>15</v>
      </c>
      <c r="AK76">
        <v>16</v>
      </c>
      <c r="AL76">
        <v>16</v>
      </c>
      <c r="AM76">
        <v>15</v>
      </c>
      <c r="AN76">
        <v>15</v>
      </c>
      <c r="AO76">
        <v>16</v>
      </c>
      <c r="AP76">
        <v>16</v>
      </c>
      <c r="AQ76">
        <v>16</v>
      </c>
      <c r="AR76">
        <v>16</v>
      </c>
      <c r="AS76">
        <v>16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179.03899999999999</v>
      </c>
      <c r="C77">
        <v>183.63300000000001</v>
      </c>
      <c r="D77">
        <v>132.51900000000001</v>
      </c>
      <c r="E77">
        <v>100.023</v>
      </c>
      <c r="F77">
        <v>210.21899999999999</v>
      </c>
      <c r="G77">
        <v>249.31399999999999</v>
      </c>
      <c r="H77">
        <v>163.28700000000001</v>
      </c>
      <c r="I77">
        <v>176.71199999999999</v>
      </c>
      <c r="J77">
        <v>186.434</v>
      </c>
      <c r="K77">
        <v>122.5</v>
      </c>
      <c r="L77">
        <v>132.47300000000001</v>
      </c>
      <c r="M77">
        <v>215.70099999999999</v>
      </c>
      <c r="N77">
        <v>149.416</v>
      </c>
      <c r="O77">
        <v>112.57299999999999</v>
      </c>
      <c r="P77">
        <v>135.83099999999999</v>
      </c>
      <c r="Q77">
        <v>143.512</v>
      </c>
      <c r="R77">
        <v>135.708</v>
      </c>
      <c r="S77">
        <v>199.72800000000001</v>
      </c>
      <c r="T77">
        <v>142.333</v>
      </c>
      <c r="U77">
        <v>121.527</v>
      </c>
      <c r="V77">
        <v>186.92400000000001</v>
      </c>
      <c r="W77">
        <v>159.61099999999999</v>
      </c>
      <c r="X77">
        <v>172.041</v>
      </c>
      <c r="Y77">
        <v>137.864</v>
      </c>
      <c r="Z77">
        <v>144.63200000000001</v>
      </c>
      <c r="AA77">
        <v>174.19800000000001</v>
      </c>
      <c r="AB77">
        <v>85.373999999999995</v>
      </c>
      <c r="AC77">
        <v>155.74199999999999</v>
      </c>
      <c r="AD77">
        <v>101.824</v>
      </c>
      <c r="AE77">
        <v>192.85</v>
      </c>
      <c r="AF77">
        <v>231.15600000000001</v>
      </c>
      <c r="AG77">
        <v>173.47399999999999</v>
      </c>
      <c r="AH77">
        <v>207.93299999999999</v>
      </c>
      <c r="AI77">
        <v>137.21</v>
      </c>
      <c r="AJ77">
        <v>201.434</v>
      </c>
      <c r="AK77">
        <v>154.47399999999999</v>
      </c>
      <c r="AL77">
        <v>186.69300000000001</v>
      </c>
      <c r="AM77">
        <v>168.09</v>
      </c>
      <c r="AN77">
        <v>158.04</v>
      </c>
      <c r="AO77">
        <v>134.59100000000001</v>
      </c>
      <c r="AP77">
        <v>191.38399999999999</v>
      </c>
      <c r="AQ77">
        <v>119.723</v>
      </c>
      <c r="AR77">
        <v>204.71299999999999</v>
      </c>
      <c r="AS77">
        <v>197.25</v>
      </c>
      <c r="AT77">
        <v>172.53299999999999</v>
      </c>
      <c r="AU77">
        <v>169.14599999999999</v>
      </c>
      <c r="AV77">
        <v>113.846</v>
      </c>
      <c r="AW77">
        <v>102.203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2112</v>
      </c>
    </row>
    <row r="80" spans="1:49" x14ac:dyDescent="0.25">
      <c r="A80" t="s">
        <v>1709</v>
      </c>
      <c r="B80" s="38">
        <v>42347.518854166665</v>
      </c>
    </row>
    <row r="81" spans="1:49" x14ac:dyDescent="0.25">
      <c r="A81" t="s">
        <v>1710</v>
      </c>
      <c r="B81">
        <v>2402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8</v>
      </c>
      <c r="D84">
        <v>15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16</v>
      </c>
      <c r="L84">
        <v>15</v>
      </c>
      <c r="M84">
        <v>14</v>
      </c>
      <c r="N84">
        <v>15</v>
      </c>
      <c r="O84">
        <v>14</v>
      </c>
      <c r="P84">
        <v>13</v>
      </c>
      <c r="Q84">
        <v>14</v>
      </c>
      <c r="R84">
        <v>15</v>
      </c>
      <c r="S84">
        <v>11</v>
      </c>
      <c r="T84">
        <v>15</v>
      </c>
      <c r="U84">
        <v>16</v>
      </c>
      <c r="V84">
        <v>15</v>
      </c>
      <c r="W84">
        <v>13</v>
      </c>
      <c r="X84">
        <v>16</v>
      </c>
      <c r="Y84">
        <v>14</v>
      </c>
      <c r="Z84">
        <v>16</v>
      </c>
      <c r="AA84">
        <v>16</v>
      </c>
      <c r="AB84">
        <v>14</v>
      </c>
      <c r="AC84">
        <v>11</v>
      </c>
      <c r="AD84">
        <v>12</v>
      </c>
      <c r="AE84">
        <v>16</v>
      </c>
      <c r="AF84">
        <v>16</v>
      </c>
      <c r="AG84">
        <v>16</v>
      </c>
      <c r="AH84">
        <v>16</v>
      </c>
      <c r="AI84">
        <v>14</v>
      </c>
      <c r="AJ84">
        <v>14</v>
      </c>
      <c r="AK84">
        <v>16</v>
      </c>
      <c r="AL84">
        <v>15</v>
      </c>
      <c r="AM84">
        <v>14</v>
      </c>
      <c r="AN84">
        <v>12</v>
      </c>
      <c r="AO84">
        <v>16</v>
      </c>
      <c r="AP84">
        <v>0</v>
      </c>
      <c r="AQ84">
        <v>0</v>
      </c>
      <c r="AR84">
        <v>14</v>
      </c>
      <c r="AS84">
        <v>16</v>
      </c>
      <c r="AT84">
        <v>16</v>
      </c>
      <c r="AU84">
        <v>16</v>
      </c>
      <c r="AV84">
        <v>16</v>
      </c>
      <c r="AW84">
        <v>15</v>
      </c>
    </row>
    <row r="85" spans="1:49" x14ac:dyDescent="0.25">
      <c r="A85" t="s">
        <v>1764</v>
      </c>
      <c r="B85">
        <v>75.334000000000003</v>
      </c>
      <c r="C85">
        <v>101.837</v>
      </c>
      <c r="D85">
        <v>112.145</v>
      </c>
      <c r="E85">
        <v>94.474000000000004</v>
      </c>
      <c r="F85">
        <v>183.327</v>
      </c>
      <c r="G85">
        <v>201.82900000000001</v>
      </c>
      <c r="H85">
        <v>140.185</v>
      </c>
      <c r="I85">
        <v>102.271</v>
      </c>
      <c r="J85">
        <v>79.287000000000006</v>
      </c>
      <c r="K85">
        <v>82.082999999999998</v>
      </c>
      <c r="L85">
        <v>39.654000000000003</v>
      </c>
      <c r="M85">
        <v>93.26</v>
      </c>
      <c r="N85">
        <v>41.353999999999999</v>
      </c>
      <c r="O85">
        <v>98.427000000000007</v>
      </c>
      <c r="P85">
        <v>49.017000000000003</v>
      </c>
      <c r="Q85">
        <v>52.128</v>
      </c>
      <c r="R85">
        <v>58.313000000000002</v>
      </c>
      <c r="S85">
        <v>42.569000000000003</v>
      </c>
      <c r="T85">
        <v>103.687</v>
      </c>
      <c r="U85">
        <v>98.691000000000003</v>
      </c>
      <c r="V85">
        <v>81.436999999999998</v>
      </c>
      <c r="W85">
        <v>131.196</v>
      </c>
      <c r="X85">
        <v>51.91</v>
      </c>
      <c r="Y85">
        <v>48.095999999999997</v>
      </c>
      <c r="Z85">
        <v>261.47699999999998</v>
      </c>
      <c r="AA85">
        <v>41.439</v>
      </c>
      <c r="AB85">
        <v>67.747</v>
      </c>
      <c r="AC85">
        <v>61.267000000000003</v>
      </c>
      <c r="AD85">
        <v>25.975999999999999</v>
      </c>
      <c r="AE85">
        <v>138.43</v>
      </c>
      <c r="AF85">
        <v>186.71199999999999</v>
      </c>
      <c r="AG85">
        <v>70.754000000000005</v>
      </c>
      <c r="AH85">
        <v>295.09300000000002</v>
      </c>
      <c r="AI85">
        <v>88.423000000000002</v>
      </c>
      <c r="AJ85">
        <v>131.08000000000001</v>
      </c>
      <c r="AK85">
        <v>64.551000000000002</v>
      </c>
      <c r="AL85">
        <v>80.718999999999994</v>
      </c>
      <c r="AM85">
        <v>45.942</v>
      </c>
      <c r="AN85">
        <v>65.304000000000002</v>
      </c>
      <c r="AO85">
        <v>106.129</v>
      </c>
      <c r="AP85">
        <v>0</v>
      </c>
      <c r="AQ85">
        <v>0</v>
      </c>
      <c r="AR85">
        <v>96.260999999999996</v>
      </c>
      <c r="AS85">
        <v>143.85400000000001</v>
      </c>
      <c r="AT85">
        <v>176.34100000000001</v>
      </c>
      <c r="AU85">
        <v>148.07499999999999</v>
      </c>
      <c r="AV85">
        <v>89.917000000000002</v>
      </c>
      <c r="AW85">
        <v>49.664000000000001</v>
      </c>
    </row>
    <row r="87" spans="1:49" x14ac:dyDescent="0.25">
      <c r="A87" s="7" t="s">
        <v>1769</v>
      </c>
      <c r="B87" s="7" t="s">
        <v>1715</v>
      </c>
      <c r="C87" s="7" t="s">
        <v>1716</v>
      </c>
      <c r="D87" s="7" t="s">
        <v>1717</v>
      </c>
      <c r="E87" s="7" t="s">
        <v>1718</v>
      </c>
      <c r="F87" s="7" t="s">
        <v>1719</v>
      </c>
      <c r="G87" s="7" t="s">
        <v>1720</v>
      </c>
      <c r="H87" s="7" t="s">
        <v>1721</v>
      </c>
      <c r="I87" s="7" t="s">
        <v>1722</v>
      </c>
      <c r="J87" s="7" t="s">
        <v>1723</v>
      </c>
      <c r="K87" s="7" t="s">
        <v>1724</v>
      </c>
      <c r="L87" s="7" t="s">
        <v>1725</v>
      </c>
      <c r="M87" s="7" t="s">
        <v>1726</v>
      </c>
      <c r="N87" s="7" t="s">
        <v>1727</v>
      </c>
      <c r="O87" s="7" t="s">
        <v>1728</v>
      </c>
      <c r="P87" s="7" t="s">
        <v>1729</v>
      </c>
      <c r="Q87" s="7" t="s">
        <v>1730</v>
      </c>
      <c r="R87" s="7" t="s">
        <v>1731</v>
      </c>
      <c r="S87" s="7" t="s">
        <v>1732</v>
      </c>
      <c r="T87" s="7" t="s">
        <v>1733</v>
      </c>
      <c r="U87" s="7" t="s">
        <v>1734</v>
      </c>
      <c r="V87" s="7" t="s">
        <v>1735</v>
      </c>
      <c r="W87" s="7" t="s">
        <v>1736</v>
      </c>
      <c r="X87" s="7" t="s">
        <v>1737</v>
      </c>
      <c r="Y87" s="7" t="s">
        <v>1738</v>
      </c>
      <c r="Z87" s="7" t="s">
        <v>1739</v>
      </c>
      <c r="AA87" s="7" t="s">
        <v>1740</v>
      </c>
      <c r="AB87" s="7" t="s">
        <v>1741</v>
      </c>
      <c r="AC87" s="7" t="s">
        <v>1742</v>
      </c>
      <c r="AD87" s="7" t="s">
        <v>1743</v>
      </c>
      <c r="AE87" s="7" t="s">
        <v>1744</v>
      </c>
      <c r="AF87" s="7" t="s">
        <v>1745</v>
      </c>
      <c r="AG87" s="7" t="s">
        <v>1746</v>
      </c>
      <c r="AH87" s="7" t="s">
        <v>1747</v>
      </c>
      <c r="AI87" s="7" t="s">
        <v>1748</v>
      </c>
      <c r="AJ87" s="7" t="s">
        <v>1749</v>
      </c>
      <c r="AK87" s="7" t="s">
        <v>1750</v>
      </c>
      <c r="AL87" s="7" t="s">
        <v>1751</v>
      </c>
      <c r="AM87" s="7" t="s">
        <v>1752</v>
      </c>
      <c r="AN87" s="7" t="s">
        <v>1753</v>
      </c>
      <c r="AO87" s="7" t="s">
        <v>1754</v>
      </c>
      <c r="AP87" s="7" t="s">
        <v>1755</v>
      </c>
      <c r="AQ87" s="7" t="s">
        <v>1756</v>
      </c>
      <c r="AR87" s="7" t="s">
        <v>1757</v>
      </c>
      <c r="AS87" s="7" t="s">
        <v>1758</v>
      </c>
      <c r="AT87" s="7" t="s">
        <v>1759</v>
      </c>
      <c r="AU87" s="7" t="s">
        <v>1760</v>
      </c>
      <c r="AV87" s="7" t="s">
        <v>1761</v>
      </c>
      <c r="AW87" s="7" t="s">
        <v>1762</v>
      </c>
    </row>
    <row r="88" spans="1:49" x14ac:dyDescent="0.25">
      <c r="A88" t="s">
        <v>1770</v>
      </c>
      <c r="B88">
        <f>B48/B40*100</f>
        <v>93.75</v>
      </c>
      <c r="C88">
        <f t="shared" ref="C88:AW88" si="1">C48/C40*100</f>
        <v>80</v>
      </c>
      <c r="D88">
        <f t="shared" si="1"/>
        <v>100</v>
      </c>
      <c r="E88">
        <f t="shared" si="1"/>
        <v>100</v>
      </c>
      <c r="F88">
        <f t="shared" si="1"/>
        <v>86.666666666666671</v>
      </c>
      <c r="G88">
        <f t="shared" si="1"/>
        <v>100</v>
      </c>
      <c r="H88">
        <f t="shared" si="1"/>
        <v>100</v>
      </c>
      <c r="I88">
        <f t="shared" si="1"/>
        <v>100</v>
      </c>
      <c r="J88">
        <f t="shared" si="1"/>
        <v>100</v>
      </c>
      <c r="K88">
        <f t="shared" si="1"/>
        <v>85.714285714285708</v>
      </c>
      <c r="L88">
        <f t="shared" si="1"/>
        <v>75</v>
      </c>
      <c r="M88">
        <f t="shared" si="1"/>
        <v>100</v>
      </c>
      <c r="N88">
        <f t="shared" si="1"/>
        <v>92.307692307692307</v>
      </c>
      <c r="O88">
        <f t="shared" si="1"/>
        <v>100</v>
      </c>
      <c r="P88">
        <f t="shared" si="1"/>
        <v>93.75</v>
      </c>
      <c r="Q88">
        <f t="shared" si="1"/>
        <v>93.333333333333329</v>
      </c>
      <c r="R88">
        <f t="shared" si="1"/>
        <v>93.333333333333329</v>
      </c>
      <c r="S88">
        <f t="shared" si="1"/>
        <v>0</v>
      </c>
      <c r="T88">
        <f t="shared" si="1"/>
        <v>58.333333333333336</v>
      </c>
      <c r="U88">
        <f t="shared" si="1"/>
        <v>84.615384615384613</v>
      </c>
      <c r="V88">
        <f t="shared" si="1"/>
        <v>83.333333333333343</v>
      </c>
      <c r="W88">
        <f t="shared" si="1"/>
        <v>100</v>
      </c>
      <c r="X88">
        <f t="shared" si="1"/>
        <v>62.5</v>
      </c>
      <c r="Y88">
        <f t="shared" si="1"/>
        <v>100</v>
      </c>
      <c r="Z88">
        <f t="shared" si="1"/>
        <v>100</v>
      </c>
      <c r="AA88">
        <f t="shared" si="1"/>
        <v>69.230769230769226</v>
      </c>
      <c r="AB88">
        <f t="shared" si="1"/>
        <v>100</v>
      </c>
      <c r="AC88">
        <f t="shared" si="1"/>
        <v>100</v>
      </c>
      <c r="AD88">
        <f t="shared" si="1"/>
        <v>72.727272727272734</v>
      </c>
      <c r="AE88">
        <f t="shared" si="1"/>
        <v>92.857142857142861</v>
      </c>
      <c r="AF88">
        <f t="shared" si="1"/>
        <v>86.666666666666671</v>
      </c>
      <c r="AG88">
        <f t="shared" si="1"/>
        <v>87.5</v>
      </c>
      <c r="AH88">
        <f t="shared" si="1"/>
        <v>100</v>
      </c>
      <c r="AI88">
        <f t="shared" si="1"/>
        <v>86.666666666666671</v>
      </c>
      <c r="AJ88">
        <f t="shared" si="1"/>
        <v>84.615384615384613</v>
      </c>
      <c r="AK88">
        <f t="shared" si="1"/>
        <v>100</v>
      </c>
      <c r="AL88">
        <f t="shared" si="1"/>
        <v>84.615384615384613</v>
      </c>
      <c r="AM88">
        <f t="shared" si="1"/>
        <v>90.909090909090907</v>
      </c>
      <c r="AN88">
        <f t="shared" si="1"/>
        <v>100</v>
      </c>
      <c r="AO88">
        <f t="shared" si="1"/>
        <v>100</v>
      </c>
      <c r="AP88">
        <f t="shared" si="1"/>
        <v>0</v>
      </c>
      <c r="AQ88">
        <f t="shared" si="1"/>
        <v>0</v>
      </c>
      <c r="AR88">
        <f t="shared" si="1"/>
        <v>92.857142857142861</v>
      </c>
      <c r="AS88">
        <f t="shared" si="1"/>
        <v>100</v>
      </c>
      <c r="AT88">
        <f t="shared" si="1"/>
        <v>100</v>
      </c>
      <c r="AU88">
        <f t="shared" si="1"/>
        <v>100</v>
      </c>
      <c r="AV88">
        <f t="shared" si="1"/>
        <v>100</v>
      </c>
      <c r="AW88">
        <f t="shared" si="1"/>
        <v>100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93.333333333333329</v>
      </c>
      <c r="D89">
        <f t="shared" si="2"/>
        <v>100</v>
      </c>
      <c r="E89">
        <f t="shared" si="2"/>
        <v>93.75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80</v>
      </c>
      <c r="K89">
        <f t="shared" si="2"/>
        <v>100</v>
      </c>
      <c r="L89">
        <f t="shared" si="2"/>
        <v>100</v>
      </c>
      <c r="M89">
        <f t="shared" si="2"/>
        <v>81.818181818181827</v>
      </c>
      <c r="N89">
        <f t="shared" si="2"/>
        <v>86.666666666666671</v>
      </c>
      <c r="O89">
        <f t="shared" si="2"/>
        <v>92.857142857142861</v>
      </c>
      <c r="P89">
        <f t="shared" si="2"/>
        <v>86.666666666666671</v>
      </c>
      <c r="Q89">
        <f t="shared" si="2"/>
        <v>100</v>
      </c>
      <c r="R89">
        <f t="shared" si="2"/>
        <v>92.857142857142861</v>
      </c>
      <c r="S89">
        <f t="shared" si="2"/>
        <v>100</v>
      </c>
      <c r="T89">
        <f t="shared" si="2"/>
        <v>80</v>
      </c>
      <c r="U89">
        <f t="shared" si="2"/>
        <v>86.666666666666671</v>
      </c>
      <c r="V89">
        <f t="shared" si="2"/>
        <v>83.333333333333343</v>
      </c>
      <c r="W89">
        <f t="shared" si="2"/>
        <v>100</v>
      </c>
      <c r="X89">
        <f t="shared" si="2"/>
        <v>87.5</v>
      </c>
      <c r="Y89">
        <f t="shared" si="2"/>
        <v>100</v>
      </c>
      <c r="Z89">
        <f t="shared" si="2"/>
        <v>107.14285714285714</v>
      </c>
      <c r="AA89">
        <f t="shared" si="2"/>
        <v>100</v>
      </c>
      <c r="AB89">
        <f t="shared" si="2"/>
        <v>100</v>
      </c>
      <c r="AC89">
        <f t="shared" si="2"/>
        <v>92.857142857142861</v>
      </c>
      <c r="AD89">
        <f t="shared" si="2"/>
        <v>100</v>
      </c>
      <c r="AE89">
        <f t="shared" si="2"/>
        <v>100</v>
      </c>
      <c r="AF89">
        <f t="shared" si="2"/>
        <v>93.333333333333329</v>
      </c>
      <c r="AG89">
        <f t="shared" si="2"/>
        <v>100</v>
      </c>
      <c r="AH89">
        <f t="shared" si="2"/>
        <v>100</v>
      </c>
      <c r="AI89">
        <f t="shared" si="2"/>
        <v>92.307692307692307</v>
      </c>
      <c r="AJ89">
        <f t="shared" si="2"/>
        <v>100</v>
      </c>
      <c r="AK89">
        <f t="shared" si="2"/>
        <v>100</v>
      </c>
      <c r="AL89">
        <f t="shared" si="2"/>
        <v>100</v>
      </c>
      <c r="AM89">
        <f t="shared" si="2"/>
        <v>100</v>
      </c>
      <c r="AN89">
        <f t="shared" si="2"/>
        <v>87.5</v>
      </c>
      <c r="AO89">
        <f t="shared" si="2"/>
        <v>93.75</v>
      </c>
      <c r="AP89">
        <f t="shared" si="2"/>
        <v>0</v>
      </c>
      <c r="AQ89">
        <f t="shared" si="2"/>
        <v>0</v>
      </c>
      <c r="AR89">
        <f t="shared" si="2"/>
        <v>90.909090909090907</v>
      </c>
      <c r="AS89">
        <f t="shared" si="2"/>
        <v>100</v>
      </c>
      <c r="AT89">
        <f t="shared" si="2"/>
        <v>100</v>
      </c>
      <c r="AU89">
        <f t="shared" si="2"/>
        <v>100</v>
      </c>
      <c r="AV89">
        <f t="shared" si="2"/>
        <v>100</v>
      </c>
      <c r="AW89">
        <f t="shared" si="2"/>
        <v>93.75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50</v>
      </c>
      <c r="D90">
        <f t="shared" si="3"/>
        <v>93.75</v>
      </c>
      <c r="E90">
        <f t="shared" si="3"/>
        <v>100</v>
      </c>
      <c r="F90">
        <f t="shared" si="3"/>
        <v>100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100</v>
      </c>
      <c r="L90">
        <f t="shared" si="3"/>
        <v>100</v>
      </c>
      <c r="M90">
        <f t="shared" si="3"/>
        <v>100</v>
      </c>
      <c r="N90">
        <f t="shared" si="3"/>
        <v>93.75</v>
      </c>
      <c r="O90">
        <f t="shared" si="3"/>
        <v>100</v>
      </c>
      <c r="P90">
        <f t="shared" si="3"/>
        <v>86.666666666666671</v>
      </c>
      <c r="Q90">
        <f t="shared" si="3"/>
        <v>93.333333333333329</v>
      </c>
      <c r="R90">
        <f t="shared" si="3"/>
        <v>93.75</v>
      </c>
      <c r="S90">
        <f t="shared" si="3"/>
        <v>73.333333333333329</v>
      </c>
      <c r="T90">
        <f t="shared" si="3"/>
        <v>100</v>
      </c>
      <c r="U90">
        <f t="shared" si="3"/>
        <v>100</v>
      </c>
      <c r="V90">
        <f t="shared" si="3"/>
        <v>93.75</v>
      </c>
      <c r="W90">
        <f t="shared" si="3"/>
        <v>100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100</v>
      </c>
      <c r="AB90">
        <f t="shared" si="3"/>
        <v>100</v>
      </c>
      <c r="AC90">
        <f t="shared" si="3"/>
        <v>84.615384615384613</v>
      </c>
      <c r="AD90">
        <f t="shared" si="3"/>
        <v>85.714285714285708</v>
      </c>
      <c r="AE90">
        <f t="shared" si="3"/>
        <v>100</v>
      </c>
      <c r="AF90">
        <f t="shared" si="3"/>
        <v>100</v>
      </c>
      <c r="AG90">
        <f t="shared" si="3"/>
        <v>100</v>
      </c>
      <c r="AH90">
        <f t="shared" si="3"/>
        <v>100</v>
      </c>
      <c r="AI90">
        <f t="shared" si="3"/>
        <v>93.333333333333329</v>
      </c>
      <c r="AJ90">
        <f t="shared" si="3"/>
        <v>93.333333333333329</v>
      </c>
      <c r="AK90">
        <f t="shared" si="3"/>
        <v>100</v>
      </c>
      <c r="AL90">
        <f t="shared" si="3"/>
        <v>93.75</v>
      </c>
      <c r="AM90">
        <f t="shared" si="3"/>
        <v>93.333333333333329</v>
      </c>
      <c r="AN90">
        <f t="shared" si="3"/>
        <v>80</v>
      </c>
      <c r="AO90">
        <f t="shared" si="3"/>
        <v>100</v>
      </c>
      <c r="AP90">
        <f t="shared" si="3"/>
        <v>0</v>
      </c>
      <c r="AQ90">
        <f t="shared" si="3"/>
        <v>0</v>
      </c>
      <c r="AR90">
        <f t="shared" si="3"/>
        <v>87.5</v>
      </c>
      <c r="AS90">
        <f t="shared" si="3"/>
        <v>100</v>
      </c>
      <c r="AT90">
        <f t="shared" si="3"/>
        <v>100</v>
      </c>
      <c r="AU90">
        <f t="shared" si="3"/>
        <v>100</v>
      </c>
      <c r="AV90">
        <f t="shared" si="3"/>
        <v>100</v>
      </c>
      <c r="AW90">
        <f t="shared" si="3"/>
        <v>93.75</v>
      </c>
    </row>
    <row r="91" spans="1:49" s="7" customFormat="1" x14ac:dyDescent="0.25">
      <c r="A91" s="7" t="s">
        <v>1773</v>
      </c>
      <c r="B91" s="7" t="s">
        <v>1644</v>
      </c>
      <c r="C91" s="7" t="s">
        <v>696</v>
      </c>
      <c r="D91" s="7" t="s">
        <v>696</v>
      </c>
      <c r="E91" s="7" t="s">
        <v>696</v>
      </c>
      <c r="F91" s="7" t="s">
        <v>696</v>
      </c>
      <c r="G91" s="7" t="s">
        <v>696</v>
      </c>
      <c r="H91" s="7" t="s">
        <v>696</v>
      </c>
      <c r="I91" s="7" t="s">
        <v>696</v>
      </c>
      <c r="J91" s="7" t="s">
        <v>1644</v>
      </c>
      <c r="K91" s="7" t="s">
        <v>700</v>
      </c>
      <c r="L91" s="7" t="s">
        <v>700</v>
      </c>
      <c r="M91" s="7" t="s">
        <v>700</v>
      </c>
      <c r="N91" s="7" t="s">
        <v>700</v>
      </c>
      <c r="O91" s="7" t="s">
        <v>700</v>
      </c>
      <c r="P91" s="7" t="s">
        <v>700</v>
      </c>
      <c r="Q91" s="7" t="s">
        <v>700</v>
      </c>
      <c r="R91" s="7" t="s">
        <v>1644</v>
      </c>
      <c r="S91" s="7" t="s">
        <v>704</v>
      </c>
      <c r="T91" s="7" t="s">
        <v>704</v>
      </c>
      <c r="U91" s="7" t="s">
        <v>704</v>
      </c>
      <c r="V91" s="7" t="s">
        <v>704</v>
      </c>
      <c r="W91" s="7" t="s">
        <v>704</v>
      </c>
      <c r="X91" s="7" t="s">
        <v>704</v>
      </c>
      <c r="Y91" s="7" t="s">
        <v>704</v>
      </c>
      <c r="Z91" s="7" t="s">
        <v>1686</v>
      </c>
      <c r="AA91" s="7" t="s">
        <v>708</v>
      </c>
      <c r="AB91" s="7" t="s">
        <v>708</v>
      </c>
      <c r="AC91" s="7" t="s">
        <v>708</v>
      </c>
      <c r="AD91" s="7" t="s">
        <v>708</v>
      </c>
      <c r="AE91" s="7" t="s">
        <v>708</v>
      </c>
      <c r="AF91" s="7" t="s">
        <v>708</v>
      </c>
      <c r="AG91" s="7" t="s">
        <v>708</v>
      </c>
      <c r="AH91" s="7" t="s">
        <v>1686</v>
      </c>
      <c r="AI91" s="7" t="s">
        <v>712</v>
      </c>
      <c r="AJ91" s="7" t="s">
        <v>712</v>
      </c>
      <c r="AK91" s="7" t="s">
        <v>712</v>
      </c>
      <c r="AL91" s="7" t="s">
        <v>712</v>
      </c>
      <c r="AM91" s="7" t="s">
        <v>712</v>
      </c>
      <c r="AN91" s="7" t="s">
        <v>712</v>
      </c>
      <c r="AO91" s="7" t="s">
        <v>712</v>
      </c>
      <c r="AP91" s="7" t="s">
        <v>1794</v>
      </c>
      <c r="AQ91" s="7" t="s">
        <v>716</v>
      </c>
      <c r="AR91" s="7" t="s">
        <v>716</v>
      </c>
      <c r="AS91" s="7" t="s">
        <v>716</v>
      </c>
      <c r="AT91" s="7" t="s">
        <v>716</v>
      </c>
      <c r="AU91" s="7" t="s">
        <v>716</v>
      </c>
      <c r="AV91" s="7" t="s">
        <v>716</v>
      </c>
      <c r="AW91" s="7" t="s">
        <v>716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97.916666666666671</v>
      </c>
      <c r="C93">
        <f t="shared" ref="C93:AW93" si="4">AVERAGE(C88:C90)</f>
        <v>74.444444444444443</v>
      </c>
      <c r="D93">
        <f t="shared" si="4"/>
        <v>97.916666666666671</v>
      </c>
      <c r="E93">
        <f t="shared" si="4"/>
        <v>97.916666666666671</v>
      </c>
      <c r="F93">
        <f t="shared" si="4"/>
        <v>95.555555555555557</v>
      </c>
      <c r="G93">
        <f t="shared" si="4"/>
        <v>100</v>
      </c>
      <c r="H93">
        <f t="shared" si="4"/>
        <v>100</v>
      </c>
      <c r="I93">
        <f t="shared" si="4"/>
        <v>100</v>
      </c>
      <c r="J93">
        <f t="shared" si="4"/>
        <v>93.333333333333329</v>
      </c>
      <c r="K93">
        <f t="shared" si="4"/>
        <v>95.238095238095241</v>
      </c>
      <c r="L93">
        <f t="shared" si="4"/>
        <v>91.666666666666671</v>
      </c>
      <c r="M93">
        <f t="shared" si="4"/>
        <v>93.939393939393938</v>
      </c>
      <c r="N93">
        <f t="shared" si="4"/>
        <v>90.908119658119674</v>
      </c>
      <c r="O93">
        <f t="shared" si="4"/>
        <v>97.619047619047635</v>
      </c>
      <c r="P93">
        <f t="shared" si="4"/>
        <v>89.027777777777786</v>
      </c>
      <c r="Q93">
        <f t="shared" si="4"/>
        <v>95.555555555555543</v>
      </c>
      <c r="R93">
        <f t="shared" si="4"/>
        <v>93.313492063492063</v>
      </c>
      <c r="S93">
        <f t="shared" si="4"/>
        <v>57.777777777777771</v>
      </c>
      <c r="T93">
        <f t="shared" si="4"/>
        <v>79.444444444444443</v>
      </c>
      <c r="U93">
        <f t="shared" si="4"/>
        <v>90.427350427350419</v>
      </c>
      <c r="V93">
        <f t="shared" si="4"/>
        <v>86.805555555555557</v>
      </c>
      <c r="W93">
        <f t="shared" si="4"/>
        <v>100</v>
      </c>
      <c r="X93">
        <f t="shared" si="4"/>
        <v>83.333333333333329</v>
      </c>
      <c r="Y93">
        <f t="shared" si="4"/>
        <v>100</v>
      </c>
      <c r="Z93">
        <f t="shared" si="4"/>
        <v>102.38095238095237</v>
      </c>
      <c r="AA93">
        <f t="shared" si="4"/>
        <v>89.743589743589737</v>
      </c>
      <c r="AB93">
        <f t="shared" si="4"/>
        <v>100</v>
      </c>
      <c r="AC93">
        <f t="shared" si="4"/>
        <v>92.490842490842496</v>
      </c>
      <c r="AD93">
        <f t="shared" si="4"/>
        <v>86.147186147186162</v>
      </c>
      <c r="AE93">
        <f t="shared" si="4"/>
        <v>97.619047619047635</v>
      </c>
      <c r="AF93">
        <f t="shared" si="4"/>
        <v>93.333333333333329</v>
      </c>
      <c r="AG93">
        <f t="shared" si="4"/>
        <v>95.833333333333329</v>
      </c>
      <c r="AH93">
        <f t="shared" si="4"/>
        <v>100</v>
      </c>
      <c r="AI93">
        <f t="shared" si="4"/>
        <v>90.769230769230774</v>
      </c>
      <c r="AJ93">
        <f t="shared" si="4"/>
        <v>92.649572649572647</v>
      </c>
      <c r="AK93">
        <f t="shared" si="4"/>
        <v>100</v>
      </c>
      <c r="AL93">
        <f t="shared" si="4"/>
        <v>92.788461538461547</v>
      </c>
      <c r="AM93">
        <f t="shared" si="4"/>
        <v>94.747474747474755</v>
      </c>
      <c r="AN93">
        <f t="shared" si="4"/>
        <v>89.166666666666671</v>
      </c>
      <c r="AO93">
        <f t="shared" si="4"/>
        <v>97.916666666666671</v>
      </c>
      <c r="AP93">
        <f t="shared" si="4"/>
        <v>0</v>
      </c>
      <c r="AQ93">
        <f t="shared" si="4"/>
        <v>0</v>
      </c>
      <c r="AR93">
        <f t="shared" si="4"/>
        <v>90.422077922077918</v>
      </c>
      <c r="AS93">
        <f t="shared" si="4"/>
        <v>100</v>
      </c>
      <c r="AT93">
        <f t="shared" si="4"/>
        <v>100</v>
      </c>
      <c r="AU93">
        <f t="shared" si="4"/>
        <v>100</v>
      </c>
      <c r="AV93">
        <f t="shared" si="4"/>
        <v>100</v>
      </c>
      <c r="AW93">
        <f t="shared" si="4"/>
        <v>95.833333333333329</v>
      </c>
    </row>
    <row r="94" spans="1:49" x14ac:dyDescent="0.25">
      <c r="A94" t="s">
        <v>1774</v>
      </c>
      <c r="B94">
        <f>STDEV(B88:B90)</f>
        <v>3.6084391824351609</v>
      </c>
      <c r="C94">
        <f t="shared" ref="C94:AW94" si="5">STDEV(C88:C90)</f>
        <v>22.194427061597988</v>
      </c>
      <c r="D94">
        <f t="shared" si="5"/>
        <v>3.6084391824351609</v>
      </c>
      <c r="E94">
        <f t="shared" si="5"/>
        <v>3.6084391824351609</v>
      </c>
      <c r="F94">
        <f t="shared" si="5"/>
        <v>7.6980035891950074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11.547005383792541</v>
      </c>
      <c r="K94">
        <f t="shared" si="5"/>
        <v>8.2478609884232288</v>
      </c>
      <c r="L94">
        <f t="shared" si="5"/>
        <v>14.433756729740665</v>
      </c>
      <c r="M94">
        <f t="shared" si="5"/>
        <v>10.497277621629554</v>
      </c>
      <c r="N94">
        <f t="shared" si="5"/>
        <v>3.7433281286645994</v>
      </c>
      <c r="O94">
        <f t="shared" si="5"/>
        <v>4.12393049421161</v>
      </c>
      <c r="P94">
        <f t="shared" si="5"/>
        <v>4.0895644067598464</v>
      </c>
      <c r="Q94">
        <f t="shared" si="5"/>
        <v>3.8490017945975077</v>
      </c>
      <c r="R94">
        <f t="shared" si="5"/>
        <v>0.44675913687292251</v>
      </c>
      <c r="S94">
        <f t="shared" si="5"/>
        <v>51.78302310102687</v>
      </c>
      <c r="T94">
        <f t="shared" si="5"/>
        <v>20.83888814834561</v>
      </c>
      <c r="U94">
        <f t="shared" si="5"/>
        <v>8.353361861791873</v>
      </c>
      <c r="V94">
        <f t="shared" si="5"/>
        <v>6.0140653040585965</v>
      </c>
      <c r="W94">
        <f t="shared" si="5"/>
        <v>0</v>
      </c>
      <c r="X94">
        <f t="shared" si="5"/>
        <v>19.094065395649348</v>
      </c>
      <c r="Y94">
        <f t="shared" si="5"/>
        <v>0</v>
      </c>
      <c r="Z94">
        <f t="shared" si="5"/>
        <v>4.12393049421161</v>
      </c>
      <c r="AA94">
        <f t="shared" si="5"/>
        <v>17.764623667373087</v>
      </c>
      <c r="AB94">
        <f t="shared" si="5"/>
        <v>0</v>
      </c>
      <c r="AC94">
        <f t="shared" si="5"/>
        <v>7.6988459915691232</v>
      </c>
      <c r="AD94">
        <f t="shared" si="5"/>
        <v>13.641516239470649</v>
      </c>
      <c r="AE94">
        <f t="shared" si="5"/>
        <v>4.12393049421161</v>
      </c>
      <c r="AF94">
        <f t="shared" si="5"/>
        <v>6.6666666666666643</v>
      </c>
      <c r="AG94">
        <f t="shared" si="5"/>
        <v>7.2168783648703219</v>
      </c>
      <c r="AH94">
        <f t="shared" si="5"/>
        <v>0</v>
      </c>
      <c r="AI94">
        <f t="shared" si="5"/>
        <v>3.589743589743585</v>
      </c>
      <c r="AJ94">
        <f t="shared" si="5"/>
        <v>7.7150660488182972</v>
      </c>
      <c r="AK94">
        <f t="shared" si="5"/>
        <v>0</v>
      </c>
      <c r="AL94">
        <f t="shared" si="5"/>
        <v>7.7372485285726365</v>
      </c>
      <c r="AM94">
        <f t="shared" si="5"/>
        <v>4.7075475546388077</v>
      </c>
      <c r="AN94">
        <f t="shared" si="5"/>
        <v>10.103629710818451</v>
      </c>
      <c r="AO94">
        <f t="shared" si="5"/>
        <v>3.6084391824351609</v>
      </c>
      <c r="AP94">
        <f t="shared" si="5"/>
        <v>0</v>
      </c>
      <c r="AQ94">
        <f t="shared" si="5"/>
        <v>0</v>
      </c>
      <c r="AR94">
        <f t="shared" si="5"/>
        <v>2.711573553326311</v>
      </c>
      <c r="AS94">
        <f t="shared" si="5"/>
        <v>0</v>
      </c>
      <c r="AT94">
        <f t="shared" si="5"/>
        <v>0</v>
      </c>
      <c r="AU94">
        <f t="shared" si="5"/>
        <v>0</v>
      </c>
      <c r="AV94">
        <f t="shared" si="5"/>
        <v>0</v>
      </c>
      <c r="AW94">
        <f t="shared" si="5"/>
        <v>3.6084391824351609</v>
      </c>
    </row>
    <row r="95" spans="1:49" x14ac:dyDescent="0.25">
      <c r="A95" t="s">
        <v>1775</v>
      </c>
      <c r="B95">
        <f>STDEV(B88:B90)/SQRT(3)</f>
        <v>2.0833333333333335</v>
      </c>
      <c r="C95">
        <f t="shared" ref="C95:AW95" si="6">STDEV(C88:C90)/SQRT(3)</f>
        <v>12.813958438523114</v>
      </c>
      <c r="D95">
        <f t="shared" si="6"/>
        <v>2.0833333333333335</v>
      </c>
      <c r="E95">
        <f t="shared" si="6"/>
        <v>2.0833333333333335</v>
      </c>
      <c r="F95">
        <f t="shared" si="6"/>
        <v>4.4444444444444429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6.6666666666666821</v>
      </c>
      <c r="K95">
        <f t="shared" si="6"/>
        <v>4.7619047619047645</v>
      </c>
      <c r="L95">
        <f t="shared" si="6"/>
        <v>8.3333333333333464</v>
      </c>
      <c r="M95">
        <f t="shared" si="6"/>
        <v>6.0606060606060579</v>
      </c>
      <c r="N95">
        <f t="shared" si="6"/>
        <v>2.1612115027496048</v>
      </c>
      <c r="O95">
        <f t="shared" si="6"/>
        <v>2.3809523809523796</v>
      </c>
      <c r="P95">
        <f t="shared" si="6"/>
        <v>2.3611111111111098</v>
      </c>
      <c r="Q95">
        <f t="shared" si="6"/>
        <v>2.2222222222222237</v>
      </c>
      <c r="R95">
        <f t="shared" si="6"/>
        <v>0.25793650793650669</v>
      </c>
      <c r="S95">
        <f t="shared" si="6"/>
        <v>29.896942326830477</v>
      </c>
      <c r="T95">
        <f t="shared" si="6"/>
        <v>12.03133768205984</v>
      </c>
      <c r="U95">
        <f t="shared" si="6"/>
        <v>4.8228157195438914</v>
      </c>
      <c r="V95">
        <f t="shared" si="6"/>
        <v>3.4722222222222192</v>
      </c>
      <c r="W95">
        <f t="shared" si="6"/>
        <v>0</v>
      </c>
      <c r="X95">
        <f t="shared" si="6"/>
        <v>11.023963796102469</v>
      </c>
      <c r="Y95">
        <f t="shared" si="6"/>
        <v>0</v>
      </c>
      <c r="Z95">
        <f t="shared" si="6"/>
        <v>2.3809523809523796</v>
      </c>
      <c r="AA95">
        <f t="shared" si="6"/>
        <v>10.256410256410248</v>
      </c>
      <c r="AB95">
        <f t="shared" si="6"/>
        <v>0</v>
      </c>
      <c r="AC95">
        <f t="shared" si="6"/>
        <v>4.4449308056819046</v>
      </c>
      <c r="AD95">
        <f t="shared" si="6"/>
        <v>7.875933073013031</v>
      </c>
      <c r="AE95">
        <f t="shared" si="6"/>
        <v>2.3809523809523796</v>
      </c>
      <c r="AF95">
        <f t="shared" si="6"/>
        <v>3.8490017945975041</v>
      </c>
      <c r="AG95">
        <f t="shared" si="6"/>
        <v>4.166666666666667</v>
      </c>
      <c r="AH95">
        <f t="shared" si="6"/>
        <v>0</v>
      </c>
      <c r="AI95">
        <f t="shared" si="6"/>
        <v>2.0725394278601925</v>
      </c>
      <c r="AJ95">
        <f t="shared" si="6"/>
        <v>4.4542954601009868</v>
      </c>
      <c r="AK95">
        <f t="shared" si="6"/>
        <v>0</v>
      </c>
      <c r="AL95">
        <f t="shared" si="6"/>
        <v>4.4671025207584476</v>
      </c>
      <c r="AM95">
        <f t="shared" si="6"/>
        <v>2.7179038478936803</v>
      </c>
      <c r="AN95">
        <f t="shared" si="6"/>
        <v>5.8333333333333339</v>
      </c>
      <c r="AO95">
        <f t="shared" si="6"/>
        <v>2.0833333333333335</v>
      </c>
      <c r="AP95">
        <f t="shared" si="6"/>
        <v>0</v>
      </c>
      <c r="AQ95">
        <f t="shared" si="6"/>
        <v>0</v>
      </c>
      <c r="AR95">
        <f t="shared" si="6"/>
        <v>1.5655277209404157</v>
      </c>
      <c r="AS95">
        <f t="shared" si="6"/>
        <v>0</v>
      </c>
      <c r="AT95">
        <f t="shared" si="6"/>
        <v>0</v>
      </c>
      <c r="AU95">
        <f t="shared" si="6"/>
        <v>0</v>
      </c>
      <c r="AV95">
        <f t="shared" si="6"/>
        <v>0</v>
      </c>
      <c r="AW95">
        <f t="shared" si="6"/>
        <v>2.0833333333333335</v>
      </c>
    </row>
    <row r="98" spans="1:49" x14ac:dyDescent="0.25">
      <c r="A98" s="39" t="s">
        <v>1800</v>
      </c>
      <c r="B98" s="7" t="s">
        <v>1715</v>
      </c>
      <c r="C98" s="7" t="s">
        <v>1716</v>
      </c>
      <c r="D98" s="7" t="s">
        <v>1717</v>
      </c>
      <c r="E98" s="7" t="s">
        <v>1718</v>
      </c>
      <c r="F98" s="7" t="s">
        <v>1719</v>
      </c>
      <c r="G98" s="7" t="s">
        <v>1720</v>
      </c>
      <c r="H98" s="7" t="s">
        <v>1721</v>
      </c>
      <c r="I98" s="7" t="s">
        <v>1722</v>
      </c>
      <c r="J98" s="7" t="s">
        <v>1723</v>
      </c>
      <c r="K98" s="7" t="s">
        <v>1724</v>
      </c>
      <c r="L98" s="7" t="s">
        <v>1725</v>
      </c>
      <c r="M98" s="7" t="s">
        <v>1726</v>
      </c>
      <c r="N98" s="7" t="s">
        <v>1727</v>
      </c>
      <c r="O98" s="7" t="s">
        <v>1728</v>
      </c>
      <c r="P98" s="7" t="s">
        <v>1729</v>
      </c>
      <c r="Q98" s="7" t="s">
        <v>1730</v>
      </c>
      <c r="R98" s="7" t="s">
        <v>1731</v>
      </c>
      <c r="S98" s="7" t="s">
        <v>1732</v>
      </c>
      <c r="T98" s="7" t="s">
        <v>1733</v>
      </c>
      <c r="U98" s="7" t="s">
        <v>1734</v>
      </c>
      <c r="V98" s="7" t="s">
        <v>1735</v>
      </c>
      <c r="W98" s="7" t="s">
        <v>1736</v>
      </c>
      <c r="X98" s="7" t="s">
        <v>1737</v>
      </c>
      <c r="Y98" s="7" t="s">
        <v>1738</v>
      </c>
      <c r="Z98" s="7" t="s">
        <v>1739</v>
      </c>
      <c r="AA98" s="7" t="s">
        <v>1740</v>
      </c>
      <c r="AB98" s="7" t="s">
        <v>1741</v>
      </c>
      <c r="AC98" s="7" t="s">
        <v>1742</v>
      </c>
      <c r="AD98" s="7" t="s">
        <v>1743</v>
      </c>
      <c r="AE98" s="7" t="s">
        <v>1744</v>
      </c>
      <c r="AF98" s="7" t="s">
        <v>1745</v>
      </c>
      <c r="AG98" s="7" t="s">
        <v>1746</v>
      </c>
      <c r="AH98" s="7" t="s">
        <v>1747</v>
      </c>
      <c r="AI98" s="7" t="s">
        <v>1748</v>
      </c>
      <c r="AJ98" s="7" t="s">
        <v>1749</v>
      </c>
      <c r="AK98" s="7" t="s">
        <v>1750</v>
      </c>
      <c r="AL98" s="7" t="s">
        <v>1751</v>
      </c>
      <c r="AM98" s="7" t="s">
        <v>1752</v>
      </c>
      <c r="AN98" s="7" t="s">
        <v>1753</v>
      </c>
      <c r="AO98" s="7" t="s">
        <v>1754</v>
      </c>
      <c r="AP98" s="7" t="s">
        <v>1755</v>
      </c>
      <c r="AQ98" s="7" t="s">
        <v>1756</v>
      </c>
      <c r="AR98" s="7" t="s">
        <v>1757</v>
      </c>
      <c r="AS98" s="7" t="s">
        <v>1758</v>
      </c>
      <c r="AT98" s="7" t="s">
        <v>1759</v>
      </c>
      <c r="AU98" s="7" t="s">
        <v>1760</v>
      </c>
      <c r="AV98" s="7" t="s">
        <v>1761</v>
      </c>
      <c r="AW98" s="7" t="s">
        <v>1762</v>
      </c>
    </row>
    <row r="99" spans="1:49" x14ac:dyDescent="0.25">
      <c r="A99" t="s">
        <v>1770</v>
      </c>
      <c r="B99">
        <f>B49/B41*100</f>
        <v>66.34096416106091</v>
      </c>
      <c r="C99">
        <f t="shared" ref="C99:AW99" si="7">C49/C41*100</f>
        <v>91.04799230619048</v>
      </c>
      <c r="D99">
        <f t="shared" si="7"/>
        <v>86.481041429899776</v>
      </c>
      <c r="E99">
        <f t="shared" si="7"/>
        <v>79.556652540399568</v>
      </c>
      <c r="F99">
        <f t="shared" si="7"/>
        <v>89.499569399338029</v>
      </c>
      <c r="G99">
        <f t="shared" si="7"/>
        <v>89.485838643515834</v>
      </c>
      <c r="H99">
        <f t="shared" si="7"/>
        <v>87.848051811447206</v>
      </c>
      <c r="I99">
        <f t="shared" si="7"/>
        <v>70.302338074152885</v>
      </c>
      <c r="J99">
        <f t="shared" si="7"/>
        <v>32.914416285832985</v>
      </c>
      <c r="K99">
        <f t="shared" si="7"/>
        <v>21.328220536401009</v>
      </c>
      <c r="L99">
        <f t="shared" si="7"/>
        <v>77.373313589996712</v>
      </c>
      <c r="M99">
        <f t="shared" si="7"/>
        <v>70.347533632286982</v>
      </c>
      <c r="N99">
        <f t="shared" si="7"/>
        <v>27.330519966586753</v>
      </c>
      <c r="O99">
        <f t="shared" si="7"/>
        <v>35.354870463647657</v>
      </c>
      <c r="P99">
        <f t="shared" si="7"/>
        <v>31.98364547612767</v>
      </c>
      <c r="Q99">
        <f t="shared" si="7"/>
        <v>60.26029831743309</v>
      </c>
      <c r="R99">
        <f t="shared" si="7"/>
        <v>24.208472786497953</v>
      </c>
      <c r="S99">
        <f t="shared" si="7"/>
        <v>0</v>
      </c>
      <c r="T99">
        <f t="shared" si="7"/>
        <v>23.990209093926321</v>
      </c>
      <c r="U99">
        <f t="shared" si="7"/>
        <v>92.952283077419111</v>
      </c>
      <c r="V99">
        <f t="shared" si="7"/>
        <v>18.142700544820929</v>
      </c>
      <c r="W99">
        <f t="shared" si="7"/>
        <v>81.009153243003837</v>
      </c>
      <c r="X99">
        <f t="shared" si="7"/>
        <v>33.526382467628615</v>
      </c>
      <c r="Y99">
        <f t="shared" si="7"/>
        <v>63.300727226099539</v>
      </c>
      <c r="Z99">
        <f t="shared" si="7"/>
        <v>177.86097474067623</v>
      </c>
      <c r="AA99">
        <f t="shared" si="7"/>
        <v>23.360327132777424</v>
      </c>
      <c r="AB99">
        <f t="shared" si="7"/>
        <v>75.596925377806372</v>
      </c>
      <c r="AC99">
        <f t="shared" si="7"/>
        <v>80.055495858213519</v>
      </c>
      <c r="AD99">
        <f t="shared" si="7"/>
        <v>41.584831866683672</v>
      </c>
      <c r="AE99">
        <f t="shared" si="7"/>
        <v>91.567620927936815</v>
      </c>
      <c r="AF99">
        <f t="shared" si="7"/>
        <v>79.734148145264882</v>
      </c>
      <c r="AG99">
        <f t="shared" si="7"/>
        <v>60.457450808371973</v>
      </c>
      <c r="AH99">
        <f t="shared" si="7"/>
        <v>149.40434008693566</v>
      </c>
      <c r="AI99">
        <f t="shared" si="7"/>
        <v>57.792200246356941</v>
      </c>
      <c r="AJ99">
        <f t="shared" si="7"/>
        <v>70.408138212114025</v>
      </c>
      <c r="AK99">
        <f t="shared" si="7"/>
        <v>66.058668782118204</v>
      </c>
      <c r="AL99">
        <f t="shared" si="7"/>
        <v>26.732343452164315</v>
      </c>
      <c r="AM99">
        <f t="shared" si="7"/>
        <v>72.848814067292594</v>
      </c>
      <c r="AN99">
        <f t="shared" si="7"/>
        <v>73.035112818375367</v>
      </c>
      <c r="AO99">
        <f t="shared" si="7"/>
        <v>78.053547769280215</v>
      </c>
      <c r="AP99">
        <f t="shared" si="7"/>
        <v>0</v>
      </c>
      <c r="AQ99">
        <f t="shared" si="7"/>
        <v>0</v>
      </c>
      <c r="AR99">
        <f t="shared" si="7"/>
        <v>27.683831624926412</v>
      </c>
      <c r="AS99">
        <f t="shared" si="7"/>
        <v>73.872141024210649</v>
      </c>
      <c r="AT99">
        <f t="shared" si="7"/>
        <v>82.520378590878451</v>
      </c>
      <c r="AU99">
        <f t="shared" si="7"/>
        <v>91.28084724663151</v>
      </c>
      <c r="AV99">
        <f t="shared" si="7"/>
        <v>85.18706227042577</v>
      </c>
      <c r="AW99">
        <f t="shared" si="7"/>
        <v>75.978359487886024</v>
      </c>
    </row>
    <row r="100" spans="1:49" x14ac:dyDescent="0.25">
      <c r="A100" t="s">
        <v>1771</v>
      </c>
      <c r="B100">
        <f>B67/B59*100</f>
        <v>53.435228680268295</v>
      </c>
      <c r="C100">
        <f t="shared" ref="C100:AW100" si="8">C67/C59*100</f>
        <v>68.095676322797644</v>
      </c>
      <c r="D100">
        <f t="shared" si="8"/>
        <v>87.721056575496434</v>
      </c>
      <c r="E100">
        <f t="shared" si="8"/>
        <v>81.015562581517472</v>
      </c>
      <c r="F100">
        <f t="shared" si="8"/>
        <v>72.94749297768341</v>
      </c>
      <c r="G100">
        <f t="shared" si="8"/>
        <v>93.724834201800093</v>
      </c>
      <c r="H100">
        <f t="shared" si="8"/>
        <v>80.767268553103875</v>
      </c>
      <c r="I100">
        <f t="shared" si="8"/>
        <v>74.008280015054567</v>
      </c>
      <c r="J100">
        <f t="shared" si="8"/>
        <v>33.716509344012209</v>
      </c>
      <c r="K100">
        <f t="shared" si="8"/>
        <v>35.056177342887452</v>
      </c>
      <c r="L100">
        <f t="shared" si="8"/>
        <v>65.388023515758903</v>
      </c>
      <c r="M100">
        <f t="shared" si="8"/>
        <v>36.248766360885959</v>
      </c>
      <c r="N100">
        <f t="shared" si="8"/>
        <v>31.74509386841877</v>
      </c>
      <c r="O100">
        <f t="shared" si="8"/>
        <v>38.005862457722664</v>
      </c>
      <c r="P100">
        <f t="shared" si="8"/>
        <v>28.761699284711707</v>
      </c>
      <c r="Q100">
        <f t="shared" si="8"/>
        <v>45.710260120172101</v>
      </c>
      <c r="R100">
        <f t="shared" si="8"/>
        <v>37.595253545934924</v>
      </c>
      <c r="S100">
        <f t="shared" si="8"/>
        <v>56.234036572797294</v>
      </c>
      <c r="T100">
        <f t="shared" si="8"/>
        <v>30.626062979951556</v>
      </c>
      <c r="U100">
        <f t="shared" si="8"/>
        <v>48.278038898358098</v>
      </c>
      <c r="V100">
        <f t="shared" si="8"/>
        <v>36.915749136442138</v>
      </c>
      <c r="W100">
        <f t="shared" si="8"/>
        <v>78.537242206904253</v>
      </c>
      <c r="X100">
        <f t="shared" si="8"/>
        <v>33.951648490197314</v>
      </c>
      <c r="Y100">
        <f t="shared" si="8"/>
        <v>67.558027778486561</v>
      </c>
      <c r="Z100">
        <f t="shared" si="8"/>
        <v>116.65039167292628</v>
      </c>
      <c r="AA100">
        <f t="shared" si="8"/>
        <v>24.644968610958738</v>
      </c>
      <c r="AB100">
        <f t="shared" si="8"/>
        <v>70.58249046090485</v>
      </c>
      <c r="AC100">
        <f t="shared" si="8"/>
        <v>23.772505353319058</v>
      </c>
      <c r="AD100">
        <f t="shared" si="8"/>
        <v>85.838085557259262</v>
      </c>
      <c r="AE100">
        <f t="shared" si="8"/>
        <v>75.982928663040113</v>
      </c>
      <c r="AF100">
        <f t="shared" si="8"/>
        <v>31.287967688878204</v>
      </c>
      <c r="AG100">
        <f t="shared" si="8"/>
        <v>66.690261811729627</v>
      </c>
      <c r="AH100">
        <f t="shared" si="8"/>
        <v>168.64011977353502</v>
      </c>
      <c r="AI100">
        <f t="shared" si="8"/>
        <v>78.592017337908601</v>
      </c>
      <c r="AJ100">
        <f t="shared" si="8"/>
        <v>67.032193991558387</v>
      </c>
      <c r="AK100">
        <f t="shared" si="8"/>
        <v>61.651319972682096</v>
      </c>
      <c r="AL100">
        <f t="shared" si="8"/>
        <v>67.416776171703901</v>
      </c>
      <c r="AM100">
        <f t="shared" si="8"/>
        <v>39.254935989634717</v>
      </c>
      <c r="AN100">
        <f t="shared" si="8"/>
        <v>37.589948820564132</v>
      </c>
      <c r="AO100">
        <f t="shared" si="8"/>
        <v>89.803304923889982</v>
      </c>
      <c r="AP100">
        <f t="shared" si="8"/>
        <v>0</v>
      </c>
      <c r="AQ100">
        <f t="shared" si="8"/>
        <v>0</v>
      </c>
      <c r="AR100">
        <f t="shared" si="8"/>
        <v>41.149547154878256</v>
      </c>
      <c r="AS100">
        <f t="shared" si="8"/>
        <v>114.17083389647249</v>
      </c>
      <c r="AT100">
        <f t="shared" si="8"/>
        <v>97.680879204933575</v>
      </c>
      <c r="AU100">
        <f t="shared" si="8"/>
        <v>88.404674361923369</v>
      </c>
      <c r="AV100">
        <f t="shared" si="8"/>
        <v>74.206754550353494</v>
      </c>
      <c r="AW100">
        <f t="shared" si="8"/>
        <v>55.64027248296982</v>
      </c>
    </row>
    <row r="101" spans="1:49" x14ac:dyDescent="0.25">
      <c r="A101" t="s">
        <v>1772</v>
      </c>
      <c r="B101">
        <f>B85/B77*100</f>
        <v>42.076865934237794</v>
      </c>
      <c r="C101">
        <f t="shared" ref="C101:AW101" si="9">C85/C77*100</f>
        <v>55.456807872223401</v>
      </c>
      <c r="D101">
        <f t="shared" si="9"/>
        <v>84.625600857235554</v>
      </c>
      <c r="E101">
        <f t="shared" si="9"/>
        <v>94.452275976525399</v>
      </c>
      <c r="F101">
        <f t="shared" si="9"/>
        <v>87.207626332538922</v>
      </c>
      <c r="G101">
        <f t="shared" si="9"/>
        <v>80.953737054477486</v>
      </c>
      <c r="H101">
        <f t="shared" si="9"/>
        <v>85.851904928132669</v>
      </c>
      <c r="I101">
        <f t="shared" si="9"/>
        <v>57.874394494997517</v>
      </c>
      <c r="J101">
        <f t="shared" si="9"/>
        <v>42.528186918695091</v>
      </c>
      <c r="K101">
        <f t="shared" si="9"/>
        <v>67.006530612244902</v>
      </c>
      <c r="L101">
        <f t="shared" si="9"/>
        <v>29.933646856340534</v>
      </c>
      <c r="M101">
        <f t="shared" si="9"/>
        <v>43.235775448421663</v>
      </c>
      <c r="N101">
        <f t="shared" si="9"/>
        <v>27.677089468330031</v>
      </c>
      <c r="O101">
        <f t="shared" si="9"/>
        <v>87.433931759835843</v>
      </c>
      <c r="P101">
        <f t="shared" si="9"/>
        <v>36.086754864500747</v>
      </c>
      <c r="Q101">
        <f t="shared" si="9"/>
        <v>36.323094932827914</v>
      </c>
      <c r="R101">
        <f t="shared" si="9"/>
        <v>42.969463848851944</v>
      </c>
      <c r="S101">
        <f t="shared" si="9"/>
        <v>21.313486341424337</v>
      </c>
      <c r="T101">
        <f t="shared" si="9"/>
        <v>72.848179972318434</v>
      </c>
      <c r="U101">
        <f t="shared" si="9"/>
        <v>81.209114024044041</v>
      </c>
      <c r="V101">
        <f t="shared" si="9"/>
        <v>43.566904196357875</v>
      </c>
      <c r="W101">
        <f t="shared" si="9"/>
        <v>82.197342288438762</v>
      </c>
      <c r="X101">
        <f t="shared" si="9"/>
        <v>30.17304014740672</v>
      </c>
      <c r="Y101">
        <f t="shared" si="9"/>
        <v>34.886554865664706</v>
      </c>
      <c r="Z101">
        <f t="shared" si="9"/>
        <v>180.78779246639743</v>
      </c>
      <c r="AA101">
        <f t="shared" si="9"/>
        <v>23.788447628560601</v>
      </c>
      <c r="AB101">
        <f t="shared" si="9"/>
        <v>79.353198866165343</v>
      </c>
      <c r="AC101">
        <f t="shared" si="9"/>
        <v>39.338778235800234</v>
      </c>
      <c r="AD101">
        <f t="shared" si="9"/>
        <v>25.510685103708358</v>
      </c>
      <c r="AE101">
        <f t="shared" si="9"/>
        <v>71.781177080632617</v>
      </c>
      <c r="AF101">
        <f t="shared" si="9"/>
        <v>80.773157521327576</v>
      </c>
      <c r="AG101">
        <f t="shared" si="9"/>
        <v>40.786515558527512</v>
      </c>
      <c r="AH101">
        <f t="shared" si="9"/>
        <v>141.91734837664058</v>
      </c>
      <c r="AI101">
        <f t="shared" si="9"/>
        <v>64.44355367684571</v>
      </c>
      <c r="AJ101">
        <f t="shared" si="9"/>
        <v>65.073423553124115</v>
      </c>
      <c r="AK101">
        <f t="shared" si="9"/>
        <v>41.787614744228804</v>
      </c>
      <c r="AL101">
        <f t="shared" si="9"/>
        <v>43.236222032963198</v>
      </c>
      <c r="AM101">
        <f t="shared" si="9"/>
        <v>27.331786542923432</v>
      </c>
      <c r="AN101">
        <f t="shared" si="9"/>
        <v>41.321184510250575</v>
      </c>
      <c r="AO101">
        <f t="shared" si="9"/>
        <v>78.852969366450949</v>
      </c>
      <c r="AP101">
        <f t="shared" si="9"/>
        <v>0</v>
      </c>
      <c r="AQ101">
        <f t="shared" si="9"/>
        <v>0</v>
      </c>
      <c r="AR101">
        <f t="shared" si="9"/>
        <v>47.022416749302678</v>
      </c>
      <c r="AS101">
        <f t="shared" si="9"/>
        <v>72.929784537389111</v>
      </c>
      <c r="AT101">
        <f t="shared" si="9"/>
        <v>102.20711400137945</v>
      </c>
      <c r="AU101">
        <f t="shared" si="9"/>
        <v>87.542714577938582</v>
      </c>
      <c r="AV101">
        <f t="shared" si="9"/>
        <v>78.981255380074828</v>
      </c>
      <c r="AW101">
        <f t="shared" si="9"/>
        <v>48.593485514123849</v>
      </c>
    </row>
    <row r="102" spans="1:49" s="7" customFormat="1" x14ac:dyDescent="0.25">
      <c r="A102" s="7" t="s">
        <v>1773</v>
      </c>
      <c r="B102" s="7" t="s">
        <v>1644</v>
      </c>
      <c r="C102" s="7" t="s">
        <v>696</v>
      </c>
      <c r="D102" s="7" t="s">
        <v>696</v>
      </c>
      <c r="E102" s="7" t="s">
        <v>696</v>
      </c>
      <c r="F102" s="7" t="s">
        <v>696</v>
      </c>
      <c r="G102" s="7" t="s">
        <v>696</v>
      </c>
      <c r="H102" s="7" t="s">
        <v>696</v>
      </c>
      <c r="I102" s="7" t="s">
        <v>696</v>
      </c>
      <c r="J102" s="7" t="s">
        <v>1644</v>
      </c>
      <c r="K102" s="7" t="s">
        <v>700</v>
      </c>
      <c r="L102" s="7" t="s">
        <v>700</v>
      </c>
      <c r="M102" s="7" t="s">
        <v>700</v>
      </c>
      <c r="N102" s="7" t="s">
        <v>700</v>
      </c>
      <c r="O102" s="7" t="s">
        <v>700</v>
      </c>
      <c r="P102" s="7" t="s">
        <v>700</v>
      </c>
      <c r="Q102" s="7" t="s">
        <v>700</v>
      </c>
      <c r="R102" s="7" t="s">
        <v>1644</v>
      </c>
      <c r="S102" s="7" t="s">
        <v>704</v>
      </c>
      <c r="T102" s="7" t="s">
        <v>704</v>
      </c>
      <c r="U102" s="7" t="s">
        <v>704</v>
      </c>
      <c r="V102" s="7" t="s">
        <v>704</v>
      </c>
      <c r="W102" s="7" t="s">
        <v>704</v>
      </c>
      <c r="X102" s="7" t="s">
        <v>704</v>
      </c>
      <c r="Y102" s="7" t="s">
        <v>704</v>
      </c>
      <c r="Z102" s="7" t="s">
        <v>1686</v>
      </c>
      <c r="AA102" s="7" t="s">
        <v>708</v>
      </c>
      <c r="AB102" s="7" t="s">
        <v>708</v>
      </c>
      <c r="AC102" s="7" t="s">
        <v>708</v>
      </c>
      <c r="AD102" s="7" t="s">
        <v>708</v>
      </c>
      <c r="AE102" s="7" t="s">
        <v>708</v>
      </c>
      <c r="AF102" s="7" t="s">
        <v>708</v>
      </c>
      <c r="AG102" s="7" t="s">
        <v>708</v>
      </c>
      <c r="AH102" s="7" t="s">
        <v>1686</v>
      </c>
      <c r="AI102" s="7" t="s">
        <v>712</v>
      </c>
      <c r="AJ102" s="7" t="s">
        <v>712</v>
      </c>
      <c r="AK102" s="7" t="s">
        <v>712</v>
      </c>
      <c r="AL102" s="7" t="s">
        <v>712</v>
      </c>
      <c r="AM102" s="7" t="s">
        <v>712</v>
      </c>
      <c r="AN102" s="7" t="s">
        <v>712</v>
      </c>
      <c r="AO102" s="7" t="s">
        <v>712</v>
      </c>
      <c r="AP102" s="7" t="s">
        <v>1794</v>
      </c>
      <c r="AQ102" s="7" t="s">
        <v>716</v>
      </c>
      <c r="AR102" s="7" t="s">
        <v>716</v>
      </c>
      <c r="AS102" s="7" t="s">
        <v>716</v>
      </c>
      <c r="AT102" s="7" t="s">
        <v>716</v>
      </c>
      <c r="AU102" s="7" t="s">
        <v>716</v>
      </c>
      <c r="AV102" s="7" t="s">
        <v>716</v>
      </c>
      <c r="AW102" s="7" t="s">
        <v>716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53.951019591855669</v>
      </c>
      <c r="C104">
        <f t="shared" ref="C104:AW104" si="10">AVERAGE(C99:C101)</f>
        <v>71.533492167070506</v>
      </c>
      <c r="D104">
        <f t="shared" si="10"/>
        <v>86.275899620877269</v>
      </c>
      <c r="E104">
        <f t="shared" si="10"/>
        <v>85.008163699480818</v>
      </c>
      <c r="F104">
        <f t="shared" si="10"/>
        <v>83.218229569853449</v>
      </c>
      <c r="G104">
        <f t="shared" si="10"/>
        <v>88.054803299931123</v>
      </c>
      <c r="H104">
        <f t="shared" si="10"/>
        <v>84.822408430894583</v>
      </c>
      <c r="I104">
        <f t="shared" si="10"/>
        <v>67.395004194734994</v>
      </c>
      <c r="J104">
        <f t="shared" si="10"/>
        <v>36.386370849513433</v>
      </c>
      <c r="K104">
        <f t="shared" si="10"/>
        <v>41.130309497177784</v>
      </c>
      <c r="L104">
        <f t="shared" si="10"/>
        <v>57.564994654032056</v>
      </c>
      <c r="M104">
        <f t="shared" si="10"/>
        <v>49.944025147198204</v>
      </c>
      <c r="N104">
        <f t="shared" si="10"/>
        <v>28.917567767778518</v>
      </c>
      <c r="O104">
        <f t="shared" si="10"/>
        <v>53.59822156040206</v>
      </c>
      <c r="P104">
        <f t="shared" si="10"/>
        <v>32.27736654178004</v>
      </c>
      <c r="Q104">
        <f t="shared" si="10"/>
        <v>47.431217790144366</v>
      </c>
      <c r="R104">
        <f t="shared" si="10"/>
        <v>34.924396727094937</v>
      </c>
      <c r="S104">
        <f t="shared" si="10"/>
        <v>25.849174304740544</v>
      </c>
      <c r="T104">
        <f t="shared" si="10"/>
        <v>42.488150682065438</v>
      </c>
      <c r="U104">
        <f t="shared" si="10"/>
        <v>74.146478666607081</v>
      </c>
      <c r="V104">
        <f t="shared" si="10"/>
        <v>32.875117959206982</v>
      </c>
      <c r="W104">
        <f t="shared" si="10"/>
        <v>80.581245912782279</v>
      </c>
      <c r="X104">
        <f t="shared" si="10"/>
        <v>32.550357035077546</v>
      </c>
      <c r="Y104">
        <f t="shared" si="10"/>
        <v>55.248436623416943</v>
      </c>
      <c r="Z104">
        <f t="shared" si="10"/>
        <v>158.43305295999997</v>
      </c>
      <c r="AA104">
        <f t="shared" si="10"/>
        <v>23.931247790765585</v>
      </c>
      <c r="AB104">
        <f t="shared" si="10"/>
        <v>75.17753823495886</v>
      </c>
      <c r="AC104">
        <f t="shared" si="10"/>
        <v>47.722259815777612</v>
      </c>
      <c r="AD104">
        <f t="shared" si="10"/>
        <v>50.977867509217099</v>
      </c>
      <c r="AE104">
        <f t="shared" si="10"/>
        <v>79.777242223869848</v>
      </c>
      <c r="AF104">
        <f t="shared" si="10"/>
        <v>63.93175778515689</v>
      </c>
      <c r="AG104">
        <f t="shared" si="10"/>
        <v>55.978076059543035</v>
      </c>
      <c r="AH104">
        <f t="shared" si="10"/>
        <v>153.32060274570375</v>
      </c>
      <c r="AI104">
        <f t="shared" si="10"/>
        <v>66.942590420370422</v>
      </c>
      <c r="AJ104">
        <f t="shared" si="10"/>
        <v>67.504585252265514</v>
      </c>
      <c r="AK104">
        <f t="shared" si="10"/>
        <v>56.499201166343028</v>
      </c>
      <c r="AL104">
        <f t="shared" si="10"/>
        <v>45.795113885610476</v>
      </c>
      <c r="AM104">
        <f t="shared" si="10"/>
        <v>46.478512199950245</v>
      </c>
      <c r="AN104">
        <f t="shared" si="10"/>
        <v>50.648748716396689</v>
      </c>
      <c r="AO104">
        <f t="shared" si="10"/>
        <v>82.236607353207049</v>
      </c>
      <c r="AP104">
        <f t="shared" si="10"/>
        <v>0</v>
      </c>
      <c r="AQ104">
        <f t="shared" si="10"/>
        <v>0</v>
      </c>
      <c r="AR104">
        <f t="shared" si="10"/>
        <v>38.618598509702444</v>
      </c>
      <c r="AS104">
        <f t="shared" si="10"/>
        <v>86.990919819357416</v>
      </c>
      <c r="AT104">
        <f t="shared" si="10"/>
        <v>94.136123932397155</v>
      </c>
      <c r="AU104">
        <f t="shared" si="10"/>
        <v>89.076078728831149</v>
      </c>
      <c r="AV104">
        <f t="shared" si="10"/>
        <v>79.458357400284697</v>
      </c>
      <c r="AW104">
        <f t="shared" si="10"/>
        <v>60.070705828326567</v>
      </c>
    </row>
    <row r="105" spans="1:49" x14ac:dyDescent="0.25">
      <c r="A105" t="s">
        <v>1774</v>
      </c>
      <c r="B105">
        <f>STDEV(B99:B101)</f>
        <v>12.140269597030649</v>
      </c>
      <c r="C105">
        <f t="shared" ref="C105:AW105" si="11">STDEV(C99:C101)</f>
        <v>18.042922038503512</v>
      </c>
      <c r="D105">
        <f t="shared" si="11"/>
        <v>1.5578908489638383</v>
      </c>
      <c r="E105">
        <f t="shared" si="11"/>
        <v>8.211306056474017</v>
      </c>
      <c r="F105">
        <f t="shared" si="11"/>
        <v>8.9682369150612686</v>
      </c>
      <c r="G105">
        <f t="shared" si="11"/>
        <v>6.5047003929873153</v>
      </c>
      <c r="H105">
        <f t="shared" si="11"/>
        <v>3.6509273022449946</v>
      </c>
      <c r="I105">
        <f t="shared" si="11"/>
        <v>8.4507400982627079</v>
      </c>
      <c r="J105">
        <f t="shared" si="11"/>
        <v>5.3340666277464264</v>
      </c>
      <c r="K105">
        <f t="shared" si="11"/>
        <v>23.437114027052761</v>
      </c>
      <c r="L105">
        <f t="shared" si="11"/>
        <v>24.668407536333767</v>
      </c>
      <c r="M105">
        <f t="shared" si="11"/>
        <v>18.011994416864095</v>
      </c>
      <c r="N105">
        <f t="shared" si="11"/>
        <v>2.4548330884677374</v>
      </c>
      <c r="O105">
        <f t="shared" si="11"/>
        <v>29.332548528268262</v>
      </c>
      <c r="P105">
        <f t="shared" si="11"/>
        <v>3.6713504136837187</v>
      </c>
      <c r="Q105">
        <f t="shared" si="11"/>
        <v>12.061040500112993</v>
      </c>
      <c r="R105">
        <f t="shared" si="11"/>
        <v>9.6614596992633537</v>
      </c>
      <c r="S105">
        <f t="shared" si="11"/>
        <v>28.390069853614385</v>
      </c>
      <c r="T105">
        <f t="shared" si="11"/>
        <v>26.501078715364283</v>
      </c>
      <c r="U105">
        <f t="shared" si="11"/>
        <v>23.159396297975544</v>
      </c>
      <c r="V105">
        <f t="shared" si="11"/>
        <v>13.184936786406663</v>
      </c>
      <c r="W105">
        <f t="shared" si="11"/>
        <v>1.8671935261657353</v>
      </c>
      <c r="X105">
        <f t="shared" si="11"/>
        <v>2.0697679787337373</v>
      </c>
      <c r="Y105">
        <f t="shared" si="11"/>
        <v>17.761920603804381</v>
      </c>
      <c r="Z105">
        <f t="shared" si="11"/>
        <v>36.214426043672809</v>
      </c>
      <c r="AA105">
        <f t="shared" si="11"/>
        <v>0.65411760915778416</v>
      </c>
      <c r="AB105">
        <f t="shared" si="11"/>
        <v>4.4003688100221909</v>
      </c>
      <c r="AC105">
        <f t="shared" si="11"/>
        <v>29.062963159231945</v>
      </c>
      <c r="AD105">
        <f t="shared" si="11"/>
        <v>31.241329201991419</v>
      </c>
      <c r="AE105">
        <f t="shared" si="11"/>
        <v>10.424655945356287</v>
      </c>
      <c r="AF105">
        <f t="shared" si="11"/>
        <v>28.275124385372969</v>
      </c>
      <c r="AG105">
        <f t="shared" si="11"/>
        <v>13.520340827542256</v>
      </c>
      <c r="AH105">
        <f t="shared" si="11"/>
        <v>13.785117434828619</v>
      </c>
      <c r="AI105">
        <f t="shared" si="11"/>
        <v>10.622710870800177</v>
      </c>
      <c r="AJ105">
        <f t="shared" si="11"/>
        <v>2.6985478040243804</v>
      </c>
      <c r="AK105">
        <f t="shared" si="11"/>
        <v>12.929781984763434</v>
      </c>
      <c r="AL105">
        <f t="shared" si="11"/>
        <v>20.462568559759141</v>
      </c>
      <c r="AM105">
        <f t="shared" si="11"/>
        <v>23.602647915291683</v>
      </c>
      <c r="AN105">
        <f t="shared" si="11"/>
        <v>19.476716951857348</v>
      </c>
      <c r="AO105">
        <f t="shared" si="11"/>
        <v>6.5651315917611281</v>
      </c>
      <c r="AP105">
        <f t="shared" si="11"/>
        <v>0</v>
      </c>
      <c r="AQ105">
        <f t="shared" si="11"/>
        <v>0</v>
      </c>
      <c r="AR105">
        <f t="shared" si="11"/>
        <v>9.9146101505089472</v>
      </c>
      <c r="AS105">
        <f t="shared" si="11"/>
        <v>23.543211460346349</v>
      </c>
      <c r="AT105">
        <f t="shared" si="11"/>
        <v>10.310958017439482</v>
      </c>
      <c r="AU105">
        <f t="shared" si="11"/>
        <v>1.9574209639508968</v>
      </c>
      <c r="AV105">
        <f t="shared" si="11"/>
        <v>5.5056797182669426</v>
      </c>
      <c r="AW105">
        <f t="shared" si="11"/>
        <v>14.219858837570948</v>
      </c>
    </row>
    <row r="106" spans="1:49" x14ac:dyDescent="0.25">
      <c r="A106" t="s">
        <v>1775</v>
      </c>
      <c r="B106">
        <f>STDEV(B99:B101)/SQRT(3)</f>
        <v>7.0091879198802749</v>
      </c>
      <c r="C106">
        <f t="shared" ref="C106:AW106" si="12">STDEV(C99:C101)/SQRT(3)</f>
        <v>10.417085895897435</v>
      </c>
      <c r="D106">
        <f t="shared" si="12"/>
        <v>0.89944870101732677</v>
      </c>
      <c r="E106">
        <f t="shared" si="12"/>
        <v>4.7407997621036788</v>
      </c>
      <c r="F106">
        <f t="shared" si="12"/>
        <v>5.1778139970669628</v>
      </c>
      <c r="G106">
        <f t="shared" si="12"/>
        <v>3.7554905228890911</v>
      </c>
      <c r="H106">
        <f t="shared" si="12"/>
        <v>2.1078638607429019</v>
      </c>
      <c r="I106">
        <f t="shared" si="12"/>
        <v>4.8790370705835393</v>
      </c>
      <c r="J106">
        <f t="shared" si="12"/>
        <v>3.0796248034047986</v>
      </c>
      <c r="K106">
        <f t="shared" si="12"/>
        <v>13.531424092546866</v>
      </c>
      <c r="L106">
        <f t="shared" si="12"/>
        <v>14.242311731581694</v>
      </c>
      <c r="M106">
        <f t="shared" si="12"/>
        <v>10.399229825218523</v>
      </c>
      <c r="N106">
        <f t="shared" si="12"/>
        <v>1.4172985444424486</v>
      </c>
      <c r="O106">
        <f t="shared" si="12"/>
        <v>16.935154788813442</v>
      </c>
      <c r="P106">
        <f t="shared" si="12"/>
        <v>2.1196551496297391</v>
      </c>
      <c r="Q106">
        <f t="shared" si="12"/>
        <v>6.9634449794472157</v>
      </c>
      <c r="R106">
        <f t="shared" si="12"/>
        <v>5.5780463581344186</v>
      </c>
      <c r="S106">
        <f t="shared" si="12"/>
        <v>16.391014472296547</v>
      </c>
      <c r="T106">
        <f t="shared" si="12"/>
        <v>15.300404930131032</v>
      </c>
      <c r="U106">
        <f t="shared" si="12"/>
        <v>13.371083686905404</v>
      </c>
      <c r="V106">
        <f t="shared" si="12"/>
        <v>7.6123268028800863</v>
      </c>
      <c r="W106">
        <f t="shared" si="12"/>
        <v>1.0780246849609139</v>
      </c>
      <c r="X106">
        <f t="shared" si="12"/>
        <v>1.194981099681991</v>
      </c>
      <c r="Y106">
        <f t="shared" si="12"/>
        <v>10.254849641931219</v>
      </c>
      <c r="Z106">
        <f t="shared" si="12"/>
        <v>20.908408624862293</v>
      </c>
      <c r="AA106">
        <f t="shared" si="12"/>
        <v>0.37765497772892115</v>
      </c>
      <c r="AB106">
        <f t="shared" si="12"/>
        <v>2.5405541169999455</v>
      </c>
      <c r="AC106">
        <f t="shared" si="12"/>
        <v>16.779509603430739</v>
      </c>
      <c r="AD106">
        <f t="shared" si="12"/>
        <v>18.037189824611463</v>
      </c>
      <c r="AE106">
        <f t="shared" si="12"/>
        <v>6.0186779162606854</v>
      </c>
      <c r="AF106">
        <f t="shared" si="12"/>
        <v>16.324650675265236</v>
      </c>
      <c r="AG106">
        <f t="shared" si="12"/>
        <v>7.8059724163170099</v>
      </c>
      <c r="AH106">
        <f t="shared" si="12"/>
        <v>7.9588412618089066</v>
      </c>
      <c r="AI106">
        <f t="shared" si="12"/>
        <v>6.1330249807800463</v>
      </c>
      <c r="AJ106">
        <f t="shared" si="12"/>
        <v>1.5580073010745497</v>
      </c>
      <c r="AK106">
        <f t="shared" si="12"/>
        <v>7.4650131094663426</v>
      </c>
      <c r="AL106">
        <f t="shared" si="12"/>
        <v>11.814069466288114</v>
      </c>
      <c r="AM106">
        <f t="shared" si="12"/>
        <v>13.626995127481614</v>
      </c>
      <c r="AN106">
        <f t="shared" si="12"/>
        <v>11.244887775084988</v>
      </c>
      <c r="AO106">
        <f t="shared" si="12"/>
        <v>3.7903804917686039</v>
      </c>
      <c r="AP106">
        <f t="shared" si="12"/>
        <v>0</v>
      </c>
      <c r="AQ106">
        <f t="shared" si="12"/>
        <v>0</v>
      </c>
      <c r="AR106">
        <f t="shared" si="12"/>
        <v>5.7242028393065372</v>
      </c>
      <c r="AS106">
        <f t="shared" si="12"/>
        <v>13.592679474219247</v>
      </c>
      <c r="AT106">
        <f t="shared" si="12"/>
        <v>5.9530343869716154</v>
      </c>
      <c r="AU106">
        <f t="shared" si="12"/>
        <v>1.1301175204544671</v>
      </c>
      <c r="AV106">
        <f t="shared" si="12"/>
        <v>3.1787056674132823</v>
      </c>
      <c r="AW106">
        <f t="shared" si="12"/>
        <v>8.2098393277100659</v>
      </c>
    </row>
    <row r="108" spans="1:49" x14ac:dyDescent="0.25">
      <c r="A108" t="s">
        <v>1773</v>
      </c>
      <c r="B108" s="165">
        <f>AVERAGE(B99:B101,J99:J101,R99:R101,)</f>
        <v>37.578536150539215</v>
      </c>
    </row>
    <row r="109" spans="1:49" x14ac:dyDescent="0.25">
      <c r="A109" t="s">
        <v>1774</v>
      </c>
      <c r="B109" s="165">
        <f>STDEV(B99:B101,J99:J101,R99:R101)</f>
        <v>12.303612598597555</v>
      </c>
    </row>
    <row r="110" spans="1:49" x14ac:dyDescent="0.25">
      <c r="A110" t="s">
        <v>1775</v>
      </c>
      <c r="B110" s="165">
        <f>STDEV(B99:B101,J99:J101,R99:R101)/SQRT(3)</f>
        <v>7.1034940458051699</v>
      </c>
    </row>
    <row r="111" spans="1:49" x14ac:dyDescent="0.25">
      <c r="A111" s="7" t="s">
        <v>1787</v>
      </c>
    </row>
    <row r="112" spans="1:49" x14ac:dyDescent="0.25">
      <c r="A112">
        <f t="shared" ref="A112:I112" si="13">A10</f>
        <v>0</v>
      </c>
      <c r="B112" s="6">
        <f t="shared" si="13"/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B113">
        <f t="shared" si="14"/>
        <v>0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TX007028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TX000728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TX009342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TX001540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TX003249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TX011720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2116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0.35859999999999997</v>
      </c>
      <c r="C128">
        <v>0.1532</v>
      </c>
      <c r="D128">
        <v>0.13800000000000001</v>
      </c>
      <c r="E128">
        <v>0.1305</v>
      </c>
      <c r="F128">
        <v>0.13389999999999999</v>
      </c>
      <c r="G128">
        <v>0.15359999999999999</v>
      </c>
      <c r="H128">
        <v>0.14760000000000001</v>
      </c>
      <c r="I128">
        <v>0.1411</v>
      </c>
      <c r="K128" t="s">
        <v>1658</v>
      </c>
      <c r="L128">
        <f>B128-$F$134</f>
        <v>0.26976666666666665</v>
      </c>
      <c r="M128">
        <f t="shared" ref="M128:S128" si="21">C128-$F$134</f>
        <v>6.4366666666666683E-2</v>
      </c>
      <c r="N128">
        <f t="shared" si="21"/>
        <v>4.9166666666666692E-2</v>
      </c>
      <c r="O128">
        <f t="shared" si="21"/>
        <v>4.1666666666666685E-2</v>
      </c>
      <c r="P128">
        <f t="shared" si="21"/>
        <v>4.5066666666666672E-2</v>
      </c>
      <c r="Q128">
        <f t="shared" si="21"/>
        <v>6.4766666666666667E-2</v>
      </c>
      <c r="R128">
        <f t="shared" si="21"/>
        <v>5.8766666666666689E-2</v>
      </c>
      <c r="S128">
        <f t="shared" si="21"/>
        <v>5.2266666666666683E-2</v>
      </c>
      <c r="U128" t="s">
        <v>1658</v>
      </c>
      <c r="V128">
        <f>L128/$L$133*100</f>
        <v>21.778794402583422</v>
      </c>
      <c r="W128">
        <f t="shared" ref="W128:AC128" si="22">M128/$L$133*100</f>
        <v>5.1964477933261586</v>
      </c>
      <c r="X128">
        <f t="shared" si="22"/>
        <v>3.9693218514531781</v>
      </c>
      <c r="Y128">
        <f t="shared" si="22"/>
        <v>3.3638320775026931</v>
      </c>
      <c r="Z128">
        <f t="shared" si="22"/>
        <v>3.6383207750269113</v>
      </c>
      <c r="AA128">
        <f t="shared" si="22"/>
        <v>5.2287405812701833</v>
      </c>
      <c r="AB128">
        <f t="shared" si="22"/>
        <v>4.7443487621097979</v>
      </c>
      <c r="AC128">
        <f t="shared" si="22"/>
        <v>4.2195909580193769</v>
      </c>
    </row>
    <row r="129" spans="1:29" x14ac:dyDescent="0.25">
      <c r="A129" t="s">
        <v>1659</v>
      </c>
      <c r="B129">
        <v>0.18590000000000001</v>
      </c>
      <c r="C129">
        <v>0.1804</v>
      </c>
      <c r="D129">
        <v>0.22289999999999999</v>
      </c>
      <c r="E129">
        <v>0.2072</v>
      </c>
      <c r="F129">
        <v>0.1966</v>
      </c>
      <c r="G129">
        <v>0.22270000000000001</v>
      </c>
      <c r="H129">
        <v>0.21260000000000001</v>
      </c>
      <c r="I129">
        <v>0.18709999999999999</v>
      </c>
      <c r="K129" t="s">
        <v>1659</v>
      </c>
      <c r="L129">
        <f t="shared" ref="L129:L133" si="23">B129-$F$134</f>
        <v>9.706666666666669E-2</v>
      </c>
      <c r="M129">
        <f t="shared" ref="M129:M133" si="24">C129-$F$134</f>
        <v>9.1566666666666685E-2</v>
      </c>
      <c r="N129">
        <f t="shared" ref="N129:N133" si="25">D129-$F$134</f>
        <v>0.13406666666666667</v>
      </c>
      <c r="O129">
        <f t="shared" ref="O129:O133" si="26">E129-$F$134</f>
        <v>0.11836666666666668</v>
      </c>
      <c r="P129">
        <f t="shared" ref="P129:P133" si="27">F129-$F$134</f>
        <v>0.10776666666666668</v>
      </c>
      <c r="Q129">
        <f t="shared" ref="Q129:Q133" si="28">G129-$F$134</f>
        <v>0.13386666666666669</v>
      </c>
      <c r="R129">
        <f t="shared" ref="R129:R133" si="29">H129-$F$134</f>
        <v>0.12376666666666669</v>
      </c>
      <c r="S129">
        <f t="shared" ref="S129:S133" si="30">I129-$F$134</f>
        <v>9.8266666666666669E-2</v>
      </c>
      <c r="U129" t="s">
        <v>1659</v>
      </c>
      <c r="V129">
        <f t="shared" ref="V129:V133" si="31">L129/$L$133*100</f>
        <v>7.8363832077502718</v>
      </c>
      <c r="W129">
        <f t="shared" ref="W129:W133" si="32">M129/$L$133*100</f>
        <v>7.392357373519916</v>
      </c>
      <c r="X129">
        <f t="shared" ref="X129:X133" si="33">N129/$L$133*100</f>
        <v>10.823466092572659</v>
      </c>
      <c r="Y129">
        <f t="shared" ref="Y129:Y133" si="34">O129/$L$133*100</f>
        <v>9.555974165769646</v>
      </c>
      <c r="Z129">
        <f t="shared" ref="Z129:Z133" si="35">P129/$L$133*100</f>
        <v>8.7002152852529608</v>
      </c>
      <c r="AA129">
        <f t="shared" ref="AA129:AA133" si="36">Q129/$L$133*100</f>
        <v>10.807319698600647</v>
      </c>
      <c r="AB129">
        <f t="shared" ref="AB129:AB133" si="37">R129/$L$133*100</f>
        <v>9.9919268030139961</v>
      </c>
      <c r="AC129">
        <f t="shared" ref="AC129:AC133" si="38">S129/$L$133*100</f>
        <v>7.9332615715823476</v>
      </c>
    </row>
    <row r="130" spans="1:29" x14ac:dyDescent="0.25">
      <c r="A130" t="s">
        <v>1660</v>
      </c>
      <c r="B130">
        <v>0.1159</v>
      </c>
      <c r="C130">
        <v>0.11990000000000001</v>
      </c>
      <c r="D130">
        <v>0.13819999999999999</v>
      </c>
      <c r="E130">
        <v>0.14810000000000001</v>
      </c>
      <c r="F130">
        <v>0.1497</v>
      </c>
      <c r="G130">
        <v>0.14949999999999999</v>
      </c>
      <c r="H130">
        <v>0.14810000000000001</v>
      </c>
      <c r="I130">
        <v>0.1401</v>
      </c>
      <c r="K130" t="s">
        <v>1660</v>
      </c>
      <c r="L130">
        <f t="shared" si="23"/>
        <v>2.7066666666666683E-2</v>
      </c>
      <c r="M130">
        <f t="shared" si="24"/>
        <v>3.1066666666666687E-2</v>
      </c>
      <c r="N130">
        <f t="shared" si="25"/>
        <v>4.936666666666667E-2</v>
      </c>
      <c r="O130">
        <f t="shared" si="26"/>
        <v>5.926666666666669E-2</v>
      </c>
      <c r="P130">
        <f t="shared" si="27"/>
        <v>6.086666666666668E-2</v>
      </c>
      <c r="Q130">
        <f t="shared" si="28"/>
        <v>6.0666666666666674E-2</v>
      </c>
      <c r="R130">
        <f t="shared" si="29"/>
        <v>5.926666666666669E-2</v>
      </c>
      <c r="S130">
        <f t="shared" si="30"/>
        <v>5.1266666666666683E-2</v>
      </c>
      <c r="U130" t="s">
        <v>1660</v>
      </c>
      <c r="V130">
        <f t="shared" si="31"/>
        <v>2.1851453175457496</v>
      </c>
      <c r="W130">
        <f t="shared" si="32"/>
        <v>2.5080731969860084</v>
      </c>
      <c r="X130">
        <f t="shared" si="33"/>
        <v>3.9854682454251886</v>
      </c>
      <c r="Y130">
        <f t="shared" si="34"/>
        <v>4.7847147470398292</v>
      </c>
      <c r="Z130">
        <f t="shared" si="35"/>
        <v>4.9138858988159324</v>
      </c>
      <c r="AA130">
        <f t="shared" si="36"/>
        <v>4.8977395048439192</v>
      </c>
      <c r="AB130">
        <f t="shared" si="37"/>
        <v>4.7847147470398292</v>
      </c>
      <c r="AC130">
        <f t="shared" si="38"/>
        <v>4.1388589881593125</v>
      </c>
    </row>
    <row r="131" spans="1:29" x14ac:dyDescent="0.25">
      <c r="A131" t="s">
        <v>1661</v>
      </c>
      <c r="B131">
        <v>0.1236</v>
      </c>
      <c r="C131">
        <v>0.1226</v>
      </c>
      <c r="D131">
        <v>0.14269999999999999</v>
      </c>
      <c r="E131">
        <v>0.1472</v>
      </c>
      <c r="F131">
        <v>0.151</v>
      </c>
      <c r="G131">
        <v>0.15140000000000001</v>
      </c>
      <c r="H131">
        <v>0.15060000000000001</v>
      </c>
      <c r="I131">
        <v>0.14019999999999999</v>
      </c>
      <c r="K131" t="s">
        <v>1661</v>
      </c>
      <c r="L131">
        <f t="shared" si="23"/>
        <v>3.4766666666666682E-2</v>
      </c>
      <c r="M131">
        <f t="shared" si="24"/>
        <v>3.3766666666666681E-2</v>
      </c>
      <c r="N131">
        <f t="shared" si="25"/>
        <v>5.3866666666666674E-2</v>
      </c>
      <c r="O131">
        <f t="shared" si="26"/>
        <v>5.8366666666666678E-2</v>
      </c>
      <c r="P131">
        <f t="shared" si="27"/>
        <v>6.2166666666666676E-2</v>
      </c>
      <c r="Q131">
        <f t="shared" si="28"/>
        <v>6.2566666666666687E-2</v>
      </c>
      <c r="R131">
        <f t="shared" si="29"/>
        <v>6.1766666666666692E-2</v>
      </c>
      <c r="S131">
        <f t="shared" si="30"/>
        <v>5.1366666666666672E-2</v>
      </c>
      <c r="U131" t="s">
        <v>1661</v>
      </c>
      <c r="V131">
        <f t="shared" si="31"/>
        <v>2.8067814854682469</v>
      </c>
      <c r="W131">
        <f t="shared" si="32"/>
        <v>2.7260495156081821</v>
      </c>
      <c r="X131">
        <f t="shared" si="33"/>
        <v>4.3487621097954801</v>
      </c>
      <c r="Y131">
        <f t="shared" si="34"/>
        <v>4.7120559741657706</v>
      </c>
      <c r="Z131">
        <f t="shared" si="35"/>
        <v>5.0188374596340157</v>
      </c>
      <c r="AA131">
        <f t="shared" si="36"/>
        <v>5.0511302475780431</v>
      </c>
      <c r="AB131">
        <f t="shared" si="37"/>
        <v>4.9865446716899919</v>
      </c>
      <c r="AC131">
        <f t="shared" si="38"/>
        <v>4.1469321851453183</v>
      </c>
    </row>
    <row r="132" spans="1:29" x14ac:dyDescent="0.25">
      <c r="A132" t="s">
        <v>1662</v>
      </c>
      <c r="B132">
        <v>0.1225</v>
      </c>
      <c r="C132">
        <v>0.12330000000000001</v>
      </c>
      <c r="D132">
        <v>0.1416</v>
      </c>
      <c r="E132">
        <v>0.14249999999999999</v>
      </c>
      <c r="F132">
        <v>0.1515</v>
      </c>
      <c r="G132">
        <v>0.15609999999999999</v>
      </c>
      <c r="H132">
        <v>0.14219999999999999</v>
      </c>
      <c r="I132">
        <v>0.14760000000000001</v>
      </c>
      <c r="K132" t="s">
        <v>1662</v>
      </c>
      <c r="L132">
        <f t="shared" si="23"/>
        <v>3.3666666666666678E-2</v>
      </c>
      <c r="M132">
        <f t="shared" si="24"/>
        <v>3.4466666666666687E-2</v>
      </c>
      <c r="N132">
        <f t="shared" si="25"/>
        <v>5.2766666666666684E-2</v>
      </c>
      <c r="O132">
        <f t="shared" si="26"/>
        <v>5.3666666666666668E-2</v>
      </c>
      <c r="P132">
        <f t="shared" si="27"/>
        <v>6.2666666666666676E-2</v>
      </c>
      <c r="Q132">
        <f t="shared" si="28"/>
        <v>6.7266666666666669E-2</v>
      </c>
      <c r="R132">
        <f t="shared" si="29"/>
        <v>5.3366666666666673E-2</v>
      </c>
      <c r="S132">
        <f t="shared" si="30"/>
        <v>5.8766666666666689E-2</v>
      </c>
      <c r="U132" t="s">
        <v>1662</v>
      </c>
      <c r="V132">
        <f t="shared" si="31"/>
        <v>2.7179763186221755</v>
      </c>
      <c r="W132">
        <f t="shared" si="32"/>
        <v>2.782561894510228</v>
      </c>
      <c r="X132">
        <f t="shared" si="33"/>
        <v>4.25995694294941</v>
      </c>
      <c r="Y132">
        <f t="shared" si="34"/>
        <v>4.3326157158234668</v>
      </c>
      <c r="Z132">
        <f t="shared" si="35"/>
        <v>5.0592034445640488</v>
      </c>
      <c r="AA132">
        <f t="shared" si="36"/>
        <v>5.4305705059203451</v>
      </c>
      <c r="AB132">
        <f t="shared" si="37"/>
        <v>4.3083961248654479</v>
      </c>
      <c r="AC132">
        <f t="shared" si="38"/>
        <v>4.7443487621097979</v>
      </c>
    </row>
    <row r="133" spans="1:29" x14ac:dyDescent="0.25">
      <c r="A133" t="s">
        <v>1663</v>
      </c>
      <c r="B133">
        <v>1.3274999999999999</v>
      </c>
      <c r="C133">
        <v>0.12130000000000001</v>
      </c>
      <c r="D133">
        <v>0.14280000000000001</v>
      </c>
      <c r="E133">
        <v>0.1343</v>
      </c>
      <c r="F133">
        <v>0.1507</v>
      </c>
      <c r="G133">
        <v>0.14460000000000001</v>
      </c>
      <c r="H133">
        <v>0.14330000000000001</v>
      </c>
      <c r="I133">
        <v>0.14299999999999999</v>
      </c>
      <c r="K133" t="s">
        <v>1663</v>
      </c>
      <c r="L133">
        <f t="shared" si="23"/>
        <v>1.2386666666666666</v>
      </c>
      <c r="M133">
        <f t="shared" si="24"/>
        <v>3.2466666666666685E-2</v>
      </c>
      <c r="N133">
        <f t="shared" si="25"/>
        <v>5.3966666666666691E-2</v>
      </c>
      <c r="O133">
        <f t="shared" si="26"/>
        <v>4.5466666666666683E-2</v>
      </c>
      <c r="P133">
        <f t="shared" si="27"/>
        <v>6.1866666666666681E-2</v>
      </c>
      <c r="Q133">
        <f t="shared" si="28"/>
        <v>5.5766666666666687E-2</v>
      </c>
      <c r="R133">
        <f t="shared" si="29"/>
        <v>5.4466666666666691E-2</v>
      </c>
      <c r="S133">
        <f t="shared" si="30"/>
        <v>5.4166666666666669E-2</v>
      </c>
      <c r="U133" t="s">
        <v>1663</v>
      </c>
      <c r="V133">
        <f t="shared" si="31"/>
        <v>100</v>
      </c>
      <c r="W133">
        <f t="shared" si="32"/>
        <v>2.6210979547900988</v>
      </c>
      <c r="X133">
        <f t="shared" si="33"/>
        <v>4.3568353067814876</v>
      </c>
      <c r="Y133">
        <f t="shared" si="34"/>
        <v>3.6706135629709382</v>
      </c>
      <c r="Z133">
        <f t="shared" si="35"/>
        <v>4.9946178686759968</v>
      </c>
      <c r="AA133">
        <f t="shared" si="36"/>
        <v>4.5021528525296031</v>
      </c>
      <c r="AB133">
        <f t="shared" si="37"/>
        <v>4.3972012917115197</v>
      </c>
      <c r="AC133">
        <f t="shared" si="38"/>
        <v>4.372981700753499</v>
      </c>
    </row>
    <row r="134" spans="1:29" x14ac:dyDescent="0.25">
      <c r="A134" t="s">
        <v>1664</v>
      </c>
      <c r="B134">
        <v>8.4699999999999998E-2</v>
      </c>
      <c r="C134">
        <v>9.4299999999999995E-2</v>
      </c>
      <c r="D134">
        <v>8.7499999999999994E-2</v>
      </c>
      <c r="E134">
        <v>3.6640999999999999</v>
      </c>
      <c r="F134">
        <f>AVERAGE(B134:D134)</f>
        <v>8.883333333333332E-2</v>
      </c>
    </row>
    <row r="135" spans="1:29" x14ac:dyDescent="0.25">
      <c r="A135" t="s">
        <v>1665</v>
      </c>
    </row>
    <row r="138" spans="1:29" x14ac:dyDescent="0.25">
      <c r="A138" s="7" t="s">
        <v>2108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0.18440000000000001</v>
      </c>
      <c r="C141">
        <v>0.1633</v>
      </c>
      <c r="D141">
        <v>0.1071</v>
      </c>
      <c r="E141">
        <v>0.10639999999999999</v>
      </c>
      <c r="F141">
        <v>0.10680000000000001</v>
      </c>
      <c r="G141">
        <v>0.12809999999999999</v>
      </c>
      <c r="H141">
        <v>0.1091</v>
      </c>
      <c r="I141">
        <v>0.1101</v>
      </c>
      <c r="K141" t="s">
        <v>1658</v>
      </c>
      <c r="L141">
        <f>B141-$F$147</f>
        <v>0.10760000000000002</v>
      </c>
      <c r="M141">
        <f t="shared" ref="M141:S141" si="39">C141-$F$147</f>
        <v>8.6500000000000007E-2</v>
      </c>
      <c r="N141">
        <f t="shared" si="39"/>
        <v>3.0300000000000007E-2</v>
      </c>
      <c r="O141">
        <f t="shared" si="39"/>
        <v>2.9600000000000001E-2</v>
      </c>
      <c r="P141">
        <f t="shared" si="39"/>
        <v>3.0000000000000013E-2</v>
      </c>
      <c r="Q141">
        <f t="shared" si="39"/>
        <v>5.1299999999999998E-2</v>
      </c>
      <c r="R141">
        <f t="shared" si="39"/>
        <v>3.2300000000000009E-2</v>
      </c>
      <c r="S141">
        <f t="shared" si="39"/>
        <v>3.330000000000001E-2</v>
      </c>
      <c r="U141" t="s">
        <v>1658</v>
      </c>
      <c r="V141">
        <f>L141/$L$146*100</f>
        <v>9.7393193338160771</v>
      </c>
      <c r="W141">
        <f t="shared" ref="W141:AC141" si="40">M141/$L$146*100</f>
        <v>7.8294713975380166</v>
      </c>
      <c r="X141">
        <f t="shared" si="40"/>
        <v>2.7425778421433749</v>
      </c>
      <c r="Y141">
        <f t="shared" si="40"/>
        <v>2.6792179580014484</v>
      </c>
      <c r="Z141">
        <f t="shared" si="40"/>
        <v>2.7154236060825498</v>
      </c>
      <c r="AA141">
        <f t="shared" si="40"/>
        <v>4.643374366401158</v>
      </c>
      <c r="AB141">
        <f t="shared" si="40"/>
        <v>2.9236060825488788</v>
      </c>
      <c r="AC141">
        <f t="shared" si="40"/>
        <v>3.0141202027516298</v>
      </c>
    </row>
    <row r="142" spans="1:29" x14ac:dyDescent="0.25">
      <c r="A142" t="s">
        <v>1659</v>
      </c>
      <c r="B142">
        <v>0.16289999999999999</v>
      </c>
      <c r="C142">
        <v>0.1928</v>
      </c>
      <c r="D142">
        <v>0.1767</v>
      </c>
      <c r="E142">
        <v>0.16869999999999999</v>
      </c>
      <c r="F142">
        <v>0.16789999999999999</v>
      </c>
      <c r="G142">
        <v>0.1835</v>
      </c>
      <c r="H142">
        <v>0.1671</v>
      </c>
      <c r="I142">
        <v>0.1636</v>
      </c>
      <c r="K142" t="s">
        <v>1659</v>
      </c>
      <c r="L142">
        <f t="shared" ref="L142:L146" si="41">B142-$F$147</f>
        <v>8.6099999999999996E-2</v>
      </c>
      <c r="M142">
        <f t="shared" ref="M142:M146" si="42">C142-$F$147</f>
        <v>0.11600000000000001</v>
      </c>
      <c r="N142">
        <f t="shared" ref="N142:N146" si="43">D142-$F$147</f>
        <v>9.9900000000000003E-2</v>
      </c>
      <c r="O142">
        <f t="shared" ref="O142:O146" si="44">E142-$F$147</f>
        <v>9.1899999999999996E-2</v>
      </c>
      <c r="P142">
        <f t="shared" ref="P142:P146" si="45">F142-$F$147</f>
        <v>9.11E-2</v>
      </c>
      <c r="Q142">
        <f t="shared" ref="Q142:Q146" si="46">G142-$F$147</f>
        <v>0.1067</v>
      </c>
      <c r="R142">
        <f t="shared" ref="R142:R146" si="47">H142-$F$147</f>
        <v>9.0300000000000005E-2</v>
      </c>
      <c r="S142">
        <f t="shared" ref="S142:S146" si="48">I142-$F$147</f>
        <v>8.6800000000000002E-2</v>
      </c>
      <c r="U142" t="s">
        <v>1659</v>
      </c>
      <c r="V142">
        <f t="shared" ref="V142:V146" si="49">L142/$L$146*100</f>
        <v>7.7932657494569151</v>
      </c>
      <c r="W142">
        <f t="shared" ref="W142:W146" si="50">M142/$L$146*100</f>
        <v>10.49963794351919</v>
      </c>
      <c r="X142">
        <f t="shared" ref="X142:X146" si="51">N142/$L$146*100</f>
        <v>9.0423606082548869</v>
      </c>
      <c r="Y142">
        <f t="shared" ref="Y142:Y146" si="52">O142/$L$146*100</f>
        <v>8.3182476466328747</v>
      </c>
      <c r="Z142">
        <f t="shared" ref="Z142:Z146" si="53">P142/$L$146*100</f>
        <v>8.2458363504706735</v>
      </c>
      <c r="AA142">
        <f t="shared" ref="AA142:AA146" si="54">Q142/$L$146*100</f>
        <v>9.6578566256335989</v>
      </c>
      <c r="AB142">
        <f t="shared" ref="AB142:AB146" si="55">R142/$L$146*100</f>
        <v>8.1734250543084723</v>
      </c>
      <c r="AC142">
        <f t="shared" ref="AC142:AC146" si="56">S142/$L$146*100</f>
        <v>7.856625633598842</v>
      </c>
    </row>
    <row r="143" spans="1:29" x14ac:dyDescent="0.25">
      <c r="A143" t="s">
        <v>1660</v>
      </c>
      <c r="B143">
        <v>0.1033</v>
      </c>
      <c r="C143">
        <v>0.1048</v>
      </c>
      <c r="D143">
        <v>0.11</v>
      </c>
      <c r="E143">
        <v>0.1114</v>
      </c>
      <c r="F143">
        <v>0.1075</v>
      </c>
      <c r="G143">
        <v>0.1164</v>
      </c>
      <c r="H143">
        <v>0.10680000000000001</v>
      </c>
      <c r="I143">
        <v>0.10539999999999999</v>
      </c>
      <c r="K143" t="s">
        <v>1660</v>
      </c>
      <c r="L143">
        <f t="shared" si="41"/>
        <v>2.650000000000001E-2</v>
      </c>
      <c r="M143">
        <f t="shared" si="42"/>
        <v>2.8000000000000011E-2</v>
      </c>
      <c r="N143">
        <f t="shared" si="43"/>
        <v>3.3200000000000007E-2</v>
      </c>
      <c r="O143">
        <f t="shared" si="44"/>
        <v>3.4600000000000006E-2</v>
      </c>
      <c r="P143">
        <f t="shared" si="45"/>
        <v>3.0700000000000005E-2</v>
      </c>
      <c r="Q143">
        <f t="shared" si="46"/>
        <v>3.960000000000001E-2</v>
      </c>
      <c r="R143">
        <f t="shared" si="47"/>
        <v>3.0000000000000013E-2</v>
      </c>
      <c r="S143">
        <f t="shared" si="48"/>
        <v>2.86E-2</v>
      </c>
      <c r="U143" t="s">
        <v>1660</v>
      </c>
      <c r="V143">
        <f t="shared" si="49"/>
        <v>2.3986241853729191</v>
      </c>
      <c r="W143">
        <f t="shared" si="50"/>
        <v>2.5343953656770468</v>
      </c>
      <c r="X143">
        <f t="shared" si="51"/>
        <v>3.0050687907313547</v>
      </c>
      <c r="Y143">
        <f t="shared" si="52"/>
        <v>3.1317885590152068</v>
      </c>
      <c r="Z143">
        <f t="shared" si="53"/>
        <v>2.7787834902244755</v>
      </c>
      <c r="AA143">
        <f t="shared" si="54"/>
        <v>3.5843591600289653</v>
      </c>
      <c r="AB143">
        <f t="shared" si="55"/>
        <v>2.7154236060825498</v>
      </c>
      <c r="AC143">
        <f t="shared" si="56"/>
        <v>2.5887038377986964</v>
      </c>
    </row>
    <row r="144" spans="1:29" x14ac:dyDescent="0.25">
      <c r="A144" t="s">
        <v>1661</v>
      </c>
      <c r="B144">
        <v>0.12189999999999999</v>
      </c>
      <c r="C144">
        <v>0.11070000000000001</v>
      </c>
      <c r="D144">
        <v>0.1308</v>
      </c>
      <c r="E144">
        <v>0.1158</v>
      </c>
      <c r="F144">
        <v>0.11119999999999999</v>
      </c>
      <c r="G144">
        <v>0.1211</v>
      </c>
      <c r="H144">
        <v>0.1231</v>
      </c>
      <c r="I144">
        <v>0.1105</v>
      </c>
      <c r="K144" t="s">
        <v>1661</v>
      </c>
      <c r="L144">
        <f t="shared" si="41"/>
        <v>4.5100000000000001E-2</v>
      </c>
      <c r="M144">
        <f t="shared" si="42"/>
        <v>3.3900000000000013E-2</v>
      </c>
      <c r="N144">
        <f t="shared" si="43"/>
        <v>5.4000000000000006E-2</v>
      </c>
      <c r="O144">
        <f t="shared" si="44"/>
        <v>3.9000000000000007E-2</v>
      </c>
      <c r="P144">
        <f t="shared" si="45"/>
        <v>3.44E-2</v>
      </c>
      <c r="Q144">
        <f t="shared" si="46"/>
        <v>4.4300000000000006E-2</v>
      </c>
      <c r="R144">
        <f t="shared" si="47"/>
        <v>4.6300000000000008E-2</v>
      </c>
      <c r="S144">
        <f t="shared" si="48"/>
        <v>3.3700000000000008E-2</v>
      </c>
      <c r="U144" t="s">
        <v>1661</v>
      </c>
      <c r="V144">
        <f t="shared" si="49"/>
        <v>4.0821868211440986</v>
      </c>
      <c r="W144">
        <f t="shared" si="50"/>
        <v>3.0684286748732812</v>
      </c>
      <c r="X144">
        <f t="shared" si="51"/>
        <v>4.8877624909485888</v>
      </c>
      <c r="Y144">
        <f t="shared" si="52"/>
        <v>3.5300506879073144</v>
      </c>
      <c r="Z144">
        <f t="shared" si="53"/>
        <v>3.1136857349746561</v>
      </c>
      <c r="AA144">
        <f t="shared" si="54"/>
        <v>4.0097755249818974</v>
      </c>
      <c r="AB144">
        <f t="shared" si="55"/>
        <v>4.1908037653874013</v>
      </c>
      <c r="AC144">
        <f t="shared" si="56"/>
        <v>3.0503258508327304</v>
      </c>
    </row>
    <row r="145" spans="1:29" x14ac:dyDescent="0.25">
      <c r="A145" t="s">
        <v>1662</v>
      </c>
      <c r="B145">
        <v>0.115</v>
      </c>
      <c r="C145">
        <v>0.11940000000000001</v>
      </c>
      <c r="D145">
        <v>0.1142</v>
      </c>
      <c r="E145">
        <v>0.1167</v>
      </c>
      <c r="F145">
        <v>0.1157</v>
      </c>
      <c r="G145">
        <v>0.1202</v>
      </c>
      <c r="H145">
        <v>0.1169</v>
      </c>
      <c r="I145">
        <v>0.113</v>
      </c>
      <c r="K145" t="s">
        <v>1662</v>
      </c>
      <c r="L145">
        <f t="shared" si="41"/>
        <v>3.8200000000000012E-2</v>
      </c>
      <c r="M145">
        <f t="shared" si="42"/>
        <v>4.2600000000000013E-2</v>
      </c>
      <c r="N145">
        <f t="shared" si="43"/>
        <v>3.7400000000000003E-2</v>
      </c>
      <c r="O145">
        <f t="shared" si="44"/>
        <v>3.9900000000000005E-2</v>
      </c>
      <c r="P145">
        <f t="shared" si="45"/>
        <v>3.8900000000000004E-2</v>
      </c>
      <c r="Q145">
        <f t="shared" si="46"/>
        <v>4.3400000000000008E-2</v>
      </c>
      <c r="R145">
        <f t="shared" si="47"/>
        <v>4.0100000000000011E-2</v>
      </c>
      <c r="S145">
        <f t="shared" si="48"/>
        <v>3.620000000000001E-2</v>
      </c>
      <c r="U145" t="s">
        <v>1662</v>
      </c>
      <c r="V145">
        <f t="shared" si="49"/>
        <v>3.4576393917451131</v>
      </c>
      <c r="W145">
        <f t="shared" si="50"/>
        <v>3.8559015206372207</v>
      </c>
      <c r="X145">
        <f t="shared" si="51"/>
        <v>3.385228095582911</v>
      </c>
      <c r="Y145">
        <f t="shared" si="52"/>
        <v>3.6115133960897903</v>
      </c>
      <c r="Z145">
        <f t="shared" si="53"/>
        <v>3.5209992758870388</v>
      </c>
      <c r="AA145">
        <f t="shared" si="54"/>
        <v>3.9283128167994215</v>
      </c>
      <c r="AB145">
        <f t="shared" si="55"/>
        <v>3.629616220130341</v>
      </c>
      <c r="AC145">
        <f t="shared" si="56"/>
        <v>3.2766111513396097</v>
      </c>
    </row>
    <row r="146" spans="1:29" x14ac:dyDescent="0.25">
      <c r="A146" t="s">
        <v>1663</v>
      </c>
      <c r="B146">
        <v>1.1816</v>
      </c>
      <c r="C146">
        <v>0.1128</v>
      </c>
      <c r="D146">
        <v>0.1094</v>
      </c>
      <c r="E146">
        <v>0.1101</v>
      </c>
      <c r="F146">
        <v>0.1087</v>
      </c>
      <c r="G146">
        <v>0.11070000000000001</v>
      </c>
      <c r="H146">
        <v>0.1123</v>
      </c>
      <c r="I146">
        <v>0.1116</v>
      </c>
      <c r="K146" t="s">
        <v>1663</v>
      </c>
      <c r="L146">
        <f t="shared" si="41"/>
        <v>1.1048</v>
      </c>
      <c r="M146">
        <f t="shared" si="42"/>
        <v>3.6000000000000004E-2</v>
      </c>
      <c r="N146">
        <f t="shared" si="43"/>
        <v>3.2600000000000004E-2</v>
      </c>
      <c r="O146">
        <f t="shared" si="44"/>
        <v>3.330000000000001E-2</v>
      </c>
      <c r="P146">
        <f t="shared" si="45"/>
        <v>3.1900000000000012E-2</v>
      </c>
      <c r="Q146">
        <f t="shared" si="46"/>
        <v>3.3900000000000013E-2</v>
      </c>
      <c r="R146">
        <f t="shared" si="47"/>
        <v>3.5500000000000004E-2</v>
      </c>
      <c r="S146">
        <f t="shared" si="48"/>
        <v>3.4800000000000011E-2</v>
      </c>
      <c r="U146" t="s">
        <v>1663</v>
      </c>
      <c r="V146">
        <f t="shared" si="49"/>
        <v>100</v>
      </c>
      <c r="W146">
        <f t="shared" si="50"/>
        <v>3.2585083272990589</v>
      </c>
      <c r="X146">
        <f t="shared" si="51"/>
        <v>2.9507603186097033</v>
      </c>
      <c r="Y146">
        <f t="shared" si="52"/>
        <v>3.0141202027516298</v>
      </c>
      <c r="Z146">
        <f t="shared" si="53"/>
        <v>2.8874004344677782</v>
      </c>
      <c r="AA146">
        <f t="shared" si="54"/>
        <v>3.0684286748732812</v>
      </c>
      <c r="AB146">
        <f t="shared" si="55"/>
        <v>3.2132512671976832</v>
      </c>
      <c r="AC146">
        <f t="shared" si="56"/>
        <v>3.1498913830557576</v>
      </c>
    </row>
    <row r="147" spans="1:29" x14ac:dyDescent="0.25">
      <c r="A147" t="s">
        <v>1664</v>
      </c>
      <c r="B147">
        <v>7.6499999999999999E-2</v>
      </c>
      <c r="C147">
        <v>7.7299999999999994E-2</v>
      </c>
      <c r="D147">
        <v>7.6600000000000001E-2</v>
      </c>
      <c r="E147">
        <v>1.8906000000000001</v>
      </c>
      <c r="F147">
        <f>AVERAGE(B147:D147)</f>
        <v>7.6799999999999993E-2</v>
      </c>
    </row>
    <row r="148" spans="1:29" x14ac:dyDescent="0.25">
      <c r="A148" t="s">
        <v>1665</v>
      </c>
    </row>
    <row r="151" spans="1:29" x14ac:dyDescent="0.25">
      <c r="A151" s="7" t="s">
        <v>2109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0.1239</v>
      </c>
      <c r="C154">
        <v>0.14349999999999999</v>
      </c>
      <c r="D154">
        <v>0.13089999999999999</v>
      </c>
      <c r="E154">
        <v>0.1245</v>
      </c>
      <c r="F154">
        <v>0.13139999999999999</v>
      </c>
      <c r="G154">
        <v>0.1268</v>
      </c>
      <c r="H154">
        <v>0.12740000000000001</v>
      </c>
      <c r="I154">
        <v>0.13980000000000001</v>
      </c>
      <c r="K154" t="s">
        <v>1658</v>
      </c>
      <c r="L154">
        <f>B154-$F$160</f>
        <v>3.5799999999999998E-2</v>
      </c>
      <c r="M154">
        <f t="shared" ref="M154:S154" si="57">C154-$F$160</f>
        <v>5.5399999999999991E-2</v>
      </c>
      <c r="N154">
        <f t="shared" si="57"/>
        <v>4.2799999999999991E-2</v>
      </c>
      <c r="O154">
        <f t="shared" si="57"/>
        <v>3.6400000000000002E-2</v>
      </c>
      <c r="P154">
        <f t="shared" si="57"/>
        <v>4.3299999999999991E-2</v>
      </c>
      <c r="Q154">
        <f t="shared" si="57"/>
        <v>3.8699999999999998E-2</v>
      </c>
      <c r="R154">
        <f t="shared" si="57"/>
        <v>3.9300000000000015E-2</v>
      </c>
      <c r="S154">
        <f t="shared" si="57"/>
        <v>5.170000000000001E-2</v>
      </c>
      <c r="U154" t="s">
        <v>1658</v>
      </c>
      <c r="V154">
        <f>L154/$L$159*100</f>
        <v>3.3792712856333775</v>
      </c>
      <c r="W154">
        <f t="shared" ref="W154:AC154" si="58">M154/$L$159*100</f>
        <v>5.2293751179913155</v>
      </c>
      <c r="X154">
        <f t="shared" si="58"/>
        <v>4.040022654332641</v>
      </c>
      <c r="Y154">
        <f t="shared" si="58"/>
        <v>3.4359071172361721</v>
      </c>
      <c r="Z154">
        <f t="shared" si="58"/>
        <v>4.0872191806683018</v>
      </c>
      <c r="AA154">
        <f t="shared" si="58"/>
        <v>3.6530111383802155</v>
      </c>
      <c r="AB154">
        <f t="shared" si="58"/>
        <v>3.709646969983011</v>
      </c>
      <c r="AC154">
        <f t="shared" si="58"/>
        <v>4.8801208231074211</v>
      </c>
    </row>
    <row r="155" spans="1:29" x14ac:dyDescent="0.25">
      <c r="A155" t="s">
        <v>1659</v>
      </c>
      <c r="B155">
        <v>0.19089999999999999</v>
      </c>
      <c r="C155">
        <v>0.19769999999999999</v>
      </c>
      <c r="D155">
        <v>0.19839999999999999</v>
      </c>
      <c r="E155">
        <v>0.1845</v>
      </c>
      <c r="F155">
        <v>0.19020000000000001</v>
      </c>
      <c r="G155">
        <v>0.218</v>
      </c>
      <c r="H155">
        <v>0.1973</v>
      </c>
      <c r="I155">
        <v>0.19589999999999999</v>
      </c>
      <c r="K155" t="s">
        <v>1659</v>
      </c>
      <c r="L155">
        <f t="shared" ref="L155:L159" si="59">B155-$F$160</f>
        <v>0.10279999999999999</v>
      </c>
      <c r="M155">
        <f t="shared" ref="M155:M159" si="60">C155-$F$160</f>
        <v>0.10959999999999999</v>
      </c>
      <c r="N155">
        <f t="shared" ref="N155:N159" si="61">D155-$F$160</f>
        <v>0.1103</v>
      </c>
      <c r="O155">
        <f t="shared" ref="O155:O159" si="62">E155-$F$160</f>
        <v>9.64E-2</v>
      </c>
      <c r="P155">
        <f t="shared" ref="P155:P159" si="63">F155-$F$160</f>
        <v>0.10210000000000001</v>
      </c>
      <c r="Q155">
        <f t="shared" ref="Q155:Q159" si="64">G155-$F$160</f>
        <v>0.12990000000000002</v>
      </c>
      <c r="R155">
        <f t="shared" ref="R155:R159" si="65">H155-$F$160</f>
        <v>0.10920000000000001</v>
      </c>
      <c r="S155">
        <f t="shared" ref="S155:S159" si="66">I155-$F$160</f>
        <v>0.10779999999999999</v>
      </c>
      <c r="U155" t="s">
        <v>1659</v>
      </c>
      <c r="V155">
        <f t="shared" ref="V155:V159" si="67">L155/$L$159*100</f>
        <v>9.703605814612045</v>
      </c>
      <c r="W155">
        <f t="shared" ref="W155:W159" si="68">M155/$L$159*100</f>
        <v>10.345478572777044</v>
      </c>
      <c r="X155">
        <f t="shared" ref="X155:X159" si="69">N155/$L$159*100</f>
        <v>10.41155370964697</v>
      </c>
      <c r="Y155">
        <f t="shared" ref="Y155:Y159" si="70">O155/$L$159*100</f>
        <v>9.0994902775155762</v>
      </c>
      <c r="Z155">
        <f t="shared" ref="Z155:Z159" si="71">P155/$L$159*100</f>
        <v>9.6375306777421201</v>
      </c>
      <c r="AA155">
        <f t="shared" ref="AA155:AA159" si="72">Q155/$L$159*100</f>
        <v>12.261657542004912</v>
      </c>
      <c r="AB155">
        <f t="shared" ref="AB155:AB159" si="73">R155/$L$159*100</f>
        <v>10.307721351708516</v>
      </c>
      <c r="AC155">
        <f t="shared" ref="AC155:AC159" si="74">S155/$L$159*100</f>
        <v>10.175571077968662</v>
      </c>
    </row>
    <row r="156" spans="1:29" x14ac:dyDescent="0.25">
      <c r="A156" t="s">
        <v>1660</v>
      </c>
      <c r="B156">
        <v>0.11559999999999999</v>
      </c>
      <c r="C156">
        <v>0.11899999999999999</v>
      </c>
      <c r="D156">
        <v>0.11940000000000001</v>
      </c>
      <c r="E156">
        <v>0.13009999999999999</v>
      </c>
      <c r="F156">
        <v>0.1283</v>
      </c>
      <c r="G156">
        <v>0.1409</v>
      </c>
      <c r="H156">
        <v>0.13789999999999999</v>
      </c>
      <c r="I156">
        <v>0.13300000000000001</v>
      </c>
      <c r="K156" t="s">
        <v>1660</v>
      </c>
      <c r="L156">
        <f t="shared" si="59"/>
        <v>2.7499999999999997E-2</v>
      </c>
      <c r="M156">
        <f t="shared" si="60"/>
        <v>3.0899999999999997E-2</v>
      </c>
      <c r="N156">
        <f t="shared" si="61"/>
        <v>3.1300000000000008E-2</v>
      </c>
      <c r="O156">
        <f t="shared" si="62"/>
        <v>4.1999999999999996E-2</v>
      </c>
      <c r="P156">
        <f t="shared" si="63"/>
        <v>4.02E-2</v>
      </c>
      <c r="Q156">
        <f t="shared" si="64"/>
        <v>5.28E-2</v>
      </c>
      <c r="R156">
        <f t="shared" si="65"/>
        <v>4.9799999999999997E-2</v>
      </c>
      <c r="S156">
        <f t="shared" si="66"/>
        <v>4.4900000000000009E-2</v>
      </c>
      <c r="U156" t="s">
        <v>1660</v>
      </c>
      <c r="V156">
        <f t="shared" si="67"/>
        <v>2.5958089484613933</v>
      </c>
      <c r="W156">
        <f t="shared" si="68"/>
        <v>2.9167453275438926</v>
      </c>
      <c r="X156">
        <f t="shared" si="69"/>
        <v>2.9545025486124232</v>
      </c>
      <c r="Y156">
        <f t="shared" si="70"/>
        <v>3.9645082121955824</v>
      </c>
      <c r="Z156">
        <f t="shared" si="71"/>
        <v>3.7946007173872003</v>
      </c>
      <c r="AA156">
        <f t="shared" si="72"/>
        <v>4.9839531810458757</v>
      </c>
      <c r="AB156">
        <f t="shared" si="73"/>
        <v>4.7007740230319044</v>
      </c>
      <c r="AC156">
        <f t="shared" si="74"/>
        <v>4.2382480649424217</v>
      </c>
    </row>
    <row r="157" spans="1:29" x14ac:dyDescent="0.25">
      <c r="A157" t="s">
        <v>1661</v>
      </c>
      <c r="B157">
        <v>0.1176</v>
      </c>
      <c r="C157">
        <v>0.121</v>
      </c>
      <c r="D157">
        <v>0.12709999999999999</v>
      </c>
      <c r="E157">
        <v>0.14249999999999999</v>
      </c>
      <c r="F157">
        <v>0.13569999999999999</v>
      </c>
      <c r="G157">
        <v>0.1361</v>
      </c>
      <c r="H157">
        <v>0.13639999999999999</v>
      </c>
      <c r="I157">
        <v>0.13519999999999999</v>
      </c>
      <c r="K157" t="s">
        <v>1661</v>
      </c>
      <c r="L157">
        <f t="shared" si="59"/>
        <v>2.9499999999999998E-2</v>
      </c>
      <c r="M157">
        <f t="shared" si="60"/>
        <v>3.2899999999999999E-2</v>
      </c>
      <c r="N157">
        <f t="shared" si="61"/>
        <v>3.8999999999999993E-2</v>
      </c>
      <c r="O157">
        <f t="shared" si="62"/>
        <v>5.439999999999999E-2</v>
      </c>
      <c r="P157">
        <f t="shared" si="63"/>
        <v>4.759999999999999E-2</v>
      </c>
      <c r="Q157">
        <f t="shared" si="64"/>
        <v>4.8000000000000001E-2</v>
      </c>
      <c r="R157">
        <f t="shared" si="65"/>
        <v>4.8299999999999996E-2</v>
      </c>
      <c r="S157">
        <f t="shared" si="66"/>
        <v>4.7099999999999989E-2</v>
      </c>
      <c r="U157" t="s">
        <v>1661</v>
      </c>
      <c r="V157">
        <f t="shared" si="67"/>
        <v>2.7845950538040403</v>
      </c>
      <c r="W157">
        <f t="shared" si="68"/>
        <v>3.1055314328865395</v>
      </c>
      <c r="X157">
        <f t="shared" si="69"/>
        <v>3.6813290541816119</v>
      </c>
      <c r="Y157">
        <f t="shared" si="70"/>
        <v>5.134982065319992</v>
      </c>
      <c r="Z157">
        <f t="shared" si="71"/>
        <v>4.4931093071549935</v>
      </c>
      <c r="AA157">
        <f t="shared" si="72"/>
        <v>4.5308665282235232</v>
      </c>
      <c r="AB157">
        <f t="shared" si="73"/>
        <v>4.5591844440249201</v>
      </c>
      <c r="AC157">
        <f t="shared" si="74"/>
        <v>4.4459127808193308</v>
      </c>
    </row>
    <row r="158" spans="1:29" x14ac:dyDescent="0.25">
      <c r="A158" t="s">
        <v>1662</v>
      </c>
      <c r="B158">
        <v>0.12280000000000001</v>
      </c>
      <c r="C158">
        <v>0.1598</v>
      </c>
      <c r="D158">
        <v>0.13189999999999999</v>
      </c>
      <c r="E158">
        <v>0.13120000000000001</v>
      </c>
      <c r="F158">
        <v>0.1283</v>
      </c>
      <c r="G158">
        <v>0.1321</v>
      </c>
      <c r="H158">
        <v>0.13220000000000001</v>
      </c>
      <c r="I158">
        <v>0.12970000000000001</v>
      </c>
      <c r="K158" t="s">
        <v>1662</v>
      </c>
      <c r="L158">
        <f t="shared" si="59"/>
        <v>3.4700000000000009E-2</v>
      </c>
      <c r="M158">
        <f t="shared" si="60"/>
        <v>7.17E-2</v>
      </c>
      <c r="N158">
        <f t="shared" si="61"/>
        <v>4.3799999999999992E-2</v>
      </c>
      <c r="O158">
        <f t="shared" si="62"/>
        <v>4.3100000000000013E-2</v>
      </c>
      <c r="P158">
        <f t="shared" si="63"/>
        <v>4.02E-2</v>
      </c>
      <c r="Q158">
        <f t="shared" si="64"/>
        <v>4.3999999999999997E-2</v>
      </c>
      <c r="R158">
        <f t="shared" si="65"/>
        <v>4.4100000000000014E-2</v>
      </c>
      <c r="S158">
        <f t="shared" si="66"/>
        <v>4.1600000000000012E-2</v>
      </c>
      <c r="U158" t="s">
        <v>1662</v>
      </c>
      <c r="V158">
        <f t="shared" si="67"/>
        <v>3.275438927694923</v>
      </c>
      <c r="W158">
        <f t="shared" si="68"/>
        <v>6.7679818765338879</v>
      </c>
      <c r="X158">
        <f t="shared" si="69"/>
        <v>4.1344157070039644</v>
      </c>
      <c r="Y158">
        <f t="shared" si="70"/>
        <v>4.0683405701340405</v>
      </c>
      <c r="Z158">
        <f t="shared" si="71"/>
        <v>3.7946007173872003</v>
      </c>
      <c r="AA158">
        <f t="shared" si="72"/>
        <v>4.1532943175382293</v>
      </c>
      <c r="AB158">
        <f t="shared" si="73"/>
        <v>4.1627336228053631</v>
      </c>
      <c r="AC158">
        <f t="shared" si="74"/>
        <v>3.9267509911270544</v>
      </c>
    </row>
    <row r="159" spans="1:29" x14ac:dyDescent="0.25">
      <c r="A159" t="s">
        <v>1663</v>
      </c>
      <c r="B159">
        <v>1.1475</v>
      </c>
      <c r="C159">
        <v>0.13020000000000001</v>
      </c>
      <c r="D159">
        <v>0.15029999999999999</v>
      </c>
      <c r="E159">
        <v>1.0031000000000001</v>
      </c>
      <c r="F159">
        <v>0.12690000000000001</v>
      </c>
      <c r="G159">
        <v>0.13420000000000001</v>
      </c>
      <c r="H159">
        <v>0.123</v>
      </c>
      <c r="I159">
        <v>0.13020000000000001</v>
      </c>
      <c r="K159" t="s">
        <v>1663</v>
      </c>
      <c r="L159">
        <f t="shared" si="59"/>
        <v>1.0593999999999999</v>
      </c>
      <c r="M159">
        <f t="shared" si="60"/>
        <v>4.2100000000000012E-2</v>
      </c>
      <c r="N159">
        <f t="shared" si="61"/>
        <v>6.2199999999999991E-2</v>
      </c>
      <c r="O159">
        <f t="shared" si="62"/>
        <v>0.91500000000000015</v>
      </c>
      <c r="P159">
        <f t="shared" si="63"/>
        <v>3.8800000000000015E-2</v>
      </c>
      <c r="Q159">
        <f t="shared" si="64"/>
        <v>4.6100000000000016E-2</v>
      </c>
      <c r="R159">
        <f t="shared" si="65"/>
        <v>3.49E-2</v>
      </c>
      <c r="S159">
        <f t="shared" si="66"/>
        <v>4.2100000000000012E-2</v>
      </c>
      <c r="U159" t="s">
        <v>1663</v>
      </c>
      <c r="V159">
        <f t="shared" si="67"/>
        <v>100</v>
      </c>
      <c r="W159">
        <f t="shared" si="68"/>
        <v>3.9739475174627161</v>
      </c>
      <c r="X159">
        <f t="shared" si="69"/>
        <v>5.871247876156314</v>
      </c>
      <c r="Y159">
        <f t="shared" si="70"/>
        <v>86.369643194260931</v>
      </c>
      <c r="Z159">
        <f t="shared" si="71"/>
        <v>3.6624504436473493</v>
      </c>
      <c r="AA159">
        <f t="shared" si="72"/>
        <v>4.35151972814801</v>
      </c>
      <c r="AB159">
        <f t="shared" si="73"/>
        <v>3.2943175382291869</v>
      </c>
      <c r="AC159">
        <f t="shared" si="74"/>
        <v>3.9739475174627161</v>
      </c>
    </row>
    <row r="160" spans="1:29" x14ac:dyDescent="0.25">
      <c r="A160" t="s">
        <v>1664</v>
      </c>
      <c r="B160">
        <v>8.3299999999999999E-2</v>
      </c>
      <c r="C160">
        <v>8.6199999999999999E-2</v>
      </c>
      <c r="D160">
        <v>9.4799999999999995E-2</v>
      </c>
      <c r="E160">
        <v>4</v>
      </c>
      <c r="F160">
        <f>AVERAGE(B160:D160)</f>
        <v>8.8099999999999998E-2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11.63246167401096</v>
      </c>
      <c r="C166">
        <f t="shared" ref="C166:I166" si="75">AVERAGE(W154,W141,W128)</f>
        <v>6.0850981029518296</v>
      </c>
      <c r="D166">
        <f t="shared" si="75"/>
        <v>3.5839741159763983</v>
      </c>
      <c r="E166">
        <f t="shared" si="75"/>
        <v>3.1596523842467712</v>
      </c>
      <c r="F166">
        <f t="shared" si="75"/>
        <v>3.4803211872592548</v>
      </c>
      <c r="G166">
        <f t="shared" si="75"/>
        <v>4.508375362017186</v>
      </c>
      <c r="H166">
        <f t="shared" si="75"/>
        <v>3.7925339382138961</v>
      </c>
      <c r="I166">
        <f t="shared" si="75"/>
        <v>4.0379439946261426</v>
      </c>
      <c r="K166" t="s">
        <v>1658</v>
      </c>
      <c r="L166">
        <f>STDEV(V154,V141,V128)/SQRT(3)</f>
        <v>5.3951707934959039</v>
      </c>
      <c r="M166">
        <f t="shared" ref="M166:S166" si="76">STDEV(W154,W141,W128)/SQRT(3)</f>
        <v>0.8722384412774814</v>
      </c>
      <c r="N166">
        <f t="shared" si="76"/>
        <v>0.42119291624979455</v>
      </c>
      <c r="O166">
        <f t="shared" si="76"/>
        <v>0.24111659093987275</v>
      </c>
      <c r="P166">
        <f t="shared" si="76"/>
        <v>0.40380633844881819</v>
      </c>
      <c r="Q166">
        <f t="shared" si="76"/>
        <v>0.45985482045462839</v>
      </c>
      <c r="R166">
        <f t="shared" si="76"/>
        <v>0.52723450298722152</v>
      </c>
      <c r="S166">
        <f t="shared" si="76"/>
        <v>0.5462710844975962</v>
      </c>
    </row>
    <row r="167" spans="1:19" x14ac:dyDescent="0.25">
      <c r="A167" t="s">
        <v>1659</v>
      </c>
      <c r="B167">
        <f t="shared" ref="B167:B171" si="77">AVERAGE(V155,V142,V129)</f>
        <v>8.4444182572730782</v>
      </c>
      <c r="C167">
        <f t="shared" ref="C167:C171" si="78">AVERAGE(W155,W142,W129)</f>
        <v>9.4124912966053831</v>
      </c>
      <c r="D167">
        <f t="shared" ref="D167:D171" si="79">AVERAGE(X155,X142,X129)</f>
        <v>10.092460136824839</v>
      </c>
      <c r="E167">
        <f t="shared" ref="E167:E171" si="80">AVERAGE(Y155,Y142,Y129)</f>
        <v>8.9912373633060323</v>
      </c>
      <c r="F167">
        <f t="shared" ref="F167:F171" si="81">AVERAGE(Z155,Z142,Z129)</f>
        <v>8.8611941044885842</v>
      </c>
      <c r="G167">
        <f t="shared" ref="G167:G171" si="82">AVERAGE(AA155,AA142,AA129)</f>
        <v>10.908944622079721</v>
      </c>
      <c r="H167">
        <f t="shared" ref="H167:H171" si="83">AVERAGE(AB155,AB142,AB129)</f>
        <v>9.4910244030103286</v>
      </c>
      <c r="I167">
        <f t="shared" ref="I167:I171" si="84">AVERAGE(AC155,AC142,AC129)</f>
        <v>8.6551527610499495</v>
      </c>
      <c r="K167" t="s">
        <v>1659</v>
      </c>
      <c r="L167">
        <f t="shared" ref="L167:L171" si="85">STDEV(V155,V142,V129)/SQRT(3)</f>
        <v>0.6297168033384386</v>
      </c>
      <c r="M167">
        <f t="shared" ref="M167:M171" si="86">STDEV(W155,W142,W129)/SQRT(3)</f>
        <v>1.0110468301546658</v>
      </c>
      <c r="N167">
        <f t="shared" ref="N167:N171" si="87">STDEV(X155,X142,X129)/SQRT(3)</f>
        <v>0.53834614568726624</v>
      </c>
      <c r="O167">
        <f t="shared" ref="O167:O171" si="88">STDEV(Y155,Y142,Y129)/SQRT(3)</f>
        <v>0.3613773439309439</v>
      </c>
      <c r="P167">
        <f t="shared" ref="P167:P171" si="89">STDEV(Z155,Z142,Z129)/SQRT(3)</f>
        <v>0.40973117622889971</v>
      </c>
      <c r="Q167">
        <f t="shared" ref="Q167:Q171" si="90">STDEV(AA155,AA142,AA129)/SQRT(3)</f>
        <v>0.75336810874634141</v>
      </c>
      <c r="R167">
        <f t="shared" ref="R167:R171" si="91">STDEV(AB155,AB142,AB129)/SQRT(3)</f>
        <v>0.66507708375820607</v>
      </c>
      <c r="S167">
        <f t="shared" ref="S167:S171" si="92">STDEV(AC155,AC142,AC129)/SQRT(3)</f>
        <v>0.76053099006859126</v>
      </c>
    </row>
    <row r="168" spans="1:19" x14ac:dyDescent="0.25">
      <c r="A168" t="s">
        <v>1660</v>
      </c>
      <c r="B168">
        <f t="shared" si="77"/>
        <v>2.3931928171266872</v>
      </c>
      <c r="C168">
        <f t="shared" si="78"/>
        <v>2.6530712967356491</v>
      </c>
      <c r="D168">
        <f t="shared" si="79"/>
        <v>3.3150131949229888</v>
      </c>
      <c r="E168">
        <f t="shared" si="80"/>
        <v>3.9603371727502061</v>
      </c>
      <c r="F168">
        <f t="shared" si="81"/>
        <v>3.8290900354758697</v>
      </c>
      <c r="G168">
        <f t="shared" si="82"/>
        <v>4.4886839486395864</v>
      </c>
      <c r="H168">
        <f t="shared" si="83"/>
        <v>4.0669707920514275</v>
      </c>
      <c r="I168">
        <f t="shared" si="84"/>
        <v>3.6552702969668105</v>
      </c>
      <c r="K168" t="s">
        <v>1660</v>
      </c>
      <c r="L168">
        <f t="shared" si="85"/>
        <v>0.11857948004042781</v>
      </c>
      <c r="M168">
        <f t="shared" si="86"/>
        <v>0.13205580895105135</v>
      </c>
      <c r="N168">
        <f t="shared" si="87"/>
        <v>0.33554518685686974</v>
      </c>
      <c r="O168">
        <f t="shared" si="88"/>
        <v>0.47716324737694915</v>
      </c>
      <c r="P168">
        <f t="shared" si="89"/>
        <v>0.61659216899285063</v>
      </c>
      <c r="Q168">
        <f t="shared" si="90"/>
        <v>0.45284680704877123</v>
      </c>
      <c r="R168">
        <f t="shared" si="91"/>
        <v>0.67620789658507652</v>
      </c>
      <c r="S168">
        <f t="shared" si="92"/>
        <v>0.53405447787429383</v>
      </c>
    </row>
    <row r="169" spans="1:19" x14ac:dyDescent="0.25">
      <c r="A169" t="s">
        <v>1661</v>
      </c>
      <c r="B169">
        <f t="shared" si="77"/>
        <v>3.2245211201387947</v>
      </c>
      <c r="C169">
        <f t="shared" si="78"/>
        <v>2.9666698744560009</v>
      </c>
      <c r="D169">
        <f t="shared" si="79"/>
        <v>4.30595121830856</v>
      </c>
      <c r="E169">
        <f t="shared" si="80"/>
        <v>4.4590295757976923</v>
      </c>
      <c r="F169">
        <f t="shared" si="81"/>
        <v>4.2085441672545549</v>
      </c>
      <c r="G169">
        <f t="shared" si="82"/>
        <v>4.5305907669278218</v>
      </c>
      <c r="H169">
        <f t="shared" si="83"/>
        <v>4.5788442937007714</v>
      </c>
      <c r="I169">
        <f t="shared" si="84"/>
        <v>3.8810569389324598</v>
      </c>
      <c r="K169" t="s">
        <v>1661</v>
      </c>
      <c r="L169">
        <f t="shared" si="85"/>
        <v>0.42888067510990829</v>
      </c>
      <c r="M169">
        <f t="shared" si="86"/>
        <v>0.12078599737012487</v>
      </c>
      <c r="N169">
        <f t="shared" si="87"/>
        <v>0.34892453274778423</v>
      </c>
      <c r="O169">
        <f t="shared" si="88"/>
        <v>0.48026657537048723</v>
      </c>
      <c r="P169">
        <f t="shared" si="89"/>
        <v>0.56807680309034891</v>
      </c>
      <c r="Q169">
        <f t="shared" si="90"/>
        <v>0.30061324632687264</v>
      </c>
      <c r="R169">
        <f t="shared" si="91"/>
        <v>0.22992084127497364</v>
      </c>
      <c r="S169">
        <f t="shared" si="92"/>
        <v>0.42423773001267401</v>
      </c>
    </row>
    <row r="170" spans="1:19" x14ac:dyDescent="0.25">
      <c r="A170" t="s">
        <v>1662</v>
      </c>
      <c r="B170">
        <f t="shared" si="77"/>
        <v>3.1503515460207372</v>
      </c>
      <c r="C170">
        <f t="shared" si="78"/>
        <v>4.4688150972271119</v>
      </c>
      <c r="D170">
        <f t="shared" si="79"/>
        <v>3.9265335818454283</v>
      </c>
      <c r="E170">
        <f t="shared" si="80"/>
        <v>4.004156560682433</v>
      </c>
      <c r="F170">
        <f t="shared" si="81"/>
        <v>4.1249344792794291</v>
      </c>
      <c r="G170">
        <f t="shared" si="82"/>
        <v>4.5040592134193318</v>
      </c>
      <c r="H170">
        <f t="shared" si="83"/>
        <v>4.0335819892670512</v>
      </c>
      <c r="I170">
        <f t="shared" si="84"/>
        <v>3.9825703015254876</v>
      </c>
      <c r="K170" t="s">
        <v>1662</v>
      </c>
      <c r="L170">
        <f t="shared" si="85"/>
        <v>0.22249382405360876</v>
      </c>
      <c r="M170">
        <f t="shared" si="86"/>
        <v>1.1906077436271116</v>
      </c>
      <c r="N170">
        <f t="shared" si="87"/>
        <v>0.27306828973360175</v>
      </c>
      <c r="O170">
        <f t="shared" si="88"/>
        <v>0.21062354188083651</v>
      </c>
      <c r="P170">
        <f t="shared" si="89"/>
        <v>0.47376446743722556</v>
      </c>
      <c r="Q170">
        <f t="shared" si="90"/>
        <v>0.4677861157507765</v>
      </c>
      <c r="R170">
        <f t="shared" si="91"/>
        <v>0.20631339276471375</v>
      </c>
      <c r="S170">
        <f t="shared" si="92"/>
        <v>0.4246175809193356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3.2845179331839578</v>
      </c>
      <c r="D171">
        <f t="shared" si="79"/>
        <v>4.3929478338491679</v>
      </c>
      <c r="E171">
        <f t="shared" si="80"/>
        <v>31.018125653327832</v>
      </c>
      <c r="F171">
        <f t="shared" si="81"/>
        <v>3.8481562489303749</v>
      </c>
      <c r="G171">
        <f t="shared" si="82"/>
        <v>3.9740337518502979</v>
      </c>
      <c r="H171">
        <f t="shared" si="83"/>
        <v>3.6349233657127962</v>
      </c>
      <c r="I171">
        <f t="shared" si="84"/>
        <v>3.8322735337573239</v>
      </c>
      <c r="K171" t="s">
        <v>1663</v>
      </c>
      <c r="L171">
        <f t="shared" si="85"/>
        <v>0</v>
      </c>
      <c r="M171">
        <f t="shared" si="86"/>
        <v>0.39075049989500488</v>
      </c>
      <c r="N171">
        <f t="shared" si="87"/>
        <v>0.84326547409550667</v>
      </c>
      <c r="O171">
        <f t="shared" si="88"/>
        <v>27.676407621210348</v>
      </c>
      <c r="P171">
        <f t="shared" si="89"/>
        <v>0.61534714141548463</v>
      </c>
      <c r="Q171">
        <f t="shared" si="90"/>
        <v>0.45488570034136111</v>
      </c>
      <c r="R171">
        <f t="shared" si="91"/>
        <v>0.38185671938718191</v>
      </c>
      <c r="S171">
        <f t="shared" si="92"/>
        <v>0.36011161212218173</v>
      </c>
    </row>
    <row r="174" spans="1:19" x14ac:dyDescent="0.25">
      <c r="A174" s="7" t="s">
        <v>1795</v>
      </c>
    </row>
    <row r="175" spans="1:19" x14ac:dyDescent="0.25">
      <c r="B175" s="6">
        <f t="shared" ref="B175:I175" si="93">B10</f>
        <v>1</v>
      </c>
      <c r="C175" s="6">
        <f t="shared" si="93"/>
        <v>2</v>
      </c>
      <c r="D175" s="6">
        <f t="shared" si="93"/>
        <v>3</v>
      </c>
      <c r="E175" s="6">
        <f t="shared" si="93"/>
        <v>4</v>
      </c>
      <c r="F175" s="6">
        <f t="shared" si="93"/>
        <v>5</v>
      </c>
      <c r="G175" s="6">
        <f t="shared" si="93"/>
        <v>6</v>
      </c>
      <c r="H175" s="6">
        <f t="shared" si="93"/>
        <v>7</v>
      </c>
      <c r="I175" s="6">
        <f t="shared" si="93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94">A11</f>
        <v>Concentration (µM)</v>
      </c>
      <c r="C176" s="6">
        <f t="shared" si="94"/>
        <v>40</v>
      </c>
      <c r="D176" s="6">
        <f t="shared" si="94"/>
        <v>10</v>
      </c>
      <c r="E176" s="6">
        <f t="shared" si="94"/>
        <v>3</v>
      </c>
      <c r="F176" s="6">
        <f t="shared" si="94"/>
        <v>1</v>
      </c>
      <c r="G176" s="6">
        <f t="shared" si="94"/>
        <v>0.3</v>
      </c>
      <c r="H176" s="6">
        <f t="shared" si="94"/>
        <v>0.1</v>
      </c>
      <c r="I176" s="6">
        <f t="shared" si="94"/>
        <v>0.03</v>
      </c>
    </row>
    <row r="177" spans="1:29" x14ac:dyDescent="0.25">
      <c r="A177" s="6" t="str">
        <f t="shared" ref="A177:C177" si="95">A12</f>
        <v>A</v>
      </c>
      <c r="B177" s="19" t="str">
        <f t="shared" si="95"/>
        <v>DMSO</v>
      </c>
      <c r="C177" s="223" t="str">
        <f t="shared" si="95"/>
        <v>TX007028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6">A13</f>
        <v>B</v>
      </c>
      <c r="B178" s="19" t="str">
        <f t="shared" si="96"/>
        <v>DMSO</v>
      </c>
      <c r="C178" s="218" t="str">
        <f t="shared" si="96"/>
        <v>TX000728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7">A14</f>
        <v>C</v>
      </c>
      <c r="B179" s="19" t="str">
        <f t="shared" si="97"/>
        <v>DMSO</v>
      </c>
      <c r="C179" s="218" t="str">
        <f t="shared" si="97"/>
        <v>TX009342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98">A15</f>
        <v>D</v>
      </c>
      <c r="B180" s="19" t="str">
        <f t="shared" si="98"/>
        <v>BIC</v>
      </c>
      <c r="C180" s="218" t="str">
        <f t="shared" si="98"/>
        <v>TX001540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C181" si="99">A16</f>
        <v>E</v>
      </c>
      <c r="B181" s="19" t="str">
        <f t="shared" si="99"/>
        <v>BIC</v>
      </c>
      <c r="C181" s="218" t="str">
        <f t="shared" si="99"/>
        <v>TX003249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C182" si="100">A17</f>
        <v>F</v>
      </c>
      <c r="B182" s="19" t="str">
        <f t="shared" si="100"/>
        <v>LYSIS</v>
      </c>
      <c r="C182" s="218" t="str">
        <f t="shared" si="100"/>
        <v>TX011720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2116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B191">
        <v>1</v>
      </c>
      <c r="C191">
        <v>2</v>
      </c>
      <c r="D191">
        <v>3</v>
      </c>
      <c r="E191">
        <v>4</v>
      </c>
      <c r="F191">
        <v>5</v>
      </c>
      <c r="G191">
        <v>6</v>
      </c>
      <c r="H191">
        <v>7</v>
      </c>
      <c r="I191">
        <v>8</v>
      </c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B192">
        <v>37373</v>
      </c>
      <c r="C192">
        <v>23780</v>
      </c>
      <c r="D192">
        <v>33767</v>
      </c>
      <c r="E192">
        <v>33196</v>
      </c>
      <c r="F192">
        <v>30971</v>
      </c>
      <c r="G192">
        <v>27078</v>
      </c>
      <c r="H192">
        <v>33228</v>
      </c>
      <c r="I192">
        <v>30487</v>
      </c>
      <c r="K192" t="s">
        <v>1658</v>
      </c>
      <c r="L192">
        <f>B192-$E$198</f>
        <v>30430.666666666668</v>
      </c>
      <c r="M192">
        <f t="shared" ref="M192:S192" si="101">C192-$E$198</f>
        <v>16837.666666666668</v>
      </c>
      <c r="N192">
        <f t="shared" si="101"/>
        <v>26824.666666666668</v>
      </c>
      <c r="O192">
        <f t="shared" si="101"/>
        <v>26253.666666666668</v>
      </c>
      <c r="P192">
        <f t="shared" si="101"/>
        <v>24028.666666666668</v>
      </c>
      <c r="Q192">
        <f t="shared" si="101"/>
        <v>20135.666666666668</v>
      </c>
      <c r="R192">
        <f t="shared" si="101"/>
        <v>26285.666666666668</v>
      </c>
      <c r="S192">
        <f t="shared" si="101"/>
        <v>23544.666666666668</v>
      </c>
      <c r="U192" t="s">
        <v>1658</v>
      </c>
      <c r="V192">
        <f>L192/$O$198*100</f>
        <v>121.63671005822552</v>
      </c>
      <c r="W192">
        <f t="shared" ref="W192:AC192" si="102">M192/$O$198*100</f>
        <v>67.30310580523097</v>
      </c>
      <c r="X192">
        <f t="shared" si="102"/>
        <v>107.22289582028699</v>
      </c>
      <c r="Y192">
        <f t="shared" si="102"/>
        <v>104.94050870718026</v>
      </c>
      <c r="Z192">
        <f t="shared" si="102"/>
        <v>96.046793599189911</v>
      </c>
      <c r="AA192">
        <f t="shared" si="102"/>
        <v>80.485790041703865</v>
      </c>
      <c r="AB192">
        <f t="shared" si="102"/>
        <v>105.06841831772213</v>
      </c>
      <c r="AC192">
        <f t="shared" si="102"/>
        <v>94.112160739743913</v>
      </c>
    </row>
    <row r="193" spans="1:29" x14ac:dyDescent="0.25">
      <c r="A193" t="s">
        <v>1659</v>
      </c>
      <c r="B193">
        <v>30176</v>
      </c>
      <c r="C193">
        <v>28883</v>
      </c>
      <c r="D193">
        <v>33228</v>
      </c>
      <c r="E193">
        <v>25236</v>
      </c>
      <c r="F193">
        <v>28784</v>
      </c>
      <c r="G193">
        <v>25395</v>
      </c>
      <c r="H193">
        <v>32222</v>
      </c>
      <c r="I193">
        <v>32319</v>
      </c>
      <c r="K193" t="s">
        <v>1659</v>
      </c>
      <c r="L193">
        <f t="shared" ref="L193:L197" si="103">B193-$E$198</f>
        <v>23233.666666666668</v>
      </c>
      <c r="M193">
        <f t="shared" ref="M193:M197" si="104">C193-$E$198</f>
        <v>21940.666666666668</v>
      </c>
      <c r="N193">
        <f t="shared" ref="N193:N197" si="105">D193-$E$198</f>
        <v>26285.666666666668</v>
      </c>
      <c r="O193">
        <f t="shared" ref="O193:O197" si="106">E193-$E$198</f>
        <v>18293.666666666668</v>
      </c>
      <c r="P193">
        <f t="shared" ref="P193:P197" si="107">F193-$E$198</f>
        <v>21841.666666666668</v>
      </c>
      <c r="Q193">
        <f t="shared" ref="Q193:Q197" si="108">G193-$E$198</f>
        <v>18452.666666666668</v>
      </c>
      <c r="R193">
        <f t="shared" ref="R193:R197" si="109">H193-$E$198</f>
        <v>25279.666666666668</v>
      </c>
      <c r="S193">
        <f t="shared" ref="S193:S197" si="110">I193-$E$198</f>
        <v>25376.666666666668</v>
      </c>
      <c r="U193" t="s">
        <v>1659</v>
      </c>
      <c r="V193">
        <f t="shared" ref="V193:V197" si="111">L193/$O$198*100</f>
        <v>92.869039212289977</v>
      </c>
      <c r="W193">
        <f t="shared" ref="W193:W197" si="112">M193/$O$198*100</f>
        <v>87.700691511331996</v>
      </c>
      <c r="X193">
        <f t="shared" ref="X193:X197" si="113">N193/$O$198*100</f>
        <v>105.06841831772213</v>
      </c>
      <c r="Y193">
        <f t="shared" ref="Y193:Y197" si="114">O193/$O$198*100</f>
        <v>73.122993084886673</v>
      </c>
      <c r="Z193">
        <f t="shared" ref="Z193:Z197" si="115">P193/$O$198*100</f>
        <v>87.304971153718043</v>
      </c>
      <c r="AA193">
        <f t="shared" ref="AA193:AA197" si="116">Q193/$O$198*100</f>
        <v>73.758543962266671</v>
      </c>
      <c r="AB193">
        <f t="shared" ref="AB193:AB197" si="117">R193/$O$198*100</f>
        <v>101.04725993631168</v>
      </c>
      <c r="AC193">
        <f t="shared" ref="AC193:AC197" si="118">S193/$O$198*100</f>
        <v>101.43498594326677</v>
      </c>
    </row>
    <row r="194" spans="1:29" x14ac:dyDescent="0.25">
      <c r="A194" t="s">
        <v>1660</v>
      </c>
      <c r="B194">
        <v>28331</v>
      </c>
      <c r="C194">
        <v>26466</v>
      </c>
      <c r="D194">
        <v>32632</v>
      </c>
      <c r="E194">
        <v>32290</v>
      </c>
      <c r="F194">
        <v>30140</v>
      </c>
      <c r="G194">
        <v>29295</v>
      </c>
      <c r="H194">
        <v>30712</v>
      </c>
      <c r="I194">
        <v>32362</v>
      </c>
      <c r="K194" t="s">
        <v>1660</v>
      </c>
      <c r="L194">
        <f t="shared" si="103"/>
        <v>21388.666666666668</v>
      </c>
      <c r="M194">
        <f t="shared" si="104"/>
        <v>19523.666666666668</v>
      </c>
      <c r="N194">
        <f t="shared" si="105"/>
        <v>25689.666666666668</v>
      </c>
      <c r="O194">
        <f t="shared" si="106"/>
        <v>25347.666666666668</v>
      </c>
      <c r="P194">
        <f t="shared" si="107"/>
        <v>23197.666666666668</v>
      </c>
      <c r="Q194">
        <f t="shared" si="108"/>
        <v>22352.666666666668</v>
      </c>
      <c r="R194">
        <f t="shared" si="109"/>
        <v>23769.666666666668</v>
      </c>
      <c r="S194">
        <f t="shared" si="110"/>
        <v>25419.666666666668</v>
      </c>
      <c r="U194" t="s">
        <v>1660</v>
      </c>
      <c r="V194">
        <f t="shared" si="111"/>
        <v>85.494250729484506</v>
      </c>
      <c r="W194">
        <f t="shared" si="112"/>
        <v>78.039518740090344</v>
      </c>
      <c r="X194">
        <f t="shared" si="113"/>
        <v>102.68610182137957</v>
      </c>
      <c r="Y194">
        <f t="shared" si="114"/>
        <v>101.31906785871318</v>
      </c>
      <c r="Z194">
        <f t="shared" si="115"/>
        <v>92.725140900430361</v>
      </c>
      <c r="AA194">
        <f t="shared" si="116"/>
        <v>89.347527747058734</v>
      </c>
      <c r="AB194">
        <f t="shared" si="117"/>
        <v>95.011525188866528</v>
      </c>
      <c r="AC194">
        <f t="shared" si="118"/>
        <v>101.60686448243241</v>
      </c>
    </row>
    <row r="195" spans="1:29" x14ac:dyDescent="0.25">
      <c r="A195" t="s">
        <v>1661</v>
      </c>
      <c r="B195">
        <v>27901</v>
      </c>
      <c r="C195">
        <v>30132</v>
      </c>
      <c r="D195">
        <v>30292</v>
      </c>
      <c r="E195">
        <v>28977</v>
      </c>
      <c r="F195">
        <v>29858</v>
      </c>
      <c r="G195">
        <v>30111</v>
      </c>
      <c r="H195">
        <v>31534</v>
      </c>
      <c r="I195">
        <v>29642</v>
      </c>
      <c r="K195" t="s">
        <v>1661</v>
      </c>
      <c r="L195">
        <f t="shared" si="103"/>
        <v>20958.666666666668</v>
      </c>
      <c r="M195">
        <f t="shared" si="104"/>
        <v>23189.666666666668</v>
      </c>
      <c r="N195">
        <f t="shared" si="105"/>
        <v>23349.666666666668</v>
      </c>
      <c r="O195">
        <f t="shared" si="106"/>
        <v>22034.666666666668</v>
      </c>
      <c r="P195">
        <f t="shared" si="107"/>
        <v>22915.666666666668</v>
      </c>
      <c r="Q195">
        <f t="shared" si="108"/>
        <v>23168.666666666668</v>
      </c>
      <c r="R195">
        <f t="shared" si="109"/>
        <v>24591.666666666668</v>
      </c>
      <c r="S195">
        <f t="shared" si="110"/>
        <v>22699.666666666668</v>
      </c>
      <c r="U195" t="s">
        <v>1661</v>
      </c>
      <c r="V195">
        <f t="shared" si="111"/>
        <v>83.775465337827939</v>
      </c>
      <c r="W195">
        <f t="shared" si="112"/>
        <v>92.693163497794899</v>
      </c>
      <c r="X195">
        <f t="shared" si="113"/>
        <v>93.332711550504314</v>
      </c>
      <c r="Y195">
        <f t="shared" si="114"/>
        <v>88.07642599229878</v>
      </c>
      <c r="Z195">
        <f t="shared" si="115"/>
        <v>91.597937457530008</v>
      </c>
      <c r="AA195">
        <f t="shared" si="116"/>
        <v>92.609222815876777</v>
      </c>
      <c r="AB195">
        <f t="shared" si="117"/>
        <v>98.297203309661171</v>
      </c>
      <c r="AC195">
        <f t="shared" si="118"/>
        <v>90.734547586372287</v>
      </c>
    </row>
    <row r="196" spans="1:29" x14ac:dyDescent="0.25">
      <c r="A196" t="s">
        <v>1662</v>
      </c>
      <c r="B196">
        <v>27244</v>
      </c>
      <c r="C196">
        <v>29062</v>
      </c>
      <c r="D196">
        <v>32859</v>
      </c>
      <c r="E196">
        <v>29410</v>
      </c>
      <c r="F196">
        <v>29890</v>
      </c>
      <c r="G196">
        <v>31074</v>
      </c>
      <c r="H196">
        <v>31964</v>
      </c>
      <c r="I196">
        <v>32030</v>
      </c>
      <c r="K196" t="s">
        <v>1662</v>
      </c>
      <c r="L196">
        <f t="shared" si="103"/>
        <v>20301.666666666668</v>
      </c>
      <c r="M196">
        <f t="shared" si="104"/>
        <v>22119.666666666668</v>
      </c>
      <c r="N196">
        <f t="shared" si="105"/>
        <v>25916.666666666668</v>
      </c>
      <c r="O196">
        <f t="shared" si="106"/>
        <v>22467.666666666668</v>
      </c>
      <c r="P196">
        <f t="shared" si="107"/>
        <v>22947.666666666668</v>
      </c>
      <c r="Q196">
        <f t="shared" si="108"/>
        <v>24131.666666666668</v>
      </c>
      <c r="R196">
        <f t="shared" si="109"/>
        <v>25021.666666666668</v>
      </c>
      <c r="S196">
        <f t="shared" si="110"/>
        <v>25087.666666666668</v>
      </c>
      <c r="U196" t="s">
        <v>1662</v>
      </c>
      <c r="V196">
        <f t="shared" si="111"/>
        <v>81.14932114638988</v>
      </c>
      <c r="W196">
        <f t="shared" si="112"/>
        <v>88.416185895300657</v>
      </c>
      <c r="X196">
        <f t="shared" si="113"/>
        <v>103.59346062116104</v>
      </c>
      <c r="Y196">
        <f t="shared" si="114"/>
        <v>89.807202909943641</v>
      </c>
      <c r="Z196">
        <f t="shared" si="115"/>
        <v>91.7258470680719</v>
      </c>
      <c r="AA196">
        <f t="shared" si="116"/>
        <v>96.458502658121589</v>
      </c>
      <c r="AB196">
        <f t="shared" si="117"/>
        <v>100.01598870131774</v>
      </c>
      <c r="AC196">
        <f t="shared" si="118"/>
        <v>100.27980227306037</v>
      </c>
    </row>
    <row r="197" spans="1:29" x14ac:dyDescent="0.25">
      <c r="A197" t="s">
        <v>1663</v>
      </c>
      <c r="B197">
        <v>8240</v>
      </c>
      <c r="C197">
        <v>29008</v>
      </c>
      <c r="D197">
        <v>33870</v>
      </c>
      <c r="E197">
        <v>32865</v>
      </c>
      <c r="F197">
        <v>33318</v>
      </c>
      <c r="G197">
        <v>32205</v>
      </c>
      <c r="H197">
        <v>32656</v>
      </c>
      <c r="I197">
        <v>32347</v>
      </c>
      <c r="K197" t="s">
        <v>1663</v>
      </c>
      <c r="L197">
        <f t="shared" si="103"/>
        <v>1297.666666666667</v>
      </c>
      <c r="M197">
        <f t="shared" si="104"/>
        <v>22065.666666666668</v>
      </c>
      <c r="N197">
        <f t="shared" si="105"/>
        <v>26927.666666666668</v>
      </c>
      <c r="O197">
        <f t="shared" si="106"/>
        <v>25922.666666666668</v>
      </c>
      <c r="P197">
        <f t="shared" si="107"/>
        <v>26375.666666666668</v>
      </c>
      <c r="Q197">
        <f t="shared" si="108"/>
        <v>25262.666666666668</v>
      </c>
      <c r="R197">
        <f t="shared" si="109"/>
        <v>25713.666666666668</v>
      </c>
      <c r="S197">
        <f t="shared" si="110"/>
        <v>25404.666666666668</v>
      </c>
      <c r="U197" t="s">
        <v>1663</v>
      </c>
      <c r="V197">
        <f t="shared" si="111"/>
        <v>5.1870011858286817</v>
      </c>
      <c r="W197">
        <f t="shared" si="112"/>
        <v>88.200338427511227</v>
      </c>
      <c r="X197">
        <f t="shared" si="113"/>
        <v>107.63460487921867</v>
      </c>
      <c r="Y197">
        <f t="shared" si="114"/>
        <v>103.61744367313766</v>
      </c>
      <c r="Z197">
        <f t="shared" si="115"/>
        <v>105.42816409737119</v>
      </c>
      <c r="AA197">
        <f t="shared" si="116"/>
        <v>100.97930795571131</v>
      </c>
      <c r="AB197">
        <f t="shared" si="117"/>
        <v>102.78203402928597</v>
      </c>
      <c r="AC197">
        <f t="shared" si="118"/>
        <v>101.54690685249091</v>
      </c>
    </row>
    <row r="198" spans="1:29" x14ac:dyDescent="0.25">
      <c r="A198" t="s">
        <v>1664</v>
      </c>
      <c r="B198">
        <v>6949</v>
      </c>
      <c r="C198">
        <v>6959</v>
      </c>
      <c r="D198">
        <v>6919</v>
      </c>
      <c r="E198">
        <f>AVERAGE(B198:D198)</f>
        <v>6942.333333333333</v>
      </c>
      <c r="O198">
        <f>AVERAGE(L192:L194)</f>
        <v>25017.666666666668</v>
      </c>
    </row>
    <row r="199" spans="1:29" x14ac:dyDescent="0.25">
      <c r="A199" t="s">
        <v>1665</v>
      </c>
    </row>
    <row r="202" spans="1:29" x14ac:dyDescent="0.25">
      <c r="A202" s="7" t="s">
        <v>2108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7</v>
      </c>
      <c r="I204">
        <v>8</v>
      </c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B205">
        <v>31749</v>
      </c>
      <c r="C205">
        <v>18020</v>
      </c>
      <c r="D205">
        <v>30954</v>
      </c>
      <c r="E205">
        <v>34885</v>
      </c>
      <c r="F205">
        <v>31557</v>
      </c>
      <c r="G205">
        <v>28766</v>
      </c>
      <c r="H205">
        <v>34992</v>
      </c>
      <c r="I205">
        <v>33036</v>
      </c>
      <c r="K205" t="s">
        <v>1658</v>
      </c>
      <c r="L205">
        <f>B205-$E$211</f>
        <v>22741</v>
      </c>
      <c r="M205">
        <f t="shared" ref="M205:S205" si="119">C205-$E$211</f>
        <v>9012</v>
      </c>
      <c r="N205">
        <f t="shared" si="119"/>
        <v>21946</v>
      </c>
      <c r="O205">
        <f t="shared" si="119"/>
        <v>25877</v>
      </c>
      <c r="P205">
        <f t="shared" si="119"/>
        <v>22549</v>
      </c>
      <c r="Q205">
        <f t="shared" si="119"/>
        <v>19758</v>
      </c>
      <c r="R205">
        <f t="shared" si="119"/>
        <v>25984</v>
      </c>
      <c r="S205">
        <f t="shared" si="119"/>
        <v>24028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B206">
        <v>30310</v>
      </c>
      <c r="C206">
        <v>28630</v>
      </c>
      <c r="D206">
        <v>30223</v>
      </c>
      <c r="E206">
        <v>28987</v>
      </c>
      <c r="F206">
        <v>30746</v>
      </c>
      <c r="G206">
        <v>31647</v>
      </c>
      <c r="H206">
        <v>34062</v>
      </c>
      <c r="I206">
        <v>30676</v>
      </c>
      <c r="K206" t="s">
        <v>1659</v>
      </c>
      <c r="L206">
        <f t="shared" ref="L206:L210" si="120">B206-$E$211</f>
        <v>21302</v>
      </c>
      <c r="M206">
        <f t="shared" ref="M206:M210" si="121">C206-$E$211</f>
        <v>19622</v>
      </c>
      <c r="N206">
        <f t="shared" ref="N206:N210" si="122">D206-$E$211</f>
        <v>21215</v>
      </c>
      <c r="O206">
        <f t="shared" ref="O206:O210" si="123">E206-$E$211</f>
        <v>19979</v>
      </c>
      <c r="P206">
        <f t="shared" ref="P206:P210" si="124">F206-$E$211</f>
        <v>21738</v>
      </c>
      <c r="Q206">
        <f t="shared" ref="Q206:Q210" si="125">G206-$E$211</f>
        <v>22639</v>
      </c>
      <c r="R206">
        <f t="shared" ref="R206:R210" si="126">H206-$E$211</f>
        <v>25054</v>
      </c>
      <c r="S206">
        <f t="shared" ref="S206:S210" si="127">I206-$E$211</f>
        <v>21668</v>
      </c>
      <c r="U206" t="s">
        <v>1658</v>
      </c>
      <c r="V206">
        <f>L205/$O$211*100</f>
        <v>106.58344920245591</v>
      </c>
      <c r="W206">
        <f t="shared" ref="W206:AC206" si="128">M205/$O$211*100</f>
        <v>42.23781030792545</v>
      </c>
      <c r="X206">
        <f t="shared" si="128"/>
        <v>102.8574106766236</v>
      </c>
      <c r="Y206">
        <f t="shared" si="128"/>
        <v>121.28138230561328</v>
      </c>
      <c r="Z206">
        <f t="shared" si="128"/>
        <v>105.68357574716056</v>
      </c>
      <c r="AA206">
        <f t="shared" si="128"/>
        <v>92.602602758987018</v>
      </c>
      <c r="AB206">
        <f t="shared" si="128"/>
        <v>121.78287428330393</v>
      </c>
      <c r="AC206">
        <f t="shared" si="128"/>
        <v>112.61541345748253</v>
      </c>
    </row>
    <row r="207" spans="1:29" x14ac:dyDescent="0.25">
      <c r="A207" t="s">
        <v>1660</v>
      </c>
      <c r="B207">
        <v>28974</v>
      </c>
      <c r="C207">
        <v>27844</v>
      </c>
      <c r="D207">
        <v>29382</v>
      </c>
      <c r="E207">
        <v>30839</v>
      </c>
      <c r="F207">
        <v>30722</v>
      </c>
      <c r="G207">
        <v>30986</v>
      </c>
      <c r="H207">
        <v>32069</v>
      </c>
      <c r="I207">
        <v>31014</v>
      </c>
      <c r="K207" t="s">
        <v>1660</v>
      </c>
      <c r="L207">
        <f t="shared" si="120"/>
        <v>19966</v>
      </c>
      <c r="M207">
        <f t="shared" si="121"/>
        <v>18836</v>
      </c>
      <c r="N207">
        <f t="shared" si="122"/>
        <v>20374</v>
      </c>
      <c r="O207">
        <f t="shared" si="123"/>
        <v>21831</v>
      </c>
      <c r="P207">
        <f t="shared" si="124"/>
        <v>21714</v>
      </c>
      <c r="Q207">
        <f t="shared" si="125"/>
        <v>21978</v>
      </c>
      <c r="R207">
        <f t="shared" si="126"/>
        <v>23061</v>
      </c>
      <c r="S207">
        <f t="shared" si="127"/>
        <v>22006</v>
      </c>
      <c r="U207" t="s">
        <v>1659</v>
      </c>
      <c r="V207">
        <f t="shared" ref="V207:V211" si="129">L206/$O$211*100</f>
        <v>99.839085128653792</v>
      </c>
      <c r="W207">
        <f t="shared" ref="W207:W211" si="130">M206/$O$211*100</f>
        <v>91.965192394819482</v>
      </c>
      <c r="X207">
        <f t="shared" ref="X207:X211" si="131">N206/$O$211*100</f>
        <v>99.431329969223086</v>
      </c>
      <c r="Y207">
        <f t="shared" ref="Y207:Y211" si="132">O206/$O$211*100</f>
        <v>93.638394600759284</v>
      </c>
      <c r="Z207">
        <f t="shared" ref="Z207:Z211" si="133">P206/$O$211*100</f>
        <v>101.88254776672032</v>
      </c>
      <c r="AA207">
        <f t="shared" ref="AA207:AA211" si="134">Q206/$O$211*100</f>
        <v>106.10539142933027</v>
      </c>
      <c r="AB207">
        <f t="shared" ref="AB207:AB211" si="135">R206/$O$211*100</f>
        <v>117.42411223421708</v>
      </c>
      <c r="AC207">
        <f t="shared" ref="AC207:AC211" si="136">S206/$O$211*100</f>
        <v>101.55446890281054</v>
      </c>
    </row>
    <row r="208" spans="1:29" x14ac:dyDescent="0.25">
      <c r="A208" t="s">
        <v>1661</v>
      </c>
      <c r="B208">
        <v>29338</v>
      </c>
      <c r="C208">
        <v>28842</v>
      </c>
      <c r="D208">
        <v>31982</v>
      </c>
      <c r="E208">
        <v>27894</v>
      </c>
      <c r="F208">
        <v>29936</v>
      </c>
      <c r="G208">
        <v>31810</v>
      </c>
      <c r="H208">
        <v>34226</v>
      </c>
      <c r="I208">
        <v>32939</v>
      </c>
      <c r="K208" t="s">
        <v>1661</v>
      </c>
      <c r="L208">
        <f t="shared" si="120"/>
        <v>20330</v>
      </c>
      <c r="M208">
        <f t="shared" si="121"/>
        <v>19834</v>
      </c>
      <c r="N208">
        <f t="shared" si="122"/>
        <v>22974</v>
      </c>
      <c r="O208">
        <f t="shared" si="123"/>
        <v>18886</v>
      </c>
      <c r="P208">
        <f t="shared" si="124"/>
        <v>20928</v>
      </c>
      <c r="Q208">
        <f t="shared" si="125"/>
        <v>22802</v>
      </c>
      <c r="R208">
        <f t="shared" si="126"/>
        <v>25218</v>
      </c>
      <c r="S208">
        <f t="shared" si="127"/>
        <v>23931</v>
      </c>
      <c r="U208" t="s">
        <v>1660</v>
      </c>
      <c r="V208">
        <f t="shared" si="129"/>
        <v>93.577465668890312</v>
      </c>
      <c r="W208">
        <f t="shared" si="130"/>
        <v>88.281335437204149</v>
      </c>
      <c r="X208">
        <f t="shared" si="131"/>
        <v>95.489696761392935</v>
      </c>
      <c r="Y208">
        <f t="shared" si="132"/>
        <v>102.318423971629</v>
      </c>
      <c r="Z208">
        <f t="shared" si="133"/>
        <v>101.7700635848084</v>
      </c>
      <c r="AA208">
        <f t="shared" si="134"/>
        <v>103.0073895858395</v>
      </c>
      <c r="AB208">
        <f t="shared" si="135"/>
        <v>108.08323829461483</v>
      </c>
      <c r="AC208">
        <f t="shared" si="136"/>
        <v>103.1386211314034</v>
      </c>
    </row>
    <row r="209" spans="1:29" x14ac:dyDescent="0.25">
      <c r="A209" t="s">
        <v>1662</v>
      </c>
      <c r="B209">
        <v>27959</v>
      </c>
      <c r="C209">
        <v>25685</v>
      </c>
      <c r="D209">
        <v>27186</v>
      </c>
      <c r="E209">
        <v>27303</v>
      </c>
      <c r="F209">
        <v>30635</v>
      </c>
      <c r="G209">
        <v>31656</v>
      </c>
      <c r="H209">
        <v>31692</v>
      </c>
      <c r="I209">
        <v>31641</v>
      </c>
      <c r="K209" t="s">
        <v>1662</v>
      </c>
      <c r="L209">
        <f t="shared" si="120"/>
        <v>18951</v>
      </c>
      <c r="M209">
        <f t="shared" si="121"/>
        <v>16677</v>
      </c>
      <c r="N209">
        <f t="shared" si="122"/>
        <v>18178</v>
      </c>
      <c r="O209">
        <f t="shared" si="123"/>
        <v>18295</v>
      </c>
      <c r="P209">
        <f t="shared" si="124"/>
        <v>21627</v>
      </c>
      <c r="Q209">
        <f t="shared" si="125"/>
        <v>22648</v>
      </c>
      <c r="R209">
        <f t="shared" si="126"/>
        <v>22684</v>
      </c>
      <c r="S209">
        <f t="shared" si="127"/>
        <v>22633</v>
      </c>
      <c r="U209" t="s">
        <v>1661</v>
      </c>
      <c r="V209">
        <f t="shared" si="129"/>
        <v>95.283475761221084</v>
      </c>
      <c r="W209">
        <f t="shared" si="130"/>
        <v>92.958802668374759</v>
      </c>
      <c r="X209">
        <f t="shared" si="131"/>
        <v>107.67548313518411</v>
      </c>
      <c r="Y209">
        <f t="shared" si="132"/>
        <v>88.515677482853988</v>
      </c>
      <c r="Z209">
        <f t="shared" si="133"/>
        <v>98.08620662719305</v>
      </c>
      <c r="AA209">
        <f t="shared" si="134"/>
        <v>106.8693464981487</v>
      </c>
      <c r="AB209">
        <f t="shared" si="135"/>
        <v>118.19275414394852</v>
      </c>
      <c r="AC209">
        <f t="shared" si="136"/>
        <v>112.16078988892188</v>
      </c>
    </row>
    <row r="210" spans="1:29" x14ac:dyDescent="0.25">
      <c r="A210" t="s">
        <v>1663</v>
      </c>
      <c r="B210">
        <v>8487</v>
      </c>
      <c r="C210">
        <v>25762</v>
      </c>
      <c r="D210">
        <v>25593</v>
      </c>
      <c r="E210">
        <v>25522</v>
      </c>
      <c r="F210">
        <v>28332</v>
      </c>
      <c r="G210">
        <v>27526</v>
      </c>
      <c r="H210">
        <v>32552</v>
      </c>
      <c r="I210">
        <v>30766</v>
      </c>
      <c r="K210" t="s">
        <v>1663</v>
      </c>
      <c r="L210">
        <f t="shared" si="120"/>
        <v>-521</v>
      </c>
      <c r="M210">
        <f t="shared" si="121"/>
        <v>16754</v>
      </c>
      <c r="N210">
        <f t="shared" si="122"/>
        <v>16585</v>
      </c>
      <c r="O210">
        <f t="shared" si="123"/>
        <v>16514</v>
      </c>
      <c r="P210">
        <f t="shared" si="124"/>
        <v>19324</v>
      </c>
      <c r="Q210">
        <f t="shared" si="125"/>
        <v>18518</v>
      </c>
      <c r="R210">
        <f t="shared" si="126"/>
        <v>23544</v>
      </c>
      <c r="S210">
        <f t="shared" si="127"/>
        <v>21758</v>
      </c>
      <c r="U210" t="s">
        <v>1662</v>
      </c>
      <c r="V210">
        <f t="shared" si="129"/>
        <v>88.820322142198762</v>
      </c>
      <c r="W210">
        <f t="shared" si="130"/>
        <v>78.162445906044468</v>
      </c>
      <c r="X210">
        <f t="shared" si="131"/>
        <v>85.197394116452372</v>
      </c>
      <c r="Y210">
        <f t="shared" si="132"/>
        <v>85.745754503272991</v>
      </c>
      <c r="Z210">
        <f t="shared" si="133"/>
        <v>101.36230842537768</v>
      </c>
      <c r="AA210">
        <f t="shared" si="134"/>
        <v>106.14757299754723</v>
      </c>
      <c r="AB210">
        <f t="shared" si="135"/>
        <v>106.3162992704151</v>
      </c>
      <c r="AC210">
        <f t="shared" si="136"/>
        <v>106.07727038385228</v>
      </c>
    </row>
    <row r="211" spans="1:29" x14ac:dyDescent="0.25">
      <c r="A211" t="s">
        <v>1664</v>
      </c>
      <c r="B211">
        <v>8657</v>
      </c>
      <c r="C211">
        <v>9129</v>
      </c>
      <c r="D211">
        <v>9238</v>
      </c>
      <c r="E211">
        <f>AVERAGE(B211:D211)</f>
        <v>9008</v>
      </c>
      <c r="O211">
        <f>AVERAGE(L205:L207)</f>
        <v>21336.333333333332</v>
      </c>
      <c r="U211" t="s">
        <v>1663</v>
      </c>
      <c r="V211">
        <f t="shared" si="129"/>
        <v>-2.4418441156712341</v>
      </c>
      <c r="W211">
        <f t="shared" si="130"/>
        <v>78.523332656345204</v>
      </c>
      <c r="X211">
        <f t="shared" si="131"/>
        <v>77.731256542048783</v>
      </c>
      <c r="Y211">
        <f t="shared" si="132"/>
        <v>77.398490837226021</v>
      </c>
      <c r="Z211">
        <f t="shared" si="133"/>
        <v>90.568513802746494</v>
      </c>
      <c r="AA211">
        <f t="shared" si="134"/>
        <v>86.79092002687122</v>
      </c>
      <c r="AB211">
        <f t="shared" si="135"/>
        <v>110.34698245559218</v>
      </c>
      <c r="AC211">
        <f t="shared" si="136"/>
        <v>101.97628458498025</v>
      </c>
    </row>
    <row r="212" spans="1:29" x14ac:dyDescent="0.25">
      <c r="A212" t="s">
        <v>1665</v>
      </c>
    </row>
    <row r="215" spans="1:29" x14ac:dyDescent="0.25">
      <c r="A215" s="7" t="s">
        <v>2109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B217">
        <v>1</v>
      </c>
      <c r="C217">
        <v>2</v>
      </c>
      <c r="D217">
        <v>3</v>
      </c>
      <c r="E217">
        <v>4</v>
      </c>
      <c r="F217">
        <v>5</v>
      </c>
      <c r="G217">
        <v>6</v>
      </c>
      <c r="H217">
        <v>7</v>
      </c>
      <c r="I217">
        <v>8</v>
      </c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B218">
        <v>29880</v>
      </c>
      <c r="C218">
        <v>23181</v>
      </c>
      <c r="D218">
        <v>27026</v>
      </c>
      <c r="E218">
        <v>28376</v>
      </c>
      <c r="F218">
        <v>27117</v>
      </c>
      <c r="G218">
        <v>29627</v>
      </c>
      <c r="H218">
        <v>28902</v>
      </c>
      <c r="I218">
        <v>30395</v>
      </c>
      <c r="K218" t="s">
        <v>1658</v>
      </c>
      <c r="L218">
        <f>B218-$E$224</f>
        <v>22064</v>
      </c>
      <c r="M218">
        <f t="shared" ref="M218:S218" si="137">C218-$E$224</f>
        <v>15365</v>
      </c>
      <c r="N218">
        <f t="shared" si="137"/>
        <v>19210</v>
      </c>
      <c r="O218">
        <f t="shared" si="137"/>
        <v>20560</v>
      </c>
      <c r="P218">
        <f t="shared" si="137"/>
        <v>19301</v>
      </c>
      <c r="Q218">
        <f t="shared" si="137"/>
        <v>21811</v>
      </c>
      <c r="R218">
        <f t="shared" si="137"/>
        <v>21086</v>
      </c>
      <c r="S218">
        <f t="shared" si="137"/>
        <v>22579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B219">
        <v>27658</v>
      </c>
      <c r="C219">
        <v>25280</v>
      </c>
      <c r="D219">
        <v>24291</v>
      </c>
      <c r="E219">
        <v>26089</v>
      </c>
      <c r="F219">
        <v>25953</v>
      </c>
      <c r="G219">
        <v>26057</v>
      </c>
      <c r="H219">
        <v>27969</v>
      </c>
      <c r="I219">
        <v>30447</v>
      </c>
      <c r="K219" t="s">
        <v>1659</v>
      </c>
      <c r="L219">
        <f t="shared" ref="L219:L223" si="138">B219-$E$224</f>
        <v>19842</v>
      </c>
      <c r="M219">
        <f t="shared" ref="M219:M223" si="139">C219-$E$224</f>
        <v>17464</v>
      </c>
      <c r="N219">
        <f t="shared" ref="N219:N223" si="140">D219-$E$224</f>
        <v>16475</v>
      </c>
      <c r="O219">
        <f t="shared" ref="O219:O223" si="141">E219-$E$224</f>
        <v>18273</v>
      </c>
      <c r="P219">
        <f t="shared" ref="P219:P223" si="142">F219-$E$224</f>
        <v>18137</v>
      </c>
      <c r="Q219">
        <f t="shared" ref="Q219:Q223" si="143">G219-$E$224</f>
        <v>18241</v>
      </c>
      <c r="R219">
        <f t="shared" ref="R219:R223" si="144">H219-$E$224</f>
        <v>20153</v>
      </c>
      <c r="S219">
        <f t="shared" ref="S219:S223" si="145">I219-$E$224</f>
        <v>22631</v>
      </c>
      <c r="U219" t="s">
        <v>1658</v>
      </c>
      <c r="V219">
        <f>L218/$O$224*100</f>
        <v>105.93771006049744</v>
      </c>
      <c r="W219">
        <f t="shared" ref="W219:AC219" si="146">M218/$O$224*100</f>
        <v>73.773246695048172</v>
      </c>
      <c r="X219">
        <f t="shared" si="146"/>
        <v>92.234563554303648</v>
      </c>
      <c r="Y219">
        <f t="shared" si="146"/>
        <v>98.716430331935598</v>
      </c>
      <c r="Z219">
        <f t="shared" si="146"/>
        <v>92.671489388944011</v>
      </c>
      <c r="AA219">
        <f t="shared" si="146"/>
        <v>104.72296021254121</v>
      </c>
      <c r="AB219">
        <f t="shared" si="146"/>
        <v>101.24195768381294</v>
      </c>
      <c r="AC219">
        <f t="shared" si="146"/>
        <v>108.41042220159407</v>
      </c>
    </row>
    <row r="220" spans="1:29" x14ac:dyDescent="0.25">
      <c r="A220" t="s">
        <v>1660</v>
      </c>
      <c r="B220">
        <v>28392</v>
      </c>
      <c r="C220">
        <v>25158</v>
      </c>
      <c r="D220">
        <v>25858</v>
      </c>
      <c r="E220">
        <v>25411</v>
      </c>
      <c r="F220">
        <v>26285</v>
      </c>
      <c r="G220">
        <v>27837</v>
      </c>
      <c r="H220">
        <v>26976</v>
      </c>
      <c r="I220">
        <v>28359</v>
      </c>
      <c r="K220" t="s">
        <v>1660</v>
      </c>
      <c r="L220">
        <f t="shared" si="138"/>
        <v>20576</v>
      </c>
      <c r="M220">
        <f t="shared" si="139"/>
        <v>17342</v>
      </c>
      <c r="N220">
        <f t="shared" si="140"/>
        <v>18042</v>
      </c>
      <c r="O220">
        <f t="shared" si="141"/>
        <v>17595</v>
      </c>
      <c r="P220">
        <f t="shared" si="142"/>
        <v>18469</v>
      </c>
      <c r="Q220">
        <f t="shared" si="143"/>
        <v>20021</v>
      </c>
      <c r="R220">
        <f t="shared" si="144"/>
        <v>19160</v>
      </c>
      <c r="S220">
        <f t="shared" si="145"/>
        <v>20543</v>
      </c>
      <c r="U220" t="s">
        <v>1659</v>
      </c>
      <c r="V220">
        <f t="shared" ref="V220:V224" si="147">L219/$O$224*100</f>
        <v>95.269037482795056</v>
      </c>
      <c r="W220">
        <f t="shared" ref="W220:W224" si="148">M219/$O$224*100</f>
        <v>83.851349188566317</v>
      </c>
      <c r="X220">
        <f t="shared" ref="X220:X224" si="149">N219/$O$224*100</f>
        <v>79.102781601101128</v>
      </c>
      <c r="Y220">
        <f t="shared" ref="Y220:Y224" si="150">O219/$O$224*100</f>
        <v>87.73566787234725</v>
      </c>
      <c r="Z220">
        <f t="shared" ref="Z220:Z224" si="151">P219/$O$224*100</f>
        <v>87.082679811785795</v>
      </c>
      <c r="AA220">
        <f t="shared" ref="AA220:AA224" si="152">Q219/$O$224*100</f>
        <v>87.582023622803376</v>
      </c>
      <c r="AB220">
        <f t="shared" ref="AB220:AB224" si="153">R219/$O$224*100</f>
        <v>96.762267533049524</v>
      </c>
      <c r="AC220">
        <f t="shared" ref="AC220:AC224" si="154">S219/$O$224*100</f>
        <v>108.66009410710285</v>
      </c>
    </row>
    <row r="221" spans="1:29" x14ac:dyDescent="0.25">
      <c r="A221" t="s">
        <v>1661</v>
      </c>
      <c r="B221">
        <v>26953</v>
      </c>
      <c r="C221">
        <v>25797</v>
      </c>
      <c r="D221">
        <v>24792</v>
      </c>
      <c r="E221">
        <v>24940</v>
      </c>
      <c r="F221">
        <v>27458</v>
      </c>
      <c r="G221">
        <v>27883</v>
      </c>
      <c r="H221">
        <v>27937</v>
      </c>
      <c r="I221">
        <v>26958</v>
      </c>
      <c r="K221" t="s">
        <v>1661</v>
      </c>
      <c r="L221">
        <f t="shared" si="138"/>
        <v>19137</v>
      </c>
      <c r="M221">
        <f t="shared" si="139"/>
        <v>17981</v>
      </c>
      <c r="N221">
        <f t="shared" si="140"/>
        <v>16976</v>
      </c>
      <c r="O221">
        <f t="shared" si="141"/>
        <v>17124</v>
      </c>
      <c r="P221">
        <f t="shared" si="142"/>
        <v>19642</v>
      </c>
      <c r="Q221">
        <f t="shared" si="143"/>
        <v>20067</v>
      </c>
      <c r="R221">
        <f t="shared" si="144"/>
        <v>20121</v>
      </c>
      <c r="S221">
        <f t="shared" si="145"/>
        <v>19142</v>
      </c>
      <c r="U221" t="s">
        <v>1660</v>
      </c>
      <c r="V221">
        <f t="shared" si="147"/>
        <v>98.793252456707535</v>
      </c>
      <c r="W221">
        <f t="shared" si="148"/>
        <v>83.265580487180316</v>
      </c>
      <c r="X221">
        <f t="shared" si="149"/>
        <v>86.626548445952452</v>
      </c>
      <c r="Y221">
        <f t="shared" si="150"/>
        <v>84.480330335136529</v>
      </c>
      <c r="Z221">
        <f t="shared" si="151"/>
        <v>88.676738900803429</v>
      </c>
      <c r="AA221">
        <f t="shared" si="152"/>
        <v>96.128485003681064</v>
      </c>
      <c r="AB221">
        <f t="shared" si="153"/>
        <v>91.994494414391355</v>
      </c>
      <c r="AC221">
        <f t="shared" si="154"/>
        <v>98.634806824365413</v>
      </c>
    </row>
    <row r="222" spans="1:29" x14ac:dyDescent="0.25">
      <c r="A222" t="s">
        <v>1662</v>
      </c>
      <c r="B222">
        <v>28124</v>
      </c>
      <c r="C222">
        <v>24156</v>
      </c>
      <c r="D222">
        <v>24938</v>
      </c>
      <c r="E222">
        <v>24220</v>
      </c>
      <c r="F222">
        <v>26269</v>
      </c>
      <c r="G222">
        <v>27417</v>
      </c>
      <c r="H222">
        <v>26141</v>
      </c>
      <c r="I222">
        <v>27223</v>
      </c>
      <c r="K222" t="s">
        <v>1662</v>
      </c>
      <c r="L222">
        <f t="shared" si="138"/>
        <v>20308</v>
      </c>
      <c r="M222">
        <f t="shared" si="139"/>
        <v>16340</v>
      </c>
      <c r="N222">
        <f t="shared" si="140"/>
        <v>17122</v>
      </c>
      <c r="O222">
        <f t="shared" si="141"/>
        <v>16404</v>
      </c>
      <c r="P222">
        <f t="shared" si="142"/>
        <v>18453</v>
      </c>
      <c r="Q222">
        <f t="shared" si="143"/>
        <v>19601</v>
      </c>
      <c r="R222">
        <f t="shared" si="144"/>
        <v>18325</v>
      </c>
      <c r="S222">
        <f t="shared" si="145"/>
        <v>19407</v>
      </c>
      <c r="U222" t="s">
        <v>1661</v>
      </c>
      <c r="V222">
        <f t="shared" si="147"/>
        <v>91.884062610031691</v>
      </c>
      <c r="W222">
        <f t="shared" si="148"/>
        <v>86.333664095259451</v>
      </c>
      <c r="X222">
        <f t="shared" si="149"/>
        <v>81.508274383022311</v>
      </c>
      <c r="Y222">
        <f t="shared" si="150"/>
        <v>82.218879037162708</v>
      </c>
      <c r="Z222">
        <f t="shared" si="151"/>
        <v>94.308760923145869</v>
      </c>
      <c r="AA222">
        <f t="shared" si="152"/>
        <v>96.349348612400377</v>
      </c>
      <c r="AB222">
        <f t="shared" si="153"/>
        <v>96.608623283505651</v>
      </c>
      <c r="AC222">
        <f t="shared" si="154"/>
        <v>91.908069524022935</v>
      </c>
    </row>
    <row r="223" spans="1:29" x14ac:dyDescent="0.25">
      <c r="A223" t="s">
        <v>1663</v>
      </c>
      <c r="B223">
        <v>8843</v>
      </c>
      <c r="C223">
        <v>25680</v>
      </c>
      <c r="D223">
        <v>23977</v>
      </c>
      <c r="E223">
        <v>35656</v>
      </c>
      <c r="F223">
        <v>28389</v>
      </c>
      <c r="G223">
        <v>27760</v>
      </c>
      <c r="H223">
        <v>27642</v>
      </c>
      <c r="I223">
        <v>25281</v>
      </c>
      <c r="K223" t="s">
        <v>1663</v>
      </c>
      <c r="L223">
        <f t="shared" si="138"/>
        <v>1027</v>
      </c>
      <c r="M223">
        <f t="shared" si="139"/>
        <v>17864</v>
      </c>
      <c r="N223">
        <f t="shared" si="140"/>
        <v>16161</v>
      </c>
      <c r="O223">
        <f t="shared" si="141"/>
        <v>27840</v>
      </c>
      <c r="P223">
        <f t="shared" si="142"/>
        <v>20573</v>
      </c>
      <c r="Q223">
        <f t="shared" si="143"/>
        <v>19944</v>
      </c>
      <c r="R223">
        <f t="shared" si="144"/>
        <v>19826</v>
      </c>
      <c r="S223">
        <f t="shared" si="145"/>
        <v>17465</v>
      </c>
      <c r="U223" t="s">
        <v>1662</v>
      </c>
      <c r="V223">
        <f t="shared" si="147"/>
        <v>97.506481866777634</v>
      </c>
      <c r="W223">
        <f t="shared" si="148"/>
        <v>78.454594923337922</v>
      </c>
      <c r="X223">
        <f t="shared" si="149"/>
        <v>82.20927627156621</v>
      </c>
      <c r="Y223">
        <f t="shared" si="150"/>
        <v>78.761883422425655</v>
      </c>
      <c r="Z223">
        <f t="shared" si="151"/>
        <v>88.599916776031506</v>
      </c>
      <c r="AA223">
        <f t="shared" si="152"/>
        <v>94.111904228417785</v>
      </c>
      <c r="AB223">
        <f t="shared" si="153"/>
        <v>87.985339777856026</v>
      </c>
      <c r="AC223">
        <f t="shared" si="154"/>
        <v>93.18043596555809</v>
      </c>
    </row>
    <row r="224" spans="1:29" x14ac:dyDescent="0.25">
      <c r="A224" t="s">
        <v>1664</v>
      </c>
      <c r="B224">
        <v>7479</v>
      </c>
      <c r="C224">
        <v>8385</v>
      </c>
      <c r="D224">
        <v>7584</v>
      </c>
      <c r="E224">
        <f>AVERAGE(B224:D224)</f>
        <v>7816</v>
      </c>
      <c r="O224">
        <f>AVERAGE(L218:L220)</f>
        <v>20827.333333333332</v>
      </c>
      <c r="U224" t="s">
        <v>1663</v>
      </c>
      <c r="V224">
        <f t="shared" si="147"/>
        <v>4.9310201337985342</v>
      </c>
      <c r="W224">
        <f t="shared" si="148"/>
        <v>85.771902307864664</v>
      </c>
      <c r="X224">
        <f t="shared" si="149"/>
        <v>77.595147402451914</v>
      </c>
      <c r="Y224">
        <f t="shared" si="150"/>
        <v>133.67049710316573</v>
      </c>
      <c r="Z224">
        <f t="shared" si="151"/>
        <v>98.778848308312789</v>
      </c>
      <c r="AA224">
        <f t="shared" si="152"/>
        <v>95.758778528216126</v>
      </c>
      <c r="AB224">
        <f t="shared" si="153"/>
        <v>95.19221535802312</v>
      </c>
      <c r="AC224">
        <f t="shared" si="154"/>
        <v>83.856150571364566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B229">
        <v>1</v>
      </c>
      <c r="C229">
        <v>2</v>
      </c>
      <c r="D229">
        <v>3</v>
      </c>
      <c r="E229">
        <v>4</v>
      </c>
      <c r="F229">
        <v>5</v>
      </c>
      <c r="G229">
        <v>6</v>
      </c>
      <c r="H229">
        <v>7</v>
      </c>
      <c r="I229">
        <v>8</v>
      </c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B230">
        <f>AVERAGE(V219,V206,V192)</f>
        <v>111.38595644039295</v>
      </c>
      <c r="C230">
        <f t="shared" ref="C230:I230" si="155">AVERAGE(W219,W206,W192)</f>
        <v>61.10472093606819</v>
      </c>
      <c r="D230">
        <f t="shared" si="155"/>
        <v>100.77162335040475</v>
      </c>
      <c r="E230">
        <f t="shared" si="155"/>
        <v>108.31277378157637</v>
      </c>
      <c r="F230">
        <f t="shared" si="155"/>
        <v>98.133952911764823</v>
      </c>
      <c r="G230">
        <f t="shared" si="155"/>
        <v>92.603784337744017</v>
      </c>
      <c r="H230">
        <f t="shared" si="155"/>
        <v>109.36441676161301</v>
      </c>
      <c r="I230">
        <f t="shared" si="155"/>
        <v>105.04599879960683</v>
      </c>
      <c r="K230" t="s">
        <v>1658</v>
      </c>
      <c r="L230">
        <f>STDEV(V219,V206,V192)/SQRT(3)</f>
        <v>5.1287655129343701</v>
      </c>
      <c r="M230">
        <f t="shared" ref="M230:S230" si="156">STDEV(W219,W206,W192)/SQRT(3)</f>
        <v>9.6165814832379688</v>
      </c>
      <c r="N230">
        <f t="shared" si="156"/>
        <v>4.4506706463386223</v>
      </c>
      <c r="O230">
        <f t="shared" si="156"/>
        <v>6.7286302021681692</v>
      </c>
      <c r="P230">
        <f t="shared" si="156"/>
        <v>3.8985370480678374</v>
      </c>
      <c r="Q230">
        <f t="shared" si="156"/>
        <v>6.9966683862066441</v>
      </c>
      <c r="R230">
        <f t="shared" si="156"/>
        <v>6.3067164108127791</v>
      </c>
      <c r="S230">
        <f t="shared" si="156"/>
        <v>5.6000624670624557</v>
      </c>
    </row>
    <row r="231" spans="1:19" x14ac:dyDescent="0.25">
      <c r="A231" t="s">
        <v>1659</v>
      </c>
      <c r="B231">
        <f t="shared" ref="B231:B235" si="157">AVERAGE(V220,V207,V193)</f>
        <v>95.992387274579599</v>
      </c>
      <c r="C231">
        <f t="shared" ref="C231:C235" si="158">AVERAGE(W220,W207,W193)</f>
        <v>87.839077698239251</v>
      </c>
      <c r="D231">
        <f t="shared" ref="D231:D235" si="159">AVERAGE(X220,X207,X193)</f>
        <v>94.534176629348792</v>
      </c>
      <c r="E231">
        <f t="shared" ref="E231:E235" si="160">AVERAGE(Y220,Y207,Y193)</f>
        <v>84.832351852664402</v>
      </c>
      <c r="F231">
        <f t="shared" ref="F231:F235" si="161">AVERAGE(Z220,Z207,Z193)</f>
        <v>92.09006624407472</v>
      </c>
      <c r="G231">
        <f t="shared" ref="G231:G235" si="162">AVERAGE(AA220,AA207,AA193)</f>
        <v>89.14865300480011</v>
      </c>
      <c r="H231">
        <f t="shared" ref="H231:H235" si="163">AVERAGE(AB220,AB207,AB193)</f>
        <v>105.07787990119276</v>
      </c>
      <c r="I231">
        <f t="shared" ref="I231:I235" si="164">AVERAGE(AC220,AC207,AC193)</f>
        <v>103.88318298439339</v>
      </c>
      <c r="K231" t="s">
        <v>1659</v>
      </c>
      <c r="L231">
        <f t="shared" ref="L231:L235" si="165">STDEV(V220,V207,V193)/SQRT(3)</f>
        <v>2.0443263935431188</v>
      </c>
      <c r="M231">
        <f t="shared" ref="M231:M235" si="166">STDEV(W220,W207,W193)/SQRT(3)</f>
        <v>2.3432865770437479</v>
      </c>
      <c r="N231">
        <f t="shared" ref="N231:N235" si="167">STDEV(X220,X207,X193)/SQRT(3)</f>
        <v>7.8854328913205594</v>
      </c>
      <c r="O231">
        <f t="shared" ref="O231:O235" si="168">STDEV(Y220,Y207,Y193)/SQRT(3)</f>
        <v>6.0976049334138169</v>
      </c>
      <c r="P231">
        <f t="shared" ref="P231:P235" si="169">STDEV(Z220,Z207,Z193)/SQRT(3)</f>
        <v>4.8966612481938885</v>
      </c>
      <c r="Q231">
        <f t="shared" ref="Q231:Q235" si="170">STDEV(AA220,AA207,AA193)/SQRT(3)</f>
        <v>9.3705279285600369</v>
      </c>
      <c r="R231">
        <f t="shared" ref="R231:R235" si="171">STDEV(AB220,AB207,AB193)/SQRT(3)</f>
        <v>6.2958287669896942</v>
      </c>
      <c r="S231">
        <f t="shared" ref="S231:S235" si="172">STDEV(AC220,AC207,AC193)/SQRT(3)</f>
        <v>2.3887045966453857</v>
      </c>
    </row>
    <row r="232" spans="1:19" x14ac:dyDescent="0.25">
      <c r="A232" t="s">
        <v>1660</v>
      </c>
      <c r="B232">
        <f t="shared" si="157"/>
        <v>92.621656285027441</v>
      </c>
      <c r="C232">
        <f t="shared" si="158"/>
        <v>83.195478221491598</v>
      </c>
      <c r="D232">
        <f t="shared" si="159"/>
        <v>94.93411567624166</v>
      </c>
      <c r="E232">
        <f t="shared" si="160"/>
        <v>96.039274055159581</v>
      </c>
      <c r="F232">
        <f t="shared" si="161"/>
        <v>94.390647795347391</v>
      </c>
      <c r="G232">
        <f t="shared" si="162"/>
        <v>96.161134112193096</v>
      </c>
      <c r="H232">
        <f t="shared" si="163"/>
        <v>98.363085965957566</v>
      </c>
      <c r="I232">
        <f t="shared" si="164"/>
        <v>101.12676414606706</v>
      </c>
      <c r="K232" t="s">
        <v>1660</v>
      </c>
      <c r="L232">
        <f t="shared" si="165"/>
        <v>3.8687224600583803</v>
      </c>
      <c r="M232">
        <f t="shared" si="166"/>
        <v>2.9567655785819298</v>
      </c>
      <c r="N232">
        <f t="shared" si="167"/>
        <v>4.6443089335652337</v>
      </c>
      <c r="O232">
        <f t="shared" si="168"/>
        <v>5.7866675240619756</v>
      </c>
      <c r="P232">
        <f t="shared" si="169"/>
        <v>3.8703670253588616</v>
      </c>
      <c r="Q232">
        <f t="shared" si="170"/>
        <v>3.9432962453958815</v>
      </c>
      <c r="R232">
        <f t="shared" si="171"/>
        <v>4.9374973297126434</v>
      </c>
      <c r="S232">
        <f t="shared" si="172"/>
        <v>1.3221142257515164</v>
      </c>
    </row>
    <row r="233" spans="1:19" x14ac:dyDescent="0.25">
      <c r="A233" t="s">
        <v>1661</v>
      </c>
      <c r="B233">
        <f t="shared" si="157"/>
        <v>90.314334569693571</v>
      </c>
      <c r="C233">
        <f t="shared" si="158"/>
        <v>90.661876753809693</v>
      </c>
      <c r="D233">
        <f t="shared" si="159"/>
        <v>94.172156356236925</v>
      </c>
      <c r="E233">
        <f t="shared" si="160"/>
        <v>86.270327504105168</v>
      </c>
      <c r="F233">
        <f t="shared" si="161"/>
        <v>94.664301669289628</v>
      </c>
      <c r="G233">
        <f t="shared" si="162"/>
        <v>98.609305975475294</v>
      </c>
      <c r="H233">
        <f t="shared" si="163"/>
        <v>104.36619357903844</v>
      </c>
      <c r="I233">
        <f t="shared" si="164"/>
        <v>98.267802333105692</v>
      </c>
      <c r="K233" t="s">
        <v>1661</v>
      </c>
      <c r="L233">
        <f t="shared" si="165"/>
        <v>3.4135324111883052</v>
      </c>
      <c r="M233">
        <f t="shared" si="166"/>
        <v>2.1654645117897586</v>
      </c>
      <c r="N233">
        <f t="shared" si="167"/>
        <v>7.5654743000952784</v>
      </c>
      <c r="O233">
        <f t="shared" si="168"/>
        <v>2.0296889316844013</v>
      </c>
      <c r="P233">
        <f t="shared" si="169"/>
        <v>1.8814193331211715</v>
      </c>
      <c r="Q233">
        <f t="shared" si="170"/>
        <v>4.2688147192013588</v>
      </c>
      <c r="R233">
        <f t="shared" si="171"/>
        <v>6.9304439111677789</v>
      </c>
      <c r="S233">
        <f t="shared" si="172"/>
        <v>6.9547493569522763</v>
      </c>
    </row>
    <row r="234" spans="1:19" x14ac:dyDescent="0.25">
      <c r="A234" t="s">
        <v>1662</v>
      </c>
      <c r="B234">
        <f t="shared" si="157"/>
        <v>89.158708385122097</v>
      </c>
      <c r="C234">
        <f t="shared" si="158"/>
        <v>81.67774224156102</v>
      </c>
      <c r="D234">
        <f t="shared" si="159"/>
        <v>90.33337700305988</v>
      </c>
      <c r="E234">
        <f t="shared" si="160"/>
        <v>84.771613611880767</v>
      </c>
      <c r="F234">
        <f t="shared" si="161"/>
        <v>93.896024089827037</v>
      </c>
      <c r="G234">
        <f t="shared" si="162"/>
        <v>98.905993294695534</v>
      </c>
      <c r="H234">
        <f t="shared" si="163"/>
        <v>98.105875916529612</v>
      </c>
      <c r="I234">
        <f t="shared" si="164"/>
        <v>99.845836207490251</v>
      </c>
      <c r="K234" t="s">
        <v>1662</v>
      </c>
      <c r="L234">
        <f t="shared" si="165"/>
        <v>4.7249358247916566</v>
      </c>
      <c r="M234">
        <f t="shared" si="166"/>
        <v>3.3702771853387383</v>
      </c>
      <c r="N234">
        <f t="shared" si="167"/>
        <v>6.6859199125975346</v>
      </c>
      <c r="O234">
        <f t="shared" si="168"/>
        <v>3.2254965252163368</v>
      </c>
      <c r="P234">
        <f t="shared" si="169"/>
        <v>3.8406558199583869</v>
      </c>
      <c r="Q234">
        <f t="shared" si="170"/>
        <v>3.6836118367772919</v>
      </c>
      <c r="R234">
        <f t="shared" si="171"/>
        <v>5.3771869075883494</v>
      </c>
      <c r="S234">
        <f t="shared" si="172"/>
        <v>3.729313136614401</v>
      </c>
    </row>
    <row r="235" spans="1:19" x14ac:dyDescent="0.25">
      <c r="A235" t="s">
        <v>1663</v>
      </c>
      <c r="B235">
        <f t="shared" si="157"/>
        <v>2.5587257346519938</v>
      </c>
      <c r="C235">
        <f t="shared" si="158"/>
        <v>84.165191130573703</v>
      </c>
      <c r="D235">
        <f t="shared" si="159"/>
        <v>87.653669607906451</v>
      </c>
      <c r="E235">
        <f t="shared" si="160"/>
        <v>104.8954772045098</v>
      </c>
      <c r="F235">
        <f t="shared" si="161"/>
        <v>98.258508736143497</v>
      </c>
      <c r="G235">
        <f t="shared" si="162"/>
        <v>94.509668836932875</v>
      </c>
      <c r="H235">
        <f t="shared" si="163"/>
        <v>102.77374394763376</v>
      </c>
      <c r="I235">
        <f t="shared" si="164"/>
        <v>95.793114002945231</v>
      </c>
      <c r="K235" t="s">
        <v>1663</v>
      </c>
      <c r="L235">
        <f t="shared" si="165"/>
        <v>2.5013766673387989</v>
      </c>
      <c r="M235">
        <f t="shared" si="166"/>
        <v>2.9067307396924424</v>
      </c>
      <c r="N235">
        <f t="shared" si="167"/>
        <v>9.9905448994160988</v>
      </c>
      <c r="O235">
        <f t="shared" si="168"/>
        <v>16.256892892749363</v>
      </c>
      <c r="P235">
        <f t="shared" si="169"/>
        <v>4.2974941020866639</v>
      </c>
      <c r="Q235">
        <f t="shared" si="170"/>
        <v>4.1431789031473993</v>
      </c>
      <c r="R235">
        <f t="shared" si="171"/>
        <v>4.3748063953155238</v>
      </c>
      <c r="S235">
        <f t="shared" si="172"/>
        <v>5.9697686522583702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83:D183"/>
    <mergeCell ref="B120:D120"/>
    <mergeCell ref="C119:I119"/>
    <mergeCell ref="C177:I177"/>
    <mergeCell ref="C178:I178"/>
    <mergeCell ref="C179:I179"/>
    <mergeCell ref="C180:I18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W332"/>
  <sheetViews>
    <sheetView topLeftCell="A94" workbookViewId="0">
      <selection activeCell="A108" sqref="A108:B110"/>
    </sheetView>
  </sheetViews>
  <sheetFormatPr defaultRowHeight="15" x14ac:dyDescent="0.25"/>
  <cols>
    <col min="2" max="2" width="10.7109375" bestFit="1" customWidth="1"/>
    <col min="10" max="10" width="11.7109375" customWidth="1"/>
  </cols>
  <sheetData>
    <row r="1" spans="1:12" x14ac:dyDescent="0.25">
      <c r="A1" s="7" t="s">
        <v>1677</v>
      </c>
      <c r="I1" s="7" t="s">
        <v>1678</v>
      </c>
      <c r="J1" t="s">
        <v>2126</v>
      </c>
      <c r="K1" s="7" t="s">
        <v>1679</v>
      </c>
      <c r="L1" t="s">
        <v>2220</v>
      </c>
    </row>
    <row r="2" spans="1:12" x14ac:dyDescent="0.25">
      <c r="A2" s="7" t="s">
        <v>1680</v>
      </c>
      <c r="J2" t="s">
        <v>2127</v>
      </c>
      <c r="L2" t="s">
        <v>2220</v>
      </c>
    </row>
    <row r="3" spans="1:12" x14ac:dyDescent="0.25">
      <c r="A3" s="53" t="s">
        <v>1681</v>
      </c>
      <c r="B3" s="17">
        <v>42341</v>
      </c>
      <c r="J3" t="s">
        <v>2107</v>
      </c>
      <c r="L3" t="s">
        <v>2220</v>
      </c>
    </row>
    <row r="4" spans="1:12" x14ac:dyDescent="0.25">
      <c r="A4" s="7" t="s">
        <v>1682</v>
      </c>
      <c r="B4" s="17">
        <v>42326</v>
      </c>
      <c r="I4" s="7" t="s">
        <v>1683</v>
      </c>
      <c r="J4" t="s">
        <v>2221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TX002103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TX000719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TX006644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TX000789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 t="shared" si="0"/>
        <v>TX008558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TX004371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294</v>
      </c>
      <c r="C23">
        <v>20</v>
      </c>
      <c r="D23" t="s">
        <v>718</v>
      </c>
      <c r="E23">
        <v>20921</v>
      </c>
      <c r="F23" t="s">
        <v>719</v>
      </c>
      <c r="G23" t="s">
        <v>720</v>
      </c>
      <c r="H23">
        <v>143.185</v>
      </c>
      <c r="I23">
        <v>28.63</v>
      </c>
    </row>
    <row r="24" spans="1:9" x14ac:dyDescent="0.25">
      <c r="A24" t="s">
        <v>484</v>
      </c>
      <c r="B24" t="s">
        <v>299</v>
      </c>
      <c r="C24">
        <v>20</v>
      </c>
      <c r="D24" t="s">
        <v>722</v>
      </c>
      <c r="E24">
        <v>32352</v>
      </c>
      <c r="F24" t="s">
        <v>723</v>
      </c>
      <c r="G24" t="s">
        <v>724</v>
      </c>
      <c r="H24">
        <v>322.52999999999997</v>
      </c>
      <c r="I24">
        <v>64.5</v>
      </c>
    </row>
    <row r="25" spans="1:9" x14ac:dyDescent="0.25">
      <c r="A25" t="s">
        <v>484</v>
      </c>
      <c r="B25" t="s">
        <v>304</v>
      </c>
      <c r="C25">
        <v>20</v>
      </c>
      <c r="D25" t="s">
        <v>726</v>
      </c>
      <c r="E25">
        <v>34150</v>
      </c>
      <c r="F25" t="s">
        <v>727</v>
      </c>
      <c r="G25" t="s">
        <v>728</v>
      </c>
      <c r="H25">
        <v>375.9</v>
      </c>
      <c r="I25">
        <v>75.17</v>
      </c>
    </row>
    <row r="26" spans="1:9" x14ac:dyDescent="0.25">
      <c r="A26" t="s">
        <v>484</v>
      </c>
      <c r="B26" t="s">
        <v>309</v>
      </c>
      <c r="C26">
        <v>20</v>
      </c>
      <c r="D26" t="s">
        <v>730</v>
      </c>
      <c r="E26">
        <v>34928</v>
      </c>
      <c r="F26" t="s">
        <v>731</v>
      </c>
      <c r="G26" t="s">
        <v>732</v>
      </c>
      <c r="H26">
        <v>411.32</v>
      </c>
      <c r="I26">
        <v>82.26</v>
      </c>
    </row>
    <row r="27" spans="1:9" x14ac:dyDescent="0.25">
      <c r="A27" t="s">
        <v>484</v>
      </c>
      <c r="B27" t="s">
        <v>314</v>
      </c>
      <c r="C27">
        <v>20</v>
      </c>
      <c r="D27" t="s">
        <v>734</v>
      </c>
      <c r="E27">
        <v>32004</v>
      </c>
      <c r="F27" t="s">
        <v>735</v>
      </c>
      <c r="G27" t="s">
        <v>736</v>
      </c>
      <c r="H27">
        <v>276.20999999999998</v>
      </c>
      <c r="I27">
        <v>55.24</v>
      </c>
    </row>
    <row r="28" spans="1:9" x14ac:dyDescent="0.25">
      <c r="A28" t="s">
        <v>484</v>
      </c>
      <c r="B28" t="s">
        <v>319</v>
      </c>
      <c r="C28">
        <v>20</v>
      </c>
      <c r="D28" t="s">
        <v>738</v>
      </c>
      <c r="E28">
        <v>20161</v>
      </c>
      <c r="F28" t="s">
        <v>739</v>
      </c>
      <c r="G28" t="s">
        <v>740</v>
      </c>
      <c r="H28">
        <v>154.21</v>
      </c>
      <c r="I28">
        <v>30.84</v>
      </c>
    </row>
    <row r="31" spans="1:9" x14ac:dyDescent="0.25">
      <c r="A31" s="7" t="s">
        <v>1705</v>
      </c>
    </row>
    <row r="33" spans="1:49" x14ac:dyDescent="0.25">
      <c r="A33" s="7" t="s">
        <v>2126</v>
      </c>
    </row>
    <row r="34" spans="1:49" x14ac:dyDescent="0.25">
      <c r="A34" s="37" t="s">
        <v>1706</v>
      </c>
    </row>
    <row r="35" spans="1:49" x14ac:dyDescent="0.25">
      <c r="A35" t="s">
        <v>1707</v>
      </c>
      <c r="B35" t="s">
        <v>2132</v>
      </c>
    </row>
    <row r="36" spans="1:49" x14ac:dyDescent="0.25">
      <c r="A36" t="s">
        <v>1709</v>
      </c>
      <c r="B36" s="38">
        <v>42347.530671296299</v>
      </c>
    </row>
    <row r="37" spans="1:49" x14ac:dyDescent="0.25">
      <c r="A37" t="s">
        <v>1710</v>
      </c>
      <c r="B37">
        <v>2401</v>
      </c>
      <c r="C37" t="s">
        <v>1711</v>
      </c>
    </row>
    <row r="38" spans="1:49" x14ac:dyDescent="0.25">
      <c r="A38" t="s">
        <v>1712</v>
      </c>
      <c r="B38">
        <v>5</v>
      </c>
      <c r="C38" t="s">
        <v>1713</v>
      </c>
    </row>
    <row r="39" spans="1:49" x14ac:dyDescent="0.25">
      <c r="A39" t="s">
        <v>1714</v>
      </c>
      <c r="B39" t="s">
        <v>1715</v>
      </c>
      <c r="C39" t="s">
        <v>1716</v>
      </c>
      <c r="D39" t="s">
        <v>1717</v>
      </c>
      <c r="E39" t="s">
        <v>1718</v>
      </c>
      <c r="F39" t="s">
        <v>1719</v>
      </c>
      <c r="G39" t="s">
        <v>1720</v>
      </c>
      <c r="H39" t="s">
        <v>1721</v>
      </c>
      <c r="I39" t="s">
        <v>1722</v>
      </c>
      <c r="J39" t="s">
        <v>1723</v>
      </c>
      <c r="K39" t="s">
        <v>1724</v>
      </c>
      <c r="L39" t="s">
        <v>1725</v>
      </c>
      <c r="M39" t="s">
        <v>1726</v>
      </c>
      <c r="N39" t="s">
        <v>1727</v>
      </c>
      <c r="O39" t="s">
        <v>1728</v>
      </c>
      <c r="P39" t="s">
        <v>1729</v>
      </c>
      <c r="Q39" t="s">
        <v>1730</v>
      </c>
      <c r="R39" t="s">
        <v>1731</v>
      </c>
      <c r="S39" t="s">
        <v>1732</v>
      </c>
      <c r="T39" t="s">
        <v>1733</v>
      </c>
      <c r="U39" t="s">
        <v>1734</v>
      </c>
      <c r="V39" t="s">
        <v>1735</v>
      </c>
      <c r="W39" t="s">
        <v>1736</v>
      </c>
      <c r="X39" t="s">
        <v>1737</v>
      </c>
      <c r="Y39" t="s">
        <v>1738</v>
      </c>
      <c r="Z39" t="s">
        <v>1739</v>
      </c>
      <c r="AA39" t="s">
        <v>1740</v>
      </c>
      <c r="AB39" t="s">
        <v>1741</v>
      </c>
      <c r="AC39" t="s">
        <v>1742</v>
      </c>
      <c r="AD39" t="s">
        <v>1743</v>
      </c>
      <c r="AE39" t="s">
        <v>1744</v>
      </c>
      <c r="AF39" t="s">
        <v>1745</v>
      </c>
      <c r="AG39" t="s">
        <v>1746</v>
      </c>
      <c r="AH39" t="s">
        <v>1747</v>
      </c>
      <c r="AI39" t="s">
        <v>1748</v>
      </c>
      <c r="AJ39" t="s">
        <v>1749</v>
      </c>
      <c r="AK39" t="s">
        <v>1750</v>
      </c>
      <c r="AL39" t="s">
        <v>1751</v>
      </c>
      <c r="AM39" t="s">
        <v>1752</v>
      </c>
      <c r="AN39" t="s">
        <v>1753</v>
      </c>
      <c r="AO39" t="s">
        <v>1754</v>
      </c>
      <c r="AP39" t="s">
        <v>1755</v>
      </c>
      <c r="AQ39" t="s">
        <v>1756</v>
      </c>
      <c r="AR39" t="s">
        <v>1757</v>
      </c>
      <c r="AS39" t="s">
        <v>1758</v>
      </c>
      <c r="AT39" t="s">
        <v>1759</v>
      </c>
      <c r="AU39" t="s">
        <v>1760</v>
      </c>
      <c r="AV39" t="s">
        <v>1761</v>
      </c>
      <c r="AW39" t="s">
        <v>1762</v>
      </c>
    </row>
    <row r="40" spans="1:49" x14ac:dyDescent="0.25">
      <c r="A40" t="s">
        <v>1763</v>
      </c>
      <c r="B40">
        <v>15</v>
      </c>
      <c r="C40">
        <v>16</v>
      </c>
      <c r="D40">
        <v>16</v>
      </c>
      <c r="E40">
        <v>16</v>
      </c>
      <c r="F40">
        <v>16</v>
      </c>
      <c r="G40">
        <v>16</v>
      </c>
      <c r="H40">
        <v>15</v>
      </c>
      <c r="I40">
        <v>16</v>
      </c>
      <c r="J40">
        <v>16</v>
      </c>
      <c r="K40">
        <v>16</v>
      </c>
      <c r="L40">
        <v>16</v>
      </c>
      <c r="M40">
        <v>16</v>
      </c>
      <c r="N40">
        <v>16</v>
      </c>
      <c r="O40">
        <v>16</v>
      </c>
      <c r="P40">
        <v>15</v>
      </c>
      <c r="Q40">
        <v>16</v>
      </c>
      <c r="R40">
        <v>16</v>
      </c>
      <c r="S40">
        <v>16</v>
      </c>
      <c r="T40">
        <v>16</v>
      </c>
      <c r="U40">
        <v>16</v>
      </c>
      <c r="V40">
        <v>16</v>
      </c>
      <c r="W40">
        <v>15</v>
      </c>
      <c r="X40">
        <v>16</v>
      </c>
      <c r="Y40">
        <v>16</v>
      </c>
      <c r="Z40">
        <v>16</v>
      </c>
      <c r="AA40">
        <v>16</v>
      </c>
      <c r="AB40">
        <v>16</v>
      </c>
      <c r="AC40">
        <v>14</v>
      </c>
      <c r="AD40">
        <v>15</v>
      </c>
      <c r="AE40">
        <v>14</v>
      </c>
      <c r="AF40">
        <v>15</v>
      </c>
      <c r="AG40">
        <v>16</v>
      </c>
      <c r="AH40">
        <v>14</v>
      </c>
      <c r="AI40">
        <v>15</v>
      </c>
      <c r="AJ40">
        <v>13</v>
      </c>
      <c r="AK40">
        <v>14</v>
      </c>
      <c r="AL40">
        <v>14</v>
      </c>
      <c r="AM40">
        <v>12</v>
      </c>
      <c r="AN40">
        <v>13</v>
      </c>
      <c r="AO40">
        <v>16</v>
      </c>
      <c r="AP40">
        <v>14</v>
      </c>
      <c r="AQ40">
        <v>14</v>
      </c>
      <c r="AR40">
        <v>16</v>
      </c>
      <c r="AS40">
        <v>15</v>
      </c>
      <c r="AT40">
        <v>15</v>
      </c>
      <c r="AU40">
        <v>12</v>
      </c>
      <c r="AV40">
        <v>15</v>
      </c>
      <c r="AW40">
        <v>13</v>
      </c>
    </row>
    <row r="41" spans="1:49" x14ac:dyDescent="0.25">
      <c r="A41" t="s">
        <v>1764</v>
      </c>
      <c r="B41">
        <v>126.56100000000001</v>
      </c>
      <c r="C41">
        <v>115.80200000000001</v>
      </c>
      <c r="D41">
        <v>107.16200000000001</v>
      </c>
      <c r="E41">
        <v>159.012</v>
      </c>
      <c r="F41">
        <v>128.971</v>
      </c>
      <c r="G41">
        <v>148.76</v>
      </c>
      <c r="H41">
        <v>96.950999999999993</v>
      </c>
      <c r="I41">
        <v>108.736</v>
      </c>
      <c r="J41">
        <v>117.129</v>
      </c>
      <c r="K41">
        <v>130.11099999999999</v>
      </c>
      <c r="L41">
        <v>106.03400000000001</v>
      </c>
      <c r="M41">
        <v>106.429</v>
      </c>
      <c r="N41">
        <v>99.852000000000004</v>
      </c>
      <c r="O41">
        <v>98.078000000000003</v>
      </c>
      <c r="P41">
        <v>83.47</v>
      </c>
      <c r="Q41">
        <v>94.153000000000006</v>
      </c>
      <c r="R41">
        <v>111.087</v>
      </c>
      <c r="S41">
        <v>196.80500000000001</v>
      </c>
      <c r="T41">
        <v>114.395</v>
      </c>
      <c r="U41">
        <v>85.055000000000007</v>
      </c>
      <c r="V41">
        <v>69.200999999999993</v>
      </c>
      <c r="W41">
        <v>64.405000000000001</v>
      </c>
      <c r="X41">
        <v>85.790999999999997</v>
      </c>
      <c r="Y41">
        <v>167.25700000000001</v>
      </c>
      <c r="Z41">
        <v>126.867</v>
      </c>
      <c r="AA41">
        <v>120.498</v>
      </c>
      <c r="AB41">
        <v>102.949</v>
      </c>
      <c r="AC41">
        <v>107.366</v>
      </c>
      <c r="AD41">
        <v>83.578999999999994</v>
      </c>
      <c r="AE41">
        <v>94.927999999999997</v>
      </c>
      <c r="AF41">
        <v>61.19</v>
      </c>
      <c r="AG41">
        <v>65.643000000000001</v>
      </c>
      <c r="AH41">
        <v>108.642</v>
      </c>
      <c r="AI41">
        <v>89.457999999999998</v>
      </c>
      <c r="AJ41">
        <v>71.272000000000006</v>
      </c>
      <c r="AK41">
        <v>96.049000000000007</v>
      </c>
      <c r="AL41">
        <v>114.363</v>
      </c>
      <c r="AM41">
        <v>71.441000000000003</v>
      </c>
      <c r="AN41">
        <v>59.308</v>
      </c>
      <c r="AO41">
        <v>87.986999999999995</v>
      </c>
      <c r="AP41">
        <v>65.462000000000003</v>
      </c>
      <c r="AQ41">
        <v>59.988</v>
      </c>
      <c r="AR41">
        <v>148.99700000000001</v>
      </c>
      <c r="AS41">
        <v>128.19</v>
      </c>
      <c r="AT41">
        <v>40.104999999999997</v>
      </c>
      <c r="AU41">
        <v>75.126999999999995</v>
      </c>
      <c r="AV41">
        <v>49.561</v>
      </c>
      <c r="AW41">
        <v>47.209000000000003</v>
      </c>
    </row>
    <row r="42" spans="1:49" x14ac:dyDescent="0.25">
      <c r="A42" s="37" t="s">
        <v>1765</v>
      </c>
    </row>
    <row r="43" spans="1:49" x14ac:dyDescent="0.25">
      <c r="A43" t="s">
        <v>1707</v>
      </c>
      <c r="B43" t="s">
        <v>2131</v>
      </c>
    </row>
    <row r="44" spans="1:49" x14ac:dyDescent="0.25">
      <c r="A44" t="s">
        <v>1709</v>
      </c>
      <c r="B44" s="38">
        <v>42347.529942129629</v>
      </c>
    </row>
    <row r="45" spans="1:49" x14ac:dyDescent="0.25">
      <c r="A45" t="s">
        <v>1710</v>
      </c>
      <c r="B45">
        <v>2417</v>
      </c>
      <c r="C45" t="s">
        <v>1711</v>
      </c>
    </row>
    <row r="46" spans="1:49" x14ac:dyDescent="0.25">
      <c r="A46" t="s">
        <v>1712</v>
      </c>
      <c r="B46">
        <v>5</v>
      </c>
      <c r="C46" t="s">
        <v>1713</v>
      </c>
    </row>
    <row r="47" spans="1:49" x14ac:dyDescent="0.25">
      <c r="A47" t="s">
        <v>1714</v>
      </c>
      <c r="B47" t="s">
        <v>1715</v>
      </c>
      <c r="C47" t="s">
        <v>1716</v>
      </c>
      <c r="D47" t="s">
        <v>1717</v>
      </c>
      <c r="E47" t="s">
        <v>1718</v>
      </c>
      <c r="F47" t="s">
        <v>1719</v>
      </c>
      <c r="G47" t="s">
        <v>1720</v>
      </c>
      <c r="H47" t="s">
        <v>1721</v>
      </c>
      <c r="I47" t="s">
        <v>1722</v>
      </c>
      <c r="J47" t="s">
        <v>1723</v>
      </c>
      <c r="K47" t="s">
        <v>1724</v>
      </c>
      <c r="L47" t="s">
        <v>1725</v>
      </c>
      <c r="M47" t="s">
        <v>1726</v>
      </c>
      <c r="N47" t="s">
        <v>1727</v>
      </c>
      <c r="O47" t="s">
        <v>1728</v>
      </c>
      <c r="P47" t="s">
        <v>1729</v>
      </c>
      <c r="Q47" t="s">
        <v>1730</v>
      </c>
      <c r="R47" t="s">
        <v>1731</v>
      </c>
      <c r="S47" t="s">
        <v>1732</v>
      </c>
      <c r="T47" t="s">
        <v>1733</v>
      </c>
      <c r="U47" t="s">
        <v>1734</v>
      </c>
      <c r="V47" t="s">
        <v>1735</v>
      </c>
      <c r="W47" t="s">
        <v>1736</v>
      </c>
      <c r="X47" t="s">
        <v>1737</v>
      </c>
      <c r="Y47" t="s">
        <v>1738</v>
      </c>
      <c r="Z47" t="s">
        <v>1739</v>
      </c>
      <c r="AA47" t="s">
        <v>1740</v>
      </c>
      <c r="AB47" t="s">
        <v>1741</v>
      </c>
      <c r="AC47" t="s">
        <v>1742</v>
      </c>
      <c r="AD47" t="s">
        <v>1743</v>
      </c>
      <c r="AE47" t="s">
        <v>1744</v>
      </c>
      <c r="AF47" t="s">
        <v>1745</v>
      </c>
      <c r="AG47" t="s">
        <v>1746</v>
      </c>
      <c r="AH47" t="s">
        <v>1747</v>
      </c>
      <c r="AI47" t="s">
        <v>1748</v>
      </c>
      <c r="AJ47" t="s">
        <v>1749</v>
      </c>
      <c r="AK47" t="s">
        <v>1750</v>
      </c>
      <c r="AL47" t="s">
        <v>1751</v>
      </c>
      <c r="AM47" t="s">
        <v>1752</v>
      </c>
      <c r="AN47" t="s">
        <v>1753</v>
      </c>
      <c r="AO47" t="s">
        <v>1754</v>
      </c>
      <c r="AP47" t="s">
        <v>1755</v>
      </c>
      <c r="AQ47" t="s">
        <v>1756</v>
      </c>
      <c r="AR47" t="s">
        <v>1757</v>
      </c>
      <c r="AS47" t="s">
        <v>1758</v>
      </c>
      <c r="AT47" t="s">
        <v>1759</v>
      </c>
      <c r="AU47" t="s">
        <v>1760</v>
      </c>
      <c r="AV47" t="s">
        <v>1761</v>
      </c>
      <c r="AW47" t="s">
        <v>1762</v>
      </c>
    </row>
    <row r="48" spans="1:49" x14ac:dyDescent="0.25">
      <c r="A48" t="s">
        <v>1763</v>
      </c>
      <c r="B48">
        <v>13</v>
      </c>
      <c r="C48">
        <v>16</v>
      </c>
      <c r="D48">
        <v>16</v>
      </c>
      <c r="E48">
        <v>16</v>
      </c>
      <c r="F48">
        <v>16</v>
      </c>
      <c r="G48">
        <v>16</v>
      </c>
      <c r="H48">
        <v>15</v>
      </c>
      <c r="I48">
        <v>16</v>
      </c>
      <c r="J48">
        <v>15</v>
      </c>
      <c r="K48">
        <v>16</v>
      </c>
      <c r="L48">
        <v>16</v>
      </c>
      <c r="M48">
        <v>14</v>
      </c>
      <c r="N48">
        <v>13</v>
      </c>
      <c r="O48">
        <v>15</v>
      </c>
      <c r="P48">
        <v>15</v>
      </c>
      <c r="Q48">
        <v>14</v>
      </c>
      <c r="R48">
        <v>16</v>
      </c>
      <c r="S48">
        <v>0</v>
      </c>
      <c r="T48">
        <v>0</v>
      </c>
      <c r="U48">
        <v>11</v>
      </c>
      <c r="V48">
        <v>7</v>
      </c>
      <c r="W48">
        <v>9</v>
      </c>
      <c r="X48">
        <v>14</v>
      </c>
      <c r="Y48">
        <v>16</v>
      </c>
      <c r="Z48">
        <v>16</v>
      </c>
      <c r="AA48">
        <v>16</v>
      </c>
      <c r="AB48">
        <v>16</v>
      </c>
      <c r="AC48">
        <v>13</v>
      </c>
      <c r="AD48">
        <v>14</v>
      </c>
      <c r="AE48">
        <v>14</v>
      </c>
      <c r="AF48">
        <v>12</v>
      </c>
      <c r="AG48">
        <v>16</v>
      </c>
      <c r="AH48">
        <v>14</v>
      </c>
      <c r="AI48">
        <v>0</v>
      </c>
      <c r="AJ48">
        <v>2</v>
      </c>
      <c r="AK48">
        <v>10</v>
      </c>
      <c r="AL48">
        <v>12</v>
      </c>
      <c r="AM48">
        <v>7</v>
      </c>
      <c r="AN48">
        <v>10</v>
      </c>
      <c r="AO48">
        <v>14</v>
      </c>
      <c r="AP48">
        <v>0</v>
      </c>
      <c r="AQ48">
        <v>1</v>
      </c>
      <c r="AR48">
        <v>15</v>
      </c>
      <c r="AS48">
        <v>14</v>
      </c>
      <c r="AT48">
        <v>13</v>
      </c>
      <c r="AU48">
        <v>11</v>
      </c>
      <c r="AV48">
        <v>14</v>
      </c>
      <c r="AW48">
        <v>12</v>
      </c>
    </row>
    <row r="49" spans="1:49" x14ac:dyDescent="0.25">
      <c r="A49" t="s">
        <v>1764</v>
      </c>
      <c r="B49">
        <v>58.912999999999997</v>
      </c>
      <c r="C49">
        <v>62.686</v>
      </c>
      <c r="D49">
        <v>62.866</v>
      </c>
      <c r="E49">
        <v>86.322999999999993</v>
      </c>
      <c r="F49">
        <v>89.430999999999997</v>
      </c>
      <c r="G49">
        <v>93.48</v>
      </c>
      <c r="H49">
        <v>61.555999999999997</v>
      </c>
      <c r="I49">
        <v>35.814999999999998</v>
      </c>
      <c r="J49">
        <v>33.453000000000003</v>
      </c>
      <c r="K49">
        <v>64.988</v>
      </c>
      <c r="L49">
        <v>46.46</v>
      </c>
      <c r="M49">
        <v>32.600999999999999</v>
      </c>
      <c r="N49">
        <v>21.126999999999999</v>
      </c>
      <c r="O49">
        <v>29.902999999999999</v>
      </c>
      <c r="P49">
        <v>28.803000000000001</v>
      </c>
      <c r="Q49">
        <v>50.088000000000001</v>
      </c>
      <c r="R49">
        <v>47.399000000000001</v>
      </c>
      <c r="S49">
        <v>0</v>
      </c>
      <c r="T49">
        <v>0</v>
      </c>
      <c r="U49">
        <v>10.593</v>
      </c>
      <c r="V49">
        <v>9.8160000000000007</v>
      </c>
      <c r="W49">
        <v>26.78</v>
      </c>
      <c r="X49">
        <v>21.68</v>
      </c>
      <c r="Y49">
        <v>67.456999999999994</v>
      </c>
      <c r="Z49">
        <v>97.55</v>
      </c>
      <c r="AA49">
        <v>118.922</v>
      </c>
      <c r="AB49">
        <v>71.022000000000006</v>
      </c>
      <c r="AC49">
        <v>25.265000000000001</v>
      </c>
      <c r="AD49">
        <v>42.719000000000001</v>
      </c>
      <c r="AE49">
        <v>39.582000000000001</v>
      </c>
      <c r="AF49">
        <v>20.152999999999999</v>
      </c>
      <c r="AG49">
        <v>33.917999999999999</v>
      </c>
      <c r="AH49">
        <v>89.715999999999994</v>
      </c>
      <c r="AI49">
        <v>0</v>
      </c>
      <c r="AJ49">
        <v>18.890999999999998</v>
      </c>
      <c r="AK49">
        <v>18.010000000000002</v>
      </c>
      <c r="AL49">
        <v>16.754000000000001</v>
      </c>
      <c r="AM49">
        <v>30.927</v>
      </c>
      <c r="AN49">
        <v>26.231999999999999</v>
      </c>
      <c r="AO49">
        <v>27.716000000000001</v>
      </c>
      <c r="AP49">
        <v>0</v>
      </c>
      <c r="AQ49">
        <v>7.298</v>
      </c>
      <c r="AR49">
        <v>67.061999999999998</v>
      </c>
      <c r="AS49">
        <v>73.527000000000001</v>
      </c>
      <c r="AT49">
        <v>53.805</v>
      </c>
      <c r="AU49">
        <v>59.405999999999999</v>
      </c>
      <c r="AV49">
        <v>35.72</v>
      </c>
      <c r="AW49">
        <v>44.808</v>
      </c>
    </row>
    <row r="51" spans="1:49" x14ac:dyDescent="0.25">
      <c r="A51" s="7" t="s">
        <v>2127</v>
      </c>
    </row>
    <row r="52" spans="1:49" x14ac:dyDescent="0.25">
      <c r="A52" s="37" t="s">
        <v>1706</v>
      </c>
    </row>
    <row r="53" spans="1:49" x14ac:dyDescent="0.25">
      <c r="A53" t="s">
        <v>1707</v>
      </c>
      <c r="B53" t="s">
        <v>2130</v>
      </c>
    </row>
    <row r="54" spans="1:49" x14ac:dyDescent="0.25">
      <c r="A54" t="s">
        <v>1709</v>
      </c>
      <c r="B54" s="38">
        <v>42347.529120370367</v>
      </c>
    </row>
    <row r="55" spans="1:49" x14ac:dyDescent="0.25">
      <c r="A55" t="s">
        <v>1710</v>
      </c>
      <c r="B55">
        <v>2405</v>
      </c>
      <c r="C55" t="s">
        <v>1711</v>
      </c>
    </row>
    <row r="56" spans="1:49" x14ac:dyDescent="0.25">
      <c r="A56" t="s">
        <v>1712</v>
      </c>
      <c r="B56">
        <v>5</v>
      </c>
      <c r="C56" t="s">
        <v>1713</v>
      </c>
    </row>
    <row r="57" spans="1:49" x14ac:dyDescent="0.25">
      <c r="A57" t="s">
        <v>1714</v>
      </c>
      <c r="B57" t="s">
        <v>1715</v>
      </c>
      <c r="C57" t="s">
        <v>1716</v>
      </c>
      <c r="D57" t="s">
        <v>1717</v>
      </c>
      <c r="E57" t="s">
        <v>1718</v>
      </c>
      <c r="F57" t="s">
        <v>1719</v>
      </c>
      <c r="G57" t="s">
        <v>1720</v>
      </c>
      <c r="H57" t="s">
        <v>1721</v>
      </c>
      <c r="I57" t="s">
        <v>1722</v>
      </c>
      <c r="J57" t="s">
        <v>1723</v>
      </c>
      <c r="K57" t="s">
        <v>1724</v>
      </c>
      <c r="L57" t="s">
        <v>1725</v>
      </c>
      <c r="M57" t="s">
        <v>1726</v>
      </c>
      <c r="N57" t="s">
        <v>1727</v>
      </c>
      <c r="O57" t="s">
        <v>1728</v>
      </c>
      <c r="P57" t="s">
        <v>1729</v>
      </c>
      <c r="Q57" t="s">
        <v>1730</v>
      </c>
      <c r="R57" t="s">
        <v>1731</v>
      </c>
      <c r="S57" t="s">
        <v>1732</v>
      </c>
      <c r="T57" t="s">
        <v>1733</v>
      </c>
      <c r="U57" t="s">
        <v>1734</v>
      </c>
      <c r="V57" t="s">
        <v>1735</v>
      </c>
      <c r="W57" t="s">
        <v>1736</v>
      </c>
      <c r="X57" t="s">
        <v>1737</v>
      </c>
      <c r="Y57" t="s">
        <v>1738</v>
      </c>
      <c r="Z57" t="s">
        <v>1739</v>
      </c>
      <c r="AA57" t="s">
        <v>1740</v>
      </c>
      <c r="AB57" t="s">
        <v>1741</v>
      </c>
      <c r="AC57" t="s">
        <v>1742</v>
      </c>
      <c r="AD57" t="s">
        <v>1743</v>
      </c>
      <c r="AE57" t="s">
        <v>1744</v>
      </c>
      <c r="AF57" t="s">
        <v>1745</v>
      </c>
      <c r="AG57" t="s">
        <v>1746</v>
      </c>
      <c r="AH57" t="s">
        <v>1747</v>
      </c>
      <c r="AI57" t="s">
        <v>1748</v>
      </c>
      <c r="AJ57" t="s">
        <v>1749</v>
      </c>
      <c r="AK57" t="s">
        <v>1750</v>
      </c>
      <c r="AL57" t="s">
        <v>1751</v>
      </c>
      <c r="AM57" t="s">
        <v>1752</v>
      </c>
      <c r="AN57" t="s">
        <v>1753</v>
      </c>
      <c r="AO57" t="s">
        <v>1754</v>
      </c>
      <c r="AP57" t="s">
        <v>1755</v>
      </c>
      <c r="AQ57" t="s">
        <v>1756</v>
      </c>
      <c r="AR57" t="s">
        <v>1757</v>
      </c>
      <c r="AS57" t="s">
        <v>1758</v>
      </c>
      <c r="AT57" t="s">
        <v>1759</v>
      </c>
      <c r="AU57" t="s">
        <v>1760</v>
      </c>
      <c r="AV57" t="s">
        <v>1761</v>
      </c>
      <c r="AW57" t="s">
        <v>1762</v>
      </c>
    </row>
    <row r="58" spans="1:49" x14ac:dyDescent="0.25">
      <c r="A58" t="s">
        <v>1763</v>
      </c>
      <c r="B58">
        <v>16</v>
      </c>
      <c r="C58">
        <v>16</v>
      </c>
      <c r="D58">
        <v>16</v>
      </c>
      <c r="E58">
        <v>16</v>
      </c>
      <c r="F58">
        <v>16</v>
      </c>
      <c r="G58">
        <v>16</v>
      </c>
      <c r="H58">
        <v>16</v>
      </c>
      <c r="I58">
        <v>16</v>
      </c>
      <c r="J58">
        <v>16</v>
      </c>
      <c r="K58">
        <v>15</v>
      </c>
      <c r="L58">
        <v>14</v>
      </c>
      <c r="M58">
        <v>14</v>
      </c>
      <c r="N58">
        <v>14</v>
      </c>
      <c r="O58">
        <v>16</v>
      </c>
      <c r="P58">
        <v>16</v>
      </c>
      <c r="Q58">
        <v>16</v>
      </c>
      <c r="R58">
        <v>15</v>
      </c>
      <c r="S58">
        <v>14</v>
      </c>
      <c r="T58">
        <v>16</v>
      </c>
      <c r="U58">
        <v>16</v>
      </c>
      <c r="V58">
        <v>16</v>
      </c>
      <c r="W58">
        <v>16</v>
      </c>
      <c r="X58">
        <v>3</v>
      </c>
      <c r="Y58">
        <v>16</v>
      </c>
      <c r="Z58">
        <v>16</v>
      </c>
      <c r="AA58">
        <v>16</v>
      </c>
      <c r="AB58">
        <v>16</v>
      </c>
      <c r="AC58">
        <v>16</v>
      </c>
      <c r="AD58">
        <v>16</v>
      </c>
      <c r="AE58">
        <v>16</v>
      </c>
      <c r="AF58">
        <v>16</v>
      </c>
      <c r="AG58">
        <v>16</v>
      </c>
      <c r="AH58">
        <v>15</v>
      </c>
      <c r="AI58">
        <v>15</v>
      </c>
      <c r="AJ58">
        <v>16</v>
      </c>
      <c r="AK58">
        <v>15</v>
      </c>
      <c r="AL58">
        <v>15</v>
      </c>
      <c r="AM58">
        <v>16</v>
      </c>
      <c r="AN58">
        <v>16</v>
      </c>
      <c r="AO58">
        <v>16</v>
      </c>
      <c r="AP58">
        <v>15</v>
      </c>
      <c r="AQ58">
        <v>16</v>
      </c>
      <c r="AR58">
        <v>16</v>
      </c>
      <c r="AS58">
        <v>14</v>
      </c>
      <c r="AT58">
        <v>16</v>
      </c>
      <c r="AU58">
        <v>16</v>
      </c>
      <c r="AV58">
        <v>16</v>
      </c>
      <c r="AW58">
        <v>16</v>
      </c>
    </row>
    <row r="59" spans="1:49" x14ac:dyDescent="0.25">
      <c r="A59" t="s">
        <v>1764</v>
      </c>
      <c r="B59">
        <v>67.165000000000006</v>
      </c>
      <c r="C59">
        <v>110.696</v>
      </c>
      <c r="D59">
        <v>70.519000000000005</v>
      </c>
      <c r="E59">
        <v>134.71799999999999</v>
      </c>
      <c r="F59">
        <v>137.203</v>
      </c>
      <c r="G59">
        <v>111.43300000000001</v>
      </c>
      <c r="H59">
        <v>100.95099999999999</v>
      </c>
      <c r="I59">
        <v>79.378</v>
      </c>
      <c r="J59">
        <v>107.273</v>
      </c>
      <c r="K59">
        <v>85.150999999999996</v>
      </c>
      <c r="L59">
        <v>106.804</v>
      </c>
      <c r="M59">
        <v>64.962999999999994</v>
      </c>
      <c r="N59">
        <v>163.47</v>
      </c>
      <c r="O59">
        <v>142.09299999999999</v>
      </c>
      <c r="P59">
        <v>94.995999999999995</v>
      </c>
      <c r="Q59">
        <v>97.198999999999998</v>
      </c>
      <c r="R59">
        <v>99.971999999999994</v>
      </c>
      <c r="S59">
        <v>82.203999999999994</v>
      </c>
      <c r="T59">
        <v>104.63500000000001</v>
      </c>
      <c r="U59">
        <v>131.08500000000001</v>
      </c>
      <c r="V59">
        <v>137.63200000000001</v>
      </c>
      <c r="W59">
        <v>49.222000000000001</v>
      </c>
      <c r="X59">
        <v>27.559000000000001</v>
      </c>
      <c r="Y59">
        <v>112.812</v>
      </c>
      <c r="Z59">
        <v>72.406999999999996</v>
      </c>
      <c r="AA59">
        <v>135.87200000000001</v>
      </c>
      <c r="AB59">
        <v>166.048</v>
      </c>
      <c r="AC59">
        <v>152.78299999999999</v>
      </c>
      <c r="AD59">
        <v>101.83499999999999</v>
      </c>
      <c r="AE59">
        <v>109.16</v>
      </c>
      <c r="AF59">
        <v>138.68100000000001</v>
      </c>
      <c r="AG59">
        <v>99.167000000000002</v>
      </c>
      <c r="AH59">
        <v>74.724000000000004</v>
      </c>
      <c r="AI59">
        <v>108.27800000000001</v>
      </c>
      <c r="AJ59">
        <v>149.15199999999999</v>
      </c>
      <c r="AK59">
        <v>81.572999999999993</v>
      </c>
      <c r="AL59">
        <v>137.58199999999999</v>
      </c>
      <c r="AM59">
        <v>112.91500000000001</v>
      </c>
      <c r="AN59">
        <v>151.495</v>
      </c>
      <c r="AO59">
        <v>148.459</v>
      </c>
      <c r="AP59">
        <v>64.768000000000001</v>
      </c>
      <c r="AQ59">
        <v>116.786</v>
      </c>
      <c r="AR59">
        <v>114.027</v>
      </c>
      <c r="AS59">
        <v>149.90199999999999</v>
      </c>
      <c r="AT59">
        <v>187.82599999999999</v>
      </c>
      <c r="AU59">
        <v>118.08199999999999</v>
      </c>
      <c r="AV59">
        <v>133.642</v>
      </c>
      <c r="AW59">
        <v>84.897999999999996</v>
      </c>
    </row>
    <row r="60" spans="1:49" x14ac:dyDescent="0.25">
      <c r="A60" s="37" t="s">
        <v>1765</v>
      </c>
    </row>
    <row r="61" spans="1:49" x14ac:dyDescent="0.25">
      <c r="A61" t="s">
        <v>1707</v>
      </c>
      <c r="B61" t="s">
        <v>2129</v>
      </c>
    </row>
    <row r="62" spans="1:49" x14ac:dyDescent="0.25">
      <c r="A62" t="s">
        <v>1709</v>
      </c>
      <c r="B62" s="38">
        <v>42347.528298611112</v>
      </c>
    </row>
    <row r="63" spans="1:49" x14ac:dyDescent="0.25">
      <c r="A63" t="s">
        <v>1710</v>
      </c>
      <c r="B63">
        <v>2400</v>
      </c>
      <c r="C63" t="s">
        <v>1711</v>
      </c>
    </row>
    <row r="64" spans="1:49" x14ac:dyDescent="0.25">
      <c r="A64" t="s">
        <v>1712</v>
      </c>
      <c r="B64">
        <v>5</v>
      </c>
      <c r="C64" t="s">
        <v>1713</v>
      </c>
    </row>
    <row r="65" spans="1:49" x14ac:dyDescent="0.25">
      <c r="A65" t="s">
        <v>1714</v>
      </c>
      <c r="B65" t="s">
        <v>1715</v>
      </c>
      <c r="C65" t="s">
        <v>1716</v>
      </c>
      <c r="D65" t="s">
        <v>1717</v>
      </c>
      <c r="E65" t="s">
        <v>1718</v>
      </c>
      <c r="F65" t="s">
        <v>1719</v>
      </c>
      <c r="G65" t="s">
        <v>1720</v>
      </c>
      <c r="H65" t="s">
        <v>1721</v>
      </c>
      <c r="I65" t="s">
        <v>1722</v>
      </c>
      <c r="J65" t="s">
        <v>1723</v>
      </c>
      <c r="K65" t="s">
        <v>1724</v>
      </c>
      <c r="L65" t="s">
        <v>1725</v>
      </c>
      <c r="M65" t="s">
        <v>1726</v>
      </c>
      <c r="N65" t="s">
        <v>1727</v>
      </c>
      <c r="O65" t="s">
        <v>1728</v>
      </c>
      <c r="P65" t="s">
        <v>1729</v>
      </c>
      <c r="Q65" t="s">
        <v>1730</v>
      </c>
      <c r="R65" t="s">
        <v>1731</v>
      </c>
      <c r="S65" t="s">
        <v>1732</v>
      </c>
      <c r="T65" t="s">
        <v>1733</v>
      </c>
      <c r="U65" t="s">
        <v>1734</v>
      </c>
      <c r="V65" t="s">
        <v>1735</v>
      </c>
      <c r="W65" t="s">
        <v>1736</v>
      </c>
      <c r="X65" t="s">
        <v>1737</v>
      </c>
      <c r="Y65" t="s">
        <v>1738</v>
      </c>
      <c r="Z65" t="s">
        <v>1739</v>
      </c>
      <c r="AA65" t="s">
        <v>1740</v>
      </c>
      <c r="AB65" t="s">
        <v>1741</v>
      </c>
      <c r="AC65" t="s">
        <v>1742</v>
      </c>
      <c r="AD65" t="s">
        <v>1743</v>
      </c>
      <c r="AE65" t="s">
        <v>1744</v>
      </c>
      <c r="AF65" t="s">
        <v>1745</v>
      </c>
      <c r="AG65" t="s">
        <v>1746</v>
      </c>
      <c r="AH65" t="s">
        <v>1747</v>
      </c>
      <c r="AI65" t="s">
        <v>1748</v>
      </c>
      <c r="AJ65" t="s">
        <v>1749</v>
      </c>
      <c r="AK65" t="s">
        <v>1750</v>
      </c>
      <c r="AL65" t="s">
        <v>1751</v>
      </c>
      <c r="AM65" t="s">
        <v>1752</v>
      </c>
      <c r="AN65" t="s">
        <v>1753</v>
      </c>
      <c r="AO65" t="s">
        <v>1754</v>
      </c>
      <c r="AP65" t="s">
        <v>1755</v>
      </c>
      <c r="AQ65" t="s">
        <v>1756</v>
      </c>
      <c r="AR65" t="s">
        <v>1757</v>
      </c>
      <c r="AS65" t="s">
        <v>1758</v>
      </c>
      <c r="AT65" t="s">
        <v>1759</v>
      </c>
      <c r="AU65" t="s">
        <v>1760</v>
      </c>
      <c r="AV65" t="s">
        <v>1761</v>
      </c>
      <c r="AW65" t="s">
        <v>1762</v>
      </c>
    </row>
    <row r="66" spans="1:49" x14ac:dyDescent="0.25">
      <c r="A66" t="s">
        <v>1763</v>
      </c>
      <c r="B66">
        <v>16</v>
      </c>
      <c r="C66">
        <v>16</v>
      </c>
      <c r="D66">
        <v>16</v>
      </c>
      <c r="E66">
        <v>16</v>
      </c>
      <c r="F66">
        <v>16</v>
      </c>
      <c r="G66">
        <v>16</v>
      </c>
      <c r="H66">
        <v>16</v>
      </c>
      <c r="I66">
        <v>16</v>
      </c>
      <c r="J66">
        <v>16</v>
      </c>
      <c r="K66">
        <v>15</v>
      </c>
      <c r="L66">
        <v>14</v>
      </c>
      <c r="M66">
        <v>14</v>
      </c>
      <c r="N66">
        <v>14</v>
      </c>
      <c r="O66">
        <v>16</v>
      </c>
      <c r="P66">
        <v>16</v>
      </c>
      <c r="Q66">
        <v>16</v>
      </c>
      <c r="R66">
        <v>15</v>
      </c>
      <c r="S66">
        <v>0</v>
      </c>
      <c r="T66">
        <v>0</v>
      </c>
      <c r="U66">
        <v>15</v>
      </c>
      <c r="V66">
        <v>16</v>
      </c>
      <c r="W66">
        <v>15</v>
      </c>
      <c r="X66">
        <v>2</v>
      </c>
      <c r="Y66">
        <v>12</v>
      </c>
      <c r="Z66">
        <v>16</v>
      </c>
      <c r="AA66">
        <v>16</v>
      </c>
      <c r="AB66">
        <v>16</v>
      </c>
      <c r="AC66">
        <v>16</v>
      </c>
      <c r="AD66">
        <v>16</v>
      </c>
      <c r="AE66">
        <v>15</v>
      </c>
      <c r="AF66">
        <v>16</v>
      </c>
      <c r="AG66">
        <v>16</v>
      </c>
      <c r="AH66">
        <v>15</v>
      </c>
      <c r="AI66">
        <v>0</v>
      </c>
      <c r="AJ66">
        <v>13</v>
      </c>
      <c r="AK66">
        <v>15</v>
      </c>
      <c r="AL66">
        <v>15</v>
      </c>
      <c r="AM66">
        <v>16</v>
      </c>
      <c r="AN66">
        <v>16</v>
      </c>
      <c r="AO66">
        <v>16</v>
      </c>
      <c r="AP66">
        <v>0</v>
      </c>
      <c r="AQ66">
        <v>16</v>
      </c>
      <c r="AR66">
        <v>16</v>
      </c>
      <c r="AS66">
        <v>14</v>
      </c>
      <c r="AT66">
        <v>16</v>
      </c>
      <c r="AU66">
        <v>15</v>
      </c>
      <c r="AV66">
        <v>16</v>
      </c>
      <c r="AW66">
        <v>15</v>
      </c>
    </row>
    <row r="67" spans="1:49" x14ac:dyDescent="0.25">
      <c r="A67" t="s">
        <v>1764</v>
      </c>
      <c r="B67">
        <v>34.762999999999998</v>
      </c>
      <c r="C67">
        <v>74.671999999999997</v>
      </c>
      <c r="D67">
        <v>60.578000000000003</v>
      </c>
      <c r="E67">
        <v>87.402000000000001</v>
      </c>
      <c r="F67">
        <v>106.047</v>
      </c>
      <c r="G67">
        <v>95.114000000000004</v>
      </c>
      <c r="H67">
        <v>51.774999999999999</v>
      </c>
      <c r="I67">
        <v>43.177999999999997</v>
      </c>
      <c r="J67">
        <v>36.921999999999997</v>
      </c>
      <c r="K67">
        <v>31.954999999999998</v>
      </c>
      <c r="L67">
        <v>55.579000000000001</v>
      </c>
      <c r="M67">
        <v>44.786000000000001</v>
      </c>
      <c r="N67">
        <v>101.259</v>
      </c>
      <c r="O67">
        <v>73.555999999999997</v>
      </c>
      <c r="P67">
        <v>50.738999999999997</v>
      </c>
      <c r="Q67">
        <v>38.645000000000003</v>
      </c>
      <c r="R67">
        <v>56.295000000000002</v>
      </c>
      <c r="S67">
        <v>0</v>
      </c>
      <c r="T67">
        <v>0</v>
      </c>
      <c r="U67">
        <v>18.207999999999998</v>
      </c>
      <c r="V67">
        <v>42.768999999999998</v>
      </c>
      <c r="W67">
        <v>18.489999999999998</v>
      </c>
      <c r="X67">
        <v>12.138</v>
      </c>
      <c r="Y67">
        <v>39.542000000000002</v>
      </c>
      <c r="Z67">
        <v>74.792000000000002</v>
      </c>
      <c r="AA67">
        <v>109.355</v>
      </c>
      <c r="AB67">
        <v>80.302000000000007</v>
      </c>
      <c r="AC67">
        <v>76.471999999999994</v>
      </c>
      <c r="AD67">
        <v>43.533999999999999</v>
      </c>
      <c r="AE67">
        <v>37.427999999999997</v>
      </c>
      <c r="AF67">
        <v>48.683</v>
      </c>
      <c r="AG67">
        <v>36.892000000000003</v>
      </c>
      <c r="AH67">
        <v>72.605000000000004</v>
      </c>
      <c r="AI67">
        <v>0</v>
      </c>
      <c r="AJ67">
        <v>35.643999999999998</v>
      </c>
      <c r="AK67">
        <v>52.97</v>
      </c>
      <c r="AL67">
        <v>82.412999999999997</v>
      </c>
      <c r="AM67">
        <v>44.673000000000002</v>
      </c>
      <c r="AN67">
        <v>37.765999999999998</v>
      </c>
      <c r="AO67">
        <v>40.655999999999999</v>
      </c>
      <c r="AP67">
        <v>0</v>
      </c>
      <c r="AQ67">
        <v>17.581</v>
      </c>
      <c r="AR67">
        <v>54.006</v>
      </c>
      <c r="AS67">
        <v>89.320999999999998</v>
      </c>
      <c r="AT67">
        <v>135.07499999999999</v>
      </c>
      <c r="AU67">
        <v>99.227999999999994</v>
      </c>
      <c r="AV67">
        <v>72.141999999999996</v>
      </c>
      <c r="AW67">
        <v>47.12</v>
      </c>
    </row>
    <row r="69" spans="1:49" x14ac:dyDescent="0.25">
      <c r="A69" s="7" t="s">
        <v>2107</v>
      </c>
    </row>
    <row r="70" spans="1:49" x14ac:dyDescent="0.25">
      <c r="A70" s="37" t="s">
        <v>1706</v>
      </c>
    </row>
    <row r="71" spans="1:49" x14ac:dyDescent="0.25">
      <c r="A71" t="s">
        <v>1707</v>
      </c>
      <c r="B71" t="s">
        <v>2128</v>
      </c>
    </row>
    <row r="72" spans="1:49" x14ac:dyDescent="0.25">
      <c r="A72" t="s">
        <v>1709</v>
      </c>
      <c r="B72" s="38">
        <v>42347.527233796296</v>
      </c>
    </row>
    <row r="73" spans="1:49" x14ac:dyDescent="0.25">
      <c r="A73" t="s">
        <v>1710</v>
      </c>
      <c r="B73">
        <v>2400</v>
      </c>
      <c r="C73" t="s">
        <v>1711</v>
      </c>
    </row>
    <row r="74" spans="1:49" x14ac:dyDescent="0.25">
      <c r="A74" t="s">
        <v>1712</v>
      </c>
      <c r="B74">
        <v>5</v>
      </c>
      <c r="C74" t="s">
        <v>1713</v>
      </c>
    </row>
    <row r="75" spans="1:49" x14ac:dyDescent="0.25">
      <c r="A75" t="s">
        <v>1714</v>
      </c>
      <c r="B75" t="s">
        <v>1715</v>
      </c>
      <c r="C75" t="s">
        <v>1716</v>
      </c>
      <c r="D75" t="s">
        <v>1717</v>
      </c>
      <c r="E75" t="s">
        <v>1718</v>
      </c>
      <c r="F75" t="s">
        <v>1719</v>
      </c>
      <c r="G75" t="s">
        <v>1720</v>
      </c>
      <c r="H75" t="s">
        <v>1721</v>
      </c>
      <c r="I75" t="s">
        <v>1722</v>
      </c>
      <c r="J75" t="s">
        <v>1723</v>
      </c>
      <c r="K75" t="s">
        <v>1724</v>
      </c>
      <c r="L75" t="s">
        <v>1725</v>
      </c>
      <c r="M75" t="s">
        <v>1726</v>
      </c>
      <c r="N75" t="s">
        <v>1727</v>
      </c>
      <c r="O75" t="s">
        <v>1728</v>
      </c>
      <c r="P75" t="s">
        <v>1729</v>
      </c>
      <c r="Q75" t="s">
        <v>1730</v>
      </c>
      <c r="R75" t="s">
        <v>1731</v>
      </c>
      <c r="S75" t="s">
        <v>1732</v>
      </c>
      <c r="T75" t="s">
        <v>1733</v>
      </c>
      <c r="U75" t="s">
        <v>1734</v>
      </c>
      <c r="V75" t="s">
        <v>1735</v>
      </c>
      <c r="W75" t="s">
        <v>1736</v>
      </c>
      <c r="X75" t="s">
        <v>1737</v>
      </c>
      <c r="Y75" t="s">
        <v>1738</v>
      </c>
      <c r="Z75" t="s">
        <v>1739</v>
      </c>
      <c r="AA75" t="s">
        <v>1740</v>
      </c>
      <c r="AB75" t="s">
        <v>1741</v>
      </c>
      <c r="AC75" t="s">
        <v>1742</v>
      </c>
      <c r="AD75" t="s">
        <v>1743</v>
      </c>
      <c r="AE75" t="s">
        <v>1744</v>
      </c>
      <c r="AF75" t="s">
        <v>1745</v>
      </c>
      <c r="AG75" t="s">
        <v>1746</v>
      </c>
      <c r="AH75" t="s">
        <v>1747</v>
      </c>
      <c r="AI75" t="s">
        <v>1748</v>
      </c>
      <c r="AJ75" t="s">
        <v>1749</v>
      </c>
      <c r="AK75" t="s">
        <v>1750</v>
      </c>
      <c r="AL75" t="s">
        <v>1751</v>
      </c>
      <c r="AM75" t="s">
        <v>1752</v>
      </c>
      <c r="AN75" t="s">
        <v>1753</v>
      </c>
      <c r="AO75" t="s">
        <v>1754</v>
      </c>
      <c r="AP75" t="s">
        <v>1755</v>
      </c>
      <c r="AQ75" t="s">
        <v>1756</v>
      </c>
      <c r="AR75" t="s">
        <v>1757</v>
      </c>
      <c r="AS75" t="s">
        <v>1758</v>
      </c>
      <c r="AT75" t="s">
        <v>1759</v>
      </c>
      <c r="AU75" t="s">
        <v>1760</v>
      </c>
      <c r="AV75" t="s">
        <v>1761</v>
      </c>
      <c r="AW75" t="s">
        <v>1762</v>
      </c>
    </row>
    <row r="76" spans="1:49" x14ac:dyDescent="0.25">
      <c r="A76" t="s">
        <v>1763</v>
      </c>
      <c r="B76">
        <v>16</v>
      </c>
      <c r="C76">
        <v>16</v>
      </c>
      <c r="D76">
        <v>16</v>
      </c>
      <c r="E76">
        <v>16</v>
      </c>
      <c r="F76">
        <v>16</v>
      </c>
      <c r="G76">
        <v>16</v>
      </c>
      <c r="H76">
        <v>16</v>
      </c>
      <c r="I76">
        <v>16</v>
      </c>
      <c r="J76">
        <v>16</v>
      </c>
      <c r="K76">
        <v>16</v>
      </c>
      <c r="L76">
        <v>16</v>
      </c>
      <c r="M76">
        <v>16</v>
      </c>
      <c r="N76">
        <v>16</v>
      </c>
      <c r="O76">
        <v>16</v>
      </c>
      <c r="P76">
        <v>16</v>
      </c>
      <c r="Q76">
        <v>16</v>
      </c>
      <c r="R76">
        <v>16</v>
      </c>
      <c r="S76">
        <v>16</v>
      </c>
      <c r="T76">
        <v>16</v>
      </c>
      <c r="U76">
        <v>16</v>
      </c>
      <c r="V76">
        <v>16</v>
      </c>
      <c r="W76">
        <v>16</v>
      </c>
      <c r="X76">
        <v>16</v>
      </c>
      <c r="Y76">
        <v>16</v>
      </c>
      <c r="Z76">
        <v>16</v>
      </c>
      <c r="AA76">
        <v>16</v>
      </c>
      <c r="AB76">
        <v>16</v>
      </c>
      <c r="AC76">
        <v>16</v>
      </c>
      <c r="AD76">
        <v>16</v>
      </c>
      <c r="AE76">
        <v>16</v>
      </c>
      <c r="AF76">
        <v>16</v>
      </c>
      <c r="AG76">
        <v>16</v>
      </c>
      <c r="AH76">
        <v>16</v>
      </c>
      <c r="AI76">
        <v>16</v>
      </c>
      <c r="AJ76">
        <v>16</v>
      </c>
      <c r="AK76">
        <v>16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15</v>
      </c>
      <c r="AT76">
        <v>16</v>
      </c>
      <c r="AU76">
        <v>16</v>
      </c>
      <c r="AV76">
        <v>16</v>
      </c>
      <c r="AW76">
        <v>16</v>
      </c>
    </row>
    <row r="77" spans="1:49" x14ac:dyDescent="0.25">
      <c r="A77" t="s">
        <v>1764</v>
      </c>
      <c r="B77">
        <v>150.548</v>
      </c>
      <c r="C77">
        <v>91.260999999999996</v>
      </c>
      <c r="D77">
        <v>160.14099999999999</v>
      </c>
      <c r="E77">
        <v>168.60300000000001</v>
      </c>
      <c r="F77">
        <v>118.316</v>
      </c>
      <c r="G77">
        <v>119.125</v>
      </c>
      <c r="H77">
        <v>144.02000000000001</v>
      </c>
      <c r="I77">
        <v>104.952</v>
      </c>
      <c r="J77">
        <v>110.003</v>
      </c>
      <c r="K77">
        <v>164.88900000000001</v>
      </c>
      <c r="L77">
        <v>195.47499999999999</v>
      </c>
      <c r="M77">
        <v>191.98599999999999</v>
      </c>
      <c r="N77">
        <v>128.55500000000001</v>
      </c>
      <c r="O77">
        <v>168.184</v>
      </c>
      <c r="P77">
        <v>107.761</v>
      </c>
      <c r="Q77">
        <v>119.238</v>
      </c>
      <c r="R77">
        <v>143.97800000000001</v>
      </c>
      <c r="S77">
        <v>143.59700000000001</v>
      </c>
      <c r="T77">
        <v>98.486000000000004</v>
      </c>
      <c r="U77">
        <v>106.81399999999999</v>
      </c>
      <c r="V77">
        <v>141.131</v>
      </c>
      <c r="W77">
        <v>135.69800000000001</v>
      </c>
      <c r="X77">
        <v>141.816</v>
      </c>
      <c r="Y77">
        <v>118.127</v>
      </c>
      <c r="Z77">
        <v>128.167</v>
      </c>
      <c r="AA77">
        <v>121.917</v>
      </c>
      <c r="AB77">
        <v>136.05500000000001</v>
      </c>
      <c r="AC77">
        <v>145.43600000000001</v>
      </c>
      <c r="AD77">
        <v>143.85</v>
      </c>
      <c r="AE77">
        <v>163.47999999999999</v>
      </c>
      <c r="AF77">
        <v>66.2</v>
      </c>
      <c r="AG77">
        <v>152.77799999999999</v>
      </c>
      <c r="AH77">
        <v>145.441</v>
      </c>
      <c r="AI77">
        <v>98.709000000000003</v>
      </c>
      <c r="AJ77">
        <v>125.55200000000001</v>
      </c>
      <c r="AK77">
        <v>112.191</v>
      </c>
      <c r="AL77">
        <v>124.286</v>
      </c>
      <c r="AM77">
        <v>118.964</v>
      </c>
      <c r="AN77">
        <v>65.733000000000004</v>
      </c>
      <c r="AO77">
        <v>123.244</v>
      </c>
      <c r="AP77">
        <v>129.84100000000001</v>
      </c>
      <c r="AQ77">
        <v>159.023</v>
      </c>
      <c r="AR77">
        <v>87.055000000000007</v>
      </c>
      <c r="AS77">
        <v>139.96799999999999</v>
      </c>
      <c r="AT77">
        <v>170.39699999999999</v>
      </c>
      <c r="AU77">
        <v>91.048000000000002</v>
      </c>
      <c r="AV77">
        <v>162.84800000000001</v>
      </c>
      <c r="AW77">
        <v>105.188</v>
      </c>
    </row>
    <row r="78" spans="1:49" x14ac:dyDescent="0.25">
      <c r="A78" s="37" t="s">
        <v>1765</v>
      </c>
    </row>
    <row r="79" spans="1:49" x14ac:dyDescent="0.25">
      <c r="A79" t="s">
        <v>1707</v>
      </c>
      <c r="B79" t="s">
        <v>2133</v>
      </c>
    </row>
    <row r="80" spans="1:49" x14ac:dyDescent="0.25">
      <c r="A80" t="s">
        <v>1709</v>
      </c>
      <c r="B80" s="38">
        <v>42347.531446759262</v>
      </c>
    </row>
    <row r="81" spans="1:49" x14ac:dyDescent="0.25">
      <c r="A81" t="s">
        <v>1710</v>
      </c>
      <c r="B81">
        <v>2485</v>
      </c>
      <c r="C81" t="s">
        <v>1711</v>
      </c>
    </row>
    <row r="82" spans="1:49" x14ac:dyDescent="0.25">
      <c r="A82" t="s">
        <v>1712</v>
      </c>
      <c r="B82">
        <v>5</v>
      </c>
      <c r="C82" t="s">
        <v>1713</v>
      </c>
    </row>
    <row r="83" spans="1:49" x14ac:dyDescent="0.25">
      <c r="A83" t="s">
        <v>1714</v>
      </c>
      <c r="B83" t="s">
        <v>1715</v>
      </c>
      <c r="C83" t="s">
        <v>1716</v>
      </c>
      <c r="D83" t="s">
        <v>1717</v>
      </c>
      <c r="E83" t="s">
        <v>1718</v>
      </c>
      <c r="F83" t="s">
        <v>1719</v>
      </c>
      <c r="G83" t="s">
        <v>1720</v>
      </c>
      <c r="H83" t="s">
        <v>1721</v>
      </c>
      <c r="I83" t="s">
        <v>1722</v>
      </c>
      <c r="J83" t="s">
        <v>1723</v>
      </c>
      <c r="K83" t="s">
        <v>1724</v>
      </c>
      <c r="L83" t="s">
        <v>1725</v>
      </c>
      <c r="M83" t="s">
        <v>1726</v>
      </c>
      <c r="N83" t="s">
        <v>1727</v>
      </c>
      <c r="O83" t="s">
        <v>1728</v>
      </c>
      <c r="P83" t="s">
        <v>1729</v>
      </c>
      <c r="Q83" t="s">
        <v>1730</v>
      </c>
      <c r="R83" t="s">
        <v>1731</v>
      </c>
      <c r="S83" t="s">
        <v>1732</v>
      </c>
      <c r="T83" t="s">
        <v>1733</v>
      </c>
      <c r="U83" t="s">
        <v>1734</v>
      </c>
      <c r="V83" t="s">
        <v>1735</v>
      </c>
      <c r="W83" t="s">
        <v>1736</v>
      </c>
      <c r="X83" t="s">
        <v>1737</v>
      </c>
      <c r="Y83" t="s">
        <v>1738</v>
      </c>
      <c r="Z83" t="s">
        <v>1739</v>
      </c>
      <c r="AA83" t="s">
        <v>1740</v>
      </c>
      <c r="AB83" t="s">
        <v>1741</v>
      </c>
      <c r="AC83" t="s">
        <v>1742</v>
      </c>
      <c r="AD83" t="s">
        <v>1743</v>
      </c>
      <c r="AE83" t="s">
        <v>1744</v>
      </c>
      <c r="AF83" t="s">
        <v>1745</v>
      </c>
      <c r="AG83" t="s">
        <v>1746</v>
      </c>
      <c r="AH83" t="s">
        <v>1747</v>
      </c>
      <c r="AI83" t="s">
        <v>1748</v>
      </c>
      <c r="AJ83" t="s">
        <v>1749</v>
      </c>
      <c r="AK83" t="s">
        <v>1750</v>
      </c>
      <c r="AL83" t="s">
        <v>1751</v>
      </c>
      <c r="AM83" t="s">
        <v>1752</v>
      </c>
      <c r="AN83" t="s">
        <v>1753</v>
      </c>
      <c r="AO83" t="s">
        <v>1754</v>
      </c>
      <c r="AP83" t="s">
        <v>1755</v>
      </c>
      <c r="AQ83" t="s">
        <v>1756</v>
      </c>
      <c r="AR83" t="s">
        <v>1757</v>
      </c>
      <c r="AS83" t="s">
        <v>1758</v>
      </c>
      <c r="AT83" t="s">
        <v>1759</v>
      </c>
      <c r="AU83" t="s">
        <v>1760</v>
      </c>
      <c r="AV83" t="s">
        <v>1761</v>
      </c>
      <c r="AW83" t="s">
        <v>1762</v>
      </c>
    </row>
    <row r="84" spans="1:49" x14ac:dyDescent="0.25">
      <c r="A84" t="s">
        <v>1763</v>
      </c>
      <c r="B84">
        <v>16</v>
      </c>
      <c r="C84">
        <v>16</v>
      </c>
      <c r="D84">
        <v>16</v>
      </c>
      <c r="E84">
        <v>16</v>
      </c>
      <c r="F84">
        <v>16</v>
      </c>
      <c r="G84">
        <v>16</v>
      </c>
      <c r="H84">
        <v>16</v>
      </c>
      <c r="I84">
        <v>16</v>
      </c>
      <c r="J84">
        <v>16</v>
      </c>
      <c r="K84">
        <v>16</v>
      </c>
      <c r="L84">
        <v>16</v>
      </c>
      <c r="M84">
        <v>16</v>
      </c>
      <c r="N84">
        <v>16</v>
      </c>
      <c r="O84">
        <v>16</v>
      </c>
      <c r="P84">
        <v>16</v>
      </c>
      <c r="Q84">
        <v>16</v>
      </c>
      <c r="R84">
        <v>16</v>
      </c>
      <c r="S84">
        <v>15</v>
      </c>
      <c r="T84">
        <v>14</v>
      </c>
      <c r="U84">
        <v>16</v>
      </c>
      <c r="V84">
        <v>16</v>
      </c>
      <c r="W84">
        <v>16</v>
      </c>
      <c r="X84">
        <v>16</v>
      </c>
      <c r="Y84">
        <v>16</v>
      </c>
      <c r="Z84">
        <v>16</v>
      </c>
      <c r="AA84">
        <v>16</v>
      </c>
      <c r="AB84">
        <v>16</v>
      </c>
      <c r="AC84">
        <v>16</v>
      </c>
      <c r="AD84">
        <v>16</v>
      </c>
      <c r="AE84">
        <v>16</v>
      </c>
      <c r="AF84">
        <v>13</v>
      </c>
      <c r="AG84">
        <v>15</v>
      </c>
      <c r="AH84">
        <v>16</v>
      </c>
      <c r="AI84">
        <v>1</v>
      </c>
      <c r="AJ84">
        <v>16</v>
      </c>
      <c r="AK84">
        <v>15</v>
      </c>
      <c r="AL84">
        <v>15</v>
      </c>
      <c r="AM84">
        <v>16</v>
      </c>
      <c r="AN84">
        <v>16</v>
      </c>
      <c r="AO84">
        <v>16</v>
      </c>
      <c r="AP84">
        <v>0</v>
      </c>
      <c r="AQ84">
        <v>16</v>
      </c>
      <c r="AR84">
        <v>16</v>
      </c>
      <c r="AS84">
        <v>15</v>
      </c>
      <c r="AT84">
        <v>16</v>
      </c>
      <c r="AU84">
        <v>16</v>
      </c>
      <c r="AV84">
        <v>16</v>
      </c>
      <c r="AW84">
        <v>16</v>
      </c>
    </row>
    <row r="85" spans="1:49" x14ac:dyDescent="0.25">
      <c r="A85" t="s">
        <v>1764</v>
      </c>
      <c r="B85">
        <v>62.122</v>
      </c>
      <c r="C85">
        <v>40.082000000000001</v>
      </c>
      <c r="D85">
        <v>86.581999999999994</v>
      </c>
      <c r="E85">
        <v>101.143</v>
      </c>
      <c r="F85">
        <v>100.08199999999999</v>
      </c>
      <c r="G85">
        <v>90.045000000000002</v>
      </c>
      <c r="H85">
        <v>78.825000000000003</v>
      </c>
      <c r="I85">
        <v>45.726999999999997</v>
      </c>
      <c r="J85">
        <v>58.615000000000002</v>
      </c>
      <c r="K85">
        <v>62.555999999999997</v>
      </c>
      <c r="L85">
        <v>90.942999999999998</v>
      </c>
      <c r="M85">
        <v>55.878999999999998</v>
      </c>
      <c r="N85">
        <v>53.104999999999997</v>
      </c>
      <c r="O85">
        <v>87.805999999999997</v>
      </c>
      <c r="P85">
        <v>56.478000000000002</v>
      </c>
      <c r="Q85">
        <v>56.720999999999997</v>
      </c>
      <c r="R85">
        <v>43.563000000000002</v>
      </c>
      <c r="S85">
        <v>15.862</v>
      </c>
      <c r="T85">
        <v>19.457000000000001</v>
      </c>
      <c r="U85">
        <v>27.963000000000001</v>
      </c>
      <c r="V85">
        <v>78.221999999999994</v>
      </c>
      <c r="W85">
        <v>61.088000000000001</v>
      </c>
      <c r="X85">
        <v>82.748999999999995</v>
      </c>
      <c r="Y85">
        <v>40.192</v>
      </c>
      <c r="Z85">
        <v>111.961</v>
      </c>
      <c r="AA85">
        <v>67.28</v>
      </c>
      <c r="AB85">
        <v>72.367999999999995</v>
      </c>
      <c r="AC85">
        <v>57.771000000000001</v>
      </c>
      <c r="AD85">
        <v>89.786000000000001</v>
      </c>
      <c r="AE85">
        <v>60.405999999999999</v>
      </c>
      <c r="AF85">
        <v>34.029000000000003</v>
      </c>
      <c r="AG85">
        <v>25.027000000000001</v>
      </c>
      <c r="AH85">
        <v>141.94200000000001</v>
      </c>
      <c r="AI85">
        <v>14.004</v>
      </c>
      <c r="AJ85">
        <v>22.614999999999998</v>
      </c>
      <c r="AK85">
        <v>37.186</v>
      </c>
      <c r="AL85">
        <v>47.884</v>
      </c>
      <c r="AM85">
        <v>50.845999999999997</v>
      </c>
      <c r="AN85">
        <v>27.600999999999999</v>
      </c>
      <c r="AO85">
        <v>51.822000000000003</v>
      </c>
      <c r="AP85">
        <v>0</v>
      </c>
      <c r="AQ85">
        <v>82.194000000000003</v>
      </c>
      <c r="AR85">
        <v>87.706000000000003</v>
      </c>
      <c r="AS85">
        <v>86.706000000000003</v>
      </c>
      <c r="AT85">
        <v>117.608</v>
      </c>
      <c r="AU85">
        <v>68.165000000000006</v>
      </c>
      <c r="AV85">
        <v>79.521000000000001</v>
      </c>
      <c r="AW85">
        <v>41.631999999999998</v>
      </c>
    </row>
    <row r="87" spans="1:49" x14ac:dyDescent="0.25">
      <c r="A87" s="7" t="s">
        <v>1769</v>
      </c>
      <c r="B87" t="s">
        <v>1715</v>
      </c>
      <c r="C87" t="s">
        <v>1716</v>
      </c>
      <c r="D87" t="s">
        <v>1717</v>
      </c>
      <c r="E87" t="s">
        <v>1718</v>
      </c>
      <c r="F87" t="s">
        <v>1719</v>
      </c>
      <c r="G87" t="s">
        <v>1720</v>
      </c>
      <c r="H87" t="s">
        <v>1721</v>
      </c>
      <c r="I87" t="s">
        <v>1722</v>
      </c>
      <c r="J87" t="s">
        <v>1723</v>
      </c>
      <c r="K87" t="s">
        <v>1724</v>
      </c>
      <c r="L87" t="s">
        <v>1725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  <c r="AF87" t="s">
        <v>1745</v>
      </c>
      <c r="AG87" t="s">
        <v>1746</v>
      </c>
      <c r="AH87" t="s">
        <v>1747</v>
      </c>
      <c r="AI87" t="s">
        <v>1748</v>
      </c>
      <c r="AJ87" t="s">
        <v>1749</v>
      </c>
      <c r="AK87" t="s">
        <v>1750</v>
      </c>
      <c r="AL87" t="s">
        <v>1751</v>
      </c>
      <c r="AM87" t="s">
        <v>1752</v>
      </c>
      <c r="AN87" t="s">
        <v>1753</v>
      </c>
      <c r="AO87" t="s">
        <v>1754</v>
      </c>
      <c r="AP87" t="s">
        <v>1755</v>
      </c>
      <c r="AQ87" t="s">
        <v>1756</v>
      </c>
      <c r="AR87" t="s">
        <v>1757</v>
      </c>
      <c r="AS87" t="s">
        <v>1758</v>
      </c>
      <c r="AT87" t="s">
        <v>1759</v>
      </c>
      <c r="AU87" t="s">
        <v>1760</v>
      </c>
      <c r="AV87" t="s">
        <v>1761</v>
      </c>
      <c r="AW87" t="s">
        <v>1762</v>
      </c>
    </row>
    <row r="88" spans="1:49" x14ac:dyDescent="0.25">
      <c r="A88" t="s">
        <v>1770</v>
      </c>
      <c r="B88">
        <f>B48/B40*100</f>
        <v>86.666666666666671</v>
      </c>
      <c r="C88">
        <f t="shared" ref="C88:AW88" si="1">C48/C40*100</f>
        <v>100</v>
      </c>
      <c r="D88">
        <f t="shared" si="1"/>
        <v>100</v>
      </c>
      <c r="E88">
        <f t="shared" si="1"/>
        <v>100</v>
      </c>
      <c r="F88">
        <f t="shared" si="1"/>
        <v>100</v>
      </c>
      <c r="G88">
        <f t="shared" si="1"/>
        <v>100</v>
      </c>
      <c r="H88">
        <f t="shared" si="1"/>
        <v>100</v>
      </c>
      <c r="I88">
        <f t="shared" si="1"/>
        <v>100</v>
      </c>
      <c r="J88">
        <f t="shared" si="1"/>
        <v>93.75</v>
      </c>
      <c r="K88">
        <f t="shared" si="1"/>
        <v>100</v>
      </c>
      <c r="L88">
        <f t="shared" si="1"/>
        <v>100</v>
      </c>
      <c r="M88">
        <f t="shared" si="1"/>
        <v>87.5</v>
      </c>
      <c r="N88">
        <f t="shared" si="1"/>
        <v>81.25</v>
      </c>
      <c r="O88">
        <f t="shared" si="1"/>
        <v>93.75</v>
      </c>
      <c r="P88">
        <f t="shared" si="1"/>
        <v>100</v>
      </c>
      <c r="Q88">
        <f t="shared" si="1"/>
        <v>87.5</v>
      </c>
      <c r="R88">
        <f t="shared" si="1"/>
        <v>100</v>
      </c>
      <c r="S88">
        <f t="shared" si="1"/>
        <v>0</v>
      </c>
      <c r="T88">
        <f t="shared" si="1"/>
        <v>0</v>
      </c>
      <c r="U88">
        <f t="shared" si="1"/>
        <v>68.75</v>
      </c>
      <c r="V88">
        <f t="shared" si="1"/>
        <v>43.75</v>
      </c>
      <c r="W88">
        <f t="shared" si="1"/>
        <v>60</v>
      </c>
      <c r="X88">
        <f t="shared" si="1"/>
        <v>87.5</v>
      </c>
      <c r="Y88">
        <f t="shared" si="1"/>
        <v>100</v>
      </c>
      <c r="Z88">
        <f t="shared" si="1"/>
        <v>100</v>
      </c>
      <c r="AA88">
        <f t="shared" si="1"/>
        <v>100</v>
      </c>
      <c r="AB88">
        <f t="shared" si="1"/>
        <v>100</v>
      </c>
      <c r="AC88">
        <f t="shared" si="1"/>
        <v>92.857142857142861</v>
      </c>
      <c r="AD88">
        <f t="shared" si="1"/>
        <v>93.333333333333329</v>
      </c>
      <c r="AE88">
        <f t="shared" si="1"/>
        <v>100</v>
      </c>
      <c r="AF88">
        <f t="shared" si="1"/>
        <v>80</v>
      </c>
      <c r="AG88">
        <f t="shared" si="1"/>
        <v>100</v>
      </c>
      <c r="AH88">
        <f t="shared" si="1"/>
        <v>100</v>
      </c>
      <c r="AI88">
        <f t="shared" si="1"/>
        <v>0</v>
      </c>
      <c r="AJ88">
        <f t="shared" si="1"/>
        <v>15.384615384615385</v>
      </c>
      <c r="AK88">
        <f t="shared" si="1"/>
        <v>71.428571428571431</v>
      </c>
      <c r="AL88">
        <f t="shared" si="1"/>
        <v>85.714285714285708</v>
      </c>
      <c r="AM88">
        <f t="shared" si="1"/>
        <v>58.333333333333336</v>
      </c>
      <c r="AN88">
        <f t="shared" si="1"/>
        <v>76.923076923076934</v>
      </c>
      <c r="AO88">
        <f t="shared" si="1"/>
        <v>87.5</v>
      </c>
      <c r="AP88">
        <f t="shared" si="1"/>
        <v>0</v>
      </c>
      <c r="AQ88">
        <f t="shared" si="1"/>
        <v>7.1428571428571423</v>
      </c>
      <c r="AR88">
        <f t="shared" si="1"/>
        <v>93.75</v>
      </c>
      <c r="AS88">
        <f t="shared" si="1"/>
        <v>93.333333333333329</v>
      </c>
      <c r="AT88">
        <f t="shared" si="1"/>
        <v>86.666666666666671</v>
      </c>
      <c r="AU88">
        <f t="shared" si="1"/>
        <v>91.666666666666657</v>
      </c>
      <c r="AV88">
        <f t="shared" si="1"/>
        <v>93.333333333333329</v>
      </c>
      <c r="AW88">
        <f t="shared" si="1"/>
        <v>92.307692307692307</v>
      </c>
    </row>
    <row r="89" spans="1:49" x14ac:dyDescent="0.25">
      <c r="A89" t="s">
        <v>1771</v>
      </c>
      <c r="B89">
        <f>B66/B58*100</f>
        <v>100</v>
      </c>
      <c r="C89">
        <f t="shared" ref="C89:AW89" si="2">C66/C58*100</f>
        <v>100</v>
      </c>
      <c r="D89">
        <f t="shared" si="2"/>
        <v>100</v>
      </c>
      <c r="E89">
        <f t="shared" si="2"/>
        <v>100</v>
      </c>
      <c r="F89">
        <f t="shared" si="2"/>
        <v>100</v>
      </c>
      <c r="G89">
        <f t="shared" si="2"/>
        <v>100</v>
      </c>
      <c r="H89">
        <f t="shared" si="2"/>
        <v>100</v>
      </c>
      <c r="I89">
        <f t="shared" si="2"/>
        <v>100</v>
      </c>
      <c r="J89">
        <f t="shared" si="2"/>
        <v>100</v>
      </c>
      <c r="K89">
        <f t="shared" si="2"/>
        <v>100</v>
      </c>
      <c r="L89">
        <f t="shared" si="2"/>
        <v>100</v>
      </c>
      <c r="M89">
        <f t="shared" si="2"/>
        <v>100</v>
      </c>
      <c r="N89">
        <f t="shared" si="2"/>
        <v>100</v>
      </c>
      <c r="O89">
        <f t="shared" si="2"/>
        <v>100</v>
      </c>
      <c r="P89">
        <f t="shared" si="2"/>
        <v>100</v>
      </c>
      <c r="Q89">
        <f t="shared" si="2"/>
        <v>100</v>
      </c>
      <c r="R89">
        <f t="shared" si="2"/>
        <v>100</v>
      </c>
      <c r="S89">
        <f t="shared" si="2"/>
        <v>0</v>
      </c>
      <c r="T89">
        <f t="shared" si="2"/>
        <v>0</v>
      </c>
      <c r="U89">
        <f t="shared" si="2"/>
        <v>93.75</v>
      </c>
      <c r="V89">
        <f t="shared" si="2"/>
        <v>100</v>
      </c>
      <c r="W89">
        <f t="shared" si="2"/>
        <v>93.75</v>
      </c>
      <c r="X89">
        <f t="shared" si="2"/>
        <v>66.666666666666657</v>
      </c>
      <c r="Y89">
        <f t="shared" si="2"/>
        <v>75</v>
      </c>
      <c r="Z89">
        <f t="shared" si="2"/>
        <v>100</v>
      </c>
      <c r="AA89">
        <f t="shared" si="2"/>
        <v>100</v>
      </c>
      <c r="AB89">
        <f t="shared" si="2"/>
        <v>100</v>
      </c>
      <c r="AC89">
        <f t="shared" si="2"/>
        <v>100</v>
      </c>
      <c r="AD89">
        <f t="shared" si="2"/>
        <v>100</v>
      </c>
      <c r="AE89">
        <f t="shared" si="2"/>
        <v>93.75</v>
      </c>
      <c r="AF89">
        <f t="shared" si="2"/>
        <v>100</v>
      </c>
      <c r="AG89">
        <f t="shared" si="2"/>
        <v>100</v>
      </c>
      <c r="AH89">
        <f t="shared" si="2"/>
        <v>100</v>
      </c>
      <c r="AI89">
        <f t="shared" si="2"/>
        <v>0</v>
      </c>
      <c r="AJ89">
        <f t="shared" si="2"/>
        <v>81.25</v>
      </c>
      <c r="AK89">
        <f t="shared" si="2"/>
        <v>100</v>
      </c>
      <c r="AL89">
        <f t="shared" si="2"/>
        <v>100</v>
      </c>
      <c r="AM89">
        <f t="shared" si="2"/>
        <v>100</v>
      </c>
      <c r="AN89">
        <f t="shared" si="2"/>
        <v>100</v>
      </c>
      <c r="AO89">
        <f t="shared" si="2"/>
        <v>100</v>
      </c>
      <c r="AP89">
        <f t="shared" si="2"/>
        <v>0</v>
      </c>
      <c r="AQ89">
        <f t="shared" si="2"/>
        <v>100</v>
      </c>
      <c r="AR89">
        <f t="shared" si="2"/>
        <v>100</v>
      </c>
      <c r="AS89">
        <f t="shared" si="2"/>
        <v>100</v>
      </c>
      <c r="AT89">
        <f t="shared" si="2"/>
        <v>100</v>
      </c>
      <c r="AU89">
        <f t="shared" si="2"/>
        <v>93.75</v>
      </c>
      <c r="AV89">
        <f t="shared" si="2"/>
        <v>100</v>
      </c>
      <c r="AW89">
        <f t="shared" si="2"/>
        <v>93.75</v>
      </c>
    </row>
    <row r="90" spans="1:49" x14ac:dyDescent="0.25">
      <c r="A90" t="s">
        <v>1772</v>
      </c>
      <c r="B90">
        <f>B84/B76*100</f>
        <v>100</v>
      </c>
      <c r="C90">
        <f t="shared" ref="C90:AW90" si="3">C84/C76*100</f>
        <v>100</v>
      </c>
      <c r="D90">
        <f t="shared" si="3"/>
        <v>100</v>
      </c>
      <c r="E90">
        <f t="shared" si="3"/>
        <v>100</v>
      </c>
      <c r="F90">
        <f t="shared" si="3"/>
        <v>100</v>
      </c>
      <c r="G90">
        <f t="shared" si="3"/>
        <v>100</v>
      </c>
      <c r="H90">
        <f t="shared" si="3"/>
        <v>100</v>
      </c>
      <c r="I90">
        <f t="shared" si="3"/>
        <v>100</v>
      </c>
      <c r="J90">
        <f t="shared" si="3"/>
        <v>100</v>
      </c>
      <c r="K90">
        <f t="shared" si="3"/>
        <v>100</v>
      </c>
      <c r="L90">
        <f t="shared" si="3"/>
        <v>100</v>
      </c>
      <c r="M90">
        <f t="shared" si="3"/>
        <v>100</v>
      </c>
      <c r="N90">
        <f t="shared" si="3"/>
        <v>100</v>
      </c>
      <c r="O90">
        <f t="shared" si="3"/>
        <v>100</v>
      </c>
      <c r="P90">
        <f t="shared" si="3"/>
        <v>100</v>
      </c>
      <c r="Q90">
        <f t="shared" si="3"/>
        <v>100</v>
      </c>
      <c r="R90">
        <f t="shared" si="3"/>
        <v>100</v>
      </c>
      <c r="S90">
        <f t="shared" si="3"/>
        <v>93.75</v>
      </c>
      <c r="T90">
        <f t="shared" si="3"/>
        <v>87.5</v>
      </c>
      <c r="U90">
        <f t="shared" si="3"/>
        <v>100</v>
      </c>
      <c r="V90">
        <f t="shared" si="3"/>
        <v>100</v>
      </c>
      <c r="W90">
        <f t="shared" si="3"/>
        <v>100</v>
      </c>
      <c r="X90">
        <f t="shared" si="3"/>
        <v>100</v>
      </c>
      <c r="Y90">
        <f t="shared" si="3"/>
        <v>100</v>
      </c>
      <c r="Z90">
        <f t="shared" si="3"/>
        <v>100</v>
      </c>
      <c r="AA90">
        <f t="shared" si="3"/>
        <v>100</v>
      </c>
      <c r="AB90">
        <f t="shared" si="3"/>
        <v>100</v>
      </c>
      <c r="AC90">
        <f t="shared" si="3"/>
        <v>100</v>
      </c>
      <c r="AD90">
        <f t="shared" si="3"/>
        <v>100</v>
      </c>
      <c r="AE90">
        <f t="shared" si="3"/>
        <v>100</v>
      </c>
      <c r="AF90">
        <f t="shared" si="3"/>
        <v>81.25</v>
      </c>
      <c r="AG90">
        <f t="shared" si="3"/>
        <v>93.75</v>
      </c>
      <c r="AH90">
        <f t="shared" si="3"/>
        <v>100</v>
      </c>
      <c r="AI90">
        <f t="shared" si="3"/>
        <v>6.25</v>
      </c>
      <c r="AJ90">
        <f t="shared" si="3"/>
        <v>100</v>
      </c>
      <c r="AK90">
        <f t="shared" si="3"/>
        <v>93.75</v>
      </c>
      <c r="AL90">
        <f t="shared" si="3"/>
        <v>93.75</v>
      </c>
      <c r="AM90">
        <f t="shared" si="3"/>
        <v>100</v>
      </c>
      <c r="AN90">
        <f t="shared" si="3"/>
        <v>100</v>
      </c>
      <c r="AO90">
        <f t="shared" si="3"/>
        <v>100</v>
      </c>
      <c r="AP90">
        <f t="shared" si="3"/>
        <v>0</v>
      </c>
      <c r="AQ90">
        <f t="shared" si="3"/>
        <v>100</v>
      </c>
      <c r="AR90">
        <f t="shared" si="3"/>
        <v>100</v>
      </c>
      <c r="AS90">
        <f t="shared" si="3"/>
        <v>100</v>
      </c>
      <c r="AT90">
        <f t="shared" si="3"/>
        <v>100</v>
      </c>
      <c r="AU90">
        <f t="shared" si="3"/>
        <v>100</v>
      </c>
      <c r="AV90">
        <f t="shared" si="3"/>
        <v>100</v>
      </c>
      <c r="AW90">
        <f t="shared" si="3"/>
        <v>100</v>
      </c>
    </row>
    <row r="91" spans="1:49" s="7" customFormat="1" x14ac:dyDescent="0.25">
      <c r="A91" s="7" t="s">
        <v>1773</v>
      </c>
      <c r="B91" s="7" t="s">
        <v>1644</v>
      </c>
      <c r="C91" s="7" t="s">
        <v>720</v>
      </c>
      <c r="D91" s="7" t="s">
        <v>720</v>
      </c>
      <c r="E91" s="7" t="s">
        <v>720</v>
      </c>
      <c r="F91" s="7" t="s">
        <v>720</v>
      </c>
      <c r="G91" s="7" t="s">
        <v>720</v>
      </c>
      <c r="H91" s="7" t="s">
        <v>720</v>
      </c>
      <c r="I91" s="7" t="s">
        <v>720</v>
      </c>
      <c r="J91" s="7" t="s">
        <v>1644</v>
      </c>
      <c r="K91" s="7" t="s">
        <v>724</v>
      </c>
      <c r="L91" s="7" t="s">
        <v>724</v>
      </c>
      <c r="M91" s="7" t="s">
        <v>724</v>
      </c>
      <c r="N91" s="7" t="s">
        <v>724</v>
      </c>
      <c r="O91" s="7" t="s">
        <v>724</v>
      </c>
      <c r="P91" s="7" t="s">
        <v>724</v>
      </c>
      <c r="Q91" s="7" t="s">
        <v>724</v>
      </c>
      <c r="R91" s="7" t="s">
        <v>1644</v>
      </c>
      <c r="S91" s="7" t="s">
        <v>728</v>
      </c>
      <c r="T91" s="7" t="s">
        <v>728</v>
      </c>
      <c r="U91" s="7" t="s">
        <v>728</v>
      </c>
      <c r="V91" s="7" t="s">
        <v>728</v>
      </c>
      <c r="W91" s="7" t="s">
        <v>728</v>
      </c>
      <c r="X91" s="7" t="s">
        <v>728</v>
      </c>
      <c r="Y91" s="7" t="s">
        <v>728</v>
      </c>
      <c r="Z91" s="7" t="s">
        <v>1686</v>
      </c>
      <c r="AA91" s="7" t="s">
        <v>732</v>
      </c>
      <c r="AB91" s="7" t="s">
        <v>732</v>
      </c>
      <c r="AC91" s="7" t="s">
        <v>732</v>
      </c>
      <c r="AD91" s="7" t="s">
        <v>732</v>
      </c>
      <c r="AE91" s="7" t="s">
        <v>732</v>
      </c>
      <c r="AF91" s="7" t="s">
        <v>732</v>
      </c>
      <c r="AG91" s="7" t="s">
        <v>732</v>
      </c>
      <c r="AH91" s="7" t="s">
        <v>1686</v>
      </c>
      <c r="AI91" s="7" t="s">
        <v>736</v>
      </c>
      <c r="AJ91" s="7" t="s">
        <v>736</v>
      </c>
      <c r="AK91" s="7" t="s">
        <v>736</v>
      </c>
      <c r="AL91" s="7" t="s">
        <v>736</v>
      </c>
      <c r="AM91" s="7" t="s">
        <v>736</v>
      </c>
      <c r="AN91" s="7" t="s">
        <v>736</v>
      </c>
      <c r="AO91" s="7" t="s">
        <v>736</v>
      </c>
      <c r="AP91" s="7" t="s">
        <v>1794</v>
      </c>
      <c r="AQ91" s="7" t="s">
        <v>740</v>
      </c>
      <c r="AR91" s="7" t="s">
        <v>740</v>
      </c>
      <c r="AS91" s="7" t="s">
        <v>740</v>
      </c>
      <c r="AT91" s="7" t="s">
        <v>740</v>
      </c>
      <c r="AU91" s="7" t="s">
        <v>740</v>
      </c>
      <c r="AV91" s="7" t="s">
        <v>740</v>
      </c>
      <c r="AW91" s="7" t="s">
        <v>740</v>
      </c>
    </row>
    <row r="92" spans="1:49" s="7" customFormat="1" x14ac:dyDescent="0.25">
      <c r="A92" s="7" t="s">
        <v>1778</v>
      </c>
      <c r="B92" s="7" t="s">
        <v>1786</v>
      </c>
      <c r="C92" s="7" t="s">
        <v>1785</v>
      </c>
      <c r="D92" s="7" t="s">
        <v>1779</v>
      </c>
      <c r="E92" s="7" t="s">
        <v>1803</v>
      </c>
      <c r="F92" s="7" t="s">
        <v>1804</v>
      </c>
      <c r="G92" s="7" t="s">
        <v>1805</v>
      </c>
      <c r="H92" s="7" t="s">
        <v>1802</v>
      </c>
      <c r="I92" s="7" t="s">
        <v>1899</v>
      </c>
      <c r="J92" s="7" t="s">
        <v>1786</v>
      </c>
      <c r="K92" s="7" t="s">
        <v>1785</v>
      </c>
      <c r="L92" s="7" t="s">
        <v>1779</v>
      </c>
      <c r="M92" s="7" t="s">
        <v>1803</v>
      </c>
      <c r="N92" s="7" t="s">
        <v>1804</v>
      </c>
      <c r="O92" s="7" t="s">
        <v>1805</v>
      </c>
      <c r="P92" s="7" t="s">
        <v>1802</v>
      </c>
      <c r="Q92" s="7" t="s">
        <v>1899</v>
      </c>
      <c r="R92" s="7" t="s">
        <v>1786</v>
      </c>
      <c r="S92" s="7" t="s">
        <v>1785</v>
      </c>
      <c r="T92" s="7" t="s">
        <v>1779</v>
      </c>
      <c r="U92" s="7" t="s">
        <v>1803</v>
      </c>
      <c r="V92" s="7" t="s">
        <v>1804</v>
      </c>
      <c r="W92" s="7" t="s">
        <v>1805</v>
      </c>
      <c r="X92" s="7" t="s">
        <v>1802</v>
      </c>
      <c r="Y92" s="7" t="s">
        <v>1899</v>
      </c>
      <c r="Z92" s="7" t="s">
        <v>2035</v>
      </c>
      <c r="AA92" s="7" t="s">
        <v>1785</v>
      </c>
      <c r="AB92" s="7" t="s">
        <v>1779</v>
      </c>
      <c r="AC92" s="7" t="s">
        <v>1803</v>
      </c>
      <c r="AD92" s="7" t="s">
        <v>1804</v>
      </c>
      <c r="AE92" s="7" t="s">
        <v>1805</v>
      </c>
      <c r="AF92" s="7" t="s">
        <v>1802</v>
      </c>
      <c r="AG92" s="7" t="s">
        <v>1899</v>
      </c>
      <c r="AH92" s="7" t="s">
        <v>2035</v>
      </c>
      <c r="AI92" s="7" t="s">
        <v>1785</v>
      </c>
      <c r="AJ92" s="7" t="s">
        <v>1779</v>
      </c>
      <c r="AK92" s="7" t="s">
        <v>1803</v>
      </c>
      <c r="AL92" s="7" t="s">
        <v>1804</v>
      </c>
      <c r="AM92" s="7" t="s">
        <v>1805</v>
      </c>
      <c r="AN92" s="7" t="s">
        <v>1802</v>
      </c>
      <c r="AO92" s="7" t="s">
        <v>1899</v>
      </c>
      <c r="AP92" s="7" t="s">
        <v>1786</v>
      </c>
      <c r="AQ92" s="7" t="s">
        <v>1785</v>
      </c>
      <c r="AR92" s="7" t="s">
        <v>1779</v>
      </c>
      <c r="AS92" s="7" t="s">
        <v>1803</v>
      </c>
      <c r="AT92" s="7" t="s">
        <v>1804</v>
      </c>
      <c r="AU92" s="7" t="s">
        <v>1805</v>
      </c>
      <c r="AV92" s="7" t="s">
        <v>1802</v>
      </c>
      <c r="AW92" s="7" t="s">
        <v>1899</v>
      </c>
    </row>
    <row r="93" spans="1:49" x14ac:dyDescent="0.25">
      <c r="A93" t="s">
        <v>1773</v>
      </c>
      <c r="B93">
        <f>AVERAGE(B88:B90)</f>
        <v>95.555555555555557</v>
      </c>
      <c r="C93">
        <f t="shared" ref="C93:AW93" si="4">AVERAGE(C88:C90)</f>
        <v>100</v>
      </c>
      <c r="D93">
        <f t="shared" si="4"/>
        <v>100</v>
      </c>
      <c r="E93">
        <f t="shared" si="4"/>
        <v>100</v>
      </c>
      <c r="F93">
        <f t="shared" si="4"/>
        <v>100</v>
      </c>
      <c r="G93">
        <f t="shared" si="4"/>
        <v>100</v>
      </c>
      <c r="H93">
        <f t="shared" si="4"/>
        <v>100</v>
      </c>
      <c r="I93">
        <f t="shared" si="4"/>
        <v>100</v>
      </c>
      <c r="J93">
        <f t="shared" si="4"/>
        <v>97.916666666666671</v>
      </c>
      <c r="K93">
        <f t="shared" si="4"/>
        <v>100</v>
      </c>
      <c r="L93">
        <f t="shared" si="4"/>
        <v>100</v>
      </c>
      <c r="M93">
        <f t="shared" si="4"/>
        <v>95.833333333333329</v>
      </c>
      <c r="N93">
        <f t="shared" si="4"/>
        <v>93.75</v>
      </c>
      <c r="O93">
        <f t="shared" si="4"/>
        <v>97.916666666666671</v>
      </c>
      <c r="P93">
        <f t="shared" si="4"/>
        <v>100</v>
      </c>
      <c r="Q93">
        <f t="shared" si="4"/>
        <v>95.833333333333329</v>
      </c>
      <c r="R93">
        <f t="shared" si="4"/>
        <v>100</v>
      </c>
      <c r="S93">
        <f t="shared" si="4"/>
        <v>31.25</v>
      </c>
      <c r="T93">
        <f t="shared" si="4"/>
        <v>29.166666666666668</v>
      </c>
      <c r="U93">
        <f t="shared" si="4"/>
        <v>87.5</v>
      </c>
      <c r="V93">
        <f t="shared" si="4"/>
        <v>81.25</v>
      </c>
      <c r="W93">
        <f t="shared" si="4"/>
        <v>84.583333333333329</v>
      </c>
      <c r="X93">
        <f t="shared" si="4"/>
        <v>84.722222222222214</v>
      </c>
      <c r="Y93">
        <f t="shared" si="4"/>
        <v>91.666666666666671</v>
      </c>
      <c r="Z93">
        <f t="shared" si="4"/>
        <v>100</v>
      </c>
      <c r="AA93">
        <f t="shared" si="4"/>
        <v>100</v>
      </c>
      <c r="AB93">
        <f t="shared" si="4"/>
        <v>100</v>
      </c>
      <c r="AC93">
        <f t="shared" si="4"/>
        <v>97.619047619047635</v>
      </c>
      <c r="AD93">
        <f t="shared" si="4"/>
        <v>97.777777777777771</v>
      </c>
      <c r="AE93">
        <f t="shared" si="4"/>
        <v>97.916666666666671</v>
      </c>
      <c r="AF93">
        <f t="shared" si="4"/>
        <v>87.083333333333329</v>
      </c>
      <c r="AG93">
        <f t="shared" si="4"/>
        <v>97.916666666666671</v>
      </c>
      <c r="AH93">
        <f t="shared" si="4"/>
        <v>100</v>
      </c>
      <c r="AI93">
        <f t="shared" si="4"/>
        <v>2.0833333333333335</v>
      </c>
      <c r="AJ93">
        <f t="shared" si="4"/>
        <v>65.544871794871796</v>
      </c>
      <c r="AK93">
        <f t="shared" si="4"/>
        <v>88.392857142857153</v>
      </c>
      <c r="AL93">
        <f t="shared" si="4"/>
        <v>93.154761904761912</v>
      </c>
      <c r="AM93">
        <f t="shared" si="4"/>
        <v>86.111111111111128</v>
      </c>
      <c r="AN93">
        <f t="shared" si="4"/>
        <v>92.307692307692307</v>
      </c>
      <c r="AO93">
        <f t="shared" si="4"/>
        <v>95.833333333333329</v>
      </c>
      <c r="AP93">
        <f t="shared" si="4"/>
        <v>0</v>
      </c>
      <c r="AQ93">
        <f t="shared" si="4"/>
        <v>69.047619047619051</v>
      </c>
      <c r="AR93">
        <f t="shared" si="4"/>
        <v>97.916666666666671</v>
      </c>
      <c r="AS93">
        <f t="shared" si="4"/>
        <v>97.777777777777771</v>
      </c>
      <c r="AT93">
        <f t="shared" si="4"/>
        <v>95.555555555555557</v>
      </c>
      <c r="AU93">
        <f t="shared" si="4"/>
        <v>95.138888888888872</v>
      </c>
      <c r="AV93">
        <f t="shared" si="4"/>
        <v>97.777777777777771</v>
      </c>
      <c r="AW93">
        <f t="shared" si="4"/>
        <v>95.352564102564102</v>
      </c>
    </row>
    <row r="94" spans="1:49" x14ac:dyDescent="0.25">
      <c r="A94" t="s">
        <v>1774</v>
      </c>
      <c r="B94">
        <f>STDEV(B88:B90)</f>
        <v>7.6980035891950074</v>
      </c>
      <c r="C94">
        <f t="shared" ref="C94:AW94" si="5">STDEV(C88:C90)</f>
        <v>0</v>
      </c>
      <c r="D94">
        <f t="shared" si="5"/>
        <v>0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3.6084391824351609</v>
      </c>
      <c r="K94">
        <f t="shared" si="5"/>
        <v>0</v>
      </c>
      <c r="L94">
        <f t="shared" si="5"/>
        <v>0</v>
      </c>
      <c r="M94">
        <f t="shared" si="5"/>
        <v>7.2168783648703219</v>
      </c>
      <c r="N94">
        <f t="shared" si="5"/>
        <v>10.825317547305483</v>
      </c>
      <c r="O94">
        <f t="shared" si="5"/>
        <v>3.6084391824351609</v>
      </c>
      <c r="P94">
        <f t="shared" si="5"/>
        <v>0</v>
      </c>
      <c r="Q94">
        <f t="shared" si="5"/>
        <v>7.2168783648703219</v>
      </c>
      <c r="R94">
        <f t="shared" si="5"/>
        <v>0</v>
      </c>
      <c r="S94">
        <f t="shared" si="5"/>
        <v>54.126587736527412</v>
      </c>
      <c r="T94">
        <f t="shared" si="5"/>
        <v>50.518148554092249</v>
      </c>
      <c r="U94">
        <f t="shared" si="5"/>
        <v>16.535945694153693</v>
      </c>
      <c r="V94">
        <f t="shared" si="5"/>
        <v>32.47595264191645</v>
      </c>
      <c r="W94">
        <f t="shared" si="5"/>
        <v>21.51791888945894</v>
      </c>
      <c r="X94">
        <f t="shared" si="5"/>
        <v>16.83938285136411</v>
      </c>
      <c r="Y94">
        <f t="shared" si="5"/>
        <v>14.433756729740665</v>
      </c>
      <c r="Z94">
        <f t="shared" si="5"/>
        <v>0</v>
      </c>
      <c r="AA94">
        <f t="shared" si="5"/>
        <v>0</v>
      </c>
      <c r="AB94">
        <f t="shared" si="5"/>
        <v>0</v>
      </c>
      <c r="AC94">
        <f t="shared" si="5"/>
        <v>4.12393049421161</v>
      </c>
      <c r="AD94">
        <f t="shared" si="5"/>
        <v>3.8490017945975077</v>
      </c>
      <c r="AE94">
        <f t="shared" si="5"/>
        <v>3.6084391824351609</v>
      </c>
      <c r="AF94">
        <f t="shared" si="5"/>
        <v>11.203608049790654</v>
      </c>
      <c r="AG94">
        <f t="shared" si="5"/>
        <v>3.6084391824351609</v>
      </c>
      <c r="AH94">
        <f t="shared" si="5"/>
        <v>0</v>
      </c>
      <c r="AI94">
        <f t="shared" si="5"/>
        <v>3.6084391824351609</v>
      </c>
      <c r="AJ94">
        <f t="shared" si="5"/>
        <v>44.440174587382103</v>
      </c>
      <c r="AK94">
        <f t="shared" si="5"/>
        <v>15.020182001125555</v>
      </c>
      <c r="AL94">
        <f t="shared" si="5"/>
        <v>7.1614341759023628</v>
      </c>
      <c r="AM94">
        <f t="shared" si="5"/>
        <v>24.056261216234347</v>
      </c>
      <c r="AN94">
        <f t="shared" si="5"/>
        <v>13.323467750529964</v>
      </c>
      <c r="AO94">
        <f t="shared" si="5"/>
        <v>7.2168783648703219</v>
      </c>
      <c r="AP94">
        <f t="shared" si="5"/>
        <v>0</v>
      </c>
      <c r="AQ94">
        <f t="shared" si="5"/>
        <v>53.611096424750961</v>
      </c>
      <c r="AR94">
        <f t="shared" si="5"/>
        <v>3.6084391824351609</v>
      </c>
      <c r="AS94">
        <f t="shared" si="5"/>
        <v>3.8490017945975077</v>
      </c>
      <c r="AT94">
        <f t="shared" si="5"/>
        <v>7.6980035891950074</v>
      </c>
      <c r="AU94">
        <f t="shared" si="5"/>
        <v>4.3368041655544465</v>
      </c>
      <c r="AV94">
        <f t="shared" si="5"/>
        <v>3.8490017945975077</v>
      </c>
      <c r="AW94">
        <f t="shared" si="5"/>
        <v>4.088894494286242</v>
      </c>
    </row>
    <row r="95" spans="1:49" x14ac:dyDescent="0.25">
      <c r="A95" t="s">
        <v>1775</v>
      </c>
      <c r="B95">
        <f>STDEV(B88:B90)/SQRT(3)</f>
        <v>4.4444444444444429</v>
      </c>
      <c r="C95">
        <f t="shared" ref="C95:AW95" si="6">STDEV(C88:C90)/SQRT(3)</f>
        <v>0</v>
      </c>
      <c r="D95">
        <f t="shared" si="6"/>
        <v>0</v>
      </c>
      <c r="E95">
        <f t="shared" si="6"/>
        <v>0</v>
      </c>
      <c r="F95">
        <f t="shared" si="6"/>
        <v>0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2.0833333333333335</v>
      </c>
      <c r="K95">
        <f t="shared" si="6"/>
        <v>0</v>
      </c>
      <c r="L95">
        <f t="shared" si="6"/>
        <v>0</v>
      </c>
      <c r="M95">
        <f t="shared" si="6"/>
        <v>4.166666666666667</v>
      </c>
      <c r="N95">
        <f t="shared" si="6"/>
        <v>6.25</v>
      </c>
      <c r="O95">
        <f t="shared" si="6"/>
        <v>2.0833333333333335</v>
      </c>
      <c r="P95">
        <f t="shared" si="6"/>
        <v>0</v>
      </c>
      <c r="Q95">
        <f t="shared" si="6"/>
        <v>4.166666666666667</v>
      </c>
      <c r="R95">
        <f t="shared" si="6"/>
        <v>0</v>
      </c>
      <c r="S95">
        <f t="shared" si="6"/>
        <v>31.25</v>
      </c>
      <c r="T95">
        <f t="shared" si="6"/>
        <v>29.166666666666664</v>
      </c>
      <c r="U95">
        <f t="shared" si="6"/>
        <v>9.5470326978246689</v>
      </c>
      <c r="V95">
        <f t="shared" si="6"/>
        <v>18.75</v>
      </c>
      <c r="W95">
        <f t="shared" si="6"/>
        <v>12.423376263229652</v>
      </c>
      <c r="X95">
        <f t="shared" si="6"/>
        <v>9.7222222222222374</v>
      </c>
      <c r="Y95">
        <f t="shared" si="6"/>
        <v>8.3333333333333464</v>
      </c>
      <c r="Z95">
        <f t="shared" si="6"/>
        <v>0</v>
      </c>
      <c r="AA95">
        <f t="shared" si="6"/>
        <v>0</v>
      </c>
      <c r="AB95">
        <f t="shared" si="6"/>
        <v>0</v>
      </c>
      <c r="AC95">
        <f t="shared" si="6"/>
        <v>2.3809523809523796</v>
      </c>
      <c r="AD95">
        <f t="shared" si="6"/>
        <v>2.2222222222222237</v>
      </c>
      <c r="AE95">
        <f t="shared" si="6"/>
        <v>2.0833333333333335</v>
      </c>
      <c r="AF95">
        <f t="shared" si="6"/>
        <v>6.4684061234416932</v>
      </c>
      <c r="AG95">
        <f t="shared" si="6"/>
        <v>2.0833333333333335</v>
      </c>
      <c r="AH95">
        <f t="shared" si="6"/>
        <v>0</v>
      </c>
      <c r="AI95">
        <f t="shared" si="6"/>
        <v>2.0833333333333335</v>
      </c>
      <c r="AJ95">
        <f t="shared" si="6"/>
        <v>25.657546760859024</v>
      </c>
      <c r="AK95">
        <f t="shared" si="6"/>
        <v>8.6719061216270106</v>
      </c>
      <c r="AL95">
        <f t="shared" si="6"/>
        <v>4.1346559492410151</v>
      </c>
      <c r="AM95">
        <f t="shared" si="6"/>
        <v>13.888888888888856</v>
      </c>
      <c r="AN95">
        <f t="shared" si="6"/>
        <v>7.6923076923077733</v>
      </c>
      <c r="AO95">
        <f t="shared" si="6"/>
        <v>4.166666666666667</v>
      </c>
      <c r="AP95">
        <f t="shared" si="6"/>
        <v>0</v>
      </c>
      <c r="AQ95">
        <f t="shared" si="6"/>
        <v>30.952380952380953</v>
      </c>
      <c r="AR95">
        <f t="shared" si="6"/>
        <v>2.0833333333333335</v>
      </c>
      <c r="AS95">
        <f t="shared" si="6"/>
        <v>2.2222222222222237</v>
      </c>
      <c r="AT95">
        <f t="shared" si="6"/>
        <v>4.4444444444444429</v>
      </c>
      <c r="AU95">
        <f t="shared" si="6"/>
        <v>2.5038550524055503</v>
      </c>
      <c r="AV95">
        <f t="shared" si="6"/>
        <v>2.2222222222222237</v>
      </c>
      <c r="AW95">
        <f t="shared" si="6"/>
        <v>2.3607243369641409</v>
      </c>
    </row>
    <row r="98" spans="1:49" x14ac:dyDescent="0.25">
      <c r="A98" s="39" t="s">
        <v>1800</v>
      </c>
      <c r="B98" t="s">
        <v>1715</v>
      </c>
      <c r="C98" t="s">
        <v>1716</v>
      </c>
      <c r="D98" t="s">
        <v>1717</v>
      </c>
      <c r="E98" t="s">
        <v>1718</v>
      </c>
      <c r="F98" t="s">
        <v>1719</v>
      </c>
      <c r="G98" t="s">
        <v>1720</v>
      </c>
      <c r="H98" t="s">
        <v>1721</v>
      </c>
      <c r="I98" t="s">
        <v>1722</v>
      </c>
      <c r="J98" t="s">
        <v>1723</v>
      </c>
      <c r="K98" t="s">
        <v>1724</v>
      </c>
      <c r="L98" t="s">
        <v>1725</v>
      </c>
      <c r="M98" t="s">
        <v>1726</v>
      </c>
      <c r="N98" t="s">
        <v>1727</v>
      </c>
      <c r="O98" t="s">
        <v>1728</v>
      </c>
      <c r="P98" t="s">
        <v>1729</v>
      </c>
      <c r="Q98" t="s">
        <v>1730</v>
      </c>
      <c r="R98" t="s">
        <v>1731</v>
      </c>
      <c r="S98" t="s">
        <v>1732</v>
      </c>
      <c r="T98" t="s">
        <v>1733</v>
      </c>
      <c r="U98" t="s">
        <v>1734</v>
      </c>
      <c r="V98" t="s">
        <v>1735</v>
      </c>
      <c r="W98" t="s">
        <v>1736</v>
      </c>
      <c r="X98" t="s">
        <v>1737</v>
      </c>
      <c r="Y98" t="s">
        <v>1738</v>
      </c>
      <c r="Z98" t="s">
        <v>1739</v>
      </c>
      <c r="AA98" t="s">
        <v>1740</v>
      </c>
      <c r="AB98" t="s">
        <v>1741</v>
      </c>
      <c r="AC98" t="s">
        <v>1742</v>
      </c>
      <c r="AD98" t="s">
        <v>1743</v>
      </c>
      <c r="AE98" t="s">
        <v>1744</v>
      </c>
      <c r="AF98" t="s">
        <v>1745</v>
      </c>
      <c r="AG98" t="s">
        <v>1746</v>
      </c>
      <c r="AH98" t="s">
        <v>1747</v>
      </c>
      <c r="AI98" t="s">
        <v>1748</v>
      </c>
      <c r="AJ98" t="s">
        <v>1749</v>
      </c>
      <c r="AK98" t="s">
        <v>1750</v>
      </c>
      <c r="AL98" t="s">
        <v>1751</v>
      </c>
      <c r="AM98" t="s">
        <v>1752</v>
      </c>
      <c r="AN98" t="s">
        <v>1753</v>
      </c>
      <c r="AO98" t="s">
        <v>1754</v>
      </c>
      <c r="AP98" t="s">
        <v>1755</v>
      </c>
      <c r="AQ98" t="s">
        <v>1756</v>
      </c>
      <c r="AR98" t="s">
        <v>1757</v>
      </c>
      <c r="AS98" t="s">
        <v>1758</v>
      </c>
      <c r="AT98" t="s">
        <v>1759</v>
      </c>
      <c r="AU98" t="s">
        <v>1760</v>
      </c>
      <c r="AV98" t="s">
        <v>1761</v>
      </c>
      <c r="AW98" t="s">
        <v>1762</v>
      </c>
    </row>
    <row r="99" spans="1:49" x14ac:dyDescent="0.25">
      <c r="A99" t="s">
        <v>1770</v>
      </c>
      <c r="B99">
        <f>B49/B41*100</f>
        <v>46.549094902853163</v>
      </c>
      <c r="C99">
        <f t="shared" ref="C99:AW99" si="7">C49/C41*100</f>
        <v>54.132052986995035</v>
      </c>
      <c r="D99">
        <f t="shared" si="7"/>
        <v>58.664451951251372</v>
      </c>
      <c r="E99">
        <f t="shared" si="7"/>
        <v>54.287097829094655</v>
      </c>
      <c r="F99">
        <f t="shared" si="7"/>
        <v>69.34194508843072</v>
      </c>
      <c r="G99">
        <f t="shared" si="7"/>
        <v>62.839472976606622</v>
      </c>
      <c r="H99">
        <f t="shared" si="7"/>
        <v>63.49186702561088</v>
      </c>
      <c r="I99">
        <f t="shared" si="7"/>
        <v>32.937573572689814</v>
      </c>
      <c r="J99">
        <f t="shared" si="7"/>
        <v>28.560817560126019</v>
      </c>
      <c r="K99">
        <f t="shared" si="7"/>
        <v>49.948121219574062</v>
      </c>
      <c r="L99">
        <f t="shared" si="7"/>
        <v>43.816134447441385</v>
      </c>
      <c r="M99">
        <f t="shared" si="7"/>
        <v>30.631688731454769</v>
      </c>
      <c r="N99">
        <f t="shared" si="7"/>
        <v>21.15831430517165</v>
      </c>
      <c r="O99">
        <f t="shared" si="7"/>
        <v>30.48899855217276</v>
      </c>
      <c r="P99">
        <f t="shared" si="7"/>
        <v>34.507008506050077</v>
      </c>
      <c r="Q99">
        <f t="shared" si="7"/>
        <v>53.19851730693658</v>
      </c>
      <c r="R99">
        <f t="shared" si="7"/>
        <v>42.668359033910356</v>
      </c>
      <c r="S99">
        <f t="shared" si="7"/>
        <v>0</v>
      </c>
      <c r="T99">
        <f t="shared" si="7"/>
        <v>0</v>
      </c>
      <c r="U99">
        <f t="shared" si="7"/>
        <v>12.454294280171654</v>
      </c>
      <c r="V99">
        <f t="shared" si="7"/>
        <v>14.18476611609659</v>
      </c>
      <c r="W99">
        <f t="shared" si="7"/>
        <v>41.580622622467203</v>
      </c>
      <c r="X99">
        <f t="shared" si="7"/>
        <v>25.270716042475318</v>
      </c>
      <c r="Y99">
        <f t="shared" si="7"/>
        <v>40.331346371153373</v>
      </c>
      <c r="Z99">
        <f t="shared" si="7"/>
        <v>76.891547841440243</v>
      </c>
      <c r="AA99">
        <f t="shared" si="7"/>
        <v>98.692094474597084</v>
      </c>
      <c r="AB99">
        <f t="shared" si="7"/>
        <v>68.987556945672139</v>
      </c>
      <c r="AC99">
        <f t="shared" si="7"/>
        <v>23.531658066799547</v>
      </c>
      <c r="AD99">
        <f t="shared" si="7"/>
        <v>51.112121465918477</v>
      </c>
      <c r="AE99">
        <f t="shared" si="7"/>
        <v>41.696864992415307</v>
      </c>
      <c r="AF99">
        <f t="shared" si="7"/>
        <v>32.935120117666287</v>
      </c>
      <c r="AG99">
        <f t="shared" si="7"/>
        <v>51.670398976280786</v>
      </c>
      <c r="AH99">
        <f t="shared" si="7"/>
        <v>82.579481231936086</v>
      </c>
      <c r="AI99">
        <f t="shared" si="7"/>
        <v>0</v>
      </c>
      <c r="AJ99">
        <f t="shared" si="7"/>
        <v>26.505500056123015</v>
      </c>
      <c r="AK99">
        <f t="shared" si="7"/>
        <v>18.750845922393779</v>
      </c>
      <c r="AL99">
        <f t="shared" si="7"/>
        <v>14.649843043641738</v>
      </c>
      <c r="AM99">
        <f t="shared" si="7"/>
        <v>43.290267493456135</v>
      </c>
      <c r="AN99">
        <f t="shared" si="7"/>
        <v>44.230120725703109</v>
      </c>
      <c r="AO99">
        <f t="shared" si="7"/>
        <v>31.500107970495645</v>
      </c>
      <c r="AP99">
        <f t="shared" si="7"/>
        <v>0</v>
      </c>
      <c r="AQ99">
        <f t="shared" si="7"/>
        <v>12.165766486630659</v>
      </c>
      <c r="AR99">
        <f t="shared" si="7"/>
        <v>45.00895991194453</v>
      </c>
      <c r="AS99">
        <f t="shared" si="7"/>
        <v>57.357828223730401</v>
      </c>
      <c r="AT99">
        <f t="shared" si="7"/>
        <v>134.16032913601796</v>
      </c>
      <c r="AU99">
        <f t="shared" si="7"/>
        <v>79.074101188653884</v>
      </c>
      <c r="AV99">
        <f t="shared" si="7"/>
        <v>72.072799176772051</v>
      </c>
      <c r="AW99">
        <f t="shared" si="7"/>
        <v>94.914105361265854</v>
      </c>
    </row>
    <row r="100" spans="1:49" x14ac:dyDescent="0.25">
      <c r="A100" t="s">
        <v>1771</v>
      </c>
      <c r="B100">
        <f>B67/B59*100</f>
        <v>51.757611851410701</v>
      </c>
      <c r="C100">
        <f t="shared" ref="C100:AW100" si="8">C67/C59*100</f>
        <v>67.456818674568183</v>
      </c>
      <c r="D100">
        <f t="shared" si="8"/>
        <v>85.903089947390072</v>
      </c>
      <c r="E100">
        <f t="shared" si="8"/>
        <v>64.877744622099499</v>
      </c>
      <c r="F100">
        <f t="shared" si="8"/>
        <v>77.292041719204391</v>
      </c>
      <c r="G100">
        <f t="shared" si="8"/>
        <v>85.355325621674012</v>
      </c>
      <c r="H100">
        <f t="shared" si="8"/>
        <v>51.287258174758051</v>
      </c>
      <c r="I100">
        <f t="shared" si="8"/>
        <v>54.395424424903624</v>
      </c>
      <c r="J100">
        <f t="shared" si="8"/>
        <v>34.418726054086299</v>
      </c>
      <c r="K100">
        <f t="shared" si="8"/>
        <v>37.527451233690741</v>
      </c>
      <c r="L100">
        <f t="shared" si="8"/>
        <v>52.038313171791316</v>
      </c>
      <c r="M100">
        <f t="shared" si="8"/>
        <v>68.940781675723116</v>
      </c>
      <c r="N100">
        <f t="shared" si="8"/>
        <v>61.943475867131582</v>
      </c>
      <c r="O100">
        <f t="shared" si="8"/>
        <v>51.766096852061679</v>
      </c>
      <c r="P100">
        <f t="shared" si="8"/>
        <v>53.411722598846268</v>
      </c>
      <c r="Q100">
        <f t="shared" si="8"/>
        <v>39.758639492175853</v>
      </c>
      <c r="R100">
        <f t="shared" si="8"/>
        <v>56.310767014764139</v>
      </c>
      <c r="S100">
        <f t="shared" si="8"/>
        <v>0</v>
      </c>
      <c r="T100">
        <f t="shared" si="8"/>
        <v>0</v>
      </c>
      <c r="U100">
        <f t="shared" si="8"/>
        <v>13.89022390052256</v>
      </c>
      <c r="V100">
        <f t="shared" si="8"/>
        <v>31.074895373169024</v>
      </c>
      <c r="W100">
        <f t="shared" si="8"/>
        <v>37.564503677217495</v>
      </c>
      <c r="X100">
        <f t="shared" si="8"/>
        <v>44.043688087376168</v>
      </c>
      <c r="Y100">
        <f t="shared" si="8"/>
        <v>35.05123568414708</v>
      </c>
      <c r="Z100">
        <f t="shared" si="8"/>
        <v>103.29388042592569</v>
      </c>
      <c r="AA100">
        <f t="shared" si="8"/>
        <v>80.483837729627879</v>
      </c>
      <c r="AB100">
        <f t="shared" si="8"/>
        <v>48.360714973983434</v>
      </c>
      <c r="AC100">
        <f t="shared" si="8"/>
        <v>50.052689108081395</v>
      </c>
      <c r="AD100">
        <f t="shared" si="8"/>
        <v>42.749545833947074</v>
      </c>
      <c r="AE100">
        <f t="shared" si="8"/>
        <v>34.287284719677537</v>
      </c>
      <c r="AF100">
        <f t="shared" si="8"/>
        <v>35.104304122410426</v>
      </c>
      <c r="AG100">
        <f t="shared" si="8"/>
        <v>37.201891758347031</v>
      </c>
      <c r="AH100">
        <f t="shared" si="8"/>
        <v>97.164231036882398</v>
      </c>
      <c r="AI100">
        <f t="shared" si="8"/>
        <v>0</v>
      </c>
      <c r="AJ100">
        <f t="shared" si="8"/>
        <v>23.897768719158979</v>
      </c>
      <c r="AK100">
        <f t="shared" si="8"/>
        <v>64.935701764064092</v>
      </c>
      <c r="AL100">
        <f t="shared" si="8"/>
        <v>59.901004491866672</v>
      </c>
      <c r="AM100">
        <f t="shared" si="8"/>
        <v>39.563388389496524</v>
      </c>
      <c r="AN100">
        <f t="shared" si="8"/>
        <v>24.928875540446878</v>
      </c>
      <c r="AO100">
        <f t="shared" si="8"/>
        <v>27.38533871304535</v>
      </c>
      <c r="AP100">
        <f t="shared" si="8"/>
        <v>0</v>
      </c>
      <c r="AQ100">
        <f t="shared" si="8"/>
        <v>15.054030448855171</v>
      </c>
      <c r="AR100">
        <f t="shared" si="8"/>
        <v>47.362466784182693</v>
      </c>
      <c r="AS100">
        <f t="shared" si="8"/>
        <v>59.586263025176457</v>
      </c>
      <c r="AT100">
        <f t="shared" si="8"/>
        <v>71.914963849520291</v>
      </c>
      <c r="AU100">
        <f t="shared" si="8"/>
        <v>84.033129520163953</v>
      </c>
      <c r="AV100">
        <f t="shared" si="8"/>
        <v>53.981532751679865</v>
      </c>
      <c r="AW100">
        <f t="shared" si="8"/>
        <v>55.501896393319036</v>
      </c>
    </row>
    <row r="101" spans="1:49" x14ac:dyDescent="0.25">
      <c r="A101" t="s">
        <v>1772</v>
      </c>
      <c r="B101">
        <f>B85/B77*100</f>
        <v>41.263915827510161</v>
      </c>
      <c r="C101">
        <f t="shared" ref="C101:AW101" si="9">C85/C77*100</f>
        <v>43.920184964004342</v>
      </c>
      <c r="D101">
        <f t="shared" si="9"/>
        <v>54.066104245633539</v>
      </c>
      <c r="E101">
        <f t="shared" si="9"/>
        <v>59.988849545974865</v>
      </c>
      <c r="F101">
        <f t="shared" si="9"/>
        <v>84.588728489806954</v>
      </c>
      <c r="G101">
        <f t="shared" si="9"/>
        <v>75.588667366211965</v>
      </c>
      <c r="H101">
        <f t="shared" si="9"/>
        <v>54.731981669212601</v>
      </c>
      <c r="I101">
        <f t="shared" si="9"/>
        <v>43.569441268389362</v>
      </c>
      <c r="J101">
        <f t="shared" si="9"/>
        <v>53.284910411534234</v>
      </c>
      <c r="K101">
        <f t="shared" si="9"/>
        <v>37.938249367756491</v>
      </c>
      <c r="L101">
        <f t="shared" si="9"/>
        <v>46.524107942192096</v>
      </c>
      <c r="M101">
        <f t="shared" si="9"/>
        <v>29.105768128926069</v>
      </c>
      <c r="N101">
        <f t="shared" si="9"/>
        <v>41.309167282486094</v>
      </c>
      <c r="O101">
        <f t="shared" si="9"/>
        <v>52.208295676164198</v>
      </c>
      <c r="P101">
        <f t="shared" si="9"/>
        <v>52.410426777776756</v>
      </c>
      <c r="Q101">
        <f t="shared" si="9"/>
        <v>47.56956674885523</v>
      </c>
      <c r="R101">
        <f t="shared" si="9"/>
        <v>30.256705885621415</v>
      </c>
      <c r="S101">
        <f t="shared" si="9"/>
        <v>11.046191772808625</v>
      </c>
      <c r="T101">
        <f t="shared" si="9"/>
        <v>19.756107467051155</v>
      </c>
      <c r="U101">
        <f t="shared" si="9"/>
        <v>26.179152545546469</v>
      </c>
      <c r="V101">
        <f t="shared" si="9"/>
        <v>55.425101501441922</v>
      </c>
      <c r="W101">
        <f t="shared" si="9"/>
        <v>45.017612639832564</v>
      </c>
      <c r="X101">
        <f t="shared" si="9"/>
        <v>58.349551531562014</v>
      </c>
      <c r="Y101">
        <f t="shared" si="9"/>
        <v>34.02439747051902</v>
      </c>
      <c r="Z101">
        <f t="shared" si="9"/>
        <v>87.355559543408219</v>
      </c>
      <c r="AA101">
        <f t="shared" si="9"/>
        <v>55.185084934832716</v>
      </c>
      <c r="AB101">
        <f t="shared" si="9"/>
        <v>53.190253941420742</v>
      </c>
      <c r="AC101">
        <f t="shared" si="9"/>
        <v>39.722627134959701</v>
      </c>
      <c r="AD101">
        <f t="shared" si="9"/>
        <v>62.416405978449774</v>
      </c>
      <c r="AE101">
        <f t="shared" si="9"/>
        <v>36.950085637386834</v>
      </c>
      <c r="AF101">
        <f t="shared" si="9"/>
        <v>51.403323262839884</v>
      </c>
      <c r="AG101">
        <f t="shared" si="9"/>
        <v>16.38128526358507</v>
      </c>
      <c r="AH101">
        <f t="shared" si="9"/>
        <v>97.594213461128575</v>
      </c>
      <c r="AI101">
        <f t="shared" si="9"/>
        <v>14.187156186365984</v>
      </c>
      <c r="AJ101">
        <f t="shared" si="9"/>
        <v>18.012456989932456</v>
      </c>
      <c r="AK101">
        <f t="shared" si="9"/>
        <v>33.145261206335626</v>
      </c>
      <c r="AL101">
        <f t="shared" si="9"/>
        <v>38.527267753407465</v>
      </c>
      <c r="AM101">
        <f t="shared" si="9"/>
        <v>42.740661040314713</v>
      </c>
      <c r="AN101">
        <f t="shared" si="9"/>
        <v>41.98956384160163</v>
      </c>
      <c r="AO101">
        <f t="shared" si="9"/>
        <v>42.048294440297305</v>
      </c>
      <c r="AP101">
        <f t="shared" si="9"/>
        <v>0</v>
      </c>
      <c r="AQ101">
        <f t="shared" si="9"/>
        <v>51.686862906623574</v>
      </c>
      <c r="AR101">
        <f t="shared" si="9"/>
        <v>100.74780311297455</v>
      </c>
      <c r="AS101">
        <f t="shared" si="9"/>
        <v>61.94701646090536</v>
      </c>
      <c r="AT101">
        <f t="shared" si="9"/>
        <v>69.019994483470953</v>
      </c>
      <c r="AU101">
        <f t="shared" si="9"/>
        <v>74.867103066514375</v>
      </c>
      <c r="AV101">
        <f t="shared" si="9"/>
        <v>48.831425623894667</v>
      </c>
      <c r="AW101">
        <f t="shared" si="9"/>
        <v>39.578659162642118</v>
      </c>
    </row>
    <row r="102" spans="1:49" s="7" customFormat="1" x14ac:dyDescent="0.25">
      <c r="A102" s="7" t="s">
        <v>1773</v>
      </c>
      <c r="B102" s="7" t="s">
        <v>1644</v>
      </c>
      <c r="C102" s="7" t="s">
        <v>720</v>
      </c>
      <c r="D102" s="7" t="s">
        <v>720</v>
      </c>
      <c r="E102" s="7" t="s">
        <v>720</v>
      </c>
      <c r="F102" s="7" t="s">
        <v>720</v>
      </c>
      <c r="G102" s="7" t="s">
        <v>720</v>
      </c>
      <c r="H102" s="7" t="s">
        <v>720</v>
      </c>
      <c r="I102" s="7" t="s">
        <v>720</v>
      </c>
      <c r="J102" s="7" t="s">
        <v>1644</v>
      </c>
      <c r="K102" s="7" t="s">
        <v>724</v>
      </c>
      <c r="L102" s="7" t="s">
        <v>724</v>
      </c>
      <c r="M102" s="7" t="s">
        <v>724</v>
      </c>
      <c r="N102" s="7" t="s">
        <v>724</v>
      </c>
      <c r="O102" s="7" t="s">
        <v>724</v>
      </c>
      <c r="P102" s="7" t="s">
        <v>724</v>
      </c>
      <c r="Q102" s="7" t="s">
        <v>724</v>
      </c>
      <c r="R102" s="7" t="s">
        <v>1644</v>
      </c>
      <c r="S102" s="7" t="s">
        <v>728</v>
      </c>
      <c r="T102" s="7" t="s">
        <v>728</v>
      </c>
      <c r="U102" s="7" t="s">
        <v>728</v>
      </c>
      <c r="V102" s="7" t="s">
        <v>728</v>
      </c>
      <c r="W102" s="7" t="s">
        <v>728</v>
      </c>
      <c r="X102" s="7" t="s">
        <v>728</v>
      </c>
      <c r="Y102" s="7" t="s">
        <v>728</v>
      </c>
      <c r="Z102" s="7" t="s">
        <v>1686</v>
      </c>
      <c r="AA102" s="7" t="s">
        <v>732</v>
      </c>
      <c r="AB102" s="7" t="s">
        <v>732</v>
      </c>
      <c r="AC102" s="7" t="s">
        <v>732</v>
      </c>
      <c r="AD102" s="7" t="s">
        <v>732</v>
      </c>
      <c r="AE102" s="7" t="s">
        <v>732</v>
      </c>
      <c r="AF102" s="7" t="s">
        <v>732</v>
      </c>
      <c r="AG102" s="7" t="s">
        <v>732</v>
      </c>
      <c r="AH102" s="7" t="s">
        <v>1686</v>
      </c>
      <c r="AI102" s="7" t="s">
        <v>736</v>
      </c>
      <c r="AJ102" s="7" t="s">
        <v>736</v>
      </c>
      <c r="AK102" s="7" t="s">
        <v>736</v>
      </c>
      <c r="AL102" s="7" t="s">
        <v>736</v>
      </c>
      <c r="AM102" s="7" t="s">
        <v>736</v>
      </c>
      <c r="AN102" s="7" t="s">
        <v>736</v>
      </c>
      <c r="AO102" s="7" t="s">
        <v>736</v>
      </c>
      <c r="AP102" s="7" t="s">
        <v>1794</v>
      </c>
      <c r="AQ102" s="7" t="s">
        <v>740</v>
      </c>
      <c r="AR102" s="7" t="s">
        <v>740</v>
      </c>
      <c r="AS102" s="7" t="s">
        <v>740</v>
      </c>
      <c r="AT102" s="7" t="s">
        <v>740</v>
      </c>
      <c r="AU102" s="7" t="s">
        <v>740</v>
      </c>
      <c r="AV102" s="7" t="s">
        <v>740</v>
      </c>
      <c r="AW102" s="7" t="s">
        <v>740</v>
      </c>
    </row>
    <row r="103" spans="1:49" s="7" customFormat="1" x14ac:dyDescent="0.25">
      <c r="A103" s="7" t="s">
        <v>1778</v>
      </c>
      <c r="B103" s="7" t="s">
        <v>1786</v>
      </c>
      <c r="C103" s="7" t="s">
        <v>1785</v>
      </c>
      <c r="D103" s="7" t="s">
        <v>1779</v>
      </c>
      <c r="E103" s="7" t="s">
        <v>1803</v>
      </c>
      <c r="F103" s="7" t="s">
        <v>1804</v>
      </c>
      <c r="G103" s="7" t="s">
        <v>1805</v>
      </c>
      <c r="H103" s="7" t="s">
        <v>1802</v>
      </c>
      <c r="I103" s="7" t="s">
        <v>1899</v>
      </c>
      <c r="J103" s="7" t="s">
        <v>1786</v>
      </c>
      <c r="K103" s="7" t="s">
        <v>1785</v>
      </c>
      <c r="L103" s="7" t="s">
        <v>1779</v>
      </c>
      <c r="M103" s="7" t="s">
        <v>1803</v>
      </c>
      <c r="N103" s="7" t="s">
        <v>1804</v>
      </c>
      <c r="O103" s="7" t="s">
        <v>1805</v>
      </c>
      <c r="P103" s="7" t="s">
        <v>1802</v>
      </c>
      <c r="Q103" s="7" t="s">
        <v>1899</v>
      </c>
      <c r="R103" s="7" t="s">
        <v>1786</v>
      </c>
      <c r="S103" s="7" t="s">
        <v>1785</v>
      </c>
      <c r="T103" s="7" t="s">
        <v>1779</v>
      </c>
      <c r="U103" s="7" t="s">
        <v>1803</v>
      </c>
      <c r="V103" s="7" t="s">
        <v>1804</v>
      </c>
      <c r="W103" s="7" t="s">
        <v>1805</v>
      </c>
      <c r="X103" s="7" t="s">
        <v>1802</v>
      </c>
      <c r="Y103" s="7" t="s">
        <v>1899</v>
      </c>
      <c r="Z103" s="7" t="s">
        <v>2035</v>
      </c>
      <c r="AA103" s="7" t="s">
        <v>1785</v>
      </c>
      <c r="AB103" s="7" t="s">
        <v>1779</v>
      </c>
      <c r="AC103" s="7" t="s">
        <v>1803</v>
      </c>
      <c r="AD103" s="7" t="s">
        <v>1804</v>
      </c>
      <c r="AE103" s="7" t="s">
        <v>1805</v>
      </c>
      <c r="AF103" s="7" t="s">
        <v>1802</v>
      </c>
      <c r="AG103" s="7" t="s">
        <v>1899</v>
      </c>
      <c r="AH103" s="7" t="s">
        <v>2035</v>
      </c>
      <c r="AI103" s="7" t="s">
        <v>1785</v>
      </c>
      <c r="AJ103" s="7" t="s">
        <v>1779</v>
      </c>
      <c r="AK103" s="7" t="s">
        <v>1803</v>
      </c>
      <c r="AL103" s="7" t="s">
        <v>1804</v>
      </c>
      <c r="AM103" s="7" t="s">
        <v>1805</v>
      </c>
      <c r="AN103" s="7" t="s">
        <v>1802</v>
      </c>
      <c r="AO103" s="7" t="s">
        <v>1899</v>
      </c>
      <c r="AP103" s="7" t="s">
        <v>1786</v>
      </c>
      <c r="AQ103" s="7" t="s">
        <v>1785</v>
      </c>
      <c r="AR103" s="7" t="s">
        <v>1779</v>
      </c>
      <c r="AS103" s="7" t="s">
        <v>1803</v>
      </c>
      <c r="AT103" s="7" t="s">
        <v>1804</v>
      </c>
      <c r="AU103" s="7" t="s">
        <v>1805</v>
      </c>
      <c r="AV103" s="7" t="s">
        <v>1802</v>
      </c>
      <c r="AW103" s="7" t="s">
        <v>1899</v>
      </c>
    </row>
    <row r="104" spans="1:49" x14ac:dyDescent="0.25">
      <c r="A104" t="s">
        <v>1773</v>
      </c>
      <c r="B104">
        <f>AVERAGE(B99:B101)</f>
        <v>46.523540860591346</v>
      </c>
      <c r="C104">
        <f t="shared" ref="C104:AW104" si="10">AVERAGE(C99:C101)</f>
        <v>55.169685541855848</v>
      </c>
      <c r="D104">
        <f t="shared" si="10"/>
        <v>66.211215381424992</v>
      </c>
      <c r="E104">
        <f t="shared" si="10"/>
        <v>59.717897332389668</v>
      </c>
      <c r="F104">
        <f t="shared" si="10"/>
        <v>77.074238432480684</v>
      </c>
      <c r="G104">
        <f t="shared" si="10"/>
        <v>74.594488654830869</v>
      </c>
      <c r="H104">
        <f t="shared" si="10"/>
        <v>56.503702289860506</v>
      </c>
      <c r="I104">
        <f t="shared" si="10"/>
        <v>43.634146421994267</v>
      </c>
      <c r="J104">
        <f t="shared" si="10"/>
        <v>38.754818008582184</v>
      </c>
      <c r="K104">
        <f t="shared" si="10"/>
        <v>41.80460727367376</v>
      </c>
      <c r="L104">
        <f t="shared" si="10"/>
        <v>47.459518520474937</v>
      </c>
      <c r="M104">
        <f t="shared" si="10"/>
        <v>42.892746178701316</v>
      </c>
      <c r="N104">
        <f t="shared" si="10"/>
        <v>41.470319151596442</v>
      </c>
      <c r="O104">
        <f t="shared" si="10"/>
        <v>44.821130360132884</v>
      </c>
      <c r="P104">
        <f t="shared" si="10"/>
        <v>46.776385960891041</v>
      </c>
      <c r="Q104">
        <f t="shared" si="10"/>
        <v>46.84224118265589</v>
      </c>
      <c r="R104">
        <f t="shared" si="10"/>
        <v>43.078610644765298</v>
      </c>
      <c r="S104">
        <f t="shared" si="10"/>
        <v>3.6820639242695417</v>
      </c>
      <c r="T104">
        <f t="shared" si="10"/>
        <v>6.5853691556837184</v>
      </c>
      <c r="U104">
        <f t="shared" si="10"/>
        <v>17.507890242080226</v>
      </c>
      <c r="V104">
        <f t="shared" si="10"/>
        <v>33.561587663569178</v>
      </c>
      <c r="W104">
        <f t="shared" si="10"/>
        <v>41.387579646505756</v>
      </c>
      <c r="X104">
        <f t="shared" si="10"/>
        <v>42.55465188713783</v>
      </c>
      <c r="Y104">
        <f t="shared" si="10"/>
        <v>36.468993175273155</v>
      </c>
      <c r="Z104">
        <f t="shared" si="10"/>
        <v>89.180329270258042</v>
      </c>
      <c r="AA104">
        <f t="shared" si="10"/>
        <v>78.120339046352569</v>
      </c>
      <c r="AB104">
        <f t="shared" si="10"/>
        <v>56.846175287025439</v>
      </c>
      <c r="AC104">
        <f t="shared" si="10"/>
        <v>37.768991436613554</v>
      </c>
      <c r="AD104">
        <f t="shared" si="10"/>
        <v>52.09269109277178</v>
      </c>
      <c r="AE104">
        <f t="shared" si="10"/>
        <v>37.644745116493226</v>
      </c>
      <c r="AF104">
        <f t="shared" si="10"/>
        <v>39.81424916763887</v>
      </c>
      <c r="AG104">
        <f t="shared" si="10"/>
        <v>35.084525332737634</v>
      </c>
      <c r="AH104">
        <f t="shared" si="10"/>
        <v>92.445975243315686</v>
      </c>
      <c r="AI104">
        <f t="shared" si="10"/>
        <v>4.7290520621219949</v>
      </c>
      <c r="AJ104">
        <f t="shared" si="10"/>
        <v>22.805241921738148</v>
      </c>
      <c r="AK104">
        <f t="shared" si="10"/>
        <v>38.943936297597837</v>
      </c>
      <c r="AL104">
        <f t="shared" si="10"/>
        <v>37.692705096305296</v>
      </c>
      <c r="AM104">
        <f t="shared" si="10"/>
        <v>41.864772307755793</v>
      </c>
      <c r="AN104">
        <f t="shared" si="10"/>
        <v>37.049520035917205</v>
      </c>
      <c r="AO104">
        <f t="shared" si="10"/>
        <v>33.644580374612765</v>
      </c>
      <c r="AP104">
        <f t="shared" si="10"/>
        <v>0</v>
      </c>
      <c r="AQ104">
        <f t="shared" si="10"/>
        <v>26.302219947369803</v>
      </c>
      <c r="AR104">
        <f t="shared" si="10"/>
        <v>64.373076603033937</v>
      </c>
      <c r="AS104">
        <f t="shared" si="10"/>
        <v>59.630369236604075</v>
      </c>
      <c r="AT104">
        <f t="shared" si="10"/>
        <v>91.698429156336417</v>
      </c>
      <c r="AU104">
        <f t="shared" si="10"/>
        <v>79.324777925110737</v>
      </c>
      <c r="AV104">
        <f t="shared" si="10"/>
        <v>58.295252517448858</v>
      </c>
      <c r="AW104">
        <f t="shared" si="10"/>
        <v>63.331553639075672</v>
      </c>
    </row>
    <row r="105" spans="1:49" x14ac:dyDescent="0.25">
      <c r="A105" t="s">
        <v>1774</v>
      </c>
      <c r="B105">
        <f>STDEV(B99:B101)</f>
        <v>5.2468946832687084</v>
      </c>
      <c r="C105">
        <f t="shared" ref="C105:AW105" si="11">STDEV(C99:C101)</f>
        <v>11.80257567632983</v>
      </c>
      <c r="D105">
        <f t="shared" si="11"/>
        <v>17.207952909823884</v>
      </c>
      <c r="E105">
        <f t="shared" si="11"/>
        <v>5.3005198990364129</v>
      </c>
      <c r="F105">
        <f t="shared" si="11"/>
        <v>7.6257248656046599</v>
      </c>
      <c r="G105">
        <f t="shared" si="11"/>
        <v>11.290801502383184</v>
      </c>
      <c r="H105">
        <f t="shared" si="11"/>
        <v>6.2922464008333749</v>
      </c>
      <c r="I105">
        <f t="shared" si="11"/>
        <v>10.72907176165026</v>
      </c>
      <c r="J105">
        <f t="shared" si="11"/>
        <v>12.919808896018816</v>
      </c>
      <c r="K105">
        <f t="shared" si="11"/>
        <v>7.0554803746479893</v>
      </c>
      <c r="L105">
        <f t="shared" si="11"/>
        <v>4.1901432500883233</v>
      </c>
      <c r="M105">
        <f t="shared" si="11"/>
        <v>22.571159105413393</v>
      </c>
      <c r="N105">
        <f t="shared" si="11"/>
        <v>20.393058337397125</v>
      </c>
      <c r="O105">
        <f t="shared" si="11"/>
        <v>12.413959343036611</v>
      </c>
      <c r="P105">
        <f t="shared" si="11"/>
        <v>10.637380583458571</v>
      </c>
      <c r="Q105">
        <f t="shared" si="11"/>
        <v>6.7493948453442547</v>
      </c>
      <c r="R105">
        <f t="shared" si="11"/>
        <v>13.031874581902393</v>
      </c>
      <c r="S105">
        <f t="shared" si="11"/>
        <v>6.3775217935512885</v>
      </c>
      <c r="T105">
        <f t="shared" si="11"/>
        <v>11.40619396424116</v>
      </c>
      <c r="U105">
        <f t="shared" si="11"/>
        <v>7.5437766351003743</v>
      </c>
      <c r="V105">
        <f t="shared" si="11"/>
        <v>20.732318842432782</v>
      </c>
      <c r="W105">
        <f t="shared" si="11"/>
        <v>3.730302601006962</v>
      </c>
      <c r="X105">
        <f t="shared" si="11"/>
        <v>16.589613043489919</v>
      </c>
      <c r="Y105">
        <f t="shared" si="11"/>
        <v>3.3840697889577132</v>
      </c>
      <c r="Z105">
        <f t="shared" si="11"/>
        <v>13.295417627606406</v>
      </c>
      <c r="AA105">
        <f t="shared" si="11"/>
        <v>21.84958956805982</v>
      </c>
      <c r="AB105">
        <f t="shared" si="11"/>
        <v>10.788464816422678</v>
      </c>
      <c r="AC105">
        <f t="shared" si="11"/>
        <v>13.368013734453896</v>
      </c>
      <c r="AD105">
        <f t="shared" si="11"/>
        <v>9.8700296139721591</v>
      </c>
      <c r="AE105">
        <f t="shared" si="11"/>
        <v>3.7533163733517663</v>
      </c>
      <c r="AF105">
        <f t="shared" si="11"/>
        <v>10.094865952535169</v>
      </c>
      <c r="AG105">
        <f t="shared" si="11"/>
        <v>17.739583340431508</v>
      </c>
      <c r="AH105">
        <f t="shared" si="11"/>
        <v>8.5473387249325903</v>
      </c>
      <c r="AI105">
        <f t="shared" si="11"/>
        <v>8.1909584432336651</v>
      </c>
      <c r="AJ105">
        <f t="shared" si="11"/>
        <v>4.3506500931876575</v>
      </c>
      <c r="AK105">
        <f t="shared" si="11"/>
        <v>23.632153983280613</v>
      </c>
      <c r="AL105">
        <f t="shared" si="11"/>
        <v>22.637121597606033</v>
      </c>
      <c r="AM105">
        <f t="shared" si="11"/>
        <v>2.0119127137503892</v>
      </c>
      <c r="AN105">
        <f t="shared" si="11"/>
        <v>10.556398108583481</v>
      </c>
      <c r="AO105">
        <f t="shared" si="11"/>
        <v>7.5630443000059433</v>
      </c>
      <c r="AP105">
        <f t="shared" si="11"/>
        <v>0</v>
      </c>
      <c r="AQ105">
        <f t="shared" si="11"/>
        <v>22.031127769714043</v>
      </c>
      <c r="AR105">
        <f t="shared" si="11"/>
        <v>31.523408685517332</v>
      </c>
      <c r="AS105">
        <f t="shared" si="11"/>
        <v>2.2949120217278756</v>
      </c>
      <c r="AT105">
        <f t="shared" si="11"/>
        <v>36.801561438625818</v>
      </c>
      <c r="AU105">
        <f t="shared" si="11"/>
        <v>4.5881520634021564</v>
      </c>
      <c r="AV105">
        <f t="shared" si="11"/>
        <v>12.206412037092937</v>
      </c>
      <c r="AW105">
        <f t="shared" si="11"/>
        <v>28.486497695219018</v>
      </c>
    </row>
    <row r="106" spans="1:49" x14ac:dyDescent="0.25">
      <c r="A106" t="s">
        <v>1775</v>
      </c>
      <c r="B106">
        <f>STDEV(B99:B101)/SQRT(3)</f>
        <v>3.0292960577948054</v>
      </c>
      <c r="C106">
        <f t="shared" ref="C106:AW106" si="12">STDEV(C99:C101)/SQRT(3)</f>
        <v>6.8142202438599577</v>
      </c>
      <c r="D106">
        <f t="shared" si="12"/>
        <v>9.9350162446892245</v>
      </c>
      <c r="E106">
        <f t="shared" si="12"/>
        <v>3.060256590553641</v>
      </c>
      <c r="F106">
        <f t="shared" si="12"/>
        <v>4.4027143039228731</v>
      </c>
      <c r="G106">
        <f t="shared" si="12"/>
        <v>6.5187472867675629</v>
      </c>
      <c r="H106">
        <f t="shared" si="12"/>
        <v>3.6328301533286029</v>
      </c>
      <c r="I106">
        <f t="shared" si="12"/>
        <v>6.1944324697435906</v>
      </c>
      <c r="J106">
        <f t="shared" si="12"/>
        <v>7.4592551439949855</v>
      </c>
      <c r="K106">
        <f t="shared" si="12"/>
        <v>4.0734834935651385</v>
      </c>
      <c r="L106">
        <f t="shared" si="12"/>
        <v>2.4191803333815871</v>
      </c>
      <c r="M106">
        <f t="shared" si="12"/>
        <v>13.031464785432297</v>
      </c>
      <c r="N106">
        <f t="shared" si="12"/>
        <v>11.773937720695972</v>
      </c>
      <c r="O106">
        <f t="shared" si="12"/>
        <v>7.1672027684112578</v>
      </c>
      <c r="P106">
        <f t="shared" si="12"/>
        <v>6.1414945433323043</v>
      </c>
      <c r="Q106">
        <f t="shared" si="12"/>
        <v>3.8967649308265782</v>
      </c>
      <c r="R106">
        <f t="shared" si="12"/>
        <v>7.5239562979067891</v>
      </c>
      <c r="S106">
        <f t="shared" si="12"/>
        <v>3.6820639242695417</v>
      </c>
      <c r="T106">
        <f t="shared" si="12"/>
        <v>6.5853691556837184</v>
      </c>
      <c r="U106">
        <f t="shared" si="12"/>
        <v>4.3554014709816107</v>
      </c>
      <c r="V106">
        <f t="shared" si="12"/>
        <v>11.969809864603718</v>
      </c>
      <c r="W106">
        <f t="shared" si="12"/>
        <v>2.1536912108501309</v>
      </c>
      <c r="X106">
        <f t="shared" si="12"/>
        <v>9.5780175564106322</v>
      </c>
      <c r="Y106">
        <f t="shared" si="12"/>
        <v>1.9537936036112158</v>
      </c>
      <c r="Z106">
        <f t="shared" si="12"/>
        <v>7.6761129462870548</v>
      </c>
      <c r="AA106">
        <f t="shared" si="12"/>
        <v>12.614866418802176</v>
      </c>
      <c r="AB106">
        <f t="shared" si="12"/>
        <v>6.2287230659044397</v>
      </c>
      <c r="AC106">
        <f t="shared" si="12"/>
        <v>7.7180263281175723</v>
      </c>
      <c r="AD106">
        <f t="shared" si="12"/>
        <v>5.6984642545364048</v>
      </c>
      <c r="AE106">
        <f t="shared" si="12"/>
        <v>2.1669782185084725</v>
      </c>
      <c r="AF106">
        <f t="shared" si="12"/>
        <v>5.8282735751293684</v>
      </c>
      <c r="AG106">
        <f t="shared" si="12"/>
        <v>10.241953216909932</v>
      </c>
      <c r="AH106">
        <f t="shared" si="12"/>
        <v>4.9348083136947443</v>
      </c>
      <c r="AI106">
        <f t="shared" si="12"/>
        <v>4.7290520621219949</v>
      </c>
      <c r="AJ106">
        <f t="shared" si="12"/>
        <v>2.5118490024517648</v>
      </c>
      <c r="AK106">
        <f t="shared" si="12"/>
        <v>13.644030463777749</v>
      </c>
      <c r="AL106">
        <f t="shared" si="12"/>
        <v>13.069548248056135</v>
      </c>
      <c r="AM106">
        <f t="shared" si="12"/>
        <v>1.1615783468698178</v>
      </c>
      <c r="AN106">
        <f t="shared" si="12"/>
        <v>6.0947392896635293</v>
      </c>
      <c r="AO106">
        <f t="shared" si="12"/>
        <v>4.3665256625014965</v>
      </c>
      <c r="AP106">
        <f t="shared" si="12"/>
        <v>0</v>
      </c>
      <c r="AQ106">
        <f t="shared" si="12"/>
        <v>12.719677548395444</v>
      </c>
      <c r="AR106">
        <f t="shared" si="12"/>
        <v>18.200048490358018</v>
      </c>
      <c r="AS106">
        <f t="shared" si="12"/>
        <v>1.3249680735110974</v>
      </c>
      <c r="AT106">
        <f t="shared" si="12"/>
        <v>21.24739140318917</v>
      </c>
      <c r="AU106">
        <f t="shared" si="12"/>
        <v>2.6489708288881721</v>
      </c>
      <c r="AV106">
        <f t="shared" si="12"/>
        <v>7.0473752754550958</v>
      </c>
      <c r="AW106">
        <f t="shared" si="12"/>
        <v>16.446687112604355</v>
      </c>
    </row>
    <row r="108" spans="1:49" x14ac:dyDescent="0.25">
      <c r="A108" t="s">
        <v>1773</v>
      </c>
      <c r="B108" s="165">
        <f>AVERAGE(B99:B101,J99:J101,R99:R101,)</f>
        <v>38.507090854181648</v>
      </c>
    </row>
    <row r="109" spans="1:49" x14ac:dyDescent="0.25">
      <c r="A109" t="s">
        <v>1774</v>
      </c>
      <c r="B109" s="165">
        <f>STDEV(B99:B101,J99:J101,R99:R101)</f>
        <v>10.121005529310903</v>
      </c>
    </row>
    <row r="110" spans="1:49" x14ac:dyDescent="0.25">
      <c r="A110" t="s">
        <v>1775</v>
      </c>
      <c r="B110" s="165">
        <f>STDEV(B99:B101,J99:J101,R99:R101)/SQRT(3)</f>
        <v>5.843365266817341</v>
      </c>
    </row>
    <row r="111" spans="1:49" x14ac:dyDescent="0.25">
      <c r="A111" s="7" t="s">
        <v>1787</v>
      </c>
    </row>
    <row r="112" spans="1:49" x14ac:dyDescent="0.25">
      <c r="B112" s="6">
        <f t="shared" ref="B112:I112" si="13">B10</f>
        <v>1</v>
      </c>
      <c r="C112" s="6">
        <f t="shared" si="13"/>
        <v>2</v>
      </c>
      <c r="D112" s="6">
        <f t="shared" si="13"/>
        <v>3</v>
      </c>
      <c r="E112" s="6">
        <f t="shared" si="13"/>
        <v>4</v>
      </c>
      <c r="F112" s="6">
        <f t="shared" si="13"/>
        <v>5</v>
      </c>
      <c r="G112" s="6">
        <f t="shared" si="13"/>
        <v>6</v>
      </c>
      <c r="H112" s="6">
        <f t="shared" si="13"/>
        <v>7</v>
      </c>
      <c r="I112" s="6">
        <f t="shared" si="13"/>
        <v>8</v>
      </c>
      <c r="J112" s="6">
        <v>9</v>
      </c>
      <c r="K112" s="6">
        <v>10</v>
      </c>
      <c r="L112" s="6">
        <v>11</v>
      </c>
      <c r="M112" s="6">
        <v>12</v>
      </c>
    </row>
    <row r="113" spans="1:29" x14ac:dyDescent="0.25">
      <c r="A113" t="str">
        <f t="shared" ref="A113:I113" si="14">A11</f>
        <v>Concentration (µM)</v>
      </c>
      <c r="C113" s="6">
        <f t="shared" si="14"/>
        <v>40</v>
      </c>
      <c r="D113" s="6">
        <f t="shared" si="14"/>
        <v>10</v>
      </c>
      <c r="E113" s="6">
        <f t="shared" si="14"/>
        <v>3</v>
      </c>
      <c r="F113" s="6">
        <f t="shared" si="14"/>
        <v>1</v>
      </c>
      <c r="G113" s="6">
        <f t="shared" si="14"/>
        <v>0.3</v>
      </c>
      <c r="H113" s="6">
        <f t="shared" si="14"/>
        <v>0.1</v>
      </c>
      <c r="I113" s="6">
        <f t="shared" si="14"/>
        <v>0.03</v>
      </c>
    </row>
    <row r="114" spans="1:29" x14ac:dyDescent="0.25">
      <c r="A114" s="6" t="str">
        <f t="shared" ref="A114:C114" si="15">A12</f>
        <v>A</v>
      </c>
      <c r="B114" s="19" t="str">
        <f t="shared" si="15"/>
        <v>DMSO</v>
      </c>
      <c r="C114" s="223" t="str">
        <f t="shared" si="15"/>
        <v>TX002103</v>
      </c>
      <c r="D114" s="224"/>
      <c r="E114" s="224"/>
      <c r="F114" s="224"/>
      <c r="G114" s="224"/>
      <c r="H114" s="224"/>
      <c r="I114" s="225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6">A13</f>
        <v>B</v>
      </c>
      <c r="B115" s="19" t="str">
        <f t="shared" si="16"/>
        <v>DMSO</v>
      </c>
      <c r="C115" s="218" t="str">
        <f t="shared" si="16"/>
        <v>TX000719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7">A14</f>
        <v>C</v>
      </c>
      <c r="B116" s="19" t="str">
        <f t="shared" si="17"/>
        <v>DMSO</v>
      </c>
      <c r="C116" s="218" t="str">
        <f t="shared" si="17"/>
        <v>TX006644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8">A15</f>
        <v>D</v>
      </c>
      <c r="B117" s="19" t="str">
        <f t="shared" si="18"/>
        <v>BIC</v>
      </c>
      <c r="C117" s="218" t="str">
        <f t="shared" si="18"/>
        <v>TX000789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tr">
        <f t="shared" ref="A118:C118" si="19">A16</f>
        <v>E</v>
      </c>
      <c r="B118" s="19" t="str">
        <f t="shared" si="19"/>
        <v>BIC</v>
      </c>
      <c r="C118" s="218" t="str">
        <f t="shared" si="19"/>
        <v>TX008558</v>
      </c>
      <c r="D118" s="219"/>
      <c r="E118" s="219"/>
      <c r="F118" s="219"/>
      <c r="G118" s="219"/>
      <c r="H118" s="219"/>
      <c r="I118" s="220"/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tr">
        <f t="shared" ref="A119:C119" si="20">A17</f>
        <v>F</v>
      </c>
      <c r="B119" s="19" t="str">
        <f t="shared" si="20"/>
        <v>LYSIS</v>
      </c>
      <c r="C119" s="218" t="str">
        <f t="shared" si="20"/>
        <v>TX004371</v>
      </c>
      <c r="D119" s="219"/>
      <c r="E119" s="219"/>
      <c r="F119" s="219"/>
      <c r="G119" s="219"/>
      <c r="H119" s="219"/>
      <c r="I119" s="220"/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6" t="s">
        <v>1664</v>
      </c>
      <c r="B120" s="218" t="s">
        <v>1808</v>
      </c>
      <c r="C120" s="219"/>
      <c r="D120" s="220"/>
      <c r="E120" s="19" t="s">
        <v>1966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6" t="s">
        <v>1665</v>
      </c>
      <c r="B121" s="19" t="s">
        <v>1807</v>
      </c>
      <c r="C121" s="19" t="s">
        <v>1807</v>
      </c>
      <c r="D121" s="19" t="s">
        <v>1807</v>
      </c>
      <c r="E121" s="19" t="s">
        <v>1807</v>
      </c>
      <c r="F121" s="19" t="s">
        <v>1807</v>
      </c>
      <c r="G121" s="19" t="s">
        <v>1807</v>
      </c>
      <c r="H121" s="19" t="s">
        <v>1807</v>
      </c>
      <c r="I121" s="19" t="s">
        <v>1807</v>
      </c>
      <c r="J121" s="19" t="s">
        <v>1807</v>
      </c>
      <c r="K121" s="19" t="s">
        <v>1807</v>
      </c>
      <c r="L121" s="19" t="s">
        <v>1807</v>
      </c>
      <c r="M121" s="19" t="s">
        <v>1807</v>
      </c>
    </row>
    <row r="122" spans="1:29" x14ac:dyDescent="0.25">
      <c r="A122" s="7"/>
    </row>
    <row r="123" spans="1:29" x14ac:dyDescent="0.25">
      <c r="A123" s="7"/>
    </row>
    <row r="124" spans="1:29" x14ac:dyDescent="0.25">
      <c r="A124" s="7" t="s">
        <v>2126</v>
      </c>
      <c r="K124" t="s">
        <v>1788</v>
      </c>
      <c r="U124" t="s">
        <v>1791</v>
      </c>
    </row>
    <row r="125" spans="1:29" x14ac:dyDescent="0.25">
      <c r="A125" s="41" t="s">
        <v>1789</v>
      </c>
    </row>
    <row r="127" spans="1:29" x14ac:dyDescent="0.25">
      <c r="B127">
        <v>1</v>
      </c>
      <c r="C127">
        <v>2</v>
      </c>
      <c r="D127">
        <v>3</v>
      </c>
      <c r="E127">
        <v>4</v>
      </c>
      <c r="F127">
        <v>5</v>
      </c>
      <c r="G127">
        <v>6</v>
      </c>
      <c r="H127">
        <v>7</v>
      </c>
      <c r="I127">
        <v>8</v>
      </c>
      <c r="L127">
        <v>1</v>
      </c>
      <c r="M127">
        <v>2</v>
      </c>
      <c r="N127">
        <v>3</v>
      </c>
      <c r="O127">
        <v>4</v>
      </c>
      <c r="P127">
        <v>5</v>
      </c>
      <c r="Q127">
        <v>6</v>
      </c>
      <c r="R127">
        <v>7</v>
      </c>
      <c r="S127">
        <v>8</v>
      </c>
      <c r="V127">
        <v>1</v>
      </c>
      <c r="W127">
        <v>2</v>
      </c>
      <c r="X127">
        <v>3</v>
      </c>
      <c r="Y127">
        <v>4</v>
      </c>
      <c r="Z127">
        <v>5</v>
      </c>
      <c r="AA127">
        <v>6</v>
      </c>
      <c r="AB127">
        <v>7</v>
      </c>
      <c r="AC127">
        <v>8</v>
      </c>
    </row>
    <row r="128" spans="1:29" x14ac:dyDescent="0.25">
      <c r="A128" t="s">
        <v>1658</v>
      </c>
      <c r="B128">
        <v>0.1908</v>
      </c>
      <c r="C128">
        <v>0.16650000000000001</v>
      </c>
      <c r="D128">
        <v>0.17369999999999999</v>
      </c>
      <c r="E128">
        <v>0.1817</v>
      </c>
      <c r="F128">
        <v>0.16339999999999999</v>
      </c>
      <c r="G128">
        <v>0.1714</v>
      </c>
      <c r="H128">
        <v>0.2954</v>
      </c>
      <c r="I128">
        <v>0.1691</v>
      </c>
      <c r="K128" t="s">
        <v>1658</v>
      </c>
      <c r="L128">
        <f>B128-$F$134</f>
        <v>0.10826666666666666</v>
      </c>
      <c r="M128">
        <f t="shared" ref="M128:S128" si="21">C128-$F$134</f>
        <v>8.3966666666666676E-2</v>
      </c>
      <c r="N128">
        <f t="shared" si="21"/>
        <v>9.116666666666666E-2</v>
      </c>
      <c r="O128">
        <f t="shared" si="21"/>
        <v>9.9166666666666667E-2</v>
      </c>
      <c r="P128">
        <f t="shared" si="21"/>
        <v>8.0866666666666656E-2</v>
      </c>
      <c r="Q128">
        <f t="shared" si="21"/>
        <v>8.8866666666666663E-2</v>
      </c>
      <c r="R128">
        <f t="shared" si="21"/>
        <v>0.21286666666666665</v>
      </c>
      <c r="S128">
        <f t="shared" si="21"/>
        <v>8.6566666666666667E-2</v>
      </c>
      <c r="U128" t="s">
        <v>1658</v>
      </c>
      <c r="V128">
        <f>L128/$L$133*100</f>
        <v>6.6082073609896028</v>
      </c>
      <c r="W128">
        <f t="shared" ref="W128:AC128" si="22">M128/$L$133*100</f>
        <v>5.1250228886492648</v>
      </c>
      <c r="X128">
        <f t="shared" si="22"/>
        <v>5.5644849545278827</v>
      </c>
      <c r="Y128">
        <f t="shared" si="22"/>
        <v>6.0527761388374595</v>
      </c>
      <c r="Z128">
        <f t="shared" si="22"/>
        <v>4.9358100547293029</v>
      </c>
      <c r="AA128">
        <f t="shared" si="22"/>
        <v>5.4241012390388796</v>
      </c>
      <c r="AB128">
        <f t="shared" si="22"/>
        <v>12.992614595837315</v>
      </c>
      <c r="AC128">
        <f t="shared" si="22"/>
        <v>5.2837175235498766</v>
      </c>
    </row>
    <row r="129" spans="1:29" x14ac:dyDescent="0.25">
      <c r="A129" t="s">
        <v>1659</v>
      </c>
      <c r="B129">
        <v>0.23719999999999999</v>
      </c>
      <c r="C129">
        <v>0.23719999999999999</v>
      </c>
      <c r="D129">
        <v>0.25280000000000002</v>
      </c>
      <c r="E129">
        <v>0.25069999999999998</v>
      </c>
      <c r="F129">
        <v>0.24510000000000001</v>
      </c>
      <c r="G129">
        <v>0.2969</v>
      </c>
      <c r="H129">
        <v>0.2326</v>
      </c>
      <c r="I129">
        <v>0.24249999999999999</v>
      </c>
      <c r="K129" t="s">
        <v>1659</v>
      </c>
      <c r="L129">
        <f t="shared" ref="L129:L133" si="23">B129-$F$134</f>
        <v>0.15466666666666667</v>
      </c>
      <c r="M129">
        <f t="shared" ref="M129:M133" si="24">C129-$F$134</f>
        <v>0.15466666666666667</v>
      </c>
      <c r="N129">
        <f t="shared" ref="N129:N133" si="25">D129-$F$134</f>
        <v>0.17026666666666668</v>
      </c>
      <c r="O129">
        <f t="shared" ref="O129:O133" si="26">E129-$F$134</f>
        <v>0.16816666666666663</v>
      </c>
      <c r="P129">
        <f t="shared" ref="P129:P133" si="27">F129-$F$134</f>
        <v>0.16256666666666669</v>
      </c>
      <c r="Q129">
        <f t="shared" ref="Q129:Q133" si="28">G129-$F$134</f>
        <v>0.21436666666666665</v>
      </c>
      <c r="R129">
        <f t="shared" ref="R129:R133" si="29">H129-$F$134</f>
        <v>0.15006666666666668</v>
      </c>
      <c r="S129">
        <f t="shared" ref="S129:S133" si="30">I129-$F$134</f>
        <v>0.15996666666666665</v>
      </c>
      <c r="U129" t="s">
        <v>1659</v>
      </c>
      <c r="V129">
        <f t="shared" ref="V129:V133" si="31">L129/$L$133*100</f>
        <v>9.4402962299851492</v>
      </c>
      <c r="W129">
        <f t="shared" ref="W129:W133" si="32">M129/$L$133*100</f>
        <v>9.4402962299851492</v>
      </c>
      <c r="X129">
        <f t="shared" ref="X129:X133" si="33">N129/$L$133*100</f>
        <v>10.392464039388823</v>
      </c>
      <c r="Y129">
        <f t="shared" ref="Y129:Y133" si="34">O129/$L$133*100</f>
        <v>10.264287603507556</v>
      </c>
      <c r="Z129">
        <f t="shared" ref="Z129:Z133" si="35">P129/$L$133*100</f>
        <v>9.9224837744908569</v>
      </c>
      <c r="AA129">
        <f t="shared" ref="AA129:AA133" si="36">Q129/$L$133*100</f>
        <v>13.084169192895361</v>
      </c>
      <c r="AB129">
        <f t="shared" ref="AB129:AB133" si="37">R129/$L$133*100</f>
        <v>9.1595287990071412</v>
      </c>
      <c r="AC129">
        <f t="shared" ref="AC129:AC133" si="38">S129/$L$133*100</f>
        <v>9.7637891395902408</v>
      </c>
    </row>
    <row r="130" spans="1:29" x14ac:dyDescent="0.25">
      <c r="A130" t="s">
        <v>1660</v>
      </c>
      <c r="B130">
        <v>0.16869999999999999</v>
      </c>
      <c r="C130">
        <v>0.17269999999999999</v>
      </c>
      <c r="D130">
        <v>0.1835</v>
      </c>
      <c r="E130">
        <v>0.1764</v>
      </c>
      <c r="F130">
        <v>0.18559999999999999</v>
      </c>
      <c r="G130">
        <v>0.17530000000000001</v>
      </c>
      <c r="H130">
        <v>0.17799999999999999</v>
      </c>
      <c r="I130">
        <v>0.15959999999999999</v>
      </c>
      <c r="K130" t="s">
        <v>1660</v>
      </c>
      <c r="L130">
        <f t="shared" si="23"/>
        <v>8.6166666666666655E-2</v>
      </c>
      <c r="M130">
        <f t="shared" si="24"/>
        <v>9.0166666666666659E-2</v>
      </c>
      <c r="N130">
        <f t="shared" si="25"/>
        <v>0.10096666666666666</v>
      </c>
      <c r="O130">
        <f t="shared" si="26"/>
        <v>9.3866666666666668E-2</v>
      </c>
      <c r="P130">
        <f t="shared" si="27"/>
        <v>0.10306666666666665</v>
      </c>
      <c r="Q130">
        <f t="shared" si="28"/>
        <v>9.2766666666666678E-2</v>
      </c>
      <c r="R130">
        <f t="shared" si="29"/>
        <v>9.5466666666666658E-2</v>
      </c>
      <c r="S130">
        <f t="shared" si="30"/>
        <v>7.7066666666666658E-2</v>
      </c>
      <c r="U130" t="s">
        <v>1660</v>
      </c>
      <c r="V130">
        <f t="shared" si="31"/>
        <v>5.2593029643343971</v>
      </c>
      <c r="W130">
        <f t="shared" si="32"/>
        <v>5.503448556489186</v>
      </c>
      <c r="X130">
        <f t="shared" si="33"/>
        <v>6.1626416553071142</v>
      </c>
      <c r="Y130">
        <f t="shared" si="34"/>
        <v>5.7292832292323652</v>
      </c>
      <c r="Z130">
        <f t="shared" si="35"/>
        <v>6.2908180911883775</v>
      </c>
      <c r="AA130">
        <f t="shared" si="36"/>
        <v>5.6621431913897995</v>
      </c>
      <c r="AB130">
        <f t="shared" si="37"/>
        <v>5.8269414660942802</v>
      </c>
      <c r="AC130">
        <f t="shared" si="38"/>
        <v>4.7038717421822538</v>
      </c>
    </row>
    <row r="131" spans="1:29" x14ac:dyDescent="0.25">
      <c r="A131" t="s">
        <v>1661</v>
      </c>
      <c r="B131">
        <v>0.16719999999999999</v>
      </c>
      <c r="C131">
        <v>0.1714</v>
      </c>
      <c r="D131">
        <v>0.19450000000000001</v>
      </c>
      <c r="E131">
        <v>0.18729999999999999</v>
      </c>
      <c r="F131">
        <v>0.18329999999999999</v>
      </c>
      <c r="G131">
        <v>0.186</v>
      </c>
      <c r="H131">
        <v>0.16420000000000001</v>
      </c>
      <c r="I131">
        <v>0.1681</v>
      </c>
      <c r="K131" t="s">
        <v>1661</v>
      </c>
      <c r="L131">
        <f t="shared" si="23"/>
        <v>8.4666666666666654E-2</v>
      </c>
      <c r="M131">
        <f t="shared" si="24"/>
        <v>8.8866666666666663E-2</v>
      </c>
      <c r="N131">
        <f t="shared" si="25"/>
        <v>0.11196666666666667</v>
      </c>
      <c r="O131">
        <f t="shared" si="26"/>
        <v>0.10476666666666666</v>
      </c>
      <c r="P131">
        <f t="shared" si="27"/>
        <v>0.10076666666666666</v>
      </c>
      <c r="Q131">
        <f t="shared" si="28"/>
        <v>0.10346666666666667</v>
      </c>
      <c r="R131">
        <f t="shared" si="29"/>
        <v>8.1666666666666679E-2</v>
      </c>
      <c r="S131">
        <f t="shared" si="30"/>
        <v>8.5566666666666666E-2</v>
      </c>
      <c r="U131" t="s">
        <v>1661</v>
      </c>
      <c r="V131">
        <f t="shared" si="31"/>
        <v>5.1677483672763511</v>
      </c>
      <c r="W131">
        <f t="shared" si="32"/>
        <v>5.4241012390388796</v>
      </c>
      <c r="X131">
        <f t="shared" si="33"/>
        <v>6.834042033732783</v>
      </c>
      <c r="Y131">
        <f t="shared" si="34"/>
        <v>6.3945799678541624</v>
      </c>
      <c r="Z131">
        <f t="shared" si="35"/>
        <v>6.1504343756993745</v>
      </c>
      <c r="AA131">
        <f t="shared" si="36"/>
        <v>6.315232650403857</v>
      </c>
      <c r="AB131">
        <f t="shared" si="37"/>
        <v>4.9846391731602617</v>
      </c>
      <c r="AC131">
        <f t="shared" si="38"/>
        <v>5.2226811255111798</v>
      </c>
    </row>
    <row r="132" spans="1:29" x14ac:dyDescent="0.25">
      <c r="A132" t="s">
        <v>1662</v>
      </c>
      <c r="B132">
        <v>0.14860000000000001</v>
      </c>
      <c r="C132">
        <v>0.1668</v>
      </c>
      <c r="D132">
        <v>0.1701</v>
      </c>
      <c r="E132">
        <v>0.16070000000000001</v>
      </c>
      <c r="F132">
        <v>0.16889999999999999</v>
      </c>
      <c r="G132">
        <v>0.1648</v>
      </c>
      <c r="H132">
        <v>0.15559999999999999</v>
      </c>
      <c r="I132">
        <v>0.15440000000000001</v>
      </c>
      <c r="K132" t="s">
        <v>1662</v>
      </c>
      <c r="L132">
        <f t="shared" si="23"/>
        <v>6.6066666666666676E-2</v>
      </c>
      <c r="M132">
        <f t="shared" si="24"/>
        <v>8.426666666666667E-2</v>
      </c>
      <c r="N132">
        <f t="shared" si="25"/>
        <v>8.7566666666666668E-2</v>
      </c>
      <c r="O132">
        <f t="shared" si="26"/>
        <v>7.8166666666666676E-2</v>
      </c>
      <c r="P132">
        <f t="shared" si="27"/>
        <v>8.6366666666666661E-2</v>
      </c>
      <c r="Q132">
        <f t="shared" si="28"/>
        <v>8.2266666666666668E-2</v>
      </c>
      <c r="R132">
        <f t="shared" si="29"/>
        <v>7.3066666666666655E-2</v>
      </c>
      <c r="S132">
        <f t="shared" si="30"/>
        <v>7.1866666666666676E-2</v>
      </c>
      <c r="U132" t="s">
        <v>1662</v>
      </c>
      <c r="V132">
        <f t="shared" si="31"/>
        <v>4.0324713637565877</v>
      </c>
      <c r="W132">
        <f t="shared" si="32"/>
        <v>5.1433338080608735</v>
      </c>
      <c r="X132">
        <f t="shared" si="33"/>
        <v>5.3447539215885733</v>
      </c>
      <c r="Y132">
        <f t="shared" si="34"/>
        <v>4.7710117800248222</v>
      </c>
      <c r="Z132">
        <f t="shared" si="35"/>
        <v>5.2715102439421369</v>
      </c>
      <c r="AA132">
        <f t="shared" si="36"/>
        <v>5.0212610119834791</v>
      </c>
      <c r="AB132">
        <f t="shared" si="37"/>
        <v>4.4597261500274659</v>
      </c>
      <c r="AC132">
        <f t="shared" si="38"/>
        <v>4.3864824723810303</v>
      </c>
    </row>
    <row r="133" spans="1:29" x14ac:dyDescent="0.25">
      <c r="A133" t="s">
        <v>1663</v>
      </c>
      <c r="B133">
        <v>1.7209000000000001</v>
      </c>
      <c r="C133">
        <v>0.14940000000000001</v>
      </c>
      <c r="D133">
        <v>0.15110000000000001</v>
      </c>
      <c r="E133">
        <v>0.14249999999999999</v>
      </c>
      <c r="F133">
        <v>0.1454</v>
      </c>
      <c r="G133">
        <v>0.14369999999999999</v>
      </c>
      <c r="H133">
        <v>0.16259999999999999</v>
      </c>
      <c r="I133">
        <v>0.15429999999999999</v>
      </c>
      <c r="K133" t="s">
        <v>1663</v>
      </c>
      <c r="L133">
        <f t="shared" si="23"/>
        <v>1.6383666666666667</v>
      </c>
      <c r="M133">
        <f t="shared" si="24"/>
        <v>6.6866666666666671E-2</v>
      </c>
      <c r="N133">
        <f t="shared" si="25"/>
        <v>6.8566666666666679E-2</v>
      </c>
      <c r="O133">
        <f t="shared" si="26"/>
        <v>5.9966666666666654E-2</v>
      </c>
      <c r="P133">
        <f t="shared" si="27"/>
        <v>6.2866666666666668E-2</v>
      </c>
      <c r="Q133">
        <f t="shared" si="28"/>
        <v>6.1166666666666661E-2</v>
      </c>
      <c r="R133">
        <f t="shared" si="29"/>
        <v>8.0066666666666661E-2</v>
      </c>
      <c r="S133">
        <f t="shared" si="30"/>
        <v>7.1766666666666659E-2</v>
      </c>
      <c r="U133" t="s">
        <v>1663</v>
      </c>
      <c r="V133">
        <f t="shared" si="31"/>
        <v>100</v>
      </c>
      <c r="W133">
        <f t="shared" si="32"/>
        <v>4.0813004821875438</v>
      </c>
      <c r="X133">
        <f t="shared" si="33"/>
        <v>4.1850623588533304</v>
      </c>
      <c r="Y133">
        <f t="shared" si="34"/>
        <v>3.6601493357205341</v>
      </c>
      <c r="Z133">
        <f t="shared" si="35"/>
        <v>3.8371548900327559</v>
      </c>
      <c r="AA133">
        <f t="shared" si="36"/>
        <v>3.733393013366971</v>
      </c>
      <c r="AB133">
        <f t="shared" si="37"/>
        <v>4.8869809362983458</v>
      </c>
      <c r="AC133">
        <f t="shared" si="38"/>
        <v>4.3803788325771595</v>
      </c>
    </row>
    <row r="134" spans="1:29" x14ac:dyDescent="0.25">
      <c r="A134" t="s">
        <v>1664</v>
      </c>
      <c r="B134">
        <v>8.1799999999999998E-2</v>
      </c>
      <c r="C134">
        <v>8.2900000000000001E-2</v>
      </c>
      <c r="D134">
        <v>8.2900000000000001E-2</v>
      </c>
      <c r="E134">
        <v>4</v>
      </c>
      <c r="F134">
        <f>AVERAGE(B134:D134)</f>
        <v>8.2533333333333334E-2</v>
      </c>
    </row>
    <row r="135" spans="1:29" x14ac:dyDescent="0.25">
      <c r="A135" t="s">
        <v>1665</v>
      </c>
    </row>
    <row r="138" spans="1:29" x14ac:dyDescent="0.25">
      <c r="A138" s="7" t="s">
        <v>2127</v>
      </c>
      <c r="K138" t="s">
        <v>1788</v>
      </c>
      <c r="U138" t="s">
        <v>1791</v>
      </c>
    </row>
    <row r="139" spans="1:29" x14ac:dyDescent="0.25">
      <c r="A139" t="s">
        <v>1789</v>
      </c>
    </row>
    <row r="140" spans="1:29" x14ac:dyDescent="0.25">
      <c r="B140">
        <v>1</v>
      </c>
      <c r="C140">
        <v>2</v>
      </c>
      <c r="D140">
        <v>3</v>
      </c>
      <c r="E140">
        <v>4</v>
      </c>
      <c r="F140">
        <v>5</v>
      </c>
      <c r="G140">
        <v>6</v>
      </c>
      <c r="H140">
        <v>7</v>
      </c>
      <c r="I140">
        <v>8</v>
      </c>
      <c r="L140">
        <v>1</v>
      </c>
      <c r="M140">
        <v>2</v>
      </c>
      <c r="N140">
        <v>3</v>
      </c>
      <c r="O140">
        <v>4</v>
      </c>
      <c r="P140">
        <v>5</v>
      </c>
      <c r="Q140">
        <v>6</v>
      </c>
      <c r="R140">
        <v>7</v>
      </c>
      <c r="S140">
        <v>8</v>
      </c>
      <c r="V140">
        <v>1</v>
      </c>
      <c r="W140">
        <v>2</v>
      </c>
      <c r="X140">
        <v>3</v>
      </c>
      <c r="Y140">
        <v>4</v>
      </c>
      <c r="Z140">
        <v>5</v>
      </c>
      <c r="AA140">
        <v>6</v>
      </c>
      <c r="AB140">
        <v>7</v>
      </c>
      <c r="AC140">
        <v>8</v>
      </c>
    </row>
    <row r="141" spans="1:29" x14ac:dyDescent="0.25">
      <c r="A141" t="s">
        <v>1658</v>
      </c>
      <c r="B141">
        <v>0.14080000000000001</v>
      </c>
      <c r="C141">
        <v>0.15620000000000001</v>
      </c>
      <c r="D141">
        <v>0.15079999999999999</v>
      </c>
      <c r="E141">
        <v>0.15429999999999999</v>
      </c>
      <c r="F141">
        <v>0.14860000000000001</v>
      </c>
      <c r="G141">
        <v>0.14560000000000001</v>
      </c>
      <c r="H141">
        <v>0.1525</v>
      </c>
      <c r="I141">
        <v>0.15260000000000001</v>
      </c>
      <c r="K141" t="s">
        <v>1658</v>
      </c>
      <c r="L141">
        <f>B141-$F$147</f>
        <v>6.2866666666666668E-2</v>
      </c>
      <c r="M141">
        <f t="shared" ref="M141:S141" si="39">C141-$F$147</f>
        <v>7.8266666666666665E-2</v>
      </c>
      <c r="N141">
        <f t="shared" si="39"/>
        <v>7.2866666666666649E-2</v>
      </c>
      <c r="O141">
        <f t="shared" si="39"/>
        <v>7.6366666666666652E-2</v>
      </c>
      <c r="P141">
        <f t="shared" si="39"/>
        <v>7.0666666666666669E-2</v>
      </c>
      <c r="Q141">
        <f t="shared" si="39"/>
        <v>6.7666666666666667E-2</v>
      </c>
      <c r="R141">
        <f t="shared" si="39"/>
        <v>7.4566666666666656E-2</v>
      </c>
      <c r="S141">
        <f t="shared" si="39"/>
        <v>7.4666666666666673E-2</v>
      </c>
      <c r="U141" t="s">
        <v>1658</v>
      </c>
      <c r="V141">
        <f>L141/$L$146*100</f>
        <v>3.8583498700926739</v>
      </c>
      <c r="W141">
        <f t="shared" ref="W141:AC141" si="40">M141/$L$146*100</f>
        <v>4.8035023833391293</v>
      </c>
      <c r="X141">
        <f t="shared" si="40"/>
        <v>4.4720852683046575</v>
      </c>
      <c r="Y141">
        <f t="shared" si="40"/>
        <v>4.6868926576788521</v>
      </c>
      <c r="Z141">
        <f t="shared" si="40"/>
        <v>4.3370634806980215</v>
      </c>
      <c r="AA141">
        <f t="shared" si="40"/>
        <v>4.1529428612344264</v>
      </c>
      <c r="AB141">
        <f t="shared" si="40"/>
        <v>4.5764202860006948</v>
      </c>
      <c r="AC141">
        <f t="shared" si="40"/>
        <v>4.5825576399828156</v>
      </c>
    </row>
    <row r="142" spans="1:29" x14ac:dyDescent="0.25">
      <c r="A142" t="s">
        <v>1659</v>
      </c>
      <c r="B142">
        <v>0.21870000000000001</v>
      </c>
      <c r="C142">
        <v>0.21360000000000001</v>
      </c>
      <c r="D142">
        <v>0.22919999999999999</v>
      </c>
      <c r="E142">
        <v>0.22140000000000001</v>
      </c>
      <c r="F142">
        <v>0.21460000000000001</v>
      </c>
      <c r="G142">
        <v>0.22550000000000001</v>
      </c>
      <c r="H142">
        <v>0.2311</v>
      </c>
      <c r="I142">
        <v>0.20230000000000001</v>
      </c>
      <c r="K142" t="s">
        <v>1659</v>
      </c>
      <c r="L142">
        <f t="shared" ref="L142:L146" si="41">B142-$F$147</f>
        <v>0.14076666666666665</v>
      </c>
      <c r="M142">
        <f t="shared" ref="M142:M146" si="42">C142-$F$147</f>
        <v>0.13566666666666666</v>
      </c>
      <c r="N142">
        <f t="shared" ref="N142:N146" si="43">D142-$F$147</f>
        <v>0.15126666666666666</v>
      </c>
      <c r="O142">
        <f t="shared" ref="O142:O146" si="44">E142-$F$147</f>
        <v>0.14346666666666669</v>
      </c>
      <c r="P142">
        <f t="shared" ref="P142:P146" si="45">F142-$F$147</f>
        <v>0.13666666666666666</v>
      </c>
      <c r="Q142">
        <f t="shared" ref="Q142:Q146" si="46">G142-$F$147</f>
        <v>0.14756666666666668</v>
      </c>
      <c r="R142">
        <f t="shared" ref="R142:R146" si="47">H142-$F$147</f>
        <v>0.15316666666666667</v>
      </c>
      <c r="S142">
        <f t="shared" ref="S142:S146" si="48">I142-$F$147</f>
        <v>0.12436666666666667</v>
      </c>
      <c r="U142" t="s">
        <v>1659</v>
      </c>
      <c r="V142">
        <f t="shared" ref="V142:V146" si="49">L142/$L$146*100</f>
        <v>8.6393486221640305</v>
      </c>
      <c r="W142">
        <f t="shared" ref="W142:W146" si="50">M142/$L$146*100</f>
        <v>8.3263435690759184</v>
      </c>
      <c r="X142">
        <f t="shared" ref="X142:X146" si="51">N142/$L$146*100</f>
        <v>9.2837707902866153</v>
      </c>
      <c r="Y142">
        <f t="shared" ref="Y142:Y146" si="52">O142/$L$146*100</f>
        <v>8.8050571796812687</v>
      </c>
      <c r="Z142">
        <f t="shared" ref="Z142:Z146" si="53">P142/$L$146*100</f>
        <v>8.3877171088971174</v>
      </c>
      <c r="AA142">
        <f t="shared" ref="AA142:AA146" si="54">Q142/$L$146*100</f>
        <v>9.0566886929481818</v>
      </c>
      <c r="AB142">
        <f t="shared" ref="AB142:AB146" si="55">R142/$L$146*100</f>
        <v>9.4003805159468925</v>
      </c>
      <c r="AC142">
        <f t="shared" ref="AC142:AC146" si="56">S142/$L$146*100</f>
        <v>7.6328225690963771</v>
      </c>
    </row>
    <row r="143" spans="1:29" x14ac:dyDescent="0.25">
      <c r="A143" t="s">
        <v>1660</v>
      </c>
      <c r="B143">
        <v>0.14549999999999999</v>
      </c>
      <c r="C143">
        <v>0.61419999999999997</v>
      </c>
      <c r="D143">
        <v>0.1545</v>
      </c>
      <c r="E143">
        <v>0.15770000000000001</v>
      </c>
      <c r="F143">
        <v>0.15390000000000001</v>
      </c>
      <c r="G143">
        <v>0.17879999999999999</v>
      </c>
      <c r="H143">
        <v>0.1163</v>
      </c>
      <c r="I143">
        <v>0.1598</v>
      </c>
      <c r="K143" t="s">
        <v>1660</v>
      </c>
      <c r="L143">
        <f t="shared" si="41"/>
        <v>6.756666666666665E-2</v>
      </c>
      <c r="M143">
        <f t="shared" si="42"/>
        <v>0.53626666666666667</v>
      </c>
      <c r="N143">
        <f t="shared" si="43"/>
        <v>7.6566666666666658E-2</v>
      </c>
      <c r="O143">
        <f t="shared" si="44"/>
        <v>7.9766666666666666E-2</v>
      </c>
      <c r="P143">
        <f t="shared" si="45"/>
        <v>7.5966666666666668E-2</v>
      </c>
      <c r="Q143">
        <f t="shared" si="46"/>
        <v>0.10086666666666665</v>
      </c>
      <c r="R143">
        <f t="shared" si="47"/>
        <v>3.836666666666666E-2</v>
      </c>
      <c r="S143">
        <f t="shared" si="48"/>
        <v>8.1866666666666657E-2</v>
      </c>
      <c r="U143" t="s">
        <v>1660</v>
      </c>
      <c r="V143">
        <f t="shared" si="49"/>
        <v>4.1468055072523056</v>
      </c>
      <c r="W143">
        <f t="shared" si="50"/>
        <v>32.912583621448007</v>
      </c>
      <c r="X143">
        <f t="shared" si="51"/>
        <v>4.6991673656430919</v>
      </c>
      <c r="Y143">
        <f t="shared" si="52"/>
        <v>4.8955626930709277</v>
      </c>
      <c r="Z143">
        <f t="shared" si="53"/>
        <v>4.6623432417503734</v>
      </c>
      <c r="AA143">
        <f t="shared" si="54"/>
        <v>6.1905443832982137</v>
      </c>
      <c r="AB143">
        <f t="shared" si="55"/>
        <v>2.3546981444733124</v>
      </c>
      <c r="AC143">
        <f t="shared" si="56"/>
        <v>5.0244471266954438</v>
      </c>
    </row>
    <row r="144" spans="1:29" x14ac:dyDescent="0.25">
      <c r="A144" t="s">
        <v>1661</v>
      </c>
      <c r="B144">
        <v>0.1409</v>
      </c>
      <c r="C144">
        <v>0.13969999999999999</v>
      </c>
      <c r="D144">
        <v>0.1502</v>
      </c>
      <c r="E144">
        <v>0.15479999999999999</v>
      </c>
      <c r="F144">
        <v>0.15160000000000001</v>
      </c>
      <c r="G144">
        <v>0.153</v>
      </c>
      <c r="H144">
        <v>0.15590000000000001</v>
      </c>
      <c r="I144">
        <v>0.1431</v>
      </c>
      <c r="K144" t="s">
        <v>1661</v>
      </c>
      <c r="L144">
        <f t="shared" si="41"/>
        <v>6.2966666666666657E-2</v>
      </c>
      <c r="M144">
        <f t="shared" si="42"/>
        <v>6.176666666666665E-2</v>
      </c>
      <c r="N144">
        <f t="shared" si="43"/>
        <v>7.226666666666666E-2</v>
      </c>
      <c r="O144">
        <f t="shared" si="44"/>
        <v>7.6866666666666653E-2</v>
      </c>
      <c r="P144">
        <f t="shared" si="45"/>
        <v>7.3666666666666672E-2</v>
      </c>
      <c r="Q144">
        <f t="shared" si="46"/>
        <v>7.5066666666666657E-2</v>
      </c>
      <c r="R144">
        <f t="shared" si="47"/>
        <v>7.796666666666667E-2</v>
      </c>
      <c r="S144">
        <f t="shared" si="48"/>
        <v>6.5166666666666664E-2</v>
      </c>
      <c r="U144" t="s">
        <v>1661</v>
      </c>
      <c r="V144">
        <f t="shared" si="49"/>
        <v>3.8644872240747934</v>
      </c>
      <c r="W144">
        <f t="shared" si="50"/>
        <v>3.7908389762893546</v>
      </c>
      <c r="X144">
        <f t="shared" si="51"/>
        <v>4.435261144411939</v>
      </c>
      <c r="Y144">
        <f t="shared" si="52"/>
        <v>4.7175794275894507</v>
      </c>
      <c r="Z144">
        <f t="shared" si="53"/>
        <v>4.5211841001616175</v>
      </c>
      <c r="AA144">
        <f t="shared" si="54"/>
        <v>4.6071070559112943</v>
      </c>
      <c r="AB144">
        <f t="shared" si="55"/>
        <v>4.7850903213927705</v>
      </c>
      <c r="AC144">
        <f t="shared" si="56"/>
        <v>3.9995090116814307</v>
      </c>
    </row>
    <row r="145" spans="1:29" x14ac:dyDescent="0.25">
      <c r="A145" t="s">
        <v>1662</v>
      </c>
      <c r="B145">
        <v>0.1462</v>
      </c>
      <c r="C145">
        <v>0.14099999999999999</v>
      </c>
      <c r="D145">
        <v>0.19450000000000001</v>
      </c>
      <c r="E145">
        <v>0.15920000000000001</v>
      </c>
      <c r="F145">
        <v>0.1512</v>
      </c>
      <c r="G145">
        <v>0.1535</v>
      </c>
      <c r="H145">
        <v>0.15079999999999999</v>
      </c>
      <c r="I145">
        <v>0.16270000000000001</v>
      </c>
      <c r="K145" t="s">
        <v>1662</v>
      </c>
      <c r="L145">
        <f t="shared" si="41"/>
        <v>6.8266666666666656E-2</v>
      </c>
      <c r="M145">
        <f t="shared" si="42"/>
        <v>6.3066666666666646E-2</v>
      </c>
      <c r="N145">
        <f t="shared" si="43"/>
        <v>0.11656666666666667</v>
      </c>
      <c r="O145">
        <f t="shared" si="44"/>
        <v>8.1266666666666668E-2</v>
      </c>
      <c r="P145">
        <f t="shared" si="45"/>
        <v>7.3266666666666661E-2</v>
      </c>
      <c r="Q145">
        <f t="shared" si="46"/>
        <v>7.5566666666666657E-2</v>
      </c>
      <c r="R145">
        <f t="shared" si="47"/>
        <v>7.2866666666666649E-2</v>
      </c>
      <c r="S145">
        <f t="shared" si="48"/>
        <v>8.4766666666666671E-2</v>
      </c>
      <c r="U145" t="s">
        <v>1662</v>
      </c>
      <c r="V145">
        <f t="shared" si="49"/>
        <v>4.1897669851271448</v>
      </c>
      <c r="W145">
        <f t="shared" si="50"/>
        <v>3.8706245780569124</v>
      </c>
      <c r="X145">
        <f t="shared" si="51"/>
        <v>7.1541089584910287</v>
      </c>
      <c r="Y145">
        <f t="shared" si="52"/>
        <v>4.9876230028027253</v>
      </c>
      <c r="Z145">
        <f t="shared" si="53"/>
        <v>4.4966346842331379</v>
      </c>
      <c r="AA145">
        <f t="shared" si="54"/>
        <v>4.6377938258218929</v>
      </c>
      <c r="AB145">
        <f t="shared" si="55"/>
        <v>4.4720852683046575</v>
      </c>
      <c r="AC145">
        <f t="shared" si="56"/>
        <v>5.2024303921769199</v>
      </c>
    </row>
    <row r="146" spans="1:29" x14ac:dyDescent="0.25">
      <c r="A146" t="s">
        <v>1663</v>
      </c>
      <c r="B146">
        <v>1.7073</v>
      </c>
      <c r="C146">
        <v>0.1386</v>
      </c>
      <c r="D146">
        <v>0.14330000000000001</v>
      </c>
      <c r="E146">
        <v>0.1497</v>
      </c>
      <c r="F146">
        <v>0.1323</v>
      </c>
      <c r="G146">
        <v>0.1409</v>
      </c>
      <c r="H146">
        <v>0.13539999999999999</v>
      </c>
      <c r="I146">
        <v>0.1426</v>
      </c>
      <c r="K146" t="s">
        <v>1663</v>
      </c>
      <c r="L146">
        <f t="shared" si="41"/>
        <v>1.6293666666666666</v>
      </c>
      <c r="M146">
        <f t="shared" si="42"/>
        <v>6.066666666666666E-2</v>
      </c>
      <c r="N146">
        <f t="shared" si="43"/>
        <v>6.536666666666667E-2</v>
      </c>
      <c r="O146">
        <f t="shared" si="44"/>
        <v>7.1766666666666659E-2</v>
      </c>
      <c r="P146">
        <f t="shared" si="45"/>
        <v>5.436666666666666E-2</v>
      </c>
      <c r="Q146">
        <f t="shared" si="46"/>
        <v>6.2966666666666657E-2</v>
      </c>
      <c r="R146">
        <f t="shared" si="47"/>
        <v>5.7466666666666652E-2</v>
      </c>
      <c r="S146">
        <f t="shared" si="48"/>
        <v>6.4666666666666664E-2</v>
      </c>
      <c r="U146" t="s">
        <v>1663</v>
      </c>
      <c r="V146">
        <f t="shared" si="49"/>
        <v>100</v>
      </c>
      <c r="W146">
        <f t="shared" si="50"/>
        <v>3.7233280824860375</v>
      </c>
      <c r="X146">
        <f t="shared" si="51"/>
        <v>4.0117837196456705</v>
      </c>
      <c r="Y146">
        <f t="shared" si="52"/>
        <v>4.4045743745013395</v>
      </c>
      <c r="Z146">
        <f t="shared" si="53"/>
        <v>3.3366747816124871</v>
      </c>
      <c r="AA146">
        <f t="shared" si="54"/>
        <v>3.8644872240747934</v>
      </c>
      <c r="AB146">
        <f t="shared" si="55"/>
        <v>3.5269327550582021</v>
      </c>
      <c r="AC146">
        <f t="shared" si="56"/>
        <v>3.9688222417708316</v>
      </c>
    </row>
    <row r="147" spans="1:29" x14ac:dyDescent="0.25">
      <c r="A147" t="s">
        <v>1664</v>
      </c>
      <c r="B147">
        <v>7.7399999999999997E-2</v>
      </c>
      <c r="C147">
        <v>7.7600000000000002E-2</v>
      </c>
      <c r="D147">
        <v>7.8799999999999995E-2</v>
      </c>
      <c r="E147">
        <v>4</v>
      </c>
      <c r="F147">
        <f>AVERAGE(B147:D147)</f>
        <v>7.7933333333333341E-2</v>
      </c>
    </row>
    <row r="148" spans="1:29" x14ac:dyDescent="0.25">
      <c r="A148" t="s">
        <v>1665</v>
      </c>
    </row>
    <row r="151" spans="1:29" x14ac:dyDescent="0.25">
      <c r="A151" s="7" t="s">
        <v>2107</v>
      </c>
      <c r="K151" t="s">
        <v>1788</v>
      </c>
      <c r="U151" t="s">
        <v>1791</v>
      </c>
    </row>
    <row r="152" spans="1:29" x14ac:dyDescent="0.25">
      <c r="A152" t="s">
        <v>1789</v>
      </c>
    </row>
    <row r="153" spans="1:29" x14ac:dyDescent="0.25">
      <c r="B153">
        <v>1</v>
      </c>
      <c r="C153">
        <v>2</v>
      </c>
      <c r="D153">
        <v>3</v>
      </c>
      <c r="E153">
        <v>4</v>
      </c>
      <c r="F153">
        <v>5</v>
      </c>
      <c r="G153">
        <v>6</v>
      </c>
      <c r="H153">
        <v>7</v>
      </c>
      <c r="I153">
        <v>8</v>
      </c>
      <c r="L153">
        <v>1</v>
      </c>
      <c r="M153">
        <v>2</v>
      </c>
      <c r="N153">
        <v>3</v>
      </c>
      <c r="O153">
        <v>4</v>
      </c>
      <c r="P153">
        <v>5</v>
      </c>
      <c r="Q153">
        <v>6</v>
      </c>
      <c r="R153">
        <v>7</v>
      </c>
      <c r="S153">
        <v>8</v>
      </c>
      <c r="V153">
        <v>1</v>
      </c>
      <c r="W153">
        <v>2</v>
      </c>
      <c r="X153">
        <v>3</v>
      </c>
      <c r="Y153">
        <v>4</v>
      </c>
      <c r="Z153">
        <v>5</v>
      </c>
      <c r="AA153">
        <v>6</v>
      </c>
      <c r="AB153">
        <v>7</v>
      </c>
      <c r="AC153">
        <v>8</v>
      </c>
    </row>
    <row r="154" spans="1:29" x14ac:dyDescent="0.25">
      <c r="A154" t="s">
        <v>1658</v>
      </c>
      <c r="B154">
        <v>0.1676</v>
      </c>
      <c r="C154">
        <v>0.1762</v>
      </c>
      <c r="D154">
        <v>0.1706</v>
      </c>
      <c r="E154">
        <v>0.16200000000000001</v>
      </c>
      <c r="F154">
        <v>0.14910000000000001</v>
      </c>
      <c r="G154">
        <v>0.16520000000000001</v>
      </c>
      <c r="H154">
        <v>0.161</v>
      </c>
      <c r="I154">
        <v>0.15790000000000001</v>
      </c>
      <c r="K154" t="s">
        <v>1658</v>
      </c>
      <c r="L154">
        <f>B154-$F$160</f>
        <v>8.6833333333333332E-2</v>
      </c>
      <c r="M154">
        <f t="shared" ref="M154:S154" si="57">C154-$F$160</f>
        <v>9.5433333333333328E-2</v>
      </c>
      <c r="N154">
        <f t="shared" si="57"/>
        <v>8.9833333333333334E-2</v>
      </c>
      <c r="O154">
        <f t="shared" si="57"/>
        <v>8.1233333333333338E-2</v>
      </c>
      <c r="P154">
        <f t="shared" si="57"/>
        <v>6.8333333333333343E-2</v>
      </c>
      <c r="Q154">
        <f t="shared" si="57"/>
        <v>8.4433333333333346E-2</v>
      </c>
      <c r="R154">
        <f t="shared" si="57"/>
        <v>8.0233333333333337E-2</v>
      </c>
      <c r="S154">
        <f t="shared" si="57"/>
        <v>7.7133333333333345E-2</v>
      </c>
      <c r="U154" t="s">
        <v>1658</v>
      </c>
      <c r="V154">
        <f>L154/$L$159*100</f>
        <v>6.0670284370123664</v>
      </c>
      <c r="W154">
        <f t="shared" ref="W154:AC154" si="58">M154/$L$159*100</f>
        <v>6.6679087966089847</v>
      </c>
      <c r="X154">
        <f t="shared" si="58"/>
        <v>6.2766378647786292</v>
      </c>
      <c r="Y154">
        <f t="shared" si="58"/>
        <v>5.6757575051820108</v>
      </c>
      <c r="Z154">
        <f t="shared" si="58"/>
        <v>4.7744369657870847</v>
      </c>
      <c r="AA154">
        <f t="shared" si="58"/>
        <v>5.8993408947993577</v>
      </c>
      <c r="AB154">
        <f t="shared" si="58"/>
        <v>5.6058876959265902</v>
      </c>
      <c r="AC154">
        <f t="shared" si="58"/>
        <v>5.3892912872347871</v>
      </c>
    </row>
    <row r="155" spans="1:29" x14ac:dyDescent="0.25">
      <c r="A155" t="s">
        <v>1659</v>
      </c>
      <c r="B155">
        <v>0.2646</v>
      </c>
      <c r="C155">
        <v>0.27710000000000001</v>
      </c>
      <c r="D155">
        <v>0.26119999999999999</v>
      </c>
      <c r="E155">
        <v>0.21729999999999999</v>
      </c>
      <c r="F155">
        <v>0.24210000000000001</v>
      </c>
      <c r="G155">
        <v>0.23039999999999999</v>
      </c>
      <c r="H155">
        <v>0.23330000000000001</v>
      </c>
      <c r="I155">
        <v>0.19270000000000001</v>
      </c>
      <c r="K155" t="s">
        <v>1659</v>
      </c>
      <c r="L155">
        <f t="shared" ref="L155:L159" si="59">B155-$F$160</f>
        <v>0.18383333333333335</v>
      </c>
      <c r="M155">
        <f t="shared" ref="M155:M159" si="60">C155-$F$160</f>
        <v>0.19633333333333336</v>
      </c>
      <c r="N155">
        <f t="shared" ref="N155:N159" si="61">D155-$F$160</f>
        <v>0.18043333333333333</v>
      </c>
      <c r="O155">
        <f t="shared" ref="O155:O159" si="62">E155-$F$160</f>
        <v>0.13653333333333334</v>
      </c>
      <c r="P155">
        <f t="shared" ref="P155:P159" si="63">F155-$F$160</f>
        <v>0.16133333333333333</v>
      </c>
      <c r="Q155">
        <f t="shared" ref="Q155:Q159" si="64">G155-$F$160</f>
        <v>0.14963333333333334</v>
      </c>
      <c r="R155">
        <f t="shared" ref="R155:R159" si="65">H155-$F$160</f>
        <v>0.15253333333333335</v>
      </c>
      <c r="S155">
        <f t="shared" ref="S155:S159" si="66">I155-$F$160</f>
        <v>0.11193333333333334</v>
      </c>
      <c r="U155" t="s">
        <v>1659</v>
      </c>
      <c r="V155">
        <f t="shared" ref="V155:V159" si="67">L155/$L$159*100</f>
        <v>12.844399934788179</v>
      </c>
      <c r="W155">
        <f t="shared" ref="W155:W159" si="68">M155/$L$159*100</f>
        <v>13.717772550480939</v>
      </c>
      <c r="X155">
        <f t="shared" ref="X155:X159" si="69">N155/$L$159*100</f>
        <v>12.606842583319747</v>
      </c>
      <c r="Y155">
        <f t="shared" ref="Y155:Y159" si="70">O155/$L$159*100</f>
        <v>9.5395579570067781</v>
      </c>
      <c r="Z155">
        <f t="shared" ref="Z155:Z159" si="71">P155/$L$159*100</f>
        <v>11.272329226541212</v>
      </c>
      <c r="AA155">
        <f t="shared" ref="AA155:AA159" si="72">Q155/$L$159*100</f>
        <v>10.454852458252789</v>
      </c>
      <c r="AB155">
        <f t="shared" ref="AB155:AB159" si="73">R155/$L$159*100</f>
        <v>10.65747490509351</v>
      </c>
      <c r="AC155">
        <f t="shared" ref="AC155:AC159" si="74">S155/$L$159*100</f>
        <v>7.8207606493234287</v>
      </c>
    </row>
    <row r="156" spans="1:29" x14ac:dyDescent="0.25">
      <c r="A156" t="s">
        <v>1660</v>
      </c>
      <c r="B156">
        <v>0.1671</v>
      </c>
      <c r="C156">
        <v>0.2271</v>
      </c>
      <c r="D156">
        <v>0.2223</v>
      </c>
      <c r="E156">
        <v>0.19009999999999999</v>
      </c>
      <c r="F156">
        <v>0.17119999999999999</v>
      </c>
      <c r="G156">
        <v>0.17510000000000001</v>
      </c>
      <c r="H156">
        <v>0.1764</v>
      </c>
      <c r="I156">
        <v>0.16070000000000001</v>
      </c>
      <c r="K156" t="s">
        <v>1660</v>
      </c>
      <c r="L156">
        <f t="shared" si="59"/>
        <v>8.6333333333333331E-2</v>
      </c>
      <c r="M156">
        <f t="shared" si="60"/>
        <v>0.14633333333333332</v>
      </c>
      <c r="N156">
        <f t="shared" si="61"/>
        <v>0.14153333333333334</v>
      </c>
      <c r="O156">
        <f t="shared" si="62"/>
        <v>0.10933333333333332</v>
      </c>
      <c r="P156">
        <f t="shared" si="63"/>
        <v>9.0433333333333324E-2</v>
      </c>
      <c r="Q156">
        <f t="shared" si="64"/>
        <v>9.4333333333333338E-2</v>
      </c>
      <c r="R156">
        <f t="shared" si="65"/>
        <v>9.5633333333333334E-2</v>
      </c>
      <c r="S156">
        <f t="shared" si="66"/>
        <v>7.9933333333333342E-2</v>
      </c>
      <c r="U156" t="s">
        <v>1660</v>
      </c>
      <c r="V156">
        <f t="shared" si="67"/>
        <v>6.032093532384657</v>
      </c>
      <c r="W156">
        <f t="shared" si="68"/>
        <v>10.224282087709899</v>
      </c>
      <c r="X156">
        <f t="shared" si="69"/>
        <v>9.8889070032838813</v>
      </c>
      <c r="Y156">
        <f t="shared" si="70"/>
        <v>7.6390991452593333</v>
      </c>
      <c r="Z156">
        <f t="shared" si="71"/>
        <v>6.3185597503318816</v>
      </c>
      <c r="AA156">
        <f t="shared" si="72"/>
        <v>6.591052006428022</v>
      </c>
      <c r="AB156">
        <f t="shared" si="73"/>
        <v>6.6818827584600697</v>
      </c>
      <c r="AC156">
        <f t="shared" si="74"/>
        <v>5.584926753149964</v>
      </c>
    </row>
    <row r="157" spans="1:29" x14ac:dyDescent="0.25">
      <c r="A157" t="s">
        <v>1661</v>
      </c>
      <c r="B157">
        <v>0.19270000000000001</v>
      </c>
      <c r="C157">
        <v>0.2142</v>
      </c>
      <c r="D157">
        <v>0.21970000000000001</v>
      </c>
      <c r="E157">
        <v>0.1827</v>
      </c>
      <c r="F157">
        <v>0.17460000000000001</v>
      </c>
      <c r="G157">
        <v>0.18909999999999999</v>
      </c>
      <c r="H157">
        <v>0.159</v>
      </c>
      <c r="I157">
        <v>0.1681</v>
      </c>
      <c r="K157" t="s">
        <v>1661</v>
      </c>
      <c r="L157">
        <f t="shared" si="59"/>
        <v>0.11193333333333334</v>
      </c>
      <c r="M157">
        <f t="shared" si="60"/>
        <v>0.13343333333333335</v>
      </c>
      <c r="N157">
        <f t="shared" si="61"/>
        <v>0.13893333333333335</v>
      </c>
      <c r="O157">
        <f t="shared" si="62"/>
        <v>0.10193333333333333</v>
      </c>
      <c r="P157">
        <f t="shared" si="63"/>
        <v>9.3833333333333338E-2</v>
      </c>
      <c r="Q157">
        <f t="shared" si="64"/>
        <v>0.10833333333333332</v>
      </c>
      <c r="R157">
        <f t="shared" si="65"/>
        <v>7.8233333333333335E-2</v>
      </c>
      <c r="S157">
        <f t="shared" si="66"/>
        <v>8.7333333333333332E-2</v>
      </c>
      <c r="U157" t="s">
        <v>1661</v>
      </c>
      <c r="V157">
        <f t="shared" si="67"/>
        <v>7.8207606493234287</v>
      </c>
      <c r="W157">
        <f t="shared" si="68"/>
        <v>9.322961548314975</v>
      </c>
      <c r="X157">
        <f t="shared" si="69"/>
        <v>9.7072454992197876</v>
      </c>
      <c r="Y157">
        <f t="shared" si="70"/>
        <v>7.1220625567692197</v>
      </c>
      <c r="Z157">
        <f t="shared" si="71"/>
        <v>6.5561171018003126</v>
      </c>
      <c r="AA157">
        <f t="shared" si="72"/>
        <v>7.5692293360039118</v>
      </c>
      <c r="AB157">
        <f t="shared" si="73"/>
        <v>5.4661480774157489</v>
      </c>
      <c r="AC157">
        <f t="shared" si="74"/>
        <v>6.1019633416400776</v>
      </c>
    </row>
    <row r="158" spans="1:29" x14ac:dyDescent="0.25">
      <c r="A158" t="s">
        <v>1662</v>
      </c>
      <c r="B158">
        <v>0.1767</v>
      </c>
      <c r="C158">
        <v>0.1923</v>
      </c>
      <c r="D158">
        <v>0.2014</v>
      </c>
      <c r="E158">
        <v>0.19500000000000001</v>
      </c>
      <c r="F158">
        <v>0.18160000000000001</v>
      </c>
      <c r="G158">
        <v>0.1789</v>
      </c>
      <c r="H158">
        <v>0.1779</v>
      </c>
      <c r="I158">
        <v>0.17050000000000001</v>
      </c>
      <c r="K158" t="s">
        <v>1662</v>
      </c>
      <c r="L158">
        <f t="shared" si="59"/>
        <v>9.5933333333333329E-2</v>
      </c>
      <c r="M158">
        <f t="shared" si="60"/>
        <v>0.11153333333333333</v>
      </c>
      <c r="N158">
        <f t="shared" si="61"/>
        <v>0.12063333333333333</v>
      </c>
      <c r="O158">
        <f t="shared" si="62"/>
        <v>0.11423333333333334</v>
      </c>
      <c r="P158">
        <f t="shared" si="63"/>
        <v>0.10083333333333334</v>
      </c>
      <c r="Q158">
        <f t="shared" si="64"/>
        <v>9.8133333333333336E-2</v>
      </c>
      <c r="R158">
        <f t="shared" si="65"/>
        <v>9.7133333333333335E-2</v>
      </c>
      <c r="S158">
        <f t="shared" si="66"/>
        <v>8.9733333333333345E-2</v>
      </c>
      <c r="U158" t="s">
        <v>1662</v>
      </c>
      <c r="V158">
        <f t="shared" si="67"/>
        <v>6.702843701236695</v>
      </c>
      <c r="W158">
        <f t="shared" si="68"/>
        <v>7.7928127256212596</v>
      </c>
      <c r="X158">
        <f t="shared" si="69"/>
        <v>8.4286279898455874</v>
      </c>
      <c r="Y158">
        <f t="shared" si="70"/>
        <v>7.9814612106108944</v>
      </c>
      <c r="Z158">
        <f t="shared" si="71"/>
        <v>7.0452057665882588</v>
      </c>
      <c r="AA158">
        <f t="shared" si="72"/>
        <v>6.8565572815986213</v>
      </c>
      <c r="AB158">
        <f t="shared" si="73"/>
        <v>6.7866874723431998</v>
      </c>
      <c r="AC158">
        <f t="shared" si="74"/>
        <v>6.269650883853088</v>
      </c>
    </row>
    <row r="159" spans="1:29" x14ac:dyDescent="0.25">
      <c r="A159" t="s">
        <v>1663</v>
      </c>
      <c r="B159">
        <v>1.512</v>
      </c>
      <c r="C159">
        <v>0.18770000000000001</v>
      </c>
      <c r="D159">
        <v>0.2044</v>
      </c>
      <c r="E159">
        <v>0.1772</v>
      </c>
      <c r="F159">
        <v>0.1537</v>
      </c>
      <c r="G159">
        <v>0.17019999999999999</v>
      </c>
      <c r="H159">
        <v>0.1545</v>
      </c>
      <c r="I159">
        <v>0.16389999999999999</v>
      </c>
      <c r="K159" t="s">
        <v>1663</v>
      </c>
      <c r="L159">
        <f t="shared" si="59"/>
        <v>1.4312333333333334</v>
      </c>
      <c r="M159">
        <f t="shared" si="60"/>
        <v>0.10693333333333334</v>
      </c>
      <c r="N159">
        <f t="shared" si="61"/>
        <v>0.12363333333333333</v>
      </c>
      <c r="O159">
        <f t="shared" si="62"/>
        <v>9.6433333333333329E-2</v>
      </c>
      <c r="P159">
        <f t="shared" si="63"/>
        <v>7.2933333333333336E-2</v>
      </c>
      <c r="Q159">
        <f t="shared" si="64"/>
        <v>8.9433333333333323E-2</v>
      </c>
      <c r="R159">
        <f t="shared" si="65"/>
        <v>7.3733333333333331E-2</v>
      </c>
      <c r="S159">
        <f t="shared" si="66"/>
        <v>8.3133333333333323E-2</v>
      </c>
      <c r="U159" t="s">
        <v>1663</v>
      </c>
      <c r="V159">
        <f t="shared" si="67"/>
        <v>100</v>
      </c>
      <c r="W159">
        <f t="shared" si="68"/>
        <v>7.4714116030463238</v>
      </c>
      <c r="X159">
        <f t="shared" si="69"/>
        <v>8.6382374176118493</v>
      </c>
      <c r="Y159">
        <f t="shared" si="70"/>
        <v>6.7377786058644054</v>
      </c>
      <c r="Z159">
        <f t="shared" si="71"/>
        <v>5.0958380883620187</v>
      </c>
      <c r="AA159">
        <f t="shared" si="72"/>
        <v>6.24868994107646</v>
      </c>
      <c r="AB159">
        <f t="shared" si="73"/>
        <v>5.1517339357663552</v>
      </c>
      <c r="AC159">
        <f t="shared" si="74"/>
        <v>5.8085101427673091</v>
      </c>
    </row>
    <row r="160" spans="1:29" x14ac:dyDescent="0.25">
      <c r="A160" t="s">
        <v>1664</v>
      </c>
      <c r="B160">
        <v>8.0600000000000005E-2</v>
      </c>
      <c r="C160">
        <v>8.0199999999999994E-2</v>
      </c>
      <c r="D160">
        <v>8.1500000000000003E-2</v>
      </c>
      <c r="E160">
        <v>4</v>
      </c>
      <c r="F160">
        <f>AVERAGE(B160:D160)</f>
        <v>8.0766666666666667E-2</v>
      </c>
    </row>
    <row r="161" spans="1:19" x14ac:dyDescent="0.25">
      <c r="A161" t="s">
        <v>1665</v>
      </c>
    </row>
    <row r="164" spans="1:19" x14ac:dyDescent="0.25">
      <c r="A164" s="37" t="s">
        <v>1792</v>
      </c>
      <c r="K164" t="s">
        <v>1775</v>
      </c>
    </row>
    <row r="165" spans="1:19" x14ac:dyDescent="0.25">
      <c r="B165">
        <v>1</v>
      </c>
      <c r="C165">
        <v>2</v>
      </c>
      <c r="D165">
        <v>3</v>
      </c>
      <c r="E165">
        <v>4</v>
      </c>
      <c r="F165">
        <v>5</v>
      </c>
      <c r="G165">
        <v>6</v>
      </c>
      <c r="H165">
        <v>7</v>
      </c>
      <c r="I165">
        <v>8</v>
      </c>
      <c r="L165">
        <v>1</v>
      </c>
      <c r="M165">
        <v>2</v>
      </c>
      <c r="N165">
        <v>3</v>
      </c>
      <c r="O165">
        <v>4</v>
      </c>
      <c r="P165">
        <v>5</v>
      </c>
      <c r="Q165">
        <v>6</v>
      </c>
      <c r="R165">
        <v>7</v>
      </c>
      <c r="S165">
        <v>8</v>
      </c>
    </row>
    <row r="166" spans="1:19" x14ac:dyDescent="0.25">
      <c r="A166" t="s">
        <v>1658</v>
      </c>
      <c r="B166">
        <f>AVERAGE(V154,V141,V128)</f>
        <v>5.5111952226982153</v>
      </c>
      <c r="C166">
        <f t="shared" ref="C166:I166" si="75">AVERAGE(W154,W141,W128)</f>
        <v>5.5321446895324593</v>
      </c>
      <c r="D166">
        <f t="shared" si="75"/>
        <v>5.4377360292037231</v>
      </c>
      <c r="E166">
        <f t="shared" si="75"/>
        <v>5.4718087672327735</v>
      </c>
      <c r="F166">
        <f t="shared" si="75"/>
        <v>4.6824368337381364</v>
      </c>
      <c r="G166">
        <f t="shared" si="75"/>
        <v>5.1587949983575543</v>
      </c>
      <c r="H166">
        <f t="shared" si="75"/>
        <v>7.7249741925881992</v>
      </c>
      <c r="I166">
        <f t="shared" si="75"/>
        <v>5.0851888169224937</v>
      </c>
      <c r="K166" t="s">
        <v>1658</v>
      </c>
      <c r="L166">
        <f>STDEV(V154,V141,V128)/SQRT(3)</f>
        <v>0.84105924814319344</v>
      </c>
      <c r="M166">
        <f t="shared" ref="M166:S166" si="76">STDEV(W154,W141,W128)/SQRT(3)</f>
        <v>0.5754169326167542</v>
      </c>
      <c r="N166">
        <f t="shared" si="76"/>
        <v>0.52477026272244665</v>
      </c>
      <c r="O166">
        <f t="shared" si="76"/>
        <v>0.40726966365821021</v>
      </c>
      <c r="P166">
        <f t="shared" si="76"/>
        <v>0.17885970591622655</v>
      </c>
      <c r="Q166">
        <f t="shared" si="76"/>
        <v>0.52130191953038985</v>
      </c>
      <c r="R166">
        <f t="shared" si="76"/>
        <v>2.6505331130725249</v>
      </c>
      <c r="S166">
        <f t="shared" si="76"/>
        <v>0.25315675639049773</v>
      </c>
    </row>
    <row r="167" spans="1:19" x14ac:dyDescent="0.25">
      <c r="A167" t="s">
        <v>1659</v>
      </c>
      <c r="B167">
        <f t="shared" ref="B167:B171" si="77">AVERAGE(V155,V142,V129)</f>
        <v>10.308014928979119</v>
      </c>
      <c r="C167">
        <f t="shared" ref="C167:C171" si="78">AVERAGE(W155,W142,W129)</f>
        <v>10.494804116514002</v>
      </c>
      <c r="D167">
        <f t="shared" ref="D167:D171" si="79">AVERAGE(X155,X142,X129)</f>
        <v>10.761025804331728</v>
      </c>
      <c r="E167">
        <f t="shared" ref="E167:E171" si="80">AVERAGE(Y155,Y142,Y129)</f>
        <v>9.5363009133985344</v>
      </c>
      <c r="F167">
        <f t="shared" ref="F167:F171" si="81">AVERAGE(Z155,Z142,Z129)</f>
        <v>9.8608433699763953</v>
      </c>
      <c r="G167">
        <f t="shared" ref="G167:G171" si="82">AVERAGE(AA155,AA142,AA129)</f>
        <v>10.865236781365445</v>
      </c>
      <c r="H167">
        <f t="shared" ref="H167:H171" si="83">AVERAGE(AB155,AB142,AB129)</f>
        <v>9.7391280733491801</v>
      </c>
      <c r="I167">
        <f t="shared" ref="I167:I171" si="84">AVERAGE(AC155,AC142,AC129)</f>
        <v>8.4057907860033492</v>
      </c>
      <c r="K167" t="s">
        <v>1659</v>
      </c>
      <c r="L167">
        <f t="shared" ref="L167:L171" si="85">STDEV(V155,V142,V129)/SQRT(3)</f>
        <v>1.2890973509770758</v>
      </c>
      <c r="M167">
        <f t="shared" ref="M167:M171" si="86">STDEV(W155,W142,W129)/SQRT(3)</f>
        <v>1.6432555874895778</v>
      </c>
      <c r="N167">
        <f t="shared" ref="N167:N171" si="87">STDEV(X155,X142,X129)/SQRT(3)</f>
        <v>0.97682817771712771</v>
      </c>
      <c r="O167">
        <f t="shared" ref="O167:O171" si="88">STDEV(Y155,Y142,Y129)/SQRT(3)</f>
        <v>0.42124668691273254</v>
      </c>
      <c r="P167">
        <f t="shared" ref="P167:P171" si="89">STDEV(Z155,Z142,Z129)/SQRT(3)</f>
        <v>0.83328594970280356</v>
      </c>
      <c r="Q167">
        <f t="shared" ref="Q167:Q171" si="90">STDEV(AA155,AA142,AA129)/SQRT(3)</f>
        <v>1.1806017200078054</v>
      </c>
      <c r="R167">
        <f t="shared" ref="R167:R171" si="91">STDEV(AB155,AB142,AB129)/SQRT(3)</f>
        <v>0.46440753113307048</v>
      </c>
      <c r="S167">
        <f t="shared" ref="S167:S171" si="92">STDEV(AC155,AC142,AC129)/SQRT(3)</f>
        <v>0.68116317838395068</v>
      </c>
    </row>
    <row r="168" spans="1:19" x14ac:dyDescent="0.25">
      <c r="A168" t="s">
        <v>1660</v>
      </c>
      <c r="B168">
        <f t="shared" si="77"/>
        <v>5.1460673346571202</v>
      </c>
      <c r="C168">
        <f t="shared" si="78"/>
        <v>16.213438088549029</v>
      </c>
      <c r="D168">
        <f t="shared" si="79"/>
        <v>6.9169053414113622</v>
      </c>
      <c r="E168">
        <f t="shared" si="80"/>
        <v>6.0879816891875427</v>
      </c>
      <c r="F168">
        <f t="shared" si="81"/>
        <v>5.7572403610902114</v>
      </c>
      <c r="G168">
        <f t="shared" si="82"/>
        <v>6.1479131937053451</v>
      </c>
      <c r="H168">
        <f t="shared" si="83"/>
        <v>4.9545074563425544</v>
      </c>
      <c r="I168">
        <f t="shared" si="84"/>
        <v>5.1044152073425542</v>
      </c>
      <c r="K168" t="s">
        <v>1660</v>
      </c>
      <c r="L168">
        <f t="shared" si="85"/>
        <v>0.54717287496675981</v>
      </c>
      <c r="M168">
        <f t="shared" si="86"/>
        <v>8.4600564114368133</v>
      </c>
      <c r="N168">
        <f t="shared" si="87"/>
        <v>1.5448877691444847</v>
      </c>
      <c r="O168">
        <f t="shared" si="88"/>
        <v>0.81204402692675937</v>
      </c>
      <c r="P168">
        <f t="shared" si="89"/>
        <v>0.547507131267714</v>
      </c>
      <c r="Q168">
        <f t="shared" si="90"/>
        <v>0.26899873630961296</v>
      </c>
      <c r="R168">
        <f t="shared" si="91"/>
        <v>1.3231260329121506</v>
      </c>
      <c r="S168">
        <f t="shared" si="92"/>
        <v>0.2574623943605584</v>
      </c>
    </row>
    <row r="169" spans="1:19" x14ac:dyDescent="0.25">
      <c r="A169" t="s">
        <v>1661</v>
      </c>
      <c r="B169">
        <f t="shared" si="77"/>
        <v>5.61766541355819</v>
      </c>
      <c r="C169">
        <f t="shared" si="78"/>
        <v>6.1793005878810696</v>
      </c>
      <c r="D169">
        <f t="shared" si="79"/>
        <v>6.9921828924548359</v>
      </c>
      <c r="E169">
        <f t="shared" si="80"/>
        <v>6.0780739840709446</v>
      </c>
      <c r="F169">
        <f t="shared" si="81"/>
        <v>5.7425785258871018</v>
      </c>
      <c r="G169">
        <f t="shared" si="82"/>
        <v>6.1638563474396877</v>
      </c>
      <c r="H169">
        <f t="shared" si="83"/>
        <v>5.078625857322927</v>
      </c>
      <c r="I169">
        <f t="shared" si="84"/>
        <v>5.1080511596108957</v>
      </c>
      <c r="K169" t="s">
        <v>1661</v>
      </c>
      <c r="L169">
        <f t="shared" si="85"/>
        <v>1.1640223172593354</v>
      </c>
      <c r="M169">
        <f t="shared" si="86"/>
        <v>1.6410199653820587</v>
      </c>
      <c r="N169">
        <f t="shared" si="87"/>
        <v>1.5239434763941313</v>
      </c>
      <c r="O169">
        <f t="shared" si="88"/>
        <v>0.71192621526753108</v>
      </c>
      <c r="P169">
        <f t="shared" si="89"/>
        <v>0.62182470090294761</v>
      </c>
      <c r="Q169">
        <f t="shared" si="90"/>
        <v>0.85843427032001984</v>
      </c>
      <c r="R169">
        <f t="shared" si="91"/>
        <v>0.20214272132966121</v>
      </c>
      <c r="S169">
        <f t="shared" si="92"/>
        <v>0.6096265452997135</v>
      </c>
    </row>
    <row r="170" spans="1:19" x14ac:dyDescent="0.25">
      <c r="A170" t="s">
        <v>1662</v>
      </c>
      <c r="B170">
        <f t="shared" si="77"/>
        <v>4.9750273500401425</v>
      </c>
      <c r="C170">
        <f t="shared" si="78"/>
        <v>5.6022570372463489</v>
      </c>
      <c r="D170">
        <f t="shared" si="79"/>
        <v>6.9758302899750637</v>
      </c>
      <c r="E170">
        <f t="shared" si="80"/>
        <v>5.9133653311461467</v>
      </c>
      <c r="F170">
        <f t="shared" si="81"/>
        <v>5.6044502315878448</v>
      </c>
      <c r="G170">
        <f t="shared" si="82"/>
        <v>5.5052040398013311</v>
      </c>
      <c r="H170">
        <f t="shared" si="83"/>
        <v>5.2394996302251071</v>
      </c>
      <c r="I170">
        <f t="shared" si="84"/>
        <v>5.2861879161370124</v>
      </c>
      <c r="K170" t="s">
        <v>1662</v>
      </c>
      <c r="L170">
        <f t="shared" si="85"/>
        <v>0.86510066576520883</v>
      </c>
      <c r="M170">
        <f t="shared" si="86"/>
        <v>1.1552557961966803</v>
      </c>
      <c r="N170">
        <f t="shared" si="87"/>
        <v>0.89468938370678452</v>
      </c>
      <c r="O170">
        <f t="shared" si="88"/>
        <v>1.0359368594743346</v>
      </c>
      <c r="P170">
        <f t="shared" si="89"/>
        <v>0.75430772168576843</v>
      </c>
      <c r="Q170">
        <f t="shared" si="90"/>
        <v>0.68468446718243858</v>
      </c>
      <c r="R170">
        <f t="shared" si="91"/>
        <v>0.77360214818938178</v>
      </c>
      <c r="S170">
        <f t="shared" si="92"/>
        <v>0.5452346004569979</v>
      </c>
    </row>
    <row r="171" spans="1:19" x14ac:dyDescent="0.25">
      <c r="A171" t="s">
        <v>1663</v>
      </c>
      <c r="B171">
        <f t="shared" si="77"/>
        <v>100</v>
      </c>
      <c r="C171">
        <f t="shared" si="78"/>
        <v>5.0920133892399688</v>
      </c>
      <c r="D171">
        <f t="shared" si="79"/>
        <v>5.611694498703617</v>
      </c>
      <c r="E171">
        <f t="shared" si="80"/>
        <v>4.9341674386954262</v>
      </c>
      <c r="F171">
        <f t="shared" si="81"/>
        <v>4.0898892533357545</v>
      </c>
      <c r="G171">
        <f t="shared" si="82"/>
        <v>4.6155233928394077</v>
      </c>
      <c r="H171">
        <f t="shared" si="83"/>
        <v>4.5218825423743008</v>
      </c>
      <c r="I171">
        <f t="shared" si="84"/>
        <v>4.7192370723717669</v>
      </c>
      <c r="K171" t="s">
        <v>1663</v>
      </c>
      <c r="L171">
        <f t="shared" si="85"/>
        <v>0</v>
      </c>
      <c r="M171">
        <f t="shared" si="86"/>
        <v>1.1941786514358814</v>
      </c>
      <c r="N171">
        <f t="shared" si="87"/>
        <v>1.5140979604698188</v>
      </c>
      <c r="O171">
        <f t="shared" si="88"/>
        <v>0.92705664899606488</v>
      </c>
      <c r="P171">
        <f t="shared" si="89"/>
        <v>0.52331312447683209</v>
      </c>
      <c r="Q171">
        <f t="shared" si="90"/>
        <v>0.81745971434492892</v>
      </c>
      <c r="R171">
        <f t="shared" si="91"/>
        <v>0.50331148312686413</v>
      </c>
      <c r="S171">
        <f t="shared" si="92"/>
        <v>0.55744404002426684</v>
      </c>
    </row>
    <row r="174" spans="1:19" x14ac:dyDescent="0.25">
      <c r="A174" s="7" t="s">
        <v>1795</v>
      </c>
    </row>
    <row r="175" spans="1:19" x14ac:dyDescent="0.25">
      <c r="B175" s="6">
        <f t="shared" ref="B175:I175" si="93">B10</f>
        <v>1</v>
      </c>
      <c r="C175" s="6">
        <f t="shared" si="93"/>
        <v>2</v>
      </c>
      <c r="D175" s="6">
        <f t="shared" si="93"/>
        <v>3</v>
      </c>
      <c r="E175" s="6">
        <f t="shared" si="93"/>
        <v>4</v>
      </c>
      <c r="F175" s="6">
        <f t="shared" si="93"/>
        <v>5</v>
      </c>
      <c r="G175" s="6">
        <f t="shared" si="93"/>
        <v>6</v>
      </c>
      <c r="H175" s="6">
        <f t="shared" si="93"/>
        <v>7</v>
      </c>
      <c r="I175" s="6">
        <f t="shared" si="93"/>
        <v>8</v>
      </c>
      <c r="J175" s="6">
        <v>9</v>
      </c>
      <c r="K175" s="6">
        <v>10</v>
      </c>
      <c r="L175" s="6">
        <v>11</v>
      </c>
      <c r="M175" s="6">
        <v>12</v>
      </c>
    </row>
    <row r="176" spans="1:19" x14ac:dyDescent="0.25">
      <c r="A176" t="str">
        <f t="shared" ref="A176:I176" si="94">A11</f>
        <v>Concentration (µM)</v>
      </c>
      <c r="C176" s="6">
        <f t="shared" si="94"/>
        <v>40</v>
      </c>
      <c r="D176" s="6">
        <f t="shared" si="94"/>
        <v>10</v>
      </c>
      <c r="E176" s="6">
        <f t="shared" si="94"/>
        <v>3</v>
      </c>
      <c r="F176" s="6">
        <f t="shared" si="94"/>
        <v>1</v>
      </c>
      <c r="G176" s="6">
        <f t="shared" si="94"/>
        <v>0.3</v>
      </c>
      <c r="H176" s="6">
        <f t="shared" si="94"/>
        <v>0.1</v>
      </c>
      <c r="I176" s="6">
        <f t="shared" si="94"/>
        <v>0.03</v>
      </c>
    </row>
    <row r="177" spans="1:29" x14ac:dyDescent="0.25">
      <c r="A177" s="6" t="str">
        <f t="shared" ref="A177:C177" si="95">A12</f>
        <v>A</v>
      </c>
      <c r="B177" s="19" t="str">
        <f t="shared" si="95"/>
        <v>DMSO</v>
      </c>
      <c r="C177" s="223" t="str">
        <f t="shared" si="95"/>
        <v>TX002103</v>
      </c>
      <c r="D177" s="224"/>
      <c r="E177" s="224"/>
      <c r="F177" s="224"/>
      <c r="G177" s="224"/>
      <c r="H177" s="224"/>
      <c r="I177" s="225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6">A13</f>
        <v>B</v>
      </c>
      <c r="B178" s="19" t="str">
        <f t="shared" si="96"/>
        <v>DMSO</v>
      </c>
      <c r="C178" s="218" t="str">
        <f t="shared" si="96"/>
        <v>TX000719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7">A14</f>
        <v>C</v>
      </c>
      <c r="B179" s="19" t="str">
        <f t="shared" si="97"/>
        <v>DMSO</v>
      </c>
      <c r="C179" s="218" t="str">
        <f t="shared" si="97"/>
        <v>TX006644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98">A15</f>
        <v>D</v>
      </c>
      <c r="B180" s="19" t="str">
        <f t="shared" si="98"/>
        <v>BIC</v>
      </c>
      <c r="C180" s="218" t="str">
        <f t="shared" si="98"/>
        <v>TX000789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tr">
        <f t="shared" ref="A181:C181" si="99">A16</f>
        <v>E</v>
      </c>
      <c r="B181" s="19" t="str">
        <f t="shared" si="99"/>
        <v>BIC</v>
      </c>
      <c r="C181" s="218" t="str">
        <f t="shared" si="99"/>
        <v>TX008558</v>
      </c>
      <c r="D181" s="219"/>
      <c r="E181" s="219"/>
      <c r="F181" s="219"/>
      <c r="G181" s="219"/>
      <c r="H181" s="219"/>
      <c r="I181" s="220"/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tr">
        <f t="shared" ref="A182:C182" si="100">A17</f>
        <v>F</v>
      </c>
      <c r="B182" s="19" t="str">
        <f t="shared" si="100"/>
        <v>LYSIS</v>
      </c>
      <c r="C182" s="218" t="str">
        <f t="shared" si="100"/>
        <v>TX004371</v>
      </c>
      <c r="D182" s="219"/>
      <c r="E182" s="219"/>
      <c r="F182" s="219"/>
      <c r="G182" s="219"/>
      <c r="H182" s="219"/>
      <c r="I182" s="220"/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6" t="s">
        <v>1664</v>
      </c>
      <c r="B183" s="218" t="s">
        <v>1808</v>
      </c>
      <c r="C183" s="219"/>
      <c r="D183" s="220"/>
      <c r="E183" s="19" t="s">
        <v>1807</v>
      </c>
      <c r="F183" s="19" t="s">
        <v>1807</v>
      </c>
      <c r="G183" s="19" t="s">
        <v>1807</v>
      </c>
      <c r="H183" s="19" t="s">
        <v>1807</v>
      </c>
      <c r="I183" s="19" t="s">
        <v>1807</v>
      </c>
      <c r="J183" s="19" t="s">
        <v>1807</v>
      </c>
      <c r="K183" s="19" t="s">
        <v>1807</v>
      </c>
      <c r="L183" s="19" t="s">
        <v>1807</v>
      </c>
      <c r="M183" s="19" t="s">
        <v>1807</v>
      </c>
    </row>
    <row r="184" spans="1:29" x14ac:dyDescent="0.25">
      <c r="A184" s="6" t="s">
        <v>1665</v>
      </c>
      <c r="B184" s="19" t="s">
        <v>1807</v>
      </c>
      <c r="C184" s="19" t="s">
        <v>1807</v>
      </c>
      <c r="D184" s="19" t="s">
        <v>1807</v>
      </c>
      <c r="E184" s="19" t="s">
        <v>1807</v>
      </c>
      <c r="F184" s="19" t="s">
        <v>1807</v>
      </c>
      <c r="G184" s="19" t="s">
        <v>1807</v>
      </c>
      <c r="H184" s="19" t="s">
        <v>1807</v>
      </c>
      <c r="I184" s="19" t="s">
        <v>1807</v>
      </c>
      <c r="J184" s="19" t="s">
        <v>1807</v>
      </c>
      <c r="K184" s="19" t="s">
        <v>1807</v>
      </c>
      <c r="L184" s="19" t="s">
        <v>1807</v>
      </c>
      <c r="M184" s="19" t="s">
        <v>1807</v>
      </c>
    </row>
    <row r="185" spans="1:29" x14ac:dyDescent="0.25">
      <c r="A185" s="7"/>
    </row>
    <row r="186" spans="1:29" x14ac:dyDescent="0.25">
      <c r="A186" s="7"/>
    </row>
    <row r="188" spans="1:29" x14ac:dyDescent="0.25">
      <c r="A188" s="7" t="s">
        <v>2036</v>
      </c>
      <c r="K188" t="s">
        <v>1788</v>
      </c>
      <c r="U188" t="s">
        <v>1798</v>
      </c>
    </row>
    <row r="189" spans="1:29" x14ac:dyDescent="0.25">
      <c r="A189" s="41" t="s">
        <v>1796</v>
      </c>
    </row>
    <row r="191" spans="1:29" x14ac:dyDescent="0.25">
      <c r="L191">
        <v>1</v>
      </c>
      <c r="M191">
        <v>2</v>
      </c>
      <c r="N191">
        <v>3</v>
      </c>
      <c r="O191">
        <v>4</v>
      </c>
      <c r="P191">
        <v>5</v>
      </c>
      <c r="Q191">
        <v>6</v>
      </c>
      <c r="R191">
        <v>7</v>
      </c>
      <c r="S191">
        <v>8</v>
      </c>
      <c r="V191">
        <v>1</v>
      </c>
      <c r="W191">
        <v>2</v>
      </c>
      <c r="X191">
        <v>3</v>
      </c>
      <c r="Y191">
        <v>4</v>
      </c>
      <c r="Z191">
        <v>5</v>
      </c>
      <c r="AA191">
        <v>6</v>
      </c>
      <c r="AB191">
        <v>7</v>
      </c>
      <c r="AC191">
        <v>8</v>
      </c>
    </row>
    <row r="192" spans="1:29" x14ac:dyDescent="0.25">
      <c r="A192" t="s">
        <v>1658</v>
      </c>
      <c r="K192" t="s">
        <v>1658</v>
      </c>
      <c r="U192" t="s">
        <v>1658</v>
      </c>
    </row>
    <row r="193" spans="1:29" x14ac:dyDescent="0.25">
      <c r="A193" t="s">
        <v>1659</v>
      </c>
      <c r="K193" t="s">
        <v>1659</v>
      </c>
      <c r="U193" t="s">
        <v>1659</v>
      </c>
    </row>
    <row r="194" spans="1:29" x14ac:dyDescent="0.25">
      <c r="A194" t="s">
        <v>1660</v>
      </c>
      <c r="K194" t="s">
        <v>1660</v>
      </c>
      <c r="U194" t="s">
        <v>1660</v>
      </c>
    </row>
    <row r="195" spans="1:29" x14ac:dyDescent="0.25">
      <c r="A195" t="s">
        <v>1661</v>
      </c>
      <c r="K195" t="s">
        <v>1661</v>
      </c>
      <c r="U195" t="s">
        <v>1661</v>
      </c>
    </row>
    <row r="196" spans="1:29" x14ac:dyDescent="0.25">
      <c r="A196" t="s">
        <v>1662</v>
      </c>
      <c r="K196" t="s">
        <v>1662</v>
      </c>
      <c r="U196" t="s">
        <v>1662</v>
      </c>
    </row>
    <row r="197" spans="1:29" x14ac:dyDescent="0.25">
      <c r="A197" t="s">
        <v>1663</v>
      </c>
      <c r="K197" t="s">
        <v>1663</v>
      </c>
      <c r="U197" t="s">
        <v>1663</v>
      </c>
    </row>
    <row r="198" spans="1:29" x14ac:dyDescent="0.25">
      <c r="A198" t="s">
        <v>1664</v>
      </c>
    </row>
    <row r="199" spans="1:29" x14ac:dyDescent="0.25">
      <c r="A199" t="s">
        <v>1665</v>
      </c>
    </row>
    <row r="202" spans="1:29" x14ac:dyDescent="0.25">
      <c r="A202" s="7" t="s">
        <v>2038</v>
      </c>
      <c r="K202" t="s">
        <v>1788</v>
      </c>
    </row>
    <row r="203" spans="1:29" x14ac:dyDescent="0.25">
      <c r="A203" t="s">
        <v>1796</v>
      </c>
      <c r="U203" t="s">
        <v>1798</v>
      </c>
    </row>
    <row r="204" spans="1:29" x14ac:dyDescent="0.25">
      <c r="L204">
        <v>1</v>
      </c>
      <c r="M204">
        <v>2</v>
      </c>
      <c r="N204">
        <v>3</v>
      </c>
      <c r="O204">
        <v>4</v>
      </c>
      <c r="P204">
        <v>5</v>
      </c>
      <c r="Q204">
        <v>6</v>
      </c>
      <c r="R204">
        <v>7</v>
      </c>
      <c r="S204">
        <v>8</v>
      </c>
    </row>
    <row r="205" spans="1:29" x14ac:dyDescent="0.25">
      <c r="A205" t="s">
        <v>1658</v>
      </c>
      <c r="K205" t="s">
        <v>1658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7</v>
      </c>
      <c r="AC205">
        <v>8</v>
      </c>
    </row>
    <row r="206" spans="1:29" x14ac:dyDescent="0.25">
      <c r="A206" t="s">
        <v>1659</v>
      </c>
      <c r="K206" t="s">
        <v>1659</v>
      </c>
      <c r="U206" t="s">
        <v>1658</v>
      </c>
    </row>
    <row r="207" spans="1:29" x14ac:dyDescent="0.25">
      <c r="A207" t="s">
        <v>1660</v>
      </c>
      <c r="K207" t="s">
        <v>1660</v>
      </c>
      <c r="U207" t="s">
        <v>1659</v>
      </c>
    </row>
    <row r="208" spans="1:29" x14ac:dyDescent="0.25">
      <c r="A208" t="s">
        <v>1661</v>
      </c>
      <c r="K208" t="s">
        <v>1661</v>
      </c>
      <c r="U208" t="s">
        <v>1660</v>
      </c>
    </row>
    <row r="209" spans="1:29" x14ac:dyDescent="0.25">
      <c r="A209" t="s">
        <v>1662</v>
      </c>
      <c r="K209" t="s">
        <v>1662</v>
      </c>
      <c r="U209" t="s">
        <v>1661</v>
      </c>
    </row>
    <row r="210" spans="1:29" x14ac:dyDescent="0.25">
      <c r="A210" t="s">
        <v>1663</v>
      </c>
      <c r="K210" t="s">
        <v>1663</v>
      </c>
      <c r="U210" t="s">
        <v>1662</v>
      </c>
    </row>
    <row r="211" spans="1:29" x14ac:dyDescent="0.25">
      <c r="A211" t="s">
        <v>1664</v>
      </c>
      <c r="U211" t="s">
        <v>1663</v>
      </c>
    </row>
    <row r="212" spans="1:29" x14ac:dyDescent="0.25">
      <c r="A212" t="s">
        <v>1665</v>
      </c>
    </row>
    <row r="215" spans="1:29" x14ac:dyDescent="0.25">
      <c r="A215" s="7" t="s">
        <v>2037</v>
      </c>
      <c r="K215" t="s">
        <v>1788</v>
      </c>
    </row>
    <row r="216" spans="1:29" x14ac:dyDescent="0.25">
      <c r="A216" t="s">
        <v>1796</v>
      </c>
      <c r="U216" t="s">
        <v>1798</v>
      </c>
    </row>
    <row r="217" spans="1:29" x14ac:dyDescent="0.25">
      <c r="L217">
        <v>1</v>
      </c>
      <c r="M217">
        <v>2</v>
      </c>
      <c r="N217">
        <v>3</v>
      </c>
      <c r="O217">
        <v>4</v>
      </c>
      <c r="P217">
        <v>5</v>
      </c>
      <c r="Q217">
        <v>6</v>
      </c>
      <c r="R217">
        <v>7</v>
      </c>
      <c r="S217">
        <v>8</v>
      </c>
    </row>
    <row r="218" spans="1:29" x14ac:dyDescent="0.25">
      <c r="A218" t="s">
        <v>1658</v>
      </c>
      <c r="K218" t="s">
        <v>1658</v>
      </c>
      <c r="V218">
        <v>1</v>
      </c>
      <c r="W218">
        <v>2</v>
      </c>
      <c r="X218">
        <v>3</v>
      </c>
      <c r="Y218">
        <v>4</v>
      </c>
      <c r="Z218">
        <v>5</v>
      </c>
      <c r="AA218">
        <v>6</v>
      </c>
      <c r="AB218">
        <v>7</v>
      </c>
      <c r="AC218">
        <v>8</v>
      </c>
    </row>
    <row r="219" spans="1:29" x14ac:dyDescent="0.25">
      <c r="A219" t="s">
        <v>1659</v>
      </c>
      <c r="K219" t="s">
        <v>1659</v>
      </c>
      <c r="U219" t="s">
        <v>1658</v>
      </c>
    </row>
    <row r="220" spans="1:29" x14ac:dyDescent="0.25">
      <c r="A220" t="s">
        <v>1660</v>
      </c>
      <c r="K220" t="s">
        <v>1660</v>
      </c>
      <c r="U220" t="s">
        <v>1659</v>
      </c>
    </row>
    <row r="221" spans="1:29" x14ac:dyDescent="0.25">
      <c r="A221" t="s">
        <v>1661</v>
      </c>
      <c r="K221" t="s">
        <v>1661</v>
      </c>
      <c r="U221" t="s">
        <v>1660</v>
      </c>
    </row>
    <row r="222" spans="1:29" x14ac:dyDescent="0.25">
      <c r="A222" t="s">
        <v>1662</v>
      </c>
      <c r="K222" t="s">
        <v>1662</v>
      </c>
      <c r="U222" t="s">
        <v>1661</v>
      </c>
    </row>
    <row r="223" spans="1:29" x14ac:dyDescent="0.25">
      <c r="A223" t="s">
        <v>1663</v>
      </c>
      <c r="K223" t="s">
        <v>1663</v>
      </c>
      <c r="U223" t="s">
        <v>1662</v>
      </c>
    </row>
    <row r="224" spans="1:29" x14ac:dyDescent="0.25">
      <c r="A224" t="s">
        <v>1664</v>
      </c>
      <c r="U224" t="s">
        <v>1663</v>
      </c>
    </row>
    <row r="225" spans="1:19" x14ac:dyDescent="0.25">
      <c r="A225" t="s">
        <v>1665</v>
      </c>
    </row>
    <row r="228" spans="1:19" x14ac:dyDescent="0.25">
      <c r="A228" s="37" t="s">
        <v>1797</v>
      </c>
      <c r="K228" t="s">
        <v>1775</v>
      </c>
    </row>
    <row r="229" spans="1:19" x14ac:dyDescent="0.25">
      <c r="L229">
        <v>1</v>
      </c>
      <c r="M229">
        <v>2</v>
      </c>
      <c r="N229">
        <v>3</v>
      </c>
      <c r="O229">
        <v>4</v>
      </c>
      <c r="P229">
        <v>5</v>
      </c>
      <c r="Q229">
        <v>6</v>
      </c>
      <c r="R229">
        <v>7</v>
      </c>
      <c r="S229">
        <v>8</v>
      </c>
    </row>
    <row r="230" spans="1:19" x14ac:dyDescent="0.25">
      <c r="A230" t="s">
        <v>1658</v>
      </c>
      <c r="K230" t="s">
        <v>1658</v>
      </c>
    </row>
    <row r="231" spans="1:19" x14ac:dyDescent="0.25">
      <c r="A231" t="s">
        <v>1659</v>
      </c>
      <c r="K231" t="s">
        <v>1659</v>
      </c>
    </row>
    <row r="232" spans="1:19" x14ac:dyDescent="0.25">
      <c r="A232" t="s">
        <v>1660</v>
      </c>
      <c r="K232" t="s">
        <v>1660</v>
      </c>
    </row>
    <row r="233" spans="1:19" x14ac:dyDescent="0.25">
      <c r="A233" t="s">
        <v>1661</v>
      </c>
      <c r="K233" t="s">
        <v>1661</v>
      </c>
    </row>
    <row r="234" spans="1:19" x14ac:dyDescent="0.25">
      <c r="A234" t="s">
        <v>1662</v>
      </c>
      <c r="K234" t="s">
        <v>1662</v>
      </c>
    </row>
    <row r="235" spans="1:19" x14ac:dyDescent="0.25">
      <c r="A235" t="s">
        <v>1663</v>
      </c>
      <c r="K235" t="s">
        <v>1663</v>
      </c>
    </row>
    <row r="239" spans="1:19" x14ac:dyDescent="0.25">
      <c r="A239" s="7" t="s">
        <v>500</v>
      </c>
    </row>
    <row r="240" spans="1:19" x14ac:dyDescent="0.25">
      <c r="A240" s="37" t="s">
        <v>1898</v>
      </c>
    </row>
    <row r="241" spans="1:1" x14ac:dyDescent="0.25">
      <c r="A241" t="s">
        <v>1899</v>
      </c>
    </row>
    <row r="242" spans="1:1" x14ac:dyDescent="0.25">
      <c r="A242" t="s">
        <v>1802</v>
      </c>
    </row>
    <row r="243" spans="1:1" x14ac:dyDescent="0.25">
      <c r="A243" t="s">
        <v>1805</v>
      </c>
    </row>
    <row r="244" spans="1:1" x14ac:dyDescent="0.25">
      <c r="A244" t="s">
        <v>1804</v>
      </c>
    </row>
    <row r="245" spans="1:1" x14ac:dyDescent="0.25">
      <c r="A245" t="s">
        <v>1803</v>
      </c>
    </row>
    <row r="246" spans="1:1" x14ac:dyDescent="0.25">
      <c r="A246" t="s">
        <v>1779</v>
      </c>
    </row>
    <row r="247" spans="1:1" x14ac:dyDescent="0.25">
      <c r="A247" t="s">
        <v>1785</v>
      </c>
    </row>
    <row r="255" spans="1:1" x14ac:dyDescent="0.25">
      <c r="A255" s="7" t="s">
        <v>504</v>
      </c>
    </row>
    <row r="256" spans="1:1" x14ac:dyDescent="0.25">
      <c r="A256" s="37" t="s">
        <v>1898</v>
      </c>
    </row>
    <row r="257" spans="1:1" x14ac:dyDescent="0.25">
      <c r="A257" t="s">
        <v>1899</v>
      </c>
    </row>
    <row r="258" spans="1:1" x14ac:dyDescent="0.25">
      <c r="A258" t="s">
        <v>1802</v>
      </c>
    </row>
    <row r="259" spans="1:1" x14ac:dyDescent="0.25">
      <c r="A259" t="s">
        <v>1805</v>
      </c>
    </row>
    <row r="260" spans="1:1" x14ac:dyDescent="0.25">
      <c r="A260" t="s">
        <v>1804</v>
      </c>
    </row>
    <row r="261" spans="1:1" x14ac:dyDescent="0.25">
      <c r="A261" t="s">
        <v>1803</v>
      </c>
    </row>
    <row r="262" spans="1:1" x14ac:dyDescent="0.25">
      <c r="A262" t="s">
        <v>1779</v>
      </c>
    </row>
    <row r="263" spans="1:1" x14ac:dyDescent="0.25">
      <c r="A263" t="s">
        <v>1785</v>
      </c>
    </row>
    <row r="272" spans="1:1" x14ac:dyDescent="0.25">
      <c r="A272" s="7" t="s">
        <v>508</v>
      </c>
    </row>
    <row r="273" spans="1:1" x14ac:dyDescent="0.25">
      <c r="A273" s="37" t="s">
        <v>1898</v>
      </c>
    </row>
    <row r="274" spans="1:1" x14ac:dyDescent="0.25">
      <c r="A274" t="s">
        <v>1899</v>
      </c>
    </row>
    <row r="275" spans="1:1" x14ac:dyDescent="0.25">
      <c r="A275" t="s">
        <v>1802</v>
      </c>
    </row>
    <row r="276" spans="1:1" x14ac:dyDescent="0.25">
      <c r="A276" t="s">
        <v>1805</v>
      </c>
    </row>
    <row r="277" spans="1:1" x14ac:dyDescent="0.25">
      <c r="A277" t="s">
        <v>1804</v>
      </c>
    </row>
    <row r="278" spans="1:1" x14ac:dyDescent="0.25">
      <c r="A278" t="s">
        <v>1803</v>
      </c>
    </row>
    <row r="279" spans="1:1" x14ac:dyDescent="0.25">
      <c r="A279" t="s">
        <v>1779</v>
      </c>
    </row>
    <row r="280" spans="1:1" x14ac:dyDescent="0.25">
      <c r="A280" t="s">
        <v>1785</v>
      </c>
    </row>
    <row r="288" spans="1:1" x14ac:dyDescent="0.25">
      <c r="A288" s="7" t="s">
        <v>512</v>
      </c>
    </row>
    <row r="289" spans="1:1" x14ac:dyDescent="0.25">
      <c r="A289" s="37" t="s">
        <v>1898</v>
      </c>
    </row>
    <row r="290" spans="1:1" x14ac:dyDescent="0.25">
      <c r="A290" t="s">
        <v>1899</v>
      </c>
    </row>
    <row r="291" spans="1:1" x14ac:dyDescent="0.25">
      <c r="A291" t="s">
        <v>1802</v>
      </c>
    </row>
    <row r="292" spans="1:1" x14ac:dyDescent="0.25">
      <c r="A292" t="s">
        <v>1805</v>
      </c>
    </row>
    <row r="293" spans="1:1" x14ac:dyDescent="0.25">
      <c r="A293" t="s">
        <v>1804</v>
      </c>
    </row>
    <row r="294" spans="1:1" x14ac:dyDescent="0.25">
      <c r="A294" t="s">
        <v>1803</v>
      </c>
    </row>
    <row r="295" spans="1:1" x14ac:dyDescent="0.25">
      <c r="A295" t="s">
        <v>1779</v>
      </c>
    </row>
    <row r="296" spans="1:1" x14ac:dyDescent="0.25">
      <c r="A296" t="s">
        <v>1785</v>
      </c>
    </row>
    <row r="306" spans="1:1" x14ac:dyDescent="0.25">
      <c r="A306" s="7" t="s">
        <v>516</v>
      </c>
    </row>
    <row r="307" spans="1:1" x14ac:dyDescent="0.25">
      <c r="A307" s="37" t="s">
        <v>1898</v>
      </c>
    </row>
    <row r="308" spans="1:1" x14ac:dyDescent="0.25">
      <c r="A308" t="s">
        <v>1899</v>
      </c>
    </row>
    <row r="309" spans="1:1" x14ac:dyDescent="0.25">
      <c r="A309" t="s">
        <v>1802</v>
      </c>
    </row>
    <row r="310" spans="1:1" x14ac:dyDescent="0.25">
      <c r="A310" t="s">
        <v>1805</v>
      </c>
    </row>
    <row r="311" spans="1:1" x14ac:dyDescent="0.25">
      <c r="A311" t="s">
        <v>1804</v>
      </c>
    </row>
    <row r="312" spans="1:1" x14ac:dyDescent="0.25">
      <c r="A312" t="s">
        <v>1803</v>
      </c>
    </row>
    <row r="313" spans="1:1" x14ac:dyDescent="0.25">
      <c r="A313" t="s">
        <v>1779</v>
      </c>
    </row>
    <row r="314" spans="1:1" x14ac:dyDescent="0.25">
      <c r="A314" t="s">
        <v>1785</v>
      </c>
    </row>
    <row r="324" spans="1:1" x14ac:dyDescent="0.25">
      <c r="A324" s="7" t="s">
        <v>520</v>
      </c>
    </row>
    <row r="325" spans="1:1" x14ac:dyDescent="0.25">
      <c r="A325" s="37" t="s">
        <v>1898</v>
      </c>
    </row>
    <row r="326" spans="1:1" x14ac:dyDescent="0.25">
      <c r="A326" t="s">
        <v>1899</v>
      </c>
    </row>
    <row r="327" spans="1:1" x14ac:dyDescent="0.25">
      <c r="A327" t="s">
        <v>1802</v>
      </c>
    </row>
    <row r="328" spans="1:1" x14ac:dyDescent="0.25">
      <c r="A328" t="s">
        <v>1805</v>
      </c>
    </row>
    <row r="329" spans="1:1" x14ac:dyDescent="0.25">
      <c r="A329" t="s">
        <v>1804</v>
      </c>
    </row>
    <row r="330" spans="1:1" x14ac:dyDescent="0.25">
      <c r="A330" t="s">
        <v>1803</v>
      </c>
    </row>
    <row r="331" spans="1:1" x14ac:dyDescent="0.25">
      <c r="A331" t="s">
        <v>1779</v>
      </c>
    </row>
    <row r="332" spans="1:1" x14ac:dyDescent="0.25">
      <c r="A332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4:I114"/>
    <mergeCell ref="C115:I115"/>
    <mergeCell ref="C116:I116"/>
    <mergeCell ref="C117:I117"/>
    <mergeCell ref="C118:I118"/>
    <mergeCell ref="C181:I181"/>
    <mergeCell ref="C182:I182"/>
    <mergeCell ref="B120:D120"/>
    <mergeCell ref="B183:D183"/>
    <mergeCell ref="C119:I119"/>
    <mergeCell ref="C177:I177"/>
    <mergeCell ref="C178:I178"/>
    <mergeCell ref="C179:I179"/>
    <mergeCell ref="C180:I180"/>
  </mergeCells>
  <pageMargins left="0.7" right="0.7" top="0.75" bottom="0.75" header="0.3" footer="0.3"/>
  <pageSetup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W330"/>
  <sheetViews>
    <sheetView topLeftCell="A91" workbookViewId="0">
      <selection activeCell="A106" sqref="A106:B108"/>
    </sheetView>
  </sheetViews>
  <sheetFormatPr defaultRowHeight="15" x14ac:dyDescent="0.25"/>
  <cols>
    <col min="2" max="2" width="10.7109375" bestFit="1" customWidth="1"/>
    <col min="7" max="7" width="11.7109375" customWidth="1"/>
    <col min="10" max="10" width="12.140625" customWidth="1"/>
  </cols>
  <sheetData>
    <row r="1" spans="1:12" x14ac:dyDescent="0.25">
      <c r="A1" s="7" t="s">
        <v>1677</v>
      </c>
      <c r="I1" s="7" t="s">
        <v>1678</v>
      </c>
      <c r="J1" t="s">
        <v>2216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2217</v>
      </c>
      <c r="L2" t="s">
        <v>1864</v>
      </c>
    </row>
    <row r="3" spans="1:12" x14ac:dyDescent="0.25">
      <c r="A3" s="53" t="s">
        <v>1681</v>
      </c>
      <c r="B3" s="17">
        <v>42346</v>
      </c>
      <c r="J3" t="s">
        <v>2218</v>
      </c>
      <c r="L3" t="s">
        <v>1864</v>
      </c>
    </row>
    <row r="4" spans="1:12" x14ac:dyDescent="0.25">
      <c r="A4" s="7" t="s">
        <v>1682</v>
      </c>
      <c r="B4" s="17">
        <v>42333</v>
      </c>
      <c r="I4" s="7" t="s">
        <v>1683</v>
      </c>
      <c r="J4" t="s">
        <v>2219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TX000832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TX000736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TX007214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TX000906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>D27</f>
        <v>TX008618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TX015566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324</v>
      </c>
      <c r="C23">
        <v>20</v>
      </c>
      <c r="D23" t="s">
        <v>742</v>
      </c>
      <c r="E23">
        <v>20089</v>
      </c>
      <c r="F23" t="s">
        <v>743</v>
      </c>
      <c r="G23" t="s">
        <v>744</v>
      </c>
      <c r="H23">
        <v>93.126000000000005</v>
      </c>
      <c r="I23">
        <v>18.625</v>
      </c>
    </row>
    <row r="24" spans="1:9" x14ac:dyDescent="0.25">
      <c r="A24" t="s">
        <v>484</v>
      </c>
      <c r="B24" t="s">
        <v>329</v>
      </c>
      <c r="C24">
        <v>20</v>
      </c>
      <c r="D24" t="s">
        <v>746</v>
      </c>
      <c r="E24">
        <v>32569</v>
      </c>
      <c r="F24" t="s">
        <v>747</v>
      </c>
      <c r="G24" t="s">
        <v>748</v>
      </c>
      <c r="H24">
        <v>238.286</v>
      </c>
      <c r="I24">
        <v>47.65</v>
      </c>
    </row>
    <row r="25" spans="1:9" x14ac:dyDescent="0.25">
      <c r="A25" t="s">
        <v>484</v>
      </c>
      <c r="B25" t="s">
        <v>334</v>
      </c>
      <c r="C25">
        <v>20</v>
      </c>
      <c r="D25" t="s">
        <v>750</v>
      </c>
      <c r="E25">
        <v>20453</v>
      </c>
      <c r="F25" t="s">
        <v>751</v>
      </c>
      <c r="G25" t="s">
        <v>752</v>
      </c>
      <c r="H25">
        <v>380.9</v>
      </c>
      <c r="I25">
        <v>76.17</v>
      </c>
    </row>
    <row r="26" spans="1:9" x14ac:dyDescent="0.25">
      <c r="A26" t="s">
        <v>484</v>
      </c>
      <c r="B26" t="s">
        <v>339</v>
      </c>
      <c r="C26">
        <v>20</v>
      </c>
      <c r="D26" t="s">
        <v>754</v>
      </c>
      <c r="E26">
        <v>32550</v>
      </c>
      <c r="F26" t="s">
        <v>755</v>
      </c>
      <c r="G26" t="s">
        <v>756</v>
      </c>
      <c r="H26">
        <v>421.488</v>
      </c>
      <c r="I26">
        <v>84.29</v>
      </c>
    </row>
    <row r="27" spans="1:9" x14ac:dyDescent="0.25">
      <c r="A27" t="s">
        <v>484</v>
      </c>
      <c r="B27" t="s">
        <v>344</v>
      </c>
      <c r="C27">
        <v>10</v>
      </c>
      <c r="D27" t="s">
        <v>758</v>
      </c>
      <c r="E27">
        <v>34187</v>
      </c>
      <c r="F27" t="s">
        <v>759</v>
      </c>
      <c r="G27" t="s">
        <v>760</v>
      </c>
      <c r="H27">
        <v>371.51</v>
      </c>
      <c r="I27">
        <v>74.3</v>
      </c>
    </row>
    <row r="28" spans="1:9" x14ac:dyDescent="0.25">
      <c r="A28" t="s">
        <v>484</v>
      </c>
      <c r="B28" t="s">
        <v>349</v>
      </c>
      <c r="C28">
        <v>20</v>
      </c>
      <c r="D28" t="s">
        <v>762</v>
      </c>
      <c r="E28">
        <v>21028</v>
      </c>
      <c r="F28" t="s">
        <v>763</v>
      </c>
      <c r="G28" t="s">
        <v>764</v>
      </c>
      <c r="H28">
        <v>102.13</v>
      </c>
      <c r="I28">
        <v>20.425999999999998</v>
      </c>
    </row>
    <row r="31" spans="1:9" x14ac:dyDescent="0.25">
      <c r="A31" s="7" t="s">
        <v>2216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2124</v>
      </c>
    </row>
    <row r="34" spans="1:49" x14ac:dyDescent="0.25">
      <c r="A34" t="s">
        <v>1709</v>
      </c>
      <c r="B34" s="38">
        <v>42347.052384259259</v>
      </c>
    </row>
    <row r="35" spans="1:49" x14ac:dyDescent="0.25">
      <c r="A35" t="s">
        <v>1710</v>
      </c>
      <c r="B35">
        <v>2442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13</v>
      </c>
      <c r="D38">
        <v>15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15</v>
      </c>
      <c r="M38">
        <v>16</v>
      </c>
      <c r="N38">
        <v>16</v>
      </c>
      <c r="O38">
        <v>14</v>
      </c>
      <c r="P38">
        <v>15</v>
      </c>
      <c r="Q38">
        <v>16</v>
      </c>
      <c r="R38">
        <v>14</v>
      </c>
      <c r="S38">
        <v>16</v>
      </c>
      <c r="T38">
        <v>16</v>
      </c>
      <c r="U38">
        <v>16</v>
      </c>
      <c r="V38">
        <v>16</v>
      </c>
      <c r="W38">
        <v>15</v>
      </c>
      <c r="X38">
        <v>16</v>
      </c>
      <c r="Y38">
        <v>16</v>
      </c>
      <c r="Z38">
        <v>16</v>
      </c>
      <c r="AA38">
        <v>15</v>
      </c>
      <c r="AB38">
        <v>16</v>
      </c>
      <c r="AC38">
        <v>16</v>
      </c>
      <c r="AD38">
        <v>15</v>
      </c>
      <c r="AE38">
        <v>15</v>
      </c>
      <c r="AF38">
        <v>14</v>
      </c>
      <c r="AG38">
        <v>16</v>
      </c>
      <c r="AH38">
        <v>16</v>
      </c>
      <c r="AI38">
        <v>16</v>
      </c>
      <c r="AJ38">
        <v>15</v>
      </c>
      <c r="AK38">
        <v>16</v>
      </c>
      <c r="AL38">
        <v>16</v>
      </c>
      <c r="AM38">
        <v>15</v>
      </c>
      <c r="AN38">
        <v>16</v>
      </c>
      <c r="AO38">
        <v>16</v>
      </c>
      <c r="AP38">
        <v>16</v>
      </c>
      <c r="AQ38">
        <v>16</v>
      </c>
      <c r="AR38">
        <v>14</v>
      </c>
      <c r="AS38">
        <v>15</v>
      </c>
      <c r="AT38">
        <v>16</v>
      </c>
      <c r="AU38">
        <v>16</v>
      </c>
      <c r="AV38">
        <v>15</v>
      </c>
      <c r="AW38">
        <v>16</v>
      </c>
    </row>
    <row r="39" spans="1:49" x14ac:dyDescent="0.25">
      <c r="A39" t="s">
        <v>1764</v>
      </c>
      <c r="B39">
        <v>75.84</v>
      </c>
      <c r="C39">
        <v>72.058000000000007</v>
      </c>
      <c r="D39">
        <v>65.296999999999997</v>
      </c>
      <c r="E39">
        <v>112.39100000000001</v>
      </c>
      <c r="F39">
        <v>80.831000000000003</v>
      </c>
      <c r="G39">
        <v>97.316999999999993</v>
      </c>
      <c r="H39">
        <v>54.104999999999997</v>
      </c>
      <c r="I39">
        <v>62.043999999999997</v>
      </c>
      <c r="J39">
        <v>94.293999999999997</v>
      </c>
      <c r="K39">
        <v>70.37</v>
      </c>
      <c r="L39">
        <v>97.197000000000003</v>
      </c>
      <c r="M39">
        <v>54.98</v>
      </c>
      <c r="N39">
        <v>63.537999999999997</v>
      </c>
      <c r="O39">
        <v>38.314999999999998</v>
      </c>
      <c r="P39">
        <v>47.378</v>
      </c>
      <c r="Q39">
        <v>40.012</v>
      </c>
      <c r="R39">
        <v>63.976999999999997</v>
      </c>
      <c r="S39">
        <v>77.117999999999995</v>
      </c>
      <c r="T39">
        <v>54.600999999999999</v>
      </c>
      <c r="U39">
        <v>59.911000000000001</v>
      </c>
      <c r="V39">
        <v>51.887</v>
      </c>
      <c r="W39">
        <v>59.655999999999999</v>
      </c>
      <c r="X39">
        <v>84.406999999999996</v>
      </c>
      <c r="Y39">
        <v>39.18</v>
      </c>
      <c r="Z39">
        <v>102.538</v>
      </c>
      <c r="AA39">
        <v>76.301000000000002</v>
      </c>
      <c r="AB39">
        <v>57.555</v>
      </c>
      <c r="AC39">
        <v>84.813999999999993</v>
      </c>
      <c r="AD39">
        <v>45.808</v>
      </c>
      <c r="AE39">
        <v>44.793999999999997</v>
      </c>
      <c r="AF39">
        <v>61.726999999999997</v>
      </c>
      <c r="AG39">
        <v>51.768999999999998</v>
      </c>
      <c r="AH39">
        <v>129.066</v>
      </c>
      <c r="AI39">
        <v>73.709999999999994</v>
      </c>
      <c r="AJ39">
        <v>61.783999999999999</v>
      </c>
      <c r="AK39">
        <v>90.135000000000005</v>
      </c>
      <c r="AL39">
        <v>61.984000000000002</v>
      </c>
      <c r="AM39">
        <v>60.95</v>
      </c>
      <c r="AN39">
        <v>63.606999999999999</v>
      </c>
      <c r="AO39">
        <v>75.536000000000001</v>
      </c>
      <c r="AP39">
        <v>79.664000000000001</v>
      </c>
      <c r="AQ39">
        <v>85.117999999999995</v>
      </c>
      <c r="AR39">
        <v>64.594999999999999</v>
      </c>
      <c r="AS39">
        <v>69.983999999999995</v>
      </c>
      <c r="AT39">
        <v>67.004000000000005</v>
      </c>
      <c r="AU39">
        <v>80.081000000000003</v>
      </c>
      <c r="AV39">
        <v>71.504000000000005</v>
      </c>
      <c r="AW39">
        <v>136.434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2123</v>
      </c>
    </row>
    <row r="42" spans="1:49" x14ac:dyDescent="0.25">
      <c r="A42" t="s">
        <v>1709</v>
      </c>
      <c r="B42" s="38">
        <v>42347.051539351851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15</v>
      </c>
      <c r="C46">
        <v>12</v>
      </c>
      <c r="D46">
        <v>14</v>
      </c>
      <c r="E46">
        <v>16</v>
      </c>
      <c r="F46">
        <v>16</v>
      </c>
      <c r="G46">
        <v>12</v>
      </c>
      <c r="H46">
        <v>13</v>
      </c>
      <c r="I46">
        <v>14</v>
      </c>
      <c r="J46">
        <v>14</v>
      </c>
      <c r="K46">
        <v>13</v>
      </c>
      <c r="L46">
        <v>15</v>
      </c>
      <c r="M46">
        <v>11</v>
      </c>
      <c r="N46">
        <v>14</v>
      </c>
      <c r="O46">
        <v>11</v>
      </c>
      <c r="P46">
        <v>10</v>
      </c>
      <c r="Q46">
        <v>12</v>
      </c>
      <c r="R46">
        <v>13</v>
      </c>
      <c r="S46">
        <v>12</v>
      </c>
      <c r="T46">
        <v>16</v>
      </c>
      <c r="U46">
        <v>16</v>
      </c>
      <c r="V46">
        <v>16</v>
      </c>
      <c r="W46">
        <v>15</v>
      </c>
      <c r="X46">
        <v>16</v>
      </c>
      <c r="Y46">
        <v>15</v>
      </c>
      <c r="Z46">
        <v>16</v>
      </c>
      <c r="AA46">
        <v>2</v>
      </c>
      <c r="AB46">
        <v>0</v>
      </c>
      <c r="AC46">
        <v>2</v>
      </c>
      <c r="AD46">
        <v>2</v>
      </c>
      <c r="AE46">
        <v>0</v>
      </c>
      <c r="AF46">
        <v>4</v>
      </c>
      <c r="AG46">
        <v>10</v>
      </c>
      <c r="AH46">
        <v>16</v>
      </c>
      <c r="AI46">
        <v>0</v>
      </c>
      <c r="AJ46">
        <v>8</v>
      </c>
      <c r="AK46">
        <v>14</v>
      </c>
      <c r="AL46">
        <v>15</v>
      </c>
      <c r="AM46">
        <v>13</v>
      </c>
      <c r="AN46">
        <v>13</v>
      </c>
      <c r="AO46">
        <v>16</v>
      </c>
      <c r="AP46">
        <v>0</v>
      </c>
      <c r="AQ46">
        <v>14</v>
      </c>
      <c r="AR46">
        <v>13</v>
      </c>
      <c r="AS46">
        <v>15</v>
      </c>
      <c r="AT46">
        <v>16</v>
      </c>
      <c r="AU46">
        <v>16</v>
      </c>
      <c r="AV46">
        <v>15</v>
      </c>
      <c r="AW46">
        <v>15</v>
      </c>
    </row>
    <row r="47" spans="1:49" x14ac:dyDescent="0.25">
      <c r="A47" t="s">
        <v>1764</v>
      </c>
      <c r="B47">
        <v>41.506</v>
      </c>
      <c r="C47">
        <v>34.771000000000001</v>
      </c>
      <c r="D47">
        <v>41.215000000000003</v>
      </c>
      <c r="E47">
        <v>65.409000000000006</v>
      </c>
      <c r="F47">
        <v>57.639000000000003</v>
      </c>
      <c r="G47">
        <v>66.459000000000003</v>
      </c>
      <c r="H47">
        <v>34.103999999999999</v>
      </c>
      <c r="I47">
        <v>25.594999999999999</v>
      </c>
      <c r="J47">
        <v>47.125</v>
      </c>
      <c r="K47">
        <v>23.611000000000001</v>
      </c>
      <c r="L47">
        <v>47.472000000000001</v>
      </c>
      <c r="M47">
        <v>38.609000000000002</v>
      </c>
      <c r="N47">
        <v>35.465000000000003</v>
      </c>
      <c r="O47">
        <v>22.47</v>
      </c>
      <c r="P47">
        <v>27.119</v>
      </c>
      <c r="Q47">
        <v>17.952999999999999</v>
      </c>
      <c r="R47">
        <v>28.587</v>
      </c>
      <c r="S47">
        <v>13.928000000000001</v>
      </c>
      <c r="T47">
        <v>112.8</v>
      </c>
      <c r="U47">
        <v>106.72799999999999</v>
      </c>
      <c r="V47">
        <v>64.447999999999993</v>
      </c>
      <c r="W47">
        <v>81.741</v>
      </c>
      <c r="X47">
        <v>72.665000000000006</v>
      </c>
      <c r="Y47">
        <v>20.648</v>
      </c>
      <c r="Z47">
        <v>154.185</v>
      </c>
      <c r="AA47">
        <v>27.202999999999999</v>
      </c>
      <c r="AB47">
        <v>0</v>
      </c>
      <c r="AC47">
        <v>28.001999999999999</v>
      </c>
      <c r="AD47">
        <v>5.9429999999999996</v>
      </c>
      <c r="AE47">
        <v>0</v>
      </c>
      <c r="AF47">
        <v>8.4390000000000001</v>
      </c>
      <c r="AG47">
        <v>11.795</v>
      </c>
      <c r="AH47">
        <v>133.47999999999999</v>
      </c>
      <c r="AI47">
        <v>0</v>
      </c>
      <c r="AJ47">
        <v>18.081</v>
      </c>
      <c r="AK47">
        <v>47.238999999999997</v>
      </c>
      <c r="AL47">
        <v>31.494</v>
      </c>
      <c r="AM47">
        <v>39.889000000000003</v>
      </c>
      <c r="AN47">
        <v>37.281999999999996</v>
      </c>
      <c r="AO47">
        <v>33.177</v>
      </c>
      <c r="AP47">
        <v>0</v>
      </c>
      <c r="AQ47">
        <v>51.793999999999997</v>
      </c>
      <c r="AR47">
        <v>33.679000000000002</v>
      </c>
      <c r="AS47">
        <v>50.612000000000002</v>
      </c>
      <c r="AT47">
        <v>54.496000000000002</v>
      </c>
      <c r="AU47">
        <v>45.225000000000001</v>
      </c>
      <c r="AV47">
        <v>31.556000000000001</v>
      </c>
      <c r="AW47">
        <v>66.837999999999994</v>
      </c>
    </row>
    <row r="49" spans="1:49" x14ac:dyDescent="0.25">
      <c r="A49" s="7" t="s">
        <v>2217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2122</v>
      </c>
    </row>
    <row r="52" spans="1:49" x14ac:dyDescent="0.25">
      <c r="A52" t="s">
        <v>1709</v>
      </c>
      <c r="B52" s="38">
        <v>42347.050787037035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15</v>
      </c>
      <c r="E56">
        <v>16</v>
      </c>
      <c r="F56">
        <v>15</v>
      </c>
      <c r="G56">
        <v>15</v>
      </c>
      <c r="H56">
        <v>16</v>
      </c>
      <c r="I56">
        <v>16</v>
      </c>
      <c r="J56">
        <v>16</v>
      </c>
      <c r="K56">
        <v>16</v>
      </c>
      <c r="L56">
        <v>15</v>
      </c>
      <c r="M56">
        <v>16</v>
      </c>
      <c r="N56">
        <v>16</v>
      </c>
      <c r="O56">
        <v>16</v>
      </c>
      <c r="P56">
        <v>14</v>
      </c>
      <c r="Q56">
        <v>16</v>
      </c>
      <c r="R56">
        <v>16</v>
      </c>
      <c r="S56">
        <v>14</v>
      </c>
      <c r="T56">
        <v>16</v>
      </c>
      <c r="U56">
        <v>15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15</v>
      </c>
      <c r="AG56">
        <v>16</v>
      </c>
      <c r="AH56">
        <v>16</v>
      </c>
      <c r="AI56">
        <v>16</v>
      </c>
      <c r="AJ56">
        <v>15</v>
      </c>
      <c r="AK56">
        <v>16</v>
      </c>
      <c r="AL56">
        <v>16</v>
      </c>
      <c r="AM56">
        <v>15</v>
      </c>
      <c r="AN56">
        <v>16</v>
      </c>
      <c r="AO56">
        <v>16</v>
      </c>
      <c r="AP56">
        <v>16</v>
      </c>
      <c r="AQ56">
        <v>15</v>
      </c>
      <c r="AR56">
        <v>15</v>
      </c>
      <c r="AS56">
        <v>15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98.078999999999994</v>
      </c>
      <c r="C57">
        <v>85.691999999999993</v>
      </c>
      <c r="D57">
        <v>68.847999999999999</v>
      </c>
      <c r="E57">
        <v>62.293999999999997</v>
      </c>
      <c r="F57">
        <v>75.981999999999999</v>
      </c>
      <c r="G57">
        <v>93.805999999999997</v>
      </c>
      <c r="H57">
        <v>72.025000000000006</v>
      </c>
      <c r="I57">
        <v>62.188000000000002</v>
      </c>
      <c r="J57">
        <v>111.3</v>
      </c>
      <c r="K57">
        <v>107.18300000000001</v>
      </c>
      <c r="L57">
        <v>108.97499999999999</v>
      </c>
      <c r="M57">
        <v>57.911999999999999</v>
      </c>
      <c r="N57">
        <v>66.66</v>
      </c>
      <c r="O57">
        <v>82.766000000000005</v>
      </c>
      <c r="P57">
        <v>87.138999999999996</v>
      </c>
      <c r="Q57">
        <v>51.534999999999997</v>
      </c>
      <c r="R57">
        <v>73.248999999999995</v>
      </c>
      <c r="S57">
        <v>132.72300000000001</v>
      </c>
      <c r="T57">
        <v>70.204999999999998</v>
      </c>
      <c r="U57">
        <v>73.789000000000001</v>
      </c>
      <c r="V57">
        <v>69.614999999999995</v>
      </c>
      <c r="W57">
        <v>92.043999999999997</v>
      </c>
      <c r="X57">
        <v>108.43</v>
      </c>
      <c r="Y57">
        <v>84.256</v>
      </c>
      <c r="Z57">
        <v>127.292</v>
      </c>
      <c r="AA57">
        <v>103.15900000000001</v>
      </c>
      <c r="AB57">
        <v>75.597999999999999</v>
      </c>
      <c r="AC57">
        <v>68.86</v>
      </c>
      <c r="AD57">
        <v>86.197000000000003</v>
      </c>
      <c r="AE57">
        <v>77.111999999999995</v>
      </c>
      <c r="AF57">
        <v>72.489999999999995</v>
      </c>
      <c r="AG57">
        <v>58.631999999999998</v>
      </c>
      <c r="AH57">
        <v>131.44999999999999</v>
      </c>
      <c r="AI57">
        <v>96.876999999999995</v>
      </c>
      <c r="AJ57">
        <v>67.489000000000004</v>
      </c>
      <c r="AK57">
        <v>50.161999999999999</v>
      </c>
      <c r="AL57">
        <v>86.605999999999995</v>
      </c>
      <c r="AM57">
        <v>70.311000000000007</v>
      </c>
      <c r="AN57">
        <v>77.986000000000004</v>
      </c>
      <c r="AO57">
        <v>65.423000000000002</v>
      </c>
      <c r="AP57">
        <v>123.45</v>
      </c>
      <c r="AQ57">
        <v>97.509</v>
      </c>
      <c r="AR57">
        <v>117.464</v>
      </c>
      <c r="AS57">
        <v>72.965000000000003</v>
      </c>
      <c r="AT57">
        <v>79.552999999999997</v>
      </c>
      <c r="AU57">
        <v>120.22799999999999</v>
      </c>
      <c r="AV57">
        <v>70.411000000000001</v>
      </c>
      <c r="AW57">
        <v>52.167000000000002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2121</v>
      </c>
    </row>
    <row r="60" spans="1:49" x14ac:dyDescent="0.25">
      <c r="A60" t="s">
        <v>1709</v>
      </c>
      <c r="B60" s="38">
        <v>42347.050046296295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15</v>
      </c>
      <c r="E64">
        <v>15</v>
      </c>
      <c r="F64">
        <v>15</v>
      </c>
      <c r="G64">
        <v>15</v>
      </c>
      <c r="H64">
        <v>15</v>
      </c>
      <c r="I64">
        <v>15</v>
      </c>
      <c r="J64">
        <v>16</v>
      </c>
      <c r="K64">
        <v>14</v>
      </c>
      <c r="L64">
        <v>13</v>
      </c>
      <c r="M64">
        <v>15</v>
      </c>
      <c r="N64">
        <v>14</v>
      </c>
      <c r="O64">
        <v>15</v>
      </c>
      <c r="P64">
        <v>14</v>
      </c>
      <c r="Q64">
        <v>15</v>
      </c>
      <c r="R64">
        <v>16</v>
      </c>
      <c r="S64">
        <v>13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2</v>
      </c>
      <c r="AB64">
        <v>0</v>
      </c>
      <c r="AC64">
        <v>0</v>
      </c>
      <c r="AD64">
        <v>2</v>
      </c>
      <c r="AE64">
        <v>8</v>
      </c>
      <c r="AF64">
        <v>2</v>
      </c>
      <c r="AG64">
        <v>9</v>
      </c>
      <c r="AH64">
        <v>16</v>
      </c>
      <c r="AI64">
        <v>0</v>
      </c>
      <c r="AJ64">
        <v>9</v>
      </c>
      <c r="AK64">
        <v>15</v>
      </c>
      <c r="AL64">
        <v>16</v>
      </c>
      <c r="AM64">
        <v>15</v>
      </c>
      <c r="AN64">
        <v>16</v>
      </c>
      <c r="AO64">
        <v>13</v>
      </c>
      <c r="AP64">
        <v>0</v>
      </c>
      <c r="AQ64">
        <v>15</v>
      </c>
      <c r="AR64">
        <v>15</v>
      </c>
      <c r="AS64">
        <v>14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95.015000000000001</v>
      </c>
      <c r="C65">
        <v>43.646000000000001</v>
      </c>
      <c r="D65">
        <v>60.104999999999997</v>
      </c>
      <c r="E65">
        <v>42.396000000000001</v>
      </c>
      <c r="F65">
        <v>58.411000000000001</v>
      </c>
      <c r="G65">
        <v>70.040999999999997</v>
      </c>
      <c r="H65">
        <v>39.082000000000001</v>
      </c>
      <c r="I65">
        <v>37.225999999999999</v>
      </c>
      <c r="J65">
        <v>117.104</v>
      </c>
      <c r="K65">
        <v>41.188000000000002</v>
      </c>
      <c r="L65">
        <v>66.361000000000004</v>
      </c>
      <c r="M65">
        <v>38.847000000000001</v>
      </c>
      <c r="N65">
        <v>45.44</v>
      </c>
      <c r="O65">
        <v>45.191000000000003</v>
      </c>
      <c r="P65">
        <v>41.244999999999997</v>
      </c>
      <c r="Q65">
        <v>26.622</v>
      </c>
      <c r="R65">
        <v>75.447999999999993</v>
      </c>
      <c r="S65">
        <v>49.223999999999997</v>
      </c>
      <c r="T65">
        <v>145.04599999999999</v>
      </c>
      <c r="U65">
        <v>96.513000000000005</v>
      </c>
      <c r="V65">
        <v>63.945</v>
      </c>
      <c r="W65">
        <v>92.593999999999994</v>
      </c>
      <c r="X65">
        <v>85.727999999999994</v>
      </c>
      <c r="Y65">
        <v>53.203000000000003</v>
      </c>
      <c r="Z65">
        <v>194.63800000000001</v>
      </c>
      <c r="AA65">
        <v>11.132999999999999</v>
      </c>
      <c r="AB65">
        <v>0</v>
      </c>
      <c r="AC65">
        <v>0</v>
      </c>
      <c r="AD65">
        <v>5.7229999999999999</v>
      </c>
      <c r="AE65">
        <v>19.073</v>
      </c>
      <c r="AF65">
        <v>13.02</v>
      </c>
      <c r="AG65">
        <v>10.481999999999999</v>
      </c>
      <c r="AH65">
        <v>208.59399999999999</v>
      </c>
      <c r="AI65">
        <v>0</v>
      </c>
      <c r="AJ65">
        <v>21.372</v>
      </c>
      <c r="AK65">
        <v>22.763999999999999</v>
      </c>
      <c r="AL65">
        <v>34.820999999999998</v>
      </c>
      <c r="AM65">
        <v>37.898000000000003</v>
      </c>
      <c r="AN65">
        <v>24.832999999999998</v>
      </c>
      <c r="AO65">
        <v>34.051000000000002</v>
      </c>
      <c r="AP65">
        <v>0</v>
      </c>
      <c r="AQ65">
        <v>61.12</v>
      </c>
      <c r="AR65">
        <v>71.924999999999997</v>
      </c>
      <c r="AS65">
        <v>63.585999999999999</v>
      </c>
      <c r="AT65">
        <v>63.335999999999999</v>
      </c>
      <c r="AU65">
        <v>97.438999999999993</v>
      </c>
      <c r="AV65">
        <v>47.95</v>
      </c>
      <c r="AW65">
        <v>31.765000000000001</v>
      </c>
    </row>
    <row r="67" spans="1:49" x14ac:dyDescent="0.25">
      <c r="A67" s="7" t="s">
        <v>2218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2120</v>
      </c>
    </row>
    <row r="70" spans="1:49" x14ac:dyDescent="0.25">
      <c r="A70" t="s">
        <v>1709</v>
      </c>
      <c r="B70" s="38">
        <v>42347.049189814818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15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15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14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15</v>
      </c>
      <c r="AC74">
        <v>16</v>
      </c>
      <c r="AD74">
        <v>16</v>
      </c>
      <c r="AE74">
        <v>15</v>
      </c>
      <c r="AF74">
        <v>15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147.63800000000001</v>
      </c>
      <c r="C75">
        <v>111.76600000000001</v>
      </c>
      <c r="D75">
        <v>76.66</v>
      </c>
      <c r="E75">
        <v>78.674999999999997</v>
      </c>
      <c r="F75">
        <v>97.085999999999999</v>
      </c>
      <c r="G75">
        <v>118.61799999999999</v>
      </c>
      <c r="H75">
        <v>68.356999999999999</v>
      </c>
      <c r="I75">
        <v>60.807000000000002</v>
      </c>
      <c r="J75">
        <v>137.78200000000001</v>
      </c>
      <c r="K75">
        <v>130.322</v>
      </c>
      <c r="L75">
        <v>64.384</v>
      </c>
      <c r="M75">
        <v>90.664000000000001</v>
      </c>
      <c r="N75">
        <v>76.048000000000002</v>
      </c>
      <c r="O75">
        <v>71.878</v>
      </c>
      <c r="P75">
        <v>68.186000000000007</v>
      </c>
      <c r="Q75">
        <v>69.043000000000006</v>
      </c>
      <c r="R75">
        <v>147.209</v>
      </c>
      <c r="S75">
        <v>98.010999999999996</v>
      </c>
      <c r="T75">
        <v>68.307000000000002</v>
      </c>
      <c r="U75">
        <v>64.686999999999998</v>
      </c>
      <c r="V75">
        <v>58.640999999999998</v>
      </c>
      <c r="W75">
        <v>61.195999999999998</v>
      </c>
      <c r="X75">
        <v>75.759</v>
      </c>
      <c r="Y75">
        <v>57.225000000000001</v>
      </c>
      <c r="Z75">
        <v>156.685</v>
      </c>
      <c r="AA75">
        <v>91.581999999999994</v>
      </c>
      <c r="AB75">
        <v>86.674000000000007</v>
      </c>
      <c r="AC75">
        <v>104.72</v>
      </c>
      <c r="AD75">
        <v>48.576999999999998</v>
      </c>
      <c r="AE75">
        <v>74.117000000000004</v>
      </c>
      <c r="AF75">
        <v>69.064999999999998</v>
      </c>
      <c r="AG75">
        <v>89.7</v>
      </c>
      <c r="AH75">
        <v>105.23</v>
      </c>
      <c r="AI75">
        <v>95.322999999999993</v>
      </c>
      <c r="AJ75">
        <v>70.662999999999997</v>
      </c>
      <c r="AK75">
        <v>87.453000000000003</v>
      </c>
      <c r="AL75">
        <v>86.793999999999997</v>
      </c>
      <c r="AM75">
        <v>110.377</v>
      </c>
      <c r="AN75">
        <v>83.941999999999993</v>
      </c>
      <c r="AO75">
        <v>75.400000000000006</v>
      </c>
      <c r="AP75">
        <v>138.55799999999999</v>
      </c>
      <c r="AQ75">
        <v>81.340999999999994</v>
      </c>
      <c r="AR75">
        <v>97.034999999999997</v>
      </c>
      <c r="AS75">
        <v>64.37</v>
      </c>
      <c r="AT75">
        <v>78.816999999999993</v>
      </c>
      <c r="AU75">
        <v>123.40300000000001</v>
      </c>
      <c r="AV75">
        <v>150.21600000000001</v>
      </c>
      <c r="AW75">
        <v>92.113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2125</v>
      </c>
    </row>
    <row r="78" spans="1:49" x14ac:dyDescent="0.25">
      <c r="A78" t="s">
        <v>1709</v>
      </c>
      <c r="B78" s="38">
        <v>42347.053078703706</v>
      </c>
    </row>
    <row r="79" spans="1:49" x14ac:dyDescent="0.25">
      <c r="A79" t="s">
        <v>1710</v>
      </c>
      <c r="B79">
        <v>2412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15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15</v>
      </c>
      <c r="M82">
        <v>15</v>
      </c>
      <c r="N82">
        <v>16</v>
      </c>
      <c r="O82">
        <v>15</v>
      </c>
      <c r="P82">
        <v>16</v>
      </c>
      <c r="Q82">
        <v>16</v>
      </c>
      <c r="R82">
        <v>16</v>
      </c>
      <c r="S82">
        <v>16</v>
      </c>
      <c r="T82">
        <v>16</v>
      </c>
      <c r="U82">
        <v>16</v>
      </c>
      <c r="V82">
        <v>16</v>
      </c>
      <c r="W82">
        <v>16</v>
      </c>
      <c r="X82">
        <v>16</v>
      </c>
      <c r="Y82">
        <v>16</v>
      </c>
      <c r="Z82">
        <v>16</v>
      </c>
      <c r="AA82">
        <v>0</v>
      </c>
      <c r="AB82">
        <v>1</v>
      </c>
      <c r="AC82">
        <v>7</v>
      </c>
      <c r="AD82">
        <v>6</v>
      </c>
      <c r="AE82">
        <v>10</v>
      </c>
      <c r="AF82">
        <v>13</v>
      </c>
      <c r="AG82">
        <v>16</v>
      </c>
      <c r="AH82">
        <v>16</v>
      </c>
      <c r="AI82">
        <v>3</v>
      </c>
      <c r="AJ82">
        <v>16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174.49600000000001</v>
      </c>
      <c r="C83">
        <v>100.849</v>
      </c>
      <c r="D83">
        <v>103.355</v>
      </c>
      <c r="E83">
        <v>94.415000000000006</v>
      </c>
      <c r="F83">
        <v>153.148</v>
      </c>
      <c r="G83">
        <v>140.35400000000001</v>
      </c>
      <c r="H83">
        <v>108.896</v>
      </c>
      <c r="I83">
        <v>123.34</v>
      </c>
      <c r="J83">
        <v>139.63300000000001</v>
      </c>
      <c r="K83">
        <v>111.872</v>
      </c>
      <c r="L83">
        <v>69.522000000000006</v>
      </c>
      <c r="M83">
        <v>92.239000000000004</v>
      </c>
      <c r="N83">
        <v>79.126000000000005</v>
      </c>
      <c r="O83">
        <v>79.403000000000006</v>
      </c>
      <c r="P83">
        <v>64.501999999999995</v>
      </c>
      <c r="Q83">
        <v>79.658000000000001</v>
      </c>
      <c r="R83">
        <v>178.01900000000001</v>
      </c>
      <c r="S83">
        <v>310.31400000000002</v>
      </c>
      <c r="T83">
        <v>301.66399999999999</v>
      </c>
      <c r="U83">
        <v>174.77600000000001</v>
      </c>
      <c r="V83">
        <v>167.13300000000001</v>
      </c>
      <c r="W83">
        <v>151.55500000000001</v>
      </c>
      <c r="X83">
        <v>127.08</v>
      </c>
      <c r="Y83">
        <v>70.504000000000005</v>
      </c>
      <c r="Z83">
        <v>343.95800000000003</v>
      </c>
      <c r="AA83">
        <v>0</v>
      </c>
      <c r="AB83">
        <v>5.6719999999999997</v>
      </c>
      <c r="AC83">
        <v>7.484</v>
      </c>
      <c r="AD83">
        <v>8.391</v>
      </c>
      <c r="AE83">
        <v>16.382999999999999</v>
      </c>
      <c r="AF83">
        <v>18.870999999999999</v>
      </c>
      <c r="AG83">
        <v>48.877000000000002</v>
      </c>
      <c r="AH83">
        <v>222.84200000000001</v>
      </c>
      <c r="AI83">
        <v>10.63</v>
      </c>
      <c r="AJ83">
        <v>45.643999999999998</v>
      </c>
      <c r="AK83">
        <v>68.881</v>
      </c>
      <c r="AL83">
        <v>85.131</v>
      </c>
      <c r="AM83">
        <v>94.049000000000007</v>
      </c>
      <c r="AN83">
        <v>83.93</v>
      </c>
      <c r="AO83">
        <v>53.66</v>
      </c>
      <c r="AP83">
        <v>0</v>
      </c>
      <c r="AQ83">
        <v>95.313999999999993</v>
      </c>
      <c r="AR83">
        <v>127.839</v>
      </c>
      <c r="AS83">
        <v>106.21</v>
      </c>
      <c r="AT83">
        <v>123.756</v>
      </c>
      <c r="AU83">
        <v>197.91399999999999</v>
      </c>
      <c r="AV83">
        <v>185.74600000000001</v>
      </c>
      <c r="AW83">
        <v>88.715999999999994</v>
      </c>
    </row>
    <row r="85" spans="1:49" x14ac:dyDescent="0.25">
      <c r="A85" s="7" t="s">
        <v>1769</v>
      </c>
      <c r="B85" t="s">
        <v>1715</v>
      </c>
      <c r="C85" t="s">
        <v>1716</v>
      </c>
      <c r="D85" t="s">
        <v>1717</v>
      </c>
      <c r="E85" t="s">
        <v>1718</v>
      </c>
      <c r="F85" t="s">
        <v>1719</v>
      </c>
      <c r="G85" t="s">
        <v>1720</v>
      </c>
      <c r="H85" t="s">
        <v>1721</v>
      </c>
      <c r="I85" t="s">
        <v>1722</v>
      </c>
      <c r="J85" t="s">
        <v>1723</v>
      </c>
      <c r="K85" t="s">
        <v>1724</v>
      </c>
      <c r="L85" t="s">
        <v>1725</v>
      </c>
      <c r="M85" t="s">
        <v>1726</v>
      </c>
      <c r="N85" t="s">
        <v>1727</v>
      </c>
      <c r="O85" t="s">
        <v>1728</v>
      </c>
      <c r="P85" t="s">
        <v>1729</v>
      </c>
      <c r="Q85" t="s">
        <v>1730</v>
      </c>
      <c r="R85" t="s">
        <v>1731</v>
      </c>
      <c r="S85" t="s">
        <v>1732</v>
      </c>
      <c r="T85" t="s">
        <v>1733</v>
      </c>
      <c r="U85" t="s">
        <v>1734</v>
      </c>
      <c r="V85" t="s">
        <v>1735</v>
      </c>
      <c r="W85" t="s">
        <v>1736</v>
      </c>
      <c r="X85" t="s">
        <v>1737</v>
      </c>
      <c r="Y85" t="s">
        <v>1738</v>
      </c>
      <c r="Z85" t="s">
        <v>1739</v>
      </c>
      <c r="AA85" t="s">
        <v>1740</v>
      </c>
      <c r="AB85" t="s">
        <v>1741</v>
      </c>
      <c r="AC85" t="s">
        <v>1742</v>
      </c>
      <c r="AD85" t="s">
        <v>1743</v>
      </c>
      <c r="AE85" t="s">
        <v>1744</v>
      </c>
      <c r="AF85" t="s">
        <v>1745</v>
      </c>
      <c r="AG85" t="s">
        <v>1746</v>
      </c>
      <c r="AH85" t="s">
        <v>1747</v>
      </c>
      <c r="AI85" t="s">
        <v>1748</v>
      </c>
      <c r="AJ85" t="s">
        <v>1749</v>
      </c>
      <c r="AK85" t="s">
        <v>1750</v>
      </c>
      <c r="AL85" t="s">
        <v>1751</v>
      </c>
      <c r="AM85" t="s">
        <v>1752</v>
      </c>
      <c r="AN85" t="s">
        <v>1753</v>
      </c>
      <c r="AO85" t="s">
        <v>1754</v>
      </c>
      <c r="AP85" t="s">
        <v>1755</v>
      </c>
      <c r="AQ85" t="s">
        <v>1756</v>
      </c>
      <c r="AR85" t="s">
        <v>1757</v>
      </c>
      <c r="AS85" t="s">
        <v>1758</v>
      </c>
      <c r="AT85" t="s">
        <v>1759</v>
      </c>
      <c r="AU85" t="s">
        <v>1760</v>
      </c>
      <c r="AV85" t="s">
        <v>1761</v>
      </c>
      <c r="AW85" t="s">
        <v>1762</v>
      </c>
    </row>
    <row r="86" spans="1:49" x14ac:dyDescent="0.25">
      <c r="A86" t="s">
        <v>1770</v>
      </c>
      <c r="B86">
        <f>B46/B38*100</f>
        <v>93.75</v>
      </c>
      <c r="C86">
        <f t="shared" ref="C86:AW86" si="1">C46/C38*100</f>
        <v>92.307692307692307</v>
      </c>
      <c r="D86">
        <f t="shared" si="1"/>
        <v>93.333333333333329</v>
      </c>
      <c r="E86">
        <f t="shared" si="1"/>
        <v>100</v>
      </c>
      <c r="F86">
        <f t="shared" si="1"/>
        <v>100</v>
      </c>
      <c r="G86">
        <f t="shared" si="1"/>
        <v>75</v>
      </c>
      <c r="H86">
        <f t="shared" si="1"/>
        <v>81.25</v>
      </c>
      <c r="I86">
        <f t="shared" si="1"/>
        <v>87.5</v>
      </c>
      <c r="J86">
        <f t="shared" si="1"/>
        <v>87.5</v>
      </c>
      <c r="K86">
        <f t="shared" si="1"/>
        <v>81.25</v>
      </c>
      <c r="L86">
        <f t="shared" si="1"/>
        <v>100</v>
      </c>
      <c r="M86">
        <f t="shared" si="1"/>
        <v>68.75</v>
      </c>
      <c r="N86">
        <f t="shared" si="1"/>
        <v>87.5</v>
      </c>
      <c r="O86">
        <f t="shared" si="1"/>
        <v>78.571428571428569</v>
      </c>
      <c r="P86">
        <f t="shared" si="1"/>
        <v>66.666666666666657</v>
      </c>
      <c r="Q86">
        <f t="shared" si="1"/>
        <v>75</v>
      </c>
      <c r="R86">
        <f t="shared" si="1"/>
        <v>92.857142857142861</v>
      </c>
      <c r="S86">
        <f t="shared" si="1"/>
        <v>75</v>
      </c>
      <c r="T86">
        <f t="shared" si="1"/>
        <v>100</v>
      </c>
      <c r="U86">
        <f t="shared" si="1"/>
        <v>100</v>
      </c>
      <c r="V86">
        <f t="shared" si="1"/>
        <v>100</v>
      </c>
      <c r="W86">
        <f t="shared" si="1"/>
        <v>100</v>
      </c>
      <c r="X86">
        <f t="shared" si="1"/>
        <v>100</v>
      </c>
      <c r="Y86">
        <f t="shared" si="1"/>
        <v>93.75</v>
      </c>
      <c r="Z86">
        <f t="shared" si="1"/>
        <v>100</v>
      </c>
      <c r="AA86">
        <f t="shared" si="1"/>
        <v>13.333333333333334</v>
      </c>
      <c r="AB86">
        <f t="shared" si="1"/>
        <v>0</v>
      </c>
      <c r="AC86">
        <f t="shared" si="1"/>
        <v>12.5</v>
      </c>
      <c r="AD86">
        <f t="shared" si="1"/>
        <v>13.333333333333334</v>
      </c>
      <c r="AE86">
        <f t="shared" si="1"/>
        <v>0</v>
      </c>
      <c r="AF86">
        <f t="shared" si="1"/>
        <v>28.571428571428569</v>
      </c>
      <c r="AG86">
        <f t="shared" si="1"/>
        <v>62.5</v>
      </c>
      <c r="AH86">
        <f t="shared" si="1"/>
        <v>100</v>
      </c>
      <c r="AI86">
        <f t="shared" si="1"/>
        <v>0</v>
      </c>
      <c r="AJ86">
        <f t="shared" si="1"/>
        <v>53.333333333333336</v>
      </c>
      <c r="AK86">
        <f t="shared" si="1"/>
        <v>87.5</v>
      </c>
      <c r="AL86">
        <f t="shared" si="1"/>
        <v>93.75</v>
      </c>
      <c r="AM86">
        <f t="shared" si="1"/>
        <v>86.666666666666671</v>
      </c>
      <c r="AN86">
        <f t="shared" si="1"/>
        <v>81.25</v>
      </c>
      <c r="AO86">
        <f t="shared" si="1"/>
        <v>100</v>
      </c>
      <c r="AP86">
        <f t="shared" si="1"/>
        <v>0</v>
      </c>
      <c r="AQ86">
        <f t="shared" si="1"/>
        <v>87.5</v>
      </c>
      <c r="AR86">
        <f t="shared" si="1"/>
        <v>92.857142857142861</v>
      </c>
      <c r="AS86">
        <f t="shared" si="1"/>
        <v>100</v>
      </c>
      <c r="AT86">
        <f t="shared" si="1"/>
        <v>100</v>
      </c>
      <c r="AU86">
        <f t="shared" si="1"/>
        <v>100</v>
      </c>
      <c r="AV86">
        <f t="shared" si="1"/>
        <v>100</v>
      </c>
      <c r="AW86">
        <f t="shared" si="1"/>
        <v>93.75</v>
      </c>
    </row>
    <row r="87" spans="1:49" x14ac:dyDescent="0.25">
      <c r="A87" t="s">
        <v>1771</v>
      </c>
      <c r="B87">
        <f>B64/B56*100</f>
        <v>100</v>
      </c>
      <c r="C87">
        <f t="shared" ref="C87:AW87" si="2">C64/C56*100</f>
        <v>100</v>
      </c>
      <c r="D87">
        <f t="shared" si="2"/>
        <v>100</v>
      </c>
      <c r="E87">
        <f t="shared" si="2"/>
        <v>93.75</v>
      </c>
      <c r="F87">
        <f t="shared" si="2"/>
        <v>100</v>
      </c>
      <c r="G87">
        <f t="shared" si="2"/>
        <v>100</v>
      </c>
      <c r="H87">
        <f t="shared" si="2"/>
        <v>93.75</v>
      </c>
      <c r="I87">
        <f t="shared" si="2"/>
        <v>93.75</v>
      </c>
      <c r="J87">
        <f t="shared" si="2"/>
        <v>100</v>
      </c>
      <c r="K87">
        <f t="shared" si="2"/>
        <v>87.5</v>
      </c>
      <c r="L87">
        <f t="shared" si="2"/>
        <v>86.666666666666671</v>
      </c>
      <c r="M87">
        <f t="shared" si="2"/>
        <v>93.75</v>
      </c>
      <c r="N87">
        <f t="shared" si="2"/>
        <v>87.5</v>
      </c>
      <c r="O87">
        <f t="shared" si="2"/>
        <v>93.75</v>
      </c>
      <c r="P87">
        <f t="shared" si="2"/>
        <v>100</v>
      </c>
      <c r="Q87">
        <f t="shared" si="2"/>
        <v>93.75</v>
      </c>
      <c r="R87">
        <f t="shared" si="2"/>
        <v>100</v>
      </c>
      <c r="S87">
        <f t="shared" si="2"/>
        <v>92.857142857142861</v>
      </c>
      <c r="T87">
        <f t="shared" si="2"/>
        <v>100</v>
      </c>
      <c r="U87">
        <f t="shared" si="2"/>
        <v>106.66666666666667</v>
      </c>
      <c r="V87">
        <f t="shared" si="2"/>
        <v>100</v>
      </c>
      <c r="W87">
        <f t="shared" si="2"/>
        <v>100</v>
      </c>
      <c r="X87">
        <f t="shared" si="2"/>
        <v>100</v>
      </c>
      <c r="Y87">
        <f t="shared" si="2"/>
        <v>100</v>
      </c>
      <c r="Z87">
        <f t="shared" si="2"/>
        <v>100</v>
      </c>
      <c r="AA87">
        <f t="shared" si="2"/>
        <v>12.5</v>
      </c>
      <c r="AB87">
        <f t="shared" si="2"/>
        <v>0</v>
      </c>
      <c r="AC87">
        <f t="shared" si="2"/>
        <v>0</v>
      </c>
      <c r="AD87">
        <f t="shared" si="2"/>
        <v>12.5</v>
      </c>
      <c r="AE87">
        <f t="shared" si="2"/>
        <v>50</v>
      </c>
      <c r="AF87">
        <f t="shared" si="2"/>
        <v>13.333333333333334</v>
      </c>
      <c r="AG87">
        <f t="shared" si="2"/>
        <v>56.25</v>
      </c>
      <c r="AH87">
        <f t="shared" si="2"/>
        <v>100</v>
      </c>
      <c r="AI87">
        <f t="shared" si="2"/>
        <v>0</v>
      </c>
      <c r="AJ87">
        <f t="shared" si="2"/>
        <v>60</v>
      </c>
      <c r="AK87">
        <f t="shared" si="2"/>
        <v>93.75</v>
      </c>
      <c r="AL87">
        <f t="shared" si="2"/>
        <v>100</v>
      </c>
      <c r="AM87">
        <f t="shared" si="2"/>
        <v>100</v>
      </c>
      <c r="AN87">
        <f t="shared" si="2"/>
        <v>100</v>
      </c>
      <c r="AO87">
        <f t="shared" si="2"/>
        <v>81.25</v>
      </c>
      <c r="AP87">
        <f t="shared" si="2"/>
        <v>0</v>
      </c>
      <c r="AQ87">
        <f t="shared" si="2"/>
        <v>100</v>
      </c>
      <c r="AR87">
        <f t="shared" si="2"/>
        <v>100</v>
      </c>
      <c r="AS87">
        <f t="shared" si="2"/>
        <v>93.333333333333329</v>
      </c>
      <c r="AT87">
        <f t="shared" si="2"/>
        <v>100</v>
      </c>
      <c r="AU87">
        <f t="shared" si="2"/>
        <v>100</v>
      </c>
      <c r="AV87">
        <f t="shared" si="2"/>
        <v>100</v>
      </c>
      <c r="AW87">
        <f t="shared" si="2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3">C82/C74*100</f>
        <v>100</v>
      </c>
      <c r="D88">
        <f t="shared" si="3"/>
        <v>100</v>
      </c>
      <c r="E88">
        <f t="shared" si="3"/>
        <v>100</v>
      </c>
      <c r="F88">
        <f t="shared" si="3"/>
        <v>100</v>
      </c>
      <c r="G88">
        <f t="shared" si="3"/>
        <v>100</v>
      </c>
      <c r="H88">
        <f t="shared" si="3"/>
        <v>100</v>
      </c>
      <c r="I88">
        <f t="shared" si="3"/>
        <v>100</v>
      </c>
      <c r="J88">
        <f t="shared" si="3"/>
        <v>100</v>
      </c>
      <c r="K88">
        <f t="shared" si="3"/>
        <v>100</v>
      </c>
      <c r="L88">
        <f t="shared" si="3"/>
        <v>93.75</v>
      </c>
      <c r="M88">
        <f t="shared" si="3"/>
        <v>100</v>
      </c>
      <c r="N88">
        <f t="shared" si="3"/>
        <v>100</v>
      </c>
      <c r="O88">
        <f t="shared" si="3"/>
        <v>93.75</v>
      </c>
      <c r="P88">
        <f t="shared" si="3"/>
        <v>100</v>
      </c>
      <c r="Q88">
        <f t="shared" si="3"/>
        <v>100</v>
      </c>
      <c r="R88">
        <f t="shared" si="3"/>
        <v>100</v>
      </c>
      <c r="S88">
        <f t="shared" si="3"/>
        <v>100</v>
      </c>
      <c r="T88">
        <f t="shared" si="3"/>
        <v>100</v>
      </c>
      <c r="U88">
        <f t="shared" si="3"/>
        <v>114.28571428571428</v>
      </c>
      <c r="V88">
        <f t="shared" si="3"/>
        <v>100</v>
      </c>
      <c r="W88">
        <f t="shared" si="3"/>
        <v>100</v>
      </c>
      <c r="X88">
        <f t="shared" si="3"/>
        <v>100</v>
      </c>
      <c r="Y88">
        <f t="shared" si="3"/>
        <v>100</v>
      </c>
      <c r="Z88">
        <f t="shared" si="3"/>
        <v>100</v>
      </c>
      <c r="AA88">
        <f t="shared" si="3"/>
        <v>0</v>
      </c>
      <c r="AB88">
        <f t="shared" si="3"/>
        <v>6.666666666666667</v>
      </c>
      <c r="AC88">
        <f t="shared" si="3"/>
        <v>43.75</v>
      </c>
      <c r="AD88">
        <f t="shared" si="3"/>
        <v>37.5</v>
      </c>
      <c r="AE88">
        <f t="shared" si="3"/>
        <v>66.666666666666657</v>
      </c>
      <c r="AF88">
        <f t="shared" si="3"/>
        <v>86.666666666666671</v>
      </c>
      <c r="AG88">
        <f t="shared" si="3"/>
        <v>100</v>
      </c>
      <c r="AH88">
        <f t="shared" si="3"/>
        <v>100</v>
      </c>
      <c r="AI88">
        <f t="shared" si="3"/>
        <v>18.75</v>
      </c>
      <c r="AJ88">
        <f t="shared" si="3"/>
        <v>100</v>
      </c>
      <c r="AK88">
        <f t="shared" si="3"/>
        <v>100</v>
      </c>
      <c r="AL88">
        <f t="shared" si="3"/>
        <v>100</v>
      </c>
      <c r="AM88">
        <f t="shared" si="3"/>
        <v>100</v>
      </c>
      <c r="AN88">
        <f t="shared" si="3"/>
        <v>100</v>
      </c>
      <c r="AO88">
        <f t="shared" si="3"/>
        <v>100</v>
      </c>
      <c r="AP88">
        <f t="shared" si="3"/>
        <v>0</v>
      </c>
      <c r="AQ88">
        <f t="shared" si="3"/>
        <v>100</v>
      </c>
      <c r="AR88">
        <f t="shared" si="3"/>
        <v>100</v>
      </c>
      <c r="AS88">
        <f t="shared" si="3"/>
        <v>100</v>
      </c>
      <c r="AT88">
        <f t="shared" si="3"/>
        <v>100</v>
      </c>
      <c r="AU88">
        <f t="shared" si="3"/>
        <v>100</v>
      </c>
      <c r="AV88">
        <f t="shared" si="3"/>
        <v>100</v>
      </c>
      <c r="AW88">
        <f t="shared" si="3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744</v>
      </c>
      <c r="D89" s="7" t="s">
        <v>744</v>
      </c>
      <c r="E89" s="7" t="s">
        <v>744</v>
      </c>
      <c r="F89" s="7" t="s">
        <v>744</v>
      </c>
      <c r="G89" s="7" t="s">
        <v>744</v>
      </c>
      <c r="H89" s="7" t="s">
        <v>744</v>
      </c>
      <c r="I89" s="7" t="s">
        <v>744</v>
      </c>
      <c r="J89" s="7" t="s">
        <v>1644</v>
      </c>
      <c r="K89" s="7" t="s">
        <v>748</v>
      </c>
      <c r="L89" s="7" t="s">
        <v>748</v>
      </c>
      <c r="M89" s="7" t="s">
        <v>748</v>
      </c>
      <c r="N89" s="7" t="s">
        <v>748</v>
      </c>
      <c r="O89" s="7" t="s">
        <v>748</v>
      </c>
      <c r="P89" s="7" t="s">
        <v>748</v>
      </c>
      <c r="Q89" s="7" t="s">
        <v>748</v>
      </c>
      <c r="R89" s="7" t="s">
        <v>1644</v>
      </c>
      <c r="S89" s="7" t="s">
        <v>752</v>
      </c>
      <c r="T89" s="7" t="s">
        <v>752</v>
      </c>
      <c r="U89" s="7" t="s">
        <v>752</v>
      </c>
      <c r="V89" s="7" t="s">
        <v>752</v>
      </c>
      <c r="W89" s="7" t="s">
        <v>752</v>
      </c>
      <c r="X89" s="7" t="s">
        <v>752</v>
      </c>
      <c r="Y89" s="7" t="s">
        <v>752</v>
      </c>
      <c r="Z89" s="7" t="s">
        <v>1686</v>
      </c>
      <c r="AA89" s="7" t="s">
        <v>756</v>
      </c>
      <c r="AB89" s="7" t="s">
        <v>756</v>
      </c>
      <c r="AC89" s="7" t="s">
        <v>756</v>
      </c>
      <c r="AD89" s="7" t="s">
        <v>756</v>
      </c>
      <c r="AE89" s="7" t="s">
        <v>756</v>
      </c>
      <c r="AF89" s="7" t="s">
        <v>756</v>
      </c>
      <c r="AG89" s="7" t="s">
        <v>756</v>
      </c>
      <c r="AH89" s="7" t="s">
        <v>1686</v>
      </c>
      <c r="AI89" s="7" t="s">
        <v>760</v>
      </c>
      <c r="AJ89" s="7" t="s">
        <v>760</v>
      </c>
      <c r="AK89" s="7" t="s">
        <v>760</v>
      </c>
      <c r="AL89" s="7" t="s">
        <v>760</v>
      </c>
      <c r="AM89" s="7" t="s">
        <v>760</v>
      </c>
      <c r="AN89" s="7" t="s">
        <v>760</v>
      </c>
      <c r="AO89" s="7" t="s">
        <v>760</v>
      </c>
      <c r="AP89" s="7" t="s">
        <v>1794</v>
      </c>
      <c r="AQ89" s="7" t="s">
        <v>764</v>
      </c>
      <c r="AR89" s="7" t="s">
        <v>764</v>
      </c>
      <c r="AS89" s="7" t="s">
        <v>764</v>
      </c>
      <c r="AT89" s="7" t="s">
        <v>764</v>
      </c>
      <c r="AU89" s="7" t="s">
        <v>764</v>
      </c>
      <c r="AV89" s="7" t="s">
        <v>764</v>
      </c>
      <c r="AW89" s="7" t="s">
        <v>764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97.916666666666671</v>
      </c>
      <c r="C91">
        <f t="shared" ref="C91:AW91" si="4">AVERAGE(C86:C88)</f>
        <v>97.435897435897445</v>
      </c>
      <c r="D91">
        <f t="shared" si="4"/>
        <v>97.777777777777771</v>
      </c>
      <c r="E91">
        <f t="shared" si="4"/>
        <v>97.916666666666671</v>
      </c>
      <c r="F91">
        <f t="shared" si="4"/>
        <v>100</v>
      </c>
      <c r="G91">
        <f t="shared" si="4"/>
        <v>91.666666666666671</v>
      </c>
      <c r="H91">
        <f t="shared" si="4"/>
        <v>91.666666666666671</v>
      </c>
      <c r="I91">
        <f t="shared" si="4"/>
        <v>93.75</v>
      </c>
      <c r="J91">
        <f t="shared" si="4"/>
        <v>95.833333333333329</v>
      </c>
      <c r="K91">
        <f t="shared" si="4"/>
        <v>89.583333333333329</v>
      </c>
      <c r="L91">
        <f t="shared" si="4"/>
        <v>93.472222222222229</v>
      </c>
      <c r="M91">
        <f t="shared" si="4"/>
        <v>87.5</v>
      </c>
      <c r="N91">
        <f t="shared" si="4"/>
        <v>91.666666666666671</v>
      </c>
      <c r="O91">
        <f t="shared" si="4"/>
        <v>88.69047619047619</v>
      </c>
      <c r="P91">
        <f t="shared" si="4"/>
        <v>88.888888888888872</v>
      </c>
      <c r="Q91">
        <f t="shared" si="4"/>
        <v>89.583333333333329</v>
      </c>
      <c r="R91">
        <f t="shared" si="4"/>
        <v>97.619047619047635</v>
      </c>
      <c r="S91">
        <f t="shared" si="4"/>
        <v>89.285714285714292</v>
      </c>
      <c r="T91">
        <f t="shared" si="4"/>
        <v>100</v>
      </c>
      <c r="U91">
        <f t="shared" si="4"/>
        <v>106.98412698412699</v>
      </c>
      <c r="V91">
        <f t="shared" si="4"/>
        <v>100</v>
      </c>
      <c r="W91">
        <f t="shared" si="4"/>
        <v>100</v>
      </c>
      <c r="X91">
        <f t="shared" si="4"/>
        <v>100</v>
      </c>
      <c r="Y91">
        <f t="shared" si="4"/>
        <v>97.916666666666671</v>
      </c>
      <c r="Z91">
        <f t="shared" si="4"/>
        <v>100</v>
      </c>
      <c r="AA91">
        <f t="shared" si="4"/>
        <v>8.6111111111111125</v>
      </c>
      <c r="AB91">
        <f t="shared" si="4"/>
        <v>2.2222222222222223</v>
      </c>
      <c r="AC91">
        <f t="shared" si="4"/>
        <v>18.75</v>
      </c>
      <c r="AD91">
        <f t="shared" si="4"/>
        <v>21.111111111111111</v>
      </c>
      <c r="AE91">
        <f t="shared" si="4"/>
        <v>38.888888888888886</v>
      </c>
      <c r="AF91">
        <f t="shared" si="4"/>
        <v>42.857142857142861</v>
      </c>
      <c r="AG91">
        <f t="shared" si="4"/>
        <v>72.916666666666671</v>
      </c>
      <c r="AH91">
        <f t="shared" si="4"/>
        <v>100</v>
      </c>
      <c r="AI91">
        <f t="shared" si="4"/>
        <v>6.25</v>
      </c>
      <c r="AJ91">
        <f t="shared" si="4"/>
        <v>71.111111111111114</v>
      </c>
      <c r="AK91">
        <f t="shared" si="4"/>
        <v>93.75</v>
      </c>
      <c r="AL91">
        <f t="shared" si="4"/>
        <v>97.916666666666671</v>
      </c>
      <c r="AM91">
        <f t="shared" si="4"/>
        <v>95.555555555555557</v>
      </c>
      <c r="AN91">
        <f t="shared" si="4"/>
        <v>93.75</v>
      </c>
      <c r="AO91">
        <f t="shared" si="4"/>
        <v>93.75</v>
      </c>
      <c r="AP91">
        <f t="shared" si="4"/>
        <v>0</v>
      </c>
      <c r="AQ91">
        <f t="shared" si="4"/>
        <v>95.833333333333329</v>
      </c>
      <c r="AR91">
        <f t="shared" si="4"/>
        <v>97.619047619047635</v>
      </c>
      <c r="AS91">
        <f t="shared" si="4"/>
        <v>97.777777777777771</v>
      </c>
      <c r="AT91">
        <f t="shared" si="4"/>
        <v>100</v>
      </c>
      <c r="AU91">
        <f t="shared" si="4"/>
        <v>100</v>
      </c>
      <c r="AV91">
        <f t="shared" si="4"/>
        <v>100</v>
      </c>
      <c r="AW91">
        <f t="shared" si="4"/>
        <v>97.916666666666671</v>
      </c>
    </row>
    <row r="92" spans="1:49" x14ac:dyDescent="0.25">
      <c r="A92" t="s">
        <v>1774</v>
      </c>
      <c r="B92">
        <f>STDEV(B86:B88)</f>
        <v>3.6084391824351609</v>
      </c>
      <c r="C92">
        <f t="shared" ref="C92:AW92" si="5">STDEV(C86:C88)</f>
        <v>4.4411559168432753</v>
      </c>
      <c r="D92">
        <f t="shared" si="5"/>
        <v>3.8490017945975077</v>
      </c>
      <c r="E92">
        <f t="shared" si="5"/>
        <v>3.6084391824351609</v>
      </c>
      <c r="F92">
        <f t="shared" si="5"/>
        <v>0</v>
      </c>
      <c r="G92">
        <f t="shared" si="5"/>
        <v>14.433756729740665</v>
      </c>
      <c r="H92">
        <f t="shared" si="5"/>
        <v>9.5470326978246671</v>
      </c>
      <c r="I92">
        <f t="shared" si="5"/>
        <v>6.25</v>
      </c>
      <c r="J92">
        <f t="shared" si="5"/>
        <v>7.2168783648703219</v>
      </c>
      <c r="K92">
        <f t="shared" si="5"/>
        <v>9.5470326978246671</v>
      </c>
      <c r="L92">
        <f t="shared" si="5"/>
        <v>6.6710055325126794</v>
      </c>
      <c r="M92">
        <f t="shared" si="5"/>
        <v>16.535945694153693</v>
      </c>
      <c r="N92">
        <f t="shared" si="5"/>
        <v>7.2168783648703219</v>
      </c>
      <c r="O92">
        <f t="shared" si="5"/>
        <v>8.7633523001996778</v>
      </c>
      <c r="P92">
        <f t="shared" si="5"/>
        <v>19.245008972987623</v>
      </c>
      <c r="Q92">
        <f t="shared" si="5"/>
        <v>13.010412496663353</v>
      </c>
      <c r="R92">
        <f t="shared" si="5"/>
        <v>4.12393049421161</v>
      </c>
      <c r="S92">
        <f t="shared" si="5"/>
        <v>12.876968840942741</v>
      </c>
      <c r="T92">
        <f t="shared" si="5"/>
        <v>0</v>
      </c>
      <c r="U92">
        <f t="shared" si="5"/>
        <v>7.1481461899667904</v>
      </c>
      <c r="V92">
        <f t="shared" si="5"/>
        <v>0</v>
      </c>
      <c r="W92">
        <f t="shared" si="5"/>
        <v>0</v>
      </c>
      <c r="X92">
        <f t="shared" si="5"/>
        <v>0</v>
      </c>
      <c r="Y92">
        <f t="shared" si="5"/>
        <v>3.6084391824351609</v>
      </c>
      <c r="Z92">
        <f t="shared" si="5"/>
        <v>0</v>
      </c>
      <c r="AA92">
        <f t="shared" si="5"/>
        <v>7.4690720331937523</v>
      </c>
      <c r="AB92">
        <f t="shared" si="5"/>
        <v>3.8490017945975055</v>
      </c>
      <c r="AC92">
        <f t="shared" si="5"/>
        <v>22.534695471649933</v>
      </c>
      <c r="AD92">
        <f t="shared" si="5"/>
        <v>14.199308799035618</v>
      </c>
      <c r="AE92">
        <f t="shared" si="5"/>
        <v>34.694433324435543</v>
      </c>
      <c r="AF92">
        <f t="shared" si="5"/>
        <v>38.697618388400087</v>
      </c>
      <c r="AG92">
        <f t="shared" si="5"/>
        <v>23.662118107501133</v>
      </c>
      <c r="AH92">
        <f t="shared" si="5"/>
        <v>0</v>
      </c>
      <c r="AI92">
        <f t="shared" si="5"/>
        <v>10.825317547305483</v>
      </c>
      <c r="AJ92">
        <f t="shared" si="5"/>
        <v>25.239592648001206</v>
      </c>
      <c r="AK92">
        <f t="shared" si="5"/>
        <v>6.25</v>
      </c>
      <c r="AL92">
        <f t="shared" si="5"/>
        <v>3.6084391824351609</v>
      </c>
      <c r="AM92">
        <f t="shared" si="5"/>
        <v>7.6980035891950074</v>
      </c>
      <c r="AN92">
        <f t="shared" si="5"/>
        <v>10.825317547305483</v>
      </c>
      <c r="AO92">
        <f t="shared" si="5"/>
        <v>10.825317547305483</v>
      </c>
      <c r="AP92">
        <f t="shared" si="5"/>
        <v>0</v>
      </c>
      <c r="AQ92">
        <f t="shared" si="5"/>
        <v>7.2168783648703219</v>
      </c>
      <c r="AR92">
        <f t="shared" si="5"/>
        <v>4.12393049421161</v>
      </c>
      <c r="AS92">
        <f t="shared" si="5"/>
        <v>3.8490017945975077</v>
      </c>
      <c r="AT92">
        <f t="shared" si="5"/>
        <v>0</v>
      </c>
      <c r="AU92">
        <f t="shared" si="5"/>
        <v>0</v>
      </c>
      <c r="AV92">
        <f t="shared" si="5"/>
        <v>0</v>
      </c>
      <c r="AW92">
        <f t="shared" si="5"/>
        <v>3.6084391824351609</v>
      </c>
    </row>
    <row r="93" spans="1:49" x14ac:dyDescent="0.25">
      <c r="A93" t="s">
        <v>1775</v>
      </c>
      <c r="B93">
        <f>STDEV(B86:B88)/SQRT(3)</f>
        <v>2.0833333333333335</v>
      </c>
      <c r="C93">
        <f t="shared" ref="C93:AW93" si="6">STDEV(C86:C88)/SQRT(3)</f>
        <v>2.5641025641025643</v>
      </c>
      <c r="D93">
        <f t="shared" si="6"/>
        <v>2.2222222222222237</v>
      </c>
      <c r="E93">
        <f t="shared" si="6"/>
        <v>2.0833333333333335</v>
      </c>
      <c r="F93">
        <f t="shared" si="6"/>
        <v>0</v>
      </c>
      <c r="G93">
        <f t="shared" si="6"/>
        <v>8.3333333333333464</v>
      </c>
      <c r="H93">
        <f t="shared" si="6"/>
        <v>5.5119818980512312</v>
      </c>
      <c r="I93">
        <f t="shared" si="6"/>
        <v>3.6084391824351614</v>
      </c>
      <c r="J93">
        <f t="shared" si="6"/>
        <v>4.166666666666667</v>
      </c>
      <c r="K93">
        <f t="shared" si="6"/>
        <v>5.5119818980512312</v>
      </c>
      <c r="L93">
        <f t="shared" si="6"/>
        <v>3.8515068399616785</v>
      </c>
      <c r="M93">
        <f t="shared" si="6"/>
        <v>9.5470326978246689</v>
      </c>
      <c r="N93">
        <f t="shared" si="6"/>
        <v>4.166666666666667</v>
      </c>
      <c r="O93">
        <f t="shared" si="6"/>
        <v>5.0595238095238102</v>
      </c>
      <c r="P93">
        <f t="shared" si="6"/>
        <v>11.111111111111168</v>
      </c>
      <c r="Q93">
        <f t="shared" si="6"/>
        <v>7.5115651572166584</v>
      </c>
      <c r="R93">
        <f t="shared" si="6"/>
        <v>2.3809523809523796</v>
      </c>
      <c r="S93">
        <f t="shared" si="6"/>
        <v>7.4345214266647153</v>
      </c>
      <c r="T93">
        <f t="shared" si="6"/>
        <v>0</v>
      </c>
      <c r="U93">
        <f t="shared" si="6"/>
        <v>4.1269841269841248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2.0833333333333335</v>
      </c>
      <c r="Z93">
        <f t="shared" si="6"/>
        <v>0</v>
      </c>
      <c r="AA93">
        <f t="shared" si="6"/>
        <v>4.3122707489611187</v>
      </c>
      <c r="AB93">
        <f t="shared" si="6"/>
        <v>2.2222222222222228</v>
      </c>
      <c r="AC93">
        <f t="shared" si="6"/>
        <v>13.01041249666333</v>
      </c>
      <c r="AD93">
        <f t="shared" si="6"/>
        <v>8.1979747574298365</v>
      </c>
      <c r="AE93">
        <f t="shared" si="6"/>
        <v>20.030840419244385</v>
      </c>
      <c r="AF93">
        <f t="shared" si="6"/>
        <v>22.342080393540204</v>
      </c>
      <c r="AG93">
        <f t="shared" si="6"/>
        <v>13.661330258962497</v>
      </c>
      <c r="AH93">
        <f t="shared" si="6"/>
        <v>0</v>
      </c>
      <c r="AI93">
        <f t="shared" si="6"/>
        <v>6.25</v>
      </c>
      <c r="AJ93">
        <f t="shared" si="6"/>
        <v>14.572085609559997</v>
      </c>
      <c r="AK93">
        <f t="shared" si="6"/>
        <v>3.6084391824351614</v>
      </c>
      <c r="AL93">
        <f t="shared" si="6"/>
        <v>2.0833333333333335</v>
      </c>
      <c r="AM93">
        <f t="shared" si="6"/>
        <v>4.4444444444444429</v>
      </c>
      <c r="AN93">
        <f t="shared" si="6"/>
        <v>6.25</v>
      </c>
      <c r="AO93">
        <f t="shared" si="6"/>
        <v>6.25</v>
      </c>
      <c r="AP93">
        <f t="shared" si="6"/>
        <v>0</v>
      </c>
      <c r="AQ93">
        <f t="shared" si="6"/>
        <v>4.166666666666667</v>
      </c>
      <c r="AR93">
        <f t="shared" si="6"/>
        <v>2.3809523809523796</v>
      </c>
      <c r="AS93">
        <f t="shared" si="6"/>
        <v>2.2222222222222237</v>
      </c>
      <c r="AT93">
        <f t="shared" si="6"/>
        <v>0</v>
      </c>
      <c r="AU93">
        <f t="shared" si="6"/>
        <v>0</v>
      </c>
      <c r="AV93">
        <f t="shared" si="6"/>
        <v>0</v>
      </c>
      <c r="AW93">
        <f t="shared" si="6"/>
        <v>2.0833333333333335</v>
      </c>
    </row>
    <row r="96" spans="1:49" x14ac:dyDescent="0.25">
      <c r="A96" s="39" t="s">
        <v>1800</v>
      </c>
      <c r="B96" t="s">
        <v>1715</v>
      </c>
      <c r="C96" t="s">
        <v>1716</v>
      </c>
      <c r="D96" t="s">
        <v>1717</v>
      </c>
      <c r="E96" t="s">
        <v>1718</v>
      </c>
      <c r="F96" t="s">
        <v>1719</v>
      </c>
      <c r="G96" t="s">
        <v>1720</v>
      </c>
      <c r="H96" t="s">
        <v>1721</v>
      </c>
      <c r="I96" t="s">
        <v>1722</v>
      </c>
      <c r="J96" t="s">
        <v>1723</v>
      </c>
      <c r="K96" t="s">
        <v>1724</v>
      </c>
      <c r="L96" t="s">
        <v>1725</v>
      </c>
      <c r="M96" t="s">
        <v>1726</v>
      </c>
      <c r="N96" t="s">
        <v>1727</v>
      </c>
      <c r="O96" t="s">
        <v>1728</v>
      </c>
      <c r="P96" t="s">
        <v>1729</v>
      </c>
      <c r="Q96" t="s">
        <v>1730</v>
      </c>
      <c r="R96" t="s">
        <v>1731</v>
      </c>
      <c r="S96" t="s">
        <v>1732</v>
      </c>
      <c r="T96" t="s">
        <v>1733</v>
      </c>
      <c r="U96" t="s">
        <v>1734</v>
      </c>
      <c r="V96" t="s">
        <v>1735</v>
      </c>
      <c r="W96" t="s">
        <v>1736</v>
      </c>
      <c r="X96" t="s">
        <v>1737</v>
      </c>
      <c r="Y96" t="s">
        <v>1738</v>
      </c>
      <c r="Z96" t="s">
        <v>1739</v>
      </c>
      <c r="AA96" t="s">
        <v>1740</v>
      </c>
      <c r="AB96" t="s">
        <v>1741</v>
      </c>
      <c r="AC96" t="s">
        <v>1742</v>
      </c>
      <c r="AD96" t="s">
        <v>1743</v>
      </c>
      <c r="AE96" t="s">
        <v>1744</v>
      </c>
      <c r="AF96" t="s">
        <v>1745</v>
      </c>
      <c r="AG96" t="s">
        <v>1746</v>
      </c>
      <c r="AH96" t="s">
        <v>1747</v>
      </c>
      <c r="AI96" t="s">
        <v>1748</v>
      </c>
      <c r="AJ96" t="s">
        <v>1749</v>
      </c>
      <c r="AK96" t="s">
        <v>1750</v>
      </c>
      <c r="AL96" t="s">
        <v>1751</v>
      </c>
      <c r="AM96" t="s">
        <v>1752</v>
      </c>
      <c r="AN96" t="s">
        <v>1753</v>
      </c>
      <c r="AO96" t="s">
        <v>1754</v>
      </c>
      <c r="AP96" t="s">
        <v>1755</v>
      </c>
      <c r="AQ96" t="s">
        <v>1756</v>
      </c>
      <c r="AR96" t="s">
        <v>1757</v>
      </c>
      <c r="AS96" t="s">
        <v>1758</v>
      </c>
      <c r="AT96" t="s">
        <v>1759</v>
      </c>
      <c r="AU96" t="s">
        <v>1760</v>
      </c>
      <c r="AV96" t="s">
        <v>1761</v>
      </c>
      <c r="AW96" t="s">
        <v>1762</v>
      </c>
    </row>
    <row r="97" spans="1:49" x14ac:dyDescent="0.25">
      <c r="A97" t="s">
        <v>1770</v>
      </c>
      <c r="B97">
        <f>B47/B39*100</f>
        <v>54.728375527426152</v>
      </c>
      <c r="C97">
        <f t="shared" ref="C97:AW97" si="7">C47/C39*100</f>
        <v>48.254184129451275</v>
      </c>
      <c r="D97">
        <f t="shared" si="7"/>
        <v>63.119285725224749</v>
      </c>
      <c r="E97">
        <f t="shared" si="7"/>
        <v>58.197720458043797</v>
      </c>
      <c r="F97">
        <f t="shared" si="7"/>
        <v>71.308037757790942</v>
      </c>
      <c r="G97">
        <f t="shared" si="7"/>
        <v>68.291254354326597</v>
      </c>
      <c r="H97">
        <f t="shared" si="7"/>
        <v>63.032991405600228</v>
      </c>
      <c r="I97">
        <f t="shared" si="7"/>
        <v>41.252981754883635</v>
      </c>
      <c r="J97">
        <f t="shared" si="7"/>
        <v>49.97666871699154</v>
      </c>
      <c r="K97">
        <f t="shared" si="7"/>
        <v>33.552650277106721</v>
      </c>
      <c r="L97">
        <f t="shared" si="7"/>
        <v>48.841013611531217</v>
      </c>
      <c r="M97">
        <f t="shared" si="7"/>
        <v>70.223717715532928</v>
      </c>
      <c r="N97">
        <f t="shared" si="7"/>
        <v>55.81699140671725</v>
      </c>
      <c r="O97">
        <f t="shared" si="7"/>
        <v>58.64543912305885</v>
      </c>
      <c r="P97">
        <f t="shared" si="7"/>
        <v>57.239647093587742</v>
      </c>
      <c r="Q97">
        <f t="shared" si="7"/>
        <v>44.869039288213536</v>
      </c>
      <c r="R97">
        <f t="shared" si="7"/>
        <v>44.683245541366432</v>
      </c>
      <c r="S97">
        <f t="shared" si="7"/>
        <v>18.06063435255064</v>
      </c>
      <c r="T97">
        <f t="shared" si="7"/>
        <v>206.58962290067947</v>
      </c>
      <c r="U97">
        <f t="shared" si="7"/>
        <v>178.14424730016191</v>
      </c>
      <c r="V97">
        <f t="shared" si="7"/>
        <v>124.20837589376914</v>
      </c>
      <c r="W97">
        <f t="shared" si="7"/>
        <v>137.02058468553037</v>
      </c>
      <c r="X97">
        <f t="shared" si="7"/>
        <v>86.088831495018198</v>
      </c>
      <c r="Y97">
        <f t="shared" si="7"/>
        <v>52.700357325165903</v>
      </c>
      <c r="Z97">
        <f t="shared" si="7"/>
        <v>150.36864381985217</v>
      </c>
      <c r="AA97">
        <f t="shared" si="7"/>
        <v>35.652219499089135</v>
      </c>
      <c r="AB97">
        <f t="shared" si="7"/>
        <v>0</v>
      </c>
      <c r="AC97">
        <f t="shared" si="7"/>
        <v>33.015775697408451</v>
      </c>
      <c r="AD97">
        <f t="shared" si="7"/>
        <v>12.973716381418093</v>
      </c>
      <c r="AE97">
        <f t="shared" si="7"/>
        <v>0</v>
      </c>
      <c r="AF97">
        <f t="shared" si="7"/>
        <v>13.671488975650851</v>
      </c>
      <c r="AG97">
        <f t="shared" si="7"/>
        <v>22.783905426027161</v>
      </c>
      <c r="AH97">
        <f t="shared" si="7"/>
        <v>103.41995568158926</v>
      </c>
      <c r="AI97">
        <f t="shared" si="7"/>
        <v>0</v>
      </c>
      <c r="AJ97">
        <f t="shared" si="7"/>
        <v>29.264858215719279</v>
      </c>
      <c r="AK97">
        <f t="shared" si="7"/>
        <v>52.409164031730171</v>
      </c>
      <c r="AL97">
        <f t="shared" si="7"/>
        <v>50.809886422302533</v>
      </c>
      <c r="AM97">
        <f t="shared" si="7"/>
        <v>65.44544708777687</v>
      </c>
      <c r="AN97">
        <f t="shared" si="7"/>
        <v>58.613045733960092</v>
      </c>
      <c r="AO97">
        <f t="shared" si="7"/>
        <v>43.922103367930518</v>
      </c>
      <c r="AP97">
        <f t="shared" si="7"/>
        <v>0</v>
      </c>
      <c r="AQ97">
        <f t="shared" si="7"/>
        <v>60.849644023590777</v>
      </c>
      <c r="AR97">
        <f t="shared" si="7"/>
        <v>52.1387104265036</v>
      </c>
      <c r="AS97">
        <f t="shared" si="7"/>
        <v>72.319387288523103</v>
      </c>
      <c r="AT97">
        <f t="shared" si="7"/>
        <v>81.332457763715595</v>
      </c>
      <c r="AU97">
        <f t="shared" si="7"/>
        <v>56.474070004120826</v>
      </c>
      <c r="AV97">
        <f t="shared" si="7"/>
        <v>44.13179682255538</v>
      </c>
      <c r="AW97">
        <f t="shared" si="7"/>
        <v>48.989254877816371</v>
      </c>
    </row>
    <row r="98" spans="1:49" x14ac:dyDescent="0.25">
      <c r="A98" t="s">
        <v>1771</v>
      </c>
      <c r="B98">
        <f>B65/B57*100</f>
        <v>96.875987724181527</v>
      </c>
      <c r="C98">
        <f t="shared" ref="C98:AW98" si="8">C65/C57*100</f>
        <v>50.93357606310974</v>
      </c>
      <c r="D98">
        <f t="shared" si="8"/>
        <v>87.301010922612136</v>
      </c>
      <c r="E98">
        <f t="shared" si="8"/>
        <v>68.057918900696706</v>
      </c>
      <c r="F98">
        <f t="shared" si="8"/>
        <v>76.874786133557947</v>
      </c>
      <c r="G98">
        <f t="shared" si="8"/>
        <v>74.665799629021606</v>
      </c>
      <c r="H98">
        <f t="shared" si="8"/>
        <v>54.261714682401937</v>
      </c>
      <c r="I98">
        <f t="shared" si="8"/>
        <v>59.860423232778025</v>
      </c>
      <c r="J98">
        <f t="shared" si="8"/>
        <v>105.214734950584</v>
      </c>
      <c r="K98">
        <f t="shared" si="8"/>
        <v>38.427735741675448</v>
      </c>
      <c r="L98">
        <f t="shared" si="8"/>
        <v>60.89561826106906</v>
      </c>
      <c r="M98">
        <f t="shared" si="8"/>
        <v>67.079361790302528</v>
      </c>
      <c r="N98">
        <f t="shared" si="8"/>
        <v>68.166816681668166</v>
      </c>
      <c r="O98">
        <f t="shared" si="8"/>
        <v>54.600923084358314</v>
      </c>
      <c r="P98">
        <f t="shared" si="8"/>
        <v>47.332422910522268</v>
      </c>
      <c r="Q98">
        <f t="shared" si="8"/>
        <v>51.658096439313098</v>
      </c>
      <c r="R98">
        <f t="shared" si="8"/>
        <v>103.00208876571692</v>
      </c>
      <c r="S98">
        <f t="shared" si="8"/>
        <v>37.087769263805058</v>
      </c>
      <c r="T98">
        <f t="shared" si="8"/>
        <v>206.60351826792964</v>
      </c>
      <c r="U98">
        <f t="shared" si="8"/>
        <v>130.79591809077235</v>
      </c>
      <c r="V98">
        <f t="shared" si="8"/>
        <v>91.855203619909503</v>
      </c>
      <c r="W98">
        <f t="shared" si="8"/>
        <v>100.59754030680979</v>
      </c>
      <c r="X98">
        <f t="shared" si="8"/>
        <v>79.062989947431518</v>
      </c>
      <c r="Y98">
        <f t="shared" si="8"/>
        <v>63.144464489175846</v>
      </c>
      <c r="Z98">
        <f t="shared" si="8"/>
        <v>152.90670269930553</v>
      </c>
      <c r="AA98">
        <f t="shared" si="8"/>
        <v>10.792078248141218</v>
      </c>
      <c r="AB98">
        <f t="shared" si="8"/>
        <v>0</v>
      </c>
      <c r="AC98">
        <f t="shared" si="8"/>
        <v>0</v>
      </c>
      <c r="AD98">
        <f t="shared" si="8"/>
        <v>6.6394422079654731</v>
      </c>
      <c r="AE98">
        <f t="shared" si="8"/>
        <v>24.734152920427434</v>
      </c>
      <c r="AF98">
        <f t="shared" si="8"/>
        <v>17.961098082494136</v>
      </c>
      <c r="AG98">
        <f t="shared" si="8"/>
        <v>17.877609496520673</v>
      </c>
      <c r="AH98">
        <f t="shared" si="8"/>
        <v>158.68695321414987</v>
      </c>
      <c r="AI98">
        <f t="shared" si="8"/>
        <v>0</v>
      </c>
      <c r="AJ98">
        <f t="shared" si="8"/>
        <v>31.66738283275793</v>
      </c>
      <c r="AK98">
        <f t="shared" si="8"/>
        <v>45.380965671225233</v>
      </c>
      <c r="AL98">
        <f t="shared" si="8"/>
        <v>40.206221277971501</v>
      </c>
      <c r="AM98">
        <f t="shared" si="8"/>
        <v>53.900527655701104</v>
      </c>
      <c r="AN98">
        <f t="shared" si="8"/>
        <v>31.842894878567947</v>
      </c>
      <c r="AO98">
        <f t="shared" si="8"/>
        <v>52.047445088118863</v>
      </c>
      <c r="AP98">
        <f t="shared" si="8"/>
        <v>0</v>
      </c>
      <c r="AQ98">
        <f t="shared" si="8"/>
        <v>62.681393512393726</v>
      </c>
      <c r="AR98">
        <f t="shared" si="8"/>
        <v>61.231526254852554</v>
      </c>
      <c r="AS98">
        <f t="shared" si="8"/>
        <v>87.145891865963137</v>
      </c>
      <c r="AT98">
        <f t="shared" si="8"/>
        <v>79.614847962993224</v>
      </c>
      <c r="AU98">
        <f t="shared" si="8"/>
        <v>81.045180823102768</v>
      </c>
      <c r="AV98">
        <f t="shared" si="8"/>
        <v>68.100154805357121</v>
      </c>
      <c r="AW98">
        <f t="shared" si="8"/>
        <v>60.890984722142349</v>
      </c>
    </row>
    <row r="99" spans="1:49" x14ac:dyDescent="0.25">
      <c r="A99" t="s">
        <v>1772</v>
      </c>
      <c r="B99">
        <f>B83/B75*100</f>
        <v>118.19179344071308</v>
      </c>
      <c r="C99">
        <f t="shared" ref="C99:AW99" si="9">C83/C75*100</f>
        <v>90.232270994756902</v>
      </c>
      <c r="D99">
        <f t="shared" si="9"/>
        <v>134.82259326897992</v>
      </c>
      <c r="E99">
        <f t="shared" si="9"/>
        <v>120.00635525897681</v>
      </c>
      <c r="F99">
        <f t="shared" si="9"/>
        <v>157.74467997445564</v>
      </c>
      <c r="G99">
        <f t="shared" si="9"/>
        <v>118.32436898278509</v>
      </c>
      <c r="H99">
        <f t="shared" si="9"/>
        <v>159.30482613338793</v>
      </c>
      <c r="I99">
        <f t="shared" si="9"/>
        <v>202.83848898975444</v>
      </c>
      <c r="J99">
        <f t="shared" si="9"/>
        <v>101.34342657241149</v>
      </c>
      <c r="K99">
        <f t="shared" si="9"/>
        <v>85.842758705360566</v>
      </c>
      <c r="L99">
        <f t="shared" si="9"/>
        <v>107.98024353876741</v>
      </c>
      <c r="M99">
        <f t="shared" si="9"/>
        <v>101.73718344657196</v>
      </c>
      <c r="N99">
        <f t="shared" si="9"/>
        <v>104.04744371975593</v>
      </c>
      <c r="O99">
        <f t="shared" si="9"/>
        <v>110.46912824508195</v>
      </c>
      <c r="P99">
        <f t="shared" si="9"/>
        <v>94.597131375942254</v>
      </c>
      <c r="Q99">
        <f t="shared" si="9"/>
        <v>115.3744767753429</v>
      </c>
      <c r="R99">
        <f t="shared" si="9"/>
        <v>120.9294268692811</v>
      </c>
      <c r="S99">
        <f t="shared" si="9"/>
        <v>316.61140076113907</v>
      </c>
      <c r="T99">
        <f t="shared" si="9"/>
        <v>441.62970120192659</v>
      </c>
      <c r="U99">
        <f t="shared" si="9"/>
        <v>270.18720917649608</v>
      </c>
      <c r="V99">
        <f t="shared" si="9"/>
        <v>285.01048754284545</v>
      </c>
      <c r="W99">
        <f t="shared" si="9"/>
        <v>247.6550754951304</v>
      </c>
      <c r="X99">
        <f t="shared" si="9"/>
        <v>167.74244644200689</v>
      </c>
      <c r="Y99">
        <f t="shared" si="9"/>
        <v>123.20489296636086</v>
      </c>
      <c r="Z99">
        <f t="shared" si="9"/>
        <v>219.52197083320038</v>
      </c>
      <c r="AA99">
        <f t="shared" si="9"/>
        <v>0</v>
      </c>
      <c r="AB99">
        <f t="shared" si="9"/>
        <v>6.5440616563213876</v>
      </c>
      <c r="AC99">
        <f t="shared" si="9"/>
        <v>7.1466768525592057</v>
      </c>
      <c r="AD99">
        <f t="shared" si="9"/>
        <v>17.273606850978858</v>
      </c>
      <c r="AE99">
        <f t="shared" si="9"/>
        <v>22.104240592576598</v>
      </c>
      <c r="AF99">
        <f t="shared" si="9"/>
        <v>27.323535799609061</v>
      </c>
      <c r="AG99">
        <f t="shared" si="9"/>
        <v>54.489409141583053</v>
      </c>
      <c r="AH99">
        <f t="shared" si="9"/>
        <v>211.76660648104155</v>
      </c>
      <c r="AI99">
        <f t="shared" si="9"/>
        <v>11.15155838569915</v>
      </c>
      <c r="AJ99">
        <f t="shared" si="9"/>
        <v>64.593917608932543</v>
      </c>
      <c r="AK99">
        <f t="shared" si="9"/>
        <v>78.763450081758208</v>
      </c>
      <c r="AL99">
        <f t="shared" si="9"/>
        <v>98.083968937945016</v>
      </c>
      <c r="AM99">
        <f t="shared" si="9"/>
        <v>85.20706306567493</v>
      </c>
      <c r="AN99">
        <f t="shared" si="9"/>
        <v>99.985704414953204</v>
      </c>
      <c r="AO99">
        <f t="shared" si="9"/>
        <v>71.167108753315645</v>
      </c>
      <c r="AP99">
        <f t="shared" si="9"/>
        <v>0</v>
      </c>
      <c r="AQ99">
        <f t="shared" si="9"/>
        <v>117.17829876691953</v>
      </c>
      <c r="AR99">
        <f t="shared" si="9"/>
        <v>131.7452465605194</v>
      </c>
      <c r="AS99">
        <f t="shared" si="9"/>
        <v>164.99922324064002</v>
      </c>
      <c r="AT99">
        <f t="shared" si="9"/>
        <v>157.01688721976225</v>
      </c>
      <c r="AU99">
        <f t="shared" si="9"/>
        <v>160.3802176608348</v>
      </c>
      <c r="AV99">
        <f t="shared" si="9"/>
        <v>123.65260691271236</v>
      </c>
      <c r="AW99">
        <f t="shared" si="9"/>
        <v>96.312138351807008</v>
      </c>
    </row>
    <row r="100" spans="1:49" s="7" customFormat="1" x14ac:dyDescent="0.25">
      <c r="A100" s="7" t="s">
        <v>1773</v>
      </c>
      <c r="B100" s="7" t="s">
        <v>1644</v>
      </c>
      <c r="C100" s="7" t="s">
        <v>744</v>
      </c>
      <c r="D100" s="7" t="s">
        <v>744</v>
      </c>
      <c r="E100" s="7" t="s">
        <v>744</v>
      </c>
      <c r="F100" s="7" t="s">
        <v>744</v>
      </c>
      <c r="G100" s="7" t="s">
        <v>744</v>
      </c>
      <c r="H100" s="7" t="s">
        <v>744</v>
      </c>
      <c r="I100" s="7" t="s">
        <v>744</v>
      </c>
      <c r="J100" s="7" t="s">
        <v>1644</v>
      </c>
      <c r="K100" s="7" t="s">
        <v>748</v>
      </c>
      <c r="L100" s="7" t="s">
        <v>748</v>
      </c>
      <c r="M100" s="7" t="s">
        <v>748</v>
      </c>
      <c r="N100" s="7" t="s">
        <v>748</v>
      </c>
      <c r="O100" s="7" t="s">
        <v>748</v>
      </c>
      <c r="P100" s="7" t="s">
        <v>748</v>
      </c>
      <c r="Q100" s="7" t="s">
        <v>748</v>
      </c>
      <c r="R100" s="7" t="s">
        <v>1644</v>
      </c>
      <c r="S100" s="7" t="s">
        <v>752</v>
      </c>
      <c r="T100" s="7" t="s">
        <v>752</v>
      </c>
      <c r="U100" s="7" t="s">
        <v>752</v>
      </c>
      <c r="V100" s="7" t="s">
        <v>752</v>
      </c>
      <c r="W100" s="7" t="s">
        <v>752</v>
      </c>
      <c r="X100" s="7" t="s">
        <v>752</v>
      </c>
      <c r="Y100" s="7" t="s">
        <v>752</v>
      </c>
      <c r="Z100" s="7" t="s">
        <v>1686</v>
      </c>
      <c r="AA100" s="7" t="s">
        <v>756</v>
      </c>
      <c r="AB100" s="7" t="s">
        <v>756</v>
      </c>
      <c r="AC100" s="7" t="s">
        <v>756</v>
      </c>
      <c r="AD100" s="7" t="s">
        <v>756</v>
      </c>
      <c r="AE100" s="7" t="s">
        <v>756</v>
      </c>
      <c r="AF100" s="7" t="s">
        <v>756</v>
      </c>
      <c r="AG100" s="7" t="s">
        <v>756</v>
      </c>
      <c r="AH100" s="7" t="s">
        <v>1686</v>
      </c>
      <c r="AI100" s="7" t="s">
        <v>760</v>
      </c>
      <c r="AJ100" s="7" t="s">
        <v>760</v>
      </c>
      <c r="AK100" s="7" t="s">
        <v>760</v>
      </c>
      <c r="AL100" s="7" t="s">
        <v>760</v>
      </c>
      <c r="AM100" s="7" t="s">
        <v>760</v>
      </c>
      <c r="AN100" s="7" t="s">
        <v>760</v>
      </c>
      <c r="AO100" s="7" t="s">
        <v>760</v>
      </c>
      <c r="AP100" s="7" t="s">
        <v>1794</v>
      </c>
      <c r="AQ100" s="7" t="s">
        <v>764</v>
      </c>
      <c r="AR100" s="7" t="s">
        <v>764</v>
      </c>
      <c r="AS100" s="7" t="s">
        <v>764</v>
      </c>
      <c r="AT100" s="7" t="s">
        <v>764</v>
      </c>
      <c r="AU100" s="7" t="s">
        <v>764</v>
      </c>
      <c r="AV100" s="7" t="s">
        <v>764</v>
      </c>
      <c r="AW100" s="7" t="s">
        <v>764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89.932052230773593</v>
      </c>
      <c r="C102">
        <f t="shared" ref="C102:AW102" si="10">AVERAGE(C97:C99)</f>
        <v>63.140010395772642</v>
      </c>
      <c r="D102">
        <f t="shared" si="10"/>
        <v>95.080963305605607</v>
      </c>
      <c r="E102">
        <f t="shared" si="10"/>
        <v>82.087331539239102</v>
      </c>
      <c r="F102">
        <f t="shared" si="10"/>
        <v>101.97583462193484</v>
      </c>
      <c r="G102">
        <f t="shared" si="10"/>
        <v>87.093807655377759</v>
      </c>
      <c r="H102">
        <f t="shared" si="10"/>
        <v>92.199844073796683</v>
      </c>
      <c r="I102">
        <f t="shared" si="10"/>
        <v>101.31729799247204</v>
      </c>
      <c r="J102">
        <f t="shared" si="10"/>
        <v>85.511610079995691</v>
      </c>
      <c r="K102">
        <f t="shared" si="10"/>
        <v>52.607714908047576</v>
      </c>
      <c r="L102">
        <f t="shared" si="10"/>
        <v>72.572291803789227</v>
      </c>
      <c r="M102">
        <f t="shared" si="10"/>
        <v>79.680087650802477</v>
      </c>
      <c r="N102">
        <f t="shared" si="10"/>
        <v>76.010417269380454</v>
      </c>
      <c r="O102">
        <f t="shared" si="10"/>
        <v>74.571830150833037</v>
      </c>
      <c r="P102">
        <f t="shared" si="10"/>
        <v>66.389733793350743</v>
      </c>
      <c r="Q102">
        <f t="shared" si="10"/>
        <v>70.633870834289837</v>
      </c>
      <c r="R102">
        <f t="shared" si="10"/>
        <v>89.538253725454808</v>
      </c>
      <c r="S102">
        <f t="shared" si="10"/>
        <v>123.91993479249827</v>
      </c>
      <c r="T102">
        <f t="shared" si="10"/>
        <v>284.94094745684521</v>
      </c>
      <c r="U102">
        <f t="shared" si="10"/>
        <v>193.04245818914342</v>
      </c>
      <c r="V102">
        <f t="shared" si="10"/>
        <v>167.02468901884137</v>
      </c>
      <c r="W102">
        <f t="shared" si="10"/>
        <v>161.75773349582352</v>
      </c>
      <c r="X102">
        <f t="shared" si="10"/>
        <v>110.96475596148554</v>
      </c>
      <c r="Y102">
        <f t="shared" si="10"/>
        <v>79.683238260234205</v>
      </c>
      <c r="Z102">
        <f t="shared" si="10"/>
        <v>174.26577245078602</v>
      </c>
      <c r="AA102">
        <f t="shared" si="10"/>
        <v>15.481432582410116</v>
      </c>
      <c r="AB102">
        <f t="shared" si="10"/>
        <v>2.1813538854404624</v>
      </c>
      <c r="AC102">
        <f t="shared" si="10"/>
        <v>13.387484183322551</v>
      </c>
      <c r="AD102">
        <f t="shared" si="10"/>
        <v>12.295588480120808</v>
      </c>
      <c r="AE102">
        <f t="shared" si="10"/>
        <v>15.612797837668012</v>
      </c>
      <c r="AF102">
        <f t="shared" si="10"/>
        <v>19.652040952584681</v>
      </c>
      <c r="AG102">
        <f t="shared" si="10"/>
        <v>31.716974688043631</v>
      </c>
      <c r="AH102">
        <f t="shared" si="10"/>
        <v>157.95783845892689</v>
      </c>
      <c r="AI102">
        <f t="shared" si="10"/>
        <v>3.7171861285663836</v>
      </c>
      <c r="AJ102">
        <f t="shared" si="10"/>
        <v>41.842052885803248</v>
      </c>
      <c r="AK102">
        <f t="shared" si="10"/>
        <v>58.851193261571204</v>
      </c>
      <c r="AL102">
        <f t="shared" si="10"/>
        <v>63.033358879406343</v>
      </c>
      <c r="AM102">
        <f t="shared" si="10"/>
        <v>68.184345936384304</v>
      </c>
      <c r="AN102">
        <f t="shared" si="10"/>
        <v>63.480548342493741</v>
      </c>
      <c r="AO102">
        <f t="shared" si="10"/>
        <v>55.71221906978834</v>
      </c>
      <c r="AP102">
        <f t="shared" si="10"/>
        <v>0</v>
      </c>
      <c r="AQ102">
        <f t="shared" si="10"/>
        <v>80.236445434301345</v>
      </c>
      <c r="AR102">
        <f t="shared" si="10"/>
        <v>81.705161080625189</v>
      </c>
      <c r="AS102">
        <f t="shared" si="10"/>
        <v>108.15483413170875</v>
      </c>
      <c r="AT102">
        <f t="shared" si="10"/>
        <v>105.98806431549035</v>
      </c>
      <c r="AU102">
        <f t="shared" si="10"/>
        <v>99.299822829352806</v>
      </c>
      <c r="AV102">
        <f t="shared" si="10"/>
        <v>78.628186180208289</v>
      </c>
      <c r="AW102">
        <f t="shared" si="10"/>
        <v>68.730792650588569</v>
      </c>
    </row>
    <row r="103" spans="1:49" x14ac:dyDescent="0.25">
      <c r="A103" t="s">
        <v>1774</v>
      </c>
      <c r="B103">
        <f>STDEV(B97:B99)</f>
        <v>32.296517357318628</v>
      </c>
      <c r="C103">
        <f t="shared" ref="C103:AW103" si="11">STDEV(C97:C99)</f>
        <v>23.500802615144753</v>
      </c>
      <c r="D103">
        <f t="shared" si="11"/>
        <v>36.479265651734522</v>
      </c>
      <c r="E103">
        <f t="shared" si="11"/>
        <v>33.206853934476335</v>
      </c>
      <c r="F103">
        <f t="shared" si="11"/>
        <v>48.377373387099162</v>
      </c>
      <c r="G103">
        <f t="shared" si="11"/>
        <v>27.233613008256842</v>
      </c>
      <c r="H103">
        <f t="shared" si="11"/>
        <v>58.279866049539606</v>
      </c>
      <c r="I103">
        <f t="shared" si="11"/>
        <v>88.41082165503461</v>
      </c>
      <c r="J103">
        <f t="shared" si="11"/>
        <v>30.834976899518363</v>
      </c>
      <c r="K103">
        <f t="shared" si="11"/>
        <v>28.885423949263682</v>
      </c>
      <c r="L103">
        <f t="shared" si="11"/>
        <v>31.250930511971529</v>
      </c>
      <c r="M103">
        <f t="shared" si="11"/>
        <v>19.166594631126937</v>
      </c>
      <c r="N103">
        <f t="shared" si="11"/>
        <v>25.053656124700538</v>
      </c>
      <c r="O103">
        <f t="shared" si="11"/>
        <v>31.153676112897994</v>
      </c>
      <c r="P103">
        <f t="shared" si="11"/>
        <v>24.925513666525962</v>
      </c>
      <c r="Q103">
        <f t="shared" si="11"/>
        <v>38.894912125233922</v>
      </c>
      <c r="R103">
        <f t="shared" si="11"/>
        <v>39.866354012699169</v>
      </c>
      <c r="S103">
        <f t="shared" si="11"/>
        <v>167.14666840410149</v>
      </c>
      <c r="T103">
        <f t="shared" si="11"/>
        <v>135.69644140842593</v>
      </c>
      <c r="U103">
        <f t="shared" si="11"/>
        <v>70.879831570099583</v>
      </c>
      <c r="V103">
        <f t="shared" si="11"/>
        <v>103.45128529436293</v>
      </c>
      <c r="W103">
        <f t="shared" si="11"/>
        <v>76.586059843570638</v>
      </c>
      <c r="X103">
        <f t="shared" si="11"/>
        <v>49.296249498205903</v>
      </c>
      <c r="Y103">
        <f t="shared" si="11"/>
        <v>38.050895717220889</v>
      </c>
      <c r="Z103">
        <f t="shared" si="11"/>
        <v>39.213557027388269</v>
      </c>
      <c r="AA103">
        <f t="shared" si="11"/>
        <v>18.282853219808246</v>
      </c>
      <c r="AB103">
        <f t="shared" si="11"/>
        <v>3.7782157588706613</v>
      </c>
      <c r="AC103">
        <f t="shared" si="11"/>
        <v>17.370121425314757</v>
      </c>
      <c r="AD103">
        <f t="shared" si="11"/>
        <v>5.3494165571179249</v>
      </c>
      <c r="AE103">
        <f t="shared" si="11"/>
        <v>13.584870332578213</v>
      </c>
      <c r="AF103">
        <f t="shared" si="11"/>
        <v>6.9813366530571672</v>
      </c>
      <c r="AG103">
        <f t="shared" si="11"/>
        <v>19.873493984262936</v>
      </c>
      <c r="AH103">
        <f t="shared" si="11"/>
        <v>54.177005187711529</v>
      </c>
      <c r="AI103">
        <f t="shared" si="11"/>
        <v>6.4383552358672338</v>
      </c>
      <c r="AJ103">
        <f t="shared" si="11"/>
        <v>19.740277161644677</v>
      </c>
      <c r="AK103">
        <f t="shared" si="11"/>
        <v>17.598930984678127</v>
      </c>
      <c r="AL103">
        <f t="shared" si="11"/>
        <v>30.814256079452502</v>
      </c>
      <c r="AM103">
        <f t="shared" si="11"/>
        <v>15.831960239375405</v>
      </c>
      <c r="AN103">
        <f t="shared" si="11"/>
        <v>34.331182023214424</v>
      </c>
      <c r="AO103">
        <f t="shared" si="11"/>
        <v>13.987333765409263</v>
      </c>
      <c r="AP103">
        <f t="shared" si="11"/>
        <v>0</v>
      </c>
      <c r="AQ103">
        <f t="shared" si="11"/>
        <v>32.00569046722687</v>
      </c>
      <c r="AR103">
        <f t="shared" si="11"/>
        <v>43.573816002829155</v>
      </c>
      <c r="AS103">
        <f t="shared" si="11"/>
        <v>49.783729665141607</v>
      </c>
      <c r="AT103">
        <f t="shared" si="11"/>
        <v>44.200600913376142</v>
      </c>
      <c r="AU103">
        <f t="shared" si="11"/>
        <v>54.305118048826401</v>
      </c>
      <c r="AV103">
        <f t="shared" si="11"/>
        <v>40.792393810869797</v>
      </c>
      <c r="AW103">
        <f t="shared" si="11"/>
        <v>24.616270358025861</v>
      </c>
    </row>
    <row r="104" spans="1:49" x14ac:dyDescent="0.25">
      <c r="A104" t="s">
        <v>1775</v>
      </c>
      <c r="B104">
        <f>STDEV(B97:B99)/SQRT(3)</f>
        <v>18.646402990135332</v>
      </c>
      <c r="C104">
        <f t="shared" ref="C104:AW104" si="12">STDEV(C97:C99)/SQRT(3)</f>
        <v>13.568194716026085</v>
      </c>
      <c r="D104">
        <f t="shared" si="12"/>
        <v>21.061313843868795</v>
      </c>
      <c r="E104">
        <f t="shared" si="12"/>
        <v>19.171986058010496</v>
      </c>
      <c r="F104">
        <f t="shared" si="12"/>
        <v>27.93068954772874</v>
      </c>
      <c r="G104">
        <f t="shared" si="12"/>
        <v>15.723333801323182</v>
      </c>
      <c r="H104">
        <f t="shared" si="12"/>
        <v>33.647896352037023</v>
      </c>
      <c r="I104">
        <f t="shared" si="12"/>
        <v>51.044011681810233</v>
      </c>
      <c r="J104">
        <f t="shared" si="12"/>
        <v>17.802582213392821</v>
      </c>
      <c r="K104">
        <f t="shared" si="12"/>
        <v>16.67700729276385</v>
      </c>
      <c r="L104">
        <f t="shared" si="12"/>
        <v>18.042733143513054</v>
      </c>
      <c r="M104">
        <f t="shared" si="12"/>
        <v>11.065838569729573</v>
      </c>
      <c r="N104">
        <f t="shared" si="12"/>
        <v>14.464735107780173</v>
      </c>
      <c r="O104">
        <f t="shared" si="12"/>
        <v>17.986583290028072</v>
      </c>
      <c r="P104">
        <f t="shared" si="12"/>
        <v>14.390752025058461</v>
      </c>
      <c r="Q104">
        <f t="shared" si="12"/>
        <v>22.455987985610644</v>
      </c>
      <c r="R104">
        <f t="shared" si="12"/>
        <v>23.016850220840784</v>
      </c>
      <c r="S104">
        <f t="shared" si="12"/>
        <v>96.502173997257117</v>
      </c>
      <c r="T104">
        <f t="shared" si="12"/>
        <v>78.344376975228997</v>
      </c>
      <c r="U104">
        <f t="shared" si="12"/>
        <v>40.92248983711233</v>
      </c>
      <c r="V104">
        <f t="shared" si="12"/>
        <v>59.727627412713218</v>
      </c>
      <c r="W104">
        <f t="shared" si="12"/>
        <v>44.216982266858295</v>
      </c>
      <c r="X104">
        <f t="shared" si="12"/>
        <v>28.461202917828135</v>
      </c>
      <c r="Y104">
        <f t="shared" si="12"/>
        <v>21.96869488524386</v>
      </c>
      <c r="Z104">
        <f t="shared" si="12"/>
        <v>22.639957705645358</v>
      </c>
      <c r="AA104">
        <f t="shared" si="12"/>
        <v>10.555610228010707</v>
      </c>
      <c r="AB104">
        <f t="shared" si="12"/>
        <v>2.1813538854404628</v>
      </c>
      <c r="AC104">
        <f t="shared" si="12"/>
        <v>10.028644280761961</v>
      </c>
      <c r="AD104">
        <f t="shared" si="12"/>
        <v>3.0884870892594751</v>
      </c>
      <c r="AE104">
        <f t="shared" si="12"/>
        <v>7.8432285434201923</v>
      </c>
      <c r="AF104">
        <f t="shared" si="12"/>
        <v>4.0306765959459563</v>
      </c>
      <c r="AG104">
        <f t="shared" si="12"/>
        <v>11.473967101552615</v>
      </c>
      <c r="AH104">
        <f t="shared" si="12"/>
        <v>31.279108529013005</v>
      </c>
      <c r="AI104">
        <f t="shared" si="12"/>
        <v>3.7171861285663841</v>
      </c>
      <c r="AJ104">
        <f t="shared" si="12"/>
        <v>11.397054333153376</v>
      </c>
      <c r="AK104">
        <f t="shared" si="12"/>
        <v>10.160747541453564</v>
      </c>
      <c r="AL104">
        <f t="shared" si="12"/>
        <v>17.790619042349967</v>
      </c>
      <c r="AM104">
        <f t="shared" si="12"/>
        <v>9.1405865060028422</v>
      </c>
      <c r="AN104">
        <f t="shared" si="12"/>
        <v>19.821117182700888</v>
      </c>
      <c r="AO104">
        <f t="shared" si="12"/>
        <v>8.0755909147041809</v>
      </c>
      <c r="AP104">
        <f t="shared" si="12"/>
        <v>0</v>
      </c>
      <c r="AQ104">
        <f t="shared" si="12"/>
        <v>18.478494006853275</v>
      </c>
      <c r="AR104">
        <f t="shared" si="12"/>
        <v>25.157354398852636</v>
      </c>
      <c r="AS104">
        <f t="shared" si="12"/>
        <v>28.742649723433065</v>
      </c>
      <c r="AT104">
        <f t="shared" si="12"/>
        <v>25.519228835680934</v>
      </c>
      <c r="AU104">
        <f t="shared" si="12"/>
        <v>31.353074523864329</v>
      </c>
      <c r="AV104">
        <f t="shared" si="12"/>
        <v>23.551499547594904</v>
      </c>
      <c r="AW104">
        <f t="shared" si="12"/>
        <v>14.212210317650838</v>
      </c>
    </row>
    <row r="106" spans="1:49" x14ac:dyDescent="0.25">
      <c r="A106" t="s">
        <v>1773</v>
      </c>
      <c r="B106" s="165">
        <f>AVERAGE(B97:B99,J97:J99,R97:R99,)</f>
        <v>79.494574810867221</v>
      </c>
    </row>
    <row r="107" spans="1:49" x14ac:dyDescent="0.25">
      <c r="A107" t="s">
        <v>1774</v>
      </c>
      <c r="B107" s="165">
        <f>STDEV(B97:B99,J97:J99,R97:R99)</f>
        <v>30.004756450563864</v>
      </c>
    </row>
    <row r="108" spans="1:49" x14ac:dyDescent="0.25">
      <c r="A108" t="s">
        <v>1775</v>
      </c>
      <c r="B108" s="165">
        <f>STDEV(B97:B99,J97:J99,R97:R99)/SQRT(3)</f>
        <v>17.323254213702207</v>
      </c>
    </row>
    <row r="109" spans="1:49" x14ac:dyDescent="0.25">
      <c r="A109" s="7" t="s">
        <v>1787</v>
      </c>
    </row>
    <row r="110" spans="1:49" x14ac:dyDescent="0.25">
      <c r="B110" s="6">
        <f t="shared" ref="B110:I110" si="13">B10</f>
        <v>1</v>
      </c>
      <c r="C110" s="6">
        <f t="shared" si="13"/>
        <v>2</v>
      </c>
      <c r="D110" s="6">
        <f t="shared" si="13"/>
        <v>3</v>
      </c>
      <c r="E110" s="6">
        <f t="shared" si="13"/>
        <v>4</v>
      </c>
      <c r="F110" s="6">
        <f t="shared" si="13"/>
        <v>5</v>
      </c>
      <c r="G110" s="6">
        <f t="shared" si="13"/>
        <v>6</v>
      </c>
      <c r="H110" s="6">
        <f t="shared" si="13"/>
        <v>7</v>
      </c>
      <c r="I110" s="6">
        <f t="shared" si="13"/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tr">
        <f t="shared" ref="A111:I111" si="14">A11</f>
        <v>Concentration (µM)</v>
      </c>
      <c r="B111">
        <f t="shared" si="14"/>
        <v>0</v>
      </c>
      <c r="C111" s="6">
        <f t="shared" si="14"/>
        <v>40</v>
      </c>
      <c r="D111" s="6">
        <f t="shared" si="14"/>
        <v>10</v>
      </c>
      <c r="E111" s="6">
        <f t="shared" si="14"/>
        <v>3</v>
      </c>
      <c r="F111" s="6">
        <f t="shared" si="14"/>
        <v>1</v>
      </c>
      <c r="G111" s="6">
        <f t="shared" si="14"/>
        <v>0.3</v>
      </c>
      <c r="H111" s="6">
        <f t="shared" si="14"/>
        <v>0.1</v>
      </c>
      <c r="I111" s="6">
        <f t="shared" si="14"/>
        <v>0.03</v>
      </c>
    </row>
    <row r="112" spans="1:49" x14ac:dyDescent="0.25">
      <c r="A112" s="6" t="str">
        <f t="shared" ref="A112:C112" si="15">A12</f>
        <v>A</v>
      </c>
      <c r="B112" s="19" t="str">
        <f t="shared" si="15"/>
        <v>DMSO</v>
      </c>
      <c r="C112" s="223" t="str">
        <f t="shared" si="15"/>
        <v>TX000832</v>
      </c>
      <c r="D112" s="224"/>
      <c r="E112" s="224"/>
      <c r="F112" s="224"/>
      <c r="G112" s="224"/>
      <c r="H112" s="224"/>
      <c r="I112" s="225"/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tr">
        <f t="shared" ref="A113:C113" si="16">A13</f>
        <v>B</v>
      </c>
      <c r="B113" s="19" t="str">
        <f t="shared" si="16"/>
        <v>DMSO</v>
      </c>
      <c r="C113" s="218" t="str">
        <f t="shared" si="16"/>
        <v>TX000736</v>
      </c>
      <c r="D113" s="219"/>
      <c r="E113" s="219"/>
      <c r="F113" s="219"/>
      <c r="G113" s="219"/>
      <c r="H113" s="219"/>
      <c r="I113" s="220"/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tr">
        <f t="shared" ref="A114:C114" si="17">A14</f>
        <v>C</v>
      </c>
      <c r="B114" s="19" t="str">
        <f t="shared" si="17"/>
        <v>DMSO</v>
      </c>
      <c r="C114" s="218" t="str">
        <f t="shared" si="17"/>
        <v>TX007214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8">A15</f>
        <v>D</v>
      </c>
      <c r="B115" s="19" t="str">
        <f t="shared" si="18"/>
        <v>BIC</v>
      </c>
      <c r="C115" s="218" t="str">
        <f t="shared" si="18"/>
        <v>TX000906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9">A16</f>
        <v>E</v>
      </c>
      <c r="B116" s="19" t="str">
        <f t="shared" si="19"/>
        <v>BIC</v>
      </c>
      <c r="C116" s="218" t="str">
        <f t="shared" si="19"/>
        <v>TX008618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20">A17</f>
        <v>F</v>
      </c>
      <c r="B117" s="19" t="str">
        <f t="shared" si="20"/>
        <v>LYSIS</v>
      </c>
      <c r="C117" s="218" t="str">
        <f t="shared" si="20"/>
        <v>TX015566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1966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2216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0.24890000000000001</v>
      </c>
      <c r="C126">
        <v>1.3204</v>
      </c>
      <c r="D126">
        <v>0.23710000000000001</v>
      </c>
      <c r="E126">
        <v>0.2485</v>
      </c>
      <c r="F126">
        <v>0.22950000000000001</v>
      </c>
      <c r="G126">
        <v>0.25009999999999999</v>
      </c>
      <c r="H126">
        <v>0.24940000000000001</v>
      </c>
      <c r="I126">
        <v>0.24929999999999999</v>
      </c>
      <c r="K126" t="s">
        <v>1658</v>
      </c>
      <c r="L126">
        <f>B126-$F$132</f>
        <v>0.11710000000000001</v>
      </c>
      <c r="M126">
        <f t="shared" ref="M126:S126" si="21">C126-$F$132</f>
        <v>1.1886000000000001</v>
      </c>
      <c r="N126">
        <f t="shared" si="21"/>
        <v>0.1053</v>
      </c>
      <c r="O126">
        <f t="shared" si="21"/>
        <v>0.1167</v>
      </c>
      <c r="P126">
        <f t="shared" si="21"/>
        <v>9.7700000000000009E-2</v>
      </c>
      <c r="Q126">
        <f t="shared" si="21"/>
        <v>0.11829999999999999</v>
      </c>
      <c r="R126">
        <f t="shared" si="21"/>
        <v>0.11760000000000001</v>
      </c>
      <c r="S126">
        <f t="shared" si="21"/>
        <v>0.11749999999999999</v>
      </c>
      <c r="U126" t="s">
        <v>1658</v>
      </c>
      <c r="V126">
        <f>L126/$L$131*100</f>
        <v>5.8047885787934383</v>
      </c>
      <c r="W126">
        <f t="shared" ref="W126:AC126" si="22">M126/$L$131*100</f>
        <v>58.920339067069861</v>
      </c>
      <c r="X126">
        <f t="shared" si="22"/>
        <v>5.219848312100333</v>
      </c>
      <c r="Y126">
        <f t="shared" si="22"/>
        <v>5.7849600951767224</v>
      </c>
      <c r="Z126">
        <f t="shared" si="22"/>
        <v>4.8431071233827412</v>
      </c>
      <c r="AA126">
        <f t="shared" si="22"/>
        <v>5.8642740296435836</v>
      </c>
      <c r="AB126">
        <f t="shared" si="22"/>
        <v>5.8295741833143326</v>
      </c>
      <c r="AC126">
        <f t="shared" si="22"/>
        <v>5.8246170624101525</v>
      </c>
    </row>
    <row r="127" spans="1:29" x14ac:dyDescent="0.25">
      <c r="A127" t="s">
        <v>1659</v>
      </c>
      <c r="B127">
        <v>0.3574</v>
      </c>
      <c r="C127">
        <v>0.30370000000000003</v>
      </c>
      <c r="D127">
        <v>0.32519999999999999</v>
      </c>
      <c r="E127">
        <v>0.29770000000000002</v>
      </c>
      <c r="F127">
        <v>0.29070000000000001</v>
      </c>
      <c r="G127">
        <v>0.32919999999999999</v>
      </c>
      <c r="H127">
        <v>0.30719999999999997</v>
      </c>
      <c r="I127">
        <v>0.30830000000000002</v>
      </c>
      <c r="K127" t="s">
        <v>1659</v>
      </c>
      <c r="L127">
        <f t="shared" ref="L127:L131" si="23">B127-$F$132</f>
        <v>0.22559999999999999</v>
      </c>
      <c r="M127">
        <f t="shared" ref="M127:M131" si="24">C127-$F$132</f>
        <v>0.17190000000000003</v>
      </c>
      <c r="N127">
        <f t="shared" ref="N127:N131" si="25">D127-$F$132</f>
        <v>0.19339999999999999</v>
      </c>
      <c r="O127">
        <f t="shared" ref="O127:O131" si="26">E127-$F$132</f>
        <v>0.16590000000000002</v>
      </c>
      <c r="P127">
        <f t="shared" ref="P127:P131" si="27">F127-$F$132</f>
        <v>0.15890000000000001</v>
      </c>
      <c r="Q127">
        <f t="shared" ref="Q127:Q131" si="28">G127-$F$132</f>
        <v>0.19739999999999999</v>
      </c>
      <c r="R127">
        <f t="shared" ref="R127:R131" si="29">H127-$F$132</f>
        <v>0.17539999999999997</v>
      </c>
      <c r="S127">
        <f t="shared" ref="S127:S131" si="30">I127-$F$132</f>
        <v>0.17650000000000002</v>
      </c>
      <c r="U127" t="s">
        <v>1659</v>
      </c>
      <c r="V127">
        <f t="shared" ref="V127:V131" si="31">L127/$L$131*100</f>
        <v>11.183264759827495</v>
      </c>
      <c r="W127">
        <f t="shared" ref="W127:W131" si="32">M127/$L$131*100</f>
        <v>8.5212908342834517</v>
      </c>
      <c r="X127">
        <f t="shared" ref="X127:X131" si="33">N127/$L$131*100</f>
        <v>9.5870718286819017</v>
      </c>
      <c r="Y127">
        <f t="shared" ref="Y127:Y131" si="34">O127/$L$131*100</f>
        <v>8.2238635800327202</v>
      </c>
      <c r="Z127">
        <f t="shared" ref="Z127:Z131" si="35">P127/$L$131*100</f>
        <v>7.8768651167401993</v>
      </c>
      <c r="AA127">
        <f t="shared" ref="AA127:AA131" si="36">Q127/$L$131*100</f>
        <v>9.7853566648490578</v>
      </c>
      <c r="AB127">
        <f t="shared" ref="AB127:AB131" si="37">R127/$L$131*100</f>
        <v>8.694790065929709</v>
      </c>
      <c r="AC127">
        <f t="shared" ref="AC127:AC131" si="38">S127/$L$131*100</f>
        <v>8.7493183958756777</v>
      </c>
    </row>
    <row r="128" spans="1:29" x14ac:dyDescent="0.25">
      <c r="A128" t="s">
        <v>1660</v>
      </c>
      <c r="B128">
        <v>0.25819999999999999</v>
      </c>
      <c r="C128">
        <v>0.24390000000000001</v>
      </c>
      <c r="D128">
        <v>0.26879999999999998</v>
      </c>
      <c r="E128">
        <v>0.24310000000000001</v>
      </c>
      <c r="F128">
        <v>0.25590000000000002</v>
      </c>
      <c r="G128">
        <v>0.24729999999999999</v>
      </c>
      <c r="H128">
        <v>0.22309999999999999</v>
      </c>
      <c r="I128">
        <v>0.2341</v>
      </c>
      <c r="K128" t="s">
        <v>1660</v>
      </c>
      <c r="L128">
        <f t="shared" si="23"/>
        <v>0.12639999999999998</v>
      </c>
      <c r="M128">
        <f t="shared" si="24"/>
        <v>0.11210000000000001</v>
      </c>
      <c r="N128">
        <f t="shared" si="25"/>
        <v>0.13699999999999998</v>
      </c>
      <c r="O128">
        <f t="shared" si="26"/>
        <v>0.11130000000000001</v>
      </c>
      <c r="P128">
        <f t="shared" si="27"/>
        <v>0.12410000000000002</v>
      </c>
      <c r="Q128">
        <f t="shared" si="28"/>
        <v>0.11549999999999999</v>
      </c>
      <c r="R128">
        <f t="shared" si="29"/>
        <v>9.1299999999999992E-2</v>
      </c>
      <c r="S128">
        <f t="shared" si="30"/>
        <v>0.1023</v>
      </c>
      <c r="U128" t="s">
        <v>1660</v>
      </c>
      <c r="V128">
        <f t="shared" si="31"/>
        <v>6.2658008228820696</v>
      </c>
      <c r="W128">
        <f t="shared" si="32"/>
        <v>5.5569325335844955</v>
      </c>
      <c r="X128">
        <f t="shared" si="33"/>
        <v>6.7912556387250289</v>
      </c>
      <c r="Y128">
        <f t="shared" si="34"/>
        <v>5.5172755663510644</v>
      </c>
      <c r="Z128">
        <f t="shared" si="35"/>
        <v>6.1517870420859584</v>
      </c>
      <c r="AA128">
        <f t="shared" si="36"/>
        <v>5.7254746443265763</v>
      </c>
      <c r="AB128">
        <f t="shared" si="37"/>
        <v>4.5258513855152929</v>
      </c>
      <c r="AC128">
        <f t="shared" si="38"/>
        <v>5.0711346849749681</v>
      </c>
    </row>
    <row r="129" spans="1:29" x14ac:dyDescent="0.25">
      <c r="A129" t="s">
        <v>1661</v>
      </c>
      <c r="B129">
        <v>0.22639999999999999</v>
      </c>
      <c r="C129">
        <v>0.21329999999999999</v>
      </c>
      <c r="D129">
        <v>0.2319</v>
      </c>
      <c r="E129">
        <v>0.21779999999999999</v>
      </c>
      <c r="F129">
        <v>0.25369999999999998</v>
      </c>
      <c r="G129">
        <v>0.2223</v>
      </c>
      <c r="H129">
        <v>0.25169999999999998</v>
      </c>
      <c r="I129">
        <v>0.2535</v>
      </c>
      <c r="K129" t="s">
        <v>1661</v>
      </c>
      <c r="L129">
        <f t="shared" si="23"/>
        <v>9.459999999999999E-2</v>
      </c>
      <c r="M129">
        <f t="shared" si="24"/>
        <v>8.1499999999999989E-2</v>
      </c>
      <c r="N129">
        <f t="shared" si="25"/>
        <v>0.10009999999999999</v>
      </c>
      <c r="O129">
        <f t="shared" si="26"/>
        <v>8.5999999999999993E-2</v>
      </c>
      <c r="P129">
        <f t="shared" si="27"/>
        <v>0.12189999999999998</v>
      </c>
      <c r="Q129">
        <f t="shared" si="28"/>
        <v>9.0499999999999997E-2</v>
      </c>
      <c r="R129">
        <f t="shared" si="29"/>
        <v>0.11989999999999998</v>
      </c>
      <c r="S129">
        <f t="shared" si="30"/>
        <v>0.1217</v>
      </c>
      <c r="U129" t="s">
        <v>1661</v>
      </c>
      <c r="V129">
        <f t="shared" si="31"/>
        <v>4.6894363753531954</v>
      </c>
      <c r="W129">
        <f t="shared" si="32"/>
        <v>4.0400535369057655</v>
      </c>
      <c r="X129">
        <f t="shared" si="33"/>
        <v>4.9620780250830325</v>
      </c>
      <c r="Y129">
        <f t="shared" si="34"/>
        <v>4.2631239775938141</v>
      </c>
      <c r="Z129">
        <f t="shared" si="35"/>
        <v>6.0427303821940219</v>
      </c>
      <c r="AA129">
        <f t="shared" si="36"/>
        <v>4.4861944182818618</v>
      </c>
      <c r="AB129">
        <f t="shared" si="37"/>
        <v>5.9435879641104448</v>
      </c>
      <c r="AC129">
        <f t="shared" si="38"/>
        <v>6.0328161403856653</v>
      </c>
    </row>
    <row r="130" spans="1:29" x14ac:dyDescent="0.25">
      <c r="A130" t="s">
        <v>1662</v>
      </c>
      <c r="B130">
        <v>0.2253</v>
      </c>
      <c r="C130">
        <v>0.20269999999999999</v>
      </c>
      <c r="D130">
        <v>0.22009999999999999</v>
      </c>
      <c r="E130">
        <v>0.21690000000000001</v>
      </c>
      <c r="F130">
        <v>0.23960000000000001</v>
      </c>
      <c r="G130">
        <v>0.17499999999999999</v>
      </c>
      <c r="H130">
        <v>0.1857</v>
      </c>
      <c r="I130">
        <v>0.1792</v>
      </c>
      <c r="K130" t="s">
        <v>1662</v>
      </c>
      <c r="L130">
        <f t="shared" si="23"/>
        <v>9.35E-2</v>
      </c>
      <c r="M130">
        <f t="shared" si="24"/>
        <v>7.0899999999999991E-2</v>
      </c>
      <c r="N130">
        <f t="shared" si="25"/>
        <v>8.829999999999999E-2</v>
      </c>
      <c r="O130">
        <f t="shared" si="26"/>
        <v>8.5100000000000009E-2</v>
      </c>
      <c r="P130">
        <f t="shared" si="27"/>
        <v>0.10780000000000001</v>
      </c>
      <c r="Q130">
        <f t="shared" si="28"/>
        <v>4.3199999999999988E-2</v>
      </c>
      <c r="R130">
        <f t="shared" si="29"/>
        <v>5.3900000000000003E-2</v>
      </c>
      <c r="S130">
        <f t="shared" si="30"/>
        <v>4.7399999999999998E-2</v>
      </c>
      <c r="U130" t="s">
        <v>1662</v>
      </c>
      <c r="V130">
        <f t="shared" si="31"/>
        <v>4.6349080454072284</v>
      </c>
      <c r="W130">
        <f t="shared" si="32"/>
        <v>3.5145987210628067</v>
      </c>
      <c r="X130">
        <f t="shared" si="33"/>
        <v>4.377137758389928</v>
      </c>
      <c r="Y130">
        <f t="shared" si="34"/>
        <v>4.2185098894562048</v>
      </c>
      <c r="Z130">
        <f t="shared" si="35"/>
        <v>5.3437763347048053</v>
      </c>
      <c r="AA130">
        <f t="shared" si="36"/>
        <v>2.1414762306052642</v>
      </c>
      <c r="AB130">
        <f t="shared" si="37"/>
        <v>2.6718881673524026</v>
      </c>
      <c r="AC130">
        <f t="shared" si="38"/>
        <v>2.3496753085807764</v>
      </c>
    </row>
    <row r="131" spans="1:29" x14ac:dyDescent="0.25">
      <c r="A131" t="s">
        <v>1663</v>
      </c>
      <c r="B131">
        <v>2.1490999999999998</v>
      </c>
      <c r="C131">
        <v>0.18110000000000001</v>
      </c>
      <c r="D131">
        <v>0.2011</v>
      </c>
      <c r="E131">
        <v>0.184</v>
      </c>
      <c r="F131">
        <v>0.19919999999999999</v>
      </c>
      <c r="G131">
        <v>6.6600000000000006E-2</v>
      </c>
      <c r="H131">
        <v>0.183</v>
      </c>
      <c r="I131">
        <v>0.18990000000000001</v>
      </c>
      <c r="K131" t="s">
        <v>1663</v>
      </c>
      <c r="L131">
        <f t="shared" si="23"/>
        <v>2.0172999999999996</v>
      </c>
      <c r="M131">
        <f t="shared" si="24"/>
        <v>4.930000000000001E-2</v>
      </c>
      <c r="N131">
        <f t="shared" si="25"/>
        <v>6.93E-2</v>
      </c>
      <c r="O131">
        <f t="shared" si="26"/>
        <v>5.2199999999999996E-2</v>
      </c>
      <c r="P131">
        <f t="shared" si="27"/>
        <v>6.7399999999999988E-2</v>
      </c>
      <c r="Q131">
        <f t="shared" si="28"/>
        <v>-6.5199999999999994E-2</v>
      </c>
      <c r="R131">
        <f t="shared" si="29"/>
        <v>5.1199999999999996E-2</v>
      </c>
      <c r="S131">
        <f t="shared" si="30"/>
        <v>5.8100000000000013E-2</v>
      </c>
      <c r="U131" t="s">
        <v>1663</v>
      </c>
      <c r="V131">
        <f t="shared" si="31"/>
        <v>100</v>
      </c>
      <c r="W131">
        <f t="shared" si="32"/>
        <v>2.4438606057601753</v>
      </c>
      <c r="X131">
        <f t="shared" si="33"/>
        <v>3.4352847865959455</v>
      </c>
      <c r="Y131">
        <f t="shared" si="34"/>
        <v>2.5876171119813614</v>
      </c>
      <c r="Z131">
        <f t="shared" si="35"/>
        <v>3.3410994894165471</v>
      </c>
      <c r="AA131">
        <f t="shared" si="36"/>
        <v>-3.2320428295246124</v>
      </c>
      <c r="AB131">
        <f t="shared" si="37"/>
        <v>2.5380459029395732</v>
      </c>
      <c r="AC131">
        <f t="shared" si="38"/>
        <v>2.8800872453279149</v>
      </c>
    </row>
    <row r="132" spans="1:29" x14ac:dyDescent="0.25">
      <c r="A132" t="s">
        <v>1664</v>
      </c>
      <c r="B132">
        <v>7.5499999999999998E-2</v>
      </c>
      <c r="C132">
        <v>7.4800000000000005E-2</v>
      </c>
      <c r="D132">
        <v>0.24510000000000001</v>
      </c>
      <c r="E132">
        <v>4</v>
      </c>
      <c r="F132">
        <f>AVERAGE(B132:D132)</f>
        <v>0.1318</v>
      </c>
    </row>
    <row r="133" spans="1:29" x14ac:dyDescent="0.25">
      <c r="A133" t="s">
        <v>1665</v>
      </c>
    </row>
    <row r="136" spans="1:29" x14ac:dyDescent="0.25">
      <c r="A136" s="7" t="s">
        <v>2217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0.2238</v>
      </c>
      <c r="C139">
        <v>0.25009999999999999</v>
      </c>
      <c r="D139">
        <v>0.2271</v>
      </c>
      <c r="E139">
        <v>0.25600000000000001</v>
      </c>
      <c r="F139">
        <v>0.22819999999999999</v>
      </c>
      <c r="G139">
        <v>0.24030000000000001</v>
      </c>
      <c r="H139">
        <v>0.2281</v>
      </c>
      <c r="I139">
        <v>0.25080000000000002</v>
      </c>
      <c r="K139" t="s">
        <v>1658</v>
      </c>
      <c r="L139">
        <f>B139-$F$145</f>
        <v>0.14546666666666669</v>
      </c>
      <c r="M139">
        <f t="shared" ref="M139:S139" si="39">C139-$F$145</f>
        <v>0.17176666666666668</v>
      </c>
      <c r="N139">
        <f t="shared" si="39"/>
        <v>0.14876666666666666</v>
      </c>
      <c r="O139">
        <f t="shared" si="39"/>
        <v>0.17766666666666669</v>
      </c>
      <c r="P139">
        <f t="shared" si="39"/>
        <v>0.14986666666666665</v>
      </c>
      <c r="Q139">
        <f t="shared" si="39"/>
        <v>0.1619666666666667</v>
      </c>
      <c r="R139">
        <f t="shared" si="39"/>
        <v>0.14976666666666666</v>
      </c>
      <c r="S139">
        <f t="shared" si="39"/>
        <v>0.17246666666666671</v>
      </c>
      <c r="U139" t="s">
        <v>1658</v>
      </c>
      <c r="V139">
        <f>L139/$L$144*100</f>
        <v>5.2839966581506008</v>
      </c>
      <c r="W139">
        <f t="shared" ref="W139:AC139" si="40">M139/$L$144*100</f>
        <v>6.2393296928162343</v>
      </c>
      <c r="X139">
        <f t="shared" si="40"/>
        <v>5.4038673431086455</v>
      </c>
      <c r="Y139">
        <f t="shared" si="40"/>
        <v>6.4536439477412246</v>
      </c>
      <c r="Z139">
        <f t="shared" si="40"/>
        <v>5.4438242380946598</v>
      </c>
      <c r="AA139">
        <f t="shared" si="40"/>
        <v>5.8833500829408285</v>
      </c>
      <c r="AB139">
        <f t="shared" si="40"/>
        <v>5.4401917930959316</v>
      </c>
      <c r="AC139">
        <f t="shared" si="40"/>
        <v>6.264756807807335</v>
      </c>
    </row>
    <row r="140" spans="1:29" x14ac:dyDescent="0.25">
      <c r="A140" t="s">
        <v>1659</v>
      </c>
      <c r="B140">
        <v>0.31900000000000001</v>
      </c>
      <c r="C140">
        <v>0.31830000000000003</v>
      </c>
      <c r="D140">
        <v>0.31790000000000002</v>
      </c>
      <c r="E140">
        <v>0.29020000000000001</v>
      </c>
      <c r="F140">
        <v>0.28560000000000002</v>
      </c>
      <c r="G140">
        <v>0.32729999999999998</v>
      </c>
      <c r="H140">
        <v>0.29530000000000001</v>
      </c>
      <c r="I140">
        <v>0.31909999999999999</v>
      </c>
      <c r="K140" t="s">
        <v>1659</v>
      </c>
      <c r="L140">
        <f t="shared" ref="L140:L144" si="41">B140-$F$145</f>
        <v>0.2406666666666667</v>
      </c>
      <c r="M140">
        <f t="shared" ref="M140:M144" si="42">C140-$F$145</f>
        <v>0.23996666666666672</v>
      </c>
      <c r="N140">
        <f t="shared" ref="N140:N144" si="43">D140-$F$145</f>
        <v>0.23956666666666671</v>
      </c>
      <c r="O140">
        <f t="shared" ref="O140:O144" si="44">E140-$F$145</f>
        <v>0.2118666666666667</v>
      </c>
      <c r="P140">
        <f t="shared" ref="P140:P144" si="45">F140-$F$145</f>
        <v>0.20726666666666671</v>
      </c>
      <c r="Q140">
        <f t="shared" ref="Q140:Q144" si="46">G140-$F$145</f>
        <v>0.24896666666666667</v>
      </c>
      <c r="R140">
        <f t="shared" ref="R140:R144" si="47">H140-$F$145</f>
        <v>0.2169666666666667</v>
      </c>
      <c r="S140">
        <f t="shared" ref="S140:S144" si="48">I140-$F$145</f>
        <v>0.24076666666666668</v>
      </c>
      <c r="U140" t="s">
        <v>1659</v>
      </c>
      <c r="V140">
        <f t="shared" ref="V140:V144" si="49">L140/$L$144*100</f>
        <v>8.7420842969402717</v>
      </c>
      <c r="W140">
        <f t="shared" ref="W140:W144" si="50">M140/$L$144*100</f>
        <v>8.7166571819491701</v>
      </c>
      <c r="X140">
        <f t="shared" ref="X140:X144" si="51">N140/$L$144*100</f>
        <v>8.7021274019542556</v>
      </c>
      <c r="Y140">
        <f t="shared" ref="Y140:Y144" si="52">O140/$L$144*100</f>
        <v>7.6959401373064216</v>
      </c>
      <c r="Z140">
        <f t="shared" ref="Z140:Z144" si="53">P140/$L$144*100</f>
        <v>7.5288476673649045</v>
      </c>
      <c r="AA140">
        <f t="shared" ref="AA140:AA144" si="54">Q140/$L$144*100</f>
        <v>9.0435772318347478</v>
      </c>
      <c r="AB140">
        <f t="shared" ref="AB140:AB144" si="55">R140/$L$144*100</f>
        <v>7.8811948322415821</v>
      </c>
      <c r="AC140">
        <f t="shared" ref="AC140:AC144" si="56">S140/$L$144*100</f>
        <v>8.745716741938999</v>
      </c>
    </row>
    <row r="141" spans="1:29" x14ac:dyDescent="0.25">
      <c r="A141" t="s">
        <v>1660</v>
      </c>
      <c r="B141">
        <v>0.25840000000000002</v>
      </c>
      <c r="C141">
        <v>0.22189999999999999</v>
      </c>
      <c r="D141">
        <v>0.23100000000000001</v>
      </c>
      <c r="E141">
        <v>0.23899999999999999</v>
      </c>
      <c r="F141">
        <v>0.22950000000000001</v>
      </c>
      <c r="G141">
        <v>0.21079999999999999</v>
      </c>
      <c r="H141">
        <v>0.21010000000000001</v>
      </c>
      <c r="I141">
        <v>0.23350000000000001</v>
      </c>
      <c r="K141" t="s">
        <v>1660</v>
      </c>
      <c r="L141">
        <f t="shared" si="41"/>
        <v>0.18006666666666671</v>
      </c>
      <c r="M141">
        <f t="shared" si="42"/>
        <v>0.14356666666666668</v>
      </c>
      <c r="N141">
        <f t="shared" si="43"/>
        <v>0.15266666666666667</v>
      </c>
      <c r="O141">
        <f t="shared" si="44"/>
        <v>0.16066666666666668</v>
      </c>
      <c r="P141">
        <f t="shared" si="45"/>
        <v>0.15116666666666667</v>
      </c>
      <c r="Q141">
        <f t="shared" si="46"/>
        <v>0.13246666666666668</v>
      </c>
      <c r="R141">
        <f t="shared" si="47"/>
        <v>0.1317666666666667</v>
      </c>
      <c r="S141">
        <f t="shared" si="48"/>
        <v>0.15516666666666667</v>
      </c>
      <c r="U141" t="s">
        <v>1660</v>
      </c>
      <c r="V141">
        <f t="shared" si="49"/>
        <v>6.5408226277107131</v>
      </c>
      <c r="W141">
        <f t="shared" si="50"/>
        <v>5.2149802031747567</v>
      </c>
      <c r="X141">
        <f t="shared" si="51"/>
        <v>5.5455326980590627</v>
      </c>
      <c r="Y141">
        <f t="shared" si="52"/>
        <v>5.8361282979573552</v>
      </c>
      <c r="Z141">
        <f t="shared" si="53"/>
        <v>5.4910460230781331</v>
      </c>
      <c r="AA141">
        <f t="shared" si="54"/>
        <v>4.8117788083158777</v>
      </c>
      <c r="AB141">
        <f t="shared" si="55"/>
        <v>4.7863516933247769</v>
      </c>
      <c r="AC141">
        <f t="shared" si="56"/>
        <v>5.6363438230272793</v>
      </c>
    </row>
    <row r="142" spans="1:29" x14ac:dyDescent="0.25">
      <c r="A142" t="s">
        <v>1661</v>
      </c>
      <c r="B142">
        <v>0.23380000000000001</v>
      </c>
      <c r="C142">
        <v>0.23469999999999999</v>
      </c>
      <c r="D142">
        <v>0.24010000000000001</v>
      </c>
      <c r="E142">
        <v>0.2379</v>
      </c>
      <c r="F142">
        <v>0.2384</v>
      </c>
      <c r="G142">
        <v>0.22320000000000001</v>
      </c>
      <c r="H142">
        <v>0.22389999999999999</v>
      </c>
      <c r="I142">
        <v>0.23080000000000001</v>
      </c>
      <c r="K142" t="s">
        <v>1661</v>
      </c>
      <c r="L142">
        <f t="shared" si="41"/>
        <v>0.1554666666666667</v>
      </c>
      <c r="M142">
        <f t="shared" si="42"/>
        <v>0.15636666666666665</v>
      </c>
      <c r="N142">
        <f t="shared" si="43"/>
        <v>0.16176666666666667</v>
      </c>
      <c r="O142">
        <f t="shared" si="44"/>
        <v>0.15956666666666669</v>
      </c>
      <c r="P142">
        <f t="shared" si="45"/>
        <v>0.16006666666666669</v>
      </c>
      <c r="Q142">
        <f t="shared" si="46"/>
        <v>0.1448666666666667</v>
      </c>
      <c r="R142">
        <f t="shared" si="47"/>
        <v>0.14556666666666668</v>
      </c>
      <c r="S142">
        <f t="shared" si="48"/>
        <v>0.15246666666666669</v>
      </c>
      <c r="U142" t="s">
        <v>1661</v>
      </c>
      <c r="V142">
        <f t="shared" si="49"/>
        <v>5.6472411580234656</v>
      </c>
      <c r="W142">
        <f t="shared" si="50"/>
        <v>5.6799331630120218</v>
      </c>
      <c r="X142">
        <f t="shared" si="51"/>
        <v>5.8760851929433695</v>
      </c>
      <c r="Y142">
        <f t="shared" si="52"/>
        <v>5.79617140297134</v>
      </c>
      <c r="Z142">
        <f t="shared" si="53"/>
        <v>5.8143336279649835</v>
      </c>
      <c r="AA142">
        <f t="shared" si="54"/>
        <v>5.26220198815823</v>
      </c>
      <c r="AB142">
        <f t="shared" si="55"/>
        <v>5.287629103149329</v>
      </c>
      <c r="AC142">
        <f t="shared" si="56"/>
        <v>5.5382678080616063</v>
      </c>
    </row>
    <row r="143" spans="1:29" x14ac:dyDescent="0.25">
      <c r="A143" t="s">
        <v>1662</v>
      </c>
      <c r="B143">
        <v>0.24440000000000001</v>
      </c>
      <c r="C143">
        <v>0.2334</v>
      </c>
      <c r="D143">
        <v>0.23350000000000001</v>
      </c>
      <c r="E143">
        <v>0.22750000000000001</v>
      </c>
      <c r="F143">
        <v>0.22409999999999999</v>
      </c>
      <c r="G143">
        <v>0.223</v>
      </c>
      <c r="H143">
        <v>0.22020000000000001</v>
      </c>
      <c r="I143">
        <v>0.26889999999999997</v>
      </c>
      <c r="K143" t="s">
        <v>1662</v>
      </c>
      <c r="L143">
        <f t="shared" si="41"/>
        <v>0.1660666666666667</v>
      </c>
      <c r="M143">
        <f t="shared" si="42"/>
        <v>0.15506666666666669</v>
      </c>
      <c r="N143">
        <f t="shared" si="43"/>
        <v>0.15516666666666667</v>
      </c>
      <c r="O143">
        <f t="shared" si="44"/>
        <v>0.14916666666666667</v>
      </c>
      <c r="P143">
        <f t="shared" si="45"/>
        <v>0.14576666666666666</v>
      </c>
      <c r="Q143">
        <f t="shared" si="46"/>
        <v>0.14466666666666667</v>
      </c>
      <c r="R143">
        <f t="shared" si="47"/>
        <v>0.1418666666666667</v>
      </c>
      <c r="S143">
        <f t="shared" si="48"/>
        <v>0.19056666666666666</v>
      </c>
      <c r="U143" t="s">
        <v>1662</v>
      </c>
      <c r="V143">
        <f t="shared" si="49"/>
        <v>6.0322803278887021</v>
      </c>
      <c r="W143">
        <f t="shared" si="50"/>
        <v>5.6327113780285512</v>
      </c>
      <c r="X143">
        <f t="shared" si="51"/>
        <v>5.6363438230272793</v>
      </c>
      <c r="Y143">
        <f t="shared" si="52"/>
        <v>5.4183971231035608</v>
      </c>
      <c r="Z143">
        <f t="shared" si="53"/>
        <v>5.2948939931467862</v>
      </c>
      <c r="AA143">
        <f t="shared" si="54"/>
        <v>5.2549370981607719</v>
      </c>
      <c r="AB143">
        <f t="shared" si="55"/>
        <v>5.1532286381963708</v>
      </c>
      <c r="AC143">
        <f t="shared" si="56"/>
        <v>6.9222293525772196</v>
      </c>
    </row>
    <row r="144" spans="1:29" x14ac:dyDescent="0.25">
      <c r="A144" t="s">
        <v>1663</v>
      </c>
      <c r="B144">
        <v>2.8313000000000001</v>
      </c>
      <c r="C144">
        <v>0.28339999999999999</v>
      </c>
      <c r="D144">
        <v>0.22209999999999999</v>
      </c>
      <c r="E144">
        <v>0.21160000000000001</v>
      </c>
      <c r="F144">
        <v>0.22739999999999999</v>
      </c>
      <c r="G144">
        <v>0.21279999999999999</v>
      </c>
      <c r="H144">
        <v>0.21510000000000001</v>
      </c>
      <c r="I144">
        <v>0.23710000000000001</v>
      </c>
      <c r="K144" t="s">
        <v>1663</v>
      </c>
      <c r="L144">
        <f t="shared" si="41"/>
        <v>2.752966666666667</v>
      </c>
      <c r="M144">
        <f t="shared" si="42"/>
        <v>0.20506666666666667</v>
      </c>
      <c r="N144">
        <f t="shared" si="43"/>
        <v>0.14376666666666665</v>
      </c>
      <c r="O144">
        <f t="shared" si="44"/>
        <v>0.1332666666666667</v>
      </c>
      <c r="P144">
        <f t="shared" si="45"/>
        <v>0.14906666666666668</v>
      </c>
      <c r="Q144">
        <f t="shared" si="46"/>
        <v>0.13446666666666668</v>
      </c>
      <c r="R144">
        <f t="shared" si="47"/>
        <v>0.1367666666666667</v>
      </c>
      <c r="S144">
        <f t="shared" si="48"/>
        <v>0.15876666666666667</v>
      </c>
      <c r="U144" t="s">
        <v>1663</v>
      </c>
      <c r="V144">
        <f t="shared" si="49"/>
        <v>100</v>
      </c>
      <c r="W144">
        <f t="shared" si="50"/>
        <v>7.4489338773928733</v>
      </c>
      <c r="X144">
        <f t="shared" si="51"/>
        <v>5.2222450931722131</v>
      </c>
      <c r="Y144">
        <f t="shared" si="52"/>
        <v>4.8408383683057066</v>
      </c>
      <c r="Z144">
        <f t="shared" si="53"/>
        <v>5.4147646781048326</v>
      </c>
      <c r="AA144">
        <f t="shared" si="54"/>
        <v>4.8844277082904499</v>
      </c>
      <c r="AB144">
        <f t="shared" si="55"/>
        <v>4.9679739432612102</v>
      </c>
      <c r="AC144">
        <f t="shared" si="56"/>
        <v>5.7671118429815103</v>
      </c>
    </row>
    <row r="145" spans="1:29" x14ac:dyDescent="0.25">
      <c r="A145" t="s">
        <v>1664</v>
      </c>
      <c r="B145">
        <v>7.51E-2</v>
      </c>
      <c r="C145">
        <v>7.7899999999999997E-2</v>
      </c>
      <c r="D145">
        <v>8.2000000000000003E-2</v>
      </c>
      <c r="E145">
        <v>4</v>
      </c>
      <c r="F145">
        <f>AVERAGE(B145:D145)</f>
        <v>7.8333333333333324E-2</v>
      </c>
    </row>
    <row r="146" spans="1:29" x14ac:dyDescent="0.25">
      <c r="A146" t="s">
        <v>1665</v>
      </c>
    </row>
    <row r="149" spans="1:29" x14ac:dyDescent="0.25">
      <c r="A149" s="7" t="s">
        <v>2218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0.24179999999999999</v>
      </c>
      <c r="C152">
        <v>0.29310000000000003</v>
      </c>
      <c r="D152">
        <v>0.28599999999999998</v>
      </c>
      <c r="E152">
        <v>0.27950000000000003</v>
      </c>
      <c r="F152">
        <v>0.26569999999999999</v>
      </c>
      <c r="G152">
        <v>0.2616</v>
      </c>
      <c r="H152">
        <v>0.25140000000000001</v>
      </c>
      <c r="I152">
        <v>0.27650000000000002</v>
      </c>
      <c r="K152" t="s">
        <v>1658</v>
      </c>
      <c r="L152">
        <f>B152-$F$158</f>
        <v>0.16569999999999999</v>
      </c>
      <c r="M152">
        <f t="shared" ref="M152:S152" si="57">C152-$F$158</f>
        <v>0.21700000000000003</v>
      </c>
      <c r="N152">
        <f t="shared" si="57"/>
        <v>0.20989999999999998</v>
      </c>
      <c r="O152">
        <f t="shared" si="57"/>
        <v>0.20340000000000003</v>
      </c>
      <c r="P152">
        <f t="shared" si="57"/>
        <v>0.18959999999999999</v>
      </c>
      <c r="Q152">
        <f t="shared" si="57"/>
        <v>0.1855</v>
      </c>
      <c r="R152">
        <f t="shared" si="57"/>
        <v>0.17530000000000001</v>
      </c>
      <c r="S152">
        <f t="shared" si="57"/>
        <v>0.20040000000000002</v>
      </c>
      <c r="U152" t="s">
        <v>1658</v>
      </c>
      <c r="V152">
        <f>L152/$L$157*100</f>
        <v>10.955371900826446</v>
      </c>
      <c r="W152">
        <f t="shared" ref="W152:AC152" si="58">M152/$L$157*100</f>
        <v>14.347107438016533</v>
      </c>
      <c r="X152">
        <f t="shared" si="58"/>
        <v>13.877685950413222</v>
      </c>
      <c r="Y152">
        <f t="shared" si="58"/>
        <v>13.447933884297521</v>
      </c>
      <c r="Z152">
        <f t="shared" si="58"/>
        <v>12.535537190082643</v>
      </c>
      <c r="AA152">
        <f t="shared" si="58"/>
        <v>12.264462809917354</v>
      </c>
      <c r="AB152">
        <f t="shared" si="58"/>
        <v>11.590082644628099</v>
      </c>
      <c r="AC152">
        <f t="shared" si="58"/>
        <v>13.249586776859507</v>
      </c>
    </row>
    <row r="153" spans="1:29" x14ac:dyDescent="0.25">
      <c r="A153" t="s">
        <v>1659</v>
      </c>
      <c r="B153">
        <v>0.31780000000000003</v>
      </c>
      <c r="C153">
        <v>0.34189999999999998</v>
      </c>
      <c r="D153">
        <v>0.34089999999999998</v>
      </c>
      <c r="E153">
        <v>0.33100000000000002</v>
      </c>
      <c r="F153">
        <v>0.34920000000000001</v>
      </c>
      <c r="G153">
        <v>0.32350000000000001</v>
      </c>
      <c r="H153">
        <v>0.30520000000000003</v>
      </c>
      <c r="I153">
        <v>0.30159999999999998</v>
      </c>
      <c r="K153" t="s">
        <v>1659</v>
      </c>
      <c r="L153">
        <f t="shared" ref="L153:L157" si="59">B153-$F$158</f>
        <v>0.24170000000000003</v>
      </c>
      <c r="M153">
        <f t="shared" ref="M153:M157" si="60">C153-$F$158</f>
        <v>0.26579999999999998</v>
      </c>
      <c r="N153">
        <f t="shared" ref="N153:N157" si="61">D153-$F$158</f>
        <v>0.26479999999999998</v>
      </c>
      <c r="O153">
        <f t="shared" ref="O153:O157" si="62">E153-$F$158</f>
        <v>0.25490000000000002</v>
      </c>
      <c r="P153">
        <f t="shared" ref="P153:P157" si="63">F153-$F$158</f>
        <v>0.27310000000000001</v>
      </c>
      <c r="Q153">
        <f t="shared" ref="Q153:Q157" si="64">G153-$F$158</f>
        <v>0.24740000000000001</v>
      </c>
      <c r="R153">
        <f t="shared" ref="R153:R157" si="65">H153-$F$158</f>
        <v>0.22910000000000003</v>
      </c>
      <c r="S153">
        <f t="shared" ref="S153:S157" si="66">I153-$F$158</f>
        <v>0.22549999999999998</v>
      </c>
      <c r="U153" t="s">
        <v>1659</v>
      </c>
      <c r="V153">
        <f t="shared" ref="V153:V157" si="67">L153/$L$157*100</f>
        <v>15.980165289256201</v>
      </c>
      <c r="W153">
        <f t="shared" ref="W153:W157" si="68">M153/$L$157*100</f>
        <v>17.573553719008263</v>
      </c>
      <c r="X153">
        <f t="shared" ref="X153:X157" si="69">N153/$L$157*100</f>
        <v>17.507438016528926</v>
      </c>
      <c r="Y153">
        <f t="shared" ref="Y153:Y157" si="70">O153/$L$157*100</f>
        <v>16.852892561983474</v>
      </c>
      <c r="Z153">
        <f t="shared" ref="Z153:Z157" si="71">P153/$L$157*100</f>
        <v>18.05619834710744</v>
      </c>
      <c r="AA153">
        <f t="shared" ref="AA153:AA157" si="72">Q153/$L$157*100</f>
        <v>16.35702479338843</v>
      </c>
      <c r="AB153">
        <f t="shared" ref="AB153:AB157" si="73">R153/$L$157*100</f>
        <v>15.14710743801653</v>
      </c>
      <c r="AC153">
        <f t="shared" ref="AC153:AC157" si="74">S153/$L$157*100</f>
        <v>14.909090909090908</v>
      </c>
    </row>
    <row r="154" spans="1:29" x14ac:dyDescent="0.25">
      <c r="A154" t="s">
        <v>1660</v>
      </c>
      <c r="B154">
        <v>0.25669999999999998</v>
      </c>
      <c r="C154">
        <v>0.26469999999999999</v>
      </c>
      <c r="D154">
        <v>0.26600000000000001</v>
      </c>
      <c r="E154">
        <v>0.25679999999999997</v>
      </c>
      <c r="F154">
        <v>0.25609999999999999</v>
      </c>
      <c r="G154">
        <v>0.2442</v>
      </c>
      <c r="H154">
        <v>0.25240000000000001</v>
      </c>
      <c r="I154">
        <v>0.2586</v>
      </c>
      <c r="K154" t="s">
        <v>1660</v>
      </c>
      <c r="L154">
        <f t="shared" si="59"/>
        <v>0.18059999999999998</v>
      </c>
      <c r="M154">
        <f t="shared" si="60"/>
        <v>0.18859999999999999</v>
      </c>
      <c r="N154">
        <f t="shared" si="61"/>
        <v>0.18990000000000001</v>
      </c>
      <c r="O154">
        <f t="shared" si="62"/>
        <v>0.18069999999999997</v>
      </c>
      <c r="P154">
        <f t="shared" si="63"/>
        <v>0.18</v>
      </c>
      <c r="Q154">
        <f t="shared" si="64"/>
        <v>0.1681</v>
      </c>
      <c r="R154">
        <f t="shared" si="65"/>
        <v>0.17630000000000001</v>
      </c>
      <c r="S154">
        <f t="shared" si="66"/>
        <v>0.1825</v>
      </c>
      <c r="U154" t="s">
        <v>1660</v>
      </c>
      <c r="V154">
        <f t="shared" si="67"/>
        <v>11.940495867768593</v>
      </c>
      <c r="W154">
        <f t="shared" si="68"/>
        <v>12.469421487603306</v>
      </c>
      <c r="X154">
        <f t="shared" si="69"/>
        <v>12.555371900826447</v>
      </c>
      <c r="Y154">
        <f t="shared" si="70"/>
        <v>11.947107438016527</v>
      </c>
      <c r="Z154">
        <f t="shared" si="71"/>
        <v>11.900826446280991</v>
      </c>
      <c r="AA154">
        <f t="shared" si="72"/>
        <v>11.11404958677686</v>
      </c>
      <c r="AB154">
        <f t="shared" si="73"/>
        <v>11.65619834710744</v>
      </c>
      <c r="AC154">
        <f t="shared" si="74"/>
        <v>12.066115702479339</v>
      </c>
    </row>
    <row r="155" spans="1:29" x14ac:dyDescent="0.25">
      <c r="A155" t="s">
        <v>1661</v>
      </c>
      <c r="B155">
        <v>0.25440000000000002</v>
      </c>
      <c r="C155">
        <v>0.2417</v>
      </c>
      <c r="D155">
        <v>0.26619999999999999</v>
      </c>
      <c r="E155">
        <v>0.2467</v>
      </c>
      <c r="F155">
        <v>0.25359999999999999</v>
      </c>
      <c r="G155">
        <v>0.25750000000000001</v>
      </c>
      <c r="H155">
        <v>0.26429999999999998</v>
      </c>
      <c r="I155">
        <v>0.26419999999999999</v>
      </c>
      <c r="K155" t="s">
        <v>1661</v>
      </c>
      <c r="L155">
        <f t="shared" si="59"/>
        <v>0.17830000000000001</v>
      </c>
      <c r="M155">
        <f t="shared" si="60"/>
        <v>0.1656</v>
      </c>
      <c r="N155">
        <f t="shared" si="61"/>
        <v>0.19009999999999999</v>
      </c>
      <c r="O155">
        <f t="shared" si="62"/>
        <v>0.1706</v>
      </c>
      <c r="P155">
        <f t="shared" si="63"/>
        <v>0.17749999999999999</v>
      </c>
      <c r="Q155">
        <f t="shared" si="64"/>
        <v>0.18140000000000001</v>
      </c>
      <c r="R155">
        <f t="shared" si="65"/>
        <v>0.18819999999999998</v>
      </c>
      <c r="S155">
        <f t="shared" si="66"/>
        <v>0.18809999999999999</v>
      </c>
      <c r="U155" t="s">
        <v>1661</v>
      </c>
      <c r="V155">
        <f t="shared" si="67"/>
        <v>11.788429752066117</v>
      </c>
      <c r="W155">
        <f t="shared" si="68"/>
        <v>10.948760330578512</v>
      </c>
      <c r="X155">
        <f t="shared" si="69"/>
        <v>12.568595041322315</v>
      </c>
      <c r="Y155">
        <f t="shared" si="70"/>
        <v>11.279338842975207</v>
      </c>
      <c r="Z155">
        <f t="shared" si="71"/>
        <v>11.735537190082644</v>
      </c>
      <c r="AA155">
        <f t="shared" si="72"/>
        <v>11.993388429752066</v>
      </c>
      <c r="AB155">
        <f t="shared" si="73"/>
        <v>12.442975206611569</v>
      </c>
      <c r="AC155">
        <f t="shared" si="74"/>
        <v>12.436363636363636</v>
      </c>
    </row>
    <row r="156" spans="1:29" x14ac:dyDescent="0.25">
      <c r="A156" t="s">
        <v>1662</v>
      </c>
      <c r="B156">
        <v>0.24540000000000001</v>
      </c>
      <c r="C156">
        <v>0.2452</v>
      </c>
      <c r="D156">
        <v>0.24349999999999999</v>
      </c>
      <c r="E156">
        <v>0.2404</v>
      </c>
      <c r="F156">
        <v>0.2387</v>
      </c>
      <c r="G156">
        <v>0.22059999999999999</v>
      </c>
      <c r="H156">
        <v>0.24610000000000001</v>
      </c>
      <c r="I156">
        <v>0.2455</v>
      </c>
      <c r="K156" t="s">
        <v>1662</v>
      </c>
      <c r="L156">
        <f t="shared" si="59"/>
        <v>0.16930000000000001</v>
      </c>
      <c r="M156">
        <f t="shared" si="60"/>
        <v>0.1691</v>
      </c>
      <c r="N156">
        <f t="shared" si="61"/>
        <v>0.16739999999999999</v>
      </c>
      <c r="O156">
        <f t="shared" si="62"/>
        <v>0.1643</v>
      </c>
      <c r="P156">
        <f t="shared" si="63"/>
        <v>0.16259999999999999</v>
      </c>
      <c r="Q156">
        <f t="shared" si="64"/>
        <v>0.14449999999999999</v>
      </c>
      <c r="R156">
        <f t="shared" si="65"/>
        <v>0.17</v>
      </c>
      <c r="S156">
        <f t="shared" si="66"/>
        <v>0.1694</v>
      </c>
      <c r="U156" t="s">
        <v>1662</v>
      </c>
      <c r="V156">
        <f t="shared" si="67"/>
        <v>11.193388429752067</v>
      </c>
      <c r="W156">
        <f t="shared" si="68"/>
        <v>11.180165289256198</v>
      </c>
      <c r="X156">
        <f t="shared" si="69"/>
        <v>11.067768595041322</v>
      </c>
      <c r="Y156">
        <f t="shared" si="70"/>
        <v>10.862809917355372</v>
      </c>
      <c r="Z156">
        <f t="shared" si="71"/>
        <v>10.750413223140495</v>
      </c>
      <c r="AA156">
        <f t="shared" si="72"/>
        <v>9.5537190082644621</v>
      </c>
      <c r="AB156">
        <f t="shared" si="73"/>
        <v>11.239669421487603</v>
      </c>
      <c r="AC156">
        <f t="shared" si="74"/>
        <v>11.200000000000001</v>
      </c>
    </row>
    <row r="157" spans="1:29" x14ac:dyDescent="0.25">
      <c r="A157" t="s">
        <v>1663</v>
      </c>
      <c r="B157">
        <v>1.5886</v>
      </c>
      <c r="C157">
        <v>0.2089</v>
      </c>
      <c r="D157">
        <v>0.2122</v>
      </c>
      <c r="E157">
        <v>0.23069999999999999</v>
      </c>
      <c r="F157">
        <v>0.22650000000000001</v>
      </c>
      <c r="G157">
        <v>0.2213</v>
      </c>
      <c r="H157">
        <v>0.2036</v>
      </c>
      <c r="I157">
        <v>0.25750000000000001</v>
      </c>
      <c r="K157" t="s">
        <v>1663</v>
      </c>
      <c r="L157">
        <f t="shared" si="59"/>
        <v>1.5125</v>
      </c>
      <c r="M157">
        <f t="shared" si="60"/>
        <v>0.1328</v>
      </c>
      <c r="N157">
        <f t="shared" si="61"/>
        <v>0.1361</v>
      </c>
      <c r="O157">
        <f t="shared" si="62"/>
        <v>0.15459999999999999</v>
      </c>
      <c r="P157">
        <f t="shared" si="63"/>
        <v>0.15040000000000001</v>
      </c>
      <c r="Q157">
        <f t="shared" si="64"/>
        <v>0.1452</v>
      </c>
      <c r="R157">
        <f t="shared" si="65"/>
        <v>0.1275</v>
      </c>
      <c r="S157">
        <f t="shared" si="66"/>
        <v>0.18140000000000001</v>
      </c>
      <c r="U157" t="s">
        <v>1663</v>
      </c>
      <c r="V157">
        <f t="shared" si="67"/>
        <v>100</v>
      </c>
      <c r="W157">
        <f t="shared" si="68"/>
        <v>8.7801652892561997</v>
      </c>
      <c r="X157">
        <f t="shared" si="69"/>
        <v>8.9983471074380166</v>
      </c>
      <c r="Y157">
        <f t="shared" si="70"/>
        <v>10.221487603305784</v>
      </c>
      <c r="Z157">
        <f t="shared" si="71"/>
        <v>9.9438016528925637</v>
      </c>
      <c r="AA157">
        <f t="shared" si="72"/>
        <v>9.6</v>
      </c>
      <c r="AB157">
        <f t="shared" si="73"/>
        <v>8.4297520661157037</v>
      </c>
      <c r="AC157">
        <f t="shared" si="74"/>
        <v>11.993388429752066</v>
      </c>
    </row>
    <row r="158" spans="1:29" x14ac:dyDescent="0.25">
      <c r="A158" t="s">
        <v>1664</v>
      </c>
      <c r="B158">
        <v>7.4800000000000005E-2</v>
      </c>
      <c r="C158">
        <v>7.5999999999999998E-2</v>
      </c>
      <c r="D158">
        <v>7.7499999999999999E-2</v>
      </c>
      <c r="E158">
        <v>4</v>
      </c>
      <c r="F158">
        <f>AVERAGE(B158:D158)</f>
        <v>7.6100000000000001E-2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7.3480523792568286</v>
      </c>
      <c r="C164">
        <f t="shared" ref="C164:I164" si="75">AVERAGE(W152,W139,W126)</f>
        <v>26.502258732634207</v>
      </c>
      <c r="D164">
        <f t="shared" si="75"/>
        <v>8.1671338685407324</v>
      </c>
      <c r="E164">
        <f t="shared" si="75"/>
        <v>8.5621793090718228</v>
      </c>
      <c r="F164">
        <f t="shared" si="75"/>
        <v>7.6074895171866812</v>
      </c>
      <c r="G164">
        <f t="shared" si="75"/>
        <v>8.0040289741672552</v>
      </c>
      <c r="H164">
        <f t="shared" si="75"/>
        <v>7.6199495403461208</v>
      </c>
      <c r="I164">
        <f t="shared" si="75"/>
        <v>8.4463202156923316</v>
      </c>
      <c r="K164" t="s">
        <v>1658</v>
      </c>
      <c r="L164">
        <f>STDEV(V152,V139,V126)/SQRT(3)</f>
        <v>1.809914514940292</v>
      </c>
      <c r="M164">
        <f t="shared" ref="M164:S164" si="76">STDEV(W152,W139,W126)/SQRT(3)</f>
        <v>16.377148351883832</v>
      </c>
      <c r="N164">
        <f t="shared" si="76"/>
        <v>2.8557701565296987</v>
      </c>
      <c r="O164">
        <f t="shared" si="76"/>
        <v>2.4504919812610599</v>
      </c>
      <c r="P164">
        <f t="shared" si="76"/>
        <v>2.4701184629303667</v>
      </c>
      <c r="Q164">
        <f t="shared" si="76"/>
        <v>2.1302240356009183</v>
      </c>
      <c r="R164">
        <f t="shared" si="76"/>
        <v>1.9882464896435574</v>
      </c>
      <c r="S164">
        <f t="shared" si="76"/>
        <v>2.4049918913300328</v>
      </c>
    </row>
    <row r="165" spans="1:19" x14ac:dyDescent="0.25">
      <c r="A165" t="s">
        <v>1659</v>
      </c>
      <c r="B165">
        <f t="shared" ref="B165:B169" si="77">AVERAGE(V153,V140,V127)</f>
        <v>11.968504782007988</v>
      </c>
      <c r="C165">
        <f t="shared" ref="C165:C169" si="78">AVERAGE(W153,W140,W127)</f>
        <v>11.60383391174696</v>
      </c>
      <c r="D165">
        <f t="shared" ref="D165:D169" si="79">AVERAGE(X153,X140,X127)</f>
        <v>11.932212415721693</v>
      </c>
      <c r="E165">
        <f t="shared" ref="E165:E169" si="80">AVERAGE(Y153,Y140,Y127)</f>
        <v>10.924232093107539</v>
      </c>
      <c r="F165">
        <f t="shared" ref="F165:F169" si="81">AVERAGE(Z153,Z140,Z127)</f>
        <v>11.153970377070848</v>
      </c>
      <c r="G165">
        <f t="shared" ref="G165:G169" si="82">AVERAGE(AA153,AA140,AA127)</f>
        <v>11.728652896690747</v>
      </c>
      <c r="H165">
        <f t="shared" ref="H165:H169" si="83">AVERAGE(AB153,AB140,AB127)</f>
        <v>10.574364112062607</v>
      </c>
      <c r="I165">
        <f t="shared" ref="I165:I169" si="84">AVERAGE(AC153,AC140,AC127)</f>
        <v>10.801375348968527</v>
      </c>
      <c r="K165" t="s">
        <v>1659</v>
      </c>
      <c r="L165">
        <f t="shared" ref="L165:L169" si="85">STDEV(V153,V140,V127)/SQRT(3)</f>
        <v>2.1260217568780782</v>
      </c>
      <c r="M165">
        <f t="shared" ref="M165:M169" si="86">STDEV(W153,W140,W127)/SQRT(3)</f>
        <v>2.9853926562154833</v>
      </c>
      <c r="N165">
        <f t="shared" ref="N165:N169" si="87">STDEV(X153,X140,X127)/SQRT(3)</f>
        <v>2.799293782041071</v>
      </c>
      <c r="O165">
        <f t="shared" ref="O165:O169" si="88">STDEV(Y153,Y140,Y127)/SQRT(3)</f>
        <v>2.9682451048138501</v>
      </c>
      <c r="P165">
        <f t="shared" ref="P165:P169" si="89">STDEV(Z153,Z140,Z127)/SQRT(3)</f>
        <v>3.4525759585674578</v>
      </c>
      <c r="Q165">
        <f t="shared" ref="Q165:Q169" si="90">STDEV(AA153,AA140,AA127)/SQRT(3)</f>
        <v>2.3240717854960482</v>
      </c>
      <c r="R165">
        <f t="shared" ref="R165:R169" si="91">STDEV(AB153,AB140,AB127)/SQRT(3)</f>
        <v>2.2984031010582173</v>
      </c>
      <c r="S165">
        <f t="shared" ref="S165:S169" si="92">STDEV(AC153,AC140,AC127)/SQRT(3)</f>
        <v>2.0538580432226738</v>
      </c>
    </row>
    <row r="166" spans="1:19" x14ac:dyDescent="0.25">
      <c r="A166" t="s">
        <v>1660</v>
      </c>
      <c r="B166">
        <f t="shared" si="77"/>
        <v>8.2490397727871265</v>
      </c>
      <c r="C166">
        <f t="shared" si="78"/>
        <v>7.7471114081208539</v>
      </c>
      <c r="D166">
        <f t="shared" si="79"/>
        <v>8.2973867458701793</v>
      </c>
      <c r="E166">
        <f t="shared" si="80"/>
        <v>7.7668371007749819</v>
      </c>
      <c r="F166">
        <f t="shared" si="81"/>
        <v>7.8478865038150287</v>
      </c>
      <c r="G166">
        <f t="shared" si="82"/>
        <v>7.2171010131397706</v>
      </c>
      <c r="H166">
        <f t="shared" si="83"/>
        <v>6.9894671419825025</v>
      </c>
      <c r="I166">
        <f t="shared" si="84"/>
        <v>7.5911980701605293</v>
      </c>
      <c r="K166" t="s">
        <v>1660</v>
      </c>
      <c r="L166">
        <f t="shared" si="85"/>
        <v>1.8474347371571433</v>
      </c>
      <c r="M166">
        <f t="shared" si="86"/>
        <v>2.363217595719469</v>
      </c>
      <c r="N166">
        <f t="shared" si="87"/>
        <v>2.1591498787019789</v>
      </c>
      <c r="O166">
        <f t="shared" si="88"/>
        <v>2.0921609112294517</v>
      </c>
      <c r="P166">
        <f t="shared" si="89"/>
        <v>2.0354267616789756</v>
      </c>
      <c r="Q166">
        <f t="shared" si="90"/>
        <v>1.9662456746606343</v>
      </c>
      <c r="R166">
        <f t="shared" si="91"/>
        <v>2.3345770643564356</v>
      </c>
      <c r="S166">
        <f t="shared" si="92"/>
        <v>2.2434000389633888</v>
      </c>
    </row>
    <row r="167" spans="1:19" x14ac:dyDescent="0.25">
      <c r="A167" t="s">
        <v>1661</v>
      </c>
      <c r="B167">
        <f t="shared" si="77"/>
        <v>7.3750357618142601</v>
      </c>
      <c r="C167">
        <f t="shared" si="78"/>
        <v>6.8895823434987662</v>
      </c>
      <c r="D167">
        <f t="shared" si="79"/>
        <v>7.802252753116238</v>
      </c>
      <c r="E167">
        <f t="shared" si="80"/>
        <v>7.1128780745134534</v>
      </c>
      <c r="F167">
        <f t="shared" si="81"/>
        <v>7.8642004000805494</v>
      </c>
      <c r="G167">
        <f t="shared" si="82"/>
        <v>7.2472616120640536</v>
      </c>
      <c r="H167">
        <f t="shared" si="83"/>
        <v>7.8913974246237819</v>
      </c>
      <c r="I167">
        <f t="shared" si="84"/>
        <v>8.0024825282703027</v>
      </c>
      <c r="K167" t="s">
        <v>1661</v>
      </c>
      <c r="L167">
        <f t="shared" si="85"/>
        <v>2.2239516170786255</v>
      </c>
      <c r="M167">
        <f t="shared" si="86"/>
        <v>2.0840661973750736</v>
      </c>
      <c r="N167">
        <f t="shared" si="87"/>
        <v>2.3977327055631243</v>
      </c>
      <c r="O167">
        <f t="shared" si="88"/>
        <v>2.1297186906148218</v>
      </c>
      <c r="P167">
        <f t="shared" si="89"/>
        <v>1.9367909606316467</v>
      </c>
      <c r="Q167">
        <f t="shared" si="90"/>
        <v>2.3836132771004999</v>
      </c>
      <c r="R167">
        <f t="shared" si="91"/>
        <v>2.2836531943308147</v>
      </c>
      <c r="S167">
        <f t="shared" si="92"/>
        <v>2.2215325621277264</v>
      </c>
    </row>
    <row r="168" spans="1:19" x14ac:dyDescent="0.25">
      <c r="A168" t="s">
        <v>1662</v>
      </c>
      <c r="B168">
        <f t="shared" si="77"/>
        <v>7.2868589343493326</v>
      </c>
      <c r="C168">
        <f t="shared" si="78"/>
        <v>6.7758251294491849</v>
      </c>
      <c r="D168">
        <f t="shared" si="79"/>
        <v>7.0270833921528428</v>
      </c>
      <c r="E168">
        <f t="shared" si="80"/>
        <v>6.8332389766383796</v>
      </c>
      <c r="F168">
        <f t="shared" si="81"/>
        <v>7.129694516997362</v>
      </c>
      <c r="G168">
        <f t="shared" si="82"/>
        <v>5.6500441123435001</v>
      </c>
      <c r="H168">
        <f t="shared" si="83"/>
        <v>6.3549287423454581</v>
      </c>
      <c r="I168">
        <f t="shared" si="84"/>
        <v>6.8239682203859999</v>
      </c>
      <c r="K168" t="s">
        <v>1662</v>
      </c>
      <c r="L168">
        <f t="shared" si="85"/>
        <v>1.9944833790400076</v>
      </c>
      <c r="M168">
        <f t="shared" si="86"/>
        <v>2.2854802186386909</v>
      </c>
      <c r="N168">
        <f t="shared" si="87"/>
        <v>2.0527828802170265</v>
      </c>
      <c r="O168">
        <f t="shared" si="88"/>
        <v>2.044342911391547</v>
      </c>
      <c r="P168">
        <f t="shared" si="89"/>
        <v>1.81041434783957</v>
      </c>
      <c r="Q168">
        <f t="shared" si="90"/>
        <v>2.1488305279254045</v>
      </c>
      <c r="R168">
        <f t="shared" si="91"/>
        <v>2.545242703549218</v>
      </c>
      <c r="S168">
        <f t="shared" si="92"/>
        <v>2.5553410224769619</v>
      </c>
    </row>
    <row r="169" spans="1:19" x14ac:dyDescent="0.25">
      <c r="A169" t="s">
        <v>1663</v>
      </c>
      <c r="B169">
        <f t="shared" si="77"/>
        <v>100</v>
      </c>
      <c r="C169">
        <f t="shared" si="78"/>
        <v>6.2243199241364158</v>
      </c>
      <c r="D169">
        <f t="shared" si="79"/>
        <v>5.8852923290687258</v>
      </c>
      <c r="E169">
        <f t="shared" si="80"/>
        <v>5.8833143611976171</v>
      </c>
      <c r="F169">
        <f t="shared" si="81"/>
        <v>6.2332219401379811</v>
      </c>
      <c r="G169">
        <f t="shared" si="82"/>
        <v>3.7507949595886125</v>
      </c>
      <c r="H169">
        <f t="shared" si="83"/>
        <v>5.3119239707721624</v>
      </c>
      <c r="I169">
        <f t="shared" si="84"/>
        <v>6.8801958393538305</v>
      </c>
      <c r="K169" t="s">
        <v>1663</v>
      </c>
      <c r="L169">
        <f t="shared" si="85"/>
        <v>0</v>
      </c>
      <c r="M169">
        <f t="shared" si="86"/>
        <v>1.9288985424680618</v>
      </c>
      <c r="N169">
        <f t="shared" si="87"/>
        <v>1.6397804044206332</v>
      </c>
      <c r="O169">
        <f t="shared" si="88"/>
        <v>2.2645133264048463</v>
      </c>
      <c r="P169">
        <f t="shared" si="89"/>
        <v>1.9494719953724067</v>
      </c>
      <c r="Q169">
        <f t="shared" si="90"/>
        <v>3.7474068012153627</v>
      </c>
      <c r="R169">
        <f t="shared" si="91"/>
        <v>1.7094615716038088</v>
      </c>
      <c r="S169">
        <f t="shared" si="92"/>
        <v>2.6890073513437263</v>
      </c>
    </row>
    <row r="172" spans="1:19" x14ac:dyDescent="0.25">
      <c r="A172" s="7" t="s">
        <v>1795</v>
      </c>
    </row>
    <row r="173" spans="1:19" x14ac:dyDescent="0.25">
      <c r="A173">
        <f t="shared" ref="A173:I173" si="93">A10</f>
        <v>0</v>
      </c>
      <c r="B173" s="6">
        <f t="shared" si="93"/>
        <v>1</v>
      </c>
      <c r="C173" s="6">
        <f t="shared" si="93"/>
        <v>2</v>
      </c>
      <c r="D173" s="6">
        <f t="shared" si="93"/>
        <v>3</v>
      </c>
      <c r="E173" s="6">
        <f t="shared" si="93"/>
        <v>4</v>
      </c>
      <c r="F173" s="6">
        <f t="shared" si="93"/>
        <v>5</v>
      </c>
      <c r="G173" s="6">
        <f t="shared" si="93"/>
        <v>6</v>
      </c>
      <c r="H173" s="6">
        <f t="shared" si="93"/>
        <v>7</v>
      </c>
      <c r="I173" s="6">
        <f t="shared" si="93"/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tr">
        <f t="shared" ref="A174:I174" si="94">A11</f>
        <v>Concentration (µM)</v>
      </c>
      <c r="B174">
        <f t="shared" si="94"/>
        <v>0</v>
      </c>
      <c r="C174" s="6">
        <f t="shared" si="94"/>
        <v>40</v>
      </c>
      <c r="D174" s="6">
        <f t="shared" si="94"/>
        <v>10</v>
      </c>
      <c r="E174" s="6">
        <f t="shared" si="94"/>
        <v>3</v>
      </c>
      <c r="F174" s="6">
        <f t="shared" si="94"/>
        <v>1</v>
      </c>
      <c r="G174" s="6">
        <f t="shared" si="94"/>
        <v>0.3</v>
      </c>
      <c r="H174" s="6">
        <f t="shared" si="94"/>
        <v>0.1</v>
      </c>
      <c r="I174" s="6">
        <f t="shared" si="94"/>
        <v>0.03</v>
      </c>
    </row>
    <row r="175" spans="1:19" x14ac:dyDescent="0.25">
      <c r="A175" s="6" t="str">
        <f t="shared" ref="A175:C175" si="95">A12</f>
        <v>A</v>
      </c>
      <c r="B175" s="19" t="str">
        <f t="shared" si="95"/>
        <v>DMSO</v>
      </c>
      <c r="C175" s="223" t="str">
        <f t="shared" si="95"/>
        <v>TX000832</v>
      </c>
      <c r="D175" s="224"/>
      <c r="E175" s="224"/>
      <c r="F175" s="224"/>
      <c r="G175" s="224"/>
      <c r="H175" s="224"/>
      <c r="I175" s="225"/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tr">
        <f t="shared" ref="A176:C176" si="96">A13</f>
        <v>B</v>
      </c>
      <c r="B176" s="19" t="str">
        <f t="shared" si="96"/>
        <v>DMSO</v>
      </c>
      <c r="C176" s="218" t="str">
        <f t="shared" si="96"/>
        <v>TX000736</v>
      </c>
      <c r="D176" s="219"/>
      <c r="E176" s="219"/>
      <c r="F176" s="219"/>
      <c r="G176" s="219"/>
      <c r="H176" s="219"/>
      <c r="I176" s="220"/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tr">
        <f t="shared" ref="A177:C177" si="97">A14</f>
        <v>C</v>
      </c>
      <c r="B177" s="19" t="str">
        <f t="shared" si="97"/>
        <v>DMSO</v>
      </c>
      <c r="C177" s="218" t="str">
        <f t="shared" si="97"/>
        <v>TX007214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8">A15</f>
        <v>D</v>
      </c>
      <c r="B178" s="19" t="str">
        <f t="shared" si="98"/>
        <v>BIC</v>
      </c>
      <c r="C178" s="218" t="str">
        <f t="shared" si="98"/>
        <v>TX000906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9">A16</f>
        <v>E</v>
      </c>
      <c r="B179" s="19" t="str">
        <f t="shared" si="99"/>
        <v>BIC</v>
      </c>
      <c r="C179" s="218" t="str">
        <f t="shared" si="99"/>
        <v>TX008618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100">A17</f>
        <v>F</v>
      </c>
      <c r="B180" s="19" t="str">
        <f t="shared" si="100"/>
        <v>LYSIS</v>
      </c>
      <c r="C180" s="218" t="str">
        <f t="shared" si="100"/>
        <v>TX015566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2216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28163</v>
      </c>
      <c r="C190">
        <v>30330</v>
      </c>
      <c r="D190">
        <v>31433</v>
      </c>
      <c r="E190">
        <v>28497</v>
      </c>
      <c r="F190">
        <v>30150</v>
      </c>
      <c r="G190">
        <v>30679</v>
      </c>
      <c r="H190">
        <v>30750</v>
      </c>
      <c r="I190">
        <v>29721</v>
      </c>
      <c r="K190" t="s">
        <v>1658</v>
      </c>
      <c r="L190">
        <f>B190-$E$196</f>
        <v>22893</v>
      </c>
      <c r="M190">
        <f t="shared" ref="M190:S190" si="101">C190-$E$196</f>
        <v>25060</v>
      </c>
      <c r="N190">
        <f t="shared" si="101"/>
        <v>26163</v>
      </c>
      <c r="O190">
        <f t="shared" si="101"/>
        <v>23227</v>
      </c>
      <c r="P190">
        <f t="shared" si="101"/>
        <v>24880</v>
      </c>
      <c r="Q190">
        <f t="shared" si="101"/>
        <v>25409</v>
      </c>
      <c r="R190">
        <f t="shared" si="101"/>
        <v>25480</v>
      </c>
      <c r="S190">
        <f t="shared" si="101"/>
        <v>24451</v>
      </c>
      <c r="U190" t="s">
        <v>1658</v>
      </c>
      <c r="V190">
        <f>L190/$O$196*100</f>
        <v>90.695278969957087</v>
      </c>
      <c r="W190">
        <f t="shared" ref="W190:AC190" si="102">M190/$O$196*100</f>
        <v>99.280290524925718</v>
      </c>
      <c r="X190">
        <f t="shared" si="102"/>
        <v>103.65004952129415</v>
      </c>
      <c r="Y190">
        <f t="shared" si="102"/>
        <v>92.018487949818422</v>
      </c>
      <c r="Z190">
        <f t="shared" si="102"/>
        <v>98.567183889072297</v>
      </c>
      <c r="AA190">
        <f t="shared" si="102"/>
        <v>100.66292505777483</v>
      </c>
      <c r="AB190">
        <f t="shared" si="102"/>
        <v>100.94420600858369</v>
      </c>
      <c r="AC190">
        <f t="shared" si="102"/>
        <v>96.867613073621655</v>
      </c>
    </row>
    <row r="191" spans="1:29" x14ac:dyDescent="0.25">
      <c r="A191" t="s">
        <v>1659</v>
      </c>
      <c r="B191">
        <v>30689</v>
      </c>
      <c r="C191">
        <v>29729</v>
      </c>
      <c r="D191">
        <v>30565</v>
      </c>
      <c r="E191">
        <v>30370</v>
      </c>
      <c r="F191">
        <v>29835</v>
      </c>
      <c r="G191">
        <v>28422</v>
      </c>
      <c r="H191">
        <v>28460</v>
      </c>
      <c r="I191">
        <v>28733</v>
      </c>
      <c r="K191" t="s">
        <v>1659</v>
      </c>
      <c r="L191">
        <f t="shared" ref="L191:L195" si="103">B191-$E$196</f>
        <v>25419</v>
      </c>
      <c r="M191">
        <f t="shared" ref="M191:M195" si="104">C191-$E$196</f>
        <v>24459</v>
      </c>
      <c r="N191">
        <f t="shared" ref="N191:N195" si="105">D191-$E$196</f>
        <v>25295</v>
      </c>
      <c r="O191">
        <f t="shared" ref="O191:O195" si="106">E191-$E$196</f>
        <v>25100</v>
      </c>
      <c r="P191">
        <f t="shared" ref="P191:P195" si="107">F191-$E$196</f>
        <v>24565</v>
      </c>
      <c r="Q191">
        <f t="shared" ref="Q191:Q195" si="108">G191-$E$196</f>
        <v>23152</v>
      </c>
      <c r="R191">
        <f t="shared" ref="R191:R195" si="109">H191-$E$196</f>
        <v>23190</v>
      </c>
      <c r="S191">
        <f t="shared" ref="S191:S195" si="110">I191-$E$196</f>
        <v>23463</v>
      </c>
      <c r="U191" t="s">
        <v>1659</v>
      </c>
      <c r="V191">
        <f t="shared" ref="V191:V195" si="111">L191/$O$196*100</f>
        <v>100.70254209310004</v>
      </c>
      <c r="W191">
        <f t="shared" ref="W191:W195" si="112">M191/$O$196*100</f>
        <v>96.899306701881798</v>
      </c>
      <c r="X191">
        <f t="shared" ref="X191:X195" si="113">N191/$O$196*100</f>
        <v>100.21129085506769</v>
      </c>
      <c r="Y191">
        <f t="shared" ref="Y191:Y195" si="114">O191/$O$196*100</f>
        <v>99.438758666226462</v>
      </c>
      <c r="Z191">
        <f t="shared" ref="Z191:Z195" si="115">P191/$O$196*100</f>
        <v>97.319247276328809</v>
      </c>
      <c r="AA191">
        <f t="shared" ref="AA191:AA195" si="116">Q191/$O$196*100</f>
        <v>91.721360184879501</v>
      </c>
      <c r="AB191">
        <f t="shared" ref="AB191:AB195" si="117">R191/$O$196*100</f>
        <v>91.87190491911521</v>
      </c>
      <c r="AC191">
        <f t="shared" ref="AC191:AC195" si="118">S191/$O$196*100</f>
        <v>92.953449983492902</v>
      </c>
    </row>
    <row r="192" spans="1:29" x14ac:dyDescent="0.25">
      <c r="A192" t="s">
        <v>1660</v>
      </c>
      <c r="B192">
        <v>32683</v>
      </c>
      <c r="C192">
        <v>27476</v>
      </c>
      <c r="D192">
        <v>33056</v>
      </c>
      <c r="E192">
        <v>32492</v>
      </c>
      <c r="F192">
        <v>32981</v>
      </c>
      <c r="G192">
        <v>30942</v>
      </c>
      <c r="H192">
        <v>28346</v>
      </c>
      <c r="I192">
        <v>30334</v>
      </c>
      <c r="K192" t="s">
        <v>1660</v>
      </c>
      <c r="L192">
        <f t="shared" si="103"/>
        <v>27413</v>
      </c>
      <c r="M192">
        <f t="shared" si="104"/>
        <v>22206</v>
      </c>
      <c r="N192">
        <f t="shared" si="105"/>
        <v>27786</v>
      </c>
      <c r="O192">
        <f t="shared" si="106"/>
        <v>27222</v>
      </c>
      <c r="P192">
        <f t="shared" si="107"/>
        <v>27711</v>
      </c>
      <c r="Q192">
        <f t="shared" si="108"/>
        <v>25672</v>
      </c>
      <c r="R192">
        <f t="shared" si="109"/>
        <v>23076</v>
      </c>
      <c r="S192">
        <f t="shared" si="110"/>
        <v>25064</v>
      </c>
      <c r="U192" t="s">
        <v>1660</v>
      </c>
      <c r="V192">
        <f t="shared" si="111"/>
        <v>108.60217893694288</v>
      </c>
      <c r="W192">
        <f t="shared" si="112"/>
        <v>87.973588643116543</v>
      </c>
      <c r="X192">
        <f t="shared" si="113"/>
        <v>110.07989435457246</v>
      </c>
      <c r="Y192">
        <f t="shared" si="114"/>
        <v>107.84549356223177</v>
      </c>
      <c r="Z192">
        <f t="shared" si="115"/>
        <v>109.78276658963352</v>
      </c>
      <c r="AA192">
        <f t="shared" si="116"/>
        <v>101.70485308682733</v>
      </c>
      <c r="AB192">
        <f t="shared" si="117"/>
        <v>91.420270716408041</v>
      </c>
      <c r="AC192">
        <f t="shared" si="118"/>
        <v>99.29613733905579</v>
      </c>
    </row>
    <row r="193" spans="1:29" x14ac:dyDescent="0.25">
      <c r="A193" t="s">
        <v>1661</v>
      </c>
      <c r="B193">
        <v>31077</v>
      </c>
      <c r="C193">
        <v>29216</v>
      </c>
      <c r="D193">
        <v>28981</v>
      </c>
      <c r="E193">
        <v>28951</v>
      </c>
      <c r="F193">
        <v>29947</v>
      </c>
      <c r="G193">
        <v>29757</v>
      </c>
      <c r="H193">
        <v>28527</v>
      </c>
      <c r="I193">
        <v>31374</v>
      </c>
      <c r="K193" t="s">
        <v>1661</v>
      </c>
      <c r="L193">
        <f t="shared" si="103"/>
        <v>25807</v>
      </c>
      <c r="M193">
        <f t="shared" si="104"/>
        <v>23946</v>
      </c>
      <c r="N193">
        <f t="shared" si="105"/>
        <v>23711</v>
      </c>
      <c r="O193">
        <f t="shared" si="106"/>
        <v>23681</v>
      </c>
      <c r="P193">
        <f t="shared" si="107"/>
        <v>24677</v>
      </c>
      <c r="Q193">
        <f t="shared" si="108"/>
        <v>24487</v>
      </c>
      <c r="R193">
        <f t="shared" si="109"/>
        <v>23257</v>
      </c>
      <c r="S193">
        <f t="shared" si="110"/>
        <v>26104</v>
      </c>
      <c r="U193" t="s">
        <v>1661</v>
      </c>
      <c r="V193">
        <f t="shared" si="111"/>
        <v>102.23968306371741</v>
      </c>
      <c r="W193">
        <f t="shared" si="112"/>
        <v>94.866952789699567</v>
      </c>
      <c r="X193">
        <f t="shared" si="113"/>
        <v>93.935952459557598</v>
      </c>
      <c r="Y193">
        <f t="shared" si="114"/>
        <v>93.817101353582032</v>
      </c>
      <c r="Z193">
        <f t="shared" si="115"/>
        <v>97.762958071970942</v>
      </c>
      <c r="AA193">
        <f t="shared" si="116"/>
        <v>97.010234400792342</v>
      </c>
      <c r="AB193">
        <f t="shared" si="117"/>
        <v>92.137339055793987</v>
      </c>
      <c r="AC193">
        <f t="shared" si="118"/>
        <v>103.41630901287553</v>
      </c>
    </row>
    <row r="194" spans="1:29" x14ac:dyDescent="0.25">
      <c r="A194" t="s">
        <v>1662</v>
      </c>
      <c r="B194">
        <v>32734</v>
      </c>
      <c r="C194">
        <v>30655</v>
      </c>
      <c r="D194">
        <v>33029</v>
      </c>
      <c r="E194">
        <v>31252</v>
      </c>
      <c r="F194">
        <v>32701</v>
      </c>
      <c r="G194">
        <v>32118</v>
      </c>
      <c r="H194">
        <v>30777</v>
      </c>
      <c r="I194">
        <v>31036</v>
      </c>
      <c r="K194" t="s">
        <v>1662</v>
      </c>
      <c r="L194">
        <f t="shared" si="103"/>
        <v>27464</v>
      </c>
      <c r="M194">
        <f t="shared" si="104"/>
        <v>25385</v>
      </c>
      <c r="N194">
        <f t="shared" si="105"/>
        <v>27759</v>
      </c>
      <c r="O194">
        <f t="shared" si="106"/>
        <v>25982</v>
      </c>
      <c r="P194">
        <f t="shared" si="107"/>
        <v>27431</v>
      </c>
      <c r="Q194">
        <f t="shared" si="108"/>
        <v>26848</v>
      </c>
      <c r="R194">
        <f t="shared" si="109"/>
        <v>25507</v>
      </c>
      <c r="S194">
        <f t="shared" si="110"/>
        <v>25766</v>
      </c>
      <c r="U194" t="s">
        <v>1662</v>
      </c>
      <c r="V194">
        <f t="shared" si="111"/>
        <v>108.80422581710134</v>
      </c>
      <c r="W194">
        <f t="shared" si="112"/>
        <v>100.56784417299438</v>
      </c>
      <c r="X194">
        <f t="shared" si="113"/>
        <v>109.97292835919446</v>
      </c>
      <c r="Y194">
        <f t="shared" si="114"/>
        <v>102.93298118190822</v>
      </c>
      <c r="Z194">
        <f t="shared" si="115"/>
        <v>108.67348960052823</v>
      </c>
      <c r="AA194">
        <f t="shared" si="116"/>
        <v>106.36381644106964</v>
      </c>
      <c r="AB194">
        <f t="shared" si="117"/>
        <v>101.0511720039617</v>
      </c>
      <c r="AC194">
        <f t="shared" si="118"/>
        <v>102.07725321888412</v>
      </c>
    </row>
    <row r="195" spans="1:29" x14ac:dyDescent="0.25">
      <c r="A195" t="s">
        <v>1663</v>
      </c>
      <c r="B195">
        <v>6403</v>
      </c>
      <c r="C195">
        <v>29693</v>
      </c>
      <c r="D195">
        <v>34445</v>
      </c>
      <c r="E195">
        <v>31169</v>
      </c>
      <c r="F195">
        <v>33402</v>
      </c>
      <c r="G195">
        <v>32789</v>
      </c>
      <c r="H195">
        <v>30762</v>
      </c>
      <c r="I195">
        <v>28698</v>
      </c>
      <c r="K195" t="s">
        <v>1663</v>
      </c>
      <c r="L195">
        <f t="shared" si="103"/>
        <v>1133</v>
      </c>
      <c r="M195">
        <f t="shared" si="104"/>
        <v>24423</v>
      </c>
      <c r="N195">
        <f t="shared" si="105"/>
        <v>29175</v>
      </c>
      <c r="O195">
        <f t="shared" si="106"/>
        <v>25899</v>
      </c>
      <c r="P195">
        <f t="shared" si="107"/>
        <v>28132</v>
      </c>
      <c r="Q195">
        <f t="shared" si="108"/>
        <v>27519</v>
      </c>
      <c r="R195">
        <f t="shared" si="109"/>
        <v>25492</v>
      </c>
      <c r="S195">
        <f t="shared" si="110"/>
        <v>23428</v>
      </c>
      <c r="U195" t="s">
        <v>1663</v>
      </c>
      <c r="V195">
        <f t="shared" si="111"/>
        <v>4.4886101023440075</v>
      </c>
      <c r="W195">
        <f t="shared" si="112"/>
        <v>96.756685374711125</v>
      </c>
      <c r="X195">
        <f t="shared" si="113"/>
        <v>115.58270056124134</v>
      </c>
      <c r="Y195">
        <f t="shared" si="114"/>
        <v>102.60415978870914</v>
      </c>
      <c r="Z195">
        <f t="shared" si="115"/>
        <v>111.45064377682404</v>
      </c>
      <c r="AA195">
        <f t="shared" si="116"/>
        <v>109.02211951138989</v>
      </c>
      <c r="AB195">
        <f t="shared" si="117"/>
        <v>100.99174645097391</v>
      </c>
      <c r="AC195">
        <f t="shared" si="118"/>
        <v>92.81479035985474</v>
      </c>
    </row>
    <row r="196" spans="1:29" x14ac:dyDescent="0.25">
      <c r="A196" t="s">
        <v>1664</v>
      </c>
      <c r="B196">
        <v>5235</v>
      </c>
      <c r="C196">
        <v>5259</v>
      </c>
      <c r="D196">
        <v>5316</v>
      </c>
      <c r="E196">
        <f>AVERAGE(B196:D196)</f>
        <v>5270</v>
      </c>
      <c r="O196">
        <f>AVERAGE(L190:L192)</f>
        <v>25241.666666666668</v>
      </c>
    </row>
    <row r="197" spans="1:29" x14ac:dyDescent="0.25">
      <c r="A197" t="s">
        <v>1665</v>
      </c>
    </row>
    <row r="200" spans="1:29" x14ac:dyDescent="0.25">
      <c r="A200" s="7" t="s">
        <v>2217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32610</v>
      </c>
      <c r="C203">
        <v>36335</v>
      </c>
      <c r="D203">
        <v>32970</v>
      </c>
      <c r="E203">
        <v>33570</v>
      </c>
      <c r="F203">
        <v>34633</v>
      </c>
      <c r="G203">
        <v>34544</v>
      </c>
      <c r="H203">
        <v>35560</v>
      </c>
      <c r="I203">
        <v>34042</v>
      </c>
      <c r="K203" t="s">
        <v>1658</v>
      </c>
      <c r="L203">
        <f>B203-$E$209</f>
        <v>26410.666666666668</v>
      </c>
      <c r="M203">
        <f t="shared" ref="M203:S203" si="119">C203-$E$209</f>
        <v>30135.666666666668</v>
      </c>
      <c r="N203">
        <f t="shared" si="119"/>
        <v>26770.666666666668</v>
      </c>
      <c r="O203">
        <f t="shared" si="119"/>
        <v>27370.666666666668</v>
      </c>
      <c r="P203">
        <f t="shared" si="119"/>
        <v>28433.666666666668</v>
      </c>
      <c r="Q203">
        <f t="shared" si="119"/>
        <v>28344.666666666668</v>
      </c>
      <c r="R203">
        <f t="shared" si="119"/>
        <v>29360.666666666668</v>
      </c>
      <c r="S203">
        <f t="shared" si="119"/>
        <v>27842.666666666668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31913</v>
      </c>
      <c r="C204">
        <v>33410</v>
      </c>
      <c r="D204">
        <v>32899</v>
      </c>
      <c r="E204">
        <v>27484</v>
      </c>
      <c r="F204">
        <v>33824</v>
      </c>
      <c r="G204">
        <v>31586</v>
      </c>
      <c r="H204">
        <v>31858</v>
      </c>
      <c r="I204">
        <v>34393</v>
      </c>
      <c r="K204" t="s">
        <v>1659</v>
      </c>
      <c r="L204">
        <f t="shared" ref="L204:L208" si="120">B204-$E$209</f>
        <v>25713.666666666668</v>
      </c>
      <c r="M204">
        <f t="shared" ref="M204:M208" si="121">C204-$E$209</f>
        <v>27210.666666666668</v>
      </c>
      <c r="N204">
        <f t="shared" ref="N204:N208" si="122">D204-$E$209</f>
        <v>26699.666666666668</v>
      </c>
      <c r="O204">
        <f t="shared" ref="O204:O208" si="123">E204-$E$209</f>
        <v>21284.666666666668</v>
      </c>
      <c r="P204">
        <f t="shared" ref="P204:P208" si="124">F204-$E$209</f>
        <v>27624.666666666668</v>
      </c>
      <c r="Q204">
        <f t="shared" ref="Q204:Q208" si="125">G204-$E$209</f>
        <v>25386.666666666668</v>
      </c>
      <c r="R204">
        <f t="shared" ref="R204:R208" si="126">H204-$E$209</f>
        <v>25658.666666666668</v>
      </c>
      <c r="S204">
        <f t="shared" ref="S204:S208" si="127">I204-$E$209</f>
        <v>28193.666666666668</v>
      </c>
      <c r="U204" t="s">
        <v>1658</v>
      </c>
      <c r="V204">
        <f>L203/$O$209*100</f>
        <v>102.24275427775054</v>
      </c>
      <c r="W204">
        <f t="shared" ref="W204:AC204" si="128">M203/$O$209*100</f>
        <v>116.66322554004182</v>
      </c>
      <c r="X204">
        <f t="shared" si="128"/>
        <v>103.63641056081762</v>
      </c>
      <c r="Y204">
        <f t="shared" si="128"/>
        <v>105.95917103259609</v>
      </c>
      <c r="Z204">
        <f t="shared" si="128"/>
        <v>110.07432833509692</v>
      </c>
      <c r="AA204">
        <f t="shared" si="128"/>
        <v>109.72978553178312</v>
      </c>
      <c r="AB204">
        <f t="shared" si="128"/>
        <v>113.66299326399465</v>
      </c>
      <c r="AC204">
        <f t="shared" si="128"/>
        <v>107.78640927039514</v>
      </c>
    </row>
    <row r="205" spans="1:29" x14ac:dyDescent="0.25">
      <c r="A205" t="s">
        <v>1660</v>
      </c>
      <c r="B205">
        <v>31569</v>
      </c>
      <c r="C205">
        <v>29942</v>
      </c>
      <c r="D205">
        <v>34912</v>
      </c>
      <c r="E205">
        <v>31827</v>
      </c>
      <c r="F205">
        <v>31247</v>
      </c>
      <c r="G205">
        <v>29702</v>
      </c>
      <c r="H205">
        <v>30497</v>
      </c>
      <c r="I205">
        <v>29794</v>
      </c>
      <c r="K205" t="s">
        <v>1660</v>
      </c>
      <c r="L205">
        <f t="shared" si="120"/>
        <v>25369.666666666668</v>
      </c>
      <c r="M205">
        <f t="shared" si="121"/>
        <v>23742.666666666668</v>
      </c>
      <c r="N205">
        <f t="shared" si="122"/>
        <v>28712.666666666668</v>
      </c>
      <c r="O205">
        <f t="shared" si="123"/>
        <v>25627.666666666668</v>
      </c>
      <c r="P205">
        <f t="shared" si="124"/>
        <v>25047.666666666668</v>
      </c>
      <c r="Q205">
        <f t="shared" si="125"/>
        <v>23502.666666666668</v>
      </c>
      <c r="R205">
        <f t="shared" si="126"/>
        <v>24297.666666666668</v>
      </c>
      <c r="S205">
        <f t="shared" si="127"/>
        <v>23594.666666666668</v>
      </c>
      <c r="U205" t="s">
        <v>1659</v>
      </c>
      <c r="V205">
        <f t="shared" ref="V205:V209" si="129">L204/$O$209*100</f>
        <v>99.544480863034565</v>
      </c>
      <c r="W205">
        <f t="shared" ref="W205:W209" si="130">M204/$O$209*100</f>
        <v>105.33976824012183</v>
      </c>
      <c r="X205">
        <f t="shared" ref="X205:X209" si="131">N204/$O$209*100</f>
        <v>103.36155057165716</v>
      </c>
      <c r="Y205">
        <f t="shared" ref="Y205:Y209" si="132">O204/$O$209*100</f>
        <v>82.398637313856554</v>
      </c>
      <c r="Z205">
        <f t="shared" ref="Z205:Z209" si="133">P204/$O$209*100</f>
        <v>106.94247296564896</v>
      </c>
      <c r="AA205">
        <f t="shared" ref="AA205:AA209" si="134">Q204/$O$209*100</f>
        <v>98.278576405915302</v>
      </c>
      <c r="AB205">
        <f t="shared" ref="AB205:AB209" si="135">R204/$O$209*100</f>
        <v>99.331561153121541</v>
      </c>
      <c r="AC205">
        <f t="shared" ref="AC205:AC209" si="136">S204/$O$209*100</f>
        <v>109.14522414638554</v>
      </c>
    </row>
    <row r="206" spans="1:29" x14ac:dyDescent="0.25">
      <c r="A206" t="s">
        <v>1661</v>
      </c>
      <c r="B206">
        <v>31890</v>
      </c>
      <c r="C206">
        <v>29092</v>
      </c>
      <c r="D206">
        <v>31137</v>
      </c>
      <c r="E206">
        <v>26246</v>
      </c>
      <c r="F206">
        <v>27148</v>
      </c>
      <c r="G206">
        <v>27558</v>
      </c>
      <c r="H206">
        <v>28683</v>
      </c>
      <c r="I206">
        <v>29875</v>
      </c>
      <c r="K206" t="s">
        <v>1661</v>
      </c>
      <c r="L206">
        <f t="shared" si="120"/>
        <v>25690.666666666668</v>
      </c>
      <c r="M206">
        <f t="shared" si="121"/>
        <v>22892.666666666668</v>
      </c>
      <c r="N206">
        <f t="shared" si="122"/>
        <v>24937.666666666668</v>
      </c>
      <c r="O206">
        <f t="shared" si="123"/>
        <v>20046.666666666668</v>
      </c>
      <c r="P206">
        <f t="shared" si="124"/>
        <v>20948.666666666668</v>
      </c>
      <c r="Q206">
        <f t="shared" si="125"/>
        <v>21358.666666666668</v>
      </c>
      <c r="R206">
        <f t="shared" si="126"/>
        <v>22483.666666666668</v>
      </c>
      <c r="S206">
        <f t="shared" si="127"/>
        <v>23675.666666666668</v>
      </c>
      <c r="U206" t="s">
        <v>1660</v>
      </c>
      <c r="V206">
        <f t="shared" si="129"/>
        <v>98.212764859214914</v>
      </c>
      <c r="W206">
        <f t="shared" si="130"/>
        <v>91.914212713242321</v>
      </c>
      <c r="X206">
        <f t="shared" si="131"/>
        <v>111.15441195447391</v>
      </c>
      <c r="Y206">
        <f t="shared" si="132"/>
        <v>99.211551862079645</v>
      </c>
      <c r="Z206">
        <f t="shared" si="133"/>
        <v>96.966216739360476</v>
      </c>
      <c r="AA206">
        <f t="shared" si="134"/>
        <v>90.985108524530943</v>
      </c>
      <c r="AB206">
        <f t="shared" si="135"/>
        <v>94.062766149637397</v>
      </c>
      <c r="AC206">
        <f t="shared" si="136"/>
        <v>91.341265130203638</v>
      </c>
    </row>
    <row r="207" spans="1:29" x14ac:dyDescent="0.25">
      <c r="A207" t="s">
        <v>1662</v>
      </c>
      <c r="B207">
        <v>33084</v>
      </c>
      <c r="C207">
        <v>27999</v>
      </c>
      <c r="D207">
        <v>30585</v>
      </c>
      <c r="E207">
        <v>31195</v>
      </c>
      <c r="F207">
        <v>34174</v>
      </c>
      <c r="G207">
        <v>32371</v>
      </c>
      <c r="H207">
        <v>37715</v>
      </c>
      <c r="I207">
        <v>32204</v>
      </c>
      <c r="K207" t="s">
        <v>1662</v>
      </c>
      <c r="L207">
        <f t="shared" si="120"/>
        <v>26884.666666666668</v>
      </c>
      <c r="M207">
        <f t="shared" si="121"/>
        <v>21799.666666666668</v>
      </c>
      <c r="N207">
        <f t="shared" si="122"/>
        <v>24385.666666666668</v>
      </c>
      <c r="O207">
        <f t="shared" si="123"/>
        <v>24995.666666666668</v>
      </c>
      <c r="P207">
        <f t="shared" si="124"/>
        <v>27974.666666666668</v>
      </c>
      <c r="Q207">
        <f t="shared" si="125"/>
        <v>26171.666666666668</v>
      </c>
      <c r="R207">
        <f t="shared" si="126"/>
        <v>31515.666666666668</v>
      </c>
      <c r="S207">
        <f t="shared" si="127"/>
        <v>26004.666666666668</v>
      </c>
      <c r="U207" t="s">
        <v>1661</v>
      </c>
      <c r="V207">
        <f t="shared" si="129"/>
        <v>99.455441711616388</v>
      </c>
      <c r="W207">
        <f t="shared" si="130"/>
        <v>88.623635378222843</v>
      </c>
      <c r="X207">
        <f t="shared" si="131"/>
        <v>96.540377319534414</v>
      </c>
      <c r="Y207">
        <f t="shared" si="132"/>
        <v>77.606008207087001</v>
      </c>
      <c r="Z207">
        <f t="shared" si="133"/>
        <v>81.097891449660636</v>
      </c>
      <c r="AA207">
        <f t="shared" si="134"/>
        <v>82.68511110537591</v>
      </c>
      <c r="AB207">
        <f t="shared" si="135"/>
        <v>87.040286989960521</v>
      </c>
      <c r="AC207">
        <f t="shared" si="136"/>
        <v>91.654837793893734</v>
      </c>
    </row>
    <row r="208" spans="1:29" x14ac:dyDescent="0.25">
      <c r="A208" t="s">
        <v>1663</v>
      </c>
      <c r="B208">
        <v>7281</v>
      </c>
      <c r="C208">
        <v>33104</v>
      </c>
      <c r="D208">
        <v>31084</v>
      </c>
      <c r="E208">
        <v>33394</v>
      </c>
      <c r="F208">
        <v>33304</v>
      </c>
      <c r="G208">
        <v>31194</v>
      </c>
      <c r="H208">
        <v>35938</v>
      </c>
      <c r="I208">
        <v>30227</v>
      </c>
      <c r="K208" t="s">
        <v>1663</v>
      </c>
      <c r="L208">
        <f t="shared" si="120"/>
        <v>1081.666666666667</v>
      </c>
      <c r="M208">
        <f t="shared" si="121"/>
        <v>26904.666666666668</v>
      </c>
      <c r="N208">
        <f t="shared" si="122"/>
        <v>24884.666666666668</v>
      </c>
      <c r="O208">
        <f t="shared" si="123"/>
        <v>27194.666666666668</v>
      </c>
      <c r="P208">
        <f t="shared" si="124"/>
        <v>27104.666666666668</v>
      </c>
      <c r="Q208">
        <f t="shared" si="125"/>
        <v>24994.666666666668</v>
      </c>
      <c r="R208">
        <f t="shared" si="126"/>
        <v>29738.666666666668</v>
      </c>
      <c r="S208">
        <f t="shared" si="127"/>
        <v>24027.666666666668</v>
      </c>
      <c r="U208" t="s">
        <v>1662</v>
      </c>
      <c r="V208">
        <f t="shared" si="129"/>
        <v>104.07773505045552</v>
      </c>
      <c r="W208">
        <f t="shared" si="130"/>
        <v>84.392340052133079</v>
      </c>
      <c r="X208">
        <f t="shared" si="131"/>
        <v>94.403437685498233</v>
      </c>
      <c r="Y208">
        <f t="shared" si="132"/>
        <v>96.764910831806333</v>
      </c>
      <c r="Z208">
        <f t="shared" si="133"/>
        <v>108.29741657418639</v>
      </c>
      <c r="AA208">
        <f t="shared" si="134"/>
        <v>101.31752135649212</v>
      </c>
      <c r="AB208">
        <f t="shared" si="135"/>
        <v>122.00557462513228</v>
      </c>
      <c r="AC208">
        <f t="shared" si="136"/>
        <v>100.67101969184714</v>
      </c>
    </row>
    <row r="209" spans="1:29" x14ac:dyDescent="0.25">
      <c r="A209" t="s">
        <v>1664</v>
      </c>
      <c r="B209">
        <v>6081</v>
      </c>
      <c r="C209">
        <v>6245</v>
      </c>
      <c r="D209">
        <v>6272</v>
      </c>
      <c r="E209">
        <f>AVERAGE(B209:D209)</f>
        <v>6199.333333333333</v>
      </c>
      <c r="O209">
        <f>AVERAGE(L203:L205)</f>
        <v>25831.333333333332</v>
      </c>
      <c r="U209" t="s">
        <v>1663</v>
      </c>
      <c r="V209">
        <f t="shared" si="129"/>
        <v>4.1874209616228368</v>
      </c>
      <c r="W209">
        <f t="shared" si="130"/>
        <v>104.1551603995148</v>
      </c>
      <c r="X209">
        <f t="shared" si="131"/>
        <v>96.33520014452732</v>
      </c>
      <c r="Y209">
        <f t="shared" si="132"/>
        <v>105.27782796087439</v>
      </c>
      <c r="Z209">
        <f t="shared" si="133"/>
        <v>104.92941389010764</v>
      </c>
      <c r="AA209">
        <f t="shared" si="134"/>
        <v>96.761039564353382</v>
      </c>
      <c r="AB209">
        <f t="shared" si="135"/>
        <v>115.12633236121508</v>
      </c>
      <c r="AC209">
        <f t="shared" si="136"/>
        <v>93.017523937337089</v>
      </c>
    </row>
    <row r="210" spans="1:29" x14ac:dyDescent="0.25">
      <c r="A210" t="s">
        <v>1665</v>
      </c>
    </row>
    <row r="213" spans="1:29" x14ac:dyDescent="0.25">
      <c r="A213" s="7" t="s">
        <v>2218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38551</v>
      </c>
      <c r="C216">
        <v>36687</v>
      </c>
      <c r="D216">
        <v>36333</v>
      </c>
      <c r="E216">
        <v>39909</v>
      </c>
      <c r="F216">
        <v>34313</v>
      </c>
      <c r="G216">
        <v>37961</v>
      </c>
      <c r="H216">
        <v>39551</v>
      </c>
      <c r="I216">
        <v>36779</v>
      </c>
      <c r="K216" t="s">
        <v>1658</v>
      </c>
      <c r="L216">
        <f>B216-$E$222</f>
        <v>32734.333333333332</v>
      </c>
      <c r="M216">
        <f t="shared" ref="M216:S216" si="137">C216-$E$222</f>
        <v>30870.333333333332</v>
      </c>
      <c r="N216">
        <f t="shared" si="137"/>
        <v>30516.333333333332</v>
      </c>
      <c r="O216">
        <f t="shared" si="137"/>
        <v>34092.333333333336</v>
      </c>
      <c r="P216">
        <f t="shared" si="137"/>
        <v>28496.333333333332</v>
      </c>
      <c r="Q216">
        <f t="shared" si="137"/>
        <v>32144.333333333332</v>
      </c>
      <c r="R216">
        <f t="shared" si="137"/>
        <v>33734.333333333336</v>
      </c>
      <c r="S216">
        <f t="shared" si="137"/>
        <v>30962.333333333332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39065</v>
      </c>
      <c r="C217">
        <v>36643</v>
      </c>
      <c r="D217">
        <v>36250</v>
      </c>
      <c r="E217">
        <v>37320</v>
      </c>
      <c r="F217">
        <v>31927</v>
      </c>
      <c r="G217">
        <v>40623</v>
      </c>
      <c r="H217">
        <v>37226</v>
      </c>
      <c r="I217">
        <v>35879</v>
      </c>
      <c r="K217" t="s">
        <v>1659</v>
      </c>
      <c r="L217">
        <f t="shared" ref="L217:L221" si="138">B217-$E$222</f>
        <v>33248.333333333336</v>
      </c>
      <c r="M217">
        <f t="shared" ref="M217:M221" si="139">C217-$E$222</f>
        <v>30826.333333333332</v>
      </c>
      <c r="N217">
        <f t="shared" ref="N217:N221" si="140">D217-$E$222</f>
        <v>30433.333333333332</v>
      </c>
      <c r="O217">
        <f t="shared" ref="O217:O221" si="141">E217-$E$222</f>
        <v>31503.333333333332</v>
      </c>
      <c r="P217">
        <f t="shared" ref="P217:P221" si="142">F217-$E$222</f>
        <v>26110.333333333332</v>
      </c>
      <c r="Q217">
        <f t="shared" ref="Q217:Q221" si="143">G217-$E$222</f>
        <v>34806.333333333336</v>
      </c>
      <c r="R217">
        <f t="shared" ref="R217:R221" si="144">H217-$E$222</f>
        <v>31409.333333333332</v>
      </c>
      <c r="S217">
        <f t="shared" ref="S217:S221" si="145">I217-$E$222</f>
        <v>30062.333333333332</v>
      </c>
      <c r="U217" t="s">
        <v>1658</v>
      </c>
      <c r="V217">
        <f>L216/$O$222*100</f>
        <v>102.02697086813781</v>
      </c>
      <c r="W217">
        <f t="shared" ref="W217:AC217" si="146">M216/$O$222*100</f>
        <v>96.217221460333292</v>
      </c>
      <c r="X217">
        <f t="shared" si="146"/>
        <v>95.113867763786715</v>
      </c>
      <c r="Y217">
        <f t="shared" si="146"/>
        <v>106.25961018991813</v>
      </c>
      <c r="Z217">
        <f t="shared" si="146"/>
        <v>88.817894693097287</v>
      </c>
      <c r="AA217">
        <f t="shared" si="146"/>
        <v>100.18804804056019</v>
      </c>
      <c r="AB217">
        <f t="shared" si="146"/>
        <v>105.14378921996428</v>
      </c>
      <c r="AC217">
        <f t="shared" si="146"/>
        <v>96.503968748701325</v>
      </c>
    </row>
    <row r="218" spans="1:29" x14ac:dyDescent="0.25">
      <c r="A218" t="s">
        <v>1660</v>
      </c>
      <c r="B218">
        <v>36086</v>
      </c>
      <c r="C218">
        <v>35098</v>
      </c>
      <c r="D218">
        <v>33227</v>
      </c>
      <c r="E218">
        <v>36168</v>
      </c>
      <c r="F218">
        <v>34650</v>
      </c>
      <c r="G218">
        <v>37440</v>
      </c>
      <c r="H218">
        <v>35045</v>
      </c>
      <c r="I218">
        <v>32978</v>
      </c>
      <c r="K218" t="s">
        <v>1660</v>
      </c>
      <c r="L218">
        <f t="shared" si="138"/>
        <v>30269.333333333332</v>
      </c>
      <c r="M218">
        <f t="shared" si="139"/>
        <v>29281.333333333332</v>
      </c>
      <c r="N218">
        <f t="shared" si="140"/>
        <v>27410.333333333332</v>
      </c>
      <c r="O218">
        <f t="shared" si="141"/>
        <v>30351.333333333332</v>
      </c>
      <c r="P218">
        <f t="shared" si="142"/>
        <v>28833.333333333332</v>
      </c>
      <c r="Q218">
        <f t="shared" si="143"/>
        <v>31623.333333333332</v>
      </c>
      <c r="R218">
        <f t="shared" si="144"/>
        <v>29228.333333333332</v>
      </c>
      <c r="S218">
        <f t="shared" si="145"/>
        <v>27161.333333333332</v>
      </c>
      <c r="U218" t="s">
        <v>1659</v>
      </c>
      <c r="V218">
        <f t="shared" ref="V218:V222" si="147">L217/$O$222*100</f>
        <v>103.62901550097661</v>
      </c>
      <c r="W218">
        <f t="shared" ref="W218:W222" si="148">M217/$O$222*100</f>
        <v>96.080081452852923</v>
      </c>
      <c r="X218">
        <f t="shared" ref="X218:X222" si="149">N217/$O$222*100</f>
        <v>94.855171840585129</v>
      </c>
      <c r="Y218">
        <f t="shared" ref="Y218:Y222" si="150">O217/$O$222*100</f>
        <v>98.190167477039438</v>
      </c>
      <c r="Z218">
        <f t="shared" ref="Z218:Z222" si="151">P217/$O$222*100</f>
        <v>81.381166105639352</v>
      </c>
      <c r="AA218">
        <f t="shared" ref="AA218:AA222" si="152">Q217/$O$222*100</f>
        <v>108.48501849312223</v>
      </c>
      <c r="AB218">
        <f t="shared" ref="AB218:AB222" si="153">R217/$O$222*100</f>
        <v>97.897186551967749</v>
      </c>
      <c r="AC218">
        <f t="shared" ref="AC218:AC222" si="154">S217/$O$222*100</f>
        <v>93.698832232057512</v>
      </c>
    </row>
    <row r="219" spans="1:29" x14ac:dyDescent="0.25">
      <c r="A219" t="s">
        <v>1661</v>
      </c>
      <c r="B219">
        <v>32610</v>
      </c>
      <c r="C219">
        <v>33056</v>
      </c>
      <c r="D219">
        <v>29363</v>
      </c>
      <c r="E219">
        <v>30994</v>
      </c>
      <c r="F219">
        <v>28363</v>
      </c>
      <c r="G219">
        <v>29873</v>
      </c>
      <c r="H219">
        <v>31604</v>
      </c>
      <c r="I219">
        <v>33466</v>
      </c>
      <c r="K219" t="s">
        <v>1661</v>
      </c>
      <c r="L219">
        <f t="shared" si="138"/>
        <v>26793.333333333332</v>
      </c>
      <c r="M219">
        <f t="shared" si="139"/>
        <v>27239.333333333332</v>
      </c>
      <c r="N219">
        <f t="shared" si="140"/>
        <v>23546.333333333332</v>
      </c>
      <c r="O219">
        <f t="shared" si="141"/>
        <v>25177.333333333332</v>
      </c>
      <c r="P219">
        <f t="shared" si="142"/>
        <v>22546.333333333332</v>
      </c>
      <c r="Q219">
        <f t="shared" si="143"/>
        <v>24056.333333333332</v>
      </c>
      <c r="R219">
        <f t="shared" si="144"/>
        <v>25787.333333333332</v>
      </c>
      <c r="S219">
        <f t="shared" si="145"/>
        <v>27649.333333333332</v>
      </c>
      <c r="U219" t="s">
        <v>1660</v>
      </c>
      <c r="V219">
        <f t="shared" si="147"/>
        <v>94.344013630885598</v>
      </c>
      <c r="W219">
        <f t="shared" si="148"/>
        <v>91.264597099281048</v>
      </c>
      <c r="X219">
        <f t="shared" si="149"/>
        <v>85.433029963013752</v>
      </c>
      <c r="Y219">
        <f t="shared" si="150"/>
        <v>94.599592735735357</v>
      </c>
      <c r="Z219">
        <f t="shared" si="151"/>
        <v>89.868262477662796</v>
      </c>
      <c r="AA219">
        <f t="shared" si="152"/>
        <v>98.564185679258614</v>
      </c>
      <c r="AB219">
        <f t="shared" si="153"/>
        <v>91.099405726634259</v>
      </c>
      <c r="AC219">
        <f t="shared" si="154"/>
        <v>84.656942193408966</v>
      </c>
    </row>
    <row r="220" spans="1:29" x14ac:dyDescent="0.25">
      <c r="A220" t="s">
        <v>1662</v>
      </c>
      <c r="B220">
        <v>33445</v>
      </c>
      <c r="C220">
        <v>33918</v>
      </c>
      <c r="D220">
        <v>33281</v>
      </c>
      <c r="E220">
        <v>31877</v>
      </c>
      <c r="F220">
        <v>30812</v>
      </c>
      <c r="G220">
        <v>31057</v>
      </c>
      <c r="H220">
        <v>34950</v>
      </c>
      <c r="I220">
        <v>31504</v>
      </c>
      <c r="K220" t="s">
        <v>1662</v>
      </c>
      <c r="L220">
        <f t="shared" si="138"/>
        <v>27628.333333333332</v>
      </c>
      <c r="M220">
        <f t="shared" si="139"/>
        <v>28101.333333333332</v>
      </c>
      <c r="N220">
        <f t="shared" si="140"/>
        <v>27464.333333333332</v>
      </c>
      <c r="O220">
        <f t="shared" si="141"/>
        <v>26060.333333333332</v>
      </c>
      <c r="P220">
        <f t="shared" si="142"/>
        <v>24995.333333333332</v>
      </c>
      <c r="Q220">
        <f t="shared" si="143"/>
        <v>25240.333333333332</v>
      </c>
      <c r="R220">
        <f t="shared" si="144"/>
        <v>29133.333333333332</v>
      </c>
      <c r="S220">
        <f t="shared" si="145"/>
        <v>25687.333333333332</v>
      </c>
      <c r="U220" t="s">
        <v>1661</v>
      </c>
      <c r="V220">
        <f t="shared" si="147"/>
        <v>83.509953039936818</v>
      </c>
      <c r="W220">
        <f t="shared" si="148"/>
        <v>84.900054024851428</v>
      </c>
      <c r="X220">
        <f t="shared" si="149"/>
        <v>73.389643851556329</v>
      </c>
      <c r="Y220">
        <f t="shared" si="150"/>
        <v>78.473174583385273</v>
      </c>
      <c r="Z220">
        <f t="shared" si="151"/>
        <v>70.272825499729876</v>
      </c>
      <c r="AA220">
        <f t="shared" si="152"/>
        <v>74.979221210987816</v>
      </c>
      <c r="AB220">
        <f t="shared" si="153"/>
        <v>80.374433777999414</v>
      </c>
      <c r="AC220">
        <f t="shared" si="154"/>
        <v>86.177949549100276</v>
      </c>
    </row>
    <row r="221" spans="1:29" x14ac:dyDescent="0.25">
      <c r="A221" t="s">
        <v>1663</v>
      </c>
      <c r="B221">
        <v>7128</v>
      </c>
      <c r="C221">
        <v>27721</v>
      </c>
      <c r="D221">
        <v>35358</v>
      </c>
      <c r="E221">
        <v>31534</v>
      </c>
      <c r="F221">
        <v>32812</v>
      </c>
      <c r="G221">
        <v>33526</v>
      </c>
      <c r="H221">
        <v>30682</v>
      </c>
      <c r="I221">
        <v>34919</v>
      </c>
      <c r="K221" t="s">
        <v>1663</v>
      </c>
      <c r="L221">
        <f t="shared" si="138"/>
        <v>1311.333333333333</v>
      </c>
      <c r="M221">
        <f t="shared" si="139"/>
        <v>21904.333333333332</v>
      </c>
      <c r="N221">
        <f t="shared" si="140"/>
        <v>29541.333333333332</v>
      </c>
      <c r="O221">
        <f t="shared" si="141"/>
        <v>25717.333333333332</v>
      </c>
      <c r="P221">
        <f t="shared" si="142"/>
        <v>26995.333333333332</v>
      </c>
      <c r="Q221">
        <f t="shared" si="143"/>
        <v>27709.333333333332</v>
      </c>
      <c r="R221">
        <f t="shared" si="144"/>
        <v>24865.333333333332</v>
      </c>
      <c r="S221">
        <f t="shared" si="145"/>
        <v>29102.333333333332</v>
      </c>
      <c r="U221" t="s">
        <v>1662</v>
      </c>
      <c r="V221">
        <f t="shared" si="147"/>
        <v>86.112496363711927</v>
      </c>
      <c r="W221">
        <f t="shared" si="148"/>
        <v>87.586751444125838</v>
      </c>
      <c r="X221">
        <f t="shared" si="149"/>
        <v>85.601338154012382</v>
      </c>
      <c r="Y221">
        <f t="shared" si="150"/>
        <v>81.225325188048032</v>
      </c>
      <c r="Z221">
        <f t="shared" si="151"/>
        <v>77.905913643352861</v>
      </c>
      <c r="AA221">
        <f t="shared" si="152"/>
        <v>78.66953413955035</v>
      </c>
      <c r="AB221">
        <f t="shared" si="153"/>
        <v>90.803307983210729</v>
      </c>
      <c r="AC221">
        <f t="shared" si="154"/>
        <v>80.062751942816774</v>
      </c>
    </row>
    <row r="222" spans="1:29" x14ac:dyDescent="0.25">
      <c r="A222" t="s">
        <v>1664</v>
      </c>
      <c r="B222">
        <v>5941</v>
      </c>
      <c r="C222">
        <v>4894</v>
      </c>
      <c r="D222">
        <v>6615</v>
      </c>
      <c r="E222">
        <f>AVERAGE(B222:D222)</f>
        <v>5816.666666666667</v>
      </c>
      <c r="O222">
        <f>AVERAGE(L216:L218)</f>
        <v>32084</v>
      </c>
      <c r="U222" t="s">
        <v>1663</v>
      </c>
      <c r="V222">
        <f t="shared" si="147"/>
        <v>4.0871877986950906</v>
      </c>
      <c r="W222">
        <f t="shared" si="148"/>
        <v>68.271828117857297</v>
      </c>
      <c r="X222">
        <f t="shared" si="149"/>
        <v>92.074969870755936</v>
      </c>
      <c r="Y222">
        <f t="shared" si="150"/>
        <v>80.156256493371558</v>
      </c>
      <c r="Z222">
        <f t="shared" si="151"/>
        <v>84.13955034700578</v>
      </c>
      <c r="AA222">
        <f t="shared" si="152"/>
        <v>86.364958650209871</v>
      </c>
      <c r="AB222">
        <f t="shared" si="153"/>
        <v>77.500727257615424</v>
      </c>
      <c r="AC222">
        <f t="shared" si="154"/>
        <v>90.706686614304104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98.321668038615144</v>
      </c>
      <c r="C228">
        <f t="shared" ref="C228:I228" si="155">AVERAGE(W217,W204,W190)</f>
        <v>104.05357917510027</v>
      </c>
      <c r="D228">
        <f t="shared" si="155"/>
        <v>100.80010928196616</v>
      </c>
      <c r="E228">
        <f t="shared" si="155"/>
        <v>101.4124230574442</v>
      </c>
      <c r="F228">
        <f t="shared" si="155"/>
        <v>99.153135639088831</v>
      </c>
      <c r="G228">
        <f t="shared" si="155"/>
        <v>103.5269195433727</v>
      </c>
      <c r="H228">
        <f t="shared" si="155"/>
        <v>106.58366283084753</v>
      </c>
      <c r="I228">
        <f t="shared" si="155"/>
        <v>100.38599703090604</v>
      </c>
      <c r="K228" t="s">
        <v>1658</v>
      </c>
      <c r="L228">
        <f>STDEV(V217,V204,V190)</f>
        <v>6.6055278585345736</v>
      </c>
      <c r="M228">
        <f t="shared" ref="M228:S228" si="156">STDEV(W217,W204,W190)</f>
        <v>11.027147596286104</v>
      </c>
      <c r="N228">
        <f t="shared" si="156"/>
        <v>4.9244343286931445</v>
      </c>
      <c r="O228">
        <f t="shared" si="156"/>
        <v>8.1367732257035659</v>
      </c>
      <c r="P228">
        <f t="shared" si="156"/>
        <v>10.640324120260344</v>
      </c>
      <c r="Q228">
        <f t="shared" si="156"/>
        <v>5.3770844235518238</v>
      </c>
      <c r="R228">
        <f t="shared" si="156"/>
        <v>6.4804949134760967</v>
      </c>
      <c r="S228">
        <f t="shared" si="156"/>
        <v>6.4115236320664639</v>
      </c>
    </row>
    <row r="229" spans="1:19" x14ac:dyDescent="0.25">
      <c r="A229" t="s">
        <v>1659</v>
      </c>
      <c r="B229">
        <f t="shared" ref="B229:B233" si="157">AVERAGE(V218,V205,V191)</f>
        <v>101.29201281903705</v>
      </c>
      <c r="C229">
        <f t="shared" ref="C229:C233" si="158">AVERAGE(W218,W205,W191)</f>
        <v>99.439718798285526</v>
      </c>
      <c r="D229">
        <f t="shared" ref="D229:D233" si="159">AVERAGE(X218,X205,X191)</f>
        <v>99.476004422436674</v>
      </c>
      <c r="E229">
        <f t="shared" ref="E229:E233" si="160">AVERAGE(Y218,Y205,Y191)</f>
        <v>93.342521152374161</v>
      </c>
      <c r="F229">
        <f t="shared" ref="F229:F233" si="161">AVERAGE(Z218,Z205,Z191)</f>
        <v>95.214295449205721</v>
      </c>
      <c r="G229">
        <f t="shared" ref="G229:G233" si="162">AVERAGE(AA218,AA205,AA191)</f>
        <v>99.494985027972348</v>
      </c>
      <c r="H229">
        <f t="shared" ref="H229:H233" si="163">AVERAGE(AB218,AB205,AB191)</f>
        <v>96.366884208068157</v>
      </c>
      <c r="I229">
        <f t="shared" ref="I229:I233" si="164">AVERAGE(AC218,AC205,AC191)</f>
        <v>98.599168787311967</v>
      </c>
      <c r="K229" t="s">
        <v>1659</v>
      </c>
      <c r="L229">
        <f t="shared" ref="L229:L233" si="165">STDEV(V218,V205,V191)</f>
        <v>2.1051039415405675</v>
      </c>
      <c r="M229">
        <f t="shared" ref="M229:M233" si="166">STDEV(W218,W205,W191)</f>
        <v>5.1259847897010316</v>
      </c>
      <c r="N229">
        <f t="shared" ref="N229:N233" si="167">STDEV(X218,X205,X191)</f>
        <v>4.30059349190517</v>
      </c>
      <c r="O229">
        <f t="shared" ref="O229:O233" si="168">STDEV(Y218,Y205,Y191)</f>
        <v>9.4982203645027035</v>
      </c>
      <c r="P229">
        <f t="shared" ref="P229:P233" si="169">STDEV(Z218,Z205,Z191)</f>
        <v>12.910004598905948</v>
      </c>
      <c r="Q229">
        <f t="shared" ref="Q229:Q233" si="170">STDEV(AA218,AA205,AA191)</f>
        <v>8.447768783574741</v>
      </c>
      <c r="R229">
        <f t="shared" ref="R229:R233" si="171">STDEV(AB218,AB205,AB191)</f>
        <v>3.9582807796056865</v>
      </c>
      <c r="S229">
        <f t="shared" ref="S229:S233" si="172">STDEV(AC218,AC205,AC191)</f>
        <v>9.140752780903874</v>
      </c>
    </row>
    <row r="230" spans="1:19" x14ac:dyDescent="0.25">
      <c r="A230" t="s">
        <v>1660</v>
      </c>
      <c r="B230">
        <f t="shared" si="157"/>
        <v>100.3863191423478</v>
      </c>
      <c r="C230">
        <f t="shared" si="158"/>
        <v>90.384132818546632</v>
      </c>
      <c r="D230">
        <f t="shared" si="159"/>
        <v>102.22244542402005</v>
      </c>
      <c r="E230">
        <f t="shared" si="160"/>
        <v>100.55221272001559</v>
      </c>
      <c r="F230">
        <f t="shared" si="161"/>
        <v>98.872415268885604</v>
      </c>
      <c r="G230">
        <f t="shared" si="162"/>
        <v>97.084715763538952</v>
      </c>
      <c r="H230">
        <f t="shared" si="163"/>
        <v>92.194147530893233</v>
      </c>
      <c r="I230">
        <f t="shared" si="164"/>
        <v>91.764781554222793</v>
      </c>
      <c r="K230" t="s">
        <v>1660</v>
      </c>
      <c r="L230">
        <f t="shared" si="165"/>
        <v>7.37340309083993</v>
      </c>
      <c r="M230">
        <f t="shared" si="166"/>
        <v>2.1127097594678115</v>
      </c>
      <c r="N230">
        <f t="shared" si="167"/>
        <v>14.549982840533882</v>
      </c>
      <c r="O230">
        <f t="shared" si="168"/>
        <v>6.7239497937109647</v>
      </c>
      <c r="P230">
        <f t="shared" si="169"/>
        <v>10.093169132234809</v>
      </c>
      <c r="Q230">
        <f t="shared" si="170"/>
        <v>5.5108850735485637</v>
      </c>
      <c r="R230">
        <f t="shared" si="171"/>
        <v>1.6262042436771726</v>
      </c>
      <c r="S230">
        <f t="shared" si="172"/>
        <v>7.3287811571326689</v>
      </c>
    </row>
    <row r="231" spans="1:19" x14ac:dyDescent="0.25">
      <c r="A231" t="s">
        <v>1661</v>
      </c>
      <c r="B231">
        <f t="shared" si="157"/>
        <v>95.068359271756876</v>
      </c>
      <c r="C231">
        <f t="shared" si="158"/>
        <v>89.463547397591284</v>
      </c>
      <c r="D231">
        <f t="shared" si="159"/>
        <v>87.955324543549452</v>
      </c>
      <c r="E231">
        <f t="shared" si="160"/>
        <v>83.298761381351426</v>
      </c>
      <c r="F231">
        <f t="shared" si="161"/>
        <v>83.044558340453818</v>
      </c>
      <c r="G231">
        <f t="shared" si="162"/>
        <v>84.891522239052023</v>
      </c>
      <c r="H231">
        <f t="shared" si="163"/>
        <v>86.517353274584636</v>
      </c>
      <c r="I231">
        <f t="shared" si="164"/>
        <v>93.749698785289851</v>
      </c>
      <c r="K231" t="s">
        <v>1661</v>
      </c>
      <c r="L231">
        <f t="shared" si="165"/>
        <v>10.106214224006921</v>
      </c>
      <c r="M231">
        <f t="shared" si="166"/>
        <v>5.0362542526556888</v>
      </c>
      <c r="N231">
        <f t="shared" si="167"/>
        <v>12.68128730565796</v>
      </c>
      <c r="O231">
        <f t="shared" si="168"/>
        <v>9.1194627697915145</v>
      </c>
      <c r="P231">
        <f t="shared" si="169"/>
        <v>13.848067778489128</v>
      </c>
      <c r="Q231">
        <f t="shared" si="170"/>
        <v>11.180007741966966</v>
      </c>
      <c r="R231">
        <f t="shared" si="171"/>
        <v>5.898862593466597</v>
      </c>
      <c r="S231">
        <f t="shared" si="172"/>
        <v>8.8080412794523895</v>
      </c>
    </row>
    <row r="232" spans="1:19" x14ac:dyDescent="0.25">
      <c r="A232" t="s">
        <v>1662</v>
      </c>
      <c r="B232">
        <f t="shared" si="157"/>
        <v>99.664819077089589</v>
      </c>
      <c r="C232">
        <f t="shared" si="158"/>
        <v>90.848978556417762</v>
      </c>
      <c r="D232">
        <f t="shared" si="159"/>
        <v>96.65923473290168</v>
      </c>
      <c r="E232">
        <f t="shared" si="160"/>
        <v>93.641072400587518</v>
      </c>
      <c r="F232">
        <f t="shared" si="161"/>
        <v>98.292273272689158</v>
      </c>
      <c r="G232">
        <f t="shared" si="162"/>
        <v>95.450290645704044</v>
      </c>
      <c r="H232">
        <f t="shared" si="163"/>
        <v>104.62001820410158</v>
      </c>
      <c r="I232">
        <f t="shared" si="164"/>
        <v>94.27034161784934</v>
      </c>
      <c r="K232" t="s">
        <v>1662</v>
      </c>
      <c r="L232">
        <f t="shared" si="165"/>
        <v>11.972218547013174</v>
      </c>
      <c r="M232">
        <f t="shared" si="166"/>
        <v>8.5669905853881776</v>
      </c>
      <c r="N232">
        <f t="shared" si="167"/>
        <v>12.341396498032109</v>
      </c>
      <c r="O232">
        <f t="shared" si="168"/>
        <v>11.185899923350521</v>
      </c>
      <c r="P232">
        <f t="shared" si="169"/>
        <v>17.656106647071443</v>
      </c>
      <c r="Q232">
        <f t="shared" si="170"/>
        <v>14.749970007063459</v>
      </c>
      <c r="R232">
        <f t="shared" si="171"/>
        <v>15.904334575787173</v>
      </c>
      <c r="S232">
        <f t="shared" si="172"/>
        <v>12.324206930415855</v>
      </c>
    </row>
    <row r="233" spans="1:19" x14ac:dyDescent="0.25">
      <c r="A233" t="s">
        <v>1663</v>
      </c>
      <c r="B233">
        <f t="shared" si="157"/>
        <v>4.2544062875539792</v>
      </c>
      <c r="C233">
        <f t="shared" si="158"/>
        <v>89.727891297361069</v>
      </c>
      <c r="D233">
        <f t="shared" si="159"/>
        <v>101.33095685884153</v>
      </c>
      <c r="E233">
        <f t="shared" si="160"/>
        <v>96.012748080985034</v>
      </c>
      <c r="F233">
        <f t="shared" si="161"/>
        <v>100.17320267131248</v>
      </c>
      <c r="G233">
        <f t="shared" si="162"/>
        <v>97.382705908651062</v>
      </c>
      <c r="H233">
        <f t="shared" si="163"/>
        <v>97.872935356601474</v>
      </c>
      <c r="I233">
        <f t="shared" si="164"/>
        <v>92.179666970498644</v>
      </c>
      <c r="K233" t="s">
        <v>1663</v>
      </c>
      <c r="L233">
        <f t="shared" si="165"/>
        <v>0.20892640303292626</v>
      </c>
      <c r="M233">
        <f t="shared" si="166"/>
        <v>18.94614323669342</v>
      </c>
      <c r="N233">
        <f t="shared" si="167"/>
        <v>12.524836901754874</v>
      </c>
      <c r="O233">
        <f t="shared" si="168"/>
        <v>13.797042055265107</v>
      </c>
      <c r="P233">
        <f t="shared" si="169"/>
        <v>14.263243493378727</v>
      </c>
      <c r="Q233">
        <f t="shared" si="170"/>
        <v>11.341366159112898</v>
      </c>
      <c r="R233">
        <f t="shared" si="171"/>
        <v>19.005703797407502</v>
      </c>
      <c r="S233">
        <f t="shared" si="172"/>
        <v>1.2796595536160953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8:I178"/>
    <mergeCell ref="C179:I179"/>
    <mergeCell ref="C180:I180"/>
    <mergeCell ref="B181:D181"/>
    <mergeCell ref="C117:I117"/>
    <mergeCell ref="B118:D118"/>
    <mergeCell ref="C175:I175"/>
    <mergeCell ref="C176:I176"/>
    <mergeCell ref="C177:I177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W330"/>
  <sheetViews>
    <sheetView topLeftCell="A88" workbookViewId="0">
      <selection activeCell="A106" sqref="A106:B108"/>
    </sheetView>
  </sheetViews>
  <sheetFormatPr defaultRowHeight="15" x14ac:dyDescent="0.25"/>
  <cols>
    <col min="1" max="1" width="11.7109375" customWidth="1"/>
    <col min="2" max="2" width="12.42578125" customWidth="1"/>
  </cols>
  <sheetData>
    <row r="1" spans="1:13" x14ac:dyDescent="0.25">
      <c r="A1" s="7" t="s">
        <v>1677</v>
      </c>
      <c r="I1" s="7" t="s">
        <v>1678</v>
      </c>
      <c r="J1" t="s">
        <v>2212</v>
      </c>
      <c r="K1" s="7" t="s">
        <v>1679</v>
      </c>
      <c r="M1" t="s">
        <v>2134</v>
      </c>
    </row>
    <row r="2" spans="1:13" x14ac:dyDescent="0.25">
      <c r="A2" s="7" t="s">
        <v>1680</v>
      </c>
      <c r="J2" t="s">
        <v>2213</v>
      </c>
      <c r="M2" t="s">
        <v>1864</v>
      </c>
    </row>
    <row r="3" spans="1:13" x14ac:dyDescent="0.25">
      <c r="A3" s="53" t="s">
        <v>1681</v>
      </c>
      <c r="B3" s="17">
        <v>42353</v>
      </c>
      <c r="J3" t="s">
        <v>2214</v>
      </c>
      <c r="M3" t="s">
        <v>2135</v>
      </c>
    </row>
    <row r="4" spans="1:13" x14ac:dyDescent="0.25">
      <c r="A4" s="7" t="s">
        <v>1682</v>
      </c>
      <c r="B4" s="17">
        <v>42340</v>
      </c>
      <c r="I4" s="7" t="s">
        <v>1683</v>
      </c>
      <c r="J4" t="s">
        <v>2215</v>
      </c>
    </row>
    <row r="9" spans="1:13" x14ac:dyDescent="0.25">
      <c r="A9" s="7" t="s">
        <v>1685</v>
      </c>
    </row>
    <row r="10" spans="1:13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3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3" x14ac:dyDescent="0.25">
      <c r="A12" s="6" t="s">
        <v>1658</v>
      </c>
      <c r="B12" s="19" t="s">
        <v>1644</v>
      </c>
      <c r="C12" s="223" t="str">
        <f t="shared" ref="C12:C17" si="0">D23</f>
        <v>TX011614</v>
      </c>
      <c r="D12" s="224"/>
      <c r="E12" s="224"/>
      <c r="F12" s="224"/>
      <c r="G12" s="224"/>
      <c r="H12" s="224"/>
      <c r="I12" s="225"/>
    </row>
    <row r="13" spans="1:13" x14ac:dyDescent="0.25">
      <c r="A13" s="6" t="s">
        <v>1659</v>
      </c>
      <c r="B13" s="19" t="s">
        <v>1644</v>
      </c>
      <c r="C13" s="218" t="str">
        <f t="shared" si="0"/>
        <v>TX003700</v>
      </c>
      <c r="D13" s="219"/>
      <c r="E13" s="219"/>
      <c r="F13" s="219"/>
      <c r="G13" s="219"/>
      <c r="H13" s="219"/>
      <c r="I13" s="220"/>
    </row>
    <row r="14" spans="1:13" x14ac:dyDescent="0.25">
      <c r="A14" s="6" t="s">
        <v>1660</v>
      </c>
      <c r="B14" s="19" t="s">
        <v>1644</v>
      </c>
      <c r="C14" s="218" t="str">
        <f t="shared" si="0"/>
        <v>TX000691</v>
      </c>
      <c r="D14" s="219"/>
      <c r="E14" s="219"/>
      <c r="F14" s="219"/>
      <c r="G14" s="219"/>
      <c r="H14" s="219"/>
      <c r="I14" s="220"/>
    </row>
    <row r="15" spans="1:13" x14ac:dyDescent="0.25">
      <c r="A15" s="6" t="s">
        <v>1661</v>
      </c>
      <c r="B15" s="19" t="s">
        <v>1686</v>
      </c>
      <c r="C15" s="218" t="str">
        <f t="shared" si="0"/>
        <v>TX007272</v>
      </c>
      <c r="D15" s="219"/>
      <c r="E15" s="219"/>
      <c r="F15" s="219"/>
      <c r="G15" s="219"/>
      <c r="H15" s="219"/>
      <c r="I15" s="220"/>
    </row>
    <row r="16" spans="1:13" x14ac:dyDescent="0.25">
      <c r="A16" s="6" t="s">
        <v>1662</v>
      </c>
      <c r="B16" s="19" t="s">
        <v>1686</v>
      </c>
      <c r="C16" s="218" t="str">
        <f>D27</f>
        <v>TX001535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TX006158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354</v>
      </c>
      <c r="C23">
        <v>20</v>
      </c>
      <c r="D23" t="s">
        <v>766</v>
      </c>
      <c r="E23">
        <v>24126</v>
      </c>
      <c r="F23" t="s">
        <v>767</v>
      </c>
      <c r="G23" t="s">
        <v>768</v>
      </c>
      <c r="H23">
        <v>373.32</v>
      </c>
      <c r="I23">
        <v>74.599999999999994</v>
      </c>
    </row>
    <row r="24" spans="1:9" x14ac:dyDescent="0.25">
      <c r="A24" t="s">
        <v>484</v>
      </c>
      <c r="B24" t="s">
        <v>359</v>
      </c>
      <c r="C24">
        <v>20</v>
      </c>
      <c r="D24" t="s">
        <v>770</v>
      </c>
      <c r="E24">
        <v>20426</v>
      </c>
      <c r="F24" t="s">
        <v>771</v>
      </c>
      <c r="G24" t="s">
        <v>772</v>
      </c>
      <c r="H24">
        <v>207.01400000000001</v>
      </c>
      <c r="I24">
        <v>41.4</v>
      </c>
    </row>
    <row r="25" spans="1:9" x14ac:dyDescent="0.25">
      <c r="A25" t="s">
        <v>484</v>
      </c>
      <c r="B25" t="s">
        <v>364</v>
      </c>
      <c r="C25">
        <v>20</v>
      </c>
      <c r="D25" t="s">
        <v>774</v>
      </c>
      <c r="E25">
        <v>32605</v>
      </c>
      <c r="F25" t="s">
        <v>775</v>
      </c>
      <c r="G25" t="s">
        <v>776</v>
      </c>
      <c r="H25">
        <v>341.185</v>
      </c>
      <c r="I25">
        <v>68.23</v>
      </c>
    </row>
    <row r="26" spans="1:9" x14ac:dyDescent="0.25">
      <c r="A26" t="s">
        <v>484</v>
      </c>
      <c r="B26" t="s">
        <v>369</v>
      </c>
      <c r="C26">
        <v>20</v>
      </c>
      <c r="D26" t="s">
        <v>778</v>
      </c>
      <c r="E26">
        <v>21464</v>
      </c>
      <c r="F26" t="s">
        <v>779</v>
      </c>
      <c r="G26" t="s">
        <v>780</v>
      </c>
      <c r="H26">
        <v>305.81</v>
      </c>
      <c r="I26">
        <v>61.16</v>
      </c>
    </row>
    <row r="27" spans="1:9" x14ac:dyDescent="0.25">
      <c r="A27" t="s">
        <v>484</v>
      </c>
      <c r="B27" t="s">
        <v>374</v>
      </c>
      <c r="C27">
        <v>20</v>
      </c>
      <c r="D27" t="s">
        <v>782</v>
      </c>
      <c r="E27">
        <v>20440</v>
      </c>
      <c r="F27" t="s">
        <v>783</v>
      </c>
      <c r="G27" t="s">
        <v>784</v>
      </c>
      <c r="H27">
        <v>235.06399999999999</v>
      </c>
      <c r="I27">
        <v>47.012</v>
      </c>
    </row>
    <row r="28" spans="1:9" x14ac:dyDescent="0.25">
      <c r="A28" t="s">
        <v>484</v>
      </c>
      <c r="B28" t="s">
        <v>379</v>
      </c>
      <c r="C28">
        <v>20</v>
      </c>
      <c r="D28" t="s">
        <v>786</v>
      </c>
      <c r="E28">
        <v>47265</v>
      </c>
      <c r="F28" t="s">
        <v>787</v>
      </c>
      <c r="G28" t="s">
        <v>788</v>
      </c>
      <c r="H28">
        <v>466.47899999999998</v>
      </c>
      <c r="I28">
        <v>93.295000000000002</v>
      </c>
    </row>
    <row r="31" spans="1:9" x14ac:dyDescent="0.25">
      <c r="A31" s="7" t="s">
        <v>2117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2136</v>
      </c>
    </row>
    <row r="34" spans="1:49" x14ac:dyDescent="0.25">
      <c r="A34" t="s">
        <v>1709</v>
      </c>
      <c r="B34" s="38">
        <v>42354.126817129632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12</v>
      </c>
      <c r="C38">
        <v>16</v>
      </c>
      <c r="D38">
        <v>13</v>
      </c>
      <c r="E38">
        <v>15</v>
      </c>
      <c r="F38">
        <v>12</v>
      </c>
      <c r="G38">
        <v>13</v>
      </c>
      <c r="H38">
        <v>14</v>
      </c>
      <c r="I38">
        <v>13</v>
      </c>
      <c r="J38">
        <v>15</v>
      </c>
      <c r="K38">
        <v>15</v>
      </c>
      <c r="L38">
        <v>14</v>
      </c>
      <c r="M38">
        <v>15</v>
      </c>
      <c r="N38">
        <v>12</v>
      </c>
      <c r="O38">
        <v>11</v>
      </c>
      <c r="P38">
        <v>13</v>
      </c>
      <c r="Q38">
        <v>12</v>
      </c>
      <c r="R38">
        <v>6</v>
      </c>
      <c r="S38">
        <v>12</v>
      </c>
      <c r="T38">
        <v>12</v>
      </c>
      <c r="U38">
        <v>14</v>
      </c>
      <c r="V38">
        <v>14</v>
      </c>
      <c r="W38">
        <v>11</v>
      </c>
      <c r="X38">
        <v>13</v>
      </c>
      <c r="Y38">
        <v>9</v>
      </c>
      <c r="Z38">
        <v>15</v>
      </c>
      <c r="AA38">
        <v>13</v>
      </c>
      <c r="AB38">
        <v>15</v>
      </c>
      <c r="AC38">
        <v>12</v>
      </c>
      <c r="AD38">
        <v>15</v>
      </c>
      <c r="AE38">
        <v>11</v>
      </c>
      <c r="AF38">
        <v>13</v>
      </c>
      <c r="AG38">
        <v>8</v>
      </c>
      <c r="AH38">
        <v>15</v>
      </c>
      <c r="AI38">
        <v>15</v>
      </c>
      <c r="AJ38">
        <v>15</v>
      </c>
      <c r="AK38">
        <v>13</v>
      </c>
      <c r="AL38">
        <v>11</v>
      </c>
      <c r="AM38">
        <v>6</v>
      </c>
      <c r="AN38">
        <v>12</v>
      </c>
      <c r="AO38">
        <v>13</v>
      </c>
      <c r="AP38">
        <v>14</v>
      </c>
      <c r="AQ38">
        <v>13</v>
      </c>
      <c r="AR38">
        <v>10</v>
      </c>
      <c r="AS38">
        <v>14</v>
      </c>
      <c r="AT38">
        <v>9</v>
      </c>
      <c r="AU38">
        <v>13</v>
      </c>
      <c r="AV38">
        <v>10</v>
      </c>
      <c r="AW38">
        <v>7</v>
      </c>
    </row>
    <row r="39" spans="1:49" x14ac:dyDescent="0.25">
      <c r="A39" t="s">
        <v>1764</v>
      </c>
      <c r="B39">
        <v>98.61</v>
      </c>
      <c r="C39">
        <v>57.07</v>
      </c>
      <c r="D39">
        <v>80.304000000000002</v>
      </c>
      <c r="E39">
        <v>113.358</v>
      </c>
      <c r="F39">
        <v>112.02500000000001</v>
      </c>
      <c r="G39">
        <v>177.53800000000001</v>
      </c>
      <c r="H39">
        <v>84.460999999999999</v>
      </c>
      <c r="I39">
        <v>100.117</v>
      </c>
      <c r="J39">
        <v>102.33499999999999</v>
      </c>
      <c r="K39">
        <v>121.842</v>
      </c>
      <c r="L39">
        <v>96.3</v>
      </c>
      <c r="M39">
        <v>138.30699999999999</v>
      </c>
      <c r="N39">
        <v>112.604</v>
      </c>
      <c r="O39">
        <v>71.186000000000007</v>
      </c>
      <c r="P39">
        <v>45.777000000000001</v>
      </c>
      <c r="Q39">
        <v>92.4</v>
      </c>
      <c r="R39">
        <v>29.295999999999999</v>
      </c>
      <c r="S39">
        <v>69.825000000000003</v>
      </c>
      <c r="T39">
        <v>100.41</v>
      </c>
      <c r="U39">
        <v>106.429</v>
      </c>
      <c r="V39">
        <v>71.236000000000004</v>
      </c>
      <c r="W39">
        <v>152.76400000000001</v>
      </c>
      <c r="X39">
        <v>106.825</v>
      </c>
      <c r="Y39">
        <v>44.561</v>
      </c>
      <c r="Z39">
        <v>103.66200000000001</v>
      </c>
      <c r="AA39">
        <v>69.989999999999995</v>
      </c>
      <c r="AB39">
        <v>106.518</v>
      </c>
      <c r="AC39">
        <v>107.148</v>
      </c>
      <c r="AD39">
        <v>206.86500000000001</v>
      </c>
      <c r="AE39">
        <v>79.72</v>
      </c>
      <c r="AF39">
        <v>108.181</v>
      </c>
      <c r="AG39">
        <v>41.122</v>
      </c>
      <c r="AH39">
        <v>122.887</v>
      </c>
      <c r="AI39">
        <v>147.15299999999999</v>
      </c>
      <c r="AJ39">
        <v>130.495</v>
      </c>
      <c r="AK39">
        <v>78.135000000000005</v>
      </c>
      <c r="AL39">
        <v>88.543000000000006</v>
      </c>
      <c r="AM39">
        <v>91.828999999999994</v>
      </c>
      <c r="AN39">
        <v>45.892000000000003</v>
      </c>
      <c r="AO39">
        <v>118.58799999999999</v>
      </c>
      <c r="AP39">
        <v>118.161</v>
      </c>
      <c r="AQ39">
        <v>104.229</v>
      </c>
      <c r="AR39">
        <v>67.162999999999997</v>
      </c>
      <c r="AS39">
        <v>91.540999999999997</v>
      </c>
      <c r="AT39">
        <v>95.966999999999999</v>
      </c>
      <c r="AU39">
        <v>57.008000000000003</v>
      </c>
      <c r="AV39">
        <v>75.790000000000006</v>
      </c>
      <c r="AW39">
        <v>92.067999999999998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2137</v>
      </c>
    </row>
    <row r="42" spans="1:49" x14ac:dyDescent="0.25">
      <c r="A42" t="s">
        <v>1709</v>
      </c>
      <c r="B42" s="38">
        <v>42354.125185185185</v>
      </c>
    </row>
    <row r="43" spans="1:49" x14ac:dyDescent="0.25">
      <c r="A43" t="s">
        <v>1710</v>
      </c>
      <c r="B43">
        <v>2401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11</v>
      </c>
      <c r="C46">
        <v>4</v>
      </c>
      <c r="D46">
        <v>14</v>
      </c>
      <c r="E46">
        <v>16</v>
      </c>
      <c r="F46">
        <v>15</v>
      </c>
      <c r="G46">
        <v>15</v>
      </c>
      <c r="H46">
        <v>14</v>
      </c>
      <c r="I46">
        <v>13</v>
      </c>
      <c r="J46">
        <v>15</v>
      </c>
      <c r="K46">
        <v>1</v>
      </c>
      <c r="L46">
        <v>14</v>
      </c>
      <c r="M46">
        <v>14</v>
      </c>
      <c r="N46">
        <v>12</v>
      </c>
      <c r="O46">
        <v>11</v>
      </c>
      <c r="P46">
        <v>13</v>
      </c>
      <c r="Q46">
        <v>12</v>
      </c>
      <c r="R46">
        <v>4</v>
      </c>
      <c r="S46">
        <v>4</v>
      </c>
      <c r="T46">
        <v>10</v>
      </c>
      <c r="U46">
        <v>14</v>
      </c>
      <c r="V46">
        <v>13</v>
      </c>
      <c r="W46">
        <v>12</v>
      </c>
      <c r="X46">
        <v>12</v>
      </c>
      <c r="Y46">
        <v>8</v>
      </c>
      <c r="Z46">
        <v>15</v>
      </c>
      <c r="AA46">
        <v>2</v>
      </c>
      <c r="AB46">
        <v>11</v>
      </c>
      <c r="AC46">
        <v>13</v>
      </c>
      <c r="AD46">
        <v>14</v>
      </c>
      <c r="AE46">
        <v>10</v>
      </c>
      <c r="AF46">
        <v>12</v>
      </c>
      <c r="AG46">
        <v>6</v>
      </c>
      <c r="AH46">
        <v>15</v>
      </c>
      <c r="AI46">
        <v>13</v>
      </c>
      <c r="AJ46">
        <v>15</v>
      </c>
      <c r="AK46">
        <v>12</v>
      </c>
      <c r="AL46">
        <v>10</v>
      </c>
      <c r="AM46">
        <v>5</v>
      </c>
      <c r="AN46">
        <v>12</v>
      </c>
      <c r="AO46">
        <v>12</v>
      </c>
      <c r="AP46">
        <v>0</v>
      </c>
      <c r="AQ46">
        <v>13</v>
      </c>
      <c r="AR46">
        <v>10</v>
      </c>
      <c r="AS46">
        <v>13</v>
      </c>
      <c r="AT46">
        <v>9</v>
      </c>
      <c r="AU46">
        <v>12</v>
      </c>
      <c r="AV46">
        <v>9</v>
      </c>
      <c r="AW46">
        <v>7</v>
      </c>
    </row>
    <row r="47" spans="1:49" x14ac:dyDescent="0.25">
      <c r="A47" t="s">
        <v>1764</v>
      </c>
      <c r="B47">
        <v>68.695999999999998</v>
      </c>
      <c r="C47">
        <v>14.881</v>
      </c>
      <c r="D47">
        <v>136.61600000000001</v>
      </c>
      <c r="E47">
        <v>163.84100000000001</v>
      </c>
      <c r="F47">
        <v>135.77500000000001</v>
      </c>
      <c r="G47">
        <v>182.131</v>
      </c>
      <c r="H47">
        <v>112.023</v>
      </c>
      <c r="I47">
        <v>94.24</v>
      </c>
      <c r="J47">
        <v>58.384</v>
      </c>
      <c r="K47">
        <v>11.195</v>
      </c>
      <c r="L47">
        <v>60.271000000000001</v>
      </c>
      <c r="M47">
        <v>64.010999999999996</v>
      </c>
      <c r="N47">
        <v>97.384</v>
      </c>
      <c r="O47">
        <v>67.66</v>
      </c>
      <c r="P47">
        <v>33.444000000000003</v>
      </c>
      <c r="Q47">
        <v>68.718999999999994</v>
      </c>
      <c r="R47">
        <v>34.579000000000001</v>
      </c>
      <c r="S47">
        <v>11.345000000000001</v>
      </c>
      <c r="T47">
        <v>89.233000000000004</v>
      </c>
      <c r="U47">
        <v>52.238999999999997</v>
      </c>
      <c r="V47">
        <v>43.372</v>
      </c>
      <c r="W47">
        <v>128.96299999999999</v>
      </c>
      <c r="X47">
        <v>66.872</v>
      </c>
      <c r="Y47">
        <v>21.61</v>
      </c>
      <c r="Z47">
        <v>105.733</v>
      </c>
      <c r="AA47">
        <v>12.132</v>
      </c>
      <c r="AB47">
        <v>49.155000000000001</v>
      </c>
      <c r="AC47">
        <v>94.766000000000005</v>
      </c>
      <c r="AD47">
        <v>170.5</v>
      </c>
      <c r="AE47">
        <v>62.636000000000003</v>
      </c>
      <c r="AF47">
        <v>95.581000000000003</v>
      </c>
      <c r="AG47">
        <v>40.325000000000003</v>
      </c>
      <c r="AH47">
        <v>197.84899999999999</v>
      </c>
      <c r="AI47">
        <v>75.036000000000001</v>
      </c>
      <c r="AJ47">
        <v>55.548999999999999</v>
      </c>
      <c r="AK47">
        <v>70.643000000000001</v>
      </c>
      <c r="AL47">
        <v>49.125</v>
      </c>
      <c r="AM47">
        <v>70.191000000000003</v>
      </c>
      <c r="AN47">
        <v>32.676000000000002</v>
      </c>
      <c r="AO47">
        <v>60.11</v>
      </c>
      <c r="AP47">
        <v>0</v>
      </c>
      <c r="AQ47">
        <v>72.632999999999996</v>
      </c>
      <c r="AR47">
        <v>47.332999999999998</v>
      </c>
      <c r="AS47">
        <v>59.183</v>
      </c>
      <c r="AT47">
        <v>74.697000000000003</v>
      </c>
      <c r="AU47">
        <v>41.716000000000001</v>
      </c>
      <c r="AV47">
        <v>64.603999999999999</v>
      </c>
      <c r="AW47">
        <v>77.132000000000005</v>
      </c>
    </row>
    <row r="49" spans="1:49" x14ac:dyDescent="0.25">
      <c r="A49" s="7" t="s">
        <v>2118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2138</v>
      </c>
    </row>
    <row r="52" spans="1:49" x14ac:dyDescent="0.25">
      <c r="A52" t="s">
        <v>1709</v>
      </c>
      <c r="B52" s="38">
        <v>42354.149467592593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15</v>
      </c>
      <c r="D56">
        <v>16</v>
      </c>
      <c r="E56">
        <v>16</v>
      </c>
      <c r="F56">
        <v>16</v>
      </c>
      <c r="G56">
        <v>16</v>
      </c>
      <c r="H56">
        <v>15</v>
      </c>
      <c r="I56">
        <v>15</v>
      </c>
      <c r="J56">
        <v>15</v>
      </c>
      <c r="K56">
        <v>16</v>
      </c>
      <c r="L56">
        <v>12</v>
      </c>
      <c r="M56">
        <v>15</v>
      </c>
      <c r="N56">
        <v>16</v>
      </c>
      <c r="O56">
        <v>14</v>
      </c>
      <c r="P56">
        <v>14</v>
      </c>
      <c r="Q56">
        <v>14</v>
      </c>
      <c r="R56">
        <v>14</v>
      </c>
      <c r="S56">
        <v>16</v>
      </c>
      <c r="T56">
        <v>15</v>
      </c>
      <c r="U56">
        <v>15</v>
      </c>
      <c r="V56">
        <v>14</v>
      </c>
      <c r="W56">
        <v>15</v>
      </c>
      <c r="X56">
        <v>16</v>
      </c>
      <c r="Y56">
        <v>14</v>
      </c>
      <c r="Z56">
        <v>15</v>
      </c>
      <c r="AA56">
        <v>16</v>
      </c>
      <c r="AB56">
        <v>16</v>
      </c>
      <c r="AC56">
        <v>15</v>
      </c>
      <c r="AD56">
        <v>15</v>
      </c>
      <c r="AE56">
        <v>16</v>
      </c>
      <c r="AF56">
        <v>16</v>
      </c>
      <c r="AG56">
        <v>15</v>
      </c>
      <c r="AH56">
        <v>16</v>
      </c>
      <c r="AI56">
        <v>16</v>
      </c>
      <c r="AJ56">
        <v>14</v>
      </c>
      <c r="AK56">
        <v>12</v>
      </c>
      <c r="AL56">
        <v>16</v>
      </c>
      <c r="AM56">
        <v>15</v>
      </c>
      <c r="AN56">
        <v>15</v>
      </c>
      <c r="AO56">
        <v>16</v>
      </c>
      <c r="AP56">
        <v>12</v>
      </c>
      <c r="AQ56">
        <v>13</v>
      </c>
      <c r="AR56">
        <v>13</v>
      </c>
      <c r="AS56">
        <v>16</v>
      </c>
      <c r="AT56">
        <v>13</v>
      </c>
      <c r="AU56">
        <v>15</v>
      </c>
      <c r="AV56">
        <v>15</v>
      </c>
      <c r="AW56">
        <v>14</v>
      </c>
    </row>
    <row r="57" spans="1:49" x14ac:dyDescent="0.25">
      <c r="A57" t="s">
        <v>1764</v>
      </c>
      <c r="B57">
        <v>153.286</v>
      </c>
      <c r="C57">
        <v>119.03</v>
      </c>
      <c r="D57">
        <v>152.148</v>
      </c>
      <c r="E57">
        <v>107.223</v>
      </c>
      <c r="F57">
        <v>106.44199999999999</v>
      </c>
      <c r="G57">
        <v>130.23599999999999</v>
      </c>
      <c r="H57">
        <v>119.39400000000001</v>
      </c>
      <c r="I57">
        <v>131.762</v>
      </c>
      <c r="J57">
        <v>151.02199999999999</v>
      </c>
      <c r="K57">
        <v>140.977</v>
      </c>
      <c r="L57">
        <v>224.01499999999999</v>
      </c>
      <c r="M57">
        <v>148.21</v>
      </c>
      <c r="N57">
        <v>132.785</v>
      </c>
      <c r="O57">
        <v>149.88900000000001</v>
      </c>
      <c r="P57">
        <v>113.13500000000001</v>
      </c>
      <c r="Q57">
        <v>84.775000000000006</v>
      </c>
      <c r="R57">
        <v>166.25399999999999</v>
      </c>
      <c r="S57">
        <v>158.15899999999999</v>
      </c>
      <c r="T57">
        <v>138.78899999999999</v>
      </c>
      <c r="U57">
        <v>163.03399999999999</v>
      </c>
      <c r="V57">
        <v>99.775999999999996</v>
      </c>
      <c r="W57">
        <v>155.863</v>
      </c>
      <c r="X57">
        <v>99.81</v>
      </c>
      <c r="Y57">
        <v>122.117</v>
      </c>
      <c r="Z57">
        <v>129.578</v>
      </c>
      <c r="AA57">
        <v>116.968</v>
      </c>
      <c r="AB57">
        <v>167.03200000000001</v>
      </c>
      <c r="AC57">
        <v>80.680999999999997</v>
      </c>
      <c r="AD57">
        <v>173.91300000000001</v>
      </c>
      <c r="AE57">
        <v>126.71899999999999</v>
      </c>
      <c r="AF57">
        <v>122.468</v>
      </c>
      <c r="AG57">
        <v>98.566000000000003</v>
      </c>
      <c r="AH57">
        <v>97.552000000000007</v>
      </c>
      <c r="AI57">
        <v>182.28</v>
      </c>
      <c r="AJ57">
        <v>104.137</v>
      </c>
      <c r="AK57">
        <v>129.95400000000001</v>
      </c>
      <c r="AL57">
        <v>166.42400000000001</v>
      </c>
      <c r="AM57">
        <v>76.465000000000003</v>
      </c>
      <c r="AN57">
        <v>99.888000000000005</v>
      </c>
      <c r="AO57">
        <v>139.50299999999999</v>
      </c>
      <c r="AP57">
        <v>147.959</v>
      </c>
      <c r="AQ57">
        <v>161.744</v>
      </c>
      <c r="AR57">
        <v>118.541</v>
      </c>
      <c r="AS57">
        <v>201.108</v>
      </c>
      <c r="AT57">
        <v>152.17500000000001</v>
      </c>
      <c r="AU57">
        <v>115.73699999999999</v>
      </c>
      <c r="AV57">
        <v>158.364</v>
      </c>
      <c r="AW57">
        <v>103.35899999999999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2139</v>
      </c>
    </row>
    <row r="60" spans="1:49" x14ac:dyDescent="0.25">
      <c r="A60" t="s">
        <v>1709</v>
      </c>
      <c r="B60" s="38">
        <v>42354.122372685182</v>
      </c>
    </row>
    <row r="61" spans="1:49" x14ac:dyDescent="0.25">
      <c r="A61" t="s">
        <v>1710</v>
      </c>
      <c r="B61">
        <v>2405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13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15</v>
      </c>
      <c r="J64">
        <v>15</v>
      </c>
      <c r="K64">
        <v>12</v>
      </c>
      <c r="L64">
        <v>11</v>
      </c>
      <c r="M64">
        <v>15</v>
      </c>
      <c r="N64">
        <v>16</v>
      </c>
      <c r="O64">
        <v>14</v>
      </c>
      <c r="P64">
        <v>13</v>
      </c>
      <c r="Q64">
        <v>14</v>
      </c>
      <c r="R64">
        <v>14</v>
      </c>
      <c r="S64">
        <v>13</v>
      </c>
      <c r="T64">
        <v>14</v>
      </c>
      <c r="U64">
        <v>14</v>
      </c>
      <c r="V64">
        <v>12</v>
      </c>
      <c r="W64">
        <v>15</v>
      </c>
      <c r="X64">
        <v>16</v>
      </c>
      <c r="Y64">
        <v>14</v>
      </c>
      <c r="Z64">
        <v>15</v>
      </c>
      <c r="AA64">
        <v>16</v>
      </c>
      <c r="AB64">
        <v>15</v>
      </c>
      <c r="AC64">
        <v>16</v>
      </c>
      <c r="AD64">
        <v>14</v>
      </c>
      <c r="AE64">
        <v>16</v>
      </c>
      <c r="AF64">
        <v>16</v>
      </c>
      <c r="AG64">
        <v>14</v>
      </c>
      <c r="AH64">
        <v>16</v>
      </c>
      <c r="AI64">
        <v>16</v>
      </c>
      <c r="AJ64">
        <v>14</v>
      </c>
      <c r="AK64">
        <v>12</v>
      </c>
      <c r="AL64">
        <v>16</v>
      </c>
      <c r="AM64">
        <v>15</v>
      </c>
      <c r="AN64">
        <v>14</v>
      </c>
      <c r="AO64">
        <v>16</v>
      </c>
      <c r="AP64">
        <v>0</v>
      </c>
      <c r="AQ64">
        <v>13</v>
      </c>
      <c r="AR64">
        <v>13</v>
      </c>
      <c r="AS64">
        <v>16</v>
      </c>
      <c r="AT64">
        <v>12</v>
      </c>
      <c r="AU64">
        <v>15</v>
      </c>
      <c r="AV64">
        <v>15</v>
      </c>
      <c r="AW64">
        <v>14</v>
      </c>
    </row>
    <row r="65" spans="1:49" x14ac:dyDescent="0.25">
      <c r="A65" t="s">
        <v>1764</v>
      </c>
      <c r="B65">
        <v>105.239</v>
      </c>
      <c r="C65">
        <v>105.39</v>
      </c>
      <c r="D65">
        <v>145.489</v>
      </c>
      <c r="E65">
        <v>158.80799999999999</v>
      </c>
      <c r="F65">
        <v>137.58099999999999</v>
      </c>
      <c r="G65">
        <v>144.376</v>
      </c>
      <c r="H65">
        <v>126.675</v>
      </c>
      <c r="I65">
        <v>138.18</v>
      </c>
      <c r="J65">
        <v>75.646000000000001</v>
      </c>
      <c r="K65">
        <v>41.845999999999997</v>
      </c>
      <c r="L65">
        <v>175.42500000000001</v>
      </c>
      <c r="M65">
        <v>75.137</v>
      </c>
      <c r="N65">
        <v>129.41300000000001</v>
      </c>
      <c r="O65">
        <v>139.05500000000001</v>
      </c>
      <c r="P65">
        <v>68.897000000000006</v>
      </c>
      <c r="Q65">
        <v>75.471000000000004</v>
      </c>
      <c r="R65">
        <v>109.593</v>
      </c>
      <c r="S65">
        <v>27.786000000000001</v>
      </c>
      <c r="T65">
        <v>51.154000000000003</v>
      </c>
      <c r="U65">
        <v>163.71100000000001</v>
      </c>
      <c r="V65">
        <v>85.545000000000002</v>
      </c>
      <c r="W65">
        <v>127.435</v>
      </c>
      <c r="X65">
        <v>65.447999999999993</v>
      </c>
      <c r="Y65">
        <v>79.41</v>
      </c>
      <c r="Z65">
        <v>146.90899999999999</v>
      </c>
      <c r="AA65">
        <v>41.32</v>
      </c>
      <c r="AB65">
        <v>175.01900000000001</v>
      </c>
      <c r="AC65">
        <v>72.739000000000004</v>
      </c>
      <c r="AD65">
        <v>100.59</v>
      </c>
      <c r="AE65">
        <v>98.712999999999994</v>
      </c>
      <c r="AF65">
        <v>101.685</v>
      </c>
      <c r="AG65">
        <v>69.054000000000002</v>
      </c>
      <c r="AH65">
        <v>147.11099999999999</v>
      </c>
      <c r="AI65">
        <v>144.75299999999999</v>
      </c>
      <c r="AJ65">
        <v>65.546000000000006</v>
      </c>
      <c r="AK65">
        <v>119.723</v>
      </c>
      <c r="AL65">
        <v>97.224000000000004</v>
      </c>
      <c r="AM65">
        <v>60.694000000000003</v>
      </c>
      <c r="AN65">
        <v>32.558999999999997</v>
      </c>
      <c r="AO65">
        <v>92.644000000000005</v>
      </c>
      <c r="AP65">
        <v>0</v>
      </c>
      <c r="AQ65">
        <v>123.925</v>
      </c>
      <c r="AR65">
        <v>82.897999999999996</v>
      </c>
      <c r="AS65">
        <v>177.42699999999999</v>
      </c>
      <c r="AT65">
        <v>124.913</v>
      </c>
      <c r="AU65">
        <v>93.781000000000006</v>
      </c>
      <c r="AV65">
        <v>109.384</v>
      </c>
      <c r="AW65">
        <v>86.260999999999996</v>
      </c>
    </row>
    <row r="67" spans="1:49" x14ac:dyDescent="0.25">
      <c r="A67" s="7" t="s">
        <v>2119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2140</v>
      </c>
    </row>
    <row r="70" spans="1:49" x14ac:dyDescent="0.25">
      <c r="A70" t="s">
        <v>1709</v>
      </c>
      <c r="B70" s="38">
        <v>42354.121469907404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12</v>
      </c>
      <c r="C74">
        <v>15</v>
      </c>
      <c r="D74">
        <v>15</v>
      </c>
      <c r="E74">
        <v>14</v>
      </c>
      <c r="F74">
        <v>16</v>
      </c>
      <c r="G74">
        <v>15</v>
      </c>
      <c r="H74">
        <v>15</v>
      </c>
      <c r="I74">
        <v>12</v>
      </c>
      <c r="J74">
        <v>12</v>
      </c>
      <c r="K74">
        <v>13</v>
      </c>
      <c r="L74">
        <v>13</v>
      </c>
      <c r="M74">
        <v>13</v>
      </c>
      <c r="N74">
        <v>14</v>
      </c>
      <c r="O74">
        <v>16</v>
      </c>
      <c r="P74">
        <v>14</v>
      </c>
      <c r="Q74">
        <v>16</v>
      </c>
      <c r="R74">
        <v>16</v>
      </c>
      <c r="S74">
        <v>15</v>
      </c>
      <c r="T74">
        <v>15</v>
      </c>
      <c r="U74">
        <v>16</v>
      </c>
      <c r="V74">
        <v>16</v>
      </c>
      <c r="W74">
        <v>15</v>
      </c>
      <c r="X74">
        <v>14</v>
      </c>
      <c r="Y74">
        <v>15</v>
      </c>
      <c r="Z74">
        <v>14</v>
      </c>
      <c r="AA74">
        <v>16</v>
      </c>
      <c r="AB74">
        <v>15</v>
      </c>
      <c r="AC74">
        <v>15</v>
      </c>
      <c r="AD74">
        <v>16</v>
      </c>
      <c r="AE74">
        <v>16</v>
      </c>
      <c r="AF74">
        <v>15</v>
      </c>
      <c r="AG74">
        <v>16</v>
      </c>
      <c r="AH74">
        <v>16</v>
      </c>
      <c r="AI74">
        <v>16</v>
      </c>
      <c r="AJ74">
        <v>16</v>
      </c>
      <c r="AK74">
        <v>15</v>
      </c>
      <c r="AL74">
        <v>14</v>
      </c>
      <c r="AM74">
        <v>16</v>
      </c>
      <c r="AN74">
        <v>15</v>
      </c>
      <c r="AO74">
        <v>16</v>
      </c>
      <c r="AP74">
        <v>16</v>
      </c>
      <c r="AQ74">
        <v>12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15</v>
      </c>
    </row>
    <row r="75" spans="1:49" x14ac:dyDescent="0.25">
      <c r="A75" t="s">
        <v>1764</v>
      </c>
      <c r="B75">
        <v>62.277000000000001</v>
      </c>
      <c r="C75">
        <v>70.73</v>
      </c>
      <c r="D75">
        <v>145.80000000000001</v>
      </c>
      <c r="E75">
        <v>59.627000000000002</v>
      </c>
      <c r="F75">
        <v>115.256</v>
      </c>
      <c r="G75">
        <v>92.701999999999998</v>
      </c>
      <c r="H75">
        <v>61.448</v>
      </c>
      <c r="I75">
        <v>85.346000000000004</v>
      </c>
      <c r="J75">
        <v>57.037999999999997</v>
      </c>
      <c r="K75">
        <v>100.95</v>
      </c>
      <c r="L75">
        <v>53.579000000000001</v>
      </c>
      <c r="M75">
        <v>90.716999999999999</v>
      </c>
      <c r="N75">
        <v>138.65899999999999</v>
      </c>
      <c r="O75">
        <v>98.378</v>
      </c>
      <c r="P75">
        <v>108.398</v>
      </c>
      <c r="Q75">
        <v>90.652000000000001</v>
      </c>
      <c r="R75">
        <v>99.406000000000006</v>
      </c>
      <c r="S75">
        <v>108.983</v>
      </c>
      <c r="T75">
        <v>100.02200000000001</v>
      </c>
      <c r="U75">
        <v>124.23399999999999</v>
      </c>
      <c r="V75">
        <v>83.308000000000007</v>
      </c>
      <c r="W75">
        <v>132.89699999999999</v>
      </c>
      <c r="X75">
        <v>167.96799999999999</v>
      </c>
      <c r="Y75">
        <v>98.143000000000001</v>
      </c>
      <c r="Z75">
        <v>49.582000000000001</v>
      </c>
      <c r="AA75">
        <v>93.733999999999995</v>
      </c>
      <c r="AB75">
        <v>148.12700000000001</v>
      </c>
      <c r="AC75">
        <v>89.98</v>
      </c>
      <c r="AD75">
        <v>139.76599999999999</v>
      </c>
      <c r="AE75">
        <v>102.05500000000001</v>
      </c>
      <c r="AF75">
        <v>111.012</v>
      </c>
      <c r="AG75">
        <v>126.039</v>
      </c>
      <c r="AH75">
        <v>121.10899999999999</v>
      </c>
      <c r="AI75">
        <v>159.964</v>
      </c>
      <c r="AJ75">
        <v>149.85599999999999</v>
      </c>
      <c r="AK75">
        <v>125.102</v>
      </c>
      <c r="AL75">
        <v>118.67700000000001</v>
      </c>
      <c r="AM75">
        <v>182.48400000000001</v>
      </c>
      <c r="AN75">
        <v>96.772000000000006</v>
      </c>
      <c r="AO75">
        <v>125.483</v>
      </c>
      <c r="AP75">
        <v>188.47200000000001</v>
      </c>
      <c r="AQ75">
        <v>119.66500000000001</v>
      </c>
      <c r="AR75">
        <v>105.489</v>
      </c>
      <c r="AS75">
        <v>158.53800000000001</v>
      </c>
      <c r="AT75">
        <v>112.997</v>
      </c>
      <c r="AU75">
        <v>216.53800000000001</v>
      </c>
      <c r="AV75">
        <v>110.986</v>
      </c>
      <c r="AW75">
        <v>112.468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2141</v>
      </c>
    </row>
    <row r="78" spans="1:49" x14ac:dyDescent="0.25">
      <c r="A78" t="s">
        <v>1709</v>
      </c>
      <c r="B78" s="38">
        <v>42354.145381944443</v>
      </c>
    </row>
    <row r="79" spans="1:49" x14ac:dyDescent="0.25">
      <c r="A79" t="s">
        <v>1710</v>
      </c>
      <c r="B79">
        <v>2400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12</v>
      </c>
      <c r="C82">
        <v>15</v>
      </c>
      <c r="D82">
        <v>16</v>
      </c>
      <c r="E82">
        <v>15</v>
      </c>
      <c r="F82">
        <v>16</v>
      </c>
      <c r="G82">
        <v>15</v>
      </c>
      <c r="H82">
        <v>15</v>
      </c>
      <c r="I82">
        <v>12</v>
      </c>
      <c r="J82">
        <v>8</v>
      </c>
      <c r="K82">
        <v>4</v>
      </c>
      <c r="L82">
        <v>12</v>
      </c>
      <c r="M82">
        <v>13</v>
      </c>
      <c r="N82">
        <v>12</v>
      </c>
      <c r="O82">
        <v>14</v>
      </c>
      <c r="P82">
        <v>14</v>
      </c>
      <c r="Q82">
        <v>16</v>
      </c>
      <c r="R82">
        <v>16</v>
      </c>
      <c r="S82">
        <v>8</v>
      </c>
      <c r="T82">
        <v>14</v>
      </c>
      <c r="U82">
        <v>15</v>
      </c>
      <c r="V82">
        <v>14</v>
      </c>
      <c r="W82">
        <v>16</v>
      </c>
      <c r="X82">
        <v>14</v>
      </c>
      <c r="Y82">
        <v>15</v>
      </c>
      <c r="Z82">
        <v>14</v>
      </c>
      <c r="AA82">
        <v>4</v>
      </c>
      <c r="AB82">
        <v>15</v>
      </c>
      <c r="AC82">
        <v>15</v>
      </c>
      <c r="AD82">
        <v>16</v>
      </c>
      <c r="AE82">
        <v>16</v>
      </c>
      <c r="AF82">
        <v>15</v>
      </c>
      <c r="AG82">
        <v>16</v>
      </c>
      <c r="AH82">
        <v>16</v>
      </c>
      <c r="AI82">
        <v>16</v>
      </c>
      <c r="AJ82">
        <v>16</v>
      </c>
      <c r="AK82">
        <v>15</v>
      </c>
      <c r="AL82">
        <v>14</v>
      </c>
      <c r="AM82">
        <v>16</v>
      </c>
      <c r="AN82">
        <v>15</v>
      </c>
      <c r="AO82">
        <v>16</v>
      </c>
      <c r="AP82">
        <v>0</v>
      </c>
      <c r="AQ82">
        <v>12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15</v>
      </c>
    </row>
    <row r="83" spans="1:49" x14ac:dyDescent="0.25">
      <c r="A83" t="s">
        <v>1764</v>
      </c>
      <c r="B83">
        <v>43.923000000000002</v>
      </c>
      <c r="C83">
        <v>109.97799999999999</v>
      </c>
      <c r="D83">
        <v>136.52500000000001</v>
      </c>
      <c r="E83">
        <v>78.257000000000005</v>
      </c>
      <c r="F83">
        <v>137.46700000000001</v>
      </c>
      <c r="G83">
        <v>118.88200000000001</v>
      </c>
      <c r="H83">
        <v>70.016999999999996</v>
      </c>
      <c r="I83">
        <v>63.063000000000002</v>
      </c>
      <c r="J83">
        <v>59.234000000000002</v>
      </c>
      <c r="K83">
        <v>18.95</v>
      </c>
      <c r="L83">
        <v>32.195999999999998</v>
      </c>
      <c r="M83">
        <v>66.683000000000007</v>
      </c>
      <c r="N83">
        <v>67.766999999999996</v>
      </c>
      <c r="O83">
        <v>60.691000000000003</v>
      </c>
      <c r="P83">
        <v>74.828999999999994</v>
      </c>
      <c r="Q83">
        <v>70.775000000000006</v>
      </c>
      <c r="R83">
        <v>55.951999999999998</v>
      </c>
      <c r="S83">
        <v>25.943999999999999</v>
      </c>
      <c r="T83">
        <v>47.192999999999998</v>
      </c>
      <c r="U83">
        <v>45.898000000000003</v>
      </c>
      <c r="V83">
        <v>24.318000000000001</v>
      </c>
      <c r="W83">
        <v>111.56100000000001</v>
      </c>
      <c r="X83">
        <v>130.87100000000001</v>
      </c>
      <c r="Y83">
        <v>41.853000000000002</v>
      </c>
      <c r="Z83">
        <v>76.796000000000006</v>
      </c>
      <c r="AA83">
        <v>27.7</v>
      </c>
      <c r="AB83">
        <v>123.595</v>
      </c>
      <c r="AC83">
        <v>82.59</v>
      </c>
      <c r="AD83">
        <v>68.138999999999996</v>
      </c>
      <c r="AE83">
        <v>86.004999999999995</v>
      </c>
      <c r="AF83">
        <v>86.307000000000002</v>
      </c>
      <c r="AG83">
        <v>59.774999999999999</v>
      </c>
      <c r="AH83">
        <v>157.602</v>
      </c>
      <c r="AI83">
        <v>135.44800000000001</v>
      </c>
      <c r="AJ83">
        <v>105.18600000000001</v>
      </c>
      <c r="AK83">
        <v>116.012</v>
      </c>
      <c r="AL83">
        <v>68.62</v>
      </c>
      <c r="AM83">
        <v>118.703</v>
      </c>
      <c r="AN83">
        <v>78.816999999999993</v>
      </c>
      <c r="AO83">
        <v>106.667</v>
      </c>
      <c r="AP83">
        <v>0</v>
      </c>
      <c r="AQ83">
        <v>94.113</v>
      </c>
      <c r="AR83">
        <v>84.438000000000002</v>
      </c>
      <c r="AS83">
        <v>154.34100000000001</v>
      </c>
      <c r="AT83">
        <v>100.191</v>
      </c>
      <c r="AU83">
        <v>144.96299999999999</v>
      </c>
      <c r="AV83">
        <v>80.585999999999999</v>
      </c>
      <c r="AW83">
        <v>86.912000000000006</v>
      </c>
    </row>
    <row r="85" spans="1:49" x14ac:dyDescent="0.25">
      <c r="A85" s="7" t="s">
        <v>1769</v>
      </c>
      <c r="B85" t="s">
        <v>1715</v>
      </c>
      <c r="C85" t="s">
        <v>1716</v>
      </c>
      <c r="D85" t="s">
        <v>1717</v>
      </c>
      <c r="E85" t="s">
        <v>1718</v>
      </c>
      <c r="F85" t="s">
        <v>1719</v>
      </c>
      <c r="G85" t="s">
        <v>1720</v>
      </c>
      <c r="H85" t="s">
        <v>1721</v>
      </c>
      <c r="I85" t="s">
        <v>1722</v>
      </c>
      <c r="J85" t="s">
        <v>1723</v>
      </c>
      <c r="K85" t="s">
        <v>1724</v>
      </c>
      <c r="L85" t="s">
        <v>1725</v>
      </c>
      <c r="M85" t="s">
        <v>1726</v>
      </c>
      <c r="N85" t="s">
        <v>1727</v>
      </c>
      <c r="O85" t="s">
        <v>1728</v>
      </c>
      <c r="P85" t="s">
        <v>1729</v>
      </c>
      <c r="Q85" t="s">
        <v>1730</v>
      </c>
      <c r="R85" t="s">
        <v>1731</v>
      </c>
      <c r="S85" t="s">
        <v>1732</v>
      </c>
      <c r="T85" t="s">
        <v>1733</v>
      </c>
      <c r="U85" t="s">
        <v>1734</v>
      </c>
      <c r="V85" t="s">
        <v>1735</v>
      </c>
      <c r="W85" t="s">
        <v>1736</v>
      </c>
      <c r="X85" t="s">
        <v>1737</v>
      </c>
      <c r="Y85" t="s">
        <v>1738</v>
      </c>
      <c r="Z85" t="s">
        <v>1739</v>
      </c>
      <c r="AA85" t="s">
        <v>1740</v>
      </c>
      <c r="AB85" t="s">
        <v>1741</v>
      </c>
      <c r="AC85" t="s">
        <v>1742</v>
      </c>
      <c r="AD85" t="s">
        <v>1743</v>
      </c>
      <c r="AE85" t="s">
        <v>1744</v>
      </c>
      <c r="AF85" t="s">
        <v>1745</v>
      </c>
      <c r="AG85" t="s">
        <v>1746</v>
      </c>
      <c r="AH85" t="s">
        <v>1747</v>
      </c>
      <c r="AI85" t="s">
        <v>1748</v>
      </c>
      <c r="AJ85" t="s">
        <v>1749</v>
      </c>
      <c r="AK85" t="s">
        <v>1750</v>
      </c>
      <c r="AL85" t="s">
        <v>1751</v>
      </c>
      <c r="AM85" t="s">
        <v>1752</v>
      </c>
      <c r="AN85" t="s">
        <v>1753</v>
      </c>
      <c r="AO85" t="s">
        <v>1754</v>
      </c>
      <c r="AP85" t="s">
        <v>1755</v>
      </c>
      <c r="AQ85" t="s">
        <v>1756</v>
      </c>
      <c r="AR85" t="s">
        <v>1757</v>
      </c>
      <c r="AS85" t="s">
        <v>1758</v>
      </c>
      <c r="AT85" t="s">
        <v>1759</v>
      </c>
      <c r="AU85" t="s">
        <v>1760</v>
      </c>
      <c r="AV85" t="s">
        <v>1761</v>
      </c>
      <c r="AW85" t="s">
        <v>1762</v>
      </c>
    </row>
    <row r="86" spans="1:49" x14ac:dyDescent="0.25">
      <c r="A86" t="s">
        <v>1770</v>
      </c>
      <c r="B86">
        <f>B46/B38*100</f>
        <v>91.666666666666657</v>
      </c>
      <c r="C86">
        <f t="shared" ref="C86:AW86" si="1">C46/C38*100</f>
        <v>25</v>
      </c>
      <c r="D86">
        <f t="shared" si="1"/>
        <v>107.69230769230769</v>
      </c>
      <c r="E86">
        <f t="shared" si="1"/>
        <v>106.66666666666667</v>
      </c>
      <c r="F86">
        <f t="shared" si="1"/>
        <v>125</v>
      </c>
      <c r="G86">
        <f t="shared" si="1"/>
        <v>115.38461538461537</v>
      </c>
      <c r="H86">
        <f t="shared" si="1"/>
        <v>100</v>
      </c>
      <c r="I86">
        <f t="shared" si="1"/>
        <v>100</v>
      </c>
      <c r="J86">
        <f t="shared" si="1"/>
        <v>100</v>
      </c>
      <c r="K86">
        <f t="shared" si="1"/>
        <v>6.666666666666667</v>
      </c>
      <c r="L86">
        <f t="shared" si="1"/>
        <v>100</v>
      </c>
      <c r="M86">
        <f t="shared" si="1"/>
        <v>93.333333333333329</v>
      </c>
      <c r="N86">
        <f t="shared" si="1"/>
        <v>100</v>
      </c>
      <c r="O86">
        <f t="shared" si="1"/>
        <v>100</v>
      </c>
      <c r="P86">
        <f t="shared" si="1"/>
        <v>100</v>
      </c>
      <c r="Q86">
        <f t="shared" si="1"/>
        <v>100</v>
      </c>
      <c r="R86">
        <f t="shared" si="1"/>
        <v>66.666666666666657</v>
      </c>
      <c r="S86">
        <f t="shared" si="1"/>
        <v>33.333333333333329</v>
      </c>
      <c r="T86">
        <f t="shared" si="1"/>
        <v>83.333333333333343</v>
      </c>
      <c r="U86">
        <f t="shared" si="1"/>
        <v>100</v>
      </c>
      <c r="V86">
        <f t="shared" si="1"/>
        <v>92.857142857142861</v>
      </c>
      <c r="W86">
        <f t="shared" si="1"/>
        <v>109.09090909090908</v>
      </c>
      <c r="X86">
        <f t="shared" si="1"/>
        <v>92.307692307692307</v>
      </c>
      <c r="Y86">
        <f t="shared" si="1"/>
        <v>88.888888888888886</v>
      </c>
      <c r="Z86">
        <f t="shared" si="1"/>
        <v>100</v>
      </c>
      <c r="AA86">
        <f t="shared" si="1"/>
        <v>15.384615384615385</v>
      </c>
      <c r="AB86">
        <f t="shared" si="1"/>
        <v>73.333333333333329</v>
      </c>
      <c r="AC86">
        <f t="shared" si="1"/>
        <v>108.33333333333333</v>
      </c>
      <c r="AD86">
        <f t="shared" si="1"/>
        <v>93.333333333333329</v>
      </c>
      <c r="AE86">
        <f t="shared" si="1"/>
        <v>90.909090909090907</v>
      </c>
      <c r="AF86">
        <f t="shared" si="1"/>
        <v>92.307692307692307</v>
      </c>
      <c r="AG86">
        <f t="shared" si="1"/>
        <v>75</v>
      </c>
      <c r="AH86">
        <f t="shared" si="1"/>
        <v>100</v>
      </c>
      <c r="AI86">
        <f t="shared" si="1"/>
        <v>86.666666666666671</v>
      </c>
      <c r="AJ86">
        <f t="shared" si="1"/>
        <v>100</v>
      </c>
      <c r="AK86">
        <f t="shared" si="1"/>
        <v>92.307692307692307</v>
      </c>
      <c r="AL86">
        <f t="shared" si="1"/>
        <v>90.909090909090907</v>
      </c>
      <c r="AM86">
        <f t="shared" si="1"/>
        <v>83.333333333333343</v>
      </c>
      <c r="AN86">
        <f t="shared" si="1"/>
        <v>100</v>
      </c>
      <c r="AO86">
        <f t="shared" si="1"/>
        <v>92.307692307692307</v>
      </c>
      <c r="AP86">
        <f t="shared" si="1"/>
        <v>0</v>
      </c>
      <c r="AQ86">
        <f t="shared" si="1"/>
        <v>100</v>
      </c>
      <c r="AR86">
        <f t="shared" si="1"/>
        <v>100</v>
      </c>
      <c r="AS86">
        <f t="shared" si="1"/>
        <v>92.857142857142861</v>
      </c>
      <c r="AT86">
        <f t="shared" si="1"/>
        <v>100</v>
      </c>
      <c r="AU86">
        <f t="shared" si="1"/>
        <v>92.307692307692307</v>
      </c>
      <c r="AV86">
        <f t="shared" si="1"/>
        <v>90</v>
      </c>
      <c r="AW86">
        <f t="shared" si="1"/>
        <v>100</v>
      </c>
    </row>
    <row r="87" spans="1:49" x14ac:dyDescent="0.25">
      <c r="A87" t="s">
        <v>1771</v>
      </c>
      <c r="B87">
        <f>B64/B56*100</f>
        <v>100</v>
      </c>
      <c r="C87">
        <f t="shared" ref="C87:AV87" si="2">C64/C56*100</f>
        <v>86.666666666666671</v>
      </c>
      <c r="D87">
        <f t="shared" si="2"/>
        <v>100</v>
      </c>
      <c r="E87">
        <f t="shared" si="2"/>
        <v>100</v>
      </c>
      <c r="F87">
        <f t="shared" si="2"/>
        <v>100</v>
      </c>
      <c r="G87">
        <f t="shared" si="2"/>
        <v>100</v>
      </c>
      <c r="H87">
        <f t="shared" si="2"/>
        <v>106.66666666666667</v>
      </c>
      <c r="I87">
        <f t="shared" si="2"/>
        <v>100</v>
      </c>
      <c r="J87">
        <f t="shared" si="2"/>
        <v>100</v>
      </c>
      <c r="K87">
        <f t="shared" si="2"/>
        <v>75</v>
      </c>
      <c r="L87">
        <f t="shared" si="2"/>
        <v>91.666666666666657</v>
      </c>
      <c r="M87">
        <f t="shared" si="2"/>
        <v>100</v>
      </c>
      <c r="N87">
        <f t="shared" si="2"/>
        <v>100</v>
      </c>
      <c r="O87">
        <f t="shared" si="2"/>
        <v>100</v>
      </c>
      <c r="P87">
        <f t="shared" si="2"/>
        <v>92.857142857142861</v>
      </c>
      <c r="Q87">
        <f t="shared" si="2"/>
        <v>100</v>
      </c>
      <c r="R87">
        <f t="shared" si="2"/>
        <v>100</v>
      </c>
      <c r="S87">
        <f t="shared" si="2"/>
        <v>81.25</v>
      </c>
      <c r="T87">
        <f t="shared" si="2"/>
        <v>93.333333333333329</v>
      </c>
      <c r="U87">
        <f t="shared" si="2"/>
        <v>93.333333333333329</v>
      </c>
      <c r="V87">
        <f t="shared" si="2"/>
        <v>85.714285714285708</v>
      </c>
      <c r="W87">
        <f t="shared" si="2"/>
        <v>100</v>
      </c>
      <c r="X87">
        <f t="shared" si="2"/>
        <v>100</v>
      </c>
      <c r="Y87">
        <f t="shared" si="2"/>
        <v>100</v>
      </c>
      <c r="Z87">
        <f t="shared" si="2"/>
        <v>100</v>
      </c>
      <c r="AA87">
        <f t="shared" si="2"/>
        <v>100</v>
      </c>
      <c r="AB87">
        <f t="shared" si="2"/>
        <v>93.75</v>
      </c>
      <c r="AC87">
        <f t="shared" si="2"/>
        <v>106.66666666666667</v>
      </c>
      <c r="AD87">
        <f t="shared" si="2"/>
        <v>93.333333333333329</v>
      </c>
      <c r="AE87">
        <f t="shared" si="2"/>
        <v>100</v>
      </c>
      <c r="AF87">
        <f t="shared" si="2"/>
        <v>100</v>
      </c>
      <c r="AG87">
        <f t="shared" si="2"/>
        <v>93.333333333333329</v>
      </c>
      <c r="AH87">
        <f t="shared" si="2"/>
        <v>100</v>
      </c>
      <c r="AI87">
        <f t="shared" si="2"/>
        <v>100</v>
      </c>
      <c r="AJ87">
        <f t="shared" si="2"/>
        <v>100</v>
      </c>
      <c r="AK87">
        <f t="shared" si="2"/>
        <v>100</v>
      </c>
      <c r="AL87">
        <f t="shared" si="2"/>
        <v>100</v>
      </c>
      <c r="AM87">
        <f t="shared" si="2"/>
        <v>100</v>
      </c>
      <c r="AN87">
        <f t="shared" si="2"/>
        <v>93.333333333333329</v>
      </c>
      <c r="AO87">
        <f t="shared" si="2"/>
        <v>100</v>
      </c>
      <c r="AP87">
        <f t="shared" si="2"/>
        <v>0</v>
      </c>
      <c r="AQ87">
        <f t="shared" si="2"/>
        <v>100</v>
      </c>
      <c r="AR87">
        <f t="shared" si="2"/>
        <v>100</v>
      </c>
      <c r="AS87">
        <f t="shared" si="2"/>
        <v>100</v>
      </c>
      <c r="AT87">
        <f t="shared" si="2"/>
        <v>92.307692307692307</v>
      </c>
      <c r="AU87">
        <f t="shared" si="2"/>
        <v>100</v>
      </c>
      <c r="AV87">
        <f t="shared" si="2"/>
        <v>100</v>
      </c>
      <c r="AW87">
        <f>AW64/AW56*100</f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3">C82/C74*100</f>
        <v>100</v>
      </c>
      <c r="D88">
        <f t="shared" si="3"/>
        <v>106.66666666666667</v>
      </c>
      <c r="E88">
        <f t="shared" si="3"/>
        <v>107.14285714285714</v>
      </c>
      <c r="F88">
        <f t="shared" si="3"/>
        <v>100</v>
      </c>
      <c r="G88">
        <f t="shared" si="3"/>
        <v>100</v>
      </c>
      <c r="H88">
        <f t="shared" si="3"/>
        <v>100</v>
      </c>
      <c r="I88">
        <f t="shared" si="3"/>
        <v>100</v>
      </c>
      <c r="J88">
        <f t="shared" si="3"/>
        <v>66.666666666666657</v>
      </c>
      <c r="K88">
        <f t="shared" si="3"/>
        <v>30.76923076923077</v>
      </c>
      <c r="L88">
        <f t="shared" si="3"/>
        <v>92.307692307692307</v>
      </c>
      <c r="M88">
        <f t="shared" si="3"/>
        <v>100</v>
      </c>
      <c r="N88">
        <f t="shared" si="3"/>
        <v>85.714285714285708</v>
      </c>
      <c r="O88">
        <f t="shared" si="3"/>
        <v>87.5</v>
      </c>
      <c r="P88">
        <f t="shared" si="3"/>
        <v>100</v>
      </c>
      <c r="Q88">
        <f t="shared" si="3"/>
        <v>100</v>
      </c>
      <c r="R88">
        <f t="shared" si="3"/>
        <v>100</v>
      </c>
      <c r="S88">
        <f t="shared" si="3"/>
        <v>53.333333333333336</v>
      </c>
      <c r="T88">
        <f t="shared" si="3"/>
        <v>93.333333333333329</v>
      </c>
      <c r="U88">
        <f t="shared" si="3"/>
        <v>93.75</v>
      </c>
      <c r="V88">
        <f t="shared" si="3"/>
        <v>87.5</v>
      </c>
      <c r="W88">
        <f t="shared" si="3"/>
        <v>106.66666666666667</v>
      </c>
      <c r="X88">
        <f t="shared" si="3"/>
        <v>100</v>
      </c>
      <c r="Y88">
        <f t="shared" si="3"/>
        <v>100</v>
      </c>
      <c r="Z88">
        <f t="shared" si="3"/>
        <v>100</v>
      </c>
      <c r="AA88">
        <f t="shared" si="3"/>
        <v>25</v>
      </c>
      <c r="AB88">
        <f t="shared" si="3"/>
        <v>100</v>
      </c>
      <c r="AC88">
        <f t="shared" si="3"/>
        <v>100</v>
      </c>
      <c r="AD88">
        <f t="shared" si="3"/>
        <v>100</v>
      </c>
      <c r="AE88">
        <f t="shared" si="3"/>
        <v>100</v>
      </c>
      <c r="AF88">
        <f t="shared" si="3"/>
        <v>100</v>
      </c>
      <c r="AG88">
        <f t="shared" si="3"/>
        <v>100</v>
      </c>
      <c r="AH88">
        <f t="shared" si="3"/>
        <v>100</v>
      </c>
      <c r="AI88">
        <f t="shared" si="3"/>
        <v>100</v>
      </c>
      <c r="AJ88">
        <f t="shared" si="3"/>
        <v>100</v>
      </c>
      <c r="AK88">
        <f t="shared" si="3"/>
        <v>100</v>
      </c>
      <c r="AL88">
        <f t="shared" si="3"/>
        <v>100</v>
      </c>
      <c r="AM88">
        <f t="shared" si="3"/>
        <v>100</v>
      </c>
      <c r="AN88">
        <f t="shared" si="3"/>
        <v>100</v>
      </c>
      <c r="AO88">
        <f t="shared" si="3"/>
        <v>100</v>
      </c>
      <c r="AP88">
        <f t="shared" si="3"/>
        <v>0</v>
      </c>
      <c r="AQ88">
        <f t="shared" si="3"/>
        <v>100</v>
      </c>
      <c r="AR88">
        <f t="shared" si="3"/>
        <v>100</v>
      </c>
      <c r="AS88">
        <f t="shared" si="3"/>
        <v>100</v>
      </c>
      <c r="AT88">
        <f t="shared" si="3"/>
        <v>100</v>
      </c>
      <c r="AU88">
        <f t="shared" si="3"/>
        <v>100</v>
      </c>
      <c r="AV88">
        <f t="shared" si="3"/>
        <v>100</v>
      </c>
      <c r="AW88">
        <f t="shared" si="3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768</v>
      </c>
      <c r="D89" s="7" t="s">
        <v>768</v>
      </c>
      <c r="E89" s="7" t="s">
        <v>768</v>
      </c>
      <c r="F89" s="7" t="s">
        <v>768</v>
      </c>
      <c r="G89" s="7" t="s">
        <v>768</v>
      </c>
      <c r="H89" s="7" t="s">
        <v>768</v>
      </c>
      <c r="I89" s="7" t="s">
        <v>768</v>
      </c>
      <c r="J89" s="7" t="s">
        <v>1644</v>
      </c>
      <c r="K89" s="7" t="s">
        <v>772</v>
      </c>
      <c r="L89" s="7" t="s">
        <v>772</v>
      </c>
      <c r="M89" s="7" t="s">
        <v>772</v>
      </c>
      <c r="N89" s="7" t="s">
        <v>772</v>
      </c>
      <c r="O89" s="7" t="s">
        <v>772</v>
      </c>
      <c r="P89" s="7" t="s">
        <v>772</v>
      </c>
      <c r="Q89" s="7" t="s">
        <v>772</v>
      </c>
      <c r="R89" s="7" t="s">
        <v>1644</v>
      </c>
      <c r="S89" s="7" t="s">
        <v>776</v>
      </c>
      <c r="T89" s="7" t="s">
        <v>776</v>
      </c>
      <c r="U89" s="7" t="s">
        <v>776</v>
      </c>
      <c r="V89" s="7" t="s">
        <v>776</v>
      </c>
      <c r="W89" s="7" t="s">
        <v>776</v>
      </c>
      <c r="X89" s="7" t="s">
        <v>776</v>
      </c>
      <c r="Y89" s="7" t="s">
        <v>776</v>
      </c>
      <c r="Z89" s="7" t="s">
        <v>1686</v>
      </c>
      <c r="AA89" s="7" t="s">
        <v>780</v>
      </c>
      <c r="AB89" s="7" t="s">
        <v>780</v>
      </c>
      <c r="AC89" s="7" t="s">
        <v>780</v>
      </c>
      <c r="AD89" s="7" t="s">
        <v>780</v>
      </c>
      <c r="AE89" s="7" t="s">
        <v>780</v>
      </c>
      <c r="AF89" s="7" t="s">
        <v>780</v>
      </c>
      <c r="AG89" s="7" t="s">
        <v>780</v>
      </c>
      <c r="AH89" s="7" t="s">
        <v>1686</v>
      </c>
      <c r="AI89" s="7" t="s">
        <v>784</v>
      </c>
      <c r="AJ89" s="7" t="s">
        <v>784</v>
      </c>
      <c r="AK89" s="7" t="s">
        <v>784</v>
      </c>
      <c r="AL89" s="7" t="s">
        <v>784</v>
      </c>
      <c r="AM89" s="7" t="s">
        <v>784</v>
      </c>
      <c r="AN89" s="7" t="s">
        <v>784</v>
      </c>
      <c r="AO89" s="7" t="s">
        <v>784</v>
      </c>
      <c r="AP89" s="7" t="s">
        <v>1794</v>
      </c>
      <c r="AQ89" s="7" t="s">
        <v>788</v>
      </c>
      <c r="AR89" s="7" t="s">
        <v>788</v>
      </c>
      <c r="AS89" s="7" t="s">
        <v>788</v>
      </c>
      <c r="AT89" s="7" t="s">
        <v>788</v>
      </c>
      <c r="AU89" s="7" t="s">
        <v>788</v>
      </c>
      <c r="AV89" s="7" t="s">
        <v>788</v>
      </c>
      <c r="AW89" s="7" t="s">
        <v>788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97.222222222222214</v>
      </c>
      <c r="C91">
        <f t="shared" ref="C91:AW91" si="4">AVERAGE(C86:C88)</f>
        <v>70.555555555555557</v>
      </c>
      <c r="D91">
        <f t="shared" si="4"/>
        <v>104.78632478632478</v>
      </c>
      <c r="E91">
        <f t="shared" si="4"/>
        <v>104.60317460317462</v>
      </c>
      <c r="F91">
        <f t="shared" si="4"/>
        <v>108.33333333333333</v>
      </c>
      <c r="G91">
        <f t="shared" si="4"/>
        <v>105.12820512820512</v>
      </c>
      <c r="H91">
        <f t="shared" si="4"/>
        <v>102.22222222222223</v>
      </c>
      <c r="I91">
        <f t="shared" si="4"/>
        <v>100</v>
      </c>
      <c r="J91">
        <f t="shared" si="4"/>
        <v>88.888888888888872</v>
      </c>
      <c r="K91">
        <f t="shared" si="4"/>
        <v>37.478632478632484</v>
      </c>
      <c r="L91">
        <f t="shared" si="4"/>
        <v>94.658119658119645</v>
      </c>
      <c r="M91">
        <f t="shared" si="4"/>
        <v>97.777777777777771</v>
      </c>
      <c r="N91">
        <f t="shared" si="4"/>
        <v>95.238095238095241</v>
      </c>
      <c r="O91">
        <f t="shared" si="4"/>
        <v>95.833333333333329</v>
      </c>
      <c r="P91">
        <f t="shared" si="4"/>
        <v>97.619047619047635</v>
      </c>
      <c r="Q91">
        <f t="shared" si="4"/>
        <v>100</v>
      </c>
      <c r="R91">
        <f t="shared" si="4"/>
        <v>88.888888888888872</v>
      </c>
      <c r="S91">
        <f t="shared" si="4"/>
        <v>55.972222222222221</v>
      </c>
      <c r="T91">
        <f t="shared" si="4"/>
        <v>90</v>
      </c>
      <c r="U91">
        <f t="shared" si="4"/>
        <v>95.694444444444443</v>
      </c>
      <c r="V91">
        <f t="shared" si="4"/>
        <v>88.69047619047619</v>
      </c>
      <c r="W91">
        <f t="shared" si="4"/>
        <v>105.25252525252525</v>
      </c>
      <c r="X91">
        <f t="shared" si="4"/>
        <v>97.435897435897445</v>
      </c>
      <c r="Y91">
        <f t="shared" si="4"/>
        <v>96.296296296296305</v>
      </c>
      <c r="Z91">
        <f t="shared" si="4"/>
        <v>100</v>
      </c>
      <c r="AA91">
        <f t="shared" si="4"/>
        <v>46.794871794871796</v>
      </c>
      <c r="AB91">
        <f t="shared" si="4"/>
        <v>89.027777777777771</v>
      </c>
      <c r="AC91">
        <f t="shared" si="4"/>
        <v>105</v>
      </c>
      <c r="AD91">
        <f t="shared" si="4"/>
        <v>95.555555555555543</v>
      </c>
      <c r="AE91">
        <f t="shared" si="4"/>
        <v>96.969696969696955</v>
      </c>
      <c r="AF91">
        <f t="shared" si="4"/>
        <v>97.435897435897445</v>
      </c>
      <c r="AG91">
        <f t="shared" si="4"/>
        <v>89.444444444444443</v>
      </c>
      <c r="AH91">
        <f t="shared" si="4"/>
        <v>100</v>
      </c>
      <c r="AI91">
        <f t="shared" si="4"/>
        <v>95.555555555555557</v>
      </c>
      <c r="AJ91">
        <f t="shared" si="4"/>
        <v>100</v>
      </c>
      <c r="AK91">
        <f t="shared" si="4"/>
        <v>97.435897435897445</v>
      </c>
      <c r="AL91">
        <f t="shared" si="4"/>
        <v>96.969696969696955</v>
      </c>
      <c r="AM91">
        <f t="shared" si="4"/>
        <v>94.444444444444457</v>
      </c>
      <c r="AN91">
        <f t="shared" si="4"/>
        <v>97.777777777777771</v>
      </c>
      <c r="AO91">
        <f t="shared" si="4"/>
        <v>97.435897435897445</v>
      </c>
      <c r="AP91">
        <f t="shared" si="4"/>
        <v>0</v>
      </c>
      <c r="AQ91">
        <f t="shared" si="4"/>
        <v>100</v>
      </c>
      <c r="AR91">
        <f t="shared" si="4"/>
        <v>100</v>
      </c>
      <c r="AS91">
        <f t="shared" si="4"/>
        <v>97.619047619047635</v>
      </c>
      <c r="AT91">
        <f t="shared" si="4"/>
        <v>97.435897435897445</v>
      </c>
      <c r="AU91">
        <f t="shared" si="4"/>
        <v>97.435897435897445</v>
      </c>
      <c r="AV91">
        <f t="shared" si="4"/>
        <v>96.666666666666671</v>
      </c>
      <c r="AW91">
        <f t="shared" si="4"/>
        <v>100</v>
      </c>
    </row>
    <row r="92" spans="1:49" x14ac:dyDescent="0.25">
      <c r="A92" t="s">
        <v>1774</v>
      </c>
      <c r="B92">
        <f>STDEV(B86:B88)</f>
        <v>4.8112522432468872</v>
      </c>
      <c r="C92">
        <f t="shared" ref="C92:AW92" si="5">STDEV(C86:C88)</f>
        <v>40.011572400068523</v>
      </c>
      <c r="D92">
        <f t="shared" si="5"/>
        <v>4.1766809308959383</v>
      </c>
      <c r="E92">
        <f t="shared" si="5"/>
        <v>3.9935700398124205</v>
      </c>
      <c r="F92">
        <f t="shared" si="5"/>
        <v>14.433756729740603</v>
      </c>
      <c r="G92">
        <f t="shared" si="5"/>
        <v>8.8823118336865434</v>
      </c>
      <c r="H92">
        <f t="shared" si="5"/>
        <v>3.8490017945975077</v>
      </c>
      <c r="I92">
        <f t="shared" si="5"/>
        <v>0</v>
      </c>
      <c r="J92">
        <f t="shared" si="5"/>
        <v>19.245008972987623</v>
      </c>
      <c r="K92">
        <f t="shared" si="5"/>
        <v>34.657223844167078</v>
      </c>
      <c r="L92">
        <f t="shared" si="5"/>
        <v>4.6372936782501535</v>
      </c>
      <c r="M92">
        <f t="shared" si="5"/>
        <v>3.8490017945975077</v>
      </c>
      <c r="N92">
        <f t="shared" si="5"/>
        <v>8.2478609884232288</v>
      </c>
      <c r="O92">
        <f t="shared" si="5"/>
        <v>7.2168783648703219</v>
      </c>
      <c r="P92">
        <f t="shared" si="5"/>
        <v>4.12393049421161</v>
      </c>
      <c r="Q92">
        <f t="shared" si="5"/>
        <v>0</v>
      </c>
      <c r="R92">
        <f t="shared" si="5"/>
        <v>19.245008972987623</v>
      </c>
      <c r="S92">
        <f t="shared" si="5"/>
        <v>24.06708409918074</v>
      </c>
      <c r="T92">
        <f t="shared" si="5"/>
        <v>5.7735026918962493</v>
      </c>
      <c r="U92">
        <f t="shared" si="5"/>
        <v>3.7345360165968771</v>
      </c>
      <c r="V92">
        <f t="shared" si="5"/>
        <v>3.7172607133323843</v>
      </c>
      <c r="W92">
        <f t="shared" si="5"/>
        <v>4.7075475546388015</v>
      </c>
      <c r="X92">
        <f t="shared" si="5"/>
        <v>4.4411559168432753</v>
      </c>
      <c r="Y92">
        <f t="shared" si="5"/>
        <v>6.415002990995843</v>
      </c>
      <c r="Z92">
        <f t="shared" si="5"/>
        <v>0</v>
      </c>
      <c r="AA92">
        <f t="shared" si="5"/>
        <v>46.327131961935009</v>
      </c>
      <c r="AB92">
        <f t="shared" si="5"/>
        <v>13.946408670866335</v>
      </c>
      <c r="AC92">
        <f t="shared" si="5"/>
        <v>4.4095855184409833</v>
      </c>
      <c r="AD92">
        <f t="shared" si="5"/>
        <v>3.8490017945975077</v>
      </c>
      <c r="AE92">
        <f t="shared" si="5"/>
        <v>5.2486388108147812</v>
      </c>
      <c r="AF92">
        <f t="shared" si="5"/>
        <v>4.4411559168432753</v>
      </c>
      <c r="AG92">
        <f t="shared" si="5"/>
        <v>12.945755775256734</v>
      </c>
      <c r="AH92">
        <f t="shared" si="5"/>
        <v>0</v>
      </c>
      <c r="AI92">
        <f t="shared" si="5"/>
        <v>7.6980035891950074</v>
      </c>
      <c r="AJ92">
        <f t="shared" si="5"/>
        <v>0</v>
      </c>
      <c r="AK92">
        <f t="shared" si="5"/>
        <v>4.4411559168432753</v>
      </c>
      <c r="AL92">
        <f t="shared" si="5"/>
        <v>5.2486388108147812</v>
      </c>
      <c r="AM92">
        <f t="shared" si="5"/>
        <v>9.6225044864937566</v>
      </c>
      <c r="AN92">
        <f t="shared" si="5"/>
        <v>3.8490017945975077</v>
      </c>
      <c r="AO92">
        <f t="shared" si="5"/>
        <v>4.4411559168432753</v>
      </c>
      <c r="AP92">
        <f t="shared" si="5"/>
        <v>0</v>
      </c>
      <c r="AQ92">
        <f t="shared" si="5"/>
        <v>0</v>
      </c>
      <c r="AR92">
        <f t="shared" si="5"/>
        <v>0</v>
      </c>
      <c r="AS92">
        <f t="shared" si="5"/>
        <v>4.12393049421161</v>
      </c>
      <c r="AT92">
        <f t="shared" si="5"/>
        <v>4.4411559168432753</v>
      </c>
      <c r="AU92">
        <f t="shared" si="5"/>
        <v>4.4411559168432753</v>
      </c>
      <c r="AV92">
        <f t="shared" si="5"/>
        <v>5.7735026918962573</v>
      </c>
      <c r="AW92">
        <f t="shared" si="5"/>
        <v>0</v>
      </c>
    </row>
    <row r="93" spans="1:49" x14ac:dyDescent="0.25">
      <c r="A93" t="s">
        <v>1775</v>
      </c>
    </row>
    <row r="96" spans="1:49" x14ac:dyDescent="0.25">
      <c r="A96" s="39" t="s">
        <v>1800</v>
      </c>
      <c r="B96" t="s">
        <v>1715</v>
      </c>
      <c r="C96" t="s">
        <v>1716</v>
      </c>
      <c r="D96" t="s">
        <v>1717</v>
      </c>
      <c r="E96" t="s">
        <v>1718</v>
      </c>
      <c r="F96" t="s">
        <v>1719</v>
      </c>
      <c r="G96" t="s">
        <v>1720</v>
      </c>
      <c r="H96" t="s">
        <v>1721</v>
      </c>
      <c r="I96" t="s">
        <v>1722</v>
      </c>
      <c r="J96" t="s">
        <v>1723</v>
      </c>
      <c r="K96" t="s">
        <v>1724</v>
      </c>
      <c r="L96" t="s">
        <v>1725</v>
      </c>
      <c r="M96" t="s">
        <v>1726</v>
      </c>
      <c r="N96" t="s">
        <v>1727</v>
      </c>
      <c r="O96" t="s">
        <v>1728</v>
      </c>
      <c r="P96" t="s">
        <v>1729</v>
      </c>
      <c r="Q96" t="s">
        <v>1730</v>
      </c>
      <c r="R96" t="s">
        <v>1731</v>
      </c>
      <c r="S96" t="s">
        <v>1732</v>
      </c>
      <c r="T96" t="s">
        <v>1733</v>
      </c>
      <c r="U96" t="s">
        <v>1734</v>
      </c>
      <c r="V96" t="s">
        <v>1735</v>
      </c>
      <c r="W96" t="s">
        <v>1736</v>
      </c>
      <c r="X96" t="s">
        <v>1737</v>
      </c>
      <c r="Y96" t="s">
        <v>1738</v>
      </c>
      <c r="Z96" t="s">
        <v>1739</v>
      </c>
      <c r="AA96" t="s">
        <v>1740</v>
      </c>
      <c r="AB96" t="s">
        <v>1741</v>
      </c>
      <c r="AC96" t="s">
        <v>1742</v>
      </c>
      <c r="AD96" t="s">
        <v>1743</v>
      </c>
      <c r="AE96" t="s">
        <v>1744</v>
      </c>
      <c r="AF96" t="s">
        <v>1745</v>
      </c>
      <c r="AG96" t="s">
        <v>1746</v>
      </c>
      <c r="AH96" t="s">
        <v>1747</v>
      </c>
      <c r="AI96" t="s">
        <v>1748</v>
      </c>
      <c r="AJ96" t="s">
        <v>1749</v>
      </c>
      <c r="AK96" t="s">
        <v>1750</v>
      </c>
      <c r="AL96" t="s">
        <v>1751</v>
      </c>
      <c r="AM96" t="s">
        <v>1752</v>
      </c>
      <c r="AN96" t="s">
        <v>1753</v>
      </c>
      <c r="AO96" t="s">
        <v>1754</v>
      </c>
      <c r="AP96" t="s">
        <v>1755</v>
      </c>
      <c r="AQ96" t="s">
        <v>1756</v>
      </c>
      <c r="AR96" t="s">
        <v>1757</v>
      </c>
      <c r="AS96" t="s">
        <v>1758</v>
      </c>
      <c r="AT96" t="s">
        <v>1759</v>
      </c>
      <c r="AU96" t="s">
        <v>1760</v>
      </c>
      <c r="AV96" t="s">
        <v>1761</v>
      </c>
      <c r="AW96" t="s">
        <v>1762</v>
      </c>
    </row>
    <row r="97" spans="1:49" x14ac:dyDescent="0.25">
      <c r="A97" t="s">
        <v>1770</v>
      </c>
      <c r="B97">
        <f>B47/B39*100</f>
        <v>69.664334246019678</v>
      </c>
      <c r="C97">
        <f t="shared" ref="C97:AW97" si="6">C47/C39*100</f>
        <v>26.074995619414754</v>
      </c>
      <c r="D97">
        <f t="shared" si="6"/>
        <v>170.12353058378164</v>
      </c>
      <c r="E97">
        <f t="shared" si="6"/>
        <v>144.53413080682441</v>
      </c>
      <c r="F97">
        <f t="shared" si="6"/>
        <v>121.20062486052221</v>
      </c>
      <c r="G97">
        <f t="shared" si="6"/>
        <v>102.58705178609648</v>
      </c>
      <c r="H97">
        <f t="shared" si="6"/>
        <v>132.63281277749493</v>
      </c>
      <c r="I97">
        <f t="shared" si="6"/>
        <v>94.129868054376374</v>
      </c>
      <c r="J97">
        <f t="shared" si="6"/>
        <v>57.051839546587189</v>
      </c>
      <c r="K97">
        <f t="shared" si="6"/>
        <v>9.1881288882323009</v>
      </c>
      <c r="L97">
        <f t="shared" si="6"/>
        <v>62.586708203530641</v>
      </c>
      <c r="M97">
        <f t="shared" si="6"/>
        <v>46.28182232280362</v>
      </c>
      <c r="N97">
        <f t="shared" si="6"/>
        <v>86.483606266207232</v>
      </c>
      <c r="O97">
        <f t="shared" si="6"/>
        <v>95.046778861011987</v>
      </c>
      <c r="P97">
        <f t="shared" si="6"/>
        <v>73.058522838980281</v>
      </c>
      <c r="Q97">
        <f t="shared" si="6"/>
        <v>74.37121212121211</v>
      </c>
      <c r="R97">
        <f t="shared" si="6"/>
        <v>118.03317859093391</v>
      </c>
      <c r="S97">
        <f t="shared" si="6"/>
        <v>16.247762262799856</v>
      </c>
      <c r="T97">
        <f t="shared" si="6"/>
        <v>88.868638581814565</v>
      </c>
      <c r="U97">
        <f t="shared" si="6"/>
        <v>49.083426509691904</v>
      </c>
      <c r="V97">
        <f t="shared" si="6"/>
        <v>60.884945813914307</v>
      </c>
      <c r="W97">
        <f t="shared" si="6"/>
        <v>84.419758581864826</v>
      </c>
      <c r="X97">
        <f t="shared" si="6"/>
        <v>62.59957875029253</v>
      </c>
      <c r="Y97">
        <f t="shared" si="6"/>
        <v>48.495321020623415</v>
      </c>
      <c r="Z97">
        <f t="shared" si="6"/>
        <v>101.99783913102198</v>
      </c>
      <c r="AA97">
        <f t="shared" si="6"/>
        <v>17.333904843549082</v>
      </c>
      <c r="AB97">
        <f t="shared" si="6"/>
        <v>46.147130062524646</v>
      </c>
      <c r="AC97">
        <f t="shared" si="6"/>
        <v>88.444021353641702</v>
      </c>
      <c r="AD97">
        <f t="shared" si="6"/>
        <v>82.420902520967772</v>
      </c>
      <c r="AE97">
        <f t="shared" si="6"/>
        <v>78.569994982438544</v>
      </c>
      <c r="AF97">
        <f t="shared" si="6"/>
        <v>88.352853088804878</v>
      </c>
      <c r="AG97">
        <f t="shared" si="6"/>
        <v>98.061864695296933</v>
      </c>
      <c r="AH97">
        <f t="shared" si="6"/>
        <v>161.00075679282594</v>
      </c>
      <c r="AI97">
        <f t="shared" si="6"/>
        <v>50.991824835375432</v>
      </c>
      <c r="AJ97">
        <f t="shared" si="6"/>
        <v>42.567914479481971</v>
      </c>
      <c r="AK97">
        <f t="shared" si="6"/>
        <v>90.411467332181473</v>
      </c>
      <c r="AL97">
        <f t="shared" si="6"/>
        <v>55.48151745479597</v>
      </c>
      <c r="AM97">
        <f t="shared" si="6"/>
        <v>76.436637663483225</v>
      </c>
      <c r="AN97">
        <f t="shared" si="6"/>
        <v>71.201952410006101</v>
      </c>
      <c r="AO97">
        <f t="shared" si="6"/>
        <v>50.688096603366283</v>
      </c>
      <c r="AP97">
        <f t="shared" si="6"/>
        <v>0</v>
      </c>
      <c r="AQ97">
        <f t="shared" si="6"/>
        <v>69.685979909622077</v>
      </c>
      <c r="AR97">
        <f t="shared" si="6"/>
        <v>70.474815002307821</v>
      </c>
      <c r="AS97">
        <f t="shared" si="6"/>
        <v>64.651904611048607</v>
      </c>
      <c r="AT97">
        <f t="shared" si="6"/>
        <v>77.836131170089715</v>
      </c>
      <c r="AU97">
        <f t="shared" si="6"/>
        <v>73.175694639348862</v>
      </c>
      <c r="AV97">
        <f t="shared" si="6"/>
        <v>85.240796938910137</v>
      </c>
      <c r="AW97">
        <f t="shared" si="6"/>
        <v>83.777208150497458</v>
      </c>
    </row>
    <row r="98" spans="1:49" x14ac:dyDescent="0.25">
      <c r="A98" t="s">
        <v>1771</v>
      </c>
      <c r="B98">
        <f>B65/B57*100</f>
        <v>68.655324034810747</v>
      </c>
      <c r="C98">
        <f t="shared" ref="C98:AW98" si="7">C65/C57*100</f>
        <v>88.540704024195577</v>
      </c>
      <c r="D98">
        <f t="shared" si="7"/>
        <v>95.623340431684937</v>
      </c>
      <c r="E98">
        <f t="shared" si="7"/>
        <v>148.11001370974509</v>
      </c>
      <c r="F98">
        <f t="shared" si="7"/>
        <v>129.25442964243436</v>
      </c>
      <c r="G98">
        <f t="shared" si="7"/>
        <v>110.85721305936916</v>
      </c>
      <c r="H98">
        <f t="shared" si="7"/>
        <v>106.09829639680386</v>
      </c>
      <c r="I98">
        <f t="shared" si="7"/>
        <v>104.8709035989132</v>
      </c>
      <c r="J98">
        <f t="shared" si="7"/>
        <v>50.08939094966297</v>
      </c>
      <c r="K98">
        <f t="shared" si="7"/>
        <v>29.682856068720426</v>
      </c>
      <c r="L98">
        <f t="shared" si="7"/>
        <v>78.309488203914924</v>
      </c>
      <c r="M98">
        <f t="shared" si="7"/>
        <v>50.696309290871056</v>
      </c>
      <c r="N98">
        <f t="shared" si="7"/>
        <v>97.460556538765687</v>
      </c>
      <c r="O98">
        <f t="shared" si="7"/>
        <v>92.771984601938755</v>
      </c>
      <c r="P98">
        <f t="shared" si="7"/>
        <v>60.898042162018825</v>
      </c>
      <c r="Q98">
        <f t="shared" si="7"/>
        <v>89.025066352108524</v>
      </c>
      <c r="R98">
        <f t="shared" si="7"/>
        <v>65.91901548233426</v>
      </c>
      <c r="S98">
        <f t="shared" si="7"/>
        <v>17.568396360624437</v>
      </c>
      <c r="T98">
        <f t="shared" si="7"/>
        <v>36.857387833329739</v>
      </c>
      <c r="U98">
        <f t="shared" si="7"/>
        <v>100.41525080658022</v>
      </c>
      <c r="V98">
        <f t="shared" si="7"/>
        <v>85.737050994227076</v>
      </c>
      <c r="W98">
        <f t="shared" si="7"/>
        <v>81.760905410520778</v>
      </c>
      <c r="X98">
        <f t="shared" si="7"/>
        <v>65.57258791704237</v>
      </c>
      <c r="Y98">
        <f t="shared" si="7"/>
        <v>65.027801207039147</v>
      </c>
      <c r="Z98">
        <f t="shared" si="7"/>
        <v>113.37495562518328</v>
      </c>
      <c r="AA98">
        <f t="shared" si="7"/>
        <v>35.325901101155871</v>
      </c>
      <c r="AB98">
        <f t="shared" si="7"/>
        <v>104.78171847310695</v>
      </c>
      <c r="AC98">
        <f t="shared" si="7"/>
        <v>90.156294542705226</v>
      </c>
      <c r="AD98">
        <f t="shared" si="7"/>
        <v>57.839264459816107</v>
      </c>
      <c r="AE98">
        <f t="shared" si="7"/>
        <v>77.899131148446571</v>
      </c>
      <c r="AF98">
        <f t="shared" si="7"/>
        <v>83.029852696214519</v>
      </c>
      <c r="AG98">
        <f t="shared" si="7"/>
        <v>70.058640910658852</v>
      </c>
      <c r="AH98">
        <f t="shared" si="7"/>
        <v>150.80264884369362</v>
      </c>
      <c r="AI98">
        <f t="shared" si="7"/>
        <v>79.412442396313352</v>
      </c>
      <c r="AJ98">
        <f t="shared" si="7"/>
        <v>62.942085906066062</v>
      </c>
      <c r="AK98">
        <f t="shared" si="7"/>
        <v>92.127214245040548</v>
      </c>
      <c r="AL98">
        <f t="shared" si="7"/>
        <v>58.419458731913664</v>
      </c>
      <c r="AM98">
        <f t="shared" si="7"/>
        <v>79.374877394886539</v>
      </c>
      <c r="AN98">
        <f t="shared" si="7"/>
        <v>32.595506967803942</v>
      </c>
      <c r="AO98">
        <f t="shared" si="7"/>
        <v>66.410041361117692</v>
      </c>
      <c r="AP98">
        <f t="shared" si="7"/>
        <v>0</v>
      </c>
      <c r="AQ98">
        <f t="shared" si="7"/>
        <v>76.617988920763665</v>
      </c>
      <c r="AR98">
        <f t="shared" si="7"/>
        <v>69.931922288490895</v>
      </c>
      <c r="AS98">
        <f t="shared" si="7"/>
        <v>88.22473496827574</v>
      </c>
      <c r="AT98">
        <f t="shared" si="7"/>
        <v>82.085099392147185</v>
      </c>
      <c r="AU98">
        <f t="shared" si="7"/>
        <v>81.029402870300785</v>
      </c>
      <c r="AV98">
        <f t="shared" si="7"/>
        <v>69.071253567730039</v>
      </c>
      <c r="AW98">
        <f t="shared" si="7"/>
        <v>83.457657291575956</v>
      </c>
    </row>
    <row r="99" spans="1:49" x14ac:dyDescent="0.25">
      <c r="A99" t="s">
        <v>1772</v>
      </c>
      <c r="B99">
        <f>B83/B75*100</f>
        <v>70.528445493520891</v>
      </c>
      <c r="C99">
        <f t="shared" ref="C99:AW99" si="8">C83/C75*100</f>
        <v>155.48989113530325</v>
      </c>
      <c r="D99">
        <f t="shared" si="8"/>
        <v>93.638545953360762</v>
      </c>
      <c r="E99">
        <f t="shared" si="8"/>
        <v>131.24423499421403</v>
      </c>
      <c r="F99">
        <f t="shared" si="8"/>
        <v>119.27101409037274</v>
      </c>
      <c r="G99">
        <f t="shared" si="8"/>
        <v>128.24103039848117</v>
      </c>
      <c r="H99">
        <f t="shared" si="8"/>
        <v>113.94512433276915</v>
      </c>
      <c r="I99">
        <f t="shared" si="8"/>
        <v>73.890984931924166</v>
      </c>
      <c r="J99">
        <f t="shared" si="8"/>
        <v>103.8500648690347</v>
      </c>
      <c r="K99">
        <f t="shared" si="8"/>
        <v>18.771669143140169</v>
      </c>
      <c r="L99">
        <f t="shared" si="8"/>
        <v>60.090707180051886</v>
      </c>
      <c r="M99">
        <f t="shared" si="8"/>
        <v>73.506619486975993</v>
      </c>
      <c r="N99">
        <f t="shared" si="8"/>
        <v>48.873134812742052</v>
      </c>
      <c r="O99">
        <f t="shared" si="8"/>
        <v>61.69163837443331</v>
      </c>
      <c r="P99">
        <f t="shared" si="8"/>
        <v>69.031716452333072</v>
      </c>
      <c r="Q99">
        <f t="shared" si="8"/>
        <v>78.073291267705088</v>
      </c>
      <c r="R99">
        <f t="shared" si="8"/>
        <v>56.28634086473653</v>
      </c>
      <c r="S99">
        <f t="shared" si="8"/>
        <v>23.8055476542213</v>
      </c>
      <c r="T99">
        <f t="shared" si="8"/>
        <v>47.182619823638795</v>
      </c>
      <c r="U99">
        <f t="shared" si="8"/>
        <v>36.944797720430806</v>
      </c>
      <c r="V99">
        <f t="shared" si="8"/>
        <v>29.190473904066838</v>
      </c>
      <c r="W99">
        <f t="shared" si="8"/>
        <v>83.945461522833483</v>
      </c>
      <c r="X99">
        <f t="shared" si="8"/>
        <v>77.914245570584882</v>
      </c>
      <c r="Y99">
        <f t="shared" si="8"/>
        <v>42.644916091825195</v>
      </c>
      <c r="Z99">
        <f t="shared" si="8"/>
        <v>154.88685410027833</v>
      </c>
      <c r="AA99">
        <f t="shared" si="8"/>
        <v>29.551710158533723</v>
      </c>
      <c r="AB99">
        <f t="shared" si="8"/>
        <v>83.438535850992722</v>
      </c>
      <c r="AC99">
        <f t="shared" si="8"/>
        <v>91.78706379195377</v>
      </c>
      <c r="AD99">
        <f t="shared" si="8"/>
        <v>48.752200105891276</v>
      </c>
      <c r="AE99">
        <f t="shared" si="8"/>
        <v>84.273186027142216</v>
      </c>
      <c r="AF99">
        <f t="shared" si="8"/>
        <v>77.745649119014161</v>
      </c>
      <c r="AG99">
        <f t="shared" si="8"/>
        <v>47.425796777188012</v>
      </c>
      <c r="AH99">
        <f t="shared" si="8"/>
        <v>130.13236010535965</v>
      </c>
      <c r="AI99">
        <f t="shared" si="8"/>
        <v>84.674051661623878</v>
      </c>
      <c r="AJ99">
        <f t="shared" si="8"/>
        <v>70.19138372837925</v>
      </c>
      <c r="AK99">
        <f t="shared" si="8"/>
        <v>92.733929113843104</v>
      </c>
      <c r="AL99">
        <f t="shared" si="8"/>
        <v>57.820807738651972</v>
      </c>
      <c r="AM99">
        <f t="shared" si="8"/>
        <v>65.048442603187127</v>
      </c>
      <c r="AN99">
        <f t="shared" si="8"/>
        <v>81.446079444467401</v>
      </c>
      <c r="AO99">
        <f t="shared" si="8"/>
        <v>85.005140138504814</v>
      </c>
      <c r="AP99">
        <f t="shared" si="8"/>
        <v>0</v>
      </c>
      <c r="AQ99">
        <f t="shared" si="8"/>
        <v>78.647056365687547</v>
      </c>
      <c r="AR99">
        <f t="shared" si="8"/>
        <v>80.044364815288787</v>
      </c>
      <c r="AS99">
        <f t="shared" si="8"/>
        <v>97.352685160655483</v>
      </c>
      <c r="AT99">
        <f t="shared" si="8"/>
        <v>88.666955759887429</v>
      </c>
      <c r="AU99">
        <f t="shared" si="8"/>
        <v>66.945755479407765</v>
      </c>
      <c r="AV99">
        <f t="shared" si="8"/>
        <v>72.609157911808694</v>
      </c>
      <c r="AW99">
        <f t="shared" si="8"/>
        <v>77.277092150656188</v>
      </c>
    </row>
    <row r="100" spans="1:49" s="7" customFormat="1" x14ac:dyDescent="0.25">
      <c r="A100" s="7" t="s">
        <v>1773</v>
      </c>
      <c r="B100" s="7" t="s">
        <v>1644</v>
      </c>
      <c r="C100" s="7" t="s">
        <v>768</v>
      </c>
      <c r="D100" s="7" t="s">
        <v>768</v>
      </c>
      <c r="E100" s="7" t="s">
        <v>768</v>
      </c>
      <c r="F100" s="7" t="s">
        <v>768</v>
      </c>
      <c r="G100" s="7" t="s">
        <v>768</v>
      </c>
      <c r="H100" s="7" t="s">
        <v>768</v>
      </c>
      <c r="I100" s="7" t="s">
        <v>768</v>
      </c>
      <c r="J100" s="7" t="s">
        <v>1644</v>
      </c>
      <c r="K100" s="7" t="s">
        <v>772</v>
      </c>
      <c r="L100" s="7" t="s">
        <v>772</v>
      </c>
      <c r="M100" s="7" t="s">
        <v>772</v>
      </c>
      <c r="N100" s="7" t="s">
        <v>772</v>
      </c>
      <c r="O100" s="7" t="s">
        <v>772</v>
      </c>
      <c r="P100" s="7" t="s">
        <v>772</v>
      </c>
      <c r="Q100" s="7" t="s">
        <v>772</v>
      </c>
      <c r="R100" s="7" t="s">
        <v>1644</v>
      </c>
      <c r="S100" s="7" t="s">
        <v>776</v>
      </c>
      <c r="T100" s="7" t="s">
        <v>776</v>
      </c>
      <c r="U100" s="7" t="s">
        <v>776</v>
      </c>
      <c r="V100" s="7" t="s">
        <v>776</v>
      </c>
      <c r="W100" s="7" t="s">
        <v>776</v>
      </c>
      <c r="X100" s="7" t="s">
        <v>776</v>
      </c>
      <c r="Y100" s="7" t="s">
        <v>776</v>
      </c>
      <c r="Z100" s="7" t="s">
        <v>1686</v>
      </c>
      <c r="AA100" s="7" t="s">
        <v>780</v>
      </c>
      <c r="AB100" s="7" t="s">
        <v>780</v>
      </c>
      <c r="AC100" s="7" t="s">
        <v>780</v>
      </c>
      <c r="AD100" s="7" t="s">
        <v>780</v>
      </c>
      <c r="AE100" s="7" t="s">
        <v>780</v>
      </c>
      <c r="AF100" s="7" t="s">
        <v>780</v>
      </c>
      <c r="AG100" s="7" t="s">
        <v>780</v>
      </c>
      <c r="AH100" s="7" t="s">
        <v>1686</v>
      </c>
      <c r="AI100" s="7" t="s">
        <v>784</v>
      </c>
      <c r="AJ100" s="7" t="s">
        <v>784</v>
      </c>
      <c r="AK100" s="7" t="s">
        <v>784</v>
      </c>
      <c r="AL100" s="7" t="s">
        <v>784</v>
      </c>
      <c r="AM100" s="7" t="s">
        <v>784</v>
      </c>
      <c r="AN100" s="7" t="s">
        <v>784</v>
      </c>
      <c r="AO100" s="7" t="s">
        <v>784</v>
      </c>
      <c r="AP100" s="7" t="s">
        <v>1794</v>
      </c>
      <c r="AQ100" s="7" t="s">
        <v>788</v>
      </c>
      <c r="AR100" s="7" t="s">
        <v>788</v>
      </c>
      <c r="AS100" s="7" t="s">
        <v>788</v>
      </c>
      <c r="AT100" s="7" t="s">
        <v>788</v>
      </c>
      <c r="AU100" s="7" t="s">
        <v>788</v>
      </c>
      <c r="AV100" s="7" t="s">
        <v>788</v>
      </c>
      <c r="AW100" s="7" t="s">
        <v>788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69.616034591450443</v>
      </c>
      <c r="C102">
        <f t="shared" ref="C102:AW102" si="9">AVERAGE(C97:C99)</f>
        <v>90.035196926304522</v>
      </c>
      <c r="D102">
        <f t="shared" si="9"/>
        <v>119.79513898960913</v>
      </c>
      <c r="E102">
        <f t="shared" si="9"/>
        <v>141.29612650359451</v>
      </c>
      <c r="F102">
        <f t="shared" si="9"/>
        <v>123.24202286444309</v>
      </c>
      <c r="G102">
        <f t="shared" si="9"/>
        <v>113.89509841464894</v>
      </c>
      <c r="H102">
        <f t="shared" si="9"/>
        <v>117.55874450235599</v>
      </c>
      <c r="I102">
        <f t="shared" si="9"/>
        <v>90.963918861737909</v>
      </c>
      <c r="J102">
        <f t="shared" si="9"/>
        <v>70.330431788428285</v>
      </c>
      <c r="K102">
        <f t="shared" si="9"/>
        <v>19.2142180333643</v>
      </c>
      <c r="L102">
        <f t="shared" si="9"/>
        <v>66.995634529165812</v>
      </c>
      <c r="M102">
        <f t="shared" si="9"/>
        <v>56.828250366883559</v>
      </c>
      <c r="N102">
        <f t="shared" si="9"/>
        <v>77.605765872571652</v>
      </c>
      <c r="O102">
        <f t="shared" si="9"/>
        <v>83.170133945794689</v>
      </c>
      <c r="P102">
        <f t="shared" si="9"/>
        <v>67.66276048444405</v>
      </c>
      <c r="Q102">
        <f t="shared" si="9"/>
        <v>80.489856580341907</v>
      </c>
      <c r="R102">
        <f t="shared" si="9"/>
        <v>80.079511646001563</v>
      </c>
      <c r="S102">
        <f t="shared" si="9"/>
        <v>19.207235425881866</v>
      </c>
      <c r="T102">
        <f t="shared" si="9"/>
        <v>57.636215412927697</v>
      </c>
      <c r="U102">
        <f t="shared" si="9"/>
        <v>62.147825012234307</v>
      </c>
      <c r="V102">
        <f t="shared" si="9"/>
        <v>58.604156904069406</v>
      </c>
      <c r="W102">
        <f t="shared" si="9"/>
        <v>83.375375171739691</v>
      </c>
      <c r="X102">
        <f t="shared" si="9"/>
        <v>68.695470745973253</v>
      </c>
      <c r="Y102">
        <f t="shared" si="9"/>
        <v>52.056012773162585</v>
      </c>
      <c r="Z102">
        <f t="shared" si="9"/>
        <v>123.41988295216119</v>
      </c>
      <c r="AA102">
        <f t="shared" si="9"/>
        <v>27.403838701079561</v>
      </c>
      <c r="AB102">
        <f t="shared" si="9"/>
        <v>78.122461462208108</v>
      </c>
      <c r="AC102">
        <f t="shared" si="9"/>
        <v>90.129126562766899</v>
      </c>
      <c r="AD102">
        <f t="shared" si="9"/>
        <v>63.004122362225054</v>
      </c>
      <c r="AE102">
        <f t="shared" si="9"/>
        <v>80.247437386009111</v>
      </c>
      <c r="AF102">
        <f t="shared" si="9"/>
        <v>83.04278496801119</v>
      </c>
      <c r="AG102">
        <f t="shared" si="9"/>
        <v>71.848767461047927</v>
      </c>
      <c r="AH102">
        <f t="shared" si="9"/>
        <v>147.31192191395974</v>
      </c>
      <c r="AI102">
        <f t="shared" si="9"/>
        <v>71.692772964437552</v>
      </c>
      <c r="AJ102">
        <f t="shared" si="9"/>
        <v>58.56712803797577</v>
      </c>
      <c r="AK102">
        <f t="shared" si="9"/>
        <v>91.757536897021694</v>
      </c>
      <c r="AL102">
        <f t="shared" si="9"/>
        <v>57.240594641787204</v>
      </c>
      <c r="AM102">
        <f t="shared" si="9"/>
        <v>73.619985887185635</v>
      </c>
      <c r="AN102">
        <f t="shared" si="9"/>
        <v>61.747846274092488</v>
      </c>
      <c r="AO102">
        <f t="shared" si="9"/>
        <v>67.367759367662927</v>
      </c>
      <c r="AP102">
        <f t="shared" si="9"/>
        <v>0</v>
      </c>
      <c r="AQ102">
        <f t="shared" si="9"/>
        <v>74.983675065357758</v>
      </c>
      <c r="AR102">
        <f t="shared" si="9"/>
        <v>73.483700702029168</v>
      </c>
      <c r="AS102">
        <f t="shared" si="9"/>
        <v>83.409774913326615</v>
      </c>
      <c r="AT102">
        <f t="shared" si="9"/>
        <v>82.862728774041443</v>
      </c>
      <c r="AU102">
        <f t="shared" si="9"/>
        <v>73.716950996352466</v>
      </c>
      <c r="AV102">
        <f t="shared" si="9"/>
        <v>75.640402806149623</v>
      </c>
      <c r="AW102">
        <f t="shared" si="9"/>
        <v>81.503985864243205</v>
      </c>
    </row>
    <row r="103" spans="1:49" x14ac:dyDescent="0.25">
      <c r="A103" t="s">
        <v>1774</v>
      </c>
      <c r="B103">
        <f>STDEV(B97:B99)</f>
        <v>0.93749434251292207</v>
      </c>
      <c r="C103">
        <f t="shared" ref="C103:AW103" si="10">STDEV(C97:C99)</f>
        <v>64.720390350514151</v>
      </c>
      <c r="D103">
        <f t="shared" si="10"/>
        <v>43.596962080202054</v>
      </c>
      <c r="E103">
        <f t="shared" si="10"/>
        <v>8.886907607324197</v>
      </c>
      <c r="F103">
        <f t="shared" si="10"/>
        <v>5.2955288573565138</v>
      </c>
      <c r="G103">
        <f t="shared" si="10"/>
        <v>13.094014481244486</v>
      </c>
      <c r="H103">
        <f t="shared" si="10"/>
        <v>13.631354589211751</v>
      </c>
      <c r="I103">
        <f t="shared" si="10"/>
        <v>15.730742699284511</v>
      </c>
      <c r="J103">
        <f t="shared" si="10"/>
        <v>29.236847880885978</v>
      </c>
      <c r="K103">
        <f t="shared" si="10"/>
        <v>10.25452815544619</v>
      </c>
      <c r="L103">
        <f t="shared" si="10"/>
        <v>9.8772450110103431</v>
      </c>
      <c r="M103">
        <f t="shared" si="10"/>
        <v>14.61156806018262</v>
      </c>
      <c r="N103">
        <f t="shared" si="10"/>
        <v>25.481295591801636</v>
      </c>
      <c r="O103">
        <f t="shared" si="10"/>
        <v>18.635664765095417</v>
      </c>
      <c r="P103">
        <f t="shared" si="10"/>
        <v>6.1947439741447292</v>
      </c>
      <c r="Q103">
        <f t="shared" si="10"/>
        <v>7.619954191973191</v>
      </c>
      <c r="R103">
        <f t="shared" si="10"/>
        <v>33.219839418595406</v>
      </c>
      <c r="S103">
        <f t="shared" si="10"/>
        <v>4.0366291775510215</v>
      </c>
      <c r="T103">
        <f t="shared" si="10"/>
        <v>27.536354091704684</v>
      </c>
      <c r="U103">
        <f t="shared" si="10"/>
        <v>33.691742087864768</v>
      </c>
      <c r="V103">
        <f t="shared" si="10"/>
        <v>28.342200755971863</v>
      </c>
      <c r="W103">
        <f t="shared" si="10"/>
        <v>1.4181409952713264</v>
      </c>
      <c r="X103">
        <f t="shared" si="10"/>
        <v>8.1209022175226568</v>
      </c>
      <c r="Y103">
        <f t="shared" si="10"/>
        <v>11.608500369887023</v>
      </c>
      <c r="Z103">
        <f t="shared" si="10"/>
        <v>27.838595507994953</v>
      </c>
      <c r="AA103">
        <f t="shared" si="10"/>
        <v>9.1862939307287466</v>
      </c>
      <c r="AB103">
        <f t="shared" si="10"/>
        <v>29.676577038127498</v>
      </c>
      <c r="AC103">
        <f t="shared" si="10"/>
        <v>1.6716868009406909</v>
      </c>
      <c r="AD103">
        <f t="shared" si="10"/>
        <v>17.418444202706535</v>
      </c>
      <c r="AE103">
        <f t="shared" si="10"/>
        <v>3.5024996305679159</v>
      </c>
      <c r="AF103">
        <f t="shared" si="10"/>
        <v>5.3036138101229007</v>
      </c>
      <c r="AG103">
        <f t="shared" si="10"/>
        <v>25.3654540340133</v>
      </c>
      <c r="AH103">
        <f t="shared" si="10"/>
        <v>15.727471487406103</v>
      </c>
      <c r="AI103">
        <f t="shared" si="10"/>
        <v>18.119549472787437</v>
      </c>
      <c r="AJ103">
        <f t="shared" si="10"/>
        <v>14.321983298302854</v>
      </c>
      <c r="AK103">
        <f t="shared" si="10"/>
        <v>1.2045551826497656</v>
      </c>
      <c r="AL103">
        <f t="shared" si="10"/>
        <v>1.5525334667175592</v>
      </c>
      <c r="AM103">
        <f t="shared" si="10"/>
        <v>7.5671546093557618</v>
      </c>
      <c r="AN103">
        <f t="shared" si="10"/>
        <v>25.761011236872587</v>
      </c>
      <c r="AO103">
        <f t="shared" si="10"/>
        <v>17.178556024392616</v>
      </c>
      <c r="AP103">
        <f t="shared" si="10"/>
        <v>0</v>
      </c>
      <c r="AQ103">
        <f t="shared" si="10"/>
        <v>4.6987720892102756</v>
      </c>
      <c r="AR103">
        <f t="shared" si="10"/>
        <v>5.6881823397231512</v>
      </c>
      <c r="AS103">
        <f t="shared" si="10"/>
        <v>16.873741208945162</v>
      </c>
      <c r="AT103">
        <f t="shared" si="10"/>
        <v>5.4571257009006713</v>
      </c>
      <c r="AU103">
        <f t="shared" si="10"/>
        <v>7.0574074411748082</v>
      </c>
      <c r="AV103">
        <f t="shared" si="10"/>
        <v>8.5002863137202347</v>
      </c>
      <c r="AW103">
        <f t="shared" si="10"/>
        <v>3.6640825642076384</v>
      </c>
    </row>
    <row r="104" spans="1:49" x14ac:dyDescent="0.25">
      <c r="A104" t="s">
        <v>1775</v>
      </c>
      <c r="B104">
        <f>STDEV(B97:B99)/SQRT(3)</f>
        <v>0.54126261101358686</v>
      </c>
      <c r="C104">
        <f t="shared" ref="C104:AW104" si="11">STDEV(C97:C99)/SQRT(3)</f>
        <v>37.366334790927006</v>
      </c>
      <c r="D104">
        <f t="shared" si="11"/>
        <v>25.170717792854564</v>
      </c>
      <c r="E104">
        <f t="shared" si="11"/>
        <v>5.1308584993519588</v>
      </c>
      <c r="F104">
        <f t="shared" si="11"/>
        <v>3.0573750112962146</v>
      </c>
      <c r="G104">
        <f t="shared" si="11"/>
        <v>7.5598327855193626</v>
      </c>
      <c r="H104">
        <f t="shared" si="11"/>
        <v>7.8700662415006457</v>
      </c>
      <c r="I104">
        <f t="shared" si="11"/>
        <v>9.0821485319846538</v>
      </c>
      <c r="J104">
        <f t="shared" si="11"/>
        <v>16.87990199428566</v>
      </c>
      <c r="K104">
        <f t="shared" si="11"/>
        <v>5.9204545909594541</v>
      </c>
      <c r="L104">
        <f t="shared" si="11"/>
        <v>5.7026300659587097</v>
      </c>
      <c r="M104">
        <f t="shared" si="11"/>
        <v>8.4359927528289749</v>
      </c>
      <c r="N104">
        <f t="shared" si="11"/>
        <v>14.711632869227101</v>
      </c>
      <c r="O104">
        <f t="shared" si="11"/>
        <v>10.759306068655464</v>
      </c>
      <c r="P104">
        <f t="shared" si="11"/>
        <v>3.5765371010332716</v>
      </c>
      <c r="Q104">
        <f t="shared" si="11"/>
        <v>4.3993826039483395</v>
      </c>
      <c r="R104">
        <f t="shared" si="11"/>
        <v>19.179483230762198</v>
      </c>
      <c r="S104">
        <f t="shared" si="11"/>
        <v>2.3305489422777801</v>
      </c>
      <c r="T104">
        <f t="shared" si="11"/>
        <v>15.898121447346552</v>
      </c>
      <c r="U104">
        <f t="shared" si="11"/>
        <v>19.45193636389617</v>
      </c>
      <c r="V104">
        <f t="shared" si="11"/>
        <v>16.36337723588677</v>
      </c>
      <c r="W104">
        <f t="shared" si="11"/>
        <v>0.81876408536874412</v>
      </c>
      <c r="X104">
        <f t="shared" si="11"/>
        <v>4.6886050813493352</v>
      </c>
      <c r="Y104">
        <f t="shared" si="11"/>
        <v>6.7021708134421436</v>
      </c>
      <c r="Z104">
        <f t="shared" si="11"/>
        <v>16.072620610401994</v>
      </c>
      <c r="AA104">
        <f t="shared" si="11"/>
        <v>5.3037092737612674</v>
      </c>
      <c r="AB104">
        <f t="shared" si="11"/>
        <v>17.133779741589578</v>
      </c>
      <c r="AC104">
        <f t="shared" si="11"/>
        <v>0.96514882452385231</v>
      </c>
      <c r="AD104">
        <f t="shared" si="11"/>
        <v>10.056543449297095</v>
      </c>
      <c r="AE104">
        <f t="shared" si="11"/>
        <v>2.0221691045449512</v>
      </c>
      <c r="AF104">
        <f t="shared" si="11"/>
        <v>3.0620428609522738</v>
      </c>
      <c r="AG104">
        <f t="shared" si="11"/>
        <v>14.644751714654658</v>
      </c>
      <c r="AH104">
        <f t="shared" si="11"/>
        <v>9.0802598969260782</v>
      </c>
      <c r="AI104">
        <f t="shared" si="11"/>
        <v>10.461326765708568</v>
      </c>
      <c r="AJ104">
        <f t="shared" si="11"/>
        <v>8.2688009126044779</v>
      </c>
      <c r="AK104">
        <f t="shared" si="11"/>
        <v>0.69545025895660106</v>
      </c>
      <c r="AL104">
        <f t="shared" si="11"/>
        <v>0.8963556149352857</v>
      </c>
      <c r="AM104">
        <f t="shared" si="11"/>
        <v>4.3688987507110664</v>
      </c>
      <c r="AN104">
        <f t="shared" si="11"/>
        <v>14.873126772205364</v>
      </c>
      <c r="AO104">
        <f t="shared" si="11"/>
        <v>9.9180439449721458</v>
      </c>
      <c r="AP104">
        <f t="shared" si="11"/>
        <v>0</v>
      </c>
      <c r="AQ104">
        <f t="shared" si="11"/>
        <v>2.712837330566253</v>
      </c>
      <c r="AR104">
        <f t="shared" si="11"/>
        <v>3.2840736050388371</v>
      </c>
      <c r="AS104">
        <f t="shared" si="11"/>
        <v>9.742059029220572</v>
      </c>
      <c r="AT104">
        <f t="shared" si="11"/>
        <v>3.1506729924166281</v>
      </c>
      <c r="AU104">
        <f t="shared" si="11"/>
        <v>4.0745960859431438</v>
      </c>
      <c r="AV104">
        <f t="shared" si="11"/>
        <v>4.9076425914152697</v>
      </c>
      <c r="AW104">
        <f t="shared" si="11"/>
        <v>2.1154590547782943</v>
      </c>
    </row>
    <row r="106" spans="1:49" x14ac:dyDescent="0.25">
      <c r="A106" t="s">
        <v>1773</v>
      </c>
      <c r="B106" s="165">
        <f>AVERAGE(B97:B99,J97:J99,R97:R99,)</f>
        <v>66.007793407764098</v>
      </c>
    </row>
    <row r="107" spans="1:49" x14ac:dyDescent="0.25">
      <c r="A107" t="s">
        <v>1774</v>
      </c>
      <c r="B107" s="165">
        <f>STDEV(B97:B99,J97:J99,R97:R99)</f>
        <v>22.703246119207961</v>
      </c>
    </row>
    <row r="108" spans="1:49" x14ac:dyDescent="0.25">
      <c r="A108" t="s">
        <v>1775</v>
      </c>
      <c r="B108" s="165">
        <f>STDEV(B97:B99,J97:J99,R97:R99)/SQRT(3)</f>
        <v>13.107725258403043</v>
      </c>
    </row>
    <row r="109" spans="1:49" x14ac:dyDescent="0.25">
      <c r="A109" s="7" t="s">
        <v>1787</v>
      </c>
    </row>
    <row r="110" spans="1:49" x14ac:dyDescent="0.25">
      <c r="B110" s="6">
        <f t="shared" ref="B110:I110" si="12">B10</f>
        <v>1</v>
      </c>
      <c r="C110" s="6">
        <f t="shared" si="12"/>
        <v>2</v>
      </c>
      <c r="D110" s="6">
        <f t="shared" si="12"/>
        <v>3</v>
      </c>
      <c r="E110" s="6">
        <f t="shared" si="12"/>
        <v>4</v>
      </c>
      <c r="F110" s="6">
        <f t="shared" si="12"/>
        <v>5</v>
      </c>
      <c r="G110" s="6">
        <f t="shared" si="12"/>
        <v>6</v>
      </c>
      <c r="H110" s="6">
        <f t="shared" si="12"/>
        <v>7</v>
      </c>
      <c r="I110" s="6">
        <f t="shared" si="12"/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tr">
        <f t="shared" ref="A111:I111" si="13">A11</f>
        <v>Concentration (µM)</v>
      </c>
      <c r="C111" s="6">
        <f t="shared" si="13"/>
        <v>40</v>
      </c>
      <c r="D111" s="6">
        <f t="shared" si="13"/>
        <v>10</v>
      </c>
      <c r="E111" s="6">
        <f t="shared" si="13"/>
        <v>3</v>
      </c>
      <c r="F111" s="6">
        <f t="shared" si="13"/>
        <v>1</v>
      </c>
      <c r="G111" s="6">
        <f t="shared" si="13"/>
        <v>0.3</v>
      </c>
      <c r="H111" s="6">
        <f t="shared" si="13"/>
        <v>0.1</v>
      </c>
      <c r="I111" s="6">
        <f t="shared" si="13"/>
        <v>0.03</v>
      </c>
    </row>
    <row r="112" spans="1:49" x14ac:dyDescent="0.25">
      <c r="A112" s="6" t="str">
        <f t="shared" ref="A112:C112" si="14">A12</f>
        <v>A</v>
      </c>
      <c r="B112" s="19" t="str">
        <f t="shared" si="14"/>
        <v>DMSO</v>
      </c>
      <c r="C112" s="223" t="str">
        <f t="shared" si="14"/>
        <v>TX011614</v>
      </c>
      <c r="D112" s="224"/>
      <c r="E112" s="224"/>
      <c r="F112" s="224"/>
      <c r="G112" s="224"/>
      <c r="H112" s="224"/>
      <c r="I112" s="225"/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tr">
        <f t="shared" ref="A113:C113" si="15">A13</f>
        <v>B</v>
      </c>
      <c r="B113" s="19" t="str">
        <f t="shared" si="15"/>
        <v>DMSO</v>
      </c>
      <c r="C113" s="218" t="str">
        <f t="shared" si="15"/>
        <v>TX003700</v>
      </c>
      <c r="D113" s="219"/>
      <c r="E113" s="219"/>
      <c r="F113" s="219"/>
      <c r="G113" s="219"/>
      <c r="H113" s="219"/>
      <c r="I113" s="220"/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tr">
        <f t="shared" ref="A114:C114" si="16">A14</f>
        <v>C</v>
      </c>
      <c r="B114" s="19" t="str">
        <f t="shared" si="16"/>
        <v>DMSO</v>
      </c>
      <c r="C114" s="218" t="str">
        <f t="shared" si="16"/>
        <v>TX000691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7">A15</f>
        <v>D</v>
      </c>
      <c r="B115" s="19" t="str">
        <f t="shared" si="17"/>
        <v>BIC</v>
      </c>
      <c r="C115" s="218" t="str">
        <f t="shared" si="17"/>
        <v>TX007272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8">A16</f>
        <v>E</v>
      </c>
      <c r="B116" s="19" t="str">
        <f t="shared" si="18"/>
        <v>BIC</v>
      </c>
      <c r="C116" s="218" t="str">
        <f t="shared" si="18"/>
        <v>TX001535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19">A17</f>
        <v>F</v>
      </c>
      <c r="B117" s="19" t="str">
        <f t="shared" si="19"/>
        <v>LYSIS</v>
      </c>
      <c r="C117" s="218" t="str">
        <f t="shared" si="19"/>
        <v>TX006158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1966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2271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0.1037</v>
      </c>
      <c r="C126">
        <v>0.1148</v>
      </c>
      <c r="D126">
        <v>0.10290000000000001</v>
      </c>
      <c r="E126">
        <v>9.7600000000000006E-2</v>
      </c>
      <c r="F126">
        <v>9.7000000000000003E-2</v>
      </c>
      <c r="G126">
        <v>0.10630000000000001</v>
      </c>
      <c r="H126">
        <v>9.6500000000000002E-2</v>
      </c>
      <c r="I126">
        <v>0.107</v>
      </c>
      <c r="K126" t="s">
        <v>1658</v>
      </c>
      <c r="L126">
        <f>B126-$F$132</f>
        <v>2.6400000000000007E-2</v>
      </c>
      <c r="M126">
        <f t="shared" ref="M126:S126" si="20">C126-$F$132</f>
        <v>3.7500000000000006E-2</v>
      </c>
      <c r="N126">
        <f t="shared" si="20"/>
        <v>2.5600000000000012E-2</v>
      </c>
      <c r="O126">
        <f t="shared" si="20"/>
        <v>2.0300000000000012E-2</v>
      </c>
      <c r="P126">
        <f t="shared" si="20"/>
        <v>1.9700000000000009E-2</v>
      </c>
      <c r="Q126">
        <f t="shared" si="20"/>
        <v>2.9000000000000012E-2</v>
      </c>
      <c r="R126">
        <f t="shared" si="20"/>
        <v>1.9200000000000009E-2</v>
      </c>
      <c r="S126">
        <f t="shared" si="20"/>
        <v>2.9700000000000004E-2</v>
      </c>
      <c r="U126" t="s">
        <v>1658</v>
      </c>
      <c r="V126">
        <f>L126/$L$131*100</f>
        <v>7.6190476190476195</v>
      </c>
      <c r="W126">
        <f t="shared" ref="W126:AC126" si="21">M126/$L$131*100</f>
        <v>10.822510822510823</v>
      </c>
      <c r="X126">
        <f t="shared" si="21"/>
        <v>7.3881673881673908</v>
      </c>
      <c r="Y126">
        <f t="shared" si="21"/>
        <v>5.8585858585858617</v>
      </c>
      <c r="Z126">
        <f t="shared" si="21"/>
        <v>5.6854256854256873</v>
      </c>
      <c r="AA126">
        <f t="shared" si="21"/>
        <v>8.3694083694083723</v>
      </c>
      <c r="AB126">
        <f t="shared" si="21"/>
        <v>5.5411255411255436</v>
      </c>
      <c r="AC126">
        <f t="shared" si="21"/>
        <v>8.5714285714285712</v>
      </c>
    </row>
    <row r="127" spans="1:29" x14ac:dyDescent="0.25">
      <c r="A127" t="s">
        <v>1659</v>
      </c>
      <c r="B127">
        <v>0.15440000000000001</v>
      </c>
      <c r="C127">
        <v>0.16889999999999999</v>
      </c>
      <c r="D127">
        <v>0.1668</v>
      </c>
      <c r="E127">
        <v>0.16209999999999999</v>
      </c>
      <c r="F127">
        <v>0.16350000000000001</v>
      </c>
      <c r="G127">
        <v>0.1782</v>
      </c>
      <c r="H127">
        <v>0.16850000000000001</v>
      </c>
      <c r="I127">
        <v>0.1676</v>
      </c>
      <c r="K127" t="s">
        <v>1659</v>
      </c>
      <c r="L127">
        <f t="shared" ref="L127:L131" si="22">B127-$F$132</f>
        <v>7.7100000000000016E-2</v>
      </c>
      <c r="M127">
        <f t="shared" ref="M127:M131" si="23">C127-$F$132</f>
        <v>9.1600000000000001E-2</v>
      </c>
      <c r="N127">
        <f t="shared" ref="N127:N131" si="24">D127-$F$132</f>
        <v>8.950000000000001E-2</v>
      </c>
      <c r="O127">
        <f t="shared" ref="O127:O131" si="25">E127-$F$132</f>
        <v>8.48E-2</v>
      </c>
      <c r="P127">
        <f t="shared" ref="P127:P131" si="26">F127-$F$132</f>
        <v>8.6200000000000013E-2</v>
      </c>
      <c r="Q127">
        <f t="shared" ref="Q127:Q131" si="27">G127-$F$132</f>
        <v>0.1009</v>
      </c>
      <c r="R127">
        <f t="shared" ref="R127:R131" si="28">H127-$F$132</f>
        <v>9.1200000000000017E-2</v>
      </c>
      <c r="S127">
        <f t="shared" ref="S127:S131" si="29">I127-$F$132</f>
        <v>9.0300000000000005E-2</v>
      </c>
      <c r="U127" t="s">
        <v>1659</v>
      </c>
      <c r="V127">
        <f t="shared" ref="V127:V131" si="30">L127/$L$131*100</f>
        <v>22.251082251082256</v>
      </c>
      <c r="W127">
        <f t="shared" ref="W127:W131" si="31">M127/$L$131*100</f>
        <v>26.435786435786433</v>
      </c>
      <c r="X127">
        <f t="shared" ref="X127:X131" si="32">N127/$L$131*100</f>
        <v>25.829725829725831</v>
      </c>
      <c r="Y127">
        <f t="shared" ref="Y127:Y131" si="33">O127/$L$131*100</f>
        <v>24.473304473304474</v>
      </c>
      <c r="Z127">
        <f t="shared" ref="Z127:Z131" si="34">P127/$L$131*100</f>
        <v>24.877344877344878</v>
      </c>
      <c r="AA127">
        <f t="shared" ref="AA127:AA131" si="35">Q127/$L$131*100</f>
        <v>29.119769119769117</v>
      </c>
      <c r="AB127">
        <f t="shared" ref="AB127:AB131" si="36">R127/$L$131*100</f>
        <v>26.320346320346321</v>
      </c>
      <c r="AC127">
        <f t="shared" ref="AC127:AC131" si="37">S127/$L$131*100</f>
        <v>26.060606060606062</v>
      </c>
    </row>
    <row r="128" spans="1:29" x14ac:dyDescent="0.25">
      <c r="A128" t="s">
        <v>1660</v>
      </c>
      <c r="B128">
        <v>0.12180000000000001</v>
      </c>
      <c r="C128">
        <v>9.4700000000000006E-2</v>
      </c>
      <c r="D128">
        <v>9.7199999999999995E-2</v>
      </c>
      <c r="E128">
        <v>9.7699999999999995E-2</v>
      </c>
      <c r="F128">
        <v>0.12859999999999999</v>
      </c>
      <c r="G128">
        <v>9.64E-2</v>
      </c>
      <c r="H128">
        <v>0.1017</v>
      </c>
      <c r="I128">
        <v>0.1051</v>
      </c>
      <c r="K128" t="s">
        <v>1660</v>
      </c>
      <c r="L128">
        <f t="shared" si="22"/>
        <v>4.4500000000000012E-2</v>
      </c>
      <c r="M128">
        <f t="shared" si="23"/>
        <v>1.7400000000000013E-2</v>
      </c>
      <c r="N128">
        <f t="shared" si="24"/>
        <v>1.9900000000000001E-2</v>
      </c>
      <c r="O128">
        <f t="shared" si="25"/>
        <v>2.0400000000000001E-2</v>
      </c>
      <c r="P128">
        <f t="shared" si="26"/>
        <v>5.1299999999999998E-2</v>
      </c>
      <c r="Q128">
        <f t="shared" si="27"/>
        <v>1.9100000000000006E-2</v>
      </c>
      <c r="R128">
        <f t="shared" si="28"/>
        <v>2.4400000000000005E-2</v>
      </c>
      <c r="S128">
        <f t="shared" si="29"/>
        <v>2.7800000000000005E-2</v>
      </c>
      <c r="U128" t="s">
        <v>1660</v>
      </c>
      <c r="V128">
        <f t="shared" si="30"/>
        <v>12.842712842712844</v>
      </c>
      <c r="W128">
        <f t="shared" si="31"/>
        <v>5.0216450216450248</v>
      </c>
      <c r="X128">
        <f t="shared" si="32"/>
        <v>5.7431457431457433</v>
      </c>
      <c r="Y128">
        <f t="shared" si="33"/>
        <v>5.887445887445887</v>
      </c>
      <c r="Z128">
        <f t="shared" si="34"/>
        <v>14.805194805194805</v>
      </c>
      <c r="AA128">
        <f t="shared" si="35"/>
        <v>5.5122655122655138</v>
      </c>
      <c r="AB128">
        <f t="shared" si="36"/>
        <v>7.041847041847042</v>
      </c>
      <c r="AC128">
        <f t="shared" si="37"/>
        <v>8.0230880230880235</v>
      </c>
    </row>
    <row r="129" spans="1:29" x14ac:dyDescent="0.25">
      <c r="A129" t="s">
        <v>1661</v>
      </c>
      <c r="B129">
        <v>0.1103</v>
      </c>
      <c r="C129">
        <v>0.18340000000000001</v>
      </c>
      <c r="D129">
        <v>9.9699999999999997E-2</v>
      </c>
      <c r="E129">
        <v>9.7699999999999995E-2</v>
      </c>
      <c r="F129">
        <v>0.1062</v>
      </c>
      <c r="G129">
        <v>9.8400000000000001E-2</v>
      </c>
      <c r="H129">
        <v>0.10150000000000001</v>
      </c>
      <c r="I129">
        <v>0.1082</v>
      </c>
      <c r="K129" t="s">
        <v>1661</v>
      </c>
      <c r="L129">
        <f t="shared" si="22"/>
        <v>3.3000000000000002E-2</v>
      </c>
      <c r="M129">
        <f t="shared" si="23"/>
        <v>0.10610000000000001</v>
      </c>
      <c r="N129">
        <f t="shared" si="24"/>
        <v>2.2400000000000003E-2</v>
      </c>
      <c r="O129">
        <f t="shared" si="25"/>
        <v>2.0400000000000001E-2</v>
      </c>
      <c r="P129">
        <f t="shared" si="26"/>
        <v>2.8900000000000009E-2</v>
      </c>
      <c r="Q129">
        <f t="shared" si="27"/>
        <v>2.1100000000000008E-2</v>
      </c>
      <c r="R129">
        <f t="shared" si="28"/>
        <v>2.4200000000000013E-2</v>
      </c>
      <c r="S129">
        <f t="shared" si="29"/>
        <v>3.0900000000000011E-2</v>
      </c>
      <c r="U129" t="s">
        <v>1661</v>
      </c>
      <c r="V129">
        <f t="shared" si="30"/>
        <v>9.5238095238095237</v>
      </c>
      <c r="W129">
        <f t="shared" si="31"/>
        <v>30.620490620490621</v>
      </c>
      <c r="X129">
        <f t="shared" si="32"/>
        <v>6.4646464646464645</v>
      </c>
      <c r="Y129">
        <f t="shared" si="33"/>
        <v>5.887445887445887</v>
      </c>
      <c r="Z129">
        <f t="shared" si="34"/>
        <v>8.3405483405483434</v>
      </c>
      <c r="AA129">
        <f t="shared" si="35"/>
        <v>6.0894660894660912</v>
      </c>
      <c r="AB129">
        <f t="shared" si="36"/>
        <v>6.9841269841269868</v>
      </c>
      <c r="AC129">
        <f t="shared" si="37"/>
        <v>8.91774891774892</v>
      </c>
    </row>
    <row r="130" spans="1:29" x14ac:dyDescent="0.25">
      <c r="A130" t="s">
        <v>1662</v>
      </c>
      <c r="B130">
        <v>0.1065</v>
      </c>
      <c r="C130">
        <v>9.9699999999999997E-2</v>
      </c>
      <c r="D130">
        <v>9.9900000000000003E-2</v>
      </c>
      <c r="E130">
        <v>0.1003</v>
      </c>
      <c r="F130">
        <v>9.8100000000000007E-2</v>
      </c>
      <c r="G130">
        <v>0.12139999999999999</v>
      </c>
      <c r="H130">
        <v>0.10059999999999999</v>
      </c>
      <c r="I130">
        <v>0.1094</v>
      </c>
      <c r="K130" t="s">
        <v>1662</v>
      </c>
      <c r="L130">
        <f t="shared" si="22"/>
        <v>2.9200000000000004E-2</v>
      </c>
      <c r="M130">
        <f t="shared" si="23"/>
        <v>2.2400000000000003E-2</v>
      </c>
      <c r="N130">
        <f t="shared" si="24"/>
        <v>2.2600000000000009E-2</v>
      </c>
      <c r="O130">
        <f t="shared" si="25"/>
        <v>2.3000000000000007E-2</v>
      </c>
      <c r="P130">
        <f t="shared" si="26"/>
        <v>2.0800000000000013E-2</v>
      </c>
      <c r="Q130">
        <f t="shared" si="27"/>
        <v>4.41E-2</v>
      </c>
      <c r="R130">
        <f t="shared" si="28"/>
        <v>2.3300000000000001E-2</v>
      </c>
      <c r="S130">
        <f t="shared" si="29"/>
        <v>3.2100000000000004E-2</v>
      </c>
      <c r="U130" t="s">
        <v>1662</v>
      </c>
      <c r="V130">
        <f t="shared" si="30"/>
        <v>8.4271284271284266</v>
      </c>
      <c r="W130">
        <f t="shared" si="31"/>
        <v>6.4646464646464645</v>
      </c>
      <c r="X130">
        <f t="shared" si="32"/>
        <v>6.5223665223665241</v>
      </c>
      <c r="Y130">
        <f t="shared" si="33"/>
        <v>6.6378066378066398</v>
      </c>
      <c r="Z130">
        <f t="shared" si="34"/>
        <v>6.0028860028860063</v>
      </c>
      <c r="AA130">
        <f t="shared" si="35"/>
        <v>12.727272727272727</v>
      </c>
      <c r="AB130">
        <f t="shared" si="36"/>
        <v>6.7243867243867248</v>
      </c>
      <c r="AC130">
        <f t="shared" si="37"/>
        <v>9.2640692640692652</v>
      </c>
    </row>
    <row r="131" spans="1:29" x14ac:dyDescent="0.25">
      <c r="A131" t="s">
        <v>1663</v>
      </c>
      <c r="B131">
        <v>0.42380000000000001</v>
      </c>
      <c r="C131">
        <v>0.10589999999999999</v>
      </c>
      <c r="D131">
        <v>0.20910000000000001</v>
      </c>
      <c r="E131">
        <v>9.6799999999999997E-2</v>
      </c>
      <c r="F131">
        <v>0.10009999999999999</v>
      </c>
      <c r="G131">
        <v>0.106</v>
      </c>
      <c r="H131">
        <v>0.1042</v>
      </c>
      <c r="I131">
        <v>0.1109</v>
      </c>
      <c r="K131" t="s">
        <v>1663</v>
      </c>
      <c r="L131">
        <f t="shared" si="22"/>
        <v>0.34650000000000003</v>
      </c>
      <c r="M131">
        <f t="shared" si="23"/>
        <v>2.86E-2</v>
      </c>
      <c r="N131">
        <f t="shared" si="24"/>
        <v>0.13180000000000003</v>
      </c>
      <c r="O131">
        <f t="shared" si="25"/>
        <v>1.9500000000000003E-2</v>
      </c>
      <c r="P131">
        <f t="shared" si="26"/>
        <v>2.2800000000000001E-2</v>
      </c>
      <c r="Q131">
        <f t="shared" si="27"/>
        <v>2.8700000000000003E-2</v>
      </c>
      <c r="R131">
        <f t="shared" si="28"/>
        <v>2.6900000000000007E-2</v>
      </c>
      <c r="S131">
        <f t="shared" si="29"/>
        <v>3.3600000000000005E-2</v>
      </c>
      <c r="U131" t="s">
        <v>1663</v>
      </c>
      <c r="V131">
        <f t="shared" si="30"/>
        <v>100</v>
      </c>
      <c r="W131">
        <f t="shared" si="31"/>
        <v>8.2539682539682531</v>
      </c>
      <c r="X131">
        <f t="shared" si="32"/>
        <v>38.037518037518041</v>
      </c>
      <c r="Y131">
        <f t="shared" si="33"/>
        <v>5.6277056277056277</v>
      </c>
      <c r="Z131">
        <f t="shared" si="34"/>
        <v>6.5800865800865802</v>
      </c>
      <c r="AA131">
        <f t="shared" si="35"/>
        <v>8.2828282828282838</v>
      </c>
      <c r="AB131">
        <f t="shared" si="36"/>
        <v>7.763347763347765</v>
      </c>
      <c r="AC131">
        <f t="shared" si="37"/>
        <v>9.6969696969696972</v>
      </c>
    </row>
    <row r="132" spans="1:29" x14ac:dyDescent="0.25">
      <c r="A132" t="s">
        <v>1664</v>
      </c>
      <c r="B132">
        <v>0.08</v>
      </c>
      <c r="C132">
        <v>7.5800000000000006E-2</v>
      </c>
      <c r="D132">
        <v>7.6100000000000001E-2</v>
      </c>
      <c r="E132">
        <v>4</v>
      </c>
      <c r="F132">
        <f>AVERAGE(B132:D132)</f>
        <v>7.7299999999999994E-2</v>
      </c>
    </row>
    <row r="133" spans="1:29" x14ac:dyDescent="0.25">
      <c r="A133" t="s">
        <v>1665</v>
      </c>
    </row>
    <row r="136" spans="1:29" x14ac:dyDescent="0.25">
      <c r="A136" s="7" t="s">
        <v>2214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0.1074</v>
      </c>
      <c r="C139">
        <v>0.1045</v>
      </c>
      <c r="D139">
        <v>9.9500000000000005E-2</v>
      </c>
      <c r="E139">
        <v>9.5399999999999999E-2</v>
      </c>
      <c r="F139">
        <v>9.3600000000000003E-2</v>
      </c>
      <c r="G139">
        <v>9.5899999999999999E-2</v>
      </c>
      <c r="H139">
        <v>0.1041</v>
      </c>
      <c r="I139">
        <v>0.1108</v>
      </c>
      <c r="K139" t="s">
        <v>1658</v>
      </c>
      <c r="L139">
        <f>B139-$F$145</f>
        <v>2.6533333333333339E-2</v>
      </c>
      <c r="M139">
        <f t="shared" ref="M139:S139" si="38">C139-$F$145</f>
        <v>2.363333333333334E-2</v>
      </c>
      <c r="N139">
        <f t="shared" si="38"/>
        <v>1.8633333333333349E-2</v>
      </c>
      <c r="O139">
        <f t="shared" si="38"/>
        <v>1.4533333333333343E-2</v>
      </c>
      <c r="P139">
        <f t="shared" si="38"/>
        <v>1.2733333333333346E-2</v>
      </c>
      <c r="Q139">
        <f t="shared" si="38"/>
        <v>1.5033333333333343E-2</v>
      </c>
      <c r="R139">
        <f t="shared" si="38"/>
        <v>2.3233333333333342E-2</v>
      </c>
      <c r="S139">
        <f t="shared" si="38"/>
        <v>2.993333333333334E-2</v>
      </c>
      <c r="U139" t="s">
        <v>1658</v>
      </c>
      <c r="V139">
        <f>L139/$L$144*100</f>
        <v>6.1103861211330326</v>
      </c>
      <c r="W139">
        <f t="shared" ref="W139:AC139" si="39">M139/$L$144*100</f>
        <v>5.4425424119137187</v>
      </c>
      <c r="X139">
        <f t="shared" si="39"/>
        <v>4.2910877408459385</v>
      </c>
      <c r="Y139">
        <f t="shared" si="39"/>
        <v>3.3468949105703554</v>
      </c>
      <c r="Z139">
        <f t="shared" si="39"/>
        <v>2.9323712289859549</v>
      </c>
      <c r="AA139">
        <f t="shared" si="39"/>
        <v>3.4620403776771345</v>
      </c>
      <c r="AB139">
        <f t="shared" si="39"/>
        <v>5.3504260382282967</v>
      </c>
      <c r="AC139">
        <f t="shared" si="39"/>
        <v>6.8933752974591238</v>
      </c>
    </row>
    <row r="140" spans="1:29" x14ac:dyDescent="0.25">
      <c r="A140" t="s">
        <v>1659</v>
      </c>
      <c r="B140">
        <v>0.21560000000000001</v>
      </c>
      <c r="C140">
        <v>0.16489999999999999</v>
      </c>
      <c r="D140">
        <v>0.16819999999999999</v>
      </c>
      <c r="E140">
        <v>0.16239999999999999</v>
      </c>
      <c r="F140">
        <v>0.16350000000000001</v>
      </c>
      <c r="G140">
        <v>0.1714</v>
      </c>
      <c r="H140">
        <v>0.15529999999999999</v>
      </c>
      <c r="I140">
        <v>0.15579999999999999</v>
      </c>
      <c r="K140" t="s">
        <v>1659</v>
      </c>
      <c r="L140">
        <f t="shared" ref="L140:L144" si="40">B140-$F$145</f>
        <v>0.13473333333333337</v>
      </c>
      <c r="M140">
        <f t="shared" ref="M140:M144" si="41">C140-$F$145</f>
        <v>8.4033333333333335E-2</v>
      </c>
      <c r="N140">
        <f t="shared" ref="N140:N144" si="42">D140-$F$145</f>
        <v>8.7333333333333332E-2</v>
      </c>
      <c r="O140">
        <f t="shared" ref="O140:O144" si="43">E140-$F$145</f>
        <v>8.1533333333333333E-2</v>
      </c>
      <c r="P140">
        <f t="shared" ref="P140:P144" si="44">F140-$F$145</f>
        <v>8.263333333333335E-2</v>
      </c>
      <c r="Q140">
        <f t="shared" ref="Q140:Q144" si="45">G140-$F$145</f>
        <v>9.0533333333333341E-2</v>
      </c>
      <c r="R140">
        <f t="shared" ref="R140:R144" si="46">H140-$F$145</f>
        <v>7.4433333333333337E-2</v>
      </c>
      <c r="S140">
        <f t="shared" ref="S140:S144" si="47">I140-$F$145</f>
        <v>7.4933333333333338E-2</v>
      </c>
      <c r="U140" t="s">
        <v>1659</v>
      </c>
      <c r="V140">
        <f t="shared" ref="V140:V144" si="48">L140/$L$144*100</f>
        <v>31.027865203039845</v>
      </c>
      <c r="W140">
        <f t="shared" ref="W140:W144" si="49">M140/$L$144*100</f>
        <v>19.352114838412525</v>
      </c>
      <c r="X140">
        <f t="shared" ref="X140:X144" si="50">N140/$L$144*100</f>
        <v>20.112074921317262</v>
      </c>
      <c r="Y140">
        <f t="shared" ref="Y140:Y144" si="51">O140/$L$144*100</f>
        <v>18.776387502878634</v>
      </c>
      <c r="Z140">
        <f t="shared" ref="Z140:Z144" si="52">P140/$L$144*100</f>
        <v>19.029707530513551</v>
      </c>
      <c r="AA140">
        <f t="shared" ref="AA140:AA144" si="53">Q140/$L$144*100</f>
        <v>20.849005910800646</v>
      </c>
      <c r="AB140">
        <f t="shared" ref="AB140:AB144" si="54">R140/$L$144*100</f>
        <v>17.141321869962386</v>
      </c>
      <c r="AC140">
        <f t="shared" ref="AC140:AC144" si="55">S140/$L$144*100</f>
        <v>17.256467337069164</v>
      </c>
    </row>
    <row r="141" spans="1:29" x14ac:dyDescent="0.25">
      <c r="A141" t="s">
        <v>1660</v>
      </c>
      <c r="B141">
        <v>0.1022</v>
      </c>
      <c r="C141">
        <v>0.1003</v>
      </c>
      <c r="D141">
        <v>0.1033</v>
      </c>
      <c r="E141">
        <v>9.6299999999999997E-2</v>
      </c>
      <c r="F141">
        <v>9.7100000000000006E-2</v>
      </c>
      <c r="G141">
        <v>9.8100000000000007E-2</v>
      </c>
      <c r="H141">
        <v>9.6299999999999997E-2</v>
      </c>
      <c r="I141">
        <v>0.10780000000000001</v>
      </c>
      <c r="K141" t="s">
        <v>1660</v>
      </c>
      <c r="L141">
        <f t="shared" si="40"/>
        <v>2.1333333333333343E-2</v>
      </c>
      <c r="M141">
        <f t="shared" si="41"/>
        <v>1.9433333333333344E-2</v>
      </c>
      <c r="N141">
        <f t="shared" si="42"/>
        <v>2.2433333333333347E-2</v>
      </c>
      <c r="O141">
        <f t="shared" si="43"/>
        <v>1.5433333333333341E-2</v>
      </c>
      <c r="P141">
        <f t="shared" si="44"/>
        <v>1.623333333333335E-2</v>
      </c>
      <c r="Q141">
        <f t="shared" si="45"/>
        <v>1.723333333333335E-2</v>
      </c>
      <c r="R141">
        <f t="shared" si="46"/>
        <v>1.5433333333333341E-2</v>
      </c>
      <c r="S141">
        <f t="shared" si="47"/>
        <v>2.6933333333333351E-2</v>
      </c>
      <c r="U141" t="s">
        <v>1660</v>
      </c>
      <c r="V141">
        <f t="shared" si="48"/>
        <v>4.91287326322254</v>
      </c>
      <c r="W141">
        <f t="shared" si="49"/>
        <v>4.4753204882167825</v>
      </c>
      <c r="X141">
        <f t="shared" si="50"/>
        <v>5.1661932908574526</v>
      </c>
      <c r="Y141">
        <f t="shared" si="51"/>
        <v>3.554156751362556</v>
      </c>
      <c r="Z141">
        <f t="shared" si="52"/>
        <v>3.7383894987334036</v>
      </c>
      <c r="AA141">
        <f t="shared" si="53"/>
        <v>3.9686804329469605</v>
      </c>
      <c r="AB141">
        <f t="shared" si="54"/>
        <v>3.554156751362556</v>
      </c>
      <c r="AC141">
        <f t="shared" si="55"/>
        <v>6.2025024948184582</v>
      </c>
    </row>
    <row r="142" spans="1:29" x14ac:dyDescent="0.25">
      <c r="A142" t="s">
        <v>1661</v>
      </c>
      <c r="B142">
        <v>0.10390000000000001</v>
      </c>
      <c r="C142">
        <v>0.11600000000000001</v>
      </c>
      <c r="D142">
        <v>0.1009</v>
      </c>
      <c r="E142">
        <v>0.10390000000000001</v>
      </c>
      <c r="F142">
        <v>0.1017</v>
      </c>
      <c r="G142">
        <v>0.10390000000000001</v>
      </c>
      <c r="H142">
        <v>0.1007</v>
      </c>
      <c r="I142">
        <v>0.1099</v>
      </c>
      <c r="K142" t="s">
        <v>1661</v>
      </c>
      <c r="L142">
        <f t="shared" si="40"/>
        <v>2.303333333333335E-2</v>
      </c>
      <c r="M142">
        <f t="shared" si="41"/>
        <v>3.513333333333335E-2</v>
      </c>
      <c r="N142">
        <f t="shared" si="42"/>
        <v>2.0033333333333347E-2</v>
      </c>
      <c r="O142">
        <f t="shared" si="43"/>
        <v>2.303333333333335E-2</v>
      </c>
      <c r="P142">
        <f t="shared" si="44"/>
        <v>2.0833333333333343E-2</v>
      </c>
      <c r="Q142">
        <f t="shared" si="45"/>
        <v>2.303333333333335E-2</v>
      </c>
      <c r="R142">
        <f t="shared" si="46"/>
        <v>1.9833333333333342E-2</v>
      </c>
      <c r="S142">
        <f t="shared" si="47"/>
        <v>2.9033333333333342E-2</v>
      </c>
      <c r="U142" t="s">
        <v>1661</v>
      </c>
      <c r="V142">
        <f t="shared" si="48"/>
        <v>5.304367851385587</v>
      </c>
      <c r="W142">
        <f t="shared" si="49"/>
        <v>8.0908881553696208</v>
      </c>
      <c r="X142">
        <f t="shared" si="50"/>
        <v>4.6134950487449169</v>
      </c>
      <c r="Y142">
        <f t="shared" si="51"/>
        <v>5.304367851385587</v>
      </c>
      <c r="Z142">
        <f t="shared" si="52"/>
        <v>4.7977277961157618</v>
      </c>
      <c r="AA142">
        <f t="shared" si="53"/>
        <v>5.304367851385587</v>
      </c>
      <c r="AB142">
        <f t="shared" si="54"/>
        <v>4.5674368619022045</v>
      </c>
      <c r="AC142">
        <f t="shared" si="55"/>
        <v>6.6861134566669245</v>
      </c>
    </row>
    <row r="143" spans="1:29" x14ac:dyDescent="0.25">
      <c r="A143" t="s">
        <v>1662</v>
      </c>
      <c r="B143">
        <v>0.1055</v>
      </c>
      <c r="C143">
        <v>0.1009</v>
      </c>
      <c r="D143">
        <v>0.10050000000000001</v>
      </c>
      <c r="E143">
        <v>0.1021</v>
      </c>
      <c r="F143">
        <v>0.1028</v>
      </c>
      <c r="G143">
        <v>0.1017</v>
      </c>
      <c r="H143">
        <v>0.1007</v>
      </c>
      <c r="I143">
        <v>0.11020000000000001</v>
      </c>
      <c r="K143" t="s">
        <v>1662</v>
      </c>
      <c r="L143">
        <f t="shared" si="40"/>
        <v>2.463333333333334E-2</v>
      </c>
      <c r="M143">
        <f t="shared" si="41"/>
        <v>2.0033333333333347E-2</v>
      </c>
      <c r="N143">
        <f t="shared" si="42"/>
        <v>1.963333333333335E-2</v>
      </c>
      <c r="O143">
        <f t="shared" si="43"/>
        <v>2.123333333333334E-2</v>
      </c>
      <c r="P143">
        <f t="shared" si="44"/>
        <v>2.1933333333333346E-2</v>
      </c>
      <c r="Q143">
        <f t="shared" si="45"/>
        <v>2.0833333333333343E-2</v>
      </c>
      <c r="R143">
        <f t="shared" si="46"/>
        <v>1.9833333333333342E-2</v>
      </c>
      <c r="S143">
        <f t="shared" si="47"/>
        <v>2.933333333333335E-2</v>
      </c>
      <c r="U143" t="s">
        <v>1662</v>
      </c>
      <c r="V143">
        <f t="shared" si="48"/>
        <v>5.6728333461272751</v>
      </c>
      <c r="W143">
        <f t="shared" si="49"/>
        <v>4.6134950487449169</v>
      </c>
      <c r="X143">
        <f t="shared" si="50"/>
        <v>4.5213786750594949</v>
      </c>
      <c r="Y143">
        <f t="shared" si="51"/>
        <v>4.8898441698011839</v>
      </c>
      <c r="Z143">
        <f t="shared" si="52"/>
        <v>5.0510478237506744</v>
      </c>
      <c r="AA143">
        <f t="shared" si="53"/>
        <v>4.7977277961157618</v>
      </c>
      <c r="AB143">
        <f t="shared" si="54"/>
        <v>4.5674368619022045</v>
      </c>
      <c r="AC143">
        <f t="shared" si="55"/>
        <v>6.755200736930993</v>
      </c>
    </row>
    <row r="144" spans="1:29" x14ac:dyDescent="0.25">
      <c r="A144" t="s">
        <v>1663</v>
      </c>
      <c r="B144">
        <v>0.5151</v>
      </c>
      <c r="C144">
        <v>0.1033</v>
      </c>
      <c r="D144">
        <v>0.1056</v>
      </c>
      <c r="E144">
        <v>0.1036</v>
      </c>
      <c r="F144">
        <v>0.10100000000000001</v>
      </c>
      <c r="G144">
        <v>0.1031</v>
      </c>
      <c r="H144">
        <v>0.1066</v>
      </c>
      <c r="I144">
        <v>0.1578</v>
      </c>
      <c r="K144" t="s">
        <v>1663</v>
      </c>
      <c r="L144">
        <f t="shared" si="40"/>
        <v>0.43423333333333336</v>
      </c>
      <c r="M144">
        <f t="shared" si="41"/>
        <v>2.2433333333333347E-2</v>
      </c>
      <c r="N144">
        <f t="shared" si="42"/>
        <v>2.4733333333333343E-2</v>
      </c>
      <c r="O144">
        <f t="shared" si="43"/>
        <v>2.2733333333333341E-2</v>
      </c>
      <c r="P144">
        <f t="shared" si="44"/>
        <v>2.013333333333335E-2</v>
      </c>
      <c r="Q144">
        <f t="shared" si="45"/>
        <v>2.2233333333333341E-2</v>
      </c>
      <c r="R144">
        <f t="shared" si="46"/>
        <v>2.5733333333333344E-2</v>
      </c>
      <c r="S144">
        <f t="shared" si="47"/>
        <v>7.693333333333334E-2</v>
      </c>
      <c r="U144" t="s">
        <v>1663</v>
      </c>
      <c r="V144">
        <f t="shared" si="48"/>
        <v>100</v>
      </c>
      <c r="W144">
        <f t="shared" si="49"/>
        <v>5.1661932908574526</v>
      </c>
      <c r="X144">
        <f t="shared" si="50"/>
        <v>5.6958624395486313</v>
      </c>
      <c r="Y144">
        <f t="shared" si="51"/>
        <v>5.2352805711215185</v>
      </c>
      <c r="Z144">
        <f t="shared" si="52"/>
        <v>4.6365241421662731</v>
      </c>
      <c r="AA144">
        <f t="shared" si="53"/>
        <v>5.1201351040147403</v>
      </c>
      <c r="AB144">
        <f t="shared" si="54"/>
        <v>5.9261533737621885</v>
      </c>
      <c r="AC144">
        <f t="shared" si="55"/>
        <v>17.717049205496277</v>
      </c>
    </row>
    <row r="145" spans="1:29" x14ac:dyDescent="0.25">
      <c r="A145" t="s">
        <v>1664</v>
      </c>
      <c r="B145">
        <v>7.9200000000000007E-2</v>
      </c>
      <c r="C145">
        <v>8.3099999999999993E-2</v>
      </c>
      <c r="D145">
        <v>8.0299999999999996E-2</v>
      </c>
      <c r="E145">
        <v>5.6099999999999997E-2</v>
      </c>
      <c r="F145">
        <f>AVERAGE(B145:D145)</f>
        <v>8.0866666666666656E-2</v>
      </c>
    </row>
    <row r="146" spans="1:29" x14ac:dyDescent="0.25">
      <c r="A146" t="s">
        <v>1665</v>
      </c>
    </row>
    <row r="149" spans="1:29" x14ac:dyDescent="0.25">
      <c r="A149" s="7" t="s">
        <v>2272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0.10879999999999999</v>
      </c>
      <c r="C152">
        <v>0.1075</v>
      </c>
      <c r="D152">
        <v>0.10879999999999999</v>
      </c>
      <c r="E152">
        <v>0.1052</v>
      </c>
      <c r="F152">
        <v>0.10639999999999999</v>
      </c>
      <c r="G152">
        <v>0.1024</v>
      </c>
      <c r="H152">
        <v>0.1036</v>
      </c>
      <c r="I152">
        <v>0.1103</v>
      </c>
      <c r="K152" t="s">
        <v>1658</v>
      </c>
      <c r="L152">
        <f>B152-$F$158</f>
        <v>2.7733333333333332E-2</v>
      </c>
      <c r="M152">
        <f t="shared" ref="M152:S152" si="56">C152-$F$158</f>
        <v>2.6433333333333336E-2</v>
      </c>
      <c r="N152">
        <f t="shared" si="56"/>
        <v>2.7733333333333332E-2</v>
      </c>
      <c r="O152">
        <f t="shared" si="56"/>
        <v>2.413333333333334E-2</v>
      </c>
      <c r="P152">
        <f t="shared" si="56"/>
        <v>2.5333333333333333E-2</v>
      </c>
      <c r="Q152">
        <f t="shared" si="56"/>
        <v>2.1333333333333343E-2</v>
      </c>
      <c r="R152">
        <f t="shared" si="56"/>
        <v>2.2533333333333336E-2</v>
      </c>
      <c r="S152">
        <f t="shared" si="56"/>
        <v>2.9233333333333333E-2</v>
      </c>
      <c r="U152" t="s">
        <v>1658</v>
      </c>
      <c r="V152">
        <f>L152/$L$157*100</f>
        <v>5.142150803461063</v>
      </c>
      <c r="W152">
        <f t="shared" ref="W152:AC152" si="57">M152/$L$157*100</f>
        <v>4.9011124845488263</v>
      </c>
      <c r="X152">
        <f t="shared" si="57"/>
        <v>5.142150803461063</v>
      </c>
      <c r="Y152">
        <f t="shared" si="57"/>
        <v>4.4746600741656382</v>
      </c>
      <c r="Z152">
        <f t="shared" si="57"/>
        <v>4.6971569839307792</v>
      </c>
      <c r="AA152">
        <f t="shared" si="57"/>
        <v>3.9555006180469734</v>
      </c>
      <c r="AB152">
        <f t="shared" si="57"/>
        <v>4.1779975278121144</v>
      </c>
      <c r="AC152">
        <f t="shared" si="57"/>
        <v>5.4202719406674902</v>
      </c>
    </row>
    <row r="153" spans="1:29" x14ac:dyDescent="0.25">
      <c r="A153" t="s">
        <v>1659</v>
      </c>
      <c r="B153">
        <v>0.17649999999999999</v>
      </c>
      <c r="C153">
        <v>0.17100000000000001</v>
      </c>
      <c r="D153">
        <v>0.1837</v>
      </c>
      <c r="E153">
        <v>0.17</v>
      </c>
      <c r="F153">
        <v>0.16600000000000001</v>
      </c>
      <c r="G153">
        <v>0.20269999999999999</v>
      </c>
      <c r="H153">
        <v>0.16850000000000001</v>
      </c>
      <c r="I153">
        <v>0.15909999999999999</v>
      </c>
      <c r="K153" t="s">
        <v>1659</v>
      </c>
      <c r="L153">
        <f t="shared" ref="L153:L157" si="58">B153-$F$158</f>
        <v>9.5433333333333328E-2</v>
      </c>
      <c r="M153">
        <f t="shared" ref="M153:M157" si="59">C153-$F$158</f>
        <v>8.9933333333333351E-2</v>
      </c>
      <c r="N153">
        <f t="shared" ref="N153:N157" si="60">D153-$F$158</f>
        <v>0.10263333333333334</v>
      </c>
      <c r="O153">
        <f t="shared" ref="O153:O157" si="61">E153-$F$158</f>
        <v>8.893333333333335E-2</v>
      </c>
      <c r="P153">
        <f t="shared" ref="P153:P157" si="62">F153-$F$158</f>
        <v>8.4933333333333347E-2</v>
      </c>
      <c r="Q153">
        <f t="shared" ref="Q153:Q157" si="63">G153-$F$158</f>
        <v>0.12163333333333333</v>
      </c>
      <c r="R153">
        <f t="shared" ref="R153:R157" si="64">H153-$F$158</f>
        <v>8.7433333333333349E-2</v>
      </c>
      <c r="S153">
        <f t="shared" ref="S153:S157" si="65">I153-$F$158</f>
        <v>7.803333333333333E-2</v>
      </c>
      <c r="U153" t="s">
        <v>1659</v>
      </c>
      <c r="V153">
        <f t="shared" ref="V153:V157" si="66">L153/$L$157*100</f>
        <v>17.694684796044498</v>
      </c>
      <c r="W153">
        <f t="shared" ref="W153:W157" si="67">M153/$L$157*100</f>
        <v>16.67490729295427</v>
      </c>
      <c r="X153">
        <f t="shared" ref="X153:X157" si="68">N153/$L$157*100</f>
        <v>19.029666254635352</v>
      </c>
      <c r="Y153">
        <f t="shared" ref="Y153:Y157" si="69">O153/$L$157*100</f>
        <v>16.489493201483317</v>
      </c>
      <c r="Z153">
        <f t="shared" ref="Z153:Z157" si="70">P153/$L$157*100</f>
        <v>15.747836835599507</v>
      </c>
      <c r="AA153">
        <f t="shared" ref="AA153:AA157" si="71">Q153/$L$157*100</f>
        <v>22.552533992583434</v>
      </c>
      <c r="AB153">
        <f t="shared" ref="AB153:AB157" si="72">R153/$L$157*100</f>
        <v>16.211372064276887</v>
      </c>
      <c r="AC153">
        <f t="shared" ref="AC153:AC157" si="73">S153/$L$157*100</f>
        <v>14.468479604449938</v>
      </c>
    </row>
    <row r="154" spans="1:29" x14ac:dyDescent="0.25">
      <c r="A154" t="s">
        <v>1660</v>
      </c>
      <c r="B154">
        <v>0.1052</v>
      </c>
      <c r="C154">
        <v>0.10100000000000001</v>
      </c>
      <c r="D154">
        <v>0.1018</v>
      </c>
      <c r="E154">
        <v>9.5399999999999999E-2</v>
      </c>
      <c r="F154">
        <v>0.1205</v>
      </c>
      <c r="G154">
        <v>0.1003</v>
      </c>
      <c r="H154">
        <v>0.1003</v>
      </c>
      <c r="I154">
        <v>0.1019</v>
      </c>
      <c r="K154" t="s">
        <v>1660</v>
      </c>
      <c r="L154">
        <f t="shared" si="58"/>
        <v>2.413333333333334E-2</v>
      </c>
      <c r="M154">
        <f t="shared" si="59"/>
        <v>1.9933333333333345E-2</v>
      </c>
      <c r="N154">
        <f t="shared" si="60"/>
        <v>2.073333333333334E-2</v>
      </c>
      <c r="O154">
        <f t="shared" si="61"/>
        <v>1.4333333333333337E-2</v>
      </c>
      <c r="P154">
        <f t="shared" si="62"/>
        <v>3.9433333333333334E-2</v>
      </c>
      <c r="Q154">
        <f t="shared" si="63"/>
        <v>1.9233333333333338E-2</v>
      </c>
      <c r="R154">
        <f t="shared" si="64"/>
        <v>1.9233333333333338E-2</v>
      </c>
      <c r="S154">
        <f t="shared" si="65"/>
        <v>2.0833333333333343E-2</v>
      </c>
      <c r="U154" t="s">
        <v>1660</v>
      </c>
      <c r="V154">
        <f t="shared" si="66"/>
        <v>4.4746600741656382</v>
      </c>
      <c r="W154">
        <f t="shared" si="67"/>
        <v>3.695920889987641</v>
      </c>
      <c r="X154">
        <f t="shared" si="68"/>
        <v>3.8442521631644015</v>
      </c>
      <c r="Y154">
        <f t="shared" si="69"/>
        <v>2.6576019777503097</v>
      </c>
      <c r="Z154">
        <f t="shared" si="70"/>
        <v>7.3114956736711996</v>
      </c>
      <c r="AA154">
        <f t="shared" si="71"/>
        <v>3.5661310259579735</v>
      </c>
      <c r="AB154">
        <f t="shared" si="72"/>
        <v>3.5661310259579735</v>
      </c>
      <c r="AC154">
        <f t="shared" si="73"/>
        <v>3.8627935723114972</v>
      </c>
    </row>
    <row r="155" spans="1:29" x14ac:dyDescent="0.25">
      <c r="A155" t="s">
        <v>1661</v>
      </c>
      <c r="B155">
        <v>0.1084</v>
      </c>
      <c r="C155">
        <v>0.14219999999999999</v>
      </c>
      <c r="D155">
        <v>9.98E-2</v>
      </c>
      <c r="E155">
        <v>0.10100000000000001</v>
      </c>
      <c r="F155">
        <v>0.2177</v>
      </c>
      <c r="G155">
        <v>0.1</v>
      </c>
      <c r="H155">
        <v>0.1004</v>
      </c>
      <c r="I155">
        <v>0.1062</v>
      </c>
      <c r="K155" t="s">
        <v>1661</v>
      </c>
      <c r="L155">
        <f t="shared" si="58"/>
        <v>2.7333333333333334E-2</v>
      </c>
      <c r="M155">
        <f t="shared" si="59"/>
        <v>6.1133333333333331E-2</v>
      </c>
      <c r="N155">
        <f t="shared" si="60"/>
        <v>1.8733333333333338E-2</v>
      </c>
      <c r="O155">
        <f t="shared" si="61"/>
        <v>1.9933333333333345E-2</v>
      </c>
      <c r="P155">
        <f t="shared" si="62"/>
        <v>0.13663333333333333</v>
      </c>
      <c r="Q155">
        <f t="shared" si="63"/>
        <v>1.8933333333333344E-2</v>
      </c>
      <c r="R155">
        <f t="shared" si="64"/>
        <v>1.9333333333333341E-2</v>
      </c>
      <c r="S155">
        <f t="shared" si="65"/>
        <v>2.5133333333333341E-2</v>
      </c>
      <c r="U155" t="s">
        <v>1661</v>
      </c>
      <c r="V155">
        <f t="shared" si="66"/>
        <v>5.067985166872683</v>
      </c>
      <c r="W155">
        <f t="shared" si="67"/>
        <v>11.334981458590851</v>
      </c>
      <c r="X155">
        <f t="shared" si="68"/>
        <v>3.4734239802224982</v>
      </c>
      <c r="Y155">
        <f t="shared" si="69"/>
        <v>3.695920889987641</v>
      </c>
      <c r="Z155">
        <f t="shared" si="70"/>
        <v>25.333745364647715</v>
      </c>
      <c r="AA155">
        <f t="shared" si="71"/>
        <v>3.5105067985166891</v>
      </c>
      <c r="AB155">
        <f t="shared" si="72"/>
        <v>3.5846724351050692</v>
      </c>
      <c r="AC155">
        <f t="shared" si="73"/>
        <v>4.6600741656365896</v>
      </c>
    </row>
    <row r="156" spans="1:29" x14ac:dyDescent="0.25">
      <c r="A156" t="s">
        <v>1662</v>
      </c>
      <c r="B156">
        <v>0.1084</v>
      </c>
      <c r="C156">
        <v>0.1014</v>
      </c>
      <c r="D156">
        <v>0.1038</v>
      </c>
      <c r="E156">
        <v>9.9599999999999994E-2</v>
      </c>
      <c r="F156">
        <v>0.1021</v>
      </c>
      <c r="G156">
        <v>0.1041</v>
      </c>
      <c r="H156">
        <v>0.1037</v>
      </c>
      <c r="I156">
        <v>0.10730000000000001</v>
      </c>
      <c r="K156" t="s">
        <v>1662</v>
      </c>
      <c r="L156">
        <f t="shared" si="58"/>
        <v>2.7333333333333334E-2</v>
      </c>
      <c r="M156">
        <f t="shared" si="59"/>
        <v>2.0333333333333342E-2</v>
      </c>
      <c r="N156">
        <f t="shared" si="60"/>
        <v>2.2733333333333341E-2</v>
      </c>
      <c r="O156">
        <f t="shared" si="61"/>
        <v>1.8533333333333332E-2</v>
      </c>
      <c r="P156">
        <f t="shared" si="62"/>
        <v>2.1033333333333334E-2</v>
      </c>
      <c r="Q156">
        <f t="shared" si="63"/>
        <v>2.3033333333333336E-2</v>
      </c>
      <c r="R156">
        <f t="shared" si="64"/>
        <v>2.2633333333333339E-2</v>
      </c>
      <c r="S156">
        <f t="shared" si="65"/>
        <v>2.6233333333333345E-2</v>
      </c>
      <c r="U156" t="s">
        <v>1662</v>
      </c>
      <c r="V156">
        <f t="shared" si="66"/>
        <v>5.067985166872683</v>
      </c>
      <c r="W156">
        <f t="shared" si="67"/>
        <v>3.7700865265760211</v>
      </c>
      <c r="X156">
        <f t="shared" si="68"/>
        <v>4.2150803461063058</v>
      </c>
      <c r="Y156">
        <f t="shared" si="69"/>
        <v>3.4363411619283064</v>
      </c>
      <c r="Z156">
        <f t="shared" si="70"/>
        <v>3.8998763906056859</v>
      </c>
      <c r="AA156">
        <f t="shared" si="71"/>
        <v>4.2707045735475901</v>
      </c>
      <c r="AB156">
        <f t="shared" si="72"/>
        <v>4.1965389369592101</v>
      </c>
      <c r="AC156">
        <f t="shared" si="73"/>
        <v>4.8640296662546367</v>
      </c>
    </row>
    <row r="157" spans="1:29" x14ac:dyDescent="0.25">
      <c r="A157" t="s">
        <v>1663</v>
      </c>
      <c r="B157">
        <v>0.62039999999999995</v>
      </c>
      <c r="C157">
        <v>0.1066</v>
      </c>
      <c r="D157">
        <v>0.11020000000000001</v>
      </c>
      <c r="E157">
        <v>0.1032</v>
      </c>
      <c r="F157">
        <v>0.1086</v>
      </c>
      <c r="G157">
        <v>0.1076</v>
      </c>
      <c r="H157">
        <v>0.111</v>
      </c>
      <c r="I157">
        <v>0.1096</v>
      </c>
      <c r="K157" t="s">
        <v>1663</v>
      </c>
      <c r="L157">
        <f t="shared" si="58"/>
        <v>0.53933333333333333</v>
      </c>
      <c r="M157">
        <f t="shared" si="59"/>
        <v>2.5533333333333338E-2</v>
      </c>
      <c r="N157">
        <f t="shared" si="60"/>
        <v>2.9133333333333344E-2</v>
      </c>
      <c r="O157">
        <f t="shared" si="61"/>
        <v>2.2133333333333338E-2</v>
      </c>
      <c r="P157">
        <f t="shared" si="62"/>
        <v>2.753333333333334E-2</v>
      </c>
      <c r="Q157">
        <f t="shared" si="63"/>
        <v>2.6533333333333339E-2</v>
      </c>
      <c r="R157">
        <f t="shared" si="64"/>
        <v>2.993333333333334E-2</v>
      </c>
      <c r="S157">
        <f t="shared" si="65"/>
        <v>2.8533333333333341E-2</v>
      </c>
      <c r="U157" t="s">
        <v>1663</v>
      </c>
      <c r="V157">
        <f t="shared" si="66"/>
        <v>100</v>
      </c>
      <c r="W157">
        <f t="shared" si="67"/>
        <v>4.7342398022249705</v>
      </c>
      <c r="X157">
        <f t="shared" si="68"/>
        <v>5.4017305315203972</v>
      </c>
      <c r="Y157">
        <f t="shared" si="69"/>
        <v>4.1038318912237335</v>
      </c>
      <c r="Z157">
        <f t="shared" si="70"/>
        <v>5.1050679851668734</v>
      </c>
      <c r="AA157">
        <f t="shared" si="71"/>
        <v>4.919653893695922</v>
      </c>
      <c r="AB157">
        <f t="shared" si="72"/>
        <v>5.5500618046971582</v>
      </c>
      <c r="AC157">
        <f t="shared" si="73"/>
        <v>5.2904820766378258</v>
      </c>
    </row>
    <row r="158" spans="1:29" x14ac:dyDescent="0.25">
      <c r="A158" t="s">
        <v>1664</v>
      </c>
      <c r="B158">
        <v>8.1199999999999994E-2</v>
      </c>
      <c r="C158">
        <v>8.0799999999999997E-2</v>
      </c>
      <c r="D158">
        <v>8.1199999999999994E-2</v>
      </c>
      <c r="E158">
        <v>5.0099999999999999E-2</v>
      </c>
      <c r="F158">
        <f>AVERAGE(B158:D158)</f>
        <v>8.1066666666666662E-2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K164" t="s">
        <v>1658</v>
      </c>
    </row>
    <row r="165" spans="1:19" x14ac:dyDescent="0.25">
      <c r="A165" t="s">
        <v>1659</v>
      </c>
      <c r="K165" t="s">
        <v>1659</v>
      </c>
    </row>
    <row r="166" spans="1:19" x14ac:dyDescent="0.25">
      <c r="A166" t="s">
        <v>1660</v>
      </c>
      <c r="K166" t="s">
        <v>1660</v>
      </c>
    </row>
    <row r="167" spans="1:19" x14ac:dyDescent="0.25">
      <c r="A167" t="s">
        <v>1661</v>
      </c>
      <c r="K167" t="s">
        <v>1661</v>
      </c>
    </row>
    <row r="168" spans="1:19" x14ac:dyDescent="0.25">
      <c r="A168" t="s">
        <v>1662</v>
      </c>
      <c r="K168" t="s">
        <v>1662</v>
      </c>
    </row>
    <row r="169" spans="1:19" x14ac:dyDescent="0.25">
      <c r="A169" t="s">
        <v>1663</v>
      </c>
      <c r="K169" t="s">
        <v>1663</v>
      </c>
    </row>
    <row r="172" spans="1:19" x14ac:dyDescent="0.25">
      <c r="A172" s="7" t="s">
        <v>1795</v>
      </c>
    </row>
    <row r="173" spans="1:19" x14ac:dyDescent="0.25">
      <c r="B173" s="6">
        <f t="shared" ref="B173:I173" si="74">B10</f>
        <v>1</v>
      </c>
      <c r="C173" s="6">
        <f t="shared" si="74"/>
        <v>2</v>
      </c>
      <c r="D173" s="6">
        <f t="shared" si="74"/>
        <v>3</v>
      </c>
      <c r="E173" s="6">
        <f t="shared" si="74"/>
        <v>4</v>
      </c>
      <c r="F173" s="6">
        <f t="shared" si="74"/>
        <v>5</v>
      </c>
      <c r="G173" s="6">
        <f t="shared" si="74"/>
        <v>6</v>
      </c>
      <c r="H173" s="6">
        <f t="shared" si="74"/>
        <v>7</v>
      </c>
      <c r="I173" s="6">
        <f t="shared" si="74"/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tr">
        <f t="shared" ref="A174:I174" si="75">A11</f>
        <v>Concentration (µM)</v>
      </c>
      <c r="C174" s="6">
        <f t="shared" si="75"/>
        <v>40</v>
      </c>
      <c r="D174" s="6">
        <f t="shared" si="75"/>
        <v>10</v>
      </c>
      <c r="E174" s="6">
        <f t="shared" si="75"/>
        <v>3</v>
      </c>
      <c r="F174" s="6">
        <f t="shared" si="75"/>
        <v>1</v>
      </c>
      <c r="G174" s="6">
        <f t="shared" si="75"/>
        <v>0.3</v>
      </c>
      <c r="H174" s="6">
        <f t="shared" si="75"/>
        <v>0.1</v>
      </c>
      <c r="I174" s="6">
        <f t="shared" si="75"/>
        <v>0.03</v>
      </c>
    </row>
    <row r="175" spans="1:19" x14ac:dyDescent="0.25">
      <c r="A175" s="6" t="str">
        <f t="shared" ref="A175:I175" si="76">A12</f>
        <v>A</v>
      </c>
      <c r="B175" s="19" t="str">
        <f t="shared" si="76"/>
        <v>DMSO</v>
      </c>
      <c r="C175" s="223" t="str">
        <f t="shared" si="76"/>
        <v>TX011614</v>
      </c>
      <c r="D175" s="224">
        <f t="shared" si="76"/>
        <v>0</v>
      </c>
      <c r="E175" s="224">
        <f t="shared" si="76"/>
        <v>0</v>
      </c>
      <c r="F175" s="224">
        <f t="shared" si="76"/>
        <v>0</v>
      </c>
      <c r="G175" s="224">
        <f t="shared" si="76"/>
        <v>0</v>
      </c>
      <c r="H175" s="224">
        <f t="shared" si="76"/>
        <v>0</v>
      </c>
      <c r="I175" s="225">
        <f t="shared" si="76"/>
        <v>0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tr">
        <f t="shared" ref="A176:I176" si="77">A13</f>
        <v>B</v>
      </c>
      <c r="B176" s="19" t="str">
        <f t="shared" si="77"/>
        <v>DMSO</v>
      </c>
      <c r="C176" s="218" t="str">
        <f t="shared" si="77"/>
        <v>TX003700</v>
      </c>
      <c r="D176" s="219">
        <f t="shared" si="77"/>
        <v>0</v>
      </c>
      <c r="E176" s="219">
        <f t="shared" si="77"/>
        <v>0</v>
      </c>
      <c r="F176" s="219">
        <f t="shared" si="77"/>
        <v>0</v>
      </c>
      <c r="G176" s="219">
        <f t="shared" si="77"/>
        <v>0</v>
      </c>
      <c r="H176" s="219">
        <f t="shared" si="77"/>
        <v>0</v>
      </c>
      <c r="I176" s="220">
        <f t="shared" si="77"/>
        <v>0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tr">
        <f t="shared" ref="A177:I177" si="78">A14</f>
        <v>C</v>
      </c>
      <c r="B177" s="19" t="str">
        <f t="shared" si="78"/>
        <v>DMSO</v>
      </c>
      <c r="C177" s="218" t="str">
        <f t="shared" si="78"/>
        <v>TX000691</v>
      </c>
      <c r="D177" s="219">
        <f t="shared" si="78"/>
        <v>0</v>
      </c>
      <c r="E177" s="219">
        <f t="shared" si="78"/>
        <v>0</v>
      </c>
      <c r="F177" s="219">
        <f t="shared" si="78"/>
        <v>0</v>
      </c>
      <c r="G177" s="219">
        <f t="shared" si="78"/>
        <v>0</v>
      </c>
      <c r="H177" s="219">
        <f t="shared" si="78"/>
        <v>0</v>
      </c>
      <c r="I177" s="220">
        <f t="shared" si="78"/>
        <v>0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I178" si="79">A15</f>
        <v>D</v>
      </c>
      <c r="B178" s="19" t="str">
        <f t="shared" si="79"/>
        <v>BIC</v>
      </c>
      <c r="C178" s="218" t="str">
        <f t="shared" si="79"/>
        <v>TX007272</v>
      </c>
      <c r="D178" s="219">
        <f t="shared" si="79"/>
        <v>0</v>
      </c>
      <c r="E178" s="219">
        <f t="shared" si="79"/>
        <v>0</v>
      </c>
      <c r="F178" s="219">
        <f t="shared" si="79"/>
        <v>0</v>
      </c>
      <c r="G178" s="219">
        <f t="shared" si="79"/>
        <v>0</v>
      </c>
      <c r="H178" s="219">
        <f t="shared" si="79"/>
        <v>0</v>
      </c>
      <c r="I178" s="220">
        <f t="shared" si="79"/>
        <v>0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I179" si="80">A16</f>
        <v>E</v>
      </c>
      <c r="B179" s="19" t="str">
        <f t="shared" si="80"/>
        <v>BIC</v>
      </c>
      <c r="C179" s="218" t="str">
        <f t="shared" si="80"/>
        <v>TX001535</v>
      </c>
      <c r="D179" s="219">
        <f t="shared" si="80"/>
        <v>0</v>
      </c>
      <c r="E179" s="219">
        <f t="shared" si="80"/>
        <v>0</v>
      </c>
      <c r="F179" s="219">
        <f t="shared" si="80"/>
        <v>0</v>
      </c>
      <c r="G179" s="219">
        <f t="shared" si="80"/>
        <v>0</v>
      </c>
      <c r="H179" s="219">
        <f t="shared" si="80"/>
        <v>0</v>
      </c>
      <c r="I179" s="220">
        <f t="shared" si="80"/>
        <v>0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I180" si="81">A17</f>
        <v>F</v>
      </c>
      <c r="B180" s="19" t="str">
        <f t="shared" si="81"/>
        <v>LYSIS</v>
      </c>
      <c r="C180" s="218" t="str">
        <f t="shared" si="81"/>
        <v>TX006158</v>
      </c>
      <c r="D180" s="219">
        <f t="shared" si="81"/>
        <v>0</v>
      </c>
      <c r="E180" s="219">
        <f t="shared" si="81"/>
        <v>0</v>
      </c>
      <c r="F180" s="219">
        <f t="shared" si="81"/>
        <v>0</v>
      </c>
      <c r="G180" s="219">
        <f t="shared" si="81"/>
        <v>0</v>
      </c>
      <c r="H180" s="219">
        <f t="shared" si="81"/>
        <v>0</v>
      </c>
      <c r="I180" s="220">
        <f t="shared" si="81"/>
        <v>0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2271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30992</v>
      </c>
      <c r="C190">
        <v>24351</v>
      </c>
      <c r="D190">
        <v>41030</v>
      </c>
      <c r="E190">
        <v>30843</v>
      </c>
      <c r="F190">
        <v>32817</v>
      </c>
      <c r="G190">
        <v>31547</v>
      </c>
      <c r="H190">
        <v>34714</v>
      </c>
      <c r="I190">
        <v>37687</v>
      </c>
      <c r="K190" t="s">
        <v>1658</v>
      </c>
      <c r="L190">
        <f>B190-$E$196</f>
        <v>22403</v>
      </c>
      <c r="M190">
        <f t="shared" ref="M190:S190" si="82">C190-$E$196</f>
        <v>15762</v>
      </c>
      <c r="N190">
        <f t="shared" si="82"/>
        <v>32441</v>
      </c>
      <c r="O190">
        <f t="shared" si="82"/>
        <v>22254</v>
      </c>
      <c r="P190">
        <f t="shared" si="82"/>
        <v>24228</v>
      </c>
      <c r="Q190">
        <f t="shared" si="82"/>
        <v>22958</v>
      </c>
      <c r="R190">
        <f t="shared" si="82"/>
        <v>26125</v>
      </c>
      <c r="S190">
        <f t="shared" si="82"/>
        <v>29098</v>
      </c>
      <c r="U190" t="s">
        <v>1658</v>
      </c>
      <c r="V190">
        <f>L190/$O$196*100</f>
        <v>104.15155741515574</v>
      </c>
      <c r="W190">
        <f t="shared" ref="W190:AC190" si="83">M190/$O$196*100</f>
        <v>73.277545327754538</v>
      </c>
      <c r="X190">
        <f t="shared" si="83"/>
        <v>150.81822408182242</v>
      </c>
      <c r="Y190">
        <f t="shared" si="83"/>
        <v>103.45885634588564</v>
      </c>
      <c r="Z190">
        <f t="shared" si="83"/>
        <v>112.63598326359832</v>
      </c>
      <c r="AA190">
        <f t="shared" si="83"/>
        <v>106.73175267317528</v>
      </c>
      <c r="AB190">
        <f t="shared" si="83"/>
        <v>121.45513714551373</v>
      </c>
      <c r="AC190">
        <f t="shared" si="83"/>
        <v>135.27661552766153</v>
      </c>
    </row>
    <row r="191" spans="1:29" x14ac:dyDescent="0.25">
      <c r="A191" t="s">
        <v>1659</v>
      </c>
      <c r="B191">
        <v>30469</v>
      </c>
      <c r="C191">
        <v>29123</v>
      </c>
      <c r="D191">
        <v>32201</v>
      </c>
      <c r="E191">
        <v>28017</v>
      </c>
      <c r="F191">
        <v>31144</v>
      </c>
      <c r="G191">
        <v>30073</v>
      </c>
      <c r="H191">
        <v>32848</v>
      </c>
      <c r="I191">
        <v>37725</v>
      </c>
      <c r="K191" t="s">
        <v>1659</v>
      </c>
      <c r="L191">
        <f t="shared" ref="L191:L195" si="84">B191-$E$196</f>
        <v>21880</v>
      </c>
      <c r="M191">
        <f t="shared" ref="M191:M195" si="85">C191-$E$196</f>
        <v>20534</v>
      </c>
      <c r="N191">
        <f t="shared" ref="N191:N195" si="86">D191-$E$196</f>
        <v>23612</v>
      </c>
      <c r="O191">
        <f t="shared" ref="O191:O195" si="87">E191-$E$196</f>
        <v>19428</v>
      </c>
      <c r="P191">
        <f t="shared" ref="P191:P195" si="88">F191-$E$196</f>
        <v>22555</v>
      </c>
      <c r="Q191">
        <f t="shared" ref="Q191:Q195" si="89">G191-$E$196</f>
        <v>21484</v>
      </c>
      <c r="R191">
        <f t="shared" ref="R191:R195" si="90">H191-$E$196</f>
        <v>24259</v>
      </c>
      <c r="S191">
        <f t="shared" ref="S191:S195" si="91">I191-$E$196</f>
        <v>29136</v>
      </c>
      <c r="U191" t="s">
        <v>1659</v>
      </c>
      <c r="V191">
        <f t="shared" ref="V191:V195" si="92">L191/$O$196*100</f>
        <v>101.72013017201303</v>
      </c>
      <c r="W191">
        <f t="shared" ref="W191:W195" si="93">M191/$O$196*100</f>
        <v>95.462575546257554</v>
      </c>
      <c r="X191">
        <f t="shared" ref="X191:X195" si="94">N191/$O$196*100</f>
        <v>109.7721989772199</v>
      </c>
      <c r="Y191">
        <f t="shared" ref="Y191:Y195" si="95">O191/$O$196*100</f>
        <v>90.320781032078102</v>
      </c>
      <c r="Z191">
        <f t="shared" ref="Z191:Z195" si="96">P191/$O$196*100</f>
        <v>104.85820548582055</v>
      </c>
      <c r="AA191">
        <f t="shared" ref="AA191:AA195" si="97">Q191/$O$196*100</f>
        <v>99.879125987912602</v>
      </c>
      <c r="AB191">
        <f t="shared" ref="AB191:AB195" si="98">R191/$O$196*100</f>
        <v>112.78010227801023</v>
      </c>
      <c r="AC191">
        <f t="shared" ref="AC191:AC195" si="99">S191/$O$196*100</f>
        <v>135.45327754532775</v>
      </c>
    </row>
    <row r="192" spans="1:29" x14ac:dyDescent="0.25">
      <c r="A192" t="s">
        <v>1660</v>
      </c>
      <c r="B192">
        <v>28836</v>
      </c>
      <c r="C192">
        <v>33600</v>
      </c>
      <c r="D192">
        <v>34941</v>
      </c>
      <c r="E192">
        <v>31076</v>
      </c>
      <c r="F192">
        <v>34732</v>
      </c>
      <c r="G192">
        <v>31330</v>
      </c>
      <c r="H192">
        <v>33217</v>
      </c>
      <c r="I192">
        <v>33672</v>
      </c>
      <c r="K192" t="s">
        <v>1660</v>
      </c>
      <c r="L192">
        <f t="shared" si="84"/>
        <v>20247</v>
      </c>
      <c r="M192">
        <f t="shared" si="85"/>
        <v>25011</v>
      </c>
      <c r="N192">
        <f t="shared" si="86"/>
        <v>26352</v>
      </c>
      <c r="O192">
        <f t="shared" si="87"/>
        <v>22487</v>
      </c>
      <c r="P192">
        <f t="shared" si="88"/>
        <v>26143</v>
      </c>
      <c r="Q192">
        <f t="shared" si="89"/>
        <v>22741</v>
      </c>
      <c r="R192">
        <f t="shared" si="90"/>
        <v>24628</v>
      </c>
      <c r="S192">
        <f t="shared" si="91"/>
        <v>25083</v>
      </c>
      <c r="U192" t="s">
        <v>1660</v>
      </c>
      <c r="V192">
        <f t="shared" si="92"/>
        <v>94.128312412831235</v>
      </c>
      <c r="W192">
        <f t="shared" si="93"/>
        <v>116.27615062761507</v>
      </c>
      <c r="X192">
        <f t="shared" si="94"/>
        <v>122.51046025104601</v>
      </c>
      <c r="Y192">
        <f t="shared" si="95"/>
        <v>104.54207345420734</v>
      </c>
      <c r="Z192">
        <f t="shared" si="96"/>
        <v>121.53881915388192</v>
      </c>
      <c r="AA192">
        <f t="shared" si="97"/>
        <v>105.72291957229196</v>
      </c>
      <c r="AB192">
        <f t="shared" si="98"/>
        <v>114.49558344955835</v>
      </c>
      <c r="AC192">
        <f t="shared" si="99"/>
        <v>116.61087866108785</v>
      </c>
    </row>
    <row r="193" spans="1:29" x14ac:dyDescent="0.25">
      <c r="A193" t="s">
        <v>1661</v>
      </c>
      <c r="B193">
        <v>25363</v>
      </c>
      <c r="C193">
        <v>14389</v>
      </c>
      <c r="D193">
        <v>27447</v>
      </c>
      <c r="E193">
        <v>26158</v>
      </c>
      <c r="F193">
        <v>30298</v>
      </c>
      <c r="G193">
        <v>31636</v>
      </c>
      <c r="H193">
        <v>34101</v>
      </c>
      <c r="I193">
        <v>34441</v>
      </c>
      <c r="K193" t="s">
        <v>1661</v>
      </c>
      <c r="L193">
        <f t="shared" si="84"/>
        <v>16774</v>
      </c>
      <c r="M193">
        <f t="shared" si="85"/>
        <v>5800</v>
      </c>
      <c r="N193">
        <f t="shared" si="86"/>
        <v>18858</v>
      </c>
      <c r="O193">
        <f t="shared" si="87"/>
        <v>17569</v>
      </c>
      <c r="P193">
        <f t="shared" si="88"/>
        <v>21709</v>
      </c>
      <c r="Q193">
        <f t="shared" si="89"/>
        <v>23047</v>
      </c>
      <c r="R193">
        <f t="shared" si="90"/>
        <v>25512</v>
      </c>
      <c r="S193">
        <f t="shared" si="91"/>
        <v>25852</v>
      </c>
      <c r="U193" t="s">
        <v>1661</v>
      </c>
      <c r="V193">
        <f t="shared" si="92"/>
        <v>77.982333798233384</v>
      </c>
      <c r="W193">
        <f t="shared" si="93"/>
        <v>26.964202696420269</v>
      </c>
      <c r="X193">
        <f t="shared" si="94"/>
        <v>87.670850767085071</v>
      </c>
      <c r="Y193">
        <f t="shared" si="95"/>
        <v>81.678289167828922</v>
      </c>
      <c r="Z193">
        <f t="shared" si="96"/>
        <v>100.92515109251512</v>
      </c>
      <c r="AA193">
        <f t="shared" si="97"/>
        <v>107.14551371455137</v>
      </c>
      <c r="AB193">
        <f t="shared" si="98"/>
        <v>118.60529986052998</v>
      </c>
      <c r="AC193">
        <f t="shared" si="99"/>
        <v>120.18596001859601</v>
      </c>
    </row>
    <row r="194" spans="1:29" x14ac:dyDescent="0.25">
      <c r="A194" t="s">
        <v>1662</v>
      </c>
      <c r="B194">
        <v>32986</v>
      </c>
      <c r="C194">
        <v>30527</v>
      </c>
      <c r="D194">
        <v>37271</v>
      </c>
      <c r="E194">
        <v>30572</v>
      </c>
      <c r="F194">
        <v>31537</v>
      </c>
      <c r="G194">
        <v>29310</v>
      </c>
      <c r="H194">
        <v>35422</v>
      </c>
      <c r="I194">
        <v>36885</v>
      </c>
      <c r="K194" t="s">
        <v>1662</v>
      </c>
      <c r="L194">
        <f t="shared" si="84"/>
        <v>24397</v>
      </c>
      <c r="M194">
        <f t="shared" si="85"/>
        <v>21938</v>
      </c>
      <c r="N194">
        <f t="shared" si="86"/>
        <v>28682</v>
      </c>
      <c r="O194">
        <f t="shared" si="87"/>
        <v>21983</v>
      </c>
      <c r="P194">
        <f t="shared" si="88"/>
        <v>22948</v>
      </c>
      <c r="Q194">
        <f t="shared" si="89"/>
        <v>20721</v>
      </c>
      <c r="R194">
        <f t="shared" si="90"/>
        <v>26833</v>
      </c>
      <c r="S194">
        <f t="shared" si="91"/>
        <v>28296</v>
      </c>
      <c r="U194" t="s">
        <v>1662</v>
      </c>
      <c r="V194">
        <f t="shared" si="92"/>
        <v>113.42166434216642</v>
      </c>
      <c r="W194">
        <f t="shared" si="93"/>
        <v>101.98977219897722</v>
      </c>
      <c r="X194">
        <f t="shared" si="94"/>
        <v>133.34263133426313</v>
      </c>
      <c r="Y194">
        <f t="shared" si="95"/>
        <v>102.19897721989773</v>
      </c>
      <c r="Z194">
        <f t="shared" si="96"/>
        <v>106.68526266852626</v>
      </c>
      <c r="AA194">
        <f t="shared" si="97"/>
        <v>96.331938633193857</v>
      </c>
      <c r="AB194">
        <f t="shared" si="98"/>
        <v>124.74662947466295</v>
      </c>
      <c r="AC194">
        <f t="shared" si="99"/>
        <v>131.54811715481171</v>
      </c>
    </row>
    <row r="195" spans="1:29" x14ac:dyDescent="0.25">
      <c r="A195" t="s">
        <v>1663</v>
      </c>
      <c r="B195">
        <v>11748</v>
      </c>
      <c r="C195">
        <v>31033</v>
      </c>
      <c r="D195">
        <v>34937</v>
      </c>
      <c r="E195">
        <v>32422</v>
      </c>
      <c r="F195">
        <v>31762</v>
      </c>
      <c r="G195">
        <v>32764</v>
      </c>
      <c r="H195">
        <v>35661</v>
      </c>
      <c r="I195">
        <v>40540</v>
      </c>
      <c r="K195" t="s">
        <v>1663</v>
      </c>
      <c r="L195">
        <f t="shared" si="84"/>
        <v>3159</v>
      </c>
      <c r="M195">
        <f t="shared" si="85"/>
        <v>22444</v>
      </c>
      <c r="N195">
        <f t="shared" si="86"/>
        <v>26348</v>
      </c>
      <c r="O195">
        <f t="shared" si="87"/>
        <v>23833</v>
      </c>
      <c r="P195">
        <f t="shared" si="88"/>
        <v>23173</v>
      </c>
      <c r="Q195">
        <f t="shared" si="89"/>
        <v>24175</v>
      </c>
      <c r="R195">
        <f t="shared" si="90"/>
        <v>27072</v>
      </c>
      <c r="S195">
        <f t="shared" si="91"/>
        <v>31951</v>
      </c>
      <c r="U195" t="s">
        <v>1663</v>
      </c>
      <c r="V195">
        <f t="shared" si="92"/>
        <v>14.686192468619247</v>
      </c>
      <c r="W195">
        <f t="shared" si="93"/>
        <v>104.34216643421665</v>
      </c>
      <c r="X195">
        <f t="shared" si="94"/>
        <v>122.49186424918643</v>
      </c>
      <c r="Y195">
        <f t="shared" si="95"/>
        <v>110.7996280799628</v>
      </c>
      <c r="Z195">
        <f t="shared" si="96"/>
        <v>107.73128777312877</v>
      </c>
      <c r="AA195">
        <f t="shared" si="97"/>
        <v>112.38958623895863</v>
      </c>
      <c r="AB195">
        <f t="shared" si="98"/>
        <v>125.85774058577405</v>
      </c>
      <c r="AC195">
        <f t="shared" si="99"/>
        <v>148.54021385402137</v>
      </c>
    </row>
    <row r="196" spans="1:29" x14ac:dyDescent="0.25">
      <c r="A196" t="s">
        <v>1664</v>
      </c>
      <c r="B196">
        <v>8469</v>
      </c>
      <c r="C196">
        <v>8674</v>
      </c>
      <c r="D196">
        <v>8624</v>
      </c>
      <c r="E196">
        <f>AVERAGE(B196:D196)</f>
        <v>8589</v>
      </c>
      <c r="O196">
        <f>AVERAGE(L190:L192)</f>
        <v>21510</v>
      </c>
    </row>
    <row r="197" spans="1:29" x14ac:dyDescent="0.25">
      <c r="A197" t="s">
        <v>1665</v>
      </c>
    </row>
    <row r="200" spans="1:29" x14ac:dyDescent="0.25">
      <c r="A200" s="7" t="s">
        <v>2214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33815</v>
      </c>
      <c r="C203">
        <v>33515</v>
      </c>
      <c r="D203">
        <v>33947</v>
      </c>
      <c r="E203">
        <v>30511</v>
      </c>
      <c r="F203">
        <v>37667</v>
      </c>
      <c r="G203">
        <v>33345</v>
      </c>
      <c r="H203">
        <v>43817</v>
      </c>
      <c r="I203">
        <v>38794</v>
      </c>
      <c r="K203" t="s">
        <v>1658</v>
      </c>
      <c r="L203">
        <f>B203-$E$209</f>
        <v>24016</v>
      </c>
      <c r="M203">
        <f t="shared" ref="M203:S203" si="100">C203-$E$209</f>
        <v>23716</v>
      </c>
      <c r="N203">
        <f t="shared" si="100"/>
        <v>24148</v>
      </c>
      <c r="O203">
        <f t="shared" si="100"/>
        <v>20712</v>
      </c>
      <c r="P203">
        <f t="shared" si="100"/>
        <v>27868</v>
      </c>
      <c r="Q203">
        <f t="shared" si="100"/>
        <v>23546</v>
      </c>
      <c r="R203">
        <f t="shared" si="100"/>
        <v>34018</v>
      </c>
      <c r="S203">
        <f t="shared" si="100"/>
        <v>28995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32881</v>
      </c>
      <c r="C204">
        <v>31012</v>
      </c>
      <c r="D204">
        <v>33135</v>
      </c>
      <c r="E204">
        <v>32834</v>
      </c>
      <c r="F204">
        <v>35016</v>
      </c>
      <c r="G204">
        <v>32467</v>
      </c>
      <c r="H204">
        <v>37562</v>
      </c>
      <c r="I204">
        <v>34082</v>
      </c>
      <c r="K204" t="s">
        <v>1659</v>
      </c>
      <c r="L204">
        <f t="shared" ref="L204:L208" si="101">B204-$E$209</f>
        <v>23082</v>
      </c>
      <c r="M204">
        <f t="shared" ref="M204:M208" si="102">C204-$E$209</f>
        <v>21213</v>
      </c>
      <c r="N204">
        <f t="shared" ref="N204:N208" si="103">D204-$E$209</f>
        <v>23336</v>
      </c>
      <c r="O204">
        <f t="shared" ref="O204:O208" si="104">E204-$E$209</f>
        <v>23035</v>
      </c>
      <c r="P204">
        <f t="shared" ref="P204:P208" si="105">F204-$E$209</f>
        <v>25217</v>
      </c>
      <c r="Q204">
        <f t="shared" ref="Q204:Q208" si="106">G204-$E$209</f>
        <v>22668</v>
      </c>
      <c r="R204">
        <f t="shared" ref="R204:R208" si="107">H204-$E$209</f>
        <v>27763</v>
      </c>
      <c r="S204">
        <f t="shared" ref="S204:S208" si="108">I204-$E$209</f>
        <v>24283</v>
      </c>
      <c r="U204" t="s">
        <v>1658</v>
      </c>
      <c r="V204">
        <f>L203/$O$209*100</f>
        <v>103.88142338081781</v>
      </c>
      <c r="W204">
        <f t="shared" ref="W204:AC204" si="109">M203/$O$209*100</f>
        <v>102.58377069035123</v>
      </c>
      <c r="X204">
        <f t="shared" si="109"/>
        <v>104.4523905646231</v>
      </c>
      <c r="Y204">
        <f t="shared" si="109"/>
        <v>89.589941749812553</v>
      </c>
      <c r="Z204">
        <f t="shared" si="109"/>
        <v>120.54328392640868</v>
      </c>
      <c r="AA204">
        <f t="shared" si="109"/>
        <v>101.84843416575349</v>
      </c>
      <c r="AB204">
        <f t="shared" si="109"/>
        <v>147.1451640809735</v>
      </c>
      <c r="AC204">
        <f t="shared" si="109"/>
        <v>125.41813253359477</v>
      </c>
    </row>
    <row r="205" spans="1:29" x14ac:dyDescent="0.25">
      <c r="A205" t="s">
        <v>1660</v>
      </c>
      <c r="B205">
        <v>32057</v>
      </c>
      <c r="C205">
        <v>35035</v>
      </c>
      <c r="D205">
        <v>34570</v>
      </c>
      <c r="E205">
        <v>32448</v>
      </c>
      <c r="F205">
        <v>37302</v>
      </c>
      <c r="G205">
        <v>32557</v>
      </c>
      <c r="H205">
        <v>42879</v>
      </c>
      <c r="I205">
        <v>35957</v>
      </c>
      <c r="K205" t="s">
        <v>1660</v>
      </c>
      <c r="L205">
        <f t="shared" si="101"/>
        <v>22258</v>
      </c>
      <c r="M205">
        <f t="shared" si="102"/>
        <v>25236</v>
      </c>
      <c r="N205">
        <f t="shared" si="103"/>
        <v>24771</v>
      </c>
      <c r="O205">
        <f t="shared" si="104"/>
        <v>22649</v>
      </c>
      <c r="P205">
        <f t="shared" si="105"/>
        <v>27503</v>
      </c>
      <c r="Q205">
        <f t="shared" si="106"/>
        <v>22758</v>
      </c>
      <c r="R205">
        <f t="shared" si="107"/>
        <v>33080</v>
      </c>
      <c r="S205">
        <f t="shared" si="108"/>
        <v>26158</v>
      </c>
      <c r="U205" t="s">
        <v>1659</v>
      </c>
      <c r="V205">
        <f t="shared" ref="V205:V209" si="110">L204/$O$209*100</f>
        <v>99.841398004498529</v>
      </c>
      <c r="W205">
        <f t="shared" ref="W205:W209" si="111">M204/$O$209*100</f>
        <v>91.757021742891737</v>
      </c>
      <c r="X205">
        <f t="shared" ref="X205:X209" si="112">N204/$O$209*100</f>
        <v>100.94007728242688</v>
      </c>
      <c r="Y205">
        <f t="shared" ref="Y205:Y209" si="113">O204/$O$209*100</f>
        <v>99.638099082992099</v>
      </c>
      <c r="Z205">
        <f t="shared" ref="Z205:Z209" si="114">P204/$O$209*100</f>
        <v>109.07635965165234</v>
      </c>
      <c r="AA205">
        <f t="shared" ref="AA205:AA209" si="115">Q204/$O$209*100</f>
        <v>98.050637291654638</v>
      </c>
      <c r="AB205">
        <f t="shared" ref="AB205:AB209" si="116">R204/$O$209*100</f>
        <v>120.08910548474536</v>
      </c>
      <c r="AC205">
        <f t="shared" ref="AC205:AC209" si="117">S204/$O$209*100</f>
        <v>105.03633427533305</v>
      </c>
    </row>
    <row r="206" spans="1:29" x14ac:dyDescent="0.25">
      <c r="A206" t="s">
        <v>1661</v>
      </c>
      <c r="B206">
        <v>32834</v>
      </c>
      <c r="C206">
        <v>21112</v>
      </c>
      <c r="D206">
        <v>30651</v>
      </c>
      <c r="E206">
        <v>34605</v>
      </c>
      <c r="F206">
        <v>39493</v>
      </c>
      <c r="G206">
        <v>30801</v>
      </c>
      <c r="H206">
        <v>44304</v>
      </c>
      <c r="I206">
        <v>33400</v>
      </c>
      <c r="K206" t="s">
        <v>1661</v>
      </c>
      <c r="L206">
        <f t="shared" si="101"/>
        <v>23035</v>
      </c>
      <c r="M206">
        <f t="shared" si="102"/>
        <v>11313</v>
      </c>
      <c r="N206">
        <f t="shared" si="103"/>
        <v>20852</v>
      </c>
      <c r="O206">
        <f t="shared" si="104"/>
        <v>24806</v>
      </c>
      <c r="P206">
        <f t="shared" si="105"/>
        <v>29694</v>
      </c>
      <c r="Q206">
        <f t="shared" si="106"/>
        <v>21002</v>
      </c>
      <c r="R206">
        <f t="shared" si="107"/>
        <v>34505</v>
      </c>
      <c r="S206">
        <f t="shared" si="108"/>
        <v>23601</v>
      </c>
      <c r="U206" t="s">
        <v>1660</v>
      </c>
      <c r="V206">
        <f t="shared" si="110"/>
        <v>96.277178614683663</v>
      </c>
      <c r="W206">
        <f t="shared" si="111"/>
        <v>109.15854432204854</v>
      </c>
      <c r="X206">
        <f t="shared" si="112"/>
        <v>107.14718265182537</v>
      </c>
      <c r="Y206">
        <f t="shared" si="113"/>
        <v>97.968452621258422</v>
      </c>
      <c r="Z206">
        <f t="shared" si="114"/>
        <v>118.96447315300766</v>
      </c>
      <c r="AA206">
        <f t="shared" si="115"/>
        <v>98.439933098794626</v>
      </c>
      <c r="AB206">
        <f t="shared" si="116"/>
        <v>143.08783666878136</v>
      </c>
      <c r="AC206">
        <f t="shared" si="117"/>
        <v>113.14666359074917</v>
      </c>
    </row>
    <row r="207" spans="1:29" x14ac:dyDescent="0.25">
      <c r="A207" t="s">
        <v>1662</v>
      </c>
      <c r="B207">
        <v>32528</v>
      </c>
      <c r="C207">
        <v>33576</v>
      </c>
      <c r="D207">
        <v>33693</v>
      </c>
      <c r="E207">
        <v>31844</v>
      </c>
      <c r="F207">
        <v>36421</v>
      </c>
      <c r="G207">
        <v>33259</v>
      </c>
      <c r="H207">
        <v>39341</v>
      </c>
      <c r="I207">
        <v>34977</v>
      </c>
      <c r="K207" t="s">
        <v>1662</v>
      </c>
      <c r="L207">
        <f t="shared" si="101"/>
        <v>22729</v>
      </c>
      <c r="M207">
        <f t="shared" si="102"/>
        <v>23777</v>
      </c>
      <c r="N207">
        <f t="shared" si="103"/>
        <v>23894</v>
      </c>
      <c r="O207">
        <f t="shared" si="104"/>
        <v>22045</v>
      </c>
      <c r="P207">
        <f t="shared" si="105"/>
        <v>26622</v>
      </c>
      <c r="Q207">
        <f t="shared" si="106"/>
        <v>23460</v>
      </c>
      <c r="R207">
        <f t="shared" si="107"/>
        <v>29542</v>
      </c>
      <c r="S207">
        <f t="shared" si="108"/>
        <v>25178</v>
      </c>
      <c r="U207" t="s">
        <v>1661</v>
      </c>
      <c r="V207">
        <f t="shared" si="110"/>
        <v>99.638099082992099</v>
      </c>
      <c r="W207">
        <f t="shared" si="111"/>
        <v>48.934482957494666</v>
      </c>
      <c r="X207">
        <f t="shared" si="112"/>
        <v>90.195513005363622</v>
      </c>
      <c r="Y207">
        <f t="shared" si="113"/>
        <v>107.29857546571313</v>
      </c>
      <c r="Z207">
        <f t="shared" si="114"/>
        <v>128.44166330238193</v>
      </c>
      <c r="AA207">
        <f t="shared" si="115"/>
        <v>90.844339350596911</v>
      </c>
      <c r="AB207">
        <f t="shared" si="116"/>
        <v>149.25168694849759</v>
      </c>
      <c r="AC207">
        <f t="shared" si="117"/>
        <v>102.08633715900571</v>
      </c>
    </row>
    <row r="208" spans="1:29" x14ac:dyDescent="0.25">
      <c r="A208" t="s">
        <v>1663</v>
      </c>
      <c r="B208">
        <v>11609</v>
      </c>
      <c r="C208">
        <v>36898</v>
      </c>
      <c r="D208">
        <v>36302</v>
      </c>
      <c r="E208">
        <v>32948</v>
      </c>
      <c r="F208">
        <v>40939</v>
      </c>
      <c r="G208">
        <v>33610</v>
      </c>
      <c r="H208">
        <v>40705</v>
      </c>
      <c r="I208">
        <v>36852</v>
      </c>
      <c r="K208" t="s">
        <v>1663</v>
      </c>
      <c r="L208">
        <f t="shared" si="101"/>
        <v>1810</v>
      </c>
      <c r="M208">
        <f t="shared" si="102"/>
        <v>27099</v>
      </c>
      <c r="N208">
        <f t="shared" si="103"/>
        <v>26503</v>
      </c>
      <c r="O208">
        <f t="shared" si="104"/>
        <v>23149</v>
      </c>
      <c r="P208">
        <f t="shared" si="105"/>
        <v>31140</v>
      </c>
      <c r="Q208">
        <f t="shared" si="106"/>
        <v>23811</v>
      </c>
      <c r="R208">
        <f t="shared" si="107"/>
        <v>30906</v>
      </c>
      <c r="S208">
        <f t="shared" si="108"/>
        <v>27053</v>
      </c>
      <c r="U208" t="s">
        <v>1662</v>
      </c>
      <c r="V208">
        <f t="shared" si="110"/>
        <v>98.314493338716176</v>
      </c>
      <c r="W208">
        <f t="shared" si="111"/>
        <v>102.84762673741277</v>
      </c>
      <c r="X208">
        <f t="shared" si="112"/>
        <v>103.35371128669473</v>
      </c>
      <c r="Y208">
        <f t="shared" si="113"/>
        <v>95.355845204452379</v>
      </c>
      <c r="Z208">
        <f t="shared" si="114"/>
        <v>115.15369975200416</v>
      </c>
      <c r="AA208">
        <f t="shared" si="115"/>
        <v>101.47644039448642</v>
      </c>
      <c r="AB208">
        <f t="shared" si="116"/>
        <v>127.78418593921216</v>
      </c>
      <c r="AC208">
        <f t="shared" si="117"/>
        <v>108.90766480189168</v>
      </c>
    </row>
    <row r="209" spans="1:29" x14ac:dyDescent="0.25">
      <c r="A209" t="s">
        <v>1664</v>
      </c>
      <c r="B209">
        <v>9613</v>
      </c>
      <c r="C209">
        <v>9925</v>
      </c>
      <c r="D209">
        <v>9859</v>
      </c>
      <c r="E209">
        <f>AVERAGE(B209:D209)</f>
        <v>9799</v>
      </c>
      <c r="O209">
        <f>AVERAGE(L203:L205)</f>
        <v>23118.666666666668</v>
      </c>
      <c r="U209" t="s">
        <v>1663</v>
      </c>
      <c r="V209">
        <f t="shared" si="110"/>
        <v>7.8291712324816878</v>
      </c>
      <c r="W209">
        <f t="shared" si="111"/>
        <v>117.216967529846</v>
      </c>
      <c r="X209">
        <f t="shared" si="112"/>
        <v>114.63896418478573</v>
      </c>
      <c r="Y209">
        <f t="shared" si="113"/>
        <v>100.1312071053694</v>
      </c>
      <c r="Z209">
        <f t="shared" si="114"/>
        <v>134.6963492704308</v>
      </c>
      <c r="AA209">
        <f t="shared" si="115"/>
        <v>102.9946940423323</v>
      </c>
      <c r="AB209">
        <f t="shared" si="116"/>
        <v>133.68418017186687</v>
      </c>
      <c r="AC209">
        <f t="shared" si="117"/>
        <v>117.01799411730779</v>
      </c>
    </row>
    <row r="210" spans="1:29" x14ac:dyDescent="0.25">
      <c r="A210" t="s">
        <v>1665</v>
      </c>
    </row>
    <row r="213" spans="1:29" x14ac:dyDescent="0.25">
      <c r="A213" s="7" t="s">
        <v>2272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33767</v>
      </c>
      <c r="C216">
        <v>35412</v>
      </c>
      <c r="D216">
        <v>42814</v>
      </c>
      <c r="E216">
        <v>34454</v>
      </c>
      <c r="F216">
        <v>32266</v>
      </c>
      <c r="G216">
        <v>33741</v>
      </c>
      <c r="H216">
        <v>34680</v>
      </c>
      <c r="I216">
        <v>19035</v>
      </c>
      <c r="K216" t="s">
        <v>1658</v>
      </c>
      <c r="L216">
        <f>B216-$E$222</f>
        <v>22143</v>
      </c>
      <c r="M216">
        <f t="shared" ref="M216:S216" si="118">C216-$E$222</f>
        <v>23788</v>
      </c>
      <c r="N216">
        <f t="shared" si="118"/>
        <v>31190</v>
      </c>
      <c r="O216">
        <f t="shared" si="118"/>
        <v>22830</v>
      </c>
      <c r="P216">
        <f t="shared" si="118"/>
        <v>20642</v>
      </c>
      <c r="Q216">
        <f t="shared" si="118"/>
        <v>22117</v>
      </c>
      <c r="R216">
        <f t="shared" si="118"/>
        <v>23056</v>
      </c>
      <c r="S216">
        <f t="shared" si="118"/>
        <v>7411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37636</v>
      </c>
      <c r="C217">
        <v>33301</v>
      </c>
      <c r="D217">
        <v>37068</v>
      </c>
      <c r="E217">
        <v>33743</v>
      </c>
      <c r="F217">
        <v>31024</v>
      </c>
      <c r="G217">
        <v>34489</v>
      </c>
      <c r="H217">
        <v>35303</v>
      </c>
      <c r="I217">
        <v>38300</v>
      </c>
      <c r="K217" t="s">
        <v>1659</v>
      </c>
      <c r="L217">
        <f t="shared" ref="L217:L221" si="119">B217-$E$222</f>
        <v>26012</v>
      </c>
      <c r="M217">
        <f t="shared" ref="M217:M221" si="120">C217-$E$222</f>
        <v>21677</v>
      </c>
      <c r="N217">
        <f t="shared" ref="N217:N221" si="121">D217-$E$222</f>
        <v>25444</v>
      </c>
      <c r="O217">
        <f t="shared" ref="O217:O221" si="122">E217-$E$222</f>
        <v>22119</v>
      </c>
      <c r="P217">
        <f t="shared" ref="P217:P221" si="123">F217-$E$222</f>
        <v>19400</v>
      </c>
      <c r="Q217">
        <f t="shared" ref="Q217:Q221" si="124">G217-$E$222</f>
        <v>22865</v>
      </c>
      <c r="R217">
        <f t="shared" ref="R217:R221" si="125">H217-$E$222</f>
        <v>23679</v>
      </c>
      <c r="S217">
        <f t="shared" ref="S217:S221" si="126">I217-$E$222</f>
        <v>26676</v>
      </c>
      <c r="U217" t="s">
        <v>1658</v>
      </c>
      <c r="V217">
        <f>L216/$O$222*100</f>
        <v>92.422956521739124</v>
      </c>
      <c r="W217">
        <f t="shared" ref="W217:AC217" si="127">M216/$O$222*100</f>
        <v>99.289043478260879</v>
      </c>
      <c r="X217">
        <f t="shared" si="127"/>
        <v>130.18434782608696</v>
      </c>
      <c r="Y217">
        <f t="shared" si="127"/>
        <v>95.290434782608699</v>
      </c>
      <c r="Z217">
        <f t="shared" si="127"/>
        <v>86.15791304347826</v>
      </c>
      <c r="AA217">
        <f t="shared" si="127"/>
        <v>92.3144347826087</v>
      </c>
      <c r="AB217">
        <f t="shared" si="127"/>
        <v>96.233739130434799</v>
      </c>
      <c r="AC217">
        <f t="shared" si="127"/>
        <v>30.932869565217391</v>
      </c>
    </row>
    <row r="218" spans="1:29" x14ac:dyDescent="0.25">
      <c r="A218" t="s">
        <v>1660</v>
      </c>
      <c r="B218">
        <v>35344</v>
      </c>
      <c r="C218">
        <v>34162</v>
      </c>
      <c r="D218">
        <v>39650</v>
      </c>
      <c r="E218">
        <v>37340</v>
      </c>
      <c r="F218">
        <v>36418</v>
      </c>
      <c r="G218">
        <v>35079</v>
      </c>
      <c r="H218">
        <v>22452</v>
      </c>
      <c r="I218">
        <v>39357</v>
      </c>
      <c r="K218" t="s">
        <v>1660</v>
      </c>
      <c r="L218">
        <f t="shared" si="119"/>
        <v>23720</v>
      </c>
      <c r="M218">
        <f t="shared" si="120"/>
        <v>22538</v>
      </c>
      <c r="N218">
        <f t="shared" si="121"/>
        <v>28026</v>
      </c>
      <c r="O218">
        <f t="shared" si="122"/>
        <v>25716</v>
      </c>
      <c r="P218">
        <f t="shared" si="123"/>
        <v>24794</v>
      </c>
      <c r="Q218">
        <f t="shared" si="124"/>
        <v>23455</v>
      </c>
      <c r="R218">
        <f t="shared" si="125"/>
        <v>10828</v>
      </c>
      <c r="S218">
        <f t="shared" si="126"/>
        <v>27733</v>
      </c>
      <c r="U218" t="s">
        <v>1659</v>
      </c>
      <c r="V218">
        <f t="shared" ref="V218:V222" si="128">L217/$O$222*100</f>
        <v>108.57182608695652</v>
      </c>
      <c r="W218">
        <f t="shared" ref="W218:W222" si="129">M217/$O$222*100</f>
        <v>90.477913043478267</v>
      </c>
      <c r="X218">
        <f t="shared" ref="X218:X222" si="130">N217/$O$222*100</f>
        <v>106.20104347826087</v>
      </c>
      <c r="Y218">
        <f t="shared" ref="Y218:Y222" si="131">O217/$O$222*100</f>
        <v>92.322782608695647</v>
      </c>
      <c r="Z218">
        <f t="shared" ref="Z218:Z222" si="132">P217/$O$222*100</f>
        <v>80.973913043478262</v>
      </c>
      <c r="AA218">
        <f t="shared" ref="AA218:AA222" si="133">Q217/$O$222*100</f>
        <v>95.436521739130441</v>
      </c>
      <c r="AB218">
        <f t="shared" ref="AB218:AB222" si="134">R217/$O$222*100</f>
        <v>98.834086956521745</v>
      </c>
      <c r="AC218">
        <f t="shared" ref="AC218:AC222" si="135">S217/$O$222*100</f>
        <v>111.34330434782609</v>
      </c>
    </row>
    <row r="219" spans="1:29" x14ac:dyDescent="0.25">
      <c r="A219" t="s">
        <v>1661</v>
      </c>
      <c r="B219">
        <v>34441</v>
      </c>
      <c r="C219">
        <v>34339</v>
      </c>
      <c r="D219">
        <v>36113</v>
      </c>
      <c r="E219">
        <v>35653</v>
      </c>
      <c r="F219">
        <v>32567</v>
      </c>
      <c r="G219">
        <v>36816</v>
      </c>
      <c r="H219">
        <v>36623</v>
      </c>
      <c r="I219">
        <v>36685</v>
      </c>
      <c r="K219" t="s">
        <v>1661</v>
      </c>
      <c r="L219">
        <f t="shared" si="119"/>
        <v>22817</v>
      </c>
      <c r="M219">
        <f t="shared" si="120"/>
        <v>22715</v>
      </c>
      <c r="N219">
        <f t="shared" si="121"/>
        <v>24489</v>
      </c>
      <c r="O219">
        <f t="shared" si="122"/>
        <v>24029</v>
      </c>
      <c r="P219">
        <f t="shared" si="123"/>
        <v>20943</v>
      </c>
      <c r="Q219">
        <f t="shared" si="124"/>
        <v>25192</v>
      </c>
      <c r="R219">
        <f t="shared" si="125"/>
        <v>24999</v>
      </c>
      <c r="S219">
        <f t="shared" si="126"/>
        <v>25061</v>
      </c>
      <c r="U219" t="s">
        <v>1660</v>
      </c>
      <c r="V219">
        <f t="shared" si="128"/>
        <v>99.005217391304356</v>
      </c>
      <c r="W219">
        <f t="shared" si="129"/>
        <v>94.071652173913051</v>
      </c>
      <c r="X219">
        <f t="shared" si="130"/>
        <v>116.97808695652174</v>
      </c>
      <c r="Y219">
        <f t="shared" si="131"/>
        <v>107.33634782608696</v>
      </c>
      <c r="Z219">
        <f t="shared" si="132"/>
        <v>103.488</v>
      </c>
      <c r="AA219">
        <f t="shared" si="133"/>
        <v>97.899130434782606</v>
      </c>
      <c r="AB219">
        <f t="shared" si="134"/>
        <v>45.195130434782612</v>
      </c>
      <c r="AC219">
        <f t="shared" si="135"/>
        <v>115.7551304347826</v>
      </c>
    </row>
    <row r="220" spans="1:29" x14ac:dyDescent="0.25">
      <c r="A220" t="s">
        <v>1662</v>
      </c>
      <c r="B220">
        <v>33018</v>
      </c>
      <c r="C220">
        <v>33930</v>
      </c>
      <c r="D220">
        <v>45207</v>
      </c>
      <c r="E220">
        <v>35094</v>
      </c>
      <c r="F220">
        <v>39136</v>
      </c>
      <c r="G220">
        <v>39017</v>
      </c>
      <c r="H220">
        <v>35003</v>
      </c>
      <c r="I220">
        <v>42221</v>
      </c>
      <c r="K220" t="s">
        <v>1662</v>
      </c>
      <c r="L220">
        <f t="shared" si="119"/>
        <v>21394</v>
      </c>
      <c r="M220">
        <f t="shared" si="120"/>
        <v>22306</v>
      </c>
      <c r="N220">
        <f t="shared" si="121"/>
        <v>33583</v>
      </c>
      <c r="O220">
        <f t="shared" si="122"/>
        <v>23470</v>
      </c>
      <c r="P220">
        <f t="shared" si="123"/>
        <v>27512</v>
      </c>
      <c r="Q220">
        <f t="shared" si="124"/>
        <v>27393</v>
      </c>
      <c r="R220">
        <f t="shared" si="125"/>
        <v>23379</v>
      </c>
      <c r="S220">
        <f t="shared" si="126"/>
        <v>30597</v>
      </c>
      <c r="U220" t="s">
        <v>1661</v>
      </c>
      <c r="V220">
        <f t="shared" si="128"/>
        <v>95.236173913043487</v>
      </c>
      <c r="W220">
        <f t="shared" si="129"/>
        <v>94.810434782608695</v>
      </c>
      <c r="X220">
        <f t="shared" si="130"/>
        <v>102.21495652173913</v>
      </c>
      <c r="Y220">
        <f t="shared" si="131"/>
        <v>100.29495652173914</v>
      </c>
      <c r="Z220">
        <f t="shared" si="132"/>
        <v>87.414260869565226</v>
      </c>
      <c r="AA220">
        <f t="shared" si="133"/>
        <v>105.14921739130436</v>
      </c>
      <c r="AB220">
        <f t="shared" si="134"/>
        <v>104.34365217391306</v>
      </c>
      <c r="AC220">
        <f t="shared" si="135"/>
        <v>104.60243478260871</v>
      </c>
    </row>
    <row r="221" spans="1:29" x14ac:dyDescent="0.25">
      <c r="A221" t="s">
        <v>1663</v>
      </c>
      <c r="B221">
        <v>36074</v>
      </c>
      <c r="C221">
        <v>35836</v>
      </c>
      <c r="D221">
        <v>46704</v>
      </c>
      <c r="E221">
        <v>36108</v>
      </c>
      <c r="F221">
        <v>39411</v>
      </c>
      <c r="G221">
        <v>36546</v>
      </c>
      <c r="H221">
        <v>39881</v>
      </c>
      <c r="I221">
        <v>37917</v>
      </c>
      <c r="K221" t="s">
        <v>1663</v>
      </c>
      <c r="L221">
        <f t="shared" si="119"/>
        <v>24450</v>
      </c>
      <c r="M221">
        <f t="shared" si="120"/>
        <v>24212</v>
      </c>
      <c r="N221">
        <f t="shared" si="121"/>
        <v>35080</v>
      </c>
      <c r="O221">
        <f t="shared" si="122"/>
        <v>24484</v>
      </c>
      <c r="P221">
        <f t="shared" si="123"/>
        <v>27787</v>
      </c>
      <c r="Q221">
        <f t="shared" si="124"/>
        <v>24922</v>
      </c>
      <c r="R221">
        <f t="shared" si="125"/>
        <v>28257</v>
      </c>
      <c r="S221">
        <f t="shared" si="126"/>
        <v>26293</v>
      </c>
      <c r="U221" t="s">
        <v>1662</v>
      </c>
      <c r="V221">
        <f t="shared" si="128"/>
        <v>89.296695652173923</v>
      </c>
      <c r="W221">
        <f t="shared" si="129"/>
        <v>93.103304347826082</v>
      </c>
      <c r="X221">
        <f t="shared" si="130"/>
        <v>140.17252173913045</v>
      </c>
      <c r="Y221">
        <f t="shared" si="131"/>
        <v>97.961739130434793</v>
      </c>
      <c r="Z221">
        <f t="shared" si="132"/>
        <v>114.83269565217391</v>
      </c>
      <c r="AA221">
        <f t="shared" si="133"/>
        <v>114.33600000000001</v>
      </c>
      <c r="AB221">
        <f t="shared" si="134"/>
        <v>97.581913043478266</v>
      </c>
      <c r="AC221">
        <f t="shared" si="135"/>
        <v>127.70921739130436</v>
      </c>
    </row>
    <row r="222" spans="1:29" x14ac:dyDescent="0.25">
      <c r="A222" t="s">
        <v>1664</v>
      </c>
      <c r="B222">
        <v>11274</v>
      </c>
      <c r="C222">
        <v>12010</v>
      </c>
      <c r="D222">
        <v>11588</v>
      </c>
      <c r="E222">
        <f>AVERAGE(B222:D222)</f>
        <v>11624</v>
      </c>
      <c r="O222">
        <f>AVERAGE(L216:L218)</f>
        <v>23958.333333333332</v>
      </c>
      <c r="U222" t="s">
        <v>1663</v>
      </c>
      <c r="V222">
        <f t="shared" si="128"/>
        <v>102.05217391304349</v>
      </c>
      <c r="W222">
        <f t="shared" si="129"/>
        <v>101.05878260869565</v>
      </c>
      <c r="X222">
        <f t="shared" si="130"/>
        <v>146.4208695652174</v>
      </c>
      <c r="Y222">
        <f t="shared" si="131"/>
        <v>102.19408695652174</v>
      </c>
      <c r="Z222">
        <f t="shared" si="132"/>
        <v>115.98052173913045</v>
      </c>
      <c r="AA222">
        <f t="shared" si="133"/>
        <v>104.02226086956523</v>
      </c>
      <c r="AB222">
        <f t="shared" si="134"/>
        <v>117.94226086956523</v>
      </c>
      <c r="AC222">
        <f t="shared" si="135"/>
        <v>109.74469565217393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100.15197910590423</v>
      </c>
      <c r="C228">
        <f t="shared" ref="C228:I228" si="136">AVERAGE(W217,W204,W190)</f>
        <v>91.716786498788892</v>
      </c>
      <c r="D228">
        <f t="shared" si="136"/>
        <v>128.48498749084416</v>
      </c>
      <c r="E228">
        <f t="shared" si="136"/>
        <v>96.11307762610231</v>
      </c>
      <c r="F228">
        <f t="shared" si="136"/>
        <v>106.44572674449508</v>
      </c>
      <c r="G228">
        <f t="shared" si="136"/>
        <v>100.29820720717915</v>
      </c>
      <c r="H228">
        <f t="shared" si="136"/>
        <v>121.61134678564069</v>
      </c>
      <c r="I228">
        <f t="shared" si="136"/>
        <v>97.209205875491236</v>
      </c>
      <c r="K228" t="s">
        <v>1658</v>
      </c>
      <c r="L228">
        <f>STDEV(V217,V204,V190)/SQRT(3)</f>
        <v>3.8652979910578491</v>
      </c>
      <c r="M228">
        <f t="shared" ref="M228:S228" si="137">STDEV(W217,W204,W190)/SQRT(3)</f>
        <v>9.2685492944904375</v>
      </c>
      <c r="N228">
        <f t="shared" si="137"/>
        <v>13.411605653287808</v>
      </c>
      <c r="O228">
        <f t="shared" si="137"/>
        <v>4.0246844163758428</v>
      </c>
      <c r="P228">
        <f t="shared" si="137"/>
        <v>10.397562046274661</v>
      </c>
      <c r="Q228">
        <f t="shared" si="137"/>
        <v>4.233484242982005</v>
      </c>
      <c r="R228">
        <f t="shared" si="137"/>
        <v>14.697069988179411</v>
      </c>
      <c r="S228">
        <f t="shared" si="137"/>
        <v>33.260146260304118</v>
      </c>
    </row>
    <row r="229" spans="1:19" x14ac:dyDescent="0.25">
      <c r="A229" t="s">
        <v>1659</v>
      </c>
      <c r="B229">
        <f t="shared" ref="B229:B233" si="138">AVERAGE(V218,V205,V191)</f>
        <v>103.37778475448935</v>
      </c>
      <c r="C229">
        <f t="shared" ref="C229:C233" si="139">AVERAGE(W218,W205,W191)</f>
        <v>92.565836777542515</v>
      </c>
      <c r="D229">
        <f t="shared" ref="D229:D233" si="140">AVERAGE(X218,X205,X191)</f>
        <v>105.63777324596923</v>
      </c>
      <c r="E229">
        <f t="shared" ref="E229:E233" si="141">AVERAGE(Y218,Y205,Y191)</f>
        <v>94.093887574588621</v>
      </c>
      <c r="F229">
        <f t="shared" ref="F229:F233" si="142">AVERAGE(Z218,Z205,Z191)</f>
        <v>98.302826060317059</v>
      </c>
      <c r="G229">
        <f t="shared" ref="G229:G233" si="143">AVERAGE(AA218,AA205,AA191)</f>
        <v>97.788761672899227</v>
      </c>
      <c r="H229">
        <f t="shared" ref="H229:H233" si="144">AVERAGE(AB218,AB205,AB191)</f>
        <v>110.56776490642578</v>
      </c>
      <c r="I229">
        <f t="shared" ref="I229:I233" si="145">AVERAGE(AC218,AC205,AC191)</f>
        <v>117.27763872282897</v>
      </c>
      <c r="K229" t="s">
        <v>1659</v>
      </c>
      <c r="L229">
        <f t="shared" ref="L229:L233" si="146">STDEV(V218,V205,V191)/SQRT(3)</f>
        <v>2.6530459012140719</v>
      </c>
      <c r="M229">
        <f t="shared" ref="M229:M233" si="147">STDEV(W218,W205,W191)/SQRT(3)</f>
        <v>1.4946963333579752</v>
      </c>
      <c r="N229">
        <f t="shared" ref="N229:N233" si="148">STDEV(X218,X205,X191)/SQRT(3)</f>
        <v>2.5651217270562285</v>
      </c>
      <c r="O229">
        <f t="shared" ref="O229:O233" si="149">STDEV(Y218,Y205,Y191)/SQRT(3)</f>
        <v>2.8317081720891841</v>
      </c>
      <c r="P229">
        <f t="shared" ref="P229:P233" si="150">STDEV(Z218,Z205,Z191)/SQRT(3)</f>
        <v>8.7496023890717574</v>
      </c>
      <c r="Q229">
        <f t="shared" ref="Q229:Q233" si="151">STDEV(AA218,AA205,AA191)/SQRT(3)</f>
        <v>1.2891363074552697</v>
      </c>
      <c r="R229">
        <f t="shared" ref="R229:R233" si="152">STDEV(AB218,AB205,AB191)/SQRT(3)</f>
        <v>6.2347087780976649</v>
      </c>
      <c r="S229">
        <f t="shared" ref="S229:S233" si="153">STDEV(AC218,AC205,AC191)/SQRT(3)</f>
        <v>9.2684024662339208</v>
      </c>
    </row>
    <row r="230" spans="1:19" x14ac:dyDescent="0.25">
      <c r="A230" t="s">
        <v>1660</v>
      </c>
      <c r="B230">
        <f t="shared" si="138"/>
        <v>96.470236139606413</v>
      </c>
      <c r="C230">
        <f t="shared" si="139"/>
        <v>106.50211570785889</v>
      </c>
      <c r="D230">
        <f t="shared" si="140"/>
        <v>115.54524328646437</v>
      </c>
      <c r="E230">
        <f t="shared" si="141"/>
        <v>103.28229130051757</v>
      </c>
      <c r="F230">
        <f t="shared" si="142"/>
        <v>114.66376410229653</v>
      </c>
      <c r="G230">
        <f t="shared" si="143"/>
        <v>100.68732770195641</v>
      </c>
      <c r="H230">
        <f t="shared" si="144"/>
        <v>100.92618351770744</v>
      </c>
      <c r="I230">
        <f t="shared" si="145"/>
        <v>115.17089089553987</v>
      </c>
      <c r="K230" t="s">
        <v>1660</v>
      </c>
      <c r="L230">
        <f t="shared" si="146"/>
        <v>1.4111465726152088</v>
      </c>
      <c r="M230">
        <f t="shared" si="147"/>
        <v>6.5460521851425328</v>
      </c>
      <c r="N230">
        <f t="shared" si="148"/>
        <v>4.4924883744904767</v>
      </c>
      <c r="O230">
        <f t="shared" si="149"/>
        <v>2.7766678740430843</v>
      </c>
      <c r="P230">
        <f t="shared" si="150"/>
        <v>5.6370823359160154</v>
      </c>
      <c r="Q230">
        <f t="shared" si="151"/>
        <v>2.522631297791575</v>
      </c>
      <c r="R230">
        <f t="shared" si="152"/>
        <v>29.062243228037772</v>
      </c>
      <c r="S230">
        <f t="shared" si="153"/>
        <v>1.041825064138461</v>
      </c>
    </row>
    <row r="231" spans="1:19" x14ac:dyDescent="0.25">
      <c r="A231" t="s">
        <v>1661</v>
      </c>
      <c r="B231">
        <f t="shared" si="138"/>
        <v>90.952202264756309</v>
      </c>
      <c r="C231">
        <f t="shared" si="139"/>
        <v>56.903040145507873</v>
      </c>
      <c r="D231">
        <f t="shared" si="140"/>
        <v>93.360440098062611</v>
      </c>
      <c r="E231">
        <f t="shared" si="141"/>
        <v>96.423940385093715</v>
      </c>
      <c r="F231">
        <f t="shared" si="142"/>
        <v>105.59369175482077</v>
      </c>
      <c r="G231">
        <f t="shared" si="143"/>
        <v>101.04635681881756</v>
      </c>
      <c r="H231">
        <f t="shared" si="144"/>
        <v>124.06687966098021</v>
      </c>
      <c r="I231">
        <f t="shared" si="145"/>
        <v>108.9582439867368</v>
      </c>
      <c r="K231" t="s">
        <v>1661</v>
      </c>
      <c r="L231">
        <f t="shared" si="146"/>
        <v>6.6082613025828376</v>
      </c>
      <c r="M231">
        <f t="shared" si="147"/>
        <v>19.986672474570096</v>
      </c>
      <c r="N231">
        <f t="shared" si="148"/>
        <v>4.4868446848245647</v>
      </c>
      <c r="O231">
        <f t="shared" si="149"/>
        <v>7.6450058195752808</v>
      </c>
      <c r="P231">
        <f t="shared" si="150"/>
        <v>12.071431723050027</v>
      </c>
      <c r="Q231">
        <f t="shared" si="151"/>
        <v>5.1334579011605053</v>
      </c>
      <c r="R231">
        <f t="shared" si="152"/>
        <v>13.248327407215555</v>
      </c>
      <c r="S231">
        <f t="shared" si="153"/>
        <v>5.6606505009561756</v>
      </c>
    </row>
    <row r="232" spans="1:19" x14ac:dyDescent="0.25">
      <c r="A232" t="s">
        <v>1662</v>
      </c>
      <c r="B232">
        <f t="shared" si="138"/>
        <v>100.34428444435218</v>
      </c>
      <c r="C232">
        <f t="shared" si="139"/>
        <v>99.313567761405352</v>
      </c>
      <c r="D232">
        <f t="shared" si="140"/>
        <v>125.6229547866961</v>
      </c>
      <c r="E232">
        <f t="shared" si="141"/>
        <v>98.505520518261619</v>
      </c>
      <c r="F232">
        <f t="shared" si="142"/>
        <v>112.22388602423477</v>
      </c>
      <c r="G232">
        <f t="shared" si="143"/>
        <v>104.04812634256011</v>
      </c>
      <c r="H232">
        <f t="shared" si="144"/>
        <v>116.70424281911779</v>
      </c>
      <c r="I232">
        <f t="shared" si="145"/>
        <v>122.72166644933593</v>
      </c>
      <c r="K232" t="s">
        <v>1662</v>
      </c>
      <c r="L232">
        <f t="shared" si="146"/>
        <v>7.0378398087923939</v>
      </c>
      <c r="M232">
        <f t="shared" si="147"/>
        <v>3.1149910300464536</v>
      </c>
      <c r="N232">
        <f t="shared" si="148"/>
        <v>11.307832908834845</v>
      </c>
      <c r="O232">
        <f t="shared" si="149"/>
        <v>1.9940651605462851</v>
      </c>
      <c r="P232">
        <f t="shared" si="150"/>
        <v>2.7708616238351347</v>
      </c>
      <c r="Q232">
        <f t="shared" si="151"/>
        <v>5.3540244329715874</v>
      </c>
      <c r="R232">
        <f t="shared" si="152"/>
        <v>9.6012900062971109</v>
      </c>
      <c r="S232">
        <f t="shared" si="153"/>
        <v>6.9953381854217307</v>
      </c>
    </row>
    <row r="233" spans="1:19" x14ac:dyDescent="0.25">
      <c r="A233" t="s">
        <v>1663</v>
      </c>
      <c r="B233">
        <f t="shared" si="138"/>
        <v>41.52251253804814</v>
      </c>
      <c r="C233">
        <f t="shared" si="139"/>
        <v>107.53930552425277</v>
      </c>
      <c r="D233">
        <f t="shared" si="140"/>
        <v>127.85056599972985</v>
      </c>
      <c r="E233">
        <f t="shared" si="141"/>
        <v>104.37497404728465</v>
      </c>
      <c r="F233">
        <f t="shared" si="142"/>
        <v>119.46938626089667</v>
      </c>
      <c r="G233">
        <f t="shared" si="143"/>
        <v>106.46884705028538</v>
      </c>
      <c r="H233">
        <f t="shared" si="144"/>
        <v>125.82806054240204</v>
      </c>
      <c r="I233">
        <f t="shared" si="145"/>
        <v>125.10096787450102</v>
      </c>
      <c r="K233" t="s">
        <v>1663</v>
      </c>
      <c r="L233">
        <f t="shared" si="146"/>
        <v>30.329493976913596</v>
      </c>
      <c r="M233">
        <f t="shared" si="147"/>
        <v>4.9307879274784057</v>
      </c>
      <c r="N233">
        <f t="shared" si="148"/>
        <v>9.5578787873518927</v>
      </c>
      <c r="O233">
        <f t="shared" si="149"/>
        <v>3.2670579476433295</v>
      </c>
      <c r="P233">
        <f t="shared" si="150"/>
        <v>7.977212694643609</v>
      </c>
      <c r="Q233">
        <f t="shared" si="151"/>
        <v>2.9751939881474234</v>
      </c>
      <c r="R233">
        <f t="shared" si="152"/>
        <v>4.5443249043459017</v>
      </c>
      <c r="S233">
        <f t="shared" si="153"/>
        <v>11.906215557529551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W330"/>
  <sheetViews>
    <sheetView topLeftCell="A94" workbookViewId="0">
      <selection activeCell="A106" sqref="A106:B108"/>
    </sheetView>
  </sheetViews>
  <sheetFormatPr defaultRowHeight="15" x14ac:dyDescent="0.25"/>
  <cols>
    <col min="2" max="2" width="10.7109375" bestFit="1" customWidth="1"/>
    <col min="10" max="10" width="11.7109375" customWidth="1"/>
  </cols>
  <sheetData>
    <row r="1" spans="1:12" x14ac:dyDescent="0.25">
      <c r="A1" s="7" t="s">
        <v>1677</v>
      </c>
      <c r="I1" s="7" t="s">
        <v>1678</v>
      </c>
      <c r="J1" t="s">
        <v>2142</v>
      </c>
      <c r="K1" s="7" t="s">
        <v>1679</v>
      </c>
      <c r="L1" t="s">
        <v>2210</v>
      </c>
    </row>
    <row r="2" spans="1:12" x14ac:dyDescent="0.25">
      <c r="A2" s="7" t="s">
        <v>1680</v>
      </c>
      <c r="J2" t="s">
        <v>2143</v>
      </c>
      <c r="L2" t="s">
        <v>1864</v>
      </c>
    </row>
    <row r="3" spans="1:12" x14ac:dyDescent="0.25">
      <c r="A3" s="53" t="s">
        <v>1681</v>
      </c>
      <c r="B3" s="17">
        <v>42355</v>
      </c>
      <c r="J3" t="s">
        <v>2144</v>
      </c>
      <c r="L3" t="s">
        <v>1864</v>
      </c>
    </row>
    <row r="4" spans="1:12" x14ac:dyDescent="0.25">
      <c r="A4" s="7" t="s">
        <v>1682</v>
      </c>
      <c r="B4" s="17">
        <v>42340</v>
      </c>
      <c r="I4" s="7" t="s">
        <v>1683</v>
      </c>
      <c r="J4" t="s">
        <v>2211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TX002429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TX008688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TX005739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TX005060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>D27</f>
        <v>TX001886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TX004449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384</v>
      </c>
      <c r="C23">
        <v>20</v>
      </c>
      <c r="D23" t="s">
        <v>790</v>
      </c>
      <c r="E23">
        <v>20699</v>
      </c>
      <c r="F23" t="s">
        <v>791</v>
      </c>
      <c r="G23" t="s">
        <v>792</v>
      </c>
      <c r="H23">
        <v>194.2</v>
      </c>
      <c r="I23">
        <v>38.83</v>
      </c>
    </row>
    <row r="24" spans="1:9" x14ac:dyDescent="0.25">
      <c r="A24" t="s">
        <v>484</v>
      </c>
      <c r="B24" t="s">
        <v>389</v>
      </c>
      <c r="C24">
        <v>20</v>
      </c>
      <c r="D24" t="s">
        <v>794</v>
      </c>
      <c r="E24">
        <v>26994</v>
      </c>
      <c r="F24" t="s">
        <v>795</v>
      </c>
      <c r="G24" t="s">
        <v>796</v>
      </c>
      <c r="H24">
        <v>246.43</v>
      </c>
      <c r="I24">
        <v>52.8</v>
      </c>
    </row>
    <row r="25" spans="1:9" x14ac:dyDescent="0.25">
      <c r="A25" t="s">
        <v>484</v>
      </c>
      <c r="B25" t="s">
        <v>394</v>
      </c>
      <c r="C25">
        <v>19.899999999999999</v>
      </c>
      <c r="D25" t="s">
        <v>798</v>
      </c>
      <c r="E25">
        <v>20119</v>
      </c>
      <c r="F25" t="s">
        <v>799</v>
      </c>
      <c r="G25" t="s">
        <v>800</v>
      </c>
      <c r="H25">
        <v>277.26299999999998</v>
      </c>
      <c r="I25">
        <v>55.45</v>
      </c>
    </row>
    <row r="26" spans="1:9" x14ac:dyDescent="0.25">
      <c r="A26" t="s">
        <v>484</v>
      </c>
      <c r="B26" t="s">
        <v>399</v>
      </c>
      <c r="C26">
        <v>20</v>
      </c>
      <c r="D26" t="s">
        <v>802</v>
      </c>
      <c r="E26">
        <v>23581</v>
      </c>
      <c r="F26" t="s">
        <v>803</v>
      </c>
      <c r="G26" t="s">
        <v>804</v>
      </c>
      <c r="H26">
        <v>418.56599999999997</v>
      </c>
      <c r="I26">
        <v>83.71</v>
      </c>
    </row>
    <row r="27" spans="1:9" x14ac:dyDescent="0.25">
      <c r="A27" t="s">
        <v>484</v>
      </c>
      <c r="B27" t="s">
        <v>404</v>
      </c>
      <c r="C27">
        <v>20</v>
      </c>
      <c r="D27" t="s">
        <v>806</v>
      </c>
      <c r="E27">
        <v>21837</v>
      </c>
      <c r="F27" t="s">
        <v>807</v>
      </c>
      <c r="G27" t="s">
        <v>808</v>
      </c>
      <c r="H27">
        <v>117.19</v>
      </c>
      <c r="I27">
        <v>23.43</v>
      </c>
    </row>
    <row r="28" spans="1:9" x14ac:dyDescent="0.25">
      <c r="A28" t="s">
        <v>484</v>
      </c>
      <c r="B28" t="s">
        <v>409</v>
      </c>
      <c r="C28">
        <v>20</v>
      </c>
      <c r="D28" t="s">
        <v>810</v>
      </c>
      <c r="E28">
        <v>20040</v>
      </c>
      <c r="F28" t="s">
        <v>811</v>
      </c>
      <c r="G28" t="s">
        <v>812</v>
      </c>
      <c r="H28">
        <v>364.9</v>
      </c>
      <c r="I28">
        <v>72.98</v>
      </c>
    </row>
    <row r="31" spans="1:9" x14ac:dyDescent="0.25">
      <c r="A31" s="7" t="s">
        <v>2142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2149</v>
      </c>
    </row>
    <row r="34" spans="1:49" x14ac:dyDescent="0.25">
      <c r="A34" t="s">
        <v>1709</v>
      </c>
      <c r="B34" s="38">
        <v>42381.533888888887</v>
      </c>
    </row>
    <row r="35" spans="1:49" x14ac:dyDescent="0.25">
      <c r="A35" t="s">
        <v>1710</v>
      </c>
      <c r="B35">
        <v>2563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15</v>
      </c>
      <c r="F38">
        <v>15</v>
      </c>
      <c r="G38">
        <v>16</v>
      </c>
      <c r="H38">
        <v>15</v>
      </c>
      <c r="I38">
        <v>16</v>
      </c>
      <c r="J38">
        <v>16</v>
      </c>
      <c r="K38">
        <v>15</v>
      </c>
      <c r="L38">
        <v>15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15</v>
      </c>
      <c r="W38">
        <v>15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15</v>
      </c>
      <c r="AE38">
        <v>16</v>
      </c>
      <c r="AF38">
        <v>16</v>
      </c>
      <c r="AG38">
        <v>15</v>
      </c>
      <c r="AH38">
        <v>16</v>
      </c>
      <c r="AI38">
        <v>13</v>
      </c>
      <c r="AJ38">
        <v>10</v>
      </c>
      <c r="AK38">
        <v>15</v>
      </c>
      <c r="AL38">
        <v>16</v>
      </c>
      <c r="AM38">
        <v>13</v>
      </c>
      <c r="AN38">
        <v>16</v>
      </c>
      <c r="AO38">
        <v>16</v>
      </c>
      <c r="AP38">
        <v>15</v>
      </c>
      <c r="AQ38">
        <v>15</v>
      </c>
      <c r="AR38">
        <v>13</v>
      </c>
      <c r="AS38">
        <v>15</v>
      </c>
      <c r="AT38">
        <v>12</v>
      </c>
      <c r="AU38">
        <v>14</v>
      </c>
      <c r="AV38">
        <v>14</v>
      </c>
      <c r="AW38">
        <v>14</v>
      </c>
    </row>
    <row r="39" spans="1:49" x14ac:dyDescent="0.25">
      <c r="A39" t="s">
        <v>1764</v>
      </c>
      <c r="B39">
        <v>119.539</v>
      </c>
      <c r="C39">
        <v>131.876</v>
      </c>
      <c r="D39">
        <v>160.751</v>
      </c>
      <c r="E39">
        <v>120.504</v>
      </c>
      <c r="F39">
        <v>142.077</v>
      </c>
      <c r="G39">
        <v>133.77199999999999</v>
      </c>
      <c r="H39">
        <v>146.66900000000001</v>
      </c>
      <c r="I39">
        <v>95.763000000000005</v>
      </c>
      <c r="J39">
        <v>136.27099999999999</v>
      </c>
      <c r="K39">
        <v>129.887</v>
      </c>
      <c r="L39">
        <v>131.672</v>
      </c>
      <c r="M39">
        <v>159.17699999999999</v>
      </c>
      <c r="N39">
        <v>124.961</v>
      </c>
      <c r="O39">
        <v>194.298</v>
      </c>
      <c r="P39">
        <v>166.048</v>
      </c>
      <c r="Q39">
        <v>135.572</v>
      </c>
      <c r="R39">
        <v>135.37</v>
      </c>
      <c r="S39">
        <v>126.843</v>
      </c>
      <c r="T39">
        <v>145.43700000000001</v>
      </c>
      <c r="U39">
        <v>211.41499999999999</v>
      </c>
      <c r="V39">
        <v>154.619</v>
      </c>
      <c r="W39">
        <v>178.60900000000001</v>
      </c>
      <c r="X39">
        <v>150.714</v>
      </c>
      <c r="Y39">
        <v>175.04</v>
      </c>
      <c r="Z39">
        <v>124.69799999999999</v>
      </c>
      <c r="AA39">
        <v>121.497</v>
      </c>
      <c r="AB39">
        <v>211.059</v>
      </c>
      <c r="AC39">
        <v>146.089</v>
      </c>
      <c r="AD39">
        <v>133.94800000000001</v>
      </c>
      <c r="AE39">
        <v>138.90700000000001</v>
      </c>
      <c r="AF39">
        <v>110.58799999999999</v>
      </c>
      <c r="AG39">
        <v>146.63900000000001</v>
      </c>
      <c r="AH39">
        <v>117.944</v>
      </c>
      <c r="AI39">
        <v>43.113999999999997</v>
      </c>
      <c r="AJ39">
        <v>154.858</v>
      </c>
      <c r="AK39">
        <v>172.28700000000001</v>
      </c>
      <c r="AL39">
        <v>108.05200000000001</v>
      </c>
      <c r="AM39">
        <v>143.71299999999999</v>
      </c>
      <c r="AN39">
        <v>164.49199999999999</v>
      </c>
      <c r="AO39">
        <v>114.768</v>
      </c>
      <c r="AP39">
        <v>84.933000000000007</v>
      </c>
      <c r="AQ39">
        <v>75.938999999999993</v>
      </c>
      <c r="AR39">
        <v>77.594999999999999</v>
      </c>
      <c r="AS39">
        <v>118.76600000000001</v>
      </c>
      <c r="AT39">
        <v>53.72</v>
      </c>
      <c r="AU39">
        <v>93.578000000000003</v>
      </c>
      <c r="AV39">
        <v>82.072000000000003</v>
      </c>
      <c r="AW39">
        <v>70.480999999999995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2148</v>
      </c>
    </row>
    <row r="42" spans="1:49" x14ac:dyDescent="0.25">
      <c r="A42" t="s">
        <v>1709</v>
      </c>
      <c r="B42" s="38">
        <v>42381.526678240742</v>
      </c>
    </row>
    <row r="43" spans="1:49" x14ac:dyDescent="0.25">
      <c r="A43" t="s">
        <v>1710</v>
      </c>
      <c r="B43">
        <v>2410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7</v>
      </c>
      <c r="D46">
        <v>16</v>
      </c>
      <c r="E46">
        <v>14</v>
      </c>
      <c r="F46">
        <v>15</v>
      </c>
      <c r="G46">
        <v>16</v>
      </c>
      <c r="H46">
        <v>15</v>
      </c>
      <c r="I46">
        <v>16</v>
      </c>
      <c r="J46">
        <v>16</v>
      </c>
      <c r="K46">
        <v>15</v>
      </c>
      <c r="L46">
        <v>15</v>
      </c>
      <c r="M46">
        <v>16</v>
      </c>
      <c r="N46">
        <v>16</v>
      </c>
      <c r="O46">
        <v>16</v>
      </c>
      <c r="P46">
        <v>16</v>
      </c>
      <c r="Q46">
        <v>16</v>
      </c>
      <c r="R46">
        <v>16</v>
      </c>
      <c r="S46">
        <v>16</v>
      </c>
      <c r="T46">
        <v>16</v>
      </c>
      <c r="U46">
        <v>16</v>
      </c>
      <c r="V46">
        <v>15</v>
      </c>
      <c r="W46">
        <v>15</v>
      </c>
      <c r="X46">
        <v>16</v>
      </c>
      <c r="Y46">
        <v>16</v>
      </c>
      <c r="Z46">
        <v>16</v>
      </c>
      <c r="AA46">
        <v>16</v>
      </c>
      <c r="AB46">
        <v>16</v>
      </c>
      <c r="AC46">
        <v>16</v>
      </c>
      <c r="AD46">
        <v>13</v>
      </c>
      <c r="AE46">
        <v>16</v>
      </c>
      <c r="AF46">
        <v>16</v>
      </c>
      <c r="AG46">
        <v>15</v>
      </c>
      <c r="AH46">
        <v>16</v>
      </c>
      <c r="AI46">
        <v>12</v>
      </c>
      <c r="AJ46">
        <v>10</v>
      </c>
      <c r="AK46">
        <v>15</v>
      </c>
      <c r="AL46">
        <v>16</v>
      </c>
      <c r="AM46">
        <v>12</v>
      </c>
      <c r="AN46">
        <v>16</v>
      </c>
      <c r="AO46">
        <v>16</v>
      </c>
      <c r="AP46">
        <v>0</v>
      </c>
      <c r="AQ46">
        <v>15</v>
      </c>
      <c r="AR46">
        <v>13</v>
      </c>
      <c r="AS46">
        <v>16</v>
      </c>
      <c r="AT46">
        <v>12</v>
      </c>
      <c r="AU46">
        <v>14</v>
      </c>
      <c r="AV46">
        <v>14</v>
      </c>
      <c r="AW46">
        <v>14</v>
      </c>
    </row>
    <row r="47" spans="1:49" x14ac:dyDescent="0.25">
      <c r="A47" t="s">
        <v>1764</v>
      </c>
      <c r="B47">
        <v>87.236999999999995</v>
      </c>
      <c r="C47">
        <v>7.4870000000000001</v>
      </c>
      <c r="D47">
        <v>55.432000000000002</v>
      </c>
      <c r="E47">
        <v>83.700999999999993</v>
      </c>
      <c r="F47">
        <v>107.50700000000001</v>
      </c>
      <c r="G47">
        <v>104.426</v>
      </c>
      <c r="H47">
        <v>124.95399999999999</v>
      </c>
      <c r="I47">
        <v>65.566999999999993</v>
      </c>
      <c r="J47">
        <v>80.983999999999995</v>
      </c>
      <c r="K47">
        <v>41.11</v>
      </c>
      <c r="L47">
        <v>80.072999999999993</v>
      </c>
      <c r="M47">
        <v>104.423</v>
      </c>
      <c r="N47">
        <v>61.052</v>
      </c>
      <c r="O47">
        <v>70.364999999999995</v>
      </c>
      <c r="P47">
        <v>125.157</v>
      </c>
      <c r="Q47">
        <v>74.481999999999999</v>
      </c>
      <c r="R47">
        <v>82.22</v>
      </c>
      <c r="S47">
        <v>109.262</v>
      </c>
      <c r="T47">
        <v>55.024000000000001</v>
      </c>
      <c r="U47">
        <v>162.226</v>
      </c>
      <c r="V47">
        <v>65.789000000000001</v>
      </c>
      <c r="W47">
        <v>145.63</v>
      </c>
      <c r="X47">
        <v>70.061000000000007</v>
      </c>
      <c r="Y47">
        <v>85.356999999999999</v>
      </c>
      <c r="Z47">
        <v>130.33799999999999</v>
      </c>
      <c r="AA47">
        <v>70.441000000000003</v>
      </c>
      <c r="AB47">
        <v>114.619</v>
      </c>
      <c r="AC47">
        <v>70.125</v>
      </c>
      <c r="AD47">
        <v>82.323999999999998</v>
      </c>
      <c r="AE47">
        <v>123.03400000000001</v>
      </c>
      <c r="AF47">
        <v>81.796999999999997</v>
      </c>
      <c r="AG47">
        <v>107.43899999999999</v>
      </c>
      <c r="AH47">
        <v>121.372</v>
      </c>
      <c r="AI47">
        <v>20.359000000000002</v>
      </c>
      <c r="AJ47">
        <v>112.03100000000001</v>
      </c>
      <c r="AK47">
        <v>135.899</v>
      </c>
      <c r="AL47">
        <v>89.43</v>
      </c>
      <c r="AM47">
        <v>65.998000000000005</v>
      </c>
      <c r="AN47">
        <v>116.191</v>
      </c>
      <c r="AO47">
        <v>103.09099999999999</v>
      </c>
      <c r="AP47">
        <v>0</v>
      </c>
      <c r="AQ47">
        <v>64.736999999999995</v>
      </c>
      <c r="AR47">
        <v>79.075999999999993</v>
      </c>
      <c r="AS47">
        <v>93.492000000000004</v>
      </c>
      <c r="AT47">
        <v>50.548000000000002</v>
      </c>
      <c r="AU47">
        <v>79.445999999999998</v>
      </c>
      <c r="AV47">
        <v>60.088999999999999</v>
      </c>
      <c r="AW47">
        <v>67.641000000000005</v>
      </c>
    </row>
    <row r="49" spans="1:49" x14ac:dyDescent="0.25">
      <c r="A49" s="7" t="s">
        <v>2143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2147</v>
      </c>
    </row>
    <row r="52" spans="1:49" x14ac:dyDescent="0.25">
      <c r="A52" t="s">
        <v>1709</v>
      </c>
      <c r="B52" s="38">
        <v>42381.525740740741</v>
      </c>
    </row>
    <row r="53" spans="1:49" x14ac:dyDescent="0.25">
      <c r="A53" t="s">
        <v>1710</v>
      </c>
      <c r="B53">
        <v>2456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15</v>
      </c>
      <c r="H56">
        <v>16</v>
      </c>
      <c r="I56">
        <v>16</v>
      </c>
      <c r="J56">
        <v>15</v>
      </c>
      <c r="K56">
        <v>14</v>
      </c>
      <c r="L56">
        <v>16</v>
      </c>
      <c r="M56">
        <v>16</v>
      </c>
      <c r="N56">
        <v>15</v>
      </c>
      <c r="O56">
        <v>16</v>
      </c>
      <c r="P56">
        <v>16</v>
      </c>
      <c r="Q56">
        <v>16</v>
      </c>
      <c r="R56">
        <v>16</v>
      </c>
      <c r="S56">
        <v>15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15</v>
      </c>
      <c r="AE56">
        <v>15</v>
      </c>
      <c r="AF56">
        <v>16</v>
      </c>
      <c r="AG56">
        <v>16</v>
      </c>
      <c r="AH56">
        <v>16</v>
      </c>
      <c r="AI56">
        <v>15</v>
      </c>
      <c r="AJ56">
        <v>16</v>
      </c>
      <c r="AK56">
        <v>16</v>
      </c>
      <c r="AL56">
        <v>15</v>
      </c>
      <c r="AM56">
        <v>15</v>
      </c>
      <c r="AN56">
        <v>16</v>
      </c>
      <c r="AO56">
        <v>16</v>
      </c>
      <c r="AP56">
        <v>14</v>
      </c>
      <c r="AQ56">
        <v>16</v>
      </c>
      <c r="AR56">
        <v>15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100.598</v>
      </c>
      <c r="C57">
        <v>75.861000000000004</v>
      </c>
      <c r="D57">
        <v>90.736000000000004</v>
      </c>
      <c r="E57">
        <v>92.91</v>
      </c>
      <c r="F57">
        <v>101.197</v>
      </c>
      <c r="G57">
        <v>119.785</v>
      </c>
      <c r="H57">
        <v>94.564999999999998</v>
      </c>
      <c r="I57">
        <v>100.267</v>
      </c>
      <c r="J57">
        <v>90.691999999999993</v>
      </c>
      <c r="K57">
        <v>124.279</v>
      </c>
      <c r="L57">
        <v>121.238</v>
      </c>
      <c r="M57">
        <v>139.96100000000001</v>
      </c>
      <c r="N57">
        <v>132.76499999999999</v>
      </c>
      <c r="O57">
        <v>154.489</v>
      </c>
      <c r="P57">
        <v>141.202</v>
      </c>
      <c r="Q57">
        <v>107.797</v>
      </c>
      <c r="R57">
        <v>110.848</v>
      </c>
      <c r="S57">
        <v>125.67100000000001</v>
      </c>
      <c r="T57">
        <v>132.53100000000001</v>
      </c>
      <c r="U57">
        <v>128.83799999999999</v>
      </c>
      <c r="V57">
        <v>133.81800000000001</v>
      </c>
      <c r="W57">
        <v>122.17</v>
      </c>
      <c r="X57">
        <v>106.015</v>
      </c>
      <c r="Y57">
        <v>136.209</v>
      </c>
      <c r="Z57">
        <v>133.87799999999999</v>
      </c>
      <c r="AA57">
        <v>106.858</v>
      </c>
      <c r="AB57">
        <v>187.702</v>
      </c>
      <c r="AC57">
        <v>96.406999999999996</v>
      </c>
      <c r="AD57">
        <v>111.352</v>
      </c>
      <c r="AE57">
        <v>147.29499999999999</v>
      </c>
      <c r="AF57">
        <v>151.99</v>
      </c>
      <c r="AG57">
        <v>116.392</v>
      </c>
      <c r="AH57">
        <v>132.13900000000001</v>
      </c>
      <c r="AI57">
        <v>120.694</v>
      </c>
      <c r="AJ57">
        <v>142.43899999999999</v>
      </c>
      <c r="AK57">
        <v>81.477000000000004</v>
      </c>
      <c r="AL57">
        <v>131.11099999999999</v>
      </c>
      <c r="AM57">
        <v>92.552000000000007</v>
      </c>
      <c r="AN57">
        <v>117.604</v>
      </c>
      <c r="AO57">
        <v>119.75</v>
      </c>
      <c r="AP57">
        <v>105.36499999999999</v>
      </c>
      <c r="AQ57">
        <v>79.853999999999999</v>
      </c>
      <c r="AR57">
        <v>92.540999999999997</v>
      </c>
      <c r="AS57">
        <v>108.628</v>
      </c>
      <c r="AT57">
        <v>97.656000000000006</v>
      </c>
      <c r="AU57">
        <v>141.202</v>
      </c>
      <c r="AV57">
        <v>81.86</v>
      </c>
      <c r="AW57">
        <v>71.316000000000003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2146</v>
      </c>
    </row>
    <row r="60" spans="1:49" x14ac:dyDescent="0.25">
      <c r="A60" t="s">
        <v>1709</v>
      </c>
      <c r="B60" s="38">
        <v>42381.524571759262</v>
      </c>
    </row>
    <row r="61" spans="1:49" x14ac:dyDescent="0.25">
      <c r="A61" t="s">
        <v>1710</v>
      </c>
      <c r="B61">
        <v>2405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0</v>
      </c>
      <c r="D64">
        <v>15</v>
      </c>
      <c r="E64">
        <v>16</v>
      </c>
      <c r="F64">
        <v>16</v>
      </c>
      <c r="G64">
        <v>15</v>
      </c>
      <c r="H64">
        <v>16</v>
      </c>
      <c r="I64">
        <v>16</v>
      </c>
      <c r="J64">
        <v>14</v>
      </c>
      <c r="K64">
        <v>14</v>
      </c>
      <c r="L64">
        <v>15</v>
      </c>
      <c r="M64">
        <v>16</v>
      </c>
      <c r="N64">
        <v>14</v>
      </c>
      <c r="O64">
        <v>16</v>
      </c>
      <c r="P64">
        <v>16</v>
      </c>
      <c r="Q64">
        <v>16</v>
      </c>
      <c r="R64">
        <v>16</v>
      </c>
      <c r="S64">
        <v>15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15</v>
      </c>
      <c r="AA64">
        <v>16</v>
      </c>
      <c r="AB64">
        <v>16</v>
      </c>
      <c r="AC64">
        <v>16</v>
      </c>
      <c r="AD64">
        <v>15</v>
      </c>
      <c r="AE64">
        <v>15</v>
      </c>
      <c r="AF64">
        <v>16</v>
      </c>
      <c r="AG64">
        <v>16</v>
      </c>
      <c r="AH64">
        <v>15</v>
      </c>
      <c r="AI64">
        <v>15</v>
      </c>
      <c r="AJ64">
        <v>16</v>
      </c>
      <c r="AK64">
        <v>15</v>
      </c>
      <c r="AL64">
        <v>15</v>
      </c>
      <c r="AM64">
        <v>15</v>
      </c>
      <c r="AN64">
        <v>16</v>
      </c>
      <c r="AO64">
        <v>16</v>
      </c>
      <c r="AP64">
        <v>0</v>
      </c>
      <c r="AQ64">
        <v>16</v>
      </c>
      <c r="AR64">
        <v>15</v>
      </c>
      <c r="AS64">
        <v>16</v>
      </c>
      <c r="AT64">
        <v>16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77.191999999999993</v>
      </c>
      <c r="C65">
        <v>0</v>
      </c>
      <c r="D65">
        <v>43.182000000000002</v>
      </c>
      <c r="E65">
        <v>67.352999999999994</v>
      </c>
      <c r="F65">
        <v>82.466999999999999</v>
      </c>
      <c r="G65">
        <v>107.163</v>
      </c>
      <c r="H65">
        <v>90.665999999999997</v>
      </c>
      <c r="I65">
        <v>101.291</v>
      </c>
      <c r="J65">
        <v>71.921999999999997</v>
      </c>
      <c r="K65">
        <v>46.877000000000002</v>
      </c>
      <c r="L65">
        <v>91.506</v>
      </c>
      <c r="M65">
        <v>76.968000000000004</v>
      </c>
      <c r="N65">
        <v>84.662999999999997</v>
      </c>
      <c r="O65">
        <v>155.54499999999999</v>
      </c>
      <c r="P65">
        <v>124.78700000000001</v>
      </c>
      <c r="Q65">
        <v>84.575000000000003</v>
      </c>
      <c r="R65">
        <v>80.161000000000001</v>
      </c>
      <c r="S65">
        <v>103.902</v>
      </c>
      <c r="T65">
        <v>132.65299999999999</v>
      </c>
      <c r="U65">
        <v>58.863</v>
      </c>
      <c r="V65">
        <v>61.438000000000002</v>
      </c>
      <c r="W65">
        <v>112.261</v>
      </c>
      <c r="X65">
        <v>72.947999999999993</v>
      </c>
      <c r="Y65">
        <v>129.18199999999999</v>
      </c>
      <c r="Z65">
        <v>128.82300000000001</v>
      </c>
      <c r="AA65">
        <v>121.95399999999999</v>
      </c>
      <c r="AB65">
        <v>157.86500000000001</v>
      </c>
      <c r="AC65">
        <v>83.528000000000006</v>
      </c>
      <c r="AD65">
        <v>109.36499999999999</v>
      </c>
      <c r="AE65">
        <v>88.787000000000006</v>
      </c>
      <c r="AF65">
        <v>132.892</v>
      </c>
      <c r="AG65">
        <v>96.119</v>
      </c>
      <c r="AH65">
        <v>125.598</v>
      </c>
      <c r="AI65">
        <v>80.052000000000007</v>
      </c>
      <c r="AJ65">
        <v>110.185</v>
      </c>
      <c r="AK65">
        <v>64.513999999999996</v>
      </c>
      <c r="AL65">
        <v>105.21899999999999</v>
      </c>
      <c r="AM65">
        <v>78.009</v>
      </c>
      <c r="AN65">
        <v>97.155000000000001</v>
      </c>
      <c r="AO65">
        <v>106.212</v>
      </c>
      <c r="AP65">
        <v>0</v>
      </c>
      <c r="AQ65">
        <v>86.766000000000005</v>
      </c>
      <c r="AR65">
        <v>88.89</v>
      </c>
      <c r="AS65">
        <v>111.10599999999999</v>
      </c>
      <c r="AT65">
        <v>83.036000000000001</v>
      </c>
      <c r="AU65">
        <v>123.872</v>
      </c>
      <c r="AV65">
        <v>93.546000000000006</v>
      </c>
      <c r="AW65">
        <v>55.475000000000001</v>
      </c>
    </row>
    <row r="67" spans="1:49" x14ac:dyDescent="0.25">
      <c r="A67" s="7" t="s">
        <v>2144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2145</v>
      </c>
    </row>
    <row r="70" spans="1:49" x14ac:dyDescent="0.25">
      <c r="A70" t="s">
        <v>1709</v>
      </c>
      <c r="B70" s="38">
        <v>42381.523263888892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15</v>
      </c>
      <c r="C74">
        <v>16</v>
      </c>
      <c r="D74">
        <v>16</v>
      </c>
      <c r="E74">
        <v>14</v>
      </c>
      <c r="F74">
        <v>15</v>
      </c>
      <c r="G74">
        <v>16</v>
      </c>
      <c r="H74">
        <v>14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15</v>
      </c>
      <c r="O74">
        <v>16</v>
      </c>
      <c r="P74">
        <v>15</v>
      </c>
      <c r="Q74">
        <v>15</v>
      </c>
      <c r="R74">
        <v>16</v>
      </c>
      <c r="S74">
        <v>16</v>
      </c>
      <c r="T74">
        <v>16</v>
      </c>
      <c r="U74">
        <v>15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15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15</v>
      </c>
      <c r="AP74">
        <v>16</v>
      </c>
      <c r="AQ74">
        <v>16</v>
      </c>
      <c r="AR74">
        <v>15</v>
      </c>
      <c r="AS74">
        <v>16</v>
      </c>
      <c r="AT74">
        <v>15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122.83199999999999</v>
      </c>
      <c r="C75">
        <v>99.763999999999996</v>
      </c>
      <c r="D75">
        <v>90.503</v>
      </c>
      <c r="E75">
        <v>97.07</v>
      </c>
      <c r="F75">
        <v>122.81</v>
      </c>
      <c r="G75">
        <v>78.587999999999994</v>
      </c>
      <c r="H75">
        <v>99.546000000000006</v>
      </c>
      <c r="I75">
        <v>120.741</v>
      </c>
      <c r="J75">
        <v>137.703</v>
      </c>
      <c r="K75">
        <v>87.545000000000002</v>
      </c>
      <c r="L75">
        <v>91.494</v>
      </c>
      <c r="M75">
        <v>163.23099999999999</v>
      </c>
      <c r="N75">
        <v>143.16300000000001</v>
      </c>
      <c r="O75">
        <v>147.55799999999999</v>
      </c>
      <c r="P75">
        <v>117.682</v>
      </c>
      <c r="Q75">
        <v>104.91</v>
      </c>
      <c r="R75">
        <v>171.60599999999999</v>
      </c>
      <c r="S75">
        <v>124.408</v>
      </c>
      <c r="T75">
        <v>154.87700000000001</v>
      </c>
      <c r="U75">
        <v>118.30800000000001</v>
      </c>
      <c r="V75">
        <v>136.453</v>
      </c>
      <c r="W75">
        <v>165.631</v>
      </c>
      <c r="X75">
        <v>100.111</v>
      </c>
      <c r="Y75">
        <v>89.527000000000001</v>
      </c>
      <c r="Z75">
        <v>97.513999999999996</v>
      </c>
      <c r="AA75">
        <v>156.65199999999999</v>
      </c>
      <c r="AB75">
        <v>144.798</v>
      </c>
      <c r="AC75">
        <v>174.31399999999999</v>
      </c>
      <c r="AD75">
        <v>172.678</v>
      </c>
      <c r="AE75">
        <v>152.953</v>
      </c>
      <c r="AF75">
        <v>89.555999999999997</v>
      </c>
      <c r="AG75">
        <v>101.81699999999999</v>
      </c>
      <c r="AH75">
        <v>114.733</v>
      </c>
      <c r="AI75">
        <v>151.07499999999999</v>
      </c>
      <c r="AJ75">
        <v>178.01900000000001</v>
      </c>
      <c r="AK75">
        <v>125.64400000000001</v>
      </c>
      <c r="AL75">
        <v>137.77000000000001</v>
      </c>
      <c r="AM75">
        <v>129.91300000000001</v>
      </c>
      <c r="AN75">
        <v>142.64699999999999</v>
      </c>
      <c r="AO75">
        <v>91.613</v>
      </c>
      <c r="AP75">
        <v>89.623000000000005</v>
      </c>
      <c r="AQ75">
        <v>134.792</v>
      </c>
      <c r="AR75">
        <v>111.38200000000001</v>
      </c>
      <c r="AS75">
        <v>122.33799999999999</v>
      </c>
      <c r="AT75">
        <v>126.093</v>
      </c>
      <c r="AU75">
        <v>114.22499999999999</v>
      </c>
      <c r="AV75">
        <v>130.20500000000001</v>
      </c>
      <c r="AW75">
        <v>112.616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2150</v>
      </c>
    </row>
    <row r="78" spans="1:49" x14ac:dyDescent="0.25">
      <c r="A78" t="s">
        <v>1709</v>
      </c>
      <c r="B78" s="38">
        <v>42381.534675925926</v>
      </c>
    </row>
    <row r="79" spans="1:49" x14ac:dyDescent="0.25">
      <c r="A79" t="s">
        <v>1710</v>
      </c>
      <c r="B79">
        <v>2400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15</v>
      </c>
      <c r="C82">
        <v>0</v>
      </c>
      <c r="D82">
        <v>16</v>
      </c>
      <c r="E82">
        <v>14</v>
      </c>
      <c r="F82">
        <v>15</v>
      </c>
      <c r="G82">
        <v>16</v>
      </c>
      <c r="H82">
        <v>14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15</v>
      </c>
      <c r="O82">
        <v>16</v>
      </c>
      <c r="P82">
        <v>15</v>
      </c>
      <c r="Q82">
        <v>15</v>
      </c>
      <c r="R82">
        <v>16</v>
      </c>
      <c r="S82">
        <v>16</v>
      </c>
      <c r="T82">
        <v>16</v>
      </c>
      <c r="U82">
        <v>15</v>
      </c>
      <c r="V82">
        <v>16</v>
      </c>
      <c r="W82">
        <v>16</v>
      </c>
      <c r="X82">
        <v>16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15</v>
      </c>
      <c r="AE82">
        <v>16</v>
      </c>
      <c r="AF82">
        <v>16</v>
      </c>
      <c r="AG82">
        <v>16</v>
      </c>
      <c r="AH82">
        <v>16</v>
      </c>
      <c r="AI82">
        <v>16</v>
      </c>
      <c r="AJ82">
        <v>16</v>
      </c>
      <c r="AK82">
        <v>16</v>
      </c>
      <c r="AL82">
        <v>15</v>
      </c>
      <c r="AM82">
        <v>16</v>
      </c>
      <c r="AN82">
        <v>16</v>
      </c>
      <c r="AO82">
        <v>15</v>
      </c>
      <c r="AP82">
        <v>0</v>
      </c>
      <c r="AQ82">
        <v>16</v>
      </c>
      <c r="AR82">
        <v>15</v>
      </c>
      <c r="AS82">
        <v>16</v>
      </c>
      <c r="AT82">
        <v>15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81.003</v>
      </c>
      <c r="C83">
        <v>0</v>
      </c>
      <c r="D83">
        <v>47.341000000000001</v>
      </c>
      <c r="E83">
        <v>64.817999999999998</v>
      </c>
      <c r="F83">
        <v>100.80800000000001</v>
      </c>
      <c r="G83">
        <v>64.503</v>
      </c>
      <c r="H83">
        <v>89.266000000000005</v>
      </c>
      <c r="I83">
        <v>79.405000000000001</v>
      </c>
      <c r="J83">
        <v>91.581000000000003</v>
      </c>
      <c r="K83">
        <v>64.135999999999996</v>
      </c>
      <c r="L83">
        <v>62.893999999999998</v>
      </c>
      <c r="M83">
        <v>122.214</v>
      </c>
      <c r="N83">
        <v>88.781999999999996</v>
      </c>
      <c r="O83">
        <v>68.861000000000004</v>
      </c>
      <c r="P83">
        <v>94.466999999999999</v>
      </c>
      <c r="Q83">
        <v>66.802000000000007</v>
      </c>
      <c r="R83">
        <v>108.033</v>
      </c>
      <c r="S83">
        <v>94.513000000000005</v>
      </c>
      <c r="T83">
        <v>114.041</v>
      </c>
      <c r="U83">
        <v>98.783000000000001</v>
      </c>
      <c r="V83">
        <v>118.542</v>
      </c>
      <c r="W83">
        <v>82.914000000000001</v>
      </c>
      <c r="X83">
        <v>93.204999999999998</v>
      </c>
      <c r="Y83">
        <v>66.197999999999993</v>
      </c>
      <c r="Z83">
        <v>82.858999999999995</v>
      </c>
      <c r="AA83">
        <v>110.122</v>
      </c>
      <c r="AB83">
        <v>109.72799999999999</v>
      </c>
      <c r="AC83">
        <v>81.085999999999999</v>
      </c>
      <c r="AD83">
        <v>153.43</v>
      </c>
      <c r="AE83">
        <v>108.56399999999999</v>
      </c>
      <c r="AF83">
        <v>73.191999999999993</v>
      </c>
      <c r="AG83">
        <v>83.016999999999996</v>
      </c>
      <c r="AH83">
        <v>140.63</v>
      </c>
      <c r="AI83">
        <v>91.42</v>
      </c>
      <c r="AJ83">
        <v>130.75800000000001</v>
      </c>
      <c r="AK83">
        <v>86.626999999999995</v>
      </c>
      <c r="AL83">
        <v>104.227</v>
      </c>
      <c r="AM83">
        <v>113.47499999999999</v>
      </c>
      <c r="AN83">
        <v>119.523</v>
      </c>
      <c r="AO83">
        <v>92.391999999999996</v>
      </c>
      <c r="AP83">
        <v>0</v>
      </c>
      <c r="AQ83">
        <v>135.12799999999999</v>
      </c>
      <c r="AR83">
        <v>87.531999999999996</v>
      </c>
      <c r="AS83">
        <v>111.839</v>
      </c>
      <c r="AT83">
        <v>104.248</v>
      </c>
      <c r="AU83">
        <v>92.558000000000007</v>
      </c>
      <c r="AV83">
        <v>90.144000000000005</v>
      </c>
      <c r="AW83">
        <v>104.431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1">C46/C38*100</f>
        <v>43.75</v>
      </c>
      <c r="D86">
        <f t="shared" si="1"/>
        <v>100</v>
      </c>
      <c r="E86">
        <f t="shared" si="1"/>
        <v>93.333333333333329</v>
      </c>
      <c r="F86">
        <f t="shared" si="1"/>
        <v>100</v>
      </c>
      <c r="G86">
        <f t="shared" si="1"/>
        <v>100</v>
      </c>
      <c r="H86">
        <f t="shared" si="1"/>
        <v>100</v>
      </c>
      <c r="I86">
        <f t="shared" si="1"/>
        <v>100</v>
      </c>
      <c r="J86">
        <f t="shared" si="1"/>
        <v>100</v>
      </c>
      <c r="K86">
        <f t="shared" si="1"/>
        <v>100</v>
      </c>
      <c r="L86">
        <f t="shared" si="1"/>
        <v>100</v>
      </c>
      <c r="M86">
        <f t="shared" si="1"/>
        <v>100</v>
      </c>
      <c r="N86">
        <f t="shared" si="1"/>
        <v>100</v>
      </c>
      <c r="O86">
        <f t="shared" si="1"/>
        <v>100</v>
      </c>
      <c r="P86">
        <f t="shared" si="1"/>
        <v>100</v>
      </c>
      <c r="Q86">
        <f t="shared" si="1"/>
        <v>100</v>
      </c>
      <c r="R86">
        <f t="shared" si="1"/>
        <v>100</v>
      </c>
      <c r="S86">
        <f t="shared" si="1"/>
        <v>100</v>
      </c>
      <c r="T86">
        <f t="shared" si="1"/>
        <v>100</v>
      </c>
      <c r="U86">
        <f t="shared" si="1"/>
        <v>100</v>
      </c>
      <c r="V86">
        <f t="shared" si="1"/>
        <v>100</v>
      </c>
      <c r="W86">
        <f t="shared" si="1"/>
        <v>100</v>
      </c>
      <c r="X86">
        <f t="shared" si="1"/>
        <v>100</v>
      </c>
      <c r="Y86">
        <f t="shared" si="1"/>
        <v>100</v>
      </c>
      <c r="Z86">
        <f t="shared" si="1"/>
        <v>100</v>
      </c>
      <c r="AA86">
        <f t="shared" si="1"/>
        <v>100</v>
      </c>
      <c r="AB86">
        <f t="shared" si="1"/>
        <v>100</v>
      </c>
      <c r="AC86">
        <f t="shared" si="1"/>
        <v>100</v>
      </c>
      <c r="AD86">
        <f t="shared" si="1"/>
        <v>86.666666666666671</v>
      </c>
      <c r="AE86">
        <f t="shared" si="1"/>
        <v>100</v>
      </c>
      <c r="AF86">
        <f t="shared" si="1"/>
        <v>100</v>
      </c>
      <c r="AG86">
        <f t="shared" si="1"/>
        <v>100</v>
      </c>
      <c r="AH86">
        <f t="shared" si="1"/>
        <v>100</v>
      </c>
      <c r="AI86">
        <f t="shared" si="1"/>
        <v>92.307692307692307</v>
      </c>
      <c r="AJ86">
        <f t="shared" si="1"/>
        <v>100</v>
      </c>
      <c r="AK86">
        <f t="shared" si="1"/>
        <v>100</v>
      </c>
      <c r="AL86">
        <f t="shared" si="1"/>
        <v>100</v>
      </c>
      <c r="AM86">
        <f t="shared" si="1"/>
        <v>92.307692307692307</v>
      </c>
      <c r="AN86">
        <f t="shared" si="1"/>
        <v>100</v>
      </c>
      <c r="AO86">
        <f t="shared" si="1"/>
        <v>100</v>
      </c>
      <c r="AP86">
        <f t="shared" si="1"/>
        <v>0</v>
      </c>
      <c r="AQ86">
        <f t="shared" si="1"/>
        <v>100</v>
      </c>
      <c r="AR86">
        <f t="shared" si="1"/>
        <v>100</v>
      </c>
      <c r="AS86">
        <f t="shared" si="1"/>
        <v>106.66666666666667</v>
      </c>
      <c r="AT86">
        <f t="shared" si="1"/>
        <v>100</v>
      </c>
      <c r="AU86">
        <f t="shared" si="1"/>
        <v>100</v>
      </c>
      <c r="AV86">
        <f t="shared" si="1"/>
        <v>100</v>
      </c>
      <c r="AW86">
        <f t="shared" si="1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2">C64/C56*100</f>
        <v>0</v>
      </c>
      <c r="D87">
        <f t="shared" si="2"/>
        <v>93.75</v>
      </c>
      <c r="E87">
        <f t="shared" si="2"/>
        <v>100</v>
      </c>
      <c r="F87">
        <f t="shared" si="2"/>
        <v>100</v>
      </c>
      <c r="G87">
        <f t="shared" si="2"/>
        <v>100</v>
      </c>
      <c r="H87">
        <f t="shared" si="2"/>
        <v>100</v>
      </c>
      <c r="I87">
        <f t="shared" si="2"/>
        <v>100</v>
      </c>
      <c r="J87">
        <f t="shared" si="2"/>
        <v>93.333333333333329</v>
      </c>
      <c r="K87">
        <f t="shared" si="2"/>
        <v>100</v>
      </c>
      <c r="L87">
        <f t="shared" si="2"/>
        <v>93.75</v>
      </c>
      <c r="M87">
        <f t="shared" si="2"/>
        <v>100</v>
      </c>
      <c r="N87">
        <f t="shared" si="2"/>
        <v>93.333333333333329</v>
      </c>
      <c r="O87">
        <f t="shared" si="2"/>
        <v>100</v>
      </c>
      <c r="P87">
        <f t="shared" si="2"/>
        <v>100</v>
      </c>
      <c r="Q87">
        <f t="shared" si="2"/>
        <v>100</v>
      </c>
      <c r="R87">
        <f t="shared" si="2"/>
        <v>100</v>
      </c>
      <c r="S87">
        <f t="shared" si="2"/>
        <v>100</v>
      </c>
      <c r="T87">
        <f t="shared" si="2"/>
        <v>100</v>
      </c>
      <c r="U87">
        <f t="shared" si="2"/>
        <v>100</v>
      </c>
      <c r="V87">
        <f t="shared" si="2"/>
        <v>100</v>
      </c>
      <c r="W87">
        <f t="shared" si="2"/>
        <v>100</v>
      </c>
      <c r="X87">
        <f t="shared" si="2"/>
        <v>100</v>
      </c>
      <c r="Y87">
        <f t="shared" si="2"/>
        <v>100</v>
      </c>
      <c r="Z87">
        <f t="shared" si="2"/>
        <v>93.75</v>
      </c>
      <c r="AA87">
        <f t="shared" si="2"/>
        <v>100</v>
      </c>
      <c r="AB87">
        <f t="shared" si="2"/>
        <v>100</v>
      </c>
      <c r="AC87">
        <f t="shared" si="2"/>
        <v>100</v>
      </c>
      <c r="AD87">
        <f t="shared" si="2"/>
        <v>100</v>
      </c>
      <c r="AE87">
        <f t="shared" si="2"/>
        <v>100</v>
      </c>
      <c r="AF87">
        <f t="shared" si="2"/>
        <v>100</v>
      </c>
      <c r="AG87">
        <f t="shared" si="2"/>
        <v>100</v>
      </c>
      <c r="AH87">
        <f t="shared" si="2"/>
        <v>93.75</v>
      </c>
      <c r="AI87">
        <f t="shared" si="2"/>
        <v>100</v>
      </c>
      <c r="AJ87">
        <f t="shared" si="2"/>
        <v>100</v>
      </c>
      <c r="AK87">
        <f t="shared" si="2"/>
        <v>93.75</v>
      </c>
      <c r="AL87">
        <f t="shared" si="2"/>
        <v>100</v>
      </c>
      <c r="AM87">
        <f t="shared" si="2"/>
        <v>100</v>
      </c>
      <c r="AN87">
        <f t="shared" si="2"/>
        <v>100</v>
      </c>
      <c r="AO87">
        <f t="shared" si="2"/>
        <v>100</v>
      </c>
      <c r="AP87">
        <f t="shared" si="2"/>
        <v>0</v>
      </c>
      <c r="AQ87">
        <f t="shared" si="2"/>
        <v>100</v>
      </c>
      <c r="AR87">
        <f t="shared" si="2"/>
        <v>100</v>
      </c>
      <c r="AS87">
        <f t="shared" si="2"/>
        <v>100</v>
      </c>
      <c r="AT87">
        <f t="shared" si="2"/>
        <v>100</v>
      </c>
      <c r="AU87">
        <f t="shared" si="2"/>
        <v>93.75</v>
      </c>
      <c r="AV87">
        <f t="shared" si="2"/>
        <v>100</v>
      </c>
      <c r="AW87">
        <f t="shared" si="2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3">C82/C74*100</f>
        <v>0</v>
      </c>
      <c r="D88">
        <f t="shared" si="3"/>
        <v>100</v>
      </c>
      <c r="E88">
        <f t="shared" si="3"/>
        <v>100</v>
      </c>
      <c r="F88">
        <f t="shared" si="3"/>
        <v>100</v>
      </c>
      <c r="G88">
        <f t="shared" si="3"/>
        <v>100</v>
      </c>
      <c r="H88">
        <f t="shared" si="3"/>
        <v>100</v>
      </c>
      <c r="I88">
        <f t="shared" si="3"/>
        <v>100</v>
      </c>
      <c r="J88">
        <f t="shared" si="3"/>
        <v>100</v>
      </c>
      <c r="K88">
        <f t="shared" si="3"/>
        <v>100</v>
      </c>
      <c r="L88">
        <f t="shared" si="3"/>
        <v>100</v>
      </c>
      <c r="M88">
        <f t="shared" si="3"/>
        <v>100</v>
      </c>
      <c r="N88">
        <f t="shared" si="3"/>
        <v>100</v>
      </c>
      <c r="O88">
        <f t="shared" si="3"/>
        <v>100</v>
      </c>
      <c r="P88">
        <f t="shared" si="3"/>
        <v>100</v>
      </c>
      <c r="Q88">
        <f t="shared" si="3"/>
        <v>100</v>
      </c>
      <c r="R88">
        <f t="shared" si="3"/>
        <v>100</v>
      </c>
      <c r="S88">
        <f t="shared" si="3"/>
        <v>100</v>
      </c>
      <c r="T88">
        <f t="shared" si="3"/>
        <v>100</v>
      </c>
      <c r="U88">
        <f t="shared" si="3"/>
        <v>100</v>
      </c>
      <c r="V88">
        <f t="shared" si="3"/>
        <v>100</v>
      </c>
      <c r="W88">
        <f t="shared" si="3"/>
        <v>100</v>
      </c>
      <c r="X88">
        <f t="shared" si="3"/>
        <v>100</v>
      </c>
      <c r="Y88">
        <f t="shared" si="3"/>
        <v>100</v>
      </c>
      <c r="Z88">
        <f t="shared" si="3"/>
        <v>100</v>
      </c>
      <c r="AA88">
        <f t="shared" si="3"/>
        <v>100</v>
      </c>
      <c r="AB88">
        <f t="shared" si="3"/>
        <v>100</v>
      </c>
      <c r="AC88">
        <f t="shared" si="3"/>
        <v>100</v>
      </c>
      <c r="AD88">
        <f t="shared" si="3"/>
        <v>100</v>
      </c>
      <c r="AE88">
        <f t="shared" si="3"/>
        <v>100</v>
      </c>
      <c r="AF88">
        <f t="shared" si="3"/>
        <v>100</v>
      </c>
      <c r="AG88">
        <f t="shared" si="3"/>
        <v>100</v>
      </c>
      <c r="AH88">
        <f t="shared" si="3"/>
        <v>100</v>
      </c>
      <c r="AI88">
        <f t="shared" si="3"/>
        <v>100</v>
      </c>
      <c r="AJ88">
        <f t="shared" si="3"/>
        <v>100</v>
      </c>
      <c r="AK88">
        <f t="shared" si="3"/>
        <v>100</v>
      </c>
      <c r="AL88">
        <f t="shared" si="3"/>
        <v>93.75</v>
      </c>
      <c r="AM88">
        <f t="shared" si="3"/>
        <v>100</v>
      </c>
      <c r="AN88">
        <f t="shared" si="3"/>
        <v>100</v>
      </c>
      <c r="AO88">
        <f t="shared" si="3"/>
        <v>100</v>
      </c>
      <c r="AP88">
        <f t="shared" si="3"/>
        <v>0</v>
      </c>
      <c r="AQ88">
        <f t="shared" si="3"/>
        <v>100</v>
      </c>
      <c r="AR88">
        <f t="shared" si="3"/>
        <v>100</v>
      </c>
      <c r="AS88">
        <f t="shared" si="3"/>
        <v>100</v>
      </c>
      <c r="AT88">
        <f t="shared" si="3"/>
        <v>100</v>
      </c>
      <c r="AU88">
        <f t="shared" si="3"/>
        <v>100</v>
      </c>
      <c r="AV88">
        <f t="shared" si="3"/>
        <v>100</v>
      </c>
      <c r="AW88">
        <f t="shared" si="3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792</v>
      </c>
      <c r="D89" s="7" t="s">
        <v>792</v>
      </c>
      <c r="E89" s="7" t="s">
        <v>792</v>
      </c>
      <c r="F89" s="7" t="s">
        <v>792</v>
      </c>
      <c r="G89" s="7" t="s">
        <v>792</v>
      </c>
      <c r="H89" s="7" t="s">
        <v>792</v>
      </c>
      <c r="I89" s="7" t="s">
        <v>792</v>
      </c>
      <c r="J89" s="7" t="s">
        <v>1644</v>
      </c>
      <c r="K89" s="7" t="s">
        <v>796</v>
      </c>
      <c r="L89" s="7" t="s">
        <v>796</v>
      </c>
      <c r="M89" s="7" t="s">
        <v>796</v>
      </c>
      <c r="N89" s="7" t="s">
        <v>796</v>
      </c>
      <c r="O89" s="7" t="s">
        <v>796</v>
      </c>
      <c r="P89" s="7" t="s">
        <v>796</v>
      </c>
      <c r="Q89" s="7" t="s">
        <v>796</v>
      </c>
      <c r="R89" s="7" t="s">
        <v>1644</v>
      </c>
      <c r="S89" s="7" t="s">
        <v>800</v>
      </c>
      <c r="T89" s="7" t="s">
        <v>800</v>
      </c>
      <c r="U89" s="7" t="s">
        <v>800</v>
      </c>
      <c r="V89" s="7" t="s">
        <v>800</v>
      </c>
      <c r="W89" s="7" t="s">
        <v>800</v>
      </c>
      <c r="X89" s="7" t="s">
        <v>800</v>
      </c>
      <c r="Y89" s="7" t="s">
        <v>800</v>
      </c>
      <c r="Z89" s="7" t="s">
        <v>1686</v>
      </c>
      <c r="AA89" s="7" t="s">
        <v>804</v>
      </c>
      <c r="AB89" s="7" t="s">
        <v>804</v>
      </c>
      <c r="AC89" s="7" t="s">
        <v>804</v>
      </c>
      <c r="AD89" s="7" t="s">
        <v>804</v>
      </c>
      <c r="AE89" s="7" t="s">
        <v>804</v>
      </c>
      <c r="AF89" s="7" t="s">
        <v>804</v>
      </c>
      <c r="AG89" s="7" t="s">
        <v>804</v>
      </c>
      <c r="AH89" s="7" t="s">
        <v>1686</v>
      </c>
      <c r="AI89" s="7" t="s">
        <v>808</v>
      </c>
      <c r="AJ89" s="7" t="s">
        <v>808</v>
      </c>
      <c r="AK89" s="7" t="s">
        <v>808</v>
      </c>
      <c r="AL89" s="7" t="s">
        <v>808</v>
      </c>
      <c r="AM89" s="7" t="s">
        <v>808</v>
      </c>
      <c r="AN89" s="7" t="s">
        <v>808</v>
      </c>
      <c r="AO89" s="7" t="s">
        <v>808</v>
      </c>
      <c r="AP89" s="7" t="s">
        <v>1794</v>
      </c>
      <c r="AQ89" s="7" t="s">
        <v>812</v>
      </c>
      <c r="AR89" s="7" t="s">
        <v>812</v>
      </c>
      <c r="AS89" s="7" t="s">
        <v>812</v>
      </c>
      <c r="AT89" s="7" t="s">
        <v>812</v>
      </c>
      <c r="AU89" s="7" t="s">
        <v>812</v>
      </c>
      <c r="AV89" s="7" t="s">
        <v>812</v>
      </c>
      <c r="AW89" s="7" t="s">
        <v>812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4">AVERAGE(C86:C88)</f>
        <v>14.583333333333334</v>
      </c>
      <c r="D91">
        <f t="shared" si="4"/>
        <v>97.916666666666671</v>
      </c>
      <c r="E91">
        <f t="shared" si="4"/>
        <v>97.777777777777771</v>
      </c>
      <c r="F91">
        <f t="shared" si="4"/>
        <v>100</v>
      </c>
      <c r="G91">
        <f t="shared" si="4"/>
        <v>100</v>
      </c>
      <c r="H91">
        <f t="shared" si="4"/>
        <v>100</v>
      </c>
      <c r="I91">
        <f t="shared" si="4"/>
        <v>100</v>
      </c>
      <c r="J91">
        <f t="shared" si="4"/>
        <v>97.777777777777771</v>
      </c>
      <c r="K91">
        <f t="shared" si="4"/>
        <v>100</v>
      </c>
      <c r="L91">
        <f t="shared" si="4"/>
        <v>97.916666666666671</v>
      </c>
      <c r="M91">
        <f t="shared" si="4"/>
        <v>100</v>
      </c>
      <c r="N91">
        <f t="shared" si="4"/>
        <v>97.777777777777771</v>
      </c>
      <c r="O91">
        <f t="shared" si="4"/>
        <v>100</v>
      </c>
      <c r="P91">
        <f t="shared" si="4"/>
        <v>100</v>
      </c>
      <c r="Q91">
        <f t="shared" si="4"/>
        <v>100</v>
      </c>
      <c r="R91">
        <f t="shared" si="4"/>
        <v>100</v>
      </c>
      <c r="S91">
        <f t="shared" si="4"/>
        <v>100</v>
      </c>
      <c r="T91">
        <f t="shared" si="4"/>
        <v>100</v>
      </c>
      <c r="U91">
        <f t="shared" si="4"/>
        <v>100</v>
      </c>
      <c r="V91">
        <f t="shared" si="4"/>
        <v>100</v>
      </c>
      <c r="W91">
        <f t="shared" si="4"/>
        <v>100</v>
      </c>
      <c r="X91">
        <f t="shared" si="4"/>
        <v>100</v>
      </c>
      <c r="Y91">
        <f t="shared" si="4"/>
        <v>100</v>
      </c>
      <c r="Z91">
        <f t="shared" si="4"/>
        <v>97.916666666666671</v>
      </c>
      <c r="AA91">
        <f t="shared" si="4"/>
        <v>100</v>
      </c>
      <c r="AB91">
        <f t="shared" si="4"/>
        <v>100</v>
      </c>
      <c r="AC91">
        <f t="shared" si="4"/>
        <v>100</v>
      </c>
      <c r="AD91">
        <f t="shared" si="4"/>
        <v>95.555555555555557</v>
      </c>
      <c r="AE91">
        <f t="shared" si="4"/>
        <v>100</v>
      </c>
      <c r="AF91">
        <f t="shared" si="4"/>
        <v>100</v>
      </c>
      <c r="AG91">
        <f t="shared" si="4"/>
        <v>100</v>
      </c>
      <c r="AH91">
        <f t="shared" si="4"/>
        <v>97.916666666666671</v>
      </c>
      <c r="AI91">
        <f t="shared" si="4"/>
        <v>97.435897435897445</v>
      </c>
      <c r="AJ91">
        <f t="shared" si="4"/>
        <v>100</v>
      </c>
      <c r="AK91">
        <f t="shared" si="4"/>
        <v>97.916666666666671</v>
      </c>
      <c r="AL91">
        <f t="shared" si="4"/>
        <v>97.916666666666671</v>
      </c>
      <c r="AM91">
        <f t="shared" si="4"/>
        <v>97.435897435897445</v>
      </c>
      <c r="AN91">
        <f t="shared" si="4"/>
        <v>100</v>
      </c>
      <c r="AO91">
        <f t="shared" si="4"/>
        <v>100</v>
      </c>
      <c r="AP91">
        <f t="shared" si="4"/>
        <v>0</v>
      </c>
      <c r="AQ91">
        <f t="shared" si="4"/>
        <v>100</v>
      </c>
      <c r="AR91">
        <f t="shared" si="4"/>
        <v>100</v>
      </c>
      <c r="AS91">
        <f t="shared" si="4"/>
        <v>102.22222222222223</v>
      </c>
      <c r="AT91">
        <f t="shared" si="4"/>
        <v>100</v>
      </c>
      <c r="AU91">
        <f t="shared" si="4"/>
        <v>97.916666666666671</v>
      </c>
      <c r="AV91">
        <f t="shared" si="4"/>
        <v>100</v>
      </c>
      <c r="AW91">
        <f t="shared" si="4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5">STDEV(C86:C88)</f>
        <v>25.259074277046125</v>
      </c>
      <c r="D92">
        <f t="shared" si="5"/>
        <v>3.6084391824351609</v>
      </c>
      <c r="E92">
        <f t="shared" si="5"/>
        <v>3.8490017945975077</v>
      </c>
      <c r="F92">
        <f t="shared" si="5"/>
        <v>0</v>
      </c>
      <c r="G92">
        <f t="shared" si="5"/>
        <v>0</v>
      </c>
      <c r="H92">
        <f t="shared" si="5"/>
        <v>0</v>
      </c>
      <c r="I92">
        <f t="shared" si="5"/>
        <v>0</v>
      </c>
      <c r="J92">
        <f t="shared" si="5"/>
        <v>3.8490017945975077</v>
      </c>
      <c r="K92">
        <f t="shared" si="5"/>
        <v>0</v>
      </c>
      <c r="L92">
        <f t="shared" si="5"/>
        <v>3.6084391824351609</v>
      </c>
      <c r="M92">
        <f t="shared" si="5"/>
        <v>0</v>
      </c>
      <c r="N92">
        <f t="shared" si="5"/>
        <v>3.8490017945975077</v>
      </c>
      <c r="O92">
        <f t="shared" si="5"/>
        <v>0</v>
      </c>
      <c r="P92">
        <f t="shared" si="5"/>
        <v>0</v>
      </c>
      <c r="Q92">
        <f t="shared" si="5"/>
        <v>0</v>
      </c>
      <c r="R92">
        <f t="shared" si="5"/>
        <v>0</v>
      </c>
      <c r="S92">
        <f t="shared" si="5"/>
        <v>0</v>
      </c>
      <c r="T92">
        <f t="shared" si="5"/>
        <v>0</v>
      </c>
      <c r="U92">
        <f t="shared" si="5"/>
        <v>0</v>
      </c>
      <c r="V92">
        <f t="shared" si="5"/>
        <v>0</v>
      </c>
      <c r="W92">
        <f t="shared" si="5"/>
        <v>0</v>
      </c>
      <c r="X92">
        <f t="shared" si="5"/>
        <v>0</v>
      </c>
      <c r="Y92">
        <f t="shared" si="5"/>
        <v>0</v>
      </c>
      <c r="Z92">
        <f t="shared" si="5"/>
        <v>3.6084391824351609</v>
      </c>
      <c r="AA92">
        <f t="shared" si="5"/>
        <v>0</v>
      </c>
      <c r="AB92">
        <f t="shared" si="5"/>
        <v>0</v>
      </c>
      <c r="AC92">
        <f t="shared" si="5"/>
        <v>0</v>
      </c>
      <c r="AD92">
        <f t="shared" si="5"/>
        <v>7.6980035891950074</v>
      </c>
      <c r="AE92">
        <f t="shared" si="5"/>
        <v>0</v>
      </c>
      <c r="AF92">
        <f t="shared" si="5"/>
        <v>0</v>
      </c>
      <c r="AG92">
        <f t="shared" si="5"/>
        <v>0</v>
      </c>
      <c r="AH92">
        <f t="shared" si="5"/>
        <v>3.6084391824351609</v>
      </c>
      <c r="AI92">
        <f t="shared" si="5"/>
        <v>4.4411559168432753</v>
      </c>
      <c r="AJ92">
        <f t="shared" si="5"/>
        <v>0</v>
      </c>
      <c r="AK92">
        <f t="shared" si="5"/>
        <v>3.6084391824351609</v>
      </c>
      <c r="AL92">
        <f t="shared" si="5"/>
        <v>3.6084391824351609</v>
      </c>
      <c r="AM92">
        <f t="shared" si="5"/>
        <v>4.4411559168432753</v>
      </c>
      <c r="AN92">
        <f t="shared" si="5"/>
        <v>0</v>
      </c>
      <c r="AO92">
        <f t="shared" si="5"/>
        <v>0</v>
      </c>
      <c r="AP92">
        <f t="shared" si="5"/>
        <v>0</v>
      </c>
      <c r="AQ92">
        <f t="shared" si="5"/>
        <v>0</v>
      </c>
      <c r="AR92">
        <f t="shared" si="5"/>
        <v>0</v>
      </c>
      <c r="AS92">
        <f t="shared" si="5"/>
        <v>3.8490017945975077</v>
      </c>
      <c r="AT92">
        <f t="shared" si="5"/>
        <v>0</v>
      </c>
      <c r="AU92">
        <f t="shared" si="5"/>
        <v>3.6084391824351609</v>
      </c>
      <c r="AV92">
        <f t="shared" si="5"/>
        <v>0</v>
      </c>
      <c r="AW92">
        <f t="shared" si="5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6">STDEV(C86:C88)/SQRT(3)</f>
        <v>14.583333333333332</v>
      </c>
      <c r="D93">
        <f t="shared" si="6"/>
        <v>2.0833333333333335</v>
      </c>
      <c r="E93">
        <f t="shared" si="6"/>
        <v>2.2222222222222237</v>
      </c>
      <c r="F93">
        <f t="shared" si="6"/>
        <v>0</v>
      </c>
      <c r="G93">
        <f t="shared" si="6"/>
        <v>0</v>
      </c>
      <c r="H93">
        <f t="shared" si="6"/>
        <v>0</v>
      </c>
      <c r="I93">
        <f t="shared" si="6"/>
        <v>0</v>
      </c>
      <c r="J93">
        <f t="shared" si="6"/>
        <v>2.2222222222222237</v>
      </c>
      <c r="K93">
        <f t="shared" si="6"/>
        <v>0</v>
      </c>
      <c r="L93">
        <f t="shared" si="6"/>
        <v>2.0833333333333335</v>
      </c>
      <c r="M93">
        <f t="shared" si="6"/>
        <v>0</v>
      </c>
      <c r="N93">
        <f t="shared" si="6"/>
        <v>2.2222222222222237</v>
      </c>
      <c r="O93">
        <f t="shared" si="6"/>
        <v>0</v>
      </c>
      <c r="P93">
        <f t="shared" si="6"/>
        <v>0</v>
      </c>
      <c r="Q93">
        <f t="shared" si="6"/>
        <v>0</v>
      </c>
      <c r="R93">
        <f t="shared" si="6"/>
        <v>0</v>
      </c>
      <c r="S93">
        <f t="shared" si="6"/>
        <v>0</v>
      </c>
      <c r="T93">
        <f t="shared" si="6"/>
        <v>0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Z93">
        <f t="shared" si="6"/>
        <v>2.0833333333333335</v>
      </c>
      <c r="AA93">
        <f t="shared" si="6"/>
        <v>0</v>
      </c>
      <c r="AB93">
        <f t="shared" si="6"/>
        <v>0</v>
      </c>
      <c r="AC93">
        <f t="shared" si="6"/>
        <v>0</v>
      </c>
      <c r="AD93">
        <f t="shared" si="6"/>
        <v>4.4444444444444429</v>
      </c>
      <c r="AE93">
        <f t="shared" si="6"/>
        <v>0</v>
      </c>
      <c r="AF93">
        <f t="shared" si="6"/>
        <v>0</v>
      </c>
      <c r="AG93">
        <f t="shared" si="6"/>
        <v>0</v>
      </c>
      <c r="AH93">
        <f t="shared" si="6"/>
        <v>2.0833333333333335</v>
      </c>
      <c r="AI93">
        <f t="shared" si="6"/>
        <v>2.5641025641025643</v>
      </c>
      <c r="AJ93">
        <f t="shared" si="6"/>
        <v>0</v>
      </c>
      <c r="AK93">
        <f t="shared" si="6"/>
        <v>2.0833333333333335</v>
      </c>
      <c r="AL93">
        <f t="shared" si="6"/>
        <v>2.0833333333333335</v>
      </c>
      <c r="AM93">
        <f t="shared" si="6"/>
        <v>2.5641025641025643</v>
      </c>
      <c r="AN93">
        <f t="shared" si="6"/>
        <v>0</v>
      </c>
      <c r="AO93">
        <f t="shared" si="6"/>
        <v>0</v>
      </c>
      <c r="AP93">
        <f t="shared" si="6"/>
        <v>0</v>
      </c>
      <c r="AQ93">
        <f t="shared" si="6"/>
        <v>0</v>
      </c>
      <c r="AR93">
        <f t="shared" si="6"/>
        <v>0</v>
      </c>
      <c r="AS93">
        <f t="shared" si="6"/>
        <v>2.2222222222222237</v>
      </c>
      <c r="AT93">
        <f t="shared" si="6"/>
        <v>0</v>
      </c>
      <c r="AU93">
        <f t="shared" si="6"/>
        <v>2.0833333333333335</v>
      </c>
      <c r="AV93">
        <f t="shared" si="6"/>
        <v>0</v>
      </c>
      <c r="AW93">
        <f t="shared" si="6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72.977856599101543</v>
      </c>
      <c r="C97">
        <f t="shared" ref="C97:AW97" si="7">C47/C39*100</f>
        <v>5.677302920925718</v>
      </c>
      <c r="D97">
        <f t="shared" si="7"/>
        <v>34.48314473937954</v>
      </c>
      <c r="E97">
        <f t="shared" si="7"/>
        <v>69.459105091947151</v>
      </c>
      <c r="F97">
        <f t="shared" si="7"/>
        <v>75.668123623105785</v>
      </c>
      <c r="G97">
        <f t="shared" si="7"/>
        <v>78.062673803187522</v>
      </c>
      <c r="H97">
        <f t="shared" si="7"/>
        <v>85.194553723008937</v>
      </c>
      <c r="I97">
        <f t="shared" si="7"/>
        <v>68.467988680388032</v>
      </c>
      <c r="J97">
        <f t="shared" si="7"/>
        <v>59.42863852176913</v>
      </c>
      <c r="K97">
        <f t="shared" si="7"/>
        <v>31.650588588542348</v>
      </c>
      <c r="L97">
        <f t="shared" si="7"/>
        <v>60.81247341879822</v>
      </c>
      <c r="M97">
        <f t="shared" si="7"/>
        <v>65.601814332472657</v>
      </c>
      <c r="N97">
        <f t="shared" si="7"/>
        <v>48.856843335120558</v>
      </c>
      <c r="O97">
        <f t="shared" si="7"/>
        <v>36.214989346261923</v>
      </c>
      <c r="P97">
        <f t="shared" si="7"/>
        <v>75.373988244363076</v>
      </c>
      <c r="Q97">
        <f t="shared" si="7"/>
        <v>54.939072964919013</v>
      </c>
      <c r="R97">
        <f t="shared" si="7"/>
        <v>60.73723867917559</v>
      </c>
      <c r="S97">
        <f t="shared" si="7"/>
        <v>86.139558351663084</v>
      </c>
      <c r="T97">
        <f t="shared" si="7"/>
        <v>37.833563673618123</v>
      </c>
      <c r="U97">
        <f t="shared" si="7"/>
        <v>76.733438970744743</v>
      </c>
      <c r="V97">
        <f t="shared" si="7"/>
        <v>42.549104573176649</v>
      </c>
      <c r="W97">
        <f t="shared" si="7"/>
        <v>81.53564490031296</v>
      </c>
      <c r="X97">
        <f t="shared" si="7"/>
        <v>46.486059689212688</v>
      </c>
      <c r="Y97">
        <f t="shared" si="7"/>
        <v>48.764282449725776</v>
      </c>
      <c r="Z97">
        <f t="shared" si="7"/>
        <v>104.52292739258047</v>
      </c>
      <c r="AA97">
        <f t="shared" si="7"/>
        <v>57.977563232013964</v>
      </c>
      <c r="AB97">
        <f t="shared" si="7"/>
        <v>54.306615685661356</v>
      </c>
      <c r="AC97">
        <f t="shared" si="7"/>
        <v>48.001560692454596</v>
      </c>
      <c r="AD97">
        <f t="shared" si="7"/>
        <v>61.459670917072295</v>
      </c>
      <c r="AE97">
        <f t="shared" si="7"/>
        <v>88.572930089916269</v>
      </c>
      <c r="AF97">
        <f t="shared" si="7"/>
        <v>73.965529713893005</v>
      </c>
      <c r="AG97">
        <f t="shared" si="7"/>
        <v>73.267684585955976</v>
      </c>
      <c r="AH97">
        <f t="shared" si="7"/>
        <v>102.90646408465034</v>
      </c>
      <c r="AI97">
        <f t="shared" si="7"/>
        <v>47.22132022080995</v>
      </c>
      <c r="AJ97">
        <f t="shared" si="7"/>
        <v>72.344341267483756</v>
      </c>
      <c r="AK97">
        <f t="shared" si="7"/>
        <v>78.879427931300668</v>
      </c>
      <c r="AL97">
        <f t="shared" si="7"/>
        <v>82.765705401103176</v>
      </c>
      <c r="AM97">
        <f t="shared" si="7"/>
        <v>45.923472476393925</v>
      </c>
      <c r="AN97">
        <f t="shared" si="7"/>
        <v>70.63626194586972</v>
      </c>
      <c r="AO97">
        <f t="shared" si="7"/>
        <v>89.825561132022855</v>
      </c>
      <c r="AP97">
        <f t="shared" si="7"/>
        <v>0</v>
      </c>
      <c r="AQ97">
        <f t="shared" si="7"/>
        <v>85.248686445699846</v>
      </c>
      <c r="AR97">
        <f t="shared" si="7"/>
        <v>101.908628133256</v>
      </c>
      <c r="AS97">
        <f t="shared" si="7"/>
        <v>78.719498846471211</v>
      </c>
      <c r="AT97">
        <f t="shared" si="7"/>
        <v>94.095309009679823</v>
      </c>
      <c r="AU97">
        <f t="shared" si="7"/>
        <v>84.898159823890225</v>
      </c>
      <c r="AV97">
        <f t="shared" si="7"/>
        <v>73.214981967053319</v>
      </c>
      <c r="AW97">
        <f t="shared" si="7"/>
        <v>95.970545253330698</v>
      </c>
    </row>
    <row r="98" spans="1:49" x14ac:dyDescent="0.25">
      <c r="A98" t="s">
        <v>1771</v>
      </c>
      <c r="B98">
        <f>B65/B57*100</f>
        <v>76.733135847631161</v>
      </c>
      <c r="C98">
        <f t="shared" ref="C98:AW98" si="8">C65/C57*100</f>
        <v>0</v>
      </c>
      <c r="D98">
        <f t="shared" si="8"/>
        <v>47.59081290777641</v>
      </c>
      <c r="E98">
        <f t="shared" si="8"/>
        <v>72.492734904746527</v>
      </c>
      <c r="F98">
        <f t="shared" si="8"/>
        <v>81.49154619208079</v>
      </c>
      <c r="G98">
        <f t="shared" si="8"/>
        <v>89.462787494260553</v>
      </c>
      <c r="H98">
        <f t="shared" si="8"/>
        <v>95.876910061862205</v>
      </c>
      <c r="I98">
        <f t="shared" si="8"/>
        <v>101.02127320055452</v>
      </c>
      <c r="J98">
        <f t="shared" si="8"/>
        <v>79.303576941736878</v>
      </c>
      <c r="K98">
        <f t="shared" si="8"/>
        <v>37.719164138752326</v>
      </c>
      <c r="L98">
        <f t="shared" si="8"/>
        <v>75.47633580230621</v>
      </c>
      <c r="M98">
        <f t="shared" si="8"/>
        <v>54.992462185894638</v>
      </c>
      <c r="N98">
        <f t="shared" si="8"/>
        <v>63.769065642300305</v>
      </c>
      <c r="O98">
        <f t="shared" si="8"/>
        <v>100.68354381218079</v>
      </c>
      <c r="P98">
        <f t="shared" si="8"/>
        <v>88.374810555091287</v>
      </c>
      <c r="Q98">
        <f t="shared" si="8"/>
        <v>78.457656521053465</v>
      </c>
      <c r="R98">
        <f t="shared" si="8"/>
        <v>72.316144630484985</v>
      </c>
      <c r="S98">
        <f t="shared" si="8"/>
        <v>82.677785646648786</v>
      </c>
      <c r="T98">
        <f t="shared" si="8"/>
        <v>100.09205393455116</v>
      </c>
      <c r="U98">
        <f t="shared" si="8"/>
        <v>45.68760769338239</v>
      </c>
      <c r="V98">
        <f t="shared" si="8"/>
        <v>45.91161129295012</v>
      </c>
      <c r="W98">
        <f t="shared" si="8"/>
        <v>91.889170827535395</v>
      </c>
      <c r="X98">
        <f t="shared" si="8"/>
        <v>68.8091307833797</v>
      </c>
      <c r="Y98">
        <f t="shared" si="8"/>
        <v>94.841016379240713</v>
      </c>
      <c r="Z98">
        <f t="shared" si="8"/>
        <v>96.224174248196135</v>
      </c>
      <c r="AA98">
        <f t="shared" si="8"/>
        <v>114.12715940781221</v>
      </c>
      <c r="AB98">
        <f t="shared" si="8"/>
        <v>84.104058560910389</v>
      </c>
      <c r="AC98">
        <f t="shared" si="8"/>
        <v>86.64101154480484</v>
      </c>
      <c r="AD98">
        <f t="shared" si="8"/>
        <v>98.21556864717293</v>
      </c>
      <c r="AE98">
        <f t="shared" si="8"/>
        <v>60.278352965137991</v>
      </c>
      <c r="AF98">
        <f t="shared" si="8"/>
        <v>87.434699651292831</v>
      </c>
      <c r="AG98">
        <f t="shared" si="8"/>
        <v>82.582136229294107</v>
      </c>
      <c r="AH98">
        <f t="shared" si="8"/>
        <v>95.04990956492783</v>
      </c>
      <c r="AI98">
        <f t="shared" si="8"/>
        <v>66.326412249159034</v>
      </c>
      <c r="AJ98">
        <f t="shared" si="8"/>
        <v>77.355920780123427</v>
      </c>
      <c r="AK98">
        <f t="shared" si="8"/>
        <v>79.180627661794105</v>
      </c>
      <c r="AL98">
        <f t="shared" si="8"/>
        <v>80.251847671057348</v>
      </c>
      <c r="AM98">
        <f t="shared" si="8"/>
        <v>84.286671276687699</v>
      </c>
      <c r="AN98">
        <f t="shared" si="8"/>
        <v>82.61198598687119</v>
      </c>
      <c r="AO98">
        <f t="shared" si="8"/>
        <v>88.69478079331941</v>
      </c>
      <c r="AP98">
        <f t="shared" si="8"/>
        <v>0</v>
      </c>
      <c r="AQ98">
        <f t="shared" si="8"/>
        <v>108.65579682921332</v>
      </c>
      <c r="AR98">
        <f t="shared" si="8"/>
        <v>96.054721690926186</v>
      </c>
      <c r="AS98">
        <f t="shared" si="8"/>
        <v>102.28117980631144</v>
      </c>
      <c r="AT98">
        <f t="shared" si="8"/>
        <v>85.029081674449074</v>
      </c>
      <c r="AU98">
        <f t="shared" si="8"/>
        <v>87.726802736505149</v>
      </c>
      <c r="AV98">
        <f t="shared" si="8"/>
        <v>114.27559247495725</v>
      </c>
      <c r="AW98">
        <f t="shared" si="8"/>
        <v>77.787593246957201</v>
      </c>
    </row>
    <row r="99" spans="1:49" x14ac:dyDescent="0.25">
      <c r="A99" t="s">
        <v>1772</v>
      </c>
      <c r="B99">
        <f>B83/B75*100</f>
        <v>65.946170379054323</v>
      </c>
      <c r="C99">
        <f t="shared" ref="C99:AW99" si="9">C83/C75*100</f>
        <v>0</v>
      </c>
      <c r="D99">
        <f t="shared" si="9"/>
        <v>52.308763245417275</v>
      </c>
      <c r="E99">
        <f t="shared" si="9"/>
        <v>66.774492634181527</v>
      </c>
      <c r="F99">
        <f t="shared" si="9"/>
        <v>82.084520804494758</v>
      </c>
      <c r="G99">
        <f t="shared" si="9"/>
        <v>82.077416399450314</v>
      </c>
      <c r="H99">
        <f t="shared" si="9"/>
        <v>89.673115946396649</v>
      </c>
      <c r="I99">
        <f t="shared" si="9"/>
        <v>65.764736087989988</v>
      </c>
      <c r="J99">
        <f t="shared" si="9"/>
        <v>66.506176336027536</v>
      </c>
      <c r="K99">
        <f t="shared" si="9"/>
        <v>73.260608829744697</v>
      </c>
      <c r="L99">
        <f t="shared" si="9"/>
        <v>68.741119636260294</v>
      </c>
      <c r="M99">
        <f t="shared" si="9"/>
        <v>74.871807438538028</v>
      </c>
      <c r="N99">
        <f t="shared" si="9"/>
        <v>62.014626684268968</v>
      </c>
      <c r="O99">
        <f t="shared" si="9"/>
        <v>46.667073286436519</v>
      </c>
      <c r="P99">
        <f t="shared" si="9"/>
        <v>80.273108886660665</v>
      </c>
      <c r="Q99">
        <f t="shared" si="9"/>
        <v>63.675531407873422</v>
      </c>
      <c r="R99">
        <f t="shared" si="9"/>
        <v>62.954092514247762</v>
      </c>
      <c r="S99">
        <f t="shared" si="9"/>
        <v>75.970194842775385</v>
      </c>
      <c r="T99">
        <f t="shared" si="9"/>
        <v>73.633270272538837</v>
      </c>
      <c r="U99">
        <f t="shared" si="9"/>
        <v>83.49646684924096</v>
      </c>
      <c r="V99">
        <f t="shared" si="9"/>
        <v>86.873868658072738</v>
      </c>
      <c r="W99">
        <f t="shared" si="9"/>
        <v>50.059469543744825</v>
      </c>
      <c r="X99">
        <f t="shared" si="9"/>
        <v>93.101657160551781</v>
      </c>
      <c r="Y99">
        <f t="shared" si="9"/>
        <v>73.94193930322696</v>
      </c>
      <c r="Z99">
        <f t="shared" si="9"/>
        <v>84.971388723670444</v>
      </c>
      <c r="AA99">
        <f t="shared" si="9"/>
        <v>70.297219314148563</v>
      </c>
      <c r="AB99">
        <f t="shared" si="9"/>
        <v>75.7800522106659</v>
      </c>
      <c r="AC99">
        <f t="shared" si="9"/>
        <v>46.517204584829678</v>
      </c>
      <c r="AD99">
        <f t="shared" si="9"/>
        <v>88.853241293042544</v>
      </c>
      <c r="AE99">
        <f t="shared" si="9"/>
        <v>70.97866664923211</v>
      </c>
      <c r="AF99">
        <f t="shared" si="9"/>
        <v>81.727634106034202</v>
      </c>
      <c r="AG99">
        <f t="shared" si="9"/>
        <v>81.535499965624609</v>
      </c>
      <c r="AH99">
        <f t="shared" si="9"/>
        <v>122.57153565234064</v>
      </c>
      <c r="AI99">
        <f t="shared" si="9"/>
        <v>60.512990236637442</v>
      </c>
      <c r="AJ99">
        <f t="shared" si="9"/>
        <v>73.451710210707859</v>
      </c>
      <c r="AK99">
        <f t="shared" si="9"/>
        <v>68.946388207952623</v>
      </c>
      <c r="AL99">
        <f t="shared" si="9"/>
        <v>75.652899760470348</v>
      </c>
      <c r="AM99">
        <f t="shared" si="9"/>
        <v>87.346916782769995</v>
      </c>
      <c r="AN99">
        <f t="shared" si="9"/>
        <v>83.78935413993986</v>
      </c>
      <c r="AO99">
        <f t="shared" si="9"/>
        <v>100.85031600318732</v>
      </c>
      <c r="AP99">
        <f t="shared" si="9"/>
        <v>0</v>
      </c>
      <c r="AQ99">
        <f t="shared" si="9"/>
        <v>100.24927295388449</v>
      </c>
      <c r="AR99">
        <f t="shared" si="9"/>
        <v>78.587204395683315</v>
      </c>
      <c r="AS99">
        <f t="shared" si="9"/>
        <v>91.418038548938199</v>
      </c>
      <c r="AT99">
        <f t="shared" si="9"/>
        <v>82.675485554313084</v>
      </c>
      <c r="AU99">
        <f t="shared" si="9"/>
        <v>81.031297876997172</v>
      </c>
      <c r="AV99">
        <f t="shared" si="9"/>
        <v>69.232364348527327</v>
      </c>
      <c r="AW99">
        <f t="shared" si="9"/>
        <v>92.731938623286212</v>
      </c>
    </row>
    <row r="100" spans="1:49" s="7" customFormat="1" x14ac:dyDescent="0.25">
      <c r="A100" s="7" t="s">
        <v>1773</v>
      </c>
      <c r="B100" s="7" t="s">
        <v>1644</v>
      </c>
      <c r="C100" s="7" t="s">
        <v>792</v>
      </c>
      <c r="D100" s="7" t="s">
        <v>792</v>
      </c>
      <c r="E100" s="7" t="s">
        <v>792</v>
      </c>
      <c r="F100" s="7" t="s">
        <v>792</v>
      </c>
      <c r="G100" s="7" t="s">
        <v>792</v>
      </c>
      <c r="H100" s="7" t="s">
        <v>792</v>
      </c>
      <c r="I100" s="7" t="s">
        <v>792</v>
      </c>
      <c r="J100" s="7" t="s">
        <v>1644</v>
      </c>
      <c r="K100" s="7" t="s">
        <v>796</v>
      </c>
      <c r="L100" s="7" t="s">
        <v>796</v>
      </c>
      <c r="M100" s="7" t="s">
        <v>796</v>
      </c>
      <c r="N100" s="7" t="s">
        <v>796</v>
      </c>
      <c r="O100" s="7" t="s">
        <v>796</v>
      </c>
      <c r="P100" s="7" t="s">
        <v>796</v>
      </c>
      <c r="Q100" s="7" t="s">
        <v>796</v>
      </c>
      <c r="R100" s="7" t="s">
        <v>1644</v>
      </c>
      <c r="S100" s="7" t="s">
        <v>800</v>
      </c>
      <c r="T100" s="7" t="s">
        <v>800</v>
      </c>
      <c r="U100" s="7" t="s">
        <v>800</v>
      </c>
      <c r="V100" s="7" t="s">
        <v>800</v>
      </c>
      <c r="W100" s="7" t="s">
        <v>800</v>
      </c>
      <c r="X100" s="7" t="s">
        <v>800</v>
      </c>
      <c r="Y100" s="7" t="s">
        <v>800</v>
      </c>
      <c r="Z100" s="7" t="s">
        <v>1686</v>
      </c>
      <c r="AA100" s="7" t="s">
        <v>804</v>
      </c>
      <c r="AB100" s="7" t="s">
        <v>804</v>
      </c>
      <c r="AC100" s="7" t="s">
        <v>804</v>
      </c>
      <c r="AD100" s="7" t="s">
        <v>804</v>
      </c>
      <c r="AE100" s="7" t="s">
        <v>804</v>
      </c>
      <c r="AF100" s="7" t="s">
        <v>804</v>
      </c>
      <c r="AG100" s="7" t="s">
        <v>804</v>
      </c>
      <c r="AH100" s="7" t="s">
        <v>1686</v>
      </c>
      <c r="AI100" s="7" t="s">
        <v>808</v>
      </c>
      <c r="AJ100" s="7" t="s">
        <v>808</v>
      </c>
      <c r="AK100" s="7" t="s">
        <v>808</v>
      </c>
      <c r="AL100" s="7" t="s">
        <v>808</v>
      </c>
      <c r="AM100" s="7" t="s">
        <v>808</v>
      </c>
      <c r="AN100" s="7" t="s">
        <v>808</v>
      </c>
      <c r="AO100" s="7" t="s">
        <v>808</v>
      </c>
      <c r="AP100" s="7" t="s">
        <v>1794</v>
      </c>
      <c r="AQ100" s="7" t="s">
        <v>812</v>
      </c>
      <c r="AR100" s="7" t="s">
        <v>812</v>
      </c>
      <c r="AS100" s="7" t="s">
        <v>812</v>
      </c>
      <c r="AT100" s="7" t="s">
        <v>812</v>
      </c>
      <c r="AU100" s="7" t="s">
        <v>812</v>
      </c>
      <c r="AV100" s="7" t="s">
        <v>812</v>
      </c>
      <c r="AW100" s="7" t="s">
        <v>812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71.885720941928994</v>
      </c>
      <c r="C102">
        <f t="shared" ref="C102:AW102" si="10">AVERAGE(C97:C99)</f>
        <v>1.8924343069752394</v>
      </c>
      <c r="D102">
        <f t="shared" si="10"/>
        <v>44.794240297524404</v>
      </c>
      <c r="E102">
        <f t="shared" si="10"/>
        <v>69.575444210291735</v>
      </c>
      <c r="F102">
        <f t="shared" si="10"/>
        <v>79.748063539893778</v>
      </c>
      <c r="G102">
        <f t="shared" si="10"/>
        <v>83.200959232299468</v>
      </c>
      <c r="H102">
        <f t="shared" si="10"/>
        <v>90.248193243755921</v>
      </c>
      <c r="I102">
        <f t="shared" si="10"/>
        <v>78.417999322977508</v>
      </c>
      <c r="J102">
        <f t="shared" si="10"/>
        <v>68.412797266511177</v>
      </c>
      <c r="K102">
        <f t="shared" si="10"/>
        <v>47.543453852346452</v>
      </c>
      <c r="L102">
        <f t="shared" si="10"/>
        <v>68.34330961912157</v>
      </c>
      <c r="M102">
        <f t="shared" si="10"/>
        <v>65.155361318968446</v>
      </c>
      <c r="N102">
        <f t="shared" si="10"/>
        <v>58.213511887229942</v>
      </c>
      <c r="O102">
        <f t="shared" si="10"/>
        <v>61.18853548162641</v>
      </c>
      <c r="P102">
        <f t="shared" si="10"/>
        <v>81.340635895371676</v>
      </c>
      <c r="Q102">
        <f t="shared" si="10"/>
        <v>65.690753631281964</v>
      </c>
      <c r="R102">
        <f t="shared" si="10"/>
        <v>65.335825274636122</v>
      </c>
      <c r="S102">
        <f t="shared" si="10"/>
        <v>81.595846280362409</v>
      </c>
      <c r="T102">
        <f t="shared" si="10"/>
        <v>70.51962929356938</v>
      </c>
      <c r="U102">
        <f t="shared" si="10"/>
        <v>68.639171171122698</v>
      </c>
      <c r="V102">
        <f t="shared" si="10"/>
        <v>58.444861508066502</v>
      </c>
      <c r="W102">
        <f t="shared" si="10"/>
        <v>74.494761757197722</v>
      </c>
      <c r="X102">
        <f t="shared" si="10"/>
        <v>69.465615877714725</v>
      </c>
      <c r="Y102">
        <f t="shared" si="10"/>
        <v>72.515746044064485</v>
      </c>
      <c r="Z102">
        <f t="shared" si="10"/>
        <v>95.239496788149026</v>
      </c>
      <c r="AA102">
        <f t="shared" si="10"/>
        <v>80.80064731799159</v>
      </c>
      <c r="AB102">
        <f t="shared" si="10"/>
        <v>71.396908819079215</v>
      </c>
      <c r="AC102">
        <f t="shared" si="10"/>
        <v>60.386592274029702</v>
      </c>
      <c r="AD102">
        <f t="shared" si="10"/>
        <v>82.842826952429263</v>
      </c>
      <c r="AE102">
        <f t="shared" si="10"/>
        <v>73.276649901428797</v>
      </c>
      <c r="AF102">
        <f t="shared" si="10"/>
        <v>81.042621157073356</v>
      </c>
      <c r="AG102">
        <f t="shared" si="10"/>
        <v>79.128440260291569</v>
      </c>
      <c r="AH102">
        <f t="shared" si="10"/>
        <v>106.84263643397293</v>
      </c>
      <c r="AI102">
        <f t="shared" si="10"/>
        <v>58.020240902202147</v>
      </c>
      <c r="AJ102">
        <f t="shared" si="10"/>
        <v>74.38399075277168</v>
      </c>
      <c r="AK102">
        <f t="shared" si="10"/>
        <v>75.668814600349137</v>
      </c>
      <c r="AL102">
        <f t="shared" si="10"/>
        <v>79.556817610876962</v>
      </c>
      <c r="AM102">
        <f t="shared" si="10"/>
        <v>72.519020178617211</v>
      </c>
      <c r="AN102">
        <f t="shared" si="10"/>
        <v>79.012534024226923</v>
      </c>
      <c r="AO102">
        <f t="shared" si="10"/>
        <v>93.123552642843194</v>
      </c>
      <c r="AP102">
        <f t="shared" si="10"/>
        <v>0</v>
      </c>
      <c r="AQ102">
        <f t="shared" si="10"/>
        <v>98.051252076265882</v>
      </c>
      <c r="AR102">
        <f t="shared" si="10"/>
        <v>92.183518073288496</v>
      </c>
      <c r="AS102">
        <f t="shared" si="10"/>
        <v>90.80623906724027</v>
      </c>
      <c r="AT102">
        <f t="shared" si="10"/>
        <v>87.266625412813994</v>
      </c>
      <c r="AU102">
        <f t="shared" si="10"/>
        <v>84.552086812464182</v>
      </c>
      <c r="AV102">
        <f t="shared" si="10"/>
        <v>85.574312930179303</v>
      </c>
      <c r="AW102">
        <f t="shared" si="10"/>
        <v>88.830025707858042</v>
      </c>
    </row>
    <row r="103" spans="1:49" x14ac:dyDescent="0.25">
      <c r="A103" t="s">
        <v>1774</v>
      </c>
      <c r="B103">
        <f>STDEV(B97:B99)</f>
        <v>5.4757854436891549</v>
      </c>
      <c r="C103">
        <f t="shared" ref="C103:AV103" si="11">STDEV(C97:C99)</f>
        <v>3.277792369667512</v>
      </c>
      <c r="D103">
        <f t="shared" si="11"/>
        <v>9.2360046856856748</v>
      </c>
      <c r="E103">
        <f t="shared" si="11"/>
        <v>2.8608957966102135</v>
      </c>
      <c r="F103">
        <f t="shared" si="11"/>
        <v>3.5457491473864704</v>
      </c>
      <c r="G103">
        <f t="shared" si="11"/>
        <v>5.7825089204671976</v>
      </c>
      <c r="H103">
        <f t="shared" si="11"/>
        <v>5.3643470861804969</v>
      </c>
      <c r="I103">
        <f t="shared" si="11"/>
        <v>19.621617826599927</v>
      </c>
      <c r="J103">
        <f t="shared" si="11"/>
        <v>10.07371315994239</v>
      </c>
      <c r="K103">
        <f t="shared" si="11"/>
        <v>22.47745420195071</v>
      </c>
      <c r="L103">
        <f t="shared" si="11"/>
        <v>7.3400207498287831</v>
      </c>
      <c r="M103">
        <f t="shared" si="11"/>
        <v>9.9471896603211096</v>
      </c>
      <c r="N103">
        <f t="shared" si="11"/>
        <v>8.1504569693906515</v>
      </c>
      <c r="O103">
        <f t="shared" si="11"/>
        <v>34.60062538374175</v>
      </c>
      <c r="P103">
        <f t="shared" si="11"/>
        <v>6.5658248243863246</v>
      </c>
      <c r="Q103">
        <f t="shared" si="11"/>
        <v>11.888094194571661</v>
      </c>
      <c r="R103">
        <f t="shared" si="11"/>
        <v>6.1459135987863807</v>
      </c>
      <c r="S103">
        <f t="shared" si="11"/>
        <v>5.1702933319313997</v>
      </c>
      <c r="T103">
        <f t="shared" si="11"/>
        <v>31.245815279843622</v>
      </c>
      <c r="U103">
        <f t="shared" si="11"/>
        <v>20.162225474284522</v>
      </c>
      <c r="V103">
        <f t="shared" si="11"/>
        <v>24.6775798754955</v>
      </c>
      <c r="W103">
        <f t="shared" si="11"/>
        <v>21.785580183897821</v>
      </c>
      <c r="X103">
        <f t="shared" si="11"/>
        <v>23.314731639283149</v>
      </c>
      <c r="Y103">
        <f t="shared" si="11"/>
        <v>23.071451467391203</v>
      </c>
      <c r="Z103">
        <f t="shared" si="11"/>
        <v>9.8128924561372148</v>
      </c>
      <c r="AA103">
        <f t="shared" si="11"/>
        <v>29.511621228767478</v>
      </c>
      <c r="AB103">
        <f t="shared" si="11"/>
        <v>15.374682434747754</v>
      </c>
      <c r="AC103">
        <f t="shared" si="11"/>
        <v>22.749103865818512</v>
      </c>
      <c r="AD103">
        <f t="shared" si="11"/>
        <v>19.100859009368925</v>
      </c>
      <c r="AE103">
        <f t="shared" si="11"/>
        <v>14.28657827956153</v>
      </c>
      <c r="AF103">
        <f t="shared" si="11"/>
        <v>6.7606631890534112</v>
      </c>
      <c r="AG103">
        <f t="shared" si="11"/>
        <v>5.1024704480084555</v>
      </c>
      <c r="AH103">
        <f t="shared" si="11"/>
        <v>14.176743815013493</v>
      </c>
      <c r="AI103">
        <f t="shared" si="11"/>
        <v>9.7934409063498933</v>
      </c>
      <c r="AJ103">
        <f t="shared" si="11"/>
        <v>2.632649342337587</v>
      </c>
      <c r="AK103">
        <f t="shared" si="11"/>
        <v>5.8237395864087356</v>
      </c>
      <c r="AL103">
        <f t="shared" si="11"/>
        <v>3.6069794993554254</v>
      </c>
      <c r="AM103">
        <f t="shared" si="11"/>
        <v>23.083189637164512</v>
      </c>
      <c r="AN103">
        <f t="shared" si="11"/>
        <v>7.2779117465084004</v>
      </c>
      <c r="AO103">
        <f t="shared" si="11"/>
        <v>6.7154165964344212</v>
      </c>
      <c r="AP103">
        <f t="shared" si="11"/>
        <v>0</v>
      </c>
      <c r="AQ103">
        <f t="shared" si="11"/>
        <v>11.857346919118605</v>
      </c>
      <c r="AR103">
        <f t="shared" si="11"/>
        <v>12.133089646654923</v>
      </c>
      <c r="AS103">
        <f t="shared" si="11"/>
        <v>11.792748889367624</v>
      </c>
      <c r="AT103">
        <f t="shared" si="11"/>
        <v>6.029763131646062</v>
      </c>
      <c r="AU103">
        <f t="shared" si="11"/>
        <v>3.3611413579098173</v>
      </c>
      <c r="AV103">
        <f t="shared" si="11"/>
        <v>24.935675174425594</v>
      </c>
      <c r="AW103">
        <f>STDEV(AW97:AW99)</f>
        <v>9.6991561084565188</v>
      </c>
    </row>
    <row r="104" spans="1:49" x14ac:dyDescent="0.25">
      <c r="A104" t="s">
        <v>1775</v>
      </c>
      <c r="B104">
        <f>STDEV(B97:B99)/SQRT(3)</f>
        <v>3.1614461999385681</v>
      </c>
      <c r="C104">
        <f t="shared" ref="C104:AW104" si="12">STDEV(C97:C99)/SQRT(3)</f>
        <v>1.8924343069752394</v>
      </c>
      <c r="D104">
        <f t="shared" si="12"/>
        <v>5.3324097915172697</v>
      </c>
      <c r="E104">
        <f t="shared" si="12"/>
        <v>1.6517389582963757</v>
      </c>
      <c r="F104">
        <f t="shared" si="12"/>
        <v>2.0471392247224647</v>
      </c>
      <c r="G104">
        <f t="shared" si="12"/>
        <v>3.3385330818231491</v>
      </c>
      <c r="H104">
        <f t="shared" si="12"/>
        <v>3.0971072342328947</v>
      </c>
      <c r="I104">
        <f t="shared" si="12"/>
        <v>11.328546334123429</v>
      </c>
      <c r="J104">
        <f t="shared" si="12"/>
        <v>5.8160610046318144</v>
      </c>
      <c r="K104">
        <f t="shared" si="12"/>
        <v>12.977364234193727</v>
      </c>
      <c r="L104">
        <f t="shared" si="12"/>
        <v>4.2377629557710872</v>
      </c>
      <c r="M104">
        <f t="shared" si="12"/>
        <v>5.7430126280666549</v>
      </c>
      <c r="N104">
        <f t="shared" si="12"/>
        <v>4.7056685252961543</v>
      </c>
      <c r="O104">
        <f t="shared" si="12"/>
        <v>19.9766803794327</v>
      </c>
      <c r="P104">
        <f t="shared" si="12"/>
        <v>3.790780729811372</v>
      </c>
      <c r="Q104">
        <f t="shared" si="12"/>
        <v>6.8635943833875759</v>
      </c>
      <c r="R104">
        <f t="shared" si="12"/>
        <v>3.5483448706754985</v>
      </c>
      <c r="S104">
        <f t="shared" si="12"/>
        <v>2.9850702469799208</v>
      </c>
      <c r="T104">
        <f t="shared" si="12"/>
        <v>18.039779862867039</v>
      </c>
      <c r="U104">
        <f t="shared" si="12"/>
        <v>11.640666305040099</v>
      </c>
      <c r="V104">
        <f t="shared" si="12"/>
        <v>14.24760738406582</v>
      </c>
      <c r="W104">
        <f t="shared" si="12"/>
        <v>12.577910583625584</v>
      </c>
      <c r="X104">
        <f t="shared" si="12"/>
        <v>13.460766588024011</v>
      </c>
      <c r="Y104">
        <f t="shared" si="12"/>
        <v>13.320308715293699</v>
      </c>
      <c r="Z104">
        <f t="shared" si="12"/>
        <v>5.665476101079669</v>
      </c>
      <c r="AA104">
        <f t="shared" si="12"/>
        <v>17.038542460651179</v>
      </c>
      <c r="AB104">
        <f t="shared" si="12"/>
        <v>8.8765770424066268</v>
      </c>
      <c r="AC104">
        <f t="shared" si="12"/>
        <v>13.134201240753075</v>
      </c>
      <c r="AD104">
        <f t="shared" si="12"/>
        <v>11.027886090812238</v>
      </c>
      <c r="AE104">
        <f t="shared" si="12"/>
        <v>8.2483598155035107</v>
      </c>
      <c r="AF104">
        <f t="shared" si="12"/>
        <v>3.9032707121003809</v>
      </c>
      <c r="AG104">
        <f t="shared" si="12"/>
        <v>2.9459126866897924</v>
      </c>
      <c r="AH104">
        <f t="shared" si="12"/>
        <v>8.1849468578304023</v>
      </c>
      <c r="AI104">
        <f t="shared" si="12"/>
        <v>5.6542457435738038</v>
      </c>
      <c r="AJ104">
        <f t="shared" si="12"/>
        <v>1.5199608064804973</v>
      </c>
      <c r="AK104">
        <f t="shared" si="12"/>
        <v>3.3623376179033633</v>
      </c>
      <c r="AL104">
        <f t="shared" si="12"/>
        <v>2.0824905849143165</v>
      </c>
      <c r="AM104">
        <f t="shared" si="12"/>
        <v>13.327085750772111</v>
      </c>
      <c r="AN104">
        <f t="shared" si="12"/>
        <v>4.2019043059849643</v>
      </c>
      <c r="AO104">
        <f t="shared" si="12"/>
        <v>3.8771475796718939</v>
      </c>
      <c r="AP104">
        <f t="shared" si="12"/>
        <v>0</v>
      </c>
      <c r="AQ104">
        <f t="shared" si="12"/>
        <v>6.8458424356279064</v>
      </c>
      <c r="AR104">
        <f t="shared" si="12"/>
        <v>7.0050425735980815</v>
      </c>
      <c r="AS104">
        <f t="shared" si="12"/>
        <v>6.808546745762059</v>
      </c>
      <c r="AT104">
        <f t="shared" si="12"/>
        <v>3.4812853672055351</v>
      </c>
      <c r="AU104">
        <f t="shared" si="12"/>
        <v>1.9405558677736174</v>
      </c>
      <c r="AV104">
        <f t="shared" si="12"/>
        <v>14.396618774379686</v>
      </c>
      <c r="AW104">
        <f t="shared" si="12"/>
        <v>5.5998103901295746</v>
      </c>
    </row>
    <row r="106" spans="1:49" x14ac:dyDescent="0.25">
      <c r="A106" t="s">
        <v>1773</v>
      </c>
      <c r="B106" s="165">
        <f>AVERAGE(B97:B99,J97:J99,R97:R99,)</f>
        <v>61.690303044922892</v>
      </c>
    </row>
    <row r="107" spans="1:49" x14ac:dyDescent="0.25">
      <c r="A107" t="s">
        <v>1774</v>
      </c>
      <c r="B107" s="165">
        <f>STDEV(B97:B99,J97:J99,R97:R99)</f>
        <v>7.096675654683386</v>
      </c>
    </row>
    <row r="108" spans="1:49" x14ac:dyDescent="0.25">
      <c r="A108" t="s">
        <v>1775</v>
      </c>
      <c r="B108" s="165">
        <f>STDEV(B97:B99,J97:J99,R97:R99)/SQRT(3)</f>
        <v>4.0972675995829171</v>
      </c>
    </row>
    <row r="109" spans="1:49" x14ac:dyDescent="0.25">
      <c r="A109" s="7" t="s">
        <v>1787</v>
      </c>
    </row>
    <row r="110" spans="1:49" x14ac:dyDescent="0.25">
      <c r="B110" s="6">
        <f t="shared" ref="B110:I110" si="13">B10</f>
        <v>1</v>
      </c>
      <c r="C110" s="6">
        <f t="shared" si="13"/>
        <v>2</v>
      </c>
      <c r="D110" s="6">
        <f t="shared" si="13"/>
        <v>3</v>
      </c>
      <c r="E110" s="6">
        <f t="shared" si="13"/>
        <v>4</v>
      </c>
      <c r="F110" s="6">
        <f t="shared" si="13"/>
        <v>5</v>
      </c>
      <c r="G110" s="6">
        <f t="shared" si="13"/>
        <v>6</v>
      </c>
      <c r="H110" s="6">
        <f t="shared" si="13"/>
        <v>7</v>
      </c>
      <c r="I110" s="6">
        <f t="shared" si="13"/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tr">
        <f t="shared" ref="A111:I111" si="14">A11</f>
        <v>Concentration (µM)</v>
      </c>
      <c r="C111" s="6">
        <f t="shared" si="14"/>
        <v>40</v>
      </c>
      <c r="D111" s="6">
        <f t="shared" si="14"/>
        <v>10</v>
      </c>
      <c r="E111" s="6">
        <f t="shared" si="14"/>
        <v>3</v>
      </c>
      <c r="F111" s="6">
        <f t="shared" si="14"/>
        <v>1</v>
      </c>
      <c r="G111" s="6">
        <f t="shared" si="14"/>
        <v>0.3</v>
      </c>
      <c r="H111" s="6">
        <f t="shared" si="14"/>
        <v>0.1</v>
      </c>
      <c r="I111" s="6">
        <f t="shared" si="14"/>
        <v>0.03</v>
      </c>
    </row>
    <row r="112" spans="1:49" x14ac:dyDescent="0.25">
      <c r="A112" s="6" t="str">
        <f t="shared" ref="A112:C112" si="15">A12</f>
        <v>A</v>
      </c>
      <c r="B112" s="19" t="str">
        <f t="shared" si="15"/>
        <v>DMSO</v>
      </c>
      <c r="C112" s="223" t="str">
        <f t="shared" si="15"/>
        <v>TX002429</v>
      </c>
      <c r="D112" s="224"/>
      <c r="E112" s="224"/>
      <c r="F112" s="224"/>
      <c r="G112" s="224"/>
      <c r="H112" s="224"/>
      <c r="I112" s="225"/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tr">
        <f t="shared" ref="A113:C113" si="16">A13</f>
        <v>B</v>
      </c>
      <c r="B113" s="19" t="str">
        <f t="shared" si="16"/>
        <v>DMSO</v>
      </c>
      <c r="C113" s="218" t="str">
        <f t="shared" si="16"/>
        <v>TX008688</v>
      </c>
      <c r="D113" s="219"/>
      <c r="E113" s="219"/>
      <c r="F113" s="219"/>
      <c r="G113" s="219"/>
      <c r="H113" s="219"/>
      <c r="I113" s="220"/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tr">
        <f t="shared" ref="A114:C114" si="17">A14</f>
        <v>C</v>
      </c>
      <c r="B114" s="19" t="str">
        <f t="shared" si="17"/>
        <v>DMSO</v>
      </c>
      <c r="C114" s="218" t="str">
        <f t="shared" si="17"/>
        <v>TX005739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C115" si="18">A15</f>
        <v>D</v>
      </c>
      <c r="B115" s="19" t="str">
        <f t="shared" si="18"/>
        <v>BIC</v>
      </c>
      <c r="C115" s="218" t="str">
        <f t="shared" si="18"/>
        <v>TX005060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C116" si="19">A16</f>
        <v>E</v>
      </c>
      <c r="B116" s="19" t="str">
        <f t="shared" si="19"/>
        <v>BIC</v>
      </c>
      <c r="C116" s="218" t="str">
        <f t="shared" si="19"/>
        <v>TX001886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C117" si="20">A17</f>
        <v>F</v>
      </c>
      <c r="B117" s="19" t="str">
        <f t="shared" si="20"/>
        <v>LYSIS</v>
      </c>
      <c r="C117" s="218" t="str">
        <f t="shared" si="20"/>
        <v>TX004449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2142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0.1419</v>
      </c>
      <c r="C126">
        <v>0.1182</v>
      </c>
      <c r="D126">
        <v>0.1173</v>
      </c>
      <c r="E126">
        <v>0.1179</v>
      </c>
      <c r="F126">
        <v>0.13220000000000001</v>
      </c>
      <c r="G126">
        <v>0.1171</v>
      </c>
      <c r="H126">
        <v>0.1193</v>
      </c>
      <c r="I126">
        <v>0.1273</v>
      </c>
      <c r="K126" t="s">
        <v>1658</v>
      </c>
      <c r="L126">
        <f>B126-$F$132</f>
        <v>6.143333333333334E-2</v>
      </c>
      <c r="M126">
        <f t="shared" ref="M126:S126" si="21">C126-$F$132</f>
        <v>3.7733333333333341E-2</v>
      </c>
      <c r="N126">
        <f t="shared" si="21"/>
        <v>3.6833333333333343E-2</v>
      </c>
      <c r="O126">
        <f t="shared" si="21"/>
        <v>3.7433333333333346E-2</v>
      </c>
      <c r="P126">
        <f t="shared" si="21"/>
        <v>5.1733333333333353E-2</v>
      </c>
      <c r="Q126">
        <f t="shared" si="21"/>
        <v>3.6633333333333337E-2</v>
      </c>
      <c r="R126">
        <f t="shared" si="21"/>
        <v>3.8833333333333345E-2</v>
      </c>
      <c r="S126">
        <f t="shared" si="21"/>
        <v>4.6833333333333338E-2</v>
      </c>
      <c r="U126" t="s">
        <v>1658</v>
      </c>
      <c r="V126">
        <f>L126/$L$131*100</f>
        <v>9.3203196116112075</v>
      </c>
      <c r="W126">
        <f t="shared" ref="W126:AC126" si="22">M126/$L$131*100</f>
        <v>5.7246889855365639</v>
      </c>
      <c r="X126">
        <f t="shared" si="22"/>
        <v>5.5881460503691729</v>
      </c>
      <c r="Y126">
        <f t="shared" si="22"/>
        <v>5.6791746738141011</v>
      </c>
      <c r="Z126">
        <f t="shared" si="22"/>
        <v>7.8486901992515454</v>
      </c>
      <c r="AA126">
        <f t="shared" si="22"/>
        <v>5.5578031758875293</v>
      </c>
      <c r="AB126">
        <f t="shared" si="22"/>
        <v>5.8915747951855986</v>
      </c>
      <c r="AC126">
        <f t="shared" si="22"/>
        <v>7.1052897744512995</v>
      </c>
    </row>
    <row r="127" spans="1:29" x14ac:dyDescent="0.25">
      <c r="A127" t="s">
        <v>1659</v>
      </c>
      <c r="B127">
        <v>0.15359999999999999</v>
      </c>
      <c r="C127">
        <v>0.16</v>
      </c>
      <c r="D127">
        <v>0.15540000000000001</v>
      </c>
      <c r="E127">
        <v>0.1598</v>
      </c>
      <c r="F127">
        <v>0.13639999999999999</v>
      </c>
      <c r="G127">
        <v>0.1263</v>
      </c>
      <c r="H127">
        <v>0.1288</v>
      </c>
      <c r="I127">
        <v>9.4799999999999995E-2</v>
      </c>
      <c r="K127" t="s">
        <v>1659</v>
      </c>
      <c r="L127">
        <f t="shared" ref="L127:L131" si="23">B127-$F$132</f>
        <v>7.3133333333333328E-2</v>
      </c>
      <c r="M127">
        <f t="shared" ref="M127:M131" si="24">C127-$F$132</f>
        <v>7.9533333333333345E-2</v>
      </c>
      <c r="N127">
        <f t="shared" ref="N127:N131" si="25">D127-$F$132</f>
        <v>7.4933333333333352E-2</v>
      </c>
      <c r="O127">
        <f t="shared" ref="O127:O131" si="26">E127-$F$132</f>
        <v>7.9333333333333339E-2</v>
      </c>
      <c r="P127">
        <f t="shared" ref="P127:P131" si="27">F127-$F$132</f>
        <v>5.5933333333333335E-2</v>
      </c>
      <c r="Q127">
        <f t="shared" ref="Q127:Q131" si="28">G127-$F$132</f>
        <v>4.5833333333333337E-2</v>
      </c>
      <c r="R127">
        <f t="shared" ref="R127:R131" si="29">H127-$F$132</f>
        <v>4.8333333333333339E-2</v>
      </c>
      <c r="S127">
        <f t="shared" ref="S127:S131" si="30">I127-$F$132</f>
        <v>1.4333333333333337E-2</v>
      </c>
      <c r="U127" t="s">
        <v>1659</v>
      </c>
      <c r="V127">
        <f t="shared" ref="V127:V131" si="31">L127/$L$131*100</f>
        <v>11.095377768787296</v>
      </c>
      <c r="W127">
        <f t="shared" ref="W127:W131" si="32">M127/$L$131*100</f>
        <v>12.066349752199859</v>
      </c>
      <c r="X127">
        <f t="shared" ref="X127:X131" si="33">N127/$L$131*100</f>
        <v>11.368463639122082</v>
      </c>
      <c r="Y127">
        <f t="shared" ref="Y127:Y131" si="34">O127/$L$131*100</f>
        <v>12.036006877718217</v>
      </c>
      <c r="Z127">
        <f t="shared" ref="Z127:Z131" si="35">P127/$L$131*100</f>
        <v>8.485890563366036</v>
      </c>
      <c r="AA127">
        <f t="shared" ref="AA127:AA131" si="36">Q127/$L$131*100</f>
        <v>6.9535754020430867</v>
      </c>
      <c r="AB127">
        <f t="shared" ref="AB127:AB131" si="37">R127/$L$131*100</f>
        <v>7.3328613330636196</v>
      </c>
      <c r="AC127">
        <f t="shared" ref="AC127:AC131" si="38">S127/$L$131*100</f>
        <v>2.174572671184384</v>
      </c>
    </row>
    <row r="128" spans="1:29" x14ac:dyDescent="0.25">
      <c r="A128" t="s">
        <v>1660</v>
      </c>
      <c r="B128">
        <v>0.11210000000000001</v>
      </c>
      <c r="C128">
        <v>0.1123</v>
      </c>
      <c r="D128">
        <v>0.1226</v>
      </c>
      <c r="E128">
        <v>0.1113</v>
      </c>
      <c r="F128">
        <v>0.1139</v>
      </c>
      <c r="G128">
        <v>0.1105</v>
      </c>
      <c r="H128">
        <v>0.1193</v>
      </c>
      <c r="I128">
        <v>0.12670000000000001</v>
      </c>
      <c r="K128" t="s">
        <v>1660</v>
      </c>
      <c r="L128">
        <f t="shared" si="23"/>
        <v>3.1633333333333347E-2</v>
      </c>
      <c r="M128">
        <f t="shared" si="24"/>
        <v>3.1833333333333338E-2</v>
      </c>
      <c r="N128">
        <f t="shared" si="25"/>
        <v>4.2133333333333342E-2</v>
      </c>
      <c r="O128">
        <f t="shared" si="26"/>
        <v>3.0833333333333338E-2</v>
      </c>
      <c r="P128">
        <f t="shared" si="27"/>
        <v>3.3433333333333343E-2</v>
      </c>
      <c r="Q128">
        <f t="shared" si="28"/>
        <v>3.0033333333333342E-2</v>
      </c>
      <c r="R128">
        <f t="shared" si="29"/>
        <v>3.8833333333333345E-2</v>
      </c>
      <c r="S128">
        <f t="shared" si="30"/>
        <v>4.6233333333333348E-2</v>
      </c>
      <c r="U128" t="s">
        <v>1660</v>
      </c>
      <c r="V128">
        <f t="shared" si="31"/>
        <v>4.7992313138464668</v>
      </c>
      <c r="W128">
        <f t="shared" si="32"/>
        <v>4.8295741883281087</v>
      </c>
      <c r="X128">
        <f t="shared" si="33"/>
        <v>6.3922322241327008</v>
      </c>
      <c r="Y128">
        <f t="shared" si="34"/>
        <v>4.677859815919895</v>
      </c>
      <c r="Z128">
        <f t="shared" si="35"/>
        <v>5.0723171841812489</v>
      </c>
      <c r="AA128">
        <f t="shared" si="36"/>
        <v>4.5564883179933258</v>
      </c>
      <c r="AB128">
        <f t="shared" si="37"/>
        <v>5.8915747951855986</v>
      </c>
      <c r="AC128">
        <f t="shared" si="38"/>
        <v>7.014261151006373</v>
      </c>
    </row>
    <row r="129" spans="1:29" x14ac:dyDescent="0.25">
      <c r="A129" t="s">
        <v>1661</v>
      </c>
      <c r="B129">
        <v>0.1217</v>
      </c>
      <c r="C129">
        <v>0.15670000000000001</v>
      </c>
      <c r="D129">
        <v>0.122</v>
      </c>
      <c r="E129">
        <v>0.1095</v>
      </c>
      <c r="F129">
        <v>0.1191</v>
      </c>
      <c r="G129">
        <v>0.1158</v>
      </c>
      <c r="H129">
        <v>0.1176</v>
      </c>
      <c r="I129">
        <v>0.12</v>
      </c>
      <c r="K129" t="s">
        <v>1661</v>
      </c>
      <c r="L129">
        <f t="shared" si="23"/>
        <v>4.1233333333333344E-2</v>
      </c>
      <c r="M129">
        <f t="shared" si="24"/>
        <v>7.6233333333333347E-2</v>
      </c>
      <c r="N129">
        <f t="shared" si="25"/>
        <v>4.1533333333333339E-2</v>
      </c>
      <c r="O129">
        <f t="shared" si="26"/>
        <v>2.9033333333333342E-2</v>
      </c>
      <c r="P129">
        <f t="shared" si="27"/>
        <v>3.8633333333333339E-2</v>
      </c>
      <c r="Q129">
        <f t="shared" si="28"/>
        <v>3.5333333333333342E-2</v>
      </c>
      <c r="R129">
        <f t="shared" si="29"/>
        <v>3.7133333333333338E-2</v>
      </c>
      <c r="S129">
        <f t="shared" si="30"/>
        <v>3.9533333333333337E-2</v>
      </c>
      <c r="U129" t="s">
        <v>1661</v>
      </c>
      <c r="V129">
        <f t="shared" si="31"/>
        <v>6.2556892889653088</v>
      </c>
      <c r="W129">
        <f t="shared" si="32"/>
        <v>11.565692323252758</v>
      </c>
      <c r="X129">
        <f t="shared" si="33"/>
        <v>6.3012036006877725</v>
      </c>
      <c r="Y129">
        <f t="shared" si="34"/>
        <v>4.4047739455851129</v>
      </c>
      <c r="Z129">
        <f t="shared" si="35"/>
        <v>5.8612319207039558</v>
      </c>
      <c r="AA129">
        <f t="shared" si="36"/>
        <v>5.3605744917568536</v>
      </c>
      <c r="AB129">
        <f t="shared" si="37"/>
        <v>5.6336603620916357</v>
      </c>
      <c r="AC129">
        <f t="shared" si="38"/>
        <v>5.9977748558713468</v>
      </c>
    </row>
    <row r="130" spans="1:29" x14ac:dyDescent="0.25">
      <c r="A130" t="s">
        <v>1662</v>
      </c>
      <c r="B130">
        <v>0.1215</v>
      </c>
      <c r="C130">
        <v>0.1171</v>
      </c>
      <c r="D130">
        <v>0.1159</v>
      </c>
      <c r="E130">
        <v>0.1144</v>
      </c>
      <c r="F130">
        <v>0.1169</v>
      </c>
      <c r="G130">
        <v>0.1162</v>
      </c>
      <c r="H130">
        <v>0.1232</v>
      </c>
      <c r="I130">
        <v>0.12620000000000001</v>
      </c>
      <c r="K130" t="s">
        <v>1662</v>
      </c>
      <c r="L130">
        <f t="shared" si="23"/>
        <v>4.1033333333333338E-2</v>
      </c>
      <c r="M130">
        <f t="shared" si="24"/>
        <v>3.6633333333333337E-2</v>
      </c>
      <c r="N130">
        <f t="shared" si="25"/>
        <v>3.5433333333333344E-2</v>
      </c>
      <c r="O130">
        <f t="shared" si="26"/>
        <v>3.3933333333333343E-2</v>
      </c>
      <c r="P130">
        <f t="shared" si="27"/>
        <v>3.6433333333333345E-2</v>
      </c>
      <c r="Q130">
        <f t="shared" si="28"/>
        <v>3.5733333333333339E-2</v>
      </c>
      <c r="R130">
        <f t="shared" si="29"/>
        <v>4.2733333333333345E-2</v>
      </c>
      <c r="S130">
        <f t="shared" si="30"/>
        <v>4.5733333333333348E-2</v>
      </c>
      <c r="U130" t="s">
        <v>1662</v>
      </c>
      <c r="V130">
        <f t="shared" si="31"/>
        <v>6.2253464144836661</v>
      </c>
      <c r="W130">
        <f t="shared" si="32"/>
        <v>5.5578031758875293</v>
      </c>
      <c r="X130">
        <f t="shared" si="33"/>
        <v>5.3757459289976754</v>
      </c>
      <c r="Y130">
        <f t="shared" si="34"/>
        <v>5.1481743703853553</v>
      </c>
      <c r="Z130">
        <f t="shared" si="35"/>
        <v>5.5274603014058883</v>
      </c>
      <c r="AA130">
        <f t="shared" si="36"/>
        <v>5.4212602407201382</v>
      </c>
      <c r="AB130">
        <f t="shared" si="37"/>
        <v>6.483260847577629</v>
      </c>
      <c r="AC130">
        <f t="shared" si="38"/>
        <v>6.9384039648022675</v>
      </c>
    </row>
    <row r="131" spans="1:29" x14ac:dyDescent="0.25">
      <c r="A131" t="s">
        <v>1663</v>
      </c>
      <c r="B131">
        <v>0.73960000000000004</v>
      </c>
      <c r="C131">
        <v>0.11990000000000001</v>
      </c>
      <c r="D131">
        <v>0.12089999999999999</v>
      </c>
      <c r="E131">
        <v>0.1115</v>
      </c>
      <c r="F131">
        <v>0.12139999999999999</v>
      </c>
      <c r="G131">
        <v>0.1177</v>
      </c>
      <c r="H131">
        <v>0.1241</v>
      </c>
      <c r="I131">
        <v>0.12239999999999999</v>
      </c>
      <c r="K131" t="s">
        <v>1663</v>
      </c>
      <c r="L131">
        <f t="shared" si="23"/>
        <v>0.65913333333333335</v>
      </c>
      <c r="M131">
        <f t="shared" si="24"/>
        <v>3.9433333333333348E-2</v>
      </c>
      <c r="N131">
        <f t="shared" si="25"/>
        <v>4.0433333333333335E-2</v>
      </c>
      <c r="O131">
        <f t="shared" si="26"/>
        <v>3.1033333333333343E-2</v>
      </c>
      <c r="P131">
        <f t="shared" si="27"/>
        <v>4.0933333333333335E-2</v>
      </c>
      <c r="Q131">
        <f t="shared" si="28"/>
        <v>3.723333333333334E-2</v>
      </c>
      <c r="R131">
        <f t="shared" si="29"/>
        <v>4.3633333333333343E-2</v>
      </c>
      <c r="S131">
        <f t="shared" si="30"/>
        <v>4.1933333333333336E-2</v>
      </c>
      <c r="U131" t="s">
        <v>1663</v>
      </c>
      <c r="V131">
        <f t="shared" si="31"/>
        <v>100</v>
      </c>
      <c r="W131">
        <f t="shared" si="32"/>
        <v>5.9826034186305268</v>
      </c>
      <c r="X131">
        <f t="shared" si="33"/>
        <v>6.1343177910387379</v>
      </c>
      <c r="Y131">
        <f t="shared" si="34"/>
        <v>4.7082026904015386</v>
      </c>
      <c r="Z131">
        <f t="shared" si="35"/>
        <v>6.2101749772428443</v>
      </c>
      <c r="AA131">
        <f t="shared" si="36"/>
        <v>5.6488317993324575</v>
      </c>
      <c r="AB131">
        <f t="shared" si="37"/>
        <v>6.6198037827450209</v>
      </c>
      <c r="AC131">
        <f t="shared" si="38"/>
        <v>6.361889349651058</v>
      </c>
    </row>
    <row r="132" spans="1:29" x14ac:dyDescent="0.25">
      <c r="A132" t="s">
        <v>1664</v>
      </c>
      <c r="B132">
        <v>7.9299999999999995E-2</v>
      </c>
      <c r="C132">
        <v>8.1699999999999995E-2</v>
      </c>
      <c r="D132">
        <v>8.0399999999999999E-2</v>
      </c>
      <c r="E132">
        <v>4</v>
      </c>
      <c r="F132">
        <f>AVERAGE(B132:D132)</f>
        <v>8.0466666666666659E-2</v>
      </c>
    </row>
    <row r="133" spans="1:29" x14ac:dyDescent="0.25">
      <c r="A133" t="s">
        <v>1665</v>
      </c>
    </row>
    <row r="136" spans="1:29" x14ac:dyDescent="0.25">
      <c r="A136" s="7" t="s">
        <v>2143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0.1205</v>
      </c>
      <c r="C139">
        <v>0.1176</v>
      </c>
      <c r="D139">
        <v>0.1087</v>
      </c>
      <c r="E139">
        <v>0.14169999999999999</v>
      </c>
      <c r="F139">
        <v>0.1077</v>
      </c>
      <c r="G139">
        <v>0.11020000000000001</v>
      </c>
      <c r="H139">
        <v>0.1143</v>
      </c>
      <c r="I139">
        <v>0.1115</v>
      </c>
      <c r="K139" t="s">
        <v>1658</v>
      </c>
      <c r="L139">
        <f>B139-$F$145</f>
        <v>4.5566666666666658E-2</v>
      </c>
      <c r="M139">
        <f t="shared" ref="M139:S139" si="39">C139-$F$145</f>
        <v>4.2666666666666658E-2</v>
      </c>
      <c r="N139">
        <f t="shared" si="39"/>
        <v>3.3766666666666667E-2</v>
      </c>
      <c r="O139">
        <f t="shared" si="39"/>
        <v>6.6766666666666655E-2</v>
      </c>
      <c r="P139">
        <f t="shared" si="39"/>
        <v>3.2766666666666666E-2</v>
      </c>
      <c r="Q139">
        <f t="shared" si="39"/>
        <v>3.5266666666666668E-2</v>
      </c>
      <c r="R139">
        <f t="shared" si="39"/>
        <v>3.9366666666666661E-2</v>
      </c>
      <c r="S139">
        <f t="shared" si="39"/>
        <v>3.6566666666666664E-2</v>
      </c>
      <c r="U139" t="s">
        <v>1658</v>
      </c>
      <c r="V139">
        <f>L139/$L$144*100</f>
        <v>7.2945570971184619</v>
      </c>
      <c r="W139">
        <f t="shared" ref="W139:AC139" si="40">M139/$L$144*100</f>
        <v>6.8303094983991439</v>
      </c>
      <c r="X139">
        <f t="shared" si="40"/>
        <v>5.4055496264674492</v>
      </c>
      <c r="Y139">
        <f t="shared" si="40"/>
        <v>10.688367129135537</v>
      </c>
      <c r="Z139">
        <f t="shared" si="40"/>
        <v>5.2454642475987185</v>
      </c>
      <c r="AA139">
        <f t="shared" si="40"/>
        <v>5.6456776947705443</v>
      </c>
      <c r="AB139">
        <f t="shared" si="40"/>
        <v>6.3020277481323355</v>
      </c>
      <c r="AC139">
        <f t="shared" si="40"/>
        <v>5.8537886872998923</v>
      </c>
    </row>
    <row r="140" spans="1:29" x14ac:dyDescent="0.25">
      <c r="A140" t="s">
        <v>1659</v>
      </c>
      <c r="B140">
        <v>0.1573</v>
      </c>
      <c r="C140">
        <v>0.15279999999999999</v>
      </c>
      <c r="D140">
        <v>0.13930000000000001</v>
      </c>
      <c r="E140">
        <v>0.1348</v>
      </c>
      <c r="F140">
        <v>0.124</v>
      </c>
      <c r="G140">
        <v>0.1208</v>
      </c>
      <c r="H140">
        <v>0.1205</v>
      </c>
      <c r="I140">
        <v>0.1166</v>
      </c>
      <c r="K140" t="s">
        <v>1659</v>
      </c>
      <c r="L140">
        <f t="shared" ref="L140:L144" si="41">B140-$F$145</f>
        <v>8.2366666666666657E-2</v>
      </c>
      <c r="M140">
        <f t="shared" ref="M140:M144" si="42">C140-$F$145</f>
        <v>7.7866666666666653E-2</v>
      </c>
      <c r="N140">
        <f t="shared" ref="N140:N144" si="43">D140-$F$145</f>
        <v>6.4366666666666669E-2</v>
      </c>
      <c r="O140">
        <f t="shared" ref="O140:O144" si="44">E140-$F$145</f>
        <v>5.9866666666666665E-2</v>
      </c>
      <c r="P140">
        <f t="shared" ref="P140:P144" si="45">F140-$F$145</f>
        <v>4.9066666666666661E-2</v>
      </c>
      <c r="Q140">
        <f t="shared" ref="Q140:Q144" si="46">G140-$F$145</f>
        <v>4.5866666666666667E-2</v>
      </c>
      <c r="R140">
        <f t="shared" ref="R140:R144" si="47">H140-$F$145</f>
        <v>4.5566666666666658E-2</v>
      </c>
      <c r="S140">
        <f t="shared" ref="S140:S144" si="48">I140-$F$145</f>
        <v>4.1666666666666657E-2</v>
      </c>
      <c r="U140" t="s">
        <v>1659</v>
      </c>
      <c r="V140">
        <f t="shared" ref="V140:V144" si="49">L140/$L$144*100</f>
        <v>13.185699039487725</v>
      </c>
      <c r="W140">
        <f t="shared" ref="W140:W144" si="50">M140/$L$144*100</f>
        <v>12.465314834578439</v>
      </c>
      <c r="X140">
        <f t="shared" ref="X140:X144" si="51">N140/$L$144*100</f>
        <v>10.304162219850586</v>
      </c>
      <c r="Y140">
        <f t="shared" ref="Y140:Y144" si="52">O140/$L$144*100</f>
        <v>9.5837780149413003</v>
      </c>
      <c r="Z140">
        <f t="shared" ref="Z140:Z144" si="53">P140/$L$144*100</f>
        <v>7.8548559231590165</v>
      </c>
      <c r="AA140">
        <f t="shared" ref="AA140:AA144" si="54">Q140/$L$144*100</f>
        <v>7.342582710779082</v>
      </c>
      <c r="AB140">
        <f t="shared" ref="AB140:AB144" si="55">R140/$L$144*100</f>
        <v>7.2945570971184619</v>
      </c>
      <c r="AC140">
        <f t="shared" ref="AC140:AC144" si="56">S140/$L$144*100</f>
        <v>6.6702241195304142</v>
      </c>
    </row>
    <row r="141" spans="1:29" x14ac:dyDescent="0.25">
      <c r="A141" t="s">
        <v>1660</v>
      </c>
      <c r="B141">
        <v>0.1042</v>
      </c>
      <c r="C141">
        <v>0.1031</v>
      </c>
      <c r="D141">
        <v>0.1021</v>
      </c>
      <c r="E141">
        <v>0.10150000000000001</v>
      </c>
      <c r="F141">
        <v>0.10299999999999999</v>
      </c>
      <c r="G141">
        <v>0.1037</v>
      </c>
      <c r="H141">
        <v>0.1074</v>
      </c>
      <c r="I141">
        <v>0.111</v>
      </c>
      <c r="K141" t="s">
        <v>1660</v>
      </c>
      <c r="L141">
        <f t="shared" si="41"/>
        <v>2.9266666666666663E-2</v>
      </c>
      <c r="M141">
        <f t="shared" si="42"/>
        <v>2.8166666666666659E-2</v>
      </c>
      <c r="N141">
        <f t="shared" si="43"/>
        <v>2.7166666666666658E-2</v>
      </c>
      <c r="O141">
        <f t="shared" si="44"/>
        <v>2.6566666666666669E-2</v>
      </c>
      <c r="P141">
        <f t="shared" si="45"/>
        <v>2.8066666666666656E-2</v>
      </c>
      <c r="Q141">
        <f t="shared" si="46"/>
        <v>2.8766666666666663E-2</v>
      </c>
      <c r="R141">
        <f t="shared" si="47"/>
        <v>3.2466666666666658E-2</v>
      </c>
      <c r="S141">
        <f t="shared" si="48"/>
        <v>3.6066666666666664E-2</v>
      </c>
      <c r="U141" t="s">
        <v>1660</v>
      </c>
      <c r="V141">
        <f t="shared" si="49"/>
        <v>4.685165421558164</v>
      </c>
      <c r="W141">
        <f t="shared" si="50"/>
        <v>4.5090715048025602</v>
      </c>
      <c r="X141">
        <f t="shared" si="51"/>
        <v>4.3489861259338296</v>
      </c>
      <c r="Y141">
        <f t="shared" si="52"/>
        <v>4.252934898612593</v>
      </c>
      <c r="Z141">
        <f t="shared" si="53"/>
        <v>4.4930629669156863</v>
      </c>
      <c r="AA141">
        <f t="shared" si="54"/>
        <v>4.6051227321237986</v>
      </c>
      <c r="AB141">
        <f t="shared" si="55"/>
        <v>5.1974386339380985</v>
      </c>
      <c r="AC141">
        <f t="shared" si="56"/>
        <v>5.773745997865527</v>
      </c>
    </row>
    <row r="142" spans="1:29" x14ac:dyDescent="0.25">
      <c r="A142" t="s">
        <v>1661</v>
      </c>
      <c r="B142">
        <v>0.10829999999999999</v>
      </c>
      <c r="C142">
        <v>0.106</v>
      </c>
      <c r="D142">
        <v>0.1024</v>
      </c>
      <c r="E142">
        <v>0.1045</v>
      </c>
      <c r="F142">
        <v>0.10680000000000001</v>
      </c>
      <c r="G142">
        <v>0.10630000000000001</v>
      </c>
      <c r="H142">
        <v>0.1033</v>
      </c>
      <c r="I142">
        <v>0.1168</v>
      </c>
      <c r="K142" t="s">
        <v>1661</v>
      </c>
      <c r="L142">
        <f t="shared" si="41"/>
        <v>3.3366666666666656E-2</v>
      </c>
      <c r="M142">
        <f t="shared" si="42"/>
        <v>3.1066666666666659E-2</v>
      </c>
      <c r="N142">
        <f t="shared" si="43"/>
        <v>2.7466666666666667E-2</v>
      </c>
      <c r="O142">
        <f t="shared" si="44"/>
        <v>2.9566666666666658E-2</v>
      </c>
      <c r="P142">
        <f t="shared" si="45"/>
        <v>3.1866666666666668E-2</v>
      </c>
      <c r="Q142">
        <f t="shared" si="46"/>
        <v>3.1366666666666668E-2</v>
      </c>
      <c r="R142">
        <f t="shared" si="47"/>
        <v>2.8366666666666665E-2</v>
      </c>
      <c r="S142">
        <f t="shared" si="48"/>
        <v>4.1866666666666663E-2</v>
      </c>
      <c r="U142" t="s">
        <v>1661</v>
      </c>
      <c r="V142">
        <f t="shared" si="49"/>
        <v>5.3415154749199552</v>
      </c>
      <c r="W142">
        <f t="shared" si="50"/>
        <v>4.9733191035218764</v>
      </c>
      <c r="X142">
        <f t="shared" si="51"/>
        <v>4.3970117395944506</v>
      </c>
      <c r="Y142">
        <f t="shared" si="52"/>
        <v>4.7331910352187823</v>
      </c>
      <c r="Z142">
        <f t="shared" si="53"/>
        <v>5.1013874066168619</v>
      </c>
      <c r="AA142">
        <f t="shared" si="54"/>
        <v>5.0213447171824974</v>
      </c>
      <c r="AB142">
        <f t="shared" si="55"/>
        <v>4.5410885805763064</v>
      </c>
      <c r="AC142">
        <f t="shared" si="56"/>
        <v>6.7022411953041612</v>
      </c>
    </row>
    <row r="143" spans="1:29" x14ac:dyDescent="0.25">
      <c r="A143" t="s">
        <v>1662</v>
      </c>
      <c r="B143">
        <v>0.1135</v>
      </c>
      <c r="C143">
        <v>0.1104</v>
      </c>
      <c r="D143">
        <v>0.106</v>
      </c>
      <c r="E143">
        <v>0.1076</v>
      </c>
      <c r="F143">
        <v>0.1079</v>
      </c>
      <c r="G143">
        <v>0.12130000000000001</v>
      </c>
      <c r="H143">
        <v>0.1077</v>
      </c>
      <c r="I143">
        <v>0.1124</v>
      </c>
      <c r="K143" t="s">
        <v>1662</v>
      </c>
      <c r="L143">
        <f t="shared" si="41"/>
        <v>3.8566666666666666E-2</v>
      </c>
      <c r="M143">
        <f t="shared" si="42"/>
        <v>3.546666666666666E-2</v>
      </c>
      <c r="N143">
        <f t="shared" si="43"/>
        <v>3.1066666666666659E-2</v>
      </c>
      <c r="O143">
        <f t="shared" si="44"/>
        <v>3.2666666666666663E-2</v>
      </c>
      <c r="P143">
        <f t="shared" si="45"/>
        <v>3.2966666666666658E-2</v>
      </c>
      <c r="Q143">
        <f t="shared" si="46"/>
        <v>4.6366666666666667E-2</v>
      </c>
      <c r="R143">
        <f t="shared" si="47"/>
        <v>3.2766666666666666E-2</v>
      </c>
      <c r="S143">
        <f t="shared" si="48"/>
        <v>3.7466666666666662E-2</v>
      </c>
      <c r="U143" t="s">
        <v>1662</v>
      </c>
      <c r="V143">
        <f t="shared" si="49"/>
        <v>6.1739594450373527</v>
      </c>
      <c r="W143">
        <f t="shared" si="50"/>
        <v>5.6776947705442886</v>
      </c>
      <c r="X143">
        <f t="shared" si="51"/>
        <v>4.9733191035218764</v>
      </c>
      <c r="Y143">
        <f t="shared" si="52"/>
        <v>5.2294557097118455</v>
      </c>
      <c r="Z143">
        <f t="shared" si="53"/>
        <v>5.2774813233724638</v>
      </c>
      <c r="AA143">
        <f t="shared" si="54"/>
        <v>7.4226254002134464</v>
      </c>
      <c r="AB143">
        <f t="shared" si="55"/>
        <v>5.2454642475987185</v>
      </c>
      <c r="AC143">
        <f t="shared" si="56"/>
        <v>5.997865528281749</v>
      </c>
    </row>
    <row r="144" spans="1:29" x14ac:dyDescent="0.25">
      <c r="A144" t="s">
        <v>1663</v>
      </c>
      <c r="B144">
        <v>0.6996</v>
      </c>
      <c r="C144">
        <v>0.1123</v>
      </c>
      <c r="D144">
        <v>0.1065</v>
      </c>
      <c r="E144">
        <v>0.10639999999999999</v>
      </c>
      <c r="F144">
        <v>0.10730000000000001</v>
      </c>
      <c r="G144">
        <v>0.1074</v>
      </c>
      <c r="H144">
        <v>0.1123</v>
      </c>
      <c r="I144">
        <v>0.11459999999999999</v>
      </c>
      <c r="K144" t="s">
        <v>1663</v>
      </c>
      <c r="L144">
        <f t="shared" si="41"/>
        <v>0.6246666666666667</v>
      </c>
      <c r="M144">
        <f t="shared" si="42"/>
        <v>3.7366666666666659E-2</v>
      </c>
      <c r="N144">
        <f t="shared" si="43"/>
        <v>3.156666666666666E-2</v>
      </c>
      <c r="O144">
        <f t="shared" si="44"/>
        <v>3.1466666666666657E-2</v>
      </c>
      <c r="P144">
        <f t="shared" si="45"/>
        <v>3.2366666666666669E-2</v>
      </c>
      <c r="Q144">
        <f t="shared" si="46"/>
        <v>3.2466666666666658E-2</v>
      </c>
      <c r="R144">
        <f t="shared" si="47"/>
        <v>3.7366666666666659E-2</v>
      </c>
      <c r="S144">
        <f t="shared" si="48"/>
        <v>3.9666666666666656E-2</v>
      </c>
      <c r="U144" t="s">
        <v>1663</v>
      </c>
      <c r="V144">
        <f t="shared" si="49"/>
        <v>100</v>
      </c>
      <c r="W144">
        <f t="shared" si="50"/>
        <v>5.981856990394876</v>
      </c>
      <c r="X144">
        <f t="shared" si="51"/>
        <v>5.0533617929562418</v>
      </c>
      <c r="Y144">
        <f t="shared" si="52"/>
        <v>5.0373532550693687</v>
      </c>
      <c r="Z144">
        <f t="shared" si="53"/>
        <v>5.1814300960512272</v>
      </c>
      <c r="AA144">
        <f t="shared" si="54"/>
        <v>5.1974386339380985</v>
      </c>
      <c r="AB144">
        <f t="shared" si="55"/>
        <v>5.981856990394876</v>
      </c>
      <c r="AC144">
        <f t="shared" si="56"/>
        <v>6.3500533617929538</v>
      </c>
    </row>
    <row r="145" spans="1:29" x14ac:dyDescent="0.25">
      <c r="A145" t="s">
        <v>1664</v>
      </c>
      <c r="B145">
        <v>7.2499999999999995E-2</v>
      </c>
      <c r="C145">
        <v>7.6999999999999999E-2</v>
      </c>
      <c r="D145">
        <v>7.5300000000000006E-2</v>
      </c>
      <c r="E145">
        <v>3.0941000000000001</v>
      </c>
      <c r="F145">
        <f>AVERAGE(B145:D145)</f>
        <v>7.4933333333333338E-2</v>
      </c>
    </row>
    <row r="146" spans="1:29" x14ac:dyDescent="0.25">
      <c r="A146" t="s">
        <v>1665</v>
      </c>
    </row>
    <row r="149" spans="1:29" x14ac:dyDescent="0.25">
      <c r="A149" s="7" t="s">
        <v>2144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0.1125</v>
      </c>
      <c r="C152">
        <v>0.1055</v>
      </c>
      <c r="D152">
        <v>0.11020000000000001</v>
      </c>
      <c r="E152">
        <v>0.1096</v>
      </c>
      <c r="F152">
        <v>0.1123</v>
      </c>
      <c r="G152">
        <v>0.1124</v>
      </c>
      <c r="H152">
        <v>0.1211</v>
      </c>
      <c r="I152">
        <v>0.12</v>
      </c>
      <c r="K152" t="s">
        <v>1658</v>
      </c>
      <c r="L152">
        <f>B152-$F$158</f>
        <v>3.6066666666666664E-2</v>
      </c>
      <c r="M152">
        <f t="shared" ref="M152:S152" si="57">C152-$F$158</f>
        <v>2.9066666666666657E-2</v>
      </c>
      <c r="N152">
        <f t="shared" si="57"/>
        <v>3.3766666666666667E-2</v>
      </c>
      <c r="O152">
        <f t="shared" si="57"/>
        <v>3.3166666666666664E-2</v>
      </c>
      <c r="P152">
        <f t="shared" si="57"/>
        <v>3.5866666666666658E-2</v>
      </c>
      <c r="Q152">
        <f t="shared" si="57"/>
        <v>3.5966666666666661E-2</v>
      </c>
      <c r="R152">
        <f t="shared" si="57"/>
        <v>4.466666666666666E-2</v>
      </c>
      <c r="S152">
        <f t="shared" si="57"/>
        <v>4.3566666666666656E-2</v>
      </c>
      <c r="U152" t="s">
        <v>1658</v>
      </c>
      <c r="V152">
        <f>L152/$L$157*100</f>
        <v>5.8090840760227636</v>
      </c>
      <c r="W152">
        <f t="shared" ref="W152:AC152" si="58">M152/$L$157*100</f>
        <v>4.6816278320627065</v>
      </c>
      <c r="X152">
        <f t="shared" si="58"/>
        <v>5.4386341672930314</v>
      </c>
      <c r="Y152">
        <f t="shared" si="58"/>
        <v>5.341995060667883</v>
      </c>
      <c r="Z152">
        <f t="shared" si="58"/>
        <v>5.7768710404810459</v>
      </c>
      <c r="AA152">
        <f t="shared" si="58"/>
        <v>5.7929775582519047</v>
      </c>
      <c r="AB152">
        <f t="shared" si="58"/>
        <v>7.1942446043165447</v>
      </c>
      <c r="AC152">
        <f t="shared" si="58"/>
        <v>7.0170729088371075</v>
      </c>
    </row>
    <row r="153" spans="1:29" x14ac:dyDescent="0.25">
      <c r="A153" t="s">
        <v>1659</v>
      </c>
      <c r="B153">
        <v>0.15290000000000001</v>
      </c>
      <c r="C153">
        <v>5.45E-2</v>
      </c>
      <c r="D153">
        <v>0.14180000000000001</v>
      </c>
      <c r="E153">
        <v>0.16839999999999999</v>
      </c>
      <c r="F153">
        <v>0.12620000000000001</v>
      </c>
      <c r="G153">
        <v>0.12939999999999999</v>
      </c>
      <c r="H153">
        <v>0.13320000000000001</v>
      </c>
      <c r="I153">
        <v>0.12180000000000001</v>
      </c>
      <c r="K153" t="s">
        <v>1659</v>
      </c>
      <c r="L153">
        <f t="shared" ref="L153:L157" si="59">B153-$F$158</f>
        <v>7.6466666666666669E-2</v>
      </c>
      <c r="M153">
        <f t="shared" ref="M153:M157" si="60">C153-$F$158</f>
        <v>-2.1933333333333339E-2</v>
      </c>
      <c r="N153">
        <f t="shared" ref="N153:N157" si="61">D153-$F$158</f>
        <v>6.536666666666667E-2</v>
      </c>
      <c r="O153">
        <f t="shared" ref="O153:O157" si="62">E153-$F$158</f>
        <v>9.1966666666666655E-2</v>
      </c>
      <c r="P153">
        <f t="shared" ref="P153:P157" si="63">F153-$F$158</f>
        <v>4.9766666666666667E-2</v>
      </c>
      <c r="Q153">
        <f t="shared" ref="Q153:Q157" si="64">G153-$F$158</f>
        <v>5.2966666666666648E-2</v>
      </c>
      <c r="R153">
        <f t="shared" ref="R153:R157" si="65">H153-$F$158</f>
        <v>5.6766666666666674E-2</v>
      </c>
      <c r="S153">
        <f t="shared" ref="S153:S157" si="66">I153-$F$158</f>
        <v>4.5366666666666666E-2</v>
      </c>
      <c r="U153" t="s">
        <v>1659</v>
      </c>
      <c r="V153">
        <f t="shared" ref="V153:V157" si="67">L153/$L$157*100</f>
        <v>12.316117255449372</v>
      </c>
      <c r="W153">
        <f t="shared" ref="W153:W157" si="68">M153/$L$157*100</f>
        <v>-3.5326962310748424</v>
      </c>
      <c r="X153">
        <f t="shared" ref="X153:X157" si="69">N153/$L$157*100</f>
        <v>10.528293782884141</v>
      </c>
      <c r="Y153">
        <f t="shared" ref="Y153:Y157" si="70">O153/$L$157*100</f>
        <v>14.81262750993235</v>
      </c>
      <c r="Z153">
        <f t="shared" ref="Z153:Z157" si="71">P153/$L$157*100</f>
        <v>8.0156770106303004</v>
      </c>
      <c r="AA153">
        <f t="shared" ref="AA153:AA157" si="72">Q153/$L$157*100</f>
        <v>8.531085579297752</v>
      </c>
      <c r="AB153">
        <f t="shared" ref="AB153:AB157" si="73">R153/$L$157*100</f>
        <v>9.1431332545903583</v>
      </c>
      <c r="AC153">
        <f t="shared" ref="AC153:AC157" si="74">S153/$L$157*100</f>
        <v>7.3069902287125528</v>
      </c>
    </row>
    <row r="154" spans="1:29" x14ac:dyDescent="0.25">
      <c r="A154" t="s">
        <v>1660</v>
      </c>
      <c r="B154">
        <v>0.1057</v>
      </c>
      <c r="C154">
        <v>0.1066</v>
      </c>
      <c r="D154">
        <v>0.107</v>
      </c>
      <c r="E154">
        <v>0.10290000000000001</v>
      </c>
      <c r="F154">
        <v>0.10639999999999999</v>
      </c>
      <c r="G154">
        <v>0.1074</v>
      </c>
      <c r="H154">
        <v>0.107</v>
      </c>
      <c r="I154">
        <v>0.11360000000000001</v>
      </c>
      <c r="K154" t="s">
        <v>1660</v>
      </c>
      <c r="L154">
        <f t="shared" si="59"/>
        <v>2.9266666666666663E-2</v>
      </c>
      <c r="M154">
        <f t="shared" si="60"/>
        <v>3.0166666666666661E-2</v>
      </c>
      <c r="N154">
        <f t="shared" si="61"/>
        <v>3.0566666666666659E-2</v>
      </c>
      <c r="O154">
        <f t="shared" si="62"/>
        <v>2.6466666666666666E-2</v>
      </c>
      <c r="P154">
        <f t="shared" si="63"/>
        <v>2.9966666666666655E-2</v>
      </c>
      <c r="Q154">
        <f t="shared" si="64"/>
        <v>3.0966666666666656E-2</v>
      </c>
      <c r="R154">
        <f t="shared" si="65"/>
        <v>3.0566666666666659E-2</v>
      </c>
      <c r="S154">
        <f t="shared" si="66"/>
        <v>3.7166666666666667E-2</v>
      </c>
      <c r="U154" t="s">
        <v>1660</v>
      </c>
      <c r="V154">
        <f t="shared" si="67"/>
        <v>4.7138408676044232</v>
      </c>
      <c r="W154">
        <f t="shared" si="68"/>
        <v>4.8587995275421445</v>
      </c>
      <c r="X154">
        <f t="shared" si="69"/>
        <v>4.9232255986255762</v>
      </c>
      <c r="Y154">
        <f t="shared" si="70"/>
        <v>4.2628583700204015</v>
      </c>
      <c r="Z154">
        <f t="shared" si="71"/>
        <v>4.8265864920004269</v>
      </c>
      <c r="AA154">
        <f t="shared" si="72"/>
        <v>4.987651669709007</v>
      </c>
      <c r="AB154">
        <f t="shared" si="73"/>
        <v>4.9232255986255762</v>
      </c>
      <c r="AC154">
        <f t="shared" si="74"/>
        <v>5.9862557715022007</v>
      </c>
    </row>
    <row r="155" spans="1:29" x14ac:dyDescent="0.25">
      <c r="A155" t="s">
        <v>1661</v>
      </c>
      <c r="B155">
        <v>0.1085</v>
      </c>
      <c r="C155">
        <v>0.17419999999999999</v>
      </c>
      <c r="D155">
        <v>0.1084</v>
      </c>
      <c r="E155">
        <v>0.10780000000000001</v>
      </c>
      <c r="F155">
        <v>0.1067</v>
      </c>
      <c r="G155">
        <v>0.1089</v>
      </c>
      <c r="H155">
        <v>0.12189999999999999</v>
      </c>
      <c r="I155">
        <v>0.11700000000000001</v>
      </c>
      <c r="K155" t="s">
        <v>1661</v>
      </c>
      <c r="L155">
        <f t="shared" si="59"/>
        <v>3.206666666666666E-2</v>
      </c>
      <c r="M155">
        <f t="shared" si="60"/>
        <v>9.7766666666666655E-2</v>
      </c>
      <c r="N155">
        <f t="shared" si="61"/>
        <v>3.1966666666666657E-2</v>
      </c>
      <c r="O155">
        <f t="shared" si="62"/>
        <v>3.1366666666666668E-2</v>
      </c>
      <c r="P155">
        <f t="shared" si="63"/>
        <v>3.0266666666666664E-2</v>
      </c>
      <c r="Q155">
        <f t="shared" si="64"/>
        <v>3.2466666666666658E-2</v>
      </c>
      <c r="R155">
        <f t="shared" si="65"/>
        <v>4.5466666666666655E-2</v>
      </c>
      <c r="S155">
        <f t="shared" si="66"/>
        <v>4.0566666666666668E-2</v>
      </c>
      <c r="U155" t="s">
        <v>1661</v>
      </c>
      <c r="V155">
        <f t="shared" si="67"/>
        <v>5.164823365188445</v>
      </c>
      <c r="W155">
        <f t="shared" si="68"/>
        <v>15.746805540642111</v>
      </c>
      <c r="X155">
        <f t="shared" si="69"/>
        <v>5.1487168474175862</v>
      </c>
      <c r="Y155">
        <f t="shared" si="70"/>
        <v>5.0520777407924404</v>
      </c>
      <c r="Z155">
        <f t="shared" si="71"/>
        <v>4.8749060453130033</v>
      </c>
      <c r="AA155">
        <f t="shared" si="72"/>
        <v>5.2292494362718767</v>
      </c>
      <c r="AB155">
        <f t="shared" si="73"/>
        <v>7.323096746483408</v>
      </c>
      <c r="AC155">
        <f t="shared" si="74"/>
        <v>6.5338773757113708</v>
      </c>
    </row>
    <row r="156" spans="1:29" x14ac:dyDescent="0.25">
      <c r="A156" t="s">
        <v>1662</v>
      </c>
      <c r="B156">
        <v>0.1119</v>
      </c>
      <c r="C156">
        <v>0.10879999999999999</v>
      </c>
      <c r="D156">
        <v>0.1104</v>
      </c>
      <c r="E156">
        <v>0.11940000000000001</v>
      </c>
      <c r="F156">
        <v>0.112</v>
      </c>
      <c r="G156">
        <v>0.10970000000000001</v>
      </c>
      <c r="H156">
        <v>0.1133</v>
      </c>
      <c r="I156">
        <v>0.17269999999999999</v>
      </c>
      <c r="K156" t="s">
        <v>1662</v>
      </c>
      <c r="L156">
        <f t="shared" si="59"/>
        <v>3.546666666666666E-2</v>
      </c>
      <c r="M156">
        <f t="shared" si="60"/>
        <v>3.2366666666666655E-2</v>
      </c>
      <c r="N156">
        <f t="shared" si="61"/>
        <v>3.3966666666666659E-2</v>
      </c>
      <c r="O156">
        <f t="shared" si="62"/>
        <v>4.2966666666666667E-2</v>
      </c>
      <c r="P156">
        <f t="shared" si="63"/>
        <v>3.5566666666666663E-2</v>
      </c>
      <c r="Q156">
        <f t="shared" si="64"/>
        <v>3.3266666666666667E-2</v>
      </c>
      <c r="R156">
        <f t="shared" si="65"/>
        <v>3.6866666666666659E-2</v>
      </c>
      <c r="S156">
        <f t="shared" si="66"/>
        <v>9.6266666666666653E-2</v>
      </c>
      <c r="U156" t="s">
        <v>1662</v>
      </c>
      <c r="V156">
        <f t="shared" si="67"/>
        <v>5.7124449693976151</v>
      </c>
      <c r="W156">
        <f t="shared" si="68"/>
        <v>5.2131429185010179</v>
      </c>
      <c r="X156">
        <f t="shared" si="69"/>
        <v>5.4708472028347455</v>
      </c>
      <c r="Y156">
        <f t="shared" si="70"/>
        <v>6.9204338022119618</v>
      </c>
      <c r="Z156">
        <f t="shared" si="71"/>
        <v>5.7285514871684731</v>
      </c>
      <c r="AA156">
        <f t="shared" si="72"/>
        <v>5.3581015784387409</v>
      </c>
      <c r="AB156">
        <f t="shared" si="73"/>
        <v>5.937936218189626</v>
      </c>
      <c r="AC156">
        <f t="shared" si="74"/>
        <v>15.50520777407924</v>
      </c>
    </row>
    <row r="157" spans="1:29" x14ac:dyDescent="0.25">
      <c r="A157" t="s">
        <v>1663</v>
      </c>
      <c r="B157">
        <v>0.69730000000000003</v>
      </c>
      <c r="C157">
        <v>0.1132</v>
      </c>
      <c r="D157">
        <v>0.11559999999999999</v>
      </c>
      <c r="E157">
        <v>0.1192</v>
      </c>
      <c r="F157">
        <v>0.1138</v>
      </c>
      <c r="G157">
        <v>0.11210000000000001</v>
      </c>
      <c r="H157">
        <v>0.11269999999999999</v>
      </c>
      <c r="I157">
        <v>0.1216</v>
      </c>
      <c r="K157" t="s">
        <v>1663</v>
      </c>
      <c r="L157">
        <f t="shared" si="59"/>
        <v>0.62086666666666668</v>
      </c>
      <c r="M157">
        <f t="shared" si="60"/>
        <v>3.6766666666666656E-2</v>
      </c>
      <c r="N157">
        <f t="shared" si="61"/>
        <v>3.9166666666666655E-2</v>
      </c>
      <c r="O157">
        <f t="shared" si="62"/>
        <v>4.2766666666666661E-2</v>
      </c>
      <c r="P157">
        <f t="shared" si="63"/>
        <v>3.7366666666666659E-2</v>
      </c>
      <c r="Q157">
        <f t="shared" si="64"/>
        <v>3.5666666666666666E-2</v>
      </c>
      <c r="R157">
        <f t="shared" si="65"/>
        <v>3.6266666666666655E-2</v>
      </c>
      <c r="S157">
        <f t="shared" si="66"/>
        <v>4.5166666666666661E-2</v>
      </c>
      <c r="U157" t="s">
        <v>1663</v>
      </c>
      <c r="V157">
        <f t="shared" si="67"/>
        <v>100</v>
      </c>
      <c r="W157">
        <f t="shared" si="68"/>
        <v>5.9218297004187672</v>
      </c>
      <c r="X157">
        <f t="shared" si="69"/>
        <v>6.3083861269193573</v>
      </c>
      <c r="Y157">
        <f t="shared" si="70"/>
        <v>6.8882207666702442</v>
      </c>
      <c r="Z157">
        <f t="shared" si="71"/>
        <v>6.0184688070439156</v>
      </c>
      <c r="AA157">
        <f t="shared" si="72"/>
        <v>5.7446580049393319</v>
      </c>
      <c r="AB157">
        <f t="shared" si="73"/>
        <v>5.8412971115644776</v>
      </c>
      <c r="AC157">
        <f t="shared" si="74"/>
        <v>7.2747771931708352</v>
      </c>
    </row>
    <row r="158" spans="1:29" x14ac:dyDescent="0.25">
      <c r="A158" t="s">
        <v>1664</v>
      </c>
      <c r="B158">
        <v>7.6300000000000007E-2</v>
      </c>
      <c r="C158">
        <v>7.6799999999999993E-2</v>
      </c>
      <c r="D158">
        <v>7.6200000000000004E-2</v>
      </c>
      <c r="E158">
        <v>3.8231000000000002</v>
      </c>
      <c r="F158">
        <f>AVERAGE(B158:D158)</f>
        <v>7.6433333333333339E-2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7.4746535949174771</v>
      </c>
      <c r="C164">
        <f t="shared" ref="C164:I164" si="75">AVERAGE(W152,W139,W126)</f>
        <v>5.7455421053328051</v>
      </c>
      <c r="D164">
        <f t="shared" si="75"/>
        <v>5.4774432813765515</v>
      </c>
      <c r="E164">
        <f t="shared" si="75"/>
        <v>7.2365122878725074</v>
      </c>
      <c r="F164">
        <f t="shared" si="75"/>
        <v>6.290341829110436</v>
      </c>
      <c r="G164">
        <f t="shared" si="75"/>
        <v>5.6654861429699928</v>
      </c>
      <c r="H164">
        <f t="shared" si="75"/>
        <v>6.462615715878159</v>
      </c>
      <c r="I164">
        <f t="shared" si="75"/>
        <v>6.658717123529434</v>
      </c>
      <c r="K164" t="s">
        <v>1658</v>
      </c>
      <c r="L164">
        <f>STDEV(V152,V139,V126)/SQRT(3)</f>
        <v>1.0175984486335765</v>
      </c>
      <c r="M164">
        <f t="shared" ref="M164:S164" si="76">STDEV(W152,W139,W126)/SQRT(3)</f>
        <v>0.62035859663759907</v>
      </c>
      <c r="N164">
        <f t="shared" si="76"/>
        <v>5.616930955419585E-2</v>
      </c>
      <c r="O164">
        <f t="shared" si="76"/>
        <v>1.7286699035909674</v>
      </c>
      <c r="P164">
        <f t="shared" si="76"/>
        <v>0.79413171177109287</v>
      </c>
      <c r="Q164">
        <f t="shared" si="76"/>
        <v>6.8607648978737668E-2</v>
      </c>
      <c r="R164">
        <f t="shared" si="76"/>
        <v>0.38452504445695262</v>
      </c>
      <c r="S164">
        <f t="shared" si="76"/>
        <v>0.40326909726752708</v>
      </c>
    </row>
    <row r="165" spans="1:19" x14ac:dyDescent="0.25">
      <c r="A165" t="s">
        <v>1659</v>
      </c>
      <c r="B165">
        <f t="shared" ref="B165:B169" si="77">AVERAGE(V153,V140,V127)</f>
        <v>12.199064687908132</v>
      </c>
      <c r="C165">
        <f t="shared" ref="C165:C169" si="78">AVERAGE(W153,W140,W127)</f>
        <v>6.9996561185678177</v>
      </c>
      <c r="D165">
        <f t="shared" ref="D165:D169" si="79">AVERAGE(X153,X140,X127)</f>
        <v>10.733639880618936</v>
      </c>
      <c r="E165">
        <f t="shared" ref="E165:E169" si="80">AVERAGE(Y153,Y140,Y127)</f>
        <v>12.144137467530621</v>
      </c>
      <c r="F165">
        <f t="shared" ref="F165:F169" si="81">AVERAGE(Z153,Z140,Z127)</f>
        <v>8.1188078323851176</v>
      </c>
      <c r="G165">
        <f t="shared" ref="G165:G169" si="82">AVERAGE(AA153,AA140,AA127)</f>
        <v>7.6090812307066402</v>
      </c>
      <c r="H165">
        <f t="shared" ref="H165:H169" si="83">AVERAGE(AB153,AB140,AB127)</f>
        <v>7.9235172282574799</v>
      </c>
      <c r="I165">
        <f t="shared" ref="I165:I169" si="84">AVERAGE(AC153,AC140,AC127)</f>
        <v>5.3839290064757845</v>
      </c>
      <c r="K165" t="s">
        <v>1659</v>
      </c>
      <c r="L165">
        <f t="shared" ref="L165:L169" si="85">STDEV(V153,V140,V127)/SQRT(3)</f>
        <v>0.60625537285912268</v>
      </c>
      <c r="M165">
        <f t="shared" ref="M165:M169" si="86">STDEV(W153,W140,W127)/SQRT(3)</f>
        <v>5.2674354227019808</v>
      </c>
      <c r="N165">
        <f t="shared" ref="N165:N169" si="87">STDEV(X153,X140,X127)/SQRT(3)</f>
        <v>0.32393911087168387</v>
      </c>
      <c r="O165">
        <f t="shared" ref="O165:O169" si="88">STDEV(Y153,Y140,Y127)/SQRT(3)</f>
        <v>1.5104067806010588</v>
      </c>
      <c r="P165">
        <f t="shared" ref="P165:P169" si="89">STDEV(Z153,Z140,Z127)/SQRT(3)</f>
        <v>0.18932173152438025</v>
      </c>
      <c r="Q165">
        <f t="shared" ref="Q165:Q169" si="90">STDEV(AA153,AA140,AA127)/SQRT(3)</f>
        <v>0.47448241473497405</v>
      </c>
      <c r="R165">
        <f t="shared" ref="R165:R169" si="91">STDEV(AB153,AB140,AB127)/SQRT(3)</f>
        <v>0.6099082560486333</v>
      </c>
      <c r="S165">
        <f t="shared" ref="S165:S169" si="92">STDEV(AC153,AC140,AC127)/SQRT(3)</f>
        <v>1.6151722131718143</v>
      </c>
    </row>
    <row r="166" spans="1:19" x14ac:dyDescent="0.25">
      <c r="A166" t="s">
        <v>1660</v>
      </c>
      <c r="B166">
        <f t="shared" si="77"/>
        <v>4.732745867669685</v>
      </c>
      <c r="C166">
        <f t="shared" si="78"/>
        <v>4.732481740224272</v>
      </c>
      <c r="D166">
        <f t="shared" si="79"/>
        <v>5.2214813162307019</v>
      </c>
      <c r="E166">
        <f t="shared" si="80"/>
        <v>4.3978843615176295</v>
      </c>
      <c r="F166">
        <f t="shared" si="81"/>
        <v>4.7973222143657877</v>
      </c>
      <c r="G166">
        <f t="shared" si="82"/>
        <v>4.7164209066087102</v>
      </c>
      <c r="H166">
        <f t="shared" si="83"/>
        <v>5.337413009249758</v>
      </c>
      <c r="I166">
        <f t="shared" si="84"/>
        <v>6.2580876401246996</v>
      </c>
      <c r="K166" t="s">
        <v>1660</v>
      </c>
      <c r="L166">
        <f t="shared" si="85"/>
        <v>3.4257876060269365E-2</v>
      </c>
      <c r="M166">
        <f t="shared" si="86"/>
        <v>0.11202325663514712</v>
      </c>
      <c r="N166">
        <f t="shared" si="87"/>
        <v>0.60839433737895654</v>
      </c>
      <c r="O166">
        <f t="shared" si="88"/>
        <v>0.14001703482316183</v>
      </c>
      <c r="P166">
        <f t="shared" si="89"/>
        <v>0.16785525561635223</v>
      </c>
      <c r="Q166">
        <f t="shared" si="90"/>
        <v>0.13634016490434317</v>
      </c>
      <c r="R166">
        <f t="shared" si="91"/>
        <v>0.28816642236013962</v>
      </c>
      <c r="S166">
        <f t="shared" si="92"/>
        <v>0.38303128022487237</v>
      </c>
    </row>
    <row r="167" spans="1:19" x14ac:dyDescent="0.25">
      <c r="A167" t="s">
        <v>1661</v>
      </c>
      <c r="B167">
        <f t="shared" si="77"/>
        <v>5.587342709691236</v>
      </c>
      <c r="C167">
        <f t="shared" si="78"/>
        <v>10.761938989138917</v>
      </c>
      <c r="D167">
        <f t="shared" si="79"/>
        <v>5.2823107292332692</v>
      </c>
      <c r="E167">
        <f t="shared" si="80"/>
        <v>4.7300142405321113</v>
      </c>
      <c r="F167">
        <f t="shared" si="81"/>
        <v>5.2791751242112737</v>
      </c>
      <c r="G167">
        <f t="shared" si="82"/>
        <v>5.2037228817370762</v>
      </c>
      <c r="H167">
        <f t="shared" si="83"/>
        <v>5.832615229717117</v>
      </c>
      <c r="I167">
        <f t="shared" si="84"/>
        <v>6.411297808962293</v>
      </c>
      <c r="K167" t="s">
        <v>1661</v>
      </c>
      <c r="L167">
        <f t="shared" si="85"/>
        <v>0.33804358098271814</v>
      </c>
      <c r="M167">
        <f t="shared" si="86"/>
        <v>3.1358952506569104</v>
      </c>
      <c r="N167">
        <f t="shared" si="87"/>
        <v>0.5537364460064168</v>
      </c>
      <c r="O167">
        <f t="shared" si="88"/>
        <v>0.18686726112476507</v>
      </c>
      <c r="P167">
        <f t="shared" si="89"/>
        <v>0.29828176696540082</v>
      </c>
      <c r="Q167">
        <f t="shared" si="90"/>
        <v>9.875544496255341E-2</v>
      </c>
      <c r="R167">
        <f t="shared" si="91"/>
        <v>0.80923413140807599</v>
      </c>
      <c r="S167">
        <f t="shared" si="92"/>
        <v>0.21239704838404341</v>
      </c>
    </row>
    <row r="168" spans="1:19" x14ac:dyDescent="0.25">
      <c r="A168" t="s">
        <v>1662</v>
      </c>
      <c r="B168">
        <f t="shared" si="77"/>
        <v>6.037250276306211</v>
      </c>
      <c r="C168">
        <f t="shared" si="78"/>
        <v>5.4828802883109446</v>
      </c>
      <c r="D168">
        <f t="shared" si="79"/>
        <v>5.2733040784514325</v>
      </c>
      <c r="E168">
        <f t="shared" si="80"/>
        <v>5.7660212941030542</v>
      </c>
      <c r="F168">
        <f t="shared" si="81"/>
        <v>5.5111643706489417</v>
      </c>
      <c r="G168">
        <f t="shared" si="82"/>
        <v>6.0673290731241076</v>
      </c>
      <c r="H168">
        <f t="shared" si="83"/>
        <v>5.8888871044553248</v>
      </c>
      <c r="I168">
        <f t="shared" si="84"/>
        <v>9.4804924223877531</v>
      </c>
      <c r="K168" t="s">
        <v>1662</v>
      </c>
      <c r="L168">
        <f t="shared" si="85"/>
        <v>0.16307873426069347</v>
      </c>
      <c r="M168">
        <f t="shared" si="86"/>
        <v>0.13923862625162403</v>
      </c>
      <c r="N168">
        <f t="shared" si="87"/>
        <v>0.1524842089736651</v>
      </c>
      <c r="O168">
        <f t="shared" si="88"/>
        <v>0.57768297049200767</v>
      </c>
      <c r="P168">
        <f t="shared" si="89"/>
        <v>0.13046741762622327</v>
      </c>
      <c r="Q168">
        <f t="shared" si="90"/>
        <v>0.67789339250890324</v>
      </c>
      <c r="R168">
        <f t="shared" si="91"/>
        <v>0.35816172669081026</v>
      </c>
      <c r="S168">
        <f t="shared" si="92"/>
        <v>3.0245688089006144</v>
      </c>
    </row>
    <row r="169" spans="1:19" x14ac:dyDescent="0.25">
      <c r="A169" t="s">
        <v>1663</v>
      </c>
      <c r="B169">
        <f t="shared" si="77"/>
        <v>100</v>
      </c>
      <c r="C169">
        <f t="shared" si="78"/>
        <v>5.9620967031480561</v>
      </c>
      <c r="D169">
        <f t="shared" si="79"/>
        <v>5.832021903638112</v>
      </c>
      <c r="E169">
        <f t="shared" si="80"/>
        <v>5.5445922373803844</v>
      </c>
      <c r="F169">
        <f t="shared" si="81"/>
        <v>5.8033579601126624</v>
      </c>
      <c r="G169">
        <f t="shared" si="82"/>
        <v>5.5303094794032956</v>
      </c>
      <c r="H169">
        <f t="shared" si="83"/>
        <v>6.1476526282347912</v>
      </c>
      <c r="I169">
        <f t="shared" si="84"/>
        <v>6.6622399682049496</v>
      </c>
      <c r="K169" t="s">
        <v>1663</v>
      </c>
      <c r="L169">
        <f t="shared" si="85"/>
        <v>0</v>
      </c>
      <c r="M169">
        <f t="shared" si="86"/>
        <v>2.0134654374801973E-2</v>
      </c>
      <c r="N169">
        <f t="shared" si="87"/>
        <v>0.39255938929219752</v>
      </c>
      <c r="O169">
        <f t="shared" si="88"/>
        <v>0.67850036651832468</v>
      </c>
      <c r="P169">
        <f t="shared" si="89"/>
        <v>0.31584991952671632</v>
      </c>
      <c r="Q169">
        <f t="shared" si="90"/>
        <v>0.16871861707271596</v>
      </c>
      <c r="R169">
        <f t="shared" si="91"/>
        <v>0.23953726530765587</v>
      </c>
      <c r="S169">
        <f t="shared" si="92"/>
        <v>0.306287670678414</v>
      </c>
    </row>
    <row r="172" spans="1:19" x14ac:dyDescent="0.25">
      <c r="A172" s="7" t="s">
        <v>1795</v>
      </c>
    </row>
    <row r="173" spans="1:19" x14ac:dyDescent="0.25">
      <c r="B173" s="6">
        <f t="shared" ref="B173:I173" si="93">B110</f>
        <v>1</v>
      </c>
      <c r="C173" s="6">
        <f t="shared" si="93"/>
        <v>2</v>
      </c>
      <c r="D173" s="6">
        <f t="shared" si="93"/>
        <v>3</v>
      </c>
      <c r="E173" s="6">
        <f t="shared" si="93"/>
        <v>4</v>
      </c>
      <c r="F173" s="6">
        <f t="shared" si="93"/>
        <v>5</v>
      </c>
      <c r="G173" s="6">
        <f t="shared" si="93"/>
        <v>6</v>
      </c>
      <c r="H173" s="6">
        <f t="shared" si="93"/>
        <v>7</v>
      </c>
      <c r="I173" s="6">
        <f t="shared" si="93"/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tr">
        <f t="shared" ref="A174:I174" si="94">A111</f>
        <v>Concentration (µM)</v>
      </c>
      <c r="C174" s="6">
        <f t="shared" si="94"/>
        <v>40</v>
      </c>
      <c r="D174" s="6">
        <f t="shared" si="94"/>
        <v>10</v>
      </c>
      <c r="E174" s="6">
        <f t="shared" si="94"/>
        <v>3</v>
      </c>
      <c r="F174" s="6">
        <f t="shared" si="94"/>
        <v>1</v>
      </c>
      <c r="G174" s="6">
        <f t="shared" si="94"/>
        <v>0.3</v>
      </c>
      <c r="H174" s="6">
        <f t="shared" si="94"/>
        <v>0.1</v>
      </c>
      <c r="I174" s="6">
        <f t="shared" si="94"/>
        <v>0.03</v>
      </c>
    </row>
    <row r="175" spans="1:19" x14ac:dyDescent="0.25">
      <c r="A175" s="6" t="str">
        <f t="shared" ref="A175:C175" si="95">A112</f>
        <v>A</v>
      </c>
      <c r="B175" s="19" t="str">
        <f t="shared" si="95"/>
        <v>DMSO</v>
      </c>
      <c r="C175" s="223" t="str">
        <f t="shared" si="95"/>
        <v>TX002429</v>
      </c>
      <c r="D175" s="224"/>
      <c r="E175" s="224"/>
      <c r="F175" s="224"/>
      <c r="G175" s="224"/>
      <c r="H175" s="224"/>
      <c r="I175" s="225"/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tr">
        <f t="shared" ref="A176:C176" si="96">A113</f>
        <v>B</v>
      </c>
      <c r="B176" s="19" t="str">
        <f t="shared" si="96"/>
        <v>DMSO</v>
      </c>
      <c r="C176" s="218" t="str">
        <f t="shared" si="96"/>
        <v>TX008688</v>
      </c>
      <c r="D176" s="219"/>
      <c r="E176" s="219"/>
      <c r="F176" s="219"/>
      <c r="G176" s="219"/>
      <c r="H176" s="219"/>
      <c r="I176" s="220"/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tr">
        <f t="shared" ref="A177:C177" si="97">A114</f>
        <v>C</v>
      </c>
      <c r="B177" s="19" t="str">
        <f t="shared" si="97"/>
        <v>DMSO</v>
      </c>
      <c r="C177" s="218" t="str">
        <f t="shared" si="97"/>
        <v>TX005739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tr">
        <f t="shared" ref="A178:C178" si="98">A115</f>
        <v>D</v>
      </c>
      <c r="B178" s="19" t="str">
        <f t="shared" si="98"/>
        <v>BIC</v>
      </c>
      <c r="C178" s="218" t="str">
        <f t="shared" si="98"/>
        <v>TX005060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tr">
        <f t="shared" ref="A179:C179" si="99">A116</f>
        <v>E</v>
      </c>
      <c r="B179" s="19" t="str">
        <f t="shared" si="99"/>
        <v>BIC</v>
      </c>
      <c r="C179" s="218" t="str">
        <f t="shared" si="99"/>
        <v>TX001886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tr">
        <f t="shared" ref="A180:C180" si="100">A117</f>
        <v>F</v>
      </c>
      <c r="B180" s="19" t="str">
        <f t="shared" si="100"/>
        <v>LYSIS</v>
      </c>
      <c r="C180" s="218" t="str">
        <f t="shared" si="100"/>
        <v>TX004449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2142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37292</v>
      </c>
      <c r="C190">
        <v>35383</v>
      </c>
      <c r="D190">
        <v>42158</v>
      </c>
      <c r="E190">
        <v>35998</v>
      </c>
      <c r="F190">
        <v>35378</v>
      </c>
      <c r="G190">
        <v>33513</v>
      </c>
      <c r="H190">
        <v>45398</v>
      </c>
      <c r="I190">
        <v>40842</v>
      </c>
      <c r="K190" t="s">
        <v>1658</v>
      </c>
      <c r="L190">
        <f>B190-$E$196</f>
        <v>29867.666666666668</v>
      </c>
      <c r="M190">
        <f t="shared" ref="M190:S190" si="101">C190-$E$196</f>
        <v>27958.666666666668</v>
      </c>
      <c r="N190">
        <f t="shared" si="101"/>
        <v>34733.666666666664</v>
      </c>
      <c r="O190">
        <f t="shared" si="101"/>
        <v>28573.666666666668</v>
      </c>
      <c r="P190">
        <f t="shared" si="101"/>
        <v>27953.666666666668</v>
      </c>
      <c r="Q190">
        <f t="shared" si="101"/>
        <v>26088.666666666668</v>
      </c>
      <c r="R190">
        <f t="shared" si="101"/>
        <v>37973.666666666664</v>
      </c>
      <c r="S190">
        <f t="shared" si="101"/>
        <v>33417.666666666664</v>
      </c>
      <c r="U190" t="s">
        <v>1658</v>
      </c>
      <c r="V190">
        <f>L190/$O$196*100</f>
        <v>110.02468104961997</v>
      </c>
      <c r="W190">
        <f t="shared" ref="W190:AC190" si="102">M190/$O$196*100</f>
        <v>102.99242377730573</v>
      </c>
      <c r="X190">
        <f t="shared" si="102"/>
        <v>127.94975380346025</v>
      </c>
      <c r="Y190">
        <f t="shared" si="102"/>
        <v>105.25792310809319</v>
      </c>
      <c r="Z190">
        <f t="shared" si="102"/>
        <v>102.97400508355948</v>
      </c>
      <c r="AA190">
        <f t="shared" si="102"/>
        <v>96.103832316212149</v>
      </c>
      <c r="AB190">
        <f t="shared" si="102"/>
        <v>139.88506735102345</v>
      </c>
      <c r="AC190">
        <f t="shared" si="102"/>
        <v>123.10195360945002</v>
      </c>
    </row>
    <row r="191" spans="1:29" x14ac:dyDescent="0.25">
      <c r="A191" t="s">
        <v>1659</v>
      </c>
      <c r="B191">
        <v>32373</v>
      </c>
      <c r="C191">
        <v>35035</v>
      </c>
      <c r="D191">
        <v>39208</v>
      </c>
      <c r="E191">
        <v>34058</v>
      </c>
      <c r="F191">
        <v>33275</v>
      </c>
      <c r="G191">
        <v>35462</v>
      </c>
      <c r="H191">
        <v>37714</v>
      </c>
      <c r="I191">
        <v>39960</v>
      </c>
      <c r="K191" t="s">
        <v>1659</v>
      </c>
      <c r="L191">
        <f t="shared" ref="L191:L195" si="103">B191-$E$196</f>
        <v>24948.666666666668</v>
      </c>
      <c r="M191">
        <f t="shared" ref="M191:M195" si="104">C191-$E$196</f>
        <v>27610.666666666668</v>
      </c>
      <c r="N191">
        <f t="shared" ref="N191:N195" si="105">D191-$E$196</f>
        <v>31783.666666666668</v>
      </c>
      <c r="O191">
        <f t="shared" ref="O191:O195" si="106">E191-$E$196</f>
        <v>26633.666666666668</v>
      </c>
      <c r="P191">
        <f t="shared" ref="P191:P195" si="107">F191-$E$196</f>
        <v>25850.666666666668</v>
      </c>
      <c r="Q191">
        <f t="shared" ref="Q191:Q195" si="108">G191-$E$196</f>
        <v>28037.666666666668</v>
      </c>
      <c r="R191">
        <f t="shared" ref="R191:R195" si="109">H191-$E$196</f>
        <v>30289.666666666668</v>
      </c>
      <c r="S191">
        <f t="shared" ref="S191:S195" si="110">I191-$E$196</f>
        <v>32535.666666666668</v>
      </c>
      <c r="U191" t="s">
        <v>1659</v>
      </c>
      <c r="V191">
        <f t="shared" ref="V191:V195" si="111">L191/$O$196*100</f>
        <v>91.904370142069538</v>
      </c>
      <c r="W191">
        <f t="shared" ref="W191:W195" si="112">M191/$O$196*100</f>
        <v>101.71048269256747</v>
      </c>
      <c r="X191">
        <f t="shared" ref="X191:X195" si="113">N191/$O$196*100</f>
        <v>117.08272449317896</v>
      </c>
      <c r="Y191">
        <f t="shared" ref="Y191:Y195" si="114">O191/$O$196*100</f>
        <v>98.111469934552247</v>
      </c>
      <c r="Z191">
        <f t="shared" ref="Z191:Z195" si="115">P191/$O$196*100</f>
        <v>95.227102493891152</v>
      </c>
      <c r="AA191">
        <f t="shared" ref="AA191:AA195" si="116">Q191/$O$196*100</f>
        <v>103.28343913849632</v>
      </c>
      <c r="AB191">
        <f t="shared" ref="AB191:AB195" si="117">R191/$O$196*100</f>
        <v>111.5792188018026</v>
      </c>
      <c r="AC191">
        <f t="shared" ref="AC191:AC195" si="118">S191/$O$196*100</f>
        <v>119.85289603261337</v>
      </c>
    </row>
    <row r="192" spans="1:29" x14ac:dyDescent="0.25">
      <c r="A192" t="s">
        <v>1660</v>
      </c>
      <c r="B192">
        <v>34047</v>
      </c>
      <c r="C192">
        <v>35642</v>
      </c>
      <c r="D192">
        <v>36160</v>
      </c>
      <c r="E192">
        <v>35669</v>
      </c>
      <c r="F192">
        <v>31936</v>
      </c>
      <c r="G192">
        <v>37532</v>
      </c>
      <c r="H192">
        <v>40440</v>
      </c>
      <c r="I192">
        <v>40425</v>
      </c>
      <c r="K192" t="s">
        <v>1660</v>
      </c>
      <c r="L192">
        <f t="shared" si="103"/>
        <v>26622.666666666668</v>
      </c>
      <c r="M192">
        <f t="shared" si="104"/>
        <v>28217.666666666668</v>
      </c>
      <c r="N192">
        <f t="shared" si="105"/>
        <v>28735.666666666668</v>
      </c>
      <c r="O192">
        <f t="shared" si="106"/>
        <v>28244.666666666668</v>
      </c>
      <c r="P192">
        <f t="shared" si="107"/>
        <v>24511.666666666668</v>
      </c>
      <c r="Q192">
        <f t="shared" si="108"/>
        <v>30107.666666666668</v>
      </c>
      <c r="R192">
        <f t="shared" si="109"/>
        <v>33015.666666666664</v>
      </c>
      <c r="S192">
        <f t="shared" si="110"/>
        <v>33000.666666666664</v>
      </c>
      <c r="U192" t="s">
        <v>1660</v>
      </c>
      <c r="V192">
        <f t="shared" si="111"/>
        <v>98.070948808310519</v>
      </c>
      <c r="W192">
        <f t="shared" si="112"/>
        <v>103.94651211336092</v>
      </c>
      <c r="X192">
        <f t="shared" si="113"/>
        <v>105.85468878547135</v>
      </c>
      <c r="Y192">
        <f t="shared" si="114"/>
        <v>104.04597305959062</v>
      </c>
      <c r="Z192">
        <f t="shared" si="115"/>
        <v>90.294576308648203</v>
      </c>
      <c r="AA192">
        <f t="shared" si="116"/>
        <v>110.90877834943946</v>
      </c>
      <c r="AB192">
        <f t="shared" si="117"/>
        <v>121.62109063225235</v>
      </c>
      <c r="AC192">
        <f t="shared" si="118"/>
        <v>121.56583455101364</v>
      </c>
    </row>
    <row r="193" spans="1:29" x14ac:dyDescent="0.25">
      <c r="A193" t="s">
        <v>1661</v>
      </c>
      <c r="B193">
        <v>34390</v>
      </c>
      <c r="C193">
        <v>37744</v>
      </c>
      <c r="D193">
        <v>36030</v>
      </c>
      <c r="E193">
        <v>34323</v>
      </c>
      <c r="F193">
        <v>36301</v>
      </c>
      <c r="G193">
        <v>34825</v>
      </c>
      <c r="H193">
        <v>42862</v>
      </c>
      <c r="I193">
        <v>36015</v>
      </c>
      <c r="K193" t="s">
        <v>1661</v>
      </c>
      <c r="L193">
        <f t="shared" si="103"/>
        <v>26965.666666666668</v>
      </c>
      <c r="M193">
        <f t="shared" si="104"/>
        <v>30319.666666666668</v>
      </c>
      <c r="N193">
        <f t="shared" si="105"/>
        <v>28605.666666666668</v>
      </c>
      <c r="O193">
        <f t="shared" si="106"/>
        <v>26898.666666666668</v>
      </c>
      <c r="P193">
        <f t="shared" si="107"/>
        <v>28876.666666666668</v>
      </c>
      <c r="Q193">
        <f t="shared" si="108"/>
        <v>27400.666666666668</v>
      </c>
      <c r="R193">
        <f t="shared" si="109"/>
        <v>35437.666666666664</v>
      </c>
      <c r="S193">
        <f t="shared" si="110"/>
        <v>28590.666666666668</v>
      </c>
      <c r="U193" t="s">
        <v>1661</v>
      </c>
      <c r="V193">
        <f t="shared" si="111"/>
        <v>99.334471199302556</v>
      </c>
      <c r="W193">
        <f t="shared" si="112"/>
        <v>111.68973096428003</v>
      </c>
      <c r="X193">
        <f t="shared" si="113"/>
        <v>105.37580274806912</v>
      </c>
      <c r="Y193">
        <f t="shared" si="114"/>
        <v>99.087660703102941</v>
      </c>
      <c r="Z193">
        <f t="shared" si="115"/>
        <v>106.37409594911529</v>
      </c>
      <c r="AA193">
        <f t="shared" si="116"/>
        <v>100.93689755522539</v>
      </c>
      <c r="AB193">
        <f t="shared" si="117"/>
        <v>130.54310588293077</v>
      </c>
      <c r="AC193">
        <f t="shared" si="118"/>
        <v>105.3205466668304</v>
      </c>
    </row>
    <row r="194" spans="1:29" x14ac:dyDescent="0.25">
      <c r="A194" t="s">
        <v>1662</v>
      </c>
      <c r="B194">
        <v>35842</v>
      </c>
      <c r="C194">
        <v>41667</v>
      </c>
      <c r="D194">
        <v>38078</v>
      </c>
      <c r="E194">
        <v>37496</v>
      </c>
      <c r="F194">
        <v>36642</v>
      </c>
      <c r="G194">
        <v>36964</v>
      </c>
      <c r="H194">
        <v>41745</v>
      </c>
      <c r="I194">
        <v>37146</v>
      </c>
      <c r="K194" t="s">
        <v>1662</v>
      </c>
      <c r="L194">
        <f t="shared" si="103"/>
        <v>28417.666666666668</v>
      </c>
      <c r="M194">
        <f t="shared" si="104"/>
        <v>34242.666666666664</v>
      </c>
      <c r="N194">
        <f t="shared" si="105"/>
        <v>30653.666666666668</v>
      </c>
      <c r="O194">
        <f t="shared" si="106"/>
        <v>30071.666666666668</v>
      </c>
      <c r="P194">
        <f t="shared" si="107"/>
        <v>29217.666666666668</v>
      </c>
      <c r="Q194">
        <f t="shared" si="108"/>
        <v>29539.666666666668</v>
      </c>
      <c r="R194">
        <f t="shared" si="109"/>
        <v>34320.666666666664</v>
      </c>
      <c r="S194">
        <f t="shared" si="110"/>
        <v>29721.666666666668</v>
      </c>
      <c r="U194" t="s">
        <v>1662</v>
      </c>
      <c r="V194">
        <f t="shared" si="111"/>
        <v>104.68325986321052</v>
      </c>
      <c r="W194">
        <f t="shared" si="112"/>
        <v>126.14103807757952</v>
      </c>
      <c r="X194">
        <f t="shared" si="113"/>
        <v>112.92009970652883</v>
      </c>
      <c r="Y194">
        <f t="shared" si="114"/>
        <v>110.77616375446655</v>
      </c>
      <c r="Z194">
        <f t="shared" si="115"/>
        <v>107.63025086260882</v>
      </c>
      <c r="AA194">
        <f t="shared" si="116"/>
        <v>108.81641473986664</v>
      </c>
      <c r="AB194">
        <f t="shared" si="117"/>
        <v>126.42836970002087</v>
      </c>
      <c r="AC194">
        <f t="shared" si="118"/>
        <v>109.48685519222978</v>
      </c>
    </row>
    <row r="195" spans="1:29" x14ac:dyDescent="0.25">
      <c r="A195" t="s">
        <v>1663</v>
      </c>
      <c r="B195">
        <v>9870</v>
      </c>
      <c r="C195">
        <v>39832</v>
      </c>
      <c r="D195">
        <v>37653</v>
      </c>
      <c r="E195">
        <v>35107</v>
      </c>
      <c r="F195">
        <v>37369</v>
      </c>
      <c r="G195">
        <v>37964</v>
      </c>
      <c r="H195">
        <v>47101</v>
      </c>
      <c r="I195">
        <v>39661</v>
      </c>
      <c r="K195" t="s">
        <v>1663</v>
      </c>
      <c r="L195">
        <f t="shared" si="103"/>
        <v>2445.666666666667</v>
      </c>
      <c r="M195">
        <f t="shared" si="104"/>
        <v>32407.666666666668</v>
      </c>
      <c r="N195">
        <f t="shared" si="105"/>
        <v>30228.666666666668</v>
      </c>
      <c r="O195">
        <f t="shared" si="106"/>
        <v>27682.666666666668</v>
      </c>
      <c r="P195">
        <f t="shared" si="107"/>
        <v>29944.666666666668</v>
      </c>
      <c r="Q195">
        <f t="shared" si="108"/>
        <v>30539.666666666668</v>
      </c>
      <c r="R195">
        <f t="shared" si="109"/>
        <v>39676.666666666664</v>
      </c>
      <c r="S195">
        <f t="shared" si="110"/>
        <v>32236.666666666668</v>
      </c>
      <c r="U195" t="s">
        <v>1663</v>
      </c>
      <c r="V195">
        <f t="shared" si="111"/>
        <v>9.0091970677439566</v>
      </c>
      <c r="W195">
        <f t="shared" si="112"/>
        <v>119.38137747270964</v>
      </c>
      <c r="X195">
        <f t="shared" si="113"/>
        <v>111.35451073809845</v>
      </c>
      <c r="Y195">
        <f t="shared" si="114"/>
        <v>101.97571188251331</v>
      </c>
      <c r="Z195">
        <f t="shared" si="115"/>
        <v>110.30832893331205</v>
      </c>
      <c r="AA195">
        <f t="shared" si="116"/>
        <v>112.50015348911455</v>
      </c>
      <c r="AB195">
        <f t="shared" si="117"/>
        <v>146.15847444099265</v>
      </c>
      <c r="AC195">
        <f t="shared" si="118"/>
        <v>118.75145814658825</v>
      </c>
    </row>
    <row r="196" spans="1:29" x14ac:dyDescent="0.25">
      <c r="A196" t="s">
        <v>1664</v>
      </c>
      <c r="B196">
        <v>7448</v>
      </c>
      <c r="C196">
        <v>7556</v>
      </c>
      <c r="D196">
        <v>7269</v>
      </c>
      <c r="E196">
        <f>AVERAGE(B196:D196)</f>
        <v>7424.333333333333</v>
      </c>
      <c r="O196">
        <f>AVERAGE(L190:L192)</f>
        <v>27146.333333333332</v>
      </c>
    </row>
    <row r="197" spans="1:29" x14ac:dyDescent="0.25">
      <c r="A197" t="s">
        <v>1665</v>
      </c>
    </row>
    <row r="200" spans="1:29" x14ac:dyDescent="0.25">
      <c r="A200" s="7" t="s">
        <v>2143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34807</v>
      </c>
      <c r="C203">
        <v>43728</v>
      </c>
      <c r="D203">
        <v>34605</v>
      </c>
      <c r="E203">
        <v>56322</v>
      </c>
      <c r="F203">
        <v>34553</v>
      </c>
      <c r="G203">
        <v>33972</v>
      </c>
      <c r="H203">
        <v>43346</v>
      </c>
      <c r="I203">
        <v>38199</v>
      </c>
      <c r="K203" t="s">
        <v>1658</v>
      </c>
      <c r="L203">
        <f>B203-$E$209</f>
        <v>25891.666666666664</v>
      </c>
      <c r="M203">
        <f t="shared" ref="M203:S203" si="119">C203-$E$209</f>
        <v>34812.666666666664</v>
      </c>
      <c r="N203">
        <f t="shared" si="119"/>
        <v>25689.666666666664</v>
      </c>
      <c r="O203">
        <f t="shared" si="119"/>
        <v>47406.666666666664</v>
      </c>
      <c r="P203">
        <f t="shared" si="119"/>
        <v>25637.666666666664</v>
      </c>
      <c r="Q203">
        <f t="shared" si="119"/>
        <v>25056.666666666664</v>
      </c>
      <c r="R203">
        <f t="shared" si="119"/>
        <v>34430.666666666664</v>
      </c>
      <c r="S203">
        <f t="shared" si="119"/>
        <v>29283.666666666664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35070</v>
      </c>
      <c r="C204">
        <v>39413</v>
      </c>
      <c r="D204">
        <v>32882</v>
      </c>
      <c r="E204">
        <v>52335</v>
      </c>
      <c r="F204">
        <v>34408</v>
      </c>
      <c r="G204">
        <v>34111</v>
      </c>
      <c r="H204">
        <v>40350</v>
      </c>
      <c r="I204">
        <v>32724</v>
      </c>
      <c r="K204" t="s">
        <v>1659</v>
      </c>
      <c r="L204">
        <f t="shared" ref="L204:L208" si="120">B204-$E$209</f>
        <v>26154.666666666664</v>
      </c>
      <c r="M204">
        <f t="shared" ref="M204:M208" si="121">C204-$E$209</f>
        <v>30497.666666666664</v>
      </c>
      <c r="N204">
        <f t="shared" ref="N204:N208" si="122">D204-$E$209</f>
        <v>23966.666666666664</v>
      </c>
      <c r="O204">
        <f t="shared" ref="O204:O208" si="123">E204-$E$209</f>
        <v>43419.666666666664</v>
      </c>
      <c r="P204">
        <f t="shared" ref="P204:P208" si="124">F204-$E$209</f>
        <v>25492.666666666664</v>
      </c>
      <c r="Q204">
        <f t="shared" ref="Q204:Q208" si="125">G204-$E$209</f>
        <v>25195.666666666664</v>
      </c>
      <c r="R204">
        <f t="shared" ref="R204:R208" si="126">H204-$E$209</f>
        <v>31434.666666666664</v>
      </c>
      <c r="S204">
        <f t="shared" ref="S204:S208" si="127">I204-$E$209</f>
        <v>23808.666666666664</v>
      </c>
      <c r="U204" t="s">
        <v>1658</v>
      </c>
      <c r="V204">
        <f>L203/$O$209*100</f>
        <v>100.7235758652437</v>
      </c>
      <c r="W204">
        <f t="shared" ref="W204:AC204" si="128">M203/$O$209*100</f>
        <v>135.42798604717504</v>
      </c>
      <c r="X204">
        <f t="shared" si="128"/>
        <v>99.937756914817726</v>
      </c>
      <c r="Y204">
        <f t="shared" si="128"/>
        <v>184.42107447125795</v>
      </c>
      <c r="Z204">
        <f t="shared" si="128"/>
        <v>99.735466887975406</v>
      </c>
      <c r="AA204">
        <f t="shared" si="128"/>
        <v>97.475264857294746</v>
      </c>
      <c r="AB204">
        <f t="shared" si="128"/>
        <v>133.94193238844872</v>
      </c>
      <c r="AC204">
        <f t="shared" si="128"/>
        <v>113.91910992388188</v>
      </c>
    </row>
    <row r="205" spans="1:29" x14ac:dyDescent="0.25">
      <c r="A205" t="s">
        <v>1660</v>
      </c>
      <c r="B205">
        <v>33986</v>
      </c>
      <c r="C205">
        <v>39786</v>
      </c>
      <c r="D205">
        <v>33465</v>
      </c>
      <c r="E205">
        <v>52454</v>
      </c>
      <c r="F205">
        <v>35212</v>
      </c>
      <c r="G205">
        <v>34151</v>
      </c>
      <c r="H205">
        <v>35716</v>
      </c>
      <c r="I205">
        <v>34348</v>
      </c>
      <c r="K205" t="s">
        <v>1660</v>
      </c>
      <c r="L205">
        <f t="shared" si="120"/>
        <v>25070.666666666664</v>
      </c>
      <c r="M205">
        <f t="shared" si="121"/>
        <v>30870.666666666664</v>
      </c>
      <c r="N205">
        <f t="shared" si="122"/>
        <v>24549.666666666664</v>
      </c>
      <c r="O205">
        <f t="shared" si="123"/>
        <v>43538.666666666664</v>
      </c>
      <c r="P205">
        <f t="shared" si="124"/>
        <v>26296.666666666664</v>
      </c>
      <c r="Q205">
        <f t="shared" si="125"/>
        <v>25235.666666666664</v>
      </c>
      <c r="R205">
        <f t="shared" si="126"/>
        <v>26800.666666666664</v>
      </c>
      <c r="S205">
        <f t="shared" si="127"/>
        <v>25432.666666666664</v>
      </c>
      <c r="U205" t="s">
        <v>1659</v>
      </c>
      <c r="V205">
        <f t="shared" ref="V205:V209" si="129">L204/$O$209*100</f>
        <v>101.74669657792703</v>
      </c>
      <c r="W205">
        <f t="shared" ref="W205:W209" si="130">M204/$O$209*100</f>
        <v>118.64180401208553</v>
      </c>
      <c r="X205">
        <f t="shared" ref="X205:X209" si="131">N204/$O$209*100</f>
        <v>93.23495467925359</v>
      </c>
      <c r="Y205">
        <f t="shared" ref="Y205:Y209" si="132">O204/$O$209*100</f>
        <v>168.91087568240465</v>
      </c>
      <c r="Z205">
        <f t="shared" ref="Z205:Z209" si="133">P204/$O$209*100</f>
        <v>99.171388928511206</v>
      </c>
      <c r="AA205">
        <f t="shared" ref="AA205:AA209" si="134">Q204/$O$209*100</f>
        <v>98.016001659815586</v>
      </c>
      <c r="AB205">
        <f t="shared" ref="AB205:AB209" si="135">R204/$O$209*100</f>
        <v>122.28691468807136</v>
      </c>
      <c r="AC205">
        <f t="shared" ref="AC205:AC209" si="136">S204/$O$209*100</f>
        <v>92.620304213078825</v>
      </c>
    </row>
    <row r="206" spans="1:29" x14ac:dyDescent="0.25">
      <c r="A206" t="s">
        <v>1661</v>
      </c>
      <c r="B206">
        <v>31633</v>
      </c>
      <c r="C206">
        <v>38082</v>
      </c>
      <c r="D206">
        <v>33441</v>
      </c>
      <c r="E206">
        <v>51353</v>
      </c>
      <c r="F206">
        <v>32591</v>
      </c>
      <c r="G206">
        <v>33126</v>
      </c>
      <c r="H206">
        <v>37870</v>
      </c>
      <c r="I206">
        <v>35780</v>
      </c>
      <c r="K206" t="s">
        <v>1661</v>
      </c>
      <c r="L206">
        <f t="shared" si="120"/>
        <v>22717.666666666664</v>
      </c>
      <c r="M206">
        <f t="shared" si="121"/>
        <v>29166.666666666664</v>
      </c>
      <c r="N206">
        <f t="shared" si="122"/>
        <v>24525.666666666664</v>
      </c>
      <c r="O206">
        <f t="shared" si="123"/>
        <v>42437.666666666664</v>
      </c>
      <c r="P206">
        <f t="shared" si="124"/>
        <v>23675.666666666664</v>
      </c>
      <c r="Q206">
        <f t="shared" si="125"/>
        <v>24210.666666666664</v>
      </c>
      <c r="R206">
        <f t="shared" si="126"/>
        <v>28954.666666666664</v>
      </c>
      <c r="S206">
        <f t="shared" si="127"/>
        <v>26864.666666666664</v>
      </c>
      <c r="U206" t="s">
        <v>1660</v>
      </c>
      <c r="V206">
        <f t="shared" si="129"/>
        <v>97.529727556829215</v>
      </c>
      <c r="W206">
        <f t="shared" si="130"/>
        <v>120.09284593539684</v>
      </c>
      <c r="X206">
        <f t="shared" si="131"/>
        <v>95.502937095582013</v>
      </c>
      <c r="Y206">
        <f t="shared" si="132"/>
        <v>169.37380862844768</v>
      </c>
      <c r="Z206">
        <f t="shared" si="133"/>
        <v>102.29910395891955</v>
      </c>
      <c r="AA206">
        <f t="shared" si="134"/>
        <v>98.171609372771229</v>
      </c>
      <c r="AB206">
        <f t="shared" si="135"/>
        <v>104.2597611421606</v>
      </c>
      <c r="AC206">
        <f t="shared" si="136"/>
        <v>98.937977359077749</v>
      </c>
    </row>
    <row r="207" spans="1:29" x14ac:dyDescent="0.25">
      <c r="A207" t="s">
        <v>1662</v>
      </c>
      <c r="B207">
        <v>33542</v>
      </c>
      <c r="C207">
        <v>34795</v>
      </c>
      <c r="D207">
        <v>32540</v>
      </c>
      <c r="E207">
        <v>54908</v>
      </c>
      <c r="F207">
        <v>33886</v>
      </c>
      <c r="G207">
        <v>35141</v>
      </c>
      <c r="H207">
        <v>36014</v>
      </c>
      <c r="I207">
        <v>34163</v>
      </c>
      <c r="K207" t="s">
        <v>1662</v>
      </c>
      <c r="L207">
        <f t="shared" si="120"/>
        <v>24626.666666666664</v>
      </c>
      <c r="M207">
        <f t="shared" si="121"/>
        <v>25879.666666666664</v>
      </c>
      <c r="N207">
        <f t="shared" si="122"/>
        <v>23624.666666666664</v>
      </c>
      <c r="O207">
        <f t="shared" si="123"/>
        <v>45992.666666666664</v>
      </c>
      <c r="P207">
        <f t="shared" si="124"/>
        <v>24970.666666666664</v>
      </c>
      <c r="Q207">
        <f t="shared" si="125"/>
        <v>26225.666666666664</v>
      </c>
      <c r="R207">
        <f t="shared" si="126"/>
        <v>27098.666666666664</v>
      </c>
      <c r="S207">
        <f t="shared" si="127"/>
        <v>25247.666666666664</v>
      </c>
      <c r="U207" t="s">
        <v>1661</v>
      </c>
      <c r="V207">
        <f t="shared" si="129"/>
        <v>88.376103842213766</v>
      </c>
      <c r="W207">
        <f t="shared" si="130"/>
        <v>113.46395736348664</v>
      </c>
      <c r="X207">
        <f t="shared" si="131"/>
        <v>95.409572467808644</v>
      </c>
      <c r="Y207">
        <f t="shared" si="132"/>
        <v>165.0907063293437</v>
      </c>
      <c r="Z207">
        <f t="shared" si="133"/>
        <v>92.102908567501316</v>
      </c>
      <c r="AA207">
        <f t="shared" si="134"/>
        <v>94.184161728282987</v>
      </c>
      <c r="AB207">
        <f t="shared" si="135"/>
        <v>112.63923648482175</v>
      </c>
      <c r="AC207">
        <f t="shared" si="136"/>
        <v>104.50873348288962</v>
      </c>
    </row>
    <row r="208" spans="1:29" x14ac:dyDescent="0.25">
      <c r="A208" t="s">
        <v>1663</v>
      </c>
      <c r="B208">
        <v>9743</v>
      </c>
      <c r="C208">
        <v>35196</v>
      </c>
      <c r="D208">
        <v>35316</v>
      </c>
      <c r="E208">
        <v>58136</v>
      </c>
      <c r="F208">
        <v>34816</v>
      </c>
      <c r="G208">
        <v>35089</v>
      </c>
      <c r="H208">
        <v>32340</v>
      </c>
      <c r="I208">
        <v>35234</v>
      </c>
      <c r="K208" t="s">
        <v>1663</v>
      </c>
      <c r="L208">
        <f t="shared" si="120"/>
        <v>827.66666666666606</v>
      </c>
      <c r="M208">
        <f t="shared" si="121"/>
        <v>26280.666666666664</v>
      </c>
      <c r="N208">
        <f t="shared" si="122"/>
        <v>26400.666666666664</v>
      </c>
      <c r="O208">
        <f t="shared" si="123"/>
        <v>49220.666666666664</v>
      </c>
      <c r="P208">
        <f t="shared" si="124"/>
        <v>25900.666666666664</v>
      </c>
      <c r="Q208">
        <f t="shared" si="125"/>
        <v>26173.666666666664</v>
      </c>
      <c r="R208">
        <f t="shared" si="126"/>
        <v>23424.666666666664</v>
      </c>
      <c r="S208">
        <f t="shared" si="127"/>
        <v>26318.666666666664</v>
      </c>
      <c r="U208" t="s">
        <v>1662</v>
      </c>
      <c r="V208">
        <f t="shared" si="129"/>
        <v>95.802481943021633</v>
      </c>
      <c r="W208">
        <f t="shared" si="130"/>
        <v>100.67689355135701</v>
      </c>
      <c r="X208">
        <f t="shared" si="131"/>
        <v>91.904508733482885</v>
      </c>
      <c r="Y208">
        <f t="shared" si="132"/>
        <v>178.92034181827611</v>
      </c>
      <c r="Z208">
        <f t="shared" si="133"/>
        <v>97.140708274440129</v>
      </c>
      <c r="AA208">
        <f t="shared" si="134"/>
        <v>102.02290026842329</v>
      </c>
      <c r="AB208">
        <f t="shared" si="135"/>
        <v>105.41903860368012</v>
      </c>
      <c r="AC208">
        <f t="shared" si="136"/>
        <v>98.218291686657921</v>
      </c>
    </row>
    <row r="209" spans="1:29" x14ac:dyDescent="0.25">
      <c r="A209" t="s">
        <v>1664</v>
      </c>
      <c r="B209">
        <v>8793</v>
      </c>
      <c r="C209">
        <v>8965</v>
      </c>
      <c r="D209">
        <v>8988</v>
      </c>
      <c r="E209">
        <f>AVERAGE(B209:D209)</f>
        <v>8915.3333333333339</v>
      </c>
      <c r="O209">
        <f>AVERAGE(L203:L205)</f>
        <v>25705.666666666668</v>
      </c>
      <c r="U209" t="s">
        <v>1663</v>
      </c>
      <c r="V209">
        <f t="shared" si="129"/>
        <v>3.2197829272404244</v>
      </c>
      <c r="W209">
        <f t="shared" si="130"/>
        <v>102.23686087373729</v>
      </c>
      <c r="X209">
        <f t="shared" si="131"/>
        <v>102.70368401260421</v>
      </c>
      <c r="Y209">
        <f t="shared" si="132"/>
        <v>191.47788425379616</v>
      </c>
      <c r="Z209">
        <f t="shared" si="133"/>
        <v>100.75858760065873</v>
      </c>
      <c r="AA209">
        <f t="shared" si="134"/>
        <v>101.82061024158095</v>
      </c>
      <c r="AB209">
        <f t="shared" si="135"/>
        <v>91.126470168704671</v>
      </c>
      <c r="AC209">
        <f t="shared" si="136"/>
        <v>102.38468820104517</v>
      </c>
    </row>
    <row r="210" spans="1:29" x14ac:dyDescent="0.25">
      <c r="A210" t="s">
        <v>1665</v>
      </c>
    </row>
    <row r="213" spans="1:29" x14ac:dyDescent="0.25">
      <c r="A213" s="7" t="s">
        <v>2144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33740</v>
      </c>
      <c r="C216">
        <v>34932</v>
      </c>
      <c r="D216">
        <v>38721</v>
      </c>
      <c r="E216">
        <v>34014</v>
      </c>
      <c r="F216">
        <v>37269</v>
      </c>
      <c r="G216">
        <v>35248</v>
      </c>
      <c r="H216">
        <v>32767</v>
      </c>
      <c r="I216">
        <v>37595</v>
      </c>
      <c r="K216" t="s">
        <v>1658</v>
      </c>
      <c r="L216">
        <f>B216-$E$222</f>
        <v>24364</v>
      </c>
      <c r="M216">
        <f t="shared" ref="M216:S216" si="137">C216-$E$222</f>
        <v>25556</v>
      </c>
      <c r="N216">
        <f t="shared" si="137"/>
        <v>29345</v>
      </c>
      <c r="O216">
        <f t="shared" si="137"/>
        <v>24638</v>
      </c>
      <c r="P216">
        <f t="shared" si="137"/>
        <v>27893</v>
      </c>
      <c r="Q216">
        <f t="shared" si="137"/>
        <v>25872</v>
      </c>
      <c r="R216">
        <f t="shared" si="137"/>
        <v>23391</v>
      </c>
      <c r="S216">
        <f t="shared" si="137"/>
        <v>28219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30498</v>
      </c>
      <c r="C217">
        <v>30974</v>
      </c>
      <c r="D217">
        <v>33282</v>
      </c>
      <c r="E217">
        <v>34749</v>
      </c>
      <c r="F217">
        <v>32164</v>
      </c>
      <c r="G217">
        <v>35867</v>
      </c>
      <c r="H217">
        <v>35582</v>
      </c>
      <c r="I217">
        <v>37433</v>
      </c>
      <c r="K217" t="s">
        <v>1659</v>
      </c>
      <c r="L217">
        <f t="shared" ref="L217:L221" si="138">B217-$E$222</f>
        <v>21122</v>
      </c>
      <c r="M217">
        <f t="shared" ref="M217:M221" si="139">C217-$E$222</f>
        <v>21598</v>
      </c>
      <c r="N217">
        <f t="shared" ref="N217:N221" si="140">D217-$E$222</f>
        <v>23906</v>
      </c>
      <c r="O217">
        <f t="shared" ref="O217:O221" si="141">E217-$E$222</f>
        <v>25373</v>
      </c>
      <c r="P217">
        <f t="shared" ref="P217:P221" si="142">F217-$E$222</f>
        <v>22788</v>
      </c>
      <c r="Q217">
        <f t="shared" ref="Q217:Q221" si="143">G217-$E$222</f>
        <v>26491</v>
      </c>
      <c r="R217">
        <f t="shared" ref="R217:R221" si="144">H217-$E$222</f>
        <v>26206</v>
      </c>
      <c r="S217">
        <f t="shared" ref="S217:S221" si="145">I217-$E$222</f>
        <v>28057</v>
      </c>
      <c r="U217" t="s">
        <v>1658</v>
      </c>
      <c r="V217">
        <f>L216/$O$222*100</f>
        <v>111.06856309263311</v>
      </c>
      <c r="W217">
        <f t="shared" ref="W217:AC217" si="146">M216/$O$222*100</f>
        <v>116.50255288110868</v>
      </c>
      <c r="X217">
        <f t="shared" si="146"/>
        <v>133.77552881108682</v>
      </c>
      <c r="Y217">
        <f t="shared" si="146"/>
        <v>112.31765134938001</v>
      </c>
      <c r="Z217">
        <f t="shared" si="146"/>
        <v>127.15627279358132</v>
      </c>
      <c r="AA217">
        <f t="shared" si="146"/>
        <v>117.94310722100656</v>
      </c>
      <c r="AB217">
        <f t="shared" si="146"/>
        <v>106.63293216630197</v>
      </c>
      <c r="AC217">
        <f t="shared" si="146"/>
        <v>128.64241429613421</v>
      </c>
    </row>
    <row r="218" spans="1:29" x14ac:dyDescent="0.25">
      <c r="A218" t="s">
        <v>1660</v>
      </c>
      <c r="B218">
        <v>29698</v>
      </c>
      <c r="C218">
        <v>30663</v>
      </c>
      <c r="D218">
        <v>32760</v>
      </c>
      <c r="E218">
        <v>36225</v>
      </c>
      <c r="F218">
        <v>32033</v>
      </c>
      <c r="G218">
        <v>33037</v>
      </c>
      <c r="H218">
        <v>34545</v>
      </c>
      <c r="I218">
        <v>36921</v>
      </c>
      <c r="K218" t="s">
        <v>1660</v>
      </c>
      <c r="L218">
        <f t="shared" si="138"/>
        <v>20322</v>
      </c>
      <c r="M218">
        <f t="shared" si="139"/>
        <v>21287</v>
      </c>
      <c r="N218">
        <f t="shared" si="140"/>
        <v>23384</v>
      </c>
      <c r="O218">
        <f t="shared" si="141"/>
        <v>26849</v>
      </c>
      <c r="P218">
        <f t="shared" si="142"/>
        <v>22657</v>
      </c>
      <c r="Q218">
        <f t="shared" si="143"/>
        <v>23661</v>
      </c>
      <c r="R218">
        <f t="shared" si="144"/>
        <v>25169</v>
      </c>
      <c r="S218">
        <f t="shared" si="145"/>
        <v>27545</v>
      </c>
      <c r="U218" t="s">
        <v>1659</v>
      </c>
      <c r="V218">
        <f t="shared" ref="V218:V222" si="147">L217/$O$222*100</f>
        <v>96.289204959883307</v>
      </c>
      <c r="W218">
        <f t="shared" ref="W218:W222" si="148">M217/$O$222*100</f>
        <v>98.459153902261122</v>
      </c>
      <c r="X218">
        <f t="shared" ref="X218:X222" si="149">N217/$O$222*100</f>
        <v>108.98067104303428</v>
      </c>
      <c r="Y218">
        <f t="shared" ref="Y218:Y222" si="150">O217/$O$222*100</f>
        <v>115.66830780452224</v>
      </c>
      <c r="Z218">
        <f t="shared" ref="Z218:Z222" si="151">P217/$O$222*100</f>
        <v>103.88402625820569</v>
      </c>
      <c r="AA218">
        <f t="shared" ref="AA218:AA222" si="152">Q217/$O$222*100</f>
        <v>120.76495258935086</v>
      </c>
      <c r="AB218">
        <f t="shared" ref="AB218:AB222" si="153">R217/$O$222*100</f>
        <v>119.46571845368344</v>
      </c>
      <c r="AC218">
        <f t="shared" ref="AC218:AC222" si="154">S217/$O$222*100</f>
        <v>127.90390226112326</v>
      </c>
    </row>
    <row r="219" spans="1:29" x14ac:dyDescent="0.25">
      <c r="A219" t="s">
        <v>1661</v>
      </c>
      <c r="B219">
        <v>30511</v>
      </c>
      <c r="C219">
        <v>35831</v>
      </c>
      <c r="D219">
        <v>32542</v>
      </c>
      <c r="E219">
        <v>31363</v>
      </c>
      <c r="F219">
        <v>34307</v>
      </c>
      <c r="G219">
        <v>32771</v>
      </c>
      <c r="H219">
        <v>36613</v>
      </c>
      <c r="I219">
        <v>35458</v>
      </c>
      <c r="K219" t="s">
        <v>1661</v>
      </c>
      <c r="L219">
        <f t="shared" si="138"/>
        <v>21135</v>
      </c>
      <c r="M219">
        <f t="shared" si="139"/>
        <v>26455</v>
      </c>
      <c r="N219">
        <f t="shared" si="140"/>
        <v>23166</v>
      </c>
      <c r="O219">
        <f t="shared" si="141"/>
        <v>21987</v>
      </c>
      <c r="P219">
        <f t="shared" si="142"/>
        <v>24931</v>
      </c>
      <c r="Q219">
        <f t="shared" si="143"/>
        <v>23395</v>
      </c>
      <c r="R219">
        <f t="shared" si="144"/>
        <v>27237</v>
      </c>
      <c r="S219">
        <f t="shared" si="145"/>
        <v>26082</v>
      </c>
      <c r="U219" t="s">
        <v>1660</v>
      </c>
      <c r="V219">
        <f t="shared" si="147"/>
        <v>92.642231947483594</v>
      </c>
      <c r="W219">
        <f t="shared" si="148"/>
        <v>97.04139314369074</v>
      </c>
      <c r="X219">
        <f t="shared" si="149"/>
        <v>106.60102115244348</v>
      </c>
      <c r="Y219">
        <f t="shared" si="150"/>
        <v>122.39697301239971</v>
      </c>
      <c r="Z219">
        <f t="shared" si="151"/>
        <v>103.28683442742523</v>
      </c>
      <c r="AA219">
        <f t="shared" si="152"/>
        <v>107.86378555798689</v>
      </c>
      <c r="AB219">
        <f t="shared" si="153"/>
        <v>114.73832968636033</v>
      </c>
      <c r="AC219">
        <f t="shared" si="154"/>
        <v>125.56983953318746</v>
      </c>
    </row>
    <row r="220" spans="1:29" x14ac:dyDescent="0.25">
      <c r="A220" t="s">
        <v>1662</v>
      </c>
      <c r="B220">
        <v>30577</v>
      </c>
      <c r="C220">
        <v>35812</v>
      </c>
      <c r="D220">
        <v>33597</v>
      </c>
      <c r="E220">
        <v>32807</v>
      </c>
      <c r="F220">
        <v>34784</v>
      </c>
      <c r="G220">
        <v>31853</v>
      </c>
      <c r="H220">
        <v>34930</v>
      </c>
      <c r="I220">
        <v>35861</v>
      </c>
      <c r="K220" t="s">
        <v>1662</v>
      </c>
      <c r="L220">
        <f t="shared" si="138"/>
        <v>21201</v>
      </c>
      <c r="M220">
        <f t="shared" si="139"/>
        <v>26436</v>
      </c>
      <c r="N220">
        <f t="shared" si="140"/>
        <v>24221</v>
      </c>
      <c r="O220">
        <f t="shared" si="141"/>
        <v>23431</v>
      </c>
      <c r="P220">
        <f t="shared" si="142"/>
        <v>25408</v>
      </c>
      <c r="Q220">
        <f t="shared" si="143"/>
        <v>22477</v>
      </c>
      <c r="R220">
        <f t="shared" si="144"/>
        <v>25554</v>
      </c>
      <c r="S220">
        <f t="shared" si="145"/>
        <v>26485</v>
      </c>
      <c r="U220" t="s">
        <v>1661</v>
      </c>
      <c r="V220">
        <f t="shared" si="147"/>
        <v>96.348468271334795</v>
      </c>
      <c r="W220">
        <f t="shared" si="148"/>
        <v>120.60083880379284</v>
      </c>
      <c r="X220">
        <f t="shared" si="149"/>
        <v>105.60722100656454</v>
      </c>
      <c r="Y220">
        <f t="shared" si="150"/>
        <v>100.23249452954049</v>
      </c>
      <c r="Z220">
        <f t="shared" si="151"/>
        <v>113.65335521517142</v>
      </c>
      <c r="AA220">
        <f t="shared" si="152"/>
        <v>106.65116703136397</v>
      </c>
      <c r="AB220">
        <f t="shared" si="153"/>
        <v>124.16575492341357</v>
      </c>
      <c r="AC220">
        <f t="shared" si="154"/>
        <v>118.90043763676148</v>
      </c>
    </row>
    <row r="221" spans="1:29" x14ac:dyDescent="0.25">
      <c r="A221" t="s">
        <v>1663</v>
      </c>
      <c r="B221">
        <v>11644</v>
      </c>
      <c r="C221">
        <v>34680</v>
      </c>
      <c r="D221">
        <v>31624</v>
      </c>
      <c r="E221">
        <v>31390</v>
      </c>
      <c r="F221">
        <v>33634</v>
      </c>
      <c r="G221">
        <v>29803</v>
      </c>
      <c r="H221">
        <v>34533</v>
      </c>
      <c r="I221">
        <v>33329</v>
      </c>
      <c r="K221" t="s">
        <v>1663</v>
      </c>
      <c r="L221">
        <f t="shared" si="138"/>
        <v>2268</v>
      </c>
      <c r="M221">
        <f t="shared" si="139"/>
        <v>25304</v>
      </c>
      <c r="N221">
        <f t="shared" si="140"/>
        <v>22248</v>
      </c>
      <c r="O221">
        <f t="shared" si="141"/>
        <v>22014</v>
      </c>
      <c r="P221">
        <f t="shared" si="142"/>
        <v>24258</v>
      </c>
      <c r="Q221">
        <f t="shared" si="143"/>
        <v>20427</v>
      </c>
      <c r="R221">
        <f t="shared" si="144"/>
        <v>25157</v>
      </c>
      <c r="S221">
        <f t="shared" si="145"/>
        <v>23953</v>
      </c>
      <c r="U221" t="s">
        <v>1662</v>
      </c>
      <c r="V221">
        <f t="shared" si="147"/>
        <v>96.649343544857771</v>
      </c>
      <c r="W221">
        <f t="shared" si="148"/>
        <v>120.51422319474835</v>
      </c>
      <c r="X221">
        <f t="shared" si="149"/>
        <v>110.41666666666667</v>
      </c>
      <c r="Y221">
        <f t="shared" si="150"/>
        <v>106.81528081692196</v>
      </c>
      <c r="Z221">
        <f t="shared" si="151"/>
        <v>115.82786287381472</v>
      </c>
      <c r="AA221">
        <f t="shared" si="152"/>
        <v>102.46626549963531</v>
      </c>
      <c r="AB221">
        <f t="shared" si="153"/>
        <v>116.49343544857769</v>
      </c>
      <c r="AC221">
        <f t="shared" si="154"/>
        <v>120.73760029175784</v>
      </c>
    </row>
    <row r="222" spans="1:29" x14ac:dyDescent="0.25">
      <c r="A222" t="s">
        <v>1664</v>
      </c>
      <c r="B222">
        <v>9203</v>
      </c>
      <c r="C222">
        <v>9402</v>
      </c>
      <c r="D222">
        <v>9523</v>
      </c>
      <c r="E222">
        <f>AVERAGE(B222:D222)</f>
        <v>9376</v>
      </c>
      <c r="O222">
        <f>AVERAGE(L216:L218)</f>
        <v>21936</v>
      </c>
      <c r="U222" t="s">
        <v>1663</v>
      </c>
      <c r="V222">
        <f t="shared" si="147"/>
        <v>10.339168490153172</v>
      </c>
      <c r="W222">
        <f t="shared" si="148"/>
        <v>115.35375638220277</v>
      </c>
      <c r="X222">
        <f t="shared" si="149"/>
        <v>101.42231947483589</v>
      </c>
      <c r="Y222">
        <f t="shared" si="150"/>
        <v>100.35557986870897</v>
      </c>
      <c r="Z222">
        <f t="shared" si="151"/>
        <v>110.58533916849017</v>
      </c>
      <c r="AA222">
        <f t="shared" si="152"/>
        <v>93.12089715536105</v>
      </c>
      <c r="AB222">
        <f t="shared" si="153"/>
        <v>114.68362509117433</v>
      </c>
      <c r="AC222">
        <f t="shared" si="154"/>
        <v>109.19493070751275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107.27227333583227</v>
      </c>
      <c r="C228">
        <f t="shared" ref="C228:I228" si="155">AVERAGE(W217,W204,W190)</f>
        <v>118.30765423519649</v>
      </c>
      <c r="D228">
        <f t="shared" si="155"/>
        <v>120.55434650978827</v>
      </c>
      <c r="E228">
        <f t="shared" si="155"/>
        <v>133.99888297624372</v>
      </c>
      <c r="F228">
        <f t="shared" si="155"/>
        <v>109.95524825503873</v>
      </c>
      <c r="G228">
        <f t="shared" si="155"/>
        <v>103.84073479817114</v>
      </c>
      <c r="H228">
        <f t="shared" si="155"/>
        <v>126.81997730192472</v>
      </c>
      <c r="I228">
        <f t="shared" si="155"/>
        <v>121.88782594315536</v>
      </c>
      <c r="K228" t="s">
        <v>1658</v>
      </c>
      <c r="L228">
        <f>STDEV(V217,V204,V190)/SQRT(3)</f>
        <v>3.2881859918452032</v>
      </c>
      <c r="M228">
        <f t="shared" ref="M228:S228" si="156">STDEV(W217,W204,W190)/SQRT(3)</f>
        <v>9.4067390402578717</v>
      </c>
      <c r="N228">
        <f t="shared" si="156"/>
        <v>10.444579750688165</v>
      </c>
      <c r="O228">
        <f t="shared" si="156"/>
        <v>25.293332369619495</v>
      </c>
      <c r="P228">
        <f t="shared" si="156"/>
        <v>8.6511746079693808</v>
      </c>
      <c r="Q228">
        <f t="shared" si="156"/>
        <v>7.0622915961687323</v>
      </c>
      <c r="R228">
        <f t="shared" si="156"/>
        <v>10.238290983307001</v>
      </c>
      <c r="S228">
        <f t="shared" si="156"/>
        <v>4.2933864800816117</v>
      </c>
    </row>
    <row r="229" spans="1:19" x14ac:dyDescent="0.25">
      <c r="A229" t="s">
        <v>1659</v>
      </c>
      <c r="B229">
        <f t="shared" ref="B229:B233" si="157">AVERAGE(V218,V205,V191)</f>
        <v>96.646757226626619</v>
      </c>
      <c r="C229">
        <f t="shared" ref="C229:C233" si="158">AVERAGE(W218,W205,W191)</f>
        <v>106.27048020230471</v>
      </c>
      <c r="D229">
        <f t="shared" ref="D229:D233" si="159">AVERAGE(X218,X205,X191)</f>
        <v>106.4327834051556</v>
      </c>
      <c r="E229">
        <f t="shared" ref="E229:E233" si="160">AVERAGE(Y218,Y205,Y191)</f>
        <v>127.56355114049306</v>
      </c>
      <c r="F229">
        <f t="shared" ref="F229:F233" si="161">AVERAGE(Z218,Z205,Z191)</f>
        <v>99.427505893536022</v>
      </c>
      <c r="G229">
        <f t="shared" ref="G229:G233" si="162">AVERAGE(AA218,AA205,AA191)</f>
        <v>107.35479779588758</v>
      </c>
      <c r="H229">
        <f t="shared" ref="H229:H233" si="163">AVERAGE(AB218,AB205,AB191)</f>
        <v>117.7772839811858</v>
      </c>
      <c r="I229">
        <f t="shared" ref="I229:I233" si="164">AVERAGE(AC218,AC205,AC191)</f>
        <v>113.45903416893849</v>
      </c>
      <c r="K229" t="s">
        <v>1659</v>
      </c>
      <c r="L229">
        <f t="shared" ref="L229:L233" si="165">STDEV(V218,V205,V191)/SQRT(3)</f>
        <v>2.8468538268929295</v>
      </c>
      <c r="M229">
        <f t="shared" ref="M229:M233" si="166">STDEV(W218,W205,W191)/SQRT(3)</f>
        <v>6.2564639728445695</v>
      </c>
      <c r="N229">
        <f t="shared" ref="N229:N233" si="167">STDEV(X218,X205,X191)/SQRT(3)</f>
        <v>7.0011387129983769</v>
      </c>
      <c r="O229">
        <f t="shared" ref="O229:O233" si="168">STDEV(Y218,Y205,Y191)/SQRT(3)</f>
        <v>21.285844858956718</v>
      </c>
      <c r="P229">
        <f t="shared" ref="P229:P233" si="169">STDEV(Z218,Z205,Z191)/SQRT(3)</f>
        <v>2.5023175384776546</v>
      </c>
      <c r="Q229">
        <f t="shared" ref="Q229:Q233" si="170">STDEV(AA218,AA205,AA191)/SQRT(3)</f>
        <v>6.8753342485156557</v>
      </c>
      <c r="R229">
        <f t="shared" ref="R229:R233" si="171">STDEV(AB218,AB205,AB191)/SQRT(3)</f>
        <v>3.2042573775183878</v>
      </c>
      <c r="S229">
        <f t="shared" ref="S229:S233" si="172">STDEV(AC218,AC205,AC191)/SQRT(3)</f>
        <v>10.675426220262638</v>
      </c>
    </row>
    <row r="230" spans="1:19" x14ac:dyDescent="0.25">
      <c r="A230" t="s">
        <v>1660</v>
      </c>
      <c r="B230">
        <f t="shared" si="157"/>
        <v>96.080969437541114</v>
      </c>
      <c r="C230">
        <f t="shared" si="158"/>
        <v>107.02691706414952</v>
      </c>
      <c r="D230">
        <f t="shared" si="159"/>
        <v>102.65288234449895</v>
      </c>
      <c r="E230">
        <f t="shared" si="160"/>
        <v>131.93891823347934</v>
      </c>
      <c r="F230">
        <f t="shared" si="161"/>
        <v>98.626838231664308</v>
      </c>
      <c r="G230">
        <f t="shared" si="162"/>
        <v>105.64805776006585</v>
      </c>
      <c r="H230">
        <f t="shared" si="163"/>
        <v>113.5397271535911</v>
      </c>
      <c r="I230">
        <f t="shared" si="164"/>
        <v>115.3578838144263</v>
      </c>
      <c r="K230" t="s">
        <v>1660</v>
      </c>
      <c r="L230">
        <f t="shared" si="165"/>
        <v>1.7264526979627948</v>
      </c>
      <c r="M230">
        <f t="shared" si="166"/>
        <v>6.8303011145848167</v>
      </c>
      <c r="N230">
        <f t="shared" si="167"/>
        <v>3.5814587715705994</v>
      </c>
      <c r="O230">
        <f t="shared" si="168"/>
        <v>19.452661034585713</v>
      </c>
      <c r="P230">
        <f t="shared" si="169"/>
        <v>4.1758769312529589</v>
      </c>
      <c r="Q230">
        <f t="shared" si="170"/>
        <v>3.8401803621231938</v>
      </c>
      <c r="R230">
        <f t="shared" si="171"/>
        <v>5.0474886970173261</v>
      </c>
      <c r="S230">
        <f t="shared" si="172"/>
        <v>8.2909189272784793</v>
      </c>
    </row>
    <row r="231" spans="1:19" x14ac:dyDescent="0.25">
      <c r="A231" t="s">
        <v>1661</v>
      </c>
      <c r="B231">
        <f t="shared" si="157"/>
        <v>94.686347770950377</v>
      </c>
      <c r="C231">
        <f t="shared" si="158"/>
        <v>115.25150904385318</v>
      </c>
      <c r="D231">
        <f t="shared" si="159"/>
        <v>102.13086540748077</v>
      </c>
      <c r="E231">
        <f t="shared" si="160"/>
        <v>121.47028718732905</v>
      </c>
      <c r="F231">
        <f t="shared" si="161"/>
        <v>104.04345324392933</v>
      </c>
      <c r="G231">
        <f t="shared" si="162"/>
        <v>100.59074210495744</v>
      </c>
      <c r="H231">
        <f t="shared" si="163"/>
        <v>122.44936576372203</v>
      </c>
      <c r="I231">
        <f t="shared" si="164"/>
        <v>109.57657259549383</v>
      </c>
      <c r="K231" t="s">
        <v>1661</v>
      </c>
      <c r="L231">
        <f t="shared" si="165"/>
        <v>3.2707510453296966</v>
      </c>
      <c r="M231">
        <f t="shared" si="166"/>
        <v>2.7232619221161087</v>
      </c>
      <c r="N231">
        <f t="shared" si="167"/>
        <v>3.3613103936935085</v>
      </c>
      <c r="O231">
        <f t="shared" si="168"/>
        <v>21.812713309110318</v>
      </c>
      <c r="P231">
        <f t="shared" si="169"/>
        <v>6.3292800865750447</v>
      </c>
      <c r="Q231">
        <f t="shared" si="170"/>
        <v>3.6030738267750855</v>
      </c>
      <c r="R231">
        <f t="shared" si="171"/>
        <v>5.2391675123301225</v>
      </c>
      <c r="S231">
        <f t="shared" si="172"/>
        <v>4.6678190711235699</v>
      </c>
    </row>
    <row r="232" spans="1:19" x14ac:dyDescent="0.25">
      <c r="A232" t="s">
        <v>1662</v>
      </c>
      <c r="B232">
        <f t="shared" si="157"/>
        <v>99.045028450363304</v>
      </c>
      <c r="C232">
        <f t="shared" si="158"/>
        <v>115.77738494122831</v>
      </c>
      <c r="D232">
        <f t="shared" si="159"/>
        <v>105.08042503555947</v>
      </c>
      <c r="E232">
        <f t="shared" si="160"/>
        <v>132.17059546322153</v>
      </c>
      <c r="F232">
        <f t="shared" si="161"/>
        <v>106.86627400362123</v>
      </c>
      <c r="G232">
        <f t="shared" si="162"/>
        <v>104.43519350264175</v>
      </c>
      <c r="H232">
        <f t="shared" si="163"/>
        <v>116.11361458409289</v>
      </c>
      <c r="I232">
        <f t="shared" si="164"/>
        <v>109.48091572354851</v>
      </c>
      <c r="K232" t="s">
        <v>1662</v>
      </c>
      <c r="L232">
        <f t="shared" si="165"/>
        <v>2.8296957281528194</v>
      </c>
      <c r="M232">
        <f t="shared" si="166"/>
        <v>7.7229936249508668</v>
      </c>
      <c r="N232">
        <f t="shared" si="167"/>
        <v>6.6274774498739673</v>
      </c>
      <c r="O232">
        <f t="shared" si="168"/>
        <v>23.402822027892913</v>
      </c>
      <c r="P232">
        <f t="shared" si="169"/>
        <v>5.4080243538663053</v>
      </c>
      <c r="Q232">
        <f t="shared" si="170"/>
        <v>2.1943463589563343</v>
      </c>
      <c r="R232">
        <f t="shared" si="171"/>
        <v>6.067844103571467</v>
      </c>
      <c r="S232">
        <f t="shared" si="172"/>
        <v>6.5007651208889259</v>
      </c>
    </row>
    <row r="233" spans="1:19" x14ac:dyDescent="0.25">
      <c r="A233" t="s">
        <v>1663</v>
      </c>
      <c r="B233">
        <f t="shared" si="157"/>
        <v>7.5227161617125189</v>
      </c>
      <c r="C233">
        <f t="shared" si="158"/>
        <v>112.32399824288323</v>
      </c>
      <c r="D233">
        <f t="shared" si="159"/>
        <v>105.16017140851285</v>
      </c>
      <c r="E233">
        <f t="shared" si="160"/>
        <v>131.26972533500614</v>
      </c>
      <c r="F233">
        <f t="shared" si="161"/>
        <v>107.21741856748697</v>
      </c>
      <c r="G233">
        <f t="shared" si="162"/>
        <v>102.48055362868551</v>
      </c>
      <c r="H233">
        <f t="shared" si="163"/>
        <v>117.32285656695721</v>
      </c>
      <c r="I233">
        <f t="shared" si="164"/>
        <v>110.11035901838204</v>
      </c>
      <c r="K233" t="s">
        <v>1663</v>
      </c>
      <c r="L233">
        <f t="shared" si="165"/>
        <v>2.1854543243415572</v>
      </c>
      <c r="M233">
        <f t="shared" si="166"/>
        <v>5.175847374752256</v>
      </c>
      <c r="N233">
        <f t="shared" si="167"/>
        <v>3.1191801041940934</v>
      </c>
      <c r="O233">
        <f t="shared" si="168"/>
        <v>30.107712230303189</v>
      </c>
      <c r="P233">
        <f t="shared" si="169"/>
        <v>3.2304053801931767</v>
      </c>
      <c r="Q233">
        <f t="shared" si="170"/>
        <v>5.6040324162745705</v>
      </c>
      <c r="R233">
        <f t="shared" si="171"/>
        <v>15.941084557868692</v>
      </c>
      <c r="S233">
        <f t="shared" si="172"/>
        <v>4.7467987934620686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W330"/>
  <sheetViews>
    <sheetView topLeftCell="A91" workbookViewId="0">
      <selection activeCell="A106" sqref="A106:B108"/>
    </sheetView>
  </sheetViews>
  <sheetFormatPr defaultRowHeight="15" x14ac:dyDescent="0.25"/>
  <cols>
    <col min="2" max="2" width="10.7109375" bestFit="1" customWidth="1"/>
    <col min="10" max="10" width="12.28515625" customWidth="1"/>
  </cols>
  <sheetData>
    <row r="1" spans="1:12" x14ac:dyDescent="0.25">
      <c r="A1" s="7" t="s">
        <v>1677</v>
      </c>
      <c r="I1" s="7" t="s">
        <v>1678</v>
      </c>
      <c r="J1" t="s">
        <v>2151</v>
      </c>
      <c r="K1" s="7" t="s">
        <v>1679</v>
      </c>
      <c r="L1" t="s">
        <v>2164</v>
      </c>
    </row>
    <row r="2" spans="1:12" x14ac:dyDescent="0.25">
      <c r="A2" s="7" t="s">
        <v>1680</v>
      </c>
      <c r="J2" t="s">
        <v>2152</v>
      </c>
      <c r="L2" t="s">
        <v>2165</v>
      </c>
    </row>
    <row r="3" spans="1:12" x14ac:dyDescent="0.25">
      <c r="A3" s="53" t="s">
        <v>1681</v>
      </c>
      <c r="B3" s="17">
        <v>42360</v>
      </c>
      <c r="J3" t="s">
        <v>2153</v>
      </c>
      <c r="L3" t="s">
        <v>2166</v>
      </c>
    </row>
    <row r="4" spans="1:12" x14ac:dyDescent="0.25">
      <c r="A4" s="7" t="s">
        <v>1682</v>
      </c>
      <c r="B4" s="17">
        <v>42347</v>
      </c>
      <c r="I4" s="7" t="s">
        <v>1683</v>
      </c>
      <c r="J4" t="s">
        <v>2167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tr">
        <f t="shared" ref="C12:C17" si="0">D23</f>
        <v>TX009869</v>
      </c>
      <c r="D12" s="224"/>
      <c r="E12" s="224"/>
      <c r="F12" s="224"/>
      <c r="G12" s="224"/>
      <c r="H12" s="224"/>
      <c r="I12" s="225"/>
    </row>
    <row r="13" spans="1:12" x14ac:dyDescent="0.25">
      <c r="A13" s="6" t="s">
        <v>1659</v>
      </c>
      <c r="B13" s="19" t="s">
        <v>1644</v>
      </c>
      <c r="C13" s="218" t="str">
        <f t="shared" si="0"/>
        <v>TX007050</v>
      </c>
      <c r="D13" s="219"/>
      <c r="E13" s="219"/>
      <c r="F13" s="219"/>
      <c r="G13" s="219"/>
      <c r="H13" s="219"/>
      <c r="I13" s="220"/>
    </row>
    <row r="14" spans="1:12" x14ac:dyDescent="0.25">
      <c r="A14" s="6" t="s">
        <v>1660</v>
      </c>
      <c r="B14" s="19" t="s">
        <v>1644</v>
      </c>
      <c r="C14" s="218" t="str">
        <f t="shared" si="0"/>
        <v>TX015525</v>
      </c>
      <c r="D14" s="219"/>
      <c r="E14" s="219"/>
      <c r="F14" s="219"/>
      <c r="G14" s="219"/>
      <c r="H14" s="219"/>
      <c r="I14" s="220"/>
    </row>
    <row r="15" spans="1:12" x14ac:dyDescent="0.25">
      <c r="A15" s="6" t="s">
        <v>1661</v>
      </c>
      <c r="B15" s="19" t="s">
        <v>1686</v>
      </c>
      <c r="C15" s="218" t="str">
        <f t="shared" si="0"/>
        <v>TX000773</v>
      </c>
      <c r="D15" s="219"/>
      <c r="E15" s="219"/>
      <c r="F15" s="219"/>
      <c r="G15" s="219"/>
      <c r="H15" s="219"/>
      <c r="I15" s="220"/>
    </row>
    <row r="16" spans="1:12" x14ac:dyDescent="0.25">
      <c r="A16" s="6" t="s">
        <v>1662</v>
      </c>
      <c r="B16" s="19" t="s">
        <v>1686</v>
      </c>
      <c r="C16" s="218" t="str">
        <f>D27</f>
        <v>TX001412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tr">
        <f t="shared" si="0"/>
        <v>TX007737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414</v>
      </c>
      <c r="C23">
        <v>20</v>
      </c>
      <c r="D23" t="s">
        <v>814</v>
      </c>
      <c r="E23">
        <v>21150</v>
      </c>
      <c r="F23" t="s">
        <v>815</v>
      </c>
      <c r="G23" t="s">
        <v>816</v>
      </c>
      <c r="H23">
        <v>336.73790000000002</v>
      </c>
      <c r="I23">
        <v>67.3</v>
      </c>
    </row>
    <row r="24" spans="1:9" x14ac:dyDescent="0.25">
      <c r="A24" t="s">
        <v>484</v>
      </c>
      <c r="B24" t="s">
        <v>419</v>
      </c>
      <c r="C24">
        <v>20</v>
      </c>
      <c r="D24" t="s">
        <v>818</v>
      </c>
      <c r="E24">
        <v>25010</v>
      </c>
      <c r="F24" t="s">
        <v>819</v>
      </c>
      <c r="G24" t="s">
        <v>820</v>
      </c>
      <c r="H24">
        <v>128.98509999999999</v>
      </c>
      <c r="I24">
        <v>25.7</v>
      </c>
    </row>
    <row r="25" spans="1:9" x14ac:dyDescent="0.25">
      <c r="A25" t="s">
        <v>484</v>
      </c>
      <c r="B25" t="s">
        <v>424</v>
      </c>
      <c r="C25">
        <v>20</v>
      </c>
      <c r="D25" t="s">
        <v>822</v>
      </c>
      <c r="E25">
        <v>34181</v>
      </c>
      <c r="F25" t="s">
        <v>823</v>
      </c>
      <c r="G25" t="s">
        <v>824</v>
      </c>
      <c r="H25">
        <v>510.04419999999999</v>
      </c>
      <c r="I25">
        <v>102.01</v>
      </c>
    </row>
    <row r="26" spans="1:9" x14ac:dyDescent="0.25">
      <c r="A26" t="s">
        <v>484</v>
      </c>
      <c r="B26" t="s">
        <v>429</v>
      </c>
      <c r="C26">
        <v>20</v>
      </c>
      <c r="D26" t="s">
        <v>826</v>
      </c>
      <c r="E26">
        <v>34401</v>
      </c>
      <c r="F26" t="s">
        <v>827</v>
      </c>
      <c r="G26" t="s">
        <v>828</v>
      </c>
      <c r="H26">
        <v>305.43830000000003</v>
      </c>
      <c r="I26">
        <v>61.08</v>
      </c>
    </row>
    <row r="27" spans="1:9" x14ac:dyDescent="0.25">
      <c r="A27" t="s">
        <v>484</v>
      </c>
      <c r="B27" t="s">
        <v>434</v>
      </c>
      <c r="C27">
        <v>20.100000000000001</v>
      </c>
      <c r="D27" t="s">
        <v>830</v>
      </c>
      <c r="E27">
        <v>34609</v>
      </c>
      <c r="F27" t="s">
        <v>831</v>
      </c>
      <c r="G27" t="s">
        <v>832</v>
      </c>
      <c r="H27">
        <v>437.14780000000002</v>
      </c>
      <c r="I27">
        <v>87.42</v>
      </c>
    </row>
    <row r="28" spans="1:9" x14ac:dyDescent="0.25">
      <c r="A28" t="s">
        <v>484</v>
      </c>
      <c r="B28" t="s">
        <v>439</v>
      </c>
      <c r="C28">
        <v>5</v>
      </c>
      <c r="D28" t="s">
        <v>834</v>
      </c>
      <c r="E28">
        <v>22991</v>
      </c>
      <c r="F28" t="s">
        <v>835</v>
      </c>
      <c r="G28" t="s">
        <v>836</v>
      </c>
      <c r="H28">
        <v>733.92679999999996</v>
      </c>
      <c r="I28">
        <v>146.78</v>
      </c>
    </row>
    <row r="31" spans="1:9" x14ac:dyDescent="0.25">
      <c r="A31" s="7" t="s">
        <v>2151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2158</v>
      </c>
    </row>
    <row r="34" spans="1:49" x14ac:dyDescent="0.25">
      <c r="A34" t="s">
        <v>1709</v>
      </c>
      <c r="B34" s="38">
        <v>42381.120057870372</v>
      </c>
    </row>
    <row r="35" spans="1:49" x14ac:dyDescent="0.25">
      <c r="A35" t="s">
        <v>1710</v>
      </c>
      <c r="B35">
        <v>2430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14</v>
      </c>
      <c r="H38">
        <v>15</v>
      </c>
      <c r="I38">
        <v>16</v>
      </c>
      <c r="J38">
        <v>16</v>
      </c>
      <c r="K38">
        <v>16</v>
      </c>
      <c r="L38">
        <v>15</v>
      </c>
      <c r="M38">
        <v>14</v>
      </c>
      <c r="N38">
        <v>16</v>
      </c>
      <c r="O38">
        <v>16</v>
      </c>
      <c r="P38">
        <v>14</v>
      </c>
      <c r="Q38">
        <v>16</v>
      </c>
      <c r="R38">
        <v>15</v>
      </c>
      <c r="S38">
        <v>16</v>
      </c>
      <c r="T38">
        <v>16</v>
      </c>
      <c r="U38">
        <v>14</v>
      </c>
      <c r="V38">
        <v>12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15</v>
      </c>
      <c r="AC38">
        <v>14</v>
      </c>
      <c r="AD38">
        <v>13</v>
      </c>
      <c r="AE38">
        <v>12</v>
      </c>
      <c r="AF38">
        <v>15</v>
      </c>
      <c r="AG38">
        <v>16</v>
      </c>
      <c r="AH38">
        <v>16</v>
      </c>
      <c r="AI38">
        <v>14</v>
      </c>
      <c r="AJ38">
        <v>16</v>
      </c>
      <c r="AK38">
        <v>13</v>
      </c>
      <c r="AL38">
        <v>14</v>
      </c>
      <c r="AM38">
        <v>0</v>
      </c>
      <c r="AN38">
        <v>13</v>
      </c>
      <c r="AO38">
        <v>15</v>
      </c>
      <c r="AP38">
        <v>13</v>
      </c>
      <c r="AQ38">
        <v>16</v>
      </c>
      <c r="AR38">
        <v>16</v>
      </c>
      <c r="AS38">
        <v>16</v>
      </c>
      <c r="AT38">
        <v>14</v>
      </c>
      <c r="AU38">
        <v>16</v>
      </c>
      <c r="AV38">
        <v>13</v>
      </c>
      <c r="AW38">
        <v>13</v>
      </c>
    </row>
    <row r="39" spans="1:49" x14ac:dyDescent="0.25">
      <c r="A39" t="s">
        <v>1764</v>
      </c>
      <c r="B39">
        <v>110.91200000000001</v>
      </c>
      <c r="C39">
        <v>108.485</v>
      </c>
      <c r="D39">
        <v>124.205</v>
      </c>
      <c r="E39">
        <v>154.63399999999999</v>
      </c>
      <c r="F39">
        <v>174.16</v>
      </c>
      <c r="G39">
        <v>80.712999999999994</v>
      </c>
      <c r="H39">
        <v>143.09299999999999</v>
      </c>
      <c r="I39">
        <v>78.813000000000002</v>
      </c>
      <c r="J39">
        <v>253.27500000000001</v>
      </c>
      <c r="K39">
        <v>133.898</v>
      </c>
      <c r="L39">
        <v>182.72800000000001</v>
      </c>
      <c r="M39">
        <v>149</v>
      </c>
      <c r="N39">
        <v>98.831999999999994</v>
      </c>
      <c r="O39">
        <v>103.48099999999999</v>
      </c>
      <c r="P39">
        <v>100.52</v>
      </c>
      <c r="Q39">
        <v>117.569</v>
      </c>
      <c r="R39">
        <v>126.624</v>
      </c>
      <c r="S39">
        <v>166.136</v>
      </c>
      <c r="T39">
        <v>99.926000000000002</v>
      </c>
      <c r="U39">
        <v>87.103999999999999</v>
      </c>
      <c r="V39">
        <v>105.185</v>
      </c>
      <c r="W39">
        <v>73.27</v>
      </c>
      <c r="X39">
        <v>98.44</v>
      </c>
      <c r="Y39">
        <v>89.542000000000002</v>
      </c>
      <c r="Z39">
        <v>214.554</v>
      </c>
      <c r="AA39">
        <v>139.90600000000001</v>
      </c>
      <c r="AB39">
        <v>112.94799999999999</v>
      </c>
      <c r="AC39">
        <v>73.338999999999999</v>
      </c>
      <c r="AD39">
        <v>88.725999999999999</v>
      </c>
      <c r="AE39">
        <v>151.17500000000001</v>
      </c>
      <c r="AF39">
        <v>117.111</v>
      </c>
      <c r="AG39">
        <v>119.15600000000001</v>
      </c>
      <c r="AH39">
        <v>122.056</v>
      </c>
      <c r="AI39">
        <v>69.078000000000003</v>
      </c>
      <c r="AJ39">
        <v>143.05099999999999</v>
      </c>
      <c r="AK39">
        <v>106.794</v>
      </c>
      <c r="AL39">
        <v>164.309</v>
      </c>
      <c r="AM39">
        <v>0</v>
      </c>
      <c r="AN39">
        <v>167.53800000000001</v>
      </c>
      <c r="AO39">
        <v>102.387</v>
      </c>
      <c r="AP39">
        <v>134.63399999999999</v>
      </c>
      <c r="AQ39">
        <v>110.809</v>
      </c>
      <c r="AR39">
        <v>130.25899999999999</v>
      </c>
      <c r="AS39">
        <v>105.443</v>
      </c>
      <c r="AT39">
        <v>54.956000000000003</v>
      </c>
      <c r="AU39">
        <v>87.21</v>
      </c>
      <c r="AV39">
        <v>77.391999999999996</v>
      </c>
      <c r="AW39">
        <v>154.91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2157</v>
      </c>
    </row>
    <row r="42" spans="1:49" x14ac:dyDescent="0.25">
      <c r="A42" t="s">
        <v>1709</v>
      </c>
      <c r="B42" s="38">
        <v>42381.119270833333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3</v>
      </c>
      <c r="D46">
        <v>6</v>
      </c>
      <c r="E46">
        <v>13</v>
      </c>
      <c r="F46">
        <v>15</v>
      </c>
      <c r="G46">
        <v>13</v>
      </c>
      <c r="H46">
        <v>14</v>
      </c>
      <c r="I46">
        <v>16</v>
      </c>
      <c r="J46">
        <v>16</v>
      </c>
      <c r="K46">
        <v>16</v>
      </c>
      <c r="L46">
        <v>15</v>
      </c>
      <c r="M46">
        <v>14</v>
      </c>
      <c r="N46">
        <v>15</v>
      </c>
      <c r="O46">
        <v>15</v>
      </c>
      <c r="P46">
        <v>14</v>
      </c>
      <c r="Q46">
        <v>15</v>
      </c>
      <c r="R46">
        <v>15</v>
      </c>
      <c r="S46">
        <v>0</v>
      </c>
      <c r="T46">
        <v>16</v>
      </c>
      <c r="U46">
        <v>12</v>
      </c>
      <c r="V46">
        <v>12</v>
      </c>
      <c r="W46">
        <v>14</v>
      </c>
      <c r="X46">
        <v>16</v>
      </c>
      <c r="Y46">
        <v>16</v>
      </c>
      <c r="Z46">
        <v>16</v>
      </c>
      <c r="AA46">
        <v>0</v>
      </c>
      <c r="AB46">
        <v>3</v>
      </c>
      <c r="AC46">
        <v>10</v>
      </c>
      <c r="AD46">
        <v>13</v>
      </c>
      <c r="AE46">
        <v>11</v>
      </c>
      <c r="AF46">
        <v>15</v>
      </c>
      <c r="AG46">
        <v>15</v>
      </c>
      <c r="AH46">
        <v>16</v>
      </c>
      <c r="AI46">
        <v>0</v>
      </c>
      <c r="AJ46">
        <v>16</v>
      </c>
      <c r="AK46">
        <v>14</v>
      </c>
      <c r="AL46">
        <v>14</v>
      </c>
      <c r="AM46">
        <v>0</v>
      </c>
      <c r="AN46">
        <v>14</v>
      </c>
      <c r="AO46">
        <v>15</v>
      </c>
      <c r="AP46">
        <v>0</v>
      </c>
      <c r="AQ46">
        <v>16</v>
      </c>
      <c r="AR46">
        <v>16</v>
      </c>
      <c r="AS46">
        <v>16</v>
      </c>
      <c r="AT46">
        <v>14</v>
      </c>
      <c r="AU46">
        <v>16</v>
      </c>
      <c r="AV46">
        <v>13</v>
      </c>
      <c r="AW46">
        <v>14</v>
      </c>
    </row>
    <row r="47" spans="1:49" x14ac:dyDescent="0.25">
      <c r="A47" t="s">
        <v>1764</v>
      </c>
      <c r="B47">
        <v>114.80800000000001</v>
      </c>
      <c r="C47">
        <v>13.766</v>
      </c>
      <c r="D47">
        <v>226.60400000000001</v>
      </c>
      <c r="E47">
        <v>82.177999999999997</v>
      </c>
      <c r="F47">
        <v>113.693</v>
      </c>
      <c r="G47">
        <v>86.525000000000006</v>
      </c>
      <c r="H47">
        <v>111.76900000000001</v>
      </c>
      <c r="I47">
        <v>78.563999999999993</v>
      </c>
      <c r="J47">
        <v>153.786</v>
      </c>
      <c r="K47">
        <v>142.25299999999999</v>
      </c>
      <c r="L47">
        <v>169.78100000000001</v>
      </c>
      <c r="M47">
        <v>103.831</v>
      </c>
      <c r="N47">
        <v>101.89400000000001</v>
      </c>
      <c r="O47">
        <v>80.126999999999995</v>
      </c>
      <c r="P47">
        <v>98.950999999999993</v>
      </c>
      <c r="Q47">
        <v>85.769000000000005</v>
      </c>
      <c r="R47">
        <v>60.518000000000001</v>
      </c>
      <c r="S47">
        <v>0</v>
      </c>
      <c r="T47">
        <v>59.473999999999997</v>
      </c>
      <c r="U47">
        <v>80.878</v>
      </c>
      <c r="V47">
        <v>82.667000000000002</v>
      </c>
      <c r="W47">
        <v>80.492000000000004</v>
      </c>
      <c r="X47">
        <v>104.85599999999999</v>
      </c>
      <c r="Y47">
        <v>91.72</v>
      </c>
      <c r="Z47">
        <v>233.75299999999999</v>
      </c>
      <c r="AA47">
        <v>0</v>
      </c>
      <c r="AB47">
        <v>11.510999999999999</v>
      </c>
      <c r="AC47">
        <v>59.938000000000002</v>
      </c>
      <c r="AD47">
        <v>83.581999999999994</v>
      </c>
      <c r="AE47">
        <v>116.523</v>
      </c>
      <c r="AF47">
        <v>118.871</v>
      </c>
      <c r="AG47">
        <v>119.86499999999999</v>
      </c>
      <c r="AH47">
        <v>108.535</v>
      </c>
      <c r="AI47">
        <v>0</v>
      </c>
      <c r="AJ47">
        <v>48.777999999999999</v>
      </c>
      <c r="AK47">
        <v>74.459999999999994</v>
      </c>
      <c r="AL47">
        <v>209.447</v>
      </c>
      <c r="AM47">
        <v>0</v>
      </c>
      <c r="AN47">
        <v>170.87899999999999</v>
      </c>
      <c r="AO47">
        <v>94.326999999999998</v>
      </c>
      <c r="AP47">
        <v>0</v>
      </c>
      <c r="AQ47">
        <v>123.042</v>
      </c>
      <c r="AR47">
        <v>139.69300000000001</v>
      </c>
      <c r="AS47">
        <v>102.199</v>
      </c>
      <c r="AT47">
        <v>55.493000000000002</v>
      </c>
      <c r="AU47">
        <v>88.150999999999996</v>
      </c>
      <c r="AV47">
        <v>74.509</v>
      </c>
      <c r="AW47">
        <v>157.92400000000001</v>
      </c>
    </row>
    <row r="49" spans="1:49" x14ac:dyDescent="0.25">
      <c r="A49" s="7" t="s">
        <v>2152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2156</v>
      </c>
    </row>
    <row r="52" spans="1:49" x14ac:dyDescent="0.25">
      <c r="A52" t="s">
        <v>1709</v>
      </c>
      <c r="B52" s="38">
        <v>42381.118564814817</v>
      </c>
    </row>
    <row r="53" spans="1:49" x14ac:dyDescent="0.25">
      <c r="A53" t="s">
        <v>1710</v>
      </c>
      <c r="B53">
        <v>2642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15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15</v>
      </c>
      <c r="AB56">
        <v>16</v>
      </c>
      <c r="AC56">
        <v>15</v>
      </c>
      <c r="AD56">
        <v>15</v>
      </c>
      <c r="AE56">
        <v>14</v>
      </c>
      <c r="AF56">
        <v>15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14</v>
      </c>
      <c r="AM56">
        <v>14</v>
      </c>
      <c r="AN56">
        <v>16</v>
      </c>
      <c r="AO56">
        <v>15</v>
      </c>
      <c r="AP56">
        <v>16</v>
      </c>
      <c r="AQ56">
        <v>16</v>
      </c>
      <c r="AR56">
        <v>16</v>
      </c>
      <c r="AS56">
        <v>15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122.17700000000001</v>
      </c>
      <c r="C57">
        <v>147.251</v>
      </c>
      <c r="D57">
        <v>140.69499999999999</v>
      </c>
      <c r="E57">
        <v>95.533000000000001</v>
      </c>
      <c r="F57">
        <v>216.60300000000001</v>
      </c>
      <c r="G57">
        <v>226.96600000000001</v>
      </c>
      <c r="H57">
        <v>135.61199999999999</v>
      </c>
      <c r="I57">
        <v>151.16499999999999</v>
      </c>
      <c r="J57">
        <v>212.024</v>
      </c>
      <c r="K57">
        <v>167.53200000000001</v>
      </c>
      <c r="L57">
        <v>117.818</v>
      </c>
      <c r="M57">
        <v>132.96600000000001</v>
      </c>
      <c r="N57">
        <v>147.21799999999999</v>
      </c>
      <c r="O57">
        <v>150.22399999999999</v>
      </c>
      <c r="P57">
        <v>141.02199999999999</v>
      </c>
      <c r="Q57">
        <v>117.361</v>
      </c>
      <c r="R57">
        <v>160.74199999999999</v>
      </c>
      <c r="S57">
        <v>173.999</v>
      </c>
      <c r="T57">
        <v>152.988</v>
      </c>
      <c r="U57">
        <v>115.19499999999999</v>
      </c>
      <c r="V57">
        <v>100.246</v>
      </c>
      <c r="W57">
        <v>124.084</v>
      </c>
      <c r="X57">
        <v>130.107</v>
      </c>
      <c r="Y57">
        <v>112.807</v>
      </c>
      <c r="Z57">
        <v>229.94800000000001</v>
      </c>
      <c r="AA57">
        <v>141.98599999999999</v>
      </c>
      <c r="AB57">
        <v>146.40299999999999</v>
      </c>
      <c r="AC57">
        <v>116.592</v>
      </c>
      <c r="AD57">
        <v>122.06699999999999</v>
      </c>
      <c r="AE57">
        <v>101.1</v>
      </c>
      <c r="AF57">
        <v>33.725999999999999</v>
      </c>
      <c r="AG57">
        <v>176.16499999999999</v>
      </c>
      <c r="AH57">
        <v>224.81700000000001</v>
      </c>
      <c r="AI57">
        <v>135.37299999999999</v>
      </c>
      <c r="AJ57">
        <v>160.95500000000001</v>
      </c>
      <c r="AK57">
        <v>85.953000000000003</v>
      </c>
      <c r="AL57">
        <v>85.38</v>
      </c>
      <c r="AM57">
        <v>102.182</v>
      </c>
      <c r="AN57">
        <v>142.66200000000001</v>
      </c>
      <c r="AO57">
        <v>187.65799999999999</v>
      </c>
      <c r="AP57">
        <v>183.898</v>
      </c>
      <c r="AQ57">
        <v>134.40100000000001</v>
      </c>
      <c r="AR57">
        <v>189.374</v>
      </c>
      <c r="AS57">
        <v>176.179</v>
      </c>
      <c r="AT57">
        <v>136.916</v>
      </c>
      <c r="AU57">
        <v>142.18899999999999</v>
      </c>
      <c r="AV57">
        <v>142.38399999999999</v>
      </c>
      <c r="AW57">
        <v>143.435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2155</v>
      </c>
    </row>
    <row r="60" spans="1:49" x14ac:dyDescent="0.25">
      <c r="A60" t="s">
        <v>1709</v>
      </c>
      <c r="B60" s="38">
        <v>42381.117754629631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2</v>
      </c>
      <c r="D64">
        <v>12</v>
      </c>
      <c r="E64">
        <v>13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15</v>
      </c>
      <c r="R64">
        <v>16</v>
      </c>
      <c r="S64">
        <v>0</v>
      </c>
      <c r="T64">
        <v>16</v>
      </c>
      <c r="U64">
        <v>15</v>
      </c>
      <c r="V64">
        <v>15</v>
      </c>
      <c r="W64">
        <v>16</v>
      </c>
      <c r="X64">
        <v>16</v>
      </c>
      <c r="Y64">
        <v>16</v>
      </c>
      <c r="Z64">
        <v>16</v>
      </c>
      <c r="AA64">
        <v>0</v>
      </c>
      <c r="AB64">
        <v>14</v>
      </c>
      <c r="AC64">
        <v>15</v>
      </c>
      <c r="AD64">
        <v>15</v>
      </c>
      <c r="AE64">
        <v>14</v>
      </c>
      <c r="AF64">
        <v>15</v>
      </c>
      <c r="AG64">
        <v>16</v>
      </c>
      <c r="AH64">
        <v>16</v>
      </c>
      <c r="AI64">
        <v>0</v>
      </c>
      <c r="AJ64">
        <v>16</v>
      </c>
      <c r="AK64">
        <v>16</v>
      </c>
      <c r="AL64">
        <v>16</v>
      </c>
      <c r="AM64">
        <v>14</v>
      </c>
      <c r="AN64">
        <v>16</v>
      </c>
      <c r="AO64">
        <v>15</v>
      </c>
      <c r="AP64">
        <v>0</v>
      </c>
      <c r="AQ64">
        <v>16</v>
      </c>
      <c r="AR64">
        <v>16</v>
      </c>
      <c r="AS64">
        <v>15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104.97799999999999</v>
      </c>
      <c r="C65">
        <v>12.757</v>
      </c>
      <c r="D65">
        <v>77.073999999999998</v>
      </c>
      <c r="E65">
        <v>40.482999999999997</v>
      </c>
      <c r="F65">
        <v>199.91</v>
      </c>
      <c r="G65">
        <v>213.16</v>
      </c>
      <c r="H65">
        <v>143.047</v>
      </c>
      <c r="I65">
        <v>143.29499999999999</v>
      </c>
      <c r="J65">
        <v>115.917</v>
      </c>
      <c r="K65">
        <v>192.67400000000001</v>
      </c>
      <c r="L65">
        <v>89.174999999999997</v>
      </c>
      <c r="M65">
        <v>115.179</v>
      </c>
      <c r="N65">
        <v>104.182</v>
      </c>
      <c r="O65">
        <v>153.40600000000001</v>
      </c>
      <c r="P65">
        <v>173.506</v>
      </c>
      <c r="Q65">
        <v>99.375</v>
      </c>
      <c r="R65">
        <v>83.65</v>
      </c>
      <c r="S65">
        <v>0</v>
      </c>
      <c r="T65">
        <v>72.42</v>
      </c>
      <c r="U65">
        <v>87.03</v>
      </c>
      <c r="V65">
        <v>91.372</v>
      </c>
      <c r="W65">
        <v>133.291</v>
      </c>
      <c r="X65">
        <v>135.96700000000001</v>
      </c>
      <c r="Y65">
        <v>102.637</v>
      </c>
      <c r="Z65">
        <v>171.55500000000001</v>
      </c>
      <c r="AA65">
        <v>0</v>
      </c>
      <c r="AB65">
        <v>23.202999999999999</v>
      </c>
      <c r="AC65">
        <v>90.578999999999994</v>
      </c>
      <c r="AD65">
        <v>114.224</v>
      </c>
      <c r="AE65">
        <v>105.64</v>
      </c>
      <c r="AF65">
        <v>33.192999999999998</v>
      </c>
      <c r="AG65">
        <v>164.07499999999999</v>
      </c>
      <c r="AH65">
        <v>384.202</v>
      </c>
      <c r="AI65">
        <v>0</v>
      </c>
      <c r="AJ65">
        <v>121.901</v>
      </c>
      <c r="AK65">
        <v>127.08</v>
      </c>
      <c r="AL65">
        <v>78.448999999999998</v>
      </c>
      <c r="AM65">
        <v>137.09299999999999</v>
      </c>
      <c r="AN65">
        <v>159.97900000000001</v>
      </c>
      <c r="AO65">
        <v>188.07300000000001</v>
      </c>
      <c r="AP65">
        <v>0</v>
      </c>
      <c r="AQ65">
        <v>149.39099999999999</v>
      </c>
      <c r="AR65">
        <v>206.31200000000001</v>
      </c>
      <c r="AS65">
        <v>194.02099999999999</v>
      </c>
      <c r="AT65">
        <v>133.64599999999999</v>
      </c>
      <c r="AU65">
        <v>168.792</v>
      </c>
      <c r="AV65">
        <v>133.03200000000001</v>
      </c>
      <c r="AW65">
        <v>143.57300000000001</v>
      </c>
    </row>
    <row r="67" spans="1:49" x14ac:dyDescent="0.25">
      <c r="A67" s="7" t="s">
        <v>2153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2154</v>
      </c>
    </row>
    <row r="70" spans="1:49" x14ac:dyDescent="0.25">
      <c r="A70" t="s">
        <v>1709</v>
      </c>
      <c r="B70" s="38">
        <v>42381.077685185184</v>
      </c>
    </row>
    <row r="71" spans="1:49" x14ac:dyDescent="0.25">
      <c r="A71" t="s">
        <v>1710</v>
      </c>
      <c r="B71">
        <v>2431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15</v>
      </c>
      <c r="C74">
        <v>13</v>
      </c>
      <c r="D74">
        <v>16</v>
      </c>
      <c r="E74">
        <v>16</v>
      </c>
      <c r="F74">
        <v>16</v>
      </c>
      <c r="G74">
        <v>16</v>
      </c>
      <c r="H74">
        <v>15</v>
      </c>
      <c r="I74">
        <v>13</v>
      </c>
      <c r="J74">
        <v>13</v>
      </c>
      <c r="K74">
        <v>15</v>
      </c>
      <c r="L74">
        <v>15</v>
      </c>
      <c r="M74">
        <v>15</v>
      </c>
      <c r="N74">
        <v>15</v>
      </c>
      <c r="O74">
        <v>13</v>
      </c>
      <c r="P74">
        <v>14</v>
      </c>
      <c r="Q74">
        <v>13</v>
      </c>
      <c r="R74">
        <v>16</v>
      </c>
      <c r="S74">
        <v>15</v>
      </c>
      <c r="T74">
        <v>15</v>
      </c>
      <c r="U74">
        <v>15</v>
      </c>
      <c r="V74">
        <v>14</v>
      </c>
      <c r="W74">
        <v>15</v>
      </c>
      <c r="X74">
        <v>12</v>
      </c>
      <c r="Y74">
        <v>12</v>
      </c>
      <c r="Z74">
        <v>16</v>
      </c>
      <c r="AA74">
        <v>16</v>
      </c>
      <c r="AB74">
        <v>16</v>
      </c>
      <c r="AC74">
        <v>16</v>
      </c>
      <c r="AD74">
        <v>14</v>
      </c>
      <c r="AE74">
        <v>13</v>
      </c>
      <c r="AF74">
        <v>12</v>
      </c>
      <c r="AG74">
        <v>15</v>
      </c>
      <c r="AH74">
        <v>16</v>
      </c>
      <c r="AI74">
        <v>16</v>
      </c>
      <c r="AJ74">
        <v>16</v>
      </c>
      <c r="AK74">
        <v>11</v>
      </c>
      <c r="AL74">
        <v>15</v>
      </c>
      <c r="AM74">
        <v>14</v>
      </c>
      <c r="AN74">
        <v>15</v>
      </c>
      <c r="AO74">
        <v>15</v>
      </c>
      <c r="AP74">
        <v>9</v>
      </c>
      <c r="AQ74">
        <v>13</v>
      </c>
      <c r="AR74">
        <v>16</v>
      </c>
      <c r="AS74">
        <v>16</v>
      </c>
      <c r="AT74">
        <v>16</v>
      </c>
      <c r="AU74">
        <v>14</v>
      </c>
      <c r="AV74">
        <v>15</v>
      </c>
      <c r="AW74">
        <v>15</v>
      </c>
    </row>
    <row r="75" spans="1:49" x14ac:dyDescent="0.25">
      <c r="A75" t="s">
        <v>1764</v>
      </c>
      <c r="B75">
        <v>158.54499999999999</v>
      </c>
      <c r="C75">
        <v>146.965</v>
      </c>
      <c r="D75">
        <v>112.955</v>
      </c>
      <c r="E75">
        <v>76.656999999999996</v>
      </c>
      <c r="F75">
        <v>119.995</v>
      </c>
      <c r="G75">
        <v>113.527</v>
      </c>
      <c r="H75">
        <v>119.574</v>
      </c>
      <c r="I75">
        <v>55.841999999999999</v>
      </c>
      <c r="J75">
        <v>104.018</v>
      </c>
      <c r="K75">
        <v>106.916</v>
      </c>
      <c r="L75">
        <v>118.044</v>
      </c>
      <c r="M75">
        <v>112.706</v>
      </c>
      <c r="N75">
        <v>51.192</v>
      </c>
      <c r="O75">
        <v>107.536</v>
      </c>
      <c r="P75">
        <v>132.03200000000001</v>
      </c>
      <c r="Q75">
        <v>73.180000000000007</v>
      </c>
      <c r="R75">
        <v>209.26300000000001</v>
      </c>
      <c r="S75">
        <v>142.67699999999999</v>
      </c>
      <c r="T75">
        <v>125.02500000000001</v>
      </c>
      <c r="U75">
        <v>76.132999999999996</v>
      </c>
      <c r="V75">
        <v>85.453000000000003</v>
      </c>
      <c r="W75">
        <v>119.342</v>
      </c>
      <c r="X75">
        <v>130.107</v>
      </c>
      <c r="Y75">
        <v>112.402</v>
      </c>
      <c r="Z75">
        <v>248.779</v>
      </c>
      <c r="AA75">
        <v>166.45500000000001</v>
      </c>
      <c r="AB75">
        <v>82.070999999999998</v>
      </c>
      <c r="AC75">
        <v>101.04</v>
      </c>
      <c r="AD75">
        <v>73.227000000000004</v>
      </c>
      <c r="AE75">
        <v>46.384</v>
      </c>
      <c r="AF75">
        <v>149.37899999999999</v>
      </c>
      <c r="AG75">
        <v>155.506</v>
      </c>
      <c r="AH75">
        <v>111.129</v>
      </c>
      <c r="AI75">
        <v>140.381</v>
      </c>
      <c r="AJ75">
        <v>114.10599999999999</v>
      </c>
      <c r="AK75">
        <v>101.249</v>
      </c>
      <c r="AL75">
        <v>107.179</v>
      </c>
      <c r="AM75">
        <v>157.03200000000001</v>
      </c>
      <c r="AN75">
        <v>114.259</v>
      </c>
      <c r="AO75">
        <v>185.91200000000001</v>
      </c>
      <c r="AP75">
        <v>92.384</v>
      </c>
      <c r="AQ75">
        <v>40.988</v>
      </c>
      <c r="AR75">
        <v>161.899</v>
      </c>
      <c r="AS75">
        <v>121.57299999999999</v>
      </c>
      <c r="AT75">
        <v>122.818</v>
      </c>
      <c r="AU75">
        <v>112.09099999999999</v>
      </c>
      <c r="AV75">
        <v>151.571</v>
      </c>
      <c r="AW75">
        <v>91.912999999999997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2159</v>
      </c>
    </row>
    <row r="78" spans="1:49" x14ac:dyDescent="0.25">
      <c r="A78" t="s">
        <v>1709</v>
      </c>
      <c r="B78" s="38">
        <v>42381.121018518519</v>
      </c>
    </row>
    <row r="79" spans="1:49" x14ac:dyDescent="0.25">
      <c r="A79" t="s">
        <v>1710</v>
      </c>
      <c r="B79">
        <v>2402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15</v>
      </c>
      <c r="C82">
        <v>3</v>
      </c>
      <c r="D82">
        <v>10</v>
      </c>
      <c r="E82">
        <v>9</v>
      </c>
      <c r="F82">
        <v>13</v>
      </c>
      <c r="G82">
        <v>16</v>
      </c>
      <c r="H82">
        <v>15</v>
      </c>
      <c r="I82">
        <v>13</v>
      </c>
      <c r="J82">
        <v>13</v>
      </c>
      <c r="K82">
        <v>15</v>
      </c>
      <c r="L82">
        <v>15</v>
      </c>
      <c r="M82">
        <v>15</v>
      </c>
      <c r="N82">
        <v>15</v>
      </c>
      <c r="O82">
        <v>13</v>
      </c>
      <c r="P82">
        <v>14</v>
      </c>
      <c r="Q82">
        <v>13</v>
      </c>
      <c r="R82">
        <v>16</v>
      </c>
      <c r="S82">
        <v>2</v>
      </c>
      <c r="T82">
        <v>15</v>
      </c>
      <c r="U82">
        <v>15</v>
      </c>
      <c r="V82">
        <v>13</v>
      </c>
      <c r="W82">
        <v>15</v>
      </c>
      <c r="X82">
        <v>12</v>
      </c>
      <c r="Y82">
        <v>11</v>
      </c>
      <c r="Z82">
        <v>16</v>
      </c>
      <c r="AA82">
        <v>2</v>
      </c>
      <c r="AB82">
        <v>16</v>
      </c>
      <c r="AC82">
        <v>15</v>
      </c>
      <c r="AD82">
        <v>14</v>
      </c>
      <c r="AE82">
        <v>12</v>
      </c>
      <c r="AF82">
        <v>12</v>
      </c>
      <c r="AG82">
        <v>15</v>
      </c>
      <c r="AH82">
        <v>16</v>
      </c>
      <c r="AI82">
        <v>0</v>
      </c>
      <c r="AJ82">
        <v>16</v>
      </c>
      <c r="AK82">
        <v>14</v>
      </c>
      <c r="AL82">
        <v>15</v>
      </c>
      <c r="AM82">
        <v>15</v>
      </c>
      <c r="AN82">
        <v>15</v>
      </c>
      <c r="AO82">
        <v>15</v>
      </c>
      <c r="AP82">
        <v>0</v>
      </c>
      <c r="AQ82">
        <v>12</v>
      </c>
      <c r="AR82">
        <v>16</v>
      </c>
      <c r="AS82">
        <v>16</v>
      </c>
      <c r="AT82">
        <v>16</v>
      </c>
      <c r="AU82">
        <v>14</v>
      </c>
      <c r="AV82">
        <v>14</v>
      </c>
      <c r="AW82">
        <v>15</v>
      </c>
    </row>
    <row r="83" spans="1:49" x14ac:dyDescent="0.25">
      <c r="A83" t="s">
        <v>1764</v>
      </c>
      <c r="B83">
        <v>145.815</v>
      </c>
      <c r="C83">
        <v>15.196</v>
      </c>
      <c r="D83">
        <v>64.096999999999994</v>
      </c>
      <c r="E83">
        <v>33.482999999999997</v>
      </c>
      <c r="F83">
        <v>46.405999999999999</v>
      </c>
      <c r="G83">
        <v>144.40299999999999</v>
      </c>
      <c r="H83">
        <v>143.34100000000001</v>
      </c>
      <c r="I83">
        <v>59.228000000000002</v>
      </c>
      <c r="J83">
        <v>61.908000000000001</v>
      </c>
      <c r="K83">
        <v>116.32299999999999</v>
      </c>
      <c r="L83">
        <v>121.985</v>
      </c>
      <c r="M83">
        <v>105.6</v>
      </c>
      <c r="N83">
        <v>50.091999999999999</v>
      </c>
      <c r="O83">
        <v>93.596999999999994</v>
      </c>
      <c r="P83">
        <v>148.72999999999999</v>
      </c>
      <c r="Q83">
        <v>78.186999999999998</v>
      </c>
      <c r="R83">
        <v>126.41800000000001</v>
      </c>
      <c r="S83">
        <v>6.6689999999999996</v>
      </c>
      <c r="T83">
        <v>126.65300000000001</v>
      </c>
      <c r="U83">
        <v>79.947000000000003</v>
      </c>
      <c r="V83">
        <v>96.040999999999997</v>
      </c>
      <c r="W83">
        <v>121.06399999999999</v>
      </c>
      <c r="X83">
        <v>103.166</v>
      </c>
      <c r="Y83">
        <v>131.22499999999999</v>
      </c>
      <c r="Z83">
        <v>253.94300000000001</v>
      </c>
      <c r="AA83">
        <v>7.556</v>
      </c>
      <c r="AB83">
        <v>32.581000000000003</v>
      </c>
      <c r="AC83">
        <v>77.391000000000005</v>
      </c>
      <c r="AD83">
        <v>72.084999999999994</v>
      </c>
      <c r="AE83">
        <v>49.896000000000001</v>
      </c>
      <c r="AF83">
        <v>133.28899999999999</v>
      </c>
      <c r="AG83">
        <v>159.27099999999999</v>
      </c>
      <c r="AH83">
        <v>92.515000000000001</v>
      </c>
      <c r="AI83">
        <v>0</v>
      </c>
      <c r="AJ83">
        <v>64.873999999999995</v>
      </c>
      <c r="AK83">
        <v>116.239</v>
      </c>
      <c r="AL83">
        <v>131.16200000000001</v>
      </c>
      <c r="AM83">
        <v>168.59</v>
      </c>
      <c r="AN83">
        <v>144.38</v>
      </c>
      <c r="AO83">
        <v>211.76</v>
      </c>
      <c r="AP83">
        <v>0</v>
      </c>
      <c r="AQ83">
        <v>39.203000000000003</v>
      </c>
      <c r="AR83">
        <v>182.72</v>
      </c>
      <c r="AS83">
        <v>131.124</v>
      </c>
      <c r="AT83">
        <v>126.97199999999999</v>
      </c>
      <c r="AU83">
        <v>97.146000000000001</v>
      </c>
      <c r="AV83">
        <v>179.36099999999999</v>
      </c>
      <c r="AW83">
        <v>100.316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1">C46/C38*100</f>
        <v>18.75</v>
      </c>
      <c r="D86">
        <f t="shared" si="1"/>
        <v>37.5</v>
      </c>
      <c r="E86">
        <f t="shared" si="1"/>
        <v>81.25</v>
      </c>
      <c r="F86">
        <f t="shared" si="1"/>
        <v>93.75</v>
      </c>
      <c r="G86">
        <f t="shared" si="1"/>
        <v>92.857142857142861</v>
      </c>
      <c r="H86">
        <f t="shared" si="1"/>
        <v>93.333333333333329</v>
      </c>
      <c r="I86">
        <f t="shared" si="1"/>
        <v>100</v>
      </c>
      <c r="J86">
        <f t="shared" si="1"/>
        <v>100</v>
      </c>
      <c r="K86">
        <f t="shared" si="1"/>
        <v>100</v>
      </c>
      <c r="L86">
        <f t="shared" si="1"/>
        <v>100</v>
      </c>
      <c r="M86">
        <f t="shared" si="1"/>
        <v>100</v>
      </c>
      <c r="N86">
        <f t="shared" si="1"/>
        <v>93.75</v>
      </c>
      <c r="O86">
        <f t="shared" si="1"/>
        <v>93.75</v>
      </c>
      <c r="P86">
        <f t="shared" si="1"/>
        <v>100</v>
      </c>
      <c r="Q86">
        <f t="shared" si="1"/>
        <v>93.75</v>
      </c>
      <c r="R86">
        <f t="shared" si="1"/>
        <v>100</v>
      </c>
      <c r="S86">
        <f t="shared" si="1"/>
        <v>0</v>
      </c>
      <c r="T86">
        <f t="shared" si="1"/>
        <v>100</v>
      </c>
      <c r="U86">
        <f t="shared" si="1"/>
        <v>85.714285714285708</v>
      </c>
      <c r="V86">
        <f t="shared" si="1"/>
        <v>100</v>
      </c>
      <c r="W86">
        <f t="shared" si="1"/>
        <v>87.5</v>
      </c>
      <c r="X86">
        <f t="shared" si="1"/>
        <v>100</v>
      </c>
      <c r="Y86">
        <f t="shared" si="1"/>
        <v>100</v>
      </c>
      <c r="Z86">
        <f t="shared" si="1"/>
        <v>100</v>
      </c>
      <c r="AA86">
        <f t="shared" si="1"/>
        <v>0</v>
      </c>
      <c r="AB86">
        <f t="shared" si="1"/>
        <v>20</v>
      </c>
      <c r="AC86">
        <f t="shared" si="1"/>
        <v>71.428571428571431</v>
      </c>
      <c r="AD86">
        <f t="shared" si="1"/>
        <v>100</v>
      </c>
      <c r="AE86">
        <f t="shared" si="1"/>
        <v>91.666666666666657</v>
      </c>
      <c r="AF86">
        <f t="shared" si="1"/>
        <v>100</v>
      </c>
      <c r="AG86">
        <f t="shared" si="1"/>
        <v>93.75</v>
      </c>
      <c r="AH86">
        <f t="shared" si="1"/>
        <v>100</v>
      </c>
      <c r="AI86">
        <f t="shared" si="1"/>
        <v>0</v>
      </c>
      <c r="AJ86">
        <f t="shared" si="1"/>
        <v>100</v>
      </c>
      <c r="AK86">
        <f t="shared" si="1"/>
        <v>107.69230769230769</v>
      </c>
      <c r="AL86">
        <f t="shared" si="1"/>
        <v>100</v>
      </c>
      <c r="AM86" t="e">
        <f t="shared" si="1"/>
        <v>#DIV/0!</v>
      </c>
      <c r="AN86">
        <f t="shared" si="1"/>
        <v>107.69230769230769</v>
      </c>
      <c r="AO86">
        <f t="shared" si="1"/>
        <v>100</v>
      </c>
      <c r="AP86">
        <f t="shared" si="1"/>
        <v>0</v>
      </c>
      <c r="AQ86">
        <f t="shared" si="1"/>
        <v>100</v>
      </c>
      <c r="AR86">
        <f t="shared" si="1"/>
        <v>100</v>
      </c>
      <c r="AS86">
        <f t="shared" si="1"/>
        <v>100</v>
      </c>
      <c r="AT86">
        <f t="shared" si="1"/>
        <v>100</v>
      </c>
      <c r="AU86">
        <f t="shared" si="1"/>
        <v>100</v>
      </c>
      <c r="AV86">
        <f t="shared" si="1"/>
        <v>100</v>
      </c>
      <c r="AW86">
        <f t="shared" si="1"/>
        <v>107.69230769230769</v>
      </c>
    </row>
    <row r="87" spans="1:49" x14ac:dyDescent="0.25">
      <c r="A87" t="s">
        <v>1771</v>
      </c>
      <c r="B87">
        <f>B64/B56*100</f>
        <v>100</v>
      </c>
      <c r="C87">
        <f t="shared" ref="C87:AW87" si="2">C64/C56*100</f>
        <v>12.5</v>
      </c>
      <c r="D87">
        <f t="shared" si="2"/>
        <v>75</v>
      </c>
      <c r="E87">
        <f t="shared" si="2"/>
        <v>81.25</v>
      </c>
      <c r="F87">
        <f t="shared" si="2"/>
        <v>100</v>
      </c>
      <c r="G87">
        <f t="shared" si="2"/>
        <v>100</v>
      </c>
      <c r="H87">
        <f t="shared" si="2"/>
        <v>100</v>
      </c>
      <c r="I87">
        <f t="shared" si="2"/>
        <v>100</v>
      </c>
      <c r="J87">
        <f t="shared" si="2"/>
        <v>100</v>
      </c>
      <c r="K87">
        <f t="shared" si="2"/>
        <v>100</v>
      </c>
      <c r="L87">
        <f t="shared" si="2"/>
        <v>100</v>
      </c>
      <c r="M87">
        <f t="shared" si="2"/>
        <v>100</v>
      </c>
      <c r="N87">
        <f t="shared" si="2"/>
        <v>100</v>
      </c>
      <c r="O87">
        <f t="shared" si="2"/>
        <v>100</v>
      </c>
      <c r="P87">
        <f t="shared" si="2"/>
        <v>100</v>
      </c>
      <c r="Q87">
        <f t="shared" si="2"/>
        <v>93.75</v>
      </c>
      <c r="R87">
        <f t="shared" si="2"/>
        <v>100</v>
      </c>
      <c r="S87">
        <f t="shared" si="2"/>
        <v>0</v>
      </c>
      <c r="T87">
        <f t="shared" si="2"/>
        <v>100</v>
      </c>
      <c r="U87">
        <f t="shared" si="2"/>
        <v>100</v>
      </c>
      <c r="V87">
        <f t="shared" si="2"/>
        <v>93.75</v>
      </c>
      <c r="W87">
        <f t="shared" si="2"/>
        <v>100</v>
      </c>
      <c r="X87">
        <f t="shared" si="2"/>
        <v>100</v>
      </c>
      <c r="Y87">
        <f t="shared" si="2"/>
        <v>100</v>
      </c>
      <c r="Z87">
        <f t="shared" si="2"/>
        <v>100</v>
      </c>
      <c r="AA87">
        <f t="shared" si="2"/>
        <v>0</v>
      </c>
      <c r="AB87">
        <f t="shared" si="2"/>
        <v>87.5</v>
      </c>
      <c r="AC87">
        <f t="shared" si="2"/>
        <v>100</v>
      </c>
      <c r="AD87">
        <f t="shared" si="2"/>
        <v>100</v>
      </c>
      <c r="AE87">
        <f t="shared" si="2"/>
        <v>100</v>
      </c>
      <c r="AF87">
        <f t="shared" si="2"/>
        <v>100</v>
      </c>
      <c r="AG87">
        <f t="shared" si="2"/>
        <v>100</v>
      </c>
      <c r="AH87">
        <f t="shared" si="2"/>
        <v>100</v>
      </c>
      <c r="AI87">
        <f t="shared" si="2"/>
        <v>0</v>
      </c>
      <c r="AJ87">
        <f t="shared" si="2"/>
        <v>100</v>
      </c>
      <c r="AK87">
        <f t="shared" si="2"/>
        <v>100</v>
      </c>
      <c r="AL87">
        <f t="shared" si="2"/>
        <v>114.28571428571428</v>
      </c>
      <c r="AM87">
        <f t="shared" si="2"/>
        <v>100</v>
      </c>
      <c r="AN87">
        <f t="shared" si="2"/>
        <v>100</v>
      </c>
      <c r="AO87">
        <f t="shared" si="2"/>
        <v>100</v>
      </c>
      <c r="AP87">
        <f t="shared" si="2"/>
        <v>0</v>
      </c>
      <c r="AQ87">
        <f t="shared" si="2"/>
        <v>100</v>
      </c>
      <c r="AR87">
        <f t="shared" si="2"/>
        <v>100</v>
      </c>
      <c r="AS87">
        <f t="shared" si="2"/>
        <v>100</v>
      </c>
      <c r="AT87">
        <f t="shared" si="2"/>
        <v>100</v>
      </c>
      <c r="AU87">
        <f t="shared" si="2"/>
        <v>100</v>
      </c>
      <c r="AV87">
        <f t="shared" si="2"/>
        <v>100</v>
      </c>
      <c r="AW87">
        <f t="shared" si="2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3">C82/C74*100</f>
        <v>23.076923076923077</v>
      </c>
      <c r="D88">
        <f t="shared" si="3"/>
        <v>62.5</v>
      </c>
      <c r="E88">
        <f t="shared" si="3"/>
        <v>56.25</v>
      </c>
      <c r="F88">
        <f t="shared" si="3"/>
        <v>81.25</v>
      </c>
      <c r="G88">
        <f t="shared" si="3"/>
        <v>100</v>
      </c>
      <c r="H88">
        <f t="shared" si="3"/>
        <v>100</v>
      </c>
      <c r="I88">
        <f t="shared" si="3"/>
        <v>100</v>
      </c>
      <c r="J88">
        <f t="shared" si="3"/>
        <v>100</v>
      </c>
      <c r="K88">
        <f t="shared" si="3"/>
        <v>100</v>
      </c>
      <c r="L88">
        <f t="shared" si="3"/>
        <v>100</v>
      </c>
      <c r="M88">
        <f t="shared" si="3"/>
        <v>100</v>
      </c>
      <c r="N88">
        <f t="shared" si="3"/>
        <v>100</v>
      </c>
      <c r="O88">
        <f t="shared" si="3"/>
        <v>100</v>
      </c>
      <c r="P88">
        <f t="shared" si="3"/>
        <v>100</v>
      </c>
      <c r="Q88">
        <f t="shared" si="3"/>
        <v>100</v>
      </c>
      <c r="R88">
        <f t="shared" si="3"/>
        <v>100</v>
      </c>
      <c r="S88">
        <f t="shared" si="3"/>
        <v>13.333333333333334</v>
      </c>
      <c r="T88">
        <f t="shared" si="3"/>
        <v>100</v>
      </c>
      <c r="U88">
        <f t="shared" si="3"/>
        <v>100</v>
      </c>
      <c r="V88">
        <f t="shared" si="3"/>
        <v>92.857142857142861</v>
      </c>
      <c r="W88">
        <f t="shared" si="3"/>
        <v>100</v>
      </c>
      <c r="X88">
        <f t="shared" si="3"/>
        <v>100</v>
      </c>
      <c r="Y88">
        <f t="shared" si="3"/>
        <v>91.666666666666657</v>
      </c>
      <c r="Z88">
        <f t="shared" si="3"/>
        <v>100</v>
      </c>
      <c r="AA88">
        <f t="shared" si="3"/>
        <v>12.5</v>
      </c>
      <c r="AB88">
        <f t="shared" si="3"/>
        <v>100</v>
      </c>
      <c r="AC88">
        <f t="shared" si="3"/>
        <v>93.75</v>
      </c>
      <c r="AD88">
        <f t="shared" si="3"/>
        <v>100</v>
      </c>
      <c r="AE88">
        <f t="shared" si="3"/>
        <v>92.307692307692307</v>
      </c>
      <c r="AF88">
        <f t="shared" si="3"/>
        <v>100</v>
      </c>
      <c r="AG88">
        <f t="shared" si="3"/>
        <v>100</v>
      </c>
      <c r="AH88">
        <f t="shared" si="3"/>
        <v>100</v>
      </c>
      <c r="AI88">
        <f t="shared" si="3"/>
        <v>0</v>
      </c>
      <c r="AJ88">
        <f t="shared" si="3"/>
        <v>100</v>
      </c>
      <c r="AK88">
        <f t="shared" si="3"/>
        <v>127.27272727272727</v>
      </c>
      <c r="AL88">
        <f t="shared" si="3"/>
        <v>100</v>
      </c>
      <c r="AM88">
        <f t="shared" si="3"/>
        <v>107.14285714285714</v>
      </c>
      <c r="AN88">
        <f t="shared" si="3"/>
        <v>100</v>
      </c>
      <c r="AO88">
        <f t="shared" si="3"/>
        <v>100</v>
      </c>
      <c r="AP88">
        <f t="shared" si="3"/>
        <v>0</v>
      </c>
      <c r="AQ88">
        <f t="shared" si="3"/>
        <v>92.307692307692307</v>
      </c>
      <c r="AR88">
        <f t="shared" si="3"/>
        <v>100</v>
      </c>
      <c r="AS88">
        <f t="shared" si="3"/>
        <v>100</v>
      </c>
      <c r="AT88">
        <f t="shared" si="3"/>
        <v>100</v>
      </c>
      <c r="AU88">
        <f t="shared" si="3"/>
        <v>100</v>
      </c>
      <c r="AV88">
        <f t="shared" si="3"/>
        <v>93.333333333333329</v>
      </c>
      <c r="AW88">
        <f t="shared" si="3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816</v>
      </c>
      <c r="D89" s="7" t="s">
        <v>816</v>
      </c>
      <c r="E89" s="7" t="s">
        <v>816</v>
      </c>
      <c r="F89" s="7" t="s">
        <v>816</v>
      </c>
      <c r="G89" s="7" t="s">
        <v>816</v>
      </c>
      <c r="H89" s="7" t="s">
        <v>816</v>
      </c>
      <c r="I89" s="7" t="s">
        <v>816</v>
      </c>
      <c r="J89" s="7" t="s">
        <v>1644</v>
      </c>
      <c r="K89" s="7" t="s">
        <v>820</v>
      </c>
      <c r="L89" s="7" t="s">
        <v>820</v>
      </c>
      <c r="M89" s="7" t="s">
        <v>820</v>
      </c>
      <c r="N89" s="7" t="s">
        <v>820</v>
      </c>
      <c r="O89" s="7" t="s">
        <v>820</v>
      </c>
      <c r="P89" s="7" t="s">
        <v>820</v>
      </c>
      <c r="Q89" s="7" t="s">
        <v>820</v>
      </c>
      <c r="R89" s="7" t="s">
        <v>1644</v>
      </c>
      <c r="S89" s="7" t="s">
        <v>824</v>
      </c>
      <c r="T89" s="7" t="s">
        <v>824</v>
      </c>
      <c r="U89" s="7" t="s">
        <v>824</v>
      </c>
      <c r="V89" s="7" t="s">
        <v>824</v>
      </c>
      <c r="W89" s="7" t="s">
        <v>824</v>
      </c>
      <c r="X89" s="7" t="s">
        <v>824</v>
      </c>
      <c r="Y89" s="7" t="s">
        <v>824</v>
      </c>
      <c r="Z89" s="7" t="s">
        <v>1686</v>
      </c>
      <c r="AA89" s="7" t="s">
        <v>828</v>
      </c>
      <c r="AB89" s="7" t="s">
        <v>828</v>
      </c>
      <c r="AC89" s="7" t="s">
        <v>828</v>
      </c>
      <c r="AD89" s="7" t="s">
        <v>828</v>
      </c>
      <c r="AE89" s="7" t="s">
        <v>828</v>
      </c>
      <c r="AF89" s="7" t="s">
        <v>828</v>
      </c>
      <c r="AG89" s="7" t="s">
        <v>828</v>
      </c>
      <c r="AH89" s="7" t="s">
        <v>1686</v>
      </c>
      <c r="AI89" s="7" t="s">
        <v>832</v>
      </c>
      <c r="AJ89" s="7" t="s">
        <v>832</v>
      </c>
      <c r="AK89" s="7" t="s">
        <v>832</v>
      </c>
      <c r="AL89" s="7" t="s">
        <v>832</v>
      </c>
      <c r="AM89" s="7" t="s">
        <v>832</v>
      </c>
      <c r="AN89" s="7" t="s">
        <v>832</v>
      </c>
      <c r="AO89" s="7" t="s">
        <v>832</v>
      </c>
      <c r="AP89" s="7" t="s">
        <v>1794</v>
      </c>
      <c r="AQ89" s="7" t="s">
        <v>836</v>
      </c>
      <c r="AR89" s="7" t="s">
        <v>836</v>
      </c>
      <c r="AS89" s="7" t="s">
        <v>836</v>
      </c>
      <c r="AT89" s="7" t="s">
        <v>836</v>
      </c>
      <c r="AU89" s="7" t="s">
        <v>836</v>
      </c>
      <c r="AV89" s="7" t="s">
        <v>836</v>
      </c>
      <c r="AW89" s="7" t="s">
        <v>836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4">AVERAGE(C86:C88)</f>
        <v>18.108974358974361</v>
      </c>
      <c r="D91">
        <f t="shared" si="4"/>
        <v>58.333333333333336</v>
      </c>
      <c r="E91">
        <f t="shared" si="4"/>
        <v>72.916666666666671</v>
      </c>
      <c r="F91">
        <f t="shared" si="4"/>
        <v>91.666666666666671</v>
      </c>
      <c r="G91">
        <f t="shared" si="4"/>
        <v>97.619047619047635</v>
      </c>
      <c r="H91">
        <f t="shared" si="4"/>
        <v>97.777777777777771</v>
      </c>
      <c r="I91">
        <f t="shared" si="4"/>
        <v>100</v>
      </c>
      <c r="J91">
        <f t="shared" si="4"/>
        <v>100</v>
      </c>
      <c r="K91">
        <f t="shared" si="4"/>
        <v>100</v>
      </c>
      <c r="L91">
        <f t="shared" si="4"/>
        <v>100</v>
      </c>
      <c r="M91">
        <f t="shared" si="4"/>
        <v>100</v>
      </c>
      <c r="N91">
        <f t="shared" si="4"/>
        <v>97.916666666666671</v>
      </c>
      <c r="O91">
        <f t="shared" si="4"/>
        <v>97.916666666666671</v>
      </c>
      <c r="P91">
        <f t="shared" si="4"/>
        <v>100</v>
      </c>
      <c r="Q91">
        <f t="shared" si="4"/>
        <v>95.833333333333329</v>
      </c>
      <c r="R91">
        <f t="shared" si="4"/>
        <v>100</v>
      </c>
      <c r="S91">
        <f t="shared" si="4"/>
        <v>4.4444444444444446</v>
      </c>
      <c r="T91">
        <f t="shared" si="4"/>
        <v>100</v>
      </c>
      <c r="U91">
        <f t="shared" si="4"/>
        <v>95.238095238095241</v>
      </c>
      <c r="V91">
        <f t="shared" si="4"/>
        <v>95.535714285714292</v>
      </c>
      <c r="W91">
        <f t="shared" si="4"/>
        <v>95.833333333333329</v>
      </c>
      <c r="X91">
        <f t="shared" si="4"/>
        <v>100</v>
      </c>
      <c r="Y91">
        <f t="shared" si="4"/>
        <v>97.222222222222214</v>
      </c>
      <c r="Z91">
        <f t="shared" si="4"/>
        <v>100</v>
      </c>
      <c r="AA91">
        <f t="shared" si="4"/>
        <v>4.166666666666667</v>
      </c>
      <c r="AB91">
        <f t="shared" si="4"/>
        <v>69.166666666666671</v>
      </c>
      <c r="AC91">
        <f t="shared" si="4"/>
        <v>88.392857142857153</v>
      </c>
      <c r="AD91">
        <f t="shared" si="4"/>
        <v>100</v>
      </c>
      <c r="AE91">
        <f t="shared" si="4"/>
        <v>94.658119658119645</v>
      </c>
      <c r="AF91">
        <f t="shared" si="4"/>
        <v>100</v>
      </c>
      <c r="AG91">
        <f t="shared" si="4"/>
        <v>97.916666666666671</v>
      </c>
      <c r="AH91">
        <f t="shared" si="4"/>
        <v>100</v>
      </c>
      <c r="AI91">
        <f t="shared" si="4"/>
        <v>0</v>
      </c>
      <c r="AJ91">
        <f t="shared" si="4"/>
        <v>100</v>
      </c>
      <c r="AK91">
        <f t="shared" si="4"/>
        <v>111.65501165501165</v>
      </c>
      <c r="AL91">
        <f t="shared" si="4"/>
        <v>104.76190476190476</v>
      </c>
      <c r="AM91" t="e">
        <f t="shared" si="4"/>
        <v>#DIV/0!</v>
      </c>
      <c r="AN91">
        <f t="shared" si="4"/>
        <v>102.56410256410255</v>
      </c>
      <c r="AO91">
        <f t="shared" si="4"/>
        <v>100</v>
      </c>
      <c r="AP91">
        <f t="shared" si="4"/>
        <v>0</v>
      </c>
      <c r="AQ91">
        <f t="shared" si="4"/>
        <v>97.435897435897445</v>
      </c>
      <c r="AR91">
        <f t="shared" si="4"/>
        <v>100</v>
      </c>
      <c r="AS91">
        <f t="shared" si="4"/>
        <v>100</v>
      </c>
      <c r="AT91">
        <f t="shared" si="4"/>
        <v>100</v>
      </c>
      <c r="AU91">
        <f t="shared" si="4"/>
        <v>100</v>
      </c>
      <c r="AV91">
        <f t="shared" si="4"/>
        <v>97.777777777777771</v>
      </c>
      <c r="AW91">
        <f t="shared" si="4"/>
        <v>102.56410256410255</v>
      </c>
    </row>
    <row r="92" spans="1:49" x14ac:dyDescent="0.25">
      <c r="A92" t="s">
        <v>1774</v>
      </c>
      <c r="B92">
        <f>STDEV(B86:B88)</f>
        <v>0</v>
      </c>
      <c r="C92">
        <f t="shared" ref="C92:AW92" si="5">STDEV(C86:C88)</f>
        <v>5.3175192381528991</v>
      </c>
      <c r="D92">
        <f t="shared" si="5"/>
        <v>19.094065395649327</v>
      </c>
      <c r="E92">
        <f t="shared" si="5"/>
        <v>14.433756729740633</v>
      </c>
      <c r="F92">
        <f t="shared" si="5"/>
        <v>9.5470326978246671</v>
      </c>
      <c r="G92">
        <f t="shared" si="5"/>
        <v>4.12393049421161</v>
      </c>
      <c r="H92">
        <f t="shared" si="5"/>
        <v>3.8490017945975077</v>
      </c>
      <c r="I92">
        <f t="shared" si="5"/>
        <v>0</v>
      </c>
      <c r="J92">
        <f t="shared" si="5"/>
        <v>0</v>
      </c>
      <c r="K92">
        <f t="shared" si="5"/>
        <v>0</v>
      </c>
      <c r="L92">
        <f t="shared" si="5"/>
        <v>0</v>
      </c>
      <c r="M92">
        <f t="shared" si="5"/>
        <v>0</v>
      </c>
      <c r="N92">
        <f t="shared" si="5"/>
        <v>3.6084391824351609</v>
      </c>
      <c r="O92">
        <f t="shared" si="5"/>
        <v>3.6084391824351609</v>
      </c>
      <c r="P92">
        <f t="shared" si="5"/>
        <v>0</v>
      </c>
      <c r="Q92">
        <f t="shared" si="5"/>
        <v>3.6084391824351609</v>
      </c>
      <c r="R92">
        <f t="shared" si="5"/>
        <v>0</v>
      </c>
      <c r="S92">
        <f t="shared" si="5"/>
        <v>7.6980035891950109</v>
      </c>
      <c r="T92">
        <f t="shared" si="5"/>
        <v>0</v>
      </c>
      <c r="U92">
        <f t="shared" si="5"/>
        <v>8.2478609884232288</v>
      </c>
      <c r="V92">
        <f t="shared" si="5"/>
        <v>3.8918740567327426</v>
      </c>
      <c r="W92">
        <f t="shared" si="5"/>
        <v>7.2168783648703219</v>
      </c>
      <c r="X92">
        <f t="shared" si="5"/>
        <v>0</v>
      </c>
      <c r="Y92">
        <f t="shared" si="5"/>
        <v>4.8112522432468872</v>
      </c>
      <c r="Z92">
        <f t="shared" si="5"/>
        <v>0</v>
      </c>
      <c r="AA92">
        <f t="shared" si="5"/>
        <v>7.2168783648703219</v>
      </c>
      <c r="AB92">
        <f t="shared" si="5"/>
        <v>43.035837778917852</v>
      </c>
      <c r="AC92">
        <f t="shared" si="5"/>
        <v>15.020182001125555</v>
      </c>
      <c r="AD92">
        <f t="shared" si="5"/>
        <v>0</v>
      </c>
      <c r="AE92">
        <f t="shared" si="5"/>
        <v>4.6372936782501535</v>
      </c>
      <c r="AF92">
        <f t="shared" si="5"/>
        <v>0</v>
      </c>
      <c r="AG92">
        <f t="shared" si="5"/>
        <v>3.6084391824351609</v>
      </c>
      <c r="AH92">
        <f t="shared" si="5"/>
        <v>0</v>
      </c>
      <c r="AI92">
        <f t="shared" si="5"/>
        <v>0</v>
      </c>
      <c r="AJ92">
        <f t="shared" si="5"/>
        <v>0</v>
      </c>
      <c r="AK92">
        <f t="shared" si="5"/>
        <v>14.06156748890974</v>
      </c>
      <c r="AL92">
        <f t="shared" si="5"/>
        <v>8.2478609884232199</v>
      </c>
      <c r="AM92" t="e">
        <f t="shared" si="5"/>
        <v>#DIV/0!</v>
      </c>
      <c r="AN92">
        <f t="shared" si="5"/>
        <v>4.4411559168432753</v>
      </c>
      <c r="AO92">
        <f t="shared" si="5"/>
        <v>0</v>
      </c>
      <c r="AP92">
        <f t="shared" si="5"/>
        <v>0</v>
      </c>
      <c r="AQ92">
        <f t="shared" si="5"/>
        <v>4.4411559168432753</v>
      </c>
      <c r="AR92">
        <f t="shared" si="5"/>
        <v>0</v>
      </c>
      <c r="AS92">
        <f t="shared" si="5"/>
        <v>0</v>
      </c>
      <c r="AT92">
        <f t="shared" si="5"/>
        <v>0</v>
      </c>
      <c r="AU92">
        <f t="shared" si="5"/>
        <v>0</v>
      </c>
      <c r="AV92">
        <f t="shared" si="5"/>
        <v>3.8490017945975077</v>
      </c>
      <c r="AW92">
        <f t="shared" si="5"/>
        <v>4.4411559168432753</v>
      </c>
    </row>
    <row r="93" spans="1:49" x14ac:dyDescent="0.25">
      <c r="A93" t="s">
        <v>1775</v>
      </c>
      <c r="B93">
        <f>STDEV(B86:B88)/SQRT(3)</f>
        <v>0</v>
      </c>
      <c r="C93">
        <f t="shared" ref="C93:AW93" si="6">STDEV(C86:C88)/SQRT(3)</f>
        <v>3.0700711635685902</v>
      </c>
      <c r="D93">
        <f t="shared" si="6"/>
        <v>11.023963796102457</v>
      </c>
      <c r="E93">
        <f t="shared" si="6"/>
        <v>8.3333333333333268</v>
      </c>
      <c r="F93">
        <f t="shared" si="6"/>
        <v>5.5119818980512312</v>
      </c>
      <c r="G93">
        <f t="shared" si="6"/>
        <v>2.3809523809523796</v>
      </c>
      <c r="H93">
        <f t="shared" si="6"/>
        <v>2.2222222222222237</v>
      </c>
      <c r="I93">
        <f t="shared" si="6"/>
        <v>0</v>
      </c>
      <c r="J93">
        <f t="shared" si="6"/>
        <v>0</v>
      </c>
      <c r="K93">
        <f t="shared" si="6"/>
        <v>0</v>
      </c>
      <c r="L93">
        <f t="shared" si="6"/>
        <v>0</v>
      </c>
      <c r="M93">
        <f t="shared" si="6"/>
        <v>0</v>
      </c>
      <c r="N93">
        <f t="shared" si="6"/>
        <v>2.0833333333333335</v>
      </c>
      <c r="O93">
        <f t="shared" si="6"/>
        <v>2.0833333333333335</v>
      </c>
      <c r="P93">
        <f t="shared" si="6"/>
        <v>0</v>
      </c>
      <c r="Q93">
        <f t="shared" si="6"/>
        <v>2.0833333333333335</v>
      </c>
      <c r="R93">
        <f t="shared" si="6"/>
        <v>0</v>
      </c>
      <c r="S93">
        <f t="shared" si="6"/>
        <v>4.4444444444444455</v>
      </c>
      <c r="T93">
        <f t="shared" si="6"/>
        <v>0</v>
      </c>
      <c r="U93">
        <f t="shared" si="6"/>
        <v>4.7619047619047645</v>
      </c>
      <c r="V93">
        <f t="shared" si="6"/>
        <v>2.2469745343067697</v>
      </c>
      <c r="W93">
        <f t="shared" si="6"/>
        <v>4.166666666666667</v>
      </c>
      <c r="X93">
        <f t="shared" si="6"/>
        <v>0</v>
      </c>
      <c r="Y93">
        <f t="shared" si="6"/>
        <v>2.7777777777777812</v>
      </c>
      <c r="Z93">
        <f t="shared" si="6"/>
        <v>0</v>
      </c>
      <c r="AA93">
        <f t="shared" si="6"/>
        <v>4.166666666666667</v>
      </c>
      <c r="AB93">
        <f t="shared" si="6"/>
        <v>24.846752526459291</v>
      </c>
      <c r="AC93">
        <f t="shared" si="6"/>
        <v>8.6719061216270106</v>
      </c>
      <c r="AD93">
        <f t="shared" si="6"/>
        <v>0</v>
      </c>
      <c r="AE93">
        <f t="shared" si="6"/>
        <v>2.6773427534490759</v>
      </c>
      <c r="AF93">
        <f t="shared" si="6"/>
        <v>0</v>
      </c>
      <c r="AG93">
        <f t="shared" si="6"/>
        <v>2.0833333333333335</v>
      </c>
      <c r="AH93">
        <f t="shared" si="6"/>
        <v>0</v>
      </c>
      <c r="AI93">
        <f t="shared" si="6"/>
        <v>0</v>
      </c>
      <c r="AJ93">
        <f t="shared" si="6"/>
        <v>0</v>
      </c>
      <c r="AK93">
        <f t="shared" si="6"/>
        <v>8.118449774950129</v>
      </c>
      <c r="AL93">
        <f t="shared" si="6"/>
        <v>4.7619047619047592</v>
      </c>
      <c r="AM93" t="e">
        <f t="shared" si="6"/>
        <v>#DIV/0!</v>
      </c>
      <c r="AN93">
        <f t="shared" si="6"/>
        <v>2.5641025641025643</v>
      </c>
      <c r="AO93">
        <f t="shared" si="6"/>
        <v>0</v>
      </c>
      <c r="AP93">
        <f t="shared" si="6"/>
        <v>0</v>
      </c>
      <c r="AQ93">
        <f t="shared" si="6"/>
        <v>2.5641025641025643</v>
      </c>
      <c r="AR93">
        <f t="shared" si="6"/>
        <v>0</v>
      </c>
      <c r="AS93">
        <f t="shared" si="6"/>
        <v>0</v>
      </c>
      <c r="AT93">
        <f t="shared" si="6"/>
        <v>0</v>
      </c>
      <c r="AU93">
        <f t="shared" si="6"/>
        <v>0</v>
      </c>
      <c r="AV93">
        <f t="shared" si="6"/>
        <v>2.2222222222222237</v>
      </c>
      <c r="AW93">
        <f t="shared" si="6"/>
        <v>2.5641025641025643</v>
      </c>
    </row>
    <row r="96" spans="1:49" s="7" customFormat="1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103.51269474899019</v>
      </c>
      <c r="C97">
        <f t="shared" ref="C97:AW97" si="7">C47/C39*100</f>
        <v>12.689311886435913</v>
      </c>
      <c r="D97">
        <f t="shared" si="7"/>
        <v>182.44354092025281</v>
      </c>
      <c r="E97">
        <f t="shared" si="7"/>
        <v>53.143551870869274</v>
      </c>
      <c r="F97">
        <f t="shared" si="7"/>
        <v>65.280776297657326</v>
      </c>
      <c r="G97">
        <f t="shared" si="7"/>
        <v>107.20082266797171</v>
      </c>
      <c r="H97">
        <f t="shared" si="7"/>
        <v>78.109341477221122</v>
      </c>
      <c r="I97">
        <f t="shared" si="7"/>
        <v>99.684062273990321</v>
      </c>
      <c r="J97">
        <f t="shared" si="7"/>
        <v>60.71898134438851</v>
      </c>
      <c r="K97">
        <f t="shared" si="7"/>
        <v>106.23982434390355</v>
      </c>
      <c r="L97">
        <f t="shared" si="7"/>
        <v>92.914605315003712</v>
      </c>
      <c r="M97">
        <f t="shared" si="7"/>
        <v>69.685234899328862</v>
      </c>
      <c r="N97">
        <f t="shared" si="7"/>
        <v>103.09818682208194</v>
      </c>
      <c r="O97">
        <f t="shared" si="7"/>
        <v>77.431605802031285</v>
      </c>
      <c r="P97">
        <f t="shared" si="7"/>
        <v>98.439116593712697</v>
      </c>
      <c r="Q97">
        <f t="shared" si="7"/>
        <v>72.952053687621742</v>
      </c>
      <c r="R97">
        <f t="shared" si="7"/>
        <v>47.793467273186764</v>
      </c>
      <c r="S97">
        <f t="shared" si="7"/>
        <v>0</v>
      </c>
      <c r="T97">
        <f t="shared" si="7"/>
        <v>59.518043352080532</v>
      </c>
      <c r="U97">
        <f t="shared" si="7"/>
        <v>92.852222630418808</v>
      </c>
      <c r="V97">
        <f t="shared" si="7"/>
        <v>78.592004563388315</v>
      </c>
      <c r="W97">
        <f t="shared" si="7"/>
        <v>109.85669441790637</v>
      </c>
      <c r="X97">
        <f t="shared" si="7"/>
        <v>106.51767574156847</v>
      </c>
      <c r="Y97">
        <f t="shared" si="7"/>
        <v>102.43237810189632</v>
      </c>
      <c r="Z97">
        <f t="shared" si="7"/>
        <v>108.9483300241431</v>
      </c>
      <c r="AA97">
        <f t="shared" si="7"/>
        <v>0</v>
      </c>
      <c r="AB97">
        <f t="shared" si="7"/>
        <v>10.191415518645748</v>
      </c>
      <c r="AC97">
        <f t="shared" si="7"/>
        <v>81.72732107064455</v>
      </c>
      <c r="AD97">
        <f t="shared" si="7"/>
        <v>94.202375853752002</v>
      </c>
      <c r="AE97">
        <f t="shared" si="7"/>
        <v>77.078220605258792</v>
      </c>
      <c r="AF97">
        <f t="shared" si="7"/>
        <v>101.50284772566197</v>
      </c>
      <c r="AG97">
        <f t="shared" si="7"/>
        <v>100.59501829534392</v>
      </c>
      <c r="AH97">
        <f t="shared" si="7"/>
        <v>88.922297961591397</v>
      </c>
      <c r="AI97">
        <f t="shared" si="7"/>
        <v>0</v>
      </c>
      <c r="AJ97">
        <f t="shared" si="7"/>
        <v>34.098328568133049</v>
      </c>
      <c r="AK97">
        <f t="shared" si="7"/>
        <v>69.723018147086918</v>
      </c>
      <c r="AL97">
        <f t="shared" si="7"/>
        <v>127.47141057397953</v>
      </c>
      <c r="AM97" t="e">
        <f t="shared" si="7"/>
        <v>#DIV/0!</v>
      </c>
      <c r="AN97">
        <f t="shared" si="7"/>
        <v>101.99417445594432</v>
      </c>
      <c r="AO97">
        <f t="shared" si="7"/>
        <v>92.127906863175994</v>
      </c>
      <c r="AP97">
        <f t="shared" si="7"/>
        <v>0</v>
      </c>
      <c r="AQ97">
        <f t="shared" si="7"/>
        <v>111.03971699049717</v>
      </c>
      <c r="AR97">
        <f t="shared" si="7"/>
        <v>107.24249380081226</v>
      </c>
      <c r="AS97">
        <f t="shared" si="7"/>
        <v>96.923456274954248</v>
      </c>
      <c r="AT97">
        <f t="shared" si="7"/>
        <v>100.97714535264575</v>
      </c>
      <c r="AU97">
        <f t="shared" si="7"/>
        <v>101.07900470129572</v>
      </c>
      <c r="AV97">
        <f t="shared" si="7"/>
        <v>96.274808765763908</v>
      </c>
      <c r="AW97">
        <f t="shared" si="7"/>
        <v>101.94564585888581</v>
      </c>
    </row>
    <row r="98" spans="1:49" x14ac:dyDescent="0.25">
      <c r="A98" t="s">
        <v>1771</v>
      </c>
      <c r="B98">
        <f>B65/B57*100</f>
        <v>85.92288237556987</v>
      </c>
      <c r="C98">
        <f t="shared" ref="C98:AW98" si="8">C65/C57*100</f>
        <v>8.6634386184134566</v>
      </c>
      <c r="D98">
        <f t="shared" si="8"/>
        <v>54.780909058601942</v>
      </c>
      <c r="E98">
        <f t="shared" si="8"/>
        <v>42.375932923701754</v>
      </c>
      <c r="F98">
        <f t="shared" si="8"/>
        <v>92.293273869706326</v>
      </c>
      <c r="G98">
        <f t="shared" si="8"/>
        <v>93.917150586431447</v>
      </c>
      <c r="H98">
        <f t="shared" si="8"/>
        <v>105.48255316638647</v>
      </c>
      <c r="I98">
        <f t="shared" si="8"/>
        <v>94.793768398769558</v>
      </c>
      <c r="J98">
        <f t="shared" si="8"/>
        <v>54.671640946307967</v>
      </c>
      <c r="K98">
        <f t="shared" si="8"/>
        <v>115.00728219086503</v>
      </c>
      <c r="L98">
        <f t="shared" si="8"/>
        <v>75.688774211071305</v>
      </c>
      <c r="M98">
        <f t="shared" si="8"/>
        <v>86.622896078696812</v>
      </c>
      <c r="N98">
        <f t="shared" si="8"/>
        <v>70.767161624257909</v>
      </c>
      <c r="O98">
        <f t="shared" si="8"/>
        <v>102.11817019916924</v>
      </c>
      <c r="P98">
        <f t="shared" si="8"/>
        <v>123.03470380508006</v>
      </c>
      <c r="Q98">
        <f t="shared" si="8"/>
        <v>84.674636378353966</v>
      </c>
      <c r="R98">
        <f t="shared" si="8"/>
        <v>52.039914894675945</v>
      </c>
      <c r="S98">
        <f t="shared" si="8"/>
        <v>0</v>
      </c>
      <c r="T98">
        <f t="shared" si="8"/>
        <v>47.337046042826891</v>
      </c>
      <c r="U98">
        <f t="shared" si="8"/>
        <v>75.550154086548901</v>
      </c>
      <c r="V98">
        <f t="shared" si="8"/>
        <v>91.147776469884093</v>
      </c>
      <c r="W98">
        <f t="shared" si="8"/>
        <v>107.41997356629381</v>
      </c>
      <c r="X98">
        <f t="shared" si="8"/>
        <v>104.50398518142761</v>
      </c>
      <c r="Y98">
        <f t="shared" si="8"/>
        <v>90.984602019378229</v>
      </c>
      <c r="Z98">
        <f t="shared" si="8"/>
        <v>74.605997877781064</v>
      </c>
      <c r="AA98">
        <f t="shared" si="8"/>
        <v>0</v>
      </c>
      <c r="AB98">
        <f t="shared" si="8"/>
        <v>15.848718947016113</v>
      </c>
      <c r="AC98">
        <f t="shared" si="8"/>
        <v>77.688863729930006</v>
      </c>
      <c r="AD98">
        <f t="shared" si="8"/>
        <v>93.574840046859521</v>
      </c>
      <c r="AE98">
        <f t="shared" si="8"/>
        <v>104.49060336300693</v>
      </c>
      <c r="AF98">
        <f t="shared" si="8"/>
        <v>98.419616912767594</v>
      </c>
      <c r="AG98">
        <f t="shared" si="8"/>
        <v>93.137115772145435</v>
      </c>
      <c r="AH98">
        <f t="shared" si="8"/>
        <v>170.8954394018246</v>
      </c>
      <c r="AI98">
        <f t="shared" si="8"/>
        <v>0</v>
      </c>
      <c r="AJ98">
        <f t="shared" si="8"/>
        <v>75.736075300549828</v>
      </c>
      <c r="AK98">
        <f t="shared" si="8"/>
        <v>147.8482426442358</v>
      </c>
      <c r="AL98">
        <f t="shared" si="8"/>
        <v>91.882173811196992</v>
      </c>
      <c r="AM98">
        <f t="shared" si="8"/>
        <v>134.16550860229785</v>
      </c>
      <c r="AN98">
        <f t="shared" si="8"/>
        <v>112.13848116527177</v>
      </c>
      <c r="AO98">
        <f t="shared" si="8"/>
        <v>100.22114698014475</v>
      </c>
      <c r="AP98">
        <f t="shared" si="8"/>
        <v>0</v>
      </c>
      <c r="AQ98">
        <f t="shared" si="8"/>
        <v>111.15319082447301</v>
      </c>
      <c r="AR98">
        <f t="shared" si="8"/>
        <v>108.94420564597043</v>
      </c>
      <c r="AS98">
        <f t="shared" si="8"/>
        <v>110.1272001770926</v>
      </c>
      <c r="AT98">
        <f t="shared" si="8"/>
        <v>97.611674311256522</v>
      </c>
      <c r="AU98">
        <f t="shared" si="8"/>
        <v>118.70960482175134</v>
      </c>
      <c r="AV98">
        <f t="shared" si="8"/>
        <v>93.431846274862366</v>
      </c>
      <c r="AW98">
        <f t="shared" si="8"/>
        <v>100.09621082720398</v>
      </c>
    </row>
    <row r="99" spans="1:49" x14ac:dyDescent="0.25">
      <c r="A99" t="s">
        <v>1772</v>
      </c>
      <c r="B99">
        <f>B83/B75*100</f>
        <v>91.970733861048913</v>
      </c>
      <c r="C99">
        <f t="shared" ref="C99:AW99" si="9">C83/C75*100</f>
        <v>10.339876841424829</v>
      </c>
      <c r="D99">
        <f t="shared" si="9"/>
        <v>56.745606657518479</v>
      </c>
      <c r="E99">
        <f t="shared" si="9"/>
        <v>43.678985611229237</v>
      </c>
      <c r="F99">
        <f t="shared" si="9"/>
        <v>38.673278053252218</v>
      </c>
      <c r="G99">
        <f t="shared" si="9"/>
        <v>127.19705444519805</v>
      </c>
      <c r="H99">
        <f t="shared" si="9"/>
        <v>119.8763945339288</v>
      </c>
      <c r="I99">
        <f t="shared" si="9"/>
        <v>106.06353640628919</v>
      </c>
      <c r="J99">
        <f t="shared" si="9"/>
        <v>59.516622123094074</v>
      </c>
      <c r="K99">
        <f t="shared" si="9"/>
        <v>108.79849601556361</v>
      </c>
      <c r="L99">
        <f t="shared" si="9"/>
        <v>103.33858561214461</v>
      </c>
      <c r="M99">
        <f t="shared" si="9"/>
        <v>93.695100527034938</v>
      </c>
      <c r="N99">
        <f t="shared" si="9"/>
        <v>97.851226754180345</v>
      </c>
      <c r="O99">
        <f t="shared" si="9"/>
        <v>87.037829192084502</v>
      </c>
      <c r="P99">
        <f t="shared" si="9"/>
        <v>112.64693407658748</v>
      </c>
      <c r="Q99">
        <f t="shared" si="9"/>
        <v>106.84203334244329</v>
      </c>
      <c r="R99">
        <f t="shared" si="9"/>
        <v>60.411061678366465</v>
      </c>
      <c r="S99">
        <f t="shared" si="9"/>
        <v>4.6741941588342897</v>
      </c>
      <c r="T99">
        <f t="shared" si="9"/>
        <v>101.30213957208558</v>
      </c>
      <c r="U99">
        <f t="shared" si="9"/>
        <v>105.00965415785535</v>
      </c>
      <c r="V99">
        <f t="shared" si="9"/>
        <v>112.39043684832598</v>
      </c>
      <c r="W99">
        <f t="shared" si="9"/>
        <v>101.4429119672873</v>
      </c>
      <c r="X99">
        <f t="shared" si="9"/>
        <v>79.293197137740464</v>
      </c>
      <c r="Y99">
        <f t="shared" si="9"/>
        <v>116.74614330705859</v>
      </c>
      <c r="Z99">
        <f t="shared" si="9"/>
        <v>102.07573790392277</v>
      </c>
      <c r="AA99">
        <f t="shared" si="9"/>
        <v>4.5393649935417981</v>
      </c>
      <c r="AB99">
        <f t="shared" si="9"/>
        <v>39.698553691316064</v>
      </c>
      <c r="AC99">
        <f t="shared" si="9"/>
        <v>76.594418052256529</v>
      </c>
      <c r="AD99">
        <f t="shared" si="9"/>
        <v>98.440465948352369</v>
      </c>
      <c r="AE99">
        <f t="shared" si="9"/>
        <v>107.57157640565713</v>
      </c>
      <c r="AF99">
        <f t="shared" si="9"/>
        <v>89.228740318250885</v>
      </c>
      <c r="AG99">
        <f t="shared" si="9"/>
        <v>102.42112844520467</v>
      </c>
      <c r="AH99">
        <f t="shared" si="9"/>
        <v>83.250096734425753</v>
      </c>
      <c r="AI99">
        <f t="shared" si="9"/>
        <v>0</v>
      </c>
      <c r="AJ99">
        <f t="shared" si="9"/>
        <v>56.854153155837551</v>
      </c>
      <c r="AK99">
        <f t="shared" si="9"/>
        <v>114.80508449466168</v>
      </c>
      <c r="AL99">
        <f t="shared" si="9"/>
        <v>122.37658496533837</v>
      </c>
      <c r="AM99">
        <f t="shared" si="9"/>
        <v>107.36028325436853</v>
      </c>
      <c r="AN99">
        <f t="shared" si="9"/>
        <v>126.36203712617824</v>
      </c>
      <c r="AO99">
        <f t="shared" si="9"/>
        <v>113.90335212358534</v>
      </c>
      <c r="AP99">
        <f t="shared" si="9"/>
        <v>0</v>
      </c>
      <c r="AQ99">
        <f t="shared" si="9"/>
        <v>95.645066848833821</v>
      </c>
      <c r="AR99">
        <f t="shared" si="9"/>
        <v>112.8604870938054</v>
      </c>
      <c r="AS99">
        <f t="shared" si="9"/>
        <v>107.85618517269459</v>
      </c>
      <c r="AT99">
        <f t="shared" si="9"/>
        <v>103.3822403882167</v>
      </c>
      <c r="AU99">
        <f t="shared" si="9"/>
        <v>86.667082995066508</v>
      </c>
      <c r="AV99">
        <f t="shared" si="9"/>
        <v>118.33464185101373</v>
      </c>
      <c r="AW99">
        <f t="shared" si="9"/>
        <v>109.14234112693526</v>
      </c>
    </row>
    <row r="100" spans="1:49" s="7" customFormat="1" x14ac:dyDescent="0.25">
      <c r="A100" s="7" t="s">
        <v>1773</v>
      </c>
      <c r="B100" s="7" t="s">
        <v>1644</v>
      </c>
      <c r="C100" s="7" t="s">
        <v>816</v>
      </c>
      <c r="D100" s="7" t="s">
        <v>816</v>
      </c>
      <c r="E100" s="7" t="s">
        <v>816</v>
      </c>
      <c r="F100" s="7" t="s">
        <v>816</v>
      </c>
      <c r="G100" s="7" t="s">
        <v>816</v>
      </c>
      <c r="H100" s="7" t="s">
        <v>816</v>
      </c>
      <c r="I100" s="7" t="s">
        <v>816</v>
      </c>
      <c r="J100" s="7" t="s">
        <v>1644</v>
      </c>
      <c r="K100" s="7" t="s">
        <v>820</v>
      </c>
      <c r="L100" s="7" t="s">
        <v>820</v>
      </c>
      <c r="M100" s="7" t="s">
        <v>820</v>
      </c>
      <c r="N100" s="7" t="s">
        <v>820</v>
      </c>
      <c r="O100" s="7" t="s">
        <v>820</v>
      </c>
      <c r="P100" s="7" t="s">
        <v>820</v>
      </c>
      <c r="Q100" s="7" t="s">
        <v>820</v>
      </c>
      <c r="R100" s="7" t="s">
        <v>1644</v>
      </c>
      <c r="S100" s="7" t="s">
        <v>824</v>
      </c>
      <c r="T100" s="7" t="s">
        <v>824</v>
      </c>
      <c r="U100" s="7" t="s">
        <v>824</v>
      </c>
      <c r="V100" s="7" t="s">
        <v>824</v>
      </c>
      <c r="W100" s="7" t="s">
        <v>824</v>
      </c>
      <c r="X100" s="7" t="s">
        <v>824</v>
      </c>
      <c r="Y100" s="7" t="s">
        <v>824</v>
      </c>
      <c r="Z100" s="7" t="s">
        <v>1686</v>
      </c>
      <c r="AA100" s="7" t="s">
        <v>828</v>
      </c>
      <c r="AB100" s="7" t="s">
        <v>828</v>
      </c>
      <c r="AC100" s="7" t="s">
        <v>828</v>
      </c>
      <c r="AD100" s="7" t="s">
        <v>828</v>
      </c>
      <c r="AE100" s="7" t="s">
        <v>828</v>
      </c>
      <c r="AF100" s="7" t="s">
        <v>828</v>
      </c>
      <c r="AG100" s="7" t="s">
        <v>828</v>
      </c>
      <c r="AH100" s="7" t="s">
        <v>1686</v>
      </c>
      <c r="AI100" s="7" t="s">
        <v>832</v>
      </c>
      <c r="AJ100" s="7" t="s">
        <v>832</v>
      </c>
      <c r="AK100" s="7" t="s">
        <v>832</v>
      </c>
      <c r="AL100" s="7" t="s">
        <v>832</v>
      </c>
      <c r="AM100" s="7" t="s">
        <v>832</v>
      </c>
      <c r="AN100" s="7" t="s">
        <v>832</v>
      </c>
      <c r="AO100" s="7" t="s">
        <v>832</v>
      </c>
      <c r="AP100" s="7" t="s">
        <v>1794</v>
      </c>
      <c r="AQ100" s="7" t="s">
        <v>836</v>
      </c>
      <c r="AR100" s="7" t="s">
        <v>836</v>
      </c>
      <c r="AS100" s="7" t="s">
        <v>836</v>
      </c>
      <c r="AT100" s="7" t="s">
        <v>836</v>
      </c>
      <c r="AU100" s="7" t="s">
        <v>836</v>
      </c>
      <c r="AV100" s="7" t="s">
        <v>836</v>
      </c>
      <c r="AW100" s="7" t="s">
        <v>836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93.802103661869651</v>
      </c>
      <c r="C102">
        <f t="shared" ref="C102:AW102" si="10">AVERAGE(C97:C99)</f>
        <v>10.564209115424733</v>
      </c>
      <c r="D102">
        <f t="shared" si="10"/>
        <v>97.990018878791076</v>
      </c>
      <c r="E102">
        <f t="shared" si="10"/>
        <v>46.399490135266753</v>
      </c>
      <c r="F102">
        <f t="shared" si="10"/>
        <v>65.415776073538623</v>
      </c>
      <c r="G102">
        <f t="shared" si="10"/>
        <v>109.43834256653373</v>
      </c>
      <c r="H102">
        <f t="shared" si="10"/>
        <v>101.15609639251214</v>
      </c>
      <c r="I102">
        <f t="shared" si="10"/>
        <v>100.18045569301636</v>
      </c>
      <c r="J102">
        <f t="shared" si="10"/>
        <v>58.30241480459685</v>
      </c>
      <c r="K102">
        <f t="shared" si="10"/>
        <v>110.01520085011073</v>
      </c>
      <c r="L102">
        <f t="shared" si="10"/>
        <v>90.647321712739881</v>
      </c>
      <c r="M102">
        <f t="shared" si="10"/>
        <v>83.334410501686875</v>
      </c>
      <c r="N102">
        <f t="shared" si="10"/>
        <v>90.572191733506727</v>
      </c>
      <c r="O102">
        <f t="shared" si="10"/>
        <v>88.862535064428357</v>
      </c>
      <c r="P102">
        <f t="shared" si="10"/>
        <v>111.37358482512674</v>
      </c>
      <c r="Q102">
        <f t="shared" si="10"/>
        <v>88.15624113613967</v>
      </c>
      <c r="R102">
        <f t="shared" si="10"/>
        <v>53.414814615409718</v>
      </c>
      <c r="S102">
        <f t="shared" si="10"/>
        <v>1.5580647196114299</v>
      </c>
      <c r="T102">
        <f t="shared" si="10"/>
        <v>69.385742988997663</v>
      </c>
      <c r="U102">
        <f t="shared" si="10"/>
        <v>91.13734362494101</v>
      </c>
      <c r="V102">
        <f t="shared" si="10"/>
        <v>94.04340596053278</v>
      </c>
      <c r="W102">
        <f t="shared" si="10"/>
        <v>106.23985998382916</v>
      </c>
      <c r="X102">
        <f t="shared" si="10"/>
        <v>96.771619353578856</v>
      </c>
      <c r="Y102">
        <f t="shared" si="10"/>
        <v>103.38770780944439</v>
      </c>
      <c r="Z102">
        <f t="shared" si="10"/>
        <v>95.210021935282313</v>
      </c>
      <c r="AA102">
        <f t="shared" si="10"/>
        <v>1.5131216645139327</v>
      </c>
      <c r="AB102">
        <f t="shared" si="10"/>
        <v>21.912896052325976</v>
      </c>
      <c r="AC102">
        <f t="shared" si="10"/>
        <v>78.670200950943695</v>
      </c>
      <c r="AD102">
        <f t="shared" si="10"/>
        <v>95.405893949654626</v>
      </c>
      <c r="AE102">
        <f t="shared" si="10"/>
        <v>96.380133457974281</v>
      </c>
      <c r="AF102">
        <f t="shared" si="10"/>
        <v>96.383734985560139</v>
      </c>
      <c r="AG102">
        <f t="shared" si="10"/>
        <v>98.717754170898004</v>
      </c>
      <c r="AH102">
        <f t="shared" si="10"/>
        <v>114.35594469928058</v>
      </c>
      <c r="AI102">
        <f t="shared" si="10"/>
        <v>0</v>
      </c>
      <c r="AJ102">
        <f t="shared" si="10"/>
        <v>55.562852341506812</v>
      </c>
      <c r="AK102">
        <f t="shared" si="10"/>
        <v>110.79211509532813</v>
      </c>
      <c r="AL102">
        <f t="shared" si="10"/>
        <v>113.91005645017162</v>
      </c>
      <c r="AM102" t="e">
        <f t="shared" si="10"/>
        <v>#DIV/0!</v>
      </c>
      <c r="AN102">
        <f t="shared" si="10"/>
        <v>113.4982309157981</v>
      </c>
      <c r="AO102">
        <f t="shared" si="10"/>
        <v>102.08413532230202</v>
      </c>
      <c r="AP102">
        <f t="shared" si="10"/>
        <v>0</v>
      </c>
      <c r="AQ102">
        <f t="shared" si="10"/>
        <v>105.94599155460133</v>
      </c>
      <c r="AR102">
        <f t="shared" si="10"/>
        <v>109.68239551352936</v>
      </c>
      <c r="AS102">
        <f t="shared" si="10"/>
        <v>104.96894720824714</v>
      </c>
      <c r="AT102">
        <f t="shared" si="10"/>
        <v>100.65702001737299</v>
      </c>
      <c r="AU102">
        <f t="shared" si="10"/>
        <v>102.15189750603786</v>
      </c>
      <c r="AV102">
        <f t="shared" si="10"/>
        <v>102.68043229721333</v>
      </c>
      <c r="AW102">
        <f t="shared" si="10"/>
        <v>103.72806593767501</v>
      </c>
    </row>
    <row r="103" spans="1:49" x14ac:dyDescent="0.25">
      <c r="A103" t="s">
        <v>1774</v>
      </c>
      <c r="B103">
        <f>STDEV(B97:B99)</f>
        <v>8.9367673877947205</v>
      </c>
      <c r="C103">
        <f t="shared" ref="C103:AW103" si="11">STDEV(C97:C99)</f>
        <v>2.0222901916918219</v>
      </c>
      <c r="D103">
        <f t="shared" si="11"/>
        <v>73.145492329121339</v>
      </c>
      <c r="E103">
        <f t="shared" si="11"/>
        <v>5.8767561712930663</v>
      </c>
      <c r="F103">
        <f t="shared" si="11"/>
        <v>26.810252825062154</v>
      </c>
      <c r="G103">
        <f t="shared" si="11"/>
        <v>16.752398982967573</v>
      </c>
      <c r="H103">
        <f t="shared" si="11"/>
        <v>21.216982618237875</v>
      </c>
      <c r="I103">
        <f t="shared" si="11"/>
        <v>5.6512584930851917</v>
      </c>
      <c r="J103">
        <f t="shared" si="11"/>
        <v>3.2012975543962479</v>
      </c>
      <c r="K103">
        <f t="shared" si="11"/>
        <v>4.5085870586436876</v>
      </c>
      <c r="L103">
        <f t="shared" si="11"/>
        <v>13.963647404190301</v>
      </c>
      <c r="M103">
        <f t="shared" si="11"/>
        <v>12.338112291099325</v>
      </c>
      <c r="N103">
        <f t="shared" si="11"/>
        <v>17.351140040635027</v>
      </c>
      <c r="O103">
        <f t="shared" si="11"/>
        <v>12.444025838687894</v>
      </c>
      <c r="P103">
        <f t="shared" si="11"/>
        <v>12.347136967942857</v>
      </c>
      <c r="Q103">
        <f t="shared" si="11"/>
        <v>17.211155075070632</v>
      </c>
      <c r="R103">
        <f t="shared" si="11"/>
        <v>6.4201778849936</v>
      </c>
      <c r="S103">
        <f t="shared" si="11"/>
        <v>2.6986472558475536</v>
      </c>
      <c r="T103">
        <f t="shared" si="11"/>
        <v>28.303470670550666</v>
      </c>
      <c r="U103">
        <f t="shared" si="11"/>
        <v>14.804429864584515</v>
      </c>
      <c r="V103">
        <f t="shared" si="11"/>
        <v>17.08426202211313</v>
      </c>
      <c r="W103">
        <f t="shared" si="11"/>
        <v>4.3292533804600195</v>
      </c>
      <c r="X103">
        <f t="shared" si="11"/>
        <v>15.170206649361354</v>
      </c>
      <c r="Y103">
        <f t="shared" si="11"/>
        <v>12.907313566997761</v>
      </c>
      <c r="Z103">
        <f t="shared" si="11"/>
        <v>18.171474517338975</v>
      </c>
      <c r="AA103">
        <f t="shared" si="11"/>
        <v>2.6208036009713211</v>
      </c>
      <c r="AB103">
        <f t="shared" si="11"/>
        <v>15.660411353431543</v>
      </c>
      <c r="AC103">
        <f t="shared" si="11"/>
        <v>2.7035052071439343</v>
      </c>
      <c r="AD103">
        <f t="shared" si="11"/>
        <v>2.6466810742311471</v>
      </c>
      <c r="AE103">
        <f t="shared" si="11"/>
        <v>16.786779874435503</v>
      </c>
      <c r="AF103">
        <f t="shared" si="11"/>
        <v>6.3852987070546128</v>
      </c>
      <c r="AG103">
        <f t="shared" si="11"/>
        <v>4.9184665570764921</v>
      </c>
      <c r="AH103">
        <f t="shared" si="11"/>
        <v>49.046705420493019</v>
      </c>
      <c r="AI103">
        <f t="shared" si="11"/>
        <v>0</v>
      </c>
      <c r="AJ103">
        <f t="shared" si="11"/>
        <v>20.848886818797769</v>
      </c>
      <c r="AK103">
        <f t="shared" si="11"/>
        <v>39.216904750789197</v>
      </c>
      <c r="AL103">
        <f t="shared" si="11"/>
        <v>19.246039129206526</v>
      </c>
      <c r="AM103" t="e">
        <f t="shared" si="11"/>
        <v>#DIV/0!</v>
      </c>
      <c r="AN103">
        <f t="shared" si="11"/>
        <v>12.240705548165401</v>
      </c>
      <c r="AO103">
        <f t="shared" si="11"/>
        <v>11.006613840983581</v>
      </c>
      <c r="AP103">
        <f t="shared" si="11"/>
        <v>0</v>
      </c>
      <c r="AQ103">
        <f t="shared" si="11"/>
        <v>8.9210428999735196</v>
      </c>
      <c r="AR103">
        <f t="shared" si="11"/>
        <v>2.8808254668504318</v>
      </c>
      <c r="AS103">
        <f t="shared" si="11"/>
        <v>7.0595198530653578</v>
      </c>
      <c r="AT103">
        <f t="shared" si="11"/>
        <v>2.8985717836295724</v>
      </c>
      <c r="AU103">
        <f t="shared" si="11"/>
        <v>16.048181376132465</v>
      </c>
      <c r="AV103">
        <f t="shared" si="11"/>
        <v>13.63126246893108</v>
      </c>
      <c r="AW103">
        <f t="shared" si="11"/>
        <v>4.779213779784528</v>
      </c>
    </row>
    <row r="104" spans="1:49" x14ac:dyDescent="0.25">
      <c r="A104" t="s">
        <v>1775</v>
      </c>
      <c r="B104">
        <f>STDEV(B97:B99)/SQRT(3)</f>
        <v>5.1596450570283512</v>
      </c>
      <c r="C104">
        <f t="shared" ref="C104:AW104" si="12">STDEV(C97:C99)/SQRT(3)</f>
        <v>1.1675697865528134</v>
      </c>
      <c r="D104">
        <f t="shared" si="12"/>
        <v>42.230569686225913</v>
      </c>
      <c r="E104">
        <f t="shared" si="12"/>
        <v>3.3929467574578465</v>
      </c>
      <c r="F104">
        <f t="shared" si="12"/>
        <v>15.478906685591561</v>
      </c>
      <c r="G104">
        <f t="shared" si="12"/>
        <v>9.6720020623883425</v>
      </c>
      <c r="H104">
        <f t="shared" si="12"/>
        <v>12.249630626031248</v>
      </c>
      <c r="I104">
        <f t="shared" si="12"/>
        <v>3.2627556122428945</v>
      </c>
      <c r="J104">
        <f t="shared" si="12"/>
        <v>1.8482700047867644</v>
      </c>
      <c r="K104">
        <f t="shared" si="12"/>
        <v>2.6030339519727961</v>
      </c>
      <c r="L104">
        <f t="shared" si="12"/>
        <v>8.0619155876782891</v>
      </c>
      <c r="M104">
        <f t="shared" si="12"/>
        <v>7.1234124525580258</v>
      </c>
      <c r="N104">
        <f t="shared" si="12"/>
        <v>10.017685373207527</v>
      </c>
      <c r="O104">
        <f t="shared" si="12"/>
        <v>7.1845616677691142</v>
      </c>
      <c r="P104">
        <f t="shared" si="12"/>
        <v>7.1286228521629891</v>
      </c>
      <c r="Q104">
        <f t="shared" si="12"/>
        <v>9.9368650156564229</v>
      </c>
      <c r="R104">
        <f t="shared" si="12"/>
        <v>3.7066914301463374</v>
      </c>
      <c r="S104">
        <f t="shared" si="12"/>
        <v>1.5580647196114301</v>
      </c>
      <c r="T104">
        <f t="shared" si="12"/>
        <v>16.341016410643107</v>
      </c>
      <c r="U104">
        <f t="shared" si="12"/>
        <v>8.5473415675168045</v>
      </c>
      <c r="V104">
        <f t="shared" si="12"/>
        <v>9.8636032773731159</v>
      </c>
      <c r="W104">
        <f t="shared" si="12"/>
        <v>2.4994956045986898</v>
      </c>
      <c r="X104">
        <f t="shared" si="12"/>
        <v>8.7585228926710297</v>
      </c>
      <c r="Y104">
        <f t="shared" si="12"/>
        <v>7.4520409624210666</v>
      </c>
      <c r="Z104">
        <f t="shared" si="12"/>
        <v>10.491305704158084</v>
      </c>
      <c r="AA104">
        <f t="shared" si="12"/>
        <v>1.5131216645139329</v>
      </c>
      <c r="AB104">
        <f t="shared" si="12"/>
        <v>9.0415427105239736</v>
      </c>
      <c r="AC104">
        <f t="shared" si="12"/>
        <v>1.5608694591001055</v>
      </c>
      <c r="AD104">
        <f t="shared" si="12"/>
        <v>1.5280620306664408</v>
      </c>
      <c r="AE104">
        <f t="shared" si="12"/>
        <v>9.6918518793323312</v>
      </c>
      <c r="AF104">
        <f t="shared" si="12"/>
        <v>3.6865539273741503</v>
      </c>
      <c r="AG104">
        <f t="shared" si="12"/>
        <v>2.8396779907282848</v>
      </c>
      <c r="AH104">
        <f t="shared" si="12"/>
        <v>28.317128577385922</v>
      </c>
      <c r="AI104">
        <f t="shared" si="12"/>
        <v>0</v>
      </c>
      <c r="AJ104">
        <f t="shared" si="12"/>
        <v>12.037110417136933</v>
      </c>
      <c r="AK104">
        <f t="shared" si="12"/>
        <v>22.641890514652058</v>
      </c>
      <c r="AL104">
        <f t="shared" si="12"/>
        <v>11.111705872081458</v>
      </c>
      <c r="AM104" t="e">
        <f t="shared" si="12"/>
        <v>#DIV/0!</v>
      </c>
      <c r="AN104">
        <f t="shared" si="12"/>
        <v>7.0671746433042406</v>
      </c>
      <c r="AO104">
        <f t="shared" si="12"/>
        <v>6.3546714639581321</v>
      </c>
      <c r="AP104">
        <f t="shared" si="12"/>
        <v>0</v>
      </c>
      <c r="AQ104">
        <f t="shared" si="12"/>
        <v>5.1505665197519113</v>
      </c>
      <c r="AR104">
        <f t="shared" si="12"/>
        <v>1.6632453587744263</v>
      </c>
      <c r="AS104">
        <f t="shared" si="12"/>
        <v>4.0758156875167915</v>
      </c>
      <c r="AT104">
        <f t="shared" si="12"/>
        <v>1.6734911995439874</v>
      </c>
      <c r="AU104">
        <f t="shared" si="12"/>
        <v>9.2654218375140189</v>
      </c>
      <c r="AV104">
        <f t="shared" si="12"/>
        <v>7.8700130558318024</v>
      </c>
      <c r="AW104">
        <f t="shared" si="12"/>
        <v>2.7592803622733664</v>
      </c>
    </row>
    <row r="106" spans="1:49" x14ac:dyDescent="0.25">
      <c r="A106" t="s">
        <v>1773</v>
      </c>
      <c r="B106" s="165">
        <f>AVERAGE(B97:B99,J97:J99,R97:R99,)</f>
        <v>61.655799924562857</v>
      </c>
    </row>
    <row r="107" spans="1:49" x14ac:dyDescent="0.25">
      <c r="A107" t="s">
        <v>1774</v>
      </c>
      <c r="B107" s="165">
        <f>STDEV(B97:B99,J97:J99,R97:R99)</f>
        <v>19.930865711238646</v>
      </c>
    </row>
    <row r="108" spans="1:49" x14ac:dyDescent="0.25">
      <c r="A108" t="s">
        <v>1775</v>
      </c>
      <c r="B108" s="165">
        <f>STDEV(B97:B99,J97:J99,R97:R99)/SQRT(3)</f>
        <v>11.507090683565915</v>
      </c>
    </row>
    <row r="109" spans="1:49" x14ac:dyDescent="0.25">
      <c r="A109" s="7" t="s">
        <v>1787</v>
      </c>
    </row>
    <row r="110" spans="1:49" x14ac:dyDescent="0.25">
      <c r="B110" s="6">
        <f t="shared" ref="B110:I110" si="13">B10</f>
        <v>1</v>
      </c>
      <c r="C110" s="6">
        <f t="shared" si="13"/>
        <v>2</v>
      </c>
      <c r="D110" s="6">
        <f t="shared" si="13"/>
        <v>3</v>
      </c>
      <c r="E110" s="6">
        <f t="shared" si="13"/>
        <v>4</v>
      </c>
      <c r="F110" s="6">
        <f t="shared" si="13"/>
        <v>5</v>
      </c>
      <c r="G110" s="6">
        <f t="shared" si="13"/>
        <v>6</v>
      </c>
      <c r="H110" s="6">
        <f t="shared" si="13"/>
        <v>7</v>
      </c>
      <c r="I110" s="6">
        <f t="shared" si="13"/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tr">
        <f t="shared" ref="A111:I111" si="14">A11</f>
        <v>Concentration (µM)</v>
      </c>
      <c r="C111" s="6">
        <f t="shared" si="14"/>
        <v>40</v>
      </c>
      <c r="D111" s="6">
        <f t="shared" si="14"/>
        <v>10</v>
      </c>
      <c r="E111" s="6">
        <f t="shared" si="14"/>
        <v>3</v>
      </c>
      <c r="F111" s="6">
        <f t="shared" si="14"/>
        <v>1</v>
      </c>
      <c r="G111" s="6">
        <f t="shared" si="14"/>
        <v>0.3</v>
      </c>
      <c r="H111" s="6">
        <f t="shared" si="14"/>
        <v>0.1</v>
      </c>
      <c r="I111" s="6">
        <f t="shared" si="14"/>
        <v>0.03</v>
      </c>
    </row>
    <row r="112" spans="1:49" x14ac:dyDescent="0.25">
      <c r="A112" s="6" t="str">
        <f t="shared" ref="A112:I112" si="15">A12</f>
        <v>A</v>
      </c>
      <c r="B112" s="19" t="str">
        <f t="shared" si="15"/>
        <v>DMSO</v>
      </c>
      <c r="C112" s="223" t="str">
        <f t="shared" si="15"/>
        <v>TX009869</v>
      </c>
      <c r="D112" s="224">
        <f t="shared" si="15"/>
        <v>0</v>
      </c>
      <c r="E112" s="224">
        <f t="shared" si="15"/>
        <v>0</v>
      </c>
      <c r="F112" s="224">
        <f t="shared" si="15"/>
        <v>0</v>
      </c>
      <c r="G112" s="224">
        <f t="shared" si="15"/>
        <v>0</v>
      </c>
      <c r="H112" s="224">
        <f t="shared" si="15"/>
        <v>0</v>
      </c>
      <c r="I112" s="225">
        <f t="shared" si="15"/>
        <v>0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tr">
        <f t="shared" ref="A113:I113" si="16">A13</f>
        <v>B</v>
      </c>
      <c r="B113" s="19" t="str">
        <f t="shared" si="16"/>
        <v>DMSO</v>
      </c>
      <c r="C113" s="218" t="str">
        <f t="shared" si="16"/>
        <v>TX007050</v>
      </c>
      <c r="D113" s="219">
        <f t="shared" si="16"/>
        <v>0</v>
      </c>
      <c r="E113" s="219">
        <f t="shared" si="16"/>
        <v>0</v>
      </c>
      <c r="F113" s="219">
        <f t="shared" si="16"/>
        <v>0</v>
      </c>
      <c r="G113" s="219">
        <f t="shared" si="16"/>
        <v>0</v>
      </c>
      <c r="H113" s="219">
        <f t="shared" si="16"/>
        <v>0</v>
      </c>
      <c r="I113" s="220">
        <f t="shared" si="16"/>
        <v>0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tr">
        <f t="shared" ref="A114:I114" si="17">A14</f>
        <v>C</v>
      </c>
      <c r="B114" s="19" t="str">
        <f t="shared" si="17"/>
        <v>DMSO</v>
      </c>
      <c r="C114" s="218" t="str">
        <f t="shared" si="17"/>
        <v>TX015525</v>
      </c>
      <c r="D114" s="219">
        <f t="shared" si="17"/>
        <v>0</v>
      </c>
      <c r="E114" s="219">
        <f t="shared" si="17"/>
        <v>0</v>
      </c>
      <c r="F114" s="219">
        <f t="shared" si="17"/>
        <v>0</v>
      </c>
      <c r="G114" s="219">
        <f t="shared" si="17"/>
        <v>0</v>
      </c>
      <c r="H114" s="219">
        <f t="shared" si="17"/>
        <v>0</v>
      </c>
      <c r="I114" s="220">
        <f t="shared" si="17"/>
        <v>0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tr">
        <f t="shared" ref="A115:I115" si="18">A15</f>
        <v>D</v>
      </c>
      <c r="B115" s="19" t="str">
        <f t="shared" si="18"/>
        <v>BIC</v>
      </c>
      <c r="C115" s="218" t="str">
        <f t="shared" si="18"/>
        <v>TX000773</v>
      </c>
      <c r="D115" s="219">
        <f t="shared" si="18"/>
        <v>0</v>
      </c>
      <c r="E115" s="219">
        <f t="shared" si="18"/>
        <v>0</v>
      </c>
      <c r="F115" s="219">
        <f t="shared" si="18"/>
        <v>0</v>
      </c>
      <c r="G115" s="219">
        <f t="shared" si="18"/>
        <v>0</v>
      </c>
      <c r="H115" s="219">
        <f t="shared" si="18"/>
        <v>0</v>
      </c>
      <c r="I115" s="220">
        <f t="shared" si="18"/>
        <v>0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tr">
        <f t="shared" ref="A116:I116" si="19">A16</f>
        <v>E</v>
      </c>
      <c r="B116" s="19" t="str">
        <f t="shared" si="19"/>
        <v>BIC</v>
      </c>
      <c r="C116" s="218" t="str">
        <f t="shared" si="19"/>
        <v>TX001412</v>
      </c>
      <c r="D116" s="219">
        <f t="shared" si="19"/>
        <v>0</v>
      </c>
      <c r="E116" s="219">
        <f t="shared" si="19"/>
        <v>0</v>
      </c>
      <c r="F116" s="219">
        <f t="shared" si="19"/>
        <v>0</v>
      </c>
      <c r="G116" s="219">
        <f t="shared" si="19"/>
        <v>0</v>
      </c>
      <c r="H116" s="219">
        <f t="shared" si="19"/>
        <v>0</v>
      </c>
      <c r="I116" s="220">
        <f t="shared" si="19"/>
        <v>0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tr">
        <f t="shared" ref="A117:I117" si="20">A17</f>
        <v>F</v>
      </c>
      <c r="B117" s="19" t="str">
        <f t="shared" si="20"/>
        <v>LYSIS</v>
      </c>
      <c r="C117" s="218" t="str">
        <f t="shared" si="20"/>
        <v>TX007737</v>
      </c>
      <c r="D117" s="219">
        <f t="shared" si="20"/>
        <v>0</v>
      </c>
      <c r="E117" s="219">
        <f t="shared" si="20"/>
        <v>0</v>
      </c>
      <c r="F117" s="219">
        <f t="shared" si="20"/>
        <v>0</v>
      </c>
      <c r="G117" s="219">
        <f t="shared" si="20"/>
        <v>0</v>
      </c>
      <c r="H117" s="219">
        <f t="shared" si="20"/>
        <v>0</v>
      </c>
      <c r="I117" s="220">
        <f t="shared" si="20"/>
        <v>0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2151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1</v>
      </c>
      <c r="C126">
        <v>2</v>
      </c>
      <c r="D126">
        <v>3</v>
      </c>
      <c r="E126">
        <v>4</v>
      </c>
      <c r="F126">
        <v>5</v>
      </c>
      <c r="G126">
        <v>6</v>
      </c>
      <c r="H126">
        <v>7</v>
      </c>
      <c r="I126">
        <v>8</v>
      </c>
      <c r="K126" t="s">
        <v>1658</v>
      </c>
      <c r="L126">
        <f>B127-$F$133</f>
        <v>0.18343333333333328</v>
      </c>
      <c r="M126">
        <f t="shared" ref="M126:S126" si="21">C127-$F$133</f>
        <v>0.15113333333333334</v>
      </c>
      <c r="N126">
        <f t="shared" si="21"/>
        <v>8.6333333333333331E-2</v>
      </c>
      <c r="O126">
        <f t="shared" si="21"/>
        <v>0.10663333333333332</v>
      </c>
      <c r="P126">
        <f t="shared" si="21"/>
        <v>0.10923333333333334</v>
      </c>
      <c r="Q126">
        <f t="shared" si="21"/>
        <v>7.9733333333333309E-2</v>
      </c>
      <c r="R126">
        <f t="shared" si="21"/>
        <v>0.10153333333333332</v>
      </c>
      <c r="S126">
        <f t="shared" si="21"/>
        <v>5.9333333333333335E-2</v>
      </c>
      <c r="U126" t="s">
        <v>1658</v>
      </c>
      <c r="V126">
        <f>L126/$L$131*100</f>
        <v>5.2613463616111966</v>
      </c>
      <c r="W126">
        <f t="shared" ref="W126:AC126" si="22">M126/$L$131*100</f>
        <v>4.3348981289378834</v>
      </c>
      <c r="X126">
        <f t="shared" si="22"/>
        <v>2.4762651420267132</v>
      </c>
      <c r="Y126">
        <f t="shared" si="22"/>
        <v>3.0585220808275881</v>
      </c>
      <c r="Z126">
        <f t="shared" si="22"/>
        <v>3.1330968611666177</v>
      </c>
      <c r="AA126">
        <f t="shared" si="22"/>
        <v>2.2869599303968711</v>
      </c>
      <c r="AB126">
        <f t="shared" si="22"/>
        <v>2.9122407809318021</v>
      </c>
      <c r="AC126">
        <f t="shared" si="22"/>
        <v>1.7018347308137254</v>
      </c>
    </row>
    <row r="127" spans="1:29" x14ac:dyDescent="0.25">
      <c r="A127" t="s">
        <v>1659</v>
      </c>
      <c r="B127">
        <v>0.25729999999999997</v>
      </c>
      <c r="C127">
        <v>0.22500000000000001</v>
      </c>
      <c r="D127">
        <v>0.16020000000000001</v>
      </c>
      <c r="E127">
        <v>0.18049999999999999</v>
      </c>
      <c r="F127">
        <v>0.18310000000000001</v>
      </c>
      <c r="G127">
        <v>0.15359999999999999</v>
      </c>
      <c r="H127">
        <v>0.1754</v>
      </c>
      <c r="I127">
        <v>0.13320000000000001</v>
      </c>
      <c r="K127" t="s">
        <v>1659</v>
      </c>
      <c r="L127">
        <f t="shared" ref="L127:L131" si="23">B128-$F$133</f>
        <v>3.9133333333333326E-2</v>
      </c>
      <c r="M127">
        <f t="shared" ref="M127:M131" si="24">C128-$F$133</f>
        <v>0.1429333333333333</v>
      </c>
      <c r="N127">
        <f t="shared" ref="N127:N131" si="25">D128-$F$133</f>
        <v>0.15183333333333332</v>
      </c>
      <c r="O127">
        <f t="shared" ref="O127:O131" si="26">E128-$F$133</f>
        <v>3.8033333333333322E-2</v>
      </c>
      <c r="P127">
        <f t="shared" ref="P127:P131" si="27">F128-$F$133</f>
        <v>5.4833333333333331E-2</v>
      </c>
      <c r="Q127">
        <f t="shared" ref="Q127:Q131" si="28">G128-$F$133</f>
        <v>0.14633333333333332</v>
      </c>
      <c r="R127">
        <f t="shared" ref="R127:R131" si="29">H128-$F$133</f>
        <v>0.14993333333333331</v>
      </c>
      <c r="S127">
        <f t="shared" ref="S127:S131" si="30">I128-$F$133</f>
        <v>0.11183333333333333</v>
      </c>
      <c r="U127" t="s">
        <v>1659</v>
      </c>
      <c r="V127">
        <f t="shared" ref="V127:V131" si="31">L127/$L$131*100</f>
        <v>1.1224460527951199</v>
      </c>
      <c r="W127">
        <f t="shared" ref="W127:W131" si="32">M127/$L$131*100</f>
        <v>4.0997007447917158</v>
      </c>
      <c r="X127">
        <f t="shared" ref="X127:X131" si="33">N127/$L$131*100</f>
        <v>4.3549759544137752</v>
      </c>
      <c r="Y127">
        <f t="shared" ref="Y127:Y131" si="34">O127/$L$131*100</f>
        <v>1.0908951841901462</v>
      </c>
      <c r="Z127">
        <f t="shared" ref="Z127:Z131" si="35">P127/$L$131*100</f>
        <v>1.572762995611561</v>
      </c>
      <c r="AA127">
        <f t="shared" ref="AA127:AA131" si="36">Q127/$L$131*100</f>
        <v>4.1972216113889074</v>
      </c>
      <c r="AB127">
        <f t="shared" ref="AB127:AB131" si="37">R127/$L$131*100</f>
        <v>4.3004789995506387</v>
      </c>
      <c r="AC127">
        <f t="shared" ref="AC127:AC131" si="38">S127/$L$131*100</f>
        <v>3.2076716415056454</v>
      </c>
    </row>
    <row r="128" spans="1:29" x14ac:dyDescent="0.25">
      <c r="A128" t="s">
        <v>1660</v>
      </c>
      <c r="B128">
        <v>0.113</v>
      </c>
      <c r="C128">
        <v>0.21679999999999999</v>
      </c>
      <c r="D128">
        <v>0.22570000000000001</v>
      </c>
      <c r="E128">
        <v>0.1119</v>
      </c>
      <c r="F128">
        <v>0.12870000000000001</v>
      </c>
      <c r="G128">
        <v>0.22020000000000001</v>
      </c>
      <c r="H128">
        <v>0.2238</v>
      </c>
      <c r="I128">
        <v>0.1857</v>
      </c>
      <c r="K128" t="s">
        <v>1660</v>
      </c>
      <c r="L128">
        <f t="shared" si="23"/>
        <v>8.4533333333333335E-2</v>
      </c>
      <c r="M128">
        <f t="shared" si="24"/>
        <v>7.9733333333333309E-2</v>
      </c>
      <c r="N128">
        <f t="shared" si="25"/>
        <v>8.1433333333333316E-2</v>
      </c>
      <c r="O128">
        <f t="shared" si="26"/>
        <v>0.12303333333333331</v>
      </c>
      <c r="P128">
        <f t="shared" si="27"/>
        <v>9.7533333333333319E-2</v>
      </c>
      <c r="Q128">
        <f t="shared" si="28"/>
        <v>9.7033333333333319E-2</v>
      </c>
      <c r="R128">
        <f t="shared" si="29"/>
        <v>7.4633333333333315E-2</v>
      </c>
      <c r="S128">
        <f t="shared" si="30"/>
        <v>6.2633333333333333E-2</v>
      </c>
      <c r="U128" t="s">
        <v>1660</v>
      </c>
      <c r="V128">
        <f t="shared" si="31"/>
        <v>2.4246364479458471</v>
      </c>
      <c r="W128">
        <f t="shared" si="32"/>
        <v>2.2869599303968711</v>
      </c>
      <c r="X128">
        <f t="shared" si="33"/>
        <v>2.3357203636954664</v>
      </c>
      <c r="Y128">
        <f t="shared" si="34"/>
        <v>3.5289168491199217</v>
      </c>
      <c r="Z128">
        <f t="shared" si="35"/>
        <v>2.797510349640989</v>
      </c>
      <c r="AA128">
        <f t="shared" si="36"/>
        <v>2.7831690457296374</v>
      </c>
      <c r="AB128">
        <f t="shared" si="37"/>
        <v>2.1406786305010845</v>
      </c>
      <c r="AC128">
        <f t="shared" si="38"/>
        <v>1.7964873366286462</v>
      </c>
    </row>
    <row r="129" spans="1:29" x14ac:dyDescent="0.25">
      <c r="A129" t="s">
        <v>1661</v>
      </c>
      <c r="B129">
        <v>0.15840000000000001</v>
      </c>
      <c r="C129">
        <v>0.15359999999999999</v>
      </c>
      <c r="D129">
        <v>0.15529999999999999</v>
      </c>
      <c r="E129">
        <v>0.19689999999999999</v>
      </c>
      <c r="F129">
        <v>0.1714</v>
      </c>
      <c r="G129">
        <v>0.1709</v>
      </c>
      <c r="H129">
        <v>0.14849999999999999</v>
      </c>
      <c r="I129">
        <v>0.13650000000000001</v>
      </c>
      <c r="K129" t="s">
        <v>1661</v>
      </c>
      <c r="L129">
        <f t="shared" si="23"/>
        <v>7.2433333333333336E-2</v>
      </c>
      <c r="M129">
        <f t="shared" si="24"/>
        <v>8.8933333333333323E-2</v>
      </c>
      <c r="N129">
        <f t="shared" si="25"/>
        <v>9.4533333333333316E-2</v>
      </c>
      <c r="O129">
        <f t="shared" si="26"/>
        <v>0.14163333333333333</v>
      </c>
      <c r="P129">
        <f t="shared" si="27"/>
        <v>0.12373333333333332</v>
      </c>
      <c r="Q129">
        <f t="shared" si="28"/>
        <v>8.1933333333333316E-2</v>
      </c>
      <c r="R129">
        <f t="shared" si="29"/>
        <v>9.8433333333333331E-2</v>
      </c>
      <c r="S129">
        <f t="shared" si="30"/>
        <v>6.7733333333333326E-2</v>
      </c>
      <c r="U129" t="s">
        <v>1661</v>
      </c>
      <c r="V129">
        <f t="shared" si="31"/>
        <v>2.077576893291138</v>
      </c>
      <c r="W129">
        <f t="shared" si="32"/>
        <v>2.5508399223657414</v>
      </c>
      <c r="X129">
        <f t="shared" si="33"/>
        <v>2.7114625261728791</v>
      </c>
      <c r="Y129">
        <f t="shared" si="34"/>
        <v>4.062413354622203</v>
      </c>
      <c r="Z129">
        <f t="shared" si="35"/>
        <v>3.5489946745958139</v>
      </c>
      <c r="AA129">
        <f t="shared" si="36"/>
        <v>2.3500616676068184</v>
      </c>
      <c r="AB129">
        <f t="shared" si="37"/>
        <v>2.8233246966814223</v>
      </c>
      <c r="AC129">
        <f t="shared" si="38"/>
        <v>1.9427686365244328</v>
      </c>
    </row>
    <row r="130" spans="1:29" x14ac:dyDescent="0.25">
      <c r="A130" t="s">
        <v>1662</v>
      </c>
      <c r="B130">
        <v>0.14630000000000001</v>
      </c>
      <c r="C130">
        <v>0.1628</v>
      </c>
      <c r="D130">
        <v>0.16839999999999999</v>
      </c>
      <c r="E130">
        <v>0.2155</v>
      </c>
      <c r="F130">
        <v>0.1976</v>
      </c>
      <c r="G130">
        <v>0.15579999999999999</v>
      </c>
      <c r="H130">
        <v>0.17230000000000001</v>
      </c>
      <c r="I130">
        <v>0.1416</v>
      </c>
      <c r="K130" t="s">
        <v>1662</v>
      </c>
      <c r="L130">
        <f t="shared" si="23"/>
        <v>9.0033333333333312E-2</v>
      </c>
      <c r="M130">
        <f t="shared" si="24"/>
        <v>9.9333333333333315E-2</v>
      </c>
      <c r="N130">
        <f t="shared" si="25"/>
        <v>5.0933333333333317E-2</v>
      </c>
      <c r="O130">
        <f t="shared" si="26"/>
        <v>0.28503333333333331</v>
      </c>
      <c r="P130">
        <f t="shared" si="27"/>
        <v>0.28893333333333332</v>
      </c>
      <c r="Q130">
        <f t="shared" si="28"/>
        <v>-2.4066666666666681E-2</v>
      </c>
      <c r="R130">
        <f t="shared" si="29"/>
        <v>7.3033333333333325E-2</v>
      </c>
      <c r="S130">
        <f t="shared" si="30"/>
        <v>7.3033333333333325E-2</v>
      </c>
      <c r="U130" t="s">
        <v>1662</v>
      </c>
      <c r="V130">
        <f t="shared" si="31"/>
        <v>2.5823907909707144</v>
      </c>
      <c r="W130">
        <f t="shared" si="32"/>
        <v>2.8491390437218547</v>
      </c>
      <c r="X130">
        <f t="shared" si="33"/>
        <v>1.460900825103018</v>
      </c>
      <c r="Y130">
        <f t="shared" si="34"/>
        <v>8.1754993163978469</v>
      </c>
      <c r="Z130">
        <f t="shared" si="35"/>
        <v>8.2873614869063896</v>
      </c>
      <c r="AA130">
        <f t="shared" si="36"/>
        <v>-0.69029476159972514</v>
      </c>
      <c r="AB130">
        <f t="shared" si="37"/>
        <v>2.0947864579847595</v>
      </c>
      <c r="AC130">
        <f t="shared" si="38"/>
        <v>2.0947864579847595</v>
      </c>
    </row>
    <row r="131" spans="1:29" x14ac:dyDescent="0.25">
      <c r="A131" t="s">
        <v>1663</v>
      </c>
      <c r="B131">
        <v>0.16389999999999999</v>
      </c>
      <c r="C131">
        <v>0.17319999999999999</v>
      </c>
      <c r="D131">
        <v>0.12479999999999999</v>
      </c>
      <c r="E131">
        <v>0.3589</v>
      </c>
      <c r="F131">
        <v>0.36280000000000001</v>
      </c>
      <c r="G131">
        <v>4.9799999999999997E-2</v>
      </c>
      <c r="H131">
        <v>0.1469</v>
      </c>
      <c r="I131">
        <v>0.1469</v>
      </c>
      <c r="K131" t="s">
        <v>1663</v>
      </c>
      <c r="L131">
        <f t="shared" si="23"/>
        <v>3.4864333333333333</v>
      </c>
      <c r="M131">
        <f t="shared" si="24"/>
        <v>7.0733333333333329E-2</v>
      </c>
      <c r="N131">
        <f t="shared" si="25"/>
        <v>4.0933333333333322E-2</v>
      </c>
      <c r="O131">
        <f t="shared" si="26"/>
        <v>0.27713333333333329</v>
      </c>
      <c r="P131">
        <f t="shared" si="27"/>
        <v>7.5333333333333322E-2</v>
      </c>
      <c r="Q131">
        <f t="shared" si="28"/>
        <v>6.2933333333333327E-2</v>
      </c>
      <c r="R131">
        <f t="shared" si="29"/>
        <v>0.10083333333333332</v>
      </c>
      <c r="S131">
        <f t="shared" si="30"/>
        <v>6.1333333333333309E-2</v>
      </c>
      <c r="U131" t="s">
        <v>1663</v>
      </c>
      <c r="V131">
        <f t="shared" si="31"/>
        <v>100</v>
      </c>
      <c r="W131">
        <f t="shared" si="32"/>
        <v>2.0288164599925422</v>
      </c>
      <c r="X131">
        <f t="shared" si="33"/>
        <v>1.1740747468759856</v>
      </c>
      <c r="Y131">
        <f t="shared" si="34"/>
        <v>7.9489067145984897</v>
      </c>
      <c r="Z131">
        <f t="shared" si="35"/>
        <v>2.1607564559769772</v>
      </c>
      <c r="AA131">
        <f t="shared" si="36"/>
        <v>1.8050921189754572</v>
      </c>
      <c r="AB131">
        <f t="shared" si="37"/>
        <v>2.8921629554559098</v>
      </c>
      <c r="AC131">
        <f t="shared" si="38"/>
        <v>1.7591999464591315</v>
      </c>
    </row>
    <row r="132" spans="1:29" x14ac:dyDescent="0.25">
      <c r="A132" t="s">
        <v>1664</v>
      </c>
      <c r="B132">
        <v>3.5602999999999998</v>
      </c>
      <c r="C132">
        <v>0.14460000000000001</v>
      </c>
      <c r="D132">
        <v>0.1148</v>
      </c>
      <c r="E132">
        <v>0.35099999999999998</v>
      </c>
      <c r="F132">
        <v>0.1492</v>
      </c>
      <c r="G132">
        <v>0.1368</v>
      </c>
      <c r="H132">
        <v>0.17469999999999999</v>
      </c>
      <c r="I132">
        <v>0.13519999999999999</v>
      </c>
    </row>
    <row r="133" spans="1:29" x14ac:dyDescent="0.25">
      <c r="A133" t="s">
        <v>1665</v>
      </c>
      <c r="B133">
        <v>7.2800000000000004E-2</v>
      </c>
      <c r="C133">
        <v>7.4300000000000005E-2</v>
      </c>
      <c r="D133">
        <v>7.4499999999999997E-2</v>
      </c>
      <c r="E133">
        <v>4</v>
      </c>
      <c r="F133">
        <f>AVERAGE(B133:D133)</f>
        <v>7.3866666666666678E-2</v>
      </c>
    </row>
    <row r="136" spans="1:29" x14ac:dyDescent="0.25">
      <c r="A136" s="7" t="s">
        <v>2152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0.16980000000000001</v>
      </c>
      <c r="C139">
        <v>0.38890000000000002</v>
      </c>
      <c r="D139">
        <v>0.17230000000000001</v>
      </c>
      <c r="E139">
        <v>0.16109999999999999</v>
      </c>
      <c r="F139">
        <v>0.17660000000000001</v>
      </c>
      <c r="G139">
        <v>0.16550000000000001</v>
      </c>
      <c r="H139">
        <v>0.17380000000000001</v>
      </c>
      <c r="I139">
        <v>0.15859999999999999</v>
      </c>
      <c r="K139" t="s">
        <v>1658</v>
      </c>
      <c r="L139">
        <f>B139-$F$145</f>
        <v>9.5166666666666677E-2</v>
      </c>
      <c r="M139">
        <f t="shared" ref="M139:S139" si="39">C139-$F$145</f>
        <v>0.31426666666666669</v>
      </c>
      <c r="N139">
        <f t="shared" si="39"/>
        <v>9.7666666666666679E-2</v>
      </c>
      <c r="O139">
        <f t="shared" si="39"/>
        <v>8.6466666666666664E-2</v>
      </c>
      <c r="P139">
        <f t="shared" si="39"/>
        <v>0.10196666666666668</v>
      </c>
      <c r="Q139">
        <f t="shared" si="39"/>
        <v>9.0866666666666679E-2</v>
      </c>
      <c r="R139">
        <f t="shared" si="39"/>
        <v>9.9166666666666681E-2</v>
      </c>
      <c r="S139">
        <f t="shared" si="39"/>
        <v>8.3966666666666662E-2</v>
      </c>
      <c r="U139" t="s">
        <v>1658</v>
      </c>
      <c r="V139">
        <f>L139/$L$144*100</f>
        <v>5.0276476596344173</v>
      </c>
      <c r="W139">
        <f t="shared" ref="W139:AC139" si="40">M139/$L$144*100</f>
        <v>16.60268376008171</v>
      </c>
      <c r="X139">
        <f t="shared" si="40"/>
        <v>5.1597224668051993</v>
      </c>
      <c r="Y139">
        <f t="shared" si="40"/>
        <v>4.5680273306800965</v>
      </c>
      <c r="Z139">
        <f t="shared" si="40"/>
        <v>5.386891135138943</v>
      </c>
      <c r="AA139">
        <f t="shared" si="40"/>
        <v>4.8004789913006736</v>
      </c>
      <c r="AB139">
        <f t="shared" si="40"/>
        <v>5.238967351107668</v>
      </c>
      <c r="AC139">
        <f t="shared" si="40"/>
        <v>4.4359525235093153</v>
      </c>
    </row>
    <row r="140" spans="1:29" x14ac:dyDescent="0.25">
      <c r="A140" t="s">
        <v>1659</v>
      </c>
      <c r="B140">
        <v>0.2611</v>
      </c>
      <c r="C140">
        <v>0.21210000000000001</v>
      </c>
      <c r="D140">
        <v>0.21390000000000001</v>
      </c>
      <c r="E140">
        <v>0.1991</v>
      </c>
      <c r="F140">
        <v>0.19589999999999999</v>
      </c>
      <c r="G140">
        <v>0.1845</v>
      </c>
      <c r="H140">
        <v>0.18390000000000001</v>
      </c>
      <c r="I140">
        <v>0.14000000000000001</v>
      </c>
      <c r="K140" t="s">
        <v>1659</v>
      </c>
      <c r="L140">
        <f t="shared" ref="L140:L144" si="41">B140-$F$145</f>
        <v>0.18646666666666667</v>
      </c>
      <c r="M140">
        <f t="shared" ref="M140:M144" si="42">C140-$F$145</f>
        <v>0.13746666666666668</v>
      </c>
      <c r="N140">
        <f t="shared" ref="N140:N144" si="43">D140-$F$145</f>
        <v>0.13926666666666668</v>
      </c>
      <c r="O140">
        <f t="shared" ref="O140:O144" si="44">E140-$F$145</f>
        <v>0.12446666666666667</v>
      </c>
      <c r="P140">
        <f t="shared" ref="P140:P144" si="45">F140-$F$145</f>
        <v>0.12126666666666666</v>
      </c>
      <c r="Q140">
        <f t="shared" ref="Q140:Q144" si="46">G140-$F$145</f>
        <v>0.10986666666666667</v>
      </c>
      <c r="R140">
        <f t="shared" ref="R140:R144" si="47">H140-$F$145</f>
        <v>0.10926666666666668</v>
      </c>
      <c r="S140">
        <f t="shared" ref="S140:S144" si="48">I140-$F$145</f>
        <v>6.5366666666666684E-2</v>
      </c>
      <c r="U140" t="s">
        <v>1659</v>
      </c>
      <c r="V140">
        <f t="shared" ref="V140:V144" si="49">L140/$L$144*100</f>
        <v>9.8510196175113585</v>
      </c>
      <c r="W140">
        <f t="shared" ref="W140:W144" si="50">M140/$L$144*100</f>
        <v>7.2623533969640413</v>
      </c>
      <c r="X140">
        <f t="shared" ref="X140:X144" si="51">N140/$L$144*100</f>
        <v>7.357447258127003</v>
      </c>
      <c r="Y140">
        <f t="shared" ref="Y140:Y144" si="52">O140/$L$144*100</f>
        <v>6.5755643996759758</v>
      </c>
      <c r="Z140">
        <f t="shared" ref="Z140:Z144" si="53">P140/$L$144*100</f>
        <v>6.4065086464973762</v>
      </c>
      <c r="AA140">
        <f t="shared" ref="AA140:AA144" si="54">Q140/$L$144*100</f>
        <v>5.8042475257986119</v>
      </c>
      <c r="AB140">
        <f t="shared" ref="AB140:AB144" si="55">R140/$L$144*100</f>
        <v>5.772549572077625</v>
      </c>
      <c r="AC140">
        <f t="shared" ref="AC140:AC144" si="56">S140/$L$144*100</f>
        <v>3.4533159581587021</v>
      </c>
    </row>
    <row r="141" spans="1:29" x14ac:dyDescent="0.25">
      <c r="A141" t="s">
        <v>1660</v>
      </c>
      <c r="B141">
        <v>0.1525</v>
      </c>
      <c r="C141">
        <v>0.17180000000000001</v>
      </c>
      <c r="D141">
        <v>0.16289999999999999</v>
      </c>
      <c r="E141">
        <v>0.17599999999999999</v>
      </c>
      <c r="F141">
        <v>0.1714</v>
      </c>
      <c r="G141">
        <v>0.1704</v>
      </c>
      <c r="H141">
        <v>0.1628</v>
      </c>
      <c r="I141">
        <v>0.16239999999999999</v>
      </c>
      <c r="K141" t="s">
        <v>1660</v>
      </c>
      <c r="L141">
        <f t="shared" si="41"/>
        <v>7.7866666666666667E-2</v>
      </c>
      <c r="M141">
        <f t="shared" si="42"/>
        <v>9.7166666666666679E-2</v>
      </c>
      <c r="N141">
        <f t="shared" si="43"/>
        <v>8.826666666666666E-2</v>
      </c>
      <c r="O141">
        <f t="shared" si="44"/>
        <v>0.10136666666666666</v>
      </c>
      <c r="P141">
        <f t="shared" si="45"/>
        <v>9.6766666666666667E-2</v>
      </c>
      <c r="Q141">
        <f t="shared" si="46"/>
        <v>9.5766666666666667E-2</v>
      </c>
      <c r="R141">
        <f t="shared" si="47"/>
        <v>8.8166666666666671E-2</v>
      </c>
      <c r="S141">
        <f t="shared" si="48"/>
        <v>8.776666666666666E-2</v>
      </c>
      <c r="U141" t="s">
        <v>1660</v>
      </c>
      <c r="V141">
        <f t="shared" si="49"/>
        <v>4.1136899940126082</v>
      </c>
      <c r="W141">
        <f t="shared" si="50"/>
        <v>5.1333075053710422</v>
      </c>
      <c r="X141">
        <f t="shared" si="51"/>
        <v>4.6631211918430591</v>
      </c>
      <c r="Y141">
        <f t="shared" si="52"/>
        <v>5.3551931814179543</v>
      </c>
      <c r="Z141">
        <f t="shared" si="53"/>
        <v>5.1121755362237167</v>
      </c>
      <c r="AA141">
        <f t="shared" si="54"/>
        <v>5.0593456133554042</v>
      </c>
      <c r="AB141">
        <f t="shared" si="55"/>
        <v>4.6578381995562284</v>
      </c>
      <c r="AC141">
        <f t="shared" si="56"/>
        <v>4.6367062304089028</v>
      </c>
    </row>
    <row r="142" spans="1:29" x14ac:dyDescent="0.25">
      <c r="A142" t="s">
        <v>1661</v>
      </c>
      <c r="B142">
        <v>0.15859999999999999</v>
      </c>
      <c r="C142">
        <v>0.1668</v>
      </c>
      <c r="D142">
        <v>0.1699</v>
      </c>
      <c r="E142">
        <v>0.16539999999999999</v>
      </c>
      <c r="F142">
        <v>0.18410000000000001</v>
      </c>
      <c r="G142">
        <v>0.1804</v>
      </c>
      <c r="H142">
        <v>0.35909999999999997</v>
      </c>
      <c r="I142">
        <v>0.157</v>
      </c>
      <c r="K142" t="s">
        <v>1661</v>
      </c>
      <c r="L142">
        <f t="shared" si="41"/>
        <v>8.3966666666666662E-2</v>
      </c>
      <c r="M142">
        <f t="shared" si="42"/>
        <v>9.2166666666666675E-2</v>
      </c>
      <c r="N142">
        <f t="shared" si="43"/>
        <v>9.5266666666666666E-2</v>
      </c>
      <c r="O142">
        <f t="shared" si="44"/>
        <v>9.0766666666666662E-2</v>
      </c>
      <c r="P142">
        <f t="shared" si="45"/>
        <v>0.10946666666666668</v>
      </c>
      <c r="Q142">
        <f t="shared" si="46"/>
        <v>0.10576666666666668</v>
      </c>
      <c r="R142">
        <f t="shared" si="47"/>
        <v>0.28446666666666665</v>
      </c>
      <c r="S142">
        <f t="shared" si="48"/>
        <v>8.2366666666666671E-2</v>
      </c>
      <c r="U142" t="s">
        <v>1661</v>
      </c>
      <c r="V142">
        <f t="shared" si="49"/>
        <v>4.4359525235093153</v>
      </c>
      <c r="W142">
        <f t="shared" si="50"/>
        <v>4.8691578910294799</v>
      </c>
      <c r="X142">
        <f t="shared" si="51"/>
        <v>5.032930651921248</v>
      </c>
      <c r="Y142">
        <f t="shared" si="52"/>
        <v>4.7951959990138411</v>
      </c>
      <c r="Z142">
        <f t="shared" si="53"/>
        <v>5.7831155566512882</v>
      </c>
      <c r="AA142">
        <f t="shared" si="54"/>
        <v>5.5876448420385314</v>
      </c>
      <c r="AB142">
        <f t="shared" si="55"/>
        <v>15.028352058605993</v>
      </c>
      <c r="AC142">
        <f t="shared" si="56"/>
        <v>4.351424646920016</v>
      </c>
    </row>
    <row r="143" spans="1:29" x14ac:dyDescent="0.25">
      <c r="A143" t="s">
        <v>1662</v>
      </c>
      <c r="B143">
        <v>0.1731</v>
      </c>
      <c r="C143">
        <v>0.1699</v>
      </c>
      <c r="D143">
        <v>0.1744</v>
      </c>
      <c r="E143">
        <v>0.15609999999999999</v>
      </c>
      <c r="F143">
        <v>0.16370000000000001</v>
      </c>
      <c r="G143">
        <v>0.17460000000000001</v>
      </c>
      <c r="H143">
        <v>0.18140000000000001</v>
      </c>
      <c r="I143">
        <v>0.1726</v>
      </c>
      <c r="K143" t="s">
        <v>1662</v>
      </c>
      <c r="L143">
        <f t="shared" si="41"/>
        <v>9.8466666666666675E-2</v>
      </c>
      <c r="M143">
        <f t="shared" si="42"/>
        <v>9.5266666666666666E-2</v>
      </c>
      <c r="N143">
        <f t="shared" si="43"/>
        <v>9.976666666666667E-2</v>
      </c>
      <c r="O143">
        <f t="shared" si="44"/>
        <v>8.1466666666666659E-2</v>
      </c>
      <c r="P143">
        <f t="shared" si="45"/>
        <v>8.9066666666666683E-2</v>
      </c>
      <c r="Q143">
        <f t="shared" si="46"/>
        <v>9.9966666666666676E-2</v>
      </c>
      <c r="R143">
        <f t="shared" si="47"/>
        <v>0.10676666666666668</v>
      </c>
      <c r="S143">
        <f t="shared" si="48"/>
        <v>9.7966666666666674E-2</v>
      </c>
      <c r="U143" t="s">
        <v>1662</v>
      </c>
      <c r="V143">
        <f t="shared" si="49"/>
        <v>5.2019864050998486</v>
      </c>
      <c r="W143">
        <f t="shared" si="50"/>
        <v>5.032930651921248</v>
      </c>
      <c r="X143">
        <f t="shared" si="51"/>
        <v>5.2706653048286549</v>
      </c>
      <c r="Y143">
        <f t="shared" si="52"/>
        <v>4.3038777163385342</v>
      </c>
      <c r="Z143">
        <f t="shared" si="53"/>
        <v>4.7053851301377101</v>
      </c>
      <c r="AA143">
        <f t="shared" si="54"/>
        <v>5.2812312894023181</v>
      </c>
      <c r="AB143">
        <f t="shared" si="55"/>
        <v>5.6404747649068439</v>
      </c>
      <c r="AC143">
        <f t="shared" si="56"/>
        <v>5.1755714436656923</v>
      </c>
    </row>
    <row r="144" spans="1:29" x14ac:dyDescent="0.25">
      <c r="A144" t="s">
        <v>1663</v>
      </c>
      <c r="B144">
        <v>1.9675</v>
      </c>
      <c r="C144">
        <v>0.15859999999999999</v>
      </c>
      <c r="D144">
        <v>0.13009999999999999</v>
      </c>
      <c r="E144">
        <v>0.1721</v>
      </c>
      <c r="F144">
        <v>0.15939999999999999</v>
      </c>
      <c r="G144">
        <v>0.15559999999999999</v>
      </c>
      <c r="H144">
        <v>0.1719</v>
      </c>
      <c r="I144">
        <v>0.16039999999999999</v>
      </c>
      <c r="K144" t="s">
        <v>1663</v>
      </c>
      <c r="L144">
        <f t="shared" si="41"/>
        <v>1.8928666666666667</v>
      </c>
      <c r="M144">
        <f t="shared" si="42"/>
        <v>8.3966666666666662E-2</v>
      </c>
      <c r="N144">
        <f t="shared" si="43"/>
        <v>5.5466666666666664E-2</v>
      </c>
      <c r="O144">
        <f t="shared" si="44"/>
        <v>9.7466666666666674E-2</v>
      </c>
      <c r="P144">
        <f t="shared" si="45"/>
        <v>8.4766666666666657E-2</v>
      </c>
      <c r="Q144">
        <f t="shared" si="46"/>
        <v>8.0966666666666659E-2</v>
      </c>
      <c r="R144">
        <f t="shared" si="47"/>
        <v>9.7266666666666668E-2</v>
      </c>
      <c r="S144">
        <f t="shared" si="48"/>
        <v>8.5766666666666658E-2</v>
      </c>
      <c r="U144" t="s">
        <v>1663</v>
      </c>
      <c r="V144">
        <f t="shared" si="49"/>
        <v>100</v>
      </c>
      <c r="W144">
        <f t="shared" si="50"/>
        <v>4.4359525235093153</v>
      </c>
      <c r="X144">
        <f t="shared" si="51"/>
        <v>2.9302997217624061</v>
      </c>
      <c r="Y144">
        <f t="shared" si="52"/>
        <v>5.1491564822315361</v>
      </c>
      <c r="Z144">
        <f t="shared" si="53"/>
        <v>4.4782164618039655</v>
      </c>
      <c r="AA144">
        <f t="shared" si="54"/>
        <v>4.2774627549043771</v>
      </c>
      <c r="AB144">
        <f t="shared" si="55"/>
        <v>5.1385904976578729</v>
      </c>
      <c r="AC144">
        <f t="shared" si="56"/>
        <v>4.5310463846722779</v>
      </c>
    </row>
    <row r="145" spans="1:29" x14ac:dyDescent="0.25">
      <c r="A145" t="s">
        <v>1664</v>
      </c>
      <c r="B145">
        <v>7.2700000000000001E-2</v>
      </c>
      <c r="C145">
        <v>7.5700000000000003E-2</v>
      </c>
      <c r="D145">
        <v>7.5499999999999998E-2</v>
      </c>
      <c r="E145">
        <v>4</v>
      </c>
      <c r="F145">
        <f>AVERAGE(B145:D145)</f>
        <v>7.4633333333333329E-2</v>
      </c>
    </row>
    <row r="146" spans="1:29" x14ac:dyDescent="0.25">
      <c r="A146" t="s">
        <v>1665</v>
      </c>
    </row>
    <row r="149" spans="1:29" x14ac:dyDescent="0.25">
      <c r="A149" s="7" t="s">
        <v>2153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0.13200000000000001</v>
      </c>
      <c r="C152">
        <v>0.15679999999999999</v>
      </c>
      <c r="D152">
        <v>0.15790000000000001</v>
      </c>
      <c r="E152">
        <v>0.16109999999999999</v>
      </c>
      <c r="F152">
        <v>0.1817</v>
      </c>
      <c r="G152">
        <v>0.14979999999999999</v>
      </c>
      <c r="H152">
        <v>0.1391</v>
      </c>
      <c r="I152">
        <v>0.1246</v>
      </c>
      <c r="K152" t="s">
        <v>1658</v>
      </c>
      <c r="L152">
        <f>B152-$F$145</f>
        <v>5.7366666666666677E-2</v>
      </c>
      <c r="M152">
        <f t="shared" ref="M152:S152" si="57">C152-$F$145</f>
        <v>8.2166666666666666E-2</v>
      </c>
      <c r="N152">
        <f t="shared" si="57"/>
        <v>8.3266666666666683E-2</v>
      </c>
      <c r="O152">
        <f t="shared" si="57"/>
        <v>8.6466666666666664E-2</v>
      </c>
      <c r="P152">
        <f t="shared" si="57"/>
        <v>0.10706666666666667</v>
      </c>
      <c r="Q152">
        <f t="shared" si="57"/>
        <v>7.5166666666666659E-2</v>
      </c>
      <c r="R152">
        <f t="shared" si="57"/>
        <v>6.4466666666666672E-2</v>
      </c>
      <c r="S152">
        <f t="shared" si="57"/>
        <v>4.9966666666666673E-2</v>
      </c>
      <c r="U152" t="s">
        <v>1658</v>
      </c>
      <c r="V152">
        <f>L152/$L$157*100</f>
        <v>3.259161064293155</v>
      </c>
      <c r="W152">
        <f t="shared" ref="W152:AC152" si="58">M152/$L$157*100</f>
        <v>4.668118549379793</v>
      </c>
      <c r="X152">
        <f t="shared" si="58"/>
        <v>4.7306126313796053</v>
      </c>
      <c r="Y152">
        <f t="shared" si="58"/>
        <v>4.9124135971972347</v>
      </c>
      <c r="Z152">
        <f t="shared" si="58"/>
        <v>6.0827573146482345</v>
      </c>
      <c r="AA152">
        <f t="shared" si="58"/>
        <v>4.270428936653726</v>
      </c>
      <c r="AB152">
        <f t="shared" si="58"/>
        <v>3.6625319572010229</v>
      </c>
      <c r="AC152">
        <f t="shared" si="58"/>
        <v>2.838746330839883</v>
      </c>
    </row>
    <row r="153" spans="1:29" x14ac:dyDescent="0.25">
      <c r="A153" t="s">
        <v>1659</v>
      </c>
      <c r="B153">
        <v>0.18110000000000001</v>
      </c>
      <c r="C153">
        <v>0.184</v>
      </c>
      <c r="D153">
        <v>0.39689999999999998</v>
      </c>
      <c r="E153">
        <v>0.1827</v>
      </c>
      <c r="F153">
        <v>0.16750000000000001</v>
      </c>
      <c r="G153">
        <v>0.12280000000000001</v>
      </c>
      <c r="H153">
        <v>0.1729</v>
      </c>
      <c r="I153">
        <v>0.13339999999999999</v>
      </c>
      <c r="K153" t="s">
        <v>1659</v>
      </c>
      <c r="L153">
        <f t="shared" ref="L153:L157" si="59">B153-$F$145</f>
        <v>0.10646666666666668</v>
      </c>
      <c r="M153">
        <f t="shared" ref="M153:M157" si="60">C153-$F$145</f>
        <v>0.10936666666666667</v>
      </c>
      <c r="N153">
        <f t="shared" ref="N153:N157" si="61">D153-$F$145</f>
        <v>0.32226666666666665</v>
      </c>
      <c r="O153">
        <f t="shared" ref="O153:O157" si="62">E153-$F$145</f>
        <v>0.10806666666666667</v>
      </c>
      <c r="P153">
        <f t="shared" ref="P153:P157" si="63">F153-$F$145</f>
        <v>9.2866666666666681E-2</v>
      </c>
      <c r="Q153">
        <f t="shared" ref="Q153:Q157" si="64">G153-$F$145</f>
        <v>4.8166666666666677E-2</v>
      </c>
      <c r="R153">
        <f t="shared" ref="R153:R157" si="65">H153-$F$145</f>
        <v>9.8266666666666669E-2</v>
      </c>
      <c r="S153">
        <f t="shared" ref="S153:S157" si="66">I153-$F$145</f>
        <v>5.8766666666666662E-2</v>
      </c>
      <c r="U153" t="s">
        <v>1659</v>
      </c>
      <c r="V153">
        <f t="shared" ref="V153:V157" si="67">L153/$L$157*100</f>
        <v>6.048669633557429</v>
      </c>
      <c r="W153">
        <f t="shared" ref="W153:W157" si="68">M153/$L$157*100</f>
        <v>6.2134267588296561</v>
      </c>
      <c r="X153">
        <f t="shared" ref="X153:X155" si="69">N153/$L$157*100</f>
        <v>18.30887226588391</v>
      </c>
      <c r="Y153">
        <f t="shared" ref="Y153:Y157" si="70">O153/$L$157*100</f>
        <v>6.1395701164662437</v>
      </c>
      <c r="Z153">
        <f t="shared" ref="Z153:Z157" si="71">P153/$L$157*100</f>
        <v>5.2760155288324979</v>
      </c>
      <c r="AA153">
        <f t="shared" ref="AA153:AA157" si="72">Q153/$L$157*100</f>
        <v>2.7364832875674656</v>
      </c>
      <c r="AB153">
        <f t="shared" ref="AB153:AB157" si="73">R153/$L$157*100</f>
        <v>5.5828046586497493</v>
      </c>
      <c r="AC153">
        <f t="shared" ref="AC153:AC157" si="74">S153/$L$157*100</f>
        <v>3.3386989868383674</v>
      </c>
    </row>
    <row r="154" spans="1:29" x14ac:dyDescent="0.25">
      <c r="A154" t="s">
        <v>1660</v>
      </c>
      <c r="B154">
        <v>0.14030000000000001</v>
      </c>
      <c r="C154">
        <v>0.15870000000000001</v>
      </c>
      <c r="D154">
        <v>0.1797</v>
      </c>
      <c r="E154">
        <v>0.151</v>
      </c>
      <c r="F154">
        <v>0.21879999999999999</v>
      </c>
      <c r="G154">
        <v>0.31730000000000003</v>
      </c>
      <c r="H154">
        <v>0.15229999999999999</v>
      </c>
      <c r="I154">
        <v>0.1414</v>
      </c>
      <c r="K154" t="s">
        <v>1660</v>
      </c>
      <c r="L154">
        <f t="shared" si="59"/>
        <v>6.5666666666666679E-2</v>
      </c>
      <c r="M154">
        <f t="shared" si="60"/>
        <v>8.4066666666666678E-2</v>
      </c>
      <c r="N154">
        <f t="shared" si="61"/>
        <v>0.10506666666666667</v>
      </c>
      <c r="O154">
        <f t="shared" si="62"/>
        <v>7.6366666666666666E-2</v>
      </c>
      <c r="P154">
        <f t="shared" si="63"/>
        <v>0.14416666666666667</v>
      </c>
      <c r="Q154">
        <f t="shared" si="64"/>
        <v>0.2426666666666667</v>
      </c>
      <c r="R154">
        <f t="shared" si="65"/>
        <v>7.7666666666666662E-2</v>
      </c>
      <c r="S154">
        <f t="shared" si="66"/>
        <v>6.6766666666666669E-2</v>
      </c>
      <c r="U154" t="s">
        <v>1660</v>
      </c>
      <c r="V154">
        <f t="shared" si="67"/>
        <v>3.7307073193826348</v>
      </c>
      <c r="W154">
        <f t="shared" si="68"/>
        <v>4.7760628728340127</v>
      </c>
      <c r="X154">
        <f t="shared" si="69"/>
        <v>5.9691317110122144</v>
      </c>
      <c r="Y154">
        <f t="shared" si="70"/>
        <v>4.3386042988353379</v>
      </c>
      <c r="Z154">
        <f t="shared" si="71"/>
        <v>8.1905122620963926</v>
      </c>
      <c r="AA154">
        <f t="shared" si="72"/>
        <v>13.786573241170347</v>
      </c>
      <c r="AB154">
        <f t="shared" si="73"/>
        <v>4.4124609411987503</v>
      </c>
      <c r="AC154">
        <f t="shared" si="74"/>
        <v>3.7932014013824449</v>
      </c>
    </row>
    <row r="155" spans="1:29" x14ac:dyDescent="0.25">
      <c r="A155" t="s">
        <v>1661</v>
      </c>
      <c r="B155">
        <v>0.15010000000000001</v>
      </c>
      <c r="C155">
        <v>0.1578</v>
      </c>
      <c r="D155">
        <v>0.1623</v>
      </c>
      <c r="E155">
        <v>0.15079999999999999</v>
      </c>
      <c r="F155">
        <v>0.19800000000000001</v>
      </c>
      <c r="G155">
        <v>0.16789999999999999</v>
      </c>
      <c r="H155">
        <v>0.16600000000000001</v>
      </c>
      <c r="I155">
        <v>0.15079999999999999</v>
      </c>
      <c r="K155" t="s">
        <v>1661</v>
      </c>
      <c r="L155">
        <f t="shared" si="59"/>
        <v>7.5466666666666682E-2</v>
      </c>
      <c r="M155">
        <f t="shared" si="60"/>
        <v>8.3166666666666667E-2</v>
      </c>
      <c r="N155">
        <f t="shared" si="61"/>
        <v>8.7666666666666671E-2</v>
      </c>
      <c r="O155">
        <f t="shared" si="62"/>
        <v>7.616666666666666E-2</v>
      </c>
      <c r="P155">
        <f t="shared" si="63"/>
        <v>0.12336666666666668</v>
      </c>
      <c r="Q155">
        <f t="shared" si="64"/>
        <v>9.3266666666666664E-2</v>
      </c>
      <c r="R155">
        <f t="shared" si="65"/>
        <v>9.1366666666666679E-2</v>
      </c>
      <c r="S155">
        <f t="shared" si="66"/>
        <v>7.616666666666666E-2</v>
      </c>
      <c r="U155" t="s">
        <v>1661</v>
      </c>
      <c r="V155">
        <f t="shared" si="67"/>
        <v>4.2874727771991301</v>
      </c>
      <c r="W155">
        <f t="shared" si="68"/>
        <v>4.7249313511978031</v>
      </c>
      <c r="X155">
        <f t="shared" si="69"/>
        <v>4.9805889593788466</v>
      </c>
      <c r="Y155">
        <f t="shared" si="70"/>
        <v>4.3272417384717352</v>
      </c>
      <c r="Z155">
        <f t="shared" si="71"/>
        <v>7.0088059842817918</v>
      </c>
      <c r="AA155">
        <f t="shared" si="72"/>
        <v>5.2987406495597007</v>
      </c>
      <c r="AB155">
        <f t="shared" si="73"/>
        <v>5.1907963261054828</v>
      </c>
      <c r="AC155">
        <f t="shared" si="74"/>
        <v>4.3272417384717352</v>
      </c>
    </row>
    <row r="156" spans="1:29" x14ac:dyDescent="0.25">
      <c r="A156" t="s">
        <v>1662</v>
      </c>
      <c r="B156">
        <v>0.154</v>
      </c>
      <c r="C156">
        <v>0.1578</v>
      </c>
      <c r="D156">
        <v>2.0377999999999998</v>
      </c>
      <c r="E156">
        <v>0.16850000000000001</v>
      </c>
      <c r="F156">
        <v>0.1595</v>
      </c>
      <c r="G156">
        <v>0.1908</v>
      </c>
      <c r="H156">
        <v>0.14979999999999999</v>
      </c>
      <c r="I156">
        <v>0.1565</v>
      </c>
      <c r="K156" t="s">
        <v>1662</v>
      </c>
      <c r="L156">
        <f t="shared" si="59"/>
        <v>7.9366666666666669E-2</v>
      </c>
      <c r="M156">
        <f t="shared" si="60"/>
        <v>8.3166666666666667E-2</v>
      </c>
      <c r="N156">
        <f t="shared" si="61"/>
        <v>1.9631666666666665</v>
      </c>
      <c r="O156">
        <f t="shared" si="62"/>
        <v>9.3866666666666682E-2</v>
      </c>
      <c r="P156">
        <f t="shared" si="63"/>
        <v>8.4866666666666674E-2</v>
      </c>
      <c r="Q156">
        <f t="shared" si="64"/>
        <v>0.11616666666666667</v>
      </c>
      <c r="R156">
        <f t="shared" si="65"/>
        <v>7.5166666666666659E-2</v>
      </c>
      <c r="S156">
        <f t="shared" si="66"/>
        <v>8.1866666666666671E-2</v>
      </c>
      <c r="U156" t="s">
        <v>1662</v>
      </c>
      <c r="V156">
        <f t="shared" si="67"/>
        <v>4.5090427042893673</v>
      </c>
      <c r="W156">
        <f t="shared" si="68"/>
        <v>4.7249313511978031</v>
      </c>
      <c r="Y156">
        <f t="shared" si="70"/>
        <v>5.3328283306505071</v>
      </c>
      <c r="Z156">
        <f t="shared" si="71"/>
        <v>4.82151311428842</v>
      </c>
      <c r="AA156">
        <f t="shared" si="72"/>
        <v>6.5997538111921212</v>
      </c>
      <c r="AB156">
        <f t="shared" si="73"/>
        <v>4.270428936653726</v>
      </c>
      <c r="AC156">
        <f t="shared" si="74"/>
        <v>4.6510747088343907</v>
      </c>
    </row>
    <row r="157" spans="1:29" x14ac:dyDescent="0.25">
      <c r="A157" t="s">
        <v>1663</v>
      </c>
      <c r="B157">
        <v>1.8348</v>
      </c>
      <c r="C157">
        <v>0.15909999999999999</v>
      </c>
      <c r="D157">
        <v>1.625</v>
      </c>
      <c r="E157">
        <v>0.15629999999999999</v>
      </c>
      <c r="F157">
        <v>0.153</v>
      </c>
      <c r="G157">
        <v>0.1613</v>
      </c>
      <c r="H157">
        <v>0.15110000000000001</v>
      </c>
      <c r="I157">
        <v>0.14949999999999999</v>
      </c>
      <c r="K157" t="s">
        <v>1663</v>
      </c>
      <c r="L157">
        <f t="shared" si="59"/>
        <v>1.7601666666666667</v>
      </c>
      <c r="M157">
        <f t="shared" si="60"/>
        <v>8.4466666666666662E-2</v>
      </c>
      <c r="N157">
        <f t="shared" si="61"/>
        <v>1.5503666666666667</v>
      </c>
      <c r="O157">
        <f t="shared" si="62"/>
        <v>8.1666666666666665E-2</v>
      </c>
      <c r="P157">
        <f t="shared" si="63"/>
        <v>7.8366666666666668E-2</v>
      </c>
      <c r="Q157">
        <f t="shared" si="64"/>
        <v>8.666666666666667E-2</v>
      </c>
      <c r="R157">
        <f t="shared" si="65"/>
        <v>7.6466666666666683E-2</v>
      </c>
      <c r="S157">
        <f t="shared" si="66"/>
        <v>7.4866666666666665E-2</v>
      </c>
      <c r="U157" t="s">
        <v>1663</v>
      </c>
      <c r="V157">
        <f t="shared" si="67"/>
        <v>100</v>
      </c>
      <c r="W157">
        <f t="shared" si="68"/>
        <v>4.7987879935612154</v>
      </c>
      <c r="Y157">
        <f t="shared" si="70"/>
        <v>4.6397121484707888</v>
      </c>
      <c r="Z157">
        <f t="shared" si="71"/>
        <v>4.4522299024713572</v>
      </c>
      <c r="AA157">
        <f t="shared" si="72"/>
        <v>4.9237761575608374</v>
      </c>
      <c r="AB157">
        <f t="shared" si="73"/>
        <v>4.3442855790171393</v>
      </c>
      <c r="AC157">
        <f t="shared" si="74"/>
        <v>4.2533850961083228</v>
      </c>
    </row>
    <row r="158" spans="1:29" x14ac:dyDescent="0.25">
      <c r="A158" t="s">
        <v>1664</v>
      </c>
      <c r="B158">
        <v>7.2700000000000001E-2</v>
      </c>
      <c r="C158">
        <v>7.5700000000000003E-2</v>
      </c>
      <c r="D158">
        <v>7.5499999999999998E-2</v>
      </c>
      <c r="E158">
        <v>4</v>
      </c>
      <c r="F158">
        <f>AVERAGE(B158:D158)</f>
        <v>7.4633333333333329E-2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K164" t="s">
        <v>1658</v>
      </c>
    </row>
    <row r="165" spans="1:19" x14ac:dyDescent="0.25">
      <c r="A165" t="s">
        <v>1659</v>
      </c>
      <c r="K165" t="s">
        <v>1659</v>
      </c>
    </row>
    <row r="166" spans="1:19" x14ac:dyDescent="0.25">
      <c r="A166" t="s">
        <v>1660</v>
      </c>
      <c r="K166" t="s">
        <v>1660</v>
      </c>
    </row>
    <row r="167" spans="1:19" x14ac:dyDescent="0.25">
      <c r="A167" t="s">
        <v>1661</v>
      </c>
      <c r="K167" t="s">
        <v>1661</v>
      </c>
    </row>
    <row r="168" spans="1:19" x14ac:dyDescent="0.25">
      <c r="A168" t="s">
        <v>1662</v>
      </c>
      <c r="K168" t="s">
        <v>1662</v>
      </c>
    </row>
    <row r="169" spans="1:19" x14ac:dyDescent="0.25">
      <c r="A169" t="s">
        <v>1663</v>
      </c>
      <c r="K169" t="s">
        <v>1663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814</v>
      </c>
      <c r="D175" s="224"/>
      <c r="E175" s="224"/>
      <c r="F175" s="224"/>
      <c r="G175" s="224"/>
      <c r="H175" s="224"/>
      <c r="I175" s="225"/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818</v>
      </c>
      <c r="D176" s="219"/>
      <c r="E176" s="219"/>
      <c r="F176" s="219"/>
      <c r="G176" s="219"/>
      <c r="H176" s="219"/>
      <c r="I176" s="220"/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822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826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830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834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2151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58608</v>
      </c>
      <c r="C190">
        <v>21346</v>
      </c>
      <c r="D190">
        <v>49816</v>
      </c>
      <c r="E190">
        <v>52209</v>
      </c>
      <c r="F190">
        <v>54975</v>
      </c>
      <c r="G190">
        <v>60096</v>
      </c>
      <c r="H190">
        <v>57145</v>
      </c>
      <c r="I190">
        <v>56506</v>
      </c>
      <c r="K190" t="s">
        <v>1658</v>
      </c>
      <c r="L190">
        <f>B190-$E$196</f>
        <v>49289</v>
      </c>
      <c r="M190">
        <f t="shared" ref="M190:S190" si="75">C190-$E$196</f>
        <v>12027</v>
      </c>
      <c r="N190">
        <f t="shared" si="75"/>
        <v>40497</v>
      </c>
      <c r="O190">
        <f t="shared" si="75"/>
        <v>42890</v>
      </c>
      <c r="P190">
        <f t="shared" si="75"/>
        <v>45656</v>
      </c>
      <c r="Q190">
        <f t="shared" si="75"/>
        <v>50777</v>
      </c>
      <c r="R190">
        <f t="shared" si="75"/>
        <v>47826</v>
      </c>
      <c r="S190">
        <f t="shared" si="75"/>
        <v>47187</v>
      </c>
      <c r="U190" t="s">
        <v>1658</v>
      </c>
      <c r="V190">
        <f>L190/$N$196*100</f>
        <v>108.48085571540713</v>
      </c>
      <c r="W190">
        <f t="shared" ref="W190:AC190" si="76">M190/$N$196*100</f>
        <v>26.470394036990029</v>
      </c>
      <c r="X190">
        <f t="shared" si="76"/>
        <v>89.130418833955702</v>
      </c>
      <c r="Y190">
        <f t="shared" si="76"/>
        <v>94.397206306352572</v>
      </c>
      <c r="Z190">
        <f t="shared" si="76"/>
        <v>100.48493474289654</v>
      </c>
      <c r="AA190">
        <f t="shared" si="76"/>
        <v>111.75581591554359</v>
      </c>
      <c r="AB190">
        <f t="shared" si="76"/>
        <v>105.26091836809555</v>
      </c>
      <c r="AC190">
        <f t="shared" si="76"/>
        <v>103.8545342498918</v>
      </c>
    </row>
    <row r="191" spans="1:29" x14ac:dyDescent="0.25">
      <c r="A191" t="s">
        <v>1659</v>
      </c>
      <c r="B191">
        <v>52091</v>
      </c>
      <c r="C191">
        <v>56099</v>
      </c>
      <c r="D191">
        <v>55112</v>
      </c>
      <c r="E191">
        <v>53583</v>
      </c>
      <c r="F191">
        <v>57976</v>
      </c>
      <c r="G191">
        <v>53503</v>
      </c>
      <c r="H191">
        <v>54174</v>
      </c>
      <c r="I191">
        <v>51857</v>
      </c>
      <c r="K191" t="s">
        <v>1659</v>
      </c>
      <c r="L191">
        <f t="shared" ref="L191:L195" si="77">B191-$E$196</f>
        <v>42772</v>
      </c>
      <c r="M191">
        <f t="shared" ref="M191:M195" si="78">C191-$E$196</f>
        <v>46780</v>
      </c>
      <c r="N191">
        <f t="shared" ref="N191:N195" si="79">D191-$E$196</f>
        <v>45793</v>
      </c>
      <c r="O191">
        <f t="shared" ref="O191:O195" si="80">E191-$E$196</f>
        <v>44264</v>
      </c>
      <c r="P191">
        <f t="shared" ref="P191:P195" si="81">F191-$E$196</f>
        <v>48657</v>
      </c>
      <c r="Q191">
        <f t="shared" ref="Q191:Q195" si="82">G191-$E$196</f>
        <v>44184</v>
      </c>
      <c r="R191">
        <f t="shared" ref="R191:R195" si="83">H191-$E$196</f>
        <v>44855</v>
      </c>
      <c r="S191">
        <f t="shared" ref="S191:S195" si="84">I191-$E$196</f>
        <v>42538</v>
      </c>
      <c r="U191" t="s">
        <v>1659</v>
      </c>
      <c r="V191">
        <f t="shared" ref="V191:V195" si="85">L191/$N$196*100</f>
        <v>94.137498441019176</v>
      </c>
      <c r="W191">
        <f t="shared" ref="W191:W195" si="86">M191/$N$196*100</f>
        <v>102.95876220590286</v>
      </c>
      <c r="X191">
        <f t="shared" ref="X191:X195" si="87">N191/$N$196*100</f>
        <v>100.78645997637685</v>
      </c>
      <c r="Y191">
        <f t="shared" ref="Y191:Y195" si="88">O191/$N$196*100</f>
        <v>97.421262297607612</v>
      </c>
      <c r="Z191">
        <f t="shared" ref="Z191:Z195" si="89">P191/$N$196*100</f>
        <v>107.08987799599434</v>
      </c>
      <c r="AA191">
        <f t="shared" ref="AA191:AA195" si="90">Q191/$N$196*100</f>
        <v>97.245189168568018</v>
      </c>
      <c r="AB191">
        <f t="shared" ref="AB191:AB195" si="91">R191/$N$196*100</f>
        <v>98.722002538387628</v>
      </c>
      <c r="AC191">
        <f t="shared" ref="AC191:AC195" si="92">S191/$N$196*100</f>
        <v>93.622484538578362</v>
      </c>
    </row>
    <row r="192" spans="1:29" x14ac:dyDescent="0.25">
      <c r="A192" t="s">
        <v>1660</v>
      </c>
      <c r="B192">
        <v>53565</v>
      </c>
      <c r="C192">
        <v>49543</v>
      </c>
      <c r="D192">
        <v>52831</v>
      </c>
      <c r="E192">
        <v>53826</v>
      </c>
      <c r="F192">
        <v>55172</v>
      </c>
      <c r="G192">
        <v>57532</v>
      </c>
      <c r="H192">
        <v>53808</v>
      </c>
      <c r="I192">
        <v>52799</v>
      </c>
      <c r="K192" t="s">
        <v>1660</v>
      </c>
      <c r="L192">
        <f t="shared" si="77"/>
        <v>44246</v>
      </c>
      <c r="M192">
        <f t="shared" si="78"/>
        <v>40224</v>
      </c>
      <c r="N192">
        <f t="shared" si="79"/>
        <v>43512</v>
      </c>
      <c r="O192">
        <f t="shared" si="80"/>
        <v>44507</v>
      </c>
      <c r="P192">
        <f t="shared" si="81"/>
        <v>45853</v>
      </c>
      <c r="Q192">
        <f t="shared" si="82"/>
        <v>48213</v>
      </c>
      <c r="R192">
        <f t="shared" si="83"/>
        <v>44489</v>
      </c>
      <c r="S192">
        <f t="shared" si="84"/>
        <v>43480</v>
      </c>
      <c r="U192" t="s">
        <v>1660</v>
      </c>
      <c r="V192">
        <f t="shared" si="85"/>
        <v>97.381645843573708</v>
      </c>
      <c r="W192">
        <f t="shared" si="86"/>
        <v>88.529569281108095</v>
      </c>
      <c r="X192">
        <f t="shared" si="87"/>
        <v>95.766174884635419</v>
      </c>
      <c r="Y192">
        <f t="shared" si="88"/>
        <v>97.956084427065377</v>
      </c>
      <c r="Z192">
        <f t="shared" si="89"/>
        <v>100.91851482315654</v>
      </c>
      <c r="AA192">
        <f t="shared" si="90"/>
        <v>106.1126721298246</v>
      </c>
      <c r="AB192">
        <f t="shared" si="91"/>
        <v>97.916467973031473</v>
      </c>
      <c r="AC192">
        <f t="shared" si="92"/>
        <v>95.695745633019584</v>
      </c>
    </row>
    <row r="193" spans="1:29" x14ac:dyDescent="0.25">
      <c r="A193" t="s">
        <v>1661</v>
      </c>
      <c r="B193">
        <v>52578</v>
      </c>
      <c r="C193">
        <v>51258</v>
      </c>
      <c r="D193">
        <v>53975</v>
      </c>
      <c r="E193">
        <v>50388</v>
      </c>
      <c r="F193">
        <v>55105</v>
      </c>
      <c r="G193">
        <v>55438</v>
      </c>
      <c r="H193">
        <v>56592</v>
      </c>
      <c r="I193">
        <v>55653</v>
      </c>
      <c r="K193" t="s">
        <v>1661</v>
      </c>
      <c r="L193">
        <f t="shared" si="77"/>
        <v>43259</v>
      </c>
      <c r="M193">
        <f t="shared" si="78"/>
        <v>41939</v>
      </c>
      <c r="N193">
        <f t="shared" si="79"/>
        <v>44656</v>
      </c>
      <c r="O193">
        <f t="shared" si="80"/>
        <v>41069</v>
      </c>
      <c r="P193">
        <f t="shared" si="81"/>
        <v>45786</v>
      </c>
      <c r="Q193">
        <f t="shared" si="82"/>
        <v>46119</v>
      </c>
      <c r="R193">
        <f t="shared" si="83"/>
        <v>47273</v>
      </c>
      <c r="S193">
        <f t="shared" si="84"/>
        <v>46334</v>
      </c>
      <c r="U193" t="s">
        <v>1661</v>
      </c>
      <c r="V193">
        <f t="shared" si="85"/>
        <v>95.209343614047697</v>
      </c>
      <c r="W193">
        <f t="shared" si="86"/>
        <v>92.304136984894399</v>
      </c>
      <c r="X193">
        <f t="shared" si="87"/>
        <v>98.284020629901619</v>
      </c>
      <c r="Y193">
        <f t="shared" si="88"/>
        <v>90.389341706588809</v>
      </c>
      <c r="Z193">
        <f t="shared" si="89"/>
        <v>100.77105357758589</v>
      </c>
      <c r="AA193">
        <f t="shared" si="90"/>
        <v>101.5039579772132</v>
      </c>
      <c r="AB193">
        <f t="shared" si="91"/>
        <v>104.04381286360935</v>
      </c>
      <c r="AC193">
        <f t="shared" si="92"/>
        <v>101.97715451150712</v>
      </c>
    </row>
    <row r="194" spans="1:29" x14ac:dyDescent="0.25">
      <c r="A194" t="s">
        <v>1662</v>
      </c>
      <c r="B194">
        <v>52484</v>
      </c>
      <c r="C194">
        <v>52998</v>
      </c>
      <c r="D194">
        <v>52469</v>
      </c>
      <c r="E194">
        <v>53970</v>
      </c>
      <c r="F194">
        <v>55760</v>
      </c>
      <c r="G194">
        <v>10529</v>
      </c>
      <c r="H194">
        <v>53626</v>
      </c>
      <c r="I194">
        <v>54045</v>
      </c>
      <c r="K194" t="s">
        <v>1662</v>
      </c>
      <c r="L194">
        <f t="shared" si="77"/>
        <v>43165</v>
      </c>
      <c r="M194">
        <f t="shared" si="78"/>
        <v>43679</v>
      </c>
      <c r="N194">
        <f t="shared" si="79"/>
        <v>43150</v>
      </c>
      <c r="O194">
        <f t="shared" si="80"/>
        <v>44651</v>
      </c>
      <c r="P194">
        <f t="shared" si="81"/>
        <v>46441</v>
      </c>
      <c r="Q194">
        <f t="shared" si="82"/>
        <v>1210</v>
      </c>
      <c r="R194">
        <f t="shared" si="83"/>
        <v>44307</v>
      </c>
      <c r="S194">
        <f t="shared" si="84"/>
        <v>44726</v>
      </c>
      <c r="U194" t="s">
        <v>1662</v>
      </c>
      <c r="V194">
        <f t="shared" si="85"/>
        <v>95.002457687426173</v>
      </c>
      <c r="W194">
        <f t="shared" si="86"/>
        <v>96.133727541505579</v>
      </c>
      <c r="X194">
        <f t="shared" si="87"/>
        <v>94.969443975731267</v>
      </c>
      <c r="Y194">
        <f t="shared" si="88"/>
        <v>98.273016059336655</v>
      </c>
      <c r="Z194">
        <f t="shared" si="89"/>
        <v>102.21265232159757</v>
      </c>
      <c r="AA194">
        <f t="shared" si="90"/>
        <v>2.6631060767238659</v>
      </c>
      <c r="AB194">
        <f t="shared" si="91"/>
        <v>97.515901604466393</v>
      </c>
      <c r="AC194">
        <f t="shared" si="92"/>
        <v>98.438084617811271</v>
      </c>
    </row>
    <row r="195" spans="1:29" x14ac:dyDescent="0.25">
      <c r="A195" t="s">
        <v>1663</v>
      </c>
      <c r="B195">
        <v>10815</v>
      </c>
      <c r="C195">
        <v>53229</v>
      </c>
      <c r="D195">
        <v>54434</v>
      </c>
      <c r="E195">
        <v>52532</v>
      </c>
      <c r="F195">
        <v>56032</v>
      </c>
      <c r="G195">
        <v>56618</v>
      </c>
      <c r="H195">
        <v>55828</v>
      </c>
      <c r="I195">
        <v>56182</v>
      </c>
      <c r="K195" t="s">
        <v>1663</v>
      </c>
      <c r="L195">
        <f t="shared" si="77"/>
        <v>1496</v>
      </c>
      <c r="M195">
        <f t="shared" si="78"/>
        <v>43910</v>
      </c>
      <c r="N195">
        <f t="shared" si="79"/>
        <v>45115</v>
      </c>
      <c r="O195">
        <f t="shared" si="80"/>
        <v>43213</v>
      </c>
      <c r="P195">
        <f t="shared" si="81"/>
        <v>46713</v>
      </c>
      <c r="Q195">
        <f t="shared" si="82"/>
        <v>47299</v>
      </c>
      <c r="R195">
        <f t="shared" si="83"/>
        <v>46509</v>
      </c>
      <c r="S195">
        <f t="shared" si="84"/>
        <v>46863</v>
      </c>
      <c r="U195" t="s">
        <v>1663</v>
      </c>
      <c r="V195">
        <f t="shared" si="85"/>
        <v>3.2925675130404159</v>
      </c>
      <c r="W195">
        <f t="shared" si="86"/>
        <v>96.642138701607408</v>
      </c>
      <c r="X195">
        <f t="shared" si="87"/>
        <v>99.294240207766293</v>
      </c>
      <c r="Y195">
        <f t="shared" si="88"/>
        <v>95.108101564849932</v>
      </c>
      <c r="Z195">
        <f t="shared" si="89"/>
        <v>102.8113009603322</v>
      </c>
      <c r="AA195">
        <f t="shared" si="90"/>
        <v>104.10103663054721</v>
      </c>
      <c r="AB195">
        <f t="shared" si="91"/>
        <v>102.36231448128123</v>
      </c>
      <c r="AC195">
        <f t="shared" si="92"/>
        <v>103.14143807728145</v>
      </c>
    </row>
    <row r="196" spans="1:29" x14ac:dyDescent="0.25">
      <c r="A196" t="s">
        <v>1664</v>
      </c>
      <c r="B196">
        <v>9143</v>
      </c>
      <c r="C196">
        <v>9374</v>
      </c>
      <c r="D196">
        <v>9440</v>
      </c>
      <c r="E196">
        <f>AVERAGE(B196:D196)</f>
        <v>9319</v>
      </c>
      <c r="N196">
        <f>AVERAGE(L190:L192)</f>
        <v>45435.666666666664</v>
      </c>
    </row>
    <row r="197" spans="1:29" x14ac:dyDescent="0.25">
      <c r="A197" t="s">
        <v>1665</v>
      </c>
    </row>
    <row r="200" spans="1:29" x14ac:dyDescent="0.25">
      <c r="A200" s="7" t="s">
        <v>2152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56752</v>
      </c>
      <c r="C203">
        <v>25701</v>
      </c>
      <c r="D203">
        <v>47177</v>
      </c>
      <c r="E203">
        <v>59766</v>
      </c>
      <c r="F203">
        <v>50928</v>
      </c>
      <c r="G203">
        <v>49285</v>
      </c>
      <c r="H203">
        <v>54495</v>
      </c>
      <c r="I203">
        <v>53312</v>
      </c>
      <c r="K203" t="s">
        <v>1658</v>
      </c>
      <c r="L203">
        <f>B203-$E$209</f>
        <v>46109.333333333336</v>
      </c>
      <c r="M203">
        <f t="shared" ref="M203:S203" si="93">C203-$E$209</f>
        <v>15058.333333333334</v>
      </c>
      <c r="N203">
        <f t="shared" si="93"/>
        <v>36534.333333333336</v>
      </c>
      <c r="O203">
        <f t="shared" si="93"/>
        <v>49123.333333333336</v>
      </c>
      <c r="P203">
        <f t="shared" si="93"/>
        <v>40285.333333333336</v>
      </c>
      <c r="Q203">
        <f t="shared" si="93"/>
        <v>38642.333333333336</v>
      </c>
      <c r="R203">
        <f t="shared" si="93"/>
        <v>43852.333333333336</v>
      </c>
      <c r="S203">
        <f t="shared" si="93"/>
        <v>42669.333333333336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52648</v>
      </c>
      <c r="C204">
        <v>46084</v>
      </c>
      <c r="D204">
        <v>52643</v>
      </c>
      <c r="E204">
        <v>55287</v>
      </c>
      <c r="F204">
        <v>46790</v>
      </c>
      <c r="G204">
        <v>45874</v>
      </c>
      <c r="H204">
        <v>50487</v>
      </c>
      <c r="I204">
        <v>49784</v>
      </c>
      <c r="K204" t="s">
        <v>1659</v>
      </c>
      <c r="L204">
        <f t="shared" ref="L204:L208" si="94">B204-$E$209</f>
        <v>42005.333333333336</v>
      </c>
      <c r="M204">
        <f t="shared" ref="M204:M208" si="95">C204-$E$209</f>
        <v>35441.333333333336</v>
      </c>
      <c r="N204">
        <f t="shared" ref="N204:N208" si="96">D204-$E$209</f>
        <v>42000.333333333336</v>
      </c>
      <c r="O204">
        <f t="shared" ref="O204:O208" si="97">E204-$E$209</f>
        <v>44644.333333333336</v>
      </c>
      <c r="P204">
        <f t="shared" ref="P204:P208" si="98">F204-$E$209</f>
        <v>36147.333333333336</v>
      </c>
      <c r="Q204">
        <f t="shared" ref="Q204:Q208" si="99">G204-$E$209</f>
        <v>35231.333333333336</v>
      </c>
      <c r="R204">
        <f t="shared" ref="R204:R208" si="100">H204-$E$209</f>
        <v>39844.333333333336</v>
      </c>
      <c r="S204">
        <f t="shared" ref="S204:S208" si="101">I204-$E$209</f>
        <v>39141.333333333336</v>
      </c>
      <c r="U204" t="s">
        <v>1658</v>
      </c>
      <c r="V204">
        <f>L203/$N$209*100</f>
        <v>112.63302744823432</v>
      </c>
      <c r="W204">
        <f t="shared" ref="W204:AC204" si="102">M203/$N$209*100</f>
        <v>36.783565257749586</v>
      </c>
      <c r="X204">
        <f t="shared" si="102"/>
        <v>89.243809694413471</v>
      </c>
      <c r="Y204">
        <f t="shared" si="102"/>
        <v>119.99544022212633</v>
      </c>
      <c r="Z204">
        <f t="shared" si="102"/>
        <v>98.406520482359369</v>
      </c>
      <c r="AA204">
        <f t="shared" si="102"/>
        <v>94.393101707473974</v>
      </c>
      <c r="AB204">
        <f t="shared" si="102"/>
        <v>107.11976745132846</v>
      </c>
      <c r="AC204">
        <f t="shared" si="102"/>
        <v>104.23000822388511</v>
      </c>
    </row>
    <row r="205" spans="1:29" x14ac:dyDescent="0.25">
      <c r="A205" t="s">
        <v>1660</v>
      </c>
      <c r="B205">
        <v>45341</v>
      </c>
      <c r="C205">
        <v>43703</v>
      </c>
      <c r="D205">
        <v>47262</v>
      </c>
      <c r="E205">
        <v>56737</v>
      </c>
      <c r="F205">
        <v>42523</v>
      </c>
      <c r="G205">
        <v>46758</v>
      </c>
      <c r="H205">
        <v>49758</v>
      </c>
      <c r="I205">
        <v>48383</v>
      </c>
      <c r="K205" t="s">
        <v>1660</v>
      </c>
      <c r="L205">
        <f t="shared" si="94"/>
        <v>34698.333333333336</v>
      </c>
      <c r="M205">
        <f t="shared" si="95"/>
        <v>33060.333333333336</v>
      </c>
      <c r="N205">
        <f t="shared" si="96"/>
        <v>36619.333333333336</v>
      </c>
      <c r="O205">
        <f t="shared" si="97"/>
        <v>46094.333333333336</v>
      </c>
      <c r="P205">
        <f t="shared" si="98"/>
        <v>31880.333333333336</v>
      </c>
      <c r="Q205">
        <f t="shared" si="99"/>
        <v>36115.333333333336</v>
      </c>
      <c r="R205">
        <f t="shared" si="100"/>
        <v>39115.333333333336</v>
      </c>
      <c r="S205">
        <f t="shared" si="101"/>
        <v>37740.333333333336</v>
      </c>
      <c r="U205" t="s">
        <v>1659</v>
      </c>
      <c r="V205">
        <f t="shared" ref="V205:V209" si="103">L204/$N$209*100</f>
        <v>102.60803009453399</v>
      </c>
      <c r="W205">
        <f t="shared" ref="W205:W209" si="104">M204/$N$209*100</f>
        <v>86.573896900165309</v>
      </c>
      <c r="X205">
        <f t="shared" ref="X205:X209" si="105">N204/$N$209*100</f>
        <v>102.59581640380091</v>
      </c>
      <c r="Y205">
        <f t="shared" ref="Y205:Y209" si="106">O204/$N$209*100</f>
        <v>109.05441606344606</v>
      </c>
      <c r="Z205">
        <f t="shared" ref="Z205:Z209" si="107">P204/$N$209*100</f>
        <v>88.298470031674185</v>
      </c>
      <c r="AA205">
        <f t="shared" ref="AA205:AA209" si="108">Q204/$N$209*100</f>
        <v>86.060921889376544</v>
      </c>
      <c r="AB205">
        <f t="shared" ref="AB205:AB209" si="109">R204/$N$209*100</f>
        <v>97.329272959702976</v>
      </c>
      <c r="AC205">
        <f t="shared" ref="AC205:AC209" si="110">S204/$N$209*100</f>
        <v>95.612028042633938</v>
      </c>
    </row>
    <row r="206" spans="1:29" x14ac:dyDescent="0.25">
      <c r="A206" t="s">
        <v>1661</v>
      </c>
      <c r="B206">
        <v>38680</v>
      </c>
      <c r="C206">
        <v>45690</v>
      </c>
      <c r="D206">
        <v>45024</v>
      </c>
      <c r="E206">
        <v>48072</v>
      </c>
      <c r="F206">
        <v>42219</v>
      </c>
      <c r="G206">
        <v>46931</v>
      </c>
      <c r="H206">
        <v>53760</v>
      </c>
      <c r="I206">
        <v>48311</v>
      </c>
      <c r="K206" t="s">
        <v>1661</v>
      </c>
      <c r="L206">
        <f t="shared" si="94"/>
        <v>28037.333333333336</v>
      </c>
      <c r="M206">
        <f t="shared" si="95"/>
        <v>35047.333333333336</v>
      </c>
      <c r="N206">
        <f t="shared" si="96"/>
        <v>34381.333333333336</v>
      </c>
      <c r="O206">
        <f t="shared" si="97"/>
        <v>37429.333333333336</v>
      </c>
      <c r="P206">
        <f t="shared" si="98"/>
        <v>31576.333333333336</v>
      </c>
      <c r="Q206">
        <f t="shared" si="99"/>
        <v>36288.333333333336</v>
      </c>
      <c r="R206">
        <f t="shared" si="100"/>
        <v>43117.333333333336</v>
      </c>
      <c r="S206">
        <f t="shared" si="101"/>
        <v>37668.333333333336</v>
      </c>
      <c r="U206" t="s">
        <v>1660</v>
      </c>
      <c r="V206">
        <f t="shared" si="103"/>
        <v>84.75894245723174</v>
      </c>
      <c r="W206">
        <f t="shared" si="104"/>
        <v>80.757737373079408</v>
      </c>
      <c r="X206">
        <f t="shared" si="105"/>
        <v>89.451442436875581</v>
      </c>
      <c r="Y206">
        <f t="shared" si="106"/>
        <v>112.59638637603513</v>
      </c>
      <c r="Z206">
        <f t="shared" si="107"/>
        <v>77.875306360075896</v>
      </c>
      <c r="AA206">
        <f t="shared" si="108"/>
        <v>88.220302410982569</v>
      </c>
      <c r="AB206">
        <f t="shared" si="109"/>
        <v>95.548516850821997</v>
      </c>
      <c r="AC206">
        <f t="shared" si="110"/>
        <v>92.189751899228924</v>
      </c>
    </row>
    <row r="207" spans="1:29" x14ac:dyDescent="0.25">
      <c r="A207" t="s">
        <v>1662</v>
      </c>
      <c r="B207">
        <v>47194</v>
      </c>
      <c r="C207">
        <v>40869</v>
      </c>
      <c r="D207">
        <v>50294</v>
      </c>
      <c r="E207">
        <v>51045</v>
      </c>
      <c r="F207">
        <v>42778</v>
      </c>
      <c r="G207">
        <v>42160</v>
      </c>
      <c r="H207">
        <v>49453</v>
      </c>
      <c r="I207">
        <v>47926</v>
      </c>
      <c r="K207" t="s">
        <v>1662</v>
      </c>
      <c r="L207">
        <f t="shared" si="94"/>
        <v>36551.333333333336</v>
      </c>
      <c r="M207">
        <f t="shared" si="95"/>
        <v>30226.333333333336</v>
      </c>
      <c r="N207">
        <f t="shared" si="96"/>
        <v>39651.333333333336</v>
      </c>
      <c r="O207">
        <f t="shared" si="97"/>
        <v>40402.333333333336</v>
      </c>
      <c r="P207">
        <f t="shared" si="98"/>
        <v>32135.333333333336</v>
      </c>
      <c r="Q207">
        <f t="shared" si="99"/>
        <v>31517.333333333336</v>
      </c>
      <c r="R207">
        <f t="shared" si="100"/>
        <v>38810.333333333336</v>
      </c>
      <c r="S207">
        <f t="shared" si="101"/>
        <v>37283.333333333336</v>
      </c>
      <c r="U207" t="s">
        <v>1661</v>
      </c>
      <c r="V207">
        <f t="shared" si="103"/>
        <v>68.487863662641587</v>
      </c>
      <c r="W207">
        <f t="shared" si="104"/>
        <v>85.611458070399721</v>
      </c>
      <c r="X207">
        <f t="shared" si="105"/>
        <v>83.984594464755375</v>
      </c>
      <c r="Y207">
        <f t="shared" si="106"/>
        <v>91.430060335632234</v>
      </c>
      <c r="Z207">
        <f t="shared" si="107"/>
        <v>77.132713963505509</v>
      </c>
      <c r="AA207">
        <f t="shared" si="108"/>
        <v>88.642896110346641</v>
      </c>
      <c r="AB207">
        <f t="shared" si="109"/>
        <v>105.3243549135678</v>
      </c>
      <c r="AC207">
        <f t="shared" si="110"/>
        <v>92.013874752672777</v>
      </c>
    </row>
    <row r="208" spans="1:29" x14ac:dyDescent="0.25">
      <c r="A208" t="s">
        <v>1663</v>
      </c>
      <c r="B208">
        <v>13430</v>
      </c>
      <c r="C208">
        <v>47015</v>
      </c>
      <c r="D208">
        <v>45134</v>
      </c>
      <c r="E208">
        <v>48542</v>
      </c>
      <c r="F208">
        <v>45471</v>
      </c>
      <c r="G208">
        <v>46668</v>
      </c>
      <c r="H208">
        <v>51985</v>
      </c>
      <c r="I208">
        <v>49340</v>
      </c>
      <c r="K208" t="s">
        <v>1663</v>
      </c>
      <c r="L208">
        <f t="shared" si="94"/>
        <v>2787.3333333333339</v>
      </c>
      <c r="M208">
        <f t="shared" si="95"/>
        <v>36372.333333333336</v>
      </c>
      <c r="N208">
        <f t="shared" si="96"/>
        <v>34491.333333333336</v>
      </c>
      <c r="O208">
        <f t="shared" si="97"/>
        <v>37899.333333333336</v>
      </c>
      <c r="P208">
        <f t="shared" si="98"/>
        <v>34828.333333333336</v>
      </c>
      <c r="Q208">
        <f t="shared" si="99"/>
        <v>36025.333333333336</v>
      </c>
      <c r="R208">
        <f t="shared" si="100"/>
        <v>41342.333333333336</v>
      </c>
      <c r="S208">
        <f t="shared" si="101"/>
        <v>38697.333333333336</v>
      </c>
      <c r="U208" t="s">
        <v>1662</v>
      </c>
      <c r="V208">
        <f t="shared" si="103"/>
        <v>89.285336242905885</v>
      </c>
      <c r="W208">
        <f t="shared" si="104"/>
        <v>73.835017465577764</v>
      </c>
      <c r="X208">
        <f t="shared" si="105"/>
        <v>96.857824497406639</v>
      </c>
      <c r="Y208">
        <f t="shared" si="106"/>
        <v>98.692320845513109</v>
      </c>
      <c r="Z208">
        <f t="shared" si="107"/>
        <v>78.498204587462254</v>
      </c>
      <c r="AA208">
        <f t="shared" si="108"/>
        <v>76.988592412855326</v>
      </c>
      <c r="AB208">
        <f t="shared" si="109"/>
        <v>94.803481716104983</v>
      </c>
      <c r="AC208">
        <f t="shared" si="110"/>
        <v>91.073420566226716</v>
      </c>
    </row>
    <row r="209" spans="1:29" x14ac:dyDescent="0.25">
      <c r="A209" t="s">
        <v>1664</v>
      </c>
      <c r="B209">
        <v>10541</v>
      </c>
      <c r="C209">
        <v>10712</v>
      </c>
      <c r="D209">
        <v>10675</v>
      </c>
      <c r="E209">
        <f>AVERAGE(B209:D209)</f>
        <v>10642.666666666666</v>
      </c>
      <c r="N209">
        <f>AVERAGE(L203:L205)</f>
        <v>40937.666666666664</v>
      </c>
      <c r="U209" t="s">
        <v>1663</v>
      </c>
      <c r="V209">
        <f t="shared" si="103"/>
        <v>6.8087254606597032</v>
      </c>
      <c r="W209">
        <f t="shared" si="104"/>
        <v>88.848086114662138</v>
      </c>
      <c r="X209">
        <f t="shared" si="105"/>
        <v>84.253295660882827</v>
      </c>
      <c r="Y209">
        <f t="shared" si="106"/>
        <v>92.578147264540405</v>
      </c>
      <c r="Z209">
        <f t="shared" si="107"/>
        <v>85.076498416291443</v>
      </c>
      <c r="AA209">
        <f t="shared" si="108"/>
        <v>88.000455977787382</v>
      </c>
      <c r="AB209">
        <f t="shared" si="109"/>
        <v>100.98849470332947</v>
      </c>
      <c r="AC209">
        <f t="shared" si="110"/>
        <v>94.527452305537693</v>
      </c>
    </row>
    <row r="210" spans="1:29" x14ac:dyDescent="0.25">
      <c r="A210" t="s">
        <v>1665</v>
      </c>
    </row>
    <row r="213" spans="1:29" x14ac:dyDescent="0.25">
      <c r="A213" s="7" t="s">
        <v>2153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49103</v>
      </c>
      <c r="C216">
        <v>25083</v>
      </c>
      <c r="D216">
        <v>39832</v>
      </c>
      <c r="E216">
        <v>43573</v>
      </c>
      <c r="F216">
        <v>40993</v>
      </c>
      <c r="G216">
        <v>54699</v>
      </c>
      <c r="H216">
        <v>57584</v>
      </c>
      <c r="I216">
        <v>57501</v>
      </c>
      <c r="K216" t="s">
        <v>1658</v>
      </c>
      <c r="L216">
        <f>B216-$E$222</f>
        <v>37964.333333333336</v>
      </c>
      <c r="M216">
        <f t="shared" ref="M216:S216" si="111">C216-$E$222</f>
        <v>13944.333333333334</v>
      </c>
      <c r="N216">
        <f t="shared" si="111"/>
        <v>28693.333333333336</v>
      </c>
      <c r="O216">
        <f t="shared" si="111"/>
        <v>32434.333333333336</v>
      </c>
      <c r="P216">
        <f t="shared" si="111"/>
        <v>29854.333333333336</v>
      </c>
      <c r="Q216">
        <f t="shared" si="111"/>
        <v>43560.333333333336</v>
      </c>
      <c r="R216">
        <f t="shared" si="111"/>
        <v>46445.333333333336</v>
      </c>
      <c r="S216">
        <f t="shared" si="111"/>
        <v>46362.333333333336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41363</v>
      </c>
      <c r="C217">
        <v>49903</v>
      </c>
      <c r="D217">
        <v>41548</v>
      </c>
      <c r="E217">
        <v>44027</v>
      </c>
      <c r="F217">
        <v>40571</v>
      </c>
      <c r="G217">
        <v>44365</v>
      </c>
      <c r="H217">
        <v>50786</v>
      </c>
      <c r="I217">
        <v>50043</v>
      </c>
      <c r="K217" t="s">
        <v>1659</v>
      </c>
      <c r="L217">
        <f t="shared" ref="L217:L221" si="112">B217-$E$222</f>
        <v>30224.333333333336</v>
      </c>
      <c r="M217">
        <f t="shared" ref="M217:M221" si="113">C217-$E$222</f>
        <v>38764.333333333336</v>
      </c>
      <c r="N217">
        <f t="shared" ref="N217:N221" si="114">D217-$E$222</f>
        <v>30409.333333333336</v>
      </c>
      <c r="O217">
        <f t="shared" ref="O217:O221" si="115">E217-$E$222</f>
        <v>32888.333333333336</v>
      </c>
      <c r="P217">
        <f t="shared" ref="P217:P221" si="116">F217-$E$222</f>
        <v>29432.333333333336</v>
      </c>
      <c r="Q217">
        <f t="shared" ref="Q217:Q221" si="117">G217-$E$222</f>
        <v>33226.333333333336</v>
      </c>
      <c r="R217">
        <f t="shared" ref="R217:R221" si="118">H217-$E$222</f>
        <v>39647.333333333336</v>
      </c>
      <c r="S217">
        <f t="shared" ref="S217:S221" si="119">I217-$E$222</f>
        <v>38904.333333333336</v>
      </c>
      <c r="U217" t="s">
        <v>1658</v>
      </c>
      <c r="V217">
        <f>L216/$N$222*100</f>
        <v>106.45100989802883</v>
      </c>
      <c r="W217">
        <f t="shared" ref="W217:AC217" si="120">M216/$N$222*100</f>
        <v>39.099550429475386</v>
      </c>
      <c r="X217">
        <f t="shared" si="120"/>
        <v>80.455365404566749</v>
      </c>
      <c r="Y217">
        <f t="shared" si="120"/>
        <v>90.945032759764857</v>
      </c>
      <c r="Z217">
        <f t="shared" si="120"/>
        <v>83.710779411352362</v>
      </c>
      <c r="AA217">
        <f t="shared" si="120"/>
        <v>122.14204933125217</v>
      </c>
      <c r="AB217">
        <f t="shared" si="120"/>
        <v>130.23151480031032</v>
      </c>
      <c r="AC217">
        <f t="shared" si="120"/>
        <v>129.99878494452807</v>
      </c>
    </row>
    <row r="218" spans="1:29" x14ac:dyDescent="0.25">
      <c r="A218" t="s">
        <v>1660</v>
      </c>
      <c r="B218">
        <v>49941</v>
      </c>
      <c r="C218">
        <v>36683</v>
      </c>
      <c r="D218">
        <v>43051</v>
      </c>
      <c r="E218">
        <v>39642</v>
      </c>
      <c r="F218">
        <v>41282</v>
      </c>
      <c r="G218">
        <v>42625</v>
      </c>
      <c r="H218">
        <v>53022</v>
      </c>
      <c r="I218">
        <v>50084</v>
      </c>
      <c r="K218" t="s">
        <v>1660</v>
      </c>
      <c r="L218">
        <f t="shared" si="112"/>
        <v>38802.333333333336</v>
      </c>
      <c r="M218">
        <f t="shared" si="113"/>
        <v>25544.333333333336</v>
      </c>
      <c r="N218">
        <f t="shared" si="114"/>
        <v>31912.333333333336</v>
      </c>
      <c r="O218">
        <f t="shared" si="115"/>
        <v>28503.333333333336</v>
      </c>
      <c r="P218">
        <f t="shared" si="116"/>
        <v>30143.333333333336</v>
      </c>
      <c r="Q218">
        <f t="shared" si="117"/>
        <v>31486.333333333336</v>
      </c>
      <c r="R218">
        <f t="shared" si="118"/>
        <v>41883.333333333336</v>
      </c>
      <c r="S218">
        <f t="shared" si="119"/>
        <v>38945.333333333336</v>
      </c>
      <c r="U218" t="s">
        <v>1659</v>
      </c>
      <c r="V218">
        <f t="shared" ref="V218:V222" si="121">L217/$N$222*100</f>
        <v>84.748249852791375</v>
      </c>
      <c r="W218">
        <f t="shared" ref="W218:W222" si="122">M217/$N$222*100</f>
        <v>108.69418923086991</v>
      </c>
      <c r="X218">
        <f t="shared" ref="X218:X222" si="123">N217/$N$222*100</f>
        <v>85.266985073510867</v>
      </c>
      <c r="Y218">
        <f t="shared" ref="Y218:Y222" si="124">O217/$N$222*100</f>
        <v>92.218037031152164</v>
      </c>
      <c r="Z218">
        <f t="shared" ref="Z218:Z222" si="125">P217/$N$222*100</f>
        <v>82.527502313278703</v>
      </c>
      <c r="AA218">
        <f t="shared" ref="AA218:AA222" si="126">Q217/$N$222*100</f>
        <v>93.165780299277529</v>
      </c>
      <c r="AB218">
        <f t="shared" ref="AB218:AB222" si="127">R217/$N$222*100</f>
        <v>111.17009841949323</v>
      </c>
      <c r="AC218">
        <f t="shared" ref="AC218:AC222" si="128">S217/$N$222*100</f>
        <v>109.08674561411709</v>
      </c>
    </row>
    <row r="219" spans="1:29" x14ac:dyDescent="0.25">
      <c r="A219" t="s">
        <v>1661</v>
      </c>
      <c r="B219">
        <v>58401</v>
      </c>
      <c r="C219">
        <v>44046</v>
      </c>
      <c r="D219">
        <v>49770</v>
      </c>
      <c r="E219">
        <v>40913</v>
      </c>
      <c r="F219">
        <v>42037</v>
      </c>
      <c r="G219">
        <v>49427</v>
      </c>
      <c r="H219">
        <v>59226</v>
      </c>
      <c r="I219">
        <v>47618</v>
      </c>
      <c r="K219" t="s">
        <v>1661</v>
      </c>
      <c r="L219">
        <f t="shared" si="112"/>
        <v>47262.333333333336</v>
      </c>
      <c r="M219">
        <f t="shared" si="113"/>
        <v>32907.333333333336</v>
      </c>
      <c r="N219">
        <f t="shared" si="114"/>
        <v>38631.333333333336</v>
      </c>
      <c r="O219">
        <f t="shared" si="115"/>
        <v>29774.333333333336</v>
      </c>
      <c r="P219">
        <f t="shared" si="116"/>
        <v>30898.333333333336</v>
      </c>
      <c r="Q219">
        <f t="shared" si="117"/>
        <v>38288.333333333336</v>
      </c>
      <c r="R219">
        <f t="shared" si="118"/>
        <v>48087.333333333336</v>
      </c>
      <c r="S219">
        <f t="shared" si="119"/>
        <v>36479.333333333336</v>
      </c>
      <c r="U219" t="s">
        <v>1660</v>
      </c>
      <c r="V219">
        <f t="shared" si="121"/>
        <v>108.80074024917985</v>
      </c>
      <c r="W219">
        <f t="shared" si="122"/>
        <v>71.625650755671046</v>
      </c>
      <c r="X219">
        <f t="shared" si="123"/>
        <v>89.481358245086057</v>
      </c>
      <c r="Y219">
        <f t="shared" si="124"/>
        <v>79.922610313016989</v>
      </c>
      <c r="Z219">
        <f t="shared" si="125"/>
        <v>84.521127945341206</v>
      </c>
      <c r="AA219">
        <f t="shared" si="126"/>
        <v>88.286865250348171</v>
      </c>
      <c r="AB219">
        <f t="shared" si="127"/>
        <v>117.43978465478406</v>
      </c>
      <c r="AC219">
        <f t="shared" si="128"/>
        <v>109.20170855492519</v>
      </c>
    </row>
    <row r="220" spans="1:29" x14ac:dyDescent="0.25">
      <c r="A220" t="s">
        <v>1662</v>
      </c>
      <c r="B220">
        <v>41847</v>
      </c>
      <c r="C220">
        <v>42102</v>
      </c>
      <c r="D220">
        <v>47394</v>
      </c>
      <c r="E220">
        <v>47220</v>
      </c>
      <c r="F220">
        <v>46682</v>
      </c>
      <c r="G220">
        <v>44750</v>
      </c>
      <c r="H220">
        <v>61689</v>
      </c>
      <c r="I220">
        <v>43269</v>
      </c>
      <c r="K220" t="s">
        <v>1662</v>
      </c>
      <c r="L220">
        <f t="shared" si="112"/>
        <v>30708.333333333336</v>
      </c>
      <c r="M220">
        <f t="shared" si="113"/>
        <v>30963.333333333336</v>
      </c>
      <c r="N220">
        <f t="shared" si="114"/>
        <v>36255.333333333336</v>
      </c>
      <c r="O220">
        <f t="shared" si="115"/>
        <v>36081.333333333336</v>
      </c>
      <c r="P220">
        <f t="shared" si="116"/>
        <v>35543.333333333336</v>
      </c>
      <c r="Q220">
        <f t="shared" si="117"/>
        <v>33611.333333333336</v>
      </c>
      <c r="R220">
        <f t="shared" si="118"/>
        <v>50550.333333333336</v>
      </c>
      <c r="S220">
        <f t="shared" si="119"/>
        <v>32130.333333333336</v>
      </c>
      <c r="U220" t="s">
        <v>1661</v>
      </c>
      <c r="V220">
        <f t="shared" si="121"/>
        <v>132.52236169397426</v>
      </c>
      <c r="W220">
        <f t="shared" si="122"/>
        <v>92.271312540307136</v>
      </c>
      <c r="X220">
        <f t="shared" si="123"/>
        <v>108.32126066678507</v>
      </c>
      <c r="Y220">
        <f t="shared" si="124"/>
        <v>83.486461478068264</v>
      </c>
      <c r="Z220">
        <f t="shared" si="125"/>
        <v>86.638128440709977</v>
      </c>
      <c r="AA220">
        <f t="shared" si="126"/>
        <v>107.35949752782945</v>
      </c>
      <c r="AB220">
        <f t="shared" si="127"/>
        <v>134.83564038096665</v>
      </c>
      <c r="AC220">
        <f t="shared" si="128"/>
        <v>102.28710826144255</v>
      </c>
    </row>
    <row r="221" spans="1:29" x14ac:dyDescent="0.25">
      <c r="A221" t="s">
        <v>1663</v>
      </c>
      <c r="B221">
        <v>14139</v>
      </c>
      <c r="C221">
        <v>42472</v>
      </c>
      <c r="D221">
        <v>43929</v>
      </c>
      <c r="E221">
        <v>45247</v>
      </c>
      <c r="F221">
        <v>44282</v>
      </c>
      <c r="G221">
        <v>45812</v>
      </c>
      <c r="H221">
        <v>61520</v>
      </c>
      <c r="I221">
        <v>58824</v>
      </c>
      <c r="K221" t="s">
        <v>1663</v>
      </c>
      <c r="L221">
        <f t="shared" si="112"/>
        <v>3000.3333333333339</v>
      </c>
      <c r="M221">
        <f t="shared" si="113"/>
        <v>31333.333333333336</v>
      </c>
      <c r="N221">
        <f t="shared" si="114"/>
        <v>32790.333333333336</v>
      </c>
      <c r="O221">
        <f t="shared" si="115"/>
        <v>34108.333333333336</v>
      </c>
      <c r="P221">
        <f t="shared" si="116"/>
        <v>33143.333333333336</v>
      </c>
      <c r="Q221">
        <f t="shared" si="117"/>
        <v>34673.333333333336</v>
      </c>
      <c r="R221">
        <f t="shared" si="118"/>
        <v>50381.333333333336</v>
      </c>
      <c r="S221">
        <f t="shared" si="119"/>
        <v>47685.333333333336</v>
      </c>
      <c r="U221" t="s">
        <v>1662</v>
      </c>
      <c r="V221">
        <f t="shared" si="121"/>
        <v>86.105373349160217</v>
      </c>
      <c r="W221">
        <f t="shared" si="122"/>
        <v>86.820386761503315</v>
      </c>
      <c r="X221">
        <f t="shared" si="123"/>
        <v>101.65901804824706</v>
      </c>
      <c r="Y221">
        <f t="shared" si="124"/>
        <v>101.17112654335412</v>
      </c>
      <c r="Z221">
        <f t="shared" si="125"/>
        <v>99.662588442018489</v>
      </c>
      <c r="AA221">
        <f t="shared" si="126"/>
        <v>94.245310353207287</v>
      </c>
      <c r="AB221">
        <f t="shared" si="127"/>
        <v>141.74182875195112</v>
      </c>
      <c r="AC221">
        <f t="shared" si="128"/>
        <v>90.092624613285238</v>
      </c>
    </row>
    <row r="222" spans="1:29" x14ac:dyDescent="0.25">
      <c r="A222" t="s">
        <v>1664</v>
      </c>
      <c r="B222">
        <v>10984</v>
      </c>
      <c r="C222">
        <v>11197</v>
      </c>
      <c r="D222">
        <v>11235</v>
      </c>
      <c r="E222">
        <f>AVERAGE(B222:D222)</f>
        <v>11138.666666666666</v>
      </c>
      <c r="N222">
        <f>AVERAGE(L216:L218)</f>
        <v>35663.666666666664</v>
      </c>
      <c r="U222" t="s">
        <v>1663</v>
      </c>
      <c r="V222">
        <f t="shared" si="121"/>
        <v>8.4128571562094034</v>
      </c>
      <c r="W222">
        <f t="shared" si="122"/>
        <v>87.857857202942313</v>
      </c>
      <c r="X222">
        <f t="shared" si="123"/>
        <v>91.943247562879137</v>
      </c>
      <c r="Y222">
        <f t="shared" si="124"/>
        <v>95.63888551373482</v>
      </c>
      <c r="Z222">
        <f t="shared" si="125"/>
        <v>92.933050443495262</v>
      </c>
      <c r="AA222">
        <f t="shared" si="126"/>
        <v>97.223130917553817</v>
      </c>
      <c r="AB222">
        <f t="shared" si="127"/>
        <v>141.26795711788844</v>
      </c>
      <c r="AC222">
        <f t="shared" si="128"/>
        <v>133.70844276621398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109.18829768722343</v>
      </c>
      <c r="C228">
        <f t="shared" ref="C228:I228" si="129">AVERAGE(W217,W204,W190)</f>
        <v>34.117836574738334</v>
      </c>
      <c r="D228">
        <f t="shared" si="129"/>
        <v>86.276531310978655</v>
      </c>
      <c r="E228">
        <f t="shared" si="129"/>
        <v>101.77922642941458</v>
      </c>
      <c r="F228">
        <f t="shared" si="129"/>
        <v>94.200744878869429</v>
      </c>
      <c r="G228">
        <f t="shared" si="129"/>
        <v>109.43032231808991</v>
      </c>
      <c r="H228">
        <f t="shared" si="129"/>
        <v>114.20406687324477</v>
      </c>
      <c r="I228">
        <f t="shared" si="129"/>
        <v>112.69444247276833</v>
      </c>
      <c r="K228" t="s">
        <v>1658</v>
      </c>
      <c r="L228">
        <f>STDEV(V217,V204,V190)/SQRT(3)</f>
        <v>1.8193122194369369</v>
      </c>
      <c r="M228">
        <f t="shared" ref="M228:S228" si="130">STDEV(W217,W204,W190)/SQRT(3)</f>
        <v>3.881729848707288</v>
      </c>
      <c r="N228">
        <f t="shared" si="130"/>
        <v>2.9107670097008209</v>
      </c>
      <c r="O228">
        <f t="shared" si="130"/>
        <v>9.1624634470444946</v>
      </c>
      <c r="P228">
        <f t="shared" si="130"/>
        <v>5.2791881664979643</v>
      </c>
      <c r="Q228">
        <f t="shared" si="130"/>
        <v>8.0943800238323185</v>
      </c>
      <c r="R228">
        <f t="shared" si="130"/>
        <v>8.0316695082582772</v>
      </c>
      <c r="S228">
        <f t="shared" si="130"/>
        <v>8.6528501366360633</v>
      </c>
    </row>
    <row r="229" spans="1:19" x14ac:dyDescent="0.25">
      <c r="A229" t="s">
        <v>1659</v>
      </c>
      <c r="B229">
        <f t="shared" ref="B229:B233" si="131">AVERAGE(V218,V205,V191)</f>
        <v>93.831259462781517</v>
      </c>
      <c r="C229">
        <f t="shared" ref="C229:C233" si="132">AVERAGE(W218,W205,W191)</f>
        <v>99.40894944564603</v>
      </c>
      <c r="D229">
        <f t="shared" ref="D229:D233" si="133">AVERAGE(X218,X205,X191)</f>
        <v>96.216420484562875</v>
      </c>
      <c r="E229">
        <f t="shared" ref="E229:E233" si="134">AVERAGE(Y218,Y205,Y191)</f>
        <v>99.564571797401939</v>
      </c>
      <c r="F229">
        <f t="shared" ref="F229:F233" si="135">AVERAGE(Z218,Z205,Z191)</f>
        <v>92.638616780315758</v>
      </c>
      <c r="G229">
        <f t="shared" ref="G229:G233" si="136">AVERAGE(AA218,AA205,AA191)</f>
        <v>92.15729711907403</v>
      </c>
      <c r="H229">
        <f t="shared" ref="H229:H233" si="137">AVERAGE(AB218,AB205,AB191)</f>
        <v>102.40712463919461</v>
      </c>
      <c r="I229">
        <f t="shared" ref="I229:I233" si="138">AVERAGE(AC218,AC205,AC191)</f>
        <v>99.440419398443126</v>
      </c>
      <c r="K229" t="s">
        <v>1659</v>
      </c>
      <c r="L229">
        <f t="shared" ref="L229:L233" si="139">STDEV(V218,V205,V191)/SQRT(3)</f>
        <v>5.1579477283340447</v>
      </c>
      <c r="M229">
        <f t="shared" ref="M229:M233" si="140">STDEV(W218,W205,W191)/SQRT(3)</f>
        <v>6.6276620104332133</v>
      </c>
      <c r="N229">
        <f t="shared" ref="N229:N233" si="141">STDEV(X218,X205,X191)/SQRT(3)</f>
        <v>5.4995770908911696</v>
      </c>
      <c r="O229">
        <f t="shared" ref="O229:O233" si="142">STDEV(Y218,Y205,Y191)/SQRT(3)</f>
        <v>4.9769885954828084</v>
      </c>
      <c r="P229">
        <f t="shared" ref="P229:P233" si="143">STDEV(Z218,Z205,Z191)/SQRT(3)</f>
        <v>7.4151922911574344</v>
      </c>
      <c r="Q229">
        <f t="shared" ref="Q229:Q233" si="144">STDEV(AA218,AA205,AA191)/SQRT(3)</f>
        <v>3.2677585277303502</v>
      </c>
      <c r="R229">
        <f t="shared" ref="R229:R233" si="145">STDEV(AB218,AB205,AB191)/SQRT(3)</f>
        <v>4.3998941663592532</v>
      </c>
      <c r="S229">
        <f t="shared" ref="S229:S233" si="146">STDEV(AC218,AC205,AC191)/SQRT(3)</f>
        <v>4.8572378273058128</v>
      </c>
    </row>
    <row r="230" spans="1:19" x14ac:dyDescent="0.25">
      <c r="A230" t="s">
        <v>1660</v>
      </c>
      <c r="B230">
        <f t="shared" si="131"/>
        <v>96.9804428499951</v>
      </c>
      <c r="C230">
        <f t="shared" si="132"/>
        <v>80.304319136619526</v>
      </c>
      <c r="D230">
        <f t="shared" si="133"/>
        <v>91.566325188865676</v>
      </c>
      <c r="E230">
        <f t="shared" si="134"/>
        <v>96.825027038705841</v>
      </c>
      <c r="F230">
        <f t="shared" si="135"/>
        <v>87.771649709524539</v>
      </c>
      <c r="G230">
        <f t="shared" si="136"/>
        <v>94.206613263718452</v>
      </c>
      <c r="H230">
        <f t="shared" si="137"/>
        <v>103.63492315954583</v>
      </c>
      <c r="I230">
        <f t="shared" si="138"/>
        <v>99.029068695724575</v>
      </c>
      <c r="K230" t="s">
        <v>1660</v>
      </c>
      <c r="L230">
        <f t="shared" si="139"/>
        <v>6.9431677004273658</v>
      </c>
      <c r="M230">
        <f t="shared" si="140"/>
        <v>4.8850044848672454</v>
      </c>
      <c r="N230">
        <f t="shared" si="141"/>
        <v>2.0999426055004506</v>
      </c>
      <c r="O230">
        <f t="shared" si="142"/>
        <v>9.4490454309043752</v>
      </c>
      <c r="P230">
        <f t="shared" si="143"/>
        <v>6.8476707201018288</v>
      </c>
      <c r="Q230">
        <f t="shared" si="144"/>
        <v>5.9530604438749215</v>
      </c>
      <c r="R230">
        <f t="shared" si="145"/>
        <v>6.9361960950347603</v>
      </c>
      <c r="S230">
        <f t="shared" si="146"/>
        <v>5.1860373213110362</v>
      </c>
    </row>
    <row r="231" spans="1:19" x14ac:dyDescent="0.25">
      <c r="A231" t="s">
        <v>1661</v>
      </c>
      <c r="B231">
        <f t="shared" si="131"/>
        <v>98.73985632355452</v>
      </c>
      <c r="C231">
        <f t="shared" si="132"/>
        <v>90.06230253186709</v>
      </c>
      <c r="D231">
        <f t="shared" si="133"/>
        <v>96.863291920480677</v>
      </c>
      <c r="E231">
        <f t="shared" si="134"/>
        <v>88.43528784009645</v>
      </c>
      <c r="F231">
        <f t="shared" si="135"/>
        <v>88.180631993933801</v>
      </c>
      <c r="G231">
        <f t="shared" si="136"/>
        <v>99.168783871796435</v>
      </c>
      <c r="H231">
        <f t="shared" si="137"/>
        <v>114.73460271938126</v>
      </c>
      <c r="I231">
        <f t="shared" si="138"/>
        <v>98.759379175207485</v>
      </c>
      <c r="K231" t="s">
        <v>1661</v>
      </c>
      <c r="L231">
        <f t="shared" si="139"/>
        <v>18.569263353951172</v>
      </c>
      <c r="M231">
        <f t="shared" si="140"/>
        <v>2.2254424036710581</v>
      </c>
      <c r="N231">
        <f t="shared" si="141"/>
        <v>7.061212903521727</v>
      </c>
      <c r="O231">
        <f t="shared" si="142"/>
        <v>2.4925847085129824</v>
      </c>
      <c r="P231">
        <f t="shared" si="143"/>
        <v>6.8672474552867317</v>
      </c>
      <c r="Q231">
        <f t="shared" si="144"/>
        <v>5.5277352424595083</v>
      </c>
      <c r="R231">
        <f t="shared" si="145"/>
        <v>10.057314639766494</v>
      </c>
      <c r="S231">
        <f t="shared" si="146"/>
        <v>3.3739388587426635</v>
      </c>
    </row>
    <row r="232" spans="1:19" x14ac:dyDescent="0.25">
      <c r="A232" t="s">
        <v>1662</v>
      </c>
      <c r="B232">
        <f t="shared" si="131"/>
        <v>90.131055759830758</v>
      </c>
      <c r="C232">
        <f t="shared" si="132"/>
        <v>85.596377256195566</v>
      </c>
      <c r="D232">
        <f t="shared" si="133"/>
        <v>97.828762173794985</v>
      </c>
      <c r="E232">
        <f t="shared" si="134"/>
        <v>99.37882114940129</v>
      </c>
      <c r="F232">
        <f t="shared" si="135"/>
        <v>93.457815117026101</v>
      </c>
      <c r="G232">
        <f t="shared" si="136"/>
        <v>57.965669614262161</v>
      </c>
      <c r="H232">
        <f t="shared" si="137"/>
        <v>111.3537373575075</v>
      </c>
      <c r="I232">
        <f t="shared" si="138"/>
        <v>93.201376599107746</v>
      </c>
      <c r="K232" t="s">
        <v>1662</v>
      </c>
      <c r="L232">
        <f t="shared" si="139"/>
        <v>2.6029443941131403</v>
      </c>
      <c r="M232">
        <f t="shared" si="140"/>
        <v>6.4661108149691362</v>
      </c>
      <c r="N232">
        <f t="shared" si="141"/>
        <v>1.991200667645169</v>
      </c>
      <c r="O232">
        <f t="shared" si="142"/>
        <v>0.90429034696125399</v>
      </c>
      <c r="P232">
        <f t="shared" si="143"/>
        <v>7.5159423193781727</v>
      </c>
      <c r="Q232">
        <f t="shared" si="144"/>
        <v>28.096433515577573</v>
      </c>
      <c r="R232">
        <f t="shared" si="145"/>
        <v>15.214208045557168</v>
      </c>
      <c r="S232">
        <f t="shared" si="146"/>
        <v>2.6336174950178304</v>
      </c>
    </row>
    <row r="233" spans="1:19" x14ac:dyDescent="0.25">
      <c r="A233" t="s">
        <v>1663</v>
      </c>
      <c r="B233">
        <f t="shared" si="131"/>
        <v>6.1713833766365083</v>
      </c>
      <c r="C233">
        <f t="shared" si="132"/>
        <v>91.116027339737286</v>
      </c>
      <c r="D233">
        <f t="shared" si="133"/>
        <v>91.830261143842748</v>
      </c>
      <c r="E233">
        <f t="shared" si="134"/>
        <v>94.441711447708371</v>
      </c>
      <c r="F233">
        <f t="shared" si="135"/>
        <v>93.606949940039655</v>
      </c>
      <c r="G233">
        <f t="shared" si="136"/>
        <v>96.441541175296152</v>
      </c>
      <c r="H233">
        <f t="shared" si="137"/>
        <v>114.87292210083304</v>
      </c>
      <c r="I233">
        <f t="shared" si="138"/>
        <v>110.4591110496777</v>
      </c>
      <c r="K233" t="s">
        <v>1663</v>
      </c>
      <c r="L233">
        <f t="shared" si="139"/>
        <v>1.5120620805747544</v>
      </c>
      <c r="M233">
        <f t="shared" si="140"/>
        <v>2.7778029935090784</v>
      </c>
      <c r="N233">
        <f t="shared" si="141"/>
        <v>4.3423141934445839</v>
      </c>
      <c r="O233">
        <f t="shared" si="142"/>
        <v>0.94429629860695141</v>
      </c>
      <c r="P233">
        <f t="shared" si="143"/>
        <v>5.1306728186990167</v>
      </c>
      <c r="Q233">
        <f t="shared" si="144"/>
        <v>4.6642375665949904</v>
      </c>
      <c r="R233">
        <f t="shared" si="145"/>
        <v>13.203474925933467</v>
      </c>
      <c r="S233">
        <f t="shared" si="146"/>
        <v>11.887651249204019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80:I180"/>
    <mergeCell ref="B181:D181"/>
    <mergeCell ref="B118:D118"/>
    <mergeCell ref="C175:I175"/>
    <mergeCell ref="C176:I176"/>
    <mergeCell ref="C177:I177"/>
    <mergeCell ref="C178:I178"/>
    <mergeCell ref="C179:I179"/>
    <mergeCell ref="C117:I117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W330"/>
  <sheetViews>
    <sheetView topLeftCell="A79" workbookViewId="0">
      <selection activeCell="A106" sqref="A106:B108"/>
    </sheetView>
  </sheetViews>
  <sheetFormatPr defaultRowHeight="15" x14ac:dyDescent="0.25"/>
  <cols>
    <col min="1" max="1" width="13.28515625" customWidth="1"/>
    <col min="2" max="2" width="10.7109375" bestFit="1" customWidth="1"/>
    <col min="10" max="10" width="14" customWidth="1"/>
  </cols>
  <sheetData>
    <row r="1" spans="1:12" x14ac:dyDescent="0.25">
      <c r="A1" s="7" t="s">
        <v>1677</v>
      </c>
      <c r="I1" s="7" t="s">
        <v>1678</v>
      </c>
      <c r="J1" t="s">
        <v>2168</v>
      </c>
      <c r="K1" s="7" t="s">
        <v>1679</v>
      </c>
      <c r="L1" t="s">
        <v>2171</v>
      </c>
    </row>
    <row r="2" spans="1:12" x14ac:dyDescent="0.25">
      <c r="A2" s="7" t="s">
        <v>1680</v>
      </c>
      <c r="J2" t="s">
        <v>2169</v>
      </c>
      <c r="L2" t="s">
        <v>2172</v>
      </c>
    </row>
    <row r="3" spans="1:12" x14ac:dyDescent="0.25">
      <c r="A3" s="53" t="s">
        <v>1681</v>
      </c>
      <c r="B3" s="17">
        <v>42382</v>
      </c>
      <c r="J3" t="s">
        <v>2170</v>
      </c>
      <c r="L3" t="s">
        <v>2173</v>
      </c>
    </row>
    <row r="4" spans="1:12" x14ac:dyDescent="0.25">
      <c r="A4" s="7" t="s">
        <v>1682</v>
      </c>
      <c r="B4" s="17">
        <v>42368</v>
      </c>
      <c r="I4" s="7" t="s">
        <v>1683</v>
      </c>
      <c r="J4" t="s">
        <v>2174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838</v>
      </c>
      <c r="D12" s="224" t="s">
        <v>838</v>
      </c>
      <c r="E12" s="224" t="s">
        <v>838</v>
      </c>
      <c r="F12" s="224" t="s">
        <v>838</v>
      </c>
      <c r="G12" s="224" t="s">
        <v>838</v>
      </c>
      <c r="H12" s="224" t="s">
        <v>838</v>
      </c>
      <c r="I12" s="225" t="s">
        <v>838</v>
      </c>
    </row>
    <row r="13" spans="1:12" x14ac:dyDescent="0.25">
      <c r="A13" s="6" t="s">
        <v>1659</v>
      </c>
      <c r="B13" s="19" t="s">
        <v>1644</v>
      </c>
      <c r="C13" s="218" t="s">
        <v>842</v>
      </c>
      <c r="D13" s="219" t="s">
        <v>842</v>
      </c>
      <c r="E13" s="219" t="s">
        <v>842</v>
      </c>
      <c r="F13" s="219" t="s">
        <v>842</v>
      </c>
      <c r="G13" s="219" t="s">
        <v>842</v>
      </c>
      <c r="H13" s="219" t="s">
        <v>842</v>
      </c>
      <c r="I13" s="220" t="s">
        <v>842</v>
      </c>
    </row>
    <row r="14" spans="1:12" x14ac:dyDescent="0.25">
      <c r="A14" s="6" t="s">
        <v>1660</v>
      </c>
      <c r="B14" s="19" t="s">
        <v>1644</v>
      </c>
      <c r="C14" s="218" t="s">
        <v>846</v>
      </c>
      <c r="D14" s="219" t="s">
        <v>846</v>
      </c>
      <c r="E14" s="219" t="s">
        <v>846</v>
      </c>
      <c r="F14" s="219" t="s">
        <v>846</v>
      </c>
      <c r="G14" s="219" t="s">
        <v>846</v>
      </c>
      <c r="H14" s="219" t="s">
        <v>846</v>
      </c>
      <c r="I14" s="220" t="s">
        <v>846</v>
      </c>
    </row>
    <row r="15" spans="1:12" x14ac:dyDescent="0.25">
      <c r="A15" s="6" t="s">
        <v>1661</v>
      </c>
      <c r="B15" s="19" t="s">
        <v>1686</v>
      </c>
      <c r="C15" s="218" t="s">
        <v>850</v>
      </c>
      <c r="D15" s="219" t="s">
        <v>850</v>
      </c>
      <c r="E15" s="219" t="s">
        <v>850</v>
      </c>
      <c r="F15" s="219" t="s">
        <v>850</v>
      </c>
      <c r="G15" s="219" t="s">
        <v>850</v>
      </c>
      <c r="H15" s="219" t="s">
        <v>850</v>
      </c>
      <c r="I15" s="220" t="s">
        <v>850</v>
      </c>
    </row>
    <row r="16" spans="1:12" x14ac:dyDescent="0.25">
      <c r="A16" s="6" t="s">
        <v>1662</v>
      </c>
      <c r="B16" s="19" t="s">
        <v>1686</v>
      </c>
      <c r="C16" s="218" t="s">
        <v>854</v>
      </c>
      <c r="D16" s="219" t="s">
        <v>854</v>
      </c>
      <c r="E16" s="219" t="s">
        <v>854</v>
      </c>
      <c r="F16" s="219" t="s">
        <v>854</v>
      </c>
      <c r="G16" s="219" t="s">
        <v>854</v>
      </c>
      <c r="H16" s="219" t="s">
        <v>854</v>
      </c>
      <c r="I16" s="220" t="s">
        <v>854</v>
      </c>
    </row>
    <row r="17" spans="1:9" x14ac:dyDescent="0.25">
      <c r="A17" s="6" t="s">
        <v>1663</v>
      </c>
      <c r="B17" s="19" t="s">
        <v>1687</v>
      </c>
      <c r="C17" s="218" t="s">
        <v>858</v>
      </c>
      <c r="D17" s="219" t="s">
        <v>858</v>
      </c>
      <c r="E17" s="219" t="s">
        <v>858</v>
      </c>
      <c r="F17" s="219" t="s">
        <v>858</v>
      </c>
      <c r="G17" s="219" t="s">
        <v>858</v>
      </c>
      <c r="H17" s="219" t="s">
        <v>858</v>
      </c>
      <c r="I17" s="220" t="s">
        <v>858</v>
      </c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444</v>
      </c>
      <c r="C23">
        <v>20</v>
      </c>
      <c r="D23" t="s">
        <v>838</v>
      </c>
      <c r="E23">
        <v>21653</v>
      </c>
      <c r="F23" t="s">
        <v>839</v>
      </c>
      <c r="G23" t="s">
        <v>840</v>
      </c>
      <c r="H23">
        <v>86.1</v>
      </c>
      <c r="I23">
        <v>17.21</v>
      </c>
    </row>
    <row r="24" spans="1:9" x14ac:dyDescent="0.25">
      <c r="A24" t="s">
        <v>484</v>
      </c>
      <c r="B24" t="s">
        <v>449</v>
      </c>
      <c r="C24">
        <v>20</v>
      </c>
      <c r="D24" t="s">
        <v>842</v>
      </c>
      <c r="E24">
        <v>24259</v>
      </c>
      <c r="F24" t="s">
        <v>843</v>
      </c>
      <c r="G24" t="s">
        <v>844</v>
      </c>
      <c r="H24">
        <v>367.81</v>
      </c>
      <c r="I24">
        <v>73.56</v>
      </c>
    </row>
    <row r="25" spans="1:9" x14ac:dyDescent="0.25">
      <c r="A25" t="s">
        <v>484</v>
      </c>
      <c r="B25" t="s">
        <v>454</v>
      </c>
      <c r="C25">
        <v>20</v>
      </c>
      <c r="D25" t="s">
        <v>846</v>
      </c>
      <c r="E25">
        <v>21086</v>
      </c>
      <c r="F25" t="s">
        <v>847</v>
      </c>
      <c r="G25" t="s">
        <v>848</v>
      </c>
      <c r="H25">
        <v>219.26</v>
      </c>
      <c r="I25">
        <v>43.85</v>
      </c>
    </row>
    <row r="26" spans="1:9" x14ac:dyDescent="0.25">
      <c r="A26" t="s">
        <v>484</v>
      </c>
      <c r="B26" t="s">
        <v>459</v>
      </c>
      <c r="C26">
        <v>20</v>
      </c>
      <c r="D26" t="s">
        <v>850</v>
      </c>
      <c r="E26">
        <v>36690</v>
      </c>
      <c r="F26" t="s">
        <v>851</v>
      </c>
      <c r="G26" t="s">
        <v>852</v>
      </c>
      <c r="H26">
        <v>258.35000000000002</v>
      </c>
      <c r="I26">
        <v>51.67</v>
      </c>
    </row>
    <row r="27" spans="1:9" x14ac:dyDescent="0.25">
      <c r="A27" t="s">
        <v>484</v>
      </c>
      <c r="B27" t="s">
        <v>464</v>
      </c>
      <c r="C27">
        <v>20</v>
      </c>
      <c r="D27" t="s">
        <v>854</v>
      </c>
      <c r="E27">
        <v>20617</v>
      </c>
      <c r="F27" t="s">
        <v>855</v>
      </c>
      <c r="G27" t="s">
        <v>856</v>
      </c>
      <c r="H27">
        <v>164.2</v>
      </c>
      <c r="I27">
        <v>32.840000000000003</v>
      </c>
    </row>
    <row r="28" spans="1:9" x14ac:dyDescent="0.25">
      <c r="A28" t="s">
        <v>484</v>
      </c>
      <c r="B28" t="s">
        <v>469</v>
      </c>
      <c r="C28">
        <v>18.100000000000001</v>
      </c>
      <c r="D28" t="s">
        <v>858</v>
      </c>
      <c r="E28">
        <v>47342</v>
      </c>
      <c r="F28" t="s">
        <v>859</v>
      </c>
      <c r="G28" t="s">
        <v>860</v>
      </c>
      <c r="H28">
        <v>392.36189999999999</v>
      </c>
      <c r="I28">
        <v>78.47</v>
      </c>
    </row>
    <row r="31" spans="1:9" x14ac:dyDescent="0.25">
      <c r="A31" s="7" t="s">
        <v>2168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2179</v>
      </c>
    </row>
    <row r="34" spans="1:49" x14ac:dyDescent="0.25">
      <c r="A34" t="s">
        <v>1709</v>
      </c>
      <c r="B34" s="38">
        <v>42403.529050925928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15</v>
      </c>
      <c r="C38">
        <v>16</v>
      </c>
      <c r="D38">
        <v>16</v>
      </c>
      <c r="E38">
        <v>14</v>
      </c>
      <c r="F38">
        <v>16</v>
      </c>
      <c r="G38">
        <v>15</v>
      </c>
      <c r="H38">
        <v>16</v>
      </c>
      <c r="I38">
        <v>15</v>
      </c>
      <c r="J38">
        <v>16</v>
      </c>
      <c r="K38">
        <v>15</v>
      </c>
      <c r="L38">
        <v>9</v>
      </c>
      <c r="M38">
        <v>15</v>
      </c>
      <c r="N38">
        <v>14</v>
      </c>
      <c r="O38">
        <v>15</v>
      </c>
      <c r="P38">
        <v>14</v>
      </c>
      <c r="Q38">
        <v>16</v>
      </c>
      <c r="R38">
        <v>16</v>
      </c>
      <c r="S38">
        <v>15</v>
      </c>
      <c r="T38">
        <v>11</v>
      </c>
      <c r="U38">
        <v>16</v>
      </c>
      <c r="V38">
        <v>14</v>
      </c>
      <c r="W38">
        <v>16</v>
      </c>
      <c r="X38">
        <v>14</v>
      </c>
      <c r="Y38">
        <v>14</v>
      </c>
      <c r="Z38">
        <v>9</v>
      </c>
      <c r="AA38">
        <v>16</v>
      </c>
      <c r="AB38">
        <v>15</v>
      </c>
      <c r="AC38">
        <v>14</v>
      </c>
      <c r="AD38">
        <v>14</v>
      </c>
      <c r="AE38">
        <v>16</v>
      </c>
      <c r="AF38">
        <v>15</v>
      </c>
      <c r="AG38">
        <v>15</v>
      </c>
      <c r="AH38">
        <v>12</v>
      </c>
      <c r="AI38">
        <v>15</v>
      </c>
      <c r="AJ38">
        <v>13</v>
      </c>
      <c r="AK38">
        <v>15</v>
      </c>
      <c r="AL38">
        <v>11</v>
      </c>
      <c r="AM38">
        <v>11</v>
      </c>
      <c r="AN38">
        <v>15</v>
      </c>
      <c r="AO38">
        <v>15</v>
      </c>
      <c r="AP38">
        <v>15</v>
      </c>
      <c r="AQ38">
        <v>16</v>
      </c>
      <c r="AR38">
        <v>15</v>
      </c>
      <c r="AS38">
        <v>15</v>
      </c>
      <c r="AT38">
        <v>9</v>
      </c>
      <c r="AU38">
        <v>13</v>
      </c>
      <c r="AV38">
        <v>14</v>
      </c>
      <c r="AW38">
        <v>16</v>
      </c>
    </row>
    <row r="39" spans="1:49" x14ac:dyDescent="0.25">
      <c r="A39" t="s">
        <v>1764</v>
      </c>
      <c r="B39">
        <v>67.149000000000001</v>
      </c>
      <c r="C39">
        <v>52.677999999999997</v>
      </c>
      <c r="D39">
        <v>86.822000000000003</v>
      </c>
      <c r="E39">
        <v>83.186999999999998</v>
      </c>
      <c r="F39">
        <v>91.137</v>
      </c>
      <c r="G39">
        <v>97.444000000000003</v>
      </c>
      <c r="H39">
        <v>56.183</v>
      </c>
      <c r="I39">
        <v>42.521000000000001</v>
      </c>
      <c r="J39">
        <v>87.370999999999995</v>
      </c>
      <c r="K39">
        <v>54.654000000000003</v>
      </c>
      <c r="L39">
        <v>43.493000000000002</v>
      </c>
      <c r="M39">
        <v>59.963000000000001</v>
      </c>
      <c r="N39">
        <v>105.801</v>
      </c>
      <c r="O39">
        <v>82.433999999999997</v>
      </c>
      <c r="P39">
        <v>87.475999999999999</v>
      </c>
      <c r="Q39">
        <v>65.896000000000001</v>
      </c>
      <c r="R39">
        <v>59.914000000000001</v>
      </c>
      <c r="S39">
        <v>62.609000000000002</v>
      </c>
      <c r="T39">
        <v>59.518000000000001</v>
      </c>
      <c r="U39">
        <v>79.674999999999997</v>
      </c>
      <c r="V39">
        <v>95.822999999999993</v>
      </c>
      <c r="W39">
        <v>64.430999999999997</v>
      </c>
      <c r="X39">
        <v>90.177000000000007</v>
      </c>
      <c r="Y39">
        <v>63.682000000000002</v>
      </c>
      <c r="Z39">
        <v>30.562000000000001</v>
      </c>
      <c r="AA39">
        <v>74.459999999999994</v>
      </c>
      <c r="AB39">
        <v>60.277000000000001</v>
      </c>
      <c r="AC39">
        <v>79.971999999999994</v>
      </c>
      <c r="AD39">
        <v>61.151000000000003</v>
      </c>
      <c r="AE39">
        <v>38.570999999999998</v>
      </c>
      <c r="AF39">
        <v>65.328000000000003</v>
      </c>
      <c r="AG39">
        <v>61.643000000000001</v>
      </c>
      <c r="AH39">
        <v>65.629000000000005</v>
      </c>
      <c r="AI39">
        <v>40.392000000000003</v>
      </c>
      <c r="AJ39">
        <v>39.972000000000001</v>
      </c>
      <c r="AK39">
        <v>77.067999999999998</v>
      </c>
      <c r="AL39">
        <v>102.416</v>
      </c>
      <c r="AM39">
        <v>119.998</v>
      </c>
      <c r="AN39">
        <v>82.134</v>
      </c>
      <c r="AO39">
        <v>66.099000000000004</v>
      </c>
      <c r="AP39">
        <v>105.408</v>
      </c>
      <c r="AQ39">
        <v>43.863</v>
      </c>
      <c r="AR39">
        <v>88.298000000000002</v>
      </c>
      <c r="AS39">
        <v>83.888000000000005</v>
      </c>
      <c r="AT39">
        <v>22.571000000000002</v>
      </c>
      <c r="AU39">
        <v>61.686</v>
      </c>
      <c r="AV39">
        <v>66.754000000000005</v>
      </c>
      <c r="AW39">
        <v>92.878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2178</v>
      </c>
    </row>
    <row r="42" spans="1:49" x14ac:dyDescent="0.25">
      <c r="A42" t="s">
        <v>1709</v>
      </c>
      <c r="B42" s="38">
        <v>42403.527916666666</v>
      </c>
    </row>
    <row r="43" spans="1:49" x14ac:dyDescent="0.25">
      <c r="A43" t="s">
        <v>1710</v>
      </c>
      <c r="B43">
        <v>2400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15</v>
      </c>
      <c r="C46">
        <v>15</v>
      </c>
      <c r="D46">
        <v>16</v>
      </c>
      <c r="E46">
        <v>13</v>
      </c>
      <c r="F46">
        <v>15</v>
      </c>
      <c r="G46">
        <v>15</v>
      </c>
      <c r="H46">
        <v>14</v>
      </c>
      <c r="I46">
        <v>14</v>
      </c>
      <c r="J46">
        <v>15</v>
      </c>
      <c r="K46">
        <v>0</v>
      </c>
      <c r="L46">
        <v>5</v>
      </c>
      <c r="M46">
        <v>15</v>
      </c>
      <c r="N46">
        <v>14</v>
      </c>
      <c r="O46">
        <v>15</v>
      </c>
      <c r="P46">
        <v>13</v>
      </c>
      <c r="Q46">
        <v>16</v>
      </c>
      <c r="R46">
        <v>15</v>
      </c>
      <c r="S46">
        <v>14</v>
      </c>
      <c r="T46">
        <v>11</v>
      </c>
      <c r="U46">
        <v>16</v>
      </c>
      <c r="V46">
        <v>12</v>
      </c>
      <c r="W46">
        <v>15</v>
      </c>
      <c r="X46">
        <v>14</v>
      </c>
      <c r="Y46">
        <v>14</v>
      </c>
      <c r="Z46">
        <v>11</v>
      </c>
      <c r="AA46">
        <v>12</v>
      </c>
      <c r="AB46">
        <v>14</v>
      </c>
      <c r="AC46">
        <v>14</v>
      </c>
      <c r="AD46">
        <v>11</v>
      </c>
      <c r="AE46">
        <v>13</v>
      </c>
      <c r="AF46">
        <v>14</v>
      </c>
      <c r="AG46">
        <v>12</v>
      </c>
      <c r="AH46">
        <v>12</v>
      </c>
      <c r="AI46">
        <v>0</v>
      </c>
      <c r="AJ46">
        <v>11</v>
      </c>
      <c r="AK46">
        <v>15</v>
      </c>
      <c r="AL46">
        <v>11</v>
      </c>
      <c r="AM46">
        <v>10</v>
      </c>
      <c r="AN46">
        <v>14</v>
      </c>
      <c r="AO46">
        <v>13</v>
      </c>
      <c r="AP46">
        <v>0</v>
      </c>
      <c r="AQ46">
        <v>0</v>
      </c>
      <c r="AR46">
        <v>14</v>
      </c>
      <c r="AS46">
        <v>15</v>
      </c>
      <c r="AT46">
        <v>9</v>
      </c>
      <c r="AU46">
        <v>11</v>
      </c>
      <c r="AV46">
        <v>14</v>
      </c>
      <c r="AW46">
        <v>16</v>
      </c>
    </row>
    <row r="47" spans="1:49" x14ac:dyDescent="0.25">
      <c r="A47" t="s">
        <v>1764</v>
      </c>
      <c r="B47">
        <v>44.368000000000002</v>
      </c>
      <c r="C47">
        <v>23.783000000000001</v>
      </c>
      <c r="D47">
        <v>68.296999999999997</v>
      </c>
      <c r="E47">
        <v>79.465000000000003</v>
      </c>
      <c r="F47">
        <v>85.326999999999998</v>
      </c>
      <c r="G47">
        <v>73.528000000000006</v>
      </c>
      <c r="H47">
        <v>57.514000000000003</v>
      </c>
      <c r="I47">
        <v>32.451999999999998</v>
      </c>
      <c r="J47">
        <v>44.896999999999998</v>
      </c>
      <c r="K47">
        <v>0</v>
      </c>
      <c r="L47">
        <v>32.04</v>
      </c>
      <c r="M47">
        <v>64.186999999999998</v>
      </c>
      <c r="N47">
        <v>119.846</v>
      </c>
      <c r="O47">
        <v>44.451999999999998</v>
      </c>
      <c r="P47">
        <v>74.620999999999995</v>
      </c>
      <c r="Q47">
        <v>40.042000000000002</v>
      </c>
      <c r="R47">
        <v>32.247999999999998</v>
      </c>
      <c r="S47">
        <v>22.33</v>
      </c>
      <c r="T47">
        <v>39.289000000000001</v>
      </c>
      <c r="U47">
        <v>55.505000000000003</v>
      </c>
      <c r="V47">
        <v>35.826999999999998</v>
      </c>
      <c r="W47">
        <v>38.618000000000002</v>
      </c>
      <c r="X47">
        <v>69.590999999999994</v>
      </c>
      <c r="Y47">
        <v>42.329000000000001</v>
      </c>
      <c r="Z47">
        <v>25.47</v>
      </c>
      <c r="AA47">
        <v>15.24</v>
      </c>
      <c r="AB47">
        <v>25.939</v>
      </c>
      <c r="AC47">
        <v>49.886000000000003</v>
      </c>
      <c r="AD47">
        <v>22.959</v>
      </c>
      <c r="AE47">
        <v>25.286999999999999</v>
      </c>
      <c r="AF47">
        <v>54.088999999999999</v>
      </c>
      <c r="AG47">
        <v>35.963000000000001</v>
      </c>
      <c r="AH47">
        <v>40.667000000000002</v>
      </c>
      <c r="AI47">
        <v>0</v>
      </c>
      <c r="AJ47">
        <v>27.638999999999999</v>
      </c>
      <c r="AK47">
        <v>60.167000000000002</v>
      </c>
      <c r="AL47">
        <v>79.090999999999994</v>
      </c>
      <c r="AM47">
        <v>65.653000000000006</v>
      </c>
      <c r="AN47">
        <v>67.259</v>
      </c>
      <c r="AO47">
        <v>42.85</v>
      </c>
      <c r="AP47">
        <v>0</v>
      </c>
      <c r="AQ47">
        <v>0</v>
      </c>
      <c r="AR47">
        <v>49.238</v>
      </c>
      <c r="AS47">
        <v>99.337000000000003</v>
      </c>
      <c r="AT47">
        <v>27.564</v>
      </c>
      <c r="AU47">
        <v>67.759</v>
      </c>
      <c r="AV47">
        <v>51.261000000000003</v>
      </c>
      <c r="AW47">
        <v>59.506</v>
      </c>
    </row>
    <row r="49" spans="1:49" x14ac:dyDescent="0.25">
      <c r="A49" s="7" t="s">
        <v>2169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2177</v>
      </c>
    </row>
    <row r="52" spans="1:49" x14ac:dyDescent="0.25">
      <c r="A52" t="s">
        <v>1709</v>
      </c>
      <c r="B52" s="38">
        <v>42403.524664351855</v>
      </c>
    </row>
    <row r="53" spans="1:49" x14ac:dyDescent="0.25">
      <c r="A53" t="s">
        <v>1710</v>
      </c>
      <c r="B53">
        <v>2402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14</v>
      </c>
      <c r="G56">
        <v>16</v>
      </c>
      <c r="H56">
        <v>15</v>
      </c>
      <c r="I56">
        <v>14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15</v>
      </c>
      <c r="R56">
        <v>12</v>
      </c>
      <c r="S56">
        <v>15</v>
      </c>
      <c r="T56">
        <v>16</v>
      </c>
      <c r="U56">
        <v>15</v>
      </c>
      <c r="V56">
        <v>16</v>
      </c>
      <c r="W56">
        <v>16</v>
      </c>
      <c r="X56">
        <v>16</v>
      </c>
      <c r="Y56">
        <v>16</v>
      </c>
      <c r="Z56">
        <v>11</v>
      </c>
      <c r="AA56">
        <v>16</v>
      </c>
      <c r="AB56">
        <v>16</v>
      </c>
      <c r="AC56">
        <v>15</v>
      </c>
      <c r="AD56">
        <v>16</v>
      </c>
      <c r="AE56">
        <v>16</v>
      </c>
      <c r="AF56">
        <v>16</v>
      </c>
      <c r="AG56">
        <v>9</v>
      </c>
      <c r="AH56">
        <v>10</v>
      </c>
      <c r="AI56">
        <v>13</v>
      </c>
      <c r="AJ56">
        <v>16</v>
      </c>
      <c r="AK56">
        <v>16</v>
      </c>
      <c r="AL56">
        <v>11</v>
      </c>
      <c r="AM56">
        <v>15</v>
      </c>
      <c r="AN56">
        <v>15</v>
      </c>
      <c r="AO56">
        <v>15</v>
      </c>
      <c r="AP56">
        <v>13</v>
      </c>
      <c r="AQ56">
        <v>15</v>
      </c>
      <c r="AR56">
        <v>15</v>
      </c>
      <c r="AS56">
        <v>15</v>
      </c>
      <c r="AT56">
        <v>14</v>
      </c>
      <c r="AU56">
        <v>12</v>
      </c>
      <c r="AV56">
        <v>15</v>
      </c>
      <c r="AW56">
        <v>15</v>
      </c>
    </row>
    <row r="57" spans="1:49" x14ac:dyDescent="0.25">
      <c r="A57" t="s">
        <v>1764</v>
      </c>
      <c r="B57">
        <v>66.186999999999998</v>
      </c>
      <c r="C57">
        <v>69.075000000000003</v>
      </c>
      <c r="D57">
        <v>77.268000000000001</v>
      </c>
      <c r="E57">
        <v>78.08</v>
      </c>
      <c r="F57">
        <v>110.119</v>
      </c>
      <c r="G57">
        <v>96.465000000000003</v>
      </c>
      <c r="H57">
        <v>89.724999999999994</v>
      </c>
      <c r="I57">
        <v>81.625</v>
      </c>
      <c r="J57">
        <v>71.709000000000003</v>
      </c>
      <c r="K57">
        <v>89.299000000000007</v>
      </c>
      <c r="L57">
        <v>101.267</v>
      </c>
      <c r="M57">
        <v>115.334</v>
      </c>
      <c r="N57">
        <v>150.101</v>
      </c>
      <c r="O57">
        <v>108.417</v>
      </c>
      <c r="P57">
        <v>125.08499999999999</v>
      </c>
      <c r="Q57">
        <v>54.04</v>
      </c>
      <c r="R57">
        <v>35.508000000000003</v>
      </c>
      <c r="S57">
        <v>90.177999999999997</v>
      </c>
      <c r="T57">
        <v>123.69799999999999</v>
      </c>
      <c r="U57">
        <v>125.10599999999999</v>
      </c>
      <c r="V57">
        <v>100.78</v>
      </c>
      <c r="W57">
        <v>113.569</v>
      </c>
      <c r="X57">
        <v>75.948999999999998</v>
      </c>
      <c r="Y57">
        <v>66.165000000000006</v>
      </c>
      <c r="Z57">
        <v>55.127000000000002</v>
      </c>
      <c r="AA57">
        <v>107.172</v>
      </c>
      <c r="AB57">
        <v>108.25</v>
      </c>
      <c r="AC57">
        <v>99.356999999999999</v>
      </c>
      <c r="AD57">
        <v>105.721</v>
      </c>
      <c r="AE57">
        <v>106.833</v>
      </c>
      <c r="AF57">
        <v>128.345</v>
      </c>
      <c r="AG57">
        <v>43.73</v>
      </c>
      <c r="AH57">
        <v>63.476999999999997</v>
      </c>
      <c r="AI57">
        <v>34.404000000000003</v>
      </c>
      <c r="AJ57">
        <v>96.061000000000007</v>
      </c>
      <c r="AK57">
        <v>120.333</v>
      </c>
      <c r="AL57">
        <v>85.975999999999999</v>
      </c>
      <c r="AM57">
        <v>99.174000000000007</v>
      </c>
      <c r="AN57">
        <v>109.276</v>
      </c>
      <c r="AO57">
        <v>69.784000000000006</v>
      </c>
      <c r="AP57">
        <v>56.057000000000002</v>
      </c>
      <c r="AQ57">
        <v>79.674000000000007</v>
      </c>
      <c r="AR57">
        <v>85.031999999999996</v>
      </c>
      <c r="AS57">
        <v>84.864000000000004</v>
      </c>
      <c r="AT57">
        <v>134.584</v>
      </c>
      <c r="AU57">
        <v>57.386000000000003</v>
      </c>
      <c r="AV57">
        <v>92.007000000000005</v>
      </c>
      <c r="AW57">
        <v>54.901000000000003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2176</v>
      </c>
    </row>
    <row r="60" spans="1:49" x14ac:dyDescent="0.25">
      <c r="A60" t="s">
        <v>1709</v>
      </c>
      <c r="B60" s="38">
        <v>42403.523761574077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14</v>
      </c>
      <c r="D64">
        <v>16</v>
      </c>
      <c r="E64">
        <v>16</v>
      </c>
      <c r="F64">
        <v>13</v>
      </c>
      <c r="G64">
        <v>16</v>
      </c>
      <c r="H64">
        <v>15</v>
      </c>
      <c r="I64">
        <v>14</v>
      </c>
      <c r="J64">
        <v>16</v>
      </c>
      <c r="K64">
        <v>0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13</v>
      </c>
      <c r="R64">
        <v>9</v>
      </c>
      <c r="S64">
        <v>15</v>
      </c>
      <c r="T64">
        <v>16</v>
      </c>
      <c r="U64">
        <v>15</v>
      </c>
      <c r="V64">
        <v>16</v>
      </c>
      <c r="W64">
        <v>16</v>
      </c>
      <c r="X64">
        <v>16</v>
      </c>
      <c r="Y64">
        <v>15</v>
      </c>
      <c r="Z64">
        <v>12</v>
      </c>
      <c r="AA64">
        <v>16</v>
      </c>
      <c r="AB64">
        <v>16</v>
      </c>
      <c r="AC64">
        <v>15</v>
      </c>
      <c r="AD64">
        <v>14</v>
      </c>
      <c r="AE64">
        <v>15</v>
      </c>
      <c r="AF64">
        <v>15</v>
      </c>
      <c r="AG64">
        <v>8</v>
      </c>
      <c r="AH64">
        <v>11</v>
      </c>
      <c r="AI64">
        <v>0</v>
      </c>
      <c r="AJ64">
        <v>16</v>
      </c>
      <c r="AK64">
        <v>16</v>
      </c>
      <c r="AL64">
        <v>11</v>
      </c>
      <c r="AM64">
        <v>15</v>
      </c>
      <c r="AN64">
        <v>15</v>
      </c>
      <c r="AO64">
        <v>15</v>
      </c>
      <c r="AP64">
        <v>0</v>
      </c>
      <c r="AQ64">
        <v>1</v>
      </c>
      <c r="AR64">
        <v>15</v>
      </c>
      <c r="AS64">
        <v>15</v>
      </c>
      <c r="AT64">
        <v>14</v>
      </c>
      <c r="AU64">
        <v>11</v>
      </c>
      <c r="AV64">
        <v>15</v>
      </c>
      <c r="AW64">
        <v>15</v>
      </c>
    </row>
    <row r="65" spans="1:49" x14ac:dyDescent="0.25">
      <c r="A65" t="s">
        <v>1764</v>
      </c>
      <c r="B65">
        <v>42.170999999999999</v>
      </c>
      <c r="C65">
        <v>28.992999999999999</v>
      </c>
      <c r="D65">
        <v>69.623000000000005</v>
      </c>
      <c r="E65">
        <v>72.584000000000003</v>
      </c>
      <c r="F65">
        <v>84.784000000000006</v>
      </c>
      <c r="G65">
        <v>75.02</v>
      </c>
      <c r="H65">
        <v>82.031000000000006</v>
      </c>
      <c r="I65">
        <v>72.462999999999994</v>
      </c>
      <c r="J65">
        <v>28.379000000000001</v>
      </c>
      <c r="K65">
        <v>0</v>
      </c>
      <c r="L65">
        <v>71.426000000000002</v>
      </c>
      <c r="M65">
        <v>93.930999999999997</v>
      </c>
      <c r="N65">
        <v>157.066</v>
      </c>
      <c r="O65">
        <v>63.395000000000003</v>
      </c>
      <c r="P65">
        <v>99.900999999999996</v>
      </c>
      <c r="Q65">
        <v>38.082000000000001</v>
      </c>
      <c r="R65">
        <v>29.071000000000002</v>
      </c>
      <c r="S65">
        <v>54.279000000000003</v>
      </c>
      <c r="T65">
        <v>98.272999999999996</v>
      </c>
      <c r="U65">
        <v>104.09</v>
      </c>
      <c r="V65">
        <v>83.864999999999995</v>
      </c>
      <c r="W65">
        <v>90.394999999999996</v>
      </c>
      <c r="X65">
        <v>69.387</v>
      </c>
      <c r="Y65">
        <v>50.036999999999999</v>
      </c>
      <c r="Z65">
        <v>30.757999999999999</v>
      </c>
      <c r="AA65">
        <v>46.790999999999997</v>
      </c>
      <c r="AB65">
        <v>62.033999999999999</v>
      </c>
      <c r="AC65">
        <v>69.888000000000005</v>
      </c>
      <c r="AD65">
        <v>52.015999999999998</v>
      </c>
      <c r="AE65">
        <v>77.2</v>
      </c>
      <c r="AF65">
        <v>107.69199999999999</v>
      </c>
      <c r="AG65">
        <v>37.840000000000003</v>
      </c>
      <c r="AH65">
        <v>52.106000000000002</v>
      </c>
      <c r="AI65">
        <v>0</v>
      </c>
      <c r="AJ65">
        <v>38.228999999999999</v>
      </c>
      <c r="AK65">
        <v>104.41</v>
      </c>
      <c r="AL65">
        <v>86.838999999999999</v>
      </c>
      <c r="AM65">
        <v>72.111999999999995</v>
      </c>
      <c r="AN65">
        <v>88.216999999999999</v>
      </c>
      <c r="AO65">
        <v>75.489999999999995</v>
      </c>
      <c r="AP65">
        <v>0</v>
      </c>
      <c r="AQ65">
        <v>5.9480000000000004</v>
      </c>
      <c r="AR65">
        <v>141.63800000000001</v>
      </c>
      <c r="AS65">
        <v>92.537999999999997</v>
      </c>
      <c r="AT65">
        <v>117.105</v>
      </c>
      <c r="AU65">
        <v>50.024999999999999</v>
      </c>
      <c r="AV65">
        <v>72.537999999999997</v>
      </c>
      <c r="AW65">
        <v>45.566000000000003</v>
      </c>
    </row>
    <row r="67" spans="1:49" x14ac:dyDescent="0.25">
      <c r="A67" s="7" t="s">
        <v>2170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2175</v>
      </c>
    </row>
    <row r="70" spans="1:49" x14ac:dyDescent="0.25">
      <c r="A70" t="s">
        <v>1709</v>
      </c>
      <c r="B70" s="38">
        <v>42403.522962962961</v>
      </c>
    </row>
    <row r="71" spans="1:49" x14ac:dyDescent="0.25">
      <c r="A71" t="s">
        <v>1710</v>
      </c>
      <c r="B71">
        <v>2402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13</v>
      </c>
      <c r="C74">
        <v>9</v>
      </c>
      <c r="D74">
        <v>16</v>
      </c>
      <c r="E74">
        <v>12</v>
      </c>
      <c r="F74">
        <v>15</v>
      </c>
      <c r="G74">
        <v>16</v>
      </c>
      <c r="H74">
        <v>16</v>
      </c>
      <c r="I74">
        <v>13</v>
      </c>
      <c r="J74">
        <v>11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15</v>
      </c>
      <c r="Q74">
        <v>15</v>
      </c>
      <c r="R74">
        <v>10</v>
      </c>
      <c r="S74">
        <v>12</v>
      </c>
      <c r="T74">
        <v>15</v>
      </c>
      <c r="U74">
        <v>13</v>
      </c>
      <c r="V74">
        <v>15</v>
      </c>
      <c r="W74">
        <v>15</v>
      </c>
      <c r="X74">
        <v>16</v>
      </c>
      <c r="Y74">
        <v>15</v>
      </c>
      <c r="Z74">
        <v>9</v>
      </c>
      <c r="AA74">
        <v>13</v>
      </c>
      <c r="AB74">
        <v>16</v>
      </c>
      <c r="AC74">
        <v>14</v>
      </c>
      <c r="AD74">
        <v>15</v>
      </c>
      <c r="AE74">
        <v>13</v>
      </c>
      <c r="AF74">
        <v>15</v>
      </c>
      <c r="AG74">
        <v>14</v>
      </c>
      <c r="AH74">
        <v>8</v>
      </c>
      <c r="AI74">
        <v>16</v>
      </c>
      <c r="AJ74">
        <v>15</v>
      </c>
      <c r="AK74">
        <v>15</v>
      </c>
      <c r="AL74">
        <v>12</v>
      </c>
      <c r="AM74">
        <v>16</v>
      </c>
      <c r="AN74">
        <v>16</v>
      </c>
      <c r="AO74">
        <v>15</v>
      </c>
      <c r="AP74">
        <v>13</v>
      </c>
      <c r="AQ74">
        <v>14</v>
      </c>
      <c r="AR74">
        <v>16</v>
      </c>
      <c r="AS74">
        <v>11</v>
      </c>
      <c r="AT74">
        <v>14</v>
      </c>
      <c r="AU74">
        <v>16</v>
      </c>
      <c r="AV74">
        <v>16</v>
      </c>
      <c r="AW74">
        <v>15</v>
      </c>
    </row>
    <row r="75" spans="1:49" x14ac:dyDescent="0.25">
      <c r="A75" t="s">
        <v>1764</v>
      </c>
      <c r="B75">
        <v>34.988</v>
      </c>
      <c r="C75">
        <v>26.567</v>
      </c>
      <c r="D75">
        <v>95.897999999999996</v>
      </c>
      <c r="E75">
        <v>100.59699999999999</v>
      </c>
      <c r="F75">
        <v>102.26600000000001</v>
      </c>
      <c r="G75">
        <v>113.279</v>
      </c>
      <c r="H75">
        <v>66.472999999999999</v>
      </c>
      <c r="I75">
        <v>43.685000000000002</v>
      </c>
      <c r="J75">
        <v>25.548999999999999</v>
      </c>
      <c r="K75">
        <v>80.938999999999993</v>
      </c>
      <c r="L75">
        <v>156.90700000000001</v>
      </c>
      <c r="M75">
        <v>117.649</v>
      </c>
      <c r="N75">
        <v>142.09399999999999</v>
      </c>
      <c r="O75">
        <v>146.923</v>
      </c>
      <c r="P75">
        <v>136.57499999999999</v>
      </c>
      <c r="Q75">
        <v>66.165000000000006</v>
      </c>
      <c r="R75">
        <v>43.279000000000003</v>
      </c>
      <c r="S75">
        <v>48.776000000000003</v>
      </c>
      <c r="T75">
        <v>89.515000000000001</v>
      </c>
      <c r="U75">
        <v>86.323999999999998</v>
      </c>
      <c r="V75">
        <v>110.874</v>
      </c>
      <c r="W75">
        <v>70.388000000000005</v>
      </c>
      <c r="X75">
        <v>138.065</v>
      </c>
      <c r="Y75">
        <v>99.159000000000006</v>
      </c>
      <c r="Z75">
        <v>49.109000000000002</v>
      </c>
      <c r="AA75">
        <v>25.494</v>
      </c>
      <c r="AB75">
        <v>90.236000000000004</v>
      </c>
      <c r="AC75">
        <v>78.430999999999997</v>
      </c>
      <c r="AD75">
        <v>90.135000000000005</v>
      </c>
      <c r="AE75">
        <v>65.319000000000003</v>
      </c>
      <c r="AF75">
        <v>100.23</v>
      </c>
      <c r="AG75">
        <v>110.21899999999999</v>
      </c>
      <c r="AH75">
        <v>25.788</v>
      </c>
      <c r="AI75">
        <v>69.587000000000003</v>
      </c>
      <c r="AJ75">
        <v>102.02500000000001</v>
      </c>
      <c r="AK75">
        <v>108.849</v>
      </c>
      <c r="AL75">
        <v>66.061999999999998</v>
      </c>
      <c r="AM75">
        <v>62.564999999999998</v>
      </c>
      <c r="AN75">
        <v>150.44</v>
      </c>
      <c r="AO75">
        <v>108.68600000000001</v>
      </c>
      <c r="AP75">
        <v>42.447000000000003</v>
      </c>
      <c r="AQ75">
        <v>80.417000000000002</v>
      </c>
      <c r="AR75">
        <v>98.194999999999993</v>
      </c>
      <c r="AS75">
        <v>48.335000000000001</v>
      </c>
      <c r="AT75">
        <v>140.17099999999999</v>
      </c>
      <c r="AU75">
        <v>80.010999999999996</v>
      </c>
      <c r="AV75">
        <v>101.65</v>
      </c>
      <c r="AW75">
        <v>66.423000000000002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2180</v>
      </c>
    </row>
    <row r="78" spans="1:49" x14ac:dyDescent="0.25">
      <c r="A78" t="s">
        <v>1709</v>
      </c>
      <c r="B78" s="38">
        <v>42403.531678240739</v>
      </c>
    </row>
    <row r="79" spans="1:49" x14ac:dyDescent="0.25">
      <c r="A79" t="s">
        <v>1710</v>
      </c>
      <c r="B79">
        <v>2640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12</v>
      </c>
      <c r="C82">
        <v>7</v>
      </c>
      <c r="D82">
        <v>16</v>
      </c>
      <c r="E82">
        <v>12</v>
      </c>
      <c r="F82">
        <v>15</v>
      </c>
      <c r="G82">
        <v>16</v>
      </c>
      <c r="H82">
        <v>16</v>
      </c>
      <c r="I82">
        <v>12</v>
      </c>
      <c r="J82">
        <v>9</v>
      </c>
      <c r="K82">
        <v>0</v>
      </c>
      <c r="L82">
        <v>16</v>
      </c>
      <c r="M82">
        <v>16</v>
      </c>
      <c r="N82">
        <v>16</v>
      </c>
      <c r="O82">
        <v>16</v>
      </c>
      <c r="P82">
        <v>14</v>
      </c>
      <c r="Q82">
        <v>15</v>
      </c>
      <c r="R82">
        <v>9</v>
      </c>
      <c r="S82">
        <v>11</v>
      </c>
      <c r="T82">
        <v>15</v>
      </c>
      <c r="U82">
        <v>13</v>
      </c>
      <c r="V82">
        <v>15</v>
      </c>
      <c r="W82">
        <v>14</v>
      </c>
      <c r="X82">
        <v>16</v>
      </c>
      <c r="Y82">
        <v>15</v>
      </c>
      <c r="Z82">
        <v>9</v>
      </c>
      <c r="AA82">
        <v>10</v>
      </c>
      <c r="AB82">
        <v>16</v>
      </c>
      <c r="AC82">
        <v>14</v>
      </c>
      <c r="AD82">
        <v>14</v>
      </c>
      <c r="AE82">
        <v>14</v>
      </c>
      <c r="AF82">
        <v>15</v>
      </c>
      <c r="AG82">
        <v>14</v>
      </c>
      <c r="AH82">
        <v>8</v>
      </c>
      <c r="AI82">
        <v>13</v>
      </c>
      <c r="AJ82">
        <v>15</v>
      </c>
      <c r="AK82">
        <v>15</v>
      </c>
      <c r="AL82">
        <v>12</v>
      </c>
      <c r="AM82">
        <v>15</v>
      </c>
      <c r="AN82">
        <v>16</v>
      </c>
      <c r="AO82">
        <v>15</v>
      </c>
      <c r="AP82">
        <v>0</v>
      </c>
      <c r="AQ82">
        <v>2</v>
      </c>
      <c r="AR82">
        <v>16</v>
      </c>
      <c r="AS82">
        <v>11</v>
      </c>
      <c r="AT82">
        <v>13</v>
      </c>
      <c r="AU82">
        <v>16</v>
      </c>
      <c r="AV82">
        <v>16</v>
      </c>
      <c r="AW82">
        <v>14</v>
      </c>
    </row>
    <row r="83" spans="1:49" x14ac:dyDescent="0.25">
      <c r="A83" t="s">
        <v>1764</v>
      </c>
      <c r="B83">
        <v>20.088999999999999</v>
      </c>
      <c r="C83">
        <v>20.882999999999999</v>
      </c>
      <c r="D83">
        <v>73.492999999999995</v>
      </c>
      <c r="E83">
        <v>90.843000000000004</v>
      </c>
      <c r="F83">
        <v>96.182000000000002</v>
      </c>
      <c r="G83">
        <v>106.092</v>
      </c>
      <c r="H83">
        <v>56.776000000000003</v>
      </c>
      <c r="I83">
        <v>31.527000000000001</v>
      </c>
      <c r="J83">
        <v>18.591000000000001</v>
      </c>
      <c r="K83">
        <v>0</v>
      </c>
      <c r="L83">
        <v>111.057</v>
      </c>
      <c r="M83">
        <v>113.619</v>
      </c>
      <c r="N83">
        <v>162.83099999999999</v>
      </c>
      <c r="O83">
        <v>85.650999999999996</v>
      </c>
      <c r="P83">
        <v>130.49</v>
      </c>
      <c r="Q83">
        <v>53.167000000000002</v>
      </c>
      <c r="R83">
        <v>28.843</v>
      </c>
      <c r="S83">
        <v>42.286999999999999</v>
      </c>
      <c r="T83">
        <v>93.658000000000001</v>
      </c>
      <c r="U83">
        <v>78.084000000000003</v>
      </c>
      <c r="V83">
        <v>64.316999999999993</v>
      </c>
      <c r="W83">
        <v>49.405999999999999</v>
      </c>
      <c r="X83">
        <v>93.692999999999998</v>
      </c>
      <c r="Y83">
        <v>70.703000000000003</v>
      </c>
      <c r="Z83">
        <v>24.350999999999999</v>
      </c>
      <c r="AA83">
        <v>15.275</v>
      </c>
      <c r="AB83">
        <v>51.854999999999997</v>
      </c>
      <c r="AC83">
        <v>69.501999999999995</v>
      </c>
      <c r="AD83">
        <v>54.524000000000001</v>
      </c>
      <c r="AE83">
        <v>57.082999999999998</v>
      </c>
      <c r="AF83">
        <v>100.741</v>
      </c>
      <c r="AG83">
        <v>68.712999999999994</v>
      </c>
      <c r="AH83">
        <v>48.027999999999999</v>
      </c>
      <c r="AI83">
        <v>24.117000000000001</v>
      </c>
      <c r="AJ83">
        <v>69.688000000000002</v>
      </c>
      <c r="AK83">
        <v>102.532</v>
      </c>
      <c r="AL83">
        <v>59.677999999999997</v>
      </c>
      <c r="AM83">
        <v>52.186</v>
      </c>
      <c r="AN83">
        <v>118.294</v>
      </c>
      <c r="AO83">
        <v>61.435000000000002</v>
      </c>
      <c r="AP83">
        <v>0</v>
      </c>
      <c r="AQ83">
        <v>8.0229999999999997</v>
      </c>
      <c r="AR83">
        <v>156.881</v>
      </c>
      <c r="AS83">
        <v>45.715000000000003</v>
      </c>
      <c r="AT83">
        <v>115.17700000000001</v>
      </c>
      <c r="AU83">
        <v>90.18</v>
      </c>
      <c r="AV83">
        <v>74.75</v>
      </c>
      <c r="AW83">
        <v>45.526000000000003</v>
      </c>
    </row>
    <row r="85" spans="1:49" x14ac:dyDescent="0.25">
      <c r="A85" s="7" t="s">
        <v>1769</v>
      </c>
      <c r="B85" t="s">
        <v>1715</v>
      </c>
      <c r="C85" t="s">
        <v>1716</v>
      </c>
      <c r="D85" t="s">
        <v>1717</v>
      </c>
      <c r="E85" t="s">
        <v>1718</v>
      </c>
      <c r="F85" t="s">
        <v>1719</v>
      </c>
      <c r="G85" t="s">
        <v>1720</v>
      </c>
      <c r="H85" t="s">
        <v>1721</v>
      </c>
      <c r="I85" t="s">
        <v>1722</v>
      </c>
      <c r="J85" t="s">
        <v>1723</v>
      </c>
      <c r="K85" t="s">
        <v>1724</v>
      </c>
      <c r="L85" t="s">
        <v>1725</v>
      </c>
      <c r="M85" t="s">
        <v>1726</v>
      </c>
      <c r="N85" t="s">
        <v>1727</v>
      </c>
      <c r="O85" t="s">
        <v>1728</v>
      </c>
      <c r="P85" t="s">
        <v>1729</v>
      </c>
      <c r="Q85" t="s">
        <v>1730</v>
      </c>
      <c r="R85" t="s">
        <v>1731</v>
      </c>
      <c r="S85" t="s">
        <v>1732</v>
      </c>
      <c r="T85" t="s">
        <v>1733</v>
      </c>
      <c r="U85" t="s">
        <v>1734</v>
      </c>
      <c r="V85" t="s">
        <v>1735</v>
      </c>
      <c r="W85" t="s">
        <v>1736</v>
      </c>
      <c r="X85" t="s">
        <v>1737</v>
      </c>
      <c r="Y85" t="s">
        <v>1738</v>
      </c>
      <c r="Z85" t="s">
        <v>1739</v>
      </c>
      <c r="AA85" t="s">
        <v>1740</v>
      </c>
      <c r="AB85" t="s">
        <v>1741</v>
      </c>
      <c r="AC85" t="s">
        <v>1742</v>
      </c>
      <c r="AD85" t="s">
        <v>1743</v>
      </c>
      <c r="AE85" t="s">
        <v>1744</v>
      </c>
      <c r="AF85" t="s">
        <v>1745</v>
      </c>
      <c r="AG85" t="s">
        <v>1746</v>
      </c>
      <c r="AH85" t="s">
        <v>1747</v>
      </c>
      <c r="AI85" t="s">
        <v>1748</v>
      </c>
      <c r="AJ85" t="s">
        <v>1749</v>
      </c>
      <c r="AK85" t="s">
        <v>1750</v>
      </c>
      <c r="AL85" t="s">
        <v>1751</v>
      </c>
      <c r="AM85" t="s">
        <v>1752</v>
      </c>
      <c r="AN85" t="s">
        <v>1753</v>
      </c>
      <c r="AO85" t="s">
        <v>1754</v>
      </c>
      <c r="AP85" t="s">
        <v>1755</v>
      </c>
      <c r="AQ85" t="s">
        <v>1756</v>
      </c>
      <c r="AR85" t="s">
        <v>1757</v>
      </c>
      <c r="AS85" t="s">
        <v>1758</v>
      </c>
      <c r="AT85" t="s">
        <v>1759</v>
      </c>
      <c r="AU85" t="s">
        <v>1760</v>
      </c>
      <c r="AV85" t="s">
        <v>1761</v>
      </c>
      <c r="AW85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93.75</v>
      </c>
      <c r="D86">
        <f t="shared" si="0"/>
        <v>100</v>
      </c>
      <c r="E86">
        <f t="shared" si="0"/>
        <v>92.857142857142861</v>
      </c>
      <c r="F86">
        <f t="shared" si="0"/>
        <v>93.75</v>
      </c>
      <c r="G86">
        <f t="shared" si="0"/>
        <v>100</v>
      </c>
      <c r="H86">
        <f t="shared" si="0"/>
        <v>87.5</v>
      </c>
      <c r="I86">
        <f t="shared" si="0"/>
        <v>93.333333333333329</v>
      </c>
      <c r="J86">
        <f t="shared" si="0"/>
        <v>93.75</v>
      </c>
      <c r="K86">
        <f t="shared" si="0"/>
        <v>0</v>
      </c>
      <c r="L86">
        <f t="shared" si="0"/>
        <v>55.555555555555557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92.857142857142861</v>
      </c>
      <c r="Q86">
        <f t="shared" si="0"/>
        <v>100</v>
      </c>
      <c r="R86">
        <f t="shared" si="0"/>
        <v>93.75</v>
      </c>
      <c r="S86">
        <f t="shared" si="0"/>
        <v>93.333333333333329</v>
      </c>
      <c r="T86">
        <f t="shared" si="0"/>
        <v>100</v>
      </c>
      <c r="U86">
        <f t="shared" si="0"/>
        <v>100</v>
      </c>
      <c r="V86">
        <f t="shared" si="0"/>
        <v>85.714285714285708</v>
      </c>
      <c r="W86">
        <f t="shared" si="0"/>
        <v>93.75</v>
      </c>
      <c r="X86">
        <f t="shared" si="0"/>
        <v>100</v>
      </c>
      <c r="Y86">
        <f t="shared" si="0"/>
        <v>100</v>
      </c>
      <c r="Z86">
        <f t="shared" si="0"/>
        <v>122.22222222222223</v>
      </c>
      <c r="AA86">
        <f t="shared" si="0"/>
        <v>75</v>
      </c>
      <c r="AB86">
        <f t="shared" si="0"/>
        <v>93.333333333333329</v>
      </c>
      <c r="AC86">
        <f t="shared" si="0"/>
        <v>100</v>
      </c>
      <c r="AD86">
        <f t="shared" si="0"/>
        <v>78.571428571428569</v>
      </c>
      <c r="AE86">
        <f t="shared" si="0"/>
        <v>81.25</v>
      </c>
      <c r="AF86">
        <f t="shared" si="0"/>
        <v>93.333333333333329</v>
      </c>
      <c r="AG86">
        <f t="shared" si="0"/>
        <v>80</v>
      </c>
      <c r="AH86">
        <f t="shared" si="0"/>
        <v>100</v>
      </c>
      <c r="AI86">
        <f t="shared" si="0"/>
        <v>0</v>
      </c>
      <c r="AJ86">
        <f t="shared" si="0"/>
        <v>84.615384615384613</v>
      </c>
      <c r="AK86">
        <f t="shared" si="0"/>
        <v>100</v>
      </c>
      <c r="AL86">
        <f t="shared" si="0"/>
        <v>100</v>
      </c>
      <c r="AM86">
        <f t="shared" si="0"/>
        <v>90.909090909090907</v>
      </c>
      <c r="AN86">
        <f t="shared" si="0"/>
        <v>93.333333333333329</v>
      </c>
      <c r="AO86">
        <f t="shared" si="0"/>
        <v>86.666666666666671</v>
      </c>
      <c r="AP86">
        <f t="shared" si="0"/>
        <v>0</v>
      </c>
      <c r="AQ86">
        <f t="shared" si="0"/>
        <v>0</v>
      </c>
      <c r="AR86">
        <f t="shared" si="0"/>
        <v>93.333333333333329</v>
      </c>
      <c r="AS86">
        <f t="shared" si="0"/>
        <v>100</v>
      </c>
      <c r="AT86">
        <f t="shared" si="0"/>
        <v>100</v>
      </c>
      <c r="AU86">
        <f t="shared" si="0"/>
        <v>84.615384615384613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87.5</v>
      </c>
      <c r="D87">
        <f t="shared" si="1"/>
        <v>100</v>
      </c>
      <c r="E87">
        <f t="shared" si="1"/>
        <v>100</v>
      </c>
      <c r="F87">
        <f t="shared" si="1"/>
        <v>92.857142857142861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86.666666666666671</v>
      </c>
      <c r="R87">
        <f t="shared" si="1"/>
        <v>75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93.75</v>
      </c>
      <c r="Z87">
        <f t="shared" si="1"/>
        <v>109.09090909090908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87.5</v>
      </c>
      <c r="AE87">
        <f t="shared" si="1"/>
        <v>93.75</v>
      </c>
      <c r="AF87">
        <f t="shared" si="1"/>
        <v>93.75</v>
      </c>
      <c r="AG87">
        <f t="shared" si="1"/>
        <v>88.888888888888886</v>
      </c>
      <c r="AH87">
        <f t="shared" si="1"/>
        <v>110.00000000000001</v>
      </c>
      <c r="AI87">
        <f t="shared" si="1"/>
        <v>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6.666666666666667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91.666666666666657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92.307692307692307</v>
      </c>
      <c r="C88">
        <f t="shared" ref="C88:AW88" si="2">C82/C74*100</f>
        <v>77.777777777777786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92.307692307692307</v>
      </c>
      <c r="J88">
        <f t="shared" si="2"/>
        <v>81.818181818181827</v>
      </c>
      <c r="K88">
        <f t="shared" si="2"/>
        <v>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93.333333333333329</v>
      </c>
      <c r="Q88">
        <f t="shared" si="2"/>
        <v>100</v>
      </c>
      <c r="R88">
        <f t="shared" si="2"/>
        <v>90</v>
      </c>
      <c r="S88">
        <f t="shared" si="2"/>
        <v>91.666666666666657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93.333333333333329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76.923076923076934</v>
      </c>
      <c r="AB88">
        <f t="shared" si="2"/>
        <v>100</v>
      </c>
      <c r="AC88">
        <f t="shared" si="2"/>
        <v>100</v>
      </c>
      <c r="AD88">
        <f t="shared" si="2"/>
        <v>93.333333333333329</v>
      </c>
      <c r="AE88">
        <f t="shared" si="2"/>
        <v>107.69230769230769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81.25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93.75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14.285714285714285</v>
      </c>
      <c r="AR88">
        <f t="shared" si="2"/>
        <v>100</v>
      </c>
      <c r="AS88">
        <f t="shared" si="2"/>
        <v>100</v>
      </c>
      <c r="AT88">
        <f t="shared" si="2"/>
        <v>92.857142857142861</v>
      </c>
      <c r="AU88">
        <f t="shared" si="2"/>
        <v>100</v>
      </c>
      <c r="AV88">
        <f t="shared" si="2"/>
        <v>100</v>
      </c>
      <c r="AW88">
        <f t="shared" si="2"/>
        <v>93.333333333333329</v>
      </c>
    </row>
    <row r="89" spans="1:49" s="7" customFormat="1" x14ac:dyDescent="0.25">
      <c r="A89" s="7" t="s">
        <v>1773</v>
      </c>
      <c r="B89" s="7" t="s">
        <v>1644</v>
      </c>
      <c r="C89" s="7" t="s">
        <v>840</v>
      </c>
      <c r="D89" s="7" t="s">
        <v>840</v>
      </c>
      <c r="E89" s="7" t="s">
        <v>840</v>
      </c>
      <c r="F89" s="7" t="s">
        <v>840</v>
      </c>
      <c r="G89" s="7" t="s">
        <v>840</v>
      </c>
      <c r="H89" s="7" t="s">
        <v>840</v>
      </c>
      <c r="I89" s="7" t="s">
        <v>840</v>
      </c>
      <c r="J89" s="7" t="s">
        <v>1644</v>
      </c>
      <c r="K89" s="7" t="s">
        <v>844</v>
      </c>
      <c r="L89" s="7" t="s">
        <v>844</v>
      </c>
      <c r="M89" s="7" t="s">
        <v>844</v>
      </c>
      <c r="N89" s="7" t="s">
        <v>844</v>
      </c>
      <c r="O89" s="7" t="s">
        <v>844</v>
      </c>
      <c r="P89" s="7" t="s">
        <v>844</v>
      </c>
      <c r="Q89" s="7" t="s">
        <v>844</v>
      </c>
      <c r="R89" s="7" t="s">
        <v>1644</v>
      </c>
      <c r="S89" s="7" t="s">
        <v>848</v>
      </c>
      <c r="T89" s="7" t="s">
        <v>848</v>
      </c>
      <c r="U89" s="7" t="s">
        <v>848</v>
      </c>
      <c r="V89" s="7" t="s">
        <v>848</v>
      </c>
      <c r="W89" s="7" t="s">
        <v>848</v>
      </c>
      <c r="X89" s="7" t="s">
        <v>848</v>
      </c>
      <c r="Y89" s="7" t="s">
        <v>848</v>
      </c>
      <c r="Z89" s="7" t="s">
        <v>1686</v>
      </c>
      <c r="AA89" s="7" t="s">
        <v>852</v>
      </c>
      <c r="AB89" s="7" t="s">
        <v>852</v>
      </c>
      <c r="AC89" s="7" t="s">
        <v>852</v>
      </c>
      <c r="AD89" s="7" t="s">
        <v>852</v>
      </c>
      <c r="AE89" s="7" t="s">
        <v>852</v>
      </c>
      <c r="AF89" s="7" t="s">
        <v>852</v>
      </c>
      <c r="AG89" s="7" t="s">
        <v>852</v>
      </c>
      <c r="AH89" s="7" t="s">
        <v>1686</v>
      </c>
      <c r="AI89" s="7" t="s">
        <v>856</v>
      </c>
      <c r="AJ89" s="7" t="s">
        <v>856</v>
      </c>
      <c r="AK89" s="7" t="s">
        <v>856</v>
      </c>
      <c r="AL89" s="7" t="s">
        <v>856</v>
      </c>
      <c r="AM89" s="7" t="s">
        <v>856</v>
      </c>
      <c r="AN89" s="7" t="s">
        <v>856</v>
      </c>
      <c r="AO89" s="7" t="s">
        <v>856</v>
      </c>
      <c r="AP89" s="7" t="s">
        <v>1794</v>
      </c>
      <c r="AQ89" s="7" t="s">
        <v>860</v>
      </c>
      <c r="AR89" s="7" t="s">
        <v>860</v>
      </c>
      <c r="AS89" s="7" t="s">
        <v>860</v>
      </c>
      <c r="AT89" s="7" t="s">
        <v>860</v>
      </c>
      <c r="AU89" s="7" t="s">
        <v>860</v>
      </c>
      <c r="AV89" s="7" t="s">
        <v>860</v>
      </c>
      <c r="AW89" s="7" t="s">
        <v>860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97.435897435897445</v>
      </c>
      <c r="C91">
        <f t="shared" ref="C91:AW91" si="3">AVERAGE(C86:C88)</f>
        <v>86.342592592592595</v>
      </c>
      <c r="D91">
        <f t="shared" si="3"/>
        <v>100</v>
      </c>
      <c r="E91">
        <f t="shared" si="3"/>
        <v>97.619047619047635</v>
      </c>
      <c r="F91">
        <f t="shared" si="3"/>
        <v>95.535714285714292</v>
      </c>
      <c r="G91">
        <f t="shared" si="3"/>
        <v>100</v>
      </c>
      <c r="H91">
        <f t="shared" si="3"/>
        <v>95.833333333333329</v>
      </c>
      <c r="I91">
        <f t="shared" si="3"/>
        <v>95.213675213675216</v>
      </c>
      <c r="J91">
        <f t="shared" si="3"/>
        <v>91.856060606060609</v>
      </c>
      <c r="K91">
        <f t="shared" si="3"/>
        <v>0</v>
      </c>
      <c r="L91">
        <f t="shared" si="3"/>
        <v>85.185185185185176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95.396825396825406</v>
      </c>
      <c r="Q91">
        <f t="shared" si="3"/>
        <v>95.555555555555557</v>
      </c>
      <c r="R91">
        <f t="shared" si="3"/>
        <v>86.25</v>
      </c>
      <c r="S91">
        <f t="shared" si="3"/>
        <v>95</v>
      </c>
      <c r="T91">
        <f t="shared" si="3"/>
        <v>100</v>
      </c>
      <c r="U91">
        <f t="shared" si="3"/>
        <v>100</v>
      </c>
      <c r="V91">
        <f t="shared" si="3"/>
        <v>95.238095238095241</v>
      </c>
      <c r="W91">
        <f t="shared" si="3"/>
        <v>95.694444444444443</v>
      </c>
      <c r="X91">
        <f t="shared" si="3"/>
        <v>100</v>
      </c>
      <c r="Y91">
        <f t="shared" si="3"/>
        <v>97.916666666666671</v>
      </c>
      <c r="Z91">
        <f t="shared" si="3"/>
        <v>110.43771043771044</v>
      </c>
      <c r="AA91">
        <f t="shared" si="3"/>
        <v>83.974358974358978</v>
      </c>
      <c r="AB91">
        <f t="shared" si="3"/>
        <v>97.777777777777771</v>
      </c>
      <c r="AC91">
        <f t="shared" si="3"/>
        <v>100</v>
      </c>
      <c r="AD91">
        <f t="shared" si="3"/>
        <v>86.468253968253961</v>
      </c>
      <c r="AE91">
        <f t="shared" si="3"/>
        <v>94.230769230769226</v>
      </c>
      <c r="AF91">
        <f t="shared" si="3"/>
        <v>95.694444444444443</v>
      </c>
      <c r="AG91">
        <f t="shared" si="3"/>
        <v>89.629629629629633</v>
      </c>
      <c r="AH91">
        <f t="shared" si="3"/>
        <v>103.33333333333333</v>
      </c>
      <c r="AI91">
        <f t="shared" si="3"/>
        <v>27.083333333333332</v>
      </c>
      <c r="AJ91">
        <f t="shared" si="3"/>
        <v>94.871794871794876</v>
      </c>
      <c r="AK91">
        <f t="shared" si="3"/>
        <v>100</v>
      </c>
      <c r="AL91">
        <f t="shared" si="3"/>
        <v>100</v>
      </c>
      <c r="AM91">
        <f t="shared" si="3"/>
        <v>94.886363636363626</v>
      </c>
      <c r="AN91">
        <f t="shared" si="3"/>
        <v>97.777777777777771</v>
      </c>
      <c r="AO91">
        <f t="shared" si="3"/>
        <v>95.555555555555557</v>
      </c>
      <c r="AP91">
        <f t="shared" si="3"/>
        <v>0</v>
      </c>
      <c r="AQ91">
        <f t="shared" si="3"/>
        <v>6.9841269841269842</v>
      </c>
      <c r="AR91">
        <f t="shared" si="3"/>
        <v>97.777777777777771</v>
      </c>
      <c r="AS91">
        <f t="shared" si="3"/>
        <v>100</v>
      </c>
      <c r="AT91">
        <f t="shared" si="3"/>
        <v>97.619047619047635</v>
      </c>
      <c r="AU91">
        <f t="shared" si="3"/>
        <v>92.09401709401709</v>
      </c>
      <c r="AV91">
        <f t="shared" si="3"/>
        <v>100</v>
      </c>
      <c r="AW91">
        <f t="shared" si="3"/>
        <v>97.777777777777771</v>
      </c>
    </row>
    <row r="92" spans="1:49" x14ac:dyDescent="0.25">
      <c r="A92" t="s">
        <v>1774</v>
      </c>
      <c r="B92">
        <f>STDEV(B86:B88)</f>
        <v>4.4411559168432753</v>
      </c>
      <c r="C92">
        <f t="shared" ref="C92:AW92" si="4">STDEV(C86:C88)</f>
        <v>8.048767893848936</v>
      </c>
      <c r="D92">
        <f t="shared" si="4"/>
        <v>0</v>
      </c>
      <c r="E92">
        <f t="shared" si="4"/>
        <v>4.12393049421161</v>
      </c>
      <c r="F92">
        <f t="shared" si="4"/>
        <v>3.8918740567327426</v>
      </c>
      <c r="G92">
        <f t="shared" si="4"/>
        <v>0</v>
      </c>
      <c r="H92">
        <f t="shared" si="4"/>
        <v>7.2168783648703219</v>
      </c>
      <c r="I92">
        <f t="shared" si="4"/>
        <v>4.1766809308959383</v>
      </c>
      <c r="J92">
        <f t="shared" si="4"/>
        <v>9.237688180497873</v>
      </c>
      <c r="K92">
        <f t="shared" si="4"/>
        <v>0</v>
      </c>
      <c r="L92">
        <f t="shared" si="4"/>
        <v>25.660011963983383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3.9935700398124205</v>
      </c>
      <c r="Q92">
        <f t="shared" si="4"/>
        <v>7.6980035891950074</v>
      </c>
      <c r="R92">
        <f t="shared" si="4"/>
        <v>9.9215674164922145</v>
      </c>
      <c r="S92">
        <f t="shared" si="4"/>
        <v>4.4095855184409887</v>
      </c>
      <c r="T92">
        <f t="shared" si="4"/>
        <v>0</v>
      </c>
      <c r="U92">
        <f t="shared" si="4"/>
        <v>0</v>
      </c>
      <c r="V92">
        <f t="shared" si="4"/>
        <v>8.2478609884232288</v>
      </c>
      <c r="W92">
        <f t="shared" si="4"/>
        <v>3.7345360165968771</v>
      </c>
      <c r="X92">
        <f t="shared" si="4"/>
        <v>0</v>
      </c>
      <c r="Y92">
        <f t="shared" si="4"/>
        <v>3.6084391824351609</v>
      </c>
      <c r="Z92">
        <f t="shared" si="4"/>
        <v>11.17216163167479</v>
      </c>
      <c r="AA92">
        <f t="shared" si="4"/>
        <v>13.911881034750442</v>
      </c>
      <c r="AB92">
        <f t="shared" si="4"/>
        <v>3.8490017945975077</v>
      </c>
      <c r="AC92">
        <f t="shared" si="4"/>
        <v>0</v>
      </c>
      <c r="AD92">
        <f t="shared" si="4"/>
        <v>7.4348391344671585</v>
      </c>
      <c r="AE92">
        <f t="shared" si="4"/>
        <v>13.227708165574633</v>
      </c>
      <c r="AF92">
        <f t="shared" si="4"/>
        <v>3.7345360165968771</v>
      </c>
      <c r="AG92">
        <f t="shared" si="4"/>
        <v>10.020555006273097</v>
      </c>
      <c r="AH92">
        <f t="shared" si="4"/>
        <v>5.7735026918962662</v>
      </c>
      <c r="AI92">
        <f t="shared" si="4"/>
        <v>46.909709371657087</v>
      </c>
      <c r="AJ92">
        <f t="shared" si="4"/>
        <v>8.8823118336865505</v>
      </c>
      <c r="AK92">
        <f t="shared" si="4"/>
        <v>0</v>
      </c>
      <c r="AL92">
        <f t="shared" si="4"/>
        <v>0</v>
      </c>
      <c r="AM92">
        <f t="shared" si="4"/>
        <v>4.6507686203820748</v>
      </c>
      <c r="AN92">
        <f t="shared" si="4"/>
        <v>3.8490017945975077</v>
      </c>
      <c r="AO92">
        <f t="shared" si="4"/>
        <v>7.6980035891950074</v>
      </c>
      <c r="AP92">
        <f t="shared" si="4"/>
        <v>0</v>
      </c>
      <c r="AQ92">
        <f t="shared" si="4"/>
        <v>7.1481461899667957</v>
      </c>
      <c r="AR92">
        <f t="shared" si="4"/>
        <v>3.8490017945975077</v>
      </c>
      <c r="AS92">
        <f t="shared" si="4"/>
        <v>0</v>
      </c>
      <c r="AT92">
        <f t="shared" si="4"/>
        <v>4.12393049421161</v>
      </c>
      <c r="AU92">
        <f t="shared" si="4"/>
        <v>7.7012056798889326</v>
      </c>
      <c r="AV92">
        <f t="shared" si="4"/>
        <v>0</v>
      </c>
      <c r="AW92">
        <f t="shared" si="4"/>
        <v>3.8490017945975077</v>
      </c>
    </row>
    <row r="93" spans="1:49" x14ac:dyDescent="0.25">
      <c r="A93" t="s">
        <v>1775</v>
      </c>
      <c r="B93">
        <f>STDEV(B86:B88)/SQRT(3)</f>
        <v>2.5641025641025643</v>
      </c>
      <c r="C93">
        <f t="shared" ref="C93:AW93" si="5">STDEV(C86:C88)/SQRT(3)</f>
        <v>4.6469583101585004</v>
      </c>
      <c r="D93">
        <f t="shared" si="5"/>
        <v>0</v>
      </c>
      <c r="E93">
        <f t="shared" si="5"/>
        <v>2.3809523809523796</v>
      </c>
      <c r="F93">
        <f t="shared" si="5"/>
        <v>2.2469745343067697</v>
      </c>
      <c r="G93">
        <f t="shared" si="5"/>
        <v>0</v>
      </c>
      <c r="H93">
        <f t="shared" si="5"/>
        <v>4.166666666666667</v>
      </c>
      <c r="I93">
        <f t="shared" si="5"/>
        <v>2.411407859771947</v>
      </c>
      <c r="J93">
        <f t="shared" si="5"/>
        <v>5.3333817577002716</v>
      </c>
      <c r="K93">
        <f t="shared" si="5"/>
        <v>0</v>
      </c>
      <c r="L93">
        <f t="shared" si="5"/>
        <v>14.814814814814824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2.3056887375133255</v>
      </c>
      <c r="Q93">
        <f t="shared" si="5"/>
        <v>4.4444444444444429</v>
      </c>
      <c r="R93">
        <f t="shared" si="5"/>
        <v>5.7282196186948005</v>
      </c>
      <c r="S93">
        <f t="shared" si="5"/>
        <v>2.5458753860865806</v>
      </c>
      <c r="T93">
        <f t="shared" si="5"/>
        <v>0</v>
      </c>
      <c r="U93">
        <f t="shared" si="5"/>
        <v>0</v>
      </c>
      <c r="V93">
        <f t="shared" si="5"/>
        <v>4.7619047619047645</v>
      </c>
      <c r="W93">
        <f t="shared" si="5"/>
        <v>2.1561353744805598</v>
      </c>
      <c r="X93">
        <f t="shared" si="5"/>
        <v>0</v>
      </c>
      <c r="Y93">
        <f t="shared" si="5"/>
        <v>2.0833333333333335</v>
      </c>
      <c r="Z93">
        <f t="shared" si="5"/>
        <v>6.4502505254774487</v>
      </c>
      <c r="AA93">
        <f t="shared" si="5"/>
        <v>8.032028260347218</v>
      </c>
      <c r="AB93">
        <f t="shared" si="5"/>
        <v>2.2222222222222237</v>
      </c>
      <c r="AC93">
        <f t="shared" si="5"/>
        <v>0</v>
      </c>
      <c r="AD93">
        <f t="shared" si="5"/>
        <v>4.2925063756661785</v>
      </c>
      <c r="AE93">
        <f t="shared" si="5"/>
        <v>7.6370208701563254</v>
      </c>
      <c r="AF93">
        <f t="shared" si="5"/>
        <v>2.1561353744805598</v>
      </c>
      <c r="AG93">
        <f t="shared" si="5"/>
        <v>5.7853701303012253</v>
      </c>
      <c r="AH93">
        <f t="shared" si="5"/>
        <v>3.3333333333333384</v>
      </c>
      <c r="AI93">
        <f t="shared" si="5"/>
        <v>27.083333333333332</v>
      </c>
      <c r="AJ93">
        <f t="shared" si="5"/>
        <v>5.1282051282051286</v>
      </c>
      <c r="AK93">
        <f t="shared" si="5"/>
        <v>0</v>
      </c>
      <c r="AL93">
        <f t="shared" si="5"/>
        <v>0</v>
      </c>
      <c r="AM93">
        <f t="shared" si="5"/>
        <v>2.6851225149162556</v>
      </c>
      <c r="AN93">
        <f t="shared" si="5"/>
        <v>2.2222222222222237</v>
      </c>
      <c r="AO93">
        <f t="shared" si="5"/>
        <v>4.4444444444444429</v>
      </c>
      <c r="AP93">
        <f t="shared" si="5"/>
        <v>0</v>
      </c>
      <c r="AQ93">
        <f t="shared" si="5"/>
        <v>4.1269841269841274</v>
      </c>
      <c r="AR93">
        <f t="shared" si="5"/>
        <v>2.2222222222222237</v>
      </c>
      <c r="AS93">
        <f t="shared" si="5"/>
        <v>0</v>
      </c>
      <c r="AT93">
        <f t="shared" si="5"/>
        <v>2.3809523809523796</v>
      </c>
      <c r="AU93">
        <f t="shared" si="5"/>
        <v>4.4462931723685504</v>
      </c>
      <c r="AV93">
        <f t="shared" si="5"/>
        <v>0</v>
      </c>
      <c r="AW93">
        <f t="shared" si="5"/>
        <v>2.2222222222222237</v>
      </c>
    </row>
    <row r="96" spans="1:49" x14ac:dyDescent="0.25">
      <c r="A96" s="39" t="s">
        <v>1800</v>
      </c>
      <c r="B96" t="s">
        <v>1715</v>
      </c>
      <c r="C96" t="s">
        <v>1716</v>
      </c>
      <c r="D96" t="s">
        <v>1717</v>
      </c>
      <c r="E96" t="s">
        <v>1718</v>
      </c>
      <c r="F96" t="s">
        <v>1719</v>
      </c>
      <c r="G96" t="s">
        <v>1720</v>
      </c>
      <c r="H96" t="s">
        <v>1721</v>
      </c>
      <c r="I96" t="s">
        <v>1722</v>
      </c>
      <c r="J96" t="s">
        <v>1723</v>
      </c>
      <c r="K96" t="s">
        <v>1724</v>
      </c>
      <c r="L96" t="s">
        <v>1725</v>
      </c>
      <c r="M96" t="s">
        <v>1726</v>
      </c>
      <c r="N96" t="s">
        <v>1727</v>
      </c>
      <c r="O96" t="s">
        <v>1728</v>
      </c>
      <c r="P96" t="s">
        <v>1729</v>
      </c>
      <c r="Q96" t="s">
        <v>1730</v>
      </c>
      <c r="R96" t="s">
        <v>1731</v>
      </c>
      <c r="S96" t="s">
        <v>1732</v>
      </c>
      <c r="T96" t="s">
        <v>1733</v>
      </c>
      <c r="U96" t="s">
        <v>1734</v>
      </c>
      <c r="V96" t="s">
        <v>1735</v>
      </c>
      <c r="W96" t="s">
        <v>1736</v>
      </c>
      <c r="X96" t="s">
        <v>1737</v>
      </c>
      <c r="Y96" t="s">
        <v>1738</v>
      </c>
      <c r="Z96" t="s">
        <v>1739</v>
      </c>
      <c r="AA96" t="s">
        <v>1740</v>
      </c>
      <c r="AB96" t="s">
        <v>1741</v>
      </c>
      <c r="AC96" t="s">
        <v>1742</v>
      </c>
      <c r="AD96" t="s">
        <v>1743</v>
      </c>
      <c r="AE96" t="s">
        <v>1744</v>
      </c>
      <c r="AF96" t="s">
        <v>1745</v>
      </c>
      <c r="AG96" t="s">
        <v>1746</v>
      </c>
      <c r="AH96" t="s">
        <v>1747</v>
      </c>
      <c r="AI96" t="s">
        <v>1748</v>
      </c>
      <c r="AJ96" t="s">
        <v>1749</v>
      </c>
      <c r="AK96" t="s">
        <v>1750</v>
      </c>
      <c r="AL96" t="s">
        <v>1751</v>
      </c>
      <c r="AM96" t="s">
        <v>1752</v>
      </c>
      <c r="AN96" t="s">
        <v>1753</v>
      </c>
      <c r="AO96" t="s">
        <v>1754</v>
      </c>
      <c r="AP96" t="s">
        <v>1755</v>
      </c>
      <c r="AQ96" t="s">
        <v>1756</v>
      </c>
      <c r="AR96" t="s">
        <v>1757</v>
      </c>
      <c r="AS96" t="s">
        <v>1758</v>
      </c>
      <c r="AT96" t="s">
        <v>1759</v>
      </c>
      <c r="AU96" t="s">
        <v>1760</v>
      </c>
      <c r="AV96" t="s">
        <v>1761</v>
      </c>
      <c r="AW96" t="s">
        <v>1762</v>
      </c>
    </row>
    <row r="97" spans="1:49" x14ac:dyDescent="0.25">
      <c r="A97" t="s">
        <v>1770</v>
      </c>
      <c r="B97">
        <f>B47/B39*100</f>
        <v>66.073954936037765</v>
      </c>
      <c r="C97">
        <f t="shared" ref="C97:AW97" si="6">C47/C39*100</f>
        <v>45.147879570219075</v>
      </c>
      <c r="D97">
        <f t="shared" si="6"/>
        <v>78.663242035428809</v>
      </c>
      <c r="E97">
        <f t="shared" si="6"/>
        <v>95.525743205068096</v>
      </c>
      <c r="F97">
        <f t="shared" si="6"/>
        <v>93.624982169700559</v>
      </c>
      <c r="G97">
        <f t="shared" si="6"/>
        <v>75.456672550387921</v>
      </c>
      <c r="H97">
        <f t="shared" si="6"/>
        <v>102.36904401687343</v>
      </c>
      <c r="I97">
        <f t="shared" si="6"/>
        <v>76.319936031607909</v>
      </c>
      <c r="J97">
        <f t="shared" si="6"/>
        <v>51.38661569628367</v>
      </c>
      <c r="K97">
        <f t="shared" si="6"/>
        <v>0</v>
      </c>
      <c r="L97">
        <f t="shared" si="6"/>
        <v>73.667026877888389</v>
      </c>
      <c r="M97">
        <f t="shared" si="6"/>
        <v>107.04434401214083</v>
      </c>
      <c r="N97">
        <f t="shared" si="6"/>
        <v>113.27492178712866</v>
      </c>
      <c r="O97">
        <f t="shared" si="6"/>
        <v>53.924351602494113</v>
      </c>
      <c r="P97">
        <f t="shared" si="6"/>
        <v>85.304540674013438</v>
      </c>
      <c r="Q97">
        <f t="shared" si="6"/>
        <v>60.76544858565012</v>
      </c>
      <c r="R97">
        <f t="shared" si="6"/>
        <v>53.823814133591476</v>
      </c>
      <c r="S97">
        <f t="shared" si="6"/>
        <v>35.665798846811157</v>
      </c>
      <c r="T97">
        <f t="shared" si="6"/>
        <v>66.011962767566118</v>
      </c>
      <c r="U97">
        <f t="shared" si="6"/>
        <v>69.66426106055853</v>
      </c>
      <c r="V97">
        <f t="shared" si="6"/>
        <v>37.38872713231688</v>
      </c>
      <c r="W97">
        <f t="shared" si="6"/>
        <v>59.936986854154064</v>
      </c>
      <c r="X97">
        <f t="shared" si="6"/>
        <v>77.17156259356598</v>
      </c>
      <c r="Y97">
        <f t="shared" si="6"/>
        <v>66.469331993341925</v>
      </c>
      <c r="Z97">
        <f t="shared" si="6"/>
        <v>83.338786728617237</v>
      </c>
      <c r="AA97">
        <f t="shared" si="6"/>
        <v>20.467365028203062</v>
      </c>
      <c r="AB97">
        <f t="shared" si="6"/>
        <v>43.03299766079931</v>
      </c>
      <c r="AC97">
        <f t="shared" si="6"/>
        <v>62.379332766468274</v>
      </c>
      <c r="AD97">
        <f t="shared" si="6"/>
        <v>37.544766234403362</v>
      </c>
      <c r="AE97">
        <f t="shared" si="6"/>
        <v>65.559617329081433</v>
      </c>
      <c r="AF97">
        <f t="shared" si="6"/>
        <v>82.796044575067356</v>
      </c>
      <c r="AG97">
        <f t="shared" si="6"/>
        <v>58.340768619307951</v>
      </c>
      <c r="AH97">
        <f t="shared" si="6"/>
        <v>61.964984991391006</v>
      </c>
      <c r="AI97">
        <f t="shared" si="6"/>
        <v>0</v>
      </c>
      <c r="AJ97">
        <f t="shared" si="6"/>
        <v>69.145902131492036</v>
      </c>
      <c r="AK97">
        <f t="shared" si="6"/>
        <v>78.07001608968703</v>
      </c>
      <c r="AL97">
        <f t="shared" si="6"/>
        <v>77.225238244024368</v>
      </c>
      <c r="AM97">
        <f t="shared" si="6"/>
        <v>54.711745195753267</v>
      </c>
      <c r="AN97">
        <f t="shared" si="6"/>
        <v>81.889351547471207</v>
      </c>
      <c r="AO97">
        <f t="shared" si="6"/>
        <v>64.827001921360377</v>
      </c>
      <c r="AP97">
        <f t="shared" si="6"/>
        <v>0</v>
      </c>
      <c r="AQ97">
        <f t="shared" si="6"/>
        <v>0</v>
      </c>
      <c r="AR97">
        <f t="shared" si="6"/>
        <v>55.763437450451882</v>
      </c>
      <c r="AS97">
        <f t="shared" si="6"/>
        <v>118.41622162883844</v>
      </c>
      <c r="AT97">
        <f t="shared" si="6"/>
        <v>122.12130610074874</v>
      </c>
      <c r="AU97">
        <f t="shared" si="6"/>
        <v>109.84502156080795</v>
      </c>
      <c r="AV97">
        <f t="shared" si="6"/>
        <v>76.790903915870217</v>
      </c>
      <c r="AW97">
        <f t="shared" si="6"/>
        <v>64.068993733715189</v>
      </c>
    </row>
    <row r="98" spans="1:49" x14ac:dyDescent="0.25">
      <c r="A98" t="s">
        <v>1771</v>
      </c>
      <c r="B98">
        <f>B65/B57*100</f>
        <v>63.714928913532873</v>
      </c>
      <c r="C98">
        <f t="shared" ref="C98:AW98" si="7">C65/C57*100</f>
        <v>41.973217517191451</v>
      </c>
      <c r="D98">
        <f t="shared" si="7"/>
        <v>90.105865299994832</v>
      </c>
      <c r="E98">
        <f t="shared" si="7"/>
        <v>92.961065573770497</v>
      </c>
      <c r="F98">
        <f t="shared" si="7"/>
        <v>76.993071132138866</v>
      </c>
      <c r="G98">
        <f t="shared" si="7"/>
        <v>77.769139065982472</v>
      </c>
      <c r="H98">
        <f t="shared" si="7"/>
        <v>91.424909445528016</v>
      </c>
      <c r="I98">
        <f t="shared" si="7"/>
        <v>88.775497702909647</v>
      </c>
      <c r="J98">
        <f t="shared" si="7"/>
        <v>39.575227656221671</v>
      </c>
      <c r="K98">
        <f t="shared" si="7"/>
        <v>0</v>
      </c>
      <c r="L98">
        <f t="shared" si="7"/>
        <v>70.532355061372414</v>
      </c>
      <c r="M98">
        <f t="shared" si="7"/>
        <v>81.442592817382547</v>
      </c>
      <c r="N98">
        <f t="shared" si="7"/>
        <v>104.64020892598984</v>
      </c>
      <c r="O98">
        <f t="shared" si="7"/>
        <v>58.473302157410743</v>
      </c>
      <c r="P98">
        <f t="shared" si="7"/>
        <v>79.866490786265345</v>
      </c>
      <c r="Q98">
        <f t="shared" si="7"/>
        <v>70.470022205773503</v>
      </c>
      <c r="R98">
        <f t="shared" si="7"/>
        <v>81.871690886560771</v>
      </c>
      <c r="S98">
        <f t="shared" si="7"/>
        <v>60.190955665461644</v>
      </c>
      <c r="T98">
        <f t="shared" si="7"/>
        <v>79.445908583808958</v>
      </c>
      <c r="U98">
        <f t="shared" si="7"/>
        <v>83.201445174492036</v>
      </c>
      <c r="V98">
        <f t="shared" si="7"/>
        <v>83.215915856320692</v>
      </c>
      <c r="W98">
        <f t="shared" si="7"/>
        <v>79.594783787829414</v>
      </c>
      <c r="X98">
        <f t="shared" si="7"/>
        <v>91.359991573292604</v>
      </c>
      <c r="Y98">
        <f t="shared" si="7"/>
        <v>75.624574926320548</v>
      </c>
      <c r="Z98">
        <f t="shared" si="7"/>
        <v>55.794801095651856</v>
      </c>
      <c r="AA98">
        <f t="shared" si="7"/>
        <v>43.659724554921056</v>
      </c>
      <c r="AB98">
        <f t="shared" si="7"/>
        <v>57.306235565819861</v>
      </c>
      <c r="AC98">
        <f t="shared" si="7"/>
        <v>70.340288052175495</v>
      </c>
      <c r="AD98">
        <f t="shared" si="7"/>
        <v>49.201199383282415</v>
      </c>
      <c r="AE98">
        <f t="shared" si="7"/>
        <v>72.262315951063812</v>
      </c>
      <c r="AF98">
        <f t="shared" si="7"/>
        <v>83.908216136195406</v>
      </c>
      <c r="AG98">
        <f t="shared" si="7"/>
        <v>86.530985593414144</v>
      </c>
      <c r="AH98">
        <f t="shared" si="7"/>
        <v>82.086425004332284</v>
      </c>
      <c r="AI98">
        <f t="shared" si="7"/>
        <v>0</v>
      </c>
      <c r="AJ98">
        <f t="shared" si="7"/>
        <v>39.796587584972045</v>
      </c>
      <c r="AK98">
        <f t="shared" si="7"/>
        <v>86.767553372724024</v>
      </c>
      <c r="AL98">
        <f t="shared" si="7"/>
        <v>101.00376849353307</v>
      </c>
      <c r="AM98">
        <f t="shared" si="7"/>
        <v>72.712606126605749</v>
      </c>
      <c r="AN98">
        <f t="shared" si="7"/>
        <v>80.728613785277645</v>
      </c>
      <c r="AO98">
        <f t="shared" si="7"/>
        <v>108.17665940616759</v>
      </c>
      <c r="AP98">
        <f t="shared" si="7"/>
        <v>0</v>
      </c>
      <c r="AQ98">
        <f t="shared" si="7"/>
        <v>7.4654215929914409</v>
      </c>
      <c r="AR98">
        <f t="shared" si="7"/>
        <v>166.57023238310285</v>
      </c>
      <c r="AS98">
        <f t="shared" si="7"/>
        <v>109.04270361990949</v>
      </c>
      <c r="AT98">
        <f t="shared" si="7"/>
        <v>87.012572073946387</v>
      </c>
      <c r="AU98">
        <f t="shared" si="7"/>
        <v>87.172829610009401</v>
      </c>
      <c r="AV98">
        <f t="shared" si="7"/>
        <v>78.839653504624636</v>
      </c>
      <c r="AW98">
        <f t="shared" si="7"/>
        <v>82.996666727382021</v>
      </c>
    </row>
    <row r="99" spans="1:49" x14ac:dyDescent="0.25">
      <c r="A99" t="s">
        <v>1772</v>
      </c>
      <c r="B99">
        <f>B83/B75*100</f>
        <v>57.416828626957809</v>
      </c>
      <c r="C99">
        <f t="shared" ref="C99:AW99" si="8">C83/C75*100</f>
        <v>78.605036323258176</v>
      </c>
      <c r="D99">
        <f t="shared" si="8"/>
        <v>76.63663475776346</v>
      </c>
      <c r="E99">
        <f t="shared" si="8"/>
        <v>90.303885801763485</v>
      </c>
      <c r="F99">
        <f t="shared" si="8"/>
        <v>94.050808675415084</v>
      </c>
      <c r="G99">
        <f t="shared" si="8"/>
        <v>93.65548777796414</v>
      </c>
      <c r="H99">
        <f t="shared" si="8"/>
        <v>85.412122215034685</v>
      </c>
      <c r="I99">
        <f t="shared" si="8"/>
        <v>72.168936705963148</v>
      </c>
      <c r="J99">
        <f t="shared" si="8"/>
        <v>72.766057379936598</v>
      </c>
      <c r="K99">
        <f t="shared" si="8"/>
        <v>0</v>
      </c>
      <c r="L99">
        <f t="shared" si="8"/>
        <v>70.778869011580099</v>
      </c>
      <c r="M99">
        <f t="shared" si="8"/>
        <v>96.574556519817421</v>
      </c>
      <c r="N99">
        <f t="shared" si="8"/>
        <v>114.59386040226892</v>
      </c>
      <c r="O99">
        <f t="shared" si="8"/>
        <v>58.296522668336472</v>
      </c>
      <c r="P99">
        <f t="shared" si="8"/>
        <v>95.544572579168971</v>
      </c>
      <c r="Q99">
        <f t="shared" si="8"/>
        <v>80.355172674374671</v>
      </c>
      <c r="R99">
        <f t="shared" si="8"/>
        <v>66.644330968830147</v>
      </c>
      <c r="S99">
        <f t="shared" si="8"/>
        <v>86.696326061997695</v>
      </c>
      <c r="T99">
        <f t="shared" si="8"/>
        <v>104.62827459085069</v>
      </c>
      <c r="U99">
        <f t="shared" si="8"/>
        <v>90.454566516843528</v>
      </c>
      <c r="V99">
        <f t="shared" si="8"/>
        <v>58.009091401049837</v>
      </c>
      <c r="W99">
        <f t="shared" si="8"/>
        <v>70.190941637779162</v>
      </c>
      <c r="X99">
        <f t="shared" si="8"/>
        <v>67.861514504037956</v>
      </c>
      <c r="Y99">
        <f t="shared" si="8"/>
        <v>71.302655331336538</v>
      </c>
      <c r="Z99">
        <f t="shared" si="8"/>
        <v>49.585615671261884</v>
      </c>
      <c r="AA99">
        <f t="shared" si="8"/>
        <v>59.916058680473839</v>
      </c>
      <c r="AB99">
        <f t="shared" si="8"/>
        <v>57.465978101866213</v>
      </c>
      <c r="AC99">
        <f t="shared" si="8"/>
        <v>88.615470923486882</v>
      </c>
      <c r="AD99">
        <f t="shared" si="8"/>
        <v>60.491484994730129</v>
      </c>
      <c r="AE99">
        <f t="shared" si="8"/>
        <v>87.391111315237524</v>
      </c>
      <c r="AF99">
        <f t="shared" si="8"/>
        <v>100.50982739698694</v>
      </c>
      <c r="AG99">
        <f t="shared" si="8"/>
        <v>62.34224589226902</v>
      </c>
      <c r="AH99">
        <f t="shared" si="8"/>
        <v>186.24166278889405</v>
      </c>
      <c r="AI99">
        <f t="shared" si="8"/>
        <v>34.657335421846035</v>
      </c>
      <c r="AJ99">
        <f t="shared" si="8"/>
        <v>68.304827248223475</v>
      </c>
      <c r="AK99">
        <f t="shared" si="8"/>
        <v>94.196547510771794</v>
      </c>
      <c r="AL99">
        <f t="shared" si="8"/>
        <v>90.336350700856769</v>
      </c>
      <c r="AM99">
        <f t="shared" si="8"/>
        <v>83.410852713178301</v>
      </c>
      <c r="AN99">
        <f t="shared" si="8"/>
        <v>78.63201276256315</v>
      </c>
      <c r="AO99">
        <f t="shared" si="8"/>
        <v>56.525219439486229</v>
      </c>
      <c r="AP99">
        <f t="shared" si="8"/>
        <v>0</v>
      </c>
      <c r="AQ99">
        <f t="shared" si="8"/>
        <v>9.976746210378403</v>
      </c>
      <c r="AR99">
        <f t="shared" si="8"/>
        <v>159.76475380620195</v>
      </c>
      <c r="AS99">
        <f t="shared" si="8"/>
        <v>94.579497258715222</v>
      </c>
      <c r="AT99">
        <f t="shared" si="8"/>
        <v>82.168922244972222</v>
      </c>
      <c r="AU99">
        <f t="shared" si="8"/>
        <v>112.70950244341404</v>
      </c>
      <c r="AV99">
        <f t="shared" si="8"/>
        <v>73.53664535169699</v>
      </c>
      <c r="AW99">
        <f t="shared" si="8"/>
        <v>68.539511916053172</v>
      </c>
    </row>
    <row r="100" spans="1:49" s="7" customFormat="1" x14ac:dyDescent="0.25">
      <c r="A100" s="7" t="s">
        <v>1773</v>
      </c>
      <c r="B100" s="7" t="s">
        <v>1644</v>
      </c>
      <c r="C100" s="7" t="s">
        <v>840</v>
      </c>
      <c r="D100" s="7" t="s">
        <v>840</v>
      </c>
      <c r="E100" s="7" t="s">
        <v>840</v>
      </c>
      <c r="F100" s="7" t="s">
        <v>840</v>
      </c>
      <c r="G100" s="7" t="s">
        <v>840</v>
      </c>
      <c r="H100" s="7" t="s">
        <v>840</v>
      </c>
      <c r="I100" s="7" t="s">
        <v>840</v>
      </c>
      <c r="J100" s="7" t="s">
        <v>1644</v>
      </c>
      <c r="K100" s="7" t="s">
        <v>844</v>
      </c>
      <c r="L100" s="7" t="s">
        <v>844</v>
      </c>
      <c r="M100" s="7" t="s">
        <v>844</v>
      </c>
      <c r="N100" s="7" t="s">
        <v>844</v>
      </c>
      <c r="O100" s="7" t="s">
        <v>844</v>
      </c>
      <c r="P100" s="7" t="s">
        <v>844</v>
      </c>
      <c r="Q100" s="7" t="s">
        <v>844</v>
      </c>
      <c r="R100" s="7" t="s">
        <v>1644</v>
      </c>
      <c r="S100" s="7" t="s">
        <v>848</v>
      </c>
      <c r="T100" s="7" t="s">
        <v>848</v>
      </c>
      <c r="U100" s="7" t="s">
        <v>848</v>
      </c>
      <c r="V100" s="7" t="s">
        <v>848</v>
      </c>
      <c r="W100" s="7" t="s">
        <v>848</v>
      </c>
      <c r="X100" s="7" t="s">
        <v>848</v>
      </c>
      <c r="Y100" s="7" t="s">
        <v>848</v>
      </c>
      <c r="Z100" s="7" t="s">
        <v>1686</v>
      </c>
      <c r="AA100" s="7" t="s">
        <v>852</v>
      </c>
      <c r="AB100" s="7" t="s">
        <v>852</v>
      </c>
      <c r="AC100" s="7" t="s">
        <v>852</v>
      </c>
      <c r="AD100" s="7" t="s">
        <v>852</v>
      </c>
      <c r="AE100" s="7" t="s">
        <v>852</v>
      </c>
      <c r="AF100" s="7" t="s">
        <v>852</v>
      </c>
      <c r="AG100" s="7" t="s">
        <v>852</v>
      </c>
      <c r="AH100" s="7" t="s">
        <v>1686</v>
      </c>
      <c r="AI100" s="7" t="s">
        <v>856</v>
      </c>
      <c r="AJ100" s="7" t="s">
        <v>856</v>
      </c>
      <c r="AK100" s="7" t="s">
        <v>856</v>
      </c>
      <c r="AL100" s="7" t="s">
        <v>856</v>
      </c>
      <c r="AM100" s="7" t="s">
        <v>856</v>
      </c>
      <c r="AN100" s="7" t="s">
        <v>856</v>
      </c>
      <c r="AO100" s="7" t="s">
        <v>856</v>
      </c>
      <c r="AP100" s="7" t="s">
        <v>1794</v>
      </c>
      <c r="AQ100" s="7" t="s">
        <v>860</v>
      </c>
      <c r="AR100" s="7" t="s">
        <v>860</v>
      </c>
      <c r="AS100" s="7" t="s">
        <v>860</v>
      </c>
      <c r="AT100" s="7" t="s">
        <v>860</v>
      </c>
      <c r="AU100" s="7" t="s">
        <v>860</v>
      </c>
      <c r="AV100" s="7" t="s">
        <v>860</v>
      </c>
      <c r="AW100" s="7" t="s">
        <v>860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62.401904158842818</v>
      </c>
      <c r="C102">
        <f t="shared" ref="C102:AW102" si="9">AVERAGE(C97:C99)</f>
        <v>55.242044470222901</v>
      </c>
      <c r="D102">
        <f t="shared" si="9"/>
        <v>81.801914031062367</v>
      </c>
      <c r="E102">
        <f t="shared" si="9"/>
        <v>92.93023152686736</v>
      </c>
      <c r="F102">
        <f t="shared" si="9"/>
        <v>88.222953992418184</v>
      </c>
      <c r="G102">
        <f t="shared" si="9"/>
        <v>82.293766464778173</v>
      </c>
      <c r="H102">
        <f t="shared" si="9"/>
        <v>93.068691892478725</v>
      </c>
      <c r="I102">
        <f t="shared" si="9"/>
        <v>79.088123480160235</v>
      </c>
      <c r="J102">
        <f t="shared" si="9"/>
        <v>54.575966910813975</v>
      </c>
      <c r="K102">
        <f t="shared" si="9"/>
        <v>0</v>
      </c>
      <c r="L102">
        <f t="shared" si="9"/>
        <v>71.659416983613639</v>
      </c>
      <c r="M102">
        <f t="shared" si="9"/>
        <v>95.020497783113584</v>
      </c>
      <c r="N102">
        <f t="shared" si="9"/>
        <v>110.8363303717958</v>
      </c>
      <c r="O102">
        <f t="shared" si="9"/>
        <v>56.898058809413776</v>
      </c>
      <c r="P102">
        <f t="shared" si="9"/>
        <v>86.905201346482571</v>
      </c>
      <c r="Q102">
        <f t="shared" si="9"/>
        <v>70.530214488599427</v>
      </c>
      <c r="R102">
        <f t="shared" si="9"/>
        <v>67.446611996327462</v>
      </c>
      <c r="S102">
        <f t="shared" si="9"/>
        <v>60.851026858090165</v>
      </c>
      <c r="T102">
        <f t="shared" si="9"/>
        <v>83.362048647408585</v>
      </c>
      <c r="U102">
        <f t="shared" si="9"/>
        <v>81.106757583964693</v>
      </c>
      <c r="V102">
        <f t="shared" si="9"/>
        <v>59.537911463229136</v>
      </c>
      <c r="W102">
        <f t="shared" si="9"/>
        <v>69.907570759920887</v>
      </c>
      <c r="X102">
        <f t="shared" si="9"/>
        <v>78.797689556965523</v>
      </c>
      <c r="Y102">
        <f t="shared" si="9"/>
        <v>71.13218741699967</v>
      </c>
      <c r="Z102">
        <f t="shared" si="9"/>
        <v>62.906401165176987</v>
      </c>
      <c r="AA102">
        <f t="shared" si="9"/>
        <v>41.347716087865983</v>
      </c>
      <c r="AB102">
        <f t="shared" si="9"/>
        <v>52.601737109495126</v>
      </c>
      <c r="AC102">
        <f t="shared" si="9"/>
        <v>73.778363914043553</v>
      </c>
      <c r="AD102">
        <f t="shared" si="9"/>
        <v>49.079150204138635</v>
      </c>
      <c r="AE102">
        <f t="shared" si="9"/>
        <v>75.071014865127594</v>
      </c>
      <c r="AF102">
        <f t="shared" si="9"/>
        <v>89.071362702749909</v>
      </c>
      <c r="AG102">
        <f t="shared" si="9"/>
        <v>69.071333368330372</v>
      </c>
      <c r="AH102">
        <f t="shared" si="9"/>
        <v>110.09769092820579</v>
      </c>
      <c r="AI102">
        <f t="shared" si="9"/>
        <v>11.552445140615346</v>
      </c>
      <c r="AJ102">
        <f t="shared" si="9"/>
        <v>59.082438988229192</v>
      </c>
      <c r="AK102">
        <f t="shared" si="9"/>
        <v>86.344705657727616</v>
      </c>
      <c r="AL102">
        <f t="shared" si="9"/>
        <v>89.521785812804737</v>
      </c>
      <c r="AM102">
        <f t="shared" si="9"/>
        <v>70.278401345179105</v>
      </c>
      <c r="AN102">
        <f t="shared" si="9"/>
        <v>80.416659365103996</v>
      </c>
      <c r="AO102">
        <f t="shared" si="9"/>
        <v>76.509626922338057</v>
      </c>
      <c r="AP102">
        <f t="shared" si="9"/>
        <v>0</v>
      </c>
      <c r="AQ102">
        <f t="shared" si="9"/>
        <v>5.8140559344566149</v>
      </c>
      <c r="AR102">
        <f t="shared" si="9"/>
        <v>127.36614121325222</v>
      </c>
      <c r="AS102">
        <f t="shared" si="9"/>
        <v>107.34614083582106</v>
      </c>
      <c r="AT102">
        <f t="shared" si="9"/>
        <v>97.10093347322244</v>
      </c>
      <c r="AU102">
        <f t="shared" si="9"/>
        <v>103.2424512047438</v>
      </c>
      <c r="AV102">
        <f t="shared" si="9"/>
        <v>76.389067590730619</v>
      </c>
      <c r="AW102">
        <f t="shared" si="9"/>
        <v>71.868390792383465</v>
      </c>
    </row>
    <row r="103" spans="1:49" x14ac:dyDescent="0.25">
      <c r="A103" t="s">
        <v>1774</v>
      </c>
      <c r="B103">
        <f>STDEV(B97:B99)</f>
        <v>4.4754312068964648</v>
      </c>
      <c r="C103">
        <f t="shared" ref="C103:AW103" si="10">STDEV(C97:C99)</f>
        <v>20.295114215778096</v>
      </c>
      <c r="D103">
        <f t="shared" si="10"/>
        <v>7.2624712923408765</v>
      </c>
      <c r="E103">
        <f t="shared" si="10"/>
        <v>2.6110652498449962</v>
      </c>
      <c r="F103">
        <f t="shared" si="10"/>
        <v>9.7276941689661687</v>
      </c>
      <c r="G103">
        <f t="shared" si="10"/>
        <v>9.9072402184117152</v>
      </c>
      <c r="H103">
        <f t="shared" si="10"/>
        <v>8.5971399196532765</v>
      </c>
      <c r="I103">
        <f t="shared" si="10"/>
        <v>8.6424309860749329</v>
      </c>
      <c r="J103">
        <f t="shared" si="10"/>
        <v>16.823696541318718</v>
      </c>
      <c r="K103">
        <f t="shared" si="10"/>
        <v>0</v>
      </c>
      <c r="L103">
        <f t="shared" si="10"/>
        <v>1.7430047038387964</v>
      </c>
      <c r="M103">
        <f t="shared" si="10"/>
        <v>12.871431154981357</v>
      </c>
      <c r="N103">
        <f t="shared" si="10"/>
        <v>5.406370362452936</v>
      </c>
      <c r="O103">
        <f t="shared" si="10"/>
        <v>2.5768223961506926</v>
      </c>
      <c r="P103">
        <f t="shared" si="10"/>
        <v>7.9606625426239539</v>
      </c>
      <c r="Q103">
        <f t="shared" si="10"/>
        <v>9.7950007555524259</v>
      </c>
      <c r="R103">
        <f t="shared" si="10"/>
        <v>14.041139153314873</v>
      </c>
      <c r="S103">
        <f t="shared" si="10"/>
        <v>25.521666235758918</v>
      </c>
      <c r="T103">
        <f t="shared" si="10"/>
        <v>19.603749627471394</v>
      </c>
      <c r="U103">
        <f t="shared" si="10"/>
        <v>10.552250343781687</v>
      </c>
      <c r="V103">
        <f t="shared" si="10"/>
        <v>22.951814191328275</v>
      </c>
      <c r="W103">
        <f t="shared" si="10"/>
        <v>9.8319616233088531</v>
      </c>
      <c r="X103">
        <f t="shared" si="10"/>
        <v>11.83333523649994</v>
      </c>
      <c r="Y103">
        <f t="shared" si="10"/>
        <v>4.5800013944132738</v>
      </c>
      <c r="Z103">
        <f t="shared" si="10"/>
        <v>17.965252037431199</v>
      </c>
      <c r="AA103">
        <f t="shared" si="10"/>
        <v>19.825712977884997</v>
      </c>
      <c r="AB103">
        <f t="shared" si="10"/>
        <v>8.287156351682226</v>
      </c>
      <c r="AC103">
        <f t="shared" si="10"/>
        <v>13.451728906445881</v>
      </c>
      <c r="AD103">
        <f t="shared" si="10"/>
        <v>11.473846236898096</v>
      </c>
      <c r="AE103">
        <f t="shared" si="10"/>
        <v>11.183475515656587</v>
      </c>
      <c r="AF103">
        <f t="shared" si="10"/>
        <v>9.9215970144088139</v>
      </c>
      <c r="AG103">
        <f t="shared" si="10"/>
        <v>15.252296448638875</v>
      </c>
      <c r="AH103">
        <f t="shared" si="10"/>
        <v>66.70567011198942</v>
      </c>
      <c r="AI103">
        <f t="shared" si="10"/>
        <v>20.00942193519796</v>
      </c>
      <c r="AJ103">
        <f t="shared" si="10"/>
        <v>16.707330726396794</v>
      </c>
      <c r="AK103">
        <f t="shared" si="10"/>
        <v>8.0715769253205281</v>
      </c>
      <c r="AL103">
        <f t="shared" si="10"/>
        <v>11.910174733157266</v>
      </c>
      <c r="AM103">
        <f t="shared" si="10"/>
        <v>14.503575688864506</v>
      </c>
      <c r="AN103">
        <f t="shared" si="10"/>
        <v>1.6509241836365414</v>
      </c>
      <c r="AO103">
        <f t="shared" si="10"/>
        <v>27.736809619042766</v>
      </c>
      <c r="AP103">
        <f t="shared" si="10"/>
        <v>0</v>
      </c>
      <c r="AQ103">
        <f t="shared" si="10"/>
        <v>5.1893277638067978</v>
      </c>
      <c r="AR103">
        <f t="shared" si="10"/>
        <v>62.103051650242399</v>
      </c>
      <c r="AS103">
        <f t="shared" si="10"/>
        <v>12.008584476722142</v>
      </c>
      <c r="AT103">
        <f t="shared" si="10"/>
        <v>21.803199781950184</v>
      </c>
      <c r="AU103">
        <f t="shared" si="10"/>
        <v>13.990206086050666</v>
      </c>
      <c r="AV103">
        <f t="shared" si="10"/>
        <v>2.6742434802492361</v>
      </c>
      <c r="AW103">
        <f t="shared" si="10"/>
        <v>9.8931934767674541</v>
      </c>
    </row>
    <row r="104" spans="1:49" x14ac:dyDescent="0.25">
      <c r="A104" t="s">
        <v>1775</v>
      </c>
      <c r="B104">
        <f>STDEV(B97:B99)/SQRT(3)</f>
        <v>2.5838914120413259</v>
      </c>
      <c r="C104">
        <f t="shared" ref="C104:AW104" si="11">STDEV(C97:C99)/SQRT(3)</f>
        <v>11.717389655713685</v>
      </c>
      <c r="D104">
        <f t="shared" si="11"/>
        <v>4.1929897556149349</v>
      </c>
      <c r="E104">
        <f t="shared" si="11"/>
        <v>1.5074992248696861</v>
      </c>
      <c r="F104">
        <f t="shared" si="11"/>
        <v>5.6162868470469709</v>
      </c>
      <c r="G104">
        <f t="shared" si="11"/>
        <v>5.7199478070262906</v>
      </c>
      <c r="H104">
        <f t="shared" si="11"/>
        <v>4.9635610468726972</v>
      </c>
      <c r="I104">
        <f t="shared" si="11"/>
        <v>4.9897098562631257</v>
      </c>
      <c r="J104">
        <f t="shared" si="11"/>
        <v>9.713165726894939</v>
      </c>
      <c r="K104">
        <f t="shared" si="11"/>
        <v>0</v>
      </c>
      <c r="L104">
        <f t="shared" si="11"/>
        <v>1.0063242349601131</v>
      </c>
      <c r="M104">
        <f t="shared" si="11"/>
        <v>7.4313242421842229</v>
      </c>
      <c r="N104">
        <f t="shared" si="11"/>
        <v>3.1213693841010173</v>
      </c>
      <c r="O104">
        <f t="shared" si="11"/>
        <v>1.4877291040714589</v>
      </c>
      <c r="P104">
        <f t="shared" si="11"/>
        <v>4.5960906619117106</v>
      </c>
      <c r="Q104">
        <f t="shared" si="11"/>
        <v>5.655146322930781</v>
      </c>
      <c r="R104">
        <f t="shared" si="11"/>
        <v>8.1066554698953368</v>
      </c>
      <c r="S104">
        <f t="shared" si="11"/>
        <v>14.734940871383195</v>
      </c>
      <c r="T104">
        <f t="shared" si="11"/>
        <v>11.318230124546636</v>
      </c>
      <c r="U104">
        <f t="shared" si="11"/>
        <v>6.0923445765386779</v>
      </c>
      <c r="V104">
        <f t="shared" si="11"/>
        <v>13.251236101753653</v>
      </c>
      <c r="W104">
        <f t="shared" si="11"/>
        <v>5.6764856898794367</v>
      </c>
      <c r="X104">
        <f t="shared" si="11"/>
        <v>6.8319792842043245</v>
      </c>
      <c r="Y104">
        <f t="shared" si="11"/>
        <v>2.6442650379533652</v>
      </c>
      <c r="Z104">
        <f t="shared" si="11"/>
        <v>10.372243099870376</v>
      </c>
      <c r="AA104">
        <f t="shared" si="11"/>
        <v>11.446380724658161</v>
      </c>
      <c r="AB104">
        <f t="shared" si="11"/>
        <v>4.7845919504602508</v>
      </c>
      <c r="AC104">
        <f t="shared" si="11"/>
        <v>7.7663593052023998</v>
      </c>
      <c r="AD104">
        <f t="shared" si="11"/>
        <v>6.6244282135134904</v>
      </c>
      <c r="AE104">
        <f t="shared" si="11"/>
        <v>6.4567825994399195</v>
      </c>
      <c r="AF104">
        <f t="shared" si="11"/>
        <v>5.7282367070599163</v>
      </c>
      <c r="AG104">
        <f t="shared" si="11"/>
        <v>8.8059174603816288</v>
      </c>
      <c r="AH104">
        <f t="shared" si="11"/>
        <v>38.512536595631467</v>
      </c>
      <c r="AI104">
        <f t="shared" si="11"/>
        <v>11.552445140615346</v>
      </c>
      <c r="AJ104">
        <f t="shared" si="11"/>
        <v>9.6459818923252953</v>
      </c>
      <c r="AK104">
        <f t="shared" si="11"/>
        <v>4.6601271106185793</v>
      </c>
      <c r="AL104">
        <f t="shared" si="11"/>
        <v>6.8763425882838272</v>
      </c>
      <c r="AM104">
        <f t="shared" si="11"/>
        <v>8.3736433281780354</v>
      </c>
      <c r="AN104">
        <f t="shared" si="11"/>
        <v>0.95316152183422032</v>
      </c>
      <c r="AO104">
        <f t="shared" si="11"/>
        <v>16.013854500015743</v>
      </c>
      <c r="AP104">
        <f t="shared" si="11"/>
        <v>0</v>
      </c>
      <c r="AQ104">
        <f t="shared" si="11"/>
        <v>2.9960597813470535</v>
      </c>
      <c r="AR104">
        <f t="shared" si="11"/>
        <v>35.85521358776468</v>
      </c>
      <c r="AS104">
        <f t="shared" si="11"/>
        <v>6.9331594802218905</v>
      </c>
      <c r="AT104">
        <f t="shared" si="11"/>
        <v>12.58808326330413</v>
      </c>
      <c r="AU104">
        <f t="shared" si="11"/>
        <v>8.0772492497996939</v>
      </c>
      <c r="AV104">
        <f t="shared" si="11"/>
        <v>1.5439751932004981</v>
      </c>
      <c r="AW104">
        <f t="shared" si="11"/>
        <v>5.7118379169567399</v>
      </c>
    </row>
    <row r="106" spans="1:49" x14ac:dyDescent="0.25">
      <c r="A106" t="s">
        <v>1773</v>
      </c>
      <c r="B106" s="165">
        <f>AVERAGE(B97:B99,J97:J99,R97:R99,)</f>
        <v>55.32734491979528</v>
      </c>
    </row>
    <row r="107" spans="1:49" x14ac:dyDescent="0.25">
      <c r="A107" t="s">
        <v>1774</v>
      </c>
      <c r="B107" s="165">
        <f>STDEV(B97:B99,J97:J99,R97:R99)</f>
        <v>12.513930002913254</v>
      </c>
    </row>
    <row r="108" spans="1:49" x14ac:dyDescent="0.25">
      <c r="A108" t="s">
        <v>1775</v>
      </c>
      <c r="B108" s="165">
        <f>STDEV(B97:B99,J97:J99,R97:R99)/SQRT(3)</f>
        <v>7.2249208558021021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838</v>
      </c>
      <c r="D112" s="224" t="s">
        <v>838</v>
      </c>
      <c r="E112" s="224" t="s">
        <v>838</v>
      </c>
      <c r="F112" s="224" t="s">
        <v>838</v>
      </c>
      <c r="G112" s="224" t="s">
        <v>838</v>
      </c>
      <c r="H112" s="224" t="s">
        <v>838</v>
      </c>
      <c r="I112" s="225" t="s">
        <v>838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842</v>
      </c>
      <c r="D113" s="219" t="s">
        <v>842</v>
      </c>
      <c r="E113" s="219" t="s">
        <v>842</v>
      </c>
      <c r="F113" s="219" t="s">
        <v>842</v>
      </c>
      <c r="G113" s="219" t="s">
        <v>842</v>
      </c>
      <c r="H113" s="219" t="s">
        <v>842</v>
      </c>
      <c r="I113" s="220" t="s">
        <v>842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846</v>
      </c>
      <c r="D114" s="219" t="s">
        <v>846</v>
      </c>
      <c r="E114" s="219" t="s">
        <v>846</v>
      </c>
      <c r="F114" s="219" t="s">
        <v>846</v>
      </c>
      <c r="G114" s="219" t="s">
        <v>846</v>
      </c>
      <c r="H114" s="219" t="s">
        <v>846</v>
      </c>
      <c r="I114" s="220" t="s">
        <v>846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850</v>
      </c>
      <c r="D115" s="219" t="s">
        <v>850</v>
      </c>
      <c r="E115" s="219" t="s">
        <v>850</v>
      </c>
      <c r="F115" s="219" t="s">
        <v>850</v>
      </c>
      <c r="G115" s="219" t="s">
        <v>850</v>
      </c>
      <c r="H115" s="219" t="s">
        <v>850</v>
      </c>
      <c r="I115" s="220" t="s">
        <v>850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854</v>
      </c>
      <c r="D116" s="219" t="s">
        <v>854</v>
      </c>
      <c r="E116" s="219" t="s">
        <v>854</v>
      </c>
      <c r="F116" s="219" t="s">
        <v>854</v>
      </c>
      <c r="G116" s="219" t="s">
        <v>854</v>
      </c>
      <c r="H116" s="219" t="s">
        <v>854</v>
      </c>
      <c r="I116" s="220" t="s">
        <v>854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858</v>
      </c>
      <c r="D117" s="219" t="s">
        <v>858</v>
      </c>
      <c r="E117" s="219" t="s">
        <v>858</v>
      </c>
      <c r="F117" s="219" t="s">
        <v>858</v>
      </c>
      <c r="G117" s="219" t="s">
        <v>858</v>
      </c>
      <c r="H117" s="219" t="s">
        <v>858</v>
      </c>
      <c r="I117" s="220" t="s">
        <v>858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2168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0.1056</v>
      </c>
      <c r="C126">
        <v>9.6500000000000002E-2</v>
      </c>
      <c r="D126">
        <v>0.10150000000000001</v>
      </c>
      <c r="E126">
        <v>0.1021</v>
      </c>
      <c r="F126">
        <v>0.1062</v>
      </c>
      <c r="G126">
        <v>0.10489999999999999</v>
      </c>
      <c r="H126">
        <v>0.1066</v>
      </c>
      <c r="I126">
        <v>0.1186</v>
      </c>
      <c r="K126" t="s">
        <v>1658</v>
      </c>
      <c r="L126">
        <f>B126-$F$132</f>
        <v>2.626666666666666E-2</v>
      </c>
      <c r="M126">
        <f t="shared" ref="M126:S126" si="12">C126-$F$132</f>
        <v>1.7166666666666663E-2</v>
      </c>
      <c r="N126">
        <f t="shared" si="12"/>
        <v>2.2166666666666668E-2</v>
      </c>
      <c r="O126">
        <f t="shared" si="12"/>
        <v>2.2766666666666657E-2</v>
      </c>
      <c r="P126">
        <f t="shared" si="12"/>
        <v>2.6866666666666664E-2</v>
      </c>
      <c r="Q126">
        <f t="shared" si="12"/>
        <v>2.5566666666666654E-2</v>
      </c>
      <c r="R126">
        <f t="shared" si="12"/>
        <v>2.7266666666666661E-2</v>
      </c>
      <c r="S126">
        <f t="shared" si="12"/>
        <v>3.9266666666666658E-2</v>
      </c>
      <c r="U126" t="s">
        <v>1658</v>
      </c>
      <c r="V126">
        <f>L126/$L$131*100</f>
        <v>4.249123753033162</v>
      </c>
      <c r="W126">
        <f t="shared" ref="W126:AC126" si="13">M126/$L$131*100</f>
        <v>2.7770288487462924</v>
      </c>
      <c r="X126">
        <f t="shared" si="13"/>
        <v>3.5858722027500676</v>
      </c>
      <c r="Y126">
        <f t="shared" si="13"/>
        <v>3.6829334052305192</v>
      </c>
      <c r="Z126">
        <f t="shared" si="13"/>
        <v>4.3461849555136149</v>
      </c>
      <c r="AA126">
        <f t="shared" si="13"/>
        <v>4.1358856834726323</v>
      </c>
      <c r="AB126">
        <f t="shared" si="13"/>
        <v>4.4108924238339169</v>
      </c>
      <c r="AC126">
        <f t="shared" si="13"/>
        <v>6.352116473442976</v>
      </c>
    </row>
    <row r="127" spans="1:29" x14ac:dyDescent="0.25">
      <c r="A127" t="s">
        <v>1659</v>
      </c>
      <c r="B127">
        <v>0.1303</v>
      </c>
      <c r="C127">
        <v>0.13819999999999999</v>
      </c>
      <c r="D127">
        <v>0.1293</v>
      </c>
      <c r="E127">
        <v>0.13159999999999999</v>
      </c>
      <c r="F127">
        <v>0.12429999999999999</v>
      </c>
      <c r="G127">
        <v>0.1007</v>
      </c>
      <c r="H127">
        <v>0.1173</v>
      </c>
      <c r="I127">
        <v>8.2799999999999999E-2</v>
      </c>
      <c r="K127" t="s">
        <v>1659</v>
      </c>
      <c r="L127">
        <f t="shared" ref="L127:L131" si="14">B127-$F$132</f>
        <v>5.096666666666666E-2</v>
      </c>
      <c r="M127">
        <f t="shared" ref="M127:M131" si="15">C127-$F$132</f>
        <v>5.886666666666665E-2</v>
      </c>
      <c r="N127">
        <f t="shared" ref="N127:N131" si="16">D127-$F$132</f>
        <v>4.9966666666666659E-2</v>
      </c>
      <c r="O127">
        <f t="shared" ref="O127:O131" si="17">E127-$F$132</f>
        <v>5.2266666666666656E-2</v>
      </c>
      <c r="P127">
        <f t="shared" ref="P127:P131" si="18">F127-$F$132</f>
        <v>4.4966666666666655E-2</v>
      </c>
      <c r="Q127">
        <f t="shared" ref="Q127:Q131" si="19">G127-$F$132</f>
        <v>2.1366666666666659E-2</v>
      </c>
      <c r="R127">
        <f t="shared" ref="R127:R131" si="20">H127-$F$132</f>
        <v>3.7966666666666662E-2</v>
      </c>
      <c r="S127">
        <f t="shared" ref="S127:S131" si="21">I127-$F$132</f>
        <v>3.4666666666666596E-3</v>
      </c>
      <c r="U127" t="s">
        <v>1659</v>
      </c>
      <c r="V127">
        <f t="shared" ref="V127:V131" si="22">L127/$L$131*100</f>
        <v>8.2448099218118092</v>
      </c>
      <c r="W127">
        <f t="shared" ref="W127:W131" si="23">M127/$L$131*100</f>
        <v>9.5227824211377712</v>
      </c>
      <c r="X127">
        <f t="shared" ref="X127:X131" si="24">N127/$L$131*100</f>
        <v>8.0830412510110534</v>
      </c>
      <c r="Y127">
        <f t="shared" ref="Y127:Y131" si="25">O127/$L$131*100</f>
        <v>8.4551091938527883</v>
      </c>
      <c r="Z127">
        <f t="shared" ref="Z127:Z131" si="26">P127/$L$131*100</f>
        <v>7.2741978970072783</v>
      </c>
      <c r="AA127">
        <f t="shared" ref="AA127:AA131" si="27">Q127/$L$131*100</f>
        <v>3.4564572661094624</v>
      </c>
      <c r="AB127">
        <f t="shared" ref="AB127:AB131" si="28">R127/$L$131*100</f>
        <v>6.1418172014019943</v>
      </c>
      <c r="AC127">
        <f t="shared" ref="AC127:AC131" si="29">S127/$L$131*100</f>
        <v>0.56079805877594924</v>
      </c>
    </row>
    <row r="128" spans="1:29" x14ac:dyDescent="0.25">
      <c r="A128" t="s">
        <v>1660</v>
      </c>
      <c r="B128">
        <v>0.10050000000000001</v>
      </c>
      <c r="C128">
        <v>9.9500000000000005E-2</v>
      </c>
      <c r="D128">
        <v>0.13850000000000001</v>
      </c>
      <c r="E128">
        <v>0.10299999999999999</v>
      </c>
      <c r="F128">
        <v>0.10100000000000001</v>
      </c>
      <c r="G128">
        <v>0.1042</v>
      </c>
      <c r="H128">
        <v>0.109</v>
      </c>
      <c r="I128">
        <v>0.1163</v>
      </c>
      <c r="K128" t="s">
        <v>1660</v>
      </c>
      <c r="L128">
        <f t="shared" si="14"/>
        <v>2.1166666666666667E-2</v>
      </c>
      <c r="M128">
        <f t="shared" si="15"/>
        <v>2.0166666666666666E-2</v>
      </c>
      <c r="N128">
        <f t="shared" si="16"/>
        <v>5.9166666666666673E-2</v>
      </c>
      <c r="O128">
        <f t="shared" si="17"/>
        <v>2.3666666666666655E-2</v>
      </c>
      <c r="P128">
        <f t="shared" si="18"/>
        <v>2.1666666666666667E-2</v>
      </c>
      <c r="Q128">
        <f t="shared" si="19"/>
        <v>2.4866666666666662E-2</v>
      </c>
      <c r="R128">
        <f t="shared" si="20"/>
        <v>2.9666666666666661E-2</v>
      </c>
      <c r="S128">
        <f t="shared" si="21"/>
        <v>3.6966666666666662E-2</v>
      </c>
      <c r="U128" t="s">
        <v>1660</v>
      </c>
      <c r="V128">
        <f t="shared" si="22"/>
        <v>3.4241035319493127</v>
      </c>
      <c r="W128">
        <f t="shared" si="23"/>
        <v>3.2623348611485574</v>
      </c>
      <c r="X128">
        <f t="shared" si="24"/>
        <v>9.5713130223779999</v>
      </c>
      <c r="Y128">
        <f t="shared" si="25"/>
        <v>3.8285252089511981</v>
      </c>
      <c r="Z128">
        <f t="shared" si="26"/>
        <v>3.5049878673496906</v>
      </c>
      <c r="AA128">
        <f t="shared" si="27"/>
        <v>4.0226476139121052</v>
      </c>
      <c r="AB128">
        <f t="shared" si="28"/>
        <v>4.7991372337557285</v>
      </c>
      <c r="AC128">
        <f t="shared" si="29"/>
        <v>5.9800485306012394</v>
      </c>
    </row>
    <row r="129" spans="1:29" x14ac:dyDescent="0.25">
      <c r="A129" t="s">
        <v>1661</v>
      </c>
      <c r="B129">
        <v>0.1089</v>
      </c>
      <c r="C129">
        <v>0.1016</v>
      </c>
      <c r="D129">
        <v>0.1013</v>
      </c>
      <c r="E129">
        <v>0.1032</v>
      </c>
      <c r="F129">
        <v>0.1082</v>
      </c>
      <c r="G129">
        <v>0.10680000000000001</v>
      </c>
      <c r="H129">
        <v>0.1081</v>
      </c>
      <c r="I129">
        <v>0.1138</v>
      </c>
      <c r="K129" t="s">
        <v>1661</v>
      </c>
      <c r="L129">
        <f t="shared" si="14"/>
        <v>2.9566666666666658E-2</v>
      </c>
      <c r="M129">
        <f t="shared" si="15"/>
        <v>2.2266666666666657E-2</v>
      </c>
      <c r="N129">
        <f t="shared" si="16"/>
        <v>2.1966666666666662E-2</v>
      </c>
      <c r="O129">
        <f t="shared" si="17"/>
        <v>2.3866666666666661E-2</v>
      </c>
      <c r="P129">
        <f t="shared" si="18"/>
        <v>2.8866666666666665E-2</v>
      </c>
      <c r="Q129">
        <f t="shared" si="19"/>
        <v>2.7466666666666667E-2</v>
      </c>
      <c r="R129">
        <f t="shared" si="20"/>
        <v>2.8766666666666663E-2</v>
      </c>
      <c r="S129">
        <f t="shared" si="21"/>
        <v>3.4466666666666659E-2</v>
      </c>
      <c r="U129" t="s">
        <v>1661</v>
      </c>
      <c r="V129">
        <f t="shared" si="22"/>
        <v>4.7829603666756526</v>
      </c>
      <c r="W129">
        <f t="shared" si="23"/>
        <v>3.6020490698301413</v>
      </c>
      <c r="X129">
        <f t="shared" si="24"/>
        <v>3.5535184685899162</v>
      </c>
      <c r="Y129">
        <f t="shared" si="25"/>
        <v>3.8608789431113504</v>
      </c>
      <c r="Z129">
        <f t="shared" si="26"/>
        <v>4.6697222971151255</v>
      </c>
      <c r="AA129">
        <f t="shared" si="27"/>
        <v>4.4432461579940687</v>
      </c>
      <c r="AB129">
        <f t="shared" si="28"/>
        <v>4.6535454300350487</v>
      </c>
      <c r="AC129">
        <f t="shared" si="29"/>
        <v>5.5756268535993518</v>
      </c>
    </row>
    <row r="130" spans="1:29" x14ac:dyDescent="0.25">
      <c r="A130" t="s">
        <v>1662</v>
      </c>
      <c r="B130">
        <v>0.11169999999999999</v>
      </c>
      <c r="C130">
        <v>0.128</v>
      </c>
      <c r="D130">
        <v>0.10929999999999999</v>
      </c>
      <c r="E130">
        <v>0.10589999999999999</v>
      </c>
      <c r="F130">
        <v>0.1087</v>
      </c>
      <c r="G130">
        <v>0.10580000000000001</v>
      </c>
      <c r="H130">
        <v>0.10979999999999999</v>
      </c>
      <c r="I130">
        <v>0.11559999999999999</v>
      </c>
      <c r="K130" t="s">
        <v>1662</v>
      </c>
      <c r="L130">
        <f t="shared" si="14"/>
        <v>3.2366666666666655E-2</v>
      </c>
      <c r="M130">
        <f t="shared" si="15"/>
        <v>4.8666666666666664E-2</v>
      </c>
      <c r="N130">
        <f t="shared" si="16"/>
        <v>2.9966666666666655E-2</v>
      </c>
      <c r="O130">
        <f t="shared" si="17"/>
        <v>2.6566666666666655E-2</v>
      </c>
      <c r="P130">
        <f t="shared" si="18"/>
        <v>2.9366666666666666E-2</v>
      </c>
      <c r="Q130">
        <f t="shared" si="19"/>
        <v>2.6466666666666666E-2</v>
      </c>
      <c r="R130">
        <f t="shared" si="20"/>
        <v>3.0466666666666656E-2</v>
      </c>
      <c r="S130">
        <f t="shared" si="21"/>
        <v>3.6266666666666655E-2</v>
      </c>
      <c r="U130" t="s">
        <v>1662</v>
      </c>
      <c r="V130">
        <f t="shared" si="22"/>
        <v>5.2359126449177662</v>
      </c>
      <c r="W130">
        <f t="shared" si="23"/>
        <v>7.8727419789700726</v>
      </c>
      <c r="X130">
        <f t="shared" si="24"/>
        <v>4.8476678349959545</v>
      </c>
      <c r="Y130">
        <f t="shared" si="25"/>
        <v>4.2976543542733872</v>
      </c>
      <c r="Z130">
        <f t="shared" si="26"/>
        <v>4.7506066325155025</v>
      </c>
      <c r="AA130">
        <f t="shared" si="27"/>
        <v>4.2814774871933139</v>
      </c>
      <c r="AB130">
        <f t="shared" si="28"/>
        <v>4.9285521703963315</v>
      </c>
      <c r="AC130">
        <f t="shared" si="29"/>
        <v>5.8668104610407097</v>
      </c>
    </row>
    <row r="131" spans="1:29" x14ac:dyDescent="0.25">
      <c r="A131" t="s">
        <v>1663</v>
      </c>
      <c r="B131">
        <v>0.69750000000000001</v>
      </c>
      <c r="C131">
        <v>0.1082</v>
      </c>
      <c r="D131">
        <v>0.1031</v>
      </c>
      <c r="E131">
        <v>0.11070000000000001</v>
      </c>
      <c r="F131">
        <v>0.13270000000000001</v>
      </c>
      <c r="G131">
        <v>0.10680000000000001</v>
      </c>
      <c r="H131">
        <v>0.1084</v>
      </c>
      <c r="I131">
        <v>0.1242</v>
      </c>
      <c r="K131" t="s">
        <v>1663</v>
      </c>
      <c r="L131">
        <f t="shared" si="14"/>
        <v>0.61816666666666664</v>
      </c>
      <c r="M131">
        <f t="shared" si="15"/>
        <v>2.8866666666666665E-2</v>
      </c>
      <c r="N131">
        <f t="shared" si="16"/>
        <v>2.3766666666666658E-2</v>
      </c>
      <c r="O131">
        <f t="shared" si="17"/>
        <v>3.1366666666666668E-2</v>
      </c>
      <c r="P131">
        <f t="shared" si="18"/>
        <v>5.3366666666666673E-2</v>
      </c>
      <c r="Q131">
        <f t="shared" si="19"/>
        <v>2.7466666666666667E-2</v>
      </c>
      <c r="R131">
        <f t="shared" si="20"/>
        <v>2.9066666666666657E-2</v>
      </c>
      <c r="S131">
        <f t="shared" si="21"/>
        <v>4.4866666666666666E-2</v>
      </c>
      <c r="U131" t="s">
        <v>1663</v>
      </c>
      <c r="V131">
        <f t="shared" si="22"/>
        <v>100</v>
      </c>
      <c r="W131">
        <f t="shared" si="23"/>
        <v>4.6697222971151255</v>
      </c>
      <c r="X131">
        <f t="shared" si="24"/>
        <v>3.844702076031274</v>
      </c>
      <c r="Y131">
        <f t="shared" si="25"/>
        <v>5.0741439741170131</v>
      </c>
      <c r="Z131">
        <f t="shared" si="26"/>
        <v>8.6330547317336226</v>
      </c>
      <c r="AA131">
        <f t="shared" si="27"/>
        <v>4.4432461579940687</v>
      </c>
      <c r="AB131">
        <f t="shared" si="28"/>
        <v>4.7020760312752747</v>
      </c>
      <c r="AC131">
        <f t="shared" si="29"/>
        <v>7.2580210299272041</v>
      </c>
    </row>
    <row r="132" spans="1:29" x14ac:dyDescent="0.25">
      <c r="A132" t="s">
        <v>1664</v>
      </c>
      <c r="B132">
        <v>7.6300000000000007E-2</v>
      </c>
      <c r="C132">
        <v>8.0100000000000005E-2</v>
      </c>
      <c r="D132">
        <v>8.1600000000000006E-2</v>
      </c>
      <c r="E132">
        <v>5.3199999999999997E-2</v>
      </c>
      <c r="F132">
        <f>AVERAGE(B132:D132)</f>
        <v>7.9333333333333339E-2</v>
      </c>
    </row>
    <row r="133" spans="1:29" x14ac:dyDescent="0.25">
      <c r="A133" t="s">
        <v>1665</v>
      </c>
    </row>
    <row r="136" spans="1:29" x14ac:dyDescent="0.25">
      <c r="A136" s="7" t="s">
        <v>2169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0.1162</v>
      </c>
      <c r="C139">
        <v>0.1118</v>
      </c>
      <c r="D139">
        <v>0.10970000000000001</v>
      </c>
      <c r="E139">
        <v>0.1124</v>
      </c>
      <c r="F139">
        <v>0.1191</v>
      </c>
      <c r="G139">
        <v>0.1129</v>
      </c>
      <c r="H139">
        <v>0.1132</v>
      </c>
      <c r="I139">
        <v>0.12189999999999999</v>
      </c>
      <c r="K139" t="s">
        <v>1658</v>
      </c>
      <c r="L139">
        <f>B139-$F$145</f>
        <v>3.7000000000000005E-2</v>
      </c>
      <c r="M139">
        <f t="shared" ref="M139:S139" si="30">C139-$F$145</f>
        <v>3.2600000000000004E-2</v>
      </c>
      <c r="N139">
        <f t="shared" si="30"/>
        <v>3.0500000000000013E-2</v>
      </c>
      <c r="O139">
        <f t="shared" si="30"/>
        <v>3.3200000000000007E-2</v>
      </c>
      <c r="P139">
        <f t="shared" si="30"/>
        <v>3.9900000000000005E-2</v>
      </c>
      <c r="Q139">
        <f t="shared" si="30"/>
        <v>3.3700000000000008E-2</v>
      </c>
      <c r="R139">
        <f t="shared" si="30"/>
        <v>3.4000000000000002E-2</v>
      </c>
      <c r="S139">
        <f t="shared" si="30"/>
        <v>4.2700000000000002E-2</v>
      </c>
      <c r="U139" t="s">
        <v>1658</v>
      </c>
      <c r="V139">
        <f>L139/$L$144*100</f>
        <v>5.1675977653631291</v>
      </c>
      <c r="W139">
        <f t="shared" ref="W139:AC139" si="31">M139/$L$144*100</f>
        <v>4.5530726256983245</v>
      </c>
      <c r="X139">
        <f t="shared" si="31"/>
        <v>4.2597765363128506</v>
      </c>
      <c r="Y139">
        <f t="shared" si="31"/>
        <v>4.6368715083798895</v>
      </c>
      <c r="Z139">
        <f t="shared" si="31"/>
        <v>5.572625698324023</v>
      </c>
      <c r="AA139">
        <f t="shared" si="31"/>
        <v>4.7067039106145261</v>
      </c>
      <c r="AB139">
        <f t="shared" si="31"/>
        <v>4.7486033519553077</v>
      </c>
      <c r="AC139">
        <f t="shared" si="31"/>
        <v>5.9636871508379894</v>
      </c>
    </row>
    <row r="140" spans="1:29" x14ac:dyDescent="0.25">
      <c r="A140" t="s">
        <v>1659</v>
      </c>
      <c r="B140">
        <v>0.1862</v>
      </c>
      <c r="C140">
        <v>0.151</v>
      </c>
      <c r="D140">
        <v>0.13900000000000001</v>
      </c>
      <c r="E140">
        <v>0.1336</v>
      </c>
      <c r="F140">
        <v>0.13339999999999999</v>
      </c>
      <c r="G140">
        <v>0.1177</v>
      </c>
      <c r="H140">
        <v>0.12</v>
      </c>
      <c r="I140">
        <v>0.10680000000000001</v>
      </c>
      <c r="K140" t="s">
        <v>1659</v>
      </c>
      <c r="L140">
        <f t="shared" ref="L140:L144" si="32">B140-$F$145</f>
        <v>0.10700000000000001</v>
      </c>
      <c r="M140">
        <f t="shared" ref="M140:M144" si="33">C140-$F$145</f>
        <v>7.1800000000000003E-2</v>
      </c>
      <c r="N140">
        <f t="shared" ref="N140:N144" si="34">D140-$F$145</f>
        <v>5.980000000000002E-2</v>
      </c>
      <c r="O140">
        <f t="shared" ref="O140:O144" si="35">E140-$F$145</f>
        <v>5.4400000000000004E-2</v>
      </c>
      <c r="P140">
        <f t="shared" ref="P140:P144" si="36">F140-$F$145</f>
        <v>5.4199999999999998E-2</v>
      </c>
      <c r="Q140">
        <f t="shared" ref="Q140:Q144" si="37">G140-$F$145</f>
        <v>3.8500000000000006E-2</v>
      </c>
      <c r="R140">
        <f t="shared" ref="R140:R144" si="38">H140-$F$145</f>
        <v>4.0800000000000003E-2</v>
      </c>
      <c r="S140">
        <f t="shared" ref="S140:S144" si="39">I140-$F$145</f>
        <v>2.7600000000000013E-2</v>
      </c>
      <c r="U140" t="s">
        <v>1659</v>
      </c>
      <c r="V140">
        <f t="shared" ref="V140:V144" si="40">L140/$L$144*100</f>
        <v>14.944134078212294</v>
      </c>
      <c r="W140">
        <f t="shared" ref="W140:W144" si="41">M140/$L$144*100</f>
        <v>10.027932960893855</v>
      </c>
      <c r="X140">
        <f t="shared" ref="X140:X144" si="42">N140/$L$144*100</f>
        <v>8.351955307262573</v>
      </c>
      <c r="Y140">
        <f t="shared" ref="Y140:Y144" si="43">O140/$L$144*100</f>
        <v>7.5977653631284916</v>
      </c>
      <c r="Z140">
        <f t="shared" ref="Z140:Z144" si="44">P140/$L$144*100</f>
        <v>7.5698324022346375</v>
      </c>
      <c r="AA140">
        <f t="shared" ref="AA140:AA144" si="45">Q140/$L$144*100</f>
        <v>5.3770949720670407</v>
      </c>
      <c r="AB140">
        <f t="shared" ref="AB140:AB144" si="46">R140/$L$144*100</f>
        <v>5.6983240223463696</v>
      </c>
      <c r="AC140">
        <f t="shared" ref="AC140:AC144" si="47">S140/$L$144*100</f>
        <v>3.8547486033519576</v>
      </c>
    </row>
    <row r="141" spans="1:29" x14ac:dyDescent="0.25">
      <c r="A141" t="s">
        <v>1660</v>
      </c>
      <c r="B141">
        <v>9.7500000000000003E-2</v>
      </c>
      <c r="C141">
        <v>0.1024</v>
      </c>
      <c r="D141">
        <v>0.1033</v>
      </c>
      <c r="E141">
        <v>0.10580000000000001</v>
      </c>
      <c r="F141">
        <v>0.1057</v>
      </c>
      <c r="G141">
        <v>0.1061</v>
      </c>
      <c r="H141">
        <v>0.1101</v>
      </c>
      <c r="I141">
        <v>0.1163</v>
      </c>
      <c r="K141" t="s">
        <v>1660</v>
      </c>
      <c r="L141">
        <f t="shared" si="32"/>
        <v>1.8300000000000011E-2</v>
      </c>
      <c r="M141">
        <f t="shared" si="33"/>
        <v>2.3200000000000012E-2</v>
      </c>
      <c r="N141">
        <f t="shared" si="34"/>
        <v>2.410000000000001E-2</v>
      </c>
      <c r="O141">
        <f t="shared" si="35"/>
        <v>2.6600000000000013E-2</v>
      </c>
      <c r="P141">
        <f t="shared" si="36"/>
        <v>2.650000000000001E-2</v>
      </c>
      <c r="Q141">
        <f t="shared" si="37"/>
        <v>2.6900000000000007E-2</v>
      </c>
      <c r="R141">
        <f t="shared" si="38"/>
        <v>3.0900000000000011E-2</v>
      </c>
      <c r="S141">
        <f t="shared" si="39"/>
        <v>3.7100000000000008E-2</v>
      </c>
      <c r="U141" t="s">
        <v>1660</v>
      </c>
      <c r="V141">
        <f t="shared" si="40"/>
        <v>2.5558659217877109</v>
      </c>
      <c r="W141">
        <f t="shared" si="41"/>
        <v>3.240223463687153</v>
      </c>
      <c r="X141">
        <f t="shared" si="42"/>
        <v>3.3659217877094987</v>
      </c>
      <c r="Y141">
        <f t="shared" si="43"/>
        <v>3.715083798882683</v>
      </c>
      <c r="Z141">
        <f t="shared" si="44"/>
        <v>3.701117318435756</v>
      </c>
      <c r="AA141">
        <f t="shared" si="45"/>
        <v>3.7569832402234646</v>
      </c>
      <c r="AB141">
        <f t="shared" si="46"/>
        <v>4.3156424581005606</v>
      </c>
      <c r="AC141">
        <f t="shared" si="47"/>
        <v>5.1815642458100575</v>
      </c>
    </row>
    <row r="142" spans="1:29" x14ac:dyDescent="0.25">
      <c r="A142" t="s">
        <v>1661</v>
      </c>
      <c r="B142">
        <v>0.10979999999999999</v>
      </c>
      <c r="C142">
        <v>0.1027</v>
      </c>
      <c r="D142">
        <v>0.10440000000000001</v>
      </c>
      <c r="E142">
        <v>0.1128</v>
      </c>
      <c r="F142">
        <v>0.10979999999999999</v>
      </c>
      <c r="G142">
        <v>0.109</v>
      </c>
      <c r="H142">
        <v>0.1089</v>
      </c>
      <c r="I142">
        <v>0.11700000000000001</v>
      </c>
      <c r="K142" t="s">
        <v>1661</v>
      </c>
      <c r="L142">
        <f t="shared" si="32"/>
        <v>3.0600000000000002E-2</v>
      </c>
      <c r="M142">
        <f t="shared" si="33"/>
        <v>2.3500000000000007E-2</v>
      </c>
      <c r="N142">
        <f t="shared" si="34"/>
        <v>2.5200000000000014E-2</v>
      </c>
      <c r="O142">
        <f t="shared" si="35"/>
        <v>3.3600000000000005E-2</v>
      </c>
      <c r="P142">
        <f t="shared" si="36"/>
        <v>3.0600000000000002E-2</v>
      </c>
      <c r="Q142">
        <f t="shared" si="37"/>
        <v>2.9800000000000007E-2</v>
      </c>
      <c r="R142">
        <f t="shared" si="38"/>
        <v>2.9700000000000004E-2</v>
      </c>
      <c r="S142">
        <f t="shared" si="39"/>
        <v>3.7800000000000014E-2</v>
      </c>
      <c r="U142" t="s">
        <v>1661</v>
      </c>
      <c r="V142">
        <f t="shared" si="40"/>
        <v>4.2737430167597772</v>
      </c>
      <c r="W142">
        <f t="shared" si="41"/>
        <v>3.2821229050279346</v>
      </c>
      <c r="X142">
        <f t="shared" si="42"/>
        <v>3.5195530726257003</v>
      </c>
      <c r="Y142">
        <f t="shared" si="43"/>
        <v>4.6927374301675986</v>
      </c>
      <c r="Z142">
        <f t="shared" si="44"/>
        <v>4.2737430167597772</v>
      </c>
      <c r="AA142">
        <f t="shared" si="45"/>
        <v>4.162011173184359</v>
      </c>
      <c r="AB142">
        <f t="shared" si="46"/>
        <v>4.1480446927374306</v>
      </c>
      <c r="AC142">
        <f t="shared" si="47"/>
        <v>5.27932960893855</v>
      </c>
    </row>
    <row r="143" spans="1:29" x14ac:dyDescent="0.25">
      <c r="A143" t="s">
        <v>1662</v>
      </c>
      <c r="B143">
        <v>0.1099</v>
      </c>
      <c r="C143">
        <v>0.48320000000000002</v>
      </c>
      <c r="D143">
        <v>0.1076</v>
      </c>
      <c r="E143">
        <v>0.1142</v>
      </c>
      <c r="F143">
        <v>0.109</v>
      </c>
      <c r="G143">
        <v>0.1095</v>
      </c>
      <c r="H143">
        <v>0.1111</v>
      </c>
      <c r="I143">
        <v>0.1225</v>
      </c>
      <c r="K143" t="s">
        <v>1662</v>
      </c>
      <c r="L143">
        <f t="shared" si="32"/>
        <v>3.0700000000000005E-2</v>
      </c>
      <c r="M143">
        <f t="shared" si="33"/>
        <v>0.40400000000000003</v>
      </c>
      <c r="N143">
        <f t="shared" si="34"/>
        <v>2.8400000000000009E-2</v>
      </c>
      <c r="O143">
        <f t="shared" si="35"/>
        <v>3.5000000000000003E-2</v>
      </c>
      <c r="P143">
        <f t="shared" si="36"/>
        <v>2.9800000000000007E-2</v>
      </c>
      <c r="Q143">
        <f t="shared" si="37"/>
        <v>3.0300000000000007E-2</v>
      </c>
      <c r="R143">
        <f t="shared" si="38"/>
        <v>3.1900000000000012E-2</v>
      </c>
      <c r="S143">
        <f t="shared" si="39"/>
        <v>4.3300000000000005E-2</v>
      </c>
      <c r="U143" t="s">
        <v>1662</v>
      </c>
      <c r="V143">
        <f t="shared" si="40"/>
        <v>4.2877094972067047</v>
      </c>
      <c r="W143">
        <f t="shared" si="41"/>
        <v>56.424581005586596</v>
      </c>
      <c r="X143">
        <f t="shared" si="42"/>
        <v>3.9664804469273758</v>
      </c>
      <c r="Y143">
        <f t="shared" si="43"/>
        <v>4.8882681564245818</v>
      </c>
      <c r="Z143">
        <f t="shared" si="44"/>
        <v>4.162011173184359</v>
      </c>
      <c r="AA143">
        <f t="shared" si="45"/>
        <v>4.2318435754189956</v>
      </c>
      <c r="AB143">
        <f t="shared" si="46"/>
        <v>4.4553072625698338</v>
      </c>
      <c r="AC143">
        <f t="shared" si="47"/>
        <v>6.0474860335195544</v>
      </c>
    </row>
    <row r="144" spans="1:29" x14ac:dyDescent="0.25">
      <c r="A144" t="s">
        <v>1663</v>
      </c>
      <c r="B144">
        <v>0.79520000000000002</v>
      </c>
      <c r="C144">
        <v>0.12509999999999999</v>
      </c>
      <c r="D144">
        <v>0.1082</v>
      </c>
      <c r="E144">
        <v>0.11360000000000001</v>
      </c>
      <c r="F144">
        <v>0.1089</v>
      </c>
      <c r="G144">
        <v>0.1265</v>
      </c>
      <c r="H144">
        <v>0.1149</v>
      </c>
      <c r="I144">
        <v>0.12230000000000001</v>
      </c>
      <c r="K144" t="s">
        <v>1663</v>
      </c>
      <c r="L144">
        <f t="shared" si="32"/>
        <v>0.71599999999999997</v>
      </c>
      <c r="M144">
        <f t="shared" si="33"/>
        <v>4.5899999999999996E-2</v>
      </c>
      <c r="N144">
        <f t="shared" si="34"/>
        <v>2.9000000000000012E-2</v>
      </c>
      <c r="O144">
        <f t="shared" si="35"/>
        <v>3.4400000000000014E-2</v>
      </c>
      <c r="P144">
        <f t="shared" si="36"/>
        <v>2.9700000000000004E-2</v>
      </c>
      <c r="Q144">
        <f t="shared" si="37"/>
        <v>4.7300000000000009E-2</v>
      </c>
      <c r="R144">
        <f t="shared" si="38"/>
        <v>3.570000000000001E-2</v>
      </c>
      <c r="S144">
        <f t="shared" si="39"/>
        <v>4.3100000000000013E-2</v>
      </c>
      <c r="U144" t="s">
        <v>1663</v>
      </c>
      <c r="V144">
        <f t="shared" si="40"/>
        <v>100</v>
      </c>
      <c r="W144">
        <f t="shared" si="41"/>
        <v>6.410614525139664</v>
      </c>
      <c r="X144">
        <f t="shared" si="42"/>
        <v>4.0502793296089408</v>
      </c>
      <c r="Y144">
        <f t="shared" si="43"/>
        <v>4.8044692737430186</v>
      </c>
      <c r="Z144">
        <f t="shared" si="44"/>
        <v>4.1480446927374306</v>
      </c>
      <c r="AA144">
        <f t="shared" si="45"/>
        <v>6.6061452513966499</v>
      </c>
      <c r="AB144">
        <f t="shared" si="46"/>
        <v>4.9860335195530743</v>
      </c>
      <c r="AC144">
        <f t="shared" si="47"/>
        <v>6.0195530726257003</v>
      </c>
    </row>
    <row r="145" spans="1:29" x14ac:dyDescent="0.25">
      <c r="A145" t="s">
        <v>1664</v>
      </c>
      <c r="B145">
        <v>7.8200000000000006E-2</v>
      </c>
      <c r="C145">
        <v>7.9600000000000004E-2</v>
      </c>
      <c r="D145">
        <v>7.9799999999999996E-2</v>
      </c>
      <c r="E145">
        <v>3.7435999999999998</v>
      </c>
      <c r="F145">
        <f>AVERAGE(B145:D145)</f>
        <v>7.9199999999999993E-2</v>
      </c>
    </row>
    <row r="146" spans="1:29" x14ac:dyDescent="0.25">
      <c r="A146" t="s">
        <v>1665</v>
      </c>
    </row>
    <row r="149" spans="1:29" x14ac:dyDescent="0.25">
      <c r="A149" s="7" t="s">
        <v>2170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0.1084</v>
      </c>
      <c r="C152">
        <v>0.10249999999999999</v>
      </c>
      <c r="D152">
        <v>0.1017</v>
      </c>
      <c r="E152">
        <v>0.28170000000000001</v>
      </c>
      <c r="F152">
        <v>0.14460000000000001</v>
      </c>
      <c r="G152">
        <v>0.16689999999999999</v>
      </c>
      <c r="H152">
        <v>0.12720000000000001</v>
      </c>
      <c r="I152">
        <v>0.1237</v>
      </c>
      <c r="K152" t="s">
        <v>1658</v>
      </c>
      <c r="L152">
        <f>B152-$F$158</f>
        <v>3.3233333333333323E-2</v>
      </c>
      <c r="M152">
        <f t="shared" ref="M152:S152" si="48">C152-$F$158</f>
        <v>2.7333333333333321E-2</v>
      </c>
      <c r="N152">
        <f t="shared" si="48"/>
        <v>2.6533333333333325E-2</v>
      </c>
      <c r="O152">
        <f t="shared" si="48"/>
        <v>0.20653333333333335</v>
      </c>
      <c r="P152">
        <f t="shared" si="48"/>
        <v>6.9433333333333333E-2</v>
      </c>
      <c r="Q152">
        <f t="shared" si="48"/>
        <v>9.173333333333332E-2</v>
      </c>
      <c r="R152">
        <f t="shared" si="48"/>
        <v>5.2033333333333334E-2</v>
      </c>
      <c r="S152">
        <f t="shared" si="48"/>
        <v>4.8533333333333331E-2</v>
      </c>
      <c r="U152" t="s">
        <v>1658</v>
      </c>
      <c r="V152">
        <f>L152/$L$157*100</f>
        <v>6.4289399019860705</v>
      </c>
      <c r="W152">
        <f t="shared" ref="W152:AC152" si="49">M152/$L$157*100</f>
        <v>5.2875935001289642</v>
      </c>
      <c r="X152">
        <f t="shared" si="49"/>
        <v>5.1328346659788489</v>
      </c>
      <c r="Y152">
        <f t="shared" si="49"/>
        <v>39.953572349754971</v>
      </c>
      <c r="Z152">
        <f t="shared" si="49"/>
        <v>13.431777147278826</v>
      </c>
      <c r="AA152">
        <f t="shared" si="49"/>
        <v>17.745679649213308</v>
      </c>
      <c r="AB152">
        <f t="shared" si="49"/>
        <v>10.0657725045138</v>
      </c>
      <c r="AC152">
        <f t="shared" si="49"/>
        <v>9.3887026051070421</v>
      </c>
    </row>
    <row r="153" spans="1:29" x14ac:dyDescent="0.25">
      <c r="A153" t="s">
        <v>1659</v>
      </c>
      <c r="B153">
        <v>0.15329999999999999</v>
      </c>
      <c r="C153">
        <v>0.13919999999999999</v>
      </c>
      <c r="D153">
        <v>0.12909999999999999</v>
      </c>
      <c r="E153">
        <v>0.123</v>
      </c>
      <c r="F153">
        <v>0.1201</v>
      </c>
      <c r="G153">
        <v>0.1376</v>
      </c>
      <c r="H153">
        <v>0.1396</v>
      </c>
      <c r="I153">
        <v>9.5500000000000002E-2</v>
      </c>
      <c r="K153" t="s">
        <v>1659</v>
      </c>
      <c r="L153">
        <f t="shared" ref="L153:L157" si="50">B153-$F$158</f>
        <v>7.8133333333333319E-2</v>
      </c>
      <c r="M153">
        <f t="shared" ref="M153:M157" si="51">C153-$F$158</f>
        <v>6.4033333333333317E-2</v>
      </c>
      <c r="N153">
        <f t="shared" ref="N153:N157" si="52">D153-$F$158</f>
        <v>5.3933333333333319E-2</v>
      </c>
      <c r="O153">
        <f t="shared" ref="O153:O157" si="53">E153-$F$158</f>
        <v>4.7833333333333325E-2</v>
      </c>
      <c r="P153">
        <f t="shared" ref="P153:P157" si="54">F153-$F$158</f>
        <v>4.4933333333333325E-2</v>
      </c>
      <c r="Q153">
        <f t="shared" ref="Q153:Q157" si="55">G153-$F$158</f>
        <v>6.2433333333333327E-2</v>
      </c>
      <c r="R153">
        <f t="shared" ref="R153:R157" si="56">H153-$F$158</f>
        <v>6.4433333333333329E-2</v>
      </c>
      <c r="S153">
        <f t="shared" ref="S153:S157" si="57">I153-$F$158</f>
        <v>2.0333333333333328E-2</v>
      </c>
      <c r="U153" t="s">
        <v>1659</v>
      </c>
      <c r="V153">
        <f t="shared" ref="V153:V157" si="58">L153/$L$157*100</f>
        <v>15.114779468661336</v>
      </c>
      <c r="W153">
        <f t="shared" ref="W153:W157" si="59">M153/$L$157*100</f>
        <v>12.38715501676554</v>
      </c>
      <c r="X153">
        <f t="shared" ref="X153:X157" si="60">N153/$L$157*100</f>
        <v>10.433324735620324</v>
      </c>
      <c r="Y153">
        <f t="shared" ref="Y153:Y157" si="61">O153/$L$157*100</f>
        <v>9.2532886252256912</v>
      </c>
      <c r="Z153">
        <f t="shared" ref="Z153:Z157" si="62">P153/$L$157*100</f>
        <v>8.6922878514315194</v>
      </c>
      <c r="AA153">
        <f t="shared" ref="AA153:AA157" si="63">Q153/$L$157*100</f>
        <v>12.077637348465309</v>
      </c>
      <c r="AB153">
        <f t="shared" ref="AB153:AB157" si="64">R153/$L$157*100</f>
        <v>12.464534433840599</v>
      </c>
      <c r="AC153">
        <f t="shared" ref="AC153:AC157" si="65">S153/$L$157*100</f>
        <v>3.9334537013154502</v>
      </c>
    </row>
    <row r="154" spans="1:29" x14ac:dyDescent="0.25">
      <c r="A154" t="s">
        <v>1660</v>
      </c>
      <c r="B154">
        <v>9.9900000000000003E-2</v>
      </c>
      <c r="C154">
        <v>9.4E-2</v>
      </c>
      <c r="D154">
        <v>9.9199999999999997E-2</v>
      </c>
      <c r="E154">
        <v>9.6600000000000005E-2</v>
      </c>
      <c r="F154">
        <v>0.10100000000000001</v>
      </c>
      <c r="G154">
        <v>0.1036</v>
      </c>
      <c r="H154">
        <v>0.1062</v>
      </c>
      <c r="I154">
        <v>0.12139999999999999</v>
      </c>
      <c r="K154" t="s">
        <v>1660</v>
      </c>
      <c r="L154">
        <f t="shared" si="50"/>
        <v>2.4733333333333329E-2</v>
      </c>
      <c r="M154">
        <f t="shared" si="51"/>
        <v>1.8833333333333327E-2</v>
      </c>
      <c r="N154">
        <f t="shared" si="52"/>
        <v>2.4033333333333323E-2</v>
      </c>
      <c r="O154">
        <f t="shared" si="53"/>
        <v>2.1433333333333332E-2</v>
      </c>
      <c r="P154">
        <f t="shared" si="54"/>
        <v>2.5833333333333333E-2</v>
      </c>
      <c r="Q154">
        <f t="shared" si="55"/>
        <v>2.8433333333333324E-2</v>
      </c>
      <c r="R154">
        <f t="shared" si="56"/>
        <v>3.1033333333333329E-2</v>
      </c>
      <c r="S154">
        <f t="shared" si="57"/>
        <v>4.6233333333333321E-2</v>
      </c>
      <c r="U154" t="s">
        <v>1660</v>
      </c>
      <c r="V154">
        <f t="shared" si="58"/>
        <v>4.7846272891410884</v>
      </c>
      <c r="W154">
        <f t="shared" si="59"/>
        <v>3.6432808872839817</v>
      </c>
      <c r="X154">
        <f t="shared" si="60"/>
        <v>4.6492133092597356</v>
      </c>
      <c r="Y154">
        <f t="shared" si="61"/>
        <v>4.1462470982718607</v>
      </c>
      <c r="Z154">
        <f t="shared" si="62"/>
        <v>4.9974206860974988</v>
      </c>
      <c r="AA154">
        <f t="shared" si="63"/>
        <v>5.5003868970853738</v>
      </c>
      <c r="AB154">
        <f t="shared" si="64"/>
        <v>6.0033531080732523</v>
      </c>
      <c r="AC154">
        <f t="shared" si="65"/>
        <v>8.9437709569254569</v>
      </c>
    </row>
    <row r="155" spans="1:29" x14ac:dyDescent="0.25">
      <c r="A155" t="s">
        <v>1661</v>
      </c>
      <c r="B155">
        <v>0.10440000000000001</v>
      </c>
      <c r="C155">
        <v>0.1027</v>
      </c>
      <c r="D155">
        <v>9.7600000000000006E-2</v>
      </c>
      <c r="E155">
        <v>0.1012</v>
      </c>
      <c r="F155">
        <v>0.1174</v>
      </c>
      <c r="G155">
        <v>0.10639999999999999</v>
      </c>
      <c r="H155">
        <v>0.1109</v>
      </c>
      <c r="I155">
        <v>0.1191</v>
      </c>
      <c r="K155" t="s">
        <v>1661</v>
      </c>
      <c r="L155">
        <f t="shared" si="50"/>
        <v>2.9233333333333333E-2</v>
      </c>
      <c r="M155">
        <f t="shared" si="51"/>
        <v>2.7533333333333326E-2</v>
      </c>
      <c r="N155">
        <f t="shared" si="52"/>
        <v>2.2433333333333333E-2</v>
      </c>
      <c r="O155">
        <f t="shared" si="53"/>
        <v>2.6033333333333325E-2</v>
      </c>
      <c r="P155">
        <f t="shared" si="54"/>
        <v>4.2233333333333331E-2</v>
      </c>
      <c r="Q155">
        <f t="shared" si="55"/>
        <v>3.1233333333333321E-2</v>
      </c>
      <c r="R155">
        <f t="shared" si="56"/>
        <v>3.5733333333333325E-2</v>
      </c>
      <c r="S155">
        <f t="shared" si="57"/>
        <v>4.3933333333333324E-2</v>
      </c>
      <c r="U155" t="s">
        <v>1661</v>
      </c>
      <c r="V155">
        <f t="shared" si="58"/>
        <v>5.6551457312354927</v>
      </c>
      <c r="W155">
        <f t="shared" si="59"/>
        <v>5.326283208666494</v>
      </c>
      <c r="X155">
        <f t="shared" si="60"/>
        <v>4.3396956409595049</v>
      </c>
      <c r="Y155">
        <f t="shared" si="61"/>
        <v>5.0361103946350267</v>
      </c>
      <c r="Z155">
        <f t="shared" si="62"/>
        <v>8.1699767861748782</v>
      </c>
      <c r="AA155">
        <f t="shared" si="63"/>
        <v>6.0420428166107802</v>
      </c>
      <c r="AB155">
        <f t="shared" si="64"/>
        <v>6.9125612587051837</v>
      </c>
      <c r="AC155">
        <f t="shared" si="65"/>
        <v>8.4988393087438734</v>
      </c>
    </row>
    <row r="156" spans="1:29" x14ac:dyDescent="0.25">
      <c r="A156" t="s">
        <v>1662</v>
      </c>
      <c r="B156">
        <v>0.1106</v>
      </c>
      <c r="C156">
        <v>9.3899999999999997E-2</v>
      </c>
      <c r="D156">
        <v>9.6500000000000002E-2</v>
      </c>
      <c r="E156">
        <v>0.10349999999999999</v>
      </c>
      <c r="F156">
        <v>0.10199999999999999</v>
      </c>
      <c r="G156">
        <v>0.1056</v>
      </c>
      <c r="H156">
        <v>0.1106</v>
      </c>
      <c r="I156">
        <v>0.1206</v>
      </c>
      <c r="K156" t="s">
        <v>1662</v>
      </c>
      <c r="L156">
        <f t="shared" si="50"/>
        <v>3.5433333333333331E-2</v>
      </c>
      <c r="M156">
        <f t="shared" si="51"/>
        <v>1.8733333333333324E-2</v>
      </c>
      <c r="N156">
        <f t="shared" si="52"/>
        <v>2.1333333333333329E-2</v>
      </c>
      <c r="O156">
        <f t="shared" si="53"/>
        <v>2.8333333333333321E-2</v>
      </c>
      <c r="P156">
        <f t="shared" si="54"/>
        <v>2.683333333333332E-2</v>
      </c>
      <c r="Q156">
        <f t="shared" si="55"/>
        <v>3.0433333333333326E-2</v>
      </c>
      <c r="R156">
        <f t="shared" si="56"/>
        <v>3.5433333333333331E-2</v>
      </c>
      <c r="S156">
        <f t="shared" si="57"/>
        <v>4.5433333333333326E-2</v>
      </c>
      <c r="U156" t="s">
        <v>1662</v>
      </c>
      <c r="V156">
        <f t="shared" si="58"/>
        <v>6.8545266958988913</v>
      </c>
      <c r="W156">
        <f t="shared" si="59"/>
        <v>3.6239360330152168</v>
      </c>
      <c r="X156">
        <f t="shared" si="60"/>
        <v>4.1269022440030954</v>
      </c>
      <c r="Y156">
        <f t="shared" si="61"/>
        <v>5.4810420428166093</v>
      </c>
      <c r="Z156">
        <f t="shared" si="62"/>
        <v>5.1908692287851412</v>
      </c>
      <c r="AA156">
        <f t="shared" si="63"/>
        <v>5.8872839824606649</v>
      </c>
      <c r="AB156">
        <f t="shared" si="64"/>
        <v>6.8545266958988913</v>
      </c>
      <c r="AC156">
        <f t="shared" si="65"/>
        <v>8.7890121227753415</v>
      </c>
    </row>
    <row r="157" spans="1:29" x14ac:dyDescent="0.25">
      <c r="A157" t="s">
        <v>1663</v>
      </c>
      <c r="B157">
        <v>0.59209999999999996</v>
      </c>
      <c r="C157">
        <v>0.1298</v>
      </c>
      <c r="D157">
        <v>0.1108</v>
      </c>
      <c r="E157">
        <v>0.1061</v>
      </c>
      <c r="F157">
        <v>9.8500000000000004E-2</v>
      </c>
      <c r="G157">
        <v>0.1069</v>
      </c>
      <c r="H157">
        <v>0.1119</v>
      </c>
      <c r="I157">
        <v>0.26850000000000002</v>
      </c>
      <c r="K157" t="s">
        <v>1663</v>
      </c>
      <c r="L157">
        <f t="shared" si="50"/>
        <v>0.51693333333333324</v>
      </c>
      <c r="M157">
        <f t="shared" si="51"/>
        <v>5.4633333333333325E-2</v>
      </c>
      <c r="N157">
        <f t="shared" si="52"/>
        <v>3.5633333333333322E-2</v>
      </c>
      <c r="O157">
        <f t="shared" si="53"/>
        <v>3.0933333333333327E-2</v>
      </c>
      <c r="P157">
        <f t="shared" si="54"/>
        <v>2.3333333333333331E-2</v>
      </c>
      <c r="Q157">
        <f t="shared" si="55"/>
        <v>3.1733333333333322E-2</v>
      </c>
      <c r="R157">
        <f t="shared" si="56"/>
        <v>3.6733333333333326E-2</v>
      </c>
      <c r="S157">
        <f t="shared" si="57"/>
        <v>0.19333333333333336</v>
      </c>
      <c r="U157" t="s">
        <v>1663</v>
      </c>
      <c r="V157">
        <f t="shared" si="58"/>
        <v>100</v>
      </c>
      <c r="W157">
        <f t="shared" si="59"/>
        <v>10.568738715501677</v>
      </c>
      <c r="X157">
        <f t="shared" si="60"/>
        <v>6.8932164044364184</v>
      </c>
      <c r="Y157">
        <f t="shared" si="61"/>
        <v>5.9840082538044879</v>
      </c>
      <c r="Z157">
        <f t="shared" si="62"/>
        <v>4.5137993293783856</v>
      </c>
      <c r="AA157">
        <f t="shared" si="63"/>
        <v>6.1387670879546032</v>
      </c>
      <c r="AB157">
        <f t="shared" si="64"/>
        <v>7.1060098013928288</v>
      </c>
      <c r="AC157">
        <f t="shared" si="65"/>
        <v>37.40005158627806</v>
      </c>
    </row>
    <row r="158" spans="1:29" x14ac:dyDescent="0.25">
      <c r="A158" t="s">
        <v>1664</v>
      </c>
      <c r="B158">
        <v>7.22E-2</v>
      </c>
      <c r="C158">
        <v>7.6700000000000004E-2</v>
      </c>
      <c r="D158">
        <v>7.6600000000000001E-2</v>
      </c>
      <c r="E158">
        <v>3.7075999999999998</v>
      </c>
      <c r="F158">
        <f>AVERAGE(B158:D158)</f>
        <v>7.5166666666666673E-2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5.2818871401274539</v>
      </c>
      <c r="C164">
        <f t="shared" ref="C164:I164" si="66">AVERAGE(W152,W139,W126)</f>
        <v>4.2058983248578601</v>
      </c>
      <c r="D164">
        <f t="shared" si="66"/>
        <v>4.3261611350139226</v>
      </c>
      <c r="E164">
        <f t="shared" si="66"/>
        <v>16.091125754455128</v>
      </c>
      <c r="F164">
        <f t="shared" si="66"/>
        <v>7.7835292670388201</v>
      </c>
      <c r="G164">
        <f t="shared" si="66"/>
        <v>8.8627564144334894</v>
      </c>
      <c r="H164">
        <f t="shared" si="66"/>
        <v>6.4084227601010086</v>
      </c>
      <c r="I164">
        <f t="shared" si="66"/>
        <v>7.2348354097960028</v>
      </c>
      <c r="K164" t="s">
        <v>1658</v>
      </c>
      <c r="L164">
        <f>STDEV(V152,V139,V126)/SQRT(3)</f>
        <v>0.63184812434027882</v>
      </c>
      <c r="M164">
        <f t="shared" ref="M164:S164" si="67">STDEV(W152,W139,W126)/SQRT(3)</f>
        <v>0.74523625192867449</v>
      </c>
      <c r="N164">
        <f t="shared" si="67"/>
        <v>0.44780144479007727</v>
      </c>
      <c r="O164">
        <f t="shared" si="67"/>
        <v>11.934400803438114</v>
      </c>
      <c r="P164">
        <f t="shared" si="67"/>
        <v>2.8462295123773327</v>
      </c>
      <c r="Q164">
        <f t="shared" si="67"/>
        <v>4.4445173063132026</v>
      </c>
      <c r="R164">
        <f t="shared" si="67"/>
        <v>1.8312716467398986</v>
      </c>
      <c r="S164">
        <f t="shared" si="67"/>
        <v>1.0827553210740679</v>
      </c>
    </row>
    <row r="165" spans="1:19" x14ac:dyDescent="0.25">
      <c r="A165" t="s">
        <v>1659</v>
      </c>
      <c r="B165">
        <f t="shared" ref="B165:B169" si="68">AVERAGE(V153,V140,V127)</f>
        <v>12.767907822895147</v>
      </c>
      <c r="C165">
        <f t="shared" ref="C165:C169" si="69">AVERAGE(W153,W140,W127)</f>
        <v>10.645956799599055</v>
      </c>
      <c r="D165">
        <f t="shared" ref="D165:D169" si="70">AVERAGE(X153,X140,X127)</f>
        <v>8.9561070979646491</v>
      </c>
      <c r="E165">
        <f t="shared" ref="E165:E169" si="71">AVERAGE(Y153,Y140,Y127)</f>
        <v>8.4353877274023237</v>
      </c>
      <c r="F165">
        <f t="shared" ref="F165:F169" si="72">AVERAGE(Z153,Z140,Z127)</f>
        <v>7.8454393835578129</v>
      </c>
      <c r="G165">
        <f t="shared" ref="G165:G169" si="73">AVERAGE(AA153,AA140,AA127)</f>
        <v>6.9703965288806051</v>
      </c>
      <c r="H165">
        <f t="shared" ref="H165:H169" si="74">AVERAGE(AB153,AB140,AB127)</f>
        <v>8.1015585525296547</v>
      </c>
      <c r="I165">
        <f t="shared" ref="I165:I169" si="75">AVERAGE(AC153,AC140,AC127)</f>
        <v>2.7830001211477859</v>
      </c>
      <c r="K165" t="s">
        <v>1659</v>
      </c>
      <c r="L165">
        <f t="shared" ref="L165:L169" si="76">STDEV(V153,V140,V127)/SQRT(3)</f>
        <v>2.2620853895914044</v>
      </c>
      <c r="M165">
        <f t="shared" ref="M165:M169" si="77">STDEV(W153,W140,W127)/SQRT(3)</f>
        <v>0.88272734381419049</v>
      </c>
      <c r="N165">
        <f t="shared" ref="N165:N169" si="78">STDEV(X153,X140,X127)/SQRT(3)</f>
        <v>0.74267706175322035</v>
      </c>
      <c r="O165">
        <f t="shared" ref="O165:O169" si="79">STDEV(Y153,Y140,Y127)/SQRT(3)</f>
        <v>0.47801011844780583</v>
      </c>
      <c r="P165">
        <f t="shared" ref="P165:P169" si="80">STDEV(Z153,Z140,Z127)/SQRT(3)</f>
        <v>0.43193911061062418</v>
      </c>
      <c r="Q165">
        <f t="shared" ref="Q165:Q169" si="81">STDEV(AA153,AA140,AA127)/SQRT(3)</f>
        <v>2.6131171609982506</v>
      </c>
      <c r="R165">
        <f t="shared" ref="R165:R169" si="82">STDEV(AB153,AB140,AB127)/SQRT(3)</f>
        <v>2.1852414401802371</v>
      </c>
      <c r="S165">
        <f t="shared" ref="S165:S169" si="83">STDEV(AC153,AC140,AC127)/SQRT(3)</f>
        <v>1.111333302482292</v>
      </c>
    </row>
    <row r="166" spans="1:19" x14ac:dyDescent="0.25">
      <c r="A166" t="s">
        <v>1660</v>
      </c>
      <c r="B166">
        <f t="shared" si="68"/>
        <v>3.588198914292704</v>
      </c>
      <c r="C166">
        <f t="shared" si="69"/>
        <v>3.3819464040398977</v>
      </c>
      <c r="D166">
        <f t="shared" si="70"/>
        <v>5.862149373115745</v>
      </c>
      <c r="E166">
        <f t="shared" si="71"/>
        <v>3.8966187020352474</v>
      </c>
      <c r="F166">
        <f t="shared" si="72"/>
        <v>4.0678419572943154</v>
      </c>
      <c r="G166">
        <f t="shared" si="73"/>
        <v>4.4266725837403138</v>
      </c>
      <c r="H166">
        <f t="shared" si="74"/>
        <v>5.0393775999765138</v>
      </c>
      <c r="I166">
        <f t="shared" si="75"/>
        <v>6.7017945777789167</v>
      </c>
      <c r="K166" t="s">
        <v>1660</v>
      </c>
      <c r="L166">
        <f t="shared" si="76"/>
        <v>0.64859843227057501</v>
      </c>
      <c r="M166">
        <f t="shared" si="77"/>
        <v>0.1308230517069571</v>
      </c>
      <c r="N166">
        <f t="shared" si="78"/>
        <v>1.8912192288818199</v>
      </c>
      <c r="O166">
        <f t="shared" si="79"/>
        <v>0.12903874164416798</v>
      </c>
      <c r="P166">
        <f t="shared" si="80"/>
        <v>0.46822507058690493</v>
      </c>
      <c r="Q166">
        <f t="shared" si="81"/>
        <v>0.54230717306504139</v>
      </c>
      <c r="R166">
        <f t="shared" si="82"/>
        <v>0.50178959225264919</v>
      </c>
      <c r="S166">
        <f t="shared" si="83"/>
        <v>1.1444413268421871</v>
      </c>
    </row>
    <row r="167" spans="1:19" x14ac:dyDescent="0.25">
      <c r="A167" t="s">
        <v>1661</v>
      </c>
      <c r="B167">
        <f t="shared" si="68"/>
        <v>4.9039497048903078</v>
      </c>
      <c r="C167">
        <f t="shared" si="69"/>
        <v>4.0701517278415231</v>
      </c>
      <c r="D167">
        <f t="shared" si="70"/>
        <v>3.8042557273917073</v>
      </c>
      <c r="E167">
        <f t="shared" si="71"/>
        <v>4.5299089226379916</v>
      </c>
      <c r="F167">
        <f t="shared" si="72"/>
        <v>5.7044807000165934</v>
      </c>
      <c r="G167">
        <f t="shared" si="73"/>
        <v>4.8824333825964024</v>
      </c>
      <c r="H167">
        <f t="shared" si="74"/>
        <v>5.2380504604925546</v>
      </c>
      <c r="I167">
        <f t="shared" si="75"/>
        <v>6.4512652570939251</v>
      </c>
      <c r="K167" t="s">
        <v>1661</v>
      </c>
      <c r="L167">
        <f t="shared" si="76"/>
        <v>0.40333905499857575</v>
      </c>
      <c r="M167">
        <f t="shared" si="77"/>
        <v>0.63481963595205926</v>
      </c>
      <c r="N167">
        <f t="shared" si="78"/>
        <v>0.26789944494895196</v>
      </c>
      <c r="O167">
        <f t="shared" si="79"/>
        <v>0.34889209569285379</v>
      </c>
      <c r="P167">
        <f t="shared" si="80"/>
        <v>1.2380364979493466</v>
      </c>
      <c r="Q167">
        <f t="shared" si="81"/>
        <v>0.58546101742176826</v>
      </c>
      <c r="R167">
        <f t="shared" si="82"/>
        <v>0.849876963418849</v>
      </c>
      <c r="S167">
        <f t="shared" si="83"/>
        <v>1.0273538236720983</v>
      </c>
    </row>
    <row r="168" spans="1:19" x14ac:dyDescent="0.25">
      <c r="A168" t="s">
        <v>1662</v>
      </c>
      <c r="B168">
        <f t="shared" si="68"/>
        <v>5.4593829460077883</v>
      </c>
      <c r="C168">
        <f t="shared" si="69"/>
        <v>22.640419672523961</v>
      </c>
      <c r="D168">
        <f t="shared" si="70"/>
        <v>4.3136835086421419</v>
      </c>
      <c r="E168">
        <f t="shared" si="71"/>
        <v>4.8889881845048597</v>
      </c>
      <c r="F168">
        <f t="shared" si="72"/>
        <v>4.7011623448283339</v>
      </c>
      <c r="G168">
        <f t="shared" si="73"/>
        <v>4.800201681690992</v>
      </c>
      <c r="H168">
        <f t="shared" si="74"/>
        <v>5.4127953762883534</v>
      </c>
      <c r="I168">
        <f t="shared" si="75"/>
        <v>6.9011028724452013</v>
      </c>
      <c r="K168" t="s">
        <v>1662</v>
      </c>
      <c r="L168">
        <f t="shared" si="76"/>
        <v>0.74935346899342659</v>
      </c>
      <c r="M168">
        <f t="shared" si="77"/>
        <v>16.936550767746844</v>
      </c>
      <c r="N168">
        <f t="shared" si="78"/>
        <v>0.27097861775295246</v>
      </c>
      <c r="O168">
        <f t="shared" si="79"/>
        <v>0.34161478997024552</v>
      </c>
      <c r="P168">
        <f t="shared" si="80"/>
        <v>0.29803287169501075</v>
      </c>
      <c r="Q168">
        <f t="shared" si="81"/>
        <v>0.54372996600166668</v>
      </c>
      <c r="R168">
        <f t="shared" si="82"/>
        <v>0.7336965958204108</v>
      </c>
      <c r="S168">
        <f t="shared" si="83"/>
        <v>0.94539443597795447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7.2163585125854892</v>
      </c>
      <c r="D169">
        <f t="shared" si="70"/>
        <v>4.9293992700255442</v>
      </c>
      <c r="E169">
        <f t="shared" si="71"/>
        <v>5.2875405005548402</v>
      </c>
      <c r="F169">
        <f t="shared" si="72"/>
        <v>5.7649662512831457</v>
      </c>
      <c r="G169">
        <f t="shared" si="73"/>
        <v>5.7293861657817731</v>
      </c>
      <c r="H169">
        <f t="shared" si="74"/>
        <v>5.5980397840737259</v>
      </c>
      <c r="I169">
        <f t="shared" si="75"/>
        <v>16.892541896276988</v>
      </c>
      <c r="K169" t="s">
        <v>1663</v>
      </c>
      <c r="L169">
        <f t="shared" si="76"/>
        <v>0</v>
      </c>
      <c r="M169">
        <f t="shared" si="77"/>
        <v>1.7499063028323683</v>
      </c>
      <c r="N169">
        <f t="shared" si="78"/>
        <v>0.98370029393297131</v>
      </c>
      <c r="O169">
        <f t="shared" si="79"/>
        <v>0.35682937542234866</v>
      </c>
      <c r="P169">
        <f t="shared" si="80"/>
        <v>1.437925909348327</v>
      </c>
      <c r="Q169">
        <f t="shared" si="81"/>
        <v>0.6570711977251158</v>
      </c>
      <c r="R169">
        <f t="shared" si="82"/>
        <v>0.75842779125356818</v>
      </c>
      <c r="S169">
        <f t="shared" si="83"/>
        <v>10.259985639763043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838</v>
      </c>
      <c r="D175" s="224" t="s">
        <v>838</v>
      </c>
      <c r="E175" s="224" t="s">
        <v>838</v>
      </c>
      <c r="F175" s="224" t="s">
        <v>838</v>
      </c>
      <c r="G175" s="224" t="s">
        <v>838</v>
      </c>
      <c r="H175" s="224" t="s">
        <v>838</v>
      </c>
      <c r="I175" s="225" t="s">
        <v>838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842</v>
      </c>
      <c r="D176" s="219" t="s">
        <v>842</v>
      </c>
      <c r="E176" s="219" t="s">
        <v>842</v>
      </c>
      <c r="F176" s="219" t="s">
        <v>842</v>
      </c>
      <c r="G176" s="219" t="s">
        <v>842</v>
      </c>
      <c r="H176" s="219" t="s">
        <v>842</v>
      </c>
      <c r="I176" s="220" t="s">
        <v>842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846</v>
      </c>
      <c r="D177" s="219" t="s">
        <v>846</v>
      </c>
      <c r="E177" s="219" t="s">
        <v>846</v>
      </c>
      <c r="F177" s="219" t="s">
        <v>846</v>
      </c>
      <c r="G177" s="219" t="s">
        <v>846</v>
      </c>
      <c r="H177" s="219" t="s">
        <v>846</v>
      </c>
      <c r="I177" s="220" t="s">
        <v>846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850</v>
      </c>
      <c r="D178" s="219" t="s">
        <v>850</v>
      </c>
      <c r="E178" s="219" t="s">
        <v>850</v>
      </c>
      <c r="F178" s="219" t="s">
        <v>850</v>
      </c>
      <c r="G178" s="219" t="s">
        <v>850</v>
      </c>
      <c r="H178" s="219" t="s">
        <v>850</v>
      </c>
      <c r="I178" s="220" t="s">
        <v>850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854</v>
      </c>
      <c r="D179" s="219" t="s">
        <v>854</v>
      </c>
      <c r="E179" s="219" t="s">
        <v>854</v>
      </c>
      <c r="F179" s="219" t="s">
        <v>854</v>
      </c>
      <c r="G179" s="219" t="s">
        <v>854</v>
      </c>
      <c r="H179" s="219" t="s">
        <v>854</v>
      </c>
      <c r="I179" s="220" t="s">
        <v>854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858</v>
      </c>
      <c r="D180" s="219" t="s">
        <v>858</v>
      </c>
      <c r="E180" s="219" t="s">
        <v>858</v>
      </c>
      <c r="F180" s="219" t="s">
        <v>858</v>
      </c>
      <c r="G180" s="219" t="s">
        <v>858</v>
      </c>
      <c r="H180" s="219" t="s">
        <v>858</v>
      </c>
      <c r="I180" s="220" t="s">
        <v>858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2168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23157</v>
      </c>
      <c r="C190">
        <v>24126</v>
      </c>
      <c r="D190">
        <v>23135</v>
      </c>
      <c r="E190">
        <v>19975</v>
      </c>
      <c r="F190">
        <v>20942</v>
      </c>
      <c r="G190">
        <v>22105</v>
      </c>
      <c r="H190">
        <v>21914</v>
      </c>
      <c r="I190">
        <v>4394</v>
      </c>
      <c r="K190" t="s">
        <v>1658</v>
      </c>
      <c r="L190">
        <f>B190-$E$196</f>
        <v>18292.666666666668</v>
      </c>
      <c r="M190">
        <f t="shared" ref="M190:S190" si="84">C190-$E$196</f>
        <v>19261.666666666668</v>
      </c>
      <c r="N190">
        <f t="shared" si="84"/>
        <v>18270.666666666668</v>
      </c>
      <c r="O190">
        <f t="shared" si="84"/>
        <v>15110.666666666668</v>
      </c>
      <c r="P190">
        <f t="shared" si="84"/>
        <v>16077.666666666668</v>
      </c>
      <c r="Q190">
        <f t="shared" si="84"/>
        <v>17240.666666666668</v>
      </c>
      <c r="R190">
        <f t="shared" si="84"/>
        <v>17049.666666666668</v>
      </c>
      <c r="S190">
        <f t="shared" si="84"/>
        <v>-470.33333333333303</v>
      </c>
      <c r="U190" t="s">
        <v>1658</v>
      </c>
      <c r="V190">
        <f>L190/$O$196*100</f>
        <v>99.544704239148203</v>
      </c>
      <c r="W190">
        <f t="shared" ref="W190:AC190" si="85">M190/$O$196*100</f>
        <v>104.81779099929258</v>
      </c>
      <c r="X190">
        <f t="shared" si="85"/>
        <v>99.42498503509951</v>
      </c>
      <c r="Y190">
        <f t="shared" si="85"/>
        <v>82.228953908106448</v>
      </c>
      <c r="Z190">
        <f t="shared" si="85"/>
        <v>87.491157104246426</v>
      </c>
      <c r="AA190">
        <f t="shared" si="85"/>
        <v>93.819949572820121</v>
      </c>
      <c r="AB190">
        <f t="shared" si="85"/>
        <v>92.780569210397445</v>
      </c>
      <c r="AC190">
        <f t="shared" si="85"/>
        <v>-2.5594514683741751</v>
      </c>
    </row>
    <row r="191" spans="1:29" x14ac:dyDescent="0.25">
      <c r="A191" t="s">
        <v>1659</v>
      </c>
      <c r="B191">
        <v>23255</v>
      </c>
      <c r="C191">
        <v>22939</v>
      </c>
      <c r="D191">
        <v>22367</v>
      </c>
      <c r="E191">
        <v>21154</v>
      </c>
      <c r="F191">
        <v>21260</v>
      </c>
      <c r="G191">
        <v>22364</v>
      </c>
      <c r="H191">
        <v>25465</v>
      </c>
      <c r="I191">
        <v>22743</v>
      </c>
      <c r="K191" t="s">
        <v>1659</v>
      </c>
      <c r="L191">
        <f t="shared" ref="L191:L195" si="86">B191-$E$196</f>
        <v>18390.666666666668</v>
      </c>
      <c r="M191">
        <f t="shared" ref="M191:M195" si="87">C191-$E$196</f>
        <v>18074.666666666668</v>
      </c>
      <c r="N191">
        <f t="shared" ref="N191:N195" si="88">D191-$E$196</f>
        <v>17502.666666666668</v>
      </c>
      <c r="O191">
        <f t="shared" ref="O191:O195" si="89">E191-$E$196</f>
        <v>16289.666666666668</v>
      </c>
      <c r="P191">
        <f t="shared" ref="P191:P195" si="90">F191-$E$196</f>
        <v>16395.666666666668</v>
      </c>
      <c r="Q191">
        <f t="shared" ref="Q191:Q195" si="91">G191-$E$196</f>
        <v>17499.666666666668</v>
      </c>
      <c r="R191">
        <f t="shared" ref="R191:R195" si="92">H191-$E$196</f>
        <v>20600.666666666668</v>
      </c>
      <c r="S191">
        <f t="shared" ref="S191:S195" si="93">I191-$E$196</f>
        <v>17878.666666666668</v>
      </c>
      <c r="U191" t="s">
        <v>1659</v>
      </c>
      <c r="V191">
        <f t="shared" ref="V191:V195" si="94">L191/$O$196*100</f>
        <v>100.07799887536505</v>
      </c>
      <c r="W191">
        <f t="shared" ref="W191:W195" si="95">M191/$O$196*100</f>
        <v>98.358395762665765</v>
      </c>
      <c r="X191">
        <f t="shared" ref="X191:X195" si="96">N191/$O$196*100</f>
        <v>95.24569645739993</v>
      </c>
      <c r="Y191">
        <f t="shared" ref="Y191:Y195" si="97">O191/$O$196*100</f>
        <v>88.644814888715572</v>
      </c>
      <c r="Z191">
        <f t="shared" ref="Z191:Z195" si="98">P191/$O$196*100</f>
        <v>89.221643780950146</v>
      </c>
      <c r="AA191">
        <f t="shared" ref="AA191:AA195" si="99">Q191/$O$196*100</f>
        <v>95.229371111393291</v>
      </c>
      <c r="AB191">
        <f t="shared" ref="AB191:AB195" si="100">R191/$O$196*100</f>
        <v>112.10433710025578</v>
      </c>
      <c r="AC191">
        <f t="shared" ref="AC191:AC195" si="101">S191/$O$196*100</f>
        <v>97.29180649023202</v>
      </c>
    </row>
    <row r="192" spans="1:29" x14ac:dyDescent="0.25">
      <c r="A192" t="s">
        <v>1660</v>
      </c>
      <c r="B192">
        <v>23310</v>
      </c>
      <c r="C192">
        <v>23143</v>
      </c>
      <c r="D192">
        <v>21663</v>
      </c>
      <c r="E192">
        <v>20199</v>
      </c>
      <c r="F192">
        <v>20786</v>
      </c>
      <c r="G192">
        <v>21065</v>
      </c>
      <c r="H192">
        <v>19604</v>
      </c>
      <c r="I192">
        <v>24815</v>
      </c>
      <c r="K192" t="s">
        <v>1660</v>
      </c>
      <c r="L192">
        <f t="shared" si="86"/>
        <v>18445.666666666668</v>
      </c>
      <c r="M192">
        <f t="shared" si="87"/>
        <v>18278.666666666668</v>
      </c>
      <c r="N192">
        <f t="shared" si="88"/>
        <v>16798.666666666668</v>
      </c>
      <c r="O192">
        <f t="shared" si="89"/>
        <v>15334.666666666668</v>
      </c>
      <c r="P192">
        <f t="shared" si="90"/>
        <v>15921.666666666668</v>
      </c>
      <c r="Q192">
        <f t="shared" si="91"/>
        <v>16200.666666666668</v>
      </c>
      <c r="R192">
        <f t="shared" si="92"/>
        <v>14739.666666666668</v>
      </c>
      <c r="S192">
        <f t="shared" si="93"/>
        <v>19950.666666666668</v>
      </c>
      <c r="U192" t="s">
        <v>1660</v>
      </c>
      <c r="V192">
        <f t="shared" si="94"/>
        <v>100.37729688548677</v>
      </c>
      <c r="W192">
        <f t="shared" si="95"/>
        <v>99.468519291117204</v>
      </c>
      <c r="X192">
        <f t="shared" si="96"/>
        <v>91.414681927841983</v>
      </c>
      <c r="Y192">
        <f t="shared" si="97"/>
        <v>83.447913076602163</v>
      </c>
      <c r="Z192">
        <f t="shared" si="98"/>
        <v>86.642239111901191</v>
      </c>
      <c r="AA192">
        <f t="shared" si="99"/>
        <v>88.160496290518623</v>
      </c>
      <c r="AB192">
        <f t="shared" si="100"/>
        <v>80.210052785285441</v>
      </c>
      <c r="AC192">
        <f t="shared" si="101"/>
        <v>108.56717879881734</v>
      </c>
    </row>
    <row r="193" spans="1:29" x14ac:dyDescent="0.25">
      <c r="A193" t="s">
        <v>1661</v>
      </c>
      <c r="B193">
        <v>19996</v>
      </c>
      <c r="C193">
        <v>19656</v>
      </c>
      <c r="D193">
        <v>20529</v>
      </c>
      <c r="E193">
        <v>18269</v>
      </c>
      <c r="F193">
        <v>18822</v>
      </c>
      <c r="G193">
        <v>19755</v>
      </c>
      <c r="H193">
        <v>20421</v>
      </c>
      <c r="I193">
        <v>20078</v>
      </c>
      <c r="K193" t="s">
        <v>1661</v>
      </c>
      <c r="L193">
        <f t="shared" si="86"/>
        <v>15131.666666666668</v>
      </c>
      <c r="M193">
        <f t="shared" si="87"/>
        <v>14791.666666666668</v>
      </c>
      <c r="N193">
        <f t="shared" si="88"/>
        <v>15664.666666666668</v>
      </c>
      <c r="O193">
        <f t="shared" si="89"/>
        <v>13404.666666666668</v>
      </c>
      <c r="P193">
        <f t="shared" si="90"/>
        <v>13957.666666666668</v>
      </c>
      <c r="Q193">
        <f t="shared" si="91"/>
        <v>14890.666666666668</v>
      </c>
      <c r="R193">
        <f t="shared" si="92"/>
        <v>15556.666666666668</v>
      </c>
      <c r="S193">
        <f t="shared" si="93"/>
        <v>15213.666666666668</v>
      </c>
      <c r="U193" t="s">
        <v>1661</v>
      </c>
      <c r="V193">
        <f t="shared" si="94"/>
        <v>82.343231330152918</v>
      </c>
      <c r="W193">
        <f t="shared" si="95"/>
        <v>80.493025449400506</v>
      </c>
      <c r="X193">
        <f t="shared" si="96"/>
        <v>85.243701137332451</v>
      </c>
      <c r="Y193">
        <f t="shared" si="97"/>
        <v>72.945273812331095</v>
      </c>
      <c r="Z193">
        <f t="shared" si="98"/>
        <v>75.954579259554876</v>
      </c>
      <c r="AA193">
        <f t="shared" si="99"/>
        <v>81.031761867619593</v>
      </c>
      <c r="AB193">
        <f t="shared" si="100"/>
        <v>84.655988681093447</v>
      </c>
      <c r="AC193">
        <f t="shared" si="101"/>
        <v>82.789457454334396</v>
      </c>
    </row>
    <row r="194" spans="1:29" x14ac:dyDescent="0.25">
      <c r="A194" t="s">
        <v>1662</v>
      </c>
      <c r="B194">
        <v>19142</v>
      </c>
      <c r="C194">
        <v>20331</v>
      </c>
      <c r="D194">
        <v>19009</v>
      </c>
      <c r="E194">
        <v>19129</v>
      </c>
      <c r="F194">
        <v>19162</v>
      </c>
      <c r="G194">
        <v>17388</v>
      </c>
      <c r="H194">
        <v>19763</v>
      </c>
      <c r="I194">
        <v>21557</v>
      </c>
      <c r="K194" t="s">
        <v>1662</v>
      </c>
      <c r="L194">
        <f t="shared" si="86"/>
        <v>14277.666666666668</v>
      </c>
      <c r="M194">
        <f t="shared" si="87"/>
        <v>15466.666666666668</v>
      </c>
      <c r="N194">
        <f t="shared" si="88"/>
        <v>14144.666666666668</v>
      </c>
      <c r="O194">
        <f t="shared" si="89"/>
        <v>14264.666666666668</v>
      </c>
      <c r="P194">
        <f t="shared" si="90"/>
        <v>14297.666666666668</v>
      </c>
      <c r="Q194">
        <f t="shared" si="91"/>
        <v>12523.666666666668</v>
      </c>
      <c r="R194">
        <f t="shared" si="92"/>
        <v>14898.666666666668</v>
      </c>
      <c r="S194">
        <f t="shared" si="93"/>
        <v>16692.666666666668</v>
      </c>
      <c r="U194" t="s">
        <v>1662</v>
      </c>
      <c r="V194">
        <f t="shared" si="94"/>
        <v>77.695949500263026</v>
      </c>
      <c r="W194">
        <f t="shared" si="95"/>
        <v>84.166228300894275</v>
      </c>
      <c r="X194">
        <f t="shared" si="96"/>
        <v>76.972192493968706</v>
      </c>
      <c r="Y194">
        <f t="shared" si="97"/>
        <v>77.625206334234264</v>
      </c>
      <c r="Z194">
        <f t="shared" si="98"/>
        <v>77.804785140307288</v>
      </c>
      <c r="AA194">
        <f t="shared" si="99"/>
        <v>68.151063868381442</v>
      </c>
      <c r="AB194">
        <f t="shared" si="100"/>
        <v>81.075296123637301</v>
      </c>
      <c r="AC194">
        <f t="shared" si="101"/>
        <v>90.837853035607409</v>
      </c>
    </row>
    <row r="195" spans="1:29" x14ac:dyDescent="0.25">
      <c r="A195" t="s">
        <v>1663</v>
      </c>
      <c r="B195">
        <v>23203</v>
      </c>
      <c r="C195">
        <v>22434</v>
      </c>
      <c r="D195">
        <v>21210</v>
      </c>
      <c r="E195">
        <v>20367</v>
      </c>
      <c r="F195">
        <v>21945</v>
      </c>
      <c r="G195">
        <v>20934</v>
      </c>
      <c r="H195">
        <v>22760</v>
      </c>
      <c r="I195">
        <v>21033</v>
      </c>
      <c r="K195" t="s">
        <v>1663</v>
      </c>
      <c r="L195">
        <f t="shared" si="86"/>
        <v>18338.666666666668</v>
      </c>
      <c r="M195">
        <f t="shared" si="87"/>
        <v>17569.666666666668</v>
      </c>
      <c r="N195">
        <f t="shared" si="88"/>
        <v>16345.666666666668</v>
      </c>
      <c r="O195">
        <f t="shared" si="89"/>
        <v>15502.666666666668</v>
      </c>
      <c r="P195">
        <f t="shared" si="90"/>
        <v>17080.666666666668</v>
      </c>
      <c r="Q195">
        <f t="shared" si="91"/>
        <v>16069.666666666668</v>
      </c>
      <c r="R195">
        <f t="shared" si="92"/>
        <v>17895.666666666668</v>
      </c>
      <c r="S195">
        <f t="shared" si="93"/>
        <v>16168.666666666668</v>
      </c>
      <c r="U195" t="s">
        <v>1663</v>
      </c>
      <c r="V195">
        <f t="shared" si="94"/>
        <v>99.79502621124999</v>
      </c>
      <c r="W195">
        <f t="shared" si="95"/>
        <v>95.610295851548202</v>
      </c>
      <c r="X195">
        <f t="shared" si="96"/>
        <v>88.949554680839498</v>
      </c>
      <c r="Y195">
        <f t="shared" si="97"/>
        <v>84.362132452973952</v>
      </c>
      <c r="Z195">
        <f t="shared" si="98"/>
        <v>92.949264452466053</v>
      </c>
      <c r="AA195">
        <f t="shared" si="99"/>
        <v>87.447622848228718</v>
      </c>
      <c r="AB195">
        <f t="shared" si="100"/>
        <v>97.384316784269629</v>
      </c>
      <c r="AC195">
        <f t="shared" si="101"/>
        <v>87.986359266447806</v>
      </c>
    </row>
    <row r="196" spans="1:29" x14ac:dyDescent="0.25">
      <c r="A196" t="s">
        <v>1664</v>
      </c>
      <c r="B196">
        <v>4834</v>
      </c>
      <c r="C196">
        <v>4863</v>
      </c>
      <c r="D196">
        <v>4896</v>
      </c>
      <c r="E196">
        <f>AVERAGE(B196:D196)</f>
        <v>4864.333333333333</v>
      </c>
      <c r="O196">
        <f>AVERAGE(L190:L192)</f>
        <v>18376.333333333332</v>
      </c>
    </row>
    <row r="197" spans="1:29" x14ac:dyDescent="0.25">
      <c r="A197" t="s">
        <v>1665</v>
      </c>
    </row>
    <row r="200" spans="1:29" x14ac:dyDescent="0.25">
      <c r="A200" s="7" t="s">
        <v>2169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21744</v>
      </c>
      <c r="C203">
        <v>21611</v>
      </c>
      <c r="D203">
        <v>22091</v>
      </c>
      <c r="E203">
        <v>20590</v>
      </c>
      <c r="F203">
        <v>20758</v>
      </c>
      <c r="G203">
        <v>21233</v>
      </c>
      <c r="H203">
        <v>22766</v>
      </c>
      <c r="I203">
        <v>21985</v>
      </c>
      <c r="K203" t="s">
        <v>1658</v>
      </c>
      <c r="L203">
        <f>B203-$E$209</f>
        <v>14209.666666666668</v>
      </c>
      <c r="M203">
        <f t="shared" ref="M203:S203" si="102">C203-$E$209</f>
        <v>14076.666666666668</v>
      </c>
      <c r="N203">
        <f t="shared" si="102"/>
        <v>14556.666666666668</v>
      </c>
      <c r="O203">
        <f t="shared" si="102"/>
        <v>13055.666666666668</v>
      </c>
      <c r="P203">
        <f t="shared" si="102"/>
        <v>13223.666666666668</v>
      </c>
      <c r="Q203">
        <f t="shared" si="102"/>
        <v>13698.666666666668</v>
      </c>
      <c r="R203">
        <f t="shared" si="102"/>
        <v>15231.666666666668</v>
      </c>
      <c r="S203">
        <f t="shared" si="102"/>
        <v>14450.666666666668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22304</v>
      </c>
      <c r="C204">
        <v>21207</v>
      </c>
      <c r="D204">
        <v>20946</v>
      </c>
      <c r="E204">
        <v>20563</v>
      </c>
      <c r="F204">
        <v>21041</v>
      </c>
      <c r="G204">
        <v>20712</v>
      </c>
      <c r="H204">
        <v>20128</v>
      </c>
      <c r="I204">
        <v>19293</v>
      </c>
      <c r="K204" t="s">
        <v>1659</v>
      </c>
      <c r="L204">
        <f t="shared" ref="L204:L208" si="103">B204-$E$209</f>
        <v>14769.666666666668</v>
      </c>
      <c r="M204">
        <f t="shared" ref="M204:M208" si="104">C204-$E$209</f>
        <v>13672.666666666668</v>
      </c>
      <c r="N204">
        <f t="shared" ref="N204:N208" si="105">D204-$E$209</f>
        <v>13411.666666666668</v>
      </c>
      <c r="O204">
        <f t="shared" ref="O204:O208" si="106">E204-$E$209</f>
        <v>13028.666666666668</v>
      </c>
      <c r="P204">
        <f t="shared" ref="P204:P208" si="107">F204-$E$209</f>
        <v>13506.666666666668</v>
      </c>
      <c r="Q204">
        <f t="shared" ref="Q204:Q208" si="108">G204-$E$209</f>
        <v>13177.666666666668</v>
      </c>
      <c r="R204">
        <f t="shared" ref="R204:R208" si="109">H204-$E$209</f>
        <v>12593.666666666668</v>
      </c>
      <c r="S204">
        <f t="shared" ref="S204:S208" si="110">I204-$E$209</f>
        <v>11758.666666666668</v>
      </c>
      <c r="U204" t="s">
        <v>1658</v>
      </c>
      <c r="V204">
        <f>L203/$O$209*100</f>
        <v>93.28825280112045</v>
      </c>
      <c r="W204">
        <f t="shared" ref="W204:AC204" si="111">M203/$O$209*100</f>
        <v>92.41509103641458</v>
      </c>
      <c r="X204">
        <f t="shared" si="111"/>
        <v>95.566351540616253</v>
      </c>
      <c r="Y204">
        <f t="shared" si="111"/>
        <v>85.712097338935578</v>
      </c>
      <c r="Z204">
        <f t="shared" si="111"/>
        <v>86.815038515406172</v>
      </c>
      <c r="AA204">
        <f t="shared" si="111"/>
        <v>89.93347338935574</v>
      </c>
      <c r="AB204">
        <f t="shared" si="111"/>
        <v>99.99781162464987</v>
      </c>
      <c r="AC204">
        <f t="shared" si="111"/>
        <v>94.870448179271719</v>
      </c>
    </row>
    <row r="205" spans="1:29" x14ac:dyDescent="0.25">
      <c r="A205" t="s">
        <v>1660</v>
      </c>
      <c r="B205">
        <v>24251</v>
      </c>
      <c r="C205">
        <v>20045</v>
      </c>
      <c r="D205">
        <v>21529</v>
      </c>
      <c r="E205">
        <v>20681</v>
      </c>
      <c r="F205">
        <v>22031</v>
      </c>
      <c r="G205">
        <v>19989</v>
      </c>
      <c r="H205">
        <v>20482</v>
      </c>
      <c r="I205">
        <v>20854</v>
      </c>
      <c r="K205" t="s">
        <v>1660</v>
      </c>
      <c r="L205">
        <f t="shared" si="103"/>
        <v>16716.666666666668</v>
      </c>
      <c r="M205">
        <f t="shared" si="104"/>
        <v>12510.666666666668</v>
      </c>
      <c r="N205">
        <f t="shared" si="105"/>
        <v>13994.666666666668</v>
      </c>
      <c r="O205">
        <f t="shared" si="106"/>
        <v>13146.666666666668</v>
      </c>
      <c r="P205">
        <f t="shared" si="107"/>
        <v>14496.666666666668</v>
      </c>
      <c r="Q205">
        <f t="shared" si="108"/>
        <v>12454.666666666668</v>
      </c>
      <c r="R205">
        <f t="shared" si="109"/>
        <v>12947.666666666668</v>
      </c>
      <c r="S205">
        <f t="shared" si="110"/>
        <v>13319.666666666668</v>
      </c>
      <c r="U205" t="s">
        <v>1659</v>
      </c>
      <c r="V205">
        <f t="shared" ref="V205:V209" si="112">L204/$O$209*100</f>
        <v>96.96472338935574</v>
      </c>
      <c r="W205">
        <f t="shared" ref="W205:W209" si="113">M204/$O$209*100</f>
        <v>89.762780112044823</v>
      </c>
      <c r="X205">
        <f t="shared" ref="X205:X209" si="114">N204/$O$209*100</f>
        <v>88.04928221288516</v>
      </c>
      <c r="Y205">
        <f t="shared" ref="Y205:Y209" si="115">O204/$O$209*100</f>
        <v>85.534838935574243</v>
      </c>
      <c r="Z205">
        <f t="shared" ref="Z205:Z209" si="116">P204/$O$209*100</f>
        <v>88.672969187675079</v>
      </c>
      <c r="AA205">
        <f t="shared" ref="AA205:AA209" si="117">Q204/$O$209*100</f>
        <v>86.513042717086847</v>
      </c>
      <c r="AB205">
        <f t="shared" ref="AB205:AB209" si="118">R204/$O$209*100</f>
        <v>82.679009103641462</v>
      </c>
      <c r="AC205">
        <f t="shared" ref="AC205:AC209" si="119">S204/$O$209*100</f>
        <v>77.197128851540626</v>
      </c>
    </row>
    <row r="206" spans="1:29" x14ac:dyDescent="0.25">
      <c r="A206" t="s">
        <v>1661</v>
      </c>
      <c r="B206">
        <v>23576</v>
      </c>
      <c r="C206">
        <v>19497</v>
      </c>
      <c r="D206">
        <v>19398</v>
      </c>
      <c r="E206">
        <v>19474</v>
      </c>
      <c r="F206">
        <v>20430</v>
      </c>
      <c r="G206">
        <v>19729</v>
      </c>
      <c r="H206">
        <v>19080</v>
      </c>
      <c r="I206">
        <v>21743</v>
      </c>
      <c r="K206" t="s">
        <v>1661</v>
      </c>
      <c r="L206">
        <f t="shared" si="103"/>
        <v>16041.666666666668</v>
      </c>
      <c r="M206">
        <f t="shared" si="104"/>
        <v>11962.666666666668</v>
      </c>
      <c r="N206">
        <f t="shared" si="105"/>
        <v>11863.666666666668</v>
      </c>
      <c r="O206">
        <f t="shared" si="106"/>
        <v>11939.666666666668</v>
      </c>
      <c r="P206">
        <f t="shared" si="107"/>
        <v>12895.666666666668</v>
      </c>
      <c r="Q206">
        <f t="shared" si="108"/>
        <v>12194.666666666668</v>
      </c>
      <c r="R206">
        <f t="shared" si="109"/>
        <v>11545.666666666668</v>
      </c>
      <c r="S206">
        <f t="shared" si="110"/>
        <v>14208.666666666668</v>
      </c>
      <c r="U206" t="s">
        <v>1660</v>
      </c>
      <c r="V206">
        <f t="shared" si="112"/>
        <v>109.74702380952381</v>
      </c>
      <c r="W206">
        <f t="shared" si="113"/>
        <v>82.134103641456591</v>
      </c>
      <c r="X206">
        <f t="shared" si="114"/>
        <v>91.876750700280112</v>
      </c>
      <c r="Y206">
        <f t="shared" si="115"/>
        <v>86.30952380952381</v>
      </c>
      <c r="Z206">
        <f t="shared" si="116"/>
        <v>95.172443977591044</v>
      </c>
      <c r="AA206">
        <f t="shared" si="117"/>
        <v>81.766456582633069</v>
      </c>
      <c r="AB206">
        <f t="shared" si="118"/>
        <v>85.003063725490208</v>
      </c>
      <c r="AC206">
        <f t="shared" si="119"/>
        <v>87.44529061624651</v>
      </c>
    </row>
    <row r="207" spans="1:29" x14ac:dyDescent="0.25">
      <c r="A207" t="s">
        <v>1662</v>
      </c>
      <c r="B207">
        <v>22425</v>
      </c>
      <c r="C207">
        <v>29268</v>
      </c>
      <c r="D207">
        <v>22129</v>
      </c>
      <c r="E207">
        <v>21171</v>
      </c>
      <c r="F207">
        <v>20388</v>
      </c>
      <c r="G207">
        <v>18792</v>
      </c>
      <c r="H207">
        <v>20541</v>
      </c>
      <c r="I207">
        <v>21315</v>
      </c>
      <c r="K207" t="s">
        <v>1662</v>
      </c>
      <c r="L207">
        <f t="shared" si="103"/>
        <v>14890.666666666668</v>
      </c>
      <c r="M207">
        <f t="shared" si="104"/>
        <v>21733.666666666668</v>
      </c>
      <c r="N207">
        <f t="shared" si="105"/>
        <v>14594.666666666668</v>
      </c>
      <c r="O207">
        <f t="shared" si="106"/>
        <v>13636.666666666668</v>
      </c>
      <c r="P207">
        <f t="shared" si="107"/>
        <v>12853.666666666668</v>
      </c>
      <c r="Q207">
        <f t="shared" si="108"/>
        <v>11257.666666666668</v>
      </c>
      <c r="R207">
        <f t="shared" si="109"/>
        <v>13006.666666666668</v>
      </c>
      <c r="S207">
        <f t="shared" si="110"/>
        <v>13780.666666666668</v>
      </c>
      <c r="U207" t="s">
        <v>1661</v>
      </c>
      <c r="V207">
        <f t="shared" si="112"/>
        <v>105.31556372549021</v>
      </c>
      <c r="W207">
        <f t="shared" si="113"/>
        <v>78.536414565826334</v>
      </c>
      <c r="X207">
        <f t="shared" si="114"/>
        <v>77.886467086834742</v>
      </c>
      <c r="Y207">
        <f t="shared" si="115"/>
        <v>78.385416666666671</v>
      </c>
      <c r="Z207">
        <f t="shared" si="116"/>
        <v>84.661677170868359</v>
      </c>
      <c r="AA207">
        <f t="shared" si="117"/>
        <v>80.05952380952381</v>
      </c>
      <c r="AB207">
        <f t="shared" si="118"/>
        <v>75.798757002801125</v>
      </c>
      <c r="AC207">
        <f t="shared" si="119"/>
        <v>93.281687675070032</v>
      </c>
    </row>
    <row r="208" spans="1:29" x14ac:dyDescent="0.25">
      <c r="A208" t="s">
        <v>1663</v>
      </c>
      <c r="B208">
        <v>5801</v>
      </c>
      <c r="C208">
        <v>17439</v>
      </c>
      <c r="D208">
        <v>23124</v>
      </c>
      <c r="E208">
        <v>21885</v>
      </c>
      <c r="F208">
        <v>20574</v>
      </c>
      <c r="G208">
        <v>23245</v>
      </c>
      <c r="H208">
        <v>22720</v>
      </c>
      <c r="I208">
        <v>20915</v>
      </c>
      <c r="K208" t="s">
        <v>1663</v>
      </c>
      <c r="L208">
        <f t="shared" si="103"/>
        <v>-1733.333333333333</v>
      </c>
      <c r="M208">
        <f t="shared" si="104"/>
        <v>9904.6666666666679</v>
      </c>
      <c r="N208">
        <f t="shared" si="105"/>
        <v>15589.666666666668</v>
      </c>
      <c r="O208">
        <f t="shared" si="106"/>
        <v>14350.666666666668</v>
      </c>
      <c r="P208">
        <f t="shared" si="107"/>
        <v>13039.666666666668</v>
      </c>
      <c r="Q208">
        <f t="shared" si="108"/>
        <v>15710.666666666668</v>
      </c>
      <c r="R208">
        <f t="shared" si="109"/>
        <v>15185.666666666668</v>
      </c>
      <c r="S208">
        <f t="shared" si="110"/>
        <v>13380.666666666668</v>
      </c>
      <c r="U208" t="s">
        <v>1662</v>
      </c>
      <c r="V208">
        <f t="shared" si="112"/>
        <v>97.759103641456591</v>
      </c>
      <c r="W208">
        <f t="shared" si="113"/>
        <v>142.6842612044818</v>
      </c>
      <c r="X208">
        <f t="shared" si="114"/>
        <v>95.815826330532218</v>
      </c>
      <c r="Y208">
        <f t="shared" si="115"/>
        <v>89.526435574229708</v>
      </c>
      <c r="Z208">
        <f t="shared" si="116"/>
        <v>84.385941876750707</v>
      </c>
      <c r="AA208">
        <f t="shared" si="117"/>
        <v>73.908000700280112</v>
      </c>
      <c r="AB208">
        <f t="shared" si="118"/>
        <v>85.390406162464998</v>
      </c>
      <c r="AC208">
        <f t="shared" si="119"/>
        <v>90.471813725490208</v>
      </c>
    </row>
    <row r="209" spans="1:29" x14ac:dyDescent="0.25">
      <c r="A209" t="s">
        <v>1664</v>
      </c>
      <c r="B209">
        <v>7299</v>
      </c>
      <c r="C209">
        <v>7604</v>
      </c>
      <c r="D209">
        <v>7700</v>
      </c>
      <c r="E209">
        <f>AVERAGE(B209:D209)</f>
        <v>7534.333333333333</v>
      </c>
      <c r="O209">
        <f>AVERAGE(L203:L205)</f>
        <v>15232</v>
      </c>
      <c r="U209" t="s">
        <v>1663</v>
      </c>
      <c r="V209">
        <f t="shared" si="112"/>
        <v>-11.37955182072829</v>
      </c>
      <c r="W209">
        <f t="shared" si="113"/>
        <v>65.025385154061638</v>
      </c>
      <c r="X209">
        <f t="shared" si="114"/>
        <v>102.34812675070029</v>
      </c>
      <c r="Y209">
        <f t="shared" si="115"/>
        <v>94.213935574229708</v>
      </c>
      <c r="Z209">
        <f t="shared" si="116"/>
        <v>85.607055322128858</v>
      </c>
      <c r="AA209">
        <f t="shared" si="117"/>
        <v>103.14250700280112</v>
      </c>
      <c r="AB209">
        <f t="shared" si="118"/>
        <v>99.695815826330531</v>
      </c>
      <c r="AC209">
        <f t="shared" si="119"/>
        <v>87.845763305322137</v>
      </c>
    </row>
    <row r="210" spans="1:29" x14ac:dyDescent="0.25">
      <c r="A210" t="s">
        <v>1665</v>
      </c>
    </row>
    <row r="213" spans="1:29" x14ac:dyDescent="0.25">
      <c r="A213" s="7" t="s">
        <v>2170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23045</v>
      </c>
      <c r="C216">
        <v>19693</v>
      </c>
      <c r="D216">
        <v>22867</v>
      </c>
      <c r="E216">
        <v>19305</v>
      </c>
      <c r="F216">
        <v>20899</v>
      </c>
      <c r="G216">
        <v>19658</v>
      </c>
      <c r="H216">
        <v>18603</v>
      </c>
      <c r="I216">
        <v>7301</v>
      </c>
      <c r="K216" t="s">
        <v>1658</v>
      </c>
      <c r="L216">
        <f>B216-$E$222</f>
        <v>13818.333333333334</v>
      </c>
      <c r="M216">
        <f t="shared" ref="M216:S216" si="120">C216-$E$222</f>
        <v>10466.333333333334</v>
      </c>
      <c r="N216">
        <f t="shared" si="120"/>
        <v>13640.333333333334</v>
      </c>
      <c r="O216">
        <f t="shared" si="120"/>
        <v>10078.333333333334</v>
      </c>
      <c r="P216">
        <f t="shared" si="120"/>
        <v>11672.333333333334</v>
      </c>
      <c r="Q216">
        <f t="shared" si="120"/>
        <v>10431.333333333334</v>
      </c>
      <c r="R216">
        <f t="shared" si="120"/>
        <v>9376.3333333333339</v>
      </c>
      <c r="S216">
        <f t="shared" si="120"/>
        <v>-1925.6666666666661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18594</v>
      </c>
      <c r="C217">
        <v>19105</v>
      </c>
      <c r="D217">
        <v>20596</v>
      </c>
      <c r="E217">
        <v>18318</v>
      </c>
      <c r="F217">
        <v>20422</v>
      </c>
      <c r="G217">
        <v>20137</v>
      </c>
      <c r="H217">
        <v>20985</v>
      </c>
      <c r="I217">
        <v>23500</v>
      </c>
      <c r="K217" t="s">
        <v>1659</v>
      </c>
      <c r="L217">
        <f t="shared" ref="L217:L221" si="121">B217-$E$222</f>
        <v>9367.3333333333339</v>
      </c>
      <c r="M217">
        <f t="shared" ref="M217:M221" si="122">C217-$E$222</f>
        <v>9878.3333333333339</v>
      </c>
      <c r="N217">
        <f t="shared" ref="N217:N221" si="123">D217-$E$222</f>
        <v>11369.333333333334</v>
      </c>
      <c r="O217">
        <f t="shared" ref="O217:O221" si="124">E217-$E$222</f>
        <v>9091.3333333333339</v>
      </c>
      <c r="P217">
        <f t="shared" ref="P217:P221" si="125">F217-$E$222</f>
        <v>11195.333333333334</v>
      </c>
      <c r="Q217">
        <f t="shared" ref="Q217:Q221" si="126">G217-$E$222</f>
        <v>10910.333333333334</v>
      </c>
      <c r="R217">
        <f t="shared" ref="R217:R221" si="127">H217-$E$222</f>
        <v>11758.333333333334</v>
      </c>
      <c r="S217">
        <f t="shared" ref="S217:S221" si="128">I217-$E$222</f>
        <v>14273.333333333334</v>
      </c>
      <c r="U217" t="s">
        <v>1658</v>
      </c>
      <c r="V217">
        <f>L216/$O$222*100</f>
        <v>125.26818360378329</v>
      </c>
      <c r="W217">
        <f t="shared" ref="W217:AC217" si="129">M216/$O$222*100</f>
        <v>94.881092678209896</v>
      </c>
      <c r="X217">
        <f t="shared" si="129"/>
        <v>123.6545493004563</v>
      </c>
      <c r="Y217">
        <f t="shared" si="129"/>
        <v>91.36373251140725</v>
      </c>
      <c r="Z217">
        <f t="shared" si="129"/>
        <v>105.81391835131298</v>
      </c>
      <c r="AA217">
        <f t="shared" si="129"/>
        <v>94.563805034297289</v>
      </c>
      <c r="AB217">
        <f t="shared" si="129"/>
        <v>84.999848910645753</v>
      </c>
      <c r="AC217">
        <f t="shared" si="129"/>
        <v>-17.456863989363303</v>
      </c>
    </row>
    <row r="218" spans="1:29" x14ac:dyDescent="0.25">
      <c r="A218" t="s">
        <v>1660</v>
      </c>
      <c r="B218">
        <v>19134</v>
      </c>
      <c r="C218">
        <v>20128</v>
      </c>
      <c r="D218">
        <v>19964</v>
      </c>
      <c r="E218">
        <v>18978</v>
      </c>
      <c r="F218">
        <v>18434</v>
      </c>
      <c r="G218">
        <v>20533</v>
      </c>
      <c r="H218">
        <v>22790</v>
      </c>
      <c r="I218">
        <v>22593</v>
      </c>
      <c r="K218" t="s">
        <v>1660</v>
      </c>
      <c r="L218">
        <f t="shared" si="121"/>
        <v>9907.3333333333339</v>
      </c>
      <c r="M218">
        <f t="shared" si="122"/>
        <v>10901.333333333334</v>
      </c>
      <c r="N218">
        <f t="shared" si="123"/>
        <v>10737.333333333334</v>
      </c>
      <c r="O218">
        <f t="shared" si="124"/>
        <v>9751.3333333333339</v>
      </c>
      <c r="P218">
        <f t="shared" si="125"/>
        <v>9207.3333333333339</v>
      </c>
      <c r="Q218">
        <f t="shared" si="126"/>
        <v>11306.333333333334</v>
      </c>
      <c r="R218">
        <f t="shared" si="127"/>
        <v>13563.333333333334</v>
      </c>
      <c r="S218">
        <f t="shared" si="128"/>
        <v>13366.333333333334</v>
      </c>
      <c r="U218" t="s">
        <v>1659</v>
      </c>
      <c r="V218">
        <f t="shared" ref="V218:V222" si="130">L217/$O$222*100</f>
        <v>84.918260659353948</v>
      </c>
      <c r="W218">
        <f t="shared" ref="W218:W222" si="131">M217/$O$222*100</f>
        <v>89.550660260478054</v>
      </c>
      <c r="X218">
        <f t="shared" ref="X218:X222" si="132">N217/$O$222*100</f>
        <v>103.06711389115523</v>
      </c>
      <c r="Y218">
        <f t="shared" ref="Y218:Y222" si="133">O217/$O$222*100</f>
        <v>82.416220953071644</v>
      </c>
      <c r="Z218">
        <f t="shared" ref="Z218:Z222" si="134">P217/$O$222*100</f>
        <v>101.48974103284682</v>
      </c>
      <c r="AA218">
        <f t="shared" ref="AA218:AA222" si="135">Q217/$O$222*100</f>
        <v>98.906113075272714</v>
      </c>
      <c r="AB218">
        <f t="shared" ref="AB218:AB222" si="136">R217/$O$222*100</f>
        <v>106.59353941921252</v>
      </c>
      <c r="AC218">
        <f t="shared" ref="AC218:AC222" si="137">S217/$O$222*100</f>
        <v>129.39292297464721</v>
      </c>
    </row>
    <row r="219" spans="1:29" x14ac:dyDescent="0.25">
      <c r="A219" t="s">
        <v>1661</v>
      </c>
      <c r="B219">
        <v>21126</v>
      </c>
      <c r="C219">
        <v>18562</v>
      </c>
      <c r="D219">
        <v>18277</v>
      </c>
      <c r="E219">
        <v>18367</v>
      </c>
      <c r="F219">
        <v>19589</v>
      </c>
      <c r="G219">
        <v>19711</v>
      </c>
      <c r="H219">
        <v>22117</v>
      </c>
      <c r="I219">
        <v>20666</v>
      </c>
      <c r="K219" t="s">
        <v>1661</v>
      </c>
      <c r="L219">
        <f t="shared" si="121"/>
        <v>11899.333333333334</v>
      </c>
      <c r="M219">
        <f t="shared" si="122"/>
        <v>9335.3333333333339</v>
      </c>
      <c r="N219">
        <f t="shared" si="123"/>
        <v>9050.3333333333339</v>
      </c>
      <c r="O219">
        <f t="shared" si="124"/>
        <v>9140.3333333333339</v>
      </c>
      <c r="P219">
        <f t="shared" si="125"/>
        <v>10362.333333333334</v>
      </c>
      <c r="Q219">
        <f t="shared" si="126"/>
        <v>10484.333333333334</v>
      </c>
      <c r="R219">
        <f t="shared" si="127"/>
        <v>12890.333333333334</v>
      </c>
      <c r="S219">
        <f t="shared" si="128"/>
        <v>11439.333333333334</v>
      </c>
      <c r="U219" t="s">
        <v>1660</v>
      </c>
      <c r="V219">
        <f t="shared" si="130"/>
        <v>89.813555736862781</v>
      </c>
      <c r="W219">
        <f t="shared" si="131"/>
        <v>98.824524823980909</v>
      </c>
      <c r="X219">
        <f t="shared" si="132"/>
        <v>97.337805578218962</v>
      </c>
      <c r="Y219">
        <f t="shared" si="133"/>
        <v>88.399359381138012</v>
      </c>
      <c r="Z219">
        <f t="shared" si="134"/>
        <v>83.467802858610582</v>
      </c>
      <c r="AA219">
        <f t="shared" si="135"/>
        <v>102.49599613211254</v>
      </c>
      <c r="AB219">
        <f t="shared" si="136"/>
        <v>122.95651648384856</v>
      </c>
      <c r="AC219">
        <f t="shared" si="137"/>
        <v>121.1706403166833</v>
      </c>
    </row>
    <row r="220" spans="1:29" x14ac:dyDescent="0.25">
      <c r="A220" t="s">
        <v>1662</v>
      </c>
      <c r="B220">
        <v>19076</v>
      </c>
      <c r="C220">
        <v>19637</v>
      </c>
      <c r="D220">
        <v>19443</v>
      </c>
      <c r="E220">
        <v>19634</v>
      </c>
      <c r="F220">
        <v>19281</v>
      </c>
      <c r="G220">
        <v>18810</v>
      </c>
      <c r="H220">
        <v>21590</v>
      </c>
      <c r="I220">
        <v>23400</v>
      </c>
      <c r="K220" t="s">
        <v>1662</v>
      </c>
      <c r="L220">
        <f t="shared" si="121"/>
        <v>9849.3333333333339</v>
      </c>
      <c r="M220">
        <f t="shared" si="122"/>
        <v>10410.333333333334</v>
      </c>
      <c r="N220">
        <f t="shared" si="123"/>
        <v>10216.333333333334</v>
      </c>
      <c r="O220">
        <f t="shared" si="124"/>
        <v>10407.333333333334</v>
      </c>
      <c r="P220">
        <f t="shared" si="125"/>
        <v>10054.333333333334</v>
      </c>
      <c r="Q220">
        <f t="shared" si="126"/>
        <v>9583.3333333333339</v>
      </c>
      <c r="R220">
        <f t="shared" si="127"/>
        <v>12363.333333333334</v>
      </c>
      <c r="S220">
        <f t="shared" si="128"/>
        <v>14173.333333333334</v>
      </c>
      <c r="U220" t="s">
        <v>1661</v>
      </c>
      <c r="V220">
        <f t="shared" si="130"/>
        <v>107.87175535611762</v>
      </c>
      <c r="W220">
        <f t="shared" si="131"/>
        <v>84.62816909920528</v>
      </c>
      <c r="X220">
        <f t="shared" si="132"/>
        <v>82.044541141631171</v>
      </c>
      <c r="Y220">
        <f t="shared" si="133"/>
        <v>82.860423654549308</v>
      </c>
      <c r="Z220">
        <f t="shared" si="134"/>
        <v>93.938295107726717</v>
      </c>
      <c r="AA220">
        <f t="shared" si="135"/>
        <v>95.044269180793535</v>
      </c>
      <c r="AB220">
        <f t="shared" si="136"/>
        <v>116.85552835947179</v>
      </c>
      <c r="AC220">
        <f t="shared" si="137"/>
        <v>103.70168917898046</v>
      </c>
    </row>
    <row r="221" spans="1:29" x14ac:dyDescent="0.25">
      <c r="A221" t="s">
        <v>1663</v>
      </c>
      <c r="B221">
        <v>20823</v>
      </c>
      <c r="C221">
        <v>24010</v>
      </c>
      <c r="D221">
        <v>18916</v>
      </c>
      <c r="E221">
        <v>21497</v>
      </c>
      <c r="F221">
        <v>23578</v>
      </c>
      <c r="G221">
        <v>18844</v>
      </c>
      <c r="H221">
        <v>24048</v>
      </c>
      <c r="I221">
        <v>23028</v>
      </c>
      <c r="K221" t="s">
        <v>1663</v>
      </c>
      <c r="L221">
        <f t="shared" si="121"/>
        <v>11596.333333333334</v>
      </c>
      <c r="M221">
        <f t="shared" si="122"/>
        <v>14783.333333333334</v>
      </c>
      <c r="N221">
        <f t="shared" si="123"/>
        <v>9689.3333333333339</v>
      </c>
      <c r="O221">
        <f t="shared" si="124"/>
        <v>12270.333333333334</v>
      </c>
      <c r="P221">
        <f t="shared" si="125"/>
        <v>14351.333333333334</v>
      </c>
      <c r="Q221">
        <f t="shared" si="126"/>
        <v>9617.3333333333339</v>
      </c>
      <c r="R221">
        <f t="shared" si="127"/>
        <v>14821.333333333334</v>
      </c>
      <c r="S221">
        <f t="shared" si="128"/>
        <v>13801.333333333334</v>
      </c>
      <c r="U221" t="s">
        <v>1662</v>
      </c>
      <c r="V221">
        <f t="shared" si="130"/>
        <v>89.287764784093312</v>
      </c>
      <c r="W221">
        <f t="shared" si="131"/>
        <v>94.373432447949725</v>
      </c>
      <c r="X221">
        <f t="shared" si="132"/>
        <v>92.614752364548409</v>
      </c>
      <c r="Y221">
        <f t="shared" si="133"/>
        <v>94.346236364185785</v>
      </c>
      <c r="Z221">
        <f t="shared" si="134"/>
        <v>91.146163841295746</v>
      </c>
      <c r="AA221">
        <f t="shared" si="135"/>
        <v>86.876378690357484</v>
      </c>
      <c r="AB221">
        <f t="shared" si="136"/>
        <v>112.07808297827336</v>
      </c>
      <c r="AC221">
        <f t="shared" si="137"/>
        <v>128.48638684918262</v>
      </c>
    </row>
    <row r="222" spans="1:29" x14ac:dyDescent="0.25">
      <c r="A222" t="s">
        <v>1664</v>
      </c>
      <c r="B222">
        <v>9169</v>
      </c>
      <c r="C222">
        <v>9305</v>
      </c>
      <c r="D222">
        <v>9206</v>
      </c>
      <c r="E222">
        <f>AVERAGE(B222:D222)</f>
        <v>9226.6666666666661</v>
      </c>
      <c r="O222">
        <f>AVERAGE(L216:L218)</f>
        <v>11031</v>
      </c>
      <c r="U222" t="s">
        <v>1663</v>
      </c>
      <c r="V222">
        <f t="shared" si="130"/>
        <v>105.12495089595988</v>
      </c>
      <c r="W222">
        <f t="shared" si="131"/>
        <v>134.01625721451666</v>
      </c>
      <c r="X222">
        <f t="shared" si="132"/>
        <v>87.837306983349961</v>
      </c>
      <c r="Y222">
        <f t="shared" si="133"/>
        <v>111.23500438159128</v>
      </c>
      <c r="Z222">
        <f t="shared" si="134"/>
        <v>130.10002115250961</v>
      </c>
      <c r="AA222">
        <f t="shared" si="135"/>
        <v>87.184600973015449</v>
      </c>
      <c r="AB222">
        <f t="shared" si="136"/>
        <v>134.36074094219322</v>
      </c>
      <c r="AC222">
        <f t="shared" si="137"/>
        <v>125.11407246245429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106.03371354801732</v>
      </c>
      <c r="C228">
        <f t="shared" ref="C228:I228" si="138">AVERAGE(W217,W204,W190)</f>
        <v>97.371324904639025</v>
      </c>
      <c r="D228">
        <f t="shared" si="138"/>
        <v>106.21529529205735</v>
      </c>
      <c r="E228">
        <f t="shared" si="138"/>
        <v>86.434927919483087</v>
      </c>
      <c r="F228">
        <f t="shared" si="138"/>
        <v>93.373371323655192</v>
      </c>
      <c r="G228">
        <f t="shared" si="138"/>
        <v>92.772409332157721</v>
      </c>
      <c r="H228">
        <f t="shared" si="138"/>
        <v>92.592743248564361</v>
      </c>
      <c r="I228">
        <f t="shared" si="138"/>
        <v>24.951377573844749</v>
      </c>
      <c r="K228" t="s">
        <v>1658</v>
      </c>
      <c r="L228">
        <f>STDEV(V217,V204,V190)/SQRT(3)</f>
        <v>9.7853534239310989</v>
      </c>
      <c r="M228">
        <f t="shared" ref="M228:S228" si="139">STDEV(W217,W204,W190)/SQRT(3)</f>
        <v>3.7906764567138116</v>
      </c>
      <c r="N228">
        <f t="shared" si="139"/>
        <v>8.7904863041109209</v>
      </c>
      <c r="O228">
        <f t="shared" si="139"/>
        <v>2.6616353412242337</v>
      </c>
      <c r="P228">
        <f t="shared" si="139"/>
        <v>6.2233349003854723</v>
      </c>
      <c r="Q228">
        <f t="shared" si="139"/>
        <v>1.4356181249891473</v>
      </c>
      <c r="R228">
        <f t="shared" si="139"/>
        <v>4.3305573288980694</v>
      </c>
      <c r="S228">
        <f t="shared" si="139"/>
        <v>35.223053770223387</v>
      </c>
    </row>
    <row r="229" spans="1:19" x14ac:dyDescent="0.25">
      <c r="A229" t="s">
        <v>1659</v>
      </c>
      <c r="B229">
        <f t="shared" ref="B229:B233" si="140">AVERAGE(V218,V205,V191)</f>
        <v>93.986994308024919</v>
      </c>
      <c r="C229">
        <f t="shared" ref="C229:C233" si="141">AVERAGE(W218,W205,W191)</f>
        <v>92.557278711729552</v>
      </c>
      <c r="D229">
        <f t="shared" ref="D229:D233" si="142">AVERAGE(X218,X205,X191)</f>
        <v>95.45403085381345</v>
      </c>
      <c r="E229">
        <f t="shared" ref="E229:E233" si="143">AVERAGE(Y218,Y205,Y191)</f>
        <v>85.531958259120486</v>
      </c>
      <c r="F229">
        <f t="shared" ref="F229:F233" si="144">AVERAGE(Z218,Z205,Z191)</f>
        <v>93.128118000490687</v>
      </c>
      <c r="G229">
        <f t="shared" ref="G229:G233" si="145">AVERAGE(AA218,AA205,AA191)</f>
        <v>93.549508967917617</v>
      </c>
      <c r="H229">
        <f t="shared" ref="H229:H233" si="146">AVERAGE(AB218,AB205,AB191)</f>
        <v>100.4589618743699</v>
      </c>
      <c r="I229">
        <f t="shared" ref="I229:I233" si="147">AVERAGE(AC218,AC205,AC191)</f>
        <v>101.29395277213996</v>
      </c>
      <c r="K229" t="s">
        <v>1659</v>
      </c>
      <c r="L229">
        <f t="shared" ref="L229:L233" si="148">STDEV(V218,V205,V191)/SQRT(3)</f>
        <v>4.6225739062362718</v>
      </c>
      <c r="M229">
        <f t="shared" ref="M229:M233" si="149">STDEV(W218,W205,W191)/SQRT(3)</f>
        <v>2.9012048064470486</v>
      </c>
      <c r="N229">
        <f t="shared" ref="N229:N233" si="150">STDEV(X218,X205,X191)/SQRT(3)</f>
        <v>4.3365258558266726</v>
      </c>
      <c r="O229">
        <f t="shared" ref="O229:O233" si="151">STDEV(Y218,Y205,Y191)/SQRT(3)</f>
        <v>1.7980407696070841</v>
      </c>
      <c r="P229">
        <f t="shared" ref="P229:P233" si="152">STDEV(Z218,Z205,Z191)/SQRT(3)</f>
        <v>4.1838106933650776</v>
      </c>
      <c r="Q229">
        <f t="shared" ref="Q229:Q233" si="153">STDEV(AA218,AA205,AA191)/SQRT(3)</f>
        <v>3.6748469737549758</v>
      </c>
      <c r="R229">
        <f t="shared" ref="R229:R233" si="154">STDEV(AB218,AB205,AB191)/SQRT(3)</f>
        <v>9.0311915634529374</v>
      </c>
      <c r="S229">
        <f t="shared" ref="S229:S233" si="155">STDEV(AC218,AC205,AC191)/SQRT(3)</f>
        <v>15.199924475489702</v>
      </c>
    </row>
    <row r="230" spans="1:19" x14ac:dyDescent="0.25">
      <c r="A230" t="s">
        <v>1660</v>
      </c>
      <c r="B230">
        <f t="shared" si="140"/>
        <v>99.979292143957778</v>
      </c>
      <c r="C230">
        <f t="shared" si="141"/>
        <v>93.475715918851563</v>
      </c>
      <c r="D230">
        <f t="shared" si="142"/>
        <v>93.543079402113676</v>
      </c>
      <c r="E230">
        <f t="shared" si="143"/>
        <v>86.052265422421328</v>
      </c>
      <c r="F230">
        <f t="shared" si="144"/>
        <v>88.427495316034268</v>
      </c>
      <c r="G230">
        <f t="shared" si="145"/>
        <v>90.807649668421405</v>
      </c>
      <c r="H230">
        <f t="shared" si="146"/>
        <v>96.056544331541389</v>
      </c>
      <c r="I230">
        <f t="shared" si="147"/>
        <v>105.72770324391571</v>
      </c>
      <c r="K230" t="s">
        <v>1660</v>
      </c>
      <c r="L230">
        <f t="shared" si="148"/>
        <v>5.7577366265358947</v>
      </c>
      <c r="M230">
        <f t="shared" si="149"/>
        <v>5.6738525714160311</v>
      </c>
      <c r="N230">
        <f t="shared" si="150"/>
        <v>1.9020459993850087</v>
      </c>
      <c r="O230">
        <f t="shared" si="151"/>
        <v>1.4351354796645925</v>
      </c>
      <c r="P230">
        <f t="shared" si="152"/>
        <v>3.4947584903122562</v>
      </c>
      <c r="Q230">
        <f t="shared" si="153"/>
        <v>6.1287306526437426</v>
      </c>
      <c r="R230">
        <f t="shared" si="154"/>
        <v>13.520966617497063</v>
      </c>
      <c r="S230">
        <f t="shared" si="155"/>
        <v>9.8386443709546487</v>
      </c>
    </row>
    <row r="231" spans="1:19" x14ac:dyDescent="0.25">
      <c r="A231" t="s">
        <v>1661</v>
      </c>
      <c r="B231">
        <f t="shared" si="140"/>
        <v>98.510183470586909</v>
      </c>
      <c r="C231">
        <f t="shared" si="141"/>
        <v>81.219203038144045</v>
      </c>
      <c r="D231">
        <f t="shared" si="142"/>
        <v>81.724903121932797</v>
      </c>
      <c r="E231">
        <f t="shared" si="143"/>
        <v>78.063704711182353</v>
      </c>
      <c r="F231">
        <f t="shared" si="144"/>
        <v>84.851517179383322</v>
      </c>
      <c r="G231">
        <f t="shared" si="145"/>
        <v>85.378518285978984</v>
      </c>
      <c r="H231">
        <f t="shared" si="146"/>
        <v>92.436758014455449</v>
      </c>
      <c r="I231">
        <f t="shared" si="147"/>
        <v>93.2576114361283</v>
      </c>
      <c r="K231" t="s">
        <v>1661</v>
      </c>
      <c r="L231">
        <f t="shared" si="148"/>
        <v>8.117086608844275</v>
      </c>
      <c r="M231">
        <f t="shared" si="149"/>
        <v>1.7956306915705844</v>
      </c>
      <c r="N231">
        <f t="shared" si="150"/>
        <v>2.1298552036995586</v>
      </c>
      <c r="O231">
        <f t="shared" si="151"/>
        <v>2.8667736240784762</v>
      </c>
      <c r="P231">
        <f t="shared" si="152"/>
        <v>5.1923192746135927</v>
      </c>
      <c r="Q231">
        <f t="shared" si="153"/>
        <v>4.8410180396571807</v>
      </c>
      <c r="R231">
        <f t="shared" si="154"/>
        <v>12.474238749288135</v>
      </c>
      <c r="S231">
        <f t="shared" si="155"/>
        <v>6.0368533104392643</v>
      </c>
    </row>
    <row r="232" spans="1:19" x14ac:dyDescent="0.25">
      <c r="A232" t="s">
        <v>1662</v>
      </c>
      <c r="B232">
        <f t="shared" si="140"/>
        <v>88.247605975270972</v>
      </c>
      <c r="C232">
        <f t="shared" si="141"/>
        <v>107.0746406511086</v>
      </c>
      <c r="D232">
        <f t="shared" si="142"/>
        <v>88.467590396349763</v>
      </c>
      <c r="E232">
        <f t="shared" si="143"/>
        <v>87.165959424216581</v>
      </c>
      <c r="F232">
        <f t="shared" si="144"/>
        <v>84.445630286117918</v>
      </c>
      <c r="G232">
        <f t="shared" si="145"/>
        <v>76.311814419673013</v>
      </c>
      <c r="H232">
        <f t="shared" si="146"/>
        <v>92.847928421458562</v>
      </c>
      <c r="I232">
        <f t="shared" si="147"/>
        <v>103.26535120342675</v>
      </c>
      <c r="K232" t="s">
        <v>1662</v>
      </c>
      <c r="L232">
        <f t="shared" si="148"/>
        <v>5.8150375832549051</v>
      </c>
      <c r="M232">
        <f t="shared" si="149"/>
        <v>18.046980921023273</v>
      </c>
      <c r="N232">
        <f t="shared" si="150"/>
        <v>5.8215074890293721</v>
      </c>
      <c r="O232">
        <f t="shared" si="151"/>
        <v>4.9691413428854672</v>
      </c>
      <c r="P232">
        <f t="shared" si="152"/>
        <v>3.8514399229576775</v>
      </c>
      <c r="Q232">
        <f t="shared" si="153"/>
        <v>5.5375413946891188</v>
      </c>
      <c r="R232">
        <f t="shared" si="154"/>
        <v>9.695431516458882</v>
      </c>
      <c r="S232">
        <f t="shared" si="155"/>
        <v>12.610960516914165</v>
      </c>
    </row>
    <row r="233" spans="1:19" x14ac:dyDescent="0.25">
      <c r="A233" t="s">
        <v>1663</v>
      </c>
      <c r="B233">
        <f t="shared" si="140"/>
        <v>64.51347509549386</v>
      </c>
      <c r="C233">
        <f t="shared" si="141"/>
        <v>98.217312740042175</v>
      </c>
      <c r="D233">
        <f t="shared" si="142"/>
        <v>93.044996138296597</v>
      </c>
      <c r="E233">
        <f t="shared" si="143"/>
        <v>96.603690802931666</v>
      </c>
      <c r="F233">
        <f t="shared" si="144"/>
        <v>102.88544697570153</v>
      </c>
      <c r="G233">
        <f t="shared" si="145"/>
        <v>92.591576941348421</v>
      </c>
      <c r="H233">
        <f t="shared" si="146"/>
        <v>110.48029118426446</v>
      </c>
      <c r="I233">
        <f t="shared" si="147"/>
        <v>100.31539834474142</v>
      </c>
      <c r="K233" t="s">
        <v>1663</v>
      </c>
      <c r="L233">
        <f t="shared" si="148"/>
        <v>37.977693782736836</v>
      </c>
      <c r="M233">
        <f t="shared" si="149"/>
        <v>19.958561318460038</v>
      </c>
      <c r="N233">
        <f t="shared" si="150"/>
        <v>4.6626334879452305</v>
      </c>
      <c r="O233">
        <f t="shared" si="151"/>
        <v>7.8490128670806696</v>
      </c>
      <c r="P233">
        <f t="shared" si="152"/>
        <v>13.7713687826972</v>
      </c>
      <c r="Q233">
        <f t="shared" si="153"/>
        <v>5.2760114037645209</v>
      </c>
      <c r="R233">
        <f t="shared" si="154"/>
        <v>11.958855400024458</v>
      </c>
      <c r="S233">
        <f t="shared" si="155"/>
        <v>12.399403484354394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9:I179"/>
    <mergeCell ref="C180:I180"/>
    <mergeCell ref="B181:D181"/>
    <mergeCell ref="B118:D118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W330"/>
  <sheetViews>
    <sheetView topLeftCell="A83" workbookViewId="0">
      <selection activeCell="A106" sqref="A106:B108"/>
    </sheetView>
  </sheetViews>
  <sheetFormatPr defaultRowHeight="15" x14ac:dyDescent="0.25"/>
  <cols>
    <col min="1" max="1" width="14.85546875" customWidth="1"/>
    <col min="2" max="2" width="9.7109375" bestFit="1" customWidth="1"/>
    <col min="10" max="10" width="12.140625" customWidth="1"/>
  </cols>
  <sheetData>
    <row r="1" spans="1:12" x14ac:dyDescent="0.25">
      <c r="A1" s="7" t="s">
        <v>1677</v>
      </c>
      <c r="I1" s="7" t="s">
        <v>1678</v>
      </c>
      <c r="J1" t="s">
        <v>2181</v>
      </c>
      <c r="K1" s="7" t="s">
        <v>1679</v>
      </c>
      <c r="L1" t="s">
        <v>2183</v>
      </c>
    </row>
    <row r="2" spans="1:12" x14ac:dyDescent="0.25">
      <c r="A2" s="7" t="s">
        <v>1680</v>
      </c>
      <c r="J2" t="s">
        <v>2186</v>
      </c>
      <c r="L2" t="s">
        <v>2184</v>
      </c>
    </row>
    <row r="3" spans="1:12" x14ac:dyDescent="0.25">
      <c r="A3" s="53" t="s">
        <v>1681</v>
      </c>
      <c r="B3" s="17">
        <v>42396</v>
      </c>
      <c r="J3" t="s">
        <v>2182</v>
      </c>
      <c r="L3" t="s">
        <v>1864</v>
      </c>
    </row>
    <row r="4" spans="1:12" x14ac:dyDescent="0.25">
      <c r="A4" s="7" t="s">
        <v>1682</v>
      </c>
      <c r="B4" s="17">
        <v>42382</v>
      </c>
      <c r="I4" s="7" t="s">
        <v>1683</v>
      </c>
      <c r="J4" t="s">
        <v>2185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862</v>
      </c>
      <c r="D12" s="224" t="s">
        <v>862</v>
      </c>
      <c r="E12" s="224" t="s">
        <v>862</v>
      </c>
      <c r="F12" s="224" t="s">
        <v>862</v>
      </c>
      <c r="G12" s="224" t="s">
        <v>862</v>
      </c>
      <c r="H12" s="224" t="s">
        <v>862</v>
      </c>
      <c r="I12" s="225" t="s">
        <v>862</v>
      </c>
    </row>
    <row r="13" spans="1:12" x14ac:dyDescent="0.25">
      <c r="A13" s="6" t="s">
        <v>1659</v>
      </c>
      <c r="B13" s="19" t="s">
        <v>1644</v>
      </c>
      <c r="C13" s="218" t="s">
        <v>866</v>
      </c>
      <c r="D13" s="219" t="s">
        <v>866</v>
      </c>
      <c r="E13" s="219" t="s">
        <v>866</v>
      </c>
      <c r="F13" s="219" t="s">
        <v>866</v>
      </c>
      <c r="G13" s="219" t="s">
        <v>866</v>
      </c>
      <c r="H13" s="219" t="s">
        <v>866</v>
      </c>
      <c r="I13" s="220" t="s">
        <v>866</v>
      </c>
    </row>
    <row r="14" spans="1:12" x14ac:dyDescent="0.25">
      <c r="A14" s="6" t="s">
        <v>1660</v>
      </c>
      <c r="B14" s="19" t="s">
        <v>1644</v>
      </c>
      <c r="C14" s="218" t="s">
        <v>871</v>
      </c>
      <c r="D14" s="219" t="s">
        <v>871</v>
      </c>
      <c r="E14" s="219" t="s">
        <v>871</v>
      </c>
      <c r="F14" s="219" t="s">
        <v>871</v>
      </c>
      <c r="G14" s="219" t="s">
        <v>871</v>
      </c>
      <c r="H14" s="219" t="s">
        <v>871</v>
      </c>
      <c r="I14" s="220" t="s">
        <v>871</v>
      </c>
    </row>
    <row r="15" spans="1:12" x14ac:dyDescent="0.25">
      <c r="A15" s="6" t="s">
        <v>1661</v>
      </c>
      <c r="B15" s="19" t="s">
        <v>1686</v>
      </c>
      <c r="C15" s="218" t="s">
        <v>875</v>
      </c>
      <c r="D15" s="219" t="s">
        <v>875</v>
      </c>
      <c r="E15" s="219" t="s">
        <v>875</v>
      </c>
      <c r="F15" s="219" t="s">
        <v>875</v>
      </c>
      <c r="G15" s="219" t="s">
        <v>875</v>
      </c>
      <c r="H15" s="219" t="s">
        <v>875</v>
      </c>
      <c r="I15" s="220" t="s">
        <v>875</v>
      </c>
    </row>
    <row r="16" spans="1:12" x14ac:dyDescent="0.25">
      <c r="A16" s="6" t="s">
        <v>1662</v>
      </c>
      <c r="B16" s="19" t="s">
        <v>1686</v>
      </c>
      <c r="C16" s="218" t="s">
        <v>879</v>
      </c>
      <c r="D16" s="219" t="s">
        <v>879</v>
      </c>
      <c r="E16" s="219" t="s">
        <v>879</v>
      </c>
      <c r="F16" s="219" t="s">
        <v>879</v>
      </c>
      <c r="G16" s="219" t="s">
        <v>879</v>
      </c>
      <c r="H16" s="219" t="s">
        <v>879</v>
      </c>
      <c r="I16" s="220" t="s">
        <v>879</v>
      </c>
    </row>
    <row r="17" spans="1:9" x14ac:dyDescent="0.25">
      <c r="A17" s="6" t="s">
        <v>1663</v>
      </c>
      <c r="B17" s="19" t="s">
        <v>1687</v>
      </c>
      <c r="C17" s="218" t="s">
        <v>883</v>
      </c>
      <c r="D17" s="219" t="s">
        <v>883</v>
      </c>
      <c r="E17" s="219" t="s">
        <v>883</v>
      </c>
      <c r="F17" s="219" t="s">
        <v>883</v>
      </c>
      <c r="G17" s="219" t="s">
        <v>883</v>
      </c>
      <c r="H17" s="219" t="s">
        <v>883</v>
      </c>
      <c r="I17" s="220" t="s">
        <v>883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484</v>
      </c>
      <c r="B23" t="s">
        <v>474</v>
      </c>
      <c r="C23">
        <v>16.8</v>
      </c>
      <c r="D23" t="s">
        <v>862</v>
      </c>
      <c r="E23">
        <v>31864</v>
      </c>
      <c r="F23" t="s">
        <v>863</v>
      </c>
      <c r="G23" t="s">
        <v>864</v>
      </c>
      <c r="H23">
        <v>500.13</v>
      </c>
      <c r="I23">
        <v>100.026</v>
      </c>
    </row>
    <row r="24" spans="1:9" x14ac:dyDescent="0.25">
      <c r="A24" t="s">
        <v>484</v>
      </c>
      <c r="B24" t="s">
        <v>479</v>
      </c>
      <c r="C24">
        <v>20</v>
      </c>
      <c r="D24" t="s">
        <v>866</v>
      </c>
      <c r="E24">
        <v>20740</v>
      </c>
      <c r="F24" t="s">
        <v>867</v>
      </c>
      <c r="G24" t="s">
        <v>868</v>
      </c>
      <c r="H24">
        <v>357.78699999999998</v>
      </c>
      <c r="I24">
        <v>71.55</v>
      </c>
    </row>
    <row r="25" spans="1:9" x14ac:dyDescent="0.25">
      <c r="A25" t="s">
        <v>869</v>
      </c>
      <c r="B25" t="s">
        <v>2</v>
      </c>
      <c r="C25">
        <v>20</v>
      </c>
      <c r="D25" t="s">
        <v>871</v>
      </c>
      <c r="E25">
        <v>44203</v>
      </c>
      <c r="F25" t="s">
        <v>872</v>
      </c>
      <c r="G25" t="s">
        <v>873</v>
      </c>
      <c r="H25">
        <v>356.44</v>
      </c>
      <c r="I25">
        <v>71.28</v>
      </c>
    </row>
    <row r="26" spans="1:9" x14ac:dyDescent="0.25">
      <c r="A26" t="s">
        <v>869</v>
      </c>
      <c r="B26" t="s">
        <v>9</v>
      </c>
      <c r="C26">
        <v>20</v>
      </c>
      <c r="D26" t="s">
        <v>875</v>
      </c>
      <c r="E26">
        <v>20027</v>
      </c>
      <c r="F26" t="s">
        <v>876</v>
      </c>
      <c r="G26" t="s">
        <v>877</v>
      </c>
      <c r="H26">
        <v>71.08</v>
      </c>
      <c r="I26">
        <v>14.21</v>
      </c>
    </row>
    <row r="27" spans="1:9" x14ac:dyDescent="0.25">
      <c r="A27" t="s">
        <v>869</v>
      </c>
      <c r="B27" t="s">
        <v>14</v>
      </c>
      <c r="C27">
        <v>20</v>
      </c>
      <c r="D27" t="s">
        <v>879</v>
      </c>
      <c r="E27">
        <v>25219</v>
      </c>
      <c r="F27" t="s">
        <v>880</v>
      </c>
      <c r="G27" t="s">
        <v>881</v>
      </c>
      <c r="H27">
        <v>348.48</v>
      </c>
      <c r="I27">
        <v>69.69</v>
      </c>
    </row>
    <row r="28" spans="1:9" x14ac:dyDescent="0.25">
      <c r="A28" t="s">
        <v>869</v>
      </c>
      <c r="B28" t="s">
        <v>19</v>
      </c>
      <c r="C28">
        <v>5</v>
      </c>
      <c r="D28" t="s">
        <v>883</v>
      </c>
      <c r="E28">
        <v>47565</v>
      </c>
      <c r="F28" t="s">
        <v>884</v>
      </c>
      <c r="G28" t="s">
        <v>885</v>
      </c>
      <c r="H28">
        <v>474.00110000000001</v>
      </c>
      <c r="I28">
        <v>94.8</v>
      </c>
    </row>
    <row r="31" spans="1:9" x14ac:dyDescent="0.25">
      <c r="A31" s="7" t="s">
        <v>2181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2191</v>
      </c>
    </row>
    <row r="34" spans="1:49" x14ac:dyDescent="0.25">
      <c r="A34" t="s">
        <v>1709</v>
      </c>
      <c r="B34" s="38">
        <v>42403.04859953704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14</v>
      </c>
      <c r="C38">
        <v>16</v>
      </c>
      <c r="D38">
        <v>16</v>
      </c>
      <c r="E38">
        <v>16</v>
      </c>
      <c r="F38">
        <v>13</v>
      </c>
      <c r="G38">
        <v>11</v>
      </c>
      <c r="H38">
        <v>15</v>
      </c>
      <c r="I38">
        <v>12</v>
      </c>
      <c r="J38">
        <v>16</v>
      </c>
      <c r="K38">
        <v>9</v>
      </c>
      <c r="L38">
        <v>13</v>
      </c>
      <c r="M38">
        <v>15</v>
      </c>
      <c r="N38">
        <v>7</v>
      </c>
      <c r="O38">
        <v>13</v>
      </c>
      <c r="P38">
        <v>6</v>
      </c>
      <c r="Q38">
        <v>10</v>
      </c>
      <c r="R38">
        <v>15</v>
      </c>
      <c r="S38">
        <v>13</v>
      </c>
      <c r="T38">
        <v>11</v>
      </c>
      <c r="U38">
        <v>9</v>
      </c>
      <c r="V38">
        <v>10</v>
      </c>
      <c r="W38">
        <v>12</v>
      </c>
      <c r="X38">
        <v>7</v>
      </c>
      <c r="Y38">
        <v>13</v>
      </c>
      <c r="Z38">
        <v>14</v>
      </c>
      <c r="AA38">
        <v>11</v>
      </c>
      <c r="AB38">
        <v>14</v>
      </c>
      <c r="AC38">
        <v>9</v>
      </c>
      <c r="AD38">
        <v>9</v>
      </c>
      <c r="AE38">
        <v>12</v>
      </c>
      <c r="AF38">
        <v>6</v>
      </c>
      <c r="AG38">
        <v>14</v>
      </c>
      <c r="AH38">
        <v>14</v>
      </c>
      <c r="AI38">
        <v>11</v>
      </c>
      <c r="AJ38">
        <v>12</v>
      </c>
      <c r="AK38">
        <v>13</v>
      </c>
      <c r="AL38">
        <v>13</v>
      </c>
      <c r="AM38">
        <v>8</v>
      </c>
      <c r="AN38">
        <v>7</v>
      </c>
      <c r="AO38">
        <v>16</v>
      </c>
      <c r="AP38">
        <v>14</v>
      </c>
      <c r="AQ38">
        <v>11</v>
      </c>
      <c r="AR38">
        <v>11</v>
      </c>
      <c r="AS38">
        <v>15</v>
      </c>
      <c r="AT38">
        <v>16</v>
      </c>
      <c r="AU38">
        <v>9</v>
      </c>
      <c r="AV38">
        <v>10</v>
      </c>
      <c r="AW38">
        <v>11</v>
      </c>
    </row>
    <row r="39" spans="1:49" x14ac:dyDescent="0.25">
      <c r="A39" t="s">
        <v>1764</v>
      </c>
      <c r="B39">
        <v>101.33</v>
      </c>
      <c r="C39">
        <v>98.813999999999993</v>
      </c>
      <c r="D39">
        <v>119.405</v>
      </c>
      <c r="E39">
        <v>117.041</v>
      </c>
      <c r="F39">
        <v>90.912999999999997</v>
      </c>
      <c r="G39">
        <v>48.927</v>
      </c>
      <c r="H39">
        <v>67.613</v>
      </c>
      <c r="I39">
        <v>84.332999999999998</v>
      </c>
      <c r="J39">
        <v>125.44499999999999</v>
      </c>
      <c r="K39">
        <v>40.177999999999997</v>
      </c>
      <c r="L39">
        <v>88.472999999999999</v>
      </c>
      <c r="M39">
        <v>75.674999999999997</v>
      </c>
      <c r="N39">
        <v>53.475000000000001</v>
      </c>
      <c r="O39">
        <v>41.366999999999997</v>
      </c>
      <c r="P39">
        <v>75.896000000000001</v>
      </c>
      <c r="Q39">
        <v>43.287999999999997</v>
      </c>
      <c r="R39">
        <v>84.167000000000002</v>
      </c>
      <c r="S39">
        <v>71.096000000000004</v>
      </c>
      <c r="T39">
        <v>49.234000000000002</v>
      </c>
      <c r="U39">
        <v>49.094000000000001</v>
      </c>
      <c r="V39">
        <v>39.06</v>
      </c>
      <c r="W39">
        <v>43.256</v>
      </c>
      <c r="X39">
        <v>11.879</v>
      </c>
      <c r="Y39">
        <v>32.530999999999999</v>
      </c>
      <c r="Z39">
        <v>79.759</v>
      </c>
      <c r="AA39">
        <v>30.207000000000001</v>
      </c>
      <c r="AB39">
        <v>58.759</v>
      </c>
      <c r="AC39">
        <v>26.003</v>
      </c>
      <c r="AD39">
        <v>46.119</v>
      </c>
      <c r="AE39">
        <v>37.292000000000002</v>
      </c>
      <c r="AF39">
        <v>36.841999999999999</v>
      </c>
      <c r="AG39">
        <v>75.25</v>
      </c>
      <c r="AH39">
        <v>84.863</v>
      </c>
      <c r="AI39">
        <v>72.268000000000001</v>
      </c>
      <c r="AJ39">
        <v>34.765000000000001</v>
      </c>
      <c r="AK39">
        <v>45.387</v>
      </c>
      <c r="AL39">
        <v>63.369</v>
      </c>
      <c r="AM39">
        <v>36.709000000000003</v>
      </c>
      <c r="AN39">
        <v>38.85</v>
      </c>
      <c r="AO39">
        <v>43.877000000000002</v>
      </c>
      <c r="AP39">
        <v>62.381999999999998</v>
      </c>
      <c r="AQ39">
        <v>35.344999999999999</v>
      </c>
      <c r="AR39">
        <v>34.088999999999999</v>
      </c>
      <c r="AS39">
        <v>67.608000000000004</v>
      </c>
      <c r="AT39">
        <v>51.235999999999997</v>
      </c>
      <c r="AU39">
        <v>30.789000000000001</v>
      </c>
      <c r="AV39">
        <v>76.798000000000002</v>
      </c>
      <c r="AW39">
        <v>54.832000000000001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2190</v>
      </c>
    </row>
    <row r="42" spans="1:49" x14ac:dyDescent="0.25">
      <c r="A42" t="s">
        <v>1709</v>
      </c>
      <c r="B42" s="38">
        <v>42403.047407407408</v>
      </c>
    </row>
    <row r="43" spans="1:49" x14ac:dyDescent="0.25">
      <c r="A43" t="s">
        <v>1710</v>
      </c>
      <c r="B43">
        <v>2466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14</v>
      </c>
      <c r="C46">
        <v>16</v>
      </c>
      <c r="D46">
        <v>16</v>
      </c>
      <c r="E46">
        <v>16</v>
      </c>
      <c r="F46">
        <v>13</v>
      </c>
      <c r="G46">
        <v>11</v>
      </c>
      <c r="H46">
        <v>15</v>
      </c>
      <c r="I46">
        <v>12</v>
      </c>
      <c r="J46">
        <v>15</v>
      </c>
      <c r="K46">
        <v>9</v>
      </c>
      <c r="L46">
        <v>13</v>
      </c>
      <c r="M46">
        <v>15</v>
      </c>
      <c r="N46">
        <v>8</v>
      </c>
      <c r="O46">
        <v>13</v>
      </c>
      <c r="P46">
        <v>6</v>
      </c>
      <c r="Q46">
        <v>9</v>
      </c>
      <c r="R46">
        <v>14</v>
      </c>
      <c r="S46">
        <v>13</v>
      </c>
      <c r="T46">
        <v>11</v>
      </c>
      <c r="U46">
        <v>9</v>
      </c>
      <c r="V46">
        <v>10</v>
      </c>
      <c r="W46">
        <v>12</v>
      </c>
      <c r="X46">
        <v>7</v>
      </c>
      <c r="Y46">
        <v>11</v>
      </c>
      <c r="Z46">
        <v>14</v>
      </c>
      <c r="AA46">
        <v>11</v>
      </c>
      <c r="AB46">
        <v>14</v>
      </c>
      <c r="AC46">
        <v>9</v>
      </c>
      <c r="AD46">
        <v>9</v>
      </c>
      <c r="AE46">
        <v>12</v>
      </c>
      <c r="AF46">
        <v>6</v>
      </c>
      <c r="AG46">
        <v>14</v>
      </c>
      <c r="AH46">
        <v>14</v>
      </c>
      <c r="AI46">
        <v>10</v>
      </c>
      <c r="AJ46">
        <v>12</v>
      </c>
      <c r="AK46">
        <v>13</v>
      </c>
      <c r="AL46">
        <v>13</v>
      </c>
      <c r="AM46">
        <v>8</v>
      </c>
      <c r="AN46">
        <v>7</v>
      </c>
      <c r="AO46">
        <v>15</v>
      </c>
      <c r="AP46">
        <v>0</v>
      </c>
      <c r="AQ46">
        <v>10</v>
      </c>
      <c r="AR46">
        <v>10</v>
      </c>
      <c r="AS46">
        <v>14</v>
      </c>
      <c r="AT46">
        <v>16</v>
      </c>
      <c r="AU46">
        <v>9</v>
      </c>
      <c r="AV46">
        <v>10</v>
      </c>
      <c r="AW46">
        <v>11</v>
      </c>
    </row>
    <row r="47" spans="1:49" x14ac:dyDescent="0.25">
      <c r="A47" t="s">
        <v>1764</v>
      </c>
      <c r="B47">
        <v>80.805000000000007</v>
      </c>
      <c r="C47">
        <v>95.090999999999994</v>
      </c>
      <c r="D47">
        <v>114.831</v>
      </c>
      <c r="E47">
        <v>118.408</v>
      </c>
      <c r="F47">
        <v>86.32</v>
      </c>
      <c r="G47">
        <v>47.823</v>
      </c>
      <c r="H47">
        <v>66.542000000000002</v>
      </c>
      <c r="I47">
        <v>82.882999999999996</v>
      </c>
      <c r="J47">
        <v>102.45699999999999</v>
      </c>
      <c r="K47">
        <v>36.869</v>
      </c>
      <c r="L47">
        <v>77.305000000000007</v>
      </c>
      <c r="M47">
        <v>77.658000000000001</v>
      </c>
      <c r="N47">
        <v>48.232999999999997</v>
      </c>
      <c r="O47">
        <v>42.237000000000002</v>
      </c>
      <c r="P47">
        <v>69.058999999999997</v>
      </c>
      <c r="Q47">
        <v>41.984000000000002</v>
      </c>
      <c r="R47">
        <v>63.872</v>
      </c>
      <c r="S47">
        <v>67.843999999999994</v>
      </c>
      <c r="T47">
        <v>39.972999999999999</v>
      </c>
      <c r="U47">
        <v>54.926000000000002</v>
      </c>
      <c r="V47">
        <v>40</v>
      </c>
      <c r="W47">
        <v>44.247999999999998</v>
      </c>
      <c r="X47">
        <v>11.967000000000001</v>
      </c>
      <c r="Y47">
        <v>31.666</v>
      </c>
      <c r="Z47">
        <v>49.488999999999997</v>
      </c>
      <c r="AA47">
        <v>26.803999999999998</v>
      </c>
      <c r="AB47">
        <v>60.481000000000002</v>
      </c>
      <c r="AC47">
        <v>24.861000000000001</v>
      </c>
      <c r="AD47">
        <v>42.540999999999997</v>
      </c>
      <c r="AE47">
        <v>41.741999999999997</v>
      </c>
      <c r="AF47">
        <v>33.402000000000001</v>
      </c>
      <c r="AG47">
        <v>66.918999999999997</v>
      </c>
      <c r="AH47">
        <v>80.885000000000005</v>
      </c>
      <c r="AI47">
        <v>41.886000000000003</v>
      </c>
      <c r="AJ47">
        <v>33.619</v>
      </c>
      <c r="AK47">
        <v>46.100999999999999</v>
      </c>
      <c r="AL47">
        <v>60.048999999999999</v>
      </c>
      <c r="AM47">
        <v>38.570999999999998</v>
      </c>
      <c r="AN47">
        <v>40.976999999999997</v>
      </c>
      <c r="AO47">
        <v>46.042000000000002</v>
      </c>
      <c r="AP47">
        <v>0</v>
      </c>
      <c r="AQ47">
        <v>29.786000000000001</v>
      </c>
      <c r="AR47">
        <v>32.886000000000003</v>
      </c>
      <c r="AS47">
        <v>73.760999999999996</v>
      </c>
      <c r="AT47">
        <v>46.04</v>
      </c>
      <c r="AU47">
        <v>28.145</v>
      </c>
      <c r="AV47">
        <v>71.766000000000005</v>
      </c>
      <c r="AW47">
        <v>51.079000000000001</v>
      </c>
    </row>
    <row r="49" spans="1:49" x14ac:dyDescent="0.25">
      <c r="A49" s="7" t="s">
        <v>2186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2189</v>
      </c>
    </row>
    <row r="52" spans="1:49" x14ac:dyDescent="0.25">
      <c r="A52" t="s">
        <v>1709</v>
      </c>
      <c r="B52" s="38">
        <v>42403.046423611115</v>
      </c>
    </row>
    <row r="53" spans="1:49" x14ac:dyDescent="0.25">
      <c r="A53" t="s">
        <v>1710</v>
      </c>
      <c r="B53">
        <v>2402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15</v>
      </c>
      <c r="E56">
        <v>16</v>
      </c>
      <c r="F56">
        <v>16</v>
      </c>
      <c r="G56">
        <v>15</v>
      </c>
      <c r="H56">
        <v>15</v>
      </c>
      <c r="I56">
        <v>11</v>
      </c>
      <c r="J56">
        <v>15</v>
      </c>
      <c r="K56">
        <v>16</v>
      </c>
      <c r="L56">
        <v>14</v>
      </c>
      <c r="M56">
        <v>15</v>
      </c>
      <c r="N56">
        <v>16</v>
      </c>
      <c r="O56">
        <v>16</v>
      </c>
      <c r="P56">
        <v>14</v>
      </c>
      <c r="Q56">
        <v>15</v>
      </c>
      <c r="R56">
        <v>16</v>
      </c>
      <c r="S56">
        <v>15</v>
      </c>
      <c r="T56">
        <v>15</v>
      </c>
      <c r="U56">
        <v>15</v>
      </c>
      <c r="V56">
        <v>15</v>
      </c>
      <c r="W56">
        <v>14</v>
      </c>
      <c r="X56">
        <v>12</v>
      </c>
      <c r="Y56">
        <v>14</v>
      </c>
      <c r="Z56">
        <v>15</v>
      </c>
      <c r="AA56">
        <v>16</v>
      </c>
      <c r="AB56">
        <v>15</v>
      </c>
      <c r="AC56">
        <v>15</v>
      </c>
      <c r="AD56">
        <v>14</v>
      </c>
      <c r="AE56">
        <v>13</v>
      </c>
      <c r="AF56">
        <v>14</v>
      </c>
      <c r="AG56">
        <v>15</v>
      </c>
      <c r="AH56">
        <v>16</v>
      </c>
      <c r="AI56">
        <v>15</v>
      </c>
      <c r="AJ56">
        <v>16</v>
      </c>
      <c r="AK56">
        <v>16</v>
      </c>
      <c r="AL56">
        <v>14</v>
      </c>
      <c r="AM56">
        <v>15</v>
      </c>
      <c r="AN56">
        <v>15</v>
      </c>
      <c r="AO56">
        <v>15</v>
      </c>
      <c r="AP56">
        <v>16</v>
      </c>
      <c r="AQ56">
        <v>16</v>
      </c>
      <c r="AR56">
        <v>16</v>
      </c>
      <c r="AS56">
        <v>16</v>
      </c>
      <c r="AT56">
        <v>14</v>
      </c>
      <c r="AU56">
        <v>15</v>
      </c>
      <c r="AV56">
        <v>16</v>
      </c>
      <c r="AW56">
        <v>16</v>
      </c>
    </row>
    <row r="57" spans="1:49" x14ac:dyDescent="0.25">
      <c r="A57" t="s">
        <v>1764</v>
      </c>
      <c r="B57">
        <v>109.33199999999999</v>
      </c>
      <c r="C57">
        <v>88.233000000000004</v>
      </c>
      <c r="D57">
        <v>164.75399999999999</v>
      </c>
      <c r="E57">
        <v>111.699</v>
      </c>
      <c r="F57">
        <v>92.105999999999995</v>
      </c>
      <c r="G57">
        <v>90.415999999999997</v>
      </c>
      <c r="H57">
        <v>93.251999999999995</v>
      </c>
      <c r="I57">
        <v>100.682</v>
      </c>
      <c r="J57">
        <v>93.281999999999996</v>
      </c>
      <c r="K57">
        <v>92.427999999999997</v>
      </c>
      <c r="L57">
        <v>94.113</v>
      </c>
      <c r="M57">
        <v>57.89</v>
      </c>
      <c r="N57">
        <v>74.263000000000005</v>
      </c>
      <c r="O57">
        <v>90.183999999999997</v>
      </c>
      <c r="P57">
        <v>59.033000000000001</v>
      </c>
      <c r="Q57">
        <v>67.117000000000004</v>
      </c>
      <c r="R57">
        <v>126.36</v>
      </c>
      <c r="S57">
        <v>85.573999999999998</v>
      </c>
      <c r="T57">
        <v>78.763000000000005</v>
      </c>
      <c r="U57">
        <v>57.48</v>
      </c>
      <c r="V57">
        <v>114.779</v>
      </c>
      <c r="W57">
        <v>106.37</v>
      </c>
      <c r="X57">
        <v>57.372999999999998</v>
      </c>
      <c r="Y57">
        <v>83.385999999999996</v>
      </c>
      <c r="Z57">
        <v>80.069999999999993</v>
      </c>
      <c r="AA57">
        <v>64.594999999999999</v>
      </c>
      <c r="AB57">
        <v>89.843000000000004</v>
      </c>
      <c r="AC57">
        <v>100.395</v>
      </c>
      <c r="AD57">
        <v>57.161000000000001</v>
      </c>
      <c r="AE57">
        <v>53.192</v>
      </c>
      <c r="AF57">
        <v>90.94</v>
      </c>
      <c r="AG57">
        <v>43.514000000000003</v>
      </c>
      <c r="AH57">
        <v>127.626</v>
      </c>
      <c r="AI57">
        <v>68.783000000000001</v>
      </c>
      <c r="AJ57">
        <v>73.361000000000004</v>
      </c>
      <c r="AK57">
        <v>66.938000000000002</v>
      </c>
      <c r="AL57">
        <v>62.841999999999999</v>
      </c>
      <c r="AM57">
        <v>69.081999999999994</v>
      </c>
      <c r="AN57">
        <v>83.278999999999996</v>
      </c>
      <c r="AO57">
        <v>79.858000000000004</v>
      </c>
      <c r="AP57">
        <v>112.136</v>
      </c>
      <c r="AQ57">
        <v>86.094999999999999</v>
      </c>
      <c r="AR57">
        <v>117.988</v>
      </c>
      <c r="AS57">
        <v>122.496</v>
      </c>
      <c r="AT57">
        <v>59.667999999999999</v>
      </c>
      <c r="AU57">
        <v>105.867</v>
      </c>
      <c r="AV57">
        <v>59.860999999999997</v>
      </c>
      <c r="AW57">
        <v>78.471999999999994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2188</v>
      </c>
    </row>
    <row r="60" spans="1:49" x14ac:dyDescent="0.25">
      <c r="A60" t="s">
        <v>1709</v>
      </c>
      <c r="B60" s="38">
        <v>42403.045451388891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15</v>
      </c>
      <c r="E64">
        <v>16</v>
      </c>
      <c r="F64">
        <v>16</v>
      </c>
      <c r="G64">
        <v>15</v>
      </c>
      <c r="H64">
        <v>15</v>
      </c>
      <c r="I64">
        <v>11</v>
      </c>
      <c r="J64">
        <v>15</v>
      </c>
      <c r="K64">
        <v>16</v>
      </c>
      <c r="L64">
        <v>13</v>
      </c>
      <c r="M64">
        <v>16</v>
      </c>
      <c r="N64">
        <v>15</v>
      </c>
      <c r="O64">
        <v>16</v>
      </c>
      <c r="P64">
        <v>13</v>
      </c>
      <c r="Q64">
        <v>15</v>
      </c>
      <c r="R64">
        <v>16</v>
      </c>
      <c r="S64">
        <v>15</v>
      </c>
      <c r="T64">
        <v>15</v>
      </c>
      <c r="U64">
        <v>14</v>
      </c>
      <c r="V64">
        <v>14</v>
      </c>
      <c r="W64">
        <v>14</v>
      </c>
      <c r="X64">
        <v>13</v>
      </c>
      <c r="Y64">
        <v>13</v>
      </c>
      <c r="Z64">
        <v>15</v>
      </c>
      <c r="AA64">
        <v>15</v>
      </c>
      <c r="AB64">
        <v>15</v>
      </c>
      <c r="AC64">
        <v>15</v>
      </c>
      <c r="AD64">
        <v>14</v>
      </c>
      <c r="AE64">
        <v>14</v>
      </c>
      <c r="AF64">
        <v>14</v>
      </c>
      <c r="AG64">
        <v>14</v>
      </c>
      <c r="AH64">
        <v>16</v>
      </c>
      <c r="AI64">
        <v>11</v>
      </c>
      <c r="AJ64">
        <v>16</v>
      </c>
      <c r="AK64">
        <v>14</v>
      </c>
      <c r="AL64">
        <v>14</v>
      </c>
      <c r="AM64">
        <v>15</v>
      </c>
      <c r="AN64">
        <v>15</v>
      </c>
      <c r="AO64">
        <v>15</v>
      </c>
      <c r="AP64">
        <v>0</v>
      </c>
      <c r="AQ64">
        <v>16</v>
      </c>
      <c r="AR64">
        <v>16</v>
      </c>
      <c r="AS64">
        <v>16</v>
      </c>
      <c r="AT64">
        <v>14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97.016999999999996</v>
      </c>
      <c r="C65">
        <v>94.183000000000007</v>
      </c>
      <c r="D65">
        <v>163.52799999999999</v>
      </c>
      <c r="E65">
        <v>103.65900000000001</v>
      </c>
      <c r="F65">
        <v>94.35</v>
      </c>
      <c r="G65">
        <v>81.182000000000002</v>
      </c>
      <c r="H65">
        <v>83.885000000000005</v>
      </c>
      <c r="I65">
        <v>97.516000000000005</v>
      </c>
      <c r="J65">
        <v>75.781999999999996</v>
      </c>
      <c r="K65">
        <v>83.218999999999994</v>
      </c>
      <c r="L65">
        <v>74.751999999999995</v>
      </c>
      <c r="M65">
        <v>46.408999999999999</v>
      </c>
      <c r="N65">
        <v>45.552</v>
      </c>
      <c r="O65">
        <v>91.397999999999996</v>
      </c>
      <c r="P65">
        <v>59.26</v>
      </c>
      <c r="Q65">
        <v>53.442999999999998</v>
      </c>
      <c r="R65">
        <v>90.027000000000001</v>
      </c>
      <c r="S65">
        <v>71.36</v>
      </c>
      <c r="T65">
        <v>70.238</v>
      </c>
      <c r="U65">
        <v>59.116</v>
      </c>
      <c r="V65">
        <v>115.986</v>
      </c>
      <c r="W65">
        <v>63.985999999999997</v>
      </c>
      <c r="X65">
        <v>47.588000000000001</v>
      </c>
      <c r="Y65">
        <v>77.635000000000005</v>
      </c>
      <c r="Z65">
        <v>53.112000000000002</v>
      </c>
      <c r="AA65">
        <v>54.917000000000002</v>
      </c>
      <c r="AB65">
        <v>74.855000000000004</v>
      </c>
      <c r="AC65">
        <v>88.807000000000002</v>
      </c>
      <c r="AD65">
        <v>45.896000000000001</v>
      </c>
      <c r="AE65">
        <v>41.93</v>
      </c>
      <c r="AF65">
        <v>81.018000000000001</v>
      </c>
      <c r="AG65">
        <v>42.031999999999996</v>
      </c>
      <c r="AH65">
        <v>126.05</v>
      </c>
      <c r="AI65">
        <v>24.225000000000001</v>
      </c>
      <c r="AJ65">
        <v>76.826999999999998</v>
      </c>
      <c r="AK65">
        <v>69.727000000000004</v>
      </c>
      <c r="AL65">
        <v>61.725000000000001</v>
      </c>
      <c r="AM65">
        <v>56.502000000000002</v>
      </c>
      <c r="AN65">
        <v>82.24</v>
      </c>
      <c r="AO65">
        <v>66.95</v>
      </c>
      <c r="AP65">
        <v>0</v>
      </c>
      <c r="AQ65">
        <v>72.295000000000002</v>
      </c>
      <c r="AR65">
        <v>105.917</v>
      </c>
      <c r="AS65">
        <v>115.669</v>
      </c>
      <c r="AT65">
        <v>51.460999999999999</v>
      </c>
      <c r="AU65">
        <v>89.738</v>
      </c>
      <c r="AV65">
        <v>48.783999999999999</v>
      </c>
      <c r="AW65">
        <v>73.286000000000001</v>
      </c>
    </row>
    <row r="67" spans="1:49" x14ac:dyDescent="0.25">
      <c r="A67" s="7" t="s">
        <v>2182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2187</v>
      </c>
    </row>
    <row r="70" spans="1:49" x14ac:dyDescent="0.25">
      <c r="A70" t="s">
        <v>1709</v>
      </c>
      <c r="B70" s="38">
        <v>42403.044444444444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14</v>
      </c>
      <c r="G74">
        <v>16</v>
      </c>
      <c r="H74">
        <v>16</v>
      </c>
      <c r="I74">
        <v>15</v>
      </c>
      <c r="J74">
        <v>16</v>
      </c>
      <c r="K74">
        <v>12</v>
      </c>
      <c r="L74">
        <v>15</v>
      </c>
      <c r="M74">
        <v>16</v>
      </c>
      <c r="N74">
        <v>15</v>
      </c>
      <c r="O74">
        <v>13</v>
      </c>
      <c r="P74">
        <v>15</v>
      </c>
      <c r="Q74">
        <v>15</v>
      </c>
      <c r="R74">
        <v>15</v>
      </c>
      <c r="S74">
        <v>16</v>
      </c>
      <c r="T74">
        <v>13</v>
      </c>
      <c r="U74">
        <v>14</v>
      </c>
      <c r="V74">
        <v>16</v>
      </c>
      <c r="W74">
        <v>15</v>
      </c>
      <c r="X74">
        <v>15</v>
      </c>
      <c r="Y74">
        <v>16</v>
      </c>
      <c r="Z74">
        <v>16</v>
      </c>
      <c r="AA74">
        <v>13</v>
      </c>
      <c r="AB74">
        <v>15</v>
      </c>
      <c r="AC74">
        <v>14</v>
      </c>
      <c r="AD74">
        <v>11</v>
      </c>
      <c r="AE74">
        <v>12</v>
      </c>
      <c r="AF74">
        <v>15</v>
      </c>
      <c r="AG74">
        <v>15</v>
      </c>
      <c r="AH74">
        <v>16</v>
      </c>
      <c r="AI74">
        <v>16</v>
      </c>
      <c r="AJ74">
        <v>16</v>
      </c>
      <c r="AK74">
        <v>13</v>
      </c>
      <c r="AL74">
        <v>15</v>
      </c>
      <c r="AM74">
        <v>11</v>
      </c>
      <c r="AN74">
        <v>15</v>
      </c>
      <c r="AO74">
        <v>14</v>
      </c>
      <c r="AP74">
        <v>16</v>
      </c>
      <c r="AQ74">
        <v>15</v>
      </c>
      <c r="AR74">
        <v>16</v>
      </c>
      <c r="AS74">
        <v>15</v>
      </c>
      <c r="AT74">
        <v>13</v>
      </c>
      <c r="AU74">
        <v>11</v>
      </c>
      <c r="AV74">
        <v>15</v>
      </c>
      <c r="AW74">
        <v>16</v>
      </c>
    </row>
    <row r="75" spans="1:49" x14ac:dyDescent="0.25">
      <c r="A75" t="s">
        <v>1764</v>
      </c>
      <c r="B75">
        <v>149.09100000000001</v>
      </c>
      <c r="C75">
        <v>106.491</v>
      </c>
      <c r="D75">
        <v>132.71100000000001</v>
      </c>
      <c r="E75">
        <v>124.90600000000001</v>
      </c>
      <c r="F75">
        <v>84.85</v>
      </c>
      <c r="G75">
        <v>119.02500000000001</v>
      </c>
      <c r="H75">
        <v>107.173</v>
      </c>
      <c r="I75">
        <v>117.142</v>
      </c>
      <c r="J75">
        <v>113.73</v>
      </c>
      <c r="K75">
        <v>65.978999999999999</v>
      </c>
      <c r="L75">
        <v>134.59700000000001</v>
      </c>
      <c r="M75">
        <v>101.045</v>
      </c>
      <c r="N75">
        <v>144.52699999999999</v>
      </c>
      <c r="O75">
        <v>91.370999999999995</v>
      </c>
      <c r="P75">
        <v>94.153000000000006</v>
      </c>
      <c r="Q75">
        <v>114.47</v>
      </c>
      <c r="R75">
        <v>110.282</v>
      </c>
      <c r="S75">
        <v>85.022999999999996</v>
      </c>
      <c r="T75">
        <v>116.61199999999999</v>
      </c>
      <c r="U75">
        <v>62.354999999999997</v>
      </c>
      <c r="V75">
        <v>93.576999999999998</v>
      </c>
      <c r="W75">
        <v>127.367</v>
      </c>
      <c r="X75">
        <v>119.628</v>
      </c>
      <c r="Y75">
        <v>88.48</v>
      </c>
      <c r="Z75">
        <v>100.15900000000001</v>
      </c>
      <c r="AA75">
        <v>144.80000000000001</v>
      </c>
      <c r="AB75">
        <v>105.563</v>
      </c>
      <c r="AC75">
        <v>74.688000000000002</v>
      </c>
      <c r="AD75">
        <v>85.659000000000006</v>
      </c>
      <c r="AE75">
        <v>129.31700000000001</v>
      </c>
      <c r="AF75">
        <v>115.59</v>
      </c>
      <c r="AG75">
        <v>135.64699999999999</v>
      </c>
      <c r="AH75">
        <v>89.33</v>
      </c>
      <c r="AI75">
        <v>135.827</v>
      </c>
      <c r="AJ75">
        <v>92.07</v>
      </c>
      <c r="AK75">
        <v>44.811999999999998</v>
      </c>
      <c r="AL75">
        <v>95.212999999999994</v>
      </c>
      <c r="AM75">
        <v>53.03</v>
      </c>
      <c r="AN75">
        <v>102.447</v>
      </c>
      <c r="AO75">
        <v>79.304000000000002</v>
      </c>
      <c r="AP75">
        <v>84.662999999999997</v>
      </c>
      <c r="AQ75">
        <v>103.73</v>
      </c>
      <c r="AR75">
        <v>75.042000000000002</v>
      </c>
      <c r="AS75">
        <v>133.71</v>
      </c>
      <c r="AT75">
        <v>97.245999999999995</v>
      </c>
      <c r="AU75">
        <v>34.942999999999998</v>
      </c>
      <c r="AV75">
        <v>79.341999999999999</v>
      </c>
      <c r="AW75">
        <v>81.245000000000005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2192</v>
      </c>
    </row>
    <row r="78" spans="1:49" x14ac:dyDescent="0.25">
      <c r="A78" t="s">
        <v>1709</v>
      </c>
      <c r="B78" s="38">
        <v>42403.050775462965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14</v>
      </c>
      <c r="G82">
        <v>16</v>
      </c>
      <c r="H82">
        <v>16</v>
      </c>
      <c r="I82">
        <v>15</v>
      </c>
      <c r="J82">
        <v>16</v>
      </c>
      <c r="K82">
        <v>12</v>
      </c>
      <c r="L82">
        <v>15</v>
      </c>
      <c r="M82">
        <v>16</v>
      </c>
      <c r="N82">
        <v>15</v>
      </c>
      <c r="O82">
        <v>13</v>
      </c>
      <c r="P82">
        <v>15</v>
      </c>
      <c r="Q82">
        <v>15</v>
      </c>
      <c r="R82">
        <v>15</v>
      </c>
      <c r="S82">
        <v>16</v>
      </c>
      <c r="T82">
        <v>13</v>
      </c>
      <c r="U82">
        <v>13</v>
      </c>
      <c r="V82">
        <v>16</v>
      </c>
      <c r="W82">
        <v>14</v>
      </c>
      <c r="X82">
        <v>14</v>
      </c>
      <c r="Y82">
        <v>16</v>
      </c>
      <c r="Z82">
        <v>16</v>
      </c>
      <c r="AA82">
        <v>13</v>
      </c>
      <c r="AB82">
        <v>15</v>
      </c>
      <c r="AC82">
        <v>14</v>
      </c>
      <c r="AD82">
        <v>11</v>
      </c>
      <c r="AE82">
        <v>12</v>
      </c>
      <c r="AF82">
        <v>15</v>
      </c>
      <c r="AG82">
        <v>15</v>
      </c>
      <c r="AH82">
        <v>16</v>
      </c>
      <c r="AI82">
        <v>15</v>
      </c>
      <c r="AJ82">
        <v>16</v>
      </c>
      <c r="AK82">
        <v>14</v>
      </c>
      <c r="AL82">
        <v>15</v>
      </c>
      <c r="AM82">
        <v>11</v>
      </c>
      <c r="AN82">
        <v>15</v>
      </c>
      <c r="AO82">
        <v>13</v>
      </c>
      <c r="AP82">
        <v>0</v>
      </c>
      <c r="AQ82">
        <v>15</v>
      </c>
      <c r="AR82">
        <v>16</v>
      </c>
      <c r="AS82">
        <v>15</v>
      </c>
      <c r="AT82">
        <v>13</v>
      </c>
      <c r="AU82">
        <v>11</v>
      </c>
      <c r="AV82">
        <v>15</v>
      </c>
      <c r="AW82">
        <v>15</v>
      </c>
    </row>
    <row r="83" spans="1:49" x14ac:dyDescent="0.25">
      <c r="A83" t="s">
        <v>1764</v>
      </c>
      <c r="B83">
        <v>109.681</v>
      </c>
      <c r="C83">
        <v>108.221</v>
      </c>
      <c r="D83">
        <v>134.011</v>
      </c>
      <c r="E83">
        <v>112.59699999999999</v>
      </c>
      <c r="F83">
        <v>69.783000000000001</v>
      </c>
      <c r="G83">
        <v>103.17400000000001</v>
      </c>
      <c r="H83">
        <v>102.407</v>
      </c>
      <c r="I83">
        <v>87.941999999999993</v>
      </c>
      <c r="J83">
        <v>75.594999999999999</v>
      </c>
      <c r="K83">
        <v>49.381999999999998</v>
      </c>
      <c r="L83">
        <v>131.114</v>
      </c>
      <c r="M83">
        <v>101.633</v>
      </c>
      <c r="N83">
        <v>128.00800000000001</v>
      </c>
      <c r="O83">
        <v>76.545000000000002</v>
      </c>
      <c r="P83">
        <v>92.953000000000003</v>
      </c>
      <c r="Q83">
        <v>90.781000000000006</v>
      </c>
      <c r="R83">
        <v>76.138000000000005</v>
      </c>
      <c r="S83">
        <v>60.372</v>
      </c>
      <c r="T83">
        <v>104.289</v>
      </c>
      <c r="U83">
        <v>58.576000000000001</v>
      </c>
      <c r="V83">
        <v>83.878</v>
      </c>
      <c r="W83">
        <v>131.09700000000001</v>
      </c>
      <c r="X83">
        <v>106.265</v>
      </c>
      <c r="Y83">
        <v>73.462999999999994</v>
      </c>
      <c r="Z83">
        <v>138.83000000000001</v>
      </c>
      <c r="AA83">
        <v>118.61799999999999</v>
      </c>
      <c r="AB83">
        <v>98.286000000000001</v>
      </c>
      <c r="AC83">
        <v>76.87</v>
      </c>
      <c r="AD83">
        <v>72.480999999999995</v>
      </c>
      <c r="AE83">
        <v>92.067999999999998</v>
      </c>
      <c r="AF83">
        <v>100.107</v>
      </c>
      <c r="AG83">
        <v>114.381</v>
      </c>
      <c r="AH83">
        <v>85.805999999999997</v>
      </c>
      <c r="AI83">
        <v>67.902000000000001</v>
      </c>
      <c r="AJ83">
        <v>94.552999999999997</v>
      </c>
      <c r="AK83">
        <v>39.319000000000003</v>
      </c>
      <c r="AL83">
        <v>72.548000000000002</v>
      </c>
      <c r="AM83">
        <v>51.662999999999997</v>
      </c>
      <c r="AN83">
        <v>106.011</v>
      </c>
      <c r="AO83">
        <v>71.674000000000007</v>
      </c>
      <c r="AP83">
        <v>0</v>
      </c>
      <c r="AQ83">
        <v>81.593000000000004</v>
      </c>
      <c r="AR83">
        <v>60.738999999999997</v>
      </c>
      <c r="AS83">
        <v>118.441</v>
      </c>
      <c r="AT83">
        <v>72.938999999999993</v>
      </c>
      <c r="AU83">
        <v>34.030999999999999</v>
      </c>
      <c r="AV83">
        <v>74.466999999999999</v>
      </c>
      <c r="AW83">
        <v>73.748000000000005</v>
      </c>
    </row>
    <row r="85" spans="1:49" x14ac:dyDescent="0.25">
      <c r="A85" s="7" t="s">
        <v>1769</v>
      </c>
      <c r="B85" t="s">
        <v>1715</v>
      </c>
      <c r="C85" t="s">
        <v>1716</v>
      </c>
      <c r="D85" t="s">
        <v>1717</v>
      </c>
      <c r="E85" t="s">
        <v>1718</v>
      </c>
      <c r="F85" t="s">
        <v>1719</v>
      </c>
      <c r="G85" t="s">
        <v>1720</v>
      </c>
      <c r="H85" t="s">
        <v>1721</v>
      </c>
      <c r="I85" t="s">
        <v>1722</v>
      </c>
      <c r="J85" t="s">
        <v>1723</v>
      </c>
      <c r="K85" t="s">
        <v>1724</v>
      </c>
      <c r="L85" t="s">
        <v>1725</v>
      </c>
      <c r="M85" t="s">
        <v>1726</v>
      </c>
      <c r="N85" t="s">
        <v>1727</v>
      </c>
      <c r="O85" t="s">
        <v>1728</v>
      </c>
      <c r="P85" t="s">
        <v>1729</v>
      </c>
      <c r="Q85" t="s">
        <v>1730</v>
      </c>
      <c r="R85" t="s">
        <v>1731</v>
      </c>
      <c r="S85" t="s">
        <v>1732</v>
      </c>
      <c r="T85" t="s">
        <v>1733</v>
      </c>
      <c r="U85" t="s">
        <v>1734</v>
      </c>
      <c r="V85" t="s">
        <v>1735</v>
      </c>
      <c r="W85" t="s">
        <v>1736</v>
      </c>
      <c r="X85" t="s">
        <v>1737</v>
      </c>
      <c r="Y85" t="s">
        <v>1738</v>
      </c>
      <c r="Z85" t="s">
        <v>1739</v>
      </c>
      <c r="AA85" t="s">
        <v>1740</v>
      </c>
      <c r="AB85" t="s">
        <v>1741</v>
      </c>
      <c r="AC85" t="s">
        <v>1742</v>
      </c>
      <c r="AD85" t="s">
        <v>1743</v>
      </c>
      <c r="AE85" t="s">
        <v>1744</v>
      </c>
      <c r="AF85" t="s">
        <v>1745</v>
      </c>
      <c r="AG85" t="s">
        <v>1746</v>
      </c>
      <c r="AH85" t="s">
        <v>1747</v>
      </c>
      <c r="AI85" t="s">
        <v>1748</v>
      </c>
      <c r="AJ85" t="s">
        <v>1749</v>
      </c>
      <c r="AK85" t="s">
        <v>1750</v>
      </c>
      <c r="AL85" t="s">
        <v>1751</v>
      </c>
      <c r="AM85" t="s">
        <v>1752</v>
      </c>
      <c r="AN85" t="s">
        <v>1753</v>
      </c>
      <c r="AO85" t="s">
        <v>1754</v>
      </c>
      <c r="AP85" t="s">
        <v>1755</v>
      </c>
      <c r="AQ85" t="s">
        <v>1756</v>
      </c>
      <c r="AR85" t="s">
        <v>1757</v>
      </c>
      <c r="AS85" t="s">
        <v>1758</v>
      </c>
      <c r="AT85" t="s">
        <v>1759</v>
      </c>
      <c r="AU85" t="s">
        <v>1760</v>
      </c>
      <c r="AV85" t="s">
        <v>1761</v>
      </c>
      <c r="AW85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>J46/J38*100</f>
        <v>93.75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114.28571428571428</v>
      </c>
      <c r="O86">
        <f t="shared" si="0"/>
        <v>100</v>
      </c>
      <c r="P86">
        <f t="shared" si="0"/>
        <v>100</v>
      </c>
      <c r="Q86">
        <f t="shared" si="0"/>
        <v>90</v>
      </c>
      <c r="R86">
        <f t="shared" si="0"/>
        <v>93.333333333333329</v>
      </c>
      <c r="S86">
        <f t="shared" si="0"/>
        <v>100</v>
      </c>
      <c r="T86">
        <f t="shared" si="0"/>
        <v>100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84.615384615384613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90.909090909090907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93.75</v>
      </c>
      <c r="AP86">
        <f t="shared" si="0"/>
        <v>0</v>
      </c>
      <c r="AQ86">
        <f t="shared" si="0"/>
        <v>90.909090909090907</v>
      </c>
      <c r="AR86">
        <f t="shared" si="0"/>
        <v>90.909090909090907</v>
      </c>
      <c r="AS86">
        <f t="shared" si="0"/>
        <v>93.333333333333329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92.857142857142861</v>
      </c>
      <c r="M87">
        <f t="shared" si="1"/>
        <v>106.66666666666667</v>
      </c>
      <c r="N87">
        <f t="shared" si="1"/>
        <v>93.75</v>
      </c>
      <c r="O87">
        <f t="shared" si="1"/>
        <v>100</v>
      </c>
      <c r="P87">
        <f t="shared" si="1"/>
        <v>92.857142857142861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93.333333333333329</v>
      </c>
      <c r="V87">
        <f t="shared" si="1"/>
        <v>93.333333333333329</v>
      </c>
      <c r="W87">
        <f t="shared" si="1"/>
        <v>100</v>
      </c>
      <c r="X87">
        <f t="shared" si="1"/>
        <v>108.33333333333333</v>
      </c>
      <c r="Y87">
        <f t="shared" si="1"/>
        <v>92.857142857142861</v>
      </c>
      <c r="Z87">
        <f t="shared" si="1"/>
        <v>100</v>
      </c>
      <c r="AA87">
        <f t="shared" si="1"/>
        <v>93.75</v>
      </c>
      <c r="AB87">
        <f t="shared" si="1"/>
        <v>100</v>
      </c>
      <c r="AC87">
        <f t="shared" si="1"/>
        <v>100</v>
      </c>
      <c r="AD87">
        <f t="shared" si="1"/>
        <v>100</v>
      </c>
      <c r="AE87">
        <f t="shared" si="1"/>
        <v>107.69230769230769</v>
      </c>
      <c r="AF87">
        <f t="shared" si="1"/>
        <v>100</v>
      </c>
      <c r="AG87">
        <f t="shared" si="1"/>
        <v>93.333333333333329</v>
      </c>
      <c r="AH87">
        <f t="shared" si="1"/>
        <v>100</v>
      </c>
      <c r="AI87">
        <f t="shared" si="1"/>
        <v>73.333333333333329</v>
      </c>
      <c r="AJ87">
        <f t="shared" si="1"/>
        <v>100</v>
      </c>
      <c r="AK87">
        <f t="shared" si="1"/>
        <v>87.5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92.857142857142861</v>
      </c>
      <c r="V88">
        <f t="shared" si="2"/>
        <v>100</v>
      </c>
      <c r="W88">
        <f t="shared" si="2"/>
        <v>93.333333333333329</v>
      </c>
      <c r="X88">
        <f t="shared" si="2"/>
        <v>93.333333333333329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93.75</v>
      </c>
      <c r="AJ88">
        <f t="shared" si="2"/>
        <v>100</v>
      </c>
      <c r="AK88">
        <f t="shared" si="2"/>
        <v>107.69230769230769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92.857142857142861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93.75</v>
      </c>
    </row>
    <row r="89" spans="1:49" s="7" customFormat="1" x14ac:dyDescent="0.25">
      <c r="A89" s="7" t="s">
        <v>1773</v>
      </c>
      <c r="B89" s="7" t="s">
        <v>1644</v>
      </c>
      <c r="C89" s="7" t="s">
        <v>864</v>
      </c>
      <c r="D89" s="7" t="s">
        <v>864</v>
      </c>
      <c r="E89" s="7" t="s">
        <v>864</v>
      </c>
      <c r="F89" s="7" t="s">
        <v>864</v>
      </c>
      <c r="G89" s="7" t="s">
        <v>864</v>
      </c>
      <c r="H89" s="7" t="s">
        <v>864</v>
      </c>
      <c r="I89" s="7" t="s">
        <v>864</v>
      </c>
      <c r="J89" s="7" t="s">
        <v>1644</v>
      </c>
      <c r="K89" s="7" t="s">
        <v>868</v>
      </c>
      <c r="L89" s="7" t="s">
        <v>868</v>
      </c>
      <c r="M89" s="7" t="s">
        <v>868</v>
      </c>
      <c r="N89" s="7" t="s">
        <v>868</v>
      </c>
      <c r="O89" s="7" t="s">
        <v>868</v>
      </c>
      <c r="P89" s="7" t="s">
        <v>868</v>
      </c>
      <c r="Q89" s="7" t="s">
        <v>868</v>
      </c>
      <c r="R89" s="7" t="s">
        <v>1644</v>
      </c>
      <c r="S89" s="7" t="s">
        <v>873</v>
      </c>
      <c r="T89" s="7" t="s">
        <v>873</v>
      </c>
      <c r="U89" s="7" t="s">
        <v>873</v>
      </c>
      <c r="V89" s="7" t="s">
        <v>873</v>
      </c>
      <c r="W89" s="7" t="s">
        <v>873</v>
      </c>
      <c r="X89" s="7" t="s">
        <v>873</v>
      </c>
      <c r="Y89" s="7" t="s">
        <v>873</v>
      </c>
      <c r="Z89" s="7" t="s">
        <v>1686</v>
      </c>
      <c r="AA89" s="7" t="s">
        <v>877</v>
      </c>
      <c r="AB89" s="7" t="s">
        <v>877</v>
      </c>
      <c r="AC89" s="7" t="s">
        <v>877</v>
      </c>
      <c r="AD89" s="7" t="s">
        <v>877</v>
      </c>
      <c r="AE89" s="7" t="s">
        <v>877</v>
      </c>
      <c r="AF89" s="7" t="s">
        <v>877</v>
      </c>
      <c r="AG89" s="7" t="s">
        <v>877</v>
      </c>
      <c r="AH89" s="7" t="s">
        <v>1686</v>
      </c>
      <c r="AI89" s="7" t="s">
        <v>881</v>
      </c>
      <c r="AJ89" s="7" t="s">
        <v>881</v>
      </c>
      <c r="AK89" s="7" t="s">
        <v>881</v>
      </c>
      <c r="AL89" s="7" t="s">
        <v>881</v>
      </c>
      <c r="AM89" s="7" t="s">
        <v>881</v>
      </c>
      <c r="AN89" s="7" t="s">
        <v>881</v>
      </c>
      <c r="AO89" s="7" t="s">
        <v>881</v>
      </c>
      <c r="AP89" s="7" t="s">
        <v>1794</v>
      </c>
      <c r="AQ89" s="7" t="s">
        <v>885</v>
      </c>
      <c r="AR89" s="7" t="s">
        <v>885</v>
      </c>
      <c r="AS89" s="7" t="s">
        <v>885</v>
      </c>
      <c r="AT89" s="7" t="s">
        <v>885</v>
      </c>
      <c r="AU89" s="7" t="s">
        <v>885</v>
      </c>
      <c r="AV89" s="7" t="s">
        <v>885</v>
      </c>
      <c r="AW89" s="7" t="s">
        <v>885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100</v>
      </c>
      <c r="D91">
        <f t="shared" si="3"/>
        <v>100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97.916666666666671</v>
      </c>
      <c r="K91">
        <f t="shared" si="3"/>
        <v>100</v>
      </c>
      <c r="L91">
        <f t="shared" si="3"/>
        <v>97.619047619047635</v>
      </c>
      <c r="M91">
        <f t="shared" si="3"/>
        <v>102.22222222222223</v>
      </c>
      <c r="N91">
        <f t="shared" si="3"/>
        <v>102.67857142857143</v>
      </c>
      <c r="O91">
        <f t="shared" si="3"/>
        <v>100</v>
      </c>
      <c r="P91">
        <f t="shared" si="3"/>
        <v>97.619047619047635</v>
      </c>
      <c r="Q91">
        <f t="shared" si="3"/>
        <v>96.666666666666671</v>
      </c>
      <c r="R91">
        <f t="shared" si="3"/>
        <v>97.777777777777771</v>
      </c>
      <c r="S91">
        <f t="shared" si="3"/>
        <v>100</v>
      </c>
      <c r="T91">
        <f t="shared" si="3"/>
        <v>100</v>
      </c>
      <c r="U91">
        <f t="shared" si="3"/>
        <v>95.396825396825378</v>
      </c>
      <c r="V91">
        <f t="shared" si="3"/>
        <v>97.777777777777771</v>
      </c>
      <c r="W91">
        <f t="shared" si="3"/>
        <v>97.777777777777771</v>
      </c>
      <c r="X91">
        <f t="shared" si="3"/>
        <v>100.55555555555554</v>
      </c>
      <c r="Y91">
        <f t="shared" si="3"/>
        <v>92.490842490842496</v>
      </c>
      <c r="Z91">
        <f t="shared" si="3"/>
        <v>100</v>
      </c>
      <c r="AA91">
        <f t="shared" si="3"/>
        <v>97.916666666666671</v>
      </c>
      <c r="AB91">
        <f t="shared" si="3"/>
        <v>100</v>
      </c>
      <c r="AC91">
        <f t="shared" si="3"/>
        <v>100</v>
      </c>
      <c r="AD91">
        <f t="shared" si="3"/>
        <v>100</v>
      </c>
      <c r="AE91">
        <f t="shared" si="3"/>
        <v>102.56410256410255</v>
      </c>
      <c r="AF91">
        <f t="shared" si="3"/>
        <v>100</v>
      </c>
      <c r="AG91">
        <f t="shared" si="3"/>
        <v>97.777777777777771</v>
      </c>
      <c r="AH91">
        <f t="shared" si="3"/>
        <v>100</v>
      </c>
      <c r="AI91">
        <f t="shared" si="3"/>
        <v>85.997474747474755</v>
      </c>
      <c r="AJ91">
        <f t="shared" si="3"/>
        <v>100</v>
      </c>
      <c r="AK91">
        <f t="shared" si="3"/>
        <v>98.397435897435898</v>
      </c>
      <c r="AL91">
        <f t="shared" si="3"/>
        <v>100</v>
      </c>
      <c r="AM91">
        <f t="shared" si="3"/>
        <v>100</v>
      </c>
      <c r="AN91">
        <f t="shared" si="3"/>
        <v>100</v>
      </c>
      <c r="AO91">
        <f t="shared" si="3"/>
        <v>95.535714285714292</v>
      </c>
      <c r="AP91">
        <f t="shared" si="3"/>
        <v>0</v>
      </c>
      <c r="AQ91">
        <f t="shared" si="3"/>
        <v>96.969696969696955</v>
      </c>
      <c r="AR91">
        <f t="shared" si="3"/>
        <v>96.969696969696955</v>
      </c>
      <c r="AS91">
        <f t="shared" si="3"/>
        <v>97.777777777777771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 t="shared" si="3"/>
        <v>97.916666666666671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3.6084391824351609</v>
      </c>
      <c r="K92">
        <f t="shared" si="4"/>
        <v>0</v>
      </c>
      <c r="L92">
        <f t="shared" si="4"/>
        <v>4.12393049421161</v>
      </c>
      <c r="M92">
        <f t="shared" si="4"/>
        <v>3.8490017945975077</v>
      </c>
      <c r="N92">
        <f t="shared" si="4"/>
        <v>10.526630466563921</v>
      </c>
      <c r="O92">
        <f t="shared" si="4"/>
        <v>0</v>
      </c>
      <c r="P92">
        <f t="shared" si="4"/>
        <v>4.12393049421161</v>
      </c>
      <c r="Q92">
        <f t="shared" si="4"/>
        <v>5.7735026918962573</v>
      </c>
      <c r="R92">
        <f t="shared" si="4"/>
        <v>3.8490017945975077</v>
      </c>
      <c r="S92">
        <f t="shared" si="4"/>
        <v>0</v>
      </c>
      <c r="T92">
        <f t="shared" si="4"/>
        <v>0</v>
      </c>
      <c r="U92">
        <f t="shared" si="4"/>
        <v>3.9935700398124205</v>
      </c>
      <c r="V92">
        <f t="shared" si="4"/>
        <v>3.8490017945975077</v>
      </c>
      <c r="W92">
        <f t="shared" si="4"/>
        <v>3.8490017945975077</v>
      </c>
      <c r="X92">
        <f t="shared" si="4"/>
        <v>7.5154162547048236</v>
      </c>
      <c r="Y92">
        <f t="shared" si="4"/>
        <v>7.6988459915691232</v>
      </c>
      <c r="Z92">
        <f t="shared" si="4"/>
        <v>0</v>
      </c>
      <c r="AA92">
        <f t="shared" si="4"/>
        <v>3.6084391824351609</v>
      </c>
      <c r="AB92">
        <f t="shared" si="4"/>
        <v>0</v>
      </c>
      <c r="AC92">
        <f t="shared" si="4"/>
        <v>0</v>
      </c>
      <c r="AD92">
        <f t="shared" si="4"/>
        <v>0</v>
      </c>
      <c r="AE92">
        <f t="shared" si="4"/>
        <v>4.4411559168432753</v>
      </c>
      <c r="AF92">
        <f t="shared" si="4"/>
        <v>0</v>
      </c>
      <c r="AG92">
        <f t="shared" si="4"/>
        <v>3.8490017945975077</v>
      </c>
      <c r="AH92">
        <f t="shared" si="4"/>
        <v>0</v>
      </c>
      <c r="AI92">
        <f t="shared" si="4"/>
        <v>11.059070911868268</v>
      </c>
      <c r="AJ92">
        <f t="shared" si="4"/>
        <v>0</v>
      </c>
      <c r="AK92">
        <f t="shared" si="4"/>
        <v>10.191098138195285</v>
      </c>
      <c r="AL92">
        <f t="shared" si="4"/>
        <v>0</v>
      </c>
      <c r="AM92">
        <f t="shared" si="4"/>
        <v>0</v>
      </c>
      <c r="AN92">
        <f t="shared" si="4"/>
        <v>0</v>
      </c>
      <c r="AO92">
        <f t="shared" si="4"/>
        <v>3.8918740567327426</v>
      </c>
      <c r="AP92">
        <f t="shared" si="4"/>
        <v>0</v>
      </c>
      <c r="AQ92">
        <f t="shared" si="4"/>
        <v>5.2486388108147812</v>
      </c>
      <c r="AR92">
        <f t="shared" si="4"/>
        <v>5.2486388108147812</v>
      </c>
      <c r="AS92">
        <f t="shared" si="4"/>
        <v>3.8490017945975077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3.6084391824351609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2.0833333333333335</v>
      </c>
      <c r="K93">
        <f t="shared" si="5"/>
        <v>0</v>
      </c>
      <c r="L93">
        <f t="shared" si="5"/>
        <v>2.3809523809523796</v>
      </c>
      <c r="M93">
        <f t="shared" si="5"/>
        <v>2.2222222222222237</v>
      </c>
      <c r="N93">
        <f t="shared" si="5"/>
        <v>6.0775529335303959</v>
      </c>
      <c r="O93">
        <f t="shared" si="5"/>
        <v>0</v>
      </c>
      <c r="P93">
        <f t="shared" si="5"/>
        <v>2.3809523809523796</v>
      </c>
      <c r="Q93">
        <f t="shared" si="5"/>
        <v>3.3333333333333335</v>
      </c>
      <c r="R93">
        <f t="shared" si="5"/>
        <v>2.2222222222222237</v>
      </c>
      <c r="S93">
        <f t="shared" si="5"/>
        <v>0</v>
      </c>
      <c r="T93">
        <f t="shared" si="5"/>
        <v>0</v>
      </c>
      <c r="U93">
        <f t="shared" si="5"/>
        <v>2.3056887375133255</v>
      </c>
      <c r="V93">
        <f t="shared" si="5"/>
        <v>2.2222222222222237</v>
      </c>
      <c r="W93">
        <f t="shared" si="5"/>
        <v>2.2222222222222237</v>
      </c>
      <c r="X93">
        <f t="shared" si="5"/>
        <v>4.3390275977259192</v>
      </c>
      <c r="Y93">
        <f t="shared" si="5"/>
        <v>4.4449308056819046</v>
      </c>
      <c r="Z93">
        <f t="shared" si="5"/>
        <v>0</v>
      </c>
      <c r="AA93">
        <f t="shared" si="5"/>
        <v>2.0833333333333335</v>
      </c>
      <c r="AB93">
        <f t="shared" si="5"/>
        <v>0</v>
      </c>
      <c r="AC93">
        <f t="shared" si="5"/>
        <v>0</v>
      </c>
      <c r="AD93">
        <f t="shared" si="5"/>
        <v>0</v>
      </c>
      <c r="AE93">
        <f t="shared" si="5"/>
        <v>2.5641025641025643</v>
      </c>
      <c r="AF93">
        <f t="shared" si="5"/>
        <v>0</v>
      </c>
      <c r="AG93">
        <f t="shared" si="5"/>
        <v>2.2222222222222237</v>
      </c>
      <c r="AH93">
        <f t="shared" si="5"/>
        <v>0</v>
      </c>
      <c r="AI93">
        <f t="shared" si="5"/>
        <v>6.3849575679543049</v>
      </c>
      <c r="AJ93">
        <f t="shared" si="5"/>
        <v>0</v>
      </c>
      <c r="AK93">
        <f t="shared" si="5"/>
        <v>5.8838332534249416</v>
      </c>
      <c r="AL93">
        <f t="shared" si="5"/>
        <v>0</v>
      </c>
      <c r="AM93">
        <f t="shared" si="5"/>
        <v>0</v>
      </c>
      <c r="AN93">
        <f t="shared" si="5"/>
        <v>0</v>
      </c>
      <c r="AO93">
        <f t="shared" si="5"/>
        <v>2.2469745343067697</v>
      </c>
      <c r="AP93">
        <f t="shared" si="5"/>
        <v>0</v>
      </c>
      <c r="AQ93">
        <f t="shared" si="5"/>
        <v>3.0303030303030312</v>
      </c>
      <c r="AR93">
        <f t="shared" si="5"/>
        <v>3.0303030303030312</v>
      </c>
      <c r="AS93">
        <f t="shared" si="5"/>
        <v>2.2222222222222237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2.0833333333333335</v>
      </c>
    </row>
    <row r="96" spans="1:49" x14ac:dyDescent="0.25">
      <c r="A96" s="39" t="s">
        <v>1800</v>
      </c>
      <c r="B96" t="s">
        <v>1715</v>
      </c>
      <c r="C96" t="s">
        <v>1716</v>
      </c>
      <c r="D96" t="s">
        <v>1717</v>
      </c>
      <c r="E96" t="s">
        <v>1718</v>
      </c>
      <c r="F96" t="s">
        <v>1719</v>
      </c>
      <c r="G96" t="s">
        <v>1720</v>
      </c>
      <c r="H96" t="s">
        <v>1721</v>
      </c>
      <c r="I96" t="s">
        <v>1722</v>
      </c>
      <c r="J96" t="s">
        <v>1723</v>
      </c>
      <c r="K96" t="s">
        <v>1724</v>
      </c>
      <c r="L96" t="s">
        <v>1725</v>
      </c>
      <c r="M96" t="s">
        <v>1726</v>
      </c>
      <c r="N96" t="s">
        <v>1727</v>
      </c>
      <c r="O96" t="s">
        <v>1728</v>
      </c>
      <c r="P96" t="s">
        <v>1729</v>
      </c>
      <c r="Q96" t="s">
        <v>1730</v>
      </c>
      <c r="R96" t="s">
        <v>1731</v>
      </c>
      <c r="S96" t="s">
        <v>1732</v>
      </c>
      <c r="T96" t="s">
        <v>1733</v>
      </c>
      <c r="U96" t="s">
        <v>1734</v>
      </c>
      <c r="V96" t="s">
        <v>1735</v>
      </c>
      <c r="W96" t="s">
        <v>1736</v>
      </c>
      <c r="X96" t="s">
        <v>1737</v>
      </c>
      <c r="Y96" t="s">
        <v>1738</v>
      </c>
      <c r="Z96" t="s">
        <v>1739</v>
      </c>
      <c r="AA96" t="s">
        <v>1740</v>
      </c>
      <c r="AB96" t="s">
        <v>1741</v>
      </c>
      <c r="AC96" t="s">
        <v>1742</v>
      </c>
      <c r="AD96" t="s">
        <v>1743</v>
      </c>
      <c r="AE96" t="s">
        <v>1744</v>
      </c>
      <c r="AF96" t="s">
        <v>1745</v>
      </c>
      <c r="AG96" t="s">
        <v>1746</v>
      </c>
      <c r="AH96" t="s">
        <v>1747</v>
      </c>
      <c r="AI96" t="s">
        <v>1748</v>
      </c>
      <c r="AJ96" t="s">
        <v>1749</v>
      </c>
      <c r="AK96" t="s">
        <v>1750</v>
      </c>
      <c r="AL96" t="s">
        <v>1751</v>
      </c>
      <c r="AM96" t="s">
        <v>1752</v>
      </c>
      <c r="AN96" t="s">
        <v>1753</v>
      </c>
      <c r="AO96" t="s">
        <v>1754</v>
      </c>
      <c r="AP96" t="s">
        <v>1755</v>
      </c>
      <c r="AQ96" t="s">
        <v>1756</v>
      </c>
      <c r="AR96" t="s">
        <v>1757</v>
      </c>
      <c r="AS96" t="s">
        <v>1758</v>
      </c>
      <c r="AT96" t="s">
        <v>1759</v>
      </c>
      <c r="AU96" t="s">
        <v>1760</v>
      </c>
      <c r="AV96" t="s">
        <v>1761</v>
      </c>
      <c r="AW96" t="s">
        <v>1762</v>
      </c>
    </row>
    <row r="97" spans="1:49" x14ac:dyDescent="0.25">
      <c r="A97" t="s">
        <v>1770</v>
      </c>
      <c r="B97">
        <f>B47/B39*100</f>
        <v>79.74439948682523</v>
      </c>
      <c r="C97">
        <f t="shared" ref="C97:AW97" si="6">C47/C39*100</f>
        <v>96.232315258971397</v>
      </c>
      <c r="D97">
        <f t="shared" si="6"/>
        <v>96.169339642393538</v>
      </c>
      <c r="E97">
        <f t="shared" si="6"/>
        <v>101.16796678087165</v>
      </c>
      <c r="F97">
        <f t="shared" si="6"/>
        <v>94.947917239558706</v>
      </c>
      <c r="G97">
        <f t="shared" si="6"/>
        <v>97.743577165981975</v>
      </c>
      <c r="H97">
        <f t="shared" si="6"/>
        <v>98.415985091624393</v>
      </c>
      <c r="I97">
        <f t="shared" si="6"/>
        <v>98.280625615121011</v>
      </c>
      <c r="J97">
        <f t="shared" si="6"/>
        <v>81.674837578221528</v>
      </c>
      <c r="K97">
        <f t="shared" si="6"/>
        <v>91.76414953457116</v>
      </c>
      <c r="L97">
        <f t="shared" si="6"/>
        <v>87.376939857357613</v>
      </c>
      <c r="M97">
        <f t="shared" si="6"/>
        <v>102.62041625371656</v>
      </c>
      <c r="N97">
        <f t="shared" si="6"/>
        <v>90.197288452547909</v>
      </c>
      <c r="O97">
        <f t="shared" si="6"/>
        <v>102.10312567988977</v>
      </c>
      <c r="P97">
        <f t="shared" si="6"/>
        <v>90.991620111731848</v>
      </c>
      <c r="Q97">
        <f t="shared" si="6"/>
        <v>96.98761781556091</v>
      </c>
      <c r="R97">
        <f t="shared" si="6"/>
        <v>75.887224209013027</v>
      </c>
      <c r="S97">
        <f t="shared" si="6"/>
        <v>95.425903004388431</v>
      </c>
      <c r="T97">
        <f t="shared" si="6"/>
        <v>81.1898281675265</v>
      </c>
      <c r="U97">
        <f t="shared" si="6"/>
        <v>111.87925204709333</v>
      </c>
      <c r="V97">
        <f t="shared" si="6"/>
        <v>102.40655401945725</v>
      </c>
      <c r="W97">
        <f t="shared" si="6"/>
        <v>102.29332346957646</v>
      </c>
      <c r="X97">
        <f t="shared" si="6"/>
        <v>100.74080309790388</v>
      </c>
      <c r="Y97">
        <f t="shared" si="6"/>
        <v>97.34099781746643</v>
      </c>
      <c r="Z97">
        <f t="shared" si="6"/>
        <v>62.048170112463794</v>
      </c>
      <c r="AA97">
        <f t="shared" si="6"/>
        <v>88.734399311417874</v>
      </c>
      <c r="AB97">
        <f t="shared" si="6"/>
        <v>102.93061488452832</v>
      </c>
      <c r="AC97">
        <f t="shared" si="6"/>
        <v>95.608199053955317</v>
      </c>
      <c r="AD97">
        <f t="shared" si="6"/>
        <v>92.241809232637308</v>
      </c>
      <c r="AE97">
        <f t="shared" si="6"/>
        <v>111.93285423147054</v>
      </c>
      <c r="AF97">
        <f t="shared" si="6"/>
        <v>90.662830465229902</v>
      </c>
      <c r="AG97">
        <f t="shared" si="6"/>
        <v>88.928903654485055</v>
      </c>
      <c r="AH97">
        <f t="shared" si="6"/>
        <v>95.312444763913604</v>
      </c>
      <c r="AI97">
        <f t="shared" si="6"/>
        <v>57.959262744229811</v>
      </c>
      <c r="AJ97">
        <f t="shared" si="6"/>
        <v>96.703581187976411</v>
      </c>
      <c r="AK97">
        <f t="shared" si="6"/>
        <v>101.57313768259633</v>
      </c>
      <c r="AL97">
        <f t="shared" si="6"/>
        <v>94.760845208224836</v>
      </c>
      <c r="AM97">
        <f t="shared" si="6"/>
        <v>105.07232558773052</v>
      </c>
      <c r="AN97">
        <f t="shared" si="6"/>
        <v>105.47490347490347</v>
      </c>
      <c r="AO97">
        <f t="shared" si="6"/>
        <v>104.93424801148666</v>
      </c>
      <c r="AP97">
        <f t="shared" si="6"/>
        <v>0</v>
      </c>
      <c r="AQ97">
        <f t="shared" si="6"/>
        <v>84.272174282076691</v>
      </c>
      <c r="AR97">
        <f t="shared" si="6"/>
        <v>96.471002376133072</v>
      </c>
      <c r="AS97">
        <f t="shared" si="6"/>
        <v>109.1009939652112</v>
      </c>
      <c r="AT97">
        <f t="shared" si="6"/>
        <v>89.858693106409561</v>
      </c>
      <c r="AU97">
        <f t="shared" si="6"/>
        <v>91.412517457533525</v>
      </c>
      <c r="AV97">
        <f t="shared" si="6"/>
        <v>93.447746035053001</v>
      </c>
      <c r="AW97">
        <f t="shared" si="6"/>
        <v>93.155456667639342</v>
      </c>
    </row>
    <row r="98" spans="1:49" x14ac:dyDescent="0.25">
      <c r="A98" t="s">
        <v>1771</v>
      </c>
      <c r="B98">
        <f>B65/B57*100</f>
        <v>88.736143123696635</v>
      </c>
      <c r="C98">
        <f t="shared" ref="C98:AW98" si="7">C65/C57*100</f>
        <v>106.74350866455862</v>
      </c>
      <c r="D98">
        <f t="shared" si="7"/>
        <v>99.255860252254877</v>
      </c>
      <c r="E98">
        <f t="shared" si="7"/>
        <v>92.802084172642552</v>
      </c>
      <c r="F98">
        <f t="shared" si="7"/>
        <v>102.43632336655592</v>
      </c>
      <c r="G98">
        <f t="shared" si="7"/>
        <v>89.787205804282436</v>
      </c>
      <c r="H98">
        <f t="shared" si="7"/>
        <v>89.955175224123877</v>
      </c>
      <c r="I98">
        <f t="shared" si="7"/>
        <v>96.855445859239993</v>
      </c>
      <c r="J98">
        <f t="shared" si="7"/>
        <v>81.239681825003757</v>
      </c>
      <c r="K98">
        <f t="shared" si="7"/>
        <v>90.036569005063399</v>
      </c>
      <c r="L98">
        <f t="shared" si="7"/>
        <v>79.427921753636582</v>
      </c>
      <c r="M98">
        <f t="shared" si="7"/>
        <v>80.167559163931585</v>
      </c>
      <c r="N98">
        <f t="shared" si="7"/>
        <v>61.338755504086819</v>
      </c>
      <c r="O98">
        <f t="shared" si="7"/>
        <v>101.34613678701321</v>
      </c>
      <c r="P98">
        <f t="shared" si="7"/>
        <v>100.38453068622634</v>
      </c>
      <c r="Q98">
        <f t="shared" si="7"/>
        <v>79.626622167260152</v>
      </c>
      <c r="R98">
        <f t="shared" si="7"/>
        <v>71.246438746438741</v>
      </c>
      <c r="S98">
        <f t="shared" si="7"/>
        <v>83.389814663332317</v>
      </c>
      <c r="T98">
        <f t="shared" si="7"/>
        <v>89.176389929281513</v>
      </c>
      <c r="U98">
        <f t="shared" si="7"/>
        <v>102.84620737647879</v>
      </c>
      <c r="V98">
        <f t="shared" si="7"/>
        <v>101.05158609153241</v>
      </c>
      <c r="W98">
        <f t="shared" si="7"/>
        <v>60.154178809814795</v>
      </c>
      <c r="X98">
        <f t="shared" si="7"/>
        <v>82.944939257141868</v>
      </c>
      <c r="Y98">
        <f t="shared" si="7"/>
        <v>93.103158803636106</v>
      </c>
      <c r="Z98">
        <f t="shared" si="7"/>
        <v>66.331959535406526</v>
      </c>
      <c r="AA98">
        <f t="shared" si="7"/>
        <v>85.017416208684878</v>
      </c>
      <c r="AB98">
        <f t="shared" si="7"/>
        <v>83.31756508576072</v>
      </c>
      <c r="AC98">
        <f t="shared" si="7"/>
        <v>88.45759250958713</v>
      </c>
      <c r="AD98">
        <f t="shared" si="7"/>
        <v>80.292507128986543</v>
      </c>
      <c r="AE98">
        <f t="shared" si="7"/>
        <v>78.827643254624761</v>
      </c>
      <c r="AF98">
        <f t="shared" si="7"/>
        <v>89.08950956674731</v>
      </c>
      <c r="AG98">
        <f t="shared" si="7"/>
        <v>96.59419956795513</v>
      </c>
      <c r="AH98">
        <f t="shared" si="7"/>
        <v>98.765141898986101</v>
      </c>
      <c r="AI98">
        <f t="shared" si="7"/>
        <v>35.219458296381376</v>
      </c>
      <c r="AJ98">
        <f t="shared" si="7"/>
        <v>104.72458118073635</v>
      </c>
      <c r="AK98">
        <f t="shared" si="7"/>
        <v>104.16654217335446</v>
      </c>
      <c r="AL98">
        <f t="shared" si="7"/>
        <v>98.222526335890009</v>
      </c>
      <c r="AM98">
        <f t="shared" si="7"/>
        <v>81.789757100257674</v>
      </c>
      <c r="AN98">
        <f t="shared" si="7"/>
        <v>98.752386556034537</v>
      </c>
      <c r="AO98">
        <f t="shared" si="7"/>
        <v>83.836309449272463</v>
      </c>
      <c r="AP98">
        <f t="shared" si="7"/>
        <v>0</v>
      </c>
      <c r="AQ98">
        <f t="shared" si="7"/>
        <v>83.97119461060457</v>
      </c>
      <c r="AR98">
        <f t="shared" si="7"/>
        <v>89.769298572736204</v>
      </c>
      <c r="AS98">
        <f t="shared" si="7"/>
        <v>94.426756792058512</v>
      </c>
      <c r="AT98">
        <f t="shared" si="7"/>
        <v>86.245558758463488</v>
      </c>
      <c r="AU98">
        <f t="shared" si="7"/>
        <v>84.764846458292013</v>
      </c>
      <c r="AV98">
        <f t="shared" si="7"/>
        <v>81.495464492741519</v>
      </c>
      <c r="AW98">
        <f t="shared" si="7"/>
        <v>93.391273320420026</v>
      </c>
    </row>
    <row r="99" spans="1:49" x14ac:dyDescent="0.25">
      <c r="A99" t="s">
        <v>1772</v>
      </c>
      <c r="B99">
        <f>B83/B75*100</f>
        <v>73.566479532634418</v>
      </c>
      <c r="C99">
        <f t="shared" ref="C99:AW99" si="8">C83/C75*100</f>
        <v>101.62455043149188</v>
      </c>
      <c r="D99">
        <f t="shared" si="8"/>
        <v>100.97957215302422</v>
      </c>
      <c r="E99">
        <f t="shared" si="8"/>
        <v>90.145389332778237</v>
      </c>
      <c r="F99">
        <f t="shared" si="8"/>
        <v>82.242781378903956</v>
      </c>
      <c r="G99">
        <f t="shared" si="8"/>
        <v>86.682629699642931</v>
      </c>
      <c r="H99">
        <f t="shared" si="8"/>
        <v>95.552984427047846</v>
      </c>
      <c r="I99">
        <f t="shared" si="8"/>
        <v>75.072988338939055</v>
      </c>
      <c r="J99">
        <f t="shared" si="8"/>
        <v>66.468829684340108</v>
      </c>
      <c r="K99">
        <f t="shared" si="8"/>
        <v>74.845026447809147</v>
      </c>
      <c r="L99">
        <f t="shared" si="8"/>
        <v>97.412275162150721</v>
      </c>
      <c r="M99">
        <f t="shared" si="8"/>
        <v>100.58191894700381</v>
      </c>
      <c r="N99">
        <f t="shared" si="8"/>
        <v>88.570301742926944</v>
      </c>
      <c r="O99">
        <f t="shared" si="8"/>
        <v>83.773845093082059</v>
      </c>
      <c r="P99">
        <f t="shared" si="8"/>
        <v>98.725478742047514</v>
      </c>
      <c r="Q99">
        <f t="shared" si="8"/>
        <v>79.305494889490703</v>
      </c>
      <c r="R99">
        <f t="shared" si="8"/>
        <v>69.039371792314256</v>
      </c>
      <c r="S99">
        <f t="shared" si="8"/>
        <v>71.006668783740878</v>
      </c>
      <c r="T99">
        <f t="shared" si="8"/>
        <v>89.432476932048161</v>
      </c>
      <c r="U99">
        <f t="shared" si="8"/>
        <v>93.939539732178659</v>
      </c>
      <c r="V99">
        <f t="shared" si="8"/>
        <v>89.635273624929198</v>
      </c>
      <c r="W99">
        <f t="shared" si="8"/>
        <v>102.92854507054419</v>
      </c>
      <c r="X99">
        <f t="shared" si="8"/>
        <v>88.82953823519577</v>
      </c>
      <c r="Y99">
        <f t="shared" si="8"/>
        <v>83.027802893309214</v>
      </c>
      <c r="Z99">
        <f t="shared" si="8"/>
        <v>138.60961071895684</v>
      </c>
      <c r="AA99">
        <f t="shared" si="8"/>
        <v>81.918508287292809</v>
      </c>
      <c r="AB99">
        <f t="shared" si="8"/>
        <v>93.106486174132982</v>
      </c>
      <c r="AC99">
        <f t="shared" si="8"/>
        <v>102.92148671808054</v>
      </c>
      <c r="AD99">
        <f t="shared" si="8"/>
        <v>84.615743821431479</v>
      </c>
      <c r="AE99">
        <f t="shared" si="8"/>
        <v>71.195589133679249</v>
      </c>
      <c r="AF99">
        <f t="shared" si="8"/>
        <v>86.605242668050863</v>
      </c>
      <c r="AG99">
        <f t="shared" si="8"/>
        <v>84.322543071354332</v>
      </c>
      <c r="AH99">
        <f t="shared" si="8"/>
        <v>96.055076681965744</v>
      </c>
      <c r="AI99">
        <f t="shared" si="8"/>
        <v>49.991533347567128</v>
      </c>
      <c r="AJ99">
        <f t="shared" si="8"/>
        <v>102.69686108395786</v>
      </c>
      <c r="AK99">
        <f t="shared" si="8"/>
        <v>87.742122645719917</v>
      </c>
      <c r="AL99">
        <f t="shared" si="8"/>
        <v>76.195477508323449</v>
      </c>
      <c r="AM99">
        <f t="shared" si="8"/>
        <v>97.422213841221932</v>
      </c>
      <c r="AN99">
        <f t="shared" si="8"/>
        <v>103.47887200210839</v>
      </c>
      <c r="AO99">
        <f t="shared" si="8"/>
        <v>90.378795521032998</v>
      </c>
      <c r="AP99">
        <f t="shared" si="8"/>
        <v>0</v>
      </c>
      <c r="AQ99">
        <f t="shared" si="8"/>
        <v>78.659018605996337</v>
      </c>
      <c r="AR99">
        <f t="shared" si="8"/>
        <v>80.940006929452835</v>
      </c>
      <c r="AS99">
        <f t="shared" si="8"/>
        <v>88.580510059083082</v>
      </c>
      <c r="AT99">
        <f t="shared" si="8"/>
        <v>75.004627439689031</v>
      </c>
      <c r="AU99">
        <f t="shared" si="8"/>
        <v>97.390035200183149</v>
      </c>
      <c r="AV99">
        <f t="shared" si="8"/>
        <v>93.855713241410598</v>
      </c>
      <c r="AW99">
        <f t="shared" si="8"/>
        <v>90.772355221859812</v>
      </c>
    </row>
    <row r="100" spans="1:49" s="7" customFormat="1" x14ac:dyDescent="0.25">
      <c r="A100" s="7" t="s">
        <v>1773</v>
      </c>
      <c r="B100" s="7" t="s">
        <v>1644</v>
      </c>
      <c r="C100" s="7" t="s">
        <v>864</v>
      </c>
      <c r="D100" s="7" t="s">
        <v>864</v>
      </c>
      <c r="E100" s="7" t="s">
        <v>864</v>
      </c>
      <c r="F100" s="7" t="s">
        <v>864</v>
      </c>
      <c r="G100" s="7" t="s">
        <v>864</v>
      </c>
      <c r="H100" s="7" t="s">
        <v>864</v>
      </c>
      <c r="I100" s="7" t="s">
        <v>864</v>
      </c>
      <c r="J100" s="7" t="s">
        <v>1644</v>
      </c>
      <c r="K100" s="7" t="s">
        <v>868</v>
      </c>
      <c r="L100" s="7" t="s">
        <v>868</v>
      </c>
      <c r="M100" s="7" t="s">
        <v>868</v>
      </c>
      <c r="N100" s="7" t="s">
        <v>868</v>
      </c>
      <c r="O100" s="7" t="s">
        <v>868</v>
      </c>
      <c r="P100" s="7" t="s">
        <v>868</v>
      </c>
      <c r="Q100" s="7" t="s">
        <v>868</v>
      </c>
      <c r="R100" s="7" t="s">
        <v>1644</v>
      </c>
      <c r="S100" s="7" t="s">
        <v>873</v>
      </c>
      <c r="T100" s="7" t="s">
        <v>873</v>
      </c>
      <c r="U100" s="7" t="s">
        <v>873</v>
      </c>
      <c r="V100" s="7" t="s">
        <v>873</v>
      </c>
      <c r="W100" s="7" t="s">
        <v>873</v>
      </c>
      <c r="X100" s="7" t="s">
        <v>873</v>
      </c>
      <c r="Y100" s="7" t="s">
        <v>873</v>
      </c>
      <c r="Z100" s="7" t="s">
        <v>1686</v>
      </c>
      <c r="AA100" s="7" t="s">
        <v>877</v>
      </c>
      <c r="AB100" s="7" t="s">
        <v>877</v>
      </c>
      <c r="AC100" s="7" t="s">
        <v>877</v>
      </c>
      <c r="AD100" s="7" t="s">
        <v>877</v>
      </c>
      <c r="AE100" s="7" t="s">
        <v>877</v>
      </c>
      <c r="AF100" s="7" t="s">
        <v>877</v>
      </c>
      <c r="AG100" s="7" t="s">
        <v>877</v>
      </c>
      <c r="AH100" s="7" t="s">
        <v>1686</v>
      </c>
      <c r="AI100" s="7" t="s">
        <v>881</v>
      </c>
      <c r="AJ100" s="7" t="s">
        <v>881</v>
      </c>
      <c r="AK100" s="7" t="s">
        <v>881</v>
      </c>
      <c r="AL100" s="7" t="s">
        <v>881</v>
      </c>
      <c r="AM100" s="7" t="s">
        <v>881</v>
      </c>
      <c r="AN100" s="7" t="s">
        <v>881</v>
      </c>
      <c r="AO100" s="7" t="s">
        <v>881</v>
      </c>
      <c r="AP100" s="7" t="s">
        <v>1794</v>
      </c>
      <c r="AQ100" s="7" t="s">
        <v>885</v>
      </c>
      <c r="AR100" s="7" t="s">
        <v>885</v>
      </c>
      <c r="AS100" s="7" t="s">
        <v>885</v>
      </c>
      <c r="AT100" s="7" t="s">
        <v>885</v>
      </c>
      <c r="AU100" s="7" t="s">
        <v>885</v>
      </c>
      <c r="AV100" s="7" t="s">
        <v>885</v>
      </c>
      <c r="AW100" s="7" t="s">
        <v>885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80.682340714385433</v>
      </c>
      <c r="C102">
        <f t="shared" ref="C102:AW102" si="9">AVERAGE(C97:C99)</f>
        <v>101.53345811834065</v>
      </c>
      <c r="D102">
        <f t="shared" si="9"/>
        <v>98.801590682557546</v>
      </c>
      <c r="E102">
        <f t="shared" si="9"/>
        <v>94.705146762097471</v>
      </c>
      <c r="F102">
        <f t="shared" si="9"/>
        <v>93.209007328339524</v>
      </c>
      <c r="G102">
        <f t="shared" si="9"/>
        <v>91.404470889969105</v>
      </c>
      <c r="H102">
        <f t="shared" si="9"/>
        <v>94.641381580932034</v>
      </c>
      <c r="I102">
        <f t="shared" si="9"/>
        <v>90.069686604433358</v>
      </c>
      <c r="J102">
        <f t="shared" si="9"/>
        <v>76.461116362521793</v>
      </c>
      <c r="K102">
        <f t="shared" si="9"/>
        <v>85.548581662481226</v>
      </c>
      <c r="L102">
        <f t="shared" si="9"/>
        <v>88.072378924381624</v>
      </c>
      <c r="M102">
        <f t="shared" si="9"/>
        <v>94.456631454883976</v>
      </c>
      <c r="N102">
        <f t="shared" si="9"/>
        <v>80.035448566520557</v>
      </c>
      <c r="O102">
        <f t="shared" si="9"/>
        <v>95.741035853328341</v>
      </c>
      <c r="P102">
        <f t="shared" si="9"/>
        <v>96.700543180001901</v>
      </c>
      <c r="Q102">
        <f t="shared" si="9"/>
        <v>85.306578290770588</v>
      </c>
      <c r="R102">
        <f t="shared" si="9"/>
        <v>72.057678249255346</v>
      </c>
      <c r="S102">
        <f t="shared" si="9"/>
        <v>83.27412881715388</v>
      </c>
      <c r="T102">
        <f t="shared" si="9"/>
        <v>86.599565009618729</v>
      </c>
      <c r="U102">
        <f t="shared" si="9"/>
        <v>102.88833305191692</v>
      </c>
      <c r="V102">
        <f t="shared" si="9"/>
        <v>97.697804578639605</v>
      </c>
      <c r="W102">
        <f t="shared" si="9"/>
        <v>88.458682449978483</v>
      </c>
      <c r="X102">
        <f t="shared" si="9"/>
        <v>90.838426863413858</v>
      </c>
      <c r="Y102">
        <f t="shared" si="9"/>
        <v>91.157319838137255</v>
      </c>
      <c r="Z102">
        <f t="shared" si="9"/>
        <v>88.996580122275716</v>
      </c>
      <c r="AA102">
        <f t="shared" si="9"/>
        <v>85.223441269131854</v>
      </c>
      <c r="AB102">
        <f t="shared" si="9"/>
        <v>93.11822204814068</v>
      </c>
      <c r="AC102">
        <f t="shared" si="9"/>
        <v>95.66242609387433</v>
      </c>
      <c r="AD102">
        <f t="shared" si="9"/>
        <v>85.716686727685101</v>
      </c>
      <c r="AE102">
        <f t="shared" si="9"/>
        <v>87.318695539924832</v>
      </c>
      <c r="AF102">
        <f t="shared" si="9"/>
        <v>88.785860900009354</v>
      </c>
      <c r="AG102">
        <f t="shared" si="9"/>
        <v>89.948548764598172</v>
      </c>
      <c r="AH102">
        <f t="shared" si="9"/>
        <v>96.710887781621821</v>
      </c>
      <c r="AI102">
        <f t="shared" si="9"/>
        <v>47.723418129392769</v>
      </c>
      <c r="AJ102">
        <f t="shared" si="9"/>
        <v>101.37500781755688</v>
      </c>
      <c r="AK102">
        <f t="shared" si="9"/>
        <v>97.8272675005569</v>
      </c>
      <c r="AL102">
        <f t="shared" si="9"/>
        <v>89.726283017479432</v>
      </c>
      <c r="AM102">
        <f t="shared" si="9"/>
        <v>94.761432176403375</v>
      </c>
      <c r="AN102">
        <f t="shared" si="9"/>
        <v>102.56872067768212</v>
      </c>
      <c r="AO102">
        <f t="shared" si="9"/>
        <v>93.049784327264035</v>
      </c>
      <c r="AP102">
        <f t="shared" si="9"/>
        <v>0</v>
      </c>
      <c r="AQ102">
        <f t="shared" si="9"/>
        <v>82.300795832892518</v>
      </c>
      <c r="AR102">
        <f t="shared" si="9"/>
        <v>89.060102626107366</v>
      </c>
      <c r="AS102">
        <f t="shared" si="9"/>
        <v>97.36942027211758</v>
      </c>
      <c r="AT102">
        <f t="shared" si="9"/>
        <v>83.70295976818737</v>
      </c>
      <c r="AU102">
        <f t="shared" si="9"/>
        <v>91.189133038669567</v>
      </c>
      <c r="AV102">
        <f t="shared" si="9"/>
        <v>89.599641256401696</v>
      </c>
      <c r="AW102">
        <f t="shared" si="9"/>
        <v>92.43969506997307</v>
      </c>
    </row>
    <row r="103" spans="1:49" x14ac:dyDescent="0.25">
      <c r="A103" t="s">
        <v>1774</v>
      </c>
      <c r="B103">
        <f>STDEV(B97:B99)</f>
        <v>7.6282025193532661</v>
      </c>
      <c r="C103">
        <f t="shared" ref="C103:AW103" si="10">STDEV(C97:C99)</f>
        <v>5.2561887389582482</v>
      </c>
      <c r="D103">
        <f t="shared" si="10"/>
        <v>2.4370791601929636</v>
      </c>
      <c r="E103">
        <f t="shared" si="10"/>
        <v>5.7524376410650087</v>
      </c>
      <c r="F103">
        <f t="shared" si="10"/>
        <v>10.208459250115464</v>
      </c>
      <c r="G103">
        <f t="shared" si="10"/>
        <v>5.705067877011972</v>
      </c>
      <c r="H103">
        <f t="shared" si="10"/>
        <v>4.3034394053226022</v>
      </c>
      <c r="I103">
        <f t="shared" si="10"/>
        <v>13.007055911460187</v>
      </c>
      <c r="J103">
        <f t="shared" si="10"/>
        <v>8.6563089666794522</v>
      </c>
      <c r="K103">
        <f t="shared" si="10"/>
        <v>9.3097102155026352</v>
      </c>
      <c r="L103">
        <f t="shared" si="10"/>
        <v>9.0123231468107576</v>
      </c>
      <c r="M103">
        <f t="shared" si="10"/>
        <v>12.416604125904064</v>
      </c>
      <c r="N103">
        <f t="shared" si="10"/>
        <v>16.212233653678467</v>
      </c>
      <c r="O103">
        <f t="shared" si="10"/>
        <v>10.370800309767693</v>
      </c>
      <c r="P103">
        <f t="shared" si="10"/>
        <v>5.0131791597688142</v>
      </c>
      <c r="Q103">
        <f t="shared" si="10"/>
        <v>10.11735113391431</v>
      </c>
      <c r="R103">
        <f t="shared" si="10"/>
        <v>3.4952614821239618</v>
      </c>
      <c r="S103">
        <f t="shared" si="10"/>
        <v>12.210028148696731</v>
      </c>
      <c r="T103">
        <f t="shared" si="10"/>
        <v>4.6867189657332737</v>
      </c>
      <c r="U103">
        <f t="shared" si="10"/>
        <v>8.9699303461550706</v>
      </c>
      <c r="V103">
        <f t="shared" si="10"/>
        <v>7.0151470801459492</v>
      </c>
      <c r="W103">
        <f t="shared" si="10"/>
        <v>24.514476771035</v>
      </c>
      <c r="X103">
        <f t="shared" si="10"/>
        <v>9.0664170210824242</v>
      </c>
      <c r="Y103">
        <f t="shared" si="10"/>
        <v>7.3523196471569578</v>
      </c>
      <c r="Z103">
        <f t="shared" si="10"/>
        <v>43.01949926132847</v>
      </c>
      <c r="AA103">
        <f t="shared" si="10"/>
        <v>3.4126129808896133</v>
      </c>
      <c r="AB103">
        <f t="shared" si="10"/>
        <v>9.8065301661845989</v>
      </c>
      <c r="AC103">
        <f t="shared" si="10"/>
        <v>7.2320995808628163</v>
      </c>
      <c r="AD103">
        <f t="shared" si="10"/>
        <v>6.0502488918391446</v>
      </c>
      <c r="AE103">
        <f t="shared" si="10"/>
        <v>21.655361197535132</v>
      </c>
      <c r="AF103">
        <f t="shared" si="10"/>
        <v>2.0457655211589776</v>
      </c>
      <c r="AG103">
        <f t="shared" si="10"/>
        <v>6.1990439106022093</v>
      </c>
      <c r="AH103">
        <f t="shared" si="10"/>
        <v>1.8173732488012855</v>
      </c>
      <c r="AI103">
        <f t="shared" si="10"/>
        <v>11.53832468618311</v>
      </c>
      <c r="AJ103">
        <f t="shared" si="10"/>
        <v>4.17068127101376</v>
      </c>
      <c r="AK103">
        <f t="shared" si="10"/>
        <v>8.8297251809133197</v>
      </c>
      <c r="AL103">
        <f t="shared" si="10"/>
        <v>11.845160714501112</v>
      </c>
      <c r="AM103">
        <f t="shared" si="10"/>
        <v>11.867152908104888</v>
      </c>
      <c r="AN103">
        <f t="shared" si="10"/>
        <v>3.4524397179582897</v>
      </c>
      <c r="AO103">
        <f t="shared" si="10"/>
        <v>10.799601325789755</v>
      </c>
      <c r="AP103">
        <f t="shared" si="10"/>
        <v>0</v>
      </c>
      <c r="AQ103">
        <f t="shared" si="10"/>
        <v>3.1574599314028791</v>
      </c>
      <c r="AR103">
        <f t="shared" si="10"/>
        <v>7.7897480099959999</v>
      </c>
      <c r="AS103">
        <f t="shared" si="10"/>
        <v>10.571992064084748</v>
      </c>
      <c r="AT103">
        <f t="shared" si="10"/>
        <v>7.7465749803914186</v>
      </c>
      <c r="AU103">
        <f t="shared" si="10"/>
        <v>6.3155580229332919</v>
      </c>
      <c r="AV103">
        <f t="shared" si="10"/>
        <v>7.0213866203801283</v>
      </c>
      <c r="AW103">
        <f t="shared" si="10"/>
        <v>1.4487646462631203</v>
      </c>
    </row>
    <row r="104" spans="1:49" x14ac:dyDescent="0.25">
      <c r="A104" t="s">
        <v>1775</v>
      </c>
      <c r="B104">
        <f>STDEV(B97:B99)/SQRT(3)</f>
        <v>4.4041447779815899</v>
      </c>
      <c r="C104">
        <f t="shared" ref="C104:AW104" si="11">STDEV(C97:C99)/SQRT(3)</f>
        <v>3.0346619833490243</v>
      </c>
      <c r="D104">
        <f t="shared" si="11"/>
        <v>1.4070483091738346</v>
      </c>
      <c r="E104">
        <f t="shared" si="11"/>
        <v>3.3211714205654186</v>
      </c>
      <c r="F104">
        <f t="shared" si="11"/>
        <v>5.8938566960654883</v>
      </c>
      <c r="G104">
        <f t="shared" si="11"/>
        <v>3.293822474537949</v>
      </c>
      <c r="H104">
        <f t="shared" si="11"/>
        <v>2.4845918991042475</v>
      </c>
      <c r="I104">
        <f t="shared" si="11"/>
        <v>7.5096272318460526</v>
      </c>
      <c r="J104">
        <f t="shared" si="11"/>
        <v>4.9977223121009535</v>
      </c>
      <c r="K104">
        <f t="shared" si="11"/>
        <v>5.3749636989978553</v>
      </c>
      <c r="L104">
        <f t="shared" si="11"/>
        <v>5.2032671948350862</v>
      </c>
      <c r="M104">
        <f t="shared" si="11"/>
        <v>7.1687297345117296</v>
      </c>
      <c r="N104">
        <f t="shared" si="11"/>
        <v>9.3601374641163737</v>
      </c>
      <c r="O104">
        <f t="shared" si="11"/>
        <v>5.9875843505562321</v>
      </c>
      <c r="P104">
        <f t="shared" si="11"/>
        <v>2.8943603373883469</v>
      </c>
      <c r="Q104">
        <f t="shared" si="11"/>
        <v>5.8412554006513924</v>
      </c>
      <c r="R104">
        <f t="shared" si="11"/>
        <v>2.0179901575923997</v>
      </c>
      <c r="S104">
        <f t="shared" si="11"/>
        <v>7.0494630384629655</v>
      </c>
      <c r="T104">
        <f t="shared" si="11"/>
        <v>2.70587845648223</v>
      </c>
      <c r="U104">
        <f t="shared" si="11"/>
        <v>5.1787916999648234</v>
      </c>
      <c r="V104">
        <f t="shared" si="11"/>
        <v>4.0501970551270814</v>
      </c>
      <c r="W104">
        <f t="shared" si="11"/>
        <v>14.153439762799886</v>
      </c>
      <c r="X104">
        <f t="shared" si="11"/>
        <v>5.2344983077073426</v>
      </c>
      <c r="Y104">
        <f t="shared" si="11"/>
        <v>4.244863727454244</v>
      </c>
      <c r="Z104">
        <f t="shared" si="11"/>
        <v>24.837319478930901</v>
      </c>
      <c r="AA104">
        <f t="shared" si="11"/>
        <v>1.9702730231566294</v>
      </c>
      <c r="AB104">
        <f t="shared" si="11"/>
        <v>5.6618028312628637</v>
      </c>
      <c r="AC104">
        <f t="shared" si="11"/>
        <v>4.1754546398173273</v>
      </c>
      <c r="AD104">
        <f t="shared" si="11"/>
        <v>3.4931128263675655</v>
      </c>
      <c r="AE104">
        <f t="shared" si="11"/>
        <v>12.502728616795485</v>
      </c>
      <c r="AF104">
        <f t="shared" si="11"/>
        <v>1.1811232743399909</v>
      </c>
      <c r="AG104">
        <f t="shared" si="11"/>
        <v>3.5790196705044961</v>
      </c>
      <c r="AH104">
        <f t="shared" si="11"/>
        <v>1.0492609344134469</v>
      </c>
      <c r="AI104">
        <f t="shared" si="11"/>
        <v>6.6616548635651229</v>
      </c>
      <c r="AJ104">
        <f t="shared" si="11"/>
        <v>2.4079439545239252</v>
      </c>
      <c r="AK104">
        <f t="shared" si="11"/>
        <v>5.0978442100707229</v>
      </c>
      <c r="AL104">
        <f t="shared" si="11"/>
        <v>6.8388067271115975</v>
      </c>
      <c r="AM104">
        <f t="shared" si="11"/>
        <v>6.8515039260088075</v>
      </c>
      <c r="AN104">
        <f t="shared" si="11"/>
        <v>1.9932670005241744</v>
      </c>
      <c r="AO104">
        <f t="shared" si="11"/>
        <v>6.2351527325853544</v>
      </c>
      <c r="AP104">
        <f t="shared" si="11"/>
        <v>0</v>
      </c>
      <c r="AQ104">
        <f t="shared" si="11"/>
        <v>1.8229603413509097</v>
      </c>
      <c r="AR104">
        <f t="shared" si="11"/>
        <v>4.4974131104905428</v>
      </c>
      <c r="AS104">
        <f t="shared" si="11"/>
        <v>6.1037424640699172</v>
      </c>
      <c r="AT104">
        <f t="shared" si="11"/>
        <v>4.4724871502266055</v>
      </c>
      <c r="AU104">
        <f t="shared" si="11"/>
        <v>3.646289124623237</v>
      </c>
      <c r="AV104">
        <f t="shared" si="11"/>
        <v>4.0537994553609042</v>
      </c>
      <c r="AW104">
        <f t="shared" si="11"/>
        <v>0.83644465851242544</v>
      </c>
    </row>
    <row r="106" spans="1:49" x14ac:dyDescent="0.25">
      <c r="A106" t="s">
        <v>1773</v>
      </c>
      <c r="B106" s="165">
        <f>AVERAGE(B97:B99,J97:J99,R97:R99,)</f>
        <v>68.760340597848781</v>
      </c>
    </row>
    <row r="107" spans="1:49" x14ac:dyDescent="0.25">
      <c r="A107" t="s">
        <v>1774</v>
      </c>
      <c r="B107" s="165">
        <f>STDEV(B97:B99,J97:J99,R97:R99)</f>
        <v>7.0911020630273152</v>
      </c>
    </row>
    <row r="108" spans="1:49" x14ac:dyDescent="0.25">
      <c r="A108" t="s">
        <v>1775</v>
      </c>
      <c r="B108" s="165">
        <f>STDEV(B97:B99,J97:J99,R97:R99)/SQRT(3)</f>
        <v>4.0940496849399315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862</v>
      </c>
      <c r="D112" s="224" t="s">
        <v>862</v>
      </c>
      <c r="E112" s="224" t="s">
        <v>862</v>
      </c>
      <c r="F112" s="224" t="s">
        <v>862</v>
      </c>
      <c r="G112" s="224" t="s">
        <v>862</v>
      </c>
      <c r="H112" s="224" t="s">
        <v>862</v>
      </c>
      <c r="I112" s="225" t="s">
        <v>862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866</v>
      </c>
      <c r="D113" s="219" t="s">
        <v>866</v>
      </c>
      <c r="E113" s="219" t="s">
        <v>866</v>
      </c>
      <c r="F113" s="219" t="s">
        <v>866</v>
      </c>
      <c r="G113" s="219" t="s">
        <v>866</v>
      </c>
      <c r="H113" s="219" t="s">
        <v>866</v>
      </c>
      <c r="I113" s="220" t="s">
        <v>866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871</v>
      </c>
      <c r="D114" s="219" t="s">
        <v>871</v>
      </c>
      <c r="E114" s="219" t="s">
        <v>871</v>
      </c>
      <c r="F114" s="219" t="s">
        <v>871</v>
      </c>
      <c r="G114" s="219" t="s">
        <v>871</v>
      </c>
      <c r="H114" s="219" t="s">
        <v>871</v>
      </c>
      <c r="I114" s="220" t="s">
        <v>871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875</v>
      </c>
      <c r="D115" s="219" t="s">
        <v>875</v>
      </c>
      <c r="E115" s="219" t="s">
        <v>875</v>
      </c>
      <c r="F115" s="219" t="s">
        <v>875</v>
      </c>
      <c r="G115" s="219" t="s">
        <v>875</v>
      </c>
      <c r="H115" s="219" t="s">
        <v>875</v>
      </c>
      <c r="I115" s="220" t="s">
        <v>875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879</v>
      </c>
      <c r="D116" s="219" t="s">
        <v>879</v>
      </c>
      <c r="E116" s="219" t="s">
        <v>879</v>
      </c>
      <c r="F116" s="219" t="s">
        <v>879</v>
      </c>
      <c r="G116" s="219" t="s">
        <v>879</v>
      </c>
      <c r="H116" s="219" t="s">
        <v>879</v>
      </c>
      <c r="I116" s="220" t="s">
        <v>879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883</v>
      </c>
      <c r="D117" s="219" t="s">
        <v>883</v>
      </c>
      <c r="E117" s="219" t="s">
        <v>883</v>
      </c>
      <c r="F117" s="219" t="s">
        <v>883</v>
      </c>
      <c r="G117" s="219" t="s">
        <v>883</v>
      </c>
      <c r="H117" s="219" t="s">
        <v>883</v>
      </c>
      <c r="I117" s="220" t="s">
        <v>883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2181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0.12670000000000001</v>
      </c>
      <c r="C126">
        <v>0.1232</v>
      </c>
      <c r="D126">
        <v>0.1178</v>
      </c>
      <c r="E126">
        <v>0.1237</v>
      </c>
      <c r="F126">
        <v>0.13900000000000001</v>
      </c>
      <c r="G126">
        <v>0.1328</v>
      </c>
      <c r="H126">
        <v>0.1386</v>
      </c>
      <c r="I126">
        <v>0.1273</v>
      </c>
      <c r="K126" t="s">
        <v>1658</v>
      </c>
      <c r="L126">
        <f>B126-$F$132</f>
        <v>4.4233333333333333E-2</v>
      </c>
      <c r="M126">
        <f t="shared" ref="M126:S126" si="12">C126-$F$132</f>
        <v>4.073333333333333E-2</v>
      </c>
      <c r="N126">
        <f t="shared" si="12"/>
        <v>3.5333333333333328E-2</v>
      </c>
      <c r="O126">
        <f t="shared" si="12"/>
        <v>4.123333333333333E-2</v>
      </c>
      <c r="P126">
        <f t="shared" si="12"/>
        <v>5.6533333333333338E-2</v>
      </c>
      <c r="Q126">
        <f t="shared" si="12"/>
        <v>5.0333333333333327E-2</v>
      </c>
      <c r="R126">
        <f t="shared" si="12"/>
        <v>5.6133333333333327E-2</v>
      </c>
      <c r="S126">
        <f t="shared" si="12"/>
        <v>4.4833333333333322E-2</v>
      </c>
      <c r="U126" t="s">
        <v>1658</v>
      </c>
      <c r="V126">
        <f>L126/$L$131*100</f>
        <v>2.2497626474976267</v>
      </c>
      <c r="W126">
        <f t="shared" ref="W126:AC126" si="13">M126/$L$131*100</f>
        <v>2.0717482707174826</v>
      </c>
      <c r="X126">
        <f t="shared" si="13"/>
        <v>1.7970975179709752</v>
      </c>
      <c r="Y126">
        <f t="shared" si="13"/>
        <v>2.0971788959717892</v>
      </c>
      <c r="Z126">
        <f t="shared" si="13"/>
        <v>2.8753560287535609</v>
      </c>
      <c r="AA126">
        <f t="shared" si="13"/>
        <v>2.5600162756001623</v>
      </c>
      <c r="AB126">
        <f t="shared" si="13"/>
        <v>2.855011528550115</v>
      </c>
      <c r="AC126">
        <f t="shared" si="13"/>
        <v>2.2802793978027935</v>
      </c>
    </row>
    <row r="127" spans="1:29" x14ac:dyDescent="0.25">
      <c r="A127" t="s">
        <v>1659</v>
      </c>
      <c r="B127">
        <v>0.1618</v>
      </c>
      <c r="C127">
        <v>0.21260000000000001</v>
      </c>
      <c r="D127">
        <v>0.18049999999999999</v>
      </c>
      <c r="E127">
        <v>0.16270000000000001</v>
      </c>
      <c r="F127">
        <v>0.15129999999999999</v>
      </c>
      <c r="G127">
        <v>0.14319999999999999</v>
      </c>
      <c r="H127">
        <v>0.13730000000000001</v>
      </c>
      <c r="I127">
        <v>9.9599999999999994E-2</v>
      </c>
      <c r="K127" t="s">
        <v>1659</v>
      </c>
      <c r="L127">
        <f t="shared" ref="L127:L131" si="14">B127-$F$132</f>
        <v>7.9333333333333325E-2</v>
      </c>
      <c r="M127">
        <f t="shared" ref="M127:M131" si="15">C127-$F$132</f>
        <v>0.13013333333333332</v>
      </c>
      <c r="N127">
        <f t="shared" ref="N127:N131" si="16">D127-$F$132</f>
        <v>9.803333333333332E-2</v>
      </c>
      <c r="O127">
        <f t="shared" ref="O127:O131" si="17">E127-$F$132</f>
        <v>8.0233333333333337E-2</v>
      </c>
      <c r="P127">
        <f t="shared" ref="P127:P131" si="18">F127-$F$132</f>
        <v>6.8833333333333316E-2</v>
      </c>
      <c r="Q127">
        <f t="shared" ref="Q127:Q131" si="19">G127-$F$132</f>
        <v>6.073333333333332E-2</v>
      </c>
      <c r="R127">
        <f t="shared" ref="R127:R131" si="20">H127-$F$132</f>
        <v>5.4833333333333331E-2</v>
      </c>
      <c r="S127">
        <f t="shared" ref="S127:S131" si="21">I127-$F$132</f>
        <v>1.713333333333332E-2</v>
      </c>
      <c r="U127" t="s">
        <v>1659</v>
      </c>
      <c r="V127">
        <f t="shared" ref="V127:V131" si="22">L127/$L$131*100</f>
        <v>4.0349925403499247</v>
      </c>
      <c r="W127">
        <f t="shared" ref="W127:W131" si="23">M127/$L$131*100</f>
        <v>6.6187440661874399</v>
      </c>
      <c r="X127">
        <f t="shared" ref="X127:X131" si="24">N127/$L$131*100</f>
        <v>4.9860979248609789</v>
      </c>
      <c r="Y127">
        <f t="shared" ref="Y127:Y131" si="25">O127/$L$131*100</f>
        <v>4.0807676658076764</v>
      </c>
      <c r="Z127">
        <f t="shared" ref="Z127:Z131" si="26">P127/$L$131*100</f>
        <v>3.5009494100094933</v>
      </c>
      <c r="AA127">
        <f t="shared" ref="AA127:AA131" si="27">Q127/$L$131*100</f>
        <v>3.0889732808897321</v>
      </c>
      <c r="AB127">
        <f t="shared" ref="AB127:AB131" si="28">R127/$L$131*100</f>
        <v>2.7888919028889192</v>
      </c>
      <c r="AC127">
        <f t="shared" ref="AC127:AC131" si="29">S127/$L$131*100</f>
        <v>0.87142275871422681</v>
      </c>
    </row>
    <row r="128" spans="1:29" x14ac:dyDescent="0.25">
      <c r="A128" t="s">
        <v>1660</v>
      </c>
      <c r="B128">
        <v>0.1265</v>
      </c>
      <c r="C128">
        <v>0.12670000000000001</v>
      </c>
      <c r="D128">
        <v>0.14779999999999999</v>
      </c>
      <c r="E128">
        <v>0.1203</v>
      </c>
      <c r="F128">
        <v>0.13589999999999999</v>
      </c>
      <c r="G128">
        <v>0.13300000000000001</v>
      </c>
      <c r="H128">
        <v>0.12470000000000001</v>
      </c>
      <c r="I128">
        <v>0.1197</v>
      </c>
      <c r="K128" t="s">
        <v>1660</v>
      </c>
      <c r="L128">
        <f t="shared" si="14"/>
        <v>4.4033333333333327E-2</v>
      </c>
      <c r="M128">
        <f t="shared" si="15"/>
        <v>4.4233333333333333E-2</v>
      </c>
      <c r="N128">
        <f t="shared" si="16"/>
        <v>6.5333333333333313E-2</v>
      </c>
      <c r="O128">
        <f t="shared" si="17"/>
        <v>3.783333333333333E-2</v>
      </c>
      <c r="P128">
        <f t="shared" si="18"/>
        <v>5.3433333333333319E-2</v>
      </c>
      <c r="Q128">
        <f t="shared" si="19"/>
        <v>5.0533333333333333E-2</v>
      </c>
      <c r="R128">
        <f t="shared" si="20"/>
        <v>4.2233333333333331E-2</v>
      </c>
      <c r="S128">
        <f t="shared" si="21"/>
        <v>3.7233333333333327E-2</v>
      </c>
      <c r="U128" t="s">
        <v>1660</v>
      </c>
      <c r="V128">
        <f t="shared" si="22"/>
        <v>2.2395903973959035</v>
      </c>
      <c r="W128">
        <f t="shared" si="23"/>
        <v>2.2497626474976267</v>
      </c>
      <c r="X128">
        <f t="shared" si="24"/>
        <v>3.3229350332293497</v>
      </c>
      <c r="Y128">
        <f t="shared" si="25"/>
        <v>1.9242506442425065</v>
      </c>
      <c r="Z128">
        <f t="shared" si="26"/>
        <v>2.7176861521768609</v>
      </c>
      <c r="AA128">
        <f t="shared" si="27"/>
        <v>2.5701885257018851</v>
      </c>
      <c r="AB128">
        <f t="shared" si="28"/>
        <v>2.1480401464804015</v>
      </c>
      <c r="AC128">
        <f t="shared" si="29"/>
        <v>1.8937338939373387</v>
      </c>
    </row>
    <row r="129" spans="1:29" x14ac:dyDescent="0.25">
      <c r="A129" t="s">
        <v>1661</v>
      </c>
      <c r="B129">
        <v>0.1351</v>
      </c>
      <c r="C129">
        <v>0.1305</v>
      </c>
      <c r="D129">
        <v>0.1467</v>
      </c>
      <c r="E129">
        <v>0.13880000000000001</v>
      </c>
      <c r="F129">
        <v>0.128</v>
      </c>
      <c r="G129">
        <v>0.13730000000000001</v>
      </c>
      <c r="H129">
        <v>0.1192</v>
      </c>
      <c r="I129">
        <v>0.1293</v>
      </c>
      <c r="K129" t="s">
        <v>1661</v>
      </c>
      <c r="L129">
        <f t="shared" si="14"/>
        <v>5.2633333333333324E-2</v>
      </c>
      <c r="M129">
        <f t="shared" si="15"/>
        <v>4.8033333333333331E-2</v>
      </c>
      <c r="N129">
        <f t="shared" si="16"/>
        <v>6.4233333333333323E-2</v>
      </c>
      <c r="O129">
        <f t="shared" si="17"/>
        <v>5.6333333333333332E-2</v>
      </c>
      <c r="P129">
        <f t="shared" si="18"/>
        <v>4.5533333333333328E-2</v>
      </c>
      <c r="Q129">
        <f t="shared" si="19"/>
        <v>5.4833333333333331E-2</v>
      </c>
      <c r="R129">
        <f t="shared" si="20"/>
        <v>3.6733333333333326E-2</v>
      </c>
      <c r="S129">
        <f t="shared" si="21"/>
        <v>4.6833333333333324E-2</v>
      </c>
      <c r="U129" t="s">
        <v>1661</v>
      </c>
      <c r="V129">
        <f t="shared" si="22"/>
        <v>2.6769971517699709</v>
      </c>
      <c r="W129">
        <f t="shared" si="23"/>
        <v>2.4430353994303542</v>
      </c>
      <c r="X129">
        <f t="shared" si="24"/>
        <v>3.2669876576698758</v>
      </c>
      <c r="Y129">
        <f t="shared" si="25"/>
        <v>2.8651837786518377</v>
      </c>
      <c r="Z129">
        <f t="shared" si="26"/>
        <v>2.3158822731588224</v>
      </c>
      <c r="AA129">
        <f t="shared" si="27"/>
        <v>2.7888919028889192</v>
      </c>
      <c r="AB129">
        <f t="shared" si="28"/>
        <v>1.8683032686830323</v>
      </c>
      <c r="AC129">
        <f t="shared" si="29"/>
        <v>2.3820018988200187</v>
      </c>
    </row>
    <row r="130" spans="1:29" x14ac:dyDescent="0.25">
      <c r="A130" t="s">
        <v>1662</v>
      </c>
      <c r="B130">
        <v>0.14360000000000001</v>
      </c>
      <c r="C130">
        <v>0.13619999999999999</v>
      </c>
      <c r="D130">
        <v>0.13619999999999999</v>
      </c>
      <c r="E130">
        <v>0.1343</v>
      </c>
      <c r="F130">
        <v>0.1348</v>
      </c>
      <c r="G130">
        <v>0.13339999999999999</v>
      </c>
      <c r="H130">
        <v>0.1283</v>
      </c>
      <c r="I130">
        <v>0.12670000000000001</v>
      </c>
      <c r="K130" t="s">
        <v>1662</v>
      </c>
      <c r="L130">
        <f t="shared" si="14"/>
        <v>6.1133333333333331E-2</v>
      </c>
      <c r="M130">
        <f t="shared" si="15"/>
        <v>5.3733333333333314E-2</v>
      </c>
      <c r="N130">
        <f t="shared" si="16"/>
        <v>5.3733333333333314E-2</v>
      </c>
      <c r="O130">
        <f t="shared" si="17"/>
        <v>5.1833333333333328E-2</v>
      </c>
      <c r="P130">
        <f t="shared" si="18"/>
        <v>5.2333333333333329E-2</v>
      </c>
      <c r="Q130">
        <f t="shared" si="19"/>
        <v>5.0933333333333317E-2</v>
      </c>
      <c r="R130">
        <f t="shared" si="20"/>
        <v>4.5833333333333323E-2</v>
      </c>
      <c r="S130">
        <f t="shared" si="21"/>
        <v>4.4233333333333333E-2</v>
      </c>
      <c r="U130" t="s">
        <v>1662</v>
      </c>
      <c r="V130">
        <f t="shared" si="22"/>
        <v>3.1093177810931776</v>
      </c>
      <c r="W130">
        <f t="shared" si="23"/>
        <v>2.7329445273294444</v>
      </c>
      <c r="X130">
        <f t="shared" si="24"/>
        <v>2.7329445273294444</v>
      </c>
      <c r="Y130">
        <f t="shared" si="25"/>
        <v>2.6363081513630817</v>
      </c>
      <c r="Z130">
        <f t="shared" si="26"/>
        <v>2.6617387766173879</v>
      </c>
      <c r="AA130">
        <f t="shared" si="27"/>
        <v>2.5905330259053292</v>
      </c>
      <c r="AB130">
        <f t="shared" si="28"/>
        <v>2.3311406483114059</v>
      </c>
      <c r="AC130">
        <f t="shared" si="29"/>
        <v>2.2497626474976267</v>
      </c>
    </row>
    <row r="131" spans="1:29" x14ac:dyDescent="0.25">
      <c r="A131" t="s">
        <v>1663</v>
      </c>
      <c r="B131">
        <v>2.0486</v>
      </c>
      <c r="C131">
        <v>0.1236</v>
      </c>
      <c r="D131">
        <v>0.13159999999999999</v>
      </c>
      <c r="E131">
        <v>0.13059999999999999</v>
      </c>
      <c r="F131">
        <v>0.1419</v>
      </c>
      <c r="G131">
        <v>0.12330000000000001</v>
      </c>
      <c r="H131">
        <v>0.1174</v>
      </c>
      <c r="I131">
        <v>0.11749999999999999</v>
      </c>
      <c r="K131" t="s">
        <v>1663</v>
      </c>
      <c r="L131">
        <f t="shared" si="14"/>
        <v>1.9661333333333333</v>
      </c>
      <c r="M131">
        <f t="shared" si="15"/>
        <v>4.1133333333333327E-2</v>
      </c>
      <c r="N131">
        <f t="shared" si="16"/>
        <v>4.9133333333333321E-2</v>
      </c>
      <c r="O131">
        <f t="shared" si="17"/>
        <v>4.813333333333332E-2</v>
      </c>
      <c r="P131">
        <f t="shared" si="18"/>
        <v>5.9433333333333324E-2</v>
      </c>
      <c r="Q131">
        <f t="shared" si="19"/>
        <v>4.0833333333333333E-2</v>
      </c>
      <c r="R131">
        <f t="shared" si="20"/>
        <v>3.493333333333333E-2</v>
      </c>
      <c r="S131">
        <f t="shared" si="21"/>
        <v>3.5033333333333319E-2</v>
      </c>
      <c r="U131" t="s">
        <v>1663</v>
      </c>
      <c r="V131">
        <f t="shared" si="22"/>
        <v>100</v>
      </c>
      <c r="W131">
        <f t="shared" si="23"/>
        <v>2.0920927709209272</v>
      </c>
      <c r="X131">
        <f t="shared" si="24"/>
        <v>2.4989827749898272</v>
      </c>
      <c r="Y131">
        <f t="shared" si="25"/>
        <v>2.4481215244812149</v>
      </c>
      <c r="Z131">
        <f t="shared" si="26"/>
        <v>3.0228536552285359</v>
      </c>
      <c r="AA131">
        <f t="shared" si="27"/>
        <v>2.0768343957683442</v>
      </c>
      <c r="AB131">
        <f t="shared" si="28"/>
        <v>1.7767530177675301</v>
      </c>
      <c r="AC131">
        <f t="shared" si="29"/>
        <v>1.7818391428183908</v>
      </c>
    </row>
    <row r="132" spans="1:29" x14ac:dyDescent="0.25">
      <c r="A132" t="s">
        <v>1664</v>
      </c>
      <c r="B132">
        <v>8.2000000000000003E-2</v>
      </c>
      <c r="C132">
        <v>8.2799999999999999E-2</v>
      </c>
      <c r="D132">
        <v>8.2600000000000007E-2</v>
      </c>
      <c r="E132">
        <v>3.6656</v>
      </c>
      <c r="F132">
        <f>AVERAGE(B132:D132)</f>
        <v>8.2466666666666674E-2</v>
      </c>
    </row>
    <row r="133" spans="1:29" x14ac:dyDescent="0.25">
      <c r="A133" t="s">
        <v>1665</v>
      </c>
    </row>
    <row r="136" spans="1:29" x14ac:dyDescent="0.25">
      <c r="A136" s="7" t="s">
        <v>2186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0.13220000000000001</v>
      </c>
      <c r="C139">
        <v>0.1434</v>
      </c>
      <c r="D139">
        <v>0.13780000000000001</v>
      </c>
      <c r="E139">
        <v>0.1454</v>
      </c>
      <c r="F139">
        <v>0.12939999999999999</v>
      </c>
      <c r="G139">
        <v>0.13089999999999999</v>
      </c>
      <c r="H139">
        <v>0.1351</v>
      </c>
      <c r="I139">
        <v>0.1363</v>
      </c>
      <c r="K139" t="s">
        <v>1658</v>
      </c>
      <c r="L139">
        <f>B139-$F$145</f>
        <v>5.1466666666666674E-2</v>
      </c>
      <c r="M139">
        <f t="shared" ref="M139:S139" si="30">C139-$F$145</f>
        <v>6.2666666666666662E-2</v>
      </c>
      <c r="N139">
        <f t="shared" si="30"/>
        <v>5.7066666666666668E-2</v>
      </c>
      <c r="O139">
        <f t="shared" si="30"/>
        <v>6.4666666666666664E-2</v>
      </c>
      <c r="P139">
        <f t="shared" si="30"/>
        <v>4.866666666666665E-2</v>
      </c>
      <c r="Q139">
        <f t="shared" si="30"/>
        <v>5.0166666666666651E-2</v>
      </c>
      <c r="R139">
        <f t="shared" si="30"/>
        <v>5.436666666666666E-2</v>
      </c>
      <c r="S139">
        <f t="shared" si="30"/>
        <v>5.5566666666666667E-2</v>
      </c>
      <c r="U139" t="s">
        <v>1658</v>
      </c>
      <c r="V139">
        <f>L139/$L$144*100</f>
        <v>3.0824515871431428</v>
      </c>
      <c r="W139">
        <f t="shared" ref="W139:AC139" si="31">M139/$L$144*100</f>
        <v>3.75324416051108</v>
      </c>
      <c r="X139">
        <f t="shared" si="31"/>
        <v>3.4178478738271116</v>
      </c>
      <c r="Y139">
        <f t="shared" si="31"/>
        <v>3.8730285486124978</v>
      </c>
      <c r="Z139">
        <f t="shared" si="31"/>
        <v>2.9147534438011569</v>
      </c>
      <c r="AA139">
        <f t="shared" si="31"/>
        <v>3.00459173487722</v>
      </c>
      <c r="AB139">
        <f t="shared" si="31"/>
        <v>3.2561389498901971</v>
      </c>
      <c r="AC139">
        <f t="shared" si="31"/>
        <v>3.3280095827510481</v>
      </c>
    </row>
    <row r="140" spans="1:29" x14ac:dyDescent="0.25">
      <c r="A140" t="s">
        <v>1659</v>
      </c>
      <c r="B140">
        <v>0.1069</v>
      </c>
      <c r="C140">
        <v>0.17230000000000001</v>
      </c>
      <c r="D140">
        <v>0.1666</v>
      </c>
      <c r="E140">
        <v>0.1661</v>
      </c>
      <c r="F140">
        <v>0.14949999999999999</v>
      </c>
      <c r="G140">
        <v>0.14910000000000001</v>
      </c>
      <c r="H140">
        <v>0.14449999999999999</v>
      </c>
      <c r="I140">
        <v>0.108</v>
      </c>
      <c r="K140" t="s">
        <v>1659</v>
      </c>
      <c r="L140">
        <f t="shared" ref="L140:L144" si="32">B140-$F$145</f>
        <v>2.6166666666666658E-2</v>
      </c>
      <c r="M140">
        <f t="shared" ref="M140:M144" si="33">C140-$F$145</f>
        <v>9.1566666666666671E-2</v>
      </c>
      <c r="N140">
        <f t="shared" ref="N140:N144" si="34">D140-$F$145</f>
        <v>8.5866666666666661E-2</v>
      </c>
      <c r="O140">
        <f t="shared" ref="O140:O144" si="35">E140-$F$145</f>
        <v>8.536666666666666E-2</v>
      </c>
      <c r="P140">
        <f t="shared" ref="P140:P144" si="36">F140-$F$145</f>
        <v>6.8766666666666657E-2</v>
      </c>
      <c r="Q140">
        <f t="shared" ref="Q140:Q144" si="37">G140-$F$145</f>
        <v>6.8366666666666673E-2</v>
      </c>
      <c r="R140">
        <f t="shared" ref="R140:R144" si="38">H140-$F$145</f>
        <v>6.3766666666666652E-2</v>
      </c>
      <c r="S140">
        <f t="shared" ref="S140:S144" si="39">I140-$F$145</f>
        <v>2.7266666666666661E-2</v>
      </c>
      <c r="U140" t="s">
        <v>1659</v>
      </c>
      <c r="V140">
        <f t="shared" ref="V140:V144" si="40">L140/$L$144*100</f>
        <v>1.567179077660211</v>
      </c>
      <c r="W140">
        <f t="shared" ref="W140:W144" si="41">M140/$L$144*100</f>
        <v>5.4841285685765628</v>
      </c>
      <c r="X140">
        <f t="shared" ref="X140:X144" si="42">N140/$L$144*100</f>
        <v>5.1427430624875221</v>
      </c>
      <c r="Y140">
        <f t="shared" ref="Y140:Y144" si="43">O140/$L$144*100</f>
        <v>5.1127969654621674</v>
      </c>
      <c r="Z140">
        <f t="shared" ref="Z140:Z144" si="44">P140/$L$144*100</f>
        <v>4.1185865442204026</v>
      </c>
      <c r="AA140">
        <f t="shared" ref="AA140:AA144" si="45">Q140/$L$144*100</f>
        <v>4.0946296666001203</v>
      </c>
      <c r="AB140">
        <f t="shared" ref="AB140:AB144" si="46">R140/$L$144*100</f>
        <v>3.819125573966859</v>
      </c>
      <c r="AC140">
        <f t="shared" ref="AC140:AC144" si="47">S140/$L$144*100</f>
        <v>1.6330604911159909</v>
      </c>
    </row>
    <row r="141" spans="1:29" x14ac:dyDescent="0.25">
      <c r="A141" t="s">
        <v>1660</v>
      </c>
      <c r="B141">
        <v>0.1211</v>
      </c>
      <c r="C141">
        <v>0.1431</v>
      </c>
      <c r="D141">
        <v>0.1318</v>
      </c>
      <c r="E141">
        <v>0.13850000000000001</v>
      </c>
      <c r="F141">
        <v>0.13739999999999999</v>
      </c>
      <c r="G141">
        <v>0.13819999999999999</v>
      </c>
      <c r="H141">
        <v>0.14419999999999999</v>
      </c>
      <c r="I141">
        <v>0.1414</v>
      </c>
      <c r="K141" t="s">
        <v>1660</v>
      </c>
      <c r="L141">
        <f t="shared" si="32"/>
        <v>4.0366666666666662E-2</v>
      </c>
      <c r="M141">
        <f t="shared" si="33"/>
        <v>6.2366666666666667E-2</v>
      </c>
      <c r="N141">
        <f t="shared" si="34"/>
        <v>5.1066666666666663E-2</v>
      </c>
      <c r="O141">
        <f t="shared" si="35"/>
        <v>5.7766666666666674E-2</v>
      </c>
      <c r="P141">
        <f t="shared" si="36"/>
        <v>5.6666666666666657E-2</v>
      </c>
      <c r="Q141">
        <f t="shared" si="37"/>
        <v>5.7466666666666652E-2</v>
      </c>
      <c r="R141">
        <f t="shared" si="38"/>
        <v>6.3466666666666657E-2</v>
      </c>
      <c r="S141">
        <f t="shared" si="39"/>
        <v>6.066666666666666E-2</v>
      </c>
      <c r="U141" t="s">
        <v>1660</v>
      </c>
      <c r="V141">
        <f t="shared" si="40"/>
        <v>2.4176482331802749</v>
      </c>
      <c r="W141">
        <f t="shared" si="41"/>
        <v>3.7352765022958674</v>
      </c>
      <c r="X141">
        <f t="shared" si="42"/>
        <v>3.0584947095228587</v>
      </c>
      <c r="Y141">
        <f t="shared" si="43"/>
        <v>3.4597724096626079</v>
      </c>
      <c r="Z141">
        <f t="shared" si="44"/>
        <v>3.3938909962068267</v>
      </c>
      <c r="AA141">
        <f t="shared" si="45"/>
        <v>3.4418047514473935</v>
      </c>
      <c r="AB141">
        <f t="shared" si="46"/>
        <v>3.8011579157516469</v>
      </c>
      <c r="AC141">
        <f t="shared" si="47"/>
        <v>3.6334597724096627</v>
      </c>
    </row>
    <row r="142" spans="1:29" x14ac:dyDescent="0.25">
      <c r="A142" t="s">
        <v>1661</v>
      </c>
      <c r="B142">
        <v>0.14649999999999999</v>
      </c>
      <c r="C142">
        <v>0.13869999999999999</v>
      </c>
      <c r="D142">
        <v>0.14430000000000001</v>
      </c>
      <c r="E142">
        <v>0.1404</v>
      </c>
      <c r="F142">
        <v>0.14119999999999999</v>
      </c>
      <c r="G142">
        <v>0.14019999999999999</v>
      </c>
      <c r="H142">
        <v>0.14410000000000001</v>
      </c>
      <c r="I142">
        <v>0.14349999999999999</v>
      </c>
      <c r="K142" t="s">
        <v>1661</v>
      </c>
      <c r="L142">
        <f t="shared" si="32"/>
        <v>6.5766666666666654E-2</v>
      </c>
      <c r="M142">
        <f t="shared" si="33"/>
        <v>5.7966666666666652E-2</v>
      </c>
      <c r="N142">
        <f t="shared" si="34"/>
        <v>6.3566666666666674E-2</v>
      </c>
      <c r="O142">
        <f t="shared" si="35"/>
        <v>5.966666666666666E-2</v>
      </c>
      <c r="P142">
        <f t="shared" si="36"/>
        <v>6.0466666666666655E-2</v>
      </c>
      <c r="Q142">
        <f t="shared" si="37"/>
        <v>5.9466666666666654E-2</v>
      </c>
      <c r="R142">
        <f t="shared" si="38"/>
        <v>6.3366666666666668E-2</v>
      </c>
      <c r="S142">
        <f t="shared" si="39"/>
        <v>6.2766666666666651E-2</v>
      </c>
      <c r="U142" t="s">
        <v>1661</v>
      </c>
      <c r="V142">
        <f t="shared" si="40"/>
        <v>3.9389099620682764</v>
      </c>
      <c r="W142">
        <f t="shared" si="41"/>
        <v>3.4717508484727482</v>
      </c>
      <c r="X142">
        <f t="shared" si="42"/>
        <v>3.8071471351567188</v>
      </c>
      <c r="Y142">
        <f t="shared" si="43"/>
        <v>3.5735675783589533</v>
      </c>
      <c r="Z142">
        <f t="shared" si="44"/>
        <v>3.6214813335995202</v>
      </c>
      <c r="AA142">
        <f t="shared" si="45"/>
        <v>3.5615891395488113</v>
      </c>
      <c r="AB142">
        <f t="shared" si="46"/>
        <v>3.7951686963465763</v>
      </c>
      <c r="AC142">
        <f t="shared" si="47"/>
        <v>3.7592333799161501</v>
      </c>
    </row>
    <row r="143" spans="1:29" x14ac:dyDescent="0.25">
      <c r="A143" t="s">
        <v>1662</v>
      </c>
      <c r="B143">
        <v>0.1487</v>
      </c>
      <c r="C143">
        <v>0.25030000000000002</v>
      </c>
      <c r="D143">
        <v>0.14230000000000001</v>
      </c>
      <c r="E143">
        <v>0.1429</v>
      </c>
      <c r="F143">
        <v>0.13950000000000001</v>
      </c>
      <c r="G143">
        <v>0.14249999999999999</v>
      </c>
      <c r="H143">
        <v>0.14099999999999999</v>
      </c>
      <c r="I143">
        <v>0.13539999999999999</v>
      </c>
      <c r="K143" t="s">
        <v>1662</v>
      </c>
      <c r="L143">
        <f t="shared" si="32"/>
        <v>6.7966666666666661E-2</v>
      </c>
      <c r="M143">
        <f t="shared" si="33"/>
        <v>0.1695666666666667</v>
      </c>
      <c r="N143">
        <f t="shared" si="34"/>
        <v>6.1566666666666672E-2</v>
      </c>
      <c r="O143">
        <f t="shared" si="35"/>
        <v>6.2166666666666662E-2</v>
      </c>
      <c r="P143">
        <f t="shared" si="36"/>
        <v>5.8766666666666675E-2</v>
      </c>
      <c r="Q143">
        <f t="shared" si="37"/>
        <v>6.176666666666665E-2</v>
      </c>
      <c r="R143">
        <f t="shared" si="38"/>
        <v>6.0266666666666649E-2</v>
      </c>
      <c r="S143">
        <f t="shared" si="39"/>
        <v>5.4666666666666655E-2</v>
      </c>
      <c r="U143" t="s">
        <v>1662</v>
      </c>
      <c r="V143">
        <f t="shared" si="40"/>
        <v>4.0706727889798362</v>
      </c>
      <c r="W143">
        <f t="shared" si="41"/>
        <v>10.155719704531844</v>
      </c>
      <c r="X143">
        <f t="shared" si="42"/>
        <v>3.6873627470553005</v>
      </c>
      <c r="Y143">
        <f t="shared" si="43"/>
        <v>3.7232980634857258</v>
      </c>
      <c r="Z143">
        <f t="shared" si="44"/>
        <v>3.5196646037133168</v>
      </c>
      <c r="AA143">
        <f t="shared" si="45"/>
        <v>3.6993411858654417</v>
      </c>
      <c r="AB143">
        <f t="shared" si="46"/>
        <v>3.6095028947893777</v>
      </c>
      <c r="AC143">
        <f t="shared" si="47"/>
        <v>3.2741066081054093</v>
      </c>
    </row>
    <row r="144" spans="1:29" x14ac:dyDescent="0.25">
      <c r="A144" t="s">
        <v>1663</v>
      </c>
      <c r="B144">
        <v>1.7504</v>
      </c>
      <c r="C144">
        <v>0.13850000000000001</v>
      </c>
      <c r="D144">
        <v>0.13500000000000001</v>
      </c>
      <c r="E144">
        <v>0.13150000000000001</v>
      </c>
      <c r="F144">
        <v>0.1356</v>
      </c>
      <c r="G144">
        <v>0.13780000000000001</v>
      </c>
      <c r="H144">
        <v>0.1474</v>
      </c>
      <c r="I144">
        <v>0.14249999999999999</v>
      </c>
      <c r="K144" t="s">
        <v>1663</v>
      </c>
      <c r="L144">
        <f t="shared" si="32"/>
        <v>1.6696666666666666</v>
      </c>
      <c r="M144">
        <f t="shared" si="33"/>
        <v>5.7766666666666674E-2</v>
      </c>
      <c r="N144">
        <f t="shared" si="34"/>
        <v>5.4266666666666671E-2</v>
      </c>
      <c r="O144">
        <f t="shared" si="35"/>
        <v>5.0766666666666668E-2</v>
      </c>
      <c r="P144">
        <f t="shared" si="36"/>
        <v>5.4866666666666661E-2</v>
      </c>
      <c r="Q144">
        <f t="shared" si="37"/>
        <v>5.7066666666666668E-2</v>
      </c>
      <c r="R144">
        <f t="shared" si="38"/>
        <v>6.6666666666666666E-2</v>
      </c>
      <c r="S144">
        <f t="shared" si="39"/>
        <v>6.176666666666665E-2</v>
      </c>
      <c r="U144" t="s">
        <v>1663</v>
      </c>
      <c r="V144">
        <f t="shared" si="40"/>
        <v>100</v>
      </c>
      <c r="W144">
        <f t="shared" si="41"/>
        <v>3.4597724096626079</v>
      </c>
      <c r="X144">
        <f t="shared" si="42"/>
        <v>3.2501497304851275</v>
      </c>
      <c r="Y144">
        <f t="shared" si="43"/>
        <v>3.0405270513076466</v>
      </c>
      <c r="Z144">
        <f t="shared" si="44"/>
        <v>3.2860850469155518</v>
      </c>
      <c r="AA144">
        <f t="shared" si="45"/>
        <v>3.4178478738271116</v>
      </c>
      <c r="AB144">
        <f t="shared" si="46"/>
        <v>3.9928129367139151</v>
      </c>
      <c r="AC144">
        <f t="shared" si="47"/>
        <v>3.6993411858654417</v>
      </c>
    </row>
    <row r="145" spans="1:29" x14ac:dyDescent="0.25">
      <c r="A145" t="s">
        <v>1664</v>
      </c>
      <c r="B145">
        <v>7.8899999999999998E-2</v>
      </c>
      <c r="C145">
        <v>8.1299999999999997E-2</v>
      </c>
      <c r="D145">
        <v>8.2000000000000003E-2</v>
      </c>
      <c r="E145">
        <v>3.3048000000000002</v>
      </c>
      <c r="F145">
        <f>AVERAGE(B145:D145)</f>
        <v>8.0733333333333338E-2</v>
      </c>
    </row>
    <row r="146" spans="1:29" x14ac:dyDescent="0.25">
      <c r="A146" t="s">
        <v>1665</v>
      </c>
    </row>
    <row r="149" spans="1:29" x14ac:dyDescent="0.25">
      <c r="A149" s="7" t="s">
        <v>2182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8.4099999999999994E-2</v>
      </c>
      <c r="C152">
        <v>2.1375000000000002</v>
      </c>
      <c r="D152">
        <v>0.1178</v>
      </c>
      <c r="E152">
        <v>0.32040000000000002</v>
      </c>
      <c r="F152">
        <v>0.68920000000000003</v>
      </c>
      <c r="G152">
        <v>0.1938</v>
      </c>
      <c r="H152">
        <v>0.14979999999999999</v>
      </c>
      <c r="I152">
        <v>0.15720000000000001</v>
      </c>
      <c r="K152" t="s">
        <v>1658</v>
      </c>
      <c r="L152">
        <f>B152-$F$158</f>
        <v>2.5333333333333319E-3</v>
      </c>
      <c r="M152">
        <f t="shared" ref="M152:S152" si="48">C152-$F$158</f>
        <v>2.0559333333333334</v>
      </c>
      <c r="N152">
        <f t="shared" si="48"/>
        <v>3.623333333333334E-2</v>
      </c>
      <c r="O152">
        <f t="shared" si="48"/>
        <v>0.23883333333333334</v>
      </c>
      <c r="P152">
        <f t="shared" si="48"/>
        <v>0.60763333333333336</v>
      </c>
      <c r="Q152">
        <f t="shared" si="48"/>
        <v>0.11223333333333334</v>
      </c>
      <c r="R152">
        <f t="shared" si="48"/>
        <v>6.8233333333333326E-2</v>
      </c>
      <c r="S152">
        <f t="shared" si="48"/>
        <v>7.5633333333333344E-2</v>
      </c>
      <c r="U152" t="s">
        <v>1658</v>
      </c>
      <c r="V152">
        <f>L152/$L$157*100</f>
        <v>0.1243150404841743</v>
      </c>
      <c r="W152">
        <f t="shared" ref="W152:AC152" si="49">M152/$L$157*100</f>
        <v>100.88819824977509</v>
      </c>
      <c r="X152">
        <f t="shared" si="49"/>
        <v>1.7780322237670732</v>
      </c>
      <c r="Y152">
        <f t="shared" si="49"/>
        <v>11.719964014067228</v>
      </c>
      <c r="Z152">
        <f t="shared" si="49"/>
        <v>29.817616749815983</v>
      </c>
      <c r="AA152">
        <f t="shared" si="49"/>
        <v>5.5074834382923035</v>
      </c>
      <c r="AB152">
        <f t="shared" si="49"/>
        <v>3.3483274719882226</v>
      </c>
      <c r="AC152">
        <f t="shared" si="49"/>
        <v>3.7114582481393641</v>
      </c>
    </row>
    <row r="153" spans="1:29" x14ac:dyDescent="0.25">
      <c r="A153" t="s">
        <v>1659</v>
      </c>
      <c r="B153">
        <v>0.1201</v>
      </c>
      <c r="C153">
        <v>5.3400000000000003E-2</v>
      </c>
      <c r="D153">
        <v>0.14549999999999999</v>
      </c>
      <c r="E153">
        <v>1.4933000000000001</v>
      </c>
      <c r="F153">
        <v>0.16470000000000001</v>
      </c>
      <c r="G153">
        <v>0.1741</v>
      </c>
      <c r="H153">
        <v>0.15840000000000001</v>
      </c>
      <c r="I153">
        <v>0.1535</v>
      </c>
      <c r="K153" t="s">
        <v>1659</v>
      </c>
      <c r="L153">
        <f t="shared" ref="L153:L157" si="50">B153-$F$158</f>
        <v>3.8533333333333336E-2</v>
      </c>
      <c r="M153">
        <f t="shared" ref="M153:M157" si="51">C153-$F$158</f>
        <v>-2.8166666666666659E-2</v>
      </c>
      <c r="N153">
        <f t="shared" ref="N153:N157" si="52">D153-$F$158</f>
        <v>6.3933333333333328E-2</v>
      </c>
      <c r="O153">
        <f t="shared" ref="O153:O157" si="53">E153-$F$158</f>
        <v>1.4117333333333335</v>
      </c>
      <c r="P153">
        <f t="shared" ref="P153:P157" si="54">F153-$F$158</f>
        <v>8.3133333333333351E-2</v>
      </c>
      <c r="Q153">
        <f t="shared" ref="Q153:Q157" si="55">G153-$F$158</f>
        <v>9.2533333333333342E-2</v>
      </c>
      <c r="R153">
        <f t="shared" ref="R153:R157" si="56">H153-$F$158</f>
        <v>7.6833333333333351E-2</v>
      </c>
      <c r="S153">
        <f t="shared" ref="S153:S157" si="57">I153-$F$158</f>
        <v>7.1933333333333335E-2</v>
      </c>
      <c r="U153" t="s">
        <v>1659</v>
      </c>
      <c r="V153">
        <f t="shared" ref="V153:V157" si="58">L153/$L$157*100</f>
        <v>1.890897194732968</v>
      </c>
      <c r="W153">
        <f t="shared" ref="W153:W157" si="59">M153/$L$157*100</f>
        <v>-1.3821869632779908</v>
      </c>
      <c r="X153">
        <f t="shared" ref="X153:X157" si="60">N153/$L$157*100</f>
        <v>3.1373190480085058</v>
      </c>
      <c r="Y153">
        <f t="shared" ref="Y153:Y157" si="61">O153/$L$157*100</f>
        <v>69.276192034023069</v>
      </c>
      <c r="Z153">
        <f t="shared" ref="Z153:Z157" si="62">P153/$L$157*100</f>
        <v>4.0794961969411965</v>
      </c>
      <c r="AA153">
        <f t="shared" ref="AA153:AA157" si="63">Q153/$L$157*100</f>
        <v>4.5407704261061586</v>
      </c>
      <c r="AB153">
        <f t="shared" ref="AB153:AB157" si="64">R153/$L$157*100</f>
        <v>3.7703443199476578</v>
      </c>
      <c r="AC153">
        <f t="shared" ref="AC153:AC157" si="65">S153/$L$157*100</f>
        <v>3.5298928600637938</v>
      </c>
    </row>
    <row r="154" spans="1:29" x14ac:dyDescent="0.25">
      <c r="A154" t="s">
        <v>1660</v>
      </c>
      <c r="B154">
        <v>0.10970000000000001</v>
      </c>
      <c r="C154">
        <v>0.1477</v>
      </c>
      <c r="D154">
        <v>0.1206</v>
      </c>
      <c r="E154">
        <v>0.16339999999999999</v>
      </c>
      <c r="F154">
        <v>0.14960000000000001</v>
      </c>
      <c r="G154">
        <v>0.14360000000000001</v>
      </c>
      <c r="H154">
        <v>0.14169999999999999</v>
      </c>
      <c r="I154">
        <v>0.17419999999999999</v>
      </c>
      <c r="K154" t="s">
        <v>1660</v>
      </c>
      <c r="L154">
        <f t="shared" si="50"/>
        <v>2.8133333333333344E-2</v>
      </c>
      <c r="M154">
        <f t="shared" si="51"/>
        <v>6.6133333333333336E-2</v>
      </c>
      <c r="N154">
        <f t="shared" si="52"/>
        <v>3.9033333333333337E-2</v>
      </c>
      <c r="O154">
        <f t="shared" si="53"/>
        <v>8.1833333333333327E-2</v>
      </c>
      <c r="P154">
        <f t="shared" si="54"/>
        <v>6.8033333333333348E-2</v>
      </c>
      <c r="Q154">
        <f t="shared" si="55"/>
        <v>6.2033333333333343E-2</v>
      </c>
      <c r="R154">
        <f t="shared" si="56"/>
        <v>6.013333333333333E-2</v>
      </c>
      <c r="S154">
        <f t="shared" si="57"/>
        <v>9.2633333333333331E-2</v>
      </c>
      <c r="U154" t="s">
        <v>1660</v>
      </c>
      <c r="V154">
        <f t="shared" si="58"/>
        <v>1.3805512390610948</v>
      </c>
      <c r="W154">
        <f t="shared" si="59"/>
        <v>3.2452768463237103</v>
      </c>
      <c r="X154">
        <f t="shared" si="60"/>
        <v>1.9154330579864238</v>
      </c>
      <c r="Y154">
        <f t="shared" si="61"/>
        <v>4.0157029524822114</v>
      </c>
      <c r="Z154">
        <f t="shared" si="62"/>
        <v>3.3385131266868413</v>
      </c>
      <c r="AA154">
        <f t="shared" si="63"/>
        <v>3.0440827676453752</v>
      </c>
      <c r="AB154">
        <f t="shared" si="64"/>
        <v>2.9508464872822442</v>
      </c>
      <c r="AC154">
        <f t="shared" si="65"/>
        <v>4.5456775987568498</v>
      </c>
    </row>
    <row r="155" spans="1:29" x14ac:dyDescent="0.25">
      <c r="A155" t="s">
        <v>1661</v>
      </c>
      <c r="B155">
        <v>0.13220000000000001</v>
      </c>
      <c r="C155">
        <v>0.34339999999999998</v>
      </c>
      <c r="D155">
        <v>0.14230000000000001</v>
      </c>
      <c r="E155">
        <v>0.1386</v>
      </c>
      <c r="F155">
        <v>0.15629999999999999</v>
      </c>
      <c r="G155">
        <v>0.16850000000000001</v>
      </c>
      <c r="H155">
        <v>0.15609999999999999</v>
      </c>
      <c r="I155">
        <v>0.1583</v>
      </c>
      <c r="K155" t="s">
        <v>1661</v>
      </c>
      <c r="L155">
        <f t="shared" si="50"/>
        <v>5.063333333333335E-2</v>
      </c>
      <c r="M155">
        <f t="shared" si="51"/>
        <v>0.26183333333333331</v>
      </c>
      <c r="N155">
        <f t="shared" si="52"/>
        <v>6.0733333333333347E-2</v>
      </c>
      <c r="O155">
        <f t="shared" si="53"/>
        <v>5.7033333333333339E-2</v>
      </c>
      <c r="P155">
        <f t="shared" si="54"/>
        <v>7.4733333333333332E-2</v>
      </c>
      <c r="Q155">
        <f t="shared" si="55"/>
        <v>8.6933333333333349E-2</v>
      </c>
      <c r="R155">
        <f t="shared" si="56"/>
        <v>7.4533333333333326E-2</v>
      </c>
      <c r="S155">
        <f t="shared" si="57"/>
        <v>7.6733333333333334E-2</v>
      </c>
      <c r="U155" t="s">
        <v>1661</v>
      </c>
      <c r="V155">
        <f t="shared" si="58"/>
        <v>2.4846650854665913</v>
      </c>
      <c r="W155">
        <f t="shared" si="59"/>
        <v>12.84861372372618</v>
      </c>
      <c r="X155">
        <f t="shared" si="60"/>
        <v>2.9802895231863911</v>
      </c>
      <c r="Y155">
        <f t="shared" si="61"/>
        <v>2.7987241351108203</v>
      </c>
      <c r="Z155">
        <f t="shared" si="62"/>
        <v>3.6672936942831433</v>
      </c>
      <c r="AA155">
        <f t="shared" si="63"/>
        <v>4.2659687576674576</v>
      </c>
      <c r="AB155">
        <f t="shared" si="64"/>
        <v>3.6574793489817612</v>
      </c>
      <c r="AC155">
        <f t="shared" si="65"/>
        <v>3.7654371472969657</v>
      </c>
    </row>
    <row r="156" spans="1:29" x14ac:dyDescent="0.25">
      <c r="A156" t="s">
        <v>1662</v>
      </c>
      <c r="B156">
        <v>0.12820000000000001</v>
      </c>
      <c r="C156">
        <v>0.17480000000000001</v>
      </c>
      <c r="D156">
        <v>0.21299999999999999</v>
      </c>
      <c r="E156">
        <v>1.8163</v>
      </c>
      <c r="F156">
        <v>0.17599999999999999</v>
      </c>
      <c r="G156">
        <v>0.1837</v>
      </c>
      <c r="H156">
        <v>0.16300000000000001</v>
      </c>
      <c r="I156">
        <v>0.18579999999999999</v>
      </c>
      <c r="K156" t="s">
        <v>1662</v>
      </c>
      <c r="L156">
        <f t="shared" si="50"/>
        <v>4.6633333333333346E-2</v>
      </c>
      <c r="M156">
        <f t="shared" si="51"/>
        <v>9.3233333333333349E-2</v>
      </c>
      <c r="N156">
        <f t="shared" si="52"/>
        <v>0.13143333333333335</v>
      </c>
      <c r="O156">
        <f t="shared" si="53"/>
        <v>1.7347333333333335</v>
      </c>
      <c r="P156">
        <f t="shared" si="54"/>
        <v>9.4433333333333327E-2</v>
      </c>
      <c r="Q156">
        <f t="shared" si="55"/>
        <v>0.10213333333333334</v>
      </c>
      <c r="R156">
        <f t="shared" si="56"/>
        <v>8.1433333333333344E-2</v>
      </c>
      <c r="S156">
        <f t="shared" si="57"/>
        <v>0.10423333333333333</v>
      </c>
      <c r="U156" t="s">
        <v>1662</v>
      </c>
      <c r="V156">
        <f t="shared" si="58"/>
        <v>2.2883781794389475</v>
      </c>
      <c r="W156">
        <f t="shared" si="59"/>
        <v>4.5751206346609967</v>
      </c>
      <c r="X156">
        <f t="shared" si="60"/>
        <v>6.4496605872249937</v>
      </c>
      <c r="Y156">
        <f t="shared" si="61"/>
        <v>85.126359695755298</v>
      </c>
      <c r="Z156">
        <f t="shared" si="62"/>
        <v>4.6340067064692887</v>
      </c>
      <c r="AA156">
        <f t="shared" si="63"/>
        <v>5.0118590005725032</v>
      </c>
      <c r="AB156">
        <f t="shared" si="64"/>
        <v>3.9960742618794476</v>
      </c>
      <c r="AC156">
        <f t="shared" si="65"/>
        <v>5.1149096262370159</v>
      </c>
    </row>
    <row r="157" spans="1:29" x14ac:dyDescent="0.25">
      <c r="A157" t="s">
        <v>1663</v>
      </c>
      <c r="B157">
        <v>2.1194000000000002</v>
      </c>
      <c r="C157">
        <v>0.62260000000000004</v>
      </c>
      <c r="D157">
        <v>0.1414</v>
      </c>
      <c r="E157">
        <v>0.13669999999999999</v>
      </c>
      <c r="F157">
        <v>0.2036</v>
      </c>
      <c r="G157">
        <v>0.17019999999999999</v>
      </c>
      <c r="H157">
        <v>0.1716</v>
      </c>
      <c r="I157">
        <v>0.17530000000000001</v>
      </c>
      <c r="K157" t="s">
        <v>1663</v>
      </c>
      <c r="L157">
        <f t="shared" si="50"/>
        <v>2.0378333333333334</v>
      </c>
      <c r="M157">
        <f t="shared" si="51"/>
        <v>0.54103333333333337</v>
      </c>
      <c r="N157">
        <f t="shared" si="52"/>
        <v>5.9833333333333336E-2</v>
      </c>
      <c r="O157">
        <f t="shared" si="53"/>
        <v>5.5133333333333326E-2</v>
      </c>
      <c r="P157">
        <f t="shared" si="54"/>
        <v>0.12203333333333334</v>
      </c>
      <c r="Q157">
        <f t="shared" si="55"/>
        <v>8.8633333333333328E-2</v>
      </c>
      <c r="R157">
        <f t="shared" si="56"/>
        <v>9.003333333333334E-2</v>
      </c>
      <c r="S157">
        <f t="shared" si="57"/>
        <v>9.3733333333333349E-2</v>
      </c>
      <c r="U157" t="s">
        <v>1663</v>
      </c>
      <c r="V157">
        <f t="shared" si="58"/>
        <v>100</v>
      </c>
      <c r="W157">
        <f t="shared" si="59"/>
        <v>26.549439764455713</v>
      </c>
      <c r="X157">
        <f t="shared" si="60"/>
        <v>2.9361249693301712</v>
      </c>
      <c r="Y157">
        <f t="shared" si="61"/>
        <v>2.7054878547476893</v>
      </c>
      <c r="Z157">
        <f t="shared" si="62"/>
        <v>5.9883863580600316</v>
      </c>
      <c r="AA157">
        <f t="shared" si="63"/>
        <v>4.3493906927292052</v>
      </c>
      <c r="AB157">
        <f t="shared" si="64"/>
        <v>4.4180911098388815</v>
      </c>
      <c r="AC157">
        <f t="shared" si="65"/>
        <v>4.5996564979144523</v>
      </c>
    </row>
    <row r="158" spans="1:29" x14ac:dyDescent="0.25">
      <c r="A158" t="s">
        <v>1664</v>
      </c>
      <c r="B158">
        <v>8.1199999999999994E-2</v>
      </c>
      <c r="C158">
        <v>8.1600000000000006E-2</v>
      </c>
      <c r="D158">
        <v>8.1900000000000001E-2</v>
      </c>
      <c r="E158">
        <v>3.5613000000000001</v>
      </c>
      <c r="F158">
        <f>AVERAGE(B158:D158)</f>
        <v>8.1566666666666662E-2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K164" t="s">
        <v>1658</v>
      </c>
    </row>
    <row r="165" spans="1:19" x14ac:dyDescent="0.25">
      <c r="A165" t="s">
        <v>1659</v>
      </c>
      <c r="K165" t="s">
        <v>1659</v>
      </c>
    </row>
    <row r="166" spans="1:19" x14ac:dyDescent="0.25">
      <c r="A166" t="s">
        <v>1660</v>
      </c>
      <c r="K166" t="s">
        <v>1660</v>
      </c>
    </row>
    <row r="167" spans="1:19" x14ac:dyDescent="0.25">
      <c r="A167" t="s">
        <v>1661</v>
      </c>
      <c r="K167" t="s">
        <v>1661</v>
      </c>
    </row>
    <row r="168" spans="1:19" x14ac:dyDescent="0.25">
      <c r="A168" t="s">
        <v>1662</v>
      </c>
      <c r="K168" t="s">
        <v>1662</v>
      </c>
    </row>
    <row r="169" spans="1:19" x14ac:dyDescent="0.25">
      <c r="A169" t="s">
        <v>1663</v>
      </c>
      <c r="K169" t="s">
        <v>1663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862</v>
      </c>
      <c r="D175" s="224" t="s">
        <v>862</v>
      </c>
      <c r="E175" s="224" t="s">
        <v>862</v>
      </c>
      <c r="F175" s="224" t="s">
        <v>862</v>
      </c>
      <c r="G175" s="224" t="s">
        <v>862</v>
      </c>
      <c r="H175" s="224" t="s">
        <v>862</v>
      </c>
      <c r="I175" s="225" t="s">
        <v>862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866</v>
      </c>
      <c r="D176" s="219" t="s">
        <v>866</v>
      </c>
      <c r="E176" s="219" t="s">
        <v>866</v>
      </c>
      <c r="F176" s="219" t="s">
        <v>866</v>
      </c>
      <c r="G176" s="219" t="s">
        <v>866</v>
      </c>
      <c r="H176" s="219" t="s">
        <v>866</v>
      </c>
      <c r="I176" s="220" t="s">
        <v>866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871</v>
      </c>
      <c r="D177" s="219" t="s">
        <v>871</v>
      </c>
      <c r="E177" s="219" t="s">
        <v>871</v>
      </c>
      <c r="F177" s="219" t="s">
        <v>871</v>
      </c>
      <c r="G177" s="219" t="s">
        <v>871</v>
      </c>
      <c r="H177" s="219" t="s">
        <v>871</v>
      </c>
      <c r="I177" s="220" t="s">
        <v>871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875</v>
      </c>
      <c r="D178" s="219" t="s">
        <v>875</v>
      </c>
      <c r="E178" s="219" t="s">
        <v>875</v>
      </c>
      <c r="F178" s="219" t="s">
        <v>875</v>
      </c>
      <c r="G178" s="219" t="s">
        <v>875</v>
      </c>
      <c r="H178" s="219" t="s">
        <v>875</v>
      </c>
      <c r="I178" s="220" t="s">
        <v>875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879</v>
      </c>
      <c r="D179" s="219" t="s">
        <v>879</v>
      </c>
      <c r="E179" s="219" t="s">
        <v>879</v>
      </c>
      <c r="F179" s="219" t="s">
        <v>879</v>
      </c>
      <c r="G179" s="219" t="s">
        <v>879</v>
      </c>
      <c r="H179" s="219" t="s">
        <v>879</v>
      </c>
      <c r="I179" s="220" t="s">
        <v>879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883</v>
      </c>
      <c r="D180" s="219" t="s">
        <v>883</v>
      </c>
      <c r="E180" s="219" t="s">
        <v>883</v>
      </c>
      <c r="F180" s="219" t="s">
        <v>883</v>
      </c>
      <c r="G180" s="219" t="s">
        <v>883</v>
      </c>
      <c r="H180" s="219" t="s">
        <v>883</v>
      </c>
      <c r="I180" s="220" t="s">
        <v>883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2181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33555</v>
      </c>
      <c r="C190">
        <v>32641</v>
      </c>
      <c r="D190">
        <v>31610</v>
      </c>
      <c r="E190">
        <v>33568</v>
      </c>
      <c r="F190">
        <v>36012</v>
      </c>
      <c r="G190">
        <v>33090</v>
      </c>
      <c r="H190">
        <v>33326</v>
      </c>
      <c r="I190">
        <v>29089</v>
      </c>
      <c r="K190" t="s">
        <v>1658</v>
      </c>
      <c r="L190">
        <f>B190-$E$196</f>
        <v>28417</v>
      </c>
      <c r="M190">
        <f t="shared" ref="M190:S190" si="66">C190-$E$196</f>
        <v>27503</v>
      </c>
      <c r="N190">
        <f t="shared" si="66"/>
        <v>26472</v>
      </c>
      <c r="O190">
        <f t="shared" si="66"/>
        <v>28430</v>
      </c>
      <c r="P190">
        <f t="shared" si="66"/>
        <v>30874</v>
      </c>
      <c r="Q190">
        <f t="shared" si="66"/>
        <v>27952</v>
      </c>
      <c r="R190">
        <f t="shared" si="66"/>
        <v>28188</v>
      </c>
      <c r="S190">
        <f t="shared" si="66"/>
        <v>23951</v>
      </c>
      <c r="U190" t="s">
        <v>1658</v>
      </c>
      <c r="V190">
        <f>L190/$O$196*100</f>
        <v>105.72062799176567</v>
      </c>
      <c r="W190">
        <f t="shared" ref="W190:AC190" si="67">M190/$O$196*100</f>
        <v>102.32024603784818</v>
      </c>
      <c r="X190">
        <f t="shared" si="67"/>
        <v>98.484585431186289</v>
      </c>
      <c r="Y190">
        <f t="shared" si="67"/>
        <v>105.76899228651504</v>
      </c>
      <c r="Z190">
        <f t="shared" si="67"/>
        <v>114.86147969939731</v>
      </c>
      <c r="AA190">
        <f t="shared" si="67"/>
        <v>103.99067437188423</v>
      </c>
      <c r="AB190">
        <f t="shared" si="67"/>
        <v>104.86867233810362</v>
      </c>
      <c r="AC190">
        <f t="shared" si="67"/>
        <v>89.105632580173122</v>
      </c>
    </row>
    <row r="191" spans="1:29" x14ac:dyDescent="0.25">
      <c r="A191" t="s">
        <v>1659</v>
      </c>
      <c r="B191">
        <v>31636</v>
      </c>
      <c r="C191">
        <v>34934</v>
      </c>
      <c r="D191">
        <v>30273</v>
      </c>
      <c r="E191">
        <v>29895</v>
      </c>
      <c r="F191">
        <v>31670</v>
      </c>
      <c r="G191">
        <v>30382</v>
      </c>
      <c r="H191">
        <v>32957</v>
      </c>
      <c r="I191">
        <v>30921</v>
      </c>
      <c r="K191" t="s">
        <v>1659</v>
      </c>
      <c r="L191">
        <f t="shared" ref="L191:L195" si="68">B191-$E$196</f>
        <v>26498</v>
      </c>
      <c r="M191">
        <f t="shared" ref="M191:M195" si="69">C191-$E$196</f>
        <v>29796</v>
      </c>
      <c r="N191">
        <f t="shared" ref="N191:N195" si="70">D191-$E$196</f>
        <v>25135</v>
      </c>
      <c r="O191">
        <f t="shared" ref="O191:O195" si="71">E191-$E$196</f>
        <v>24757</v>
      </c>
      <c r="P191">
        <f t="shared" ref="P191:P195" si="72">F191-$E$196</f>
        <v>26532</v>
      </c>
      <c r="Q191">
        <f t="shared" ref="Q191:Q195" si="73">G191-$E$196</f>
        <v>25244</v>
      </c>
      <c r="R191">
        <f t="shared" ref="R191:R195" si="74">H191-$E$196</f>
        <v>27819</v>
      </c>
      <c r="S191">
        <f t="shared" ref="S191:S195" si="75">I191-$E$196</f>
        <v>25783</v>
      </c>
      <c r="U191" t="s">
        <v>1659</v>
      </c>
      <c r="V191">
        <f t="shared" ref="V191:V195" si="76">L191/$O$196*100</f>
        <v>98.581314020685042</v>
      </c>
      <c r="W191">
        <f t="shared" ref="W191:W195" si="77">M191/$O$196*100</f>
        <v>110.85096356556463</v>
      </c>
      <c r="X191">
        <f t="shared" ref="X191:X195" si="78">N191/$O$196*100</f>
        <v>93.510503732731479</v>
      </c>
      <c r="Y191">
        <f t="shared" ref="Y191:Y195" si="79">O191/$O$196*100</f>
        <v>92.104218854634297</v>
      </c>
      <c r="Z191">
        <f t="shared" ref="Z191:Z195" si="80">P191/$O$196*100</f>
        <v>98.707805253106486</v>
      </c>
      <c r="AA191">
        <f t="shared" ref="AA191:AA195" si="81">Q191/$O$196*100</f>
        <v>93.916019742553146</v>
      </c>
      <c r="AB191">
        <f t="shared" ref="AB191:AB195" si="82">R191/$O$196*100</f>
        <v>103.49587043329448</v>
      </c>
      <c r="AC191">
        <f t="shared" ref="AC191:AC195" si="83">S191/$O$196*100</f>
        <v>95.921277809469487</v>
      </c>
    </row>
    <row r="192" spans="1:29" x14ac:dyDescent="0.25">
      <c r="A192" t="s">
        <v>1660</v>
      </c>
      <c r="B192">
        <v>30861</v>
      </c>
      <c r="C192">
        <v>33069</v>
      </c>
      <c r="D192">
        <v>33179</v>
      </c>
      <c r="E192">
        <v>33698</v>
      </c>
      <c r="F192">
        <v>33841</v>
      </c>
      <c r="G192">
        <v>32364</v>
      </c>
      <c r="H192">
        <v>33199</v>
      </c>
      <c r="I192">
        <v>30771</v>
      </c>
      <c r="K192" t="s">
        <v>1660</v>
      </c>
      <c r="L192">
        <f t="shared" si="68"/>
        <v>25723</v>
      </c>
      <c r="M192">
        <f t="shared" si="69"/>
        <v>27931</v>
      </c>
      <c r="N192">
        <f t="shared" si="70"/>
        <v>28041</v>
      </c>
      <c r="O192">
        <f t="shared" si="71"/>
        <v>28560</v>
      </c>
      <c r="P192">
        <f t="shared" si="72"/>
        <v>28703</v>
      </c>
      <c r="Q192">
        <f t="shared" si="73"/>
        <v>27226</v>
      </c>
      <c r="R192">
        <f t="shared" si="74"/>
        <v>28061</v>
      </c>
      <c r="S192">
        <f t="shared" si="75"/>
        <v>25633</v>
      </c>
      <c r="U192" t="s">
        <v>1660</v>
      </c>
      <c r="V192">
        <f t="shared" si="76"/>
        <v>95.698057987549305</v>
      </c>
      <c r="W192">
        <f t="shared" si="77"/>
        <v>103.91254743421217</v>
      </c>
      <c r="X192">
        <f t="shared" si="78"/>
        <v>104.32178377439918</v>
      </c>
      <c r="Y192">
        <f t="shared" si="79"/>
        <v>106.25263523400878</v>
      </c>
      <c r="Z192">
        <f t="shared" si="80"/>
        <v>106.7846424762519</v>
      </c>
      <c r="AA192">
        <f t="shared" si="81"/>
        <v>101.28971452664996</v>
      </c>
      <c r="AB192">
        <f t="shared" si="82"/>
        <v>104.39619038170591</v>
      </c>
      <c r="AC192">
        <f t="shared" si="83"/>
        <v>95.363228254669025</v>
      </c>
    </row>
    <row r="193" spans="1:29" x14ac:dyDescent="0.25">
      <c r="A193" t="s">
        <v>1661</v>
      </c>
      <c r="B193">
        <v>32391</v>
      </c>
      <c r="C193">
        <v>33784</v>
      </c>
      <c r="D193">
        <v>33276</v>
      </c>
      <c r="E193">
        <v>34704</v>
      </c>
      <c r="F193">
        <v>32710</v>
      </c>
      <c r="G193">
        <v>32762</v>
      </c>
      <c r="H193">
        <v>32017</v>
      </c>
      <c r="I193">
        <v>32054</v>
      </c>
      <c r="K193" t="s">
        <v>1661</v>
      </c>
      <c r="L193">
        <f t="shared" si="68"/>
        <v>27253</v>
      </c>
      <c r="M193">
        <f t="shared" si="69"/>
        <v>28646</v>
      </c>
      <c r="N193">
        <f t="shared" si="70"/>
        <v>28138</v>
      </c>
      <c r="O193">
        <f t="shared" si="71"/>
        <v>29566</v>
      </c>
      <c r="P193">
        <f t="shared" si="72"/>
        <v>27572</v>
      </c>
      <c r="Q193">
        <f t="shared" si="73"/>
        <v>27624</v>
      </c>
      <c r="R193">
        <f t="shared" si="74"/>
        <v>26879</v>
      </c>
      <c r="S193">
        <f t="shared" si="75"/>
        <v>26916</v>
      </c>
      <c r="U193" t="s">
        <v>1661</v>
      </c>
      <c r="V193">
        <f t="shared" si="76"/>
        <v>101.39016344651407</v>
      </c>
      <c r="W193">
        <f t="shared" si="77"/>
        <v>106.57258364542773</v>
      </c>
      <c r="X193">
        <f t="shared" si="78"/>
        <v>104.6826558198368</v>
      </c>
      <c r="Y193">
        <f t="shared" si="79"/>
        <v>109.99528758153726</v>
      </c>
      <c r="Z193">
        <f t="shared" si="80"/>
        <v>102.57694883305636</v>
      </c>
      <c r="AA193">
        <f t="shared" si="81"/>
        <v>102.77040601205387</v>
      </c>
      <c r="AB193">
        <f t="shared" si="82"/>
        <v>99.99875988987823</v>
      </c>
      <c r="AC193">
        <f t="shared" si="83"/>
        <v>100.13641211339568</v>
      </c>
    </row>
    <row r="194" spans="1:29" x14ac:dyDescent="0.25">
      <c r="A194" t="s">
        <v>1662</v>
      </c>
      <c r="B194">
        <v>30875</v>
      </c>
      <c r="C194">
        <v>30742</v>
      </c>
      <c r="D194">
        <v>32182</v>
      </c>
      <c r="E194">
        <v>32049</v>
      </c>
      <c r="F194">
        <v>31907</v>
      </c>
      <c r="G194">
        <v>32402</v>
      </c>
      <c r="H194">
        <v>31305</v>
      </c>
      <c r="I194">
        <v>31574</v>
      </c>
      <c r="K194" t="s">
        <v>1662</v>
      </c>
      <c r="L194">
        <f t="shared" si="68"/>
        <v>25737</v>
      </c>
      <c r="M194">
        <f t="shared" si="69"/>
        <v>25604</v>
      </c>
      <c r="N194">
        <f t="shared" si="70"/>
        <v>27044</v>
      </c>
      <c r="O194">
        <f t="shared" si="71"/>
        <v>26911</v>
      </c>
      <c r="P194">
        <f t="shared" si="72"/>
        <v>26769</v>
      </c>
      <c r="Q194">
        <f t="shared" si="73"/>
        <v>27264</v>
      </c>
      <c r="R194">
        <f t="shared" si="74"/>
        <v>26167</v>
      </c>
      <c r="S194">
        <f t="shared" si="75"/>
        <v>26436</v>
      </c>
      <c r="U194" t="s">
        <v>1662</v>
      </c>
      <c r="V194">
        <f t="shared" si="76"/>
        <v>95.750142612664007</v>
      </c>
      <c r="W194">
        <f t="shared" si="77"/>
        <v>95.255338674074267</v>
      </c>
      <c r="X194">
        <f t="shared" si="78"/>
        <v>100.61261440015873</v>
      </c>
      <c r="Y194">
        <f t="shared" si="79"/>
        <v>100.11781046156901</v>
      </c>
      <c r="Z194">
        <f t="shared" si="80"/>
        <v>99.589523549691222</v>
      </c>
      <c r="AA194">
        <f t="shared" si="81"/>
        <v>101.43108708053276</v>
      </c>
      <c r="AB194">
        <f t="shared" si="82"/>
        <v>97.34988466975868</v>
      </c>
      <c r="AC194">
        <f t="shared" si="83"/>
        <v>98.35065353803418</v>
      </c>
    </row>
    <row r="195" spans="1:29" x14ac:dyDescent="0.25">
      <c r="A195" t="s">
        <v>1663</v>
      </c>
      <c r="B195">
        <v>7157</v>
      </c>
      <c r="C195">
        <v>30569</v>
      </c>
      <c r="D195">
        <v>31652</v>
      </c>
      <c r="E195">
        <v>31771</v>
      </c>
      <c r="F195">
        <v>31237</v>
      </c>
      <c r="G195">
        <v>33076</v>
      </c>
      <c r="H195">
        <v>32354</v>
      </c>
      <c r="I195">
        <v>34456</v>
      </c>
      <c r="K195" t="s">
        <v>1663</v>
      </c>
      <c r="L195">
        <f t="shared" si="68"/>
        <v>2019</v>
      </c>
      <c r="M195">
        <f t="shared" si="69"/>
        <v>25431</v>
      </c>
      <c r="N195">
        <f t="shared" si="70"/>
        <v>26514</v>
      </c>
      <c r="O195">
        <f t="shared" si="71"/>
        <v>26633</v>
      </c>
      <c r="P195">
        <f t="shared" si="72"/>
        <v>26099</v>
      </c>
      <c r="Q195">
        <f t="shared" si="73"/>
        <v>27938</v>
      </c>
      <c r="R195">
        <f t="shared" si="74"/>
        <v>27216</v>
      </c>
      <c r="S195">
        <f t="shared" si="75"/>
        <v>29318</v>
      </c>
      <c r="U195" t="s">
        <v>1663</v>
      </c>
      <c r="V195">
        <f t="shared" si="76"/>
        <v>7.5113470076142761</v>
      </c>
      <c r="W195">
        <f t="shared" si="77"/>
        <v>94.611721520871058</v>
      </c>
      <c r="X195">
        <f t="shared" si="78"/>
        <v>98.640839306530424</v>
      </c>
      <c r="Y195">
        <f t="shared" si="79"/>
        <v>99.083558620005462</v>
      </c>
      <c r="Z195">
        <f t="shared" si="80"/>
        <v>97.096902204915807</v>
      </c>
      <c r="AA195">
        <f t="shared" si="81"/>
        <v>103.93858974676952</v>
      </c>
      <c r="AB195">
        <f t="shared" si="82"/>
        <v>101.25251122299662</v>
      </c>
      <c r="AC195">
        <f t="shared" si="83"/>
        <v>109.07264565093379</v>
      </c>
    </row>
    <row r="196" spans="1:29" x14ac:dyDescent="0.25">
      <c r="A196" t="s">
        <v>1664</v>
      </c>
      <c r="B196">
        <v>5061</v>
      </c>
      <c r="C196">
        <v>5143</v>
      </c>
      <c r="D196">
        <v>5210</v>
      </c>
      <c r="E196">
        <f>AVERAGE(B196:D196)</f>
        <v>5138</v>
      </c>
      <c r="O196">
        <f>AVERAGE(L190:L192)</f>
        <v>26879.333333333332</v>
      </c>
    </row>
    <row r="197" spans="1:29" x14ac:dyDescent="0.25">
      <c r="A197" t="s">
        <v>1665</v>
      </c>
    </row>
    <row r="200" spans="1:29" x14ac:dyDescent="0.25">
      <c r="A200" s="7" t="s">
        <v>2186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31989</v>
      </c>
      <c r="C203">
        <v>33358</v>
      </c>
      <c r="D203">
        <v>36527</v>
      </c>
      <c r="E203">
        <v>33209</v>
      </c>
      <c r="F203">
        <v>34481</v>
      </c>
      <c r="G203">
        <v>33078</v>
      </c>
      <c r="H203">
        <v>9783</v>
      </c>
      <c r="I203">
        <v>29740</v>
      </c>
      <c r="K203" t="s">
        <v>1658</v>
      </c>
      <c r="L203">
        <f>B203-$E$209</f>
        <v>26187.666666666668</v>
      </c>
      <c r="M203">
        <f t="shared" ref="M203:S203" si="84">C203-$E$209</f>
        <v>27556.666666666668</v>
      </c>
      <c r="N203">
        <f t="shared" si="84"/>
        <v>30725.666666666668</v>
      </c>
      <c r="O203">
        <f t="shared" si="84"/>
        <v>27407.666666666668</v>
      </c>
      <c r="P203">
        <f t="shared" si="84"/>
        <v>28679.666666666668</v>
      </c>
      <c r="Q203">
        <f t="shared" si="84"/>
        <v>27276.666666666668</v>
      </c>
      <c r="R203">
        <f t="shared" si="84"/>
        <v>3981.666666666667</v>
      </c>
      <c r="S203">
        <f t="shared" si="84"/>
        <v>23938.666666666668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31595</v>
      </c>
      <c r="C204">
        <v>29997</v>
      </c>
      <c r="D204">
        <v>31215</v>
      </c>
      <c r="E204">
        <v>28922</v>
      </c>
      <c r="F204">
        <v>31628</v>
      </c>
      <c r="G204">
        <v>32268</v>
      </c>
      <c r="H204">
        <v>27043</v>
      </c>
      <c r="I204">
        <v>28114</v>
      </c>
      <c r="K204" t="s">
        <v>1659</v>
      </c>
      <c r="L204">
        <f t="shared" ref="L204:L208" si="85">B204-$E$209</f>
        <v>25793.666666666668</v>
      </c>
      <c r="M204">
        <f t="shared" ref="M204:M208" si="86">C204-$E$209</f>
        <v>24195.666666666668</v>
      </c>
      <c r="N204">
        <f t="shared" ref="N204:N208" si="87">D204-$E$209</f>
        <v>25413.666666666668</v>
      </c>
      <c r="O204">
        <f t="shared" ref="O204:O208" si="88">E204-$E$209</f>
        <v>23120.666666666668</v>
      </c>
      <c r="P204">
        <f t="shared" ref="P204:P208" si="89">F204-$E$209</f>
        <v>25826.666666666668</v>
      </c>
      <c r="Q204">
        <f t="shared" ref="Q204:Q208" si="90">G204-$E$209</f>
        <v>26466.666666666668</v>
      </c>
      <c r="R204">
        <f t="shared" ref="R204:R208" si="91">H204-$E$209</f>
        <v>21241.666666666668</v>
      </c>
      <c r="S204">
        <f t="shared" ref="S204:S208" si="92">I204-$E$209</f>
        <v>22312.666666666668</v>
      </c>
      <c r="U204" t="s">
        <v>1658</v>
      </c>
      <c r="V204">
        <f>L203/$O$209*100</f>
        <v>101.81829963711768</v>
      </c>
      <c r="W204">
        <f t="shared" ref="W204:AC204" si="93">M203/$O$209*100</f>
        <v>107.1410057024365</v>
      </c>
      <c r="X204">
        <f t="shared" si="93"/>
        <v>119.46215655780196</v>
      </c>
      <c r="Y204">
        <f t="shared" si="93"/>
        <v>106.56168999481596</v>
      </c>
      <c r="Z204">
        <f t="shared" si="93"/>
        <v>111.50725764644893</v>
      </c>
      <c r="AA204">
        <f t="shared" si="93"/>
        <v>106.05235873509591</v>
      </c>
      <c r="AB204">
        <f t="shared" si="93"/>
        <v>15.480819077242094</v>
      </c>
      <c r="AC204">
        <f t="shared" si="93"/>
        <v>93.074131674442711</v>
      </c>
    </row>
    <row r="205" spans="1:29" x14ac:dyDescent="0.25">
      <c r="A205" t="s">
        <v>1660</v>
      </c>
      <c r="B205">
        <v>30980</v>
      </c>
      <c r="C205">
        <v>32372</v>
      </c>
      <c r="D205">
        <v>31201</v>
      </c>
      <c r="E205">
        <v>31411</v>
      </c>
      <c r="F205">
        <v>33144</v>
      </c>
      <c r="G205">
        <v>32838</v>
      </c>
      <c r="H205">
        <v>27805</v>
      </c>
      <c r="I205">
        <v>28231</v>
      </c>
      <c r="K205" t="s">
        <v>1660</v>
      </c>
      <c r="L205">
        <f t="shared" si="85"/>
        <v>25178.666666666668</v>
      </c>
      <c r="M205">
        <f t="shared" si="86"/>
        <v>26570.666666666668</v>
      </c>
      <c r="N205">
        <f t="shared" si="87"/>
        <v>25399.666666666668</v>
      </c>
      <c r="O205">
        <f t="shared" si="88"/>
        <v>25609.666666666668</v>
      </c>
      <c r="P205">
        <f t="shared" si="89"/>
        <v>27342.666666666668</v>
      </c>
      <c r="Q205">
        <f t="shared" si="90"/>
        <v>27036.666666666668</v>
      </c>
      <c r="R205">
        <f t="shared" si="91"/>
        <v>22003.666666666668</v>
      </c>
      <c r="S205">
        <f t="shared" si="92"/>
        <v>22429.666666666668</v>
      </c>
      <c r="U205" t="s">
        <v>1659</v>
      </c>
      <c r="V205">
        <f t="shared" ref="V205:V209" si="94">L204/$O$209*100</f>
        <v>100.28641783307413</v>
      </c>
      <c r="W205">
        <f t="shared" ref="W205:W209" si="95">M204/$O$209*100</f>
        <v>94.073354069466049</v>
      </c>
      <c r="X205">
        <f t="shared" ref="X205:X209" si="96">N204/$O$209*100</f>
        <v>98.808968377397619</v>
      </c>
      <c r="Y205">
        <f t="shared" ref="Y205:Y209" si="97">O204/$O$209*100</f>
        <v>89.893727319854861</v>
      </c>
      <c r="Z205">
        <f t="shared" ref="Z205:Z209" si="98">P204/$O$209*100</f>
        <v>100.414722654225</v>
      </c>
      <c r="AA205">
        <f t="shared" ref="AA205:AA209" si="99">Q204/$O$209*100</f>
        <v>102.90305857957492</v>
      </c>
      <c r="AB205">
        <f t="shared" ref="AB205:AB209" si="100">R204/$O$209*100</f>
        <v>82.58812856402281</v>
      </c>
      <c r="AC205">
        <f t="shared" ref="AC205:AC209" si="101">S204/$O$209*100</f>
        <v>86.752203214100575</v>
      </c>
    </row>
    <row r="206" spans="1:29" x14ac:dyDescent="0.25">
      <c r="A206" t="s">
        <v>1661</v>
      </c>
      <c r="B206">
        <v>31294</v>
      </c>
      <c r="C206">
        <v>28576</v>
      </c>
      <c r="D206">
        <v>31432</v>
      </c>
      <c r="E206">
        <v>28830</v>
      </c>
      <c r="F206">
        <v>31524</v>
      </c>
      <c r="G206">
        <v>32305</v>
      </c>
      <c r="H206">
        <v>30821</v>
      </c>
      <c r="I206">
        <v>28474</v>
      </c>
      <c r="K206" t="s">
        <v>1661</v>
      </c>
      <c r="L206">
        <f t="shared" si="85"/>
        <v>25492.666666666668</v>
      </c>
      <c r="M206">
        <f t="shared" si="86"/>
        <v>22774.666666666668</v>
      </c>
      <c r="N206">
        <f t="shared" si="87"/>
        <v>25630.666666666668</v>
      </c>
      <c r="O206">
        <f t="shared" si="88"/>
        <v>23028.666666666668</v>
      </c>
      <c r="P206">
        <f t="shared" si="89"/>
        <v>25722.666666666668</v>
      </c>
      <c r="Q206">
        <f t="shared" si="90"/>
        <v>26503.666666666668</v>
      </c>
      <c r="R206">
        <f t="shared" si="91"/>
        <v>25019.666666666668</v>
      </c>
      <c r="S206">
        <f t="shared" si="92"/>
        <v>22672.666666666668</v>
      </c>
      <c r="U206" t="s">
        <v>1660</v>
      </c>
      <c r="V206">
        <f t="shared" si="94"/>
        <v>97.895282529808185</v>
      </c>
      <c r="W206">
        <f t="shared" si="95"/>
        <v>103.30741316744427</v>
      </c>
      <c r="X206">
        <f t="shared" si="96"/>
        <v>98.754536029030589</v>
      </c>
      <c r="Y206">
        <f t="shared" si="97"/>
        <v>99.571021254536035</v>
      </c>
      <c r="Z206">
        <f t="shared" si="98"/>
        <v>106.30896837739763</v>
      </c>
      <c r="AA206">
        <f t="shared" si="99"/>
        <v>105.1192327630897</v>
      </c>
      <c r="AB206">
        <f t="shared" si="100"/>
        <v>85.550803525142555</v>
      </c>
      <c r="AC206">
        <f t="shared" si="101"/>
        <v>87.207102125453602</v>
      </c>
    </row>
    <row r="207" spans="1:29" x14ac:dyDescent="0.25">
      <c r="A207" t="s">
        <v>1662</v>
      </c>
      <c r="B207">
        <v>31418</v>
      </c>
      <c r="C207">
        <v>30161</v>
      </c>
      <c r="D207">
        <v>31040</v>
      </c>
      <c r="E207">
        <v>31692</v>
      </c>
      <c r="F207">
        <v>30970</v>
      </c>
      <c r="G207">
        <v>32407</v>
      </c>
      <c r="H207">
        <v>26953</v>
      </c>
      <c r="I207">
        <v>27297</v>
      </c>
      <c r="K207" t="s">
        <v>1662</v>
      </c>
      <c r="L207">
        <f t="shared" si="85"/>
        <v>25616.666666666668</v>
      </c>
      <c r="M207">
        <f t="shared" si="86"/>
        <v>24359.666666666668</v>
      </c>
      <c r="N207">
        <f t="shared" si="87"/>
        <v>25238.666666666668</v>
      </c>
      <c r="O207">
        <f t="shared" si="88"/>
        <v>25890.666666666668</v>
      </c>
      <c r="P207">
        <f t="shared" si="89"/>
        <v>25168.666666666668</v>
      </c>
      <c r="Q207">
        <f t="shared" si="90"/>
        <v>26605.666666666668</v>
      </c>
      <c r="R207">
        <f t="shared" si="91"/>
        <v>21151.666666666668</v>
      </c>
      <c r="S207">
        <f t="shared" si="92"/>
        <v>21495.666666666668</v>
      </c>
      <c r="U207" t="s">
        <v>1661</v>
      </c>
      <c r="V207">
        <f t="shared" si="94"/>
        <v>99.116122343182994</v>
      </c>
      <c r="W207">
        <f t="shared" si="95"/>
        <v>88.548470710212541</v>
      </c>
      <c r="X207">
        <f t="shared" si="96"/>
        <v>99.652669777086572</v>
      </c>
      <c r="Y207">
        <f t="shared" si="97"/>
        <v>89.536029030585794</v>
      </c>
      <c r="Z207">
        <f t="shared" si="98"/>
        <v>100.01036806635564</v>
      </c>
      <c r="AA207">
        <f t="shared" si="99"/>
        <v>103.04691550025922</v>
      </c>
      <c r="AB207">
        <f t="shared" si="100"/>
        <v>97.277086573354083</v>
      </c>
      <c r="AC207">
        <f t="shared" si="101"/>
        <v>88.151892172109896</v>
      </c>
    </row>
    <row r="208" spans="1:29" x14ac:dyDescent="0.25">
      <c r="A208" t="s">
        <v>1663</v>
      </c>
      <c r="B208">
        <v>6291</v>
      </c>
      <c r="C208">
        <v>31837</v>
      </c>
      <c r="D208">
        <v>28875</v>
      </c>
      <c r="E208">
        <v>31320</v>
      </c>
      <c r="F208">
        <v>31152</v>
      </c>
      <c r="G208">
        <v>32806</v>
      </c>
      <c r="H208">
        <v>32397</v>
      </c>
      <c r="I208">
        <v>29820</v>
      </c>
      <c r="K208" t="s">
        <v>1663</v>
      </c>
      <c r="L208">
        <f t="shared" si="85"/>
        <v>489.66666666666697</v>
      </c>
      <c r="M208">
        <f t="shared" si="86"/>
        <v>26035.666666666668</v>
      </c>
      <c r="N208">
        <f t="shared" si="87"/>
        <v>23073.666666666668</v>
      </c>
      <c r="O208">
        <f t="shared" si="88"/>
        <v>25518.666666666668</v>
      </c>
      <c r="P208">
        <f t="shared" si="89"/>
        <v>25350.666666666668</v>
      </c>
      <c r="Q208">
        <f t="shared" si="90"/>
        <v>27004.666666666668</v>
      </c>
      <c r="R208">
        <f t="shared" si="91"/>
        <v>26595.666666666668</v>
      </c>
      <c r="S208">
        <f t="shared" si="92"/>
        <v>24018.666666666668</v>
      </c>
      <c r="U208" t="s">
        <v>1662</v>
      </c>
      <c r="V208">
        <f t="shared" si="94"/>
        <v>99.598237428719543</v>
      </c>
      <c r="W208">
        <f t="shared" si="95"/>
        <v>94.710990150336968</v>
      </c>
      <c r="X208">
        <f t="shared" si="96"/>
        <v>98.128564022809755</v>
      </c>
      <c r="Y208">
        <f t="shared" si="97"/>
        <v>100.66355624675998</v>
      </c>
      <c r="Z208">
        <f t="shared" si="98"/>
        <v>97.856402280974606</v>
      </c>
      <c r="AA208">
        <f t="shared" si="99"/>
        <v>103.44349403836186</v>
      </c>
      <c r="AB208">
        <f t="shared" si="100"/>
        <v>82.238206324520476</v>
      </c>
      <c r="AC208">
        <f t="shared" si="101"/>
        <v>83.575686884396063</v>
      </c>
    </row>
    <row r="209" spans="1:29" x14ac:dyDescent="0.25">
      <c r="A209" t="s">
        <v>1664</v>
      </c>
      <c r="B209">
        <v>5603</v>
      </c>
      <c r="C209">
        <v>5904</v>
      </c>
      <c r="D209">
        <v>5897</v>
      </c>
      <c r="E209">
        <f>AVERAGE(B209:D209)</f>
        <v>5801.333333333333</v>
      </c>
      <c r="O209">
        <f>AVERAGE(L203:L205)</f>
        <v>25720</v>
      </c>
      <c r="U209" t="s">
        <v>1663</v>
      </c>
      <c r="V209">
        <f t="shared" si="94"/>
        <v>1.9038361845515823</v>
      </c>
      <c r="W209">
        <f t="shared" si="95"/>
        <v>101.22731985484708</v>
      </c>
      <c r="X209">
        <f t="shared" si="96"/>
        <v>89.710990150336968</v>
      </c>
      <c r="Y209">
        <f t="shared" si="97"/>
        <v>99.217210990150335</v>
      </c>
      <c r="Z209">
        <f t="shared" si="98"/>
        <v>98.564022809745993</v>
      </c>
      <c r="AA209">
        <f t="shared" si="99"/>
        <v>104.99481596682219</v>
      </c>
      <c r="AB209">
        <f t="shared" si="100"/>
        <v>103.40461378952826</v>
      </c>
      <c r="AC209">
        <f t="shared" si="101"/>
        <v>93.385173665111466</v>
      </c>
    </row>
    <row r="210" spans="1:29" x14ac:dyDescent="0.25">
      <c r="A210" t="s">
        <v>1665</v>
      </c>
    </row>
    <row r="213" spans="1:29" x14ac:dyDescent="0.25">
      <c r="A213" s="7" t="s">
        <v>2182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30661</v>
      </c>
      <c r="C216">
        <v>31483</v>
      </c>
      <c r="D216">
        <v>32150</v>
      </c>
      <c r="E216">
        <v>31947</v>
      </c>
      <c r="F216">
        <v>33697</v>
      </c>
      <c r="G216">
        <v>30801</v>
      </c>
      <c r="H216">
        <v>30431</v>
      </c>
      <c r="I216">
        <v>29492</v>
      </c>
      <c r="K216" t="s">
        <v>1658</v>
      </c>
      <c r="L216">
        <f>B216-$E$222</f>
        <v>24485.333333333332</v>
      </c>
      <c r="M216">
        <f t="shared" ref="M216:S216" si="102">C216-$E$222</f>
        <v>25307.333333333332</v>
      </c>
      <c r="N216">
        <f t="shared" si="102"/>
        <v>25974.333333333332</v>
      </c>
      <c r="O216">
        <f t="shared" si="102"/>
        <v>25771.333333333332</v>
      </c>
      <c r="P216">
        <f t="shared" si="102"/>
        <v>27521.333333333332</v>
      </c>
      <c r="Q216">
        <f t="shared" si="102"/>
        <v>24625.333333333332</v>
      </c>
      <c r="R216">
        <f t="shared" si="102"/>
        <v>24255.333333333332</v>
      </c>
      <c r="S216">
        <f t="shared" si="102"/>
        <v>23316.333333333332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29838</v>
      </c>
      <c r="C217">
        <v>28903</v>
      </c>
      <c r="D217">
        <v>32099</v>
      </c>
      <c r="E217">
        <v>31191</v>
      </c>
      <c r="F217">
        <v>31859</v>
      </c>
      <c r="G217">
        <v>32179</v>
      </c>
      <c r="H217">
        <v>31953</v>
      </c>
      <c r="I217">
        <v>29503</v>
      </c>
      <c r="K217" t="s">
        <v>1659</v>
      </c>
      <c r="L217">
        <f t="shared" ref="L217:L221" si="103">B217-$E$222</f>
        <v>23662.333333333332</v>
      </c>
      <c r="M217">
        <f t="shared" ref="M217:M221" si="104">C217-$E$222</f>
        <v>22727.333333333332</v>
      </c>
      <c r="N217">
        <f t="shared" ref="N217:N221" si="105">D217-$E$222</f>
        <v>25923.333333333332</v>
      </c>
      <c r="O217">
        <f t="shared" ref="O217:O221" si="106">E217-$E$222</f>
        <v>25015.333333333332</v>
      </c>
      <c r="P217">
        <f t="shared" ref="P217:P221" si="107">F217-$E$222</f>
        <v>25683.333333333332</v>
      </c>
      <c r="Q217">
        <f t="shared" ref="Q217:Q221" si="108">G217-$E$222</f>
        <v>26003.333333333332</v>
      </c>
      <c r="R217">
        <f t="shared" ref="R217:R221" si="109">H217-$E$222</f>
        <v>25777.333333333332</v>
      </c>
      <c r="S217">
        <f t="shared" ref="S217:S221" si="110">I217-$E$222</f>
        <v>23327.333333333332</v>
      </c>
      <c r="U217" t="s">
        <v>1658</v>
      </c>
      <c r="V217">
        <f>L216/$O$222*100</f>
        <v>104.66501382120772</v>
      </c>
      <c r="W217">
        <f t="shared" ref="W217:AC217" si="111">M216/$O$222*100</f>
        <v>108.17873528825055</v>
      </c>
      <c r="X217">
        <f t="shared" si="111"/>
        <v>111.02989370493859</v>
      </c>
      <c r="Y217">
        <f t="shared" si="111"/>
        <v>110.16214983899005</v>
      </c>
      <c r="Z217">
        <f t="shared" si="111"/>
        <v>117.6427004075119</v>
      </c>
      <c r="AA217">
        <f t="shared" si="111"/>
        <v>105.26345786668946</v>
      </c>
      <c r="AB217">
        <f t="shared" si="111"/>
        <v>103.6818557464877</v>
      </c>
      <c r="AC217">
        <f t="shared" si="111"/>
        <v>99.66800604143512</v>
      </c>
    </row>
    <row r="218" spans="1:29" x14ac:dyDescent="0.25">
      <c r="A218" t="s">
        <v>1660</v>
      </c>
      <c r="B218">
        <v>28210</v>
      </c>
      <c r="C218">
        <v>30300</v>
      </c>
      <c r="D218">
        <v>31254</v>
      </c>
      <c r="E218">
        <v>31130</v>
      </c>
      <c r="F218">
        <v>32743</v>
      </c>
      <c r="G218">
        <v>32688</v>
      </c>
      <c r="H218">
        <v>29668</v>
      </c>
      <c r="I218">
        <v>30221</v>
      </c>
      <c r="K218" t="s">
        <v>1660</v>
      </c>
      <c r="L218">
        <f t="shared" si="103"/>
        <v>22034.333333333332</v>
      </c>
      <c r="M218">
        <f t="shared" si="104"/>
        <v>24124.333333333332</v>
      </c>
      <c r="N218">
        <f t="shared" si="105"/>
        <v>25078.333333333332</v>
      </c>
      <c r="O218">
        <f t="shared" si="106"/>
        <v>24954.333333333332</v>
      </c>
      <c r="P218">
        <f t="shared" si="107"/>
        <v>26567.333333333332</v>
      </c>
      <c r="Q218">
        <f t="shared" si="108"/>
        <v>26512.333333333332</v>
      </c>
      <c r="R218">
        <f t="shared" si="109"/>
        <v>23492.333333333332</v>
      </c>
      <c r="S218">
        <f t="shared" si="110"/>
        <v>24045.333333333332</v>
      </c>
      <c r="U218" t="s">
        <v>1659</v>
      </c>
      <c r="V218">
        <f t="shared" ref="V218:V222" si="112">L217/$O$222*100</f>
        <v>101.14701775384</v>
      </c>
      <c r="W218">
        <f t="shared" ref="W218:W222" si="113">M217/$O$222*100</f>
        <v>97.150266450086903</v>
      </c>
      <c r="X218">
        <f t="shared" ref="X218:X222" si="114">N217/$O$222*100</f>
        <v>110.81188908837024</v>
      </c>
      <c r="Y218">
        <f t="shared" ref="Y218:Y222" si="115">O217/$O$222*100</f>
        <v>106.9305519933886</v>
      </c>
      <c r="Z218">
        <f t="shared" ref="Z218:Z222" si="116">P217/$O$222*100</f>
        <v>109.78598501040153</v>
      </c>
      <c r="AA218">
        <f t="shared" ref="AA218:AA222" si="117">Q217/$O$222*100</f>
        <v>111.15385711435981</v>
      </c>
      <c r="AB218">
        <f t="shared" ref="AB218:AB222" si="118">R217/$O$222*100</f>
        <v>110.18779744093928</v>
      </c>
      <c r="AC218">
        <f t="shared" ref="AC218:AC222" si="119">S217/$O$222*100</f>
        <v>99.715026645008692</v>
      </c>
    </row>
    <row r="219" spans="1:29" x14ac:dyDescent="0.25">
      <c r="A219" t="s">
        <v>1661</v>
      </c>
      <c r="B219">
        <v>28121</v>
      </c>
      <c r="C219">
        <v>28221</v>
      </c>
      <c r="D219">
        <v>29860</v>
      </c>
      <c r="E219">
        <v>29369</v>
      </c>
      <c r="F219">
        <v>28677</v>
      </c>
      <c r="G219">
        <v>30727</v>
      </c>
      <c r="H219">
        <v>30907</v>
      </c>
      <c r="I219">
        <v>29280</v>
      </c>
      <c r="K219" t="s">
        <v>1661</v>
      </c>
      <c r="L219">
        <f t="shared" si="103"/>
        <v>21945.333333333332</v>
      </c>
      <c r="M219">
        <f t="shared" si="104"/>
        <v>22045.333333333332</v>
      </c>
      <c r="N219">
        <f t="shared" si="105"/>
        <v>23684.333333333332</v>
      </c>
      <c r="O219">
        <f t="shared" si="106"/>
        <v>23193.333333333332</v>
      </c>
      <c r="P219">
        <f t="shared" si="107"/>
        <v>22501.333333333332</v>
      </c>
      <c r="Q219">
        <f t="shared" si="108"/>
        <v>24551.333333333332</v>
      </c>
      <c r="R219">
        <f t="shared" si="109"/>
        <v>24731.333333333332</v>
      </c>
      <c r="S219">
        <f t="shared" si="110"/>
        <v>23104.333333333332</v>
      </c>
      <c r="U219" t="s">
        <v>1660</v>
      </c>
      <c r="V219">
        <f t="shared" si="112"/>
        <v>94.18796842495226</v>
      </c>
      <c r="W219">
        <f t="shared" si="113"/>
        <v>103.12188310392978</v>
      </c>
      <c r="X219">
        <f t="shared" si="114"/>
        <v>107.1998518138554</v>
      </c>
      <c r="Y219">
        <f t="shared" si="115"/>
        <v>106.66980137357156</v>
      </c>
      <c r="Z219">
        <f t="shared" si="116"/>
        <v>113.56473169758627</v>
      </c>
      <c r="AA219">
        <f t="shared" si="117"/>
        <v>113.32962867971843</v>
      </c>
      <c r="AB219">
        <f t="shared" si="118"/>
        <v>100.42033569861218</v>
      </c>
      <c r="AC219">
        <f t="shared" si="119"/>
        <v>102.78418967826508</v>
      </c>
    </row>
    <row r="220" spans="1:29" x14ac:dyDescent="0.25">
      <c r="A220" t="s">
        <v>1662</v>
      </c>
      <c r="B220">
        <v>29756</v>
      </c>
      <c r="C220">
        <v>26467</v>
      </c>
      <c r="D220">
        <v>33490</v>
      </c>
      <c r="E220">
        <v>32324</v>
      </c>
      <c r="F220">
        <v>29581</v>
      </c>
      <c r="G220">
        <v>29908</v>
      </c>
      <c r="H220">
        <v>31553</v>
      </c>
      <c r="I220">
        <v>31816</v>
      </c>
      <c r="K220" t="s">
        <v>1662</v>
      </c>
      <c r="L220">
        <f t="shared" si="103"/>
        <v>23580.333333333332</v>
      </c>
      <c r="M220">
        <f t="shared" si="104"/>
        <v>20291.333333333332</v>
      </c>
      <c r="N220">
        <f t="shared" si="105"/>
        <v>27314.333333333332</v>
      </c>
      <c r="O220">
        <f t="shared" si="106"/>
        <v>26148.333333333332</v>
      </c>
      <c r="P220">
        <f t="shared" si="107"/>
        <v>23405.333333333332</v>
      </c>
      <c r="Q220">
        <f t="shared" si="108"/>
        <v>23732.333333333332</v>
      </c>
      <c r="R220">
        <f t="shared" si="109"/>
        <v>25377.333333333332</v>
      </c>
      <c r="S220">
        <f t="shared" si="110"/>
        <v>25640.333333333332</v>
      </c>
      <c r="U220" t="s">
        <v>1661</v>
      </c>
      <c r="V220">
        <f t="shared" si="112"/>
        <v>93.807528996038869</v>
      </c>
      <c r="W220">
        <f t="shared" si="113"/>
        <v>94.234989028525831</v>
      </c>
      <c r="X220">
        <f t="shared" si="114"/>
        <v>101.24105896098715</v>
      </c>
      <c r="Y220">
        <f t="shared" si="115"/>
        <v>99.142230201476153</v>
      </c>
      <c r="Z220">
        <f t="shared" si="116"/>
        <v>96.184206776666386</v>
      </c>
      <c r="AA220">
        <f t="shared" si="117"/>
        <v>104.94713744264909</v>
      </c>
      <c r="AB220">
        <f t="shared" si="118"/>
        <v>105.71656550112564</v>
      </c>
      <c r="AC220">
        <f t="shared" si="119"/>
        <v>98.761790772562762</v>
      </c>
    </row>
    <row r="221" spans="1:29" x14ac:dyDescent="0.25">
      <c r="A221" t="s">
        <v>1663</v>
      </c>
      <c r="B221">
        <v>6896</v>
      </c>
      <c r="C221">
        <v>30378</v>
      </c>
      <c r="D221">
        <v>31677</v>
      </c>
      <c r="E221">
        <v>31133</v>
      </c>
      <c r="F221">
        <v>33421</v>
      </c>
      <c r="G221">
        <v>32894</v>
      </c>
      <c r="H221">
        <v>34585</v>
      </c>
      <c r="I221">
        <v>30042</v>
      </c>
      <c r="K221" t="s">
        <v>1663</v>
      </c>
      <c r="L221">
        <f t="shared" si="103"/>
        <v>720.33333333333303</v>
      </c>
      <c r="M221">
        <f t="shared" si="104"/>
        <v>24202.333333333332</v>
      </c>
      <c r="N221">
        <f t="shared" si="105"/>
        <v>25501.333333333332</v>
      </c>
      <c r="O221">
        <f t="shared" si="106"/>
        <v>24957.333333333332</v>
      </c>
      <c r="P221">
        <f t="shared" si="107"/>
        <v>27245.333333333332</v>
      </c>
      <c r="Q221">
        <f t="shared" si="108"/>
        <v>26718.333333333332</v>
      </c>
      <c r="R221">
        <f t="shared" si="109"/>
        <v>28409.333333333332</v>
      </c>
      <c r="S221">
        <f t="shared" si="110"/>
        <v>23866.333333333332</v>
      </c>
      <c r="U221" t="s">
        <v>1662</v>
      </c>
      <c r="V221">
        <f t="shared" si="112"/>
        <v>100.79650052720071</v>
      </c>
      <c r="W221">
        <f t="shared" si="113"/>
        <v>86.737340058704504</v>
      </c>
      <c r="X221">
        <f t="shared" si="114"/>
        <v>116.75785814026386</v>
      </c>
      <c r="Y221">
        <f t="shared" si="115"/>
        <v>111.77367416146591</v>
      </c>
      <c r="Z221">
        <f t="shared" si="116"/>
        <v>100.04844547034853</v>
      </c>
      <c r="AA221">
        <f t="shared" si="117"/>
        <v>101.4462397765809</v>
      </c>
      <c r="AB221">
        <f t="shared" si="118"/>
        <v>108.47795731099141</v>
      </c>
      <c r="AC221">
        <f t="shared" si="119"/>
        <v>109.60217719643212</v>
      </c>
    </row>
    <row r="222" spans="1:29" x14ac:dyDescent="0.25">
      <c r="A222" t="s">
        <v>1664</v>
      </c>
      <c r="B222">
        <v>6167</v>
      </c>
      <c r="C222">
        <v>6155</v>
      </c>
      <c r="D222">
        <v>6205</v>
      </c>
      <c r="E222">
        <f>AVERAGE(B222:D222)</f>
        <v>6175.666666666667</v>
      </c>
      <c r="O222">
        <f>AVERAGE(L216:L218)</f>
        <v>23394</v>
      </c>
      <c r="U222" t="s">
        <v>1663</v>
      </c>
      <c r="V222">
        <f t="shared" si="112"/>
        <v>3.079137100681085</v>
      </c>
      <c r="W222">
        <f t="shared" si="113"/>
        <v>103.45530192926961</v>
      </c>
      <c r="X222">
        <f t="shared" si="114"/>
        <v>109.00800775127526</v>
      </c>
      <c r="Y222">
        <f t="shared" si="115"/>
        <v>106.68262517454616</v>
      </c>
      <c r="Z222">
        <f t="shared" si="116"/>
        <v>116.46291071784786</v>
      </c>
      <c r="AA222">
        <f t="shared" si="117"/>
        <v>114.21019634664158</v>
      </c>
      <c r="AB222">
        <f t="shared" si="118"/>
        <v>121.43854549599611</v>
      </c>
      <c r="AC222">
        <f t="shared" si="119"/>
        <v>102.01903622011341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K228" t="s">
        <v>1658</v>
      </c>
    </row>
    <row r="229" spans="1:19" x14ac:dyDescent="0.25">
      <c r="A229" t="s">
        <v>1659</v>
      </c>
      <c r="K229" t="s">
        <v>1659</v>
      </c>
    </row>
    <row r="230" spans="1:19" x14ac:dyDescent="0.25">
      <c r="A230" t="s">
        <v>1660</v>
      </c>
      <c r="K230" t="s">
        <v>1660</v>
      </c>
    </row>
    <row r="231" spans="1:19" x14ac:dyDescent="0.25">
      <c r="A231" t="s">
        <v>1661</v>
      </c>
      <c r="K231" t="s">
        <v>1661</v>
      </c>
    </row>
    <row r="232" spans="1:19" x14ac:dyDescent="0.25">
      <c r="A232" t="s">
        <v>1662</v>
      </c>
      <c r="K232" t="s">
        <v>1662</v>
      </c>
    </row>
    <row r="233" spans="1:19" x14ac:dyDescent="0.25">
      <c r="A233" t="s">
        <v>1663</v>
      </c>
      <c r="K233" t="s">
        <v>1663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80:I180"/>
    <mergeCell ref="B181:D181"/>
    <mergeCell ref="B118:D118"/>
    <mergeCell ref="C175:I175"/>
    <mergeCell ref="C176:I176"/>
    <mergeCell ref="C177:I177"/>
    <mergeCell ref="C178:I178"/>
    <mergeCell ref="C179:I179"/>
    <mergeCell ref="C117:I117"/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W330"/>
  <sheetViews>
    <sheetView topLeftCell="A97" workbookViewId="0">
      <selection activeCell="A106" sqref="A106:B108"/>
    </sheetView>
  </sheetViews>
  <sheetFormatPr defaultRowHeight="15" x14ac:dyDescent="0.25"/>
  <cols>
    <col min="1" max="1" width="10.5703125" customWidth="1"/>
    <col min="2" max="2" width="9.7109375" bestFit="1" customWidth="1"/>
    <col min="10" max="10" width="11.85546875" customWidth="1"/>
  </cols>
  <sheetData>
    <row r="1" spans="1:12" x14ac:dyDescent="0.25">
      <c r="A1" s="7" t="s">
        <v>1677</v>
      </c>
      <c r="I1" s="7" t="s">
        <v>1678</v>
      </c>
      <c r="J1" t="s">
        <v>2160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2161</v>
      </c>
      <c r="L2" t="s">
        <v>1864</v>
      </c>
    </row>
    <row r="3" spans="1:12" x14ac:dyDescent="0.25">
      <c r="A3" s="53" t="s">
        <v>1681</v>
      </c>
      <c r="B3" s="17">
        <v>42397</v>
      </c>
      <c r="J3" t="s">
        <v>2162</v>
      </c>
      <c r="L3" t="s">
        <v>2163</v>
      </c>
    </row>
    <row r="4" spans="1:12" x14ac:dyDescent="0.25">
      <c r="A4" s="7" t="s">
        <v>1682</v>
      </c>
      <c r="B4" s="17">
        <v>42382</v>
      </c>
      <c r="I4" s="7" t="s">
        <v>1683</v>
      </c>
      <c r="J4" t="s">
        <v>2199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887</v>
      </c>
      <c r="D12" s="224" t="s">
        <v>887</v>
      </c>
      <c r="E12" s="224" t="s">
        <v>887</v>
      </c>
      <c r="F12" s="224" t="s">
        <v>887</v>
      </c>
      <c r="G12" s="224" t="s">
        <v>887</v>
      </c>
      <c r="H12" s="224" t="s">
        <v>887</v>
      </c>
      <c r="I12" s="225" t="s">
        <v>887</v>
      </c>
    </row>
    <row r="13" spans="1:12" x14ac:dyDescent="0.25">
      <c r="A13" s="6" t="s">
        <v>1659</v>
      </c>
      <c r="B13" s="19" t="s">
        <v>1644</v>
      </c>
      <c r="C13" s="218" t="s">
        <v>891</v>
      </c>
      <c r="D13" s="219" t="s">
        <v>891</v>
      </c>
      <c r="E13" s="219" t="s">
        <v>891</v>
      </c>
      <c r="F13" s="219" t="s">
        <v>891</v>
      </c>
      <c r="G13" s="219" t="s">
        <v>891</v>
      </c>
      <c r="H13" s="219" t="s">
        <v>891</v>
      </c>
      <c r="I13" s="220" t="s">
        <v>891</v>
      </c>
    </row>
    <row r="14" spans="1:12" x14ac:dyDescent="0.25">
      <c r="A14" s="6" t="s">
        <v>1660</v>
      </c>
      <c r="B14" s="19" t="s">
        <v>1644</v>
      </c>
      <c r="C14" s="218" t="s">
        <v>895</v>
      </c>
      <c r="D14" s="219" t="s">
        <v>895</v>
      </c>
      <c r="E14" s="219" t="s">
        <v>895</v>
      </c>
      <c r="F14" s="219" t="s">
        <v>895</v>
      </c>
      <c r="G14" s="219" t="s">
        <v>895</v>
      </c>
      <c r="H14" s="219" t="s">
        <v>895</v>
      </c>
      <c r="I14" s="220" t="s">
        <v>895</v>
      </c>
    </row>
    <row r="15" spans="1:12" x14ac:dyDescent="0.25">
      <c r="A15" s="6" t="s">
        <v>1661</v>
      </c>
      <c r="B15" s="19" t="s">
        <v>1686</v>
      </c>
      <c r="C15" s="218" t="s">
        <v>899</v>
      </c>
      <c r="D15" s="219" t="s">
        <v>899</v>
      </c>
      <c r="E15" s="219" t="s">
        <v>899</v>
      </c>
      <c r="F15" s="219" t="s">
        <v>899</v>
      </c>
      <c r="G15" s="219" t="s">
        <v>899</v>
      </c>
      <c r="H15" s="219" t="s">
        <v>899</v>
      </c>
      <c r="I15" s="220" t="s">
        <v>899</v>
      </c>
    </row>
    <row r="16" spans="1:12" x14ac:dyDescent="0.25">
      <c r="A16" s="6" t="s">
        <v>1662</v>
      </c>
      <c r="B16" s="19" t="s">
        <v>1686</v>
      </c>
      <c r="C16" s="218" t="s">
        <v>903</v>
      </c>
      <c r="D16" s="219" t="s">
        <v>903</v>
      </c>
      <c r="E16" s="219" t="s">
        <v>903</v>
      </c>
      <c r="F16" s="219" t="s">
        <v>903</v>
      </c>
      <c r="G16" s="219" t="s">
        <v>903</v>
      </c>
      <c r="H16" s="219" t="s">
        <v>903</v>
      </c>
      <c r="I16" s="220" t="s">
        <v>903</v>
      </c>
    </row>
    <row r="17" spans="1:9" x14ac:dyDescent="0.25">
      <c r="A17" s="6" t="s">
        <v>1663</v>
      </c>
      <c r="B17" s="19" t="s">
        <v>1687</v>
      </c>
      <c r="C17" s="218" t="s">
        <v>907</v>
      </c>
      <c r="D17" s="219" t="s">
        <v>907</v>
      </c>
      <c r="E17" s="219" t="s">
        <v>907</v>
      </c>
      <c r="F17" s="219" t="s">
        <v>907</v>
      </c>
      <c r="G17" s="219" t="s">
        <v>907</v>
      </c>
      <c r="H17" s="219" t="s">
        <v>907</v>
      </c>
      <c r="I17" s="220" t="s">
        <v>907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24</v>
      </c>
      <c r="C23">
        <v>12.9</v>
      </c>
      <c r="D23" t="s">
        <v>887</v>
      </c>
      <c r="E23">
        <v>20189</v>
      </c>
      <c r="F23" t="s">
        <v>888</v>
      </c>
      <c r="G23" t="s">
        <v>889</v>
      </c>
      <c r="H23">
        <v>792.85</v>
      </c>
      <c r="I23">
        <v>158.57</v>
      </c>
    </row>
    <row r="24" spans="1:9" x14ac:dyDescent="0.25">
      <c r="A24" t="s">
        <v>869</v>
      </c>
      <c r="B24" t="s">
        <v>29</v>
      </c>
      <c r="C24">
        <v>20</v>
      </c>
      <c r="D24" t="s">
        <v>891</v>
      </c>
      <c r="E24">
        <v>21411</v>
      </c>
      <c r="F24" t="s">
        <v>892</v>
      </c>
      <c r="G24" t="s">
        <v>893</v>
      </c>
      <c r="H24">
        <v>285.48</v>
      </c>
      <c r="I24">
        <v>57.095999999999997</v>
      </c>
    </row>
    <row r="25" spans="1:9" x14ac:dyDescent="0.25">
      <c r="A25" t="s">
        <v>869</v>
      </c>
      <c r="B25" t="s">
        <v>34</v>
      </c>
      <c r="C25">
        <v>20</v>
      </c>
      <c r="D25" t="s">
        <v>895</v>
      </c>
      <c r="E25">
        <v>40722</v>
      </c>
      <c r="F25" t="s">
        <v>896</v>
      </c>
      <c r="G25" t="s">
        <v>897</v>
      </c>
      <c r="H25">
        <v>182.3</v>
      </c>
      <c r="I25">
        <v>36.46</v>
      </c>
    </row>
    <row r="26" spans="1:9" x14ac:dyDescent="0.25">
      <c r="A26" t="s">
        <v>869</v>
      </c>
      <c r="B26" t="s">
        <v>39</v>
      </c>
      <c r="C26">
        <v>20</v>
      </c>
      <c r="D26" t="s">
        <v>899</v>
      </c>
      <c r="E26">
        <v>26974</v>
      </c>
      <c r="F26" t="s">
        <v>900</v>
      </c>
      <c r="G26" t="s">
        <v>901</v>
      </c>
      <c r="H26">
        <v>234.37700000000001</v>
      </c>
      <c r="I26">
        <v>46.87</v>
      </c>
    </row>
    <row r="27" spans="1:9" x14ac:dyDescent="0.25">
      <c r="A27" t="s">
        <v>869</v>
      </c>
      <c r="B27" t="s">
        <v>44</v>
      </c>
      <c r="C27">
        <v>20.7</v>
      </c>
      <c r="D27" t="s">
        <v>903</v>
      </c>
      <c r="E27">
        <v>24065</v>
      </c>
      <c r="F27" t="s">
        <v>904</v>
      </c>
      <c r="G27" t="s">
        <v>905</v>
      </c>
      <c r="H27">
        <v>168.10599999999999</v>
      </c>
      <c r="I27">
        <v>33.619999999999997</v>
      </c>
    </row>
    <row r="28" spans="1:9" x14ac:dyDescent="0.25">
      <c r="A28" t="s">
        <v>869</v>
      </c>
      <c r="B28" t="s">
        <v>49</v>
      </c>
      <c r="C28">
        <v>20</v>
      </c>
      <c r="D28" t="s">
        <v>907</v>
      </c>
      <c r="E28">
        <v>20220</v>
      </c>
      <c r="F28" t="s">
        <v>908</v>
      </c>
      <c r="G28" t="s">
        <v>909</v>
      </c>
      <c r="H28">
        <v>166.22</v>
      </c>
      <c r="I28">
        <v>33.24</v>
      </c>
    </row>
    <row r="31" spans="1:9" x14ac:dyDescent="0.25">
      <c r="A31" s="7" t="s">
        <v>2160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2197</v>
      </c>
    </row>
    <row r="34" spans="1:49" x14ac:dyDescent="0.25">
      <c r="A34" t="s">
        <v>1709</v>
      </c>
      <c r="B34" s="38">
        <v>42403.057962962965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14</v>
      </c>
      <c r="E38">
        <v>11</v>
      </c>
      <c r="F38">
        <v>14</v>
      </c>
      <c r="G38">
        <v>13</v>
      </c>
      <c r="H38">
        <v>15</v>
      </c>
      <c r="I38">
        <v>15</v>
      </c>
      <c r="J38">
        <v>15</v>
      </c>
      <c r="K38">
        <v>16</v>
      </c>
      <c r="L38">
        <v>13</v>
      </c>
      <c r="M38">
        <v>12</v>
      </c>
      <c r="N38">
        <v>13</v>
      </c>
      <c r="O38">
        <v>13</v>
      </c>
      <c r="P38">
        <v>13</v>
      </c>
      <c r="Q38">
        <v>14</v>
      </c>
      <c r="R38">
        <v>15</v>
      </c>
      <c r="S38">
        <v>15</v>
      </c>
      <c r="T38">
        <v>14</v>
      </c>
      <c r="U38">
        <v>12</v>
      </c>
      <c r="V38">
        <v>15</v>
      </c>
      <c r="W38">
        <v>14</v>
      </c>
      <c r="X38">
        <v>14</v>
      </c>
      <c r="Y38">
        <v>14</v>
      </c>
      <c r="Z38">
        <v>15</v>
      </c>
      <c r="AA38">
        <v>15</v>
      </c>
      <c r="AB38">
        <v>16</v>
      </c>
      <c r="AC38">
        <v>16</v>
      </c>
      <c r="AD38">
        <v>15</v>
      </c>
      <c r="AE38">
        <v>15</v>
      </c>
      <c r="AF38">
        <v>14</v>
      </c>
      <c r="AG38">
        <v>15</v>
      </c>
      <c r="AH38">
        <v>16</v>
      </c>
      <c r="AI38">
        <v>14</v>
      </c>
      <c r="AJ38">
        <v>12</v>
      </c>
      <c r="AK38">
        <v>14</v>
      </c>
      <c r="AL38">
        <v>15</v>
      </c>
      <c r="AM38">
        <v>16</v>
      </c>
      <c r="AN38">
        <v>14</v>
      </c>
      <c r="AO38">
        <v>14</v>
      </c>
      <c r="AP38">
        <v>14</v>
      </c>
      <c r="AQ38">
        <v>15</v>
      </c>
      <c r="AR38">
        <v>14</v>
      </c>
      <c r="AS38">
        <v>13</v>
      </c>
      <c r="AT38">
        <v>15</v>
      </c>
      <c r="AU38">
        <v>15</v>
      </c>
      <c r="AV38">
        <v>16</v>
      </c>
      <c r="AW38">
        <v>15</v>
      </c>
    </row>
    <row r="39" spans="1:49" x14ac:dyDescent="0.25">
      <c r="A39" t="s">
        <v>1764</v>
      </c>
      <c r="B39">
        <v>122.93899999999999</v>
      </c>
      <c r="C39">
        <v>178.81800000000001</v>
      </c>
      <c r="D39">
        <v>126.458</v>
      </c>
      <c r="E39">
        <v>62.79</v>
      </c>
      <c r="F39">
        <v>94.113</v>
      </c>
      <c r="G39">
        <v>96.12</v>
      </c>
      <c r="H39">
        <v>66.501000000000005</v>
      </c>
      <c r="I39">
        <v>87.168999999999997</v>
      </c>
      <c r="J39">
        <v>102.32899999999999</v>
      </c>
      <c r="K39">
        <v>127.544</v>
      </c>
      <c r="L39">
        <v>58.786999999999999</v>
      </c>
      <c r="M39">
        <v>87.022000000000006</v>
      </c>
      <c r="N39">
        <v>45.555999999999997</v>
      </c>
      <c r="O39">
        <v>72.569999999999993</v>
      </c>
      <c r="P39">
        <v>57.723999999999997</v>
      </c>
      <c r="Q39">
        <v>195.85599999999999</v>
      </c>
      <c r="R39">
        <v>91.974999999999994</v>
      </c>
      <c r="S39">
        <v>101.851</v>
      </c>
      <c r="T39">
        <v>67.325999999999993</v>
      </c>
      <c r="U39">
        <v>37.006999999999998</v>
      </c>
      <c r="V39">
        <v>124.158</v>
      </c>
      <c r="W39">
        <v>108.126</v>
      </c>
      <c r="X39">
        <v>61.273000000000003</v>
      </c>
      <c r="Y39">
        <v>97.311000000000007</v>
      </c>
      <c r="Z39">
        <v>103.517</v>
      </c>
      <c r="AA39">
        <v>127.544</v>
      </c>
      <c r="AB39">
        <v>113.331</v>
      </c>
      <c r="AC39">
        <v>67.832999999999998</v>
      </c>
      <c r="AD39">
        <v>129.97800000000001</v>
      </c>
      <c r="AE39">
        <v>95.43</v>
      </c>
      <c r="AF39">
        <v>116.364</v>
      </c>
      <c r="AG39">
        <v>104.372</v>
      </c>
      <c r="AH39">
        <v>147.62100000000001</v>
      </c>
      <c r="AI39">
        <v>84.872</v>
      </c>
      <c r="AJ39">
        <v>148.25899999999999</v>
      </c>
      <c r="AK39">
        <v>43.039000000000001</v>
      </c>
      <c r="AL39">
        <v>56.27</v>
      </c>
      <c r="AM39">
        <v>109.937</v>
      </c>
      <c r="AN39">
        <v>143.97800000000001</v>
      </c>
      <c r="AO39">
        <v>90.718000000000004</v>
      </c>
      <c r="AP39">
        <v>75.772000000000006</v>
      </c>
      <c r="AQ39">
        <v>88.921000000000006</v>
      </c>
      <c r="AR39">
        <v>78.78</v>
      </c>
      <c r="AS39">
        <v>84.132000000000005</v>
      </c>
      <c r="AT39">
        <v>101.508</v>
      </c>
      <c r="AU39">
        <v>89.486000000000004</v>
      </c>
      <c r="AV39">
        <v>112.044</v>
      </c>
      <c r="AW39">
        <v>84.74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2196</v>
      </c>
    </row>
    <row r="42" spans="1:49" x14ac:dyDescent="0.25">
      <c r="A42" t="s">
        <v>1709</v>
      </c>
      <c r="B42" s="38">
        <v>42403.056828703702</v>
      </c>
    </row>
    <row r="43" spans="1:49" x14ac:dyDescent="0.25">
      <c r="A43" t="s">
        <v>1710</v>
      </c>
      <c r="B43">
        <v>2401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14</v>
      </c>
      <c r="E46">
        <v>11</v>
      </c>
      <c r="F46">
        <v>14</v>
      </c>
      <c r="G46">
        <v>13</v>
      </c>
      <c r="H46">
        <v>14</v>
      </c>
      <c r="I46">
        <v>15</v>
      </c>
      <c r="J46">
        <v>15</v>
      </c>
      <c r="K46">
        <v>16</v>
      </c>
      <c r="L46">
        <v>13</v>
      </c>
      <c r="M46">
        <v>10</v>
      </c>
      <c r="N46">
        <v>12</v>
      </c>
      <c r="O46">
        <v>13</v>
      </c>
      <c r="P46">
        <v>9</v>
      </c>
      <c r="Q46">
        <v>14</v>
      </c>
      <c r="R46">
        <v>15</v>
      </c>
      <c r="S46">
        <v>0</v>
      </c>
      <c r="T46">
        <v>13</v>
      </c>
      <c r="U46">
        <v>11</v>
      </c>
      <c r="V46">
        <v>14</v>
      </c>
      <c r="W46">
        <v>14</v>
      </c>
      <c r="X46">
        <v>12</v>
      </c>
      <c r="Y46">
        <v>14</v>
      </c>
      <c r="Z46">
        <v>15</v>
      </c>
      <c r="AA46">
        <v>0</v>
      </c>
      <c r="AB46">
        <v>5</v>
      </c>
      <c r="AC46">
        <v>10</v>
      </c>
      <c r="AD46">
        <v>14</v>
      </c>
      <c r="AE46">
        <v>14</v>
      </c>
      <c r="AF46">
        <v>14</v>
      </c>
      <c r="AG46">
        <v>15</v>
      </c>
      <c r="AH46">
        <v>16</v>
      </c>
      <c r="AI46">
        <v>14</v>
      </c>
      <c r="AJ46">
        <v>12</v>
      </c>
      <c r="AK46">
        <v>12</v>
      </c>
      <c r="AL46">
        <v>14</v>
      </c>
      <c r="AM46">
        <v>16</v>
      </c>
      <c r="AN46">
        <v>14</v>
      </c>
      <c r="AO46">
        <v>14</v>
      </c>
      <c r="AP46">
        <v>0</v>
      </c>
      <c r="AQ46">
        <v>7</v>
      </c>
      <c r="AR46">
        <v>13</v>
      </c>
      <c r="AS46">
        <v>11</v>
      </c>
      <c r="AT46">
        <v>14</v>
      </c>
      <c r="AU46">
        <v>15</v>
      </c>
      <c r="AV46">
        <v>16</v>
      </c>
      <c r="AW46">
        <v>14</v>
      </c>
    </row>
    <row r="47" spans="1:49" x14ac:dyDescent="0.25">
      <c r="A47" t="s">
        <v>1764</v>
      </c>
      <c r="B47">
        <v>109.404</v>
      </c>
      <c r="C47">
        <v>162.81</v>
      </c>
      <c r="D47">
        <v>107.789</v>
      </c>
      <c r="E47">
        <v>60.451999999999998</v>
      </c>
      <c r="F47">
        <v>98.373000000000005</v>
      </c>
      <c r="G47">
        <v>81.834999999999994</v>
      </c>
      <c r="H47">
        <v>68.620999999999995</v>
      </c>
      <c r="I47">
        <v>71.697999999999993</v>
      </c>
      <c r="J47">
        <v>75.992000000000004</v>
      </c>
      <c r="K47">
        <v>67.978999999999999</v>
      </c>
      <c r="L47">
        <v>49.9</v>
      </c>
      <c r="M47">
        <v>91.262</v>
      </c>
      <c r="N47">
        <v>44.268999999999998</v>
      </c>
      <c r="O47">
        <v>60.582000000000001</v>
      </c>
      <c r="P47">
        <v>43.71</v>
      </c>
      <c r="Q47">
        <v>157.947</v>
      </c>
      <c r="R47">
        <v>44</v>
      </c>
      <c r="S47">
        <v>0</v>
      </c>
      <c r="T47">
        <v>34.192</v>
      </c>
      <c r="U47">
        <v>30.908000000000001</v>
      </c>
      <c r="V47">
        <v>85.837000000000003</v>
      </c>
      <c r="W47">
        <v>91.769000000000005</v>
      </c>
      <c r="X47">
        <v>52.500999999999998</v>
      </c>
      <c r="Y47">
        <v>75.111999999999995</v>
      </c>
      <c r="Z47">
        <v>169.809</v>
      </c>
      <c r="AA47">
        <v>0</v>
      </c>
      <c r="AB47">
        <v>25.629000000000001</v>
      </c>
      <c r="AC47">
        <v>21.119</v>
      </c>
      <c r="AD47">
        <v>111.536</v>
      </c>
      <c r="AE47">
        <v>85.835999999999999</v>
      </c>
      <c r="AF47">
        <v>95.144000000000005</v>
      </c>
      <c r="AG47">
        <v>92.863</v>
      </c>
      <c r="AH47">
        <v>113.532</v>
      </c>
      <c r="AI47">
        <v>70.400999999999996</v>
      </c>
      <c r="AJ47">
        <v>126.53700000000001</v>
      </c>
      <c r="AK47">
        <v>39.64</v>
      </c>
      <c r="AL47">
        <v>61.838999999999999</v>
      </c>
      <c r="AM47">
        <v>106.82</v>
      </c>
      <c r="AN47">
        <v>111.684</v>
      </c>
      <c r="AO47">
        <v>86.444000000000003</v>
      </c>
      <c r="AP47">
        <v>0</v>
      </c>
      <c r="AQ47">
        <v>36.027999999999999</v>
      </c>
      <c r="AR47">
        <v>60.664999999999999</v>
      </c>
      <c r="AS47">
        <v>56.529000000000003</v>
      </c>
      <c r="AT47">
        <v>84.272000000000006</v>
      </c>
      <c r="AU47">
        <v>70.646000000000001</v>
      </c>
      <c r="AV47">
        <v>91.909000000000006</v>
      </c>
      <c r="AW47">
        <v>81.977000000000004</v>
      </c>
    </row>
    <row r="49" spans="1:49" x14ac:dyDescent="0.25">
      <c r="A49" s="7" t="s">
        <v>2161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2195</v>
      </c>
    </row>
    <row r="52" spans="1:49" x14ac:dyDescent="0.25">
      <c r="A52" t="s">
        <v>1709</v>
      </c>
      <c r="B52" s="38">
        <v>42403.056006944447</v>
      </c>
    </row>
    <row r="53" spans="1:49" x14ac:dyDescent="0.25">
      <c r="A53" t="s">
        <v>1710</v>
      </c>
      <c r="B53">
        <v>2403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15</v>
      </c>
      <c r="E56">
        <v>14</v>
      </c>
      <c r="F56">
        <v>14</v>
      </c>
      <c r="G56">
        <v>14</v>
      </c>
      <c r="H56">
        <v>11</v>
      </c>
      <c r="I56">
        <v>12</v>
      </c>
      <c r="J56">
        <v>14</v>
      </c>
      <c r="K56">
        <v>13</v>
      </c>
      <c r="L56">
        <v>16</v>
      </c>
      <c r="M56">
        <v>16</v>
      </c>
      <c r="N56">
        <v>16</v>
      </c>
      <c r="O56">
        <v>14</v>
      </c>
      <c r="P56">
        <v>13</v>
      </c>
      <c r="Q56">
        <v>15</v>
      </c>
      <c r="R56">
        <v>16</v>
      </c>
      <c r="S56">
        <v>16</v>
      </c>
      <c r="T56">
        <v>14</v>
      </c>
      <c r="U56">
        <v>16</v>
      </c>
      <c r="V56">
        <v>15</v>
      </c>
      <c r="W56">
        <v>16</v>
      </c>
      <c r="X56">
        <v>15</v>
      </c>
      <c r="Y56">
        <v>14</v>
      </c>
      <c r="Z56">
        <v>15</v>
      </c>
      <c r="AA56">
        <v>15</v>
      </c>
      <c r="AB56">
        <v>15</v>
      </c>
      <c r="AC56">
        <v>16</v>
      </c>
      <c r="AD56">
        <v>16</v>
      </c>
      <c r="AE56">
        <v>13</v>
      </c>
      <c r="AF56">
        <v>16</v>
      </c>
      <c r="AG56">
        <v>16</v>
      </c>
      <c r="AH56">
        <v>14</v>
      </c>
      <c r="AI56">
        <v>14</v>
      </c>
      <c r="AJ56">
        <v>15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14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113.645</v>
      </c>
      <c r="C57">
        <v>106.983</v>
      </c>
      <c r="D57">
        <v>81.938999999999993</v>
      </c>
      <c r="E57">
        <v>106.28100000000001</v>
      </c>
      <c r="F57">
        <v>88.010999999999996</v>
      </c>
      <c r="G57">
        <v>130.94300000000001</v>
      </c>
      <c r="H57">
        <v>79.037999999999997</v>
      </c>
      <c r="I57">
        <v>129.27000000000001</v>
      </c>
      <c r="J57">
        <v>112.52200000000001</v>
      </c>
      <c r="K57">
        <v>24.567</v>
      </c>
      <c r="L57">
        <v>95.052999999999997</v>
      </c>
      <c r="M57">
        <v>92.924000000000007</v>
      </c>
      <c r="N57">
        <v>109.11</v>
      </c>
      <c r="O57">
        <v>122.782</v>
      </c>
      <c r="P57">
        <v>55.305999999999997</v>
      </c>
      <c r="Q57">
        <v>116.291</v>
      </c>
      <c r="R57">
        <v>137.30000000000001</v>
      </c>
      <c r="S57">
        <v>100.45399999999999</v>
      </c>
      <c r="T57">
        <v>73.515000000000001</v>
      </c>
      <c r="U57">
        <v>131.25899999999999</v>
      </c>
      <c r="V57">
        <v>82.870999999999995</v>
      </c>
      <c r="W57">
        <v>82.956000000000003</v>
      </c>
      <c r="X57">
        <v>83.475999999999999</v>
      </c>
      <c r="Y57">
        <v>54.337000000000003</v>
      </c>
      <c r="Z57">
        <v>108.19499999999999</v>
      </c>
      <c r="AA57">
        <v>146.625</v>
      </c>
      <c r="AB57">
        <v>110.23699999999999</v>
      </c>
      <c r="AC57">
        <v>67.468999999999994</v>
      </c>
      <c r="AD57">
        <v>101.23</v>
      </c>
      <c r="AE57">
        <v>78.704999999999998</v>
      </c>
      <c r="AF57">
        <v>63.073999999999998</v>
      </c>
      <c r="AG57">
        <v>130.18600000000001</v>
      </c>
      <c r="AH57">
        <v>94.111000000000004</v>
      </c>
      <c r="AI57">
        <v>95.418000000000006</v>
      </c>
      <c r="AJ57">
        <v>103.712</v>
      </c>
      <c r="AK57">
        <v>132.76400000000001</v>
      </c>
      <c r="AL57">
        <v>178.976</v>
      </c>
      <c r="AM57">
        <v>101.637</v>
      </c>
      <c r="AN57">
        <v>101.01300000000001</v>
      </c>
      <c r="AO57">
        <v>113.511</v>
      </c>
      <c r="AP57">
        <v>51.38</v>
      </c>
      <c r="AQ57">
        <v>66.503</v>
      </c>
      <c r="AR57">
        <v>74.822000000000003</v>
      </c>
      <c r="AS57">
        <v>94.037999999999997</v>
      </c>
      <c r="AT57">
        <v>131.95500000000001</v>
      </c>
      <c r="AU57">
        <v>137.93899999999999</v>
      </c>
      <c r="AV57">
        <v>96.03</v>
      </c>
      <c r="AW57">
        <v>114.27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2194</v>
      </c>
    </row>
    <row r="60" spans="1:49" x14ac:dyDescent="0.25">
      <c r="A60" t="s">
        <v>1709</v>
      </c>
      <c r="B60" s="38">
        <v>42403.055150462962</v>
      </c>
    </row>
    <row r="61" spans="1:49" x14ac:dyDescent="0.25">
      <c r="A61" t="s">
        <v>1710</v>
      </c>
      <c r="B61">
        <v>2408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15</v>
      </c>
      <c r="E64">
        <v>14</v>
      </c>
      <c r="F64">
        <v>14</v>
      </c>
      <c r="G64">
        <v>14</v>
      </c>
      <c r="H64">
        <v>11</v>
      </c>
      <c r="I64">
        <v>12</v>
      </c>
      <c r="J64">
        <v>14</v>
      </c>
      <c r="K64">
        <v>11</v>
      </c>
      <c r="L64">
        <v>16</v>
      </c>
      <c r="M64">
        <v>16</v>
      </c>
      <c r="N64">
        <v>16</v>
      </c>
      <c r="O64">
        <v>13</v>
      </c>
      <c r="P64">
        <v>13</v>
      </c>
      <c r="Q64">
        <v>15</v>
      </c>
      <c r="R64">
        <v>16</v>
      </c>
      <c r="S64">
        <v>15</v>
      </c>
      <c r="T64">
        <v>14</v>
      </c>
      <c r="U64">
        <v>16</v>
      </c>
      <c r="V64">
        <v>15</v>
      </c>
      <c r="W64">
        <v>15</v>
      </c>
      <c r="X64">
        <v>15</v>
      </c>
      <c r="Y64">
        <v>14</v>
      </c>
      <c r="Z64">
        <v>15</v>
      </c>
      <c r="AA64">
        <v>0</v>
      </c>
      <c r="AB64">
        <v>12</v>
      </c>
      <c r="AC64">
        <v>12</v>
      </c>
      <c r="AD64">
        <v>16</v>
      </c>
      <c r="AE64">
        <v>14</v>
      </c>
      <c r="AF64">
        <v>16</v>
      </c>
      <c r="AG64">
        <v>16</v>
      </c>
      <c r="AH64">
        <v>15</v>
      </c>
      <c r="AI64">
        <v>13</v>
      </c>
      <c r="AJ64">
        <v>15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11</v>
      </c>
      <c r="AR64">
        <v>16</v>
      </c>
      <c r="AS64">
        <v>14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94.381</v>
      </c>
      <c r="C65">
        <v>101.524</v>
      </c>
      <c r="D65">
        <v>68.075000000000003</v>
      </c>
      <c r="E65">
        <v>76.578999999999994</v>
      </c>
      <c r="F65">
        <v>69.769000000000005</v>
      </c>
      <c r="G65">
        <v>100.625</v>
      </c>
      <c r="H65">
        <v>77.435000000000002</v>
      </c>
      <c r="I65">
        <v>107.093</v>
      </c>
      <c r="J65">
        <v>82.415999999999997</v>
      </c>
      <c r="K65">
        <v>25.207000000000001</v>
      </c>
      <c r="L65">
        <v>100.532</v>
      </c>
      <c r="M65">
        <v>72.909000000000006</v>
      </c>
      <c r="N65">
        <v>127.833</v>
      </c>
      <c r="O65">
        <v>100.76</v>
      </c>
      <c r="P65">
        <v>51.149000000000001</v>
      </c>
      <c r="Q65">
        <v>111.21299999999999</v>
      </c>
      <c r="R65">
        <v>91.754000000000005</v>
      </c>
      <c r="S65">
        <v>12.714</v>
      </c>
      <c r="T65">
        <v>49.17</v>
      </c>
      <c r="U65">
        <v>88.468000000000004</v>
      </c>
      <c r="V65">
        <v>93.912000000000006</v>
      </c>
      <c r="W65">
        <v>75.093000000000004</v>
      </c>
      <c r="X65">
        <v>77.938999999999993</v>
      </c>
      <c r="Y65">
        <v>36.085000000000001</v>
      </c>
      <c r="Z65">
        <v>173.191</v>
      </c>
      <c r="AA65">
        <v>0</v>
      </c>
      <c r="AB65">
        <v>22.895</v>
      </c>
      <c r="AC65">
        <v>45.427999999999997</v>
      </c>
      <c r="AD65">
        <v>80.963999999999999</v>
      </c>
      <c r="AE65">
        <v>63.965000000000003</v>
      </c>
      <c r="AF65">
        <v>61.262999999999998</v>
      </c>
      <c r="AG65">
        <v>106.366</v>
      </c>
      <c r="AH65">
        <v>135.666</v>
      </c>
      <c r="AI65">
        <v>75.448999999999998</v>
      </c>
      <c r="AJ65">
        <v>83.932000000000002</v>
      </c>
      <c r="AK65">
        <v>124.45699999999999</v>
      </c>
      <c r="AL65">
        <v>161.36199999999999</v>
      </c>
      <c r="AM65">
        <v>82.924999999999997</v>
      </c>
      <c r="AN65">
        <v>53.075000000000003</v>
      </c>
      <c r="AO65">
        <v>102.483</v>
      </c>
      <c r="AP65">
        <v>0</v>
      </c>
      <c r="AQ65">
        <v>52.097000000000001</v>
      </c>
      <c r="AR65">
        <v>54.926000000000002</v>
      </c>
      <c r="AS65">
        <v>71.573999999999998</v>
      </c>
      <c r="AT65">
        <v>92.953999999999994</v>
      </c>
      <c r="AU65">
        <v>106.392</v>
      </c>
      <c r="AV65">
        <v>112.16800000000001</v>
      </c>
      <c r="AW65">
        <v>106.372</v>
      </c>
    </row>
    <row r="67" spans="1:49" x14ac:dyDescent="0.25">
      <c r="A67" s="7" t="s">
        <v>2162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2193</v>
      </c>
    </row>
    <row r="70" spans="1:49" x14ac:dyDescent="0.25">
      <c r="A70" t="s">
        <v>1709</v>
      </c>
      <c r="B70" s="38">
        <v>42403.054270833331</v>
      </c>
    </row>
    <row r="71" spans="1:49" x14ac:dyDescent="0.25">
      <c r="A71" t="s">
        <v>1710</v>
      </c>
      <c r="B71">
        <v>2419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13</v>
      </c>
      <c r="F74">
        <v>16</v>
      </c>
      <c r="G74">
        <v>16</v>
      </c>
      <c r="H74">
        <v>15</v>
      </c>
      <c r="I74">
        <v>16</v>
      </c>
      <c r="J74">
        <v>15</v>
      </c>
      <c r="K74">
        <v>16</v>
      </c>
      <c r="L74">
        <v>16</v>
      </c>
      <c r="M74">
        <v>15</v>
      </c>
      <c r="N74">
        <v>15</v>
      </c>
      <c r="O74">
        <v>15</v>
      </c>
      <c r="P74">
        <v>15</v>
      </c>
      <c r="Q74">
        <v>15</v>
      </c>
      <c r="R74">
        <v>15</v>
      </c>
      <c r="S74">
        <v>16</v>
      </c>
      <c r="T74">
        <v>14</v>
      </c>
      <c r="U74">
        <v>14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14</v>
      </c>
      <c r="AD74">
        <v>15</v>
      </c>
      <c r="AE74">
        <v>16</v>
      </c>
      <c r="AF74">
        <v>16</v>
      </c>
      <c r="AG74">
        <v>16</v>
      </c>
      <c r="AH74">
        <v>16</v>
      </c>
      <c r="AI74">
        <v>15</v>
      </c>
      <c r="AJ74">
        <v>14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15</v>
      </c>
      <c r="AR74">
        <v>16</v>
      </c>
      <c r="AS74">
        <v>15</v>
      </c>
      <c r="AT74">
        <v>15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158.42400000000001</v>
      </c>
      <c r="C75">
        <v>149.26400000000001</v>
      </c>
      <c r="D75">
        <v>99.072999999999993</v>
      </c>
      <c r="E75">
        <v>72.52</v>
      </c>
      <c r="F75">
        <v>116.422</v>
      </c>
      <c r="G75">
        <v>149.46199999999999</v>
      </c>
      <c r="H75">
        <v>93.015000000000001</v>
      </c>
      <c r="I75">
        <v>125.958</v>
      </c>
      <c r="J75">
        <v>134.94200000000001</v>
      </c>
      <c r="K75">
        <v>123.05500000000001</v>
      </c>
      <c r="L75">
        <v>116.244</v>
      </c>
      <c r="M75">
        <v>109.84699999999999</v>
      </c>
      <c r="N75">
        <v>100.76600000000001</v>
      </c>
      <c r="O75">
        <v>130.09</v>
      </c>
      <c r="P75">
        <v>119.036</v>
      </c>
      <c r="Q75">
        <v>89.816000000000003</v>
      </c>
      <c r="R75">
        <v>116.652</v>
      </c>
      <c r="S75">
        <v>99.212999999999994</v>
      </c>
      <c r="T75">
        <v>121.35</v>
      </c>
      <c r="U75">
        <v>76.61</v>
      </c>
      <c r="V75">
        <v>103.64</v>
      </c>
      <c r="W75">
        <v>115.955</v>
      </c>
      <c r="X75">
        <v>115.765</v>
      </c>
      <c r="Y75">
        <v>123.79300000000001</v>
      </c>
      <c r="Z75">
        <v>96.17</v>
      </c>
      <c r="AA75">
        <v>157.85300000000001</v>
      </c>
      <c r="AB75">
        <v>58.701000000000001</v>
      </c>
      <c r="AC75">
        <v>70.709999999999994</v>
      </c>
      <c r="AD75">
        <v>139.34399999999999</v>
      </c>
      <c r="AE75">
        <v>157.21600000000001</v>
      </c>
      <c r="AF75">
        <v>122.67100000000001</v>
      </c>
      <c r="AG75">
        <v>117.405</v>
      </c>
      <c r="AH75">
        <v>150.02799999999999</v>
      </c>
      <c r="AI75">
        <v>170.31800000000001</v>
      </c>
      <c r="AJ75">
        <v>107.967</v>
      </c>
      <c r="AK75">
        <v>80.203000000000003</v>
      </c>
      <c r="AL75">
        <v>104.738</v>
      </c>
      <c r="AM75">
        <v>89.965999999999994</v>
      </c>
      <c r="AN75">
        <v>97.438000000000002</v>
      </c>
      <c r="AO75">
        <v>97.655000000000001</v>
      </c>
      <c r="AP75">
        <v>110.851</v>
      </c>
      <c r="AQ75">
        <v>85.703000000000003</v>
      </c>
      <c r="AR75">
        <v>101.54</v>
      </c>
      <c r="AS75">
        <v>107.066</v>
      </c>
      <c r="AT75">
        <v>66.262</v>
      </c>
      <c r="AU75">
        <v>92.741</v>
      </c>
      <c r="AV75">
        <v>73.405000000000001</v>
      </c>
      <c r="AW75">
        <v>89.786000000000001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2198</v>
      </c>
    </row>
    <row r="78" spans="1:49" x14ac:dyDescent="0.25">
      <c r="A78" t="s">
        <v>1709</v>
      </c>
      <c r="B78" s="38">
        <v>42403.062164351853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13</v>
      </c>
      <c r="F82">
        <v>16</v>
      </c>
      <c r="G82">
        <v>16</v>
      </c>
      <c r="H82">
        <v>15</v>
      </c>
      <c r="I82">
        <v>16</v>
      </c>
      <c r="J82">
        <v>15</v>
      </c>
      <c r="K82">
        <v>16</v>
      </c>
      <c r="L82">
        <v>16</v>
      </c>
      <c r="M82">
        <v>15</v>
      </c>
      <c r="N82">
        <v>14</v>
      </c>
      <c r="O82">
        <v>15</v>
      </c>
      <c r="P82">
        <v>15</v>
      </c>
      <c r="Q82">
        <v>15</v>
      </c>
      <c r="R82">
        <v>14</v>
      </c>
      <c r="S82">
        <v>0</v>
      </c>
      <c r="T82">
        <v>13</v>
      </c>
      <c r="U82">
        <v>13</v>
      </c>
      <c r="V82">
        <v>16</v>
      </c>
      <c r="W82">
        <v>16</v>
      </c>
      <c r="X82">
        <v>16</v>
      </c>
      <c r="Y82">
        <v>16</v>
      </c>
      <c r="Z82">
        <v>16</v>
      </c>
      <c r="AA82">
        <v>0</v>
      </c>
      <c r="AB82">
        <v>13</v>
      </c>
      <c r="AC82">
        <v>14</v>
      </c>
      <c r="AD82">
        <v>15</v>
      </c>
      <c r="AE82">
        <v>16</v>
      </c>
      <c r="AF82">
        <v>16</v>
      </c>
      <c r="AG82">
        <v>16</v>
      </c>
      <c r="AH82">
        <v>16</v>
      </c>
      <c r="AI82">
        <v>15</v>
      </c>
      <c r="AJ82">
        <v>14</v>
      </c>
      <c r="AK82">
        <v>14</v>
      </c>
      <c r="AL82">
        <v>16</v>
      </c>
      <c r="AM82">
        <v>16</v>
      </c>
      <c r="AN82">
        <v>15</v>
      </c>
      <c r="AO82">
        <v>16</v>
      </c>
      <c r="AP82">
        <v>0</v>
      </c>
      <c r="AQ82">
        <v>15</v>
      </c>
      <c r="AR82">
        <v>16</v>
      </c>
      <c r="AS82">
        <v>15</v>
      </c>
      <c r="AT82">
        <v>15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116.989</v>
      </c>
      <c r="C83">
        <v>143.23699999999999</v>
      </c>
      <c r="D83">
        <v>98.031000000000006</v>
      </c>
      <c r="E83">
        <v>57.923999999999999</v>
      </c>
      <c r="F83">
        <v>102.22799999999999</v>
      </c>
      <c r="G83">
        <v>189.209</v>
      </c>
      <c r="H83">
        <v>77.298000000000002</v>
      </c>
      <c r="I83">
        <v>113.628</v>
      </c>
      <c r="J83">
        <v>77.698999999999998</v>
      </c>
      <c r="K83">
        <v>88.662999999999997</v>
      </c>
      <c r="L83">
        <v>138.172</v>
      </c>
      <c r="M83">
        <v>87.08</v>
      </c>
      <c r="N83">
        <v>94.308999999999997</v>
      </c>
      <c r="O83">
        <v>108.563</v>
      </c>
      <c r="P83">
        <v>90.266000000000005</v>
      </c>
      <c r="Q83">
        <v>79.019000000000005</v>
      </c>
      <c r="R83">
        <v>64.451999999999998</v>
      </c>
      <c r="S83">
        <v>0</v>
      </c>
      <c r="T83">
        <v>104.58499999999999</v>
      </c>
      <c r="U83">
        <v>35.792999999999999</v>
      </c>
      <c r="V83">
        <v>73.015000000000001</v>
      </c>
      <c r="W83">
        <v>110.904</v>
      </c>
      <c r="X83">
        <v>85.445999999999998</v>
      </c>
      <c r="Y83">
        <v>131.08099999999999</v>
      </c>
      <c r="Z83">
        <v>171.24600000000001</v>
      </c>
      <c r="AA83">
        <v>0</v>
      </c>
      <c r="AB83">
        <v>30.103000000000002</v>
      </c>
      <c r="AC83">
        <v>51.436</v>
      </c>
      <c r="AD83">
        <v>106.667</v>
      </c>
      <c r="AE83">
        <v>133.374</v>
      </c>
      <c r="AF83">
        <v>131.751</v>
      </c>
      <c r="AG83">
        <v>115.086</v>
      </c>
      <c r="AH83">
        <v>197.17099999999999</v>
      </c>
      <c r="AI83">
        <v>173.839</v>
      </c>
      <c r="AJ83">
        <v>76.631</v>
      </c>
      <c r="AK83">
        <v>56.676000000000002</v>
      </c>
      <c r="AL83">
        <v>90.74</v>
      </c>
      <c r="AM83">
        <v>93.462999999999994</v>
      </c>
      <c r="AN83">
        <v>78.91</v>
      </c>
      <c r="AO83">
        <v>85.477000000000004</v>
      </c>
      <c r="AP83">
        <v>0</v>
      </c>
      <c r="AQ83">
        <v>86.411000000000001</v>
      </c>
      <c r="AR83">
        <v>94.453999999999994</v>
      </c>
      <c r="AS83">
        <v>73.707999999999998</v>
      </c>
      <c r="AT83">
        <v>55.101999999999997</v>
      </c>
      <c r="AU83">
        <v>99.07</v>
      </c>
      <c r="AV83">
        <v>78.55</v>
      </c>
      <c r="AW83">
        <v>65.623000000000005</v>
      </c>
    </row>
    <row r="85" spans="1:49" x14ac:dyDescent="0.25">
      <c r="A85" s="7" t="s">
        <v>1769</v>
      </c>
      <c r="B85" t="s">
        <v>1715</v>
      </c>
      <c r="C85" t="s">
        <v>1716</v>
      </c>
      <c r="D85" t="s">
        <v>1717</v>
      </c>
      <c r="E85" t="s">
        <v>1718</v>
      </c>
      <c r="F85" t="s">
        <v>1719</v>
      </c>
      <c r="G85" t="s">
        <v>1720</v>
      </c>
      <c r="H85" t="s">
        <v>1721</v>
      </c>
      <c r="I85" t="s">
        <v>1722</v>
      </c>
      <c r="J85" t="s">
        <v>1723</v>
      </c>
      <c r="K85" t="s">
        <v>1724</v>
      </c>
      <c r="L85" t="s">
        <v>1725</v>
      </c>
      <c r="M85" t="s">
        <v>1726</v>
      </c>
      <c r="N85" t="s">
        <v>1727</v>
      </c>
      <c r="O85" t="s">
        <v>1728</v>
      </c>
      <c r="P85" t="s">
        <v>1729</v>
      </c>
      <c r="Q85" t="s">
        <v>1730</v>
      </c>
      <c r="R85" t="s">
        <v>1731</v>
      </c>
      <c r="S85" t="s">
        <v>1732</v>
      </c>
      <c r="T85" t="s">
        <v>1733</v>
      </c>
      <c r="U85" t="s">
        <v>1734</v>
      </c>
      <c r="V85" t="s">
        <v>1735</v>
      </c>
      <c r="W85" t="s">
        <v>1736</v>
      </c>
      <c r="X85" t="s">
        <v>1737</v>
      </c>
      <c r="Y85" t="s">
        <v>1738</v>
      </c>
      <c r="Z85" t="s">
        <v>1739</v>
      </c>
      <c r="AA85" t="s">
        <v>1740</v>
      </c>
      <c r="AB85" t="s">
        <v>1741</v>
      </c>
      <c r="AC85" t="s">
        <v>1742</v>
      </c>
      <c r="AD85" t="s">
        <v>1743</v>
      </c>
      <c r="AE85" t="s">
        <v>1744</v>
      </c>
      <c r="AF85" t="s">
        <v>1745</v>
      </c>
      <c r="AG85" t="s">
        <v>1746</v>
      </c>
      <c r="AH85" t="s">
        <v>1747</v>
      </c>
      <c r="AI85" t="s">
        <v>1748</v>
      </c>
      <c r="AJ85" t="s">
        <v>1749</v>
      </c>
      <c r="AK85" t="s">
        <v>1750</v>
      </c>
      <c r="AL85" t="s">
        <v>1751</v>
      </c>
      <c r="AM85" t="s">
        <v>1752</v>
      </c>
      <c r="AN85" t="s">
        <v>1753</v>
      </c>
      <c r="AO85" t="s">
        <v>1754</v>
      </c>
      <c r="AP85" t="s">
        <v>1755</v>
      </c>
      <c r="AQ85" t="s">
        <v>1756</v>
      </c>
      <c r="AR85" t="s">
        <v>1757</v>
      </c>
      <c r="AS85" t="s">
        <v>1758</v>
      </c>
      <c r="AT85" t="s">
        <v>1759</v>
      </c>
      <c r="AU85" t="s">
        <v>1760</v>
      </c>
      <c r="AV85" t="s">
        <v>1761</v>
      </c>
      <c r="AW85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93.333333333333329</v>
      </c>
      <c r="I86">
        <f t="shared" si="0"/>
        <v>100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83.333333333333343</v>
      </c>
      <c r="N86">
        <f t="shared" si="0"/>
        <v>92.307692307692307</v>
      </c>
      <c r="O86">
        <f t="shared" si="0"/>
        <v>100</v>
      </c>
      <c r="P86">
        <f t="shared" si="0"/>
        <v>69.230769230769226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92.857142857142861</v>
      </c>
      <c r="U86">
        <f t="shared" si="0"/>
        <v>91.666666666666657</v>
      </c>
      <c r="V86">
        <f t="shared" si="0"/>
        <v>93.333333333333329</v>
      </c>
      <c r="W86">
        <f t="shared" si="0"/>
        <v>100</v>
      </c>
      <c r="X86">
        <f t="shared" si="0"/>
        <v>85.714285714285708</v>
      </c>
      <c r="Y86">
        <f t="shared" si="0"/>
        <v>100</v>
      </c>
      <c r="Z86">
        <f t="shared" si="0"/>
        <v>100</v>
      </c>
      <c r="AA86">
        <f t="shared" si="0"/>
        <v>0</v>
      </c>
      <c r="AB86">
        <f t="shared" si="0"/>
        <v>31.25</v>
      </c>
      <c r="AC86">
        <f t="shared" si="0"/>
        <v>62.5</v>
      </c>
      <c r="AD86">
        <f t="shared" si="0"/>
        <v>93.333333333333329</v>
      </c>
      <c r="AE86">
        <f t="shared" si="0"/>
        <v>93.333333333333329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85.714285714285708</v>
      </c>
      <c r="AL86">
        <f t="shared" si="0"/>
        <v>93.333333333333329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46.666666666666664</v>
      </c>
      <c r="AR86">
        <f t="shared" si="0"/>
        <v>92.857142857142861</v>
      </c>
      <c r="AS86">
        <f t="shared" si="0"/>
        <v>84.615384615384613</v>
      </c>
      <c r="AT86">
        <f t="shared" si="0"/>
        <v>93.333333333333329</v>
      </c>
      <c r="AU86">
        <f t="shared" si="0"/>
        <v>100</v>
      </c>
      <c r="AV86">
        <f t="shared" si="0"/>
        <v>100</v>
      </c>
      <c r="AW86">
        <f t="shared" si="0"/>
        <v>93.333333333333329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84.615384615384613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92.857142857142861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93.75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93.75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0</v>
      </c>
      <c r="AB87">
        <f t="shared" si="1"/>
        <v>80</v>
      </c>
      <c r="AC87">
        <f t="shared" si="1"/>
        <v>75</v>
      </c>
      <c r="AD87">
        <f t="shared" si="1"/>
        <v>100</v>
      </c>
      <c r="AE87">
        <f t="shared" si="1"/>
        <v>107.69230769230769</v>
      </c>
      <c r="AF87">
        <f t="shared" si="1"/>
        <v>100</v>
      </c>
      <c r="AG87">
        <f t="shared" si="1"/>
        <v>100</v>
      </c>
      <c r="AH87">
        <f t="shared" si="1"/>
        <v>107.14285714285714</v>
      </c>
      <c r="AI87">
        <f t="shared" si="1"/>
        <v>92.857142857142861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68.75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93.333333333333329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93.333333333333329</v>
      </c>
      <c r="S88">
        <f t="shared" si="2"/>
        <v>0</v>
      </c>
      <c r="T88">
        <f t="shared" si="2"/>
        <v>92.857142857142861</v>
      </c>
      <c r="U88">
        <f t="shared" si="2"/>
        <v>92.857142857142861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0</v>
      </c>
      <c r="AB88">
        <f t="shared" si="2"/>
        <v>81.25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87.5</v>
      </c>
      <c r="AL88">
        <f t="shared" si="2"/>
        <v>100</v>
      </c>
      <c r="AM88">
        <f t="shared" si="2"/>
        <v>100</v>
      </c>
      <c r="AN88">
        <f t="shared" si="2"/>
        <v>93.75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889</v>
      </c>
      <c r="D89" s="7" t="s">
        <v>889</v>
      </c>
      <c r="E89" s="7" t="s">
        <v>889</v>
      </c>
      <c r="F89" s="7" t="s">
        <v>889</v>
      </c>
      <c r="G89" s="7" t="s">
        <v>889</v>
      </c>
      <c r="H89" s="7" t="s">
        <v>889</v>
      </c>
      <c r="I89" s="7" t="s">
        <v>889</v>
      </c>
      <c r="J89" s="7" t="s">
        <v>1644</v>
      </c>
      <c r="K89" s="7" t="s">
        <v>893</v>
      </c>
      <c r="L89" s="7" t="s">
        <v>893</v>
      </c>
      <c r="M89" s="7" t="s">
        <v>893</v>
      </c>
      <c r="N89" s="7" t="s">
        <v>893</v>
      </c>
      <c r="O89" s="7" t="s">
        <v>893</v>
      </c>
      <c r="P89" s="7" t="s">
        <v>893</v>
      </c>
      <c r="Q89" s="7" t="s">
        <v>893</v>
      </c>
      <c r="R89" s="7" t="s">
        <v>1644</v>
      </c>
      <c r="S89" s="7" t="s">
        <v>897</v>
      </c>
      <c r="T89" s="7" t="s">
        <v>897</v>
      </c>
      <c r="U89" s="7" t="s">
        <v>897</v>
      </c>
      <c r="V89" s="7" t="s">
        <v>897</v>
      </c>
      <c r="W89" s="7" t="s">
        <v>897</v>
      </c>
      <c r="X89" s="7" t="s">
        <v>897</v>
      </c>
      <c r="Y89" s="7" t="s">
        <v>897</v>
      </c>
      <c r="Z89" s="7" t="s">
        <v>1686</v>
      </c>
      <c r="AA89" s="7" t="s">
        <v>901</v>
      </c>
      <c r="AB89" s="7" t="s">
        <v>901</v>
      </c>
      <c r="AC89" s="7" t="s">
        <v>901</v>
      </c>
      <c r="AD89" s="7" t="s">
        <v>901</v>
      </c>
      <c r="AE89" s="7" t="s">
        <v>901</v>
      </c>
      <c r="AF89" s="7" t="s">
        <v>901</v>
      </c>
      <c r="AG89" s="7" t="s">
        <v>901</v>
      </c>
      <c r="AH89" s="7" t="s">
        <v>1686</v>
      </c>
      <c r="AI89" s="7" t="s">
        <v>905</v>
      </c>
      <c r="AJ89" s="7" t="s">
        <v>905</v>
      </c>
      <c r="AK89" s="7" t="s">
        <v>905</v>
      </c>
      <c r="AL89" s="7" t="s">
        <v>905</v>
      </c>
      <c r="AM89" s="7" t="s">
        <v>905</v>
      </c>
      <c r="AN89" s="7" t="s">
        <v>905</v>
      </c>
      <c r="AO89" s="7" t="s">
        <v>905</v>
      </c>
      <c r="AP89" s="7" t="s">
        <v>1794</v>
      </c>
      <c r="AQ89" s="7" t="s">
        <v>909</v>
      </c>
      <c r="AR89" s="7" t="s">
        <v>909</v>
      </c>
      <c r="AS89" s="7" t="s">
        <v>909</v>
      </c>
      <c r="AT89" s="7" t="s">
        <v>909</v>
      </c>
      <c r="AU89" s="7" t="s">
        <v>909</v>
      </c>
      <c r="AV89" s="7" t="s">
        <v>909</v>
      </c>
      <c r="AW89" s="7" t="s">
        <v>909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</row>
    <row r="92" spans="1:49" x14ac:dyDescent="0.25">
      <c r="A92" t="s">
        <v>1774</v>
      </c>
    </row>
    <row r="93" spans="1:49" x14ac:dyDescent="0.25">
      <c r="A93" t="s">
        <v>1775</v>
      </c>
    </row>
    <row r="96" spans="1:49" x14ac:dyDescent="0.25">
      <c r="A96" s="39" t="s">
        <v>1800</v>
      </c>
      <c r="B96" t="s">
        <v>1715</v>
      </c>
      <c r="C96" t="s">
        <v>1716</v>
      </c>
      <c r="D96" t="s">
        <v>1717</v>
      </c>
      <c r="E96" t="s">
        <v>1718</v>
      </c>
      <c r="F96" t="s">
        <v>1719</v>
      </c>
      <c r="G96" t="s">
        <v>1720</v>
      </c>
      <c r="H96" t="s">
        <v>1721</v>
      </c>
      <c r="I96" t="s">
        <v>1722</v>
      </c>
      <c r="J96" t="s">
        <v>1723</v>
      </c>
      <c r="K96" t="s">
        <v>1724</v>
      </c>
      <c r="L96" t="s">
        <v>1725</v>
      </c>
      <c r="M96" t="s">
        <v>1726</v>
      </c>
      <c r="N96" t="s">
        <v>1727</v>
      </c>
      <c r="O96" t="s">
        <v>1728</v>
      </c>
      <c r="P96" t="s">
        <v>1729</v>
      </c>
      <c r="Q96" t="s">
        <v>1730</v>
      </c>
      <c r="R96" t="s">
        <v>1731</v>
      </c>
      <c r="S96" t="s">
        <v>1732</v>
      </c>
      <c r="T96" t="s">
        <v>1733</v>
      </c>
      <c r="U96" t="s">
        <v>1734</v>
      </c>
      <c r="V96" t="s">
        <v>1735</v>
      </c>
      <c r="W96" t="s">
        <v>1736</v>
      </c>
      <c r="X96" t="s">
        <v>1737</v>
      </c>
      <c r="Y96" t="s">
        <v>1738</v>
      </c>
      <c r="Z96" t="s">
        <v>1739</v>
      </c>
      <c r="AA96" t="s">
        <v>1740</v>
      </c>
      <c r="AB96" t="s">
        <v>1741</v>
      </c>
      <c r="AC96" t="s">
        <v>1742</v>
      </c>
      <c r="AD96" t="s">
        <v>1743</v>
      </c>
      <c r="AE96" t="s">
        <v>1744</v>
      </c>
      <c r="AF96" t="s">
        <v>1745</v>
      </c>
      <c r="AG96" t="s">
        <v>1746</v>
      </c>
      <c r="AH96" t="s">
        <v>1747</v>
      </c>
      <c r="AI96" t="s">
        <v>1748</v>
      </c>
      <c r="AJ96" t="s">
        <v>1749</v>
      </c>
      <c r="AK96" t="s">
        <v>1750</v>
      </c>
      <c r="AL96" t="s">
        <v>1751</v>
      </c>
      <c r="AM96" t="s">
        <v>1752</v>
      </c>
      <c r="AN96" t="s">
        <v>1753</v>
      </c>
      <c r="AO96" t="s">
        <v>1754</v>
      </c>
      <c r="AP96" t="s">
        <v>1755</v>
      </c>
      <c r="AQ96" t="s">
        <v>1756</v>
      </c>
      <c r="AR96" t="s">
        <v>1757</v>
      </c>
      <c r="AS96" t="s">
        <v>1758</v>
      </c>
      <c r="AT96" t="s">
        <v>1759</v>
      </c>
      <c r="AU96" t="s">
        <v>1760</v>
      </c>
      <c r="AV96" t="s">
        <v>1761</v>
      </c>
      <c r="AW96" t="s">
        <v>1762</v>
      </c>
    </row>
    <row r="97" spans="1:49" x14ac:dyDescent="0.25">
      <c r="A97" t="s">
        <v>1770</v>
      </c>
      <c r="B97">
        <f>B47/B39*100</f>
        <v>88.990474950991967</v>
      </c>
      <c r="C97">
        <f t="shared" ref="C97:AW97" si="3">C47/C39*100</f>
        <v>91.047881085796718</v>
      </c>
      <c r="D97">
        <f t="shared" si="3"/>
        <v>85.236995682360941</v>
      </c>
      <c r="E97">
        <f t="shared" si="3"/>
        <v>96.276477146042367</v>
      </c>
      <c r="F97">
        <f t="shared" si="3"/>
        <v>104.5264734946288</v>
      </c>
      <c r="G97">
        <f t="shared" si="3"/>
        <v>85.13836870578443</v>
      </c>
      <c r="H97">
        <f t="shared" si="3"/>
        <v>103.18792198613554</v>
      </c>
      <c r="I97">
        <f t="shared" si="3"/>
        <v>82.251717927244769</v>
      </c>
      <c r="J97">
        <f t="shared" si="3"/>
        <v>74.262428050699228</v>
      </c>
      <c r="K97">
        <f t="shared" si="3"/>
        <v>53.298469547763908</v>
      </c>
      <c r="L97">
        <f t="shared" si="3"/>
        <v>84.882712164254002</v>
      </c>
      <c r="M97">
        <f t="shared" si="3"/>
        <v>104.8723311346556</v>
      </c>
      <c r="N97">
        <f t="shared" si="3"/>
        <v>97.174905610676973</v>
      </c>
      <c r="O97">
        <f t="shared" si="3"/>
        <v>83.480777180653178</v>
      </c>
      <c r="P97">
        <f t="shared" si="3"/>
        <v>75.722403159864186</v>
      </c>
      <c r="Q97">
        <f t="shared" si="3"/>
        <v>80.644453067559837</v>
      </c>
      <c r="R97">
        <f t="shared" si="3"/>
        <v>47.839086708344666</v>
      </c>
      <c r="S97">
        <f t="shared" si="3"/>
        <v>0</v>
      </c>
      <c r="T97">
        <f t="shared" si="3"/>
        <v>50.785729138817103</v>
      </c>
      <c r="U97">
        <f t="shared" si="3"/>
        <v>83.519334180019996</v>
      </c>
      <c r="V97">
        <f t="shared" si="3"/>
        <v>69.135295349474063</v>
      </c>
      <c r="W97">
        <f t="shared" si="3"/>
        <v>84.872278637885429</v>
      </c>
      <c r="X97">
        <f t="shared" si="3"/>
        <v>85.683743247433611</v>
      </c>
      <c r="Y97">
        <f t="shared" si="3"/>
        <v>77.187573861125657</v>
      </c>
      <c r="Z97">
        <f t="shared" si="3"/>
        <v>164.0397229440575</v>
      </c>
      <c r="AA97">
        <f t="shared" si="3"/>
        <v>0</v>
      </c>
      <c r="AB97">
        <f t="shared" si="3"/>
        <v>22.614289117717128</v>
      </c>
      <c r="AC97">
        <f t="shared" si="3"/>
        <v>31.133813925375552</v>
      </c>
      <c r="AD97">
        <f t="shared" si="3"/>
        <v>85.811445013771561</v>
      </c>
      <c r="AE97">
        <f t="shared" si="3"/>
        <v>89.946557686262167</v>
      </c>
      <c r="AF97">
        <f t="shared" si="3"/>
        <v>81.764119487126607</v>
      </c>
      <c r="AG97">
        <f t="shared" si="3"/>
        <v>88.973096232706098</v>
      </c>
      <c r="AH97">
        <f t="shared" si="3"/>
        <v>76.907757026439313</v>
      </c>
      <c r="AI97">
        <f t="shared" si="3"/>
        <v>82.949618248656805</v>
      </c>
      <c r="AJ97">
        <f t="shared" si="3"/>
        <v>85.348612900397285</v>
      </c>
      <c r="AK97">
        <f t="shared" si="3"/>
        <v>92.102511675457137</v>
      </c>
      <c r="AL97">
        <f t="shared" si="3"/>
        <v>109.89692553758663</v>
      </c>
      <c r="AM97">
        <f t="shared" si="3"/>
        <v>97.164739805524974</v>
      </c>
      <c r="AN97">
        <f t="shared" si="3"/>
        <v>77.570184333717634</v>
      </c>
      <c r="AO97">
        <f t="shared" si="3"/>
        <v>95.288696840759286</v>
      </c>
      <c r="AP97">
        <f t="shared" si="3"/>
        <v>0</v>
      </c>
      <c r="AQ97">
        <f t="shared" si="3"/>
        <v>40.51686328313896</v>
      </c>
      <c r="AR97">
        <f t="shared" si="3"/>
        <v>77.005585173902006</v>
      </c>
      <c r="AS97">
        <f t="shared" si="3"/>
        <v>67.190842961061193</v>
      </c>
      <c r="AT97">
        <f>AT47/AT39*100</f>
        <v>83.020057532411258</v>
      </c>
      <c r="AU97">
        <f t="shared" si="3"/>
        <v>78.946427374114378</v>
      </c>
      <c r="AV97">
        <f t="shared" si="3"/>
        <v>82.029381314483601</v>
      </c>
      <c r="AW97">
        <f t="shared" si="3"/>
        <v>96.739438281803174</v>
      </c>
    </row>
    <row r="98" spans="1:49" x14ac:dyDescent="0.25">
      <c r="A98" t="s">
        <v>1771</v>
      </c>
      <c r="B98">
        <f>B65/B57*100</f>
        <v>83.04896827841084</v>
      </c>
      <c r="C98">
        <f t="shared" ref="C98:AW98" si="4">C65/C57*100</f>
        <v>94.89732013497472</v>
      </c>
      <c r="D98">
        <f t="shared" si="4"/>
        <v>83.080096169101409</v>
      </c>
      <c r="E98">
        <f t="shared" si="4"/>
        <v>72.053330322447081</v>
      </c>
      <c r="F98">
        <f t="shared" si="4"/>
        <v>79.273045414777712</v>
      </c>
      <c r="G98">
        <f t="shared" si="4"/>
        <v>76.846414088572885</v>
      </c>
      <c r="H98">
        <f t="shared" si="4"/>
        <v>97.971861636175007</v>
      </c>
      <c r="I98">
        <f t="shared" si="4"/>
        <v>82.84443413011526</v>
      </c>
      <c r="J98">
        <f t="shared" si="4"/>
        <v>73.244343328415766</v>
      </c>
      <c r="K98">
        <f t="shared" si="4"/>
        <v>102.60512069035698</v>
      </c>
      <c r="L98">
        <f t="shared" si="4"/>
        <v>105.76415263063765</v>
      </c>
      <c r="M98">
        <f t="shared" si="4"/>
        <v>78.460892772588352</v>
      </c>
      <c r="N98">
        <f t="shared" si="4"/>
        <v>117.15974704426726</v>
      </c>
      <c r="O98">
        <f t="shared" si="4"/>
        <v>82.064146210356569</v>
      </c>
      <c r="P98">
        <f t="shared" si="4"/>
        <v>92.483636495136153</v>
      </c>
      <c r="Q98">
        <f t="shared" si="4"/>
        <v>95.633368016441509</v>
      </c>
      <c r="R98">
        <f t="shared" si="4"/>
        <v>66.827385287691186</v>
      </c>
      <c r="S98">
        <f t="shared" si="4"/>
        <v>12.656539311525675</v>
      </c>
      <c r="T98">
        <f t="shared" si="4"/>
        <v>66.884309324627637</v>
      </c>
      <c r="U98">
        <f t="shared" si="4"/>
        <v>67.399568791473357</v>
      </c>
      <c r="V98">
        <f t="shared" si="4"/>
        <v>113.32311665118075</v>
      </c>
      <c r="W98">
        <f t="shared" si="4"/>
        <v>90.521481267177791</v>
      </c>
      <c r="X98">
        <f t="shared" si="4"/>
        <v>93.366955771718807</v>
      </c>
      <c r="Y98">
        <f t="shared" si="4"/>
        <v>66.409628798056573</v>
      </c>
      <c r="Z98">
        <f t="shared" si="4"/>
        <v>160.07301631313834</v>
      </c>
      <c r="AA98">
        <f t="shared" si="4"/>
        <v>0</v>
      </c>
      <c r="AB98">
        <f t="shared" si="4"/>
        <v>20.768888848571716</v>
      </c>
      <c r="AC98">
        <f t="shared" si="4"/>
        <v>67.331663430612579</v>
      </c>
      <c r="AD98">
        <f t="shared" si="4"/>
        <v>79.980243010965125</v>
      </c>
      <c r="AE98">
        <f t="shared" si="4"/>
        <v>81.271837875611467</v>
      </c>
      <c r="AF98">
        <f t="shared" si="4"/>
        <v>97.128769381995752</v>
      </c>
      <c r="AG98">
        <f t="shared" si="4"/>
        <v>81.703101716006316</v>
      </c>
      <c r="AH98">
        <f t="shared" si="4"/>
        <v>144.15530596848402</v>
      </c>
      <c r="AI98">
        <f t="shared" si="4"/>
        <v>79.072082835523688</v>
      </c>
      <c r="AJ98">
        <f t="shared" si="4"/>
        <v>80.927954335081765</v>
      </c>
      <c r="AK98">
        <f t="shared" si="4"/>
        <v>93.743032749841817</v>
      </c>
      <c r="AL98">
        <f t="shared" si="4"/>
        <v>90.158456999821198</v>
      </c>
      <c r="AM98">
        <f t="shared" si="4"/>
        <v>81.589381819612939</v>
      </c>
      <c r="AN98">
        <f t="shared" si="4"/>
        <v>52.542742023303937</v>
      </c>
      <c r="AO98">
        <f t="shared" si="4"/>
        <v>90.284642017073253</v>
      </c>
      <c r="AP98">
        <f t="shared" si="4"/>
        <v>0</v>
      </c>
      <c r="AQ98">
        <f t="shared" si="4"/>
        <v>78.33781934649565</v>
      </c>
      <c r="AR98">
        <f t="shared" si="4"/>
        <v>73.408890433295014</v>
      </c>
      <c r="AS98">
        <f t="shared" si="4"/>
        <v>76.111784597715811</v>
      </c>
      <c r="AT98">
        <f t="shared" si="4"/>
        <v>70.443711871471322</v>
      </c>
      <c r="AU98">
        <f t="shared" si="4"/>
        <v>77.129745757182519</v>
      </c>
      <c r="AV98">
        <f t="shared" si="4"/>
        <v>116.80516505258774</v>
      </c>
      <c r="AW98">
        <f t="shared" si="4"/>
        <v>93.088299641200663</v>
      </c>
    </row>
    <row r="99" spans="1:49" x14ac:dyDescent="0.25">
      <c r="A99" t="s">
        <v>1772</v>
      </c>
      <c r="B99">
        <f>B83/B75*100</f>
        <v>73.845503206584866</v>
      </c>
      <c r="C99">
        <f t="shared" ref="C99:AW99" si="5">C83/C75*100</f>
        <v>95.962187801479246</v>
      </c>
      <c r="D99">
        <f t="shared" si="5"/>
        <v>98.948250280096502</v>
      </c>
      <c r="E99">
        <f t="shared" si="5"/>
        <v>79.873138444567019</v>
      </c>
      <c r="F99">
        <f t="shared" si="5"/>
        <v>87.808146226658195</v>
      </c>
      <c r="G99">
        <f t="shared" si="5"/>
        <v>126.5933815953219</v>
      </c>
      <c r="H99">
        <f t="shared" si="5"/>
        <v>83.102725366876314</v>
      </c>
      <c r="I99">
        <f t="shared" si="5"/>
        <v>90.211022721859663</v>
      </c>
      <c r="J99">
        <f t="shared" si="5"/>
        <v>57.579552696714146</v>
      </c>
      <c r="K99">
        <f t="shared" si="5"/>
        <v>72.051521677298751</v>
      </c>
      <c r="L99">
        <f t="shared" si="5"/>
        <v>118.86376931282474</v>
      </c>
      <c r="M99">
        <f t="shared" si="5"/>
        <v>79.273899150636794</v>
      </c>
      <c r="N99">
        <f t="shared" si="5"/>
        <v>93.592084631721008</v>
      </c>
      <c r="O99">
        <f t="shared" si="5"/>
        <v>83.452225382427542</v>
      </c>
      <c r="P99">
        <f t="shared" si="5"/>
        <v>75.830841090090388</v>
      </c>
      <c r="Q99">
        <f t="shared" si="5"/>
        <v>87.978756568985489</v>
      </c>
      <c r="R99">
        <f t="shared" si="5"/>
        <v>55.251517333607644</v>
      </c>
      <c r="S99">
        <f t="shared" si="5"/>
        <v>0</v>
      </c>
      <c r="T99">
        <f t="shared" si="5"/>
        <v>86.184590028842194</v>
      </c>
      <c r="U99">
        <f t="shared" si="5"/>
        <v>46.721054692598877</v>
      </c>
      <c r="V99">
        <f t="shared" si="5"/>
        <v>70.45059822462369</v>
      </c>
      <c r="W99">
        <f t="shared" si="5"/>
        <v>95.643999827519295</v>
      </c>
      <c r="X99">
        <f t="shared" si="5"/>
        <v>73.809873450524762</v>
      </c>
      <c r="Y99">
        <f t="shared" si="5"/>
        <v>105.88724725953809</v>
      </c>
      <c r="Z99">
        <f t="shared" si="5"/>
        <v>178.06592492461266</v>
      </c>
      <c r="AA99">
        <f t="shared" si="5"/>
        <v>0</v>
      </c>
      <c r="AB99">
        <f t="shared" si="5"/>
        <v>51.281920239859637</v>
      </c>
      <c r="AC99">
        <f t="shared" si="5"/>
        <v>72.742186395135064</v>
      </c>
      <c r="AD99">
        <f t="shared" si="5"/>
        <v>76.54940291652315</v>
      </c>
      <c r="AE99">
        <f t="shared" si="5"/>
        <v>84.834876857317312</v>
      </c>
      <c r="AF99">
        <f t="shared" si="5"/>
        <v>107.40191243244124</v>
      </c>
      <c r="AG99">
        <f t="shared" si="5"/>
        <v>98.024785997189213</v>
      </c>
      <c r="AH99">
        <f t="shared" si="5"/>
        <v>131.42280107713228</v>
      </c>
      <c r="AI99">
        <f t="shared" si="5"/>
        <v>102.06730938597211</v>
      </c>
      <c r="AJ99">
        <f t="shared" si="5"/>
        <v>70.976316837552218</v>
      </c>
      <c r="AK99">
        <f t="shared" si="5"/>
        <v>70.665685822226095</v>
      </c>
      <c r="AL99">
        <f t="shared" si="5"/>
        <v>86.635223128186524</v>
      </c>
      <c r="AM99">
        <f t="shared" si="5"/>
        <v>103.88702398683947</v>
      </c>
      <c r="AN99">
        <f t="shared" si="5"/>
        <v>80.984831379954429</v>
      </c>
      <c r="AO99">
        <f t="shared" si="5"/>
        <v>87.529568378475247</v>
      </c>
      <c r="AP99">
        <f t="shared" si="5"/>
        <v>0</v>
      </c>
      <c r="AQ99">
        <f t="shared" si="5"/>
        <v>100.82610877098818</v>
      </c>
      <c r="AR99">
        <f t="shared" si="5"/>
        <v>93.021469371676176</v>
      </c>
      <c r="AS99">
        <f t="shared" si="5"/>
        <v>68.843517082920812</v>
      </c>
      <c r="AT99">
        <f t="shared" si="5"/>
        <v>83.157767649633271</v>
      </c>
      <c r="AU99">
        <f t="shared" si="5"/>
        <v>106.82438188072156</v>
      </c>
      <c r="AV99">
        <f t="shared" si="5"/>
        <v>107.00905932838363</v>
      </c>
      <c r="AW99">
        <f t="shared" si="5"/>
        <v>73.088232018354759</v>
      </c>
    </row>
    <row r="100" spans="1:49" s="7" customFormat="1" x14ac:dyDescent="0.25">
      <c r="A100" s="7" t="s">
        <v>1773</v>
      </c>
      <c r="B100" s="7" t="s">
        <v>1644</v>
      </c>
      <c r="C100" s="7" t="s">
        <v>889</v>
      </c>
      <c r="D100" s="7" t="s">
        <v>889</v>
      </c>
      <c r="E100" s="7" t="s">
        <v>889</v>
      </c>
      <c r="F100" s="7" t="s">
        <v>889</v>
      </c>
      <c r="G100" s="7" t="s">
        <v>889</v>
      </c>
      <c r="H100" s="7" t="s">
        <v>889</v>
      </c>
      <c r="I100" s="7" t="s">
        <v>889</v>
      </c>
      <c r="J100" s="7" t="s">
        <v>1644</v>
      </c>
      <c r="K100" s="7" t="s">
        <v>893</v>
      </c>
      <c r="L100" s="7" t="s">
        <v>893</v>
      </c>
      <c r="M100" s="7" t="s">
        <v>893</v>
      </c>
      <c r="N100" s="7" t="s">
        <v>893</v>
      </c>
      <c r="O100" s="7" t="s">
        <v>893</v>
      </c>
      <c r="P100" s="7" t="s">
        <v>893</v>
      </c>
      <c r="Q100" s="7" t="s">
        <v>893</v>
      </c>
      <c r="R100" s="7" t="s">
        <v>1644</v>
      </c>
      <c r="S100" s="7" t="s">
        <v>897</v>
      </c>
      <c r="T100" s="7" t="s">
        <v>897</v>
      </c>
      <c r="U100" s="7" t="s">
        <v>897</v>
      </c>
      <c r="V100" s="7" t="s">
        <v>897</v>
      </c>
      <c r="W100" s="7" t="s">
        <v>897</v>
      </c>
      <c r="X100" s="7" t="s">
        <v>897</v>
      </c>
      <c r="Y100" s="7" t="s">
        <v>897</v>
      </c>
      <c r="Z100" s="7" t="s">
        <v>1686</v>
      </c>
      <c r="AA100" s="7" t="s">
        <v>901</v>
      </c>
      <c r="AB100" s="7" t="s">
        <v>901</v>
      </c>
      <c r="AC100" s="7" t="s">
        <v>901</v>
      </c>
      <c r="AD100" s="7" t="s">
        <v>901</v>
      </c>
      <c r="AE100" s="7" t="s">
        <v>901</v>
      </c>
      <c r="AF100" s="7" t="s">
        <v>901</v>
      </c>
      <c r="AG100" s="7" t="s">
        <v>901</v>
      </c>
      <c r="AH100" s="7" t="s">
        <v>1686</v>
      </c>
      <c r="AI100" s="7" t="s">
        <v>905</v>
      </c>
      <c r="AJ100" s="7" t="s">
        <v>905</v>
      </c>
      <c r="AK100" s="7" t="s">
        <v>905</v>
      </c>
      <c r="AL100" s="7" t="s">
        <v>905</v>
      </c>
      <c r="AM100" s="7" t="s">
        <v>905</v>
      </c>
      <c r="AN100" s="7" t="s">
        <v>905</v>
      </c>
      <c r="AO100" s="7" t="s">
        <v>905</v>
      </c>
      <c r="AP100" s="7" t="s">
        <v>1794</v>
      </c>
      <c r="AQ100" s="7" t="s">
        <v>909</v>
      </c>
      <c r="AR100" s="7" t="s">
        <v>909</v>
      </c>
      <c r="AS100" s="7" t="s">
        <v>909</v>
      </c>
      <c r="AT100" s="7" t="s">
        <v>909</v>
      </c>
      <c r="AU100" s="7" t="s">
        <v>909</v>
      </c>
      <c r="AV100" s="7" t="s">
        <v>909</v>
      </c>
      <c r="AW100" s="7" t="s">
        <v>909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81.961648811995886</v>
      </c>
      <c r="C102">
        <f t="shared" ref="C102:AW102" si="6">AVERAGE(C97:C99)</f>
        <v>93.969129674083547</v>
      </c>
      <c r="D102">
        <f t="shared" si="6"/>
        <v>89.088447377186284</v>
      </c>
      <c r="E102">
        <f t="shared" si="6"/>
        <v>82.734315304352151</v>
      </c>
      <c r="F102">
        <f t="shared" si="6"/>
        <v>90.535888378688242</v>
      </c>
      <c r="G102">
        <f t="shared" si="6"/>
        <v>96.192721463226405</v>
      </c>
      <c r="H102">
        <f t="shared" si="6"/>
        <v>94.754169663062285</v>
      </c>
      <c r="I102">
        <f t="shared" si="6"/>
        <v>85.102391593073222</v>
      </c>
      <c r="J102">
        <f t="shared" si="6"/>
        <v>68.36210802527637</v>
      </c>
      <c r="K102">
        <f t="shared" si="6"/>
        <v>75.985037305139883</v>
      </c>
      <c r="L102">
        <f t="shared" si="6"/>
        <v>103.1702113692388</v>
      </c>
      <c r="M102">
        <f t="shared" si="6"/>
        <v>87.535707685960247</v>
      </c>
      <c r="N102">
        <f t="shared" si="6"/>
        <v>102.64224576222175</v>
      </c>
      <c r="O102">
        <f t="shared" si="6"/>
        <v>82.999049591145763</v>
      </c>
      <c r="P102">
        <f t="shared" si="6"/>
        <v>81.345626915030238</v>
      </c>
      <c r="Q102">
        <f t="shared" si="6"/>
        <v>88.085525884328945</v>
      </c>
      <c r="R102">
        <f t="shared" si="6"/>
        <v>56.639329776547832</v>
      </c>
      <c r="S102">
        <f t="shared" si="6"/>
        <v>4.218846437175225</v>
      </c>
      <c r="T102">
        <f t="shared" si="6"/>
        <v>67.951542830762307</v>
      </c>
      <c r="U102">
        <f t="shared" si="6"/>
        <v>65.879985888030745</v>
      </c>
      <c r="V102">
        <f t="shared" si="6"/>
        <v>84.303003408426164</v>
      </c>
      <c r="W102">
        <f t="shared" si="6"/>
        <v>90.345919910860843</v>
      </c>
      <c r="X102">
        <f t="shared" si="6"/>
        <v>84.286857489892398</v>
      </c>
      <c r="Y102">
        <f t="shared" si="6"/>
        <v>83.1614833062401</v>
      </c>
      <c r="Z102">
        <f t="shared" si="6"/>
        <v>167.39288806060281</v>
      </c>
      <c r="AA102">
        <f t="shared" si="6"/>
        <v>0</v>
      </c>
      <c r="AB102">
        <f t="shared" si="6"/>
        <v>31.555032735382827</v>
      </c>
      <c r="AC102">
        <f t="shared" si="6"/>
        <v>57.069221250374397</v>
      </c>
      <c r="AD102">
        <f t="shared" si="6"/>
        <v>80.780363647086617</v>
      </c>
      <c r="AE102">
        <f t="shared" si="6"/>
        <v>85.351090806396996</v>
      </c>
      <c r="AF102">
        <f t="shared" si="6"/>
        <v>95.431600433854541</v>
      </c>
      <c r="AG102">
        <f t="shared" si="6"/>
        <v>89.566994648633866</v>
      </c>
      <c r="AH102">
        <f t="shared" si="6"/>
        <v>117.49528802401854</v>
      </c>
      <c r="AI102">
        <f t="shared" si="6"/>
        <v>88.029670156717543</v>
      </c>
      <c r="AJ102">
        <f t="shared" si="6"/>
        <v>79.084294691010413</v>
      </c>
      <c r="AK102">
        <f t="shared" si="6"/>
        <v>85.503743415841697</v>
      </c>
      <c r="AL102">
        <f t="shared" si="6"/>
        <v>95.563535221864768</v>
      </c>
      <c r="AM102">
        <f t="shared" si="6"/>
        <v>94.213715203992464</v>
      </c>
      <c r="AN102">
        <f t="shared" si="6"/>
        <v>70.365919245658674</v>
      </c>
      <c r="AO102">
        <f t="shared" si="6"/>
        <v>91.034302412102591</v>
      </c>
      <c r="AP102">
        <f t="shared" si="6"/>
        <v>0</v>
      </c>
      <c r="AQ102">
        <f t="shared" si="6"/>
        <v>73.226930466874265</v>
      </c>
      <c r="AR102">
        <f t="shared" si="6"/>
        <v>81.145314992957722</v>
      </c>
      <c r="AS102">
        <f t="shared" si="6"/>
        <v>70.71538154723261</v>
      </c>
      <c r="AT102">
        <f t="shared" si="6"/>
        <v>78.873845684505284</v>
      </c>
      <c r="AU102">
        <f t="shared" si="6"/>
        <v>87.633518337339481</v>
      </c>
      <c r="AV102">
        <f t="shared" si="6"/>
        <v>101.94786856515167</v>
      </c>
      <c r="AW102">
        <f t="shared" si="6"/>
        <v>87.638656647119532</v>
      </c>
    </row>
    <row r="103" spans="1:49" x14ac:dyDescent="0.25">
      <c r="A103" t="s">
        <v>1774</v>
      </c>
      <c r="B103">
        <f>STDEV(B97:B99)</f>
        <v>7.6308086073008035</v>
      </c>
      <c r="C103">
        <f t="shared" ref="C103:AW103" si="7">STDEV(C97:C99)</f>
        <v>2.5852960706111796</v>
      </c>
      <c r="D103">
        <f t="shared" si="7"/>
        <v>8.6066740870531611</v>
      </c>
      <c r="E103">
        <f t="shared" si="7"/>
        <v>12.36244151762066</v>
      </c>
      <c r="F103">
        <f t="shared" si="7"/>
        <v>12.845790765150351</v>
      </c>
      <c r="G103">
        <f t="shared" si="7"/>
        <v>26.652189969941684</v>
      </c>
      <c r="H103">
        <f t="shared" si="7"/>
        <v>10.422040924595866</v>
      </c>
      <c r="I103">
        <f t="shared" si="7"/>
        <v>4.4341190930996213</v>
      </c>
      <c r="J103">
        <f t="shared" si="7"/>
        <v>9.3518313011713179</v>
      </c>
      <c r="K103">
        <f t="shared" si="7"/>
        <v>24.887564577921133</v>
      </c>
      <c r="L103">
        <f t="shared" si="7"/>
        <v>17.138391397219955</v>
      </c>
      <c r="M103">
        <f t="shared" si="7"/>
        <v>15.019458355549142</v>
      </c>
      <c r="N103">
        <f t="shared" si="7"/>
        <v>12.699509208920521</v>
      </c>
      <c r="O103">
        <f t="shared" si="7"/>
        <v>0.80977592570647483</v>
      </c>
      <c r="P103">
        <f t="shared" si="7"/>
        <v>9.6459516249604018</v>
      </c>
      <c r="Q103">
        <f t="shared" si="7"/>
        <v>7.4950278586024144</v>
      </c>
      <c r="R103">
        <f t="shared" si="7"/>
        <v>9.5699210167685145</v>
      </c>
      <c r="S103">
        <f t="shared" si="7"/>
        <v>7.3072563785184297</v>
      </c>
      <c r="T103">
        <f t="shared" si="7"/>
        <v>17.723545880982719</v>
      </c>
      <c r="U103">
        <f t="shared" si="7"/>
        <v>18.446143023920076</v>
      </c>
      <c r="V103">
        <f t="shared" si="7"/>
        <v>25.140758438839324</v>
      </c>
      <c r="W103">
        <f t="shared" si="7"/>
        <v>5.3880061886727351</v>
      </c>
      <c r="X103">
        <f t="shared" si="7"/>
        <v>9.8530875665552813</v>
      </c>
      <c r="Y103">
        <f t="shared" si="7"/>
        <v>20.405545456845744</v>
      </c>
      <c r="Z103">
        <f t="shared" si="7"/>
        <v>9.453516663090463</v>
      </c>
      <c r="AA103">
        <f t="shared" si="7"/>
        <v>0</v>
      </c>
      <c r="AB103">
        <f t="shared" si="7"/>
        <v>17.108884928570088</v>
      </c>
      <c r="AC103">
        <f t="shared" si="7"/>
        <v>22.623051397249881</v>
      </c>
      <c r="AD103">
        <f t="shared" si="7"/>
        <v>4.6825741560664076</v>
      </c>
      <c r="AE103">
        <f t="shared" si="7"/>
        <v>4.3603381267101575</v>
      </c>
      <c r="AF103">
        <f t="shared" si="7"/>
        <v>12.902883150893286</v>
      </c>
      <c r="AG103">
        <f t="shared" si="7"/>
        <v>8.177033749470791</v>
      </c>
      <c r="AH103">
        <f t="shared" si="7"/>
        <v>35.721701031189163</v>
      </c>
      <c r="AI103">
        <f t="shared" si="7"/>
        <v>12.310577020109708</v>
      </c>
      <c r="AJ103">
        <f t="shared" si="7"/>
        <v>7.3613880614936278</v>
      </c>
      <c r="AK103">
        <f t="shared" si="7"/>
        <v>12.876287982662667</v>
      </c>
      <c r="AL103">
        <f t="shared" si="7"/>
        <v>12.537457983406433</v>
      </c>
      <c r="AM103">
        <f t="shared" si="7"/>
        <v>11.437990260686412</v>
      </c>
      <c r="AN103">
        <f t="shared" si="7"/>
        <v>15.529461946158703</v>
      </c>
      <c r="AO103">
        <f t="shared" si="7"/>
        <v>3.9335113644761761</v>
      </c>
      <c r="AP103">
        <f t="shared" si="7"/>
        <v>0</v>
      </c>
      <c r="AQ103">
        <f t="shared" si="7"/>
        <v>30.477732226714181</v>
      </c>
      <c r="AR103">
        <f t="shared" si="7"/>
        <v>10.441088802641319</v>
      </c>
      <c r="AS103">
        <f t="shared" si="7"/>
        <v>4.7459148065167005</v>
      </c>
      <c r="AT103">
        <f t="shared" si="7"/>
        <v>7.3010347279231746</v>
      </c>
      <c r="AU103">
        <f t="shared" si="7"/>
        <v>16.644579168001133</v>
      </c>
      <c r="AV103">
        <f t="shared" si="7"/>
        <v>17.931829873334621</v>
      </c>
      <c r="AW103">
        <f t="shared" si="7"/>
        <v>12.73258991726542</v>
      </c>
    </row>
    <row r="104" spans="1:49" x14ac:dyDescent="0.25">
      <c r="A104" t="s">
        <v>1775</v>
      </c>
      <c r="B104">
        <f>STDEV(B97:B99)/SQRT(3)</f>
        <v>4.4056494035596323</v>
      </c>
      <c r="C104">
        <f t="shared" ref="C104:AW104" si="8">STDEV(C97:C99)/SQRT(3)</f>
        <v>1.4926213823022463</v>
      </c>
      <c r="D104">
        <f t="shared" si="8"/>
        <v>4.9690656009875198</v>
      </c>
      <c r="E104">
        <f t="shared" si="8"/>
        <v>7.1374589380392939</v>
      </c>
      <c r="F104">
        <f t="shared" si="8"/>
        <v>7.4165207562131643</v>
      </c>
      <c r="G104">
        <f t="shared" si="8"/>
        <v>15.387649053638876</v>
      </c>
      <c r="H104">
        <f t="shared" si="8"/>
        <v>6.0171681333207196</v>
      </c>
      <c r="I104">
        <f t="shared" si="8"/>
        <v>2.5600398520199259</v>
      </c>
      <c r="J104">
        <f t="shared" si="8"/>
        <v>5.399282319147229</v>
      </c>
      <c r="K104">
        <f t="shared" si="8"/>
        <v>14.368842108536962</v>
      </c>
      <c r="L104">
        <f t="shared" si="8"/>
        <v>9.8948548866621078</v>
      </c>
      <c r="M104">
        <f t="shared" si="8"/>
        <v>8.6714883246586716</v>
      </c>
      <c r="N104">
        <f t="shared" si="8"/>
        <v>7.3320650603463946</v>
      </c>
      <c r="O104">
        <f t="shared" si="8"/>
        <v>0.46752434868991166</v>
      </c>
      <c r="P104">
        <f t="shared" si="8"/>
        <v>5.5690927672609964</v>
      </c>
      <c r="Q104">
        <f t="shared" si="8"/>
        <v>4.3272563517478488</v>
      </c>
      <c r="R104">
        <f t="shared" si="8"/>
        <v>5.5251964751547593</v>
      </c>
      <c r="S104">
        <f t="shared" si="8"/>
        <v>4.2188464371752259</v>
      </c>
      <c r="T104">
        <f t="shared" si="8"/>
        <v>10.232693985380056</v>
      </c>
      <c r="U104">
        <f t="shared" si="8"/>
        <v>10.649885640370593</v>
      </c>
      <c r="V104">
        <f t="shared" si="8"/>
        <v>14.515023652295239</v>
      </c>
      <c r="W104">
        <f t="shared" si="8"/>
        <v>3.1107668234255734</v>
      </c>
      <c r="X104">
        <f t="shared" si="8"/>
        <v>5.6886827588996463</v>
      </c>
      <c r="Y104">
        <f t="shared" si="8"/>
        <v>11.781147162471036</v>
      </c>
      <c r="Z104">
        <f t="shared" si="8"/>
        <v>5.457990390223892</v>
      </c>
      <c r="AA104">
        <f t="shared" si="8"/>
        <v>0</v>
      </c>
      <c r="AB104">
        <f t="shared" si="8"/>
        <v>9.8778193190442725</v>
      </c>
      <c r="AC104">
        <f t="shared" si="8"/>
        <v>13.061424814092959</v>
      </c>
      <c r="AD104">
        <f t="shared" si="8"/>
        <v>2.7034854495053251</v>
      </c>
      <c r="AE104">
        <f t="shared" si="8"/>
        <v>2.5174423912138981</v>
      </c>
      <c r="AF104">
        <f t="shared" si="8"/>
        <v>7.4494830604905262</v>
      </c>
      <c r="AG104">
        <f t="shared" si="8"/>
        <v>4.7210126364296165</v>
      </c>
      <c r="AH104">
        <f t="shared" si="8"/>
        <v>20.623933706268396</v>
      </c>
      <c r="AI104">
        <f t="shared" si="8"/>
        <v>7.1075149564399611</v>
      </c>
      <c r="AJ104">
        <f t="shared" si="8"/>
        <v>4.250099378912644</v>
      </c>
      <c r="AK104">
        <f t="shared" si="8"/>
        <v>7.4341283329534349</v>
      </c>
      <c r="AL104">
        <f t="shared" si="8"/>
        <v>7.238504741673327</v>
      </c>
      <c r="AM104">
        <f t="shared" si="8"/>
        <v>6.6037267559956181</v>
      </c>
      <c r="AN104">
        <f t="shared" si="8"/>
        <v>8.9659390349847765</v>
      </c>
      <c r="AO104">
        <f t="shared" si="8"/>
        <v>2.2710138451407724</v>
      </c>
      <c r="AP104">
        <f t="shared" si="8"/>
        <v>0</v>
      </c>
      <c r="AQ104">
        <f t="shared" si="8"/>
        <v>17.596326905382767</v>
      </c>
      <c r="AR104">
        <f t="shared" si="8"/>
        <v>6.0281654308377535</v>
      </c>
      <c r="AS104">
        <f t="shared" si="8"/>
        <v>2.7400551910934481</v>
      </c>
      <c r="AT104">
        <f t="shared" si="8"/>
        <v>4.2152543655292511</v>
      </c>
      <c r="AU104">
        <f t="shared" si="8"/>
        <v>9.6097522631934922</v>
      </c>
      <c r="AV104">
        <f t="shared" si="8"/>
        <v>10.352946804432317</v>
      </c>
      <c r="AW104">
        <f t="shared" si="8"/>
        <v>7.3511642162143058</v>
      </c>
    </row>
    <row r="106" spans="1:49" x14ac:dyDescent="0.25">
      <c r="A106" t="s">
        <v>1773</v>
      </c>
      <c r="B106" s="165">
        <f>AVERAGE(B97:B99,J97:J99,R97:R99,)</f>
        <v>62.08892598414603</v>
      </c>
    </row>
    <row r="107" spans="1:49" x14ac:dyDescent="0.25">
      <c r="A107" t="s">
        <v>1774</v>
      </c>
      <c r="B107" s="165">
        <f>STDEV(B97:B99,J97:J99,R97:R99)</f>
        <v>13.407691984079259</v>
      </c>
    </row>
    <row r="108" spans="1:49" x14ac:dyDescent="0.25">
      <c r="A108" t="s">
        <v>1775</v>
      </c>
      <c r="B108" s="165">
        <f>STDEV(B97:B99,J97:J99,R97:R99)/SQRT(3)</f>
        <v>7.7409345762197477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887</v>
      </c>
      <c r="D112" s="224" t="s">
        <v>887</v>
      </c>
      <c r="E112" s="224" t="s">
        <v>887</v>
      </c>
      <c r="F112" s="224" t="s">
        <v>887</v>
      </c>
      <c r="G112" s="224" t="s">
        <v>887</v>
      </c>
      <c r="H112" s="224" t="s">
        <v>887</v>
      </c>
      <c r="I112" s="225" t="s">
        <v>887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891</v>
      </c>
      <c r="D113" s="219" t="s">
        <v>891</v>
      </c>
      <c r="E113" s="219" t="s">
        <v>891</v>
      </c>
      <c r="F113" s="219" t="s">
        <v>891</v>
      </c>
      <c r="G113" s="219" t="s">
        <v>891</v>
      </c>
      <c r="H113" s="219" t="s">
        <v>891</v>
      </c>
      <c r="I113" s="220" t="s">
        <v>891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895</v>
      </c>
      <c r="D114" s="219" t="s">
        <v>895</v>
      </c>
      <c r="E114" s="219" t="s">
        <v>895</v>
      </c>
      <c r="F114" s="219" t="s">
        <v>895</v>
      </c>
      <c r="G114" s="219" t="s">
        <v>895</v>
      </c>
      <c r="H114" s="219" t="s">
        <v>895</v>
      </c>
      <c r="I114" s="220" t="s">
        <v>895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899</v>
      </c>
      <c r="D115" s="219" t="s">
        <v>899</v>
      </c>
      <c r="E115" s="219" t="s">
        <v>899</v>
      </c>
      <c r="F115" s="219" t="s">
        <v>899</v>
      </c>
      <c r="G115" s="219" t="s">
        <v>899</v>
      </c>
      <c r="H115" s="219" t="s">
        <v>899</v>
      </c>
      <c r="I115" s="220" t="s">
        <v>899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903</v>
      </c>
      <c r="D116" s="219" t="s">
        <v>903</v>
      </c>
      <c r="E116" s="219" t="s">
        <v>903</v>
      </c>
      <c r="F116" s="219" t="s">
        <v>903</v>
      </c>
      <c r="G116" s="219" t="s">
        <v>903</v>
      </c>
      <c r="H116" s="219" t="s">
        <v>903</v>
      </c>
      <c r="I116" s="220" t="s">
        <v>903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907</v>
      </c>
      <c r="D117" s="219" t="s">
        <v>907</v>
      </c>
      <c r="E117" s="219" t="s">
        <v>907</v>
      </c>
      <c r="F117" s="219" t="s">
        <v>907</v>
      </c>
      <c r="G117" s="219" t="s">
        <v>907</v>
      </c>
      <c r="H117" s="219" t="s">
        <v>907</v>
      </c>
      <c r="I117" s="220" t="s">
        <v>907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2160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0.1986</v>
      </c>
      <c r="C126">
        <v>0.2006</v>
      </c>
      <c r="D126">
        <v>0.2016</v>
      </c>
      <c r="E126">
        <v>0.1986</v>
      </c>
      <c r="F126">
        <v>0.2034</v>
      </c>
      <c r="G126">
        <v>0.19750000000000001</v>
      </c>
      <c r="H126">
        <v>0.19389999999999999</v>
      </c>
      <c r="I126">
        <v>0.18440000000000001</v>
      </c>
      <c r="K126" t="s">
        <v>1658</v>
      </c>
      <c r="L126">
        <f>B126-$F$132</f>
        <v>9.6033333333333346E-2</v>
      </c>
      <c r="M126">
        <f t="shared" ref="M126:S126" si="9">C126-$F$132</f>
        <v>9.8033333333333347E-2</v>
      </c>
      <c r="N126">
        <f t="shared" si="9"/>
        <v>9.9033333333333348E-2</v>
      </c>
      <c r="O126">
        <f t="shared" si="9"/>
        <v>9.6033333333333346E-2</v>
      </c>
      <c r="P126">
        <f t="shared" si="9"/>
        <v>0.10083333333333334</v>
      </c>
      <c r="Q126">
        <f t="shared" si="9"/>
        <v>9.4933333333333356E-2</v>
      </c>
      <c r="R126">
        <f t="shared" si="9"/>
        <v>9.1333333333333336E-2</v>
      </c>
      <c r="S126">
        <f t="shared" si="9"/>
        <v>8.1833333333333355E-2</v>
      </c>
      <c r="U126" t="s">
        <v>1658</v>
      </c>
      <c r="V126">
        <f>L126/$L$131*100</f>
        <v>4.2084197610213563</v>
      </c>
      <c r="W126">
        <f t="shared" ref="W126:AC126" si="10">M126/$L$131*100</f>
        <v>4.2960647404247858</v>
      </c>
      <c r="X126">
        <f t="shared" si="10"/>
        <v>4.3398872301265019</v>
      </c>
      <c r="Y126">
        <f t="shared" si="10"/>
        <v>4.2084197610213563</v>
      </c>
      <c r="Z126">
        <f t="shared" si="10"/>
        <v>4.418767711589588</v>
      </c>
      <c r="AA126">
        <f t="shared" si="10"/>
        <v>4.1602150223494707</v>
      </c>
      <c r="AB126">
        <f t="shared" si="10"/>
        <v>4.0024540594232958</v>
      </c>
      <c r="AC126">
        <f t="shared" si="10"/>
        <v>3.5861404072570053</v>
      </c>
    </row>
    <row r="127" spans="1:29" x14ac:dyDescent="0.25">
      <c r="A127" t="s">
        <v>1659</v>
      </c>
      <c r="B127">
        <v>0.34670000000000001</v>
      </c>
      <c r="C127">
        <v>0.28770000000000001</v>
      </c>
      <c r="D127">
        <v>0.27979999999999999</v>
      </c>
      <c r="E127">
        <v>0.25559999999999999</v>
      </c>
      <c r="F127">
        <v>0.28170000000000001</v>
      </c>
      <c r="G127">
        <v>0.27</v>
      </c>
      <c r="H127">
        <v>0.28960000000000002</v>
      </c>
      <c r="I127">
        <v>0.2447</v>
      </c>
      <c r="K127" t="s">
        <v>1659</v>
      </c>
      <c r="L127">
        <f t="shared" ref="L127:L131" si="11">B127-$F$132</f>
        <v>0.24413333333333337</v>
      </c>
      <c r="M127">
        <f t="shared" ref="M127:M131" si="12">C127-$F$132</f>
        <v>0.18513333333333337</v>
      </c>
      <c r="N127">
        <f t="shared" ref="N127:N131" si="13">D127-$F$132</f>
        <v>0.17723333333333335</v>
      </c>
      <c r="O127">
        <f t="shared" ref="O127:O131" si="14">E127-$F$132</f>
        <v>0.15303333333333335</v>
      </c>
      <c r="P127">
        <f t="shared" ref="P127:P131" si="15">F127-$F$132</f>
        <v>0.17913333333333337</v>
      </c>
      <c r="Q127">
        <f t="shared" ref="Q127:Q131" si="16">G127-$F$132</f>
        <v>0.16743333333333338</v>
      </c>
      <c r="R127">
        <f t="shared" ref="R127:R131" si="17">H127-$F$132</f>
        <v>0.18703333333333338</v>
      </c>
      <c r="S127">
        <f t="shared" ref="S127:S131" si="18">I127-$F$132</f>
        <v>0.14213333333333333</v>
      </c>
      <c r="U127" t="s">
        <v>1659</v>
      </c>
      <c r="V127">
        <f t="shared" ref="V127:V131" si="19">L127/$L$131*100</f>
        <v>10.698530485845337</v>
      </c>
      <c r="W127">
        <f t="shared" ref="W127:W131" si="20">M127/$L$131*100</f>
        <v>8.1130035934441569</v>
      </c>
      <c r="X127">
        <f t="shared" ref="X127:X131" si="21">N127/$L$131*100</f>
        <v>7.7668059248006083</v>
      </c>
      <c r="Y127">
        <f t="shared" ref="Y127:Y131" si="22">O127/$L$131*100</f>
        <v>6.7063016740191079</v>
      </c>
      <c r="Z127">
        <f t="shared" ref="Z127:Z131" si="23">P127/$L$131*100</f>
        <v>7.8500686552338674</v>
      </c>
      <c r="AA127">
        <f t="shared" ref="AA127:AA131" si="24">Q127/$L$131*100</f>
        <v>7.3373455257238023</v>
      </c>
      <c r="AB127">
        <f t="shared" ref="AB127:AB131" si="25">R127/$L$131*100</f>
        <v>8.1962663238774152</v>
      </c>
      <c r="AC127">
        <f t="shared" ref="AC127:AC131" si="26">S127/$L$131*100</f>
        <v>6.2286365362704137</v>
      </c>
    </row>
    <row r="128" spans="1:29" x14ac:dyDescent="0.25">
      <c r="A128" t="s">
        <v>1660</v>
      </c>
      <c r="B128">
        <v>0.2429</v>
      </c>
      <c r="C128">
        <v>0.2087</v>
      </c>
      <c r="D128">
        <v>0.19059999999999999</v>
      </c>
      <c r="E128">
        <v>0.19850000000000001</v>
      </c>
      <c r="F128">
        <v>0.20430000000000001</v>
      </c>
      <c r="G128">
        <v>0.192</v>
      </c>
      <c r="H128">
        <v>0.19520000000000001</v>
      </c>
      <c r="I128">
        <v>0.18509999999999999</v>
      </c>
      <c r="K128" t="s">
        <v>1660</v>
      </c>
      <c r="L128">
        <f t="shared" si="11"/>
        <v>0.14033333333333337</v>
      </c>
      <c r="M128">
        <f t="shared" si="12"/>
        <v>0.10613333333333334</v>
      </c>
      <c r="N128">
        <f t="shared" si="13"/>
        <v>8.8033333333333338E-2</v>
      </c>
      <c r="O128">
        <f t="shared" si="14"/>
        <v>9.5933333333333357E-2</v>
      </c>
      <c r="P128">
        <f t="shared" si="15"/>
        <v>0.10173333333333336</v>
      </c>
      <c r="Q128">
        <f t="shared" si="16"/>
        <v>8.9433333333333351E-2</v>
      </c>
      <c r="R128">
        <f t="shared" si="17"/>
        <v>9.2633333333333359E-2</v>
      </c>
      <c r="S128">
        <f t="shared" si="18"/>
        <v>8.2533333333333334E-2</v>
      </c>
      <c r="U128" t="s">
        <v>1660</v>
      </c>
      <c r="V128">
        <f t="shared" si="19"/>
        <v>6.1497560548073285</v>
      </c>
      <c r="W128">
        <f t="shared" si="20"/>
        <v>4.6510269070086769</v>
      </c>
      <c r="X128">
        <f t="shared" si="21"/>
        <v>3.8578398434076373</v>
      </c>
      <c r="Y128">
        <f t="shared" si="22"/>
        <v>4.2040375120511859</v>
      </c>
      <c r="Z128">
        <f t="shared" si="23"/>
        <v>4.458207952321132</v>
      </c>
      <c r="AA128">
        <f t="shared" si="24"/>
        <v>3.9191913289900384</v>
      </c>
      <c r="AB128">
        <f t="shared" si="25"/>
        <v>4.0594232960355265</v>
      </c>
      <c r="AC128">
        <f t="shared" si="26"/>
        <v>3.616816150048205</v>
      </c>
    </row>
    <row r="129" spans="1:29" x14ac:dyDescent="0.25">
      <c r="A129" t="s">
        <v>1661</v>
      </c>
      <c r="B129">
        <v>0.23710000000000001</v>
      </c>
      <c r="C129">
        <v>0.25359999999999999</v>
      </c>
      <c r="D129">
        <v>0.2122</v>
      </c>
      <c r="E129">
        <v>0.1948</v>
      </c>
      <c r="F129">
        <v>0.21440000000000001</v>
      </c>
      <c r="G129">
        <v>0.23069999999999999</v>
      </c>
      <c r="H129">
        <v>0.191</v>
      </c>
      <c r="I129">
        <v>0.1845</v>
      </c>
      <c r="K129" t="s">
        <v>1661</v>
      </c>
      <c r="L129">
        <f t="shared" si="11"/>
        <v>0.13453333333333334</v>
      </c>
      <c r="M129">
        <f t="shared" si="12"/>
        <v>0.15103333333333335</v>
      </c>
      <c r="N129">
        <f t="shared" si="13"/>
        <v>0.10963333333333335</v>
      </c>
      <c r="O129">
        <f t="shared" si="14"/>
        <v>9.2233333333333348E-2</v>
      </c>
      <c r="P129">
        <f t="shared" si="15"/>
        <v>0.11183333333333335</v>
      </c>
      <c r="Q129">
        <f t="shared" si="16"/>
        <v>0.12813333333333332</v>
      </c>
      <c r="R129">
        <f t="shared" si="17"/>
        <v>8.843333333333335E-2</v>
      </c>
      <c r="S129">
        <f t="shared" si="18"/>
        <v>8.1933333333333344E-2</v>
      </c>
      <c r="U129" t="s">
        <v>1661</v>
      </c>
      <c r="V129">
        <f t="shared" si="19"/>
        <v>5.8955856145373806</v>
      </c>
      <c r="W129">
        <f t="shared" si="20"/>
        <v>6.6186566946156784</v>
      </c>
      <c r="X129">
        <f t="shared" si="21"/>
        <v>4.8044056209646797</v>
      </c>
      <c r="Y129">
        <f t="shared" si="22"/>
        <v>4.0418943001548397</v>
      </c>
      <c r="Z129">
        <f t="shared" si="23"/>
        <v>4.9008150983084526</v>
      </c>
      <c r="AA129">
        <f t="shared" si="24"/>
        <v>5.6151216804464044</v>
      </c>
      <c r="AB129">
        <f t="shared" si="25"/>
        <v>3.8753688392883232</v>
      </c>
      <c r="AC129">
        <f t="shared" si="26"/>
        <v>3.5905226562271761</v>
      </c>
    </row>
    <row r="130" spans="1:29" x14ac:dyDescent="0.25">
      <c r="A130" t="s">
        <v>1662</v>
      </c>
      <c r="B130">
        <v>0.24149999999999999</v>
      </c>
      <c r="C130">
        <v>0.2084</v>
      </c>
      <c r="D130">
        <v>0.19209999999999999</v>
      </c>
      <c r="E130">
        <v>0.20760000000000001</v>
      </c>
      <c r="F130">
        <v>0.224</v>
      </c>
      <c r="G130">
        <v>0.2298</v>
      </c>
      <c r="H130">
        <v>0.18590000000000001</v>
      </c>
      <c r="I130">
        <v>0.18840000000000001</v>
      </c>
      <c r="K130" t="s">
        <v>1662</v>
      </c>
      <c r="L130">
        <f t="shared" si="11"/>
        <v>0.13893333333333335</v>
      </c>
      <c r="M130">
        <f t="shared" si="12"/>
        <v>0.10583333333333335</v>
      </c>
      <c r="N130">
        <f t="shared" si="13"/>
        <v>8.953333333333334E-2</v>
      </c>
      <c r="O130">
        <f t="shared" si="14"/>
        <v>0.10503333333333335</v>
      </c>
      <c r="P130">
        <f t="shared" si="15"/>
        <v>0.12143333333333335</v>
      </c>
      <c r="Q130">
        <f t="shared" si="16"/>
        <v>0.12723333333333336</v>
      </c>
      <c r="R130">
        <f t="shared" si="17"/>
        <v>8.3333333333333356E-2</v>
      </c>
      <c r="S130">
        <f t="shared" si="18"/>
        <v>8.5833333333333359E-2</v>
      </c>
      <c r="U130" t="s">
        <v>1662</v>
      </c>
      <c r="V130">
        <f t="shared" si="19"/>
        <v>6.0884045692249273</v>
      </c>
      <c r="W130">
        <f t="shared" si="20"/>
        <v>4.6378801600981632</v>
      </c>
      <c r="X130">
        <f t="shared" si="21"/>
        <v>3.9235735779602092</v>
      </c>
      <c r="Y130">
        <f t="shared" si="22"/>
        <v>4.6028221683367914</v>
      </c>
      <c r="Z130">
        <f t="shared" si="23"/>
        <v>5.3215109994449161</v>
      </c>
      <c r="AA130">
        <f t="shared" si="24"/>
        <v>5.5756814397148631</v>
      </c>
      <c r="AB130">
        <f t="shared" si="25"/>
        <v>3.6518741418095773</v>
      </c>
      <c r="AC130">
        <f t="shared" si="26"/>
        <v>3.7614303660638648</v>
      </c>
    </row>
    <row r="131" spans="1:29" x14ac:dyDescent="0.25">
      <c r="A131" t="s">
        <v>1663</v>
      </c>
      <c r="B131">
        <v>2.3845000000000001</v>
      </c>
      <c r="C131">
        <v>0.28949999999999998</v>
      </c>
      <c r="D131">
        <v>0.20349999999999999</v>
      </c>
      <c r="E131">
        <v>0.18690000000000001</v>
      </c>
      <c r="F131">
        <v>0.19980000000000001</v>
      </c>
      <c r="G131">
        <v>0.2414</v>
      </c>
      <c r="H131">
        <v>0.22789999999999999</v>
      </c>
      <c r="I131">
        <v>0.19350000000000001</v>
      </c>
      <c r="K131" t="s">
        <v>1663</v>
      </c>
      <c r="L131">
        <f t="shared" si="11"/>
        <v>2.2819333333333334</v>
      </c>
      <c r="M131">
        <f t="shared" si="12"/>
        <v>0.18693333333333334</v>
      </c>
      <c r="N131">
        <f t="shared" si="13"/>
        <v>0.10093333333333333</v>
      </c>
      <c r="O131">
        <f t="shared" si="14"/>
        <v>8.4333333333333357E-2</v>
      </c>
      <c r="P131">
        <f t="shared" si="15"/>
        <v>9.7233333333333352E-2</v>
      </c>
      <c r="Q131">
        <f t="shared" si="16"/>
        <v>0.13883333333333336</v>
      </c>
      <c r="R131">
        <f t="shared" si="17"/>
        <v>0.12533333333333335</v>
      </c>
      <c r="S131">
        <f t="shared" si="18"/>
        <v>9.0933333333333352E-2</v>
      </c>
      <c r="U131" t="s">
        <v>1663</v>
      </c>
      <c r="V131">
        <f t="shared" si="19"/>
        <v>100</v>
      </c>
      <c r="W131">
        <f t="shared" si="20"/>
        <v>8.191884074907243</v>
      </c>
      <c r="X131">
        <f t="shared" si="21"/>
        <v>4.4231499605597593</v>
      </c>
      <c r="Y131">
        <f t="shared" si="22"/>
        <v>3.6956966315112925</v>
      </c>
      <c r="Z131">
        <f t="shared" si="23"/>
        <v>4.2610067486634149</v>
      </c>
      <c r="AA131">
        <f t="shared" si="24"/>
        <v>6.0840223202547561</v>
      </c>
      <c r="AB131">
        <f t="shared" si="25"/>
        <v>5.4924187092816039</v>
      </c>
      <c r="AC131">
        <f t="shared" si="26"/>
        <v>3.9849250635426112</v>
      </c>
    </row>
    <row r="132" spans="1:29" x14ac:dyDescent="0.25">
      <c r="A132" t="s">
        <v>1664</v>
      </c>
      <c r="B132">
        <v>0.105</v>
      </c>
      <c r="C132">
        <v>0.1007</v>
      </c>
      <c r="D132">
        <v>0.10199999999999999</v>
      </c>
      <c r="E132">
        <v>4</v>
      </c>
      <c r="F132">
        <f>AVERAGE(B132:D132)</f>
        <v>0.10256666666666665</v>
      </c>
    </row>
    <row r="133" spans="1:29" x14ac:dyDescent="0.25">
      <c r="A133" t="s">
        <v>1665</v>
      </c>
    </row>
    <row r="136" spans="1:29" x14ac:dyDescent="0.25">
      <c r="A136" s="7" t="s">
        <v>2161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0.157</v>
      </c>
      <c r="C139">
        <v>0.1336</v>
      </c>
      <c r="D139">
        <v>0.1414</v>
      </c>
      <c r="E139">
        <v>0.1283</v>
      </c>
      <c r="F139">
        <v>0.14449999999999999</v>
      </c>
      <c r="G139">
        <v>0.1343</v>
      </c>
      <c r="H139">
        <v>0.1512</v>
      </c>
      <c r="I139">
        <v>0.1389</v>
      </c>
      <c r="K139" t="s">
        <v>1658</v>
      </c>
      <c r="L139">
        <f>B139-$F$145</f>
        <v>8.5199999999999998E-2</v>
      </c>
      <c r="M139">
        <f t="shared" ref="M139:S139" si="27">C139-$F$145</f>
        <v>6.1799999999999994E-2</v>
      </c>
      <c r="N139">
        <f t="shared" si="27"/>
        <v>6.9599999999999995E-2</v>
      </c>
      <c r="O139">
        <f t="shared" si="27"/>
        <v>5.6499999999999995E-2</v>
      </c>
      <c r="P139">
        <f t="shared" si="27"/>
        <v>7.2699999999999987E-2</v>
      </c>
      <c r="Q139">
        <f t="shared" si="27"/>
        <v>6.25E-2</v>
      </c>
      <c r="R139">
        <f t="shared" si="27"/>
        <v>7.9399999999999998E-2</v>
      </c>
      <c r="S139">
        <f t="shared" si="27"/>
        <v>6.7099999999999993E-2</v>
      </c>
      <c r="U139" t="s">
        <v>1658</v>
      </c>
      <c r="V139">
        <f>L139/$L$144*100</f>
        <v>4.8428352185528336</v>
      </c>
      <c r="W139">
        <f t="shared" ref="W139:AC139" si="28">M139/$L$144*100</f>
        <v>3.5127607571193082</v>
      </c>
      <c r="X139">
        <f t="shared" si="28"/>
        <v>3.956118910930484</v>
      </c>
      <c r="Y139">
        <f t="shared" si="28"/>
        <v>3.2115045756835103</v>
      </c>
      <c r="Z139">
        <f t="shared" si="28"/>
        <v>4.1323253566759508</v>
      </c>
      <c r="AA139">
        <f t="shared" si="28"/>
        <v>3.5525493093844145</v>
      </c>
      <c r="AB139">
        <f t="shared" si="28"/>
        <v>4.5131586426419599</v>
      </c>
      <c r="AC139">
        <f t="shared" si="28"/>
        <v>3.814016938555107</v>
      </c>
    </row>
    <row r="140" spans="1:29" x14ac:dyDescent="0.25">
      <c r="A140" t="s">
        <v>1659</v>
      </c>
      <c r="B140">
        <v>0.19009999999999999</v>
      </c>
      <c r="C140">
        <v>0.20030000000000001</v>
      </c>
      <c r="D140">
        <v>0.1913</v>
      </c>
      <c r="E140">
        <v>0.1129</v>
      </c>
      <c r="F140">
        <v>0.16339999999999999</v>
      </c>
      <c r="G140">
        <v>0.15340000000000001</v>
      </c>
      <c r="H140">
        <v>0.15090000000000001</v>
      </c>
      <c r="I140">
        <v>0.15609999999999999</v>
      </c>
      <c r="K140" t="s">
        <v>1659</v>
      </c>
      <c r="L140">
        <f t="shared" ref="L140:L144" si="29">B140-$F$145</f>
        <v>0.11829999999999999</v>
      </c>
      <c r="M140">
        <f t="shared" ref="M140:M144" si="30">C140-$F$145</f>
        <v>0.1285</v>
      </c>
      <c r="N140">
        <f t="shared" ref="N140:N144" si="31">D140-$F$145</f>
        <v>0.1195</v>
      </c>
      <c r="O140">
        <f t="shared" ref="O140:O144" si="32">E140-$F$145</f>
        <v>4.1099999999999998E-2</v>
      </c>
      <c r="P140">
        <f t="shared" ref="P140:P144" si="33">F140-$F$145</f>
        <v>9.1599999999999987E-2</v>
      </c>
      <c r="Q140">
        <f t="shared" ref="Q140:Q144" si="34">G140-$F$145</f>
        <v>8.1600000000000006E-2</v>
      </c>
      <c r="R140">
        <f t="shared" ref="R140:R144" si="35">H140-$F$145</f>
        <v>7.9100000000000004E-2</v>
      </c>
      <c r="S140">
        <f t="shared" ref="S140:S144" si="36">I140-$F$145</f>
        <v>8.4299999999999986E-2</v>
      </c>
      <c r="U140" t="s">
        <v>1659</v>
      </c>
      <c r="V140">
        <f t="shared" ref="V140:V144" si="37">L140/$L$144*100</f>
        <v>6.724265332802819</v>
      </c>
      <c r="W140">
        <f t="shared" ref="W140:W144" si="38">M140/$L$144*100</f>
        <v>7.3040413800943558</v>
      </c>
      <c r="X140">
        <f t="shared" ref="X140:X144" si="39">N140/$L$144*100</f>
        <v>6.7924742795430006</v>
      </c>
      <c r="Y140">
        <f t="shared" ref="Y140:Y144" si="40">O140/$L$144*100</f>
        <v>2.3361564258511907</v>
      </c>
      <c r="Z140">
        <f t="shared" ref="Z140:Z144" si="41">P140/$L$144*100</f>
        <v>5.2066162678337973</v>
      </c>
      <c r="AA140">
        <f t="shared" ref="AA140:AA144" si="42">Q140/$L$144*100</f>
        <v>4.6382083783322914</v>
      </c>
      <c r="AB140">
        <f t="shared" ref="AB140:AB144" si="43">R140/$L$144*100</f>
        <v>4.4961064059569154</v>
      </c>
      <c r="AC140">
        <f t="shared" ref="AC140:AC144" si="44">S140/$L$144*100</f>
        <v>4.7916785084976974</v>
      </c>
    </row>
    <row r="141" spans="1:29" x14ac:dyDescent="0.25">
      <c r="A141" t="s">
        <v>1660</v>
      </c>
      <c r="B141">
        <v>0.1384</v>
      </c>
      <c r="C141">
        <v>0.13830000000000001</v>
      </c>
      <c r="D141">
        <v>0.14510000000000001</v>
      </c>
      <c r="E141">
        <v>0.13919999999999999</v>
      </c>
      <c r="F141">
        <v>0.15379999999999999</v>
      </c>
      <c r="G141">
        <v>0.14499999999999999</v>
      </c>
      <c r="H141">
        <v>0.13669999999999999</v>
      </c>
      <c r="I141">
        <v>0.1452</v>
      </c>
      <c r="K141" t="s">
        <v>1660</v>
      </c>
      <c r="L141">
        <f t="shared" si="29"/>
        <v>6.6599999999999993E-2</v>
      </c>
      <c r="M141">
        <f t="shared" si="30"/>
        <v>6.6500000000000004E-2</v>
      </c>
      <c r="N141">
        <f t="shared" si="31"/>
        <v>7.3300000000000004E-2</v>
      </c>
      <c r="O141">
        <f t="shared" si="32"/>
        <v>6.7399999999999988E-2</v>
      </c>
      <c r="P141">
        <f t="shared" si="33"/>
        <v>8.199999999999999E-2</v>
      </c>
      <c r="Q141">
        <f t="shared" si="34"/>
        <v>7.3199999999999987E-2</v>
      </c>
      <c r="R141">
        <f t="shared" si="35"/>
        <v>6.4899999999999985E-2</v>
      </c>
      <c r="S141">
        <f t="shared" si="36"/>
        <v>7.3399999999999993E-2</v>
      </c>
      <c r="U141" t="s">
        <v>1660</v>
      </c>
      <c r="V141">
        <f t="shared" si="37"/>
        <v>3.7855965440800317</v>
      </c>
      <c r="W141">
        <f t="shared" si="38"/>
        <v>3.7799124651850176</v>
      </c>
      <c r="X141">
        <f t="shared" si="39"/>
        <v>4.1664298300460416</v>
      </c>
      <c r="Y141">
        <f t="shared" si="40"/>
        <v>3.8310691752401516</v>
      </c>
      <c r="Z141">
        <f t="shared" si="41"/>
        <v>4.6609446939123513</v>
      </c>
      <c r="AA141">
        <f t="shared" si="42"/>
        <v>4.1607457511510262</v>
      </c>
      <c r="AB141">
        <f t="shared" si="43"/>
        <v>3.6889672028647751</v>
      </c>
      <c r="AC141">
        <f t="shared" si="44"/>
        <v>4.1721139089410562</v>
      </c>
    </row>
    <row r="142" spans="1:29" x14ac:dyDescent="0.25">
      <c r="A142" t="s">
        <v>1661</v>
      </c>
      <c r="B142">
        <v>0.129</v>
      </c>
      <c r="C142">
        <v>0.18920000000000001</v>
      </c>
      <c r="D142">
        <v>0.1406</v>
      </c>
      <c r="E142">
        <v>0.14019999999999999</v>
      </c>
      <c r="F142">
        <v>0.1396</v>
      </c>
      <c r="G142">
        <v>0.15479999999999999</v>
      </c>
      <c r="H142">
        <v>0.15079999999999999</v>
      </c>
      <c r="I142">
        <v>0.15229999999999999</v>
      </c>
      <c r="K142" t="s">
        <v>1661</v>
      </c>
      <c r="L142">
        <f t="shared" si="29"/>
        <v>5.7200000000000001E-2</v>
      </c>
      <c r="M142">
        <f t="shared" si="30"/>
        <v>0.1174</v>
      </c>
      <c r="N142">
        <f t="shared" si="31"/>
        <v>6.88E-2</v>
      </c>
      <c r="O142">
        <f t="shared" si="32"/>
        <v>6.8399999999999989E-2</v>
      </c>
      <c r="P142">
        <f t="shared" si="33"/>
        <v>6.7799999999999999E-2</v>
      </c>
      <c r="Q142">
        <f t="shared" si="34"/>
        <v>8.299999999999999E-2</v>
      </c>
      <c r="R142">
        <f t="shared" si="35"/>
        <v>7.8999999999999987E-2</v>
      </c>
      <c r="S142">
        <f t="shared" si="36"/>
        <v>8.0499999999999988E-2</v>
      </c>
      <c r="U142" t="s">
        <v>1661</v>
      </c>
      <c r="V142">
        <f t="shared" si="37"/>
        <v>3.2512931279486166</v>
      </c>
      <c r="W142">
        <f t="shared" si="38"/>
        <v>6.6731086227476855</v>
      </c>
      <c r="X142">
        <f t="shared" si="39"/>
        <v>3.9106462797703632</v>
      </c>
      <c r="Y142">
        <f t="shared" si="40"/>
        <v>3.8879099641903023</v>
      </c>
      <c r="Z142">
        <f t="shared" si="41"/>
        <v>3.8538054908202128</v>
      </c>
      <c r="AA142">
        <f t="shared" si="42"/>
        <v>4.7177854828625021</v>
      </c>
      <c r="AB142">
        <f t="shared" si="43"/>
        <v>4.490422327061899</v>
      </c>
      <c r="AC142">
        <f t="shared" si="44"/>
        <v>4.5756835104871252</v>
      </c>
    </row>
    <row r="143" spans="1:29" x14ac:dyDescent="0.25">
      <c r="A143" t="s">
        <v>1662</v>
      </c>
      <c r="B143">
        <v>0.1384</v>
      </c>
      <c r="C143">
        <v>0.1396</v>
      </c>
      <c r="D143">
        <v>0.1401</v>
      </c>
      <c r="E143">
        <v>0.15640000000000001</v>
      </c>
      <c r="F143">
        <v>0.14760000000000001</v>
      </c>
      <c r="G143">
        <v>0.15759999999999999</v>
      </c>
      <c r="H143">
        <v>0.14929999999999999</v>
      </c>
      <c r="I143">
        <v>0.16389999999999999</v>
      </c>
      <c r="K143" t="s">
        <v>1662</v>
      </c>
      <c r="L143">
        <f t="shared" si="29"/>
        <v>6.6599999999999993E-2</v>
      </c>
      <c r="M143">
        <f t="shared" si="30"/>
        <v>6.7799999999999999E-2</v>
      </c>
      <c r="N143">
        <f t="shared" si="31"/>
        <v>6.83E-2</v>
      </c>
      <c r="O143">
        <f t="shared" si="32"/>
        <v>8.4600000000000009E-2</v>
      </c>
      <c r="P143">
        <f t="shared" si="33"/>
        <v>7.5800000000000006E-2</v>
      </c>
      <c r="Q143">
        <f t="shared" si="34"/>
        <v>8.5799999999999987E-2</v>
      </c>
      <c r="R143">
        <f t="shared" si="35"/>
        <v>7.7499999999999986E-2</v>
      </c>
      <c r="S143">
        <f t="shared" si="36"/>
        <v>9.2099999999999987E-2</v>
      </c>
      <c r="U143" t="s">
        <v>1662</v>
      </c>
      <c r="V143">
        <f t="shared" si="37"/>
        <v>3.7855965440800317</v>
      </c>
      <c r="W143">
        <f t="shared" si="38"/>
        <v>3.8538054908202128</v>
      </c>
      <c r="X143">
        <f t="shared" si="39"/>
        <v>3.8822258852952882</v>
      </c>
      <c r="Y143">
        <f t="shared" si="40"/>
        <v>4.8087307451827437</v>
      </c>
      <c r="Z143">
        <f t="shared" si="41"/>
        <v>4.3085318024214185</v>
      </c>
      <c r="AA143">
        <f t="shared" si="42"/>
        <v>4.8769396919229235</v>
      </c>
      <c r="AB143">
        <f t="shared" si="43"/>
        <v>4.4051611436366729</v>
      </c>
      <c r="AC143">
        <f t="shared" si="44"/>
        <v>5.2350366623088727</v>
      </c>
    </row>
    <row r="144" spans="1:29" x14ac:dyDescent="0.25">
      <c r="A144" t="s">
        <v>1663</v>
      </c>
      <c r="B144">
        <v>1.8310999999999999</v>
      </c>
      <c r="C144">
        <v>0.1447</v>
      </c>
      <c r="D144">
        <v>0.1283</v>
      </c>
      <c r="E144">
        <v>0.14460000000000001</v>
      </c>
      <c r="F144">
        <v>0.13500000000000001</v>
      </c>
      <c r="G144">
        <v>0.13600000000000001</v>
      </c>
      <c r="H144">
        <v>0.1482</v>
      </c>
      <c r="I144">
        <v>0.1424</v>
      </c>
      <c r="K144" t="s">
        <v>1663</v>
      </c>
      <c r="L144">
        <f t="shared" si="29"/>
        <v>1.7592999999999999</v>
      </c>
      <c r="M144">
        <f t="shared" si="30"/>
        <v>7.2899999999999993E-2</v>
      </c>
      <c r="N144">
        <f t="shared" si="31"/>
        <v>5.6499999999999995E-2</v>
      </c>
      <c r="O144">
        <f t="shared" si="32"/>
        <v>7.2800000000000004E-2</v>
      </c>
      <c r="P144">
        <f t="shared" si="33"/>
        <v>6.3200000000000006E-2</v>
      </c>
      <c r="Q144">
        <f t="shared" si="34"/>
        <v>6.4200000000000007E-2</v>
      </c>
      <c r="R144">
        <f t="shared" si="35"/>
        <v>7.6399999999999996E-2</v>
      </c>
      <c r="S144">
        <f t="shared" si="36"/>
        <v>7.0599999999999996E-2</v>
      </c>
      <c r="U144" t="s">
        <v>1663</v>
      </c>
      <c r="V144">
        <f t="shared" si="37"/>
        <v>100</v>
      </c>
      <c r="W144">
        <f t="shared" si="38"/>
        <v>4.1436935144659808</v>
      </c>
      <c r="X144">
        <f t="shared" si="39"/>
        <v>3.2115045756835103</v>
      </c>
      <c r="Y144">
        <f t="shared" si="40"/>
        <v>4.1380094355709662</v>
      </c>
      <c r="Z144">
        <f t="shared" si="41"/>
        <v>3.5923378616495203</v>
      </c>
      <c r="AA144">
        <f t="shared" si="42"/>
        <v>3.6491786505996706</v>
      </c>
      <c r="AB144">
        <f t="shared" si="43"/>
        <v>4.3426362757915085</v>
      </c>
      <c r="AC144">
        <f t="shared" si="44"/>
        <v>4.0129596998806347</v>
      </c>
    </row>
    <row r="145" spans="1:29" x14ac:dyDescent="0.25">
      <c r="A145" t="s">
        <v>1664</v>
      </c>
      <c r="B145">
        <v>7.4300000000000005E-2</v>
      </c>
      <c r="C145">
        <v>7.0300000000000001E-2</v>
      </c>
      <c r="D145">
        <v>7.0800000000000002E-2</v>
      </c>
      <c r="E145">
        <v>2.0398000000000001</v>
      </c>
      <c r="F145">
        <f>AVERAGE(B145:D145)</f>
        <v>7.1800000000000003E-2</v>
      </c>
    </row>
    <row r="146" spans="1:29" x14ac:dyDescent="0.25">
      <c r="A146" t="s">
        <v>1665</v>
      </c>
    </row>
    <row r="149" spans="1:29" x14ac:dyDescent="0.25">
      <c r="A149" s="7" t="s">
        <v>2162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0.1394</v>
      </c>
      <c r="C152">
        <v>0.1462</v>
      </c>
      <c r="D152">
        <v>0.1643</v>
      </c>
      <c r="E152">
        <v>0.15129999999999999</v>
      </c>
      <c r="F152">
        <v>0.1673</v>
      </c>
      <c r="G152">
        <v>0.1522</v>
      </c>
      <c r="H152">
        <v>0.1676</v>
      </c>
      <c r="I152">
        <v>0.16</v>
      </c>
      <c r="K152" t="s">
        <v>1658</v>
      </c>
      <c r="L152">
        <f>B152-$F$158</f>
        <v>6.593333333333333E-2</v>
      </c>
      <c r="M152">
        <f t="shared" ref="M152:S152" si="45">C152-$F$158</f>
        <v>7.273333333333333E-2</v>
      </c>
      <c r="N152">
        <f t="shared" si="45"/>
        <v>9.0833333333333335E-2</v>
      </c>
      <c r="O152">
        <f t="shared" si="45"/>
        <v>7.7833333333333324E-2</v>
      </c>
      <c r="P152">
        <f t="shared" si="45"/>
        <v>9.3833333333333338E-2</v>
      </c>
      <c r="Q152">
        <f t="shared" si="45"/>
        <v>7.8733333333333336E-2</v>
      </c>
      <c r="R152">
        <f t="shared" si="45"/>
        <v>9.4133333333333333E-2</v>
      </c>
      <c r="S152">
        <f t="shared" si="45"/>
        <v>8.6533333333333337E-2</v>
      </c>
      <c r="U152" t="s">
        <v>1658</v>
      </c>
      <c r="V152">
        <f>L152/$L$157*100</f>
        <v>4.2876961761900629</v>
      </c>
      <c r="W152">
        <f t="shared" ref="W152:AC152" si="46">M152/$L$157*100</f>
        <v>4.7299054885979359</v>
      </c>
      <c r="X152">
        <f t="shared" si="46"/>
        <v>5.9069626289777162</v>
      </c>
      <c r="Y152">
        <f t="shared" si="46"/>
        <v>5.06156247290384</v>
      </c>
      <c r="Z152">
        <f t="shared" si="46"/>
        <v>6.1020549726870721</v>
      </c>
      <c r="AA152">
        <f t="shared" si="46"/>
        <v>5.1200901760166477</v>
      </c>
      <c r="AB152">
        <f t="shared" si="46"/>
        <v>6.1215642070580074</v>
      </c>
      <c r="AC152">
        <f t="shared" si="46"/>
        <v>5.6273302696609724</v>
      </c>
    </row>
    <row r="153" spans="1:29" x14ac:dyDescent="0.25">
      <c r="A153" t="s">
        <v>1659</v>
      </c>
      <c r="B153">
        <v>0.25230000000000002</v>
      </c>
      <c r="C153">
        <v>0.21829999999999999</v>
      </c>
      <c r="D153">
        <v>0.22170000000000001</v>
      </c>
      <c r="E153">
        <v>0.21959999999999999</v>
      </c>
      <c r="F153">
        <v>0.21329999999999999</v>
      </c>
      <c r="G153">
        <v>0.23019999999999999</v>
      </c>
      <c r="H153">
        <v>0.20430000000000001</v>
      </c>
      <c r="I153">
        <v>0.1014</v>
      </c>
      <c r="K153" t="s">
        <v>1659</v>
      </c>
      <c r="L153">
        <f t="shared" ref="L153:L157" si="47">B153-$F$158</f>
        <v>0.17883333333333334</v>
      </c>
      <c r="M153">
        <f t="shared" ref="M153:M157" si="48">C153-$F$158</f>
        <v>0.14483333333333331</v>
      </c>
      <c r="N153">
        <f t="shared" ref="N153:N157" si="49">D153-$F$158</f>
        <v>0.14823333333333333</v>
      </c>
      <c r="O153">
        <f t="shared" ref="O153:O157" si="50">E153-$F$158</f>
        <v>0.14613333333333334</v>
      </c>
      <c r="P153">
        <f t="shared" ref="P153:P157" si="51">F153-$F$158</f>
        <v>0.13983333333333331</v>
      </c>
      <c r="Q153">
        <f t="shared" ref="Q153:Q157" si="52">G153-$F$158</f>
        <v>0.15673333333333334</v>
      </c>
      <c r="R153">
        <f t="shared" ref="R153:R157" si="53">H153-$F$158</f>
        <v>0.13083333333333336</v>
      </c>
      <c r="S153">
        <f t="shared" ref="S153:S157" si="54">I153-$F$158</f>
        <v>2.7933333333333338E-2</v>
      </c>
      <c r="U153" t="s">
        <v>1659</v>
      </c>
      <c r="V153">
        <f t="shared" ref="V153:V157" si="55">L153/$L$157*100</f>
        <v>11.629671377785487</v>
      </c>
      <c r="W153">
        <f t="shared" ref="W153:W157" si="56">M153/$L$157*100</f>
        <v>9.418624815746119</v>
      </c>
      <c r="X153">
        <f t="shared" ref="X153:X157" si="57">N153/$L$157*100</f>
        <v>9.639729471950055</v>
      </c>
      <c r="Y153">
        <f t="shared" ref="Y153:Y157" si="58">O153/$L$157*100</f>
        <v>9.5031648313535069</v>
      </c>
      <c r="Z153">
        <f t="shared" ref="Z153:Z157" si="59">P153/$L$157*100</f>
        <v>9.0934709095638588</v>
      </c>
      <c r="AA153">
        <f t="shared" ref="AA153:AA157" si="60">Q153/$L$157*100</f>
        <v>10.192491112459898</v>
      </c>
      <c r="AB153">
        <f t="shared" ref="AB153:AB157" si="61">R153/$L$157*100</f>
        <v>8.5081938784357938</v>
      </c>
      <c r="AC153">
        <f t="shared" ref="AC153:AC157" si="62">S153/$L$157*100</f>
        <v>1.8165264892048905</v>
      </c>
    </row>
    <row r="154" spans="1:29" x14ac:dyDescent="0.25">
      <c r="A154" t="s">
        <v>1660</v>
      </c>
      <c r="B154">
        <v>0.15140000000000001</v>
      </c>
      <c r="C154">
        <v>0.14979999999999999</v>
      </c>
      <c r="D154">
        <v>0.1585</v>
      </c>
      <c r="E154">
        <v>0.1472</v>
      </c>
      <c r="F154">
        <v>0.14680000000000001</v>
      </c>
      <c r="G154">
        <v>0.14549999999999999</v>
      </c>
      <c r="H154">
        <v>0.1457</v>
      </c>
      <c r="I154">
        <v>0.2258</v>
      </c>
      <c r="K154" t="s">
        <v>1660</v>
      </c>
      <c r="L154">
        <f t="shared" si="47"/>
        <v>7.7933333333333341E-2</v>
      </c>
      <c r="M154">
        <f t="shared" si="48"/>
        <v>7.6333333333333322E-2</v>
      </c>
      <c r="N154">
        <f t="shared" si="49"/>
        <v>8.5033333333333336E-2</v>
      </c>
      <c r="O154">
        <f t="shared" si="50"/>
        <v>7.3733333333333331E-2</v>
      </c>
      <c r="P154">
        <f t="shared" si="51"/>
        <v>7.3333333333333348E-2</v>
      </c>
      <c r="Q154">
        <f t="shared" si="52"/>
        <v>7.2033333333333324E-2</v>
      </c>
      <c r="R154">
        <f t="shared" si="53"/>
        <v>7.223333333333333E-2</v>
      </c>
      <c r="S154">
        <f t="shared" si="54"/>
        <v>0.15233333333333332</v>
      </c>
      <c r="U154" t="s">
        <v>1660</v>
      </c>
      <c r="V154">
        <f t="shared" si="55"/>
        <v>5.0680655510274866</v>
      </c>
      <c r="W154">
        <f t="shared" si="56"/>
        <v>4.9640163010491625</v>
      </c>
      <c r="X154">
        <f t="shared" si="57"/>
        <v>5.5297840978062949</v>
      </c>
      <c r="Y154">
        <f t="shared" si="58"/>
        <v>4.7949362698343876</v>
      </c>
      <c r="Z154">
        <f t="shared" si="59"/>
        <v>4.7689239573398083</v>
      </c>
      <c r="AA154">
        <f t="shared" si="60"/>
        <v>4.6843839417324196</v>
      </c>
      <c r="AB154">
        <f t="shared" si="61"/>
        <v>4.6973900979797101</v>
      </c>
      <c r="AC154">
        <f t="shared" si="62"/>
        <v>9.9063556750195083</v>
      </c>
    </row>
    <row r="155" spans="1:29" x14ac:dyDescent="0.25">
      <c r="A155" t="s">
        <v>1661</v>
      </c>
      <c r="B155">
        <v>0.1636</v>
      </c>
      <c r="C155">
        <v>0.17080000000000001</v>
      </c>
      <c r="D155">
        <v>0.15920000000000001</v>
      </c>
      <c r="E155">
        <v>0.1429</v>
      </c>
      <c r="F155">
        <v>0.14649999999999999</v>
      </c>
      <c r="G155">
        <v>0.13830000000000001</v>
      </c>
      <c r="H155">
        <v>0.17150000000000001</v>
      </c>
      <c r="I155">
        <v>1.2442</v>
      </c>
      <c r="K155" t="s">
        <v>1661</v>
      </c>
      <c r="L155">
        <f t="shared" si="47"/>
        <v>9.0133333333333329E-2</v>
      </c>
      <c r="M155">
        <f t="shared" si="48"/>
        <v>9.7333333333333341E-2</v>
      </c>
      <c r="N155">
        <f t="shared" si="49"/>
        <v>8.5733333333333342E-2</v>
      </c>
      <c r="O155">
        <f t="shared" si="50"/>
        <v>6.9433333333333333E-2</v>
      </c>
      <c r="P155">
        <f t="shared" si="51"/>
        <v>7.3033333333333325E-2</v>
      </c>
      <c r="Q155">
        <f t="shared" si="52"/>
        <v>6.483333333333334E-2</v>
      </c>
      <c r="R155">
        <f t="shared" si="53"/>
        <v>9.8033333333333347E-2</v>
      </c>
      <c r="S155">
        <f t="shared" si="54"/>
        <v>1.1707333333333334</v>
      </c>
      <c r="U155" t="s">
        <v>1661</v>
      </c>
      <c r="V155">
        <f t="shared" si="55"/>
        <v>5.8614410821121998</v>
      </c>
      <c r="W155">
        <f t="shared" si="56"/>
        <v>6.3296627070146538</v>
      </c>
      <c r="X155">
        <f t="shared" si="57"/>
        <v>5.5753056446718112</v>
      </c>
      <c r="Y155">
        <f t="shared" si="58"/>
        <v>4.5153039105176447</v>
      </c>
      <c r="Z155">
        <f t="shared" si="59"/>
        <v>4.7494147229688712</v>
      </c>
      <c r="AA155">
        <f t="shared" si="60"/>
        <v>4.2161623168299664</v>
      </c>
      <c r="AB155">
        <f t="shared" si="61"/>
        <v>6.3751842538801702</v>
      </c>
      <c r="AC155">
        <f t="shared" si="62"/>
        <v>76.133703286222143</v>
      </c>
    </row>
    <row r="156" spans="1:29" x14ac:dyDescent="0.25">
      <c r="A156" t="s">
        <v>1662</v>
      </c>
      <c r="B156">
        <v>0.1583</v>
      </c>
      <c r="C156">
        <v>0.14249999999999999</v>
      </c>
      <c r="D156">
        <v>0.1676</v>
      </c>
      <c r="E156">
        <v>0.1454</v>
      </c>
      <c r="F156">
        <v>0.1525</v>
      </c>
      <c r="G156">
        <v>0.1459</v>
      </c>
      <c r="H156">
        <v>0.14949999999999999</v>
      </c>
      <c r="I156">
        <v>0.1933</v>
      </c>
      <c r="K156" t="s">
        <v>1662</v>
      </c>
      <c r="L156">
        <f t="shared" si="47"/>
        <v>8.483333333333333E-2</v>
      </c>
      <c r="M156">
        <f t="shared" si="48"/>
        <v>6.9033333333333322E-2</v>
      </c>
      <c r="N156">
        <f t="shared" si="49"/>
        <v>9.4133333333333333E-2</v>
      </c>
      <c r="O156">
        <f t="shared" si="50"/>
        <v>7.1933333333333335E-2</v>
      </c>
      <c r="P156">
        <f t="shared" si="51"/>
        <v>7.903333333333333E-2</v>
      </c>
      <c r="Q156">
        <f t="shared" si="52"/>
        <v>7.2433333333333336E-2</v>
      </c>
      <c r="R156">
        <f t="shared" si="53"/>
        <v>7.6033333333333328E-2</v>
      </c>
      <c r="S156">
        <f t="shared" si="54"/>
        <v>0.11983333333333333</v>
      </c>
      <c r="U156" t="s">
        <v>1662</v>
      </c>
      <c r="V156">
        <f t="shared" si="55"/>
        <v>5.5167779415590044</v>
      </c>
      <c r="W156">
        <f t="shared" si="56"/>
        <v>4.4892915980230628</v>
      </c>
      <c r="X156">
        <f t="shared" si="57"/>
        <v>6.1215642070580074</v>
      </c>
      <c r="Y156">
        <f t="shared" si="58"/>
        <v>4.6778808636087748</v>
      </c>
      <c r="Z156">
        <f t="shared" si="59"/>
        <v>5.1395994103875831</v>
      </c>
      <c r="AA156">
        <f t="shared" si="60"/>
        <v>4.7103962542270006</v>
      </c>
      <c r="AB156">
        <f t="shared" si="61"/>
        <v>4.9445070666782271</v>
      </c>
      <c r="AC156">
        <f t="shared" si="62"/>
        <v>7.7928552848348209</v>
      </c>
    </row>
    <row r="157" spans="1:29" x14ac:dyDescent="0.25">
      <c r="A157" t="s">
        <v>1663</v>
      </c>
      <c r="B157">
        <v>1.6112</v>
      </c>
      <c r="C157">
        <v>0.15690000000000001</v>
      </c>
      <c r="D157">
        <v>0.1623</v>
      </c>
      <c r="E157">
        <v>0.1598</v>
      </c>
      <c r="F157">
        <v>0.1426</v>
      </c>
      <c r="G157">
        <v>0.14699999999999999</v>
      </c>
      <c r="H157">
        <v>0.1492</v>
      </c>
      <c r="I157">
        <v>0.5504</v>
      </c>
      <c r="K157" t="s">
        <v>1663</v>
      </c>
      <c r="L157">
        <f t="shared" si="47"/>
        <v>1.5377333333333334</v>
      </c>
      <c r="M157">
        <f t="shared" si="48"/>
        <v>8.3433333333333345E-2</v>
      </c>
      <c r="N157">
        <f t="shared" si="49"/>
        <v>8.8833333333333334E-2</v>
      </c>
      <c r="O157">
        <f t="shared" si="50"/>
        <v>8.6333333333333331E-2</v>
      </c>
      <c r="P157">
        <f t="shared" si="51"/>
        <v>6.9133333333333338E-2</v>
      </c>
      <c r="Q157">
        <f t="shared" si="52"/>
        <v>7.3533333333333326E-2</v>
      </c>
      <c r="R157">
        <f t="shared" si="53"/>
        <v>7.5733333333333333E-2</v>
      </c>
      <c r="S157">
        <f t="shared" si="54"/>
        <v>0.47693333333333332</v>
      </c>
      <c r="U157" t="s">
        <v>1663</v>
      </c>
      <c r="V157">
        <f t="shared" si="55"/>
        <v>100</v>
      </c>
      <c r="W157">
        <f t="shared" si="56"/>
        <v>5.4257348478279726</v>
      </c>
      <c r="X157">
        <f t="shared" si="57"/>
        <v>5.7769010665048119</v>
      </c>
      <c r="Y157">
        <f t="shared" si="58"/>
        <v>5.6143241134136819</v>
      </c>
      <c r="Z157">
        <f t="shared" si="59"/>
        <v>4.4957946761467094</v>
      </c>
      <c r="AA157">
        <f t="shared" si="60"/>
        <v>4.7819301135870971</v>
      </c>
      <c r="AB157">
        <f t="shared" si="61"/>
        <v>4.9249978323072918</v>
      </c>
      <c r="AC157">
        <f t="shared" si="62"/>
        <v>31.015347264371801</v>
      </c>
    </row>
    <row r="158" spans="1:29" x14ac:dyDescent="0.25">
      <c r="A158" t="s">
        <v>1664</v>
      </c>
      <c r="B158">
        <v>7.3999999999999996E-2</v>
      </c>
      <c r="C158">
        <v>7.2999999999999995E-2</v>
      </c>
      <c r="D158">
        <v>7.3400000000000007E-2</v>
      </c>
      <c r="E158">
        <v>1.571</v>
      </c>
      <c r="F158">
        <f>AVERAGE(B158:D158)</f>
        <v>7.3466666666666666E-2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4.4463170519214179</v>
      </c>
      <c r="C164">
        <f t="shared" ref="C164:I169" si="63">AVERAGE(W152,W139,W126)</f>
        <v>4.1795769953806765</v>
      </c>
      <c r="D164">
        <f t="shared" si="63"/>
        <v>4.7343229233449007</v>
      </c>
      <c r="E164">
        <f t="shared" si="63"/>
        <v>4.1604956032029028</v>
      </c>
      <c r="F164">
        <f t="shared" si="63"/>
        <v>4.884382680317537</v>
      </c>
      <c r="G164">
        <f t="shared" si="63"/>
        <v>4.2776181692501778</v>
      </c>
      <c r="H164">
        <f t="shared" si="63"/>
        <v>4.8790589697077538</v>
      </c>
      <c r="I164">
        <f t="shared" si="63"/>
        <v>4.3424958718243616</v>
      </c>
      <c r="K164" t="s">
        <v>1658</v>
      </c>
      <c r="L164">
        <f>STDEV(L152,L139,L126)/SQRT(3)</f>
        <v>8.802069060913225E-3</v>
      </c>
      <c r="M164">
        <f t="shared" ref="M164:S164" si="64">STDEV(M152,M139,M126)/SQRT(3)</f>
        <v>1.0730233046610286E-2</v>
      </c>
      <c r="N164">
        <f t="shared" si="64"/>
        <v>8.7699472808359484E-3</v>
      </c>
      <c r="O164">
        <f t="shared" si="64"/>
        <v>1.1424232421469428E-2</v>
      </c>
      <c r="P164">
        <f t="shared" si="64"/>
        <v>8.4561030630159063E-3</v>
      </c>
      <c r="Q164">
        <f t="shared" si="64"/>
        <v>9.3626985136118935E-3</v>
      </c>
      <c r="R164">
        <f t="shared" si="64"/>
        <v>4.5173465389636014E-3</v>
      </c>
      <c r="S164">
        <f t="shared" si="64"/>
        <v>5.8538475265586479E-3</v>
      </c>
    </row>
    <row r="165" spans="1:19" x14ac:dyDescent="0.25">
      <c r="A165" t="s">
        <v>1659</v>
      </c>
      <c r="B165">
        <f t="shared" ref="B165:B169" si="65">AVERAGE(V153,V140,V127)</f>
        <v>9.6841557321445482</v>
      </c>
      <c r="C165">
        <f t="shared" si="63"/>
        <v>8.27855659642821</v>
      </c>
      <c r="D165">
        <f t="shared" si="63"/>
        <v>8.0663365587645544</v>
      </c>
      <c r="E165">
        <f t="shared" si="63"/>
        <v>6.1818743104079354</v>
      </c>
      <c r="F165">
        <f t="shared" si="63"/>
        <v>7.3833852775438418</v>
      </c>
      <c r="G165">
        <f t="shared" si="63"/>
        <v>7.3893483388386629</v>
      </c>
      <c r="H165">
        <f t="shared" si="63"/>
        <v>7.0668555360900411</v>
      </c>
      <c r="I165">
        <f t="shared" si="63"/>
        <v>4.2789471779910002</v>
      </c>
      <c r="K165" t="s">
        <v>1659</v>
      </c>
      <c r="L165">
        <f t="shared" ref="L165:S165" si="66">STDEV(L153,L140,L127)/SQRT(3)</f>
        <v>3.6333640841376171E-2</v>
      </c>
      <c r="M165">
        <f t="shared" si="66"/>
        <v>1.6829541193690418E-2</v>
      </c>
      <c r="N165">
        <f t="shared" si="66"/>
        <v>1.6666237031499481E-2</v>
      </c>
      <c r="O165">
        <f t="shared" si="66"/>
        <v>3.6215928219363966E-2</v>
      </c>
      <c r="P165">
        <f t="shared" si="66"/>
        <v>2.5312523129085645E-2</v>
      </c>
      <c r="Q165">
        <f t="shared" si="66"/>
        <v>2.7005008680375604E-2</v>
      </c>
      <c r="R165">
        <f t="shared" si="66"/>
        <v>3.1166561695208476E-2</v>
      </c>
      <c r="S165">
        <f t="shared" si="66"/>
        <v>3.2967606622558356E-2</v>
      </c>
    </row>
    <row r="166" spans="1:19" x14ac:dyDescent="0.25">
      <c r="A166" t="s">
        <v>1660</v>
      </c>
      <c r="B166">
        <f t="shared" si="65"/>
        <v>5.0011393833049489</v>
      </c>
      <c r="C166">
        <f t="shared" si="63"/>
        <v>4.4649852244142858</v>
      </c>
      <c r="D166">
        <f t="shared" si="63"/>
        <v>4.5180179237533249</v>
      </c>
      <c r="E166">
        <f t="shared" si="63"/>
        <v>4.2766809857085759</v>
      </c>
      <c r="F166">
        <f t="shared" si="63"/>
        <v>4.6293588678577642</v>
      </c>
      <c r="G166">
        <f t="shared" si="63"/>
        <v>4.2547736739578284</v>
      </c>
      <c r="H166">
        <f t="shared" si="63"/>
        <v>4.1485935322933374</v>
      </c>
      <c r="I166">
        <f t="shared" si="63"/>
        <v>5.8984285780029238</v>
      </c>
      <c r="K166" t="s">
        <v>1660</v>
      </c>
      <c r="L166">
        <f t="shared" ref="L166:S166" si="67">STDEV(L154,L141,L128)/SQRT(3)</f>
        <v>2.2923555193644155E-2</v>
      </c>
      <c r="M166">
        <f t="shared" si="67"/>
        <v>1.1915292591072362E-2</v>
      </c>
      <c r="N166">
        <f t="shared" si="67"/>
        <v>4.4953199257191812E-3</v>
      </c>
      <c r="O166">
        <f t="shared" si="67"/>
        <v>8.6509544181944727E-3</v>
      </c>
      <c r="P166">
        <f t="shared" si="67"/>
        <v>8.4032915361765322E-3</v>
      </c>
      <c r="Q166">
        <f t="shared" si="67"/>
        <v>5.6156637196635075E-3</v>
      </c>
      <c r="R166">
        <f t="shared" si="67"/>
        <v>8.2968386066138086E-3</v>
      </c>
      <c r="S166">
        <f t="shared" si="67"/>
        <v>2.4928708226203015E-2</v>
      </c>
    </row>
    <row r="167" spans="1:19" x14ac:dyDescent="0.25">
      <c r="A167" t="s">
        <v>1661</v>
      </c>
      <c r="B167">
        <f t="shared" si="65"/>
        <v>5.0027732748660654</v>
      </c>
      <c r="C167">
        <f t="shared" si="63"/>
        <v>6.5404760081260065</v>
      </c>
      <c r="D167">
        <f t="shared" si="63"/>
        <v>4.7634525151356177</v>
      </c>
      <c r="E167">
        <f t="shared" si="63"/>
        <v>4.1483693916209292</v>
      </c>
      <c r="F167">
        <f t="shared" si="63"/>
        <v>4.5013451040325121</v>
      </c>
      <c r="G167">
        <f t="shared" si="63"/>
        <v>4.8496898267129573</v>
      </c>
      <c r="H167">
        <f t="shared" si="63"/>
        <v>4.9136584734101305</v>
      </c>
      <c r="I167">
        <f t="shared" si="63"/>
        <v>28.099969817645484</v>
      </c>
      <c r="K167" t="s">
        <v>1661</v>
      </c>
      <c r="L167">
        <f t="shared" ref="L167:S167" si="68">STDEV(L155,L142,L129)/SQRT(3)</f>
        <v>2.2405863430124327E-2</v>
      </c>
      <c r="M167">
        <f t="shared" si="68"/>
        <v>1.5665890445703747E-2</v>
      </c>
      <c r="N167">
        <f t="shared" si="68"/>
        <v>1.1844616425684887E-2</v>
      </c>
      <c r="O167">
        <f t="shared" si="68"/>
        <v>7.7779444426588186E-3</v>
      </c>
      <c r="P167">
        <f t="shared" si="68"/>
        <v>1.3887968858416509E-2</v>
      </c>
      <c r="Q167">
        <f t="shared" si="68"/>
        <v>1.8817745105729273E-2</v>
      </c>
      <c r="R167">
        <f t="shared" si="68"/>
        <v>5.4945202780970646E-3</v>
      </c>
      <c r="S167">
        <f t="shared" si="68"/>
        <v>0.36317245792809083</v>
      </c>
    </row>
    <row r="168" spans="1:19" x14ac:dyDescent="0.25">
      <c r="A168" t="s">
        <v>1662</v>
      </c>
      <c r="B168">
        <f t="shared" si="65"/>
        <v>5.1302596849546545</v>
      </c>
      <c r="C168">
        <f t="shared" si="63"/>
        <v>4.3269924163138134</v>
      </c>
      <c r="D168">
        <f t="shared" si="63"/>
        <v>4.6424545567711677</v>
      </c>
      <c r="E168">
        <f t="shared" si="63"/>
        <v>4.6964779257094369</v>
      </c>
      <c r="F168">
        <f t="shared" si="63"/>
        <v>4.9232140707513059</v>
      </c>
      <c r="G168">
        <f t="shared" si="63"/>
        <v>5.0543391286215957</v>
      </c>
      <c r="H168">
        <f t="shared" si="63"/>
        <v>4.3338474507081584</v>
      </c>
      <c r="I168">
        <f t="shared" si="63"/>
        <v>5.5964407710691866</v>
      </c>
      <c r="K168" t="s">
        <v>1662</v>
      </c>
      <c r="L168">
        <f t="shared" ref="L168:S168" si="69">STDEV(L156,L143,L130)/SQRT(3)</f>
        <v>2.1719647474573636E-2</v>
      </c>
      <c r="M168">
        <f t="shared" si="69"/>
        <v>1.2477302850366105E-2</v>
      </c>
      <c r="N168">
        <f t="shared" si="69"/>
        <v>7.9560443673541929E-3</v>
      </c>
      <c r="O168">
        <f t="shared" si="69"/>
        <v>9.642428104636596E-3</v>
      </c>
      <c r="P168">
        <f t="shared" si="69"/>
        <v>1.4701881125963996E-2</v>
      </c>
      <c r="Q168">
        <f t="shared" si="69"/>
        <v>1.6496512912479576E-2</v>
      </c>
      <c r="R168">
        <f t="shared" si="69"/>
        <v>2.229460434087257E-3</v>
      </c>
      <c r="S168">
        <f t="shared" si="69"/>
        <v>1.0446713701470579E-2</v>
      </c>
    </row>
    <row r="169" spans="1:19" x14ac:dyDescent="0.25">
      <c r="A169" t="s">
        <v>1663</v>
      </c>
      <c r="B169">
        <f t="shared" si="65"/>
        <v>100</v>
      </c>
      <c r="C169">
        <f t="shared" si="63"/>
        <v>5.9204374790670657</v>
      </c>
      <c r="D169">
        <f t="shared" si="63"/>
        <v>4.4705185342493605</v>
      </c>
      <c r="E169">
        <f t="shared" si="63"/>
        <v>4.48267672683198</v>
      </c>
      <c r="F169">
        <f t="shared" si="63"/>
        <v>4.1163797621532154</v>
      </c>
      <c r="G169">
        <f t="shared" si="63"/>
        <v>4.8383770281471747</v>
      </c>
      <c r="H169">
        <f t="shared" si="63"/>
        <v>4.9200176057934684</v>
      </c>
      <c r="I169">
        <f t="shared" si="63"/>
        <v>13.004410675931682</v>
      </c>
      <c r="K169" t="s">
        <v>1663</v>
      </c>
      <c r="L169">
        <f t="shared" ref="L169:S169" si="70">STDEV(L157,L144,L131)/SQRT(3)</f>
        <v>0.22061417161200139</v>
      </c>
      <c r="M169">
        <f t="shared" si="70"/>
        <v>3.6382842585041396E-2</v>
      </c>
      <c r="N169">
        <f t="shared" si="70"/>
        <v>1.3262678536981506E-2</v>
      </c>
      <c r="O169">
        <f t="shared" si="70"/>
        <v>4.2174827200389536E-3</v>
      </c>
      <c r="P169">
        <f t="shared" si="70"/>
        <v>1.0496248594993391E-2</v>
      </c>
      <c r="Q169">
        <f t="shared" si="70"/>
        <v>2.3477336063573662E-2</v>
      </c>
      <c r="R169">
        <f t="shared" si="70"/>
        <v>1.6423349833486655E-2</v>
      </c>
      <c r="S169">
        <f t="shared" si="70"/>
        <v>0.13218594273518697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887</v>
      </c>
      <c r="D175" s="224" t="s">
        <v>887</v>
      </c>
      <c r="E175" s="224" t="s">
        <v>887</v>
      </c>
      <c r="F175" s="224" t="s">
        <v>887</v>
      </c>
      <c r="G175" s="224" t="s">
        <v>887</v>
      </c>
      <c r="H175" s="224" t="s">
        <v>887</v>
      </c>
      <c r="I175" s="225" t="s">
        <v>887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891</v>
      </c>
      <c r="D176" s="219" t="s">
        <v>891</v>
      </c>
      <c r="E176" s="219" t="s">
        <v>891</v>
      </c>
      <c r="F176" s="219" t="s">
        <v>891</v>
      </c>
      <c r="G176" s="219" t="s">
        <v>891</v>
      </c>
      <c r="H176" s="219" t="s">
        <v>891</v>
      </c>
      <c r="I176" s="220" t="s">
        <v>891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895</v>
      </c>
      <c r="D177" s="219" t="s">
        <v>895</v>
      </c>
      <c r="E177" s="219" t="s">
        <v>895</v>
      </c>
      <c r="F177" s="219" t="s">
        <v>895</v>
      </c>
      <c r="G177" s="219" t="s">
        <v>895</v>
      </c>
      <c r="H177" s="219" t="s">
        <v>895</v>
      </c>
      <c r="I177" s="220" t="s">
        <v>895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899</v>
      </c>
      <c r="D178" s="219" t="s">
        <v>899</v>
      </c>
      <c r="E178" s="219" t="s">
        <v>899</v>
      </c>
      <c r="F178" s="219" t="s">
        <v>899</v>
      </c>
      <c r="G178" s="219" t="s">
        <v>899</v>
      </c>
      <c r="H178" s="219" t="s">
        <v>899</v>
      </c>
      <c r="I178" s="220" t="s">
        <v>899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903</v>
      </c>
      <c r="D179" s="219" t="s">
        <v>903</v>
      </c>
      <c r="E179" s="219" t="s">
        <v>903</v>
      </c>
      <c r="F179" s="219" t="s">
        <v>903</v>
      </c>
      <c r="G179" s="219" t="s">
        <v>903</v>
      </c>
      <c r="H179" s="219" t="s">
        <v>903</v>
      </c>
      <c r="I179" s="220" t="s">
        <v>903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907</v>
      </c>
      <c r="D180" s="219" t="s">
        <v>907</v>
      </c>
      <c r="E180" s="219" t="s">
        <v>907</v>
      </c>
      <c r="F180" s="219" t="s">
        <v>907</v>
      </c>
      <c r="G180" s="219" t="s">
        <v>907</v>
      </c>
      <c r="H180" s="219" t="s">
        <v>907</v>
      </c>
      <c r="I180" s="220" t="s">
        <v>907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2160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39722</v>
      </c>
      <c r="C190">
        <v>37505</v>
      </c>
      <c r="D190">
        <v>40969</v>
      </c>
      <c r="E190">
        <v>39001</v>
      </c>
      <c r="F190">
        <v>39659</v>
      </c>
      <c r="G190">
        <v>39884</v>
      </c>
      <c r="H190">
        <v>44619</v>
      </c>
      <c r="I190">
        <v>41722</v>
      </c>
      <c r="K190" t="s">
        <v>1658</v>
      </c>
      <c r="L190">
        <f>B190-$E$196</f>
        <v>31643.666666666668</v>
      </c>
      <c r="M190">
        <f t="shared" ref="M190:S190" si="71">C190-$E$196</f>
        <v>29426.666666666668</v>
      </c>
      <c r="N190">
        <f t="shared" si="71"/>
        <v>32890.666666666664</v>
      </c>
      <c r="O190">
        <f t="shared" si="71"/>
        <v>30922.666666666668</v>
      </c>
      <c r="P190">
        <f t="shared" si="71"/>
        <v>31580.666666666668</v>
      </c>
      <c r="Q190">
        <f t="shared" si="71"/>
        <v>31805.666666666668</v>
      </c>
      <c r="R190">
        <f t="shared" si="71"/>
        <v>36540.666666666664</v>
      </c>
      <c r="S190">
        <f t="shared" si="71"/>
        <v>33643.666666666664</v>
      </c>
      <c r="U190" t="s">
        <v>1658</v>
      </c>
      <c r="V190">
        <f>L190/$O$196*100</f>
        <v>100.31490072173554</v>
      </c>
      <c r="W190">
        <f t="shared" ref="W190:AC190" si="72">M190/$O$196*100</f>
        <v>93.286697029577425</v>
      </c>
      <c r="X190">
        <f t="shared" si="72"/>
        <v>104.26806716473112</v>
      </c>
      <c r="Y190">
        <f t="shared" si="72"/>
        <v>98.029228704574521</v>
      </c>
      <c r="Z190">
        <f t="shared" si="72"/>
        <v>100.11518180761469</v>
      </c>
      <c r="AA190">
        <f t="shared" si="72"/>
        <v>100.82846364376064</v>
      </c>
      <c r="AB190">
        <f t="shared" si="72"/>
        <v>115.83908361776547</v>
      </c>
      <c r="AC190">
        <f t="shared" si="72"/>
        <v>106.65518370969957</v>
      </c>
    </row>
    <row r="191" spans="1:29" x14ac:dyDescent="0.25">
      <c r="A191" t="s">
        <v>1659</v>
      </c>
      <c r="B191">
        <v>38870</v>
      </c>
      <c r="C191">
        <v>39336</v>
      </c>
      <c r="D191">
        <v>39343</v>
      </c>
      <c r="E191">
        <v>39720</v>
      </c>
      <c r="F191">
        <v>40615</v>
      </c>
      <c r="G191">
        <v>41011</v>
      </c>
      <c r="H191">
        <v>42839</v>
      </c>
      <c r="I191">
        <v>38137</v>
      </c>
      <c r="K191" t="s">
        <v>1659</v>
      </c>
      <c r="L191">
        <f t="shared" ref="L191:L195" si="73">B191-$E$196</f>
        <v>30791.666666666668</v>
      </c>
      <c r="M191">
        <f t="shared" ref="M191:M195" si="74">C191-$E$196</f>
        <v>31257.666666666668</v>
      </c>
      <c r="N191">
        <f t="shared" ref="N191:N195" si="75">D191-$E$196</f>
        <v>31264.666666666668</v>
      </c>
      <c r="O191">
        <f t="shared" ref="O191:O195" si="76">E191-$E$196</f>
        <v>31641.666666666668</v>
      </c>
      <c r="P191">
        <f t="shared" ref="P191:P195" si="77">F191-$E$196</f>
        <v>32536.666666666668</v>
      </c>
      <c r="Q191">
        <f t="shared" ref="Q191:Q195" si="78">G191-$E$196</f>
        <v>32932.666666666664</v>
      </c>
      <c r="R191">
        <f t="shared" ref="R191:R195" si="79">H191-$E$196</f>
        <v>34760.666666666664</v>
      </c>
      <c r="S191">
        <f t="shared" ref="S191:S195" si="80">I191-$E$196</f>
        <v>30058.666666666668</v>
      </c>
      <c r="U191" t="s">
        <v>1659</v>
      </c>
      <c r="V191">
        <f t="shared" ref="V191:V195" si="81">L191/$O$196*100</f>
        <v>97.613940168862882</v>
      </c>
      <c r="W191">
        <f t="shared" ref="W191:W195" si="82">M191/$O$196*100</f>
        <v>99.091226105058496</v>
      </c>
      <c r="X191">
        <f t="shared" ref="X191:X195" si="83">N191/$O$196*100</f>
        <v>99.113417095516382</v>
      </c>
      <c r="Y191">
        <f t="shared" ref="Y191:Y195" si="84">O191/$O$196*100</f>
        <v>100.30856043874759</v>
      </c>
      <c r="Z191">
        <f t="shared" ref="Z191:Z195" si="85">P191/$O$196*100</f>
        <v>103.14583707586149</v>
      </c>
      <c r="AA191">
        <f t="shared" ref="AA191:AA195" si="86">Q191/$O$196*100</f>
        <v>104.40121310747837</v>
      </c>
      <c r="AB191">
        <f t="shared" ref="AB191:AB195" si="87">R191/$O$196*100</f>
        <v>110.19623175847748</v>
      </c>
      <c r="AC191">
        <f t="shared" ref="AC191:AC195" si="88">S191/$O$196*100</f>
        <v>95.290226453774068</v>
      </c>
    </row>
    <row r="192" spans="1:29" x14ac:dyDescent="0.25">
      <c r="A192" t="s">
        <v>1660</v>
      </c>
      <c r="B192">
        <v>40276</v>
      </c>
      <c r="C192">
        <v>38040</v>
      </c>
      <c r="D192">
        <v>40204</v>
      </c>
      <c r="E192">
        <v>40329</v>
      </c>
      <c r="F192">
        <v>38694</v>
      </c>
      <c r="G192">
        <v>40611</v>
      </c>
      <c r="H192">
        <v>39311</v>
      </c>
      <c r="I192">
        <v>40597</v>
      </c>
      <c r="K192" t="s">
        <v>1660</v>
      </c>
      <c r="L192">
        <f t="shared" si="73"/>
        <v>32197.666666666668</v>
      </c>
      <c r="M192">
        <f t="shared" si="74"/>
        <v>29961.666666666668</v>
      </c>
      <c r="N192">
        <f t="shared" si="75"/>
        <v>32125.666666666668</v>
      </c>
      <c r="O192">
        <f t="shared" si="76"/>
        <v>32250.666666666668</v>
      </c>
      <c r="P192">
        <f t="shared" si="77"/>
        <v>30615.666666666668</v>
      </c>
      <c r="Q192">
        <f t="shared" si="78"/>
        <v>32532.666666666668</v>
      </c>
      <c r="R192">
        <f t="shared" si="79"/>
        <v>31232.666666666668</v>
      </c>
      <c r="S192">
        <f t="shared" si="80"/>
        <v>32518.666666666668</v>
      </c>
      <c r="U192" t="s">
        <v>1660</v>
      </c>
      <c r="V192">
        <f t="shared" si="81"/>
        <v>102.07115910940159</v>
      </c>
      <c r="W192">
        <f t="shared" si="82"/>
        <v>94.982722728857809</v>
      </c>
      <c r="X192">
        <f t="shared" si="83"/>
        <v>101.84290892183489</v>
      </c>
      <c r="Y192">
        <f t="shared" si="84"/>
        <v>102.23917660858264</v>
      </c>
      <c r="Z192">
        <f t="shared" si="85"/>
        <v>97.05599526592205</v>
      </c>
      <c r="AA192">
        <f t="shared" si="86"/>
        <v>103.13315650988557</v>
      </c>
      <c r="AB192">
        <f t="shared" si="87"/>
        <v>99.011972567708952</v>
      </c>
      <c r="AC192">
        <f t="shared" si="88"/>
        <v>103.08877452896981</v>
      </c>
    </row>
    <row r="193" spans="1:29" x14ac:dyDescent="0.25">
      <c r="A193" t="s">
        <v>1661</v>
      </c>
      <c r="B193">
        <v>42048</v>
      </c>
      <c r="C193">
        <v>20646</v>
      </c>
      <c r="D193">
        <v>40864</v>
      </c>
      <c r="E193">
        <v>40342</v>
      </c>
      <c r="F193">
        <v>42348</v>
      </c>
      <c r="G193">
        <v>42748</v>
      </c>
      <c r="H193">
        <v>42309</v>
      </c>
      <c r="I193">
        <v>38162</v>
      </c>
      <c r="K193" t="s">
        <v>1661</v>
      </c>
      <c r="L193">
        <f t="shared" si="73"/>
        <v>33969.666666666664</v>
      </c>
      <c r="M193">
        <f t="shared" si="74"/>
        <v>12567.666666666668</v>
      </c>
      <c r="N193">
        <f t="shared" si="75"/>
        <v>32785.666666666664</v>
      </c>
      <c r="O193">
        <f t="shared" si="76"/>
        <v>32263.666666666668</v>
      </c>
      <c r="P193">
        <f t="shared" si="77"/>
        <v>34269.666666666664</v>
      </c>
      <c r="Q193">
        <f t="shared" si="78"/>
        <v>34669.666666666664</v>
      </c>
      <c r="R193">
        <f t="shared" si="79"/>
        <v>34230.666666666664</v>
      </c>
      <c r="S193">
        <f t="shared" si="80"/>
        <v>30083.666666666668</v>
      </c>
      <c r="U193" t="s">
        <v>1661</v>
      </c>
      <c r="V193">
        <f t="shared" si="81"/>
        <v>107.68864983673771</v>
      </c>
      <c r="W193">
        <f t="shared" si="82"/>
        <v>39.841281582534634</v>
      </c>
      <c r="X193">
        <f t="shared" si="83"/>
        <v>103.93520230786299</v>
      </c>
      <c r="Y193">
        <f t="shared" si="84"/>
        <v>102.2803884480044</v>
      </c>
      <c r="Z193">
        <f t="shared" si="85"/>
        <v>108.63969228493231</v>
      </c>
      <c r="AA193">
        <f t="shared" si="86"/>
        <v>109.90774888252513</v>
      </c>
      <c r="AB193">
        <f t="shared" si="87"/>
        <v>108.51605676666702</v>
      </c>
      <c r="AC193">
        <f t="shared" si="88"/>
        <v>95.369479991123612</v>
      </c>
    </row>
    <row r="194" spans="1:29" x14ac:dyDescent="0.25">
      <c r="A194" t="s">
        <v>1662</v>
      </c>
      <c r="B194">
        <v>38427</v>
      </c>
      <c r="C194">
        <v>45728</v>
      </c>
      <c r="D194">
        <v>44356</v>
      </c>
      <c r="E194">
        <v>43556</v>
      </c>
      <c r="F194">
        <v>43698</v>
      </c>
      <c r="G194">
        <v>38951</v>
      </c>
      <c r="H194">
        <v>43530</v>
      </c>
      <c r="I194">
        <v>37336</v>
      </c>
      <c r="K194" t="s">
        <v>1662</v>
      </c>
      <c r="L194">
        <f t="shared" si="73"/>
        <v>30348.666666666668</v>
      </c>
      <c r="M194">
        <f t="shared" si="74"/>
        <v>37649.666666666664</v>
      </c>
      <c r="N194">
        <f t="shared" si="75"/>
        <v>36277.666666666664</v>
      </c>
      <c r="O194">
        <f t="shared" si="76"/>
        <v>35477.666666666664</v>
      </c>
      <c r="P194">
        <f t="shared" si="77"/>
        <v>35619.666666666664</v>
      </c>
      <c r="Q194">
        <f t="shared" si="78"/>
        <v>30872.666666666668</v>
      </c>
      <c r="R194">
        <f t="shared" si="79"/>
        <v>35451.666666666664</v>
      </c>
      <c r="S194">
        <f t="shared" si="80"/>
        <v>29257.666666666668</v>
      </c>
      <c r="U194" t="s">
        <v>1662</v>
      </c>
      <c r="V194">
        <f t="shared" si="81"/>
        <v>96.209567487028849</v>
      </c>
      <c r="W194">
        <f t="shared" si="82"/>
        <v>119.35477053459151</v>
      </c>
      <c r="X194">
        <f t="shared" si="83"/>
        <v>115.00533640484821</v>
      </c>
      <c r="Y194">
        <f t="shared" si="84"/>
        <v>112.4692232096626</v>
      </c>
      <c r="Z194">
        <f t="shared" si="85"/>
        <v>112.91938330180804</v>
      </c>
      <c r="AA194">
        <f t="shared" si="86"/>
        <v>97.870721629875419</v>
      </c>
      <c r="AB194">
        <f t="shared" si="87"/>
        <v>112.38679953081905</v>
      </c>
      <c r="AC194">
        <f t="shared" si="88"/>
        <v>92.750943117094465</v>
      </c>
    </row>
    <row r="195" spans="1:29" x14ac:dyDescent="0.25">
      <c r="A195" t="s">
        <v>1663</v>
      </c>
      <c r="B195">
        <v>10575</v>
      </c>
      <c r="C195">
        <v>40296</v>
      </c>
      <c r="D195">
        <v>45114</v>
      </c>
      <c r="E195">
        <v>42625</v>
      </c>
      <c r="F195">
        <v>39902</v>
      </c>
      <c r="G195">
        <v>44154</v>
      </c>
      <c r="H195">
        <v>41094</v>
      </c>
      <c r="I195">
        <v>40190</v>
      </c>
      <c r="K195" t="s">
        <v>1663</v>
      </c>
      <c r="L195">
        <f t="shared" si="73"/>
        <v>2496.666666666667</v>
      </c>
      <c r="M195">
        <f t="shared" si="74"/>
        <v>32217.666666666668</v>
      </c>
      <c r="N195">
        <f t="shared" si="75"/>
        <v>37035.666666666664</v>
      </c>
      <c r="O195">
        <f t="shared" si="76"/>
        <v>34546.666666666664</v>
      </c>
      <c r="P195">
        <f t="shared" si="77"/>
        <v>31823.666666666668</v>
      </c>
      <c r="Q195">
        <f t="shared" si="78"/>
        <v>36075.666666666664</v>
      </c>
      <c r="R195">
        <f t="shared" si="79"/>
        <v>33015.666666666664</v>
      </c>
      <c r="S195">
        <f t="shared" si="80"/>
        <v>32111.666666666668</v>
      </c>
      <c r="U195" t="s">
        <v>1663</v>
      </c>
      <c r="V195">
        <f t="shared" si="81"/>
        <v>7.9147865966417648</v>
      </c>
      <c r="W195">
        <f t="shared" si="82"/>
        <v>102.13456193928123</v>
      </c>
      <c r="X195">
        <f t="shared" si="83"/>
        <v>117.40830365728657</v>
      </c>
      <c r="Y195">
        <f t="shared" si="84"/>
        <v>109.51782147876534</v>
      </c>
      <c r="Z195">
        <f t="shared" si="85"/>
        <v>100.88552619065231</v>
      </c>
      <c r="AA195">
        <f t="shared" si="86"/>
        <v>114.36496782306382</v>
      </c>
      <c r="AB195">
        <f t="shared" si="87"/>
        <v>104.66433485147886</v>
      </c>
      <c r="AC195">
        <f t="shared" si="88"/>
        <v>101.79852694091913</v>
      </c>
    </row>
    <row r="196" spans="1:29" x14ac:dyDescent="0.25">
      <c r="A196" t="s">
        <v>1664</v>
      </c>
      <c r="B196">
        <v>7990</v>
      </c>
      <c r="C196">
        <v>8112</v>
      </c>
      <c r="D196">
        <v>8133</v>
      </c>
      <c r="E196">
        <f>AVERAGE(B196:D196)</f>
        <v>8078.333333333333</v>
      </c>
      <c r="O196">
        <f>AVERAGE(L190:L192)</f>
        <v>31544.333333333332</v>
      </c>
    </row>
    <row r="197" spans="1:29" x14ac:dyDescent="0.25">
      <c r="A197" t="s">
        <v>1665</v>
      </c>
    </row>
    <row r="200" spans="1:29" x14ac:dyDescent="0.25">
      <c r="A200" s="7" t="s">
        <v>2161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42984</v>
      </c>
      <c r="C203">
        <v>31921</v>
      </c>
      <c r="D203">
        <v>45664</v>
      </c>
      <c r="E203">
        <v>36937</v>
      </c>
      <c r="F203">
        <v>39548</v>
      </c>
      <c r="G203">
        <v>38534</v>
      </c>
      <c r="H203">
        <v>44594</v>
      </c>
      <c r="I203">
        <v>40223</v>
      </c>
      <c r="K203" t="s">
        <v>1658</v>
      </c>
      <c r="L203">
        <f>B203-$E$209</f>
        <v>33849</v>
      </c>
      <c r="M203">
        <f t="shared" ref="M203:S203" si="89">C203-$E$209</f>
        <v>22786</v>
      </c>
      <c r="N203">
        <f t="shared" si="89"/>
        <v>36529</v>
      </c>
      <c r="O203">
        <f t="shared" si="89"/>
        <v>27802</v>
      </c>
      <c r="P203">
        <f t="shared" si="89"/>
        <v>30413</v>
      </c>
      <c r="Q203">
        <f t="shared" si="89"/>
        <v>29399</v>
      </c>
      <c r="R203">
        <f t="shared" si="89"/>
        <v>35459</v>
      </c>
      <c r="S203">
        <f t="shared" si="89"/>
        <v>31088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47298</v>
      </c>
      <c r="C204">
        <v>36575</v>
      </c>
      <c r="D204">
        <v>36573</v>
      </c>
      <c r="E204">
        <v>37596</v>
      </c>
      <c r="F204">
        <v>41085</v>
      </c>
      <c r="G204">
        <v>37331</v>
      </c>
      <c r="H204">
        <v>41361</v>
      </c>
      <c r="I204">
        <v>38821</v>
      </c>
      <c r="K204" t="s">
        <v>1659</v>
      </c>
      <c r="L204">
        <f t="shared" ref="L204:L208" si="90">B204-$E$209</f>
        <v>38163</v>
      </c>
      <c r="M204">
        <f t="shared" ref="M204:M208" si="91">C204-$E$209</f>
        <v>27440</v>
      </c>
      <c r="N204">
        <f t="shared" ref="N204:N208" si="92">D204-$E$209</f>
        <v>27438</v>
      </c>
      <c r="O204">
        <f t="shared" ref="O204:O208" si="93">E204-$E$209</f>
        <v>28461</v>
      </c>
      <c r="P204">
        <f t="shared" ref="P204:P208" si="94">F204-$E$209</f>
        <v>31950</v>
      </c>
      <c r="Q204">
        <f t="shared" ref="Q204:Q208" si="95">G204-$E$209</f>
        <v>28196</v>
      </c>
      <c r="R204">
        <f t="shared" ref="R204:R208" si="96">H204-$E$209</f>
        <v>32226</v>
      </c>
      <c r="S204">
        <f t="shared" ref="S204:S208" si="97">I204-$E$209</f>
        <v>29686</v>
      </c>
      <c r="U204" t="s">
        <v>1658</v>
      </c>
      <c r="V204">
        <f>L203/$O$209*100</f>
        <v>92.734445631626528</v>
      </c>
      <c r="W204">
        <f t="shared" ref="W204:AC204" si="98">M203/$O$209*100</f>
        <v>62.425686967480345</v>
      </c>
      <c r="X204">
        <f t="shared" si="98"/>
        <v>100.07671022711706</v>
      </c>
      <c r="Y204">
        <f t="shared" si="98"/>
        <v>76.167776225308899</v>
      </c>
      <c r="Z204">
        <f t="shared" si="98"/>
        <v>83.321004903975236</v>
      </c>
      <c r="AA204">
        <f t="shared" si="98"/>
        <v>80.542998821950079</v>
      </c>
      <c r="AB204">
        <f t="shared" si="98"/>
        <v>97.145283690857781</v>
      </c>
      <c r="AC204">
        <f t="shared" si="98"/>
        <v>85.170269307690205</v>
      </c>
    </row>
    <row r="205" spans="1:29" x14ac:dyDescent="0.25">
      <c r="A205" t="s">
        <v>1660</v>
      </c>
      <c r="B205">
        <v>46626</v>
      </c>
      <c r="C205">
        <v>57213</v>
      </c>
      <c r="D205">
        <v>37213</v>
      </c>
      <c r="E205">
        <v>38110</v>
      </c>
      <c r="F205">
        <v>38341</v>
      </c>
      <c r="G205">
        <v>37513</v>
      </c>
      <c r="H205">
        <v>41043</v>
      </c>
      <c r="I205">
        <v>34634</v>
      </c>
      <c r="K205" t="s">
        <v>1660</v>
      </c>
      <c r="L205">
        <f t="shared" si="90"/>
        <v>37491</v>
      </c>
      <c r="M205">
        <f t="shared" si="91"/>
        <v>48078</v>
      </c>
      <c r="N205">
        <f t="shared" si="92"/>
        <v>28078</v>
      </c>
      <c r="O205">
        <f t="shared" si="93"/>
        <v>28975</v>
      </c>
      <c r="P205">
        <f t="shared" si="94"/>
        <v>29206</v>
      </c>
      <c r="Q205">
        <f t="shared" si="95"/>
        <v>28378</v>
      </c>
      <c r="R205">
        <f t="shared" si="96"/>
        <v>31908</v>
      </c>
      <c r="S205">
        <f t="shared" si="97"/>
        <v>25499</v>
      </c>
      <c r="U205" t="s">
        <v>1659</v>
      </c>
      <c r="V205">
        <f t="shared" ref="V205:V209" si="99">L204/$O$209*100</f>
        <v>104.55329990959153</v>
      </c>
      <c r="W205">
        <f t="shared" ref="W205:W209" si="100">M204/$O$209*100</f>
        <v>75.176022574723973</v>
      </c>
      <c r="X205">
        <f t="shared" ref="X205:X209" si="101">N204/$O$209*100</f>
        <v>75.170543272787043</v>
      </c>
      <c r="Y205">
        <f t="shared" ref="Y205:Y209" si="102">O204/$O$209*100</f>
        <v>77.9732062135284</v>
      </c>
      <c r="Z205">
        <f t="shared" ref="Z205:Z209" si="103">P204/$O$209*100</f>
        <v>87.531848442508419</v>
      </c>
      <c r="AA205">
        <f t="shared" ref="AA205:AA209" si="104">Q204/$O$209*100</f>
        <v>77.247198706884745</v>
      </c>
      <c r="AB205">
        <f t="shared" ref="AB205:AB209" si="105">R204/$O$209*100</f>
        <v>88.287992109805217</v>
      </c>
      <c r="AC205">
        <f t="shared" ref="AC205:AC209" si="106">S204/$O$209*100</f>
        <v>81.329278649900004</v>
      </c>
    </row>
    <row r="206" spans="1:29" x14ac:dyDescent="0.25">
      <c r="A206" t="s">
        <v>1661</v>
      </c>
      <c r="B206">
        <v>48306</v>
      </c>
      <c r="C206">
        <v>23268</v>
      </c>
      <c r="D206">
        <v>42308</v>
      </c>
      <c r="E206">
        <v>40128</v>
      </c>
      <c r="F206">
        <v>37526</v>
      </c>
      <c r="G206">
        <v>38255</v>
      </c>
      <c r="H206">
        <v>40165</v>
      </c>
      <c r="I206">
        <v>40633</v>
      </c>
      <c r="K206" t="s">
        <v>1661</v>
      </c>
      <c r="L206">
        <f t="shared" si="90"/>
        <v>39171</v>
      </c>
      <c r="M206">
        <f t="shared" si="91"/>
        <v>14133</v>
      </c>
      <c r="N206">
        <f t="shared" si="92"/>
        <v>33173</v>
      </c>
      <c r="O206">
        <f t="shared" si="93"/>
        <v>30993</v>
      </c>
      <c r="P206">
        <f t="shared" si="94"/>
        <v>28391</v>
      </c>
      <c r="Q206">
        <f t="shared" si="95"/>
        <v>29120</v>
      </c>
      <c r="R206">
        <f t="shared" si="96"/>
        <v>31030</v>
      </c>
      <c r="S206">
        <f t="shared" si="97"/>
        <v>31498</v>
      </c>
      <c r="U206" t="s">
        <v>1660</v>
      </c>
      <c r="V206">
        <f t="shared" si="99"/>
        <v>102.71225445878196</v>
      </c>
      <c r="W206">
        <f t="shared" si="100"/>
        <v>131.71693926193802</v>
      </c>
      <c r="X206">
        <f t="shared" si="101"/>
        <v>76.923919892605682</v>
      </c>
      <c r="Y206">
        <f t="shared" si="102"/>
        <v>79.38138681132024</v>
      </c>
      <c r="Z206">
        <f t="shared" si="103"/>
        <v>80.014246185036029</v>
      </c>
      <c r="AA206">
        <f t="shared" si="104"/>
        <v>77.745815183145666</v>
      </c>
      <c r="AB206">
        <f t="shared" si="105"/>
        <v>87.416783101832834</v>
      </c>
      <c r="AC206">
        <f t="shared" si="106"/>
        <v>69.858360044930279</v>
      </c>
    </row>
    <row r="207" spans="1:29" x14ac:dyDescent="0.25">
      <c r="A207" t="s">
        <v>1662</v>
      </c>
      <c r="B207">
        <v>41300</v>
      </c>
      <c r="C207">
        <v>55847</v>
      </c>
      <c r="D207">
        <v>45444</v>
      </c>
      <c r="E207">
        <v>39612</v>
      </c>
      <c r="F207">
        <v>41891</v>
      </c>
      <c r="G207">
        <v>39055</v>
      </c>
      <c r="H207">
        <v>39747</v>
      </c>
      <c r="I207">
        <v>39127</v>
      </c>
      <c r="K207" t="s">
        <v>1662</v>
      </c>
      <c r="L207">
        <f t="shared" si="90"/>
        <v>32165</v>
      </c>
      <c r="M207">
        <f t="shared" si="91"/>
        <v>46712</v>
      </c>
      <c r="N207">
        <f t="shared" si="92"/>
        <v>36309</v>
      </c>
      <c r="O207">
        <f t="shared" si="93"/>
        <v>30477</v>
      </c>
      <c r="P207">
        <f t="shared" si="94"/>
        <v>32756</v>
      </c>
      <c r="Q207">
        <f t="shared" si="95"/>
        <v>29920</v>
      </c>
      <c r="R207">
        <f t="shared" si="96"/>
        <v>30612</v>
      </c>
      <c r="S207">
        <f t="shared" si="97"/>
        <v>29992</v>
      </c>
      <c r="U207" t="s">
        <v>1661</v>
      </c>
      <c r="V207">
        <f t="shared" si="99"/>
        <v>107.31486808580586</v>
      </c>
      <c r="W207">
        <f t="shared" si="100"/>
        <v>38.719487137338703</v>
      </c>
      <c r="X207">
        <f t="shared" si="101"/>
        <v>90.882441576943094</v>
      </c>
      <c r="Y207">
        <f t="shared" si="102"/>
        <v>84.910002465685878</v>
      </c>
      <c r="Z207">
        <f t="shared" si="103"/>
        <v>77.781430645735739</v>
      </c>
      <c r="AA207">
        <f t="shared" si="104"/>
        <v>79.778636201747901</v>
      </c>
      <c r="AB207">
        <f t="shared" si="105"/>
        <v>85.011369551519138</v>
      </c>
      <c r="AC207">
        <f t="shared" si="106"/>
        <v>86.29352620476152</v>
      </c>
    </row>
    <row r="208" spans="1:29" x14ac:dyDescent="0.25">
      <c r="A208" t="s">
        <v>1663</v>
      </c>
      <c r="B208">
        <v>10297</v>
      </c>
      <c r="C208">
        <v>38909</v>
      </c>
      <c r="D208">
        <v>43909</v>
      </c>
      <c r="E208">
        <v>40092</v>
      </c>
      <c r="F208">
        <v>42304</v>
      </c>
      <c r="G208">
        <v>39083</v>
      </c>
      <c r="H208">
        <v>42193</v>
      </c>
      <c r="I208">
        <v>39012</v>
      </c>
      <c r="K208" t="s">
        <v>1663</v>
      </c>
      <c r="L208">
        <f t="shared" si="90"/>
        <v>1162</v>
      </c>
      <c r="M208">
        <f t="shared" si="91"/>
        <v>29774</v>
      </c>
      <c r="N208">
        <f t="shared" si="92"/>
        <v>34774</v>
      </c>
      <c r="O208">
        <f t="shared" si="93"/>
        <v>30957</v>
      </c>
      <c r="P208">
        <f t="shared" si="94"/>
        <v>33169</v>
      </c>
      <c r="Q208">
        <f t="shared" si="95"/>
        <v>29948</v>
      </c>
      <c r="R208">
        <f t="shared" si="96"/>
        <v>33058</v>
      </c>
      <c r="S208">
        <f t="shared" si="97"/>
        <v>29877</v>
      </c>
      <c r="U208" t="s">
        <v>1662</v>
      </c>
      <c r="V208">
        <f t="shared" si="99"/>
        <v>88.120873400728755</v>
      </c>
      <c r="W208">
        <f t="shared" si="100"/>
        <v>127.97457603901263</v>
      </c>
      <c r="X208">
        <f t="shared" si="101"/>
        <v>99.473987014054416</v>
      </c>
      <c r="Y208">
        <f t="shared" si="102"/>
        <v>83.496342565957093</v>
      </c>
      <c r="Z208">
        <f t="shared" si="103"/>
        <v>89.740007123092511</v>
      </c>
      <c r="AA208">
        <f t="shared" si="104"/>
        <v>81.970356976521188</v>
      </c>
      <c r="AB208">
        <f t="shared" si="105"/>
        <v>83.86619544670009</v>
      </c>
      <c r="AC208">
        <f t="shared" si="106"/>
        <v>82.167611846250793</v>
      </c>
    </row>
    <row r="209" spans="1:29" x14ac:dyDescent="0.25">
      <c r="A209" t="s">
        <v>1664</v>
      </c>
      <c r="B209">
        <v>8923</v>
      </c>
      <c r="C209">
        <v>9209</v>
      </c>
      <c r="D209">
        <v>9273</v>
      </c>
      <c r="E209">
        <f>AVERAGE(B209:D209)</f>
        <v>9135</v>
      </c>
      <c r="O209">
        <f>AVERAGE(L203:L205)</f>
        <v>36501</v>
      </c>
      <c r="U209" t="s">
        <v>1663</v>
      </c>
      <c r="V209">
        <f t="shared" si="99"/>
        <v>3.183474425358209</v>
      </c>
      <c r="W209">
        <f t="shared" si="100"/>
        <v>81.570367935125063</v>
      </c>
      <c r="X209">
        <f t="shared" si="101"/>
        <v>95.268622777458162</v>
      </c>
      <c r="Y209">
        <f t="shared" si="102"/>
        <v>84.811375030821068</v>
      </c>
      <c r="Z209">
        <f t="shared" si="103"/>
        <v>90.871482973069234</v>
      </c>
      <c r="AA209">
        <f t="shared" si="104"/>
        <v>82.047067203638264</v>
      </c>
      <c r="AB209">
        <f t="shared" si="105"/>
        <v>90.567381715569439</v>
      </c>
      <c r="AC209">
        <f t="shared" si="106"/>
        <v>81.852551984877124</v>
      </c>
    </row>
    <row r="210" spans="1:29" x14ac:dyDescent="0.25">
      <c r="A210" t="s">
        <v>1665</v>
      </c>
    </row>
    <row r="213" spans="1:29" x14ac:dyDescent="0.25">
      <c r="A213" s="7" t="s">
        <v>2162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40001</v>
      </c>
      <c r="C216">
        <v>39405</v>
      </c>
      <c r="D216">
        <v>43243</v>
      </c>
      <c r="E216">
        <v>40826</v>
      </c>
      <c r="F216">
        <v>43710</v>
      </c>
      <c r="G216">
        <v>41278</v>
      </c>
      <c r="H216">
        <v>43704</v>
      </c>
      <c r="I216">
        <v>40899</v>
      </c>
      <c r="K216" t="s">
        <v>1658</v>
      </c>
      <c r="L216">
        <f>B216-$E$222</f>
        <v>30769</v>
      </c>
      <c r="M216">
        <f t="shared" ref="M216:S216" si="107">C216-$E$222</f>
        <v>30173</v>
      </c>
      <c r="N216">
        <f t="shared" si="107"/>
        <v>34011</v>
      </c>
      <c r="O216">
        <f t="shared" si="107"/>
        <v>31594</v>
      </c>
      <c r="P216">
        <f t="shared" si="107"/>
        <v>34478</v>
      </c>
      <c r="Q216">
        <f t="shared" si="107"/>
        <v>32046</v>
      </c>
      <c r="R216">
        <f t="shared" si="107"/>
        <v>34472</v>
      </c>
      <c r="S216">
        <f t="shared" si="107"/>
        <v>31667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37311</v>
      </c>
      <c r="C217">
        <v>37716</v>
      </c>
      <c r="D217">
        <v>40735</v>
      </c>
      <c r="E217">
        <v>35983</v>
      </c>
      <c r="F217">
        <v>39944</v>
      </c>
      <c r="G217">
        <v>39743</v>
      </c>
      <c r="H217">
        <v>39617</v>
      </c>
      <c r="I217">
        <v>40596</v>
      </c>
      <c r="K217" t="s">
        <v>1659</v>
      </c>
      <c r="L217">
        <f t="shared" ref="L217:L221" si="108">B217-$E$222</f>
        <v>28079</v>
      </c>
      <c r="M217">
        <f t="shared" ref="M217:M221" si="109">C217-$E$222</f>
        <v>28484</v>
      </c>
      <c r="N217">
        <f t="shared" ref="N217:N221" si="110">D217-$E$222</f>
        <v>31503</v>
      </c>
      <c r="O217">
        <f t="shared" ref="O217:O221" si="111">E217-$E$222</f>
        <v>26751</v>
      </c>
      <c r="P217">
        <f t="shared" ref="P217:P221" si="112">F217-$E$222</f>
        <v>30712</v>
      </c>
      <c r="Q217">
        <f t="shared" ref="Q217:Q221" si="113">G217-$E$222</f>
        <v>30511</v>
      </c>
      <c r="R217">
        <f t="shared" ref="R217:R221" si="114">H217-$E$222</f>
        <v>30385</v>
      </c>
      <c r="S217">
        <f t="shared" ref="S217:S221" si="115">I217-$E$222</f>
        <v>31364</v>
      </c>
      <c r="U217" t="s">
        <v>1658</v>
      </c>
      <c r="V217">
        <f>L216/$O$222*100</f>
        <v>103.74020836377123</v>
      </c>
      <c r="W217">
        <f t="shared" ref="W217:AC217" si="116">M216/$O$222*100</f>
        <v>101.73074545679317</v>
      </c>
      <c r="X217">
        <f t="shared" si="116"/>
        <v>114.67087739803775</v>
      </c>
      <c r="Y217">
        <f t="shared" si="116"/>
        <v>106.52176356218884</v>
      </c>
      <c r="Z217">
        <f t="shared" si="116"/>
        <v>116.24540621944503</v>
      </c>
      <c r="AA217">
        <f t="shared" si="116"/>
        <v>108.04571865271579</v>
      </c>
      <c r="AB217">
        <f t="shared" si="116"/>
        <v>116.2251767270929</v>
      </c>
      <c r="AC217">
        <f t="shared" si="116"/>
        <v>106.76788905247305</v>
      </c>
    </row>
    <row r="218" spans="1:29" x14ac:dyDescent="0.25">
      <c r="A218" t="s">
        <v>1660</v>
      </c>
      <c r="B218">
        <v>39363</v>
      </c>
      <c r="C218">
        <v>36911</v>
      </c>
      <c r="D218">
        <v>34853</v>
      </c>
      <c r="E218">
        <v>37277</v>
      </c>
      <c r="F218">
        <v>37516</v>
      </c>
      <c r="G218">
        <v>35586</v>
      </c>
      <c r="H218">
        <v>37162</v>
      </c>
      <c r="I218">
        <v>36581</v>
      </c>
      <c r="K218" t="s">
        <v>1660</v>
      </c>
      <c r="L218">
        <f t="shared" si="108"/>
        <v>30131</v>
      </c>
      <c r="M218">
        <f t="shared" si="109"/>
        <v>27679</v>
      </c>
      <c r="N218">
        <f t="shared" si="110"/>
        <v>25621</v>
      </c>
      <c r="O218">
        <f t="shared" si="111"/>
        <v>28045</v>
      </c>
      <c r="P218">
        <f t="shared" si="112"/>
        <v>28284</v>
      </c>
      <c r="Q218">
        <f t="shared" si="113"/>
        <v>26354</v>
      </c>
      <c r="R218">
        <f t="shared" si="114"/>
        <v>27930</v>
      </c>
      <c r="S218">
        <f t="shared" si="115"/>
        <v>27349</v>
      </c>
      <c r="U218" t="s">
        <v>1659</v>
      </c>
      <c r="V218">
        <f t="shared" ref="V218:V222" si="117">L217/$O$222*100</f>
        <v>94.670652625900487</v>
      </c>
      <c r="W218">
        <f t="shared" ref="W218:W222" si="118">M217/$O$222*100</f>
        <v>96.03614335966914</v>
      </c>
      <c r="X218">
        <f t="shared" ref="X218:X222" si="119">N217/$O$222*100</f>
        <v>106.21494959484824</v>
      </c>
      <c r="Y218">
        <f t="shared" ref="Y218:Y222" si="120">O217/$O$222*100</f>
        <v>90.19319165196282</v>
      </c>
      <c r="Z218">
        <f t="shared" ref="Z218:Z222" si="121">P217/$O$222*100</f>
        <v>103.54802818642601</v>
      </c>
      <c r="AA218">
        <f t="shared" ref="AA218:AA222" si="122">Q217/$O$222*100</f>
        <v>102.87034019262973</v>
      </c>
      <c r="AB218">
        <f t="shared" ref="AB218:AB222" si="123">R217/$O$222*100</f>
        <v>102.44552085323504</v>
      </c>
      <c r="AC218">
        <f t="shared" ref="AC218:AC222" si="124">S217/$O$222*100</f>
        <v>105.74629968869058</v>
      </c>
    </row>
    <row r="219" spans="1:29" x14ac:dyDescent="0.25">
      <c r="A219" t="s">
        <v>1661</v>
      </c>
      <c r="B219">
        <v>38710</v>
      </c>
      <c r="C219">
        <v>20901</v>
      </c>
      <c r="D219">
        <v>35848</v>
      </c>
      <c r="E219">
        <v>35167</v>
      </c>
      <c r="F219">
        <v>38337</v>
      </c>
      <c r="G219">
        <v>34134</v>
      </c>
      <c r="H219">
        <v>35643</v>
      </c>
      <c r="I219">
        <v>37671</v>
      </c>
      <c r="K219" t="s">
        <v>1661</v>
      </c>
      <c r="L219">
        <f t="shared" si="108"/>
        <v>29478</v>
      </c>
      <c r="M219">
        <f t="shared" si="109"/>
        <v>11669</v>
      </c>
      <c r="N219">
        <f t="shared" si="110"/>
        <v>26616</v>
      </c>
      <c r="O219">
        <f t="shared" si="111"/>
        <v>25935</v>
      </c>
      <c r="P219">
        <f t="shared" si="112"/>
        <v>29105</v>
      </c>
      <c r="Q219">
        <f t="shared" si="113"/>
        <v>24902</v>
      </c>
      <c r="R219">
        <f t="shared" si="114"/>
        <v>26411</v>
      </c>
      <c r="S219">
        <f t="shared" si="115"/>
        <v>28439</v>
      </c>
      <c r="U219" t="s">
        <v>1660</v>
      </c>
      <c r="V219">
        <f t="shared" si="117"/>
        <v>101.58913901032827</v>
      </c>
      <c r="W219">
        <f t="shared" si="118"/>
        <v>93.322019802425288</v>
      </c>
      <c r="X219">
        <f t="shared" si="119"/>
        <v>86.383303925645379</v>
      </c>
      <c r="Y219">
        <f t="shared" si="120"/>
        <v>94.556018835905093</v>
      </c>
      <c r="Z219">
        <f t="shared" si="121"/>
        <v>95.361826947931533</v>
      </c>
      <c r="AA219">
        <f t="shared" si="122"/>
        <v>88.854673574663678</v>
      </c>
      <c r="AB219">
        <f t="shared" si="123"/>
        <v>94.168286899155973</v>
      </c>
      <c r="AC219">
        <f t="shared" si="124"/>
        <v>92.209397723058245</v>
      </c>
    </row>
    <row r="220" spans="1:29" x14ac:dyDescent="0.25">
      <c r="A220" t="s">
        <v>1662</v>
      </c>
      <c r="B220">
        <v>34737</v>
      </c>
      <c r="C220">
        <v>37220</v>
      </c>
      <c r="D220">
        <v>37375</v>
      </c>
      <c r="E220">
        <v>37647</v>
      </c>
      <c r="F220">
        <v>37273</v>
      </c>
      <c r="G220">
        <v>35699</v>
      </c>
      <c r="H220">
        <v>37273</v>
      </c>
      <c r="I220">
        <v>36980</v>
      </c>
      <c r="K220" t="s">
        <v>1662</v>
      </c>
      <c r="L220">
        <f t="shared" si="108"/>
        <v>25505</v>
      </c>
      <c r="M220">
        <f t="shared" si="109"/>
        <v>27988</v>
      </c>
      <c r="N220">
        <f t="shared" si="110"/>
        <v>28143</v>
      </c>
      <c r="O220">
        <f t="shared" si="111"/>
        <v>28415</v>
      </c>
      <c r="P220">
        <f t="shared" si="112"/>
        <v>28041</v>
      </c>
      <c r="Q220">
        <f t="shared" si="113"/>
        <v>26467</v>
      </c>
      <c r="R220">
        <f t="shared" si="114"/>
        <v>28041</v>
      </c>
      <c r="S220">
        <f t="shared" si="115"/>
        <v>27748</v>
      </c>
      <c r="U220" t="s">
        <v>1661</v>
      </c>
      <c r="V220">
        <f t="shared" si="117"/>
        <v>99.387495926005016</v>
      </c>
      <c r="W220">
        <f t="shared" si="118"/>
        <v>39.342991042830327</v>
      </c>
      <c r="X220">
        <f t="shared" si="119"/>
        <v>89.738028074039946</v>
      </c>
      <c r="Y220">
        <f t="shared" si="120"/>
        <v>87.4419806920734</v>
      </c>
      <c r="Z220">
        <f t="shared" si="121"/>
        <v>98.129895818114392</v>
      </c>
      <c r="AA220">
        <f t="shared" si="122"/>
        <v>83.959136425448705</v>
      </c>
      <c r="AB220">
        <f t="shared" si="123"/>
        <v>89.046853752008886</v>
      </c>
      <c r="AC220">
        <f t="shared" si="124"/>
        <v>95.884422167028177</v>
      </c>
    </row>
    <row r="221" spans="1:29" x14ac:dyDescent="0.25">
      <c r="A221" t="s">
        <v>1663</v>
      </c>
      <c r="B221">
        <v>9789</v>
      </c>
      <c r="C221">
        <v>35735</v>
      </c>
      <c r="D221">
        <v>36413</v>
      </c>
      <c r="E221">
        <v>36434</v>
      </c>
      <c r="F221">
        <v>39182</v>
      </c>
      <c r="G221">
        <v>37841</v>
      </c>
      <c r="H221">
        <v>40936</v>
      </c>
      <c r="I221">
        <v>37473</v>
      </c>
      <c r="K221" t="s">
        <v>1663</v>
      </c>
      <c r="L221">
        <f t="shared" si="108"/>
        <v>557</v>
      </c>
      <c r="M221">
        <f t="shared" si="109"/>
        <v>26503</v>
      </c>
      <c r="N221">
        <f t="shared" si="110"/>
        <v>27181</v>
      </c>
      <c r="O221">
        <f t="shared" si="111"/>
        <v>27202</v>
      </c>
      <c r="P221">
        <f t="shared" si="112"/>
        <v>29950</v>
      </c>
      <c r="Q221">
        <f t="shared" si="113"/>
        <v>28609</v>
      </c>
      <c r="R221">
        <f t="shared" si="114"/>
        <v>31704</v>
      </c>
      <c r="S221">
        <f t="shared" si="115"/>
        <v>28241</v>
      </c>
      <c r="U221" t="s">
        <v>1662</v>
      </c>
      <c r="V221">
        <f t="shared" si="117"/>
        <v>85.992200406837554</v>
      </c>
      <c r="W221">
        <f t="shared" si="118"/>
        <v>94.363838658559885</v>
      </c>
      <c r="X221">
        <f t="shared" si="119"/>
        <v>94.886433877656515</v>
      </c>
      <c r="Y221">
        <f t="shared" si="120"/>
        <v>95.80350419761966</v>
      </c>
      <c r="Z221">
        <f t="shared" si="121"/>
        <v>94.542532507670344</v>
      </c>
      <c r="AA221">
        <f t="shared" si="122"/>
        <v>89.235662347295431</v>
      </c>
      <c r="AB221">
        <f t="shared" si="123"/>
        <v>94.542532507670344</v>
      </c>
      <c r="AC221">
        <f t="shared" si="124"/>
        <v>93.554658964474754</v>
      </c>
    </row>
    <row r="222" spans="1:29" x14ac:dyDescent="0.25">
      <c r="A222" t="s">
        <v>1664</v>
      </c>
      <c r="B222">
        <v>9032</v>
      </c>
      <c r="C222">
        <v>9355</v>
      </c>
      <c r="D222">
        <v>9309</v>
      </c>
      <c r="E222">
        <f>AVERAGE(B222:D222)</f>
        <v>9232</v>
      </c>
      <c r="O222">
        <f>AVERAGE(L216:L218)</f>
        <v>29659.666666666668</v>
      </c>
      <c r="U222" t="s">
        <v>1663</v>
      </c>
      <c r="V222">
        <f t="shared" si="117"/>
        <v>1.8779712066892187</v>
      </c>
      <c r="W222">
        <f t="shared" si="118"/>
        <v>89.357039301408193</v>
      </c>
      <c r="X222">
        <f t="shared" si="119"/>
        <v>91.642971937198652</v>
      </c>
      <c r="Y222">
        <f t="shared" si="120"/>
        <v>91.713775160431112</v>
      </c>
      <c r="Z222">
        <f t="shared" si="121"/>
        <v>100.97888265770574</v>
      </c>
      <c r="AA222">
        <f t="shared" si="122"/>
        <v>96.457591117005137</v>
      </c>
      <c r="AB222">
        <f t="shared" si="123"/>
        <v>106.89263758864452</v>
      </c>
      <c r="AC222">
        <f t="shared" si="124"/>
        <v>95.216848919407951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K228" t="s">
        <v>1658</v>
      </c>
    </row>
    <row r="229" spans="1:19" x14ac:dyDescent="0.25">
      <c r="A229" t="s">
        <v>1659</v>
      </c>
      <c r="K229" t="s">
        <v>1659</v>
      </c>
    </row>
    <row r="230" spans="1:19" x14ac:dyDescent="0.25">
      <c r="A230" t="s">
        <v>1660</v>
      </c>
      <c r="K230" t="s">
        <v>1660</v>
      </c>
    </row>
    <row r="231" spans="1:19" x14ac:dyDescent="0.25">
      <c r="A231" t="s">
        <v>1661</v>
      </c>
      <c r="K231" t="s">
        <v>1661</v>
      </c>
    </row>
    <row r="232" spans="1:19" x14ac:dyDescent="0.25">
      <c r="A232" t="s">
        <v>1662</v>
      </c>
      <c r="K232" t="s">
        <v>1662</v>
      </c>
    </row>
    <row r="233" spans="1:19" x14ac:dyDescent="0.25">
      <c r="A233" t="s">
        <v>1663</v>
      </c>
      <c r="K233" t="s">
        <v>1663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9:I179"/>
    <mergeCell ref="C180:I180"/>
    <mergeCell ref="B181:D181"/>
    <mergeCell ref="B118:D118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W330"/>
  <sheetViews>
    <sheetView topLeftCell="A85" workbookViewId="0">
      <selection activeCell="A106" sqref="A106:B108"/>
    </sheetView>
  </sheetViews>
  <sheetFormatPr defaultRowHeight="15" x14ac:dyDescent="0.25"/>
  <cols>
    <col min="1" max="1" width="11.7109375" customWidth="1"/>
    <col min="2" max="2" width="9.7109375" bestFit="1" customWidth="1"/>
    <col min="10" max="10" width="12" customWidth="1"/>
  </cols>
  <sheetData>
    <row r="1" spans="1:12" x14ac:dyDescent="0.25">
      <c r="A1" s="7" t="s">
        <v>1677</v>
      </c>
      <c r="I1" s="7" t="s">
        <v>1678</v>
      </c>
      <c r="J1" t="s">
        <v>2200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2201</v>
      </c>
      <c r="L2" t="s">
        <v>1864</v>
      </c>
    </row>
    <row r="3" spans="1:12" x14ac:dyDescent="0.25">
      <c r="A3" s="53" t="s">
        <v>1681</v>
      </c>
      <c r="B3" s="17">
        <v>42402</v>
      </c>
      <c r="J3" t="s">
        <v>2202</v>
      </c>
      <c r="L3" t="s">
        <v>1864</v>
      </c>
    </row>
    <row r="4" spans="1:12" x14ac:dyDescent="0.25">
      <c r="A4" s="7" t="s">
        <v>1682</v>
      </c>
      <c r="B4" s="17">
        <v>42389</v>
      </c>
      <c r="I4" s="7" t="s">
        <v>1683</v>
      </c>
      <c r="J4" t="s">
        <v>2203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911</v>
      </c>
      <c r="D12" s="224" t="s">
        <v>911</v>
      </c>
      <c r="E12" s="224" t="s">
        <v>911</v>
      </c>
      <c r="F12" s="224" t="s">
        <v>911</v>
      </c>
      <c r="G12" s="224" t="s">
        <v>911</v>
      </c>
      <c r="H12" s="224" t="s">
        <v>911</v>
      </c>
      <c r="I12" s="225" t="s">
        <v>911</v>
      </c>
    </row>
    <row r="13" spans="1:12" x14ac:dyDescent="0.25">
      <c r="A13" s="6" t="s">
        <v>1659</v>
      </c>
      <c r="B13" s="19" t="s">
        <v>1644</v>
      </c>
      <c r="C13" s="218" t="s">
        <v>915</v>
      </c>
      <c r="D13" s="219" t="s">
        <v>915</v>
      </c>
      <c r="E13" s="219" t="s">
        <v>915</v>
      </c>
      <c r="F13" s="219" t="s">
        <v>915</v>
      </c>
      <c r="G13" s="219" t="s">
        <v>915</v>
      </c>
      <c r="H13" s="219" t="s">
        <v>915</v>
      </c>
      <c r="I13" s="220" t="s">
        <v>915</v>
      </c>
    </row>
    <row r="14" spans="1:12" x14ac:dyDescent="0.25">
      <c r="A14" s="6" t="s">
        <v>1660</v>
      </c>
      <c r="B14" s="19" t="s">
        <v>1644</v>
      </c>
      <c r="C14" s="218" t="s">
        <v>919</v>
      </c>
      <c r="D14" s="219" t="s">
        <v>919</v>
      </c>
      <c r="E14" s="219" t="s">
        <v>919</v>
      </c>
      <c r="F14" s="219" t="s">
        <v>919</v>
      </c>
      <c r="G14" s="219" t="s">
        <v>919</v>
      </c>
      <c r="H14" s="219" t="s">
        <v>919</v>
      </c>
      <c r="I14" s="220" t="s">
        <v>919</v>
      </c>
    </row>
    <row r="15" spans="1:12" x14ac:dyDescent="0.25">
      <c r="A15" s="6" t="s">
        <v>1661</v>
      </c>
      <c r="B15" s="19" t="s">
        <v>1686</v>
      </c>
      <c r="C15" s="218" t="s">
        <v>924</v>
      </c>
      <c r="D15" s="219" t="s">
        <v>924</v>
      </c>
      <c r="E15" s="219" t="s">
        <v>924</v>
      </c>
      <c r="F15" s="219" t="s">
        <v>924</v>
      </c>
      <c r="G15" s="219" t="s">
        <v>924</v>
      </c>
      <c r="H15" s="219" t="s">
        <v>924</v>
      </c>
      <c r="I15" s="220" t="s">
        <v>924</v>
      </c>
    </row>
    <row r="16" spans="1:12" x14ac:dyDescent="0.25">
      <c r="A16" s="6" t="s">
        <v>1662</v>
      </c>
      <c r="B16" s="19" t="s">
        <v>1686</v>
      </c>
      <c r="C16" s="218" t="s">
        <v>928</v>
      </c>
      <c r="D16" s="219" t="s">
        <v>928</v>
      </c>
      <c r="E16" s="219" t="s">
        <v>928</v>
      </c>
      <c r="F16" s="219" t="s">
        <v>928</v>
      </c>
      <c r="G16" s="219" t="s">
        <v>928</v>
      </c>
      <c r="H16" s="219" t="s">
        <v>928</v>
      </c>
      <c r="I16" s="220" t="s">
        <v>928</v>
      </c>
    </row>
    <row r="17" spans="1:9" x14ac:dyDescent="0.25">
      <c r="A17" s="6" t="s">
        <v>1663</v>
      </c>
      <c r="B17" s="19" t="s">
        <v>1687</v>
      </c>
      <c r="C17" s="218" t="s">
        <v>932</v>
      </c>
      <c r="D17" s="219" t="s">
        <v>932</v>
      </c>
      <c r="E17" s="219" t="s">
        <v>932</v>
      </c>
      <c r="F17" s="219" t="s">
        <v>932</v>
      </c>
      <c r="G17" s="219" t="s">
        <v>932</v>
      </c>
      <c r="H17" s="219" t="s">
        <v>932</v>
      </c>
      <c r="I17" s="220" t="s">
        <v>932</v>
      </c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54</v>
      </c>
      <c r="C23">
        <v>20</v>
      </c>
      <c r="D23" t="s">
        <v>911</v>
      </c>
      <c r="E23">
        <v>22588</v>
      </c>
      <c r="F23" t="s">
        <v>912</v>
      </c>
      <c r="G23" t="s">
        <v>913</v>
      </c>
      <c r="H23">
        <v>440.41</v>
      </c>
      <c r="I23">
        <v>88.08</v>
      </c>
    </row>
    <row r="24" spans="1:9" x14ac:dyDescent="0.25">
      <c r="A24" t="s">
        <v>869</v>
      </c>
      <c r="B24" t="s">
        <v>59</v>
      </c>
      <c r="C24">
        <v>20</v>
      </c>
      <c r="D24" t="s">
        <v>915</v>
      </c>
      <c r="E24">
        <v>24048</v>
      </c>
      <c r="F24" t="s">
        <v>916</v>
      </c>
      <c r="G24" t="s">
        <v>917</v>
      </c>
      <c r="H24">
        <v>360.42</v>
      </c>
      <c r="I24">
        <v>72.08</v>
      </c>
    </row>
    <row r="25" spans="1:9" x14ac:dyDescent="0.25">
      <c r="A25" t="s">
        <v>869</v>
      </c>
      <c r="B25" t="s">
        <v>64</v>
      </c>
      <c r="C25">
        <v>20</v>
      </c>
      <c r="D25" t="s">
        <v>919</v>
      </c>
      <c r="E25">
        <v>20686</v>
      </c>
      <c r="F25" t="s">
        <v>920</v>
      </c>
      <c r="G25" t="s">
        <v>921</v>
      </c>
      <c r="H25">
        <v>290.83</v>
      </c>
      <c r="I25">
        <v>58.164999999999999</v>
      </c>
    </row>
    <row r="26" spans="1:9" x14ac:dyDescent="0.25">
      <c r="A26" t="s">
        <v>869</v>
      </c>
      <c r="B26" t="s">
        <v>69</v>
      </c>
      <c r="C26" t="s">
        <v>1652</v>
      </c>
      <c r="D26" t="s">
        <v>924</v>
      </c>
      <c r="E26">
        <v>47526</v>
      </c>
      <c r="F26" t="s">
        <v>925</v>
      </c>
      <c r="G26" t="s">
        <v>926</v>
      </c>
      <c r="H26">
        <v>368.57369999999997</v>
      </c>
      <c r="I26">
        <v>73.709999999999994</v>
      </c>
    </row>
    <row r="27" spans="1:9" x14ac:dyDescent="0.25">
      <c r="A27" t="s">
        <v>869</v>
      </c>
      <c r="B27" t="s">
        <v>74</v>
      </c>
      <c r="C27">
        <v>20</v>
      </c>
      <c r="D27" t="s">
        <v>928</v>
      </c>
      <c r="E27">
        <v>20895</v>
      </c>
      <c r="F27" t="s">
        <v>929</v>
      </c>
      <c r="G27" t="s">
        <v>930</v>
      </c>
      <c r="H27">
        <v>545.54999999999995</v>
      </c>
      <c r="I27">
        <v>109.1</v>
      </c>
    </row>
    <row r="28" spans="1:9" x14ac:dyDescent="0.25">
      <c r="A28" t="s">
        <v>869</v>
      </c>
      <c r="B28" t="s">
        <v>79</v>
      </c>
      <c r="C28">
        <v>20</v>
      </c>
      <c r="D28" t="s">
        <v>932</v>
      </c>
      <c r="E28">
        <v>42219</v>
      </c>
      <c r="F28" t="s">
        <v>933</v>
      </c>
      <c r="G28" t="s">
        <v>934</v>
      </c>
      <c r="H28">
        <v>120.19199999999999</v>
      </c>
      <c r="I28">
        <v>24.04</v>
      </c>
    </row>
    <row r="31" spans="1:9" x14ac:dyDescent="0.25">
      <c r="A31" s="7" t="s">
        <v>2200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2208</v>
      </c>
    </row>
    <row r="34" spans="1:49" x14ac:dyDescent="0.25">
      <c r="A34" t="s">
        <v>1709</v>
      </c>
      <c r="B34" s="38">
        <v>42403.068333333336</v>
      </c>
    </row>
    <row r="35" spans="1:49" x14ac:dyDescent="0.25">
      <c r="A35" t="s">
        <v>1710</v>
      </c>
      <c r="B35">
        <v>2408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14</v>
      </c>
      <c r="D38">
        <v>15</v>
      </c>
      <c r="E38">
        <v>13</v>
      </c>
      <c r="F38">
        <v>13</v>
      </c>
      <c r="G38">
        <v>13</v>
      </c>
      <c r="H38">
        <v>14</v>
      </c>
      <c r="I38">
        <v>13</v>
      </c>
      <c r="J38">
        <v>12</v>
      </c>
      <c r="K38">
        <v>15</v>
      </c>
      <c r="L38">
        <v>12</v>
      </c>
      <c r="M38">
        <v>16</v>
      </c>
      <c r="N38">
        <v>13</v>
      </c>
      <c r="O38">
        <v>14</v>
      </c>
      <c r="P38">
        <v>16</v>
      </c>
      <c r="Q38">
        <v>14</v>
      </c>
      <c r="R38">
        <v>15</v>
      </c>
      <c r="S38">
        <v>15</v>
      </c>
      <c r="T38">
        <v>13</v>
      </c>
      <c r="U38">
        <v>14</v>
      </c>
      <c r="V38">
        <v>13</v>
      </c>
      <c r="W38">
        <v>16</v>
      </c>
      <c r="X38">
        <v>15</v>
      </c>
      <c r="Y38">
        <v>12</v>
      </c>
      <c r="Z38">
        <v>13</v>
      </c>
      <c r="AA38">
        <v>12</v>
      </c>
      <c r="AB38">
        <v>15</v>
      </c>
      <c r="AC38">
        <v>13</v>
      </c>
      <c r="AD38">
        <v>12</v>
      </c>
      <c r="AE38">
        <v>16</v>
      </c>
      <c r="AF38">
        <v>16</v>
      </c>
      <c r="AG38">
        <v>15</v>
      </c>
      <c r="AH38">
        <v>11</v>
      </c>
      <c r="AI38">
        <v>13</v>
      </c>
      <c r="AJ38">
        <v>13</v>
      </c>
      <c r="AK38">
        <v>15</v>
      </c>
      <c r="AL38">
        <v>15</v>
      </c>
      <c r="AM38">
        <v>15</v>
      </c>
      <c r="AN38">
        <v>16</v>
      </c>
      <c r="AO38">
        <v>13</v>
      </c>
      <c r="AP38">
        <v>14</v>
      </c>
      <c r="AQ38">
        <v>14</v>
      </c>
      <c r="AR38">
        <v>13</v>
      </c>
      <c r="AS38">
        <v>15</v>
      </c>
      <c r="AT38">
        <v>16</v>
      </c>
      <c r="AU38">
        <v>13</v>
      </c>
      <c r="AV38">
        <v>14</v>
      </c>
      <c r="AW38">
        <v>16</v>
      </c>
    </row>
    <row r="39" spans="1:49" x14ac:dyDescent="0.25">
      <c r="A39" t="s">
        <v>1764</v>
      </c>
      <c r="B39">
        <v>125.608</v>
      </c>
      <c r="C39">
        <v>78.822999999999993</v>
      </c>
      <c r="D39">
        <v>87.966999999999999</v>
      </c>
      <c r="E39">
        <v>50.762</v>
      </c>
      <c r="F39">
        <v>89.111000000000004</v>
      </c>
      <c r="G39">
        <v>93.832999999999998</v>
      </c>
      <c r="H39">
        <v>112.70099999999999</v>
      </c>
      <c r="I39">
        <v>77.304000000000002</v>
      </c>
      <c r="J39">
        <v>50.798999999999999</v>
      </c>
      <c r="K39">
        <v>138.06299999999999</v>
      </c>
      <c r="L39">
        <v>86.442999999999998</v>
      </c>
      <c r="M39">
        <v>70.477999999999994</v>
      </c>
      <c r="N39">
        <v>109.508</v>
      </c>
      <c r="O39">
        <v>85.921000000000006</v>
      </c>
      <c r="P39">
        <v>81.408000000000001</v>
      </c>
      <c r="Q39">
        <v>72.875</v>
      </c>
      <c r="R39">
        <v>88.552999999999997</v>
      </c>
      <c r="S39">
        <v>93.837000000000003</v>
      </c>
      <c r="T39">
        <v>71.236000000000004</v>
      </c>
      <c r="U39">
        <v>50.578000000000003</v>
      </c>
      <c r="V39">
        <v>109.732</v>
      </c>
      <c r="W39">
        <v>106.825</v>
      </c>
      <c r="X39">
        <v>75.293999999999997</v>
      </c>
      <c r="Y39">
        <v>67.394000000000005</v>
      </c>
      <c r="Z39">
        <v>85.507000000000005</v>
      </c>
      <c r="AA39">
        <v>57.689</v>
      </c>
      <c r="AB39">
        <v>70.497</v>
      </c>
      <c r="AC39">
        <v>92.947999999999993</v>
      </c>
      <c r="AD39">
        <v>48.594000000000001</v>
      </c>
      <c r="AE39">
        <v>94.488</v>
      </c>
      <c r="AF39">
        <v>102.748</v>
      </c>
      <c r="AG39">
        <v>95.320999999999998</v>
      </c>
      <c r="AH39">
        <v>79.947000000000003</v>
      </c>
      <c r="AI39">
        <v>55.825000000000003</v>
      </c>
      <c r="AJ39">
        <v>132.46600000000001</v>
      </c>
      <c r="AK39">
        <v>60.433999999999997</v>
      </c>
      <c r="AL39">
        <v>86.730999999999995</v>
      </c>
      <c r="AM39">
        <v>101.473</v>
      </c>
      <c r="AN39">
        <v>118.176</v>
      </c>
      <c r="AO39">
        <v>88.081000000000003</v>
      </c>
      <c r="AP39">
        <v>52.262</v>
      </c>
      <c r="AQ39">
        <v>36.915999999999997</v>
      </c>
      <c r="AR39">
        <v>84.441999999999993</v>
      </c>
      <c r="AS39">
        <v>89.635000000000005</v>
      </c>
      <c r="AT39">
        <v>113.55</v>
      </c>
      <c r="AU39">
        <v>61.576999999999998</v>
      </c>
      <c r="AV39">
        <v>101.748</v>
      </c>
      <c r="AW39">
        <v>107.82299999999999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2207</v>
      </c>
    </row>
    <row r="42" spans="1:49" x14ac:dyDescent="0.25">
      <c r="A42" t="s">
        <v>1709</v>
      </c>
      <c r="B42" s="38">
        <v>42403.067569444444</v>
      </c>
    </row>
    <row r="43" spans="1:49" x14ac:dyDescent="0.25">
      <c r="A43" t="s">
        <v>1710</v>
      </c>
      <c r="B43">
        <v>2466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14</v>
      </c>
      <c r="D46">
        <v>14</v>
      </c>
      <c r="E46">
        <v>13</v>
      </c>
      <c r="F46">
        <v>13</v>
      </c>
      <c r="G46">
        <v>13</v>
      </c>
      <c r="H46">
        <v>13</v>
      </c>
      <c r="I46">
        <v>13</v>
      </c>
      <c r="J46">
        <v>11</v>
      </c>
      <c r="K46">
        <v>0</v>
      </c>
      <c r="L46">
        <v>12</v>
      </c>
      <c r="M46">
        <v>0</v>
      </c>
      <c r="N46">
        <v>13</v>
      </c>
      <c r="O46">
        <v>13</v>
      </c>
      <c r="P46">
        <v>15</v>
      </c>
      <c r="Q46">
        <v>13</v>
      </c>
      <c r="R46">
        <v>15</v>
      </c>
      <c r="S46">
        <v>16</v>
      </c>
      <c r="T46">
        <v>13</v>
      </c>
      <c r="U46">
        <v>15</v>
      </c>
      <c r="V46">
        <v>14</v>
      </c>
      <c r="W46">
        <v>16</v>
      </c>
      <c r="X46">
        <v>14</v>
      </c>
      <c r="Y46">
        <v>11</v>
      </c>
      <c r="Z46">
        <v>13</v>
      </c>
      <c r="AA46">
        <v>12</v>
      </c>
      <c r="AB46">
        <v>15</v>
      </c>
      <c r="AC46">
        <v>13</v>
      </c>
      <c r="AD46">
        <v>12</v>
      </c>
      <c r="AE46">
        <v>16</v>
      </c>
      <c r="AF46">
        <v>15</v>
      </c>
      <c r="AG46">
        <v>14</v>
      </c>
      <c r="AH46">
        <v>11</v>
      </c>
      <c r="AI46">
        <v>12</v>
      </c>
      <c r="AJ46">
        <v>14</v>
      </c>
      <c r="AK46">
        <v>15</v>
      </c>
      <c r="AL46">
        <v>15</v>
      </c>
      <c r="AM46">
        <v>15</v>
      </c>
      <c r="AN46">
        <v>16</v>
      </c>
      <c r="AO46">
        <v>13</v>
      </c>
      <c r="AP46">
        <v>0</v>
      </c>
      <c r="AQ46">
        <v>14</v>
      </c>
      <c r="AR46">
        <v>11</v>
      </c>
      <c r="AS46">
        <v>15</v>
      </c>
      <c r="AT46">
        <v>16</v>
      </c>
      <c r="AU46">
        <v>13</v>
      </c>
      <c r="AV46">
        <v>14</v>
      </c>
      <c r="AW46">
        <v>16</v>
      </c>
    </row>
    <row r="47" spans="1:49" x14ac:dyDescent="0.25">
      <c r="A47" t="s">
        <v>1764</v>
      </c>
      <c r="B47">
        <v>110.51600000000001</v>
      </c>
      <c r="C47">
        <v>78.394000000000005</v>
      </c>
      <c r="D47">
        <v>81.665000000000006</v>
      </c>
      <c r="E47">
        <v>52.115000000000002</v>
      </c>
      <c r="F47">
        <v>82.171000000000006</v>
      </c>
      <c r="G47">
        <v>84.691999999999993</v>
      </c>
      <c r="H47">
        <v>110.908</v>
      </c>
      <c r="I47">
        <v>57.35</v>
      </c>
      <c r="J47">
        <v>34.152000000000001</v>
      </c>
      <c r="K47">
        <v>0</v>
      </c>
      <c r="L47">
        <v>37.923999999999999</v>
      </c>
      <c r="M47">
        <v>0</v>
      </c>
      <c r="N47">
        <v>59.56</v>
      </c>
      <c r="O47">
        <v>79.613</v>
      </c>
      <c r="P47">
        <v>68.44</v>
      </c>
      <c r="Q47">
        <v>42.953000000000003</v>
      </c>
      <c r="R47">
        <v>61.384</v>
      </c>
      <c r="S47">
        <v>201.655</v>
      </c>
      <c r="T47">
        <v>97.281000000000006</v>
      </c>
      <c r="U47">
        <v>96.418000000000006</v>
      </c>
      <c r="V47">
        <v>91.941000000000003</v>
      </c>
      <c r="W47">
        <v>92.355999999999995</v>
      </c>
      <c r="X47">
        <v>46.21</v>
      </c>
      <c r="Y47">
        <v>59.731999999999999</v>
      </c>
      <c r="Z47">
        <v>76.019000000000005</v>
      </c>
      <c r="AA47">
        <v>57.296999999999997</v>
      </c>
      <c r="AB47">
        <v>60.74</v>
      </c>
      <c r="AC47">
        <v>76.903999999999996</v>
      </c>
      <c r="AD47">
        <v>38.127000000000002</v>
      </c>
      <c r="AE47">
        <v>83.38</v>
      </c>
      <c r="AF47">
        <v>91.786000000000001</v>
      </c>
      <c r="AG47">
        <v>92.096000000000004</v>
      </c>
      <c r="AH47">
        <v>70.962000000000003</v>
      </c>
      <c r="AI47">
        <v>65.789000000000001</v>
      </c>
      <c r="AJ47">
        <v>112.395</v>
      </c>
      <c r="AK47">
        <v>70.91</v>
      </c>
      <c r="AL47">
        <v>86.352000000000004</v>
      </c>
      <c r="AM47">
        <v>89.233000000000004</v>
      </c>
      <c r="AN47">
        <v>72.221999999999994</v>
      </c>
      <c r="AO47">
        <v>72.653999999999996</v>
      </c>
      <c r="AP47">
        <v>0</v>
      </c>
      <c r="AQ47">
        <v>30.372</v>
      </c>
      <c r="AR47">
        <v>96.608999999999995</v>
      </c>
      <c r="AS47">
        <v>90.968000000000004</v>
      </c>
      <c r="AT47">
        <v>89.641000000000005</v>
      </c>
      <c r="AU47">
        <v>60.962000000000003</v>
      </c>
      <c r="AV47">
        <v>111.131</v>
      </c>
      <c r="AW47">
        <v>99.174000000000007</v>
      </c>
    </row>
    <row r="49" spans="1:49" x14ac:dyDescent="0.25">
      <c r="A49" s="7" t="s">
        <v>2201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2206</v>
      </c>
    </row>
    <row r="52" spans="1:49" x14ac:dyDescent="0.25">
      <c r="A52" t="s">
        <v>1709</v>
      </c>
      <c r="B52" s="38">
        <v>42403.066736111112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15</v>
      </c>
      <c r="C56">
        <v>16</v>
      </c>
      <c r="D56">
        <v>16</v>
      </c>
      <c r="E56">
        <v>16</v>
      </c>
      <c r="F56">
        <v>15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15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15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15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15</v>
      </c>
      <c r="AV56">
        <v>16</v>
      </c>
      <c r="AW56">
        <v>16</v>
      </c>
    </row>
    <row r="57" spans="1:49" x14ac:dyDescent="0.25">
      <c r="A57" t="s">
        <v>1764</v>
      </c>
      <c r="B57">
        <v>31.94</v>
      </c>
      <c r="C57">
        <v>120.373</v>
      </c>
      <c r="D57">
        <v>136.15700000000001</v>
      </c>
      <c r="E57">
        <v>42.406999999999996</v>
      </c>
      <c r="F57">
        <v>114.229</v>
      </c>
      <c r="G57">
        <v>109.16200000000001</v>
      </c>
      <c r="H57">
        <v>105.123</v>
      </c>
      <c r="I57">
        <v>84.01</v>
      </c>
      <c r="J57">
        <v>155.376</v>
      </c>
      <c r="K57">
        <v>136.54599999999999</v>
      </c>
      <c r="L57">
        <v>89.552999999999997</v>
      </c>
      <c r="M57">
        <v>168.578</v>
      </c>
      <c r="N57">
        <v>71.798000000000002</v>
      </c>
      <c r="O57">
        <v>112.158</v>
      </c>
      <c r="P57">
        <v>122.85</v>
      </c>
      <c r="Q57">
        <v>124.425</v>
      </c>
      <c r="R57">
        <v>168.852</v>
      </c>
      <c r="S57">
        <v>166.35300000000001</v>
      </c>
      <c r="T57">
        <v>142.68299999999999</v>
      </c>
      <c r="U57">
        <v>127.736</v>
      </c>
      <c r="V57">
        <v>131.38399999999999</v>
      </c>
      <c r="W57">
        <v>100.13</v>
      </c>
      <c r="X57">
        <v>129.71799999999999</v>
      </c>
      <c r="Y57">
        <v>114.265</v>
      </c>
      <c r="Z57">
        <v>124.637</v>
      </c>
      <c r="AA57">
        <v>124.789</v>
      </c>
      <c r="AB57">
        <v>107.06</v>
      </c>
      <c r="AC57">
        <v>87.688000000000002</v>
      </c>
      <c r="AD57">
        <v>81.834000000000003</v>
      </c>
      <c r="AE57">
        <v>89.040999999999997</v>
      </c>
      <c r="AF57">
        <v>148.21899999999999</v>
      </c>
      <c r="AG57">
        <v>157.08500000000001</v>
      </c>
      <c r="AH57">
        <v>203.64500000000001</v>
      </c>
      <c r="AI57">
        <v>152.173</v>
      </c>
      <c r="AJ57">
        <v>183.32400000000001</v>
      </c>
      <c r="AK57">
        <v>143.78100000000001</v>
      </c>
      <c r="AL57">
        <v>145.666</v>
      </c>
      <c r="AM57">
        <v>78.849000000000004</v>
      </c>
      <c r="AN57">
        <v>120.85299999999999</v>
      </c>
      <c r="AO57">
        <v>75.903000000000006</v>
      </c>
      <c r="AP57">
        <v>70.572000000000003</v>
      </c>
      <c r="AQ57">
        <v>114.794</v>
      </c>
      <c r="AR57">
        <v>132.76</v>
      </c>
      <c r="AS57">
        <v>119.074</v>
      </c>
      <c r="AT57">
        <v>121.00700000000001</v>
      </c>
      <c r="AU57">
        <v>132.786</v>
      </c>
      <c r="AV57">
        <v>67.322000000000003</v>
      </c>
      <c r="AW57">
        <v>64.319000000000003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2205</v>
      </c>
    </row>
    <row r="60" spans="1:49" x14ac:dyDescent="0.25">
      <c r="A60" t="s">
        <v>1709</v>
      </c>
      <c r="B60" s="38">
        <v>42403.065706018519</v>
      </c>
    </row>
    <row r="61" spans="1:49" x14ac:dyDescent="0.25">
      <c r="A61" t="s">
        <v>1710</v>
      </c>
      <c r="B61">
        <v>2408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14</v>
      </c>
      <c r="C64">
        <v>16</v>
      </c>
      <c r="D64">
        <v>16</v>
      </c>
      <c r="E64">
        <v>16</v>
      </c>
      <c r="F64">
        <v>15</v>
      </c>
      <c r="G64">
        <v>16</v>
      </c>
      <c r="H64">
        <v>16</v>
      </c>
      <c r="I64">
        <v>16</v>
      </c>
      <c r="J64">
        <v>16</v>
      </c>
      <c r="K64">
        <v>0</v>
      </c>
      <c r="L64">
        <v>12</v>
      </c>
      <c r="M64">
        <v>3</v>
      </c>
      <c r="N64">
        <v>14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15</v>
      </c>
      <c r="AC64">
        <v>16</v>
      </c>
      <c r="AD64">
        <v>14</v>
      </c>
      <c r="AE64">
        <v>16</v>
      </c>
      <c r="AF64">
        <v>16</v>
      </c>
      <c r="AG64">
        <v>16</v>
      </c>
      <c r="AH64">
        <v>16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16</v>
      </c>
      <c r="AR64">
        <v>16</v>
      </c>
      <c r="AS64">
        <v>16</v>
      </c>
      <c r="AT64">
        <v>16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30.766999999999999</v>
      </c>
      <c r="C65">
        <v>114.08499999999999</v>
      </c>
      <c r="D65">
        <v>112.949</v>
      </c>
      <c r="E65">
        <v>38.323999999999998</v>
      </c>
      <c r="F65">
        <v>123.02500000000001</v>
      </c>
      <c r="G65">
        <v>94.301000000000002</v>
      </c>
      <c r="H65">
        <v>94.853999999999999</v>
      </c>
      <c r="I65">
        <v>51.826000000000001</v>
      </c>
      <c r="J65">
        <v>73.180000000000007</v>
      </c>
      <c r="K65">
        <v>0</v>
      </c>
      <c r="L65">
        <v>13.48</v>
      </c>
      <c r="M65">
        <v>7.35</v>
      </c>
      <c r="N65">
        <v>25.949000000000002</v>
      </c>
      <c r="O65">
        <v>58.354999999999997</v>
      </c>
      <c r="P65">
        <v>65.799000000000007</v>
      </c>
      <c r="Q65">
        <v>73.983000000000004</v>
      </c>
      <c r="R65">
        <v>74.816000000000003</v>
      </c>
      <c r="S65">
        <v>351.73200000000003</v>
      </c>
      <c r="T65">
        <v>141.26300000000001</v>
      </c>
      <c r="U65">
        <v>135.70099999999999</v>
      </c>
      <c r="V65">
        <v>131.161</v>
      </c>
      <c r="W65">
        <v>85.653999999999996</v>
      </c>
      <c r="X65">
        <v>78.308999999999997</v>
      </c>
      <c r="Y65">
        <v>68.631</v>
      </c>
      <c r="Z65">
        <v>160.27000000000001</v>
      </c>
      <c r="AA65">
        <v>139.03700000000001</v>
      </c>
      <c r="AB65">
        <v>94.741</v>
      </c>
      <c r="AC65">
        <v>73.236000000000004</v>
      </c>
      <c r="AD65">
        <v>75.478999999999999</v>
      </c>
      <c r="AE65">
        <v>68.319000000000003</v>
      </c>
      <c r="AF65">
        <v>70.048000000000002</v>
      </c>
      <c r="AG65">
        <v>135.828</v>
      </c>
      <c r="AH65">
        <v>258.62400000000002</v>
      </c>
      <c r="AI65">
        <v>124.111</v>
      </c>
      <c r="AJ65">
        <v>122.04300000000001</v>
      </c>
      <c r="AK65">
        <v>82.087000000000003</v>
      </c>
      <c r="AL65">
        <v>118.226</v>
      </c>
      <c r="AM65">
        <v>67.322000000000003</v>
      </c>
      <c r="AN65">
        <v>92.308999999999997</v>
      </c>
      <c r="AO65">
        <v>78.98</v>
      </c>
      <c r="AP65">
        <v>0</v>
      </c>
      <c r="AQ65">
        <v>72.929000000000002</v>
      </c>
      <c r="AR65">
        <v>122.45099999999999</v>
      </c>
      <c r="AS65">
        <v>106.976</v>
      </c>
      <c r="AT65">
        <v>106.512</v>
      </c>
      <c r="AU65">
        <v>131.24299999999999</v>
      </c>
      <c r="AV65">
        <v>76.933000000000007</v>
      </c>
      <c r="AW65">
        <v>58.877000000000002</v>
      </c>
    </row>
    <row r="67" spans="1:49" x14ac:dyDescent="0.25">
      <c r="A67" s="7" t="s">
        <v>2202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2204</v>
      </c>
    </row>
    <row r="70" spans="1:49" x14ac:dyDescent="0.25">
      <c r="A70" t="s">
        <v>1709</v>
      </c>
      <c r="B70" s="38">
        <v>42403.064826388887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15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15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15</v>
      </c>
      <c r="U74">
        <v>16</v>
      </c>
      <c r="V74">
        <v>16</v>
      </c>
      <c r="W74">
        <v>15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15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15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161.941</v>
      </c>
      <c r="C75">
        <v>175.19</v>
      </c>
      <c r="D75">
        <v>91.715999999999994</v>
      </c>
      <c r="E75">
        <v>114.598</v>
      </c>
      <c r="F75">
        <v>125.41500000000001</v>
      </c>
      <c r="G75">
        <v>134.67699999999999</v>
      </c>
      <c r="H75">
        <v>148.202</v>
      </c>
      <c r="I75">
        <v>125.46</v>
      </c>
      <c r="J75">
        <v>165.17</v>
      </c>
      <c r="K75">
        <v>149.261</v>
      </c>
      <c r="L75">
        <v>106.459</v>
      </c>
      <c r="M75">
        <v>78.016000000000005</v>
      </c>
      <c r="N75">
        <v>102.63500000000001</v>
      </c>
      <c r="O75">
        <v>68.662000000000006</v>
      </c>
      <c r="P75">
        <v>88.171000000000006</v>
      </c>
      <c r="Q75">
        <v>134.05199999999999</v>
      </c>
      <c r="R75">
        <v>108.241</v>
      </c>
      <c r="S75">
        <v>141.511</v>
      </c>
      <c r="T75">
        <v>106.334</v>
      </c>
      <c r="U75">
        <v>108.26</v>
      </c>
      <c r="V75">
        <v>128.00899999999999</v>
      </c>
      <c r="W75">
        <v>114.919</v>
      </c>
      <c r="X75">
        <v>132.67400000000001</v>
      </c>
      <c r="Y75">
        <v>114.91500000000001</v>
      </c>
      <c r="Z75">
        <v>165.62</v>
      </c>
      <c r="AA75">
        <v>194.28200000000001</v>
      </c>
      <c r="AB75">
        <v>124.423</v>
      </c>
      <c r="AC75">
        <v>91.897000000000006</v>
      </c>
      <c r="AD75">
        <v>113.90300000000001</v>
      </c>
      <c r="AE75">
        <v>84.304000000000002</v>
      </c>
      <c r="AF75">
        <v>79.438999999999993</v>
      </c>
      <c r="AG75">
        <v>109.53400000000001</v>
      </c>
      <c r="AH75">
        <v>136.62</v>
      </c>
      <c r="AI75">
        <v>110.801</v>
      </c>
      <c r="AJ75">
        <v>95.299000000000007</v>
      </c>
      <c r="AK75">
        <v>155.297</v>
      </c>
      <c r="AL75">
        <v>101.614</v>
      </c>
      <c r="AM75">
        <v>86.664000000000001</v>
      </c>
      <c r="AN75">
        <v>183.30500000000001</v>
      </c>
      <c r="AO75">
        <v>173.47499999999999</v>
      </c>
      <c r="AP75">
        <v>134.685</v>
      </c>
      <c r="AQ75">
        <v>136.82400000000001</v>
      </c>
      <c r="AR75">
        <v>99.117000000000004</v>
      </c>
      <c r="AS75">
        <v>127.492</v>
      </c>
      <c r="AT75">
        <v>123.39700000000001</v>
      </c>
      <c r="AU75">
        <v>130.453</v>
      </c>
      <c r="AV75">
        <v>103.64700000000001</v>
      </c>
      <c r="AW75">
        <v>132.59299999999999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2209</v>
      </c>
    </row>
    <row r="78" spans="1:49" x14ac:dyDescent="0.25">
      <c r="A78" t="s">
        <v>1709</v>
      </c>
      <c r="B78" s="38">
        <v>42403.070104166669</v>
      </c>
    </row>
    <row r="79" spans="1:49" x14ac:dyDescent="0.25">
      <c r="A79" t="s">
        <v>1710</v>
      </c>
      <c r="B79">
        <v>2423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15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0</v>
      </c>
      <c r="L82">
        <v>15</v>
      </c>
      <c r="M82">
        <v>0</v>
      </c>
      <c r="N82">
        <v>15</v>
      </c>
      <c r="O82">
        <v>16</v>
      </c>
      <c r="P82">
        <v>16</v>
      </c>
      <c r="Q82">
        <v>16</v>
      </c>
      <c r="R82">
        <v>16</v>
      </c>
      <c r="S82">
        <v>16</v>
      </c>
      <c r="T82">
        <v>16</v>
      </c>
      <c r="U82">
        <v>16</v>
      </c>
      <c r="V82">
        <v>16</v>
      </c>
      <c r="W82">
        <v>15</v>
      </c>
      <c r="X82">
        <v>16</v>
      </c>
      <c r="Y82">
        <v>16</v>
      </c>
      <c r="Z82">
        <v>16</v>
      </c>
      <c r="AA82">
        <v>16</v>
      </c>
      <c r="AB82">
        <v>16</v>
      </c>
      <c r="AC82">
        <v>14</v>
      </c>
      <c r="AD82">
        <v>16</v>
      </c>
      <c r="AE82">
        <v>16</v>
      </c>
      <c r="AF82">
        <v>16</v>
      </c>
      <c r="AG82">
        <v>16</v>
      </c>
      <c r="AH82">
        <v>16</v>
      </c>
      <c r="AI82">
        <v>16</v>
      </c>
      <c r="AJ82">
        <v>16</v>
      </c>
      <c r="AK82">
        <v>15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16</v>
      </c>
      <c r="AR82">
        <v>15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162.108</v>
      </c>
      <c r="C83">
        <v>173.172</v>
      </c>
      <c r="D83">
        <v>86.650999999999996</v>
      </c>
      <c r="E83">
        <v>109.49299999999999</v>
      </c>
      <c r="F83">
        <v>126.72499999999999</v>
      </c>
      <c r="G83">
        <v>160.95099999999999</v>
      </c>
      <c r="H83">
        <v>133.62700000000001</v>
      </c>
      <c r="I83">
        <v>82.375</v>
      </c>
      <c r="J83">
        <v>93.587000000000003</v>
      </c>
      <c r="K83">
        <v>0</v>
      </c>
      <c r="L83">
        <v>34.536999999999999</v>
      </c>
      <c r="M83">
        <v>0</v>
      </c>
      <c r="N83">
        <v>65.352000000000004</v>
      </c>
      <c r="O83">
        <v>58.481999999999999</v>
      </c>
      <c r="P83">
        <v>83.418000000000006</v>
      </c>
      <c r="Q83">
        <v>96.793000000000006</v>
      </c>
      <c r="R83">
        <v>63.366</v>
      </c>
      <c r="S83">
        <v>267.24200000000002</v>
      </c>
      <c r="T83">
        <v>87.222999999999999</v>
      </c>
      <c r="U83">
        <v>146.179</v>
      </c>
      <c r="V83">
        <v>98.034999999999997</v>
      </c>
      <c r="W83">
        <v>124.84699999999999</v>
      </c>
      <c r="X83">
        <v>120.443</v>
      </c>
      <c r="Y83">
        <v>79.688000000000002</v>
      </c>
      <c r="Z83">
        <v>237.821</v>
      </c>
      <c r="AA83">
        <v>193.25700000000001</v>
      </c>
      <c r="AB83">
        <v>97.081000000000003</v>
      </c>
      <c r="AC83">
        <v>63.014000000000003</v>
      </c>
      <c r="AD83">
        <v>68.959000000000003</v>
      </c>
      <c r="AE83">
        <v>63.942999999999998</v>
      </c>
      <c r="AF83">
        <v>82.099000000000004</v>
      </c>
      <c r="AG83">
        <v>64.820999999999998</v>
      </c>
      <c r="AH83">
        <v>195.67500000000001</v>
      </c>
      <c r="AI83">
        <v>104.468</v>
      </c>
      <c r="AJ83">
        <v>79.765000000000001</v>
      </c>
      <c r="AK83">
        <v>139.10400000000001</v>
      </c>
      <c r="AL83">
        <v>64.135000000000005</v>
      </c>
      <c r="AM83">
        <v>71.923000000000002</v>
      </c>
      <c r="AN83">
        <v>144.679</v>
      </c>
      <c r="AO83">
        <v>134.78</v>
      </c>
      <c r="AP83">
        <v>0</v>
      </c>
      <c r="AQ83">
        <v>97.364000000000004</v>
      </c>
      <c r="AR83">
        <v>92.816999999999993</v>
      </c>
      <c r="AS83">
        <v>111.265</v>
      </c>
      <c r="AT83">
        <v>122.309</v>
      </c>
      <c r="AU83">
        <v>121.515</v>
      </c>
      <c r="AV83">
        <v>108.67100000000001</v>
      </c>
      <c r="AW83">
        <v>109.411</v>
      </c>
    </row>
    <row r="85" spans="1:49" x14ac:dyDescent="0.25">
      <c r="A85" s="7" t="s">
        <v>1769</v>
      </c>
      <c r="B85" t="s">
        <v>1715</v>
      </c>
      <c r="C85" t="s">
        <v>1716</v>
      </c>
      <c r="D85" t="s">
        <v>1717</v>
      </c>
      <c r="E85" t="s">
        <v>1718</v>
      </c>
      <c r="F85" t="s">
        <v>1719</v>
      </c>
      <c r="G85" t="s">
        <v>1720</v>
      </c>
      <c r="H85" t="s">
        <v>1721</v>
      </c>
      <c r="I85" t="s">
        <v>1722</v>
      </c>
      <c r="J85" t="s">
        <v>1723</v>
      </c>
      <c r="K85" t="s">
        <v>1724</v>
      </c>
      <c r="L85" t="s">
        <v>1725</v>
      </c>
      <c r="M85" t="s">
        <v>1726</v>
      </c>
      <c r="N85" t="s">
        <v>1727</v>
      </c>
      <c r="O85" t="s">
        <v>1728</v>
      </c>
      <c r="P85" t="s">
        <v>1729</v>
      </c>
      <c r="Q85" t="s">
        <v>1730</v>
      </c>
      <c r="R85" t="s">
        <v>1731</v>
      </c>
      <c r="S85" t="s">
        <v>1732</v>
      </c>
      <c r="T85" t="s">
        <v>1733</v>
      </c>
      <c r="U85" t="s">
        <v>1734</v>
      </c>
      <c r="V85" t="s">
        <v>1735</v>
      </c>
      <c r="W85" t="s">
        <v>1736</v>
      </c>
      <c r="X85" t="s">
        <v>1737</v>
      </c>
      <c r="Y85" t="s">
        <v>1738</v>
      </c>
      <c r="Z85" t="s">
        <v>1739</v>
      </c>
      <c r="AA85" t="s">
        <v>1740</v>
      </c>
      <c r="AB85" t="s">
        <v>1741</v>
      </c>
      <c r="AC85" t="s">
        <v>1742</v>
      </c>
      <c r="AD85" t="s">
        <v>1743</v>
      </c>
      <c r="AE85" t="s">
        <v>1744</v>
      </c>
      <c r="AF85" t="s">
        <v>1745</v>
      </c>
      <c r="AG85" t="s">
        <v>1746</v>
      </c>
      <c r="AH85" t="s">
        <v>1747</v>
      </c>
      <c r="AI85" t="s">
        <v>1748</v>
      </c>
      <c r="AJ85" t="s">
        <v>1749</v>
      </c>
      <c r="AK85" t="s">
        <v>1750</v>
      </c>
      <c r="AL85" t="s">
        <v>1751</v>
      </c>
      <c r="AM85" t="s">
        <v>1752</v>
      </c>
      <c r="AN85" t="s">
        <v>1753</v>
      </c>
      <c r="AO85" t="s">
        <v>1754</v>
      </c>
      <c r="AP85" t="s">
        <v>1755</v>
      </c>
      <c r="AQ85" t="s">
        <v>1756</v>
      </c>
      <c r="AR85" t="s">
        <v>1757</v>
      </c>
      <c r="AS85" t="s">
        <v>1758</v>
      </c>
      <c r="AT85" t="s">
        <v>1759</v>
      </c>
      <c r="AU85" t="s">
        <v>1760</v>
      </c>
      <c r="AV85" t="s">
        <v>1761</v>
      </c>
      <c r="AW85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93.333333333333329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92.857142857142861</v>
      </c>
      <c r="I86">
        <f t="shared" si="0"/>
        <v>100</v>
      </c>
      <c r="J86">
        <f t="shared" si="0"/>
        <v>91.666666666666657</v>
      </c>
      <c r="K86">
        <f t="shared" si="0"/>
        <v>0</v>
      </c>
      <c r="L86">
        <f t="shared" si="0"/>
        <v>100</v>
      </c>
      <c r="M86">
        <f t="shared" si="0"/>
        <v>0</v>
      </c>
      <c r="N86">
        <f t="shared" si="0"/>
        <v>100</v>
      </c>
      <c r="O86">
        <f t="shared" si="0"/>
        <v>92.857142857142861</v>
      </c>
      <c r="P86">
        <f t="shared" si="0"/>
        <v>93.75</v>
      </c>
      <c r="Q86">
        <f t="shared" si="0"/>
        <v>92.857142857142861</v>
      </c>
      <c r="R86">
        <f t="shared" si="0"/>
        <v>100</v>
      </c>
      <c r="S86">
        <f t="shared" si="0"/>
        <v>106.66666666666667</v>
      </c>
      <c r="T86">
        <f t="shared" si="0"/>
        <v>100</v>
      </c>
      <c r="U86">
        <f t="shared" si="0"/>
        <v>107.14285714285714</v>
      </c>
      <c r="V86">
        <f t="shared" si="0"/>
        <v>107.69230769230769</v>
      </c>
      <c r="W86">
        <f t="shared" si="0"/>
        <v>100</v>
      </c>
      <c r="X86">
        <f t="shared" si="0"/>
        <v>93.333333333333329</v>
      </c>
      <c r="Y86">
        <f t="shared" si="0"/>
        <v>91.666666666666657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93.75</v>
      </c>
      <c r="AG86">
        <f t="shared" si="0"/>
        <v>93.333333333333329</v>
      </c>
      <c r="AH86">
        <f t="shared" si="0"/>
        <v>100</v>
      </c>
      <c r="AI86">
        <f t="shared" si="0"/>
        <v>92.307692307692307</v>
      </c>
      <c r="AJ86">
        <f t="shared" si="0"/>
        <v>107.69230769230769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100</v>
      </c>
      <c r="AR86">
        <f t="shared" si="0"/>
        <v>84.615384615384613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93.333333333333329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0</v>
      </c>
      <c r="L87">
        <f t="shared" si="1"/>
        <v>75</v>
      </c>
      <c r="M87">
        <f t="shared" si="1"/>
        <v>18.75</v>
      </c>
      <c r="N87">
        <f t="shared" si="1"/>
        <v>93.333333333333329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93.75</v>
      </c>
      <c r="AC87">
        <f t="shared" si="1"/>
        <v>100</v>
      </c>
      <c r="AD87">
        <f t="shared" si="1"/>
        <v>93.333333333333329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106.66666666666667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93.75</v>
      </c>
      <c r="M88">
        <f t="shared" si="2"/>
        <v>0</v>
      </c>
      <c r="N88">
        <f t="shared" si="2"/>
        <v>93.75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106.66666666666667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93.333333333333329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93.75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913</v>
      </c>
      <c r="D89" s="7" t="s">
        <v>913</v>
      </c>
      <c r="E89" s="7" t="s">
        <v>913</v>
      </c>
      <c r="F89" s="7" t="s">
        <v>913</v>
      </c>
      <c r="G89" s="7" t="s">
        <v>913</v>
      </c>
      <c r="H89" s="7" t="s">
        <v>913</v>
      </c>
      <c r="I89" s="7" t="s">
        <v>913</v>
      </c>
      <c r="J89" s="7" t="s">
        <v>1644</v>
      </c>
      <c r="K89" s="7" t="s">
        <v>917</v>
      </c>
      <c r="L89" s="7" t="s">
        <v>917</v>
      </c>
      <c r="M89" s="7" t="s">
        <v>917</v>
      </c>
      <c r="N89" s="7" t="s">
        <v>917</v>
      </c>
      <c r="O89" s="7" t="s">
        <v>917</v>
      </c>
      <c r="P89" s="7" t="s">
        <v>917</v>
      </c>
      <c r="Q89" s="7" t="s">
        <v>917</v>
      </c>
      <c r="R89" s="7" t="s">
        <v>1644</v>
      </c>
      <c r="S89" s="7" t="s">
        <v>921</v>
      </c>
      <c r="T89" s="7" t="s">
        <v>921</v>
      </c>
      <c r="U89" s="7" t="s">
        <v>921</v>
      </c>
      <c r="V89" s="7" t="s">
        <v>921</v>
      </c>
      <c r="W89" s="7" t="s">
        <v>921</v>
      </c>
      <c r="X89" s="7" t="s">
        <v>921</v>
      </c>
      <c r="Y89" s="7" t="s">
        <v>921</v>
      </c>
      <c r="Z89" s="7" t="s">
        <v>1686</v>
      </c>
      <c r="AA89" s="7" t="s">
        <v>926</v>
      </c>
      <c r="AB89" s="7" t="s">
        <v>926</v>
      </c>
      <c r="AC89" s="7" t="s">
        <v>926</v>
      </c>
      <c r="AD89" s="7" t="s">
        <v>926</v>
      </c>
      <c r="AE89" s="7" t="s">
        <v>926</v>
      </c>
      <c r="AF89" s="7" t="s">
        <v>926</v>
      </c>
      <c r="AG89" s="7" t="s">
        <v>926</v>
      </c>
      <c r="AH89" s="7" t="s">
        <v>1686</v>
      </c>
      <c r="AI89" s="7" t="s">
        <v>930</v>
      </c>
      <c r="AJ89" s="7" t="s">
        <v>930</v>
      </c>
      <c r="AK89" s="7" t="s">
        <v>930</v>
      </c>
      <c r="AL89" s="7" t="s">
        <v>930</v>
      </c>
      <c r="AM89" s="7" t="s">
        <v>930</v>
      </c>
      <c r="AN89" s="7" t="s">
        <v>930</v>
      </c>
      <c r="AO89" s="7" t="s">
        <v>930</v>
      </c>
      <c r="AP89" s="7" t="s">
        <v>1794</v>
      </c>
      <c r="AQ89" s="7" t="s">
        <v>934</v>
      </c>
      <c r="AR89" s="7" t="s">
        <v>934</v>
      </c>
      <c r="AS89" s="7" t="s">
        <v>934</v>
      </c>
      <c r="AT89" s="7" t="s">
        <v>934</v>
      </c>
      <c r="AU89" s="7" t="s">
        <v>934</v>
      </c>
      <c r="AV89" s="7" t="s">
        <v>934</v>
      </c>
      <c r="AW89" s="7" t="s">
        <v>934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97.777777777777771</v>
      </c>
      <c r="C91">
        <f t="shared" ref="C91:AW91" si="3">AVERAGE(C86:C88)</f>
        <v>100</v>
      </c>
      <c r="D91">
        <f t="shared" si="3"/>
        <v>97.777777777777771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97.619047619047635</v>
      </c>
      <c r="I91">
        <f t="shared" si="3"/>
        <v>100</v>
      </c>
      <c r="J91">
        <f t="shared" si="3"/>
        <v>97.222222222222214</v>
      </c>
      <c r="K91">
        <f t="shared" si="3"/>
        <v>0</v>
      </c>
      <c r="L91">
        <f t="shared" si="3"/>
        <v>89.583333333333329</v>
      </c>
      <c r="M91">
        <f t="shared" si="3"/>
        <v>6.25</v>
      </c>
      <c r="N91">
        <f t="shared" si="3"/>
        <v>95.694444444444443</v>
      </c>
      <c r="O91">
        <f t="shared" si="3"/>
        <v>97.619047619047635</v>
      </c>
      <c r="P91">
        <f t="shared" si="3"/>
        <v>97.916666666666671</v>
      </c>
      <c r="Q91">
        <f t="shared" si="3"/>
        <v>97.619047619047635</v>
      </c>
      <c r="R91">
        <f t="shared" si="3"/>
        <v>100</v>
      </c>
      <c r="S91">
        <f t="shared" si="3"/>
        <v>102.22222222222223</v>
      </c>
      <c r="T91">
        <f t="shared" si="3"/>
        <v>102.22222222222223</v>
      </c>
      <c r="U91">
        <f t="shared" si="3"/>
        <v>102.38095238095237</v>
      </c>
      <c r="V91">
        <f t="shared" si="3"/>
        <v>102.56410256410255</v>
      </c>
      <c r="W91">
        <f t="shared" si="3"/>
        <v>100</v>
      </c>
      <c r="X91">
        <f t="shared" si="3"/>
        <v>97.777777777777771</v>
      </c>
      <c r="Y91">
        <f t="shared" si="3"/>
        <v>97.222222222222214</v>
      </c>
      <c r="Z91">
        <f t="shared" si="3"/>
        <v>100</v>
      </c>
      <c r="AA91">
        <f t="shared" si="3"/>
        <v>100</v>
      </c>
      <c r="AB91">
        <f t="shared" si="3"/>
        <v>97.916666666666671</v>
      </c>
      <c r="AC91">
        <f t="shared" si="3"/>
        <v>97.777777777777771</v>
      </c>
      <c r="AD91">
        <f t="shared" si="3"/>
        <v>97.777777777777771</v>
      </c>
      <c r="AE91">
        <f t="shared" si="3"/>
        <v>100</v>
      </c>
      <c r="AF91">
        <f t="shared" si="3"/>
        <v>97.916666666666671</v>
      </c>
      <c r="AG91">
        <f t="shared" si="3"/>
        <v>97.777777777777771</v>
      </c>
      <c r="AH91">
        <f t="shared" si="3"/>
        <v>100</v>
      </c>
      <c r="AI91">
        <f t="shared" si="3"/>
        <v>97.435897435897445</v>
      </c>
      <c r="AJ91">
        <f t="shared" si="3"/>
        <v>102.56410256410255</v>
      </c>
      <c r="AK91">
        <f t="shared" si="3"/>
        <v>100</v>
      </c>
      <c r="AL91">
        <f t="shared" si="3"/>
        <v>100</v>
      </c>
      <c r="AM91">
        <f t="shared" si="3"/>
        <v>102.22222222222223</v>
      </c>
      <c r="AN91">
        <f t="shared" si="3"/>
        <v>100</v>
      </c>
      <c r="AO91">
        <f t="shared" si="3"/>
        <v>100</v>
      </c>
      <c r="AP91">
        <f t="shared" si="3"/>
        <v>0</v>
      </c>
      <c r="AQ91">
        <f t="shared" si="3"/>
        <v>100</v>
      </c>
      <c r="AR91">
        <f t="shared" si="3"/>
        <v>92.788461538461547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3.8490017945975077</v>
      </c>
      <c r="C92">
        <f t="shared" ref="C92:AW92" si="4">STDEV(C86:C88)</f>
        <v>0</v>
      </c>
      <c r="D92">
        <f t="shared" si="4"/>
        <v>3.8490017945975077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4.12393049421161</v>
      </c>
      <c r="I92">
        <f t="shared" si="4"/>
        <v>0</v>
      </c>
      <c r="J92">
        <f t="shared" si="4"/>
        <v>4.8112522432468872</v>
      </c>
      <c r="K92">
        <f t="shared" si="4"/>
        <v>0</v>
      </c>
      <c r="L92">
        <f t="shared" si="4"/>
        <v>13.010412496663353</v>
      </c>
      <c r="M92">
        <f t="shared" si="4"/>
        <v>10.825317547305483</v>
      </c>
      <c r="N92">
        <f t="shared" si="4"/>
        <v>3.7345360165968771</v>
      </c>
      <c r="O92">
        <f t="shared" si="4"/>
        <v>4.12393049421161</v>
      </c>
      <c r="P92">
        <f t="shared" si="4"/>
        <v>3.6084391824351609</v>
      </c>
      <c r="Q92">
        <f t="shared" si="4"/>
        <v>4.12393049421161</v>
      </c>
      <c r="R92">
        <f t="shared" si="4"/>
        <v>0</v>
      </c>
      <c r="S92">
        <f t="shared" si="4"/>
        <v>3.8490017945975077</v>
      </c>
      <c r="T92">
        <f t="shared" si="4"/>
        <v>3.8490017945975077</v>
      </c>
      <c r="U92">
        <f t="shared" si="4"/>
        <v>4.12393049421161</v>
      </c>
      <c r="V92">
        <f t="shared" si="4"/>
        <v>4.4411559168432753</v>
      </c>
      <c r="W92">
        <f t="shared" si="4"/>
        <v>0</v>
      </c>
      <c r="X92">
        <f t="shared" si="4"/>
        <v>3.8490017945975077</v>
      </c>
      <c r="Y92">
        <f t="shared" si="4"/>
        <v>4.8112522432468872</v>
      </c>
      <c r="Z92">
        <f t="shared" si="4"/>
        <v>0</v>
      </c>
      <c r="AA92">
        <f t="shared" si="4"/>
        <v>0</v>
      </c>
      <c r="AB92">
        <f t="shared" si="4"/>
        <v>3.6084391824351609</v>
      </c>
      <c r="AC92">
        <f t="shared" si="4"/>
        <v>3.8490017945975077</v>
      </c>
      <c r="AD92">
        <f t="shared" si="4"/>
        <v>3.8490017945975077</v>
      </c>
      <c r="AE92">
        <f t="shared" si="4"/>
        <v>0</v>
      </c>
      <c r="AF92">
        <f t="shared" si="4"/>
        <v>3.6084391824351609</v>
      </c>
      <c r="AG92">
        <f t="shared" si="4"/>
        <v>3.8490017945975077</v>
      </c>
      <c r="AH92">
        <f t="shared" si="4"/>
        <v>0</v>
      </c>
      <c r="AI92">
        <f t="shared" si="4"/>
        <v>4.4411559168432753</v>
      </c>
      <c r="AJ92">
        <f t="shared" si="4"/>
        <v>4.4411559168432753</v>
      </c>
      <c r="AK92">
        <f t="shared" si="4"/>
        <v>0</v>
      </c>
      <c r="AL92">
        <f t="shared" si="4"/>
        <v>0</v>
      </c>
      <c r="AM92">
        <f t="shared" si="4"/>
        <v>3.8490017945975077</v>
      </c>
      <c r="AN92">
        <f t="shared" si="4"/>
        <v>0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7.7372485285726365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2.2222222222222237</v>
      </c>
      <c r="C93">
        <f t="shared" ref="C93:AW93" si="5">STDEV(C86:C88)/SQRT(3)</f>
        <v>0</v>
      </c>
      <c r="D93">
        <f t="shared" si="5"/>
        <v>2.2222222222222237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2.3809523809523796</v>
      </c>
      <c r="I93">
        <f t="shared" si="5"/>
        <v>0</v>
      </c>
      <c r="J93">
        <f t="shared" si="5"/>
        <v>2.7777777777777812</v>
      </c>
      <c r="K93">
        <f t="shared" si="5"/>
        <v>0</v>
      </c>
      <c r="L93">
        <f t="shared" si="5"/>
        <v>7.5115651572166584</v>
      </c>
      <c r="M93">
        <f t="shared" si="5"/>
        <v>6.25</v>
      </c>
      <c r="N93">
        <f t="shared" si="5"/>
        <v>2.1561353744805598</v>
      </c>
      <c r="O93">
        <f t="shared" si="5"/>
        <v>2.3809523809523796</v>
      </c>
      <c r="P93">
        <f t="shared" si="5"/>
        <v>2.0833333333333335</v>
      </c>
      <c r="Q93">
        <f t="shared" si="5"/>
        <v>2.3809523809523796</v>
      </c>
      <c r="R93">
        <f t="shared" si="5"/>
        <v>0</v>
      </c>
      <c r="S93">
        <f t="shared" si="5"/>
        <v>2.2222222222222237</v>
      </c>
      <c r="T93">
        <f t="shared" si="5"/>
        <v>2.2222222222222237</v>
      </c>
      <c r="U93">
        <f t="shared" si="5"/>
        <v>2.3809523809523796</v>
      </c>
      <c r="V93">
        <f t="shared" si="5"/>
        <v>2.5641025641025643</v>
      </c>
      <c r="W93">
        <f t="shared" si="5"/>
        <v>0</v>
      </c>
      <c r="X93">
        <f t="shared" si="5"/>
        <v>2.2222222222222237</v>
      </c>
      <c r="Y93">
        <f t="shared" si="5"/>
        <v>2.7777777777777812</v>
      </c>
      <c r="Z93">
        <f t="shared" si="5"/>
        <v>0</v>
      </c>
      <c r="AA93">
        <f t="shared" si="5"/>
        <v>0</v>
      </c>
      <c r="AB93">
        <f t="shared" si="5"/>
        <v>2.0833333333333335</v>
      </c>
      <c r="AC93">
        <f t="shared" si="5"/>
        <v>2.2222222222222237</v>
      </c>
      <c r="AD93">
        <f t="shared" si="5"/>
        <v>2.2222222222222237</v>
      </c>
      <c r="AE93">
        <f t="shared" si="5"/>
        <v>0</v>
      </c>
      <c r="AF93">
        <f t="shared" si="5"/>
        <v>2.0833333333333335</v>
      </c>
      <c r="AG93">
        <f t="shared" si="5"/>
        <v>2.2222222222222237</v>
      </c>
      <c r="AH93">
        <f t="shared" si="5"/>
        <v>0</v>
      </c>
      <c r="AI93">
        <f t="shared" si="5"/>
        <v>2.5641025641025643</v>
      </c>
      <c r="AJ93">
        <f t="shared" si="5"/>
        <v>2.5641025641025643</v>
      </c>
      <c r="AK93">
        <f t="shared" si="5"/>
        <v>0</v>
      </c>
      <c r="AL93">
        <f t="shared" si="5"/>
        <v>0</v>
      </c>
      <c r="AM93">
        <f t="shared" si="5"/>
        <v>2.2222222222222237</v>
      </c>
      <c r="AN93">
        <f t="shared" si="5"/>
        <v>0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4.4671025207584476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t="s">
        <v>1715</v>
      </c>
      <c r="C96" t="s">
        <v>1716</v>
      </c>
      <c r="D96" t="s">
        <v>1717</v>
      </c>
      <c r="E96" t="s">
        <v>1718</v>
      </c>
      <c r="F96" t="s">
        <v>1719</v>
      </c>
      <c r="G96" t="s">
        <v>1720</v>
      </c>
      <c r="H96" t="s">
        <v>1721</v>
      </c>
      <c r="I96" t="s">
        <v>1722</v>
      </c>
      <c r="J96" t="s">
        <v>1723</v>
      </c>
      <c r="K96" t="s">
        <v>1724</v>
      </c>
      <c r="L96" t="s">
        <v>1725</v>
      </c>
      <c r="M96" t="s">
        <v>1726</v>
      </c>
      <c r="N96" t="s">
        <v>1727</v>
      </c>
      <c r="O96" t="s">
        <v>1728</v>
      </c>
      <c r="P96" t="s">
        <v>1729</v>
      </c>
      <c r="Q96" t="s">
        <v>1730</v>
      </c>
      <c r="R96" t="s">
        <v>1731</v>
      </c>
      <c r="S96" t="s">
        <v>1732</v>
      </c>
      <c r="T96" t="s">
        <v>1733</v>
      </c>
      <c r="U96" t="s">
        <v>1734</v>
      </c>
      <c r="V96" t="s">
        <v>1735</v>
      </c>
      <c r="W96" t="s">
        <v>1736</v>
      </c>
      <c r="X96" t="s">
        <v>1737</v>
      </c>
      <c r="Y96" t="s">
        <v>1738</v>
      </c>
      <c r="Z96" t="s">
        <v>1739</v>
      </c>
      <c r="AA96" t="s">
        <v>1740</v>
      </c>
      <c r="AB96" t="s">
        <v>1741</v>
      </c>
      <c r="AC96" t="s">
        <v>1742</v>
      </c>
      <c r="AD96" t="s">
        <v>1743</v>
      </c>
      <c r="AE96" t="s">
        <v>1744</v>
      </c>
      <c r="AF96" t="s">
        <v>1745</v>
      </c>
      <c r="AG96" t="s">
        <v>1746</v>
      </c>
      <c r="AH96" t="s">
        <v>1747</v>
      </c>
      <c r="AI96" t="s">
        <v>1748</v>
      </c>
      <c r="AJ96" t="s">
        <v>1749</v>
      </c>
      <c r="AK96" t="s">
        <v>1750</v>
      </c>
      <c r="AL96" t="s">
        <v>1751</v>
      </c>
      <c r="AM96" t="s">
        <v>1752</v>
      </c>
      <c r="AN96" t="s">
        <v>1753</v>
      </c>
      <c r="AO96" t="s">
        <v>1754</v>
      </c>
      <c r="AP96" t="s">
        <v>1755</v>
      </c>
      <c r="AQ96" t="s">
        <v>1756</v>
      </c>
      <c r="AR96" t="s">
        <v>1757</v>
      </c>
      <c r="AS96" t="s">
        <v>1758</v>
      </c>
      <c r="AT96" t="s">
        <v>1759</v>
      </c>
      <c r="AU96" t="s">
        <v>1760</v>
      </c>
      <c r="AV96" t="s">
        <v>1761</v>
      </c>
      <c r="AW96" t="s">
        <v>1762</v>
      </c>
    </row>
    <row r="97" spans="1:49" x14ac:dyDescent="0.25">
      <c r="A97" t="s">
        <v>1770</v>
      </c>
      <c r="B97">
        <f>B47/B39*100</f>
        <v>87.98484172982613</v>
      </c>
      <c r="C97">
        <f t="shared" ref="C97:AW97" si="6">C47/C39*100</f>
        <v>99.455742613196676</v>
      </c>
      <c r="D97">
        <f t="shared" si="6"/>
        <v>92.835949844828178</v>
      </c>
      <c r="E97">
        <f t="shared" si="6"/>
        <v>102.66537961467239</v>
      </c>
      <c r="F97">
        <f t="shared" si="6"/>
        <v>92.211960364040351</v>
      </c>
      <c r="G97">
        <f t="shared" si="6"/>
        <v>90.25822471838265</v>
      </c>
      <c r="H97">
        <f t="shared" si="6"/>
        <v>98.40906469330352</v>
      </c>
      <c r="I97">
        <f t="shared" si="6"/>
        <v>74.187622891441578</v>
      </c>
      <c r="J97">
        <f t="shared" si="6"/>
        <v>67.229669875391252</v>
      </c>
      <c r="K97">
        <f t="shared" si="6"/>
        <v>0</v>
      </c>
      <c r="L97">
        <f t="shared" si="6"/>
        <v>43.871684231227512</v>
      </c>
      <c r="M97">
        <f t="shared" si="6"/>
        <v>0</v>
      </c>
      <c r="N97">
        <f t="shared" si="6"/>
        <v>54.388720458779275</v>
      </c>
      <c r="O97">
        <f t="shared" si="6"/>
        <v>92.658372225649131</v>
      </c>
      <c r="P97">
        <f t="shared" si="6"/>
        <v>84.070361635220124</v>
      </c>
      <c r="Q97">
        <f t="shared" si="6"/>
        <v>58.940651801029162</v>
      </c>
      <c r="R97">
        <f t="shared" si="6"/>
        <v>69.318938940521505</v>
      </c>
      <c r="S97">
        <f t="shared" si="6"/>
        <v>214.89924017178726</v>
      </c>
      <c r="T97">
        <f t="shared" si="6"/>
        <v>136.56156999270033</v>
      </c>
      <c r="U97">
        <f t="shared" si="6"/>
        <v>190.63229071928507</v>
      </c>
      <c r="V97">
        <f t="shared" si="6"/>
        <v>83.786862537819417</v>
      </c>
      <c r="W97">
        <f t="shared" si="6"/>
        <v>86.455417739293225</v>
      </c>
      <c r="X97">
        <f t="shared" si="6"/>
        <v>61.372752144925236</v>
      </c>
      <c r="Y97">
        <f t="shared" si="6"/>
        <v>88.63103540374513</v>
      </c>
      <c r="Z97">
        <f t="shared" si="6"/>
        <v>88.903832434771431</v>
      </c>
      <c r="AA97">
        <f t="shared" si="6"/>
        <v>99.320494375010824</v>
      </c>
      <c r="AB97">
        <f t="shared" si="6"/>
        <v>86.159694738783216</v>
      </c>
      <c r="AC97">
        <f t="shared" si="6"/>
        <v>82.738735637130446</v>
      </c>
      <c r="AD97">
        <f t="shared" si="6"/>
        <v>78.460303741202623</v>
      </c>
      <c r="AE97">
        <f t="shared" si="6"/>
        <v>88.244009821352975</v>
      </c>
      <c r="AF97">
        <f t="shared" si="6"/>
        <v>89.331179195702106</v>
      </c>
      <c r="AG97">
        <f t="shared" si="6"/>
        <v>96.616695166857255</v>
      </c>
      <c r="AH97">
        <f t="shared" si="6"/>
        <v>88.761304364141253</v>
      </c>
      <c r="AI97">
        <f t="shared" si="6"/>
        <v>117.8486341244962</v>
      </c>
      <c r="AJ97">
        <f t="shared" si="6"/>
        <v>84.848187459423542</v>
      </c>
      <c r="AK97">
        <f t="shared" si="6"/>
        <v>117.33461296621108</v>
      </c>
      <c r="AL97">
        <f t="shared" si="6"/>
        <v>99.563016683769362</v>
      </c>
      <c r="AM97">
        <f t="shared" si="6"/>
        <v>87.937678003015591</v>
      </c>
      <c r="AN97">
        <f t="shared" si="6"/>
        <v>61.113931762794472</v>
      </c>
      <c r="AO97">
        <f t="shared" si="6"/>
        <v>82.485439538606499</v>
      </c>
      <c r="AP97">
        <f t="shared" si="6"/>
        <v>0</v>
      </c>
      <c r="AQ97">
        <f t="shared" si="6"/>
        <v>82.273269043233284</v>
      </c>
      <c r="AR97">
        <f t="shared" si="6"/>
        <v>114.4087065678217</v>
      </c>
      <c r="AS97">
        <f t="shared" si="6"/>
        <v>101.48714229932503</v>
      </c>
      <c r="AT97">
        <f t="shared" si="6"/>
        <v>78.944077498899162</v>
      </c>
      <c r="AU97">
        <f t="shared" si="6"/>
        <v>99.001250466895115</v>
      </c>
      <c r="AV97">
        <f t="shared" si="6"/>
        <v>109.22180288556041</v>
      </c>
      <c r="AW97">
        <f t="shared" si="6"/>
        <v>91.97852035280043</v>
      </c>
    </row>
    <row r="98" spans="1:49" x14ac:dyDescent="0.25">
      <c r="A98" t="s">
        <v>1771</v>
      </c>
      <c r="B98">
        <f>B65/B57*100</f>
        <v>96.327489041953669</v>
      </c>
      <c r="C98">
        <f t="shared" ref="C98:AW98" si="7">C65/C57*100</f>
        <v>94.776237196048939</v>
      </c>
      <c r="D98">
        <f t="shared" si="7"/>
        <v>82.954971099539492</v>
      </c>
      <c r="E98">
        <f t="shared" si="7"/>
        <v>90.371872568208076</v>
      </c>
      <c r="F98">
        <f t="shared" si="7"/>
        <v>107.70032128443741</v>
      </c>
      <c r="G98">
        <f t="shared" si="7"/>
        <v>86.386288268811484</v>
      </c>
      <c r="H98">
        <f t="shared" si="7"/>
        <v>90.231443166576284</v>
      </c>
      <c r="I98">
        <f t="shared" si="7"/>
        <v>61.6902749672658</v>
      </c>
      <c r="J98">
        <f t="shared" si="7"/>
        <v>47.098651014313667</v>
      </c>
      <c r="K98">
        <f t="shared" si="7"/>
        <v>0</v>
      </c>
      <c r="L98">
        <f t="shared" si="7"/>
        <v>15.052538720087547</v>
      </c>
      <c r="M98">
        <f t="shared" si="7"/>
        <v>4.3599995254422286</v>
      </c>
      <c r="N98">
        <f t="shared" si="7"/>
        <v>36.14167525557815</v>
      </c>
      <c r="O98">
        <f t="shared" si="7"/>
        <v>52.029280122684064</v>
      </c>
      <c r="P98">
        <f t="shared" si="7"/>
        <v>53.560439560439562</v>
      </c>
      <c r="Q98">
        <f t="shared" si="7"/>
        <v>59.459915611814353</v>
      </c>
      <c r="R98">
        <f t="shared" si="7"/>
        <v>44.308625305000831</v>
      </c>
      <c r="S98">
        <f t="shared" si="7"/>
        <v>211.43712466862635</v>
      </c>
      <c r="T98">
        <f t="shared" si="7"/>
        <v>99.004786835152061</v>
      </c>
      <c r="U98">
        <f t="shared" si="7"/>
        <v>106.23551700382036</v>
      </c>
      <c r="V98">
        <f t="shared" si="7"/>
        <v>99.830268525847913</v>
      </c>
      <c r="W98">
        <f t="shared" si="7"/>
        <v>85.542794367322486</v>
      </c>
      <c r="X98">
        <f t="shared" si="7"/>
        <v>60.368645831727285</v>
      </c>
      <c r="Y98">
        <f t="shared" si="7"/>
        <v>60.063011420820025</v>
      </c>
      <c r="Z98">
        <f t="shared" si="7"/>
        <v>128.58942368638526</v>
      </c>
      <c r="AA98">
        <f t="shared" si="7"/>
        <v>111.41767303207814</v>
      </c>
      <c r="AB98">
        <f t="shared" si="7"/>
        <v>88.493368204745011</v>
      </c>
      <c r="AC98">
        <f t="shared" si="7"/>
        <v>83.51883952194143</v>
      </c>
      <c r="AD98">
        <f t="shared" si="7"/>
        <v>92.234279150475345</v>
      </c>
      <c r="AE98">
        <f t="shared" si="7"/>
        <v>76.727574937388397</v>
      </c>
      <c r="AF98">
        <f t="shared" si="7"/>
        <v>47.259798001605738</v>
      </c>
      <c r="AG98">
        <f t="shared" si="7"/>
        <v>86.467835885030397</v>
      </c>
      <c r="AH98">
        <f t="shared" si="7"/>
        <v>126.99747108939576</v>
      </c>
      <c r="AI98">
        <f t="shared" si="7"/>
        <v>81.559146497736137</v>
      </c>
      <c r="AJ98">
        <f t="shared" si="7"/>
        <v>66.572298226091505</v>
      </c>
      <c r="AK98">
        <f t="shared" si="7"/>
        <v>57.091688053358922</v>
      </c>
      <c r="AL98">
        <f t="shared" si="7"/>
        <v>81.162385182540888</v>
      </c>
      <c r="AM98">
        <f t="shared" si="7"/>
        <v>85.380917957107897</v>
      </c>
      <c r="AN98">
        <f t="shared" si="7"/>
        <v>76.381223469835263</v>
      </c>
      <c r="AO98">
        <f t="shared" si="7"/>
        <v>104.05385821377284</v>
      </c>
      <c r="AP98">
        <f t="shared" si="7"/>
        <v>0</v>
      </c>
      <c r="AQ98">
        <f t="shared" si="7"/>
        <v>63.53032388452359</v>
      </c>
      <c r="AR98">
        <f t="shared" si="7"/>
        <v>92.234859897559502</v>
      </c>
      <c r="AS98">
        <f t="shared" si="7"/>
        <v>89.839931471185992</v>
      </c>
      <c r="AT98">
        <f t="shared" si="7"/>
        <v>88.021354136537553</v>
      </c>
      <c r="AU98">
        <f t="shared" si="7"/>
        <v>98.837979907520364</v>
      </c>
      <c r="AV98">
        <f t="shared" si="7"/>
        <v>114.2761652951487</v>
      </c>
      <c r="AW98">
        <f t="shared" si="7"/>
        <v>91.539047559819025</v>
      </c>
    </row>
    <row r="99" spans="1:49" x14ac:dyDescent="0.25">
      <c r="A99" t="s">
        <v>1772</v>
      </c>
      <c r="B99">
        <f>B83/B75*100</f>
        <v>100.10312397725099</v>
      </c>
      <c r="C99">
        <f t="shared" ref="C99:AW99" si="8">C83/C75*100</f>
        <v>98.84810776870826</v>
      </c>
      <c r="D99">
        <f t="shared" si="8"/>
        <v>94.477517554189021</v>
      </c>
      <c r="E99">
        <f t="shared" si="8"/>
        <v>95.545297474650511</v>
      </c>
      <c r="F99">
        <f t="shared" si="8"/>
        <v>101.0445321532512</v>
      </c>
      <c r="G99">
        <f t="shared" si="8"/>
        <v>119.50889906962585</v>
      </c>
      <c r="H99">
        <f t="shared" si="8"/>
        <v>90.16544985897626</v>
      </c>
      <c r="I99">
        <f t="shared" si="8"/>
        <v>65.658377172007022</v>
      </c>
      <c r="J99">
        <f t="shared" si="8"/>
        <v>56.661015922988447</v>
      </c>
      <c r="K99">
        <f t="shared" si="8"/>
        <v>0</v>
      </c>
      <c r="L99">
        <f t="shared" si="8"/>
        <v>32.44159723461614</v>
      </c>
      <c r="M99">
        <f t="shared" si="8"/>
        <v>0</v>
      </c>
      <c r="N99">
        <f t="shared" si="8"/>
        <v>63.674185219467041</v>
      </c>
      <c r="O99">
        <f t="shared" si="8"/>
        <v>85.173749672307821</v>
      </c>
      <c r="P99">
        <f t="shared" si="8"/>
        <v>94.609338671445258</v>
      </c>
      <c r="Q99">
        <f t="shared" si="8"/>
        <v>72.205562020708385</v>
      </c>
      <c r="R99">
        <f t="shared" si="8"/>
        <v>58.541587753254312</v>
      </c>
      <c r="S99">
        <f t="shared" si="8"/>
        <v>188.84892340524766</v>
      </c>
      <c r="T99">
        <f t="shared" si="8"/>
        <v>82.027385408241955</v>
      </c>
      <c r="U99">
        <f t="shared" si="8"/>
        <v>135.02586366155552</v>
      </c>
      <c r="V99">
        <f t="shared" si="8"/>
        <v>76.584458905233234</v>
      </c>
      <c r="W99">
        <f t="shared" si="8"/>
        <v>108.63912842958953</v>
      </c>
      <c r="X99">
        <f t="shared" si="8"/>
        <v>90.781162850294706</v>
      </c>
      <c r="Y99">
        <f t="shared" si="8"/>
        <v>69.34516816777618</v>
      </c>
      <c r="Z99">
        <f t="shared" si="8"/>
        <v>143.59437266030673</v>
      </c>
      <c r="AA99">
        <f t="shared" si="8"/>
        <v>99.472416384430872</v>
      </c>
      <c r="AB99">
        <f t="shared" si="8"/>
        <v>78.024963230270927</v>
      </c>
      <c r="AC99">
        <f t="shared" si="8"/>
        <v>68.570247124498067</v>
      </c>
      <c r="AD99">
        <f t="shared" si="8"/>
        <v>60.541864568975356</v>
      </c>
      <c r="AE99">
        <f t="shared" si="8"/>
        <v>75.848121085594983</v>
      </c>
      <c r="AF99">
        <f t="shared" si="8"/>
        <v>103.34848122458745</v>
      </c>
      <c r="AG99">
        <f t="shared" si="8"/>
        <v>59.178885095038979</v>
      </c>
      <c r="AH99">
        <f t="shared" si="8"/>
        <v>143.22573561703996</v>
      </c>
      <c r="AI99">
        <f t="shared" si="8"/>
        <v>94.284347614191205</v>
      </c>
      <c r="AJ99">
        <f t="shared" si="8"/>
        <v>83.699724026485057</v>
      </c>
      <c r="AK99">
        <f t="shared" si="8"/>
        <v>89.572882927551731</v>
      </c>
      <c r="AL99">
        <f t="shared" si="8"/>
        <v>63.116302871651541</v>
      </c>
      <c r="AM99">
        <f t="shared" si="8"/>
        <v>82.990630480937881</v>
      </c>
      <c r="AN99">
        <f t="shared" si="8"/>
        <v>78.928016147950132</v>
      </c>
      <c r="AO99">
        <f t="shared" si="8"/>
        <v>77.694192246721428</v>
      </c>
      <c r="AP99">
        <f t="shared" si="8"/>
        <v>0</v>
      </c>
      <c r="AQ99">
        <f t="shared" si="8"/>
        <v>71.160030404022677</v>
      </c>
      <c r="AR99">
        <f t="shared" si="8"/>
        <v>93.643875419958221</v>
      </c>
      <c r="AS99">
        <f t="shared" si="8"/>
        <v>87.272142565808053</v>
      </c>
      <c r="AT99">
        <f t="shared" si="8"/>
        <v>99.118292989294716</v>
      </c>
      <c r="AU99">
        <f t="shared" si="8"/>
        <v>93.148490260860228</v>
      </c>
      <c r="AV99">
        <f t="shared" si="8"/>
        <v>104.8472218202167</v>
      </c>
      <c r="AW99">
        <f t="shared" si="8"/>
        <v>82.516422435573531</v>
      </c>
    </row>
    <row r="100" spans="1:49" s="7" customFormat="1" x14ac:dyDescent="0.25">
      <c r="A100" s="7" t="s">
        <v>1773</v>
      </c>
      <c r="B100" s="7" t="s">
        <v>1644</v>
      </c>
      <c r="C100" s="7" t="s">
        <v>913</v>
      </c>
      <c r="D100" s="7" t="s">
        <v>913</v>
      </c>
      <c r="E100" s="7" t="s">
        <v>913</v>
      </c>
      <c r="F100" s="7" t="s">
        <v>913</v>
      </c>
      <c r="G100" s="7" t="s">
        <v>913</v>
      </c>
      <c r="H100" s="7" t="s">
        <v>913</v>
      </c>
      <c r="I100" s="7" t="s">
        <v>913</v>
      </c>
      <c r="J100" s="7" t="s">
        <v>1644</v>
      </c>
      <c r="K100" s="7" t="s">
        <v>917</v>
      </c>
      <c r="L100" s="7" t="s">
        <v>917</v>
      </c>
      <c r="M100" s="7" t="s">
        <v>917</v>
      </c>
      <c r="N100" s="7" t="s">
        <v>917</v>
      </c>
      <c r="O100" s="7" t="s">
        <v>917</v>
      </c>
      <c r="P100" s="7" t="s">
        <v>917</v>
      </c>
      <c r="Q100" s="7" t="s">
        <v>917</v>
      </c>
      <c r="R100" s="7" t="s">
        <v>1644</v>
      </c>
      <c r="S100" s="7" t="s">
        <v>921</v>
      </c>
      <c r="T100" s="7" t="s">
        <v>921</v>
      </c>
      <c r="U100" s="7" t="s">
        <v>921</v>
      </c>
      <c r="V100" s="7" t="s">
        <v>921</v>
      </c>
      <c r="W100" s="7" t="s">
        <v>921</v>
      </c>
      <c r="X100" s="7" t="s">
        <v>921</v>
      </c>
      <c r="Y100" s="7" t="s">
        <v>921</v>
      </c>
      <c r="Z100" s="7" t="s">
        <v>1686</v>
      </c>
      <c r="AA100" s="7" t="s">
        <v>926</v>
      </c>
      <c r="AB100" s="7" t="s">
        <v>926</v>
      </c>
      <c r="AC100" s="7" t="s">
        <v>926</v>
      </c>
      <c r="AD100" s="7" t="s">
        <v>926</v>
      </c>
      <c r="AE100" s="7" t="s">
        <v>926</v>
      </c>
      <c r="AF100" s="7" t="s">
        <v>926</v>
      </c>
      <c r="AG100" s="7" t="s">
        <v>926</v>
      </c>
      <c r="AH100" s="7" t="s">
        <v>1686</v>
      </c>
      <c r="AI100" s="7" t="s">
        <v>930</v>
      </c>
      <c r="AJ100" s="7" t="s">
        <v>930</v>
      </c>
      <c r="AK100" s="7" t="s">
        <v>930</v>
      </c>
      <c r="AL100" s="7" t="s">
        <v>930</v>
      </c>
      <c r="AM100" s="7" t="s">
        <v>930</v>
      </c>
      <c r="AN100" s="7" t="s">
        <v>930</v>
      </c>
      <c r="AO100" s="7" t="s">
        <v>930</v>
      </c>
      <c r="AP100" s="7" t="s">
        <v>1794</v>
      </c>
      <c r="AQ100" s="7" t="s">
        <v>934</v>
      </c>
      <c r="AR100" s="7" t="s">
        <v>934</v>
      </c>
      <c r="AS100" s="7" t="s">
        <v>934</v>
      </c>
      <c r="AT100" s="7" t="s">
        <v>934</v>
      </c>
      <c r="AU100" s="7" t="s">
        <v>934</v>
      </c>
      <c r="AV100" s="7" t="s">
        <v>934</v>
      </c>
      <c r="AW100" s="7" t="s">
        <v>934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94.805151583010272</v>
      </c>
      <c r="C102">
        <f t="shared" ref="C102:AW102" si="9">AVERAGE(C97:C99)</f>
        <v>97.693362525984625</v>
      </c>
      <c r="D102">
        <f t="shared" si="9"/>
        <v>90.089479499518902</v>
      </c>
      <c r="E102">
        <f t="shared" si="9"/>
        <v>96.194183219176992</v>
      </c>
      <c r="F102">
        <f t="shared" si="9"/>
        <v>100.31893793390964</v>
      </c>
      <c r="G102">
        <f t="shared" si="9"/>
        <v>98.717804018940001</v>
      </c>
      <c r="H102">
        <f t="shared" si="9"/>
        <v>92.935319239618693</v>
      </c>
      <c r="I102">
        <f t="shared" si="9"/>
        <v>67.178758343571459</v>
      </c>
      <c r="J102">
        <f t="shared" si="9"/>
        <v>56.99644560423112</v>
      </c>
      <c r="K102">
        <f t="shared" si="9"/>
        <v>0</v>
      </c>
      <c r="L102">
        <f t="shared" si="9"/>
        <v>30.4552733953104</v>
      </c>
      <c r="M102">
        <f t="shared" si="9"/>
        <v>1.4533331751474095</v>
      </c>
      <c r="N102">
        <f t="shared" si="9"/>
        <v>51.401526977941494</v>
      </c>
      <c r="O102">
        <f t="shared" si="9"/>
        <v>76.620467340213665</v>
      </c>
      <c r="P102">
        <f t="shared" si="9"/>
        <v>77.413379955701643</v>
      </c>
      <c r="Q102">
        <f t="shared" si="9"/>
        <v>63.535376477850633</v>
      </c>
      <c r="R102">
        <f t="shared" si="9"/>
        <v>57.389717332925549</v>
      </c>
      <c r="S102">
        <f t="shared" si="9"/>
        <v>205.06176274855375</v>
      </c>
      <c r="T102">
        <f t="shared" si="9"/>
        <v>105.86458074536478</v>
      </c>
      <c r="U102">
        <f t="shared" si="9"/>
        <v>143.96455712822032</v>
      </c>
      <c r="V102">
        <f t="shared" si="9"/>
        <v>86.733863322966855</v>
      </c>
      <c r="W102">
        <f t="shared" si="9"/>
        <v>93.545780178735072</v>
      </c>
      <c r="X102">
        <f t="shared" si="9"/>
        <v>70.840853608982414</v>
      </c>
      <c r="Y102">
        <f t="shared" si="9"/>
        <v>72.679738330780438</v>
      </c>
      <c r="Z102">
        <f t="shared" si="9"/>
        <v>120.36254292715448</v>
      </c>
      <c r="AA102">
        <f t="shared" si="9"/>
        <v>103.4035279305066</v>
      </c>
      <c r="AB102">
        <f t="shared" si="9"/>
        <v>84.226008724599708</v>
      </c>
      <c r="AC102">
        <f t="shared" si="9"/>
        <v>78.275940761189986</v>
      </c>
      <c r="AD102">
        <f t="shared" si="9"/>
        <v>77.07881582021777</v>
      </c>
      <c r="AE102">
        <f t="shared" si="9"/>
        <v>80.273235281445452</v>
      </c>
      <c r="AF102">
        <f t="shared" si="9"/>
        <v>79.979819473965094</v>
      </c>
      <c r="AG102">
        <f t="shared" si="9"/>
        <v>80.754472048975558</v>
      </c>
      <c r="AH102">
        <f t="shared" si="9"/>
        <v>119.66150369019232</v>
      </c>
      <c r="AI102">
        <f t="shared" si="9"/>
        <v>97.897376078807838</v>
      </c>
      <c r="AJ102">
        <f t="shared" si="9"/>
        <v>78.373403237333363</v>
      </c>
      <c r="AK102">
        <f t="shared" si="9"/>
        <v>87.999727982373926</v>
      </c>
      <c r="AL102">
        <f t="shared" si="9"/>
        <v>81.280568245987254</v>
      </c>
      <c r="AM102">
        <f t="shared" si="9"/>
        <v>85.436408813687123</v>
      </c>
      <c r="AN102">
        <f t="shared" si="9"/>
        <v>72.141057126859963</v>
      </c>
      <c r="AO102">
        <f t="shared" si="9"/>
        <v>88.07782999970027</v>
      </c>
      <c r="AP102">
        <f t="shared" si="9"/>
        <v>0</v>
      </c>
      <c r="AQ102">
        <f t="shared" si="9"/>
        <v>72.321207777259858</v>
      </c>
      <c r="AR102">
        <f t="shared" si="9"/>
        <v>100.0958139617798</v>
      </c>
      <c r="AS102">
        <f t="shared" si="9"/>
        <v>92.866405445439682</v>
      </c>
      <c r="AT102">
        <f t="shared" si="9"/>
        <v>88.694574874910472</v>
      </c>
      <c r="AU102">
        <f t="shared" si="9"/>
        <v>96.995906878425231</v>
      </c>
      <c r="AV102">
        <f t="shared" si="9"/>
        <v>109.44839666697527</v>
      </c>
      <c r="AW102">
        <f t="shared" si="9"/>
        <v>88.677996782731</v>
      </c>
    </row>
    <row r="103" spans="1:49" x14ac:dyDescent="0.25">
      <c r="A103" t="s">
        <v>1774</v>
      </c>
      <c r="B103">
        <f>STDEV(B97:B99)</f>
        <v>6.200913211877733</v>
      </c>
      <c r="C103">
        <f t="shared" ref="C103:AW103" si="10">STDEV(C97:C99)</f>
        <v>2.5445078441563913</v>
      </c>
      <c r="D103">
        <f t="shared" si="10"/>
        <v>6.2329442254954097</v>
      </c>
      <c r="E103">
        <f t="shared" si="10"/>
        <v>6.1723875775468118</v>
      </c>
      <c r="F103">
        <f t="shared" si="10"/>
        <v>7.7696329532660098</v>
      </c>
      <c r="G103">
        <f t="shared" si="10"/>
        <v>18.109395296982409</v>
      </c>
      <c r="H103">
        <f t="shared" si="10"/>
        <v>4.7405174557176268</v>
      </c>
      <c r="I103">
        <f t="shared" si="10"/>
        <v>6.3858903423571958</v>
      </c>
      <c r="J103">
        <f t="shared" si="10"/>
        <v>10.069700338121292</v>
      </c>
      <c r="K103">
        <f t="shared" si="10"/>
        <v>0</v>
      </c>
      <c r="L103">
        <f t="shared" si="10"/>
        <v>14.511888188447791</v>
      </c>
      <c r="M103">
        <f t="shared" si="10"/>
        <v>2.5172468996807109</v>
      </c>
      <c r="N103">
        <f t="shared" si="10"/>
        <v>14.007222062096393</v>
      </c>
      <c r="O103">
        <f t="shared" si="10"/>
        <v>21.622898979257876</v>
      </c>
      <c r="P103">
        <f t="shared" si="10"/>
        <v>21.318761300025511</v>
      </c>
      <c r="Q103">
        <f t="shared" si="10"/>
        <v>7.5130883621173039</v>
      </c>
      <c r="R103">
        <f t="shared" si="10"/>
        <v>12.544881471568395</v>
      </c>
      <c r="S103">
        <f t="shared" si="10"/>
        <v>14.147037874346603</v>
      </c>
      <c r="T103">
        <f t="shared" si="10"/>
        <v>27.906753688684212</v>
      </c>
      <c r="U103">
        <f t="shared" si="10"/>
        <v>42.902552768606718</v>
      </c>
      <c r="V103">
        <f t="shared" si="10"/>
        <v>11.899812034238614</v>
      </c>
      <c r="W103">
        <f t="shared" si="10"/>
        <v>13.079185426506777</v>
      </c>
      <c r="X103">
        <f t="shared" si="10"/>
        <v>17.276110871704446</v>
      </c>
      <c r="Y103">
        <f t="shared" si="10"/>
        <v>14.57300645718805</v>
      </c>
      <c r="Z103">
        <f t="shared" si="10"/>
        <v>28.258184173972982</v>
      </c>
      <c r="AA103">
        <f t="shared" si="10"/>
        <v>6.9408689193802493</v>
      </c>
      <c r="AB103">
        <f t="shared" si="10"/>
        <v>5.495564746091623</v>
      </c>
      <c r="AC103">
        <f t="shared" si="10"/>
        <v>8.4144225734607438</v>
      </c>
      <c r="AD103">
        <f t="shared" si="10"/>
        <v>15.891307912135174</v>
      </c>
      <c r="AE103">
        <f t="shared" si="10"/>
        <v>6.916884764392643</v>
      </c>
      <c r="AF103">
        <f t="shared" si="10"/>
        <v>29.190255958213054</v>
      </c>
      <c r="AG103">
        <f t="shared" si="10"/>
        <v>19.361800032169945</v>
      </c>
      <c r="AH103">
        <f t="shared" si="10"/>
        <v>27.963474054327843</v>
      </c>
      <c r="AI103">
        <f t="shared" si="10"/>
        <v>18.412555745137407</v>
      </c>
      <c r="AJ103">
        <f t="shared" si="10"/>
        <v>10.236176125827818</v>
      </c>
      <c r="AK103">
        <f t="shared" si="10"/>
        <v>30.152257177117519</v>
      </c>
      <c r="AL103">
        <f t="shared" si="10"/>
        <v>18.223644321402045</v>
      </c>
      <c r="AM103">
        <f t="shared" si="10"/>
        <v>2.473990546222181</v>
      </c>
      <c r="AN103">
        <f t="shared" si="10"/>
        <v>9.6342959567596473</v>
      </c>
      <c r="AO103">
        <f t="shared" si="10"/>
        <v>14.041514190984927</v>
      </c>
      <c r="AP103">
        <f t="shared" si="10"/>
        <v>0</v>
      </c>
      <c r="AQ103">
        <f t="shared" si="10"/>
        <v>9.4252717719272781</v>
      </c>
      <c r="AR103">
        <f t="shared" si="10"/>
        <v>12.415333352337347</v>
      </c>
      <c r="AS103">
        <f t="shared" si="10"/>
        <v>7.5753688288820742</v>
      </c>
      <c r="AT103">
        <f t="shared" si="10"/>
        <v>10.103942907853375</v>
      </c>
      <c r="AU103">
        <f t="shared" si="10"/>
        <v>3.3329604394181094</v>
      </c>
      <c r="AV103">
        <f t="shared" si="10"/>
        <v>4.7185540496742844</v>
      </c>
      <c r="AW103">
        <f t="shared" si="10"/>
        <v>5.3406022984869805</v>
      </c>
    </row>
    <row r="104" spans="1:49" x14ac:dyDescent="0.25">
      <c r="A104" t="s">
        <v>1775</v>
      </c>
      <c r="B104">
        <f>STDEV(B97:B99)/SQRT(3)</f>
        <v>3.5800989120991162</v>
      </c>
      <c r="C104">
        <f t="shared" ref="C104:AW104" si="11">STDEV(C97:C99)/SQRT(3)</f>
        <v>1.469072288778807</v>
      </c>
      <c r="D104">
        <f t="shared" si="11"/>
        <v>3.5985920264336984</v>
      </c>
      <c r="E104">
        <f t="shared" si="11"/>
        <v>3.5636296294393541</v>
      </c>
      <c r="F104">
        <f t="shared" si="11"/>
        <v>4.485799677072718</v>
      </c>
      <c r="G104">
        <f t="shared" si="11"/>
        <v>10.455464249574138</v>
      </c>
      <c r="H104">
        <f t="shared" si="11"/>
        <v>2.7369390291566917</v>
      </c>
      <c r="I104">
        <f t="shared" si="11"/>
        <v>3.6868955081753585</v>
      </c>
      <c r="J104">
        <f t="shared" si="11"/>
        <v>5.8137442008731934</v>
      </c>
      <c r="K104">
        <f t="shared" si="11"/>
        <v>0</v>
      </c>
      <c r="L104">
        <f t="shared" si="11"/>
        <v>8.3784425520500836</v>
      </c>
      <c r="M104">
        <f t="shared" si="11"/>
        <v>1.4533331751474095</v>
      </c>
      <c r="N104">
        <f t="shared" si="11"/>
        <v>8.0870734281502177</v>
      </c>
      <c r="O104">
        <f t="shared" si="11"/>
        <v>12.48398654633462</v>
      </c>
      <c r="P104">
        <f t="shared" si="11"/>
        <v>12.308392575359106</v>
      </c>
      <c r="Q104">
        <f t="shared" si="11"/>
        <v>4.3376835883138698</v>
      </c>
      <c r="R104">
        <f t="shared" si="11"/>
        <v>7.242790694561962</v>
      </c>
      <c r="S104">
        <f t="shared" si="11"/>
        <v>8.1677961249898434</v>
      </c>
      <c r="T104">
        <f t="shared" si="11"/>
        <v>16.111971754370412</v>
      </c>
      <c r="U104">
        <f t="shared" si="11"/>
        <v>24.769800389877215</v>
      </c>
      <c r="V104">
        <f t="shared" si="11"/>
        <v>6.8703596812736123</v>
      </c>
      <c r="W104">
        <f t="shared" si="11"/>
        <v>7.5512712267747188</v>
      </c>
      <c r="X104">
        <f t="shared" si="11"/>
        <v>9.9743672623283821</v>
      </c>
      <c r="Y104">
        <f t="shared" si="11"/>
        <v>8.4137292009596756</v>
      </c>
      <c r="Z104">
        <f t="shared" si="11"/>
        <v>16.314870239653324</v>
      </c>
      <c r="AA104">
        <f t="shared" si="11"/>
        <v>4.0073125390140945</v>
      </c>
      <c r="AB104">
        <f t="shared" si="11"/>
        <v>3.172865785505016</v>
      </c>
      <c r="AC104">
        <f t="shared" si="11"/>
        <v>4.8580691378628247</v>
      </c>
      <c r="AD104">
        <f t="shared" si="11"/>
        <v>9.1748509008464723</v>
      </c>
      <c r="AE104">
        <f t="shared" si="11"/>
        <v>3.9934652806757138</v>
      </c>
      <c r="AF104">
        <f t="shared" si="11"/>
        <v>16.853002135188387</v>
      </c>
      <c r="AG104">
        <f t="shared" si="11"/>
        <v>11.178540460569023</v>
      </c>
      <c r="AH104">
        <f t="shared" si="11"/>
        <v>16.144719272743298</v>
      </c>
      <c r="AI104">
        <f t="shared" si="11"/>
        <v>10.630494015924073</v>
      </c>
      <c r="AJ104">
        <f t="shared" si="11"/>
        <v>5.9098590417191117</v>
      </c>
      <c r="AK104">
        <f t="shared" si="11"/>
        <v>17.408413797883625</v>
      </c>
      <c r="AL104">
        <f t="shared" si="11"/>
        <v>10.521425954577467</v>
      </c>
      <c r="AM104">
        <f t="shared" si="11"/>
        <v>1.4283591078339655</v>
      </c>
      <c r="AN104">
        <f t="shared" si="11"/>
        <v>5.5623633640877062</v>
      </c>
      <c r="AO104">
        <f t="shared" si="11"/>
        <v>8.1068719979950981</v>
      </c>
      <c r="AP104">
        <f t="shared" si="11"/>
        <v>0</v>
      </c>
      <c r="AQ104">
        <f t="shared" si="11"/>
        <v>5.4416831947075952</v>
      </c>
      <c r="AR104">
        <f t="shared" si="11"/>
        <v>7.1679960530509064</v>
      </c>
      <c r="AS104">
        <f t="shared" si="11"/>
        <v>4.3736412325657659</v>
      </c>
      <c r="AT104">
        <f t="shared" si="11"/>
        <v>5.8335141577257561</v>
      </c>
      <c r="AU104">
        <f t="shared" si="11"/>
        <v>1.9242856068964189</v>
      </c>
      <c r="AV104">
        <f t="shared" si="11"/>
        <v>2.7242584507652472</v>
      </c>
      <c r="AW104">
        <f t="shared" si="11"/>
        <v>3.0833981746661925</v>
      </c>
    </row>
    <row r="106" spans="1:49" x14ac:dyDescent="0.25">
      <c r="A106" t="s">
        <v>1773</v>
      </c>
      <c r="B106" s="165">
        <f>AVERAGE(B97:B99,J97:J99,R97:R99,)</f>
        <v>62.757394356050085</v>
      </c>
    </row>
    <row r="107" spans="1:49" x14ac:dyDescent="0.25">
      <c r="A107" t="s">
        <v>1774</v>
      </c>
      <c r="B107" s="165">
        <f>STDEV(B97:B99,J97:J99,R97:R99)</f>
        <v>20.688209540574533</v>
      </c>
    </row>
    <row r="108" spans="1:49" x14ac:dyDescent="0.25">
      <c r="A108" t="s">
        <v>1775</v>
      </c>
      <c r="B108" s="165">
        <f>STDEV(B97:B99,J97:J99,R97:R99)/SQRT(3)</f>
        <v>11.944343347302091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911</v>
      </c>
      <c r="D112" s="224" t="s">
        <v>911</v>
      </c>
      <c r="E112" s="224" t="s">
        <v>911</v>
      </c>
      <c r="F112" s="224" t="s">
        <v>911</v>
      </c>
      <c r="G112" s="224" t="s">
        <v>911</v>
      </c>
      <c r="H112" s="224" t="s">
        <v>911</v>
      </c>
      <c r="I112" s="225" t="s">
        <v>911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915</v>
      </c>
      <c r="D113" s="219" t="s">
        <v>915</v>
      </c>
      <c r="E113" s="219" t="s">
        <v>915</v>
      </c>
      <c r="F113" s="219" t="s">
        <v>915</v>
      </c>
      <c r="G113" s="219" t="s">
        <v>915</v>
      </c>
      <c r="H113" s="219" t="s">
        <v>915</v>
      </c>
      <c r="I113" s="220" t="s">
        <v>915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919</v>
      </c>
      <c r="D114" s="219" t="s">
        <v>919</v>
      </c>
      <c r="E114" s="219" t="s">
        <v>919</v>
      </c>
      <c r="F114" s="219" t="s">
        <v>919</v>
      </c>
      <c r="G114" s="219" t="s">
        <v>919</v>
      </c>
      <c r="H114" s="219" t="s">
        <v>919</v>
      </c>
      <c r="I114" s="220" t="s">
        <v>919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924</v>
      </c>
      <c r="D115" s="219" t="s">
        <v>924</v>
      </c>
      <c r="E115" s="219" t="s">
        <v>924</v>
      </c>
      <c r="F115" s="219" t="s">
        <v>924</v>
      </c>
      <c r="G115" s="219" t="s">
        <v>924</v>
      </c>
      <c r="H115" s="219" t="s">
        <v>924</v>
      </c>
      <c r="I115" s="220" t="s">
        <v>924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928</v>
      </c>
      <c r="D116" s="219" t="s">
        <v>928</v>
      </c>
      <c r="E116" s="219" t="s">
        <v>928</v>
      </c>
      <c r="F116" s="219" t="s">
        <v>928</v>
      </c>
      <c r="G116" s="219" t="s">
        <v>928</v>
      </c>
      <c r="H116" s="219" t="s">
        <v>928</v>
      </c>
      <c r="I116" s="220" t="s">
        <v>928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932</v>
      </c>
      <c r="D117" s="219" t="s">
        <v>932</v>
      </c>
      <c r="E117" s="219" t="s">
        <v>932</v>
      </c>
      <c r="F117" s="219" t="s">
        <v>932</v>
      </c>
      <c r="G117" s="219" t="s">
        <v>932</v>
      </c>
      <c r="H117" s="219" t="s">
        <v>932</v>
      </c>
      <c r="I117" s="220" t="s">
        <v>932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2200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0.13730000000000001</v>
      </c>
      <c r="C126">
        <v>0.1447</v>
      </c>
      <c r="D126">
        <v>0.16139999999999999</v>
      </c>
      <c r="E126">
        <v>0.14530000000000001</v>
      </c>
      <c r="F126">
        <v>0.15629999999999999</v>
      </c>
      <c r="G126">
        <v>0.15670000000000001</v>
      </c>
      <c r="H126">
        <v>0.15029999999999999</v>
      </c>
      <c r="I126">
        <v>0.1575</v>
      </c>
      <c r="K126" t="s">
        <v>1658</v>
      </c>
      <c r="L126">
        <f>B126-$F$132</f>
        <v>5.7833333333333334E-2</v>
      </c>
      <c r="M126">
        <f t="shared" ref="M126:S126" si="12">C126-$F$132</f>
        <v>6.5233333333333324E-2</v>
      </c>
      <c r="N126">
        <f t="shared" si="12"/>
        <v>8.1933333333333316E-2</v>
      </c>
      <c r="O126">
        <f t="shared" si="12"/>
        <v>6.5833333333333341E-2</v>
      </c>
      <c r="P126">
        <f t="shared" si="12"/>
        <v>7.6833333333333323E-2</v>
      </c>
      <c r="Q126">
        <f t="shared" si="12"/>
        <v>7.7233333333333334E-2</v>
      </c>
      <c r="R126">
        <f t="shared" si="12"/>
        <v>7.0833333333333318E-2</v>
      </c>
      <c r="S126">
        <f t="shared" si="12"/>
        <v>7.803333333333333E-2</v>
      </c>
      <c r="U126" t="s">
        <v>1658</v>
      </c>
      <c r="V126">
        <f>L126/$L$131*100</f>
        <v>4.1964976780185754</v>
      </c>
      <c r="W126">
        <f t="shared" ref="W126:AC126" si="13">M126/$L$131*100</f>
        <v>4.7334558823529402</v>
      </c>
      <c r="X126">
        <f t="shared" si="13"/>
        <v>5.9452399380804941</v>
      </c>
      <c r="Y126">
        <f t="shared" si="13"/>
        <v>4.7769930340557281</v>
      </c>
      <c r="Z126">
        <f t="shared" si="13"/>
        <v>5.57517414860681</v>
      </c>
      <c r="AA126">
        <f t="shared" si="13"/>
        <v>5.6041989164086683</v>
      </c>
      <c r="AB126">
        <f t="shared" si="13"/>
        <v>5.139802631578946</v>
      </c>
      <c r="AC126">
        <f t="shared" si="13"/>
        <v>5.662248452012383</v>
      </c>
    </row>
    <row r="127" spans="1:29" x14ac:dyDescent="0.25">
      <c r="A127" t="s">
        <v>1659</v>
      </c>
      <c r="B127">
        <v>0.1421</v>
      </c>
      <c r="C127">
        <v>0.1837</v>
      </c>
      <c r="D127">
        <v>0.18690000000000001</v>
      </c>
      <c r="E127">
        <v>0.19059999999999999</v>
      </c>
      <c r="F127">
        <v>0.18770000000000001</v>
      </c>
      <c r="G127">
        <v>0.19</v>
      </c>
      <c r="H127">
        <v>0.17419999999999999</v>
      </c>
      <c r="I127">
        <v>0.15620000000000001</v>
      </c>
      <c r="K127" t="s">
        <v>1659</v>
      </c>
      <c r="L127">
        <f t="shared" ref="L127:L131" si="14">B127-$F$132</f>
        <v>6.2633333333333333E-2</v>
      </c>
      <c r="M127">
        <f t="shared" ref="M127:M131" si="15">C127-$F$132</f>
        <v>0.10423333333333333</v>
      </c>
      <c r="N127">
        <f t="shared" ref="N127:N131" si="16">D127-$F$132</f>
        <v>0.10743333333333334</v>
      </c>
      <c r="O127">
        <f t="shared" ref="O127:O131" si="17">E127-$F$132</f>
        <v>0.11113333333333332</v>
      </c>
      <c r="P127">
        <f t="shared" ref="P127:P131" si="18">F127-$F$132</f>
        <v>0.10823333333333333</v>
      </c>
      <c r="Q127">
        <f t="shared" ref="Q127:Q131" si="19">G127-$F$132</f>
        <v>0.11053333333333333</v>
      </c>
      <c r="R127">
        <f t="shared" ref="R127:R131" si="20">H127-$F$132</f>
        <v>9.4733333333333322E-2</v>
      </c>
      <c r="S127">
        <f t="shared" ref="S127:S131" si="21">I127-$F$132</f>
        <v>7.6733333333333334E-2</v>
      </c>
      <c r="U127" t="s">
        <v>1659</v>
      </c>
      <c r="V127">
        <f t="shared" ref="V127:V131" si="22">L127/$L$131*100</f>
        <v>4.5447948916408665</v>
      </c>
      <c r="W127">
        <f t="shared" ref="W127:W131" si="23">M127/$L$131*100</f>
        <v>7.5633707430340547</v>
      </c>
      <c r="X127">
        <f t="shared" ref="X127:X131" si="24">N127/$L$131*100</f>
        <v>7.7955688854489171</v>
      </c>
      <c r="Y127">
        <f t="shared" ref="Y127:Y131" si="25">O127/$L$131*100</f>
        <v>8.0640479876160978</v>
      </c>
      <c r="Z127">
        <f t="shared" ref="Z127:Z131" si="26">P127/$L$131*100</f>
        <v>7.853618421052631</v>
      </c>
      <c r="AA127">
        <f t="shared" ref="AA127:AA131" si="27">Q127/$L$131*100</f>
        <v>8.0205108359133117</v>
      </c>
      <c r="AB127">
        <f t="shared" ref="AB127:AB131" si="28">R127/$L$131*100</f>
        <v>6.8740325077399369</v>
      </c>
      <c r="AC127">
        <f t="shared" ref="AC127:AC131" si="29">S127/$L$131*100</f>
        <v>5.5679179566563466</v>
      </c>
    </row>
    <row r="128" spans="1:29" x14ac:dyDescent="0.25">
      <c r="A128" t="s">
        <v>1660</v>
      </c>
      <c r="B128">
        <v>0.28000000000000003</v>
      </c>
      <c r="C128">
        <v>0.16439999999999999</v>
      </c>
      <c r="D128">
        <v>0.159</v>
      </c>
      <c r="E128">
        <v>0.15720000000000001</v>
      </c>
      <c r="F128">
        <v>0.1618</v>
      </c>
      <c r="G128">
        <v>0.17199999999999999</v>
      </c>
      <c r="H128">
        <v>0.161</v>
      </c>
      <c r="I128">
        <v>0.15110000000000001</v>
      </c>
      <c r="K128" t="s">
        <v>1660</v>
      </c>
      <c r="L128">
        <f t="shared" si="14"/>
        <v>0.20053333333333334</v>
      </c>
      <c r="M128">
        <f t="shared" si="15"/>
        <v>8.4933333333333319E-2</v>
      </c>
      <c r="N128">
        <f t="shared" si="16"/>
        <v>7.9533333333333331E-2</v>
      </c>
      <c r="O128">
        <f t="shared" si="17"/>
        <v>7.7733333333333335E-2</v>
      </c>
      <c r="P128">
        <f t="shared" si="18"/>
        <v>8.2333333333333328E-2</v>
      </c>
      <c r="Q128">
        <f t="shared" si="19"/>
        <v>9.2533333333333315E-2</v>
      </c>
      <c r="R128">
        <f t="shared" si="20"/>
        <v>8.1533333333333333E-2</v>
      </c>
      <c r="S128">
        <f t="shared" si="21"/>
        <v>7.1633333333333341E-2</v>
      </c>
      <c r="U128" t="s">
        <v>1660</v>
      </c>
      <c r="V128">
        <f t="shared" si="22"/>
        <v>14.551083591331269</v>
      </c>
      <c r="W128">
        <f t="shared" si="23"/>
        <v>6.1629256965944252</v>
      </c>
      <c r="X128">
        <f t="shared" si="24"/>
        <v>5.771091331269349</v>
      </c>
      <c r="Y128">
        <f t="shared" si="25"/>
        <v>5.6404798761609909</v>
      </c>
      <c r="Z128">
        <f t="shared" si="26"/>
        <v>5.9742647058823515</v>
      </c>
      <c r="AA128">
        <f t="shared" si="27"/>
        <v>6.7143962848297196</v>
      </c>
      <c r="AB128">
        <f t="shared" si="28"/>
        <v>5.9162151702786376</v>
      </c>
      <c r="AC128">
        <f t="shared" si="29"/>
        <v>5.1978521671826625</v>
      </c>
    </row>
    <row r="129" spans="1:29" x14ac:dyDescent="0.25">
      <c r="A129" t="s">
        <v>1661</v>
      </c>
      <c r="B129">
        <v>0.1389</v>
      </c>
      <c r="C129">
        <v>0.1396</v>
      </c>
      <c r="D129">
        <v>0.15359999999999999</v>
      </c>
      <c r="E129">
        <v>0.156</v>
      </c>
      <c r="F129">
        <v>0.17319999999999999</v>
      </c>
      <c r="G129">
        <v>0.15890000000000001</v>
      </c>
      <c r="H129">
        <v>0.15629999999999999</v>
      </c>
      <c r="I129">
        <v>0.1474</v>
      </c>
      <c r="K129" t="s">
        <v>1661</v>
      </c>
      <c r="L129">
        <f t="shared" si="14"/>
        <v>5.9433333333333324E-2</v>
      </c>
      <c r="M129">
        <f t="shared" si="15"/>
        <v>6.013333333333333E-2</v>
      </c>
      <c r="N129">
        <f t="shared" si="16"/>
        <v>7.4133333333333315E-2</v>
      </c>
      <c r="O129">
        <f t="shared" si="17"/>
        <v>7.6533333333333328E-2</v>
      </c>
      <c r="P129">
        <f t="shared" si="18"/>
        <v>9.3733333333333321E-2</v>
      </c>
      <c r="Q129">
        <f t="shared" si="19"/>
        <v>7.9433333333333342E-2</v>
      </c>
      <c r="R129">
        <f t="shared" si="20"/>
        <v>7.6833333333333323E-2</v>
      </c>
      <c r="S129">
        <f t="shared" si="21"/>
        <v>6.7933333333333332E-2</v>
      </c>
      <c r="U129" t="s">
        <v>1661</v>
      </c>
      <c r="V129">
        <f t="shared" si="22"/>
        <v>4.3125967492260049</v>
      </c>
      <c r="W129">
        <f t="shared" si="23"/>
        <v>4.3633900928792571</v>
      </c>
      <c r="X129">
        <f t="shared" si="24"/>
        <v>5.3792569659442711</v>
      </c>
      <c r="Y129">
        <f t="shared" si="25"/>
        <v>5.553405572755417</v>
      </c>
      <c r="Z129">
        <f t="shared" si="26"/>
        <v>6.8014705882352917</v>
      </c>
      <c r="AA129">
        <f t="shared" si="27"/>
        <v>5.7638351393188856</v>
      </c>
      <c r="AB129">
        <f t="shared" si="28"/>
        <v>5.57517414860681</v>
      </c>
      <c r="AC129">
        <f t="shared" si="29"/>
        <v>4.9293730650154792</v>
      </c>
    </row>
    <row r="130" spans="1:29" x14ac:dyDescent="0.25">
      <c r="A130" t="s">
        <v>1662</v>
      </c>
      <c r="B130">
        <v>0.1237</v>
      </c>
      <c r="C130">
        <v>0.1414</v>
      </c>
      <c r="D130">
        <v>0.15040000000000001</v>
      </c>
      <c r="E130">
        <v>0.15279999999999999</v>
      </c>
      <c r="F130">
        <v>0.15920000000000001</v>
      </c>
      <c r="G130">
        <v>0.15559999999999999</v>
      </c>
      <c r="H130">
        <v>0.15190000000000001</v>
      </c>
      <c r="I130">
        <v>0.16009999999999999</v>
      </c>
      <c r="K130" t="s">
        <v>1662</v>
      </c>
      <c r="L130">
        <f t="shared" si="14"/>
        <v>4.4233333333333333E-2</v>
      </c>
      <c r="M130">
        <f t="shared" si="15"/>
        <v>6.1933333333333326E-2</v>
      </c>
      <c r="N130">
        <f t="shared" si="16"/>
        <v>7.0933333333333334E-2</v>
      </c>
      <c r="O130">
        <f t="shared" si="17"/>
        <v>7.333333333333332E-2</v>
      </c>
      <c r="P130">
        <f t="shared" si="18"/>
        <v>7.9733333333333337E-2</v>
      </c>
      <c r="Q130">
        <f t="shared" si="19"/>
        <v>7.6133333333333317E-2</v>
      </c>
      <c r="R130">
        <f t="shared" si="20"/>
        <v>7.2433333333333336E-2</v>
      </c>
      <c r="S130">
        <f t="shared" si="21"/>
        <v>8.0633333333333321E-2</v>
      </c>
      <c r="U130" t="s">
        <v>1662</v>
      </c>
      <c r="V130">
        <f t="shared" si="22"/>
        <v>3.2096555727554175</v>
      </c>
      <c r="W130">
        <f t="shared" si="23"/>
        <v>4.4940015479876152</v>
      </c>
      <c r="X130">
        <f t="shared" si="24"/>
        <v>5.1470588235294112</v>
      </c>
      <c r="Y130">
        <f t="shared" si="25"/>
        <v>5.3212074303405554</v>
      </c>
      <c r="Z130">
        <f t="shared" si="26"/>
        <v>5.7856037151702777</v>
      </c>
      <c r="AA130">
        <f t="shared" si="27"/>
        <v>5.5243808049535588</v>
      </c>
      <c r="AB130">
        <f t="shared" si="28"/>
        <v>5.2559017027863772</v>
      </c>
      <c r="AC130">
        <f t="shared" si="29"/>
        <v>5.8509094427244568</v>
      </c>
    </row>
    <row r="131" spans="1:29" x14ac:dyDescent="0.25">
      <c r="A131" t="s">
        <v>1663</v>
      </c>
      <c r="B131">
        <v>1.4576</v>
      </c>
      <c r="C131">
        <v>0.1205</v>
      </c>
      <c r="D131">
        <v>0.12820000000000001</v>
      </c>
      <c r="E131">
        <v>0.13800000000000001</v>
      </c>
      <c r="F131">
        <v>0.1512</v>
      </c>
      <c r="G131">
        <v>0.1409</v>
      </c>
      <c r="H131">
        <v>0.15049999999999999</v>
      </c>
      <c r="I131">
        <v>0.154</v>
      </c>
      <c r="K131" t="s">
        <v>1663</v>
      </c>
      <c r="L131">
        <f t="shared" si="14"/>
        <v>1.3781333333333334</v>
      </c>
      <c r="M131">
        <f t="shared" si="15"/>
        <v>4.1033333333333324E-2</v>
      </c>
      <c r="N131">
        <f t="shared" si="16"/>
        <v>4.8733333333333337E-2</v>
      </c>
      <c r="O131">
        <f t="shared" si="17"/>
        <v>5.853333333333334E-2</v>
      </c>
      <c r="P131">
        <f t="shared" si="18"/>
        <v>7.173333333333333E-2</v>
      </c>
      <c r="Q131">
        <f t="shared" si="19"/>
        <v>6.1433333333333326E-2</v>
      </c>
      <c r="R131">
        <f t="shared" si="20"/>
        <v>7.1033333333333323E-2</v>
      </c>
      <c r="S131">
        <f t="shared" si="21"/>
        <v>7.4533333333333326E-2</v>
      </c>
      <c r="U131" t="s">
        <v>1663</v>
      </c>
      <c r="V131">
        <f t="shared" si="22"/>
        <v>100</v>
      </c>
      <c r="W131">
        <f t="shared" si="23"/>
        <v>2.9774574303405563</v>
      </c>
      <c r="X131">
        <f t="shared" si="24"/>
        <v>3.5361842105263155</v>
      </c>
      <c r="Y131">
        <f t="shared" si="25"/>
        <v>4.2472910216718267</v>
      </c>
      <c r="Z131">
        <f t="shared" si="26"/>
        <v>5.205108359133126</v>
      </c>
      <c r="AA131">
        <f t="shared" si="27"/>
        <v>4.4577205882352935</v>
      </c>
      <c r="AB131">
        <f t="shared" si="28"/>
        <v>5.1543150154798756</v>
      </c>
      <c r="AC131">
        <f t="shared" si="29"/>
        <v>5.4082817337461293</v>
      </c>
    </row>
    <row r="132" spans="1:29" x14ac:dyDescent="0.25">
      <c r="A132" t="s">
        <v>1664</v>
      </c>
      <c r="B132">
        <v>7.8899999999999998E-2</v>
      </c>
      <c r="C132">
        <v>7.9600000000000004E-2</v>
      </c>
      <c r="D132">
        <v>7.9899999999999999E-2</v>
      </c>
      <c r="E132">
        <v>3.6461999999999999</v>
      </c>
      <c r="F132">
        <f>AVERAGE(B132:D132)</f>
        <v>7.9466666666666672E-2</v>
      </c>
    </row>
    <row r="133" spans="1:29" x14ac:dyDescent="0.25">
      <c r="A133" t="s">
        <v>1665</v>
      </c>
    </row>
    <row r="136" spans="1:29" x14ac:dyDescent="0.25">
      <c r="A136" s="7" t="s">
        <v>2201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0.4758</v>
      </c>
      <c r="C139">
        <v>0.16550000000000001</v>
      </c>
      <c r="D139">
        <v>0.18429999999999999</v>
      </c>
      <c r="E139">
        <v>0.25969999999999999</v>
      </c>
      <c r="F139">
        <v>0.27110000000000001</v>
      </c>
      <c r="G139">
        <v>0.1565</v>
      </c>
      <c r="H139">
        <v>0.1651</v>
      </c>
      <c r="I139">
        <v>0.16400000000000001</v>
      </c>
      <c r="K139" t="s">
        <v>1658</v>
      </c>
      <c r="L139">
        <f>B139-$F$145</f>
        <v>0.39636666666666664</v>
      </c>
      <c r="M139">
        <f t="shared" ref="M139:R139" si="30">C139-$F$145</f>
        <v>8.6066666666666666E-2</v>
      </c>
      <c r="N139">
        <f t="shared" si="30"/>
        <v>0.10486666666666665</v>
      </c>
      <c r="O139">
        <f t="shared" si="30"/>
        <v>0.18026666666666663</v>
      </c>
      <c r="P139">
        <f t="shared" si="30"/>
        <v>0.19166666666666665</v>
      </c>
      <c r="Q139">
        <f t="shared" si="30"/>
        <v>7.7066666666666658E-2</v>
      </c>
      <c r="R139">
        <f t="shared" si="30"/>
        <v>8.5666666666666655E-2</v>
      </c>
      <c r="S139">
        <f>I139-$F$145</f>
        <v>8.4566666666666665E-2</v>
      </c>
      <c r="U139" t="s">
        <v>1658</v>
      </c>
      <c r="V139">
        <f>L139/$L$144*100</f>
        <v>22.826045225937726</v>
      </c>
      <c r="W139">
        <f t="shared" ref="W139:AC139" si="31">M139/$L$144*100</f>
        <v>4.9564249241755292</v>
      </c>
      <c r="X139">
        <f t="shared" si="31"/>
        <v>6.0390831957615063</v>
      </c>
      <c r="Y139">
        <f t="shared" si="31"/>
        <v>10.381233923292507</v>
      </c>
      <c r="Z139">
        <f t="shared" si="31"/>
        <v>11.037739470956346</v>
      </c>
      <c r="AA139">
        <f t="shared" si="31"/>
        <v>4.4381310707567083</v>
      </c>
      <c r="AB139">
        <f t="shared" si="31"/>
        <v>4.9333896418013579</v>
      </c>
      <c r="AC139">
        <f t="shared" si="31"/>
        <v>4.8700426152723919</v>
      </c>
    </row>
    <row r="140" spans="1:29" x14ac:dyDescent="0.25">
      <c r="A140" t="s">
        <v>1659</v>
      </c>
      <c r="B140">
        <v>0.254</v>
      </c>
      <c r="C140">
        <v>0.22009999999999999</v>
      </c>
      <c r="D140">
        <v>0.20230000000000001</v>
      </c>
      <c r="E140">
        <v>0.1022</v>
      </c>
      <c r="F140">
        <v>0.18740000000000001</v>
      </c>
      <c r="G140">
        <v>0.17749999999999999</v>
      </c>
      <c r="H140">
        <v>0.16700000000000001</v>
      </c>
      <c r="I140">
        <v>0.14929999999999999</v>
      </c>
      <c r="K140" t="s">
        <v>1659</v>
      </c>
      <c r="L140">
        <f t="shared" ref="L140:L144" si="32">B140-$F$145</f>
        <v>0.17456666666666665</v>
      </c>
      <c r="M140">
        <f t="shared" ref="M140:M144" si="33">C140-$F$145</f>
        <v>0.14066666666666666</v>
      </c>
      <c r="N140">
        <f t="shared" ref="N140:N144" si="34">D140-$F$145</f>
        <v>0.12286666666666667</v>
      </c>
      <c r="O140">
        <f t="shared" ref="O140:O144" si="35">E140-$F$145</f>
        <v>2.2766666666666657E-2</v>
      </c>
      <c r="P140">
        <f t="shared" ref="P140:P144" si="36">F140-$F$145</f>
        <v>0.10796666666666667</v>
      </c>
      <c r="Q140">
        <f t="shared" ref="Q140:Q144" si="37">G140-$F$145</f>
        <v>9.8066666666666649E-2</v>
      </c>
      <c r="R140">
        <f t="shared" ref="R140:R144" si="38">H140-$F$145</f>
        <v>8.7566666666666668E-2</v>
      </c>
      <c r="S140">
        <f t="shared" ref="S140:S144" si="39">I140-$F$145</f>
        <v>6.9866666666666646E-2</v>
      </c>
      <c r="U140" t="s">
        <v>1659</v>
      </c>
      <c r="V140">
        <f t="shared" ref="V140:V144" si="40">L140/$L$144*100</f>
        <v>10.052981149460589</v>
      </c>
      <c r="W140">
        <f t="shared" ref="W140:W144" si="41">M140/$L$144*100</f>
        <v>8.1007409682497027</v>
      </c>
      <c r="X140">
        <f t="shared" ref="X140:X144" si="42">N140/$L$144*100</f>
        <v>7.0756709025991471</v>
      </c>
      <c r="Y140">
        <f t="shared" ref="Y140:Y144" si="43">O140/$L$144*100</f>
        <v>1.3110914884631621</v>
      </c>
      <c r="Z140">
        <f t="shared" ref="Z140:Z144" si="44">P140/$L$144*100</f>
        <v>6.2176066341613234</v>
      </c>
      <c r="AA140">
        <f t="shared" ref="AA140:AA144" si="45">Q140/$L$144*100</f>
        <v>5.6474833954006201</v>
      </c>
      <c r="AB140">
        <f t="shared" ref="AB140:AB144" si="46">R140/$L$144*100</f>
        <v>5.0428072330786655</v>
      </c>
      <c r="AC140">
        <f t="shared" ref="AC140:AC144" si="47">S140/$L$144*100</f>
        <v>4.0234959880216516</v>
      </c>
    </row>
    <row r="141" spans="1:29" x14ac:dyDescent="0.25">
      <c r="A141" t="s">
        <v>1660</v>
      </c>
      <c r="B141">
        <v>0.16819999999999999</v>
      </c>
      <c r="C141">
        <v>0.16300000000000001</v>
      </c>
      <c r="D141">
        <v>0.16020000000000001</v>
      </c>
      <c r="E141">
        <v>0.29730000000000001</v>
      </c>
      <c r="F141">
        <v>0.154</v>
      </c>
      <c r="G141">
        <v>0.1641</v>
      </c>
      <c r="H141">
        <v>0.16139999999999999</v>
      </c>
      <c r="I141">
        <v>0.157</v>
      </c>
      <c r="K141" t="s">
        <v>1660</v>
      </c>
      <c r="L141">
        <f t="shared" si="32"/>
        <v>8.8766666666666647E-2</v>
      </c>
      <c r="M141">
        <f t="shared" si="33"/>
        <v>8.3566666666666664E-2</v>
      </c>
      <c r="N141">
        <f t="shared" si="34"/>
        <v>8.0766666666666667E-2</v>
      </c>
      <c r="O141">
        <f t="shared" si="35"/>
        <v>0.21786666666666665</v>
      </c>
      <c r="P141">
        <f t="shared" si="36"/>
        <v>7.4566666666666656E-2</v>
      </c>
      <c r="Q141">
        <f t="shared" si="37"/>
        <v>8.4666666666666654E-2</v>
      </c>
      <c r="R141">
        <f t="shared" si="38"/>
        <v>8.1966666666666646E-2</v>
      </c>
      <c r="S141">
        <f t="shared" si="39"/>
        <v>7.7566666666666659E-2</v>
      </c>
      <c r="U141" t="s">
        <v>1660</v>
      </c>
      <c r="V141">
        <f t="shared" si="40"/>
        <v>5.1119130802011732</v>
      </c>
      <c r="W141">
        <f t="shared" si="41"/>
        <v>4.8124544093369668</v>
      </c>
      <c r="X141">
        <f t="shared" si="42"/>
        <v>4.6512074327177793</v>
      </c>
      <c r="Y141">
        <f t="shared" si="43"/>
        <v>12.546550466464465</v>
      </c>
      <c r="Z141">
        <f t="shared" si="44"/>
        <v>4.2941605559181468</v>
      </c>
      <c r="AA141">
        <f t="shared" si="45"/>
        <v>4.8758014358659336</v>
      </c>
      <c r="AB141">
        <f t="shared" si="46"/>
        <v>4.7203132798402869</v>
      </c>
      <c r="AC141">
        <f t="shared" si="47"/>
        <v>4.4669251737244204</v>
      </c>
    </row>
    <row r="142" spans="1:29" x14ac:dyDescent="0.25">
      <c r="A142" t="s">
        <v>1661</v>
      </c>
      <c r="B142">
        <v>0.18140000000000001</v>
      </c>
      <c r="C142">
        <v>0.16309999999999999</v>
      </c>
      <c r="D142">
        <v>0.1676</v>
      </c>
      <c r="E142">
        <v>0.1623</v>
      </c>
      <c r="F142">
        <v>0.16969999999999999</v>
      </c>
      <c r="G142">
        <v>0.16170000000000001</v>
      </c>
      <c r="H142">
        <v>0.15579999999999999</v>
      </c>
      <c r="I142">
        <v>0.1651</v>
      </c>
      <c r="K142" t="s">
        <v>1661</v>
      </c>
      <c r="L142">
        <f t="shared" si="32"/>
        <v>0.10196666666666666</v>
      </c>
      <c r="M142">
        <f t="shared" si="33"/>
        <v>8.3666666666666653E-2</v>
      </c>
      <c r="N142">
        <f t="shared" si="34"/>
        <v>8.8166666666666657E-2</v>
      </c>
      <c r="O142">
        <f t="shared" si="35"/>
        <v>8.2866666666666658E-2</v>
      </c>
      <c r="P142">
        <f t="shared" si="36"/>
        <v>9.0266666666666648E-2</v>
      </c>
      <c r="Q142">
        <f t="shared" si="37"/>
        <v>8.2266666666666668E-2</v>
      </c>
      <c r="R142">
        <f t="shared" si="38"/>
        <v>7.6366666666666652E-2</v>
      </c>
      <c r="S142">
        <f t="shared" si="39"/>
        <v>8.5666666666666655E-2</v>
      </c>
      <c r="U142" t="s">
        <v>1661</v>
      </c>
      <c r="V142">
        <f t="shared" si="40"/>
        <v>5.8720773985487762</v>
      </c>
      <c r="W142">
        <f t="shared" si="41"/>
        <v>4.8182132299305094</v>
      </c>
      <c r="X142">
        <f t="shared" si="42"/>
        <v>5.0773601566399194</v>
      </c>
      <c r="Y142">
        <f t="shared" si="43"/>
        <v>4.7721426651821695</v>
      </c>
      <c r="Z142">
        <f t="shared" si="44"/>
        <v>5.1982953891043095</v>
      </c>
      <c r="AA142">
        <f t="shared" si="45"/>
        <v>4.7375897416209156</v>
      </c>
      <c r="AB142">
        <f t="shared" si="46"/>
        <v>4.397819326601911</v>
      </c>
      <c r="AC142">
        <f t="shared" si="47"/>
        <v>4.9333896418013579</v>
      </c>
    </row>
    <row r="143" spans="1:29" x14ac:dyDescent="0.25">
      <c r="A143" t="s">
        <v>1662</v>
      </c>
      <c r="B143">
        <v>0.17599999999999999</v>
      </c>
      <c r="C143">
        <v>0.16420000000000001</v>
      </c>
      <c r="D143">
        <v>0.16270000000000001</v>
      </c>
      <c r="E143">
        <v>0.16209999999999999</v>
      </c>
      <c r="F143">
        <v>0.16450000000000001</v>
      </c>
      <c r="G143">
        <v>0.16769999999999999</v>
      </c>
      <c r="H143">
        <v>0.16270000000000001</v>
      </c>
      <c r="I143">
        <v>0.16470000000000001</v>
      </c>
      <c r="K143" t="s">
        <v>1662</v>
      </c>
      <c r="L143">
        <f t="shared" si="32"/>
        <v>9.6566666666666648E-2</v>
      </c>
      <c r="M143">
        <f t="shared" si="33"/>
        <v>8.4766666666666671E-2</v>
      </c>
      <c r="N143">
        <f t="shared" si="34"/>
        <v>8.3266666666666669E-2</v>
      </c>
      <c r="O143">
        <f t="shared" si="35"/>
        <v>8.2666666666666652E-2</v>
      </c>
      <c r="P143">
        <f t="shared" si="36"/>
        <v>8.5066666666666665E-2</v>
      </c>
      <c r="Q143">
        <f t="shared" si="37"/>
        <v>8.8266666666666646E-2</v>
      </c>
      <c r="R143">
        <f t="shared" si="38"/>
        <v>8.3266666666666669E-2</v>
      </c>
      <c r="S143">
        <f t="shared" si="39"/>
        <v>8.5266666666666671E-2</v>
      </c>
      <c r="U143" t="s">
        <v>1662</v>
      </c>
      <c r="V143">
        <f t="shared" si="40"/>
        <v>5.5611010864974837</v>
      </c>
      <c r="W143">
        <f t="shared" si="41"/>
        <v>4.8815602564594762</v>
      </c>
      <c r="X143">
        <f t="shared" si="42"/>
        <v>4.7951779475563399</v>
      </c>
      <c r="Y143">
        <f t="shared" si="43"/>
        <v>4.7606250239950842</v>
      </c>
      <c r="Z143">
        <f t="shared" si="44"/>
        <v>4.898836718240104</v>
      </c>
      <c r="AA143">
        <f t="shared" si="45"/>
        <v>5.0831189772334611</v>
      </c>
      <c r="AB143">
        <f t="shared" si="46"/>
        <v>4.7951779475563399</v>
      </c>
      <c r="AC143">
        <f t="shared" si="47"/>
        <v>4.9103543594271892</v>
      </c>
    </row>
    <row r="144" spans="1:29" x14ac:dyDescent="0.25">
      <c r="A144" t="s">
        <v>1663</v>
      </c>
      <c r="B144">
        <v>1.8159000000000001</v>
      </c>
      <c r="C144">
        <v>0.1711</v>
      </c>
      <c r="D144">
        <v>0.1782</v>
      </c>
      <c r="E144">
        <v>0.18890000000000001</v>
      </c>
      <c r="F144">
        <v>0.1605</v>
      </c>
      <c r="G144">
        <v>0.16039999999999999</v>
      </c>
      <c r="H144">
        <v>0.17680000000000001</v>
      </c>
      <c r="I144">
        <v>0.192</v>
      </c>
      <c r="K144" t="s">
        <v>1663</v>
      </c>
      <c r="L144">
        <f t="shared" si="32"/>
        <v>1.7364666666666668</v>
      </c>
      <c r="M144">
        <f t="shared" si="33"/>
        <v>9.166666666666666E-2</v>
      </c>
      <c r="N144">
        <f t="shared" si="34"/>
        <v>9.8766666666666655E-2</v>
      </c>
      <c r="O144">
        <f t="shared" si="35"/>
        <v>0.10946666666666667</v>
      </c>
      <c r="P144">
        <f t="shared" si="36"/>
        <v>8.1066666666666662E-2</v>
      </c>
      <c r="Q144">
        <f t="shared" si="37"/>
        <v>8.0966666666666645E-2</v>
      </c>
      <c r="R144">
        <f t="shared" si="38"/>
        <v>9.7366666666666671E-2</v>
      </c>
      <c r="S144">
        <f t="shared" si="39"/>
        <v>0.11256666666666666</v>
      </c>
      <c r="U144" t="s">
        <v>1663</v>
      </c>
      <c r="V144">
        <f t="shared" si="40"/>
        <v>100</v>
      </c>
      <c r="W144">
        <f t="shared" si="41"/>
        <v>5.2789188774139042</v>
      </c>
      <c r="X144">
        <f t="shared" si="42"/>
        <v>5.6877951395554174</v>
      </c>
      <c r="Y144">
        <f t="shared" si="43"/>
        <v>6.3039889430644607</v>
      </c>
      <c r="Z144">
        <f t="shared" si="44"/>
        <v>4.6684838944984062</v>
      </c>
      <c r="AA144">
        <f t="shared" si="45"/>
        <v>4.6627250739048627</v>
      </c>
      <c r="AB144">
        <f t="shared" si="46"/>
        <v>5.6071716512458245</v>
      </c>
      <c r="AC144">
        <f t="shared" si="47"/>
        <v>6.4825123814642751</v>
      </c>
    </row>
    <row r="145" spans="1:29" x14ac:dyDescent="0.25">
      <c r="A145" t="s">
        <v>1664</v>
      </c>
      <c r="B145">
        <v>7.8399999999999997E-2</v>
      </c>
      <c r="C145">
        <v>7.9799999999999996E-2</v>
      </c>
      <c r="D145">
        <v>8.0100000000000005E-2</v>
      </c>
      <c r="E145">
        <v>4</v>
      </c>
      <c r="F145">
        <f>AVERAGE(B145:D145)</f>
        <v>7.9433333333333342E-2</v>
      </c>
    </row>
    <row r="146" spans="1:29" x14ac:dyDescent="0.25">
      <c r="A146" t="s">
        <v>1665</v>
      </c>
    </row>
    <row r="149" spans="1:29" x14ac:dyDescent="0.25">
      <c r="A149" s="7" t="s">
        <v>2202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0.1641</v>
      </c>
      <c r="C152">
        <v>0.1661</v>
      </c>
      <c r="D152">
        <v>0.1613</v>
      </c>
      <c r="E152">
        <v>0.1615</v>
      </c>
      <c r="F152">
        <v>0.18110000000000001</v>
      </c>
      <c r="G152">
        <v>0.1802</v>
      </c>
      <c r="H152">
        <v>0.1779</v>
      </c>
      <c r="I152">
        <v>0.16439999999999999</v>
      </c>
      <c r="K152" t="s">
        <v>1658</v>
      </c>
      <c r="L152">
        <f>B152-$F$158</f>
        <v>8.6499999999999994E-2</v>
      </c>
      <c r="M152">
        <f t="shared" ref="M152:S152" si="48">C152-$F$158</f>
        <v>8.8499999999999995E-2</v>
      </c>
      <c r="N152">
        <f t="shared" si="48"/>
        <v>8.3699999999999997E-2</v>
      </c>
      <c r="O152">
        <f t="shared" si="48"/>
        <v>8.3900000000000002E-2</v>
      </c>
      <c r="P152">
        <f t="shared" si="48"/>
        <v>0.10350000000000001</v>
      </c>
      <c r="Q152">
        <f t="shared" si="48"/>
        <v>0.1026</v>
      </c>
      <c r="R152">
        <f t="shared" si="48"/>
        <v>0.1003</v>
      </c>
      <c r="S152">
        <f t="shared" si="48"/>
        <v>8.6799999999999988E-2</v>
      </c>
      <c r="U152" t="s">
        <v>1658</v>
      </c>
      <c r="V152">
        <f>L152/$L$157*100</f>
        <v>4.4686676654440243</v>
      </c>
      <c r="W152">
        <f t="shared" ref="W152:AC152" si="49">M152/$L$157*100</f>
        <v>4.5719894611768348</v>
      </c>
      <c r="X152">
        <f t="shared" si="49"/>
        <v>4.324017151418091</v>
      </c>
      <c r="Y152">
        <f t="shared" si="49"/>
        <v>4.3343493309913725</v>
      </c>
      <c r="Z152">
        <f t="shared" si="49"/>
        <v>5.3469029291729084</v>
      </c>
      <c r="AA152">
        <f t="shared" si="49"/>
        <v>5.3004081210931444</v>
      </c>
      <c r="AB152">
        <f t="shared" si="49"/>
        <v>5.1815880560004128</v>
      </c>
      <c r="AC152">
        <f t="shared" si="49"/>
        <v>4.4841659348039453</v>
      </c>
    </row>
    <row r="153" spans="1:29" x14ac:dyDescent="0.25">
      <c r="A153" t="s">
        <v>1659</v>
      </c>
      <c r="B153">
        <v>0.2656</v>
      </c>
      <c r="C153">
        <v>0.21709999999999999</v>
      </c>
      <c r="D153">
        <v>0.21179999999999999</v>
      </c>
      <c r="E153">
        <v>0.2001</v>
      </c>
      <c r="F153">
        <v>0.19409999999999999</v>
      </c>
      <c r="G153">
        <v>0.19239999999999999</v>
      </c>
      <c r="H153">
        <v>0.1789</v>
      </c>
      <c r="I153">
        <v>0.15429999999999999</v>
      </c>
      <c r="K153" t="s">
        <v>1659</v>
      </c>
      <c r="L153">
        <f t="shared" ref="L153:L157" si="50">B153-$F$158</f>
        <v>0.188</v>
      </c>
      <c r="M153">
        <f t="shared" ref="M153:M157" si="51">C153-$F$158</f>
        <v>0.13949999999999999</v>
      </c>
      <c r="N153">
        <f t="shared" ref="N153:N157" si="52">D153-$F$158</f>
        <v>0.13419999999999999</v>
      </c>
      <c r="O153">
        <f t="shared" ref="O153:O157" si="53">E153-$F$158</f>
        <v>0.1225</v>
      </c>
      <c r="P153">
        <f t="shared" ref="P153:P157" si="54">F153-$F$158</f>
        <v>0.11649999999999999</v>
      </c>
      <c r="Q153">
        <f t="shared" ref="Q153:Q157" si="55">G153-$F$158</f>
        <v>0.11479999999999999</v>
      </c>
      <c r="R153">
        <f t="shared" ref="R153:R157" si="56">H153-$F$158</f>
        <v>0.1013</v>
      </c>
      <c r="S153">
        <f t="shared" ref="S153:S157" si="57">I153-$F$158</f>
        <v>7.669999999999999E-2</v>
      </c>
      <c r="U153" t="s">
        <v>1659</v>
      </c>
      <c r="V153">
        <f t="shared" ref="V153:V157" si="58">L153/$L$157*100</f>
        <v>9.712248798884124</v>
      </c>
      <c r="W153">
        <f t="shared" ref="W153:W157" si="59">M153/$L$157*100</f>
        <v>7.2066952523634846</v>
      </c>
      <c r="X153">
        <f t="shared" ref="X153:X157" si="60">N153/$L$157*100</f>
        <v>6.9328924936715381</v>
      </c>
      <c r="Y153">
        <f t="shared" ref="Y153:Y157" si="61">O153/$L$157*100</f>
        <v>6.3284599886346022</v>
      </c>
      <c r="Z153">
        <f t="shared" ref="Z153:Z157" si="62">P153/$L$157*100</f>
        <v>6.0184946014361715</v>
      </c>
      <c r="AA153">
        <f t="shared" ref="AA153:AA157" si="63">Q153/$L$157*100</f>
        <v>5.9306710750632829</v>
      </c>
      <c r="AB153">
        <f t="shared" ref="AB153:AB157" si="64">R153/$L$157*100</f>
        <v>5.2332489538668172</v>
      </c>
      <c r="AC153">
        <f t="shared" ref="AC153:AC157" si="65">S153/$L$157*100</f>
        <v>3.9623908663532563</v>
      </c>
    </row>
    <row r="154" spans="1:29" x14ac:dyDescent="0.25">
      <c r="A154" t="s">
        <v>1660</v>
      </c>
      <c r="B154">
        <v>0.16159999999999999</v>
      </c>
      <c r="C154">
        <v>0.16470000000000001</v>
      </c>
      <c r="D154">
        <v>0.1731</v>
      </c>
      <c r="E154">
        <v>0.16619999999999999</v>
      </c>
      <c r="F154">
        <v>0.17269999999999999</v>
      </c>
      <c r="G154">
        <v>0.1867</v>
      </c>
      <c r="H154">
        <v>0.16550000000000001</v>
      </c>
      <c r="I154">
        <v>0.1804</v>
      </c>
      <c r="K154" t="s">
        <v>1660</v>
      </c>
      <c r="L154">
        <f t="shared" si="50"/>
        <v>8.3999999999999991E-2</v>
      </c>
      <c r="M154">
        <f t="shared" si="51"/>
        <v>8.7100000000000011E-2</v>
      </c>
      <c r="N154">
        <f t="shared" si="52"/>
        <v>9.5500000000000002E-2</v>
      </c>
      <c r="O154">
        <f t="shared" si="53"/>
        <v>8.8599999999999984E-2</v>
      </c>
      <c r="P154">
        <f t="shared" si="54"/>
        <v>9.509999999999999E-2</v>
      </c>
      <c r="Q154">
        <f t="shared" si="55"/>
        <v>0.1091</v>
      </c>
      <c r="R154">
        <f t="shared" si="56"/>
        <v>8.7900000000000006E-2</v>
      </c>
      <c r="S154">
        <f t="shared" si="57"/>
        <v>0.1028</v>
      </c>
      <c r="U154" t="s">
        <v>1660</v>
      </c>
      <c r="V154">
        <f t="shared" si="58"/>
        <v>4.3395154207780129</v>
      </c>
      <c r="W154">
        <f t="shared" si="59"/>
        <v>4.4996642041638681</v>
      </c>
      <c r="X154">
        <f t="shared" si="60"/>
        <v>4.933615746241669</v>
      </c>
      <c r="Y154">
        <f t="shared" si="61"/>
        <v>4.5771555509634743</v>
      </c>
      <c r="Z154">
        <f t="shared" si="62"/>
        <v>4.9129513870951067</v>
      </c>
      <c r="AA154">
        <f t="shared" si="63"/>
        <v>5.636203957224776</v>
      </c>
      <c r="AB154">
        <f t="shared" si="64"/>
        <v>4.5409929224569918</v>
      </c>
      <c r="AC154">
        <f t="shared" si="65"/>
        <v>5.3107403006664251</v>
      </c>
    </row>
    <row r="155" spans="1:29" x14ac:dyDescent="0.25">
      <c r="A155" t="s">
        <v>1661</v>
      </c>
      <c r="B155">
        <v>0.17449999999999999</v>
      </c>
      <c r="C155">
        <v>0.1618</v>
      </c>
      <c r="D155">
        <v>0.1731</v>
      </c>
      <c r="E155">
        <v>0.16420000000000001</v>
      </c>
      <c r="F155">
        <v>0.17510000000000001</v>
      </c>
      <c r="G155">
        <v>0.17069999999999999</v>
      </c>
      <c r="H155">
        <v>0.1757</v>
      </c>
      <c r="I155">
        <v>0.1875</v>
      </c>
      <c r="K155" t="s">
        <v>1661</v>
      </c>
      <c r="L155">
        <f t="shared" si="50"/>
        <v>9.6899999999999986E-2</v>
      </c>
      <c r="M155">
        <f t="shared" si="51"/>
        <v>8.4199999999999997E-2</v>
      </c>
      <c r="N155">
        <f t="shared" si="52"/>
        <v>9.5500000000000002E-2</v>
      </c>
      <c r="O155">
        <f t="shared" si="53"/>
        <v>8.660000000000001E-2</v>
      </c>
      <c r="P155">
        <f t="shared" si="54"/>
        <v>9.7500000000000003E-2</v>
      </c>
      <c r="Q155">
        <f t="shared" si="55"/>
        <v>9.3099999999999988E-2</v>
      </c>
      <c r="R155">
        <f t="shared" si="56"/>
        <v>9.8099999999999993E-2</v>
      </c>
      <c r="S155">
        <f t="shared" si="57"/>
        <v>0.1099</v>
      </c>
      <c r="U155" t="s">
        <v>1661</v>
      </c>
      <c r="V155">
        <f t="shared" si="58"/>
        <v>5.0059410032546356</v>
      </c>
      <c r="W155">
        <f t="shared" si="59"/>
        <v>4.3498476003512936</v>
      </c>
      <c r="X155">
        <f t="shared" si="60"/>
        <v>4.933615746241669</v>
      </c>
      <c r="Y155">
        <f t="shared" si="61"/>
        <v>4.4738337552306664</v>
      </c>
      <c r="Z155">
        <f t="shared" si="62"/>
        <v>5.0369375419744786</v>
      </c>
      <c r="AA155">
        <f t="shared" si="63"/>
        <v>4.8096295913622971</v>
      </c>
      <c r="AB155">
        <f t="shared" si="64"/>
        <v>5.0679340806943216</v>
      </c>
      <c r="AC155">
        <f t="shared" si="65"/>
        <v>5.6775326755178996</v>
      </c>
    </row>
    <row r="156" spans="1:29" x14ac:dyDescent="0.25">
      <c r="A156" t="s">
        <v>1662</v>
      </c>
      <c r="B156">
        <v>0.17649999999999999</v>
      </c>
      <c r="C156">
        <v>0.1656</v>
      </c>
      <c r="D156">
        <v>0.16300000000000001</v>
      </c>
      <c r="E156">
        <v>0.14419999999999999</v>
      </c>
      <c r="F156">
        <v>0.16800000000000001</v>
      </c>
      <c r="G156">
        <v>0.1704</v>
      </c>
      <c r="H156">
        <v>0.15740000000000001</v>
      </c>
      <c r="I156">
        <v>0.16189999999999999</v>
      </c>
      <c r="K156" t="s">
        <v>1662</v>
      </c>
      <c r="L156">
        <f t="shared" si="50"/>
        <v>9.8899999999999988E-2</v>
      </c>
      <c r="M156">
        <f t="shared" si="51"/>
        <v>8.7999999999999995E-2</v>
      </c>
      <c r="N156">
        <f t="shared" si="52"/>
        <v>8.5400000000000004E-2</v>
      </c>
      <c r="O156">
        <f t="shared" si="53"/>
        <v>6.6599999999999993E-2</v>
      </c>
      <c r="P156">
        <f t="shared" si="54"/>
        <v>9.0400000000000008E-2</v>
      </c>
      <c r="Q156">
        <f t="shared" si="55"/>
        <v>9.2799999999999994E-2</v>
      </c>
      <c r="R156">
        <f t="shared" si="56"/>
        <v>7.980000000000001E-2</v>
      </c>
      <c r="S156">
        <f t="shared" si="57"/>
        <v>8.4299999999999986E-2</v>
      </c>
      <c r="U156" t="s">
        <v>1662</v>
      </c>
      <c r="V156">
        <f t="shared" si="58"/>
        <v>5.1092627989874453</v>
      </c>
      <c r="W156">
        <f t="shared" si="59"/>
        <v>4.5461590122436322</v>
      </c>
      <c r="X156">
        <f t="shared" si="60"/>
        <v>4.4118406777909795</v>
      </c>
      <c r="Y156">
        <f t="shared" si="61"/>
        <v>3.4406157979025664</v>
      </c>
      <c r="Z156">
        <f t="shared" si="62"/>
        <v>4.670145167123005</v>
      </c>
      <c r="AA156">
        <f t="shared" si="63"/>
        <v>4.7941313220023751</v>
      </c>
      <c r="AB156">
        <f t="shared" si="64"/>
        <v>4.1225396497391129</v>
      </c>
      <c r="AC156">
        <f t="shared" si="65"/>
        <v>4.3550136901379339</v>
      </c>
    </row>
    <row r="157" spans="1:29" x14ac:dyDescent="0.25">
      <c r="A157" t="s">
        <v>1663</v>
      </c>
      <c r="B157">
        <v>2.0133000000000001</v>
      </c>
      <c r="C157">
        <v>0.14929999999999999</v>
      </c>
      <c r="D157">
        <v>0.15659999999999999</v>
      </c>
      <c r="E157">
        <v>0.15140000000000001</v>
      </c>
      <c r="F157">
        <v>0.15379999999999999</v>
      </c>
      <c r="G157">
        <v>0.14710000000000001</v>
      </c>
      <c r="H157">
        <v>0.15679999999999999</v>
      </c>
      <c r="I157">
        <v>0.1535</v>
      </c>
      <c r="K157" t="s">
        <v>1663</v>
      </c>
      <c r="L157">
        <f t="shared" si="50"/>
        <v>1.9357000000000002</v>
      </c>
      <c r="M157">
        <f t="shared" si="51"/>
        <v>7.1699999999999986E-2</v>
      </c>
      <c r="N157">
        <f t="shared" si="52"/>
        <v>7.8999999999999987E-2</v>
      </c>
      <c r="O157">
        <f t="shared" si="53"/>
        <v>7.3800000000000004E-2</v>
      </c>
      <c r="P157">
        <f t="shared" si="54"/>
        <v>7.619999999999999E-2</v>
      </c>
      <c r="Q157">
        <f t="shared" si="55"/>
        <v>6.9500000000000006E-2</v>
      </c>
      <c r="R157">
        <f t="shared" si="56"/>
        <v>7.9199999999999993E-2</v>
      </c>
      <c r="S157">
        <f t="shared" si="57"/>
        <v>7.5899999999999995E-2</v>
      </c>
      <c r="U157" t="s">
        <v>1663</v>
      </c>
      <c r="V157">
        <f t="shared" si="58"/>
        <v>100</v>
      </c>
      <c r="W157">
        <f t="shared" si="59"/>
        <v>3.7040863770212318</v>
      </c>
      <c r="X157">
        <f t="shared" si="60"/>
        <v>4.0812109314459875</v>
      </c>
      <c r="Y157">
        <f t="shared" si="61"/>
        <v>3.8125742625406827</v>
      </c>
      <c r="Z157">
        <f t="shared" si="62"/>
        <v>3.9365604174200541</v>
      </c>
      <c r="AA157">
        <f t="shared" si="63"/>
        <v>3.5904324017151419</v>
      </c>
      <c r="AB157">
        <f t="shared" si="64"/>
        <v>4.091543111019269</v>
      </c>
      <c r="AC157">
        <f t="shared" si="65"/>
        <v>3.9210621480601322</v>
      </c>
    </row>
    <row r="158" spans="1:29" x14ac:dyDescent="0.25">
      <c r="A158" t="s">
        <v>1664</v>
      </c>
      <c r="B158">
        <v>7.6899999999999996E-2</v>
      </c>
      <c r="C158">
        <v>7.8200000000000006E-2</v>
      </c>
      <c r="D158">
        <v>7.7700000000000005E-2</v>
      </c>
      <c r="E158">
        <v>4</v>
      </c>
      <c r="F158">
        <f>AVERAGE(B158:D158)</f>
        <v>7.7600000000000002E-2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10.497070189800107</v>
      </c>
      <c r="C164">
        <f t="shared" ref="C164:I164" si="66">AVERAGE(W152,W139,W126)</f>
        <v>4.7539567559017675</v>
      </c>
      <c r="D164">
        <f t="shared" si="66"/>
        <v>5.4361134284200299</v>
      </c>
      <c r="E164">
        <f t="shared" si="66"/>
        <v>6.4975254294465357</v>
      </c>
      <c r="F164">
        <f t="shared" si="66"/>
        <v>7.3199388495786879</v>
      </c>
      <c r="G164">
        <f t="shared" si="66"/>
        <v>5.1142460360861737</v>
      </c>
      <c r="H164">
        <f t="shared" si="66"/>
        <v>5.0849267764602386</v>
      </c>
      <c r="I164">
        <f t="shared" si="66"/>
        <v>5.0054856673629065</v>
      </c>
      <c r="K164" t="s">
        <v>1658</v>
      </c>
      <c r="L164">
        <f>STDEV(V152,V139,V126)/SQRT(3)</f>
        <v>6.1649881915753966</v>
      </c>
      <c r="M164">
        <f t="shared" ref="M164:S164" si="67">STDEV(W152,W139,W126)/SQRT(3)</f>
        <v>0.1114493467379597</v>
      </c>
      <c r="N164">
        <f t="shared" si="67"/>
        <v>0.55670765405319578</v>
      </c>
      <c r="O164">
        <f t="shared" si="67"/>
        <v>1.9460538799361948</v>
      </c>
      <c r="P164">
        <f t="shared" si="67"/>
        <v>1.8600679228317205</v>
      </c>
      <c r="Q164">
        <f t="shared" si="67"/>
        <v>0.34924718876771588</v>
      </c>
      <c r="R164">
        <f t="shared" si="67"/>
        <v>7.6722731983396797E-2</v>
      </c>
      <c r="S164">
        <f t="shared" si="67"/>
        <v>0.34676034933256994</v>
      </c>
    </row>
    <row r="165" spans="1:19" x14ac:dyDescent="0.25">
      <c r="A165" t="s">
        <v>1659</v>
      </c>
      <c r="B165">
        <f t="shared" ref="B165:B169" si="68">AVERAGE(V153,V140,V127)</f>
        <v>8.1033416133285261</v>
      </c>
      <c r="C165">
        <f t="shared" ref="C165:C169" si="69">AVERAGE(W153,W140,W127)</f>
        <v>7.6236023212157464</v>
      </c>
      <c r="D165">
        <f t="shared" ref="D165:D169" si="70">AVERAGE(X153,X140,X127)</f>
        <v>7.2680440939065347</v>
      </c>
      <c r="E165">
        <f t="shared" ref="E165:E169" si="71">AVERAGE(Y153,Y140,Y127)</f>
        <v>5.2345331549046206</v>
      </c>
      <c r="F165">
        <f t="shared" ref="F165:F169" si="72">AVERAGE(Z153,Z140,Z127)</f>
        <v>6.6965732188833753</v>
      </c>
      <c r="G165">
        <f t="shared" ref="G165:G169" si="73">AVERAGE(AA153,AA140,AA127)</f>
        <v>6.5328884354590713</v>
      </c>
      <c r="H165">
        <f t="shared" ref="H165:H169" si="74">AVERAGE(AB153,AB140,AB127)</f>
        <v>5.716696231561806</v>
      </c>
      <c r="I165">
        <f t="shared" ref="I165:I169" si="75">AVERAGE(AC153,AC140,AC127)</f>
        <v>4.517934937010418</v>
      </c>
      <c r="K165" t="s">
        <v>1659</v>
      </c>
      <c r="L165">
        <f t="shared" ref="L165:L169" si="76">STDEV(V153,V140,V127)/SQRT(3)</f>
        <v>1.7819900590358586</v>
      </c>
      <c r="M165">
        <f t="shared" ref="M165:M169" si="77">STDEV(W153,W140,W127)/SQRT(3)</f>
        <v>0.25983989800215962</v>
      </c>
      <c r="N165">
        <f t="shared" ref="N165:N169" si="78">STDEV(X153,X140,X127)/SQRT(3)</f>
        <v>0.26696330758043063</v>
      </c>
      <c r="O165">
        <f t="shared" ref="O165:O169" si="79">STDEV(Y153,Y140,Y127)/SQRT(3)</f>
        <v>2.0246902897339507</v>
      </c>
      <c r="P165">
        <f t="shared" ref="P165:P169" si="80">STDEV(Z153,Z140,Z127)/SQRT(3)</f>
        <v>0.5813709659907802</v>
      </c>
      <c r="Q165">
        <f t="shared" ref="Q165:Q169" si="81">STDEV(AA153,AA140,AA127)/SQRT(3)</f>
        <v>0.74829007749404153</v>
      </c>
      <c r="R165">
        <f t="shared" ref="R165:R169" si="82">STDEV(AB153,AB140,AB127)/SQRT(3)</f>
        <v>0.58127373195210563</v>
      </c>
      <c r="S165">
        <f t="shared" ref="S165:S169" si="83">STDEV(AC153,AC140,AC127)/SQRT(3)</f>
        <v>0.5252877672070525</v>
      </c>
    </row>
    <row r="166" spans="1:19" x14ac:dyDescent="0.25">
      <c r="A166" t="s">
        <v>1660</v>
      </c>
      <c r="B166">
        <f t="shared" si="68"/>
        <v>8.000837364103484</v>
      </c>
      <c r="C166">
        <f t="shared" si="69"/>
        <v>5.1583481033650864</v>
      </c>
      <c r="D166">
        <f t="shared" si="70"/>
        <v>5.1186381700762658</v>
      </c>
      <c r="E166">
        <f t="shared" si="71"/>
        <v>7.5880619645296434</v>
      </c>
      <c r="F166">
        <f t="shared" si="72"/>
        <v>5.0604588829652011</v>
      </c>
      <c r="G166">
        <f t="shared" si="73"/>
        <v>5.7421338926401431</v>
      </c>
      <c r="H166">
        <f t="shared" si="74"/>
        <v>5.0591737908586394</v>
      </c>
      <c r="I166">
        <f t="shared" si="75"/>
        <v>4.991839213857836</v>
      </c>
      <c r="K166" t="s">
        <v>1660</v>
      </c>
      <c r="L166">
        <f t="shared" si="76"/>
        <v>3.2827043609425881</v>
      </c>
      <c r="M166">
        <f t="shared" si="77"/>
        <v>0.51034025699425767</v>
      </c>
      <c r="N166">
        <f t="shared" si="78"/>
        <v>0.33625880883132642</v>
      </c>
      <c r="O166">
        <f t="shared" si="79"/>
        <v>2.4981740547183691</v>
      </c>
      <c r="P166">
        <f t="shared" si="80"/>
        <v>0.49058004263155686</v>
      </c>
      <c r="Q166">
        <f t="shared" si="81"/>
        <v>0.53339279399953021</v>
      </c>
      <c r="R166">
        <f t="shared" si="82"/>
        <v>0.43163599331366193</v>
      </c>
      <c r="S166">
        <f t="shared" si="83"/>
        <v>0.2644724275592516</v>
      </c>
    </row>
    <row r="167" spans="1:19" x14ac:dyDescent="0.25">
      <c r="A167" t="s">
        <v>1661</v>
      </c>
      <c r="B167">
        <f t="shared" si="68"/>
        <v>5.0635383836764722</v>
      </c>
      <c r="C167">
        <f t="shared" si="69"/>
        <v>4.5104836410536864</v>
      </c>
      <c r="D167">
        <f t="shared" si="70"/>
        <v>5.1300776229419531</v>
      </c>
      <c r="E167">
        <f t="shared" si="71"/>
        <v>4.9331273310560846</v>
      </c>
      <c r="F167">
        <f t="shared" si="72"/>
        <v>5.6789011731046939</v>
      </c>
      <c r="G167">
        <f t="shared" si="73"/>
        <v>5.1036848241006991</v>
      </c>
      <c r="H167">
        <f t="shared" si="74"/>
        <v>5.0136425186343478</v>
      </c>
      <c r="I167">
        <f t="shared" si="75"/>
        <v>5.1800984607782459</v>
      </c>
      <c r="K167" t="s">
        <v>1661</v>
      </c>
      <c r="L167">
        <f t="shared" si="76"/>
        <v>0.45110348686180307</v>
      </c>
      <c r="M167">
        <f t="shared" si="77"/>
        <v>0.15391445099869736</v>
      </c>
      <c r="N167">
        <f t="shared" si="78"/>
        <v>0.13131815387889731</v>
      </c>
      <c r="O167">
        <f t="shared" si="79"/>
        <v>0.32187258052596185</v>
      </c>
      <c r="P167">
        <f t="shared" si="80"/>
        <v>0.56321418588537442</v>
      </c>
      <c r="Q167">
        <f t="shared" si="81"/>
        <v>0.33072962975805131</v>
      </c>
      <c r="R167">
        <f t="shared" si="82"/>
        <v>0.34095540984500744</v>
      </c>
      <c r="S167">
        <f t="shared" si="83"/>
        <v>0.24871981003900182</v>
      </c>
    </row>
    <row r="168" spans="1:19" x14ac:dyDescent="0.25">
      <c r="A168" t="s">
        <v>1662</v>
      </c>
      <c r="B168">
        <f t="shared" si="68"/>
        <v>4.6266731527467817</v>
      </c>
      <c r="C168">
        <f t="shared" si="69"/>
        <v>4.6405736055635742</v>
      </c>
      <c r="D168">
        <f t="shared" si="70"/>
        <v>4.7846924829589108</v>
      </c>
      <c r="E168">
        <f t="shared" si="71"/>
        <v>4.5074827507460684</v>
      </c>
      <c r="F168">
        <f t="shared" si="72"/>
        <v>5.1181952001777953</v>
      </c>
      <c r="G168">
        <f t="shared" si="73"/>
        <v>5.1338770347297986</v>
      </c>
      <c r="H168">
        <f t="shared" si="74"/>
        <v>4.7245397666939439</v>
      </c>
      <c r="I168">
        <f t="shared" si="75"/>
        <v>5.0387591640965264</v>
      </c>
      <c r="K168" t="s">
        <v>1662</v>
      </c>
      <c r="L168">
        <f t="shared" si="76"/>
        <v>0.72041505999861921</v>
      </c>
      <c r="M168">
        <f t="shared" si="77"/>
        <v>0.12143039803651831</v>
      </c>
      <c r="N168">
        <f t="shared" si="78"/>
        <v>0.21230394028501717</v>
      </c>
      <c r="O168">
        <f t="shared" si="79"/>
        <v>0.55743967681959461</v>
      </c>
      <c r="P168">
        <f t="shared" si="80"/>
        <v>0.34017179522580393</v>
      </c>
      <c r="Q168">
        <f t="shared" si="81"/>
        <v>0.21232707641609511</v>
      </c>
      <c r="R168">
        <f t="shared" si="82"/>
        <v>0.32907430785388425</v>
      </c>
      <c r="S168">
        <f t="shared" si="83"/>
        <v>0.43657449576150109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3.9868208949252306</v>
      </c>
      <c r="D169">
        <f t="shared" si="70"/>
        <v>4.4350634271759066</v>
      </c>
      <c r="E169">
        <f t="shared" si="71"/>
        <v>4.7879514090923232</v>
      </c>
      <c r="F169">
        <f t="shared" si="72"/>
        <v>4.6033842236838618</v>
      </c>
      <c r="G169">
        <f t="shared" si="73"/>
        <v>4.2369593546184321</v>
      </c>
      <c r="H169">
        <f t="shared" si="74"/>
        <v>4.95100992591499</v>
      </c>
      <c r="I169">
        <f t="shared" si="75"/>
        <v>5.2706187544235119</v>
      </c>
      <c r="K169" t="s">
        <v>1663</v>
      </c>
      <c r="L169">
        <f t="shared" si="76"/>
        <v>0</v>
      </c>
      <c r="M169">
        <f t="shared" si="77"/>
        <v>0.67924843363874043</v>
      </c>
      <c r="N169">
        <f t="shared" si="78"/>
        <v>0.64582404441408281</v>
      </c>
      <c r="O169">
        <f t="shared" si="79"/>
        <v>0.76833630190531532</v>
      </c>
      <c r="P169">
        <f t="shared" si="80"/>
        <v>0.36764201131954116</v>
      </c>
      <c r="Q169">
        <f t="shared" si="81"/>
        <v>0.32863583463005291</v>
      </c>
      <c r="R169">
        <f t="shared" si="82"/>
        <v>0.4491778369308197</v>
      </c>
      <c r="S169">
        <f t="shared" si="83"/>
        <v>0.74262375993467067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911</v>
      </c>
      <c r="D175" s="224" t="s">
        <v>911</v>
      </c>
      <c r="E175" s="224" t="s">
        <v>911</v>
      </c>
      <c r="F175" s="224" t="s">
        <v>911</v>
      </c>
      <c r="G175" s="224" t="s">
        <v>911</v>
      </c>
      <c r="H175" s="224" t="s">
        <v>911</v>
      </c>
      <c r="I175" s="225" t="s">
        <v>911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915</v>
      </c>
      <c r="D176" s="219" t="s">
        <v>915</v>
      </c>
      <c r="E176" s="219" t="s">
        <v>915</v>
      </c>
      <c r="F176" s="219" t="s">
        <v>915</v>
      </c>
      <c r="G176" s="219" t="s">
        <v>915</v>
      </c>
      <c r="H176" s="219" t="s">
        <v>915</v>
      </c>
      <c r="I176" s="220" t="s">
        <v>915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919</v>
      </c>
      <c r="D177" s="219" t="s">
        <v>919</v>
      </c>
      <c r="E177" s="219" t="s">
        <v>919</v>
      </c>
      <c r="F177" s="219" t="s">
        <v>919</v>
      </c>
      <c r="G177" s="219" t="s">
        <v>919</v>
      </c>
      <c r="H177" s="219" t="s">
        <v>919</v>
      </c>
      <c r="I177" s="220" t="s">
        <v>919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924</v>
      </c>
      <c r="D178" s="219" t="s">
        <v>924</v>
      </c>
      <c r="E178" s="219" t="s">
        <v>924</v>
      </c>
      <c r="F178" s="219" t="s">
        <v>924</v>
      </c>
      <c r="G178" s="219" t="s">
        <v>924</v>
      </c>
      <c r="H178" s="219" t="s">
        <v>924</v>
      </c>
      <c r="I178" s="220" t="s">
        <v>924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928</v>
      </c>
      <c r="D179" s="219" t="s">
        <v>928</v>
      </c>
      <c r="E179" s="219" t="s">
        <v>928</v>
      </c>
      <c r="F179" s="219" t="s">
        <v>928</v>
      </c>
      <c r="G179" s="219" t="s">
        <v>928</v>
      </c>
      <c r="H179" s="219" t="s">
        <v>928</v>
      </c>
      <c r="I179" s="220" t="s">
        <v>928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932</v>
      </c>
      <c r="D180" s="219" t="s">
        <v>932</v>
      </c>
      <c r="E180" s="219" t="s">
        <v>932</v>
      </c>
      <c r="F180" s="219" t="s">
        <v>932</v>
      </c>
      <c r="G180" s="219" t="s">
        <v>932</v>
      </c>
      <c r="H180" s="219" t="s">
        <v>932</v>
      </c>
      <c r="I180" s="220" t="s">
        <v>932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2200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51847</v>
      </c>
      <c r="C190">
        <v>39426</v>
      </c>
      <c r="D190">
        <v>47781</v>
      </c>
      <c r="E190">
        <v>47123</v>
      </c>
      <c r="F190">
        <v>47077</v>
      </c>
      <c r="G190">
        <v>44163</v>
      </c>
      <c r="H190">
        <v>48116</v>
      </c>
      <c r="I190">
        <v>49447</v>
      </c>
      <c r="K190" t="s">
        <v>1658</v>
      </c>
      <c r="L190">
        <f>B190-$E$196</f>
        <v>44140.333333333336</v>
      </c>
      <c r="M190">
        <f t="shared" ref="M190:S190" si="84">C190-$E$196</f>
        <v>31719.333333333332</v>
      </c>
      <c r="N190">
        <f t="shared" si="84"/>
        <v>40074.333333333336</v>
      </c>
      <c r="O190">
        <f t="shared" si="84"/>
        <v>39416.333333333336</v>
      </c>
      <c r="P190">
        <f t="shared" si="84"/>
        <v>39370.333333333336</v>
      </c>
      <c r="Q190">
        <f t="shared" si="84"/>
        <v>36456.333333333336</v>
      </c>
      <c r="R190">
        <f t="shared" si="84"/>
        <v>40409.333333333336</v>
      </c>
      <c r="S190">
        <f t="shared" si="84"/>
        <v>41740.333333333336</v>
      </c>
      <c r="U190" t="s">
        <v>1658</v>
      </c>
      <c r="V190">
        <f>L190/$O$196*100</f>
        <v>105.03351179853261</v>
      </c>
      <c r="W190">
        <f t="shared" ref="W190:AC190" si="85">M190/$O$196*100</f>
        <v>75.477295260757487</v>
      </c>
      <c r="X190">
        <f t="shared" si="85"/>
        <v>95.358318461233395</v>
      </c>
      <c r="Y190">
        <f t="shared" si="85"/>
        <v>93.79258377949634</v>
      </c>
      <c r="Z190">
        <f t="shared" si="85"/>
        <v>93.683125123934175</v>
      </c>
      <c r="AA190">
        <f t="shared" si="85"/>
        <v>86.749157247670041</v>
      </c>
      <c r="AB190">
        <f t="shared" si="85"/>
        <v>96.155463018044813</v>
      </c>
      <c r="AC190">
        <f t="shared" si="85"/>
        <v>99.322625421376173</v>
      </c>
    </row>
    <row r="191" spans="1:29" x14ac:dyDescent="0.25">
      <c r="A191" t="s">
        <v>1659</v>
      </c>
      <c r="B191">
        <v>47029</v>
      </c>
      <c r="C191">
        <v>35753</v>
      </c>
      <c r="D191">
        <v>40096</v>
      </c>
      <c r="E191">
        <v>44326</v>
      </c>
      <c r="F191">
        <v>40203</v>
      </c>
      <c r="G191">
        <v>41293</v>
      </c>
      <c r="H191">
        <v>44747</v>
      </c>
      <c r="I191">
        <v>42005</v>
      </c>
      <c r="K191" t="s">
        <v>1659</v>
      </c>
      <c r="L191">
        <f t="shared" ref="L191:L195" si="86">B191-$E$196</f>
        <v>39322.333333333336</v>
      </c>
      <c r="M191">
        <f t="shared" ref="M191:M195" si="87">C191-$E$196</f>
        <v>28046.333333333332</v>
      </c>
      <c r="N191">
        <f t="shared" ref="N191:N195" si="88">D191-$E$196</f>
        <v>32389.333333333332</v>
      </c>
      <c r="O191">
        <f t="shared" ref="O191:O195" si="89">E191-$E$196</f>
        <v>36619.333333333336</v>
      </c>
      <c r="P191">
        <f t="shared" ref="P191:P195" si="90">F191-$E$196</f>
        <v>32496.333333333332</v>
      </c>
      <c r="Q191">
        <f t="shared" ref="Q191:Q195" si="91">G191-$E$196</f>
        <v>33586.333333333336</v>
      </c>
      <c r="R191">
        <f t="shared" ref="R191:R195" si="92">H191-$E$196</f>
        <v>37040.333333333336</v>
      </c>
      <c r="S191">
        <f t="shared" ref="S191:S195" si="93">I191-$E$196</f>
        <v>34298.333333333336</v>
      </c>
      <c r="U191" t="s">
        <v>1659</v>
      </c>
      <c r="V191">
        <f t="shared" ref="V191:V195" si="94">L191/$O$196*100</f>
        <v>93.56890739639104</v>
      </c>
      <c r="W191">
        <f t="shared" ref="W191:W195" si="95">M191/$O$196*100</f>
        <v>66.737259567717615</v>
      </c>
      <c r="X191">
        <f t="shared" ref="X191:X195" si="96">N191/$O$196*100</f>
        <v>77.071584374380336</v>
      </c>
      <c r="Y191">
        <f t="shared" ref="Y191:Y195" si="97">O191/$O$196*100</f>
        <v>87.137021614118581</v>
      </c>
      <c r="Z191">
        <f t="shared" ref="Z191:Z195" si="98">P191/$O$196*100</f>
        <v>77.326194725361887</v>
      </c>
      <c r="AA191">
        <f t="shared" ref="AA191:AA195" si="99">Q191/$O$196*100</f>
        <v>79.919888954987115</v>
      </c>
      <c r="AB191">
        <f t="shared" ref="AB191:AB195" si="100">R191/$O$196*100</f>
        <v>88.138806266111445</v>
      </c>
      <c r="AC191">
        <f t="shared" ref="AC191:AC195" si="101">S191/$O$196*100</f>
        <v>81.614118580210189</v>
      </c>
    </row>
    <row r="192" spans="1:29" x14ac:dyDescent="0.25">
      <c r="A192" t="s">
        <v>1660</v>
      </c>
      <c r="B192">
        <v>50319</v>
      </c>
      <c r="C192">
        <v>49950</v>
      </c>
      <c r="D192">
        <v>40706</v>
      </c>
      <c r="E192">
        <v>40705</v>
      </c>
      <c r="F192">
        <v>36639</v>
      </c>
      <c r="G192">
        <v>39257</v>
      </c>
      <c r="H192">
        <v>42529</v>
      </c>
      <c r="I192">
        <v>42722</v>
      </c>
      <c r="K192" t="s">
        <v>1660</v>
      </c>
      <c r="L192">
        <f t="shared" si="86"/>
        <v>42612.333333333336</v>
      </c>
      <c r="M192">
        <f t="shared" si="87"/>
        <v>42243.333333333336</v>
      </c>
      <c r="N192">
        <f t="shared" si="88"/>
        <v>32999.333333333336</v>
      </c>
      <c r="O192">
        <f t="shared" si="89"/>
        <v>32998.333333333336</v>
      </c>
      <c r="P192">
        <f t="shared" si="90"/>
        <v>28932.333333333332</v>
      </c>
      <c r="Q192">
        <f t="shared" si="91"/>
        <v>31550.333333333332</v>
      </c>
      <c r="R192">
        <f t="shared" si="92"/>
        <v>34822.333333333336</v>
      </c>
      <c r="S192">
        <f t="shared" si="93"/>
        <v>35015.333333333336</v>
      </c>
      <c r="U192" t="s">
        <v>1660</v>
      </c>
      <c r="V192">
        <f t="shared" si="94"/>
        <v>101.39758080507634</v>
      </c>
      <c r="W192">
        <f t="shared" si="95"/>
        <v>100.51953202458854</v>
      </c>
      <c r="X192">
        <f t="shared" si="96"/>
        <v>78.523101328574256</v>
      </c>
      <c r="Y192">
        <f t="shared" si="97"/>
        <v>78.520721792583785</v>
      </c>
      <c r="Z192">
        <f t="shared" si="98"/>
        <v>68.845528455284551</v>
      </c>
      <c r="AA192">
        <f t="shared" si="99"/>
        <v>75.07515367836605</v>
      </c>
      <c r="AB192">
        <f t="shared" si="100"/>
        <v>82.860995439222691</v>
      </c>
      <c r="AC192">
        <f t="shared" si="101"/>
        <v>83.320245885385688</v>
      </c>
    </row>
    <row r="193" spans="1:29" x14ac:dyDescent="0.25">
      <c r="A193" t="s">
        <v>1661</v>
      </c>
      <c r="B193">
        <v>46092</v>
      </c>
      <c r="C193">
        <v>38545</v>
      </c>
      <c r="D193">
        <v>43169</v>
      </c>
      <c r="E193">
        <v>35575</v>
      </c>
      <c r="F193">
        <v>40282</v>
      </c>
      <c r="G193">
        <v>39088</v>
      </c>
      <c r="H193">
        <v>42036</v>
      </c>
      <c r="I193">
        <v>41198</v>
      </c>
      <c r="K193" t="s">
        <v>1661</v>
      </c>
      <c r="L193">
        <f t="shared" si="86"/>
        <v>38385.333333333336</v>
      </c>
      <c r="M193">
        <f t="shared" si="87"/>
        <v>30838.333333333332</v>
      </c>
      <c r="N193">
        <f t="shared" si="88"/>
        <v>35462.333333333336</v>
      </c>
      <c r="O193">
        <f t="shared" si="89"/>
        <v>27868.333333333332</v>
      </c>
      <c r="P193">
        <f t="shared" si="90"/>
        <v>32575.333333333332</v>
      </c>
      <c r="Q193">
        <f t="shared" si="91"/>
        <v>31381.333333333332</v>
      </c>
      <c r="R193">
        <f t="shared" si="92"/>
        <v>34329.333333333336</v>
      </c>
      <c r="S193">
        <f t="shared" si="93"/>
        <v>33491.333333333336</v>
      </c>
      <c r="U193" t="s">
        <v>1661</v>
      </c>
      <c r="V193">
        <f t="shared" si="94"/>
        <v>91.339282173309542</v>
      </c>
      <c r="W193">
        <f t="shared" si="95"/>
        <v>73.380924053142977</v>
      </c>
      <c r="X193">
        <f t="shared" si="96"/>
        <v>84.383898473131083</v>
      </c>
      <c r="Y193">
        <f t="shared" si="97"/>
        <v>66.313702161411854</v>
      </c>
      <c r="Z193">
        <f t="shared" si="98"/>
        <v>77.514178068609951</v>
      </c>
      <c r="AA193">
        <f t="shared" si="99"/>
        <v>74.673012095974613</v>
      </c>
      <c r="AB193">
        <f t="shared" si="100"/>
        <v>81.687884195915146</v>
      </c>
      <c r="AC193">
        <f t="shared" si="101"/>
        <v>79.69383303589133</v>
      </c>
    </row>
    <row r="194" spans="1:29" x14ac:dyDescent="0.25">
      <c r="A194" t="s">
        <v>1662</v>
      </c>
      <c r="B194">
        <v>48480</v>
      </c>
      <c r="C194">
        <v>40527</v>
      </c>
      <c r="D194">
        <v>38214</v>
      </c>
      <c r="E194">
        <v>37669</v>
      </c>
      <c r="F194">
        <v>36400</v>
      </c>
      <c r="G194">
        <v>38700</v>
      </c>
      <c r="H194">
        <v>41217</v>
      </c>
      <c r="I194">
        <v>41281</v>
      </c>
      <c r="K194" t="s">
        <v>1662</v>
      </c>
      <c r="L194">
        <f t="shared" si="86"/>
        <v>40773.333333333336</v>
      </c>
      <c r="M194">
        <f t="shared" si="87"/>
        <v>32820.333333333336</v>
      </c>
      <c r="N194">
        <f t="shared" si="88"/>
        <v>30507.333333333332</v>
      </c>
      <c r="O194">
        <f t="shared" si="89"/>
        <v>29962.333333333332</v>
      </c>
      <c r="P194">
        <f t="shared" si="90"/>
        <v>28693.333333333332</v>
      </c>
      <c r="Q194">
        <f t="shared" si="91"/>
        <v>30993.333333333332</v>
      </c>
      <c r="R194">
        <f t="shared" si="92"/>
        <v>33510.333333333336</v>
      </c>
      <c r="S194">
        <f t="shared" si="93"/>
        <v>33574.333333333336</v>
      </c>
      <c r="U194" t="s">
        <v>1662</v>
      </c>
      <c r="V194">
        <f t="shared" si="94"/>
        <v>97.021614118580217</v>
      </c>
      <c r="W194">
        <f t="shared" si="95"/>
        <v>78.097164386278024</v>
      </c>
      <c r="X194">
        <f t="shared" si="96"/>
        <v>72.593297640293471</v>
      </c>
      <c r="Y194">
        <f t="shared" si="97"/>
        <v>71.296450525480864</v>
      </c>
      <c r="Z194">
        <f t="shared" si="98"/>
        <v>68.276819353559375</v>
      </c>
      <c r="AA194">
        <f t="shared" si="99"/>
        <v>73.749752131667663</v>
      </c>
      <c r="AB194">
        <f t="shared" si="100"/>
        <v>79.739044219710493</v>
      </c>
      <c r="AC194">
        <f t="shared" si="101"/>
        <v>79.891334523101335</v>
      </c>
    </row>
    <row r="195" spans="1:29" x14ac:dyDescent="0.25">
      <c r="A195" t="s">
        <v>1663</v>
      </c>
      <c r="B195">
        <v>12099</v>
      </c>
      <c r="C195">
        <v>44078</v>
      </c>
      <c r="D195">
        <v>42967</v>
      </c>
      <c r="E195">
        <v>41835</v>
      </c>
      <c r="F195">
        <v>40027</v>
      </c>
      <c r="G195">
        <v>39040</v>
      </c>
      <c r="H195">
        <v>41334</v>
      </c>
      <c r="I195">
        <v>34005</v>
      </c>
      <c r="K195" t="s">
        <v>1663</v>
      </c>
      <c r="L195">
        <f t="shared" si="86"/>
        <v>4392.333333333333</v>
      </c>
      <c r="M195">
        <f t="shared" si="87"/>
        <v>36371.333333333336</v>
      </c>
      <c r="N195">
        <f t="shared" si="88"/>
        <v>35260.333333333336</v>
      </c>
      <c r="O195">
        <f t="shared" si="89"/>
        <v>34128.333333333336</v>
      </c>
      <c r="P195">
        <f t="shared" si="90"/>
        <v>32320.333333333332</v>
      </c>
      <c r="Q195">
        <f t="shared" si="91"/>
        <v>31333.333333333332</v>
      </c>
      <c r="R195">
        <f t="shared" si="92"/>
        <v>33627.333333333336</v>
      </c>
      <c r="S195">
        <f t="shared" si="93"/>
        <v>26298.333333333332</v>
      </c>
      <c r="U195" t="s">
        <v>1663</v>
      </c>
      <c r="V195">
        <f t="shared" si="94"/>
        <v>10.451715248859806</v>
      </c>
      <c r="W195">
        <f t="shared" si="95"/>
        <v>86.54689668847908</v>
      </c>
      <c r="X195">
        <f t="shared" si="96"/>
        <v>83.903232203053747</v>
      </c>
      <c r="Y195">
        <f t="shared" si="97"/>
        <v>81.209597461828281</v>
      </c>
      <c r="Z195">
        <f t="shared" si="98"/>
        <v>76.907396391037082</v>
      </c>
      <c r="AA195">
        <f t="shared" si="99"/>
        <v>74.558794368431492</v>
      </c>
      <c r="AB195">
        <f t="shared" si="100"/>
        <v>80.017449930596868</v>
      </c>
      <c r="AC195">
        <f t="shared" si="101"/>
        <v>62.577830656355339</v>
      </c>
    </row>
    <row r="196" spans="1:29" x14ac:dyDescent="0.25">
      <c r="A196" t="s">
        <v>1664</v>
      </c>
      <c r="B196">
        <v>7605</v>
      </c>
      <c r="C196">
        <v>7744</v>
      </c>
      <c r="D196">
        <v>7771</v>
      </c>
      <c r="E196">
        <f>AVERAGE(B196:D196)</f>
        <v>7706.666666666667</v>
      </c>
      <c r="O196">
        <f>AVERAGE(L190:L192)</f>
        <v>42025</v>
      </c>
    </row>
    <row r="197" spans="1:29" x14ac:dyDescent="0.25">
      <c r="A197" t="s">
        <v>1665</v>
      </c>
    </row>
    <row r="200" spans="1:29" x14ac:dyDescent="0.25">
      <c r="A200" s="7" t="s">
        <v>2201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56923</v>
      </c>
      <c r="C203">
        <v>57008</v>
      </c>
      <c r="D203">
        <v>45849</v>
      </c>
      <c r="E203">
        <v>47279</v>
      </c>
      <c r="F203">
        <v>46096</v>
      </c>
      <c r="G203">
        <v>41088</v>
      </c>
      <c r="H203">
        <v>44054</v>
      </c>
      <c r="I203">
        <v>42711</v>
      </c>
      <c r="K203" t="s">
        <v>1658</v>
      </c>
      <c r="L203">
        <f>B203-$E$209</f>
        <v>46982.666666666664</v>
      </c>
      <c r="M203">
        <f t="shared" ref="M203:S203" si="102">C203-$E$209</f>
        <v>47067.666666666664</v>
      </c>
      <c r="N203">
        <f t="shared" si="102"/>
        <v>35908.666666666664</v>
      </c>
      <c r="O203">
        <f t="shared" si="102"/>
        <v>37338.666666666664</v>
      </c>
      <c r="P203">
        <f t="shared" si="102"/>
        <v>36155.666666666664</v>
      </c>
      <c r="Q203">
        <f t="shared" si="102"/>
        <v>31147.666666666664</v>
      </c>
      <c r="R203">
        <f t="shared" si="102"/>
        <v>34113.666666666664</v>
      </c>
      <c r="S203">
        <f t="shared" si="102"/>
        <v>32770.666666666664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41307</v>
      </c>
      <c r="C204">
        <v>53230</v>
      </c>
      <c r="D204">
        <v>43673</v>
      </c>
      <c r="E204">
        <v>37831</v>
      </c>
      <c r="F204">
        <v>39701</v>
      </c>
      <c r="G204">
        <v>40353</v>
      </c>
      <c r="H204">
        <v>43344</v>
      </c>
      <c r="I204">
        <v>43323</v>
      </c>
      <c r="K204" t="s">
        <v>1659</v>
      </c>
      <c r="L204">
        <f t="shared" ref="L204:L208" si="103">B204-$E$209</f>
        <v>31366.666666666664</v>
      </c>
      <c r="M204">
        <f t="shared" ref="M204:M208" si="104">C204-$E$209</f>
        <v>43289.666666666664</v>
      </c>
      <c r="N204">
        <f t="shared" ref="N204:N208" si="105">D204-$E$209</f>
        <v>33732.666666666664</v>
      </c>
      <c r="O204">
        <f t="shared" ref="O204:O208" si="106">E204-$E$209</f>
        <v>27890.666666666664</v>
      </c>
      <c r="P204">
        <f t="shared" ref="P204:P208" si="107">F204-$E$209</f>
        <v>29760.666666666664</v>
      </c>
      <c r="Q204">
        <f t="shared" ref="Q204:Q208" si="108">G204-$E$209</f>
        <v>30412.666666666664</v>
      </c>
      <c r="R204">
        <f t="shared" ref="R204:R208" si="109">H204-$E$209</f>
        <v>33403.666666666664</v>
      </c>
      <c r="S204">
        <f t="shared" ref="S204:S208" si="110">I204-$E$209</f>
        <v>33382.666666666664</v>
      </c>
      <c r="U204" t="s">
        <v>1658</v>
      </c>
      <c r="V204">
        <f>L203/$O$209*100</f>
        <v>131.20840043566088</v>
      </c>
      <c r="W204">
        <f t="shared" ref="W204:AC204" si="111">M203/$O$209*100</f>
        <v>131.44577976783373</v>
      </c>
      <c r="X204">
        <f t="shared" si="111"/>
        <v>100.2820625005818</v>
      </c>
      <c r="Y204">
        <f t="shared" si="111"/>
        <v>104.27562067713619</v>
      </c>
      <c r="Z204">
        <f t="shared" si="111"/>
        <v>100.97185891289575</v>
      </c>
      <c r="AA204">
        <f t="shared" si="111"/>
        <v>86.986027200878766</v>
      </c>
      <c r="AB204">
        <f t="shared" si="111"/>
        <v>95.269169544697135</v>
      </c>
      <c r="AC204">
        <f t="shared" si="111"/>
        <v>91.518576096366701</v>
      </c>
    </row>
    <row r="205" spans="1:29" x14ac:dyDescent="0.25">
      <c r="A205" t="s">
        <v>1660</v>
      </c>
      <c r="B205">
        <v>39014</v>
      </c>
      <c r="C205">
        <v>48085</v>
      </c>
      <c r="D205">
        <v>41638</v>
      </c>
      <c r="E205">
        <v>39881</v>
      </c>
      <c r="F205">
        <v>37661</v>
      </c>
      <c r="G205">
        <v>41119</v>
      </c>
      <c r="H205">
        <v>41045</v>
      </c>
      <c r="I205">
        <v>42042</v>
      </c>
      <c r="K205" t="s">
        <v>1660</v>
      </c>
      <c r="L205">
        <f t="shared" si="103"/>
        <v>29073.666666666664</v>
      </c>
      <c r="M205">
        <f t="shared" si="104"/>
        <v>38144.666666666664</v>
      </c>
      <c r="N205">
        <f t="shared" si="105"/>
        <v>31697.666666666664</v>
      </c>
      <c r="O205">
        <f t="shared" si="106"/>
        <v>29940.666666666664</v>
      </c>
      <c r="P205">
        <f t="shared" si="107"/>
        <v>27720.666666666664</v>
      </c>
      <c r="Q205">
        <f t="shared" si="108"/>
        <v>31178.666666666664</v>
      </c>
      <c r="R205">
        <f t="shared" si="109"/>
        <v>31104.666666666664</v>
      </c>
      <c r="S205">
        <f t="shared" si="110"/>
        <v>32101.666666666664</v>
      </c>
      <c r="U205" t="s">
        <v>1659</v>
      </c>
      <c r="V205">
        <f t="shared" ref="V205:V209" si="112">L204/$O$209*100</f>
        <v>87.597628068476951</v>
      </c>
      <c r="W205">
        <f t="shared" ref="W205:W209" si="113">M204/$O$209*100</f>
        <v>120.89496662725861</v>
      </c>
      <c r="X205">
        <f t="shared" ref="X205:X209" si="114">N204/$O$209*100</f>
        <v>94.205151596957819</v>
      </c>
      <c r="Y205">
        <f t="shared" ref="Y205:Y209" si="115">O204/$O$209*100</f>
        <v>77.890209731621724</v>
      </c>
      <c r="Z205">
        <f t="shared" ref="Z205:Z209" si="116">P204/$O$209*100</f>
        <v>83.112555039423583</v>
      </c>
      <c r="AA205">
        <f t="shared" ref="AA205:AA209" si="117">Q204/$O$209*100</f>
        <v>84.933394152090329</v>
      </c>
      <c r="AB205">
        <f t="shared" ref="AB205:AB209" si="118">R204/$O$209*100</f>
        <v>93.286353946547763</v>
      </c>
      <c r="AC205">
        <f t="shared" ref="AC205:AC209" si="119">S204/$O$209*100</f>
        <v>93.227707288010947</v>
      </c>
    </row>
    <row r="206" spans="1:29" x14ac:dyDescent="0.25">
      <c r="A206" t="s">
        <v>1661</v>
      </c>
      <c r="B206">
        <v>41540</v>
      </c>
      <c r="C206">
        <v>39041</v>
      </c>
      <c r="D206">
        <v>41093</v>
      </c>
      <c r="E206">
        <v>36555</v>
      </c>
      <c r="F206">
        <v>39490</v>
      </c>
      <c r="G206">
        <v>40471</v>
      </c>
      <c r="H206">
        <v>40805</v>
      </c>
      <c r="I206">
        <v>40844</v>
      </c>
      <c r="K206" t="s">
        <v>1661</v>
      </c>
      <c r="L206">
        <f t="shared" si="103"/>
        <v>31599.666666666664</v>
      </c>
      <c r="M206">
        <f t="shared" si="104"/>
        <v>29100.666666666664</v>
      </c>
      <c r="N206">
        <f t="shared" si="105"/>
        <v>31152.666666666664</v>
      </c>
      <c r="O206">
        <f t="shared" si="106"/>
        <v>26614.666666666664</v>
      </c>
      <c r="P206">
        <f t="shared" si="107"/>
        <v>29549.666666666664</v>
      </c>
      <c r="Q206">
        <f t="shared" si="108"/>
        <v>30530.666666666664</v>
      </c>
      <c r="R206">
        <f t="shared" si="109"/>
        <v>30864.666666666664</v>
      </c>
      <c r="S206">
        <f t="shared" si="110"/>
        <v>30903.666666666664</v>
      </c>
      <c r="U206" t="s">
        <v>1660</v>
      </c>
      <c r="V206">
        <f t="shared" si="112"/>
        <v>81.193971495862144</v>
      </c>
      <c r="W206">
        <f t="shared" si="113"/>
        <v>106.52653528573954</v>
      </c>
      <c r="X206">
        <f t="shared" si="114"/>
        <v>88.522011114938138</v>
      </c>
      <c r="Y206">
        <f t="shared" si="115"/>
        <v>83.61524068402484</v>
      </c>
      <c r="Z206">
        <f t="shared" si="116"/>
        <v>77.415451067276095</v>
      </c>
      <c r="AA206">
        <f t="shared" si="117"/>
        <v>87.07260083967121</v>
      </c>
      <c r="AB206">
        <f t="shared" si="118"/>
        <v>86.865941185779576</v>
      </c>
      <c r="AC206">
        <f t="shared" si="119"/>
        <v>89.650261117265387</v>
      </c>
    </row>
    <row r="207" spans="1:29" x14ac:dyDescent="0.25">
      <c r="A207" t="s">
        <v>1662</v>
      </c>
      <c r="B207">
        <v>40470</v>
      </c>
      <c r="C207">
        <v>40855</v>
      </c>
      <c r="D207">
        <v>44061</v>
      </c>
      <c r="E207">
        <v>43038</v>
      </c>
      <c r="F207">
        <v>40371</v>
      </c>
      <c r="G207">
        <v>41947</v>
      </c>
      <c r="H207">
        <v>41922</v>
      </c>
      <c r="I207">
        <v>41998</v>
      </c>
      <c r="K207" t="s">
        <v>1662</v>
      </c>
      <c r="L207">
        <f t="shared" si="103"/>
        <v>30529.666666666664</v>
      </c>
      <c r="M207">
        <f t="shared" si="104"/>
        <v>30914.666666666664</v>
      </c>
      <c r="N207">
        <f t="shared" si="105"/>
        <v>34120.666666666664</v>
      </c>
      <c r="O207">
        <f t="shared" si="106"/>
        <v>33097.666666666664</v>
      </c>
      <c r="P207">
        <f t="shared" si="107"/>
        <v>30430.666666666664</v>
      </c>
      <c r="Q207">
        <f t="shared" si="108"/>
        <v>32006.666666666664</v>
      </c>
      <c r="R207">
        <f t="shared" si="109"/>
        <v>31981.666666666664</v>
      </c>
      <c r="S207">
        <f t="shared" si="110"/>
        <v>32057.666666666664</v>
      </c>
      <c r="U207" t="s">
        <v>1661</v>
      </c>
      <c r="V207">
        <f t="shared" si="112"/>
        <v>88.248326708433012</v>
      </c>
      <c r="W207">
        <f t="shared" si="113"/>
        <v>81.269374342552339</v>
      </c>
      <c r="X207">
        <f t="shared" si="114"/>
        <v>86.999990691006573</v>
      </c>
      <c r="Y207">
        <f t="shared" si="115"/>
        <v>74.326727051003971</v>
      </c>
      <c r="Z207">
        <f t="shared" si="116"/>
        <v>82.523295756029896</v>
      </c>
      <c r="AA207">
        <f t="shared" si="117"/>
        <v>85.262932519106698</v>
      </c>
      <c r="AB207">
        <f t="shared" si="118"/>
        <v>86.195693659644576</v>
      </c>
      <c r="AC207">
        <f t="shared" si="119"/>
        <v>86.304608882641517</v>
      </c>
    </row>
    <row r="208" spans="1:29" x14ac:dyDescent="0.25">
      <c r="A208" t="s">
        <v>1663</v>
      </c>
      <c r="B208">
        <v>11813</v>
      </c>
      <c r="C208">
        <v>41683</v>
      </c>
      <c r="D208">
        <v>49677</v>
      </c>
      <c r="E208">
        <v>40493</v>
      </c>
      <c r="F208">
        <v>39609</v>
      </c>
      <c r="G208">
        <v>42866</v>
      </c>
      <c r="H208">
        <v>41126</v>
      </c>
      <c r="I208">
        <v>42727</v>
      </c>
      <c r="K208" t="s">
        <v>1663</v>
      </c>
      <c r="L208">
        <f t="shared" si="103"/>
        <v>1872.6666666666661</v>
      </c>
      <c r="M208">
        <f t="shared" si="104"/>
        <v>31742.666666666664</v>
      </c>
      <c r="N208">
        <f t="shared" si="105"/>
        <v>39736.666666666664</v>
      </c>
      <c r="O208">
        <f t="shared" si="106"/>
        <v>30552.666666666664</v>
      </c>
      <c r="P208">
        <f t="shared" si="107"/>
        <v>29668.666666666664</v>
      </c>
      <c r="Q208">
        <f t="shared" si="108"/>
        <v>32925.666666666664</v>
      </c>
      <c r="R208">
        <f t="shared" si="109"/>
        <v>31185.666666666664</v>
      </c>
      <c r="S208">
        <f t="shared" si="110"/>
        <v>32786.666666666664</v>
      </c>
      <c r="U208" t="s">
        <v>1662</v>
      </c>
      <c r="V208">
        <f t="shared" si="112"/>
        <v>85.260139821081154</v>
      </c>
      <c r="W208">
        <f t="shared" si="113"/>
        <v>86.335328560922704</v>
      </c>
      <c r="X208">
        <f t="shared" si="114"/>
        <v>95.288718430876074</v>
      </c>
      <c r="Y208">
        <f t="shared" si="115"/>
        <v>92.43178835072564</v>
      </c>
      <c r="Z208">
        <f t="shared" si="116"/>
        <v>84.983662716550455</v>
      </c>
      <c r="AA208">
        <f t="shared" si="117"/>
        <v>89.384954804836951</v>
      </c>
      <c r="AB208">
        <f t="shared" si="118"/>
        <v>89.315137354197887</v>
      </c>
      <c r="AC208">
        <f t="shared" si="119"/>
        <v>89.527382404140639</v>
      </c>
    </row>
    <row r="209" spans="1:29" x14ac:dyDescent="0.25">
      <c r="A209" t="s">
        <v>1664</v>
      </c>
      <c r="B209">
        <v>9735</v>
      </c>
      <c r="C209">
        <v>10255</v>
      </c>
      <c r="D209">
        <v>9831</v>
      </c>
      <c r="E209">
        <f>AVERAGE(B209:D209)</f>
        <v>9940.3333333333339</v>
      </c>
      <c r="O209">
        <f>AVERAGE(L203:L205)</f>
        <v>35807.666666666664</v>
      </c>
      <c r="U209" t="s">
        <v>1663</v>
      </c>
      <c r="V209">
        <f t="shared" si="112"/>
        <v>5.2297925025366991</v>
      </c>
      <c r="W209">
        <f t="shared" si="113"/>
        <v>88.64768252608846</v>
      </c>
      <c r="X209">
        <f t="shared" si="114"/>
        <v>110.97251054243505</v>
      </c>
      <c r="Y209">
        <f t="shared" si="115"/>
        <v>85.324371875669087</v>
      </c>
      <c r="Z209">
        <f t="shared" si="116"/>
        <v>82.855626821071837</v>
      </c>
      <c r="AA209">
        <f t="shared" si="117"/>
        <v>91.951444290328894</v>
      </c>
      <c r="AB209">
        <f t="shared" si="118"/>
        <v>87.092149725850149</v>
      </c>
      <c r="AC209">
        <f t="shared" si="119"/>
        <v>91.563259264775695</v>
      </c>
    </row>
    <row r="210" spans="1:29" x14ac:dyDescent="0.25">
      <c r="A210" t="s">
        <v>1665</v>
      </c>
    </row>
    <row r="213" spans="1:29" x14ac:dyDescent="0.25">
      <c r="A213" s="7" t="s">
        <v>2202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49373</v>
      </c>
      <c r="C216">
        <v>42841</v>
      </c>
      <c r="D216">
        <v>42039</v>
      </c>
      <c r="E216">
        <v>45500</v>
      </c>
      <c r="F216">
        <v>47446</v>
      </c>
      <c r="G216">
        <v>47102</v>
      </c>
      <c r="H216">
        <v>48030</v>
      </c>
      <c r="I216">
        <v>46480</v>
      </c>
      <c r="K216" t="s">
        <v>1658</v>
      </c>
      <c r="L216">
        <f>B216-$E$222</f>
        <v>39018.666666666664</v>
      </c>
      <c r="M216">
        <f t="shared" ref="M216:S216" si="120">C216-$E$222</f>
        <v>32486.666666666664</v>
      </c>
      <c r="N216">
        <f t="shared" si="120"/>
        <v>31684.666666666664</v>
      </c>
      <c r="O216">
        <f t="shared" si="120"/>
        <v>35145.666666666664</v>
      </c>
      <c r="P216">
        <f t="shared" si="120"/>
        <v>37091.666666666664</v>
      </c>
      <c r="Q216">
        <f t="shared" si="120"/>
        <v>36747.666666666664</v>
      </c>
      <c r="R216">
        <f t="shared" si="120"/>
        <v>37675.666666666664</v>
      </c>
      <c r="S216">
        <f t="shared" si="120"/>
        <v>36125.666666666664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43398</v>
      </c>
      <c r="C217">
        <v>41588</v>
      </c>
      <c r="D217">
        <v>40495</v>
      </c>
      <c r="E217">
        <v>39534</v>
      </c>
      <c r="F217">
        <v>40314</v>
      </c>
      <c r="G217">
        <v>46361</v>
      </c>
      <c r="H217">
        <v>45352</v>
      </c>
      <c r="I217">
        <v>46000</v>
      </c>
      <c r="K217" t="s">
        <v>1659</v>
      </c>
      <c r="L217">
        <f t="shared" ref="L217:L221" si="121">B217-$E$222</f>
        <v>33043.666666666664</v>
      </c>
      <c r="M217">
        <f t="shared" ref="M217:M221" si="122">C217-$E$222</f>
        <v>31233.666666666664</v>
      </c>
      <c r="N217">
        <f t="shared" ref="N217:N221" si="123">D217-$E$222</f>
        <v>30140.666666666664</v>
      </c>
      <c r="O217">
        <f t="shared" ref="O217:O221" si="124">E217-$E$222</f>
        <v>29179.666666666664</v>
      </c>
      <c r="P217">
        <f t="shared" ref="P217:P221" si="125">F217-$E$222</f>
        <v>29959.666666666664</v>
      </c>
      <c r="Q217">
        <f t="shared" ref="Q217:Q221" si="126">G217-$E$222</f>
        <v>36006.666666666664</v>
      </c>
      <c r="R217">
        <f t="shared" ref="R217:R221" si="127">H217-$E$222</f>
        <v>34997.666666666664</v>
      </c>
      <c r="S217">
        <f t="shared" ref="S217:S221" si="128">I217-$E$222</f>
        <v>35645.666666666664</v>
      </c>
      <c r="U217" t="s">
        <v>1658</v>
      </c>
      <c r="V217">
        <f>L216/$O$222*100</f>
        <v>113.64329194295311</v>
      </c>
      <c r="W217">
        <f t="shared" ref="W217:AC217" si="129">M216/$O$222*100</f>
        <v>94.618603341650228</v>
      </c>
      <c r="X217">
        <f t="shared" si="129"/>
        <v>92.282749046144275</v>
      </c>
      <c r="Y217">
        <f t="shared" si="129"/>
        <v>102.36303796976787</v>
      </c>
      <c r="Z217">
        <f t="shared" si="129"/>
        <v>108.03083405337708</v>
      </c>
      <c r="AA217">
        <f t="shared" si="129"/>
        <v>107.02892148772365</v>
      </c>
      <c r="AB217">
        <f t="shared" si="129"/>
        <v>109.73175538576545</v>
      </c>
      <c r="AC217">
        <f t="shared" si="129"/>
        <v>105.21732376726891</v>
      </c>
    </row>
    <row r="218" spans="1:29" x14ac:dyDescent="0.25">
      <c r="A218" t="s">
        <v>1660</v>
      </c>
      <c r="B218">
        <v>41295</v>
      </c>
      <c r="C218">
        <v>42320</v>
      </c>
      <c r="D218">
        <v>39247</v>
      </c>
      <c r="E218">
        <v>42318</v>
      </c>
      <c r="F218">
        <v>40623</v>
      </c>
      <c r="G218">
        <v>46455</v>
      </c>
      <c r="H218">
        <v>42484</v>
      </c>
      <c r="I218">
        <v>42152</v>
      </c>
      <c r="K218" t="s">
        <v>1660</v>
      </c>
      <c r="L218">
        <f t="shared" si="121"/>
        <v>30940.666666666664</v>
      </c>
      <c r="M218">
        <f t="shared" si="122"/>
        <v>31965.666666666664</v>
      </c>
      <c r="N218">
        <f t="shared" si="123"/>
        <v>28892.666666666664</v>
      </c>
      <c r="O218">
        <f t="shared" si="124"/>
        <v>31963.666666666664</v>
      </c>
      <c r="P218">
        <f t="shared" si="125"/>
        <v>30268.666666666664</v>
      </c>
      <c r="Q218">
        <f t="shared" si="126"/>
        <v>36100.666666666664</v>
      </c>
      <c r="R218">
        <f t="shared" si="127"/>
        <v>32129.666666666664</v>
      </c>
      <c r="S218">
        <f t="shared" si="128"/>
        <v>31797.666666666664</v>
      </c>
      <c r="U218" t="s">
        <v>1659</v>
      </c>
      <c r="V218">
        <f t="shared" ref="V218:V222" si="130">L217/$O$222*100</f>
        <v>96.24088618778093</v>
      </c>
      <c r="W218">
        <f t="shared" ref="W218:W222" si="131">M217/$O$222*100</f>
        <v>90.969195071988182</v>
      </c>
      <c r="X218">
        <f t="shared" ref="X218:X222" si="132">N217/$O$222*100</f>
        <v>87.785792646816091</v>
      </c>
      <c r="Y218">
        <f t="shared" ref="Y218:Y222" si="133">O217/$O$222*100</f>
        <v>84.986845043348239</v>
      </c>
      <c r="Z218">
        <f t="shared" ref="Z218:Z222" si="134">P217/$O$222*100</f>
        <v>87.258623535236822</v>
      </c>
      <c r="AA218">
        <f t="shared" ref="AA218:AA222" si="135">Q217/$O$222*100</f>
        <v>104.87073192042948</v>
      </c>
      <c r="AB218">
        <f t="shared" ref="AB218:AB222" si="136">R217/$O$222*100</f>
        <v>101.93198256361464</v>
      </c>
      <c r="AC218">
        <f t="shared" ref="AC218:AC222" si="137">S217/$O$222*100</f>
        <v>103.819306233799</v>
      </c>
    </row>
    <row r="219" spans="1:29" x14ac:dyDescent="0.25">
      <c r="A219" t="s">
        <v>1661</v>
      </c>
      <c r="B219">
        <v>44898</v>
      </c>
      <c r="C219">
        <v>42500</v>
      </c>
      <c r="D219">
        <v>42061</v>
      </c>
      <c r="E219">
        <v>39441</v>
      </c>
      <c r="F219">
        <v>42495</v>
      </c>
      <c r="G219">
        <v>43083</v>
      </c>
      <c r="H219">
        <v>44496</v>
      </c>
      <c r="I219">
        <v>44680</v>
      </c>
      <c r="K219" t="s">
        <v>1661</v>
      </c>
      <c r="L219">
        <f t="shared" si="121"/>
        <v>34543.666666666664</v>
      </c>
      <c r="M219">
        <f t="shared" si="122"/>
        <v>32145.666666666664</v>
      </c>
      <c r="N219">
        <f t="shared" si="123"/>
        <v>31706.666666666664</v>
      </c>
      <c r="O219">
        <f t="shared" si="124"/>
        <v>29086.666666666664</v>
      </c>
      <c r="P219">
        <f t="shared" si="125"/>
        <v>32140.666666666664</v>
      </c>
      <c r="Q219">
        <f t="shared" si="126"/>
        <v>32728.666666666664</v>
      </c>
      <c r="R219">
        <f t="shared" si="127"/>
        <v>34141.666666666664</v>
      </c>
      <c r="S219">
        <f t="shared" si="128"/>
        <v>34325.666666666664</v>
      </c>
      <c r="U219" t="s">
        <v>1660</v>
      </c>
      <c r="V219">
        <f t="shared" si="130"/>
        <v>90.115821869265929</v>
      </c>
      <c r="W219">
        <f t="shared" si="131"/>
        <v>93.101171810529777</v>
      </c>
      <c r="X219">
        <f t="shared" si="132"/>
        <v>84.150947059794362</v>
      </c>
      <c r="Y219">
        <f t="shared" si="133"/>
        <v>93.095346737473648</v>
      </c>
      <c r="Z219">
        <f t="shared" si="134"/>
        <v>88.15859732240807</v>
      </c>
      <c r="AA219">
        <f t="shared" si="135"/>
        <v>105.14451035406734</v>
      </c>
      <c r="AB219">
        <f t="shared" si="136"/>
        <v>93.578827801131993</v>
      </c>
      <c r="AC219">
        <f t="shared" si="137"/>
        <v>92.611865673815302</v>
      </c>
    </row>
    <row r="220" spans="1:29" x14ac:dyDescent="0.25">
      <c r="A220" t="s">
        <v>1662</v>
      </c>
      <c r="B220">
        <v>40862</v>
      </c>
      <c r="C220">
        <v>38398</v>
      </c>
      <c r="D220">
        <v>41542</v>
      </c>
      <c r="E220">
        <v>36621</v>
      </c>
      <c r="F220">
        <v>44355</v>
      </c>
      <c r="G220">
        <v>46104</v>
      </c>
      <c r="H220">
        <v>40950</v>
      </c>
      <c r="I220">
        <v>40674</v>
      </c>
      <c r="K220" t="s">
        <v>1662</v>
      </c>
      <c r="L220">
        <f t="shared" si="121"/>
        <v>30507.666666666664</v>
      </c>
      <c r="M220">
        <f t="shared" si="122"/>
        <v>28043.666666666664</v>
      </c>
      <c r="N220">
        <f t="shared" si="123"/>
        <v>31187.666666666664</v>
      </c>
      <c r="O220">
        <f t="shared" si="124"/>
        <v>26266.666666666664</v>
      </c>
      <c r="P220">
        <f t="shared" si="125"/>
        <v>34000.666666666664</v>
      </c>
      <c r="Q220">
        <f t="shared" si="126"/>
        <v>35749.666666666664</v>
      </c>
      <c r="R220">
        <f t="shared" si="127"/>
        <v>30595.666666666664</v>
      </c>
      <c r="S220">
        <f t="shared" si="128"/>
        <v>30319.666666666664</v>
      </c>
      <c r="U220" t="s">
        <v>1661</v>
      </c>
      <c r="V220">
        <f t="shared" si="130"/>
        <v>100.60969097987436</v>
      </c>
      <c r="W220">
        <f t="shared" si="131"/>
        <v>93.625428385580989</v>
      </c>
      <c r="X220">
        <f t="shared" si="132"/>
        <v>92.346824849761646</v>
      </c>
      <c r="Y220">
        <f t="shared" si="133"/>
        <v>84.715979146238453</v>
      </c>
      <c r="Z220">
        <f t="shared" si="134"/>
        <v>93.610865702940686</v>
      </c>
      <c r="AA220">
        <f t="shared" si="135"/>
        <v>95.323437181441307</v>
      </c>
      <c r="AB220">
        <f t="shared" si="136"/>
        <v>99.438851295593324</v>
      </c>
      <c r="AC220">
        <f t="shared" si="137"/>
        <v>99.97475801675678</v>
      </c>
    </row>
    <row r="221" spans="1:29" x14ac:dyDescent="0.25">
      <c r="A221" t="s">
        <v>1663</v>
      </c>
      <c r="B221">
        <v>13298</v>
      </c>
      <c r="C221">
        <v>46796</v>
      </c>
      <c r="D221">
        <v>40810</v>
      </c>
      <c r="E221">
        <v>37202</v>
      </c>
      <c r="F221">
        <v>43098</v>
      </c>
      <c r="G221">
        <v>41203</v>
      </c>
      <c r="H221">
        <v>41881</v>
      </c>
      <c r="I221">
        <v>41044</v>
      </c>
      <c r="K221" t="s">
        <v>1663</v>
      </c>
      <c r="L221">
        <f t="shared" si="121"/>
        <v>2943.6666666666661</v>
      </c>
      <c r="M221">
        <f t="shared" si="122"/>
        <v>36441.666666666664</v>
      </c>
      <c r="N221">
        <f t="shared" si="123"/>
        <v>30455.666666666664</v>
      </c>
      <c r="O221">
        <f t="shared" si="124"/>
        <v>26847.666666666664</v>
      </c>
      <c r="P221">
        <f t="shared" si="125"/>
        <v>32743.666666666664</v>
      </c>
      <c r="Q221">
        <f t="shared" si="126"/>
        <v>30848.666666666664</v>
      </c>
      <c r="R221">
        <f t="shared" si="127"/>
        <v>31526.666666666664</v>
      </c>
      <c r="S221">
        <f t="shared" si="128"/>
        <v>30689.666666666664</v>
      </c>
      <c r="U221" t="s">
        <v>1662</v>
      </c>
      <c r="V221">
        <f t="shared" si="130"/>
        <v>88.854693552614961</v>
      </c>
      <c r="W221">
        <f t="shared" si="131"/>
        <v>81.678203547469479</v>
      </c>
      <c r="X221">
        <f t="shared" si="132"/>
        <v>90.83521839169731</v>
      </c>
      <c r="Y221">
        <f t="shared" si="133"/>
        <v>76.502626137102794</v>
      </c>
      <c r="Z221">
        <f t="shared" si="134"/>
        <v>99.028183645136536</v>
      </c>
      <c r="AA221">
        <f t="shared" si="135"/>
        <v>104.12221003271749</v>
      </c>
      <c r="AB221">
        <f t="shared" si="136"/>
        <v>89.110996767084444</v>
      </c>
      <c r="AC221">
        <f t="shared" si="137"/>
        <v>88.307136685339245</v>
      </c>
    </row>
    <row r="222" spans="1:29" x14ac:dyDescent="0.25">
      <c r="A222" t="s">
        <v>1664</v>
      </c>
      <c r="B222">
        <v>10194</v>
      </c>
      <c r="C222">
        <v>10422</v>
      </c>
      <c r="D222">
        <v>10447</v>
      </c>
      <c r="E222">
        <f>AVERAGE(B222:D222)</f>
        <v>10354.333333333334</v>
      </c>
      <c r="O222">
        <f>AVERAGE(L216:L218)</f>
        <v>34334.333333333336</v>
      </c>
      <c r="U222" t="s">
        <v>1663</v>
      </c>
      <c r="V222">
        <f t="shared" si="130"/>
        <v>8.5735366931060231</v>
      </c>
      <c r="W222">
        <f t="shared" si="131"/>
        <v>106.13768531013659</v>
      </c>
      <c r="X222">
        <f t="shared" si="132"/>
        <v>88.703241653155715</v>
      </c>
      <c r="Y222">
        <f t="shared" si="133"/>
        <v>78.194809859906982</v>
      </c>
      <c r="Z222">
        <f t="shared" si="134"/>
        <v>95.367125229362244</v>
      </c>
      <c r="AA222">
        <f t="shared" si="135"/>
        <v>89.847868508684201</v>
      </c>
      <c r="AB222">
        <f t="shared" si="136"/>
        <v>91.822568274710434</v>
      </c>
      <c r="AC222">
        <f t="shared" si="137"/>
        <v>89.384775200722302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116.6284013923822</v>
      </c>
      <c r="C228">
        <f t="shared" ref="C228:I228" si="138">AVERAGE(W217,W204,W190)</f>
        <v>100.51389279008049</v>
      </c>
      <c r="D228">
        <f t="shared" si="138"/>
        <v>95.974376669319824</v>
      </c>
      <c r="E228">
        <f t="shared" si="138"/>
        <v>100.1437474754668</v>
      </c>
      <c r="F228">
        <f t="shared" si="138"/>
        <v>100.89527269673567</v>
      </c>
      <c r="G228">
        <f t="shared" si="138"/>
        <v>93.588035312090824</v>
      </c>
      <c r="H228">
        <f t="shared" si="138"/>
        <v>100.38546264950247</v>
      </c>
      <c r="I228">
        <f t="shared" si="138"/>
        <v>98.686175095003932</v>
      </c>
      <c r="K228" t="s">
        <v>1658</v>
      </c>
      <c r="L228">
        <f>STDEV(V217,V204,V190)/SQRT(3)</f>
        <v>7.7020421017268692</v>
      </c>
      <c r="M228">
        <f t="shared" ref="M228:S228" si="139">STDEV(W217,W204,W190)/SQRT(3)</f>
        <v>16.423394317916209</v>
      </c>
      <c r="N228">
        <f t="shared" si="139"/>
        <v>2.3296566071991029</v>
      </c>
      <c r="O228">
        <f t="shared" si="139"/>
        <v>3.2232206136560038</v>
      </c>
      <c r="P228">
        <f t="shared" si="139"/>
        <v>4.1420038213157646</v>
      </c>
      <c r="Q228">
        <f t="shared" si="139"/>
        <v>6.7207909438651638</v>
      </c>
      <c r="R228">
        <f t="shared" si="139"/>
        <v>4.6801449394994297</v>
      </c>
      <c r="S228">
        <f t="shared" si="139"/>
        <v>3.967271257897409</v>
      </c>
    </row>
    <row r="229" spans="1:19" x14ac:dyDescent="0.25">
      <c r="A229" t="s">
        <v>1659</v>
      </c>
      <c r="B229">
        <f t="shared" ref="B229:B233" si="140">AVERAGE(V218,V205,V191)</f>
        <v>92.469140550882983</v>
      </c>
      <c r="C229">
        <f t="shared" ref="C229:C233" si="141">AVERAGE(W218,W205,W191)</f>
        <v>92.867140422321469</v>
      </c>
      <c r="D229">
        <f t="shared" ref="D229:D233" si="142">AVERAGE(X218,X205,X191)</f>
        <v>86.35417620605142</v>
      </c>
      <c r="E229">
        <f t="shared" ref="E229:E233" si="143">AVERAGE(Y218,Y205,Y191)</f>
        <v>83.33802546302951</v>
      </c>
      <c r="F229">
        <f t="shared" ref="F229:F233" si="144">AVERAGE(Z218,Z205,Z191)</f>
        <v>82.565791100007431</v>
      </c>
      <c r="G229">
        <f t="shared" ref="G229:G233" si="145">AVERAGE(AA218,AA205,AA191)</f>
        <v>89.908005009168974</v>
      </c>
      <c r="H229">
        <f t="shared" ref="H229:H233" si="146">AVERAGE(AB218,AB205,AB191)</f>
        <v>94.45238092542462</v>
      </c>
      <c r="I229">
        <f t="shared" ref="I229:I233" si="147">AVERAGE(AC218,AC205,AC191)</f>
        <v>92.887044034006706</v>
      </c>
      <c r="K229" t="s">
        <v>1659</v>
      </c>
      <c r="L229">
        <f t="shared" ref="L229:L233" si="148">STDEV(V218,V205,V191)/SQRT(3)</f>
        <v>2.5549685624346155</v>
      </c>
      <c r="M229">
        <f t="shared" ref="M229:M233" si="149">STDEV(W218,W205,W191)/SQRT(3)</f>
        <v>15.662757908506039</v>
      </c>
      <c r="N229">
        <f t="shared" ref="N229:N233" si="150">STDEV(X218,X205,X191)/SQRT(3)</f>
        <v>4.9975635953180948</v>
      </c>
      <c r="O229">
        <f t="shared" ref="O229:O233" si="151">STDEV(Y218,Y205,Y191)/SQRT(3)</f>
        <v>2.7937332850448868</v>
      </c>
      <c r="P229">
        <f t="shared" ref="P229:P233" si="152">STDEV(Z218,Z205,Z191)/SQRT(3)</f>
        <v>2.8802487519826485</v>
      </c>
      <c r="Q229">
        <f t="shared" ref="Q229:Q233" si="153">STDEV(AA218,AA205,AA191)/SQRT(3)</f>
        <v>7.6200657489740777</v>
      </c>
      <c r="R229">
        <f t="shared" ref="R229:R233" si="154">STDEV(AB218,AB205,AB191)/SQRT(3)</f>
        <v>4.0242035352809253</v>
      </c>
      <c r="S229">
        <f t="shared" ref="S229:S233" si="155">STDEV(AC218,AC205,AC191)/SQRT(3)</f>
        <v>6.4123481989113476</v>
      </c>
    </row>
    <row r="230" spans="1:19" x14ac:dyDescent="0.25">
      <c r="A230" t="s">
        <v>1660</v>
      </c>
      <c r="B230">
        <f t="shared" si="140"/>
        <v>90.902458056734815</v>
      </c>
      <c r="C230">
        <f t="shared" si="141"/>
        <v>100.04907970695263</v>
      </c>
      <c r="D230">
        <f t="shared" si="142"/>
        <v>83.73201983443559</v>
      </c>
      <c r="E230">
        <f t="shared" si="143"/>
        <v>85.077103071360753</v>
      </c>
      <c r="F230">
        <f t="shared" si="144"/>
        <v>78.139858948322896</v>
      </c>
      <c r="G230">
        <f t="shared" si="145"/>
        <v>89.09742162403488</v>
      </c>
      <c r="H230">
        <f t="shared" si="146"/>
        <v>87.768588142044749</v>
      </c>
      <c r="I230">
        <f t="shared" si="147"/>
        <v>88.527457558822121</v>
      </c>
      <c r="K230" t="s">
        <v>1660</v>
      </c>
      <c r="L230">
        <f t="shared" si="148"/>
        <v>5.8455269123327227</v>
      </c>
      <c r="M230">
        <f t="shared" si="149"/>
        <v>3.8827005270280139</v>
      </c>
      <c r="N230">
        <f t="shared" si="150"/>
        <v>2.8940268510658842</v>
      </c>
      <c r="O230">
        <f t="shared" si="151"/>
        <v>4.2703514414577972</v>
      </c>
      <c r="P230">
        <f t="shared" si="152"/>
        <v>5.5869560093178183</v>
      </c>
      <c r="Q230">
        <f t="shared" si="153"/>
        <v>8.7391166054170117</v>
      </c>
      <c r="R230">
        <f t="shared" si="154"/>
        <v>3.1267161303961637</v>
      </c>
      <c r="S230">
        <f t="shared" si="155"/>
        <v>2.7403810833728848</v>
      </c>
    </row>
    <row r="231" spans="1:19" x14ac:dyDescent="0.25">
      <c r="A231" t="s">
        <v>1661</v>
      </c>
      <c r="B231">
        <f t="shared" si="140"/>
        <v>93.399099953872295</v>
      </c>
      <c r="C231">
        <f t="shared" si="141"/>
        <v>82.758575593758778</v>
      </c>
      <c r="D231">
        <f t="shared" si="142"/>
        <v>87.910238004633086</v>
      </c>
      <c r="E231">
        <f t="shared" si="143"/>
        <v>75.118802786218097</v>
      </c>
      <c r="F231">
        <f t="shared" si="144"/>
        <v>84.549446509193515</v>
      </c>
      <c r="G231">
        <f t="shared" si="145"/>
        <v>85.086460598840873</v>
      </c>
      <c r="H231">
        <f t="shared" si="146"/>
        <v>89.107476383717696</v>
      </c>
      <c r="I231">
        <f t="shared" si="147"/>
        <v>88.657733311763209</v>
      </c>
      <c r="K231" t="s">
        <v>1661</v>
      </c>
      <c r="L231">
        <f t="shared" si="148"/>
        <v>3.7140709304687287</v>
      </c>
      <c r="M231">
        <f t="shared" si="149"/>
        <v>5.891329198957564</v>
      </c>
      <c r="N231">
        <f t="shared" si="150"/>
        <v>2.3433211295710854</v>
      </c>
      <c r="O231">
        <f t="shared" si="151"/>
        <v>5.3270219176792688</v>
      </c>
      <c r="P231">
        <f t="shared" si="152"/>
        <v>4.7558666702369869</v>
      </c>
      <c r="Q231">
        <f t="shared" si="153"/>
        <v>5.9619172197820109</v>
      </c>
      <c r="R231">
        <f t="shared" si="154"/>
        <v>5.3270713410410364</v>
      </c>
      <c r="S231">
        <f t="shared" si="155"/>
        <v>5.9716517942154566</v>
      </c>
    </row>
    <row r="232" spans="1:19" x14ac:dyDescent="0.25">
      <c r="A232" t="s">
        <v>1662</v>
      </c>
      <c r="B232">
        <f t="shared" si="140"/>
        <v>90.378815830758768</v>
      </c>
      <c r="C232">
        <f t="shared" si="141"/>
        <v>82.036898831556741</v>
      </c>
      <c r="D232">
        <f t="shared" si="142"/>
        <v>86.239078154288961</v>
      </c>
      <c r="E232">
        <f t="shared" si="143"/>
        <v>80.076955004436442</v>
      </c>
      <c r="F232">
        <f t="shared" si="144"/>
        <v>84.096221905082118</v>
      </c>
      <c r="G232">
        <f t="shared" si="145"/>
        <v>89.085638989740701</v>
      </c>
      <c r="H232">
        <f t="shared" si="146"/>
        <v>86.055059446997618</v>
      </c>
      <c r="I232">
        <f t="shared" si="147"/>
        <v>85.908617870860397</v>
      </c>
      <c r="K232" t="s">
        <v>1662</v>
      </c>
      <c r="L232">
        <f t="shared" si="148"/>
        <v>3.4797165091298985</v>
      </c>
      <c r="M232">
        <f t="shared" si="149"/>
        <v>2.3849062855256737</v>
      </c>
      <c r="N232">
        <f t="shared" si="150"/>
        <v>6.9429559033321171</v>
      </c>
      <c r="O232">
        <f t="shared" si="151"/>
        <v>6.3576068974023832</v>
      </c>
      <c r="P232">
        <f t="shared" si="152"/>
        <v>8.8882368863518533</v>
      </c>
      <c r="Q232">
        <f t="shared" si="153"/>
        <v>8.7690505416423381</v>
      </c>
      <c r="R232">
        <f t="shared" si="154"/>
        <v>3.1585574032205899</v>
      </c>
      <c r="S232">
        <f t="shared" si="155"/>
        <v>3.0291926355041232</v>
      </c>
    </row>
    <row r="233" spans="1:19" x14ac:dyDescent="0.25">
      <c r="A233" t="s">
        <v>1663</v>
      </c>
      <c r="B233">
        <f t="shared" si="140"/>
        <v>8.0850148148341763</v>
      </c>
      <c r="C233">
        <f t="shared" si="141"/>
        <v>93.777421508234696</v>
      </c>
      <c r="D233">
        <f t="shared" si="142"/>
        <v>94.526328132881488</v>
      </c>
      <c r="E233">
        <f t="shared" si="143"/>
        <v>81.576259732468117</v>
      </c>
      <c r="F233">
        <f t="shared" si="144"/>
        <v>85.043382813823726</v>
      </c>
      <c r="G233">
        <f t="shared" si="145"/>
        <v>85.4527023891482</v>
      </c>
      <c r="H233">
        <f t="shared" si="146"/>
        <v>86.310722643719146</v>
      </c>
      <c r="I233">
        <f t="shared" si="147"/>
        <v>81.175288373951105</v>
      </c>
      <c r="K233" t="s">
        <v>1663</v>
      </c>
      <c r="L233">
        <f t="shared" si="148"/>
        <v>1.5271006855371778</v>
      </c>
      <c r="M233">
        <f t="shared" si="149"/>
        <v>6.2098152474752819</v>
      </c>
      <c r="N233">
        <f t="shared" si="150"/>
        <v>8.3390189184440349</v>
      </c>
      <c r="O233">
        <f t="shared" si="151"/>
        <v>2.0662764053309779</v>
      </c>
      <c r="P233">
        <f t="shared" si="152"/>
        <v>5.4399786889591697</v>
      </c>
      <c r="Q233">
        <f t="shared" si="153"/>
        <v>5.4806989134646358</v>
      </c>
      <c r="R233">
        <f t="shared" si="154"/>
        <v>3.4301688973551281</v>
      </c>
      <c r="S233">
        <f t="shared" si="155"/>
        <v>9.3199700173454794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9:I179"/>
    <mergeCell ref="C180:I180"/>
    <mergeCell ref="B181:D181"/>
    <mergeCell ref="B118:D118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W330"/>
  <sheetViews>
    <sheetView topLeftCell="A94" zoomScale="90" zoomScaleNormal="90" workbookViewId="0">
      <selection activeCell="A106" sqref="A106:B108"/>
    </sheetView>
  </sheetViews>
  <sheetFormatPr defaultRowHeight="15" x14ac:dyDescent="0.25"/>
  <cols>
    <col min="1" max="1" width="12.140625" customWidth="1"/>
    <col min="2" max="2" width="9.7109375" bestFit="1" customWidth="1"/>
    <col min="10" max="10" width="12" customWidth="1"/>
  </cols>
  <sheetData>
    <row r="1" spans="1:11" x14ac:dyDescent="0.25">
      <c r="A1" s="7" t="s">
        <v>1677</v>
      </c>
      <c r="I1" s="7" t="s">
        <v>1678</v>
      </c>
      <c r="J1" t="s">
        <v>2281</v>
      </c>
      <c r="K1" s="7" t="s">
        <v>1679</v>
      </c>
    </row>
    <row r="2" spans="1:11" x14ac:dyDescent="0.25">
      <c r="A2" s="7" t="s">
        <v>1680</v>
      </c>
      <c r="J2" t="s">
        <v>2282</v>
      </c>
    </row>
    <row r="3" spans="1:11" x14ac:dyDescent="0.25">
      <c r="A3" s="53" t="s">
        <v>1681</v>
      </c>
      <c r="B3" s="17">
        <v>42409</v>
      </c>
      <c r="J3" t="s">
        <v>2283</v>
      </c>
    </row>
    <row r="4" spans="1:11" x14ac:dyDescent="0.25">
      <c r="A4" s="7" t="s">
        <v>1682</v>
      </c>
      <c r="B4" s="17">
        <v>42396</v>
      </c>
      <c r="I4" s="7" t="s">
        <v>1683</v>
      </c>
      <c r="J4" t="s">
        <v>2280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9" t="s">
        <v>1644</v>
      </c>
      <c r="C12" s="223" t="s">
        <v>1257</v>
      </c>
      <c r="D12" s="224" t="s">
        <v>1257</v>
      </c>
      <c r="E12" s="224" t="s">
        <v>1257</v>
      </c>
      <c r="F12" s="224" t="s">
        <v>1257</v>
      </c>
      <c r="G12" s="224" t="s">
        <v>1257</v>
      </c>
      <c r="H12" s="224" t="s">
        <v>1257</v>
      </c>
      <c r="I12" s="225" t="s">
        <v>1257</v>
      </c>
    </row>
    <row r="13" spans="1:11" x14ac:dyDescent="0.25">
      <c r="A13" s="6" t="s">
        <v>1659</v>
      </c>
      <c r="B13" s="19" t="s">
        <v>1644</v>
      </c>
      <c r="C13" s="218" t="s">
        <v>1261</v>
      </c>
      <c r="D13" s="219" t="s">
        <v>1261</v>
      </c>
      <c r="E13" s="219" t="s">
        <v>1261</v>
      </c>
      <c r="F13" s="219" t="s">
        <v>1261</v>
      </c>
      <c r="G13" s="219" t="s">
        <v>1261</v>
      </c>
      <c r="H13" s="219" t="s">
        <v>1261</v>
      </c>
      <c r="I13" s="220" t="s">
        <v>1261</v>
      </c>
    </row>
    <row r="14" spans="1:11" x14ac:dyDescent="0.25">
      <c r="A14" s="6" t="s">
        <v>1660</v>
      </c>
      <c r="B14" s="19" t="s">
        <v>1644</v>
      </c>
      <c r="C14" s="218" t="s">
        <v>1265</v>
      </c>
      <c r="D14" s="219" t="s">
        <v>1265</v>
      </c>
      <c r="E14" s="219" t="s">
        <v>1265</v>
      </c>
      <c r="F14" s="219" t="s">
        <v>1265</v>
      </c>
      <c r="G14" s="219" t="s">
        <v>1265</v>
      </c>
      <c r="H14" s="219" t="s">
        <v>1265</v>
      </c>
      <c r="I14" s="220" t="s">
        <v>1265</v>
      </c>
    </row>
    <row r="15" spans="1:11" x14ac:dyDescent="0.25">
      <c r="A15" s="6" t="s">
        <v>1661</v>
      </c>
      <c r="B15" s="19" t="s">
        <v>1686</v>
      </c>
      <c r="C15" s="218" t="s">
        <v>1269</v>
      </c>
      <c r="D15" s="219" t="s">
        <v>1269</v>
      </c>
      <c r="E15" s="219" t="s">
        <v>1269</v>
      </c>
      <c r="F15" s="219" t="s">
        <v>1269</v>
      </c>
      <c r="G15" s="219" t="s">
        <v>1269</v>
      </c>
      <c r="H15" s="219" t="s">
        <v>1269</v>
      </c>
      <c r="I15" s="220" t="s">
        <v>1269</v>
      </c>
    </row>
    <row r="16" spans="1:11" x14ac:dyDescent="0.25">
      <c r="A16" s="6" t="s">
        <v>1662</v>
      </c>
      <c r="B16" s="19" t="s">
        <v>1686</v>
      </c>
      <c r="C16" s="218" t="s">
        <v>1273</v>
      </c>
      <c r="D16" s="219" t="s">
        <v>1273</v>
      </c>
      <c r="E16" s="219" t="s">
        <v>1273</v>
      </c>
      <c r="F16" s="219" t="s">
        <v>1273</v>
      </c>
      <c r="G16" s="219" t="s">
        <v>1273</v>
      </c>
      <c r="H16" s="219" t="s">
        <v>1273</v>
      </c>
      <c r="I16" s="220" t="s">
        <v>1273</v>
      </c>
    </row>
    <row r="17" spans="1:9" x14ac:dyDescent="0.25">
      <c r="A17" s="6" t="s">
        <v>1663</v>
      </c>
      <c r="B17" s="19" t="s">
        <v>1687</v>
      </c>
      <c r="C17" s="218" t="s">
        <v>1277</v>
      </c>
      <c r="D17" s="219" t="s">
        <v>1277</v>
      </c>
      <c r="E17" s="219" t="s">
        <v>1277</v>
      </c>
      <c r="F17" s="219" t="s">
        <v>1277</v>
      </c>
      <c r="G17" s="219" t="s">
        <v>1277</v>
      </c>
      <c r="H17" s="219" t="s">
        <v>1277</v>
      </c>
      <c r="I17" s="220" t="s">
        <v>1277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2</v>
      </c>
      <c r="C23">
        <v>20</v>
      </c>
      <c r="D23" t="s">
        <v>1257</v>
      </c>
      <c r="E23">
        <v>20510</v>
      </c>
      <c r="F23" t="s">
        <v>1258</v>
      </c>
      <c r="G23" t="s">
        <v>1259</v>
      </c>
      <c r="H23">
        <v>256.35000000000002</v>
      </c>
      <c r="I23">
        <v>51.26</v>
      </c>
    </row>
    <row r="24" spans="1:9" x14ac:dyDescent="0.25">
      <c r="A24" t="s">
        <v>1255</v>
      </c>
      <c r="B24" t="s">
        <v>9</v>
      </c>
      <c r="C24">
        <v>20</v>
      </c>
      <c r="D24" t="s">
        <v>1261</v>
      </c>
      <c r="E24">
        <v>24359</v>
      </c>
      <c r="F24" t="s">
        <v>1262</v>
      </c>
      <c r="G24" t="s">
        <v>1263</v>
      </c>
      <c r="H24">
        <v>197.45</v>
      </c>
      <c r="I24">
        <v>39.479999999999997</v>
      </c>
    </row>
    <row r="25" spans="1:9" x14ac:dyDescent="0.25">
      <c r="A25" t="s">
        <v>1255</v>
      </c>
      <c r="B25" t="s">
        <v>14</v>
      </c>
      <c r="C25">
        <v>20</v>
      </c>
      <c r="D25" t="s">
        <v>1265</v>
      </c>
      <c r="E25">
        <v>20620</v>
      </c>
      <c r="F25" t="s">
        <v>1266</v>
      </c>
      <c r="G25" t="s">
        <v>1267</v>
      </c>
      <c r="H25">
        <v>278.33</v>
      </c>
      <c r="I25">
        <v>55.66</v>
      </c>
    </row>
    <row r="26" spans="1:9" x14ac:dyDescent="0.25">
      <c r="A26" t="s">
        <v>1255</v>
      </c>
      <c r="B26" t="s">
        <v>19</v>
      </c>
      <c r="C26">
        <v>20</v>
      </c>
      <c r="D26" t="s">
        <v>1269</v>
      </c>
      <c r="E26">
        <v>32482</v>
      </c>
      <c r="F26" t="s">
        <v>1270</v>
      </c>
      <c r="G26" t="s">
        <v>1271</v>
      </c>
      <c r="H26">
        <v>318.37</v>
      </c>
      <c r="I26">
        <v>63.67</v>
      </c>
    </row>
    <row r="27" spans="1:9" x14ac:dyDescent="0.25">
      <c r="A27" t="s">
        <v>1255</v>
      </c>
      <c r="B27" t="s">
        <v>24</v>
      </c>
      <c r="C27">
        <v>20</v>
      </c>
      <c r="D27" t="s">
        <v>1273</v>
      </c>
      <c r="E27">
        <v>37495</v>
      </c>
      <c r="F27" t="s">
        <v>1274</v>
      </c>
      <c r="G27" t="s">
        <v>1275</v>
      </c>
      <c r="H27">
        <v>173.6</v>
      </c>
      <c r="I27">
        <v>34.700000000000003</v>
      </c>
    </row>
    <row r="28" spans="1:9" x14ac:dyDescent="0.25">
      <c r="A28" t="s">
        <v>1255</v>
      </c>
      <c r="B28" t="s">
        <v>29</v>
      </c>
      <c r="C28">
        <v>20</v>
      </c>
      <c r="D28" t="s">
        <v>1277</v>
      </c>
      <c r="E28">
        <v>24055</v>
      </c>
      <c r="F28" t="s">
        <v>1278</v>
      </c>
      <c r="G28" t="s">
        <v>1279</v>
      </c>
      <c r="H28">
        <v>126.13</v>
      </c>
      <c r="I28">
        <v>25.23</v>
      </c>
    </row>
    <row r="31" spans="1:9" x14ac:dyDescent="0.25">
      <c r="A31" s="7" t="s">
        <v>2281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2284</v>
      </c>
    </row>
    <row r="34" spans="1:49" x14ac:dyDescent="0.25">
      <c r="A34" t="s">
        <v>1709</v>
      </c>
      <c r="B34" s="38">
        <v>42418.412175925929</v>
      </c>
    </row>
    <row r="35" spans="1:49" x14ac:dyDescent="0.25">
      <c r="A35" t="s">
        <v>1710</v>
      </c>
      <c r="B35">
        <v>2404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15</v>
      </c>
      <c r="J38">
        <v>16</v>
      </c>
      <c r="K38">
        <v>15</v>
      </c>
      <c r="L38">
        <v>16</v>
      </c>
      <c r="M38">
        <v>16</v>
      </c>
      <c r="N38">
        <v>16</v>
      </c>
      <c r="O38">
        <v>16</v>
      </c>
      <c r="P38">
        <v>15</v>
      </c>
      <c r="Q38">
        <v>16</v>
      </c>
      <c r="R38">
        <v>15</v>
      </c>
      <c r="S38">
        <v>16</v>
      </c>
      <c r="T38">
        <v>15</v>
      </c>
      <c r="U38">
        <v>16</v>
      </c>
      <c r="V38">
        <v>16</v>
      </c>
      <c r="W38">
        <v>15</v>
      </c>
      <c r="X38">
        <v>16</v>
      </c>
      <c r="Y38">
        <v>15</v>
      </c>
      <c r="Z38">
        <v>16</v>
      </c>
      <c r="AA38">
        <v>16</v>
      </c>
      <c r="AB38">
        <v>15</v>
      </c>
      <c r="AC38">
        <v>16</v>
      </c>
      <c r="AD38">
        <v>16</v>
      </c>
      <c r="AE38">
        <v>14</v>
      </c>
      <c r="AF38">
        <v>15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10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14</v>
      </c>
      <c r="AT38">
        <v>15</v>
      </c>
      <c r="AU38">
        <v>14</v>
      </c>
      <c r="AV38">
        <v>16</v>
      </c>
      <c r="AW38">
        <v>16</v>
      </c>
    </row>
    <row r="39" spans="1:49" x14ac:dyDescent="0.25">
      <c r="A39" t="s">
        <v>1764</v>
      </c>
      <c r="B39">
        <v>115.411</v>
      </c>
      <c r="C39">
        <v>116.044</v>
      </c>
      <c r="D39">
        <v>93.14</v>
      </c>
      <c r="E39">
        <v>81.391000000000005</v>
      </c>
      <c r="F39">
        <v>104.268</v>
      </c>
      <c r="G39">
        <v>119.32</v>
      </c>
      <c r="H39">
        <v>79.045000000000002</v>
      </c>
      <c r="I39">
        <v>90.022000000000006</v>
      </c>
      <c r="J39">
        <v>58.411999999999999</v>
      </c>
      <c r="K39">
        <v>64.992999999999995</v>
      </c>
      <c r="L39">
        <v>74.227999999999994</v>
      </c>
      <c r="M39">
        <v>75.528999999999996</v>
      </c>
      <c r="N39">
        <v>75.793999999999997</v>
      </c>
      <c r="O39">
        <v>82.460999999999999</v>
      </c>
      <c r="P39">
        <v>123.43899999999999</v>
      </c>
      <c r="Q39">
        <v>64.872</v>
      </c>
      <c r="R39">
        <v>127.81</v>
      </c>
      <c r="S39">
        <v>130.14400000000001</v>
      </c>
      <c r="T39">
        <v>112.05200000000001</v>
      </c>
      <c r="U39">
        <v>63.213000000000001</v>
      </c>
      <c r="V39">
        <v>70.606999999999999</v>
      </c>
      <c r="W39">
        <v>93.332999999999998</v>
      </c>
      <c r="X39">
        <v>127.548</v>
      </c>
      <c r="Y39">
        <v>84.21</v>
      </c>
      <c r="Z39">
        <v>154.22900000000001</v>
      </c>
      <c r="AA39">
        <v>86.113</v>
      </c>
      <c r="AB39">
        <v>78.19</v>
      </c>
      <c r="AC39">
        <v>82.337999999999994</v>
      </c>
      <c r="AD39">
        <v>77.290999999999997</v>
      </c>
      <c r="AE39">
        <v>83.451999999999998</v>
      </c>
      <c r="AF39">
        <v>44.243000000000002</v>
      </c>
      <c r="AG39">
        <v>104.655</v>
      </c>
      <c r="AH39">
        <v>89.022000000000006</v>
      </c>
      <c r="AI39">
        <v>135.172</v>
      </c>
      <c r="AJ39">
        <v>89.278000000000006</v>
      </c>
      <c r="AK39">
        <v>75.632999999999996</v>
      </c>
      <c r="AL39">
        <v>57.222000000000001</v>
      </c>
      <c r="AM39">
        <v>118.003</v>
      </c>
      <c r="AN39">
        <v>68.266999999999996</v>
      </c>
      <c r="AO39">
        <v>74.573999999999998</v>
      </c>
      <c r="AP39">
        <v>174.136</v>
      </c>
      <c r="AQ39">
        <v>170.249</v>
      </c>
      <c r="AR39">
        <v>93.911000000000001</v>
      </c>
      <c r="AS39">
        <v>40.155999999999999</v>
      </c>
      <c r="AT39">
        <v>79.777000000000001</v>
      </c>
      <c r="AU39">
        <v>69.075999999999993</v>
      </c>
      <c r="AV39">
        <v>64.953000000000003</v>
      </c>
      <c r="AW39">
        <v>117.554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2285</v>
      </c>
    </row>
    <row r="42" spans="1:49" x14ac:dyDescent="0.25">
      <c r="A42" t="s">
        <v>1709</v>
      </c>
      <c r="B42" s="38">
        <v>42418.411412037036</v>
      </c>
    </row>
    <row r="43" spans="1:49" x14ac:dyDescent="0.25">
      <c r="A43" t="s">
        <v>1710</v>
      </c>
      <c r="B43">
        <v>2401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0</v>
      </c>
      <c r="D46">
        <v>12</v>
      </c>
      <c r="E46">
        <v>15</v>
      </c>
      <c r="F46">
        <v>16</v>
      </c>
      <c r="G46">
        <v>16</v>
      </c>
      <c r="H46">
        <v>16</v>
      </c>
      <c r="I46">
        <v>15</v>
      </c>
      <c r="J46">
        <v>15</v>
      </c>
      <c r="K46">
        <v>0</v>
      </c>
      <c r="L46">
        <v>16</v>
      </c>
      <c r="M46">
        <v>16</v>
      </c>
      <c r="N46">
        <v>16</v>
      </c>
      <c r="O46">
        <v>16</v>
      </c>
      <c r="P46">
        <v>15</v>
      </c>
      <c r="Q46">
        <v>16</v>
      </c>
      <c r="R46">
        <v>15</v>
      </c>
      <c r="S46">
        <v>0</v>
      </c>
      <c r="T46">
        <v>9</v>
      </c>
      <c r="U46">
        <v>14</v>
      </c>
      <c r="V46">
        <v>16</v>
      </c>
      <c r="W46">
        <v>15</v>
      </c>
      <c r="X46">
        <v>16</v>
      </c>
      <c r="Y46">
        <v>15</v>
      </c>
      <c r="Z46">
        <v>16</v>
      </c>
      <c r="AA46">
        <v>1</v>
      </c>
      <c r="AB46">
        <v>3</v>
      </c>
      <c r="AC46">
        <v>16</v>
      </c>
      <c r="AD46">
        <v>14</v>
      </c>
      <c r="AE46">
        <v>14</v>
      </c>
      <c r="AF46">
        <v>14</v>
      </c>
      <c r="AG46">
        <v>16</v>
      </c>
      <c r="AH46">
        <v>16</v>
      </c>
      <c r="AI46">
        <v>14</v>
      </c>
      <c r="AJ46">
        <v>16</v>
      </c>
      <c r="AK46">
        <v>16</v>
      </c>
      <c r="AL46">
        <v>16</v>
      </c>
      <c r="AM46">
        <v>9</v>
      </c>
      <c r="AN46">
        <v>14</v>
      </c>
      <c r="AO46">
        <v>16</v>
      </c>
      <c r="AP46">
        <v>0</v>
      </c>
      <c r="AQ46">
        <v>16</v>
      </c>
      <c r="AR46">
        <v>16</v>
      </c>
      <c r="AS46">
        <v>12</v>
      </c>
      <c r="AT46">
        <v>15</v>
      </c>
      <c r="AU46">
        <v>13</v>
      </c>
      <c r="AV46">
        <v>16</v>
      </c>
      <c r="AW46">
        <v>16</v>
      </c>
    </row>
    <row r="47" spans="1:49" x14ac:dyDescent="0.25">
      <c r="A47" t="s">
        <v>1764</v>
      </c>
      <c r="B47">
        <v>64.662000000000006</v>
      </c>
      <c r="C47">
        <v>0</v>
      </c>
      <c r="D47">
        <v>11.449</v>
      </c>
      <c r="E47">
        <v>49.912999999999997</v>
      </c>
      <c r="F47">
        <v>67.814999999999998</v>
      </c>
      <c r="G47">
        <v>101.1</v>
      </c>
      <c r="H47">
        <v>24.649000000000001</v>
      </c>
      <c r="I47">
        <v>52.284999999999997</v>
      </c>
      <c r="J47">
        <v>23.25</v>
      </c>
      <c r="K47">
        <v>0</v>
      </c>
      <c r="L47">
        <v>38.835000000000001</v>
      </c>
      <c r="M47">
        <v>26.202999999999999</v>
      </c>
      <c r="N47">
        <v>41.819000000000003</v>
      </c>
      <c r="O47">
        <v>54.125999999999998</v>
      </c>
      <c r="P47">
        <v>53.341000000000001</v>
      </c>
      <c r="Q47">
        <v>33.491999999999997</v>
      </c>
      <c r="R47">
        <v>69.218000000000004</v>
      </c>
      <c r="S47">
        <v>0</v>
      </c>
      <c r="T47">
        <v>39.686</v>
      </c>
      <c r="U47">
        <v>23.152999999999999</v>
      </c>
      <c r="V47">
        <v>28.802</v>
      </c>
      <c r="W47">
        <v>45.732999999999997</v>
      </c>
      <c r="X47">
        <v>55.953000000000003</v>
      </c>
      <c r="Y47">
        <v>41.463999999999999</v>
      </c>
      <c r="Z47">
        <v>158.66</v>
      </c>
      <c r="AA47">
        <v>7.2469999999999999</v>
      </c>
      <c r="AB47">
        <v>23.364999999999998</v>
      </c>
      <c r="AC47">
        <v>32.146000000000001</v>
      </c>
      <c r="AD47">
        <v>37.322000000000003</v>
      </c>
      <c r="AE47">
        <v>29.911000000000001</v>
      </c>
      <c r="AF47">
        <v>23.324000000000002</v>
      </c>
      <c r="AG47">
        <v>42.356000000000002</v>
      </c>
      <c r="AH47">
        <v>88.245999999999995</v>
      </c>
      <c r="AI47">
        <v>89.826999999999998</v>
      </c>
      <c r="AJ47">
        <v>29.103000000000002</v>
      </c>
      <c r="AK47">
        <v>36.451999999999998</v>
      </c>
      <c r="AL47">
        <v>27.106999999999999</v>
      </c>
      <c r="AM47">
        <v>42.488</v>
      </c>
      <c r="AN47">
        <v>23.821999999999999</v>
      </c>
      <c r="AO47">
        <v>31.350999999999999</v>
      </c>
      <c r="AP47">
        <v>0</v>
      </c>
      <c r="AQ47">
        <v>130.839</v>
      </c>
      <c r="AR47">
        <v>61.326000000000001</v>
      </c>
      <c r="AS47">
        <v>28.449000000000002</v>
      </c>
      <c r="AT47">
        <v>40.975000000000001</v>
      </c>
      <c r="AU47">
        <v>52.637999999999998</v>
      </c>
      <c r="AV47">
        <v>39.729999999999997</v>
      </c>
      <c r="AW47">
        <v>88.195999999999998</v>
      </c>
    </row>
    <row r="49" spans="1:49" x14ac:dyDescent="0.25">
      <c r="A49" s="7" t="s">
        <v>2282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2286</v>
      </c>
    </row>
    <row r="52" spans="1:49" x14ac:dyDescent="0.25">
      <c r="A52" t="s">
        <v>1709</v>
      </c>
      <c r="B52">
        <v>42418.410636574074</v>
      </c>
    </row>
    <row r="53" spans="1:49" x14ac:dyDescent="0.25">
      <c r="A53" t="s">
        <v>1710</v>
      </c>
      <c r="B53">
        <v>2403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15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15</v>
      </c>
      <c r="O56">
        <v>16</v>
      </c>
      <c r="P56">
        <v>15</v>
      </c>
      <c r="Q56">
        <v>16</v>
      </c>
      <c r="R56">
        <v>16</v>
      </c>
      <c r="S56">
        <v>16</v>
      </c>
      <c r="T56">
        <v>16</v>
      </c>
      <c r="U56">
        <v>15</v>
      </c>
      <c r="V56">
        <v>15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15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15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15</v>
      </c>
      <c r="AS56">
        <v>16</v>
      </c>
      <c r="AT56">
        <v>10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95.340999999999994</v>
      </c>
      <c r="C57">
        <v>108.819</v>
      </c>
      <c r="D57">
        <v>62.11</v>
      </c>
      <c r="E57">
        <v>94.891999999999996</v>
      </c>
      <c r="F57">
        <v>120.708</v>
      </c>
      <c r="G57">
        <v>90.46</v>
      </c>
      <c r="H57">
        <v>90.379000000000005</v>
      </c>
      <c r="I57">
        <v>57.494999999999997</v>
      </c>
      <c r="J57">
        <v>69.543000000000006</v>
      </c>
      <c r="K57">
        <v>64.031999999999996</v>
      </c>
      <c r="L57">
        <v>84.864000000000004</v>
      </c>
      <c r="M57">
        <v>87.822999999999993</v>
      </c>
      <c r="N57">
        <v>55.444000000000003</v>
      </c>
      <c r="O57">
        <v>56.091999999999999</v>
      </c>
      <c r="P57">
        <v>51.344000000000001</v>
      </c>
      <c r="Q57">
        <v>69.694000000000003</v>
      </c>
      <c r="R57">
        <v>116.851</v>
      </c>
      <c r="S57">
        <v>71.084999999999994</v>
      </c>
      <c r="T57">
        <v>47.188000000000002</v>
      </c>
      <c r="U57">
        <v>71.381</v>
      </c>
      <c r="V57">
        <v>52.962000000000003</v>
      </c>
      <c r="W57">
        <v>87.343999999999994</v>
      </c>
      <c r="X57">
        <v>55.835000000000001</v>
      </c>
      <c r="Y57">
        <v>75.051000000000002</v>
      </c>
      <c r="Z57">
        <v>127.86199999999999</v>
      </c>
      <c r="AA57">
        <v>100.449</v>
      </c>
      <c r="AB57">
        <v>59.598999999999997</v>
      </c>
      <c r="AC57">
        <v>87.378</v>
      </c>
      <c r="AD57">
        <v>76.703000000000003</v>
      </c>
      <c r="AE57">
        <v>87.35</v>
      </c>
      <c r="AF57">
        <v>56.527999999999999</v>
      </c>
      <c r="AG57">
        <v>68.897000000000006</v>
      </c>
      <c r="AH57">
        <v>117.68899999999999</v>
      </c>
      <c r="AI57">
        <v>64.143000000000001</v>
      </c>
      <c r="AJ57">
        <v>52.792000000000002</v>
      </c>
      <c r="AK57">
        <v>87.831000000000003</v>
      </c>
      <c r="AL57">
        <v>57.185000000000002</v>
      </c>
      <c r="AM57">
        <v>67.451999999999998</v>
      </c>
      <c r="AN57">
        <v>71.259</v>
      </c>
      <c r="AO57">
        <v>79.863</v>
      </c>
      <c r="AP57">
        <v>74.462999999999994</v>
      </c>
      <c r="AQ57">
        <v>114.16</v>
      </c>
      <c r="AR57">
        <v>113.57599999999999</v>
      </c>
      <c r="AS57">
        <v>95.963999999999999</v>
      </c>
      <c r="AT57">
        <v>12.257</v>
      </c>
      <c r="AU57">
        <v>92.84</v>
      </c>
      <c r="AV57">
        <v>83.188000000000002</v>
      </c>
      <c r="AW57">
        <v>91.406000000000006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2287</v>
      </c>
    </row>
    <row r="60" spans="1:49" x14ac:dyDescent="0.25">
      <c r="A60" t="s">
        <v>1709</v>
      </c>
      <c r="B60" s="38">
        <v>42418.409537037034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15</v>
      </c>
      <c r="C64">
        <v>0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15</v>
      </c>
      <c r="K64">
        <v>0</v>
      </c>
      <c r="L64">
        <v>15</v>
      </c>
      <c r="M64">
        <v>16</v>
      </c>
      <c r="N64">
        <v>14</v>
      </c>
      <c r="O64">
        <v>16</v>
      </c>
      <c r="P64">
        <v>15</v>
      </c>
      <c r="Q64">
        <v>15</v>
      </c>
      <c r="R64">
        <v>16</v>
      </c>
      <c r="S64">
        <v>0</v>
      </c>
      <c r="T64">
        <v>13</v>
      </c>
      <c r="U64">
        <v>15</v>
      </c>
      <c r="V64">
        <v>15</v>
      </c>
      <c r="W64">
        <v>16</v>
      </c>
      <c r="X64">
        <v>16</v>
      </c>
      <c r="Y64">
        <v>16</v>
      </c>
      <c r="Z64">
        <v>16</v>
      </c>
      <c r="AA64">
        <v>0</v>
      </c>
      <c r="AB64">
        <v>14</v>
      </c>
      <c r="AC64">
        <v>16</v>
      </c>
      <c r="AD64">
        <v>16</v>
      </c>
      <c r="AE64">
        <v>16</v>
      </c>
      <c r="AF64">
        <v>15</v>
      </c>
      <c r="AG64">
        <v>16</v>
      </c>
      <c r="AH64">
        <v>16</v>
      </c>
      <c r="AI64">
        <v>14</v>
      </c>
      <c r="AJ64">
        <v>16</v>
      </c>
      <c r="AK64">
        <v>16</v>
      </c>
      <c r="AL64">
        <v>15</v>
      </c>
      <c r="AM64">
        <v>16</v>
      </c>
      <c r="AN64">
        <v>16</v>
      </c>
      <c r="AO64">
        <v>16</v>
      </c>
      <c r="AP64">
        <v>0</v>
      </c>
      <c r="AQ64">
        <v>16</v>
      </c>
      <c r="AR64">
        <v>15</v>
      </c>
      <c r="AS64">
        <v>16</v>
      </c>
      <c r="AT64">
        <v>8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55.982999999999997</v>
      </c>
      <c r="C65">
        <v>0</v>
      </c>
      <c r="D65">
        <v>27.187999999999999</v>
      </c>
      <c r="E65">
        <v>35.786000000000001</v>
      </c>
      <c r="F65">
        <v>69.78</v>
      </c>
      <c r="G65">
        <v>91.391999999999996</v>
      </c>
      <c r="H65">
        <v>60.459000000000003</v>
      </c>
      <c r="I65">
        <v>42.698</v>
      </c>
      <c r="J65">
        <v>43.813000000000002</v>
      </c>
      <c r="K65">
        <v>0</v>
      </c>
      <c r="L65">
        <v>45.768000000000001</v>
      </c>
      <c r="M65">
        <v>42.015999999999998</v>
      </c>
      <c r="N65">
        <v>27.489000000000001</v>
      </c>
      <c r="O65">
        <v>34.636000000000003</v>
      </c>
      <c r="P65">
        <v>30.524999999999999</v>
      </c>
      <c r="Q65">
        <v>25.31</v>
      </c>
      <c r="R65">
        <v>66.028000000000006</v>
      </c>
      <c r="S65">
        <v>0</v>
      </c>
      <c r="T65">
        <v>11.631</v>
      </c>
      <c r="U65">
        <v>23.187999999999999</v>
      </c>
      <c r="V65">
        <v>28.457000000000001</v>
      </c>
      <c r="W65">
        <v>44.043999999999997</v>
      </c>
      <c r="X65">
        <v>26.847000000000001</v>
      </c>
      <c r="Y65">
        <v>47.35</v>
      </c>
      <c r="Z65">
        <v>121.84099999999999</v>
      </c>
      <c r="AA65">
        <v>0</v>
      </c>
      <c r="AB65">
        <v>33.6</v>
      </c>
      <c r="AC65">
        <v>47.581000000000003</v>
      </c>
      <c r="AD65">
        <v>36.148000000000003</v>
      </c>
      <c r="AE65">
        <v>37.07</v>
      </c>
      <c r="AF65">
        <v>30.896999999999998</v>
      </c>
      <c r="AG65">
        <v>41.622999999999998</v>
      </c>
      <c r="AH65">
        <v>93.363</v>
      </c>
      <c r="AI65">
        <v>21.352</v>
      </c>
      <c r="AJ65">
        <v>25.669</v>
      </c>
      <c r="AK65">
        <v>72.998000000000005</v>
      </c>
      <c r="AL65">
        <v>24.545000000000002</v>
      </c>
      <c r="AM65">
        <v>29.192</v>
      </c>
      <c r="AN65">
        <v>35.505000000000003</v>
      </c>
      <c r="AO65">
        <v>40.604999999999997</v>
      </c>
      <c r="AP65">
        <v>0</v>
      </c>
      <c r="AQ65">
        <v>56.692</v>
      </c>
      <c r="AR65">
        <v>80.522999999999996</v>
      </c>
      <c r="AS65">
        <v>71.542000000000002</v>
      </c>
      <c r="AT65">
        <v>12.256</v>
      </c>
      <c r="AU65">
        <v>55.898000000000003</v>
      </c>
      <c r="AV65">
        <v>38.430999999999997</v>
      </c>
      <c r="AW65">
        <v>72.652000000000001</v>
      </c>
    </row>
    <row r="67" spans="1:49" x14ac:dyDescent="0.25">
      <c r="A67" s="7" t="s">
        <v>2283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2288</v>
      </c>
    </row>
    <row r="70" spans="1:49" x14ac:dyDescent="0.25">
      <c r="A70" t="s">
        <v>1709</v>
      </c>
      <c r="B70" s="38">
        <v>42418.408391203702</v>
      </c>
    </row>
    <row r="71" spans="1:49" x14ac:dyDescent="0.25">
      <c r="A71" t="s">
        <v>1710</v>
      </c>
      <c r="B71">
        <v>2404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15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15</v>
      </c>
      <c r="O74">
        <v>16</v>
      </c>
      <c r="P74">
        <v>16</v>
      </c>
      <c r="Q74">
        <v>16</v>
      </c>
      <c r="R74">
        <v>16</v>
      </c>
      <c r="S74">
        <v>15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15</v>
      </c>
      <c r="Z74">
        <v>16</v>
      </c>
      <c r="AA74">
        <v>16</v>
      </c>
      <c r="AB74">
        <v>15</v>
      </c>
      <c r="AC74">
        <v>16</v>
      </c>
      <c r="AD74">
        <v>15</v>
      </c>
      <c r="AE74">
        <v>16</v>
      </c>
      <c r="AF74">
        <v>16</v>
      </c>
      <c r="AG74">
        <v>16</v>
      </c>
      <c r="AH74">
        <v>15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15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113.852</v>
      </c>
      <c r="C75">
        <v>70.902000000000001</v>
      </c>
      <c r="D75">
        <v>78.486000000000004</v>
      </c>
      <c r="E75">
        <v>65.459999999999994</v>
      </c>
      <c r="F75">
        <v>62.552</v>
      </c>
      <c r="G75">
        <v>87.561999999999998</v>
      </c>
      <c r="H75">
        <v>75.813999999999993</v>
      </c>
      <c r="I75">
        <v>90.325999999999993</v>
      </c>
      <c r="J75">
        <v>101.88</v>
      </c>
      <c r="K75">
        <v>92.317999999999998</v>
      </c>
      <c r="L75">
        <v>85.355000000000004</v>
      </c>
      <c r="M75">
        <v>72.834999999999994</v>
      </c>
      <c r="N75">
        <v>100.27800000000001</v>
      </c>
      <c r="O75">
        <v>57</v>
      </c>
      <c r="P75">
        <v>60.606999999999999</v>
      </c>
      <c r="Q75">
        <v>99.790999999999997</v>
      </c>
      <c r="R75">
        <v>89.05</v>
      </c>
      <c r="S75">
        <v>88.549000000000007</v>
      </c>
      <c r="T75">
        <v>140.70599999999999</v>
      </c>
      <c r="U75">
        <v>129.453</v>
      </c>
      <c r="V75">
        <v>64.126000000000005</v>
      </c>
      <c r="W75">
        <v>127.876</v>
      </c>
      <c r="X75">
        <v>73.322000000000003</v>
      </c>
      <c r="Y75">
        <v>101.95699999999999</v>
      </c>
      <c r="Z75">
        <v>138.86099999999999</v>
      </c>
      <c r="AA75">
        <v>63.44</v>
      </c>
      <c r="AB75">
        <v>96.924999999999997</v>
      </c>
      <c r="AC75">
        <v>93.399000000000001</v>
      </c>
      <c r="AD75">
        <v>101.48099999999999</v>
      </c>
      <c r="AE75">
        <v>73.006</v>
      </c>
      <c r="AF75">
        <v>72.125</v>
      </c>
      <c r="AG75">
        <v>78.822000000000003</v>
      </c>
      <c r="AH75">
        <v>79.347999999999999</v>
      </c>
      <c r="AI75">
        <v>54.762</v>
      </c>
      <c r="AJ75">
        <v>66.11</v>
      </c>
      <c r="AK75">
        <v>124.953</v>
      </c>
      <c r="AL75">
        <v>78.841999999999999</v>
      </c>
      <c r="AM75">
        <v>63.192</v>
      </c>
      <c r="AN75">
        <v>71.227000000000004</v>
      </c>
      <c r="AO75">
        <v>63.26</v>
      </c>
      <c r="AP75">
        <v>75.144999999999996</v>
      </c>
      <c r="AQ75">
        <v>73.39</v>
      </c>
      <c r="AR75">
        <v>69.224999999999994</v>
      </c>
      <c r="AS75">
        <v>66.775000000000006</v>
      </c>
      <c r="AT75">
        <v>75.533000000000001</v>
      </c>
      <c r="AU75">
        <v>80.36</v>
      </c>
      <c r="AV75">
        <v>93.298000000000002</v>
      </c>
      <c r="AW75">
        <v>90.337000000000003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2289</v>
      </c>
    </row>
    <row r="78" spans="1:49" x14ac:dyDescent="0.25">
      <c r="A78" t="s">
        <v>1709</v>
      </c>
      <c r="B78" s="38">
        <v>42418.41302083333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0</v>
      </c>
      <c r="D82">
        <v>15</v>
      </c>
      <c r="E82">
        <v>15</v>
      </c>
      <c r="F82">
        <v>16</v>
      </c>
      <c r="G82">
        <v>16</v>
      </c>
      <c r="H82">
        <v>15</v>
      </c>
      <c r="I82">
        <v>16</v>
      </c>
      <c r="J82">
        <v>16</v>
      </c>
      <c r="K82">
        <v>0</v>
      </c>
      <c r="L82">
        <v>15</v>
      </c>
      <c r="M82">
        <v>16</v>
      </c>
      <c r="N82">
        <v>15</v>
      </c>
      <c r="O82">
        <v>16</v>
      </c>
      <c r="P82">
        <v>15</v>
      </c>
      <c r="Q82">
        <v>16</v>
      </c>
      <c r="R82">
        <v>16</v>
      </c>
      <c r="S82">
        <v>0</v>
      </c>
      <c r="T82">
        <v>15</v>
      </c>
      <c r="U82">
        <v>16</v>
      </c>
      <c r="V82">
        <v>16</v>
      </c>
      <c r="W82">
        <v>16</v>
      </c>
      <c r="X82">
        <v>16</v>
      </c>
      <c r="Y82">
        <v>15</v>
      </c>
      <c r="Z82">
        <v>16</v>
      </c>
      <c r="AA82">
        <v>0</v>
      </c>
      <c r="AB82">
        <v>15</v>
      </c>
      <c r="AC82">
        <v>14</v>
      </c>
      <c r="AD82">
        <v>14</v>
      </c>
      <c r="AE82">
        <v>16</v>
      </c>
      <c r="AF82">
        <v>16</v>
      </c>
      <c r="AG82">
        <v>16</v>
      </c>
      <c r="AH82">
        <v>15</v>
      </c>
      <c r="AI82">
        <v>15</v>
      </c>
      <c r="AJ82">
        <v>16</v>
      </c>
      <c r="AK82">
        <v>16</v>
      </c>
      <c r="AL82">
        <v>16</v>
      </c>
      <c r="AM82">
        <v>15</v>
      </c>
      <c r="AN82">
        <v>15</v>
      </c>
      <c r="AO82">
        <v>16</v>
      </c>
      <c r="AP82">
        <v>0</v>
      </c>
      <c r="AQ82">
        <v>16</v>
      </c>
      <c r="AR82">
        <v>15</v>
      </c>
      <c r="AS82">
        <v>16</v>
      </c>
      <c r="AT82">
        <v>16</v>
      </c>
      <c r="AU82">
        <v>16</v>
      </c>
      <c r="AV82">
        <v>15</v>
      </c>
      <c r="AW82">
        <v>16</v>
      </c>
    </row>
    <row r="83" spans="1:49" x14ac:dyDescent="0.25">
      <c r="A83" t="s">
        <v>1764</v>
      </c>
      <c r="B83">
        <v>61.417000000000002</v>
      </c>
      <c r="C83">
        <v>0</v>
      </c>
      <c r="D83">
        <v>14.013999999999999</v>
      </c>
      <c r="E83">
        <v>37.634</v>
      </c>
      <c r="F83">
        <v>41.454999999999998</v>
      </c>
      <c r="G83">
        <v>68.210999999999999</v>
      </c>
      <c r="H83">
        <v>35.465000000000003</v>
      </c>
      <c r="I83">
        <v>48.393999999999998</v>
      </c>
      <c r="J83">
        <v>66.635000000000005</v>
      </c>
      <c r="K83">
        <v>0</v>
      </c>
      <c r="L83">
        <v>51.56</v>
      </c>
      <c r="M83">
        <v>39.164999999999999</v>
      </c>
      <c r="N83">
        <v>54.371000000000002</v>
      </c>
      <c r="O83">
        <v>28.113</v>
      </c>
      <c r="P83">
        <v>29.097999999999999</v>
      </c>
      <c r="Q83">
        <v>49.017000000000003</v>
      </c>
      <c r="R83">
        <v>54.220999999999997</v>
      </c>
      <c r="S83">
        <v>0</v>
      </c>
      <c r="T83">
        <v>43.073999999999998</v>
      </c>
      <c r="U83">
        <v>50.996000000000002</v>
      </c>
      <c r="V83">
        <v>35.554000000000002</v>
      </c>
      <c r="W83">
        <v>78.635999999999996</v>
      </c>
      <c r="X83">
        <v>41.808</v>
      </c>
      <c r="Y83">
        <v>56.296999999999997</v>
      </c>
      <c r="Z83">
        <v>206.64</v>
      </c>
      <c r="AA83">
        <v>0</v>
      </c>
      <c r="AB83">
        <v>37.514000000000003</v>
      </c>
      <c r="AC83">
        <v>52.862000000000002</v>
      </c>
      <c r="AD83">
        <v>46.493000000000002</v>
      </c>
      <c r="AE83">
        <v>31.484000000000002</v>
      </c>
      <c r="AF83">
        <v>38.5</v>
      </c>
      <c r="AG83">
        <v>37.552999999999997</v>
      </c>
      <c r="AH83">
        <v>83.652000000000001</v>
      </c>
      <c r="AI83">
        <v>26.588999999999999</v>
      </c>
      <c r="AJ83">
        <v>32.090000000000003</v>
      </c>
      <c r="AK83">
        <v>55.505000000000003</v>
      </c>
      <c r="AL83">
        <v>48.405000000000001</v>
      </c>
      <c r="AM83">
        <v>36.287999999999997</v>
      </c>
      <c r="AN83">
        <v>20.097000000000001</v>
      </c>
      <c r="AO83">
        <v>35.682000000000002</v>
      </c>
      <c r="AP83">
        <v>0</v>
      </c>
      <c r="AQ83">
        <v>32.585000000000001</v>
      </c>
      <c r="AR83">
        <v>45.926000000000002</v>
      </c>
      <c r="AS83">
        <v>58.027000000000001</v>
      </c>
      <c r="AT83">
        <v>42.593000000000004</v>
      </c>
      <c r="AU83">
        <v>55.543999999999997</v>
      </c>
      <c r="AV83">
        <v>37.192999999999998</v>
      </c>
      <c r="AW83">
        <v>69.200999999999993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0</v>
      </c>
      <c r="D86">
        <f t="shared" si="0"/>
        <v>75</v>
      </c>
      <c r="E86">
        <f t="shared" si="0"/>
        <v>93.75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93.75</v>
      </c>
      <c r="K86">
        <f t="shared" si="0"/>
        <v>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60</v>
      </c>
      <c r="U86">
        <f t="shared" si="0"/>
        <v>87.5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6.25</v>
      </c>
      <c r="AB86">
        <f t="shared" si="0"/>
        <v>20</v>
      </c>
      <c r="AC86">
        <f t="shared" si="0"/>
        <v>100</v>
      </c>
      <c r="AD86">
        <f t="shared" si="0"/>
        <v>87.5</v>
      </c>
      <c r="AE86">
        <f t="shared" si="0"/>
        <v>100</v>
      </c>
      <c r="AF86">
        <f t="shared" si="0"/>
        <v>93.333333333333329</v>
      </c>
      <c r="AG86">
        <f t="shared" si="0"/>
        <v>100</v>
      </c>
      <c r="AH86">
        <f t="shared" si="0"/>
        <v>100</v>
      </c>
      <c r="AI86">
        <f t="shared" si="0"/>
        <v>87.5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90</v>
      </c>
      <c r="AN86">
        <f t="shared" si="0"/>
        <v>87.5</v>
      </c>
      <c r="AO86">
        <f t="shared" si="0"/>
        <v>100</v>
      </c>
      <c r="AP86">
        <f t="shared" si="0"/>
        <v>0</v>
      </c>
      <c r="AQ86">
        <f t="shared" si="0"/>
        <v>100</v>
      </c>
      <c r="AR86">
        <f t="shared" si="0"/>
        <v>100</v>
      </c>
      <c r="AS86">
        <f t="shared" si="0"/>
        <v>85.714285714285708</v>
      </c>
      <c r="AT86">
        <f t="shared" si="0"/>
        <v>100</v>
      </c>
      <c r="AU86">
        <f t="shared" si="0"/>
        <v>92.857142857142861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V87" si="1">C64/C56*100</f>
        <v>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93.75</v>
      </c>
      <c r="K87">
        <f t="shared" si="1"/>
        <v>0</v>
      </c>
      <c r="L87">
        <f t="shared" si="1"/>
        <v>93.75</v>
      </c>
      <c r="M87">
        <f t="shared" si="1"/>
        <v>100</v>
      </c>
      <c r="N87">
        <f t="shared" si="1"/>
        <v>93.333333333333329</v>
      </c>
      <c r="O87">
        <f t="shared" si="1"/>
        <v>100</v>
      </c>
      <c r="P87">
        <f t="shared" si="1"/>
        <v>100</v>
      </c>
      <c r="Q87">
        <f t="shared" si="1"/>
        <v>93.75</v>
      </c>
      <c r="R87">
        <f t="shared" si="1"/>
        <v>100</v>
      </c>
      <c r="S87">
        <f t="shared" si="1"/>
        <v>0</v>
      </c>
      <c r="T87">
        <f t="shared" si="1"/>
        <v>81.25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0</v>
      </c>
      <c r="AB87">
        <f t="shared" si="1"/>
        <v>93.333333333333329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93.75</v>
      </c>
      <c r="AG87">
        <f t="shared" si="1"/>
        <v>100</v>
      </c>
      <c r="AH87">
        <f t="shared" si="1"/>
        <v>100</v>
      </c>
      <c r="AI87">
        <f t="shared" si="1"/>
        <v>93.333333333333329</v>
      </c>
      <c r="AJ87">
        <f t="shared" si="1"/>
        <v>100</v>
      </c>
      <c r="AK87">
        <f t="shared" si="1"/>
        <v>100</v>
      </c>
      <c r="AL87">
        <f t="shared" si="1"/>
        <v>93.75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80</v>
      </c>
      <c r="AU87">
        <f t="shared" si="1"/>
        <v>93.75</v>
      </c>
      <c r="AV87">
        <f t="shared" si="1"/>
        <v>100</v>
      </c>
      <c r="AW87">
        <f>AW64/AW56*100</f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0</v>
      </c>
      <c r="D88">
        <f t="shared" si="2"/>
        <v>93.75</v>
      </c>
      <c r="E88">
        <f t="shared" si="2"/>
        <v>93.75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93.75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93.75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93.75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0</v>
      </c>
      <c r="AB88">
        <f t="shared" si="2"/>
        <v>100</v>
      </c>
      <c r="AC88">
        <f t="shared" si="2"/>
        <v>87.5</v>
      </c>
      <c r="AD88">
        <f t="shared" si="2"/>
        <v>93.333333333333329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93.75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93.75</v>
      </c>
      <c r="AN88">
        <f t="shared" si="2"/>
        <v>93.75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93.75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93.75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1259</v>
      </c>
      <c r="D89" s="7" t="s">
        <v>1259</v>
      </c>
      <c r="E89" s="7" t="s">
        <v>1259</v>
      </c>
      <c r="F89" s="7" t="s">
        <v>1259</v>
      </c>
      <c r="G89" s="7" t="s">
        <v>1259</v>
      </c>
      <c r="H89" s="7" t="s">
        <v>1259</v>
      </c>
      <c r="I89" s="7" t="s">
        <v>1259</v>
      </c>
      <c r="J89" s="7" t="s">
        <v>1644</v>
      </c>
      <c r="K89" s="7" t="s">
        <v>1263</v>
      </c>
      <c r="L89" s="7" t="s">
        <v>1263</v>
      </c>
      <c r="M89" s="7" t="s">
        <v>1263</v>
      </c>
      <c r="N89" s="7" t="s">
        <v>1263</v>
      </c>
      <c r="O89" s="7" t="s">
        <v>1263</v>
      </c>
      <c r="P89" s="7" t="s">
        <v>1263</v>
      </c>
      <c r="Q89" s="7" t="s">
        <v>1263</v>
      </c>
      <c r="R89" s="7" t="s">
        <v>1644</v>
      </c>
      <c r="S89" s="7" t="s">
        <v>1267</v>
      </c>
      <c r="T89" s="7" t="s">
        <v>1267</v>
      </c>
      <c r="U89" s="7" t="s">
        <v>1267</v>
      </c>
      <c r="V89" s="7" t="s">
        <v>1267</v>
      </c>
      <c r="W89" s="7" t="s">
        <v>1267</v>
      </c>
      <c r="X89" s="7" t="s">
        <v>1267</v>
      </c>
      <c r="Y89" s="7" t="s">
        <v>1267</v>
      </c>
      <c r="Z89" s="7" t="s">
        <v>1686</v>
      </c>
      <c r="AA89" s="7" t="s">
        <v>1271</v>
      </c>
      <c r="AB89" s="7" t="s">
        <v>1271</v>
      </c>
      <c r="AC89" s="7" t="s">
        <v>1271</v>
      </c>
      <c r="AD89" s="7" t="s">
        <v>1271</v>
      </c>
      <c r="AE89" s="7" t="s">
        <v>1271</v>
      </c>
      <c r="AF89" s="7" t="s">
        <v>1271</v>
      </c>
      <c r="AG89" s="7" t="s">
        <v>1271</v>
      </c>
      <c r="AH89" s="7" t="s">
        <v>1686</v>
      </c>
      <c r="AI89" s="7" t="s">
        <v>1275</v>
      </c>
      <c r="AJ89" s="7" t="s">
        <v>1275</v>
      </c>
      <c r="AK89" s="7" t="s">
        <v>1275</v>
      </c>
      <c r="AL89" s="7" t="s">
        <v>1275</v>
      </c>
      <c r="AM89" s="7" t="s">
        <v>1275</v>
      </c>
      <c r="AN89" s="7" t="s">
        <v>1275</v>
      </c>
      <c r="AO89" s="7" t="s">
        <v>1275</v>
      </c>
      <c r="AP89" s="7" t="s">
        <v>1794</v>
      </c>
      <c r="AQ89" s="7" t="s">
        <v>1279</v>
      </c>
      <c r="AR89" s="7" t="s">
        <v>1279</v>
      </c>
      <c r="AS89" s="7" t="s">
        <v>1279</v>
      </c>
      <c r="AT89" s="7" t="s">
        <v>1279</v>
      </c>
      <c r="AU89" s="7" t="s">
        <v>1279</v>
      </c>
      <c r="AV89" s="7" t="s">
        <v>1279</v>
      </c>
      <c r="AW89" s="7" t="s">
        <v>1279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0</v>
      </c>
      <c r="D91">
        <f t="shared" si="3"/>
        <v>89.583333333333329</v>
      </c>
      <c r="E91">
        <f t="shared" si="3"/>
        <v>95.833333333333329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95.833333333333329</v>
      </c>
      <c r="K91">
        <f t="shared" si="3"/>
        <v>0</v>
      </c>
      <c r="L91">
        <f t="shared" si="3"/>
        <v>95.833333333333329</v>
      </c>
      <c r="M91">
        <f t="shared" si="3"/>
        <v>100</v>
      </c>
      <c r="N91">
        <f t="shared" si="3"/>
        <v>97.777777777777771</v>
      </c>
      <c r="O91">
        <f t="shared" si="3"/>
        <v>100</v>
      </c>
      <c r="P91">
        <f t="shared" si="3"/>
        <v>97.916666666666671</v>
      </c>
      <c r="Q91">
        <f t="shared" si="3"/>
        <v>97.916666666666671</v>
      </c>
      <c r="R91">
        <f t="shared" si="3"/>
        <v>100</v>
      </c>
      <c r="S91">
        <f t="shared" si="3"/>
        <v>0</v>
      </c>
      <c r="T91">
        <f t="shared" si="3"/>
        <v>78.333333333333329</v>
      </c>
      <c r="U91">
        <f t="shared" si="3"/>
        <v>95.833333333333329</v>
      </c>
      <c r="V91">
        <f t="shared" si="3"/>
        <v>100</v>
      </c>
      <c r="W91">
        <f t="shared" si="3"/>
        <v>100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2.0833333333333335</v>
      </c>
      <c r="AB91">
        <f t="shared" si="3"/>
        <v>71.1111111111111</v>
      </c>
      <c r="AC91">
        <f t="shared" si="3"/>
        <v>95.833333333333329</v>
      </c>
      <c r="AD91">
        <f t="shared" si="3"/>
        <v>93.6111111111111</v>
      </c>
      <c r="AE91">
        <f t="shared" si="3"/>
        <v>100</v>
      </c>
      <c r="AF91">
        <f t="shared" si="3"/>
        <v>95.694444444444443</v>
      </c>
      <c r="AG91">
        <f t="shared" si="3"/>
        <v>100</v>
      </c>
      <c r="AH91">
        <f t="shared" si="3"/>
        <v>100</v>
      </c>
      <c r="AI91">
        <f t="shared" si="3"/>
        <v>91.527777777777771</v>
      </c>
      <c r="AJ91">
        <f t="shared" si="3"/>
        <v>100</v>
      </c>
      <c r="AK91">
        <f t="shared" si="3"/>
        <v>100</v>
      </c>
      <c r="AL91">
        <f t="shared" si="3"/>
        <v>97.916666666666671</v>
      </c>
      <c r="AM91">
        <f t="shared" si="3"/>
        <v>94.583333333333329</v>
      </c>
      <c r="AN91">
        <f t="shared" si="3"/>
        <v>93.75</v>
      </c>
      <c r="AO91">
        <f t="shared" si="3"/>
        <v>100</v>
      </c>
      <c r="AP91">
        <f t="shared" si="3"/>
        <v>0</v>
      </c>
      <c r="AQ91">
        <f t="shared" si="3"/>
        <v>100</v>
      </c>
      <c r="AR91">
        <f t="shared" si="3"/>
        <v>97.916666666666671</v>
      </c>
      <c r="AS91">
        <f t="shared" si="3"/>
        <v>95.238095238095241</v>
      </c>
      <c r="AT91">
        <f t="shared" si="3"/>
        <v>93.333333333333329</v>
      </c>
      <c r="AU91">
        <f t="shared" si="3"/>
        <v>95.535714285714292</v>
      </c>
      <c r="AV91">
        <f t="shared" si="3"/>
        <v>97.916666666666671</v>
      </c>
      <c r="AW91">
        <f t="shared" si="3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13.010412496663353</v>
      </c>
      <c r="E92">
        <f t="shared" si="4"/>
        <v>3.6084391824351609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3.6084391824351609</v>
      </c>
      <c r="K92">
        <f t="shared" si="4"/>
        <v>0</v>
      </c>
      <c r="L92">
        <f t="shared" si="4"/>
        <v>3.6084391824351609</v>
      </c>
      <c r="M92">
        <f t="shared" si="4"/>
        <v>0</v>
      </c>
      <c r="N92">
        <f t="shared" si="4"/>
        <v>3.8490017945975077</v>
      </c>
      <c r="O92">
        <f t="shared" si="4"/>
        <v>0</v>
      </c>
      <c r="P92">
        <f t="shared" si="4"/>
        <v>3.6084391824351609</v>
      </c>
      <c r="Q92">
        <f t="shared" si="4"/>
        <v>3.6084391824351609</v>
      </c>
      <c r="R92">
        <f t="shared" si="4"/>
        <v>0</v>
      </c>
      <c r="S92">
        <f t="shared" si="4"/>
        <v>0</v>
      </c>
      <c r="T92">
        <f t="shared" si="4"/>
        <v>17.062996024536076</v>
      </c>
      <c r="U92">
        <f t="shared" si="4"/>
        <v>7.2168783648703219</v>
      </c>
      <c r="V92">
        <f t="shared" si="4"/>
        <v>0</v>
      </c>
      <c r="W92">
        <f t="shared" si="4"/>
        <v>0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3.6084391824351609</v>
      </c>
      <c r="AB92">
        <f t="shared" si="4"/>
        <v>44.388854123195962</v>
      </c>
      <c r="AC92">
        <f t="shared" si="4"/>
        <v>7.2168783648703219</v>
      </c>
      <c r="AD92">
        <f t="shared" si="4"/>
        <v>6.2546279162209455</v>
      </c>
      <c r="AE92">
        <f t="shared" si="4"/>
        <v>0</v>
      </c>
      <c r="AF92">
        <f t="shared" si="4"/>
        <v>3.7345360165968771</v>
      </c>
      <c r="AG92">
        <f t="shared" si="4"/>
        <v>0</v>
      </c>
      <c r="AH92">
        <f t="shared" si="4"/>
        <v>0</v>
      </c>
      <c r="AI92">
        <f t="shared" si="4"/>
        <v>3.4943737848358665</v>
      </c>
      <c r="AJ92">
        <f t="shared" si="4"/>
        <v>0</v>
      </c>
      <c r="AK92">
        <f t="shared" si="4"/>
        <v>0</v>
      </c>
      <c r="AL92">
        <f t="shared" si="4"/>
        <v>3.6084391824351609</v>
      </c>
      <c r="AM92">
        <f t="shared" si="4"/>
        <v>5.0518148554092255</v>
      </c>
      <c r="AN92">
        <f t="shared" si="4"/>
        <v>6.25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3.6084391824351609</v>
      </c>
      <c r="AS92">
        <f t="shared" si="4"/>
        <v>8.2478609884232288</v>
      </c>
      <c r="AT92">
        <f t="shared" si="4"/>
        <v>11.547005383792541</v>
      </c>
      <c r="AU92">
        <f t="shared" si="4"/>
        <v>3.8918740567327426</v>
      </c>
      <c r="AV92">
        <f t="shared" si="4"/>
        <v>3.6084391824351609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7.5115651572166584</v>
      </c>
      <c r="E93">
        <f t="shared" si="5"/>
        <v>2.0833333333333335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2.0833333333333335</v>
      </c>
      <c r="K93">
        <f t="shared" si="5"/>
        <v>0</v>
      </c>
      <c r="L93">
        <f t="shared" si="5"/>
        <v>2.0833333333333335</v>
      </c>
      <c r="M93">
        <f t="shared" si="5"/>
        <v>0</v>
      </c>
      <c r="N93">
        <f t="shared" si="5"/>
        <v>2.2222222222222237</v>
      </c>
      <c r="O93">
        <f t="shared" si="5"/>
        <v>0</v>
      </c>
      <c r="P93">
        <f t="shared" si="5"/>
        <v>2.0833333333333335</v>
      </c>
      <c r="Q93">
        <f t="shared" si="5"/>
        <v>2.0833333333333335</v>
      </c>
      <c r="R93">
        <f t="shared" si="5"/>
        <v>0</v>
      </c>
      <c r="S93">
        <f t="shared" si="5"/>
        <v>0</v>
      </c>
      <c r="T93">
        <f t="shared" si="5"/>
        <v>9.8513253479474177</v>
      </c>
      <c r="U93">
        <f t="shared" si="5"/>
        <v>4.166666666666667</v>
      </c>
      <c r="V93">
        <f t="shared" si="5"/>
        <v>0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2.0833333333333335</v>
      </c>
      <c r="AB93">
        <f t="shared" si="5"/>
        <v>25.627916877046221</v>
      </c>
      <c r="AC93">
        <f t="shared" si="5"/>
        <v>4.166666666666667</v>
      </c>
      <c r="AD93">
        <f t="shared" si="5"/>
        <v>3.6111111111111112</v>
      </c>
      <c r="AE93">
        <f t="shared" si="5"/>
        <v>0</v>
      </c>
      <c r="AF93">
        <f t="shared" si="5"/>
        <v>2.1561353744805598</v>
      </c>
      <c r="AG93">
        <f t="shared" si="5"/>
        <v>0</v>
      </c>
      <c r="AH93">
        <f t="shared" si="5"/>
        <v>0</v>
      </c>
      <c r="AI93">
        <f t="shared" si="5"/>
        <v>2.017477645324159</v>
      </c>
      <c r="AJ93">
        <f t="shared" si="5"/>
        <v>0</v>
      </c>
      <c r="AK93">
        <f t="shared" si="5"/>
        <v>0</v>
      </c>
      <c r="AL93">
        <f t="shared" si="5"/>
        <v>2.0833333333333335</v>
      </c>
      <c r="AM93">
        <f t="shared" si="5"/>
        <v>2.916666666666667</v>
      </c>
      <c r="AN93">
        <f t="shared" si="5"/>
        <v>3.6084391824351614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2.0833333333333335</v>
      </c>
      <c r="AS93">
        <f t="shared" si="5"/>
        <v>4.7619047619047645</v>
      </c>
      <c r="AT93">
        <f t="shared" si="5"/>
        <v>6.6666666666666821</v>
      </c>
      <c r="AU93">
        <f t="shared" si="5"/>
        <v>2.2469745343067697</v>
      </c>
      <c r="AV93">
        <f t="shared" si="5"/>
        <v>2.0833333333333335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56.027588358128774</v>
      </c>
      <c r="C97">
        <f t="shared" ref="C97:AW97" si="6">C47/C39*100</f>
        <v>0</v>
      </c>
      <c r="D97">
        <f t="shared" si="6"/>
        <v>12.292248228473266</v>
      </c>
      <c r="E97">
        <f t="shared" si="6"/>
        <v>61.324962219409997</v>
      </c>
      <c r="F97">
        <f t="shared" si="6"/>
        <v>65.03912993439981</v>
      </c>
      <c r="G97">
        <f t="shared" si="6"/>
        <v>84.730137445524647</v>
      </c>
      <c r="H97">
        <f t="shared" si="6"/>
        <v>31.183503067872731</v>
      </c>
      <c r="I97">
        <f t="shared" si="6"/>
        <v>58.080247050720921</v>
      </c>
      <c r="J97">
        <f t="shared" si="6"/>
        <v>39.803465041429845</v>
      </c>
      <c r="K97">
        <f t="shared" si="6"/>
        <v>0</v>
      </c>
      <c r="L97">
        <f t="shared" si="6"/>
        <v>52.318532090316324</v>
      </c>
      <c r="M97">
        <f t="shared" si="6"/>
        <v>34.692634617166917</v>
      </c>
      <c r="N97">
        <f t="shared" si="6"/>
        <v>55.174552075362172</v>
      </c>
      <c r="O97">
        <f t="shared" si="6"/>
        <v>65.638301742641971</v>
      </c>
      <c r="P97">
        <f t="shared" si="6"/>
        <v>43.212436912159049</v>
      </c>
      <c r="Q97">
        <f t="shared" si="6"/>
        <v>51.627820939696633</v>
      </c>
      <c r="R97">
        <f t="shared" si="6"/>
        <v>54.15695172521712</v>
      </c>
      <c r="S97">
        <f t="shared" si="6"/>
        <v>0</v>
      </c>
      <c r="T97">
        <f t="shared" si="6"/>
        <v>35.417484739228215</v>
      </c>
      <c r="U97">
        <f t="shared" si="6"/>
        <v>36.626959644376946</v>
      </c>
      <c r="V97">
        <f t="shared" si="6"/>
        <v>40.791989462801141</v>
      </c>
      <c r="W97">
        <f t="shared" si="6"/>
        <v>48.999817856492342</v>
      </c>
      <c r="X97">
        <f t="shared" si="6"/>
        <v>43.868190798758114</v>
      </c>
      <c r="Y97">
        <f t="shared" si="6"/>
        <v>49.238807742548389</v>
      </c>
      <c r="Z97">
        <f t="shared" si="6"/>
        <v>102.87300053816078</v>
      </c>
      <c r="AA97">
        <f t="shared" si="6"/>
        <v>8.4156863655893996</v>
      </c>
      <c r="AB97">
        <f t="shared" si="6"/>
        <v>29.882337894871462</v>
      </c>
      <c r="AC97">
        <f t="shared" si="6"/>
        <v>39.04151181714397</v>
      </c>
      <c r="AD97">
        <f t="shared" si="6"/>
        <v>48.287640216842846</v>
      </c>
      <c r="AE97">
        <f t="shared" si="6"/>
        <v>35.842160763073387</v>
      </c>
      <c r="AF97">
        <f t="shared" si="6"/>
        <v>52.717944081549625</v>
      </c>
      <c r="AG97">
        <f t="shared" si="6"/>
        <v>40.472027136782764</v>
      </c>
      <c r="AH97">
        <f t="shared" si="6"/>
        <v>99.128305362719317</v>
      </c>
      <c r="AI97">
        <f t="shared" si="6"/>
        <v>66.453851389340997</v>
      </c>
      <c r="AJ97">
        <f t="shared" si="6"/>
        <v>32.598176482448082</v>
      </c>
      <c r="AK97">
        <f t="shared" si="6"/>
        <v>48.195893326986898</v>
      </c>
      <c r="AL97">
        <f t="shared" si="6"/>
        <v>47.37164027821467</v>
      </c>
      <c r="AM97">
        <f t="shared" si="6"/>
        <v>36.005864257688366</v>
      </c>
      <c r="AN97">
        <f t="shared" si="6"/>
        <v>34.895337425110228</v>
      </c>
      <c r="AO97">
        <f t="shared" si="6"/>
        <v>42.040121221873576</v>
      </c>
      <c r="AP97">
        <f t="shared" si="6"/>
        <v>0</v>
      </c>
      <c r="AQ97">
        <f t="shared" si="6"/>
        <v>76.851552725713518</v>
      </c>
      <c r="AR97">
        <f t="shared" si="6"/>
        <v>65.302254262014031</v>
      </c>
      <c r="AS97">
        <f t="shared" si="6"/>
        <v>70.846199820699269</v>
      </c>
      <c r="AT97">
        <f t="shared" si="6"/>
        <v>51.361921355779238</v>
      </c>
      <c r="AU97">
        <f t="shared" si="6"/>
        <v>76.203022757542428</v>
      </c>
      <c r="AV97">
        <f t="shared" si="6"/>
        <v>61.167305590195973</v>
      </c>
      <c r="AW97">
        <f t="shared" si="6"/>
        <v>75.025945522908614</v>
      </c>
    </row>
    <row r="98" spans="1:49" x14ac:dyDescent="0.25">
      <c r="A98" t="s">
        <v>1771</v>
      </c>
      <c r="B98">
        <f>B65/B57*100</f>
        <v>58.718704439852743</v>
      </c>
      <c r="C98">
        <f t="shared" ref="C98:AW98" si="7">C65/C57*100</f>
        <v>0</v>
      </c>
      <c r="D98">
        <f t="shared" si="7"/>
        <v>43.773949444533891</v>
      </c>
      <c r="E98">
        <f t="shared" si="7"/>
        <v>37.712346667790754</v>
      </c>
      <c r="F98">
        <f t="shared" si="7"/>
        <v>57.808927328760319</v>
      </c>
      <c r="G98">
        <f t="shared" si="7"/>
        <v>101.03028963077602</v>
      </c>
      <c r="H98">
        <f t="shared" si="7"/>
        <v>66.894964538222382</v>
      </c>
      <c r="I98">
        <f t="shared" si="7"/>
        <v>74.263849030350471</v>
      </c>
      <c r="J98">
        <f t="shared" si="7"/>
        <v>63.001308542915893</v>
      </c>
      <c r="K98">
        <f t="shared" si="7"/>
        <v>0</v>
      </c>
      <c r="L98">
        <f t="shared" si="7"/>
        <v>53.930995475113122</v>
      </c>
      <c r="M98">
        <f t="shared" si="7"/>
        <v>47.84168156405498</v>
      </c>
      <c r="N98">
        <f t="shared" si="7"/>
        <v>49.579756150349901</v>
      </c>
      <c r="O98">
        <f t="shared" si="7"/>
        <v>61.748555943806608</v>
      </c>
      <c r="P98">
        <f t="shared" si="7"/>
        <v>59.451932066064195</v>
      </c>
      <c r="Q98">
        <f t="shared" si="7"/>
        <v>36.315895199012829</v>
      </c>
      <c r="R98">
        <f t="shared" si="7"/>
        <v>56.506148856235725</v>
      </c>
      <c r="S98">
        <f t="shared" si="7"/>
        <v>0</v>
      </c>
      <c r="T98">
        <f t="shared" si="7"/>
        <v>24.648215648046111</v>
      </c>
      <c r="U98">
        <f t="shared" si="7"/>
        <v>32.484834900043424</v>
      </c>
      <c r="V98">
        <f t="shared" si="7"/>
        <v>53.730976926853216</v>
      </c>
      <c r="W98">
        <f t="shared" si="7"/>
        <v>50.425902179886428</v>
      </c>
      <c r="X98">
        <f t="shared" si="7"/>
        <v>48.082743798692576</v>
      </c>
      <c r="Y98">
        <f t="shared" si="7"/>
        <v>63.090431839682346</v>
      </c>
      <c r="Z98">
        <f t="shared" si="7"/>
        <v>95.291016877571138</v>
      </c>
      <c r="AA98">
        <f t="shared" si="7"/>
        <v>0</v>
      </c>
      <c r="AB98">
        <f t="shared" si="7"/>
        <v>56.37678484538332</v>
      </c>
      <c r="AC98">
        <f t="shared" si="7"/>
        <v>54.454210441987691</v>
      </c>
      <c r="AD98">
        <f t="shared" si="7"/>
        <v>47.127231007913643</v>
      </c>
      <c r="AE98">
        <f t="shared" si="7"/>
        <v>42.438465941614197</v>
      </c>
      <c r="AF98">
        <f t="shared" si="7"/>
        <v>54.657868666855357</v>
      </c>
      <c r="AG98">
        <f t="shared" si="7"/>
        <v>60.413370683774325</v>
      </c>
      <c r="AH98">
        <f t="shared" si="7"/>
        <v>79.330268759187348</v>
      </c>
      <c r="AI98">
        <f t="shared" si="7"/>
        <v>33.288121852735294</v>
      </c>
      <c r="AJ98">
        <f t="shared" si="7"/>
        <v>48.622897408698286</v>
      </c>
      <c r="AK98">
        <f t="shared" si="7"/>
        <v>83.111885325226851</v>
      </c>
      <c r="AL98">
        <f t="shared" si="7"/>
        <v>42.92209495497071</v>
      </c>
      <c r="AM98">
        <f t="shared" si="7"/>
        <v>43.278183004210405</v>
      </c>
      <c r="AN98">
        <f t="shared" si="7"/>
        <v>49.825285227129207</v>
      </c>
      <c r="AO98">
        <f t="shared" si="7"/>
        <v>50.843319184102775</v>
      </c>
      <c r="AP98">
        <f t="shared" si="7"/>
        <v>0</v>
      </c>
      <c r="AQ98">
        <f t="shared" si="7"/>
        <v>49.660126138752631</v>
      </c>
      <c r="AR98">
        <f t="shared" si="7"/>
        <v>70.897900964992601</v>
      </c>
      <c r="AS98">
        <f t="shared" si="7"/>
        <v>74.550873244133214</v>
      </c>
      <c r="AT98">
        <f t="shared" si="7"/>
        <v>99.991841396752875</v>
      </c>
      <c r="AU98">
        <f t="shared" si="7"/>
        <v>60.20896165445928</v>
      </c>
      <c r="AV98">
        <f t="shared" si="7"/>
        <v>46.197768908977253</v>
      </c>
      <c r="AW98">
        <f t="shared" si="7"/>
        <v>79.482747303240487</v>
      </c>
    </row>
    <row r="99" spans="1:49" x14ac:dyDescent="0.25">
      <c r="A99" t="s">
        <v>1772</v>
      </c>
      <c r="B99">
        <f>B83/B75*100</f>
        <v>53.944594737027018</v>
      </c>
      <c r="C99">
        <f t="shared" ref="C99:AW99" si="8">C83/C75*100</f>
        <v>0</v>
      </c>
      <c r="D99">
        <f t="shared" si="8"/>
        <v>17.855413704354913</v>
      </c>
      <c r="E99">
        <f t="shared" si="8"/>
        <v>57.491597922395364</v>
      </c>
      <c r="F99">
        <f t="shared" si="8"/>
        <v>66.272860979664912</v>
      </c>
      <c r="G99">
        <f t="shared" si="8"/>
        <v>77.900230693679902</v>
      </c>
      <c r="H99">
        <f t="shared" si="8"/>
        <v>46.778959031313491</v>
      </c>
      <c r="I99">
        <f t="shared" si="8"/>
        <v>53.577043154794858</v>
      </c>
      <c r="J99">
        <f t="shared" si="8"/>
        <v>65.405378877110337</v>
      </c>
      <c r="K99">
        <f t="shared" si="8"/>
        <v>0</v>
      </c>
      <c r="L99">
        <f t="shared" si="8"/>
        <v>60.406537402612614</v>
      </c>
      <c r="M99">
        <f t="shared" si="8"/>
        <v>53.772224891878906</v>
      </c>
      <c r="N99">
        <f t="shared" si="8"/>
        <v>54.220267655916551</v>
      </c>
      <c r="O99">
        <f t="shared" si="8"/>
        <v>49.321052631578951</v>
      </c>
      <c r="P99">
        <f t="shared" si="8"/>
        <v>48.010955830184635</v>
      </c>
      <c r="Q99">
        <f t="shared" si="8"/>
        <v>49.119660089587242</v>
      </c>
      <c r="R99">
        <f t="shared" si="8"/>
        <v>60.888265019651875</v>
      </c>
      <c r="S99">
        <f t="shared" si="8"/>
        <v>0</v>
      </c>
      <c r="T99">
        <f t="shared" si="8"/>
        <v>30.6127670461814</v>
      </c>
      <c r="U99">
        <f t="shared" si="8"/>
        <v>39.393447815037121</v>
      </c>
      <c r="V99">
        <f t="shared" si="8"/>
        <v>55.443969684683282</v>
      </c>
      <c r="W99">
        <f t="shared" si="8"/>
        <v>61.493947261409488</v>
      </c>
      <c r="X99">
        <f t="shared" si="8"/>
        <v>57.019721229644581</v>
      </c>
      <c r="Y99">
        <f t="shared" si="8"/>
        <v>55.216414763086398</v>
      </c>
      <c r="Z99">
        <f t="shared" si="8"/>
        <v>148.81068118478191</v>
      </c>
      <c r="AA99">
        <f t="shared" si="8"/>
        <v>0</v>
      </c>
      <c r="AB99">
        <f t="shared" si="8"/>
        <v>38.70415269538303</v>
      </c>
      <c r="AC99">
        <f t="shared" si="8"/>
        <v>56.598036381545846</v>
      </c>
      <c r="AD99">
        <f t="shared" si="8"/>
        <v>45.814487440998811</v>
      </c>
      <c r="AE99">
        <f t="shared" si="8"/>
        <v>43.125222584445119</v>
      </c>
      <c r="AF99">
        <f t="shared" si="8"/>
        <v>53.379549393414216</v>
      </c>
      <c r="AG99">
        <f t="shared" si="8"/>
        <v>47.642790083986696</v>
      </c>
      <c r="AH99">
        <f t="shared" si="8"/>
        <v>105.42420728940868</v>
      </c>
      <c r="AI99">
        <f t="shared" si="8"/>
        <v>48.553741645666697</v>
      </c>
      <c r="AJ99">
        <f t="shared" si="8"/>
        <v>48.540311601875672</v>
      </c>
      <c r="AK99">
        <f t="shared" si="8"/>
        <v>44.420702184021195</v>
      </c>
      <c r="AL99">
        <f t="shared" si="8"/>
        <v>61.394941782298773</v>
      </c>
      <c r="AM99">
        <f t="shared" si="8"/>
        <v>57.424990505127226</v>
      </c>
      <c r="AN99">
        <f t="shared" si="8"/>
        <v>28.215423926320078</v>
      </c>
      <c r="AO99">
        <f t="shared" si="8"/>
        <v>56.405311413215308</v>
      </c>
      <c r="AP99">
        <f t="shared" si="8"/>
        <v>0</v>
      </c>
      <c r="AQ99">
        <f t="shared" si="8"/>
        <v>44.39978198664668</v>
      </c>
      <c r="AR99">
        <f t="shared" si="8"/>
        <v>66.343084145901059</v>
      </c>
      <c r="AS99">
        <f t="shared" si="8"/>
        <v>86.8992886559341</v>
      </c>
      <c r="AT99">
        <f t="shared" si="8"/>
        <v>56.389922285623506</v>
      </c>
      <c r="AU99">
        <f t="shared" si="8"/>
        <v>69.118964659034347</v>
      </c>
      <c r="AV99">
        <f t="shared" si="8"/>
        <v>39.864734506634655</v>
      </c>
      <c r="AW99">
        <f t="shared" si="8"/>
        <v>76.603163709222116</v>
      </c>
    </row>
    <row r="100" spans="1:49" s="7" customFormat="1" x14ac:dyDescent="0.25">
      <c r="A100" s="7" t="s">
        <v>1773</v>
      </c>
      <c r="B100" s="7" t="s">
        <v>1644</v>
      </c>
      <c r="C100" s="7" t="s">
        <v>1259</v>
      </c>
      <c r="D100" s="7" t="s">
        <v>1259</v>
      </c>
      <c r="E100" s="7" t="s">
        <v>1259</v>
      </c>
      <c r="F100" s="7" t="s">
        <v>1259</v>
      </c>
      <c r="G100" s="7" t="s">
        <v>1259</v>
      </c>
      <c r="H100" s="7" t="s">
        <v>1259</v>
      </c>
      <c r="I100" s="7" t="s">
        <v>1259</v>
      </c>
      <c r="J100" s="7" t="s">
        <v>1644</v>
      </c>
      <c r="K100" s="7" t="s">
        <v>1263</v>
      </c>
      <c r="L100" s="7" t="s">
        <v>1263</v>
      </c>
      <c r="M100" s="7" t="s">
        <v>1263</v>
      </c>
      <c r="N100" s="7" t="s">
        <v>1263</v>
      </c>
      <c r="O100" s="7" t="s">
        <v>1263</v>
      </c>
      <c r="P100" s="7" t="s">
        <v>1263</v>
      </c>
      <c r="Q100" s="7" t="s">
        <v>1263</v>
      </c>
      <c r="R100" s="7" t="s">
        <v>1644</v>
      </c>
      <c r="S100" s="7" t="s">
        <v>1267</v>
      </c>
      <c r="T100" s="7" t="s">
        <v>1267</v>
      </c>
      <c r="U100" s="7" t="s">
        <v>1267</v>
      </c>
      <c r="V100" s="7" t="s">
        <v>1267</v>
      </c>
      <c r="W100" s="7" t="s">
        <v>1267</v>
      </c>
      <c r="X100" s="7" t="s">
        <v>1267</v>
      </c>
      <c r="Y100" s="7" t="s">
        <v>1267</v>
      </c>
      <c r="Z100" s="7" t="s">
        <v>1686</v>
      </c>
      <c r="AA100" s="7" t="s">
        <v>1271</v>
      </c>
      <c r="AB100" s="7" t="s">
        <v>1271</v>
      </c>
      <c r="AC100" s="7" t="s">
        <v>1271</v>
      </c>
      <c r="AD100" s="7" t="s">
        <v>1271</v>
      </c>
      <c r="AE100" s="7" t="s">
        <v>1271</v>
      </c>
      <c r="AF100" s="7" t="s">
        <v>1271</v>
      </c>
      <c r="AG100" s="7" t="s">
        <v>1271</v>
      </c>
      <c r="AH100" s="7" t="s">
        <v>1686</v>
      </c>
      <c r="AI100" s="7" t="s">
        <v>1275</v>
      </c>
      <c r="AJ100" s="7" t="s">
        <v>1275</v>
      </c>
      <c r="AK100" s="7" t="s">
        <v>1275</v>
      </c>
      <c r="AL100" s="7" t="s">
        <v>1275</v>
      </c>
      <c r="AM100" s="7" t="s">
        <v>1275</v>
      </c>
      <c r="AN100" s="7" t="s">
        <v>1275</v>
      </c>
      <c r="AO100" s="7" t="s">
        <v>1275</v>
      </c>
      <c r="AP100" s="7" t="s">
        <v>1794</v>
      </c>
      <c r="AQ100" s="7" t="s">
        <v>1279</v>
      </c>
      <c r="AR100" s="7" t="s">
        <v>1279</v>
      </c>
      <c r="AS100" s="7" t="s">
        <v>1279</v>
      </c>
      <c r="AT100" s="7" t="s">
        <v>1279</v>
      </c>
      <c r="AU100" s="7" t="s">
        <v>1279</v>
      </c>
      <c r="AV100" s="7" t="s">
        <v>1279</v>
      </c>
      <c r="AW100" s="7" t="s">
        <v>1279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56.230295845002843</v>
      </c>
      <c r="C102">
        <f t="shared" ref="C102:AW102" si="9">AVERAGE(C97:C99)</f>
        <v>0</v>
      </c>
      <c r="D102">
        <f t="shared" si="9"/>
        <v>24.640537125787358</v>
      </c>
      <c r="E102">
        <f t="shared" si="9"/>
        <v>52.176302269865374</v>
      </c>
      <c r="F102">
        <f t="shared" si="9"/>
        <v>63.040306080941683</v>
      </c>
      <c r="G102">
        <f t="shared" si="9"/>
        <v>87.886885923326872</v>
      </c>
      <c r="H102">
        <f t="shared" si="9"/>
        <v>48.285808879136198</v>
      </c>
      <c r="I102">
        <f t="shared" si="9"/>
        <v>61.97371307862209</v>
      </c>
      <c r="J102">
        <f t="shared" si="9"/>
        <v>56.070050820485356</v>
      </c>
      <c r="K102">
        <f t="shared" si="9"/>
        <v>0</v>
      </c>
      <c r="L102">
        <f t="shared" si="9"/>
        <v>55.552021656014027</v>
      </c>
      <c r="M102">
        <f t="shared" si="9"/>
        <v>45.435513691033599</v>
      </c>
      <c r="N102">
        <f t="shared" si="9"/>
        <v>52.991525293876208</v>
      </c>
      <c r="O102">
        <f t="shared" si="9"/>
        <v>58.902636772675841</v>
      </c>
      <c r="P102">
        <f t="shared" si="9"/>
        <v>50.225108269469295</v>
      </c>
      <c r="Q102">
        <f t="shared" si="9"/>
        <v>45.687792076098901</v>
      </c>
      <c r="R102">
        <f t="shared" si="9"/>
        <v>57.183788533701573</v>
      </c>
      <c r="S102">
        <f t="shared" si="9"/>
        <v>0</v>
      </c>
      <c r="T102">
        <f t="shared" si="9"/>
        <v>30.226155811151909</v>
      </c>
      <c r="U102">
        <f t="shared" si="9"/>
        <v>36.168414119819168</v>
      </c>
      <c r="V102">
        <f t="shared" si="9"/>
        <v>49.98897869144588</v>
      </c>
      <c r="W102">
        <f t="shared" si="9"/>
        <v>53.639889099262753</v>
      </c>
      <c r="X102">
        <f t="shared" si="9"/>
        <v>49.656885275698421</v>
      </c>
      <c r="Y102">
        <f t="shared" si="9"/>
        <v>55.848551448439046</v>
      </c>
      <c r="Z102">
        <f t="shared" si="9"/>
        <v>115.65823286683793</v>
      </c>
      <c r="AA102">
        <f t="shared" si="9"/>
        <v>2.8052287885297997</v>
      </c>
      <c r="AB102">
        <f t="shared" si="9"/>
        <v>41.654425145212606</v>
      </c>
      <c r="AC102">
        <f t="shared" si="9"/>
        <v>50.031252880225843</v>
      </c>
      <c r="AD102">
        <f t="shared" si="9"/>
        <v>47.076452888585102</v>
      </c>
      <c r="AE102">
        <f t="shared" si="9"/>
        <v>40.468616429710899</v>
      </c>
      <c r="AF102">
        <f t="shared" si="9"/>
        <v>53.585120713939737</v>
      </c>
      <c r="AG102">
        <f t="shared" si="9"/>
        <v>49.509395968181259</v>
      </c>
      <c r="AH102">
        <f t="shared" si="9"/>
        <v>94.627593803771788</v>
      </c>
      <c r="AI102">
        <f t="shared" si="9"/>
        <v>49.431904962580994</v>
      </c>
      <c r="AJ102">
        <f t="shared" si="9"/>
        <v>43.25379516434068</v>
      </c>
      <c r="AK102">
        <f t="shared" si="9"/>
        <v>58.576160278744986</v>
      </c>
      <c r="AL102">
        <f t="shared" si="9"/>
        <v>50.562892338494713</v>
      </c>
      <c r="AM102">
        <f t="shared" si="9"/>
        <v>45.569679255675332</v>
      </c>
      <c r="AN102">
        <f t="shared" si="9"/>
        <v>37.645348859519835</v>
      </c>
      <c r="AO102">
        <f t="shared" si="9"/>
        <v>49.762917273063891</v>
      </c>
      <c r="AP102">
        <f t="shared" si="9"/>
        <v>0</v>
      </c>
      <c r="AQ102">
        <f t="shared" si="9"/>
        <v>56.97048695037094</v>
      </c>
      <c r="AR102">
        <f t="shared" si="9"/>
        <v>67.514413124302564</v>
      </c>
      <c r="AS102">
        <f t="shared" si="9"/>
        <v>77.432120573588861</v>
      </c>
      <c r="AT102">
        <f t="shared" si="9"/>
        <v>69.24789501271853</v>
      </c>
      <c r="AU102">
        <f t="shared" si="9"/>
        <v>68.510316357012016</v>
      </c>
      <c r="AV102">
        <f t="shared" si="9"/>
        <v>49.076603001935958</v>
      </c>
      <c r="AW102">
        <f t="shared" si="9"/>
        <v>77.037285511790415</v>
      </c>
    </row>
    <row r="103" spans="1:49" x14ac:dyDescent="0.25">
      <c r="A103" t="s">
        <v>1774</v>
      </c>
      <c r="B103">
        <f>STDEV(B97:B99)</f>
        <v>2.3935013280923378</v>
      </c>
      <c r="C103">
        <f t="shared" ref="C103:AW103" si="10">STDEV(C97:C99)</f>
        <v>0</v>
      </c>
      <c r="D103">
        <f t="shared" si="10"/>
        <v>16.801869025420398</v>
      </c>
      <c r="E103">
        <f t="shared" si="10"/>
        <v>12.671944570684305</v>
      </c>
      <c r="F103">
        <f t="shared" si="10"/>
        <v>4.5723096799750662</v>
      </c>
      <c r="G103">
        <f t="shared" si="10"/>
        <v>11.883757920896171</v>
      </c>
      <c r="H103">
        <f t="shared" si="10"/>
        <v>17.903353524828262</v>
      </c>
      <c r="I103">
        <f t="shared" si="10"/>
        <v>10.879121867873556</v>
      </c>
      <c r="J103">
        <f t="shared" si="10"/>
        <v>14.138466968645059</v>
      </c>
      <c r="K103">
        <f t="shared" si="10"/>
        <v>0</v>
      </c>
      <c r="L103">
        <f t="shared" si="10"/>
        <v>4.280741979179294</v>
      </c>
      <c r="M103">
        <f t="shared" si="10"/>
        <v>9.7647285747014827</v>
      </c>
      <c r="N103">
        <f t="shared" si="10"/>
        <v>2.9929569333416475</v>
      </c>
      <c r="O103">
        <f t="shared" si="10"/>
        <v>8.5227693025553091</v>
      </c>
      <c r="P103">
        <f t="shared" si="10"/>
        <v>8.3430901937903279</v>
      </c>
      <c r="Q103">
        <f t="shared" si="10"/>
        <v>8.2126156624157716</v>
      </c>
      <c r="R103">
        <f t="shared" si="10"/>
        <v>3.416436932875468</v>
      </c>
      <c r="S103">
        <f t="shared" si="10"/>
        <v>0</v>
      </c>
      <c r="T103">
        <f t="shared" si="10"/>
        <v>5.395033862253384</v>
      </c>
      <c r="U103">
        <f t="shared" si="10"/>
        <v>3.4770578224805817</v>
      </c>
      <c r="V103">
        <f t="shared" si="10"/>
        <v>8.0107455458871026</v>
      </c>
      <c r="W103">
        <f t="shared" si="10"/>
        <v>6.8390862938805599</v>
      </c>
      <c r="X103">
        <f t="shared" si="10"/>
        <v>6.71558852304514</v>
      </c>
      <c r="Y103">
        <f t="shared" si="10"/>
        <v>6.9474146359491966</v>
      </c>
      <c r="Z103">
        <f t="shared" si="10"/>
        <v>28.960062865312018</v>
      </c>
      <c r="AA103">
        <f t="shared" si="10"/>
        <v>4.8587987885885031</v>
      </c>
      <c r="AB103">
        <f t="shared" si="10"/>
        <v>13.491367997706485</v>
      </c>
      <c r="AC103">
        <f t="shared" si="10"/>
        <v>9.5775677439510059</v>
      </c>
      <c r="AD103">
        <f t="shared" si="10"/>
        <v>1.237358063059425</v>
      </c>
      <c r="AE103">
        <f t="shared" si="10"/>
        <v>4.0213154188822182</v>
      </c>
      <c r="AF103">
        <f t="shared" si="10"/>
        <v>0.98616505973156343</v>
      </c>
      <c r="AG103">
        <f t="shared" si="10"/>
        <v>10.100864258070589</v>
      </c>
      <c r="AH103">
        <f t="shared" si="10"/>
        <v>13.616743751990521</v>
      </c>
      <c r="AI103">
        <f t="shared" si="10"/>
        <v>16.600294636909357</v>
      </c>
      <c r="AJ103">
        <f t="shared" si="10"/>
        <v>9.2281288582407939</v>
      </c>
      <c r="AK103">
        <f t="shared" si="10"/>
        <v>21.332237803589663</v>
      </c>
      <c r="AL103">
        <f t="shared" si="10"/>
        <v>9.6410364982538646</v>
      </c>
      <c r="AM103">
        <f t="shared" si="10"/>
        <v>10.891875807398355</v>
      </c>
      <c r="AN103">
        <f t="shared" si="10"/>
        <v>11.064287077217825</v>
      </c>
      <c r="AO103">
        <f t="shared" si="10"/>
        <v>7.2432812678637841</v>
      </c>
      <c r="AP103">
        <f t="shared" si="10"/>
        <v>0</v>
      </c>
      <c r="AQ103">
        <f t="shared" si="10"/>
        <v>17.417243967467201</v>
      </c>
      <c r="AR103">
        <f t="shared" si="10"/>
        <v>2.9760416979389035</v>
      </c>
      <c r="AS103">
        <f t="shared" si="10"/>
        <v>8.4054509051035904</v>
      </c>
      <c r="AT103">
        <f t="shared" si="10"/>
        <v>26.743464206903198</v>
      </c>
      <c r="AU103">
        <f t="shared" si="10"/>
        <v>8.0143831458793713</v>
      </c>
      <c r="AV103">
        <f t="shared" si="10"/>
        <v>10.939179493619797</v>
      </c>
      <c r="AW103">
        <f t="shared" si="10"/>
        <v>2.2598931018725628</v>
      </c>
    </row>
    <row r="104" spans="1:49" x14ac:dyDescent="0.25">
      <c r="A104" t="s">
        <v>1775</v>
      </c>
      <c r="B104">
        <f>STDEV(B97:B99)/SQRT(3)</f>
        <v>1.3818886360798381</v>
      </c>
      <c r="C104">
        <f t="shared" ref="C104:AW104" si="11">STDEV(C97:C99)/SQRT(3)</f>
        <v>0</v>
      </c>
      <c r="D104">
        <f t="shared" si="11"/>
        <v>9.7005636047153025</v>
      </c>
      <c r="E104">
        <f t="shared" si="11"/>
        <v>7.3161506090406005</v>
      </c>
      <c r="F104">
        <f t="shared" si="11"/>
        <v>2.6398242245519361</v>
      </c>
      <c r="G104">
        <f t="shared" si="11"/>
        <v>6.8610908346137522</v>
      </c>
      <c r="H104">
        <f t="shared" si="11"/>
        <v>10.336505976956634</v>
      </c>
      <c r="I104">
        <f t="shared" si="11"/>
        <v>6.2810639389635421</v>
      </c>
      <c r="J104">
        <f t="shared" si="11"/>
        <v>8.162847710275857</v>
      </c>
      <c r="K104">
        <f t="shared" si="11"/>
        <v>0</v>
      </c>
      <c r="L104">
        <f t="shared" si="11"/>
        <v>2.4714875340104969</v>
      </c>
      <c r="M104">
        <f t="shared" si="11"/>
        <v>5.6376686711675319</v>
      </c>
      <c r="N104">
        <f t="shared" si="11"/>
        <v>1.7279844911377571</v>
      </c>
      <c r="O104">
        <f t="shared" si="11"/>
        <v>4.9206231510713874</v>
      </c>
      <c r="P104">
        <f t="shared" si="11"/>
        <v>4.8168853692581735</v>
      </c>
      <c r="Q104">
        <f t="shared" si="11"/>
        <v>4.741555863446683</v>
      </c>
      <c r="R104">
        <f t="shared" si="11"/>
        <v>1.972480782865031</v>
      </c>
      <c r="S104">
        <f t="shared" si="11"/>
        <v>0</v>
      </c>
      <c r="T104">
        <f t="shared" si="11"/>
        <v>3.1148242526591376</v>
      </c>
      <c r="U104">
        <f t="shared" si="11"/>
        <v>2.0074802697970582</v>
      </c>
      <c r="V104">
        <f t="shared" si="11"/>
        <v>4.6250060973275149</v>
      </c>
      <c r="W104">
        <f t="shared" si="11"/>
        <v>3.9485483127830214</v>
      </c>
      <c r="X104">
        <f t="shared" si="11"/>
        <v>3.877246841546873</v>
      </c>
      <c r="Y104">
        <f t="shared" si="11"/>
        <v>4.0110917102372143</v>
      </c>
      <c r="Z104">
        <f t="shared" si="11"/>
        <v>16.720100091036379</v>
      </c>
      <c r="AA104">
        <f t="shared" si="11"/>
        <v>2.8052287885298002</v>
      </c>
      <c r="AB104">
        <f t="shared" si="11"/>
        <v>7.7892449452121415</v>
      </c>
      <c r="AC104">
        <f t="shared" si="11"/>
        <v>5.5296113151519899</v>
      </c>
      <c r="AD104">
        <f t="shared" si="11"/>
        <v>0.71438901079131301</v>
      </c>
      <c r="AE104">
        <f t="shared" si="11"/>
        <v>2.3217075395880413</v>
      </c>
      <c r="AF104">
        <f t="shared" si="11"/>
        <v>0.56936266270142155</v>
      </c>
      <c r="AG104">
        <f t="shared" si="11"/>
        <v>5.8317366984449244</v>
      </c>
      <c r="AH104">
        <f t="shared" si="11"/>
        <v>7.8616306706978829</v>
      </c>
      <c r="AI104">
        <f t="shared" si="11"/>
        <v>9.5841845772467185</v>
      </c>
      <c r="AJ104">
        <f t="shared" si="11"/>
        <v>5.3278626804218767</v>
      </c>
      <c r="AK104">
        <f t="shared" si="11"/>
        <v>12.316173238319603</v>
      </c>
      <c r="AL104">
        <f t="shared" si="11"/>
        <v>5.5662550175338756</v>
      </c>
      <c r="AM104">
        <f t="shared" si="11"/>
        <v>6.2884274293814135</v>
      </c>
      <c r="AN104">
        <f t="shared" si="11"/>
        <v>6.3879691224230095</v>
      </c>
      <c r="AO104">
        <f t="shared" si="11"/>
        <v>4.1819103898173298</v>
      </c>
      <c r="AP104">
        <f t="shared" si="11"/>
        <v>0</v>
      </c>
      <c r="AQ104">
        <f t="shared" si="11"/>
        <v>10.055850493158575</v>
      </c>
      <c r="AR104">
        <f t="shared" si="11"/>
        <v>1.7182184754245771</v>
      </c>
      <c r="AS104">
        <f t="shared" si="11"/>
        <v>4.8528893427217419</v>
      </c>
      <c r="AT104">
        <f t="shared" si="11"/>
        <v>15.440346258918684</v>
      </c>
      <c r="AU104">
        <f t="shared" si="11"/>
        <v>4.6271062666622553</v>
      </c>
      <c r="AV104">
        <f t="shared" si="11"/>
        <v>6.315738225355024</v>
      </c>
      <c r="AW104">
        <f t="shared" si="11"/>
        <v>1.3047498907059025</v>
      </c>
    </row>
    <row r="106" spans="1:49" x14ac:dyDescent="0.25">
      <c r="A106" t="s">
        <v>1773</v>
      </c>
      <c r="B106" s="165">
        <f>AVERAGE(B97:B99,J97:J99,R97:R99,)</f>
        <v>50.845240559756938</v>
      </c>
    </row>
    <row r="107" spans="1:49" x14ac:dyDescent="0.25">
      <c r="A107" t="s">
        <v>1774</v>
      </c>
      <c r="B107" s="165">
        <f>STDEV(B97:B99,J97:J99,R97:R99)</f>
        <v>7.3889234226293121</v>
      </c>
    </row>
    <row r="108" spans="1:49" x14ac:dyDescent="0.25">
      <c r="A108" t="s">
        <v>1775</v>
      </c>
      <c r="B108" s="165">
        <f>STDEV(B97:B99,J97:J99,R97:R99)/SQRT(3)</f>
        <v>4.2659969270765643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1257</v>
      </c>
      <c r="D112" s="224" t="s">
        <v>1257</v>
      </c>
      <c r="E112" s="224" t="s">
        <v>1257</v>
      </c>
      <c r="F112" s="224" t="s">
        <v>1257</v>
      </c>
      <c r="G112" s="224" t="s">
        <v>1257</v>
      </c>
      <c r="H112" s="224" t="s">
        <v>1257</v>
      </c>
      <c r="I112" s="225" t="s">
        <v>1257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1261</v>
      </c>
      <c r="D113" s="219" t="s">
        <v>1261</v>
      </c>
      <c r="E113" s="219" t="s">
        <v>1261</v>
      </c>
      <c r="F113" s="219" t="s">
        <v>1261</v>
      </c>
      <c r="G113" s="219" t="s">
        <v>1261</v>
      </c>
      <c r="H113" s="219" t="s">
        <v>1261</v>
      </c>
      <c r="I113" s="220" t="s">
        <v>1261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1265</v>
      </c>
      <c r="D114" s="219" t="s">
        <v>1265</v>
      </c>
      <c r="E114" s="219" t="s">
        <v>1265</v>
      </c>
      <c r="F114" s="219" t="s">
        <v>1265</v>
      </c>
      <c r="G114" s="219" t="s">
        <v>1265</v>
      </c>
      <c r="H114" s="219" t="s">
        <v>1265</v>
      </c>
      <c r="I114" s="220" t="s">
        <v>1265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1269</v>
      </c>
      <c r="D115" s="219" t="s">
        <v>1269</v>
      </c>
      <c r="E115" s="219" t="s">
        <v>1269</v>
      </c>
      <c r="F115" s="219" t="s">
        <v>1269</v>
      </c>
      <c r="G115" s="219" t="s">
        <v>1269</v>
      </c>
      <c r="H115" s="219" t="s">
        <v>1269</v>
      </c>
      <c r="I115" s="220" t="s">
        <v>1269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1273</v>
      </c>
      <c r="D116" s="219" t="s">
        <v>1273</v>
      </c>
      <c r="E116" s="219" t="s">
        <v>1273</v>
      </c>
      <c r="F116" s="219" t="s">
        <v>1273</v>
      </c>
      <c r="G116" s="219" t="s">
        <v>1273</v>
      </c>
      <c r="H116" s="219" t="s">
        <v>1273</v>
      </c>
      <c r="I116" s="220" t="s">
        <v>1273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1277</v>
      </c>
      <c r="D117" s="219" t="s">
        <v>1277</v>
      </c>
      <c r="E117" s="219" t="s">
        <v>1277</v>
      </c>
      <c r="F117" s="219" t="s">
        <v>1277</v>
      </c>
      <c r="G117" s="219" t="s">
        <v>1277</v>
      </c>
      <c r="H117" s="219" t="s">
        <v>1277</v>
      </c>
      <c r="I117" s="220" t="s">
        <v>1277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2281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0.1903</v>
      </c>
      <c r="C126">
        <v>0.1958</v>
      </c>
      <c r="D126">
        <v>0.19700000000000001</v>
      </c>
      <c r="E126">
        <v>0.1958</v>
      </c>
      <c r="F126">
        <v>0.19350000000000001</v>
      </c>
      <c r="G126">
        <v>0.2011</v>
      </c>
      <c r="H126">
        <v>0.20619999999999999</v>
      </c>
      <c r="I126">
        <v>0.19670000000000001</v>
      </c>
      <c r="K126" t="s">
        <v>1658</v>
      </c>
      <c r="L126">
        <f>B126-$F$132</f>
        <v>0.1076</v>
      </c>
      <c r="M126">
        <f t="shared" ref="M126:S126" si="12">C126-$F$132</f>
        <v>0.11310000000000001</v>
      </c>
      <c r="N126">
        <f t="shared" si="12"/>
        <v>0.11430000000000001</v>
      </c>
      <c r="O126">
        <f t="shared" si="12"/>
        <v>0.11310000000000001</v>
      </c>
      <c r="P126">
        <f t="shared" si="12"/>
        <v>0.11080000000000001</v>
      </c>
      <c r="Q126">
        <f t="shared" si="12"/>
        <v>0.11840000000000001</v>
      </c>
      <c r="R126">
        <f t="shared" si="12"/>
        <v>0.1235</v>
      </c>
      <c r="S126">
        <f t="shared" si="12"/>
        <v>0.11400000000000002</v>
      </c>
      <c r="U126" t="s">
        <v>1658</v>
      </c>
      <c r="V126">
        <f>L126/$L$131*100</f>
        <v>4.7242711626273266</v>
      </c>
      <c r="W126">
        <f t="shared" ref="W126:AC126" si="13">M126/$L$131*100</f>
        <v>4.9657534246575343</v>
      </c>
      <c r="X126">
        <f t="shared" si="13"/>
        <v>5.0184404636459439</v>
      </c>
      <c r="Y126">
        <f t="shared" si="13"/>
        <v>4.9657534246575343</v>
      </c>
      <c r="Z126">
        <f t="shared" si="13"/>
        <v>4.8647699332630845</v>
      </c>
      <c r="AA126">
        <f t="shared" si="13"/>
        <v>5.1984545135230071</v>
      </c>
      <c r="AB126">
        <f t="shared" si="13"/>
        <v>5.4223744292237441</v>
      </c>
      <c r="AC126">
        <f t="shared" si="13"/>
        <v>5.0052687038988415</v>
      </c>
    </row>
    <row r="127" spans="1:29" x14ac:dyDescent="0.25">
      <c r="A127" t="s">
        <v>1659</v>
      </c>
      <c r="B127">
        <v>0.218</v>
      </c>
      <c r="C127">
        <v>0.23669999999999999</v>
      </c>
      <c r="D127">
        <v>0.22570000000000001</v>
      </c>
      <c r="E127">
        <v>0.21460000000000001</v>
      </c>
      <c r="F127">
        <v>0.20469999999999999</v>
      </c>
      <c r="G127">
        <v>0.22109999999999999</v>
      </c>
      <c r="H127">
        <v>0.19980000000000001</v>
      </c>
      <c r="I127">
        <v>0.18920000000000001</v>
      </c>
      <c r="K127" t="s">
        <v>1659</v>
      </c>
      <c r="L127">
        <f t="shared" ref="L127:L131" si="14">B127-$F$132</f>
        <v>0.1353</v>
      </c>
      <c r="M127">
        <f t="shared" ref="M127:M131" si="15">C127-$F$132</f>
        <v>0.154</v>
      </c>
      <c r="N127">
        <f t="shared" ref="N127:N131" si="16">D127-$F$132</f>
        <v>0.14300000000000002</v>
      </c>
      <c r="O127">
        <f t="shared" ref="O127:O131" si="17">E127-$F$132</f>
        <v>0.13190000000000002</v>
      </c>
      <c r="P127">
        <f t="shared" ref="P127:P131" si="18">F127-$F$132</f>
        <v>0.122</v>
      </c>
      <c r="Q127">
        <f t="shared" ref="Q127:Q131" si="19">G127-$F$132</f>
        <v>0.1384</v>
      </c>
      <c r="R127">
        <f t="shared" ref="R127:R131" si="20">H127-$F$132</f>
        <v>0.11710000000000001</v>
      </c>
      <c r="S127">
        <f t="shared" ref="S127:S131" si="21">I127-$F$132</f>
        <v>0.10650000000000001</v>
      </c>
      <c r="U127" t="s">
        <v>1659</v>
      </c>
      <c r="V127">
        <f t="shared" ref="V127:V131" si="22">L127/$L$131*100</f>
        <v>5.9404636459430984</v>
      </c>
      <c r="W127">
        <f t="shared" ref="W127:W131" si="23">M127/$L$131*100</f>
        <v>6.7615033368458022</v>
      </c>
      <c r="X127">
        <f t="shared" ref="X127:X131" si="24">N127/$L$131*100</f>
        <v>6.2785388127853894</v>
      </c>
      <c r="Y127">
        <f t="shared" ref="Y127:Y131" si="25">O127/$L$131*100</f>
        <v>5.7911837021426074</v>
      </c>
      <c r="Z127">
        <f t="shared" ref="Z127:Z131" si="26">P127/$L$131*100</f>
        <v>5.3565156304882331</v>
      </c>
      <c r="AA127">
        <f t="shared" ref="AA127:AA131" si="27">Q127/$L$131*100</f>
        <v>6.076571829996487</v>
      </c>
      <c r="AB127">
        <f t="shared" ref="AB127:AB131" si="28">R127/$L$131*100</f>
        <v>5.141376887952231</v>
      </c>
      <c r="AC127">
        <f t="shared" ref="AC127:AC131" si="29">S127/$L$131*100</f>
        <v>4.6759747102212863</v>
      </c>
    </row>
    <row r="128" spans="1:29" x14ac:dyDescent="0.25">
      <c r="A128" t="s">
        <v>1660</v>
      </c>
      <c r="B128">
        <v>0.28089999999999998</v>
      </c>
      <c r="C128">
        <v>0.1875</v>
      </c>
      <c r="D128">
        <v>0.18640000000000001</v>
      </c>
      <c r="E128">
        <v>0.1787</v>
      </c>
      <c r="F128">
        <v>0.18729999999999999</v>
      </c>
      <c r="G128">
        <v>0.182</v>
      </c>
      <c r="H128">
        <v>0.20549999999999999</v>
      </c>
      <c r="I128">
        <v>0.28089999999999998</v>
      </c>
      <c r="K128" t="s">
        <v>1660</v>
      </c>
      <c r="L128">
        <f t="shared" si="14"/>
        <v>0.19819999999999999</v>
      </c>
      <c r="M128">
        <f t="shared" si="15"/>
        <v>0.1048</v>
      </c>
      <c r="N128">
        <f t="shared" si="16"/>
        <v>0.10370000000000001</v>
      </c>
      <c r="O128">
        <f t="shared" si="17"/>
        <v>9.6000000000000002E-2</v>
      </c>
      <c r="P128">
        <f t="shared" si="18"/>
        <v>0.1046</v>
      </c>
      <c r="Q128">
        <f t="shared" si="19"/>
        <v>9.9299999999999999E-2</v>
      </c>
      <c r="R128">
        <f t="shared" si="20"/>
        <v>0.12279999999999999</v>
      </c>
      <c r="S128">
        <f t="shared" si="21"/>
        <v>0.19819999999999999</v>
      </c>
      <c r="U128" t="s">
        <v>1660</v>
      </c>
      <c r="V128">
        <f t="shared" si="22"/>
        <v>8.7021426062521954</v>
      </c>
      <c r="W128">
        <f t="shared" si="23"/>
        <v>4.6013347383210395</v>
      </c>
      <c r="X128">
        <f t="shared" si="24"/>
        <v>4.5530382859149992</v>
      </c>
      <c r="Y128">
        <f t="shared" si="25"/>
        <v>4.2149631190727082</v>
      </c>
      <c r="Z128">
        <f t="shared" si="26"/>
        <v>4.5925535651563054</v>
      </c>
      <c r="AA128">
        <f t="shared" si="27"/>
        <v>4.3598524762908326</v>
      </c>
      <c r="AB128">
        <f t="shared" si="28"/>
        <v>5.3916403231471719</v>
      </c>
      <c r="AC128">
        <f t="shared" si="29"/>
        <v>8.7021426062521954</v>
      </c>
    </row>
    <row r="129" spans="1:29" x14ac:dyDescent="0.25">
      <c r="A129" t="s">
        <v>1661</v>
      </c>
      <c r="B129">
        <v>0.18290000000000001</v>
      </c>
      <c r="C129">
        <v>0.1852</v>
      </c>
      <c r="D129">
        <v>0.1988</v>
      </c>
      <c r="E129">
        <v>0.18229999999999999</v>
      </c>
      <c r="F129">
        <v>0.18310000000000001</v>
      </c>
      <c r="G129">
        <v>0.1762</v>
      </c>
      <c r="H129">
        <v>0.19159999999999999</v>
      </c>
      <c r="I129">
        <v>0.2079</v>
      </c>
      <c r="K129" t="s">
        <v>1661</v>
      </c>
      <c r="L129">
        <f t="shared" si="14"/>
        <v>0.10020000000000001</v>
      </c>
      <c r="M129">
        <f t="shared" si="15"/>
        <v>0.10250000000000001</v>
      </c>
      <c r="N129">
        <f t="shared" si="16"/>
        <v>0.11610000000000001</v>
      </c>
      <c r="O129">
        <f t="shared" si="17"/>
        <v>9.9599999999999994E-2</v>
      </c>
      <c r="P129">
        <f t="shared" si="18"/>
        <v>0.10040000000000002</v>
      </c>
      <c r="Q129">
        <f t="shared" si="19"/>
        <v>9.35E-2</v>
      </c>
      <c r="R129">
        <f t="shared" si="20"/>
        <v>0.1089</v>
      </c>
      <c r="S129">
        <f t="shared" si="21"/>
        <v>0.12520000000000001</v>
      </c>
      <c r="U129" t="s">
        <v>1661</v>
      </c>
      <c r="V129">
        <f t="shared" si="22"/>
        <v>4.3993677555321398</v>
      </c>
      <c r="W129">
        <f t="shared" si="23"/>
        <v>4.5003512469265896</v>
      </c>
      <c r="X129">
        <f t="shared" si="24"/>
        <v>5.0974710221285564</v>
      </c>
      <c r="Y129">
        <f t="shared" si="25"/>
        <v>4.3730242360379341</v>
      </c>
      <c r="Z129">
        <f t="shared" si="26"/>
        <v>4.4081489286968738</v>
      </c>
      <c r="AA129">
        <f t="shared" si="27"/>
        <v>4.1051984545135225</v>
      </c>
      <c r="AB129">
        <f t="shared" si="28"/>
        <v>4.7813487881981036</v>
      </c>
      <c r="AC129">
        <f t="shared" si="29"/>
        <v>5.4970144011239901</v>
      </c>
    </row>
    <row r="130" spans="1:29" x14ac:dyDescent="0.25">
      <c r="A130" t="s">
        <v>1662</v>
      </c>
      <c r="B130">
        <v>0.19739999999999999</v>
      </c>
      <c r="C130">
        <v>0.1852</v>
      </c>
      <c r="D130">
        <v>0.186</v>
      </c>
      <c r="E130">
        <v>0.2109</v>
      </c>
      <c r="F130">
        <v>0.1757</v>
      </c>
      <c r="G130">
        <v>0.18329999999999999</v>
      </c>
      <c r="H130">
        <v>0.19</v>
      </c>
      <c r="I130">
        <v>0.19</v>
      </c>
      <c r="K130" t="s">
        <v>1662</v>
      </c>
      <c r="L130">
        <f t="shared" si="14"/>
        <v>0.1147</v>
      </c>
      <c r="M130">
        <f t="shared" si="15"/>
        <v>0.10250000000000001</v>
      </c>
      <c r="N130">
        <f t="shared" si="16"/>
        <v>0.1033</v>
      </c>
      <c r="O130">
        <f t="shared" si="17"/>
        <v>0.12820000000000001</v>
      </c>
      <c r="P130">
        <f t="shared" si="18"/>
        <v>9.2999999999999999E-2</v>
      </c>
      <c r="Q130">
        <f t="shared" si="19"/>
        <v>0.10059999999999999</v>
      </c>
      <c r="R130">
        <f t="shared" si="20"/>
        <v>0.10730000000000001</v>
      </c>
      <c r="S130">
        <f t="shared" si="21"/>
        <v>0.10730000000000001</v>
      </c>
      <c r="U130" t="s">
        <v>1662</v>
      </c>
      <c r="V130">
        <f t="shared" si="22"/>
        <v>5.0360028099754119</v>
      </c>
      <c r="W130">
        <f t="shared" si="23"/>
        <v>4.5003512469265896</v>
      </c>
      <c r="X130">
        <f t="shared" si="24"/>
        <v>4.5354759395855284</v>
      </c>
      <c r="Y130">
        <f t="shared" si="25"/>
        <v>5.6287319985950122</v>
      </c>
      <c r="Z130">
        <f t="shared" si="26"/>
        <v>4.0832455216016861</v>
      </c>
      <c r="AA130">
        <f t="shared" si="27"/>
        <v>4.4169301018616078</v>
      </c>
      <c r="AB130">
        <f t="shared" si="28"/>
        <v>4.7110994028802251</v>
      </c>
      <c r="AC130">
        <f t="shared" si="29"/>
        <v>4.7110994028802251</v>
      </c>
    </row>
    <row r="131" spans="1:29" x14ac:dyDescent="0.25">
      <c r="A131" t="s">
        <v>1663</v>
      </c>
      <c r="B131">
        <v>2.3603000000000001</v>
      </c>
      <c r="C131">
        <v>0.15240000000000001</v>
      </c>
      <c r="D131">
        <v>0.17949999999999999</v>
      </c>
      <c r="E131">
        <v>0.1961</v>
      </c>
      <c r="F131">
        <v>0.18410000000000001</v>
      </c>
      <c r="G131">
        <v>0.1875</v>
      </c>
      <c r="H131">
        <v>0.2402</v>
      </c>
      <c r="I131">
        <v>0.1943</v>
      </c>
      <c r="K131" t="s">
        <v>1663</v>
      </c>
      <c r="L131">
        <f t="shared" si="14"/>
        <v>2.2776000000000001</v>
      </c>
      <c r="M131">
        <f t="shared" si="15"/>
        <v>6.9700000000000012E-2</v>
      </c>
      <c r="N131">
        <f t="shared" si="16"/>
        <v>9.6799999999999997E-2</v>
      </c>
      <c r="O131">
        <f t="shared" si="17"/>
        <v>0.1134</v>
      </c>
      <c r="P131">
        <f t="shared" si="18"/>
        <v>0.10140000000000002</v>
      </c>
      <c r="Q131">
        <f t="shared" si="19"/>
        <v>0.1048</v>
      </c>
      <c r="R131">
        <f t="shared" si="20"/>
        <v>0.1575</v>
      </c>
      <c r="S131">
        <f t="shared" si="21"/>
        <v>0.1116</v>
      </c>
      <c r="U131" t="s">
        <v>1663</v>
      </c>
      <c r="V131">
        <f t="shared" si="22"/>
        <v>100</v>
      </c>
      <c r="W131">
        <f t="shared" si="23"/>
        <v>3.0602388479100813</v>
      </c>
      <c r="X131">
        <f t="shared" si="24"/>
        <v>4.250087811731647</v>
      </c>
      <c r="Y131">
        <f t="shared" si="25"/>
        <v>4.9789251844046358</v>
      </c>
      <c r="Z131">
        <f t="shared" si="26"/>
        <v>4.4520547945205484</v>
      </c>
      <c r="AA131">
        <f t="shared" si="27"/>
        <v>4.6013347383210395</v>
      </c>
      <c r="AB131">
        <f t="shared" si="28"/>
        <v>6.9151738672286616</v>
      </c>
      <c r="AC131">
        <f t="shared" si="29"/>
        <v>4.8998946259220233</v>
      </c>
    </row>
    <row r="132" spans="1:29" x14ac:dyDescent="0.25">
      <c r="A132" t="s">
        <v>1664</v>
      </c>
      <c r="B132">
        <v>8.1799999999999998E-2</v>
      </c>
      <c r="C132">
        <v>8.3099999999999993E-2</v>
      </c>
      <c r="D132">
        <v>8.3199999999999996E-2</v>
      </c>
      <c r="E132">
        <v>4</v>
      </c>
      <c r="F132">
        <f>AVERAGE(B132:D132)</f>
        <v>8.2699999999999996E-2</v>
      </c>
    </row>
    <row r="133" spans="1:29" x14ac:dyDescent="0.25">
      <c r="A133" t="s">
        <v>1665</v>
      </c>
    </row>
    <row r="136" spans="1:29" x14ac:dyDescent="0.25">
      <c r="A136" s="7" t="s">
        <v>2282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0.17530000000000001</v>
      </c>
      <c r="C139">
        <v>0.17949999999999999</v>
      </c>
      <c r="D139">
        <v>0.186</v>
      </c>
      <c r="E139">
        <v>0.17599999999999999</v>
      </c>
      <c r="F139">
        <v>0.1623</v>
      </c>
      <c r="G139">
        <v>0.16550000000000001</v>
      </c>
      <c r="H139">
        <v>0.1956</v>
      </c>
      <c r="I139">
        <v>0.17</v>
      </c>
      <c r="K139" t="s">
        <v>1658</v>
      </c>
      <c r="L139">
        <f>B139-$F$145</f>
        <v>9.3433333333333354E-2</v>
      </c>
      <c r="M139">
        <f t="shared" ref="M139:S139" si="30">C139-$F$145</f>
        <v>9.7633333333333336E-2</v>
      </c>
      <c r="N139">
        <f t="shared" si="30"/>
        <v>0.10413333333333334</v>
      </c>
      <c r="O139">
        <f t="shared" si="30"/>
        <v>9.4133333333333333E-2</v>
      </c>
      <c r="P139">
        <f t="shared" si="30"/>
        <v>8.0433333333333343E-2</v>
      </c>
      <c r="Q139">
        <f t="shared" si="30"/>
        <v>8.3633333333333351E-2</v>
      </c>
      <c r="R139">
        <f t="shared" si="30"/>
        <v>0.11373333333333334</v>
      </c>
      <c r="S139">
        <f t="shared" si="30"/>
        <v>8.8133333333333355E-2</v>
      </c>
      <c r="U139" t="s">
        <v>1658</v>
      </c>
      <c r="V139">
        <f>L139/$L$144*100</f>
        <v>4.3307634071350218</v>
      </c>
      <c r="W139">
        <f t="shared" ref="W139:AC139" si="31">M139/$L$144*100</f>
        <v>4.5254391792716655</v>
      </c>
      <c r="X139">
        <f t="shared" si="31"/>
        <v>4.8267231123402805</v>
      </c>
      <c r="Y139">
        <f t="shared" si="31"/>
        <v>4.3632093691577953</v>
      </c>
      <c r="Z139">
        <f t="shared" si="31"/>
        <v>3.7281955409977905</v>
      </c>
      <c r="AA139">
        <f t="shared" si="31"/>
        <v>3.8765199388161866</v>
      </c>
      <c r="AB139">
        <f t="shared" si="31"/>
        <v>5.2716963057954667</v>
      </c>
      <c r="AC139">
        <f t="shared" si="31"/>
        <v>4.0851011232483048</v>
      </c>
    </row>
    <row r="140" spans="1:29" x14ac:dyDescent="0.25">
      <c r="A140" t="s">
        <v>1659</v>
      </c>
      <c r="B140">
        <v>0.20180000000000001</v>
      </c>
      <c r="C140">
        <v>0.21529999999999999</v>
      </c>
      <c r="D140">
        <v>0.19939999999999999</v>
      </c>
      <c r="E140">
        <v>0.18690000000000001</v>
      </c>
      <c r="F140">
        <v>0.20649999999999999</v>
      </c>
      <c r="G140">
        <v>0.1721</v>
      </c>
      <c r="H140">
        <v>0.20100000000000001</v>
      </c>
      <c r="I140">
        <v>0.2026</v>
      </c>
      <c r="K140" t="s">
        <v>1659</v>
      </c>
      <c r="L140">
        <f t="shared" ref="L140:L144" si="32">B140-$F$145</f>
        <v>0.11993333333333335</v>
      </c>
      <c r="M140">
        <f t="shared" ref="M140:M144" si="33">C140-$F$145</f>
        <v>0.13343333333333335</v>
      </c>
      <c r="N140">
        <f t="shared" ref="N140:N144" si="34">D140-$F$145</f>
        <v>0.11753333333333334</v>
      </c>
      <c r="O140">
        <f t="shared" ref="O140:O144" si="35">E140-$F$145</f>
        <v>0.10503333333333335</v>
      </c>
      <c r="P140">
        <f t="shared" ref="P140:P144" si="36">F140-$F$145</f>
        <v>0.12463333333333333</v>
      </c>
      <c r="Q140">
        <f t="shared" ref="Q140:Q144" si="37">G140-$F$145</f>
        <v>9.0233333333333346E-2</v>
      </c>
      <c r="R140">
        <f t="shared" ref="R140:R144" si="38">H140-$F$145</f>
        <v>0.11913333333333335</v>
      </c>
      <c r="S140">
        <f t="shared" ref="S140:S144" si="39">I140-$F$145</f>
        <v>0.12073333333333335</v>
      </c>
      <c r="U140" t="s">
        <v>1659</v>
      </c>
      <c r="V140">
        <f t="shared" ref="V140:V144" si="40">L140/$L$144*100</f>
        <v>5.5590748265686081</v>
      </c>
      <c r="W140">
        <f t="shared" ref="W140:W144" si="41">M140/$L$144*100</f>
        <v>6.1848183798649634</v>
      </c>
      <c r="X140">
        <f t="shared" ref="X140:X144" si="42">N140/$L$144*100</f>
        <v>5.4478315282048104</v>
      </c>
      <c r="Y140">
        <f t="shared" ref="Y140:Y144" si="43">O140/$L$144*100</f>
        <v>4.8684393492267048</v>
      </c>
      <c r="Z140">
        <f t="shared" ref="Z140:Z144" si="44">P140/$L$144*100</f>
        <v>5.7769262858643753</v>
      </c>
      <c r="AA140">
        <f t="shared" ref="AA140:AA144" si="45">Q140/$L$144*100</f>
        <v>4.1824390093166262</v>
      </c>
      <c r="AB140">
        <f t="shared" ref="AB140:AB144" si="46">R140/$L$144*100</f>
        <v>5.5219937271140092</v>
      </c>
      <c r="AC140">
        <f t="shared" ref="AC140:AC144" si="47">S140/$L$144*100</f>
        <v>5.596155926023207</v>
      </c>
    </row>
    <row r="141" spans="1:29" x14ac:dyDescent="0.25">
      <c r="A141" t="s">
        <v>1660</v>
      </c>
      <c r="B141">
        <v>0.1716</v>
      </c>
      <c r="C141">
        <v>0.1825</v>
      </c>
      <c r="D141">
        <v>0.16400000000000001</v>
      </c>
      <c r="E141">
        <v>0.15229999999999999</v>
      </c>
      <c r="F141">
        <v>0.17219999999999999</v>
      </c>
      <c r="G141">
        <v>0.16309999999999999</v>
      </c>
      <c r="H141">
        <v>0.17369999999999999</v>
      </c>
      <c r="I141">
        <v>0.2064</v>
      </c>
      <c r="K141" t="s">
        <v>1660</v>
      </c>
      <c r="L141">
        <f t="shared" si="32"/>
        <v>8.9733333333333345E-2</v>
      </c>
      <c r="M141">
        <f t="shared" si="33"/>
        <v>0.10063333333333334</v>
      </c>
      <c r="N141">
        <f t="shared" si="34"/>
        <v>8.213333333333335E-2</v>
      </c>
      <c r="O141">
        <f t="shared" si="35"/>
        <v>7.0433333333333334E-2</v>
      </c>
      <c r="P141">
        <f t="shared" si="36"/>
        <v>9.0333333333333335E-2</v>
      </c>
      <c r="Q141">
        <f t="shared" si="37"/>
        <v>8.1233333333333338E-2</v>
      </c>
      <c r="R141">
        <f t="shared" si="38"/>
        <v>9.1833333333333336E-2</v>
      </c>
      <c r="S141">
        <f t="shared" si="39"/>
        <v>0.12453333333333334</v>
      </c>
      <c r="U141" t="s">
        <v>1660</v>
      </c>
      <c r="V141">
        <f t="shared" si="40"/>
        <v>4.1592633221575017</v>
      </c>
      <c r="W141">
        <f t="shared" si="41"/>
        <v>4.6644933022264103</v>
      </c>
      <c r="X141">
        <f t="shared" si="42"/>
        <v>3.8069928773388133</v>
      </c>
      <c r="Y141">
        <f t="shared" si="43"/>
        <v>3.2646817978153044</v>
      </c>
      <c r="Z141">
        <f t="shared" si="44"/>
        <v>4.1870741467484507</v>
      </c>
      <c r="AA141">
        <f t="shared" si="45"/>
        <v>3.765276640452389</v>
      </c>
      <c r="AB141">
        <f t="shared" si="46"/>
        <v>4.2566012082258231</v>
      </c>
      <c r="AC141">
        <f t="shared" si="47"/>
        <v>5.7722911484325508</v>
      </c>
    </row>
    <row r="142" spans="1:29" x14ac:dyDescent="0.25">
      <c r="A142" t="s">
        <v>1661</v>
      </c>
      <c r="B142">
        <v>0.14729999999999999</v>
      </c>
      <c r="C142">
        <v>0.1527</v>
      </c>
      <c r="D142">
        <v>0.1794</v>
      </c>
      <c r="E142">
        <v>0.1573</v>
      </c>
      <c r="F142">
        <v>0.16800000000000001</v>
      </c>
      <c r="G142">
        <v>0.16719999999999999</v>
      </c>
      <c r="H142">
        <v>0.16300000000000001</v>
      </c>
      <c r="I142">
        <v>0.1653</v>
      </c>
      <c r="K142" t="s">
        <v>1661</v>
      </c>
      <c r="L142">
        <f t="shared" si="32"/>
        <v>6.5433333333333329E-2</v>
      </c>
      <c r="M142">
        <f t="shared" si="33"/>
        <v>7.0833333333333345E-2</v>
      </c>
      <c r="N142">
        <f t="shared" si="34"/>
        <v>9.7533333333333347E-2</v>
      </c>
      <c r="O142">
        <f t="shared" si="35"/>
        <v>7.5433333333333338E-2</v>
      </c>
      <c r="P142">
        <f t="shared" si="36"/>
        <v>8.6133333333333353E-2</v>
      </c>
      <c r="Q142">
        <f t="shared" si="37"/>
        <v>8.533333333333333E-2</v>
      </c>
      <c r="R142">
        <f t="shared" si="38"/>
        <v>8.1133333333333349E-2</v>
      </c>
      <c r="S142">
        <f t="shared" si="39"/>
        <v>8.3433333333333345E-2</v>
      </c>
      <c r="U142" t="s">
        <v>1661</v>
      </c>
      <c r="V142">
        <f t="shared" si="40"/>
        <v>3.0329249262240623</v>
      </c>
      <c r="W142">
        <f t="shared" si="41"/>
        <v>3.2832223475426048</v>
      </c>
      <c r="X142">
        <f t="shared" si="42"/>
        <v>4.5208040418398401</v>
      </c>
      <c r="Y142">
        <f t="shared" si="43"/>
        <v>3.4964386694065479</v>
      </c>
      <c r="Z142">
        <f t="shared" si="44"/>
        <v>3.9923983746118079</v>
      </c>
      <c r="AA142">
        <f t="shared" si="45"/>
        <v>3.9553172751572081</v>
      </c>
      <c r="AB142">
        <f t="shared" si="46"/>
        <v>3.7606415030205649</v>
      </c>
      <c r="AC142">
        <f t="shared" si="47"/>
        <v>3.8672496639525362</v>
      </c>
    </row>
    <row r="143" spans="1:29" x14ac:dyDescent="0.25">
      <c r="A143" t="s">
        <v>1662</v>
      </c>
      <c r="B143">
        <v>0.16830000000000001</v>
      </c>
      <c r="C143">
        <v>0.16569999999999999</v>
      </c>
      <c r="D143">
        <v>0.16020000000000001</v>
      </c>
      <c r="E143">
        <v>0.15770000000000001</v>
      </c>
      <c r="F143">
        <v>0.15740000000000001</v>
      </c>
      <c r="G143">
        <v>0.16300000000000001</v>
      </c>
      <c r="H143">
        <v>0.1656</v>
      </c>
      <c r="I143">
        <v>0.16420000000000001</v>
      </c>
      <c r="K143" t="s">
        <v>1662</v>
      </c>
      <c r="L143">
        <f t="shared" si="32"/>
        <v>8.6433333333333348E-2</v>
      </c>
      <c r="M143">
        <f t="shared" si="33"/>
        <v>8.3833333333333329E-2</v>
      </c>
      <c r="N143">
        <f t="shared" si="34"/>
        <v>7.8333333333333352E-2</v>
      </c>
      <c r="O143">
        <f t="shared" si="35"/>
        <v>7.583333333333335E-2</v>
      </c>
      <c r="P143">
        <f t="shared" si="36"/>
        <v>7.5533333333333355E-2</v>
      </c>
      <c r="Q143">
        <f t="shared" si="37"/>
        <v>8.1133333333333349E-2</v>
      </c>
      <c r="R143">
        <f t="shared" si="38"/>
        <v>8.373333333333334E-2</v>
      </c>
      <c r="S143">
        <f t="shared" si="39"/>
        <v>8.2333333333333356E-2</v>
      </c>
      <c r="U143" t="s">
        <v>1662</v>
      </c>
      <c r="V143">
        <f t="shared" si="40"/>
        <v>4.0063037869072824</v>
      </c>
      <c r="W143">
        <f t="shared" si="41"/>
        <v>3.8857902136798348</v>
      </c>
      <c r="X143">
        <f t="shared" si="42"/>
        <v>3.6308576549294695</v>
      </c>
      <c r="Y143">
        <f t="shared" si="43"/>
        <v>3.5149792191338478</v>
      </c>
      <c r="Z143">
        <f t="shared" si="44"/>
        <v>3.5010738068383738</v>
      </c>
      <c r="AA143">
        <f t="shared" si="45"/>
        <v>3.7606415030205649</v>
      </c>
      <c r="AB143">
        <f t="shared" si="46"/>
        <v>3.8811550762480107</v>
      </c>
      <c r="AC143">
        <f t="shared" si="47"/>
        <v>3.8162631522024633</v>
      </c>
    </row>
    <row r="144" spans="1:29" x14ac:dyDescent="0.25">
      <c r="A144" t="s">
        <v>1663</v>
      </c>
      <c r="B144">
        <v>2.2393000000000001</v>
      </c>
      <c r="C144">
        <v>0.1709</v>
      </c>
      <c r="D144">
        <v>0.1686</v>
      </c>
      <c r="E144">
        <v>0.1686</v>
      </c>
      <c r="F144">
        <v>0.81320000000000003</v>
      </c>
      <c r="G144">
        <v>0.1603</v>
      </c>
      <c r="H144">
        <v>0.15920000000000001</v>
      </c>
      <c r="I144">
        <v>0.16750000000000001</v>
      </c>
      <c r="K144" t="s">
        <v>1663</v>
      </c>
      <c r="L144">
        <f t="shared" si="32"/>
        <v>2.1574333333333335</v>
      </c>
      <c r="M144">
        <f t="shared" si="33"/>
        <v>8.9033333333333339E-2</v>
      </c>
      <c r="N144">
        <f t="shared" si="34"/>
        <v>8.6733333333333343E-2</v>
      </c>
      <c r="O144">
        <f t="shared" si="35"/>
        <v>8.6733333333333343E-2</v>
      </c>
      <c r="P144">
        <f t="shared" si="36"/>
        <v>0.73133333333333339</v>
      </c>
      <c r="Q144">
        <f t="shared" si="37"/>
        <v>7.8433333333333341E-2</v>
      </c>
      <c r="R144">
        <f t="shared" si="38"/>
        <v>7.7333333333333351E-2</v>
      </c>
      <c r="S144">
        <f t="shared" si="39"/>
        <v>8.5633333333333353E-2</v>
      </c>
      <c r="U144" t="s">
        <v>1663</v>
      </c>
      <c r="V144">
        <f t="shared" si="40"/>
        <v>100</v>
      </c>
      <c r="W144">
        <f t="shared" si="41"/>
        <v>4.1268173601347273</v>
      </c>
      <c r="X144">
        <f t="shared" si="42"/>
        <v>4.0202091992027569</v>
      </c>
      <c r="Y144">
        <f t="shared" si="43"/>
        <v>4.0202091992027569</v>
      </c>
      <c r="Z144">
        <f t="shared" si="44"/>
        <v>33.898305084745758</v>
      </c>
      <c r="AA144">
        <f t="shared" si="45"/>
        <v>3.6354927923612936</v>
      </c>
      <c r="AB144">
        <f t="shared" si="46"/>
        <v>3.5845062806112207</v>
      </c>
      <c r="AC144">
        <f t="shared" si="47"/>
        <v>3.9692226874526835</v>
      </c>
    </row>
    <row r="145" spans="1:29" x14ac:dyDescent="0.25">
      <c r="A145" t="s">
        <v>1664</v>
      </c>
      <c r="B145">
        <v>7.9399999999999998E-2</v>
      </c>
      <c r="C145">
        <v>8.3000000000000004E-2</v>
      </c>
      <c r="D145">
        <v>8.3199999999999996E-2</v>
      </c>
      <c r="E145">
        <v>3.5876999999999999</v>
      </c>
      <c r="F145">
        <f>AVERAGE(B145:D145)</f>
        <v>8.1866666666666657E-2</v>
      </c>
    </row>
    <row r="146" spans="1:29" x14ac:dyDescent="0.25">
      <c r="A146" t="s">
        <v>1665</v>
      </c>
    </row>
    <row r="149" spans="1:29" x14ac:dyDescent="0.25">
      <c r="A149" s="7" t="s">
        <v>2283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9.6199999999999994E-2</v>
      </c>
      <c r="C152">
        <v>0.1686</v>
      </c>
      <c r="D152">
        <v>0.18440000000000001</v>
      </c>
      <c r="E152">
        <v>0.1812</v>
      </c>
      <c r="F152">
        <v>0.18079999999999999</v>
      </c>
      <c r="G152">
        <v>0.18079999999999999</v>
      </c>
      <c r="H152">
        <v>0.17419999999999999</v>
      </c>
      <c r="I152">
        <v>0.1764</v>
      </c>
      <c r="K152" t="s">
        <v>1658</v>
      </c>
      <c r="L152">
        <f>B152-$F$158</f>
        <v>2.7599999999999986E-2</v>
      </c>
      <c r="M152">
        <f t="shared" ref="M152:S152" si="48">C152-$F$158</f>
        <v>9.9999999999999992E-2</v>
      </c>
      <c r="N152">
        <f t="shared" si="48"/>
        <v>0.1158</v>
      </c>
      <c r="O152">
        <f t="shared" si="48"/>
        <v>0.11259999999999999</v>
      </c>
      <c r="P152">
        <f t="shared" si="48"/>
        <v>0.11219999999999998</v>
      </c>
      <c r="Q152">
        <f t="shared" si="48"/>
        <v>0.11219999999999998</v>
      </c>
      <c r="R152">
        <f t="shared" si="48"/>
        <v>0.10559999999999999</v>
      </c>
      <c r="S152">
        <f t="shared" si="48"/>
        <v>0.10779999999999999</v>
      </c>
      <c r="U152" t="s">
        <v>1658</v>
      </c>
      <c r="V152">
        <f>L152/$L$157*100</f>
        <v>2.372764786795047</v>
      </c>
      <c r="W152">
        <f t="shared" ref="W152:AC152" si="49">M152/$L$157*100</f>
        <v>8.5969738651994483</v>
      </c>
      <c r="X152">
        <f t="shared" si="49"/>
        <v>9.9552957359009628</v>
      </c>
      <c r="Y152">
        <f t="shared" si="49"/>
        <v>9.6801925722145796</v>
      </c>
      <c r="Z152">
        <f t="shared" si="49"/>
        <v>9.6458046767537802</v>
      </c>
      <c r="AA152">
        <f t="shared" si="49"/>
        <v>9.6458046767537802</v>
      </c>
      <c r="AB152">
        <f t="shared" si="49"/>
        <v>9.0784044016506176</v>
      </c>
      <c r="AC152">
        <f t="shared" si="49"/>
        <v>9.2675378266850057</v>
      </c>
    </row>
    <row r="153" spans="1:29" x14ac:dyDescent="0.25">
      <c r="A153" t="s">
        <v>1659</v>
      </c>
      <c r="B153">
        <v>0.15859999999999999</v>
      </c>
      <c r="C153">
        <v>0.21590000000000001</v>
      </c>
      <c r="D153">
        <v>0.21629999999999999</v>
      </c>
      <c r="E153">
        <v>0.20030000000000001</v>
      </c>
      <c r="F153">
        <v>0.18679999999999999</v>
      </c>
      <c r="G153">
        <v>0.18310000000000001</v>
      </c>
      <c r="H153">
        <v>0.18060000000000001</v>
      </c>
      <c r="I153">
        <v>0.20150000000000001</v>
      </c>
      <c r="K153" t="s">
        <v>1659</v>
      </c>
      <c r="L153">
        <f t="shared" ref="L153:L157" si="50">B153-$F$158</f>
        <v>8.9999999999999983E-2</v>
      </c>
      <c r="M153">
        <f t="shared" ref="M153:M157" si="51">C153-$F$158</f>
        <v>0.14729999999999999</v>
      </c>
      <c r="N153">
        <f t="shared" ref="N153:N157" si="52">D153-$F$158</f>
        <v>0.1477</v>
      </c>
      <c r="O153">
        <f t="shared" ref="O153:O157" si="53">E153-$F$158</f>
        <v>0.13169999999999998</v>
      </c>
      <c r="P153">
        <f t="shared" ref="P153:P157" si="54">F153-$F$158</f>
        <v>0.11819999999999999</v>
      </c>
      <c r="Q153">
        <f t="shared" ref="Q153:Q157" si="55">G153-$F$158</f>
        <v>0.1145</v>
      </c>
      <c r="R153">
        <f t="shared" ref="R153:R157" si="56">H153-$F$158</f>
        <v>0.112</v>
      </c>
      <c r="S153">
        <f t="shared" ref="S153:S157" si="57">I153-$F$158</f>
        <v>0.13290000000000002</v>
      </c>
      <c r="U153" t="s">
        <v>1659</v>
      </c>
      <c r="V153">
        <f t="shared" ref="V153:V157" si="58">L153/$L$157*100</f>
        <v>7.7372764786795027</v>
      </c>
      <c r="W153">
        <f t="shared" ref="W153:W157" si="59">M153/$L$157*100</f>
        <v>12.663342503438788</v>
      </c>
      <c r="X153">
        <f t="shared" ref="X153:X157" si="60">N153/$L$157*100</f>
        <v>12.697730398899587</v>
      </c>
      <c r="Y153">
        <f t="shared" ref="Y153:Y157" si="61">O153/$L$157*100</f>
        <v>11.322214580467675</v>
      </c>
      <c r="Z153">
        <f t="shared" ref="Z153:Z157" si="62">P153/$L$157*100</f>
        <v>10.161623108665749</v>
      </c>
      <c r="AA153">
        <f t="shared" ref="AA153:AA157" si="63">Q153/$L$157*100</f>
        <v>9.8435350756533708</v>
      </c>
      <c r="AB153">
        <f t="shared" ref="AB153:AB157" si="64">R153/$L$157*100</f>
        <v>9.628610729023384</v>
      </c>
      <c r="AC153">
        <f t="shared" ref="AC153:AC157" si="65">S153/$L$157*100</f>
        <v>11.425378266850069</v>
      </c>
    </row>
    <row r="154" spans="1:29" x14ac:dyDescent="0.25">
      <c r="A154" t="s">
        <v>1660</v>
      </c>
      <c r="B154">
        <v>0.13389999999999999</v>
      </c>
      <c r="C154">
        <v>0.18529999999999999</v>
      </c>
      <c r="D154">
        <v>0.17169999999999999</v>
      </c>
      <c r="E154">
        <v>0.17979999999999999</v>
      </c>
      <c r="F154">
        <v>0.20300000000000001</v>
      </c>
      <c r="G154">
        <v>0.32329999999999998</v>
      </c>
      <c r="H154">
        <v>0.182</v>
      </c>
      <c r="I154">
        <v>0.17530000000000001</v>
      </c>
      <c r="K154" t="s">
        <v>1660</v>
      </c>
      <c r="L154">
        <f t="shared" si="50"/>
        <v>6.5299999999999983E-2</v>
      </c>
      <c r="M154">
        <f t="shared" si="51"/>
        <v>0.11669999999999998</v>
      </c>
      <c r="N154">
        <f t="shared" si="52"/>
        <v>0.10309999999999998</v>
      </c>
      <c r="O154">
        <f t="shared" si="53"/>
        <v>0.11119999999999998</v>
      </c>
      <c r="P154">
        <f t="shared" si="54"/>
        <v>0.13440000000000002</v>
      </c>
      <c r="Q154">
        <f t="shared" si="55"/>
        <v>0.25469999999999998</v>
      </c>
      <c r="R154">
        <f t="shared" si="56"/>
        <v>0.11339999999999999</v>
      </c>
      <c r="S154">
        <f t="shared" si="57"/>
        <v>0.1067</v>
      </c>
      <c r="U154" t="s">
        <v>1660</v>
      </c>
      <c r="V154">
        <f t="shared" si="58"/>
        <v>5.6138239339752394</v>
      </c>
      <c r="W154">
        <f t="shared" si="59"/>
        <v>10.032668500687757</v>
      </c>
      <c r="X154">
        <f t="shared" si="60"/>
        <v>8.8634800550206307</v>
      </c>
      <c r="Y154">
        <f t="shared" si="61"/>
        <v>9.5598349381017869</v>
      </c>
      <c r="Z154">
        <f t="shared" si="62"/>
        <v>11.554332874828061</v>
      </c>
      <c r="AA154">
        <f t="shared" si="63"/>
        <v>21.896492434662999</v>
      </c>
      <c r="AB154">
        <f t="shared" si="64"/>
        <v>9.748968363136175</v>
      </c>
      <c r="AC154">
        <f t="shared" si="65"/>
        <v>9.1729711141678134</v>
      </c>
    </row>
    <row r="155" spans="1:29" x14ac:dyDescent="0.25">
      <c r="A155" t="s">
        <v>1661</v>
      </c>
      <c r="B155">
        <v>0.126</v>
      </c>
      <c r="C155">
        <v>0.15570000000000001</v>
      </c>
      <c r="D155">
        <v>0.17349999999999999</v>
      </c>
      <c r="E155">
        <v>0.19650000000000001</v>
      </c>
      <c r="F155">
        <v>0.17180000000000001</v>
      </c>
      <c r="G155">
        <v>0.16669999999999999</v>
      </c>
      <c r="H155">
        <v>0.1797</v>
      </c>
      <c r="I155">
        <v>0.16400000000000001</v>
      </c>
      <c r="K155" t="s">
        <v>1661</v>
      </c>
      <c r="L155">
        <f t="shared" si="50"/>
        <v>5.7399999999999993E-2</v>
      </c>
      <c r="M155">
        <f t="shared" si="51"/>
        <v>8.7099999999999997E-2</v>
      </c>
      <c r="N155">
        <f t="shared" si="52"/>
        <v>0.10489999999999998</v>
      </c>
      <c r="O155">
        <f t="shared" si="53"/>
        <v>0.12790000000000001</v>
      </c>
      <c r="P155">
        <f t="shared" si="54"/>
        <v>0.1032</v>
      </c>
      <c r="Q155">
        <f t="shared" si="55"/>
        <v>9.8099999999999979E-2</v>
      </c>
      <c r="R155">
        <f t="shared" si="56"/>
        <v>0.11109999999999999</v>
      </c>
      <c r="S155">
        <f t="shared" si="57"/>
        <v>9.5399999999999999E-2</v>
      </c>
      <c r="U155" t="s">
        <v>1661</v>
      </c>
      <c r="V155">
        <f t="shared" si="58"/>
        <v>4.934662998624483</v>
      </c>
      <c r="W155">
        <f t="shared" si="59"/>
        <v>7.4879642365887209</v>
      </c>
      <c r="X155">
        <f t="shared" si="60"/>
        <v>9.0182255845942212</v>
      </c>
      <c r="Y155">
        <f t="shared" si="61"/>
        <v>10.995529573590098</v>
      </c>
      <c r="Z155">
        <f t="shared" si="62"/>
        <v>8.8720770288858315</v>
      </c>
      <c r="AA155">
        <f t="shared" si="63"/>
        <v>8.4336313617606589</v>
      </c>
      <c r="AB155">
        <f t="shared" si="64"/>
        <v>9.5512379642365879</v>
      </c>
      <c r="AC155">
        <f t="shared" si="65"/>
        <v>8.2015130674002741</v>
      </c>
    </row>
    <row r="156" spans="1:29" x14ac:dyDescent="0.25">
      <c r="A156" t="s">
        <v>1662</v>
      </c>
      <c r="B156">
        <v>0.1552</v>
      </c>
      <c r="C156">
        <v>0.17910000000000001</v>
      </c>
      <c r="D156">
        <v>0.17069999999999999</v>
      </c>
      <c r="E156">
        <v>0.20069999999999999</v>
      </c>
      <c r="F156">
        <v>0.17730000000000001</v>
      </c>
      <c r="G156">
        <v>0.17399999999999999</v>
      </c>
      <c r="H156">
        <v>0.16200000000000001</v>
      </c>
      <c r="I156">
        <v>0.1963</v>
      </c>
      <c r="K156" t="s">
        <v>1662</v>
      </c>
      <c r="L156">
        <f t="shared" si="50"/>
        <v>8.6599999999999996E-2</v>
      </c>
      <c r="M156">
        <f t="shared" si="51"/>
        <v>0.1105</v>
      </c>
      <c r="N156">
        <f t="shared" si="52"/>
        <v>0.10209999999999998</v>
      </c>
      <c r="O156">
        <f t="shared" si="53"/>
        <v>0.1321</v>
      </c>
      <c r="P156">
        <f t="shared" si="54"/>
        <v>0.1087</v>
      </c>
      <c r="Q156">
        <f t="shared" si="55"/>
        <v>0.10539999999999998</v>
      </c>
      <c r="R156">
        <f t="shared" si="56"/>
        <v>9.3399999999999997E-2</v>
      </c>
      <c r="S156">
        <f t="shared" si="57"/>
        <v>0.12769999999999998</v>
      </c>
      <c r="U156" t="s">
        <v>1662</v>
      </c>
      <c r="V156">
        <f t="shared" si="58"/>
        <v>7.4449793672627234</v>
      </c>
      <c r="W156">
        <f t="shared" si="59"/>
        <v>9.4996561210453923</v>
      </c>
      <c r="X156">
        <f t="shared" si="60"/>
        <v>8.7775103163686357</v>
      </c>
      <c r="Y156">
        <f t="shared" si="61"/>
        <v>11.356602475928472</v>
      </c>
      <c r="Z156">
        <f t="shared" si="62"/>
        <v>9.3449105914718036</v>
      </c>
      <c r="AA156">
        <f t="shared" si="63"/>
        <v>9.0612104539202178</v>
      </c>
      <c r="AB156">
        <f t="shared" si="64"/>
        <v>8.0295735900962857</v>
      </c>
      <c r="AC156">
        <f t="shared" si="65"/>
        <v>10.978335625859696</v>
      </c>
    </row>
    <row r="157" spans="1:29" x14ac:dyDescent="0.25">
      <c r="A157" t="s">
        <v>1663</v>
      </c>
      <c r="B157">
        <v>1.2318</v>
      </c>
      <c r="C157">
        <v>0.17899999999999999</v>
      </c>
      <c r="D157">
        <v>0.20319999999999999</v>
      </c>
      <c r="E157">
        <v>0.1714</v>
      </c>
      <c r="F157">
        <v>0.18060000000000001</v>
      </c>
      <c r="G157">
        <v>0.16739999999999999</v>
      </c>
      <c r="H157">
        <v>0.1724</v>
      </c>
      <c r="I157">
        <v>0.17730000000000001</v>
      </c>
      <c r="K157" t="s">
        <v>1663</v>
      </c>
      <c r="L157">
        <f t="shared" si="50"/>
        <v>1.1632</v>
      </c>
      <c r="M157">
        <f t="shared" si="51"/>
        <v>0.11039999999999998</v>
      </c>
      <c r="N157">
        <f t="shared" si="52"/>
        <v>0.1346</v>
      </c>
      <c r="O157">
        <f t="shared" si="53"/>
        <v>0.10279999999999999</v>
      </c>
      <c r="P157">
        <f t="shared" si="54"/>
        <v>0.112</v>
      </c>
      <c r="Q157">
        <f t="shared" si="55"/>
        <v>9.8799999999999985E-2</v>
      </c>
      <c r="R157">
        <f t="shared" si="56"/>
        <v>0.10379999999999999</v>
      </c>
      <c r="S157">
        <f t="shared" si="57"/>
        <v>0.1087</v>
      </c>
      <c r="U157" t="s">
        <v>1663</v>
      </c>
      <c r="V157">
        <f t="shared" si="58"/>
        <v>100</v>
      </c>
      <c r="W157">
        <f t="shared" si="59"/>
        <v>9.4910591471801897</v>
      </c>
      <c r="X157">
        <f t="shared" si="60"/>
        <v>11.571526822558459</v>
      </c>
      <c r="Y157">
        <f t="shared" si="61"/>
        <v>8.8376891334250338</v>
      </c>
      <c r="Z157">
        <f t="shared" si="62"/>
        <v>9.628610729023384</v>
      </c>
      <c r="AA157">
        <f t="shared" si="63"/>
        <v>8.4938101788170552</v>
      </c>
      <c r="AB157">
        <f t="shared" si="64"/>
        <v>8.9236588720770289</v>
      </c>
      <c r="AC157">
        <f t="shared" si="65"/>
        <v>9.3449105914718036</v>
      </c>
    </row>
    <row r="158" spans="1:29" x14ac:dyDescent="0.25">
      <c r="A158" t="s">
        <v>1664</v>
      </c>
      <c r="B158">
        <v>7.3099999999999998E-2</v>
      </c>
      <c r="C158">
        <v>7.0999999999999994E-2</v>
      </c>
      <c r="D158">
        <v>6.1699999999999998E-2</v>
      </c>
      <c r="E158">
        <v>0.60250000000000004</v>
      </c>
      <c r="F158">
        <f>AVERAGE(B158:D158)</f>
        <v>6.8600000000000008E-2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3.8092664521857986</v>
      </c>
      <c r="C164">
        <f t="shared" ref="C164:I164" si="66">AVERAGE(W152,W139,W126)</f>
        <v>6.0293888230428827</v>
      </c>
      <c r="D164">
        <f t="shared" si="66"/>
        <v>6.6001531039623957</v>
      </c>
      <c r="E164">
        <f t="shared" si="66"/>
        <v>6.3363851220099692</v>
      </c>
      <c r="F164">
        <f t="shared" si="66"/>
        <v>6.0795900503382185</v>
      </c>
      <c r="G164">
        <f t="shared" si="66"/>
        <v>6.240259709697658</v>
      </c>
      <c r="H164">
        <f t="shared" si="66"/>
        <v>6.5908250455566098</v>
      </c>
      <c r="I164">
        <f t="shared" si="66"/>
        <v>6.1193025512773849</v>
      </c>
      <c r="K164" t="s">
        <v>1658</v>
      </c>
      <c r="L164">
        <f>STDEV(V152,V139,V126)/SQRT(3)</f>
        <v>0.72717830560116625</v>
      </c>
      <c r="M164">
        <f t="shared" ref="M164:S164" si="67">STDEV(W152,W139,W126)/SQRT(3)</f>
        <v>1.2900696195944916</v>
      </c>
      <c r="N164">
        <f t="shared" si="67"/>
        <v>1.6784839832605545</v>
      </c>
      <c r="O164">
        <f t="shared" si="67"/>
        <v>1.6809274258314877</v>
      </c>
      <c r="P164">
        <f t="shared" si="67"/>
        <v>1.813042140394014</v>
      </c>
      <c r="Q164">
        <f t="shared" si="67"/>
        <v>1.7450100426580426</v>
      </c>
      <c r="R164">
        <f t="shared" si="67"/>
        <v>1.2445500209404701</v>
      </c>
      <c r="S164">
        <f t="shared" si="67"/>
        <v>1.596372565757624</v>
      </c>
    </row>
    <row r="165" spans="1:19" x14ac:dyDescent="0.25">
      <c r="A165" t="s">
        <v>1659</v>
      </c>
      <c r="B165">
        <f t="shared" ref="B165:B169" si="68">AVERAGE(V153,V140,V127)</f>
        <v>6.41227165039707</v>
      </c>
      <c r="C165">
        <f t="shared" ref="C165:C169" si="69">AVERAGE(W153,W140,W127)</f>
        <v>8.5365547400498514</v>
      </c>
      <c r="D165">
        <f t="shared" ref="D165:D169" si="70">AVERAGE(X153,X140,X127)</f>
        <v>8.1413669132965953</v>
      </c>
      <c r="E165">
        <f t="shared" ref="E165:E169" si="71">AVERAGE(Y153,Y140,Y127)</f>
        <v>7.3272792106123283</v>
      </c>
      <c r="F165">
        <f t="shared" ref="F165:F169" si="72">AVERAGE(Z153,Z140,Z127)</f>
        <v>7.0983550083394524</v>
      </c>
      <c r="G165">
        <f t="shared" ref="G165:G169" si="73">AVERAGE(AA153,AA140,AA127)</f>
        <v>6.700848638322161</v>
      </c>
      <c r="H165">
        <f t="shared" ref="H165:H169" si="74">AVERAGE(AB153,AB140,AB127)</f>
        <v>6.7639937813632081</v>
      </c>
      <c r="I165">
        <f t="shared" ref="I165:I169" si="75">AVERAGE(AC153,AC140,AC127)</f>
        <v>7.2325029676981876</v>
      </c>
      <c r="K165" t="s">
        <v>1659</v>
      </c>
      <c r="L165">
        <f t="shared" ref="L165:L169" si="76">STDEV(V153,V140,V127)/SQRT(3)</f>
        <v>0.67158834219452701</v>
      </c>
      <c r="M165">
        <f t="shared" ref="M165:M169" si="77">STDEV(W153,W140,W127)/SQRT(3)</f>
        <v>2.0700985739769715</v>
      </c>
      <c r="N165">
        <f t="shared" ref="N165:N169" si="78">STDEV(X153,X140,X127)/SQRT(3)</f>
        <v>2.290768052267333</v>
      </c>
      <c r="O165">
        <f t="shared" ref="O165:O169" si="79">STDEV(Y153,Y140,Y127)/SQRT(3)</f>
        <v>2.0151505933966423</v>
      </c>
      <c r="P165">
        <f t="shared" ref="P165:P169" si="80">STDEV(Z153,Z140,Z127)/SQRT(3)</f>
        <v>1.5364347117754977</v>
      </c>
      <c r="Q165">
        <f t="shared" ref="Q165:Q169" si="81">STDEV(AA153,AA140,AA127)/SQRT(3)</f>
        <v>1.6637601307613747</v>
      </c>
      <c r="R165">
        <f t="shared" ref="R165:R169" si="82">STDEV(AB153,AB140,AB127)/SQRT(3)</f>
        <v>1.4365166186740057</v>
      </c>
      <c r="S165">
        <f t="shared" ref="S165:S169" si="83">STDEV(AC153,AC140,AC127)/SQRT(3)</f>
        <v>2.1131994560505625</v>
      </c>
    </row>
    <row r="166" spans="1:19" x14ac:dyDescent="0.25">
      <c r="A166" t="s">
        <v>1660</v>
      </c>
      <c r="B166">
        <f t="shared" si="68"/>
        <v>6.1584099541283122</v>
      </c>
      <c r="C166">
        <f t="shared" si="69"/>
        <v>6.4328321804117357</v>
      </c>
      <c r="D166">
        <f t="shared" si="70"/>
        <v>5.7411704060914817</v>
      </c>
      <c r="E166">
        <f t="shared" si="71"/>
        <v>5.6798266183299333</v>
      </c>
      <c r="F166">
        <f t="shared" si="72"/>
        <v>6.7779868622442727</v>
      </c>
      <c r="G166">
        <f t="shared" si="73"/>
        <v>10.007207183802073</v>
      </c>
      <c r="H166">
        <f t="shared" si="74"/>
        <v>6.4657366315030567</v>
      </c>
      <c r="I166">
        <f t="shared" si="75"/>
        <v>7.8824682896175204</v>
      </c>
      <c r="K166" t="s">
        <v>1660</v>
      </c>
      <c r="L166">
        <f t="shared" si="76"/>
        <v>1.3393864885926703</v>
      </c>
      <c r="M166">
        <f t="shared" si="77"/>
        <v>1.8000105000279365</v>
      </c>
      <c r="N166">
        <f t="shared" si="78"/>
        <v>1.5759398355437968</v>
      </c>
      <c r="O166">
        <f t="shared" si="79"/>
        <v>1.9593031982915747</v>
      </c>
      <c r="P166">
        <f t="shared" si="80"/>
        <v>2.3910398235657424</v>
      </c>
      <c r="Q166">
        <f t="shared" si="81"/>
        <v>5.947119973522061</v>
      </c>
      <c r="R166">
        <f t="shared" si="82"/>
        <v>1.6739958582985712</v>
      </c>
      <c r="S166">
        <f t="shared" si="83"/>
        <v>1.0638069289664656</v>
      </c>
    </row>
    <row r="167" spans="1:19" x14ac:dyDescent="0.25">
      <c r="A167" t="s">
        <v>1661</v>
      </c>
      <c r="B167">
        <f t="shared" si="68"/>
        <v>4.122318560126895</v>
      </c>
      <c r="C167">
        <f t="shared" si="69"/>
        <v>5.0905126103526381</v>
      </c>
      <c r="D167">
        <f t="shared" si="70"/>
        <v>6.2121668828542056</v>
      </c>
      <c r="E167">
        <f t="shared" si="71"/>
        <v>6.2883308263448603</v>
      </c>
      <c r="F167">
        <f t="shared" si="72"/>
        <v>5.757541444064838</v>
      </c>
      <c r="G167">
        <f t="shared" si="73"/>
        <v>5.4980490304771301</v>
      </c>
      <c r="H167">
        <f t="shared" si="74"/>
        <v>6.0310760851517529</v>
      </c>
      <c r="I167">
        <f t="shared" si="75"/>
        <v>5.8552590441589336</v>
      </c>
      <c r="K167" t="s">
        <v>1661</v>
      </c>
      <c r="L167">
        <f t="shared" si="76"/>
        <v>0.56619169795819191</v>
      </c>
      <c r="M167">
        <f t="shared" si="77"/>
        <v>1.249157237838836</v>
      </c>
      <c r="N167">
        <f t="shared" si="78"/>
        <v>1.4128706333498209</v>
      </c>
      <c r="O167">
        <f t="shared" si="79"/>
        <v>2.3671636049962812</v>
      </c>
      <c r="P167">
        <f t="shared" si="80"/>
        <v>1.5618857259354482</v>
      </c>
      <c r="Q167">
        <f t="shared" si="81"/>
        <v>1.4684287305131445</v>
      </c>
      <c r="R167">
        <f t="shared" si="82"/>
        <v>1.7845742332299854</v>
      </c>
      <c r="S167">
        <f t="shared" si="83"/>
        <v>1.2639507151275096</v>
      </c>
    </row>
    <row r="168" spans="1:19" x14ac:dyDescent="0.25">
      <c r="A168" t="s">
        <v>1662</v>
      </c>
      <c r="B168">
        <f t="shared" si="68"/>
        <v>5.4957619880484723</v>
      </c>
      <c r="C168">
        <f t="shared" si="69"/>
        <v>5.9619325272172716</v>
      </c>
      <c r="D168">
        <f t="shared" si="70"/>
        <v>5.6479479702945445</v>
      </c>
      <c r="E168">
        <f t="shared" si="71"/>
        <v>6.8334378978857773</v>
      </c>
      <c r="F168">
        <f t="shared" si="72"/>
        <v>5.6430766399706203</v>
      </c>
      <c r="G168">
        <f t="shared" si="73"/>
        <v>5.7462606862674646</v>
      </c>
      <c r="H168">
        <f t="shared" si="74"/>
        <v>5.5406093564081731</v>
      </c>
      <c r="I168">
        <f t="shared" si="75"/>
        <v>6.5018993936474621</v>
      </c>
      <c r="K168" t="s">
        <v>1662</v>
      </c>
      <c r="L168">
        <f t="shared" si="76"/>
        <v>1.0189302091082306</v>
      </c>
      <c r="M168">
        <f t="shared" si="77"/>
        <v>1.7777361526805615</v>
      </c>
      <c r="N168">
        <f t="shared" si="78"/>
        <v>1.5864219613863875</v>
      </c>
      <c r="O168">
        <f t="shared" si="79"/>
        <v>2.3424524935214839</v>
      </c>
      <c r="P168">
        <f t="shared" si="80"/>
        <v>1.8585309547895408</v>
      </c>
      <c r="Q168">
        <f t="shared" si="81"/>
        <v>1.6682673299752215</v>
      </c>
      <c r="R168">
        <f t="shared" si="82"/>
        <v>1.2673343565349091</v>
      </c>
      <c r="S168">
        <f t="shared" si="83"/>
        <v>2.253075230633204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5.5593717850750002</v>
      </c>
      <c r="D169">
        <f t="shared" si="70"/>
        <v>6.6139412778309543</v>
      </c>
      <c r="E169">
        <f t="shared" si="71"/>
        <v>5.9456078390108091</v>
      </c>
      <c r="F169">
        <f t="shared" si="72"/>
        <v>15.992990202763231</v>
      </c>
      <c r="G169">
        <f t="shared" si="73"/>
        <v>5.5768792364997966</v>
      </c>
      <c r="H169">
        <f t="shared" si="74"/>
        <v>6.4744463399723031</v>
      </c>
      <c r="I169">
        <f t="shared" si="75"/>
        <v>6.0713426349488371</v>
      </c>
      <c r="K169" t="s">
        <v>1663</v>
      </c>
      <c r="L169">
        <f t="shared" si="76"/>
        <v>0</v>
      </c>
      <c r="M169">
        <f t="shared" si="77"/>
        <v>1.9898091672057467</v>
      </c>
      <c r="N169">
        <f t="shared" si="78"/>
        <v>2.4796808846498037</v>
      </c>
      <c r="O169">
        <f t="shared" si="79"/>
        <v>1.4722867412289744</v>
      </c>
      <c r="P169">
        <f t="shared" si="80"/>
        <v>9.0765156420836561</v>
      </c>
      <c r="Q169">
        <f t="shared" si="81"/>
        <v>1.4848767915026599</v>
      </c>
      <c r="R169">
        <f t="shared" si="82"/>
        <v>1.5569540952021406</v>
      </c>
      <c r="S169">
        <f t="shared" si="83"/>
        <v>1.6586865223969673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1257</v>
      </c>
      <c r="D175" s="224" t="s">
        <v>1257</v>
      </c>
      <c r="E175" s="224" t="s">
        <v>1257</v>
      </c>
      <c r="F175" s="224" t="s">
        <v>1257</v>
      </c>
      <c r="G175" s="224" t="s">
        <v>1257</v>
      </c>
      <c r="H175" s="224" t="s">
        <v>1257</v>
      </c>
      <c r="I175" s="225" t="s">
        <v>1257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1261</v>
      </c>
      <c r="D176" s="219" t="s">
        <v>1261</v>
      </c>
      <c r="E176" s="219" t="s">
        <v>1261</v>
      </c>
      <c r="F176" s="219" t="s">
        <v>1261</v>
      </c>
      <c r="G176" s="219" t="s">
        <v>1261</v>
      </c>
      <c r="H176" s="219" t="s">
        <v>1261</v>
      </c>
      <c r="I176" s="220" t="s">
        <v>1261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1265</v>
      </c>
      <c r="D177" s="219" t="s">
        <v>1265</v>
      </c>
      <c r="E177" s="219" t="s">
        <v>1265</v>
      </c>
      <c r="F177" s="219" t="s">
        <v>1265</v>
      </c>
      <c r="G177" s="219" t="s">
        <v>1265</v>
      </c>
      <c r="H177" s="219" t="s">
        <v>1265</v>
      </c>
      <c r="I177" s="220" t="s">
        <v>1265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1269</v>
      </c>
      <c r="D178" s="219" t="s">
        <v>1269</v>
      </c>
      <c r="E178" s="219" t="s">
        <v>1269</v>
      </c>
      <c r="F178" s="219" t="s">
        <v>1269</v>
      </c>
      <c r="G178" s="219" t="s">
        <v>1269</v>
      </c>
      <c r="H178" s="219" t="s">
        <v>1269</v>
      </c>
      <c r="I178" s="220" t="s">
        <v>1269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1273</v>
      </c>
      <c r="D179" s="219" t="s">
        <v>1273</v>
      </c>
      <c r="E179" s="219" t="s">
        <v>1273</v>
      </c>
      <c r="F179" s="219" t="s">
        <v>1273</v>
      </c>
      <c r="G179" s="219" t="s">
        <v>1273</v>
      </c>
      <c r="H179" s="219" t="s">
        <v>1273</v>
      </c>
      <c r="I179" s="220" t="s">
        <v>1273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1277</v>
      </c>
      <c r="D180" s="219" t="s">
        <v>1277</v>
      </c>
      <c r="E180" s="219" t="s">
        <v>1277</v>
      </c>
      <c r="F180" s="219" t="s">
        <v>1277</v>
      </c>
      <c r="G180" s="219" t="s">
        <v>1277</v>
      </c>
      <c r="H180" s="219" t="s">
        <v>1277</v>
      </c>
      <c r="I180" s="220" t="s">
        <v>1277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2281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10838</v>
      </c>
      <c r="C190">
        <v>13657</v>
      </c>
      <c r="D190">
        <v>13350</v>
      </c>
      <c r="E190">
        <v>9262</v>
      </c>
      <c r="F190">
        <v>9525</v>
      </c>
      <c r="G190">
        <v>11924</v>
      </c>
      <c r="H190">
        <v>9714</v>
      </c>
      <c r="I190">
        <v>11190</v>
      </c>
      <c r="K190" t="s">
        <v>1658</v>
      </c>
      <c r="L190">
        <f>B190-$E$196</f>
        <v>9364.3333333333339</v>
      </c>
      <c r="M190">
        <f t="shared" ref="M190:S190" si="84">C190-$E$196</f>
        <v>12183.333333333334</v>
      </c>
      <c r="N190">
        <f t="shared" si="84"/>
        <v>11876.333333333334</v>
      </c>
      <c r="O190">
        <f t="shared" si="84"/>
        <v>7788.333333333333</v>
      </c>
      <c r="P190">
        <f t="shared" si="84"/>
        <v>8051.333333333333</v>
      </c>
      <c r="Q190">
        <f t="shared" si="84"/>
        <v>10450.333333333334</v>
      </c>
      <c r="R190">
        <f t="shared" si="84"/>
        <v>8240.3333333333339</v>
      </c>
      <c r="S190">
        <f t="shared" si="84"/>
        <v>9716.3333333333339</v>
      </c>
      <c r="U190" t="s">
        <v>1658</v>
      </c>
      <c r="V190">
        <f>L190/$O$196*100</f>
        <v>118.56087782232541</v>
      </c>
      <c r="W190">
        <f t="shared" ref="W190:AC190" si="85">M190/$O$196*100</f>
        <v>154.2519518885841</v>
      </c>
      <c r="X190">
        <f t="shared" si="85"/>
        <v>150.36505591897026</v>
      </c>
      <c r="Y190">
        <f t="shared" si="85"/>
        <v>98.607301118379411</v>
      </c>
      <c r="Z190">
        <f t="shared" si="85"/>
        <v>101.937117535345</v>
      </c>
      <c r="AA190">
        <f t="shared" si="85"/>
        <v>132.31061405359782</v>
      </c>
      <c r="AB190">
        <f t="shared" si="85"/>
        <v>104.33002743194768</v>
      </c>
      <c r="AC190">
        <f t="shared" si="85"/>
        <v>123.0175142435113</v>
      </c>
    </row>
    <row r="191" spans="1:29" x14ac:dyDescent="0.25">
      <c r="A191" t="s">
        <v>1659</v>
      </c>
      <c r="B191">
        <v>8360</v>
      </c>
      <c r="C191">
        <v>13934</v>
      </c>
      <c r="D191">
        <v>11634</v>
      </c>
      <c r="E191">
        <v>9340</v>
      </c>
      <c r="F191">
        <v>8647</v>
      </c>
      <c r="G191">
        <v>10566</v>
      </c>
      <c r="H191">
        <v>9543</v>
      </c>
      <c r="I191">
        <v>9310</v>
      </c>
      <c r="K191" t="s">
        <v>1659</v>
      </c>
      <c r="L191">
        <f t="shared" ref="L191:L195" si="86">B191-$E$196</f>
        <v>6886.333333333333</v>
      </c>
      <c r="M191">
        <f t="shared" ref="M191:M195" si="87">C191-$E$196</f>
        <v>12460.333333333334</v>
      </c>
      <c r="N191">
        <f t="shared" ref="N191:N195" si="88">D191-$E$196</f>
        <v>10160.333333333334</v>
      </c>
      <c r="O191">
        <f t="shared" ref="O191:O195" si="89">E191-$E$196</f>
        <v>7866.333333333333</v>
      </c>
      <c r="P191">
        <f t="shared" ref="P191:P195" si="90">F191-$E$196</f>
        <v>7173.333333333333</v>
      </c>
      <c r="Q191">
        <f t="shared" ref="Q191:Q195" si="91">G191-$E$196</f>
        <v>9092.3333333333339</v>
      </c>
      <c r="R191">
        <f t="shared" ref="R191:R195" si="92">H191-$E$196</f>
        <v>8069.333333333333</v>
      </c>
      <c r="S191">
        <f t="shared" ref="S191:S195" si="93">I191-$E$196</f>
        <v>7836.333333333333</v>
      </c>
      <c r="U191" t="s">
        <v>1659</v>
      </c>
      <c r="V191">
        <f t="shared" ref="V191:V195" si="94">L191/$O$196*100</f>
        <v>87.187170289090517</v>
      </c>
      <c r="W191">
        <f t="shared" ref="W191:W195" si="95">M191/$O$196*100</f>
        <v>157.75902089048324</v>
      </c>
      <c r="X191">
        <f t="shared" ref="X191:X195" si="96">N191/$O$196*100</f>
        <v>128.63895336568899</v>
      </c>
      <c r="Y191">
        <f t="shared" ref="Y191:Y195" si="97">O191/$O$196*100</f>
        <v>99.594851234437641</v>
      </c>
      <c r="Z191">
        <f t="shared" ref="Z191:Z195" si="98">P191/$O$196*100</f>
        <v>90.820848280227892</v>
      </c>
      <c r="AA191">
        <f t="shared" ref="AA191:AA195" si="99">Q191/$O$196*100</f>
        <v>115.11711331504537</v>
      </c>
      <c r="AB191">
        <f t="shared" ref="AB191:AB195" si="100">R191/$O$196*100</f>
        <v>102.16501371597384</v>
      </c>
      <c r="AC191">
        <f t="shared" ref="AC191:AC195" si="101">S191/$O$196*100</f>
        <v>99.215024266722935</v>
      </c>
    </row>
    <row r="192" spans="1:29" x14ac:dyDescent="0.25">
      <c r="A192" t="s">
        <v>1660</v>
      </c>
      <c r="B192">
        <v>8918</v>
      </c>
      <c r="C192">
        <v>11179</v>
      </c>
      <c r="D192">
        <v>8914</v>
      </c>
      <c r="E192">
        <v>8774</v>
      </c>
      <c r="F192">
        <v>8691</v>
      </c>
      <c r="G192">
        <v>9456</v>
      </c>
      <c r="H192">
        <v>8904</v>
      </c>
      <c r="I192">
        <v>9858</v>
      </c>
      <c r="K192" t="s">
        <v>1660</v>
      </c>
      <c r="L192">
        <f t="shared" si="86"/>
        <v>7444.333333333333</v>
      </c>
      <c r="M192">
        <f t="shared" si="87"/>
        <v>9705.3333333333339</v>
      </c>
      <c r="N192">
        <f t="shared" si="88"/>
        <v>7440.333333333333</v>
      </c>
      <c r="O192">
        <f t="shared" si="89"/>
        <v>7300.333333333333</v>
      </c>
      <c r="P192">
        <f t="shared" si="90"/>
        <v>7217.333333333333</v>
      </c>
      <c r="Q192">
        <f t="shared" si="91"/>
        <v>7982.333333333333</v>
      </c>
      <c r="R192">
        <f t="shared" si="92"/>
        <v>7430.333333333333</v>
      </c>
      <c r="S192">
        <f t="shared" si="93"/>
        <v>8384.3333333333339</v>
      </c>
      <c r="U192" t="s">
        <v>1660</v>
      </c>
      <c r="V192">
        <f t="shared" si="94"/>
        <v>94.251951888584088</v>
      </c>
      <c r="W192">
        <f t="shared" si="95"/>
        <v>122.87824435534924</v>
      </c>
      <c r="X192">
        <f t="shared" si="96"/>
        <v>94.201308292888797</v>
      </c>
      <c r="Y192">
        <f t="shared" si="97"/>
        <v>92.428782443553487</v>
      </c>
      <c r="Z192">
        <f t="shared" si="98"/>
        <v>91.377927832876139</v>
      </c>
      <c r="AA192">
        <f t="shared" si="99"/>
        <v>101.06351550960117</v>
      </c>
      <c r="AB192">
        <f t="shared" si="100"/>
        <v>94.074699303650561</v>
      </c>
      <c r="AC192">
        <f t="shared" si="101"/>
        <v>106.15319687697828</v>
      </c>
    </row>
    <row r="193" spans="1:29" x14ac:dyDescent="0.25">
      <c r="A193" t="s">
        <v>1661</v>
      </c>
      <c r="B193">
        <v>9162</v>
      </c>
      <c r="C193">
        <v>11157</v>
      </c>
      <c r="D193">
        <v>8682</v>
      </c>
      <c r="E193">
        <v>9082</v>
      </c>
      <c r="F193">
        <v>8793</v>
      </c>
      <c r="G193">
        <v>8935</v>
      </c>
      <c r="H193">
        <v>9604</v>
      </c>
      <c r="I193">
        <v>10274</v>
      </c>
      <c r="K193" t="s">
        <v>1661</v>
      </c>
      <c r="L193">
        <f t="shared" si="86"/>
        <v>7688.333333333333</v>
      </c>
      <c r="M193">
        <f t="shared" si="87"/>
        <v>9683.3333333333339</v>
      </c>
      <c r="N193">
        <f t="shared" si="88"/>
        <v>7208.333333333333</v>
      </c>
      <c r="O193">
        <f t="shared" si="89"/>
        <v>7608.333333333333</v>
      </c>
      <c r="P193">
        <f t="shared" si="90"/>
        <v>7319.333333333333</v>
      </c>
      <c r="Q193">
        <f t="shared" si="91"/>
        <v>7461.333333333333</v>
      </c>
      <c r="R193">
        <f t="shared" si="92"/>
        <v>8130.333333333333</v>
      </c>
      <c r="S193">
        <f t="shared" si="93"/>
        <v>8800.3333333333339</v>
      </c>
      <c r="U193" t="s">
        <v>1661</v>
      </c>
      <c r="V193">
        <f t="shared" si="94"/>
        <v>97.341211225997043</v>
      </c>
      <c r="W193">
        <f t="shared" si="95"/>
        <v>122.59970457902511</v>
      </c>
      <c r="X193">
        <f t="shared" si="96"/>
        <v>91.263979742561716</v>
      </c>
      <c r="Y193">
        <f t="shared" si="97"/>
        <v>96.32833931209116</v>
      </c>
      <c r="Z193">
        <f t="shared" si="98"/>
        <v>92.669339523106146</v>
      </c>
      <c r="AA193">
        <f t="shared" si="99"/>
        <v>94.467187170289094</v>
      </c>
      <c r="AB193">
        <f t="shared" si="100"/>
        <v>102.93732855032707</v>
      </c>
      <c r="AC193">
        <f t="shared" si="101"/>
        <v>111.42013082928889</v>
      </c>
    </row>
    <row r="194" spans="1:29" x14ac:dyDescent="0.25">
      <c r="A194" t="s">
        <v>1662</v>
      </c>
      <c r="B194">
        <v>9796</v>
      </c>
      <c r="C194">
        <v>10240</v>
      </c>
      <c r="D194">
        <v>8717</v>
      </c>
      <c r="E194">
        <v>9322</v>
      </c>
      <c r="F194">
        <v>8875</v>
      </c>
      <c r="G194">
        <v>9905</v>
      </c>
      <c r="H194">
        <v>9648</v>
      </c>
      <c r="I194">
        <v>8636</v>
      </c>
      <c r="K194" t="s">
        <v>1662</v>
      </c>
      <c r="L194">
        <f t="shared" si="86"/>
        <v>8322.3333333333339</v>
      </c>
      <c r="M194">
        <f t="shared" si="87"/>
        <v>8766.3333333333339</v>
      </c>
      <c r="N194">
        <f t="shared" si="88"/>
        <v>7243.333333333333</v>
      </c>
      <c r="O194">
        <f t="shared" si="89"/>
        <v>7848.333333333333</v>
      </c>
      <c r="P194">
        <f t="shared" si="90"/>
        <v>7401.333333333333</v>
      </c>
      <c r="Q194">
        <f t="shared" si="91"/>
        <v>8431.3333333333339</v>
      </c>
      <c r="R194">
        <f t="shared" si="92"/>
        <v>8174.333333333333</v>
      </c>
      <c r="S194">
        <f t="shared" si="93"/>
        <v>7162.333333333333</v>
      </c>
      <c r="U194" t="s">
        <v>1662</v>
      </c>
      <c r="V194">
        <f t="shared" si="94"/>
        <v>105.36822114370122</v>
      </c>
      <c r="W194">
        <f t="shared" si="95"/>
        <v>110.98966026587888</v>
      </c>
      <c r="X194">
        <f t="shared" si="96"/>
        <v>91.707111204895554</v>
      </c>
      <c r="Y194">
        <f t="shared" si="97"/>
        <v>99.366955053808823</v>
      </c>
      <c r="Z194">
        <f t="shared" si="98"/>
        <v>93.707533234859682</v>
      </c>
      <c r="AA194">
        <f t="shared" si="99"/>
        <v>106.74825912639798</v>
      </c>
      <c r="AB194">
        <f t="shared" si="100"/>
        <v>103.49440810297533</v>
      </c>
      <c r="AC194">
        <f t="shared" si="101"/>
        <v>90.68157839206583</v>
      </c>
    </row>
    <row r="195" spans="1:29" x14ac:dyDescent="0.25">
      <c r="A195" t="s">
        <v>1663</v>
      </c>
      <c r="B195">
        <v>1733</v>
      </c>
      <c r="C195">
        <v>9245</v>
      </c>
      <c r="D195">
        <v>9355</v>
      </c>
      <c r="E195">
        <v>9854</v>
      </c>
      <c r="F195">
        <v>9608</v>
      </c>
      <c r="G195">
        <v>10115</v>
      </c>
      <c r="H195">
        <v>13494</v>
      </c>
      <c r="I195">
        <v>10804</v>
      </c>
      <c r="K195" t="s">
        <v>1663</v>
      </c>
      <c r="L195">
        <f t="shared" si="86"/>
        <v>259.33333333333326</v>
      </c>
      <c r="M195">
        <f t="shared" si="87"/>
        <v>7771.333333333333</v>
      </c>
      <c r="N195">
        <f t="shared" si="88"/>
        <v>7881.333333333333</v>
      </c>
      <c r="O195">
        <f t="shared" si="89"/>
        <v>8380.3333333333339</v>
      </c>
      <c r="P195">
        <f t="shared" si="90"/>
        <v>8134.333333333333</v>
      </c>
      <c r="Q195">
        <f t="shared" si="91"/>
        <v>8641.3333333333339</v>
      </c>
      <c r="R195">
        <f t="shared" si="92"/>
        <v>12020.333333333334</v>
      </c>
      <c r="S195">
        <f t="shared" si="93"/>
        <v>9330.3333333333339</v>
      </c>
      <c r="U195" t="s">
        <v>1663</v>
      </c>
      <c r="V195">
        <f t="shared" si="94"/>
        <v>3.2833931209115841</v>
      </c>
      <c r="W195">
        <f t="shared" si="95"/>
        <v>98.392065836674405</v>
      </c>
      <c r="X195">
        <f t="shared" si="96"/>
        <v>99.784764718294994</v>
      </c>
      <c r="Y195">
        <f t="shared" si="97"/>
        <v>106.10255328128298</v>
      </c>
      <c r="Z195">
        <f t="shared" si="98"/>
        <v>102.98797214602237</v>
      </c>
      <c r="AA195">
        <f t="shared" si="99"/>
        <v>109.40704790040094</v>
      </c>
      <c r="AB195">
        <f t="shared" si="100"/>
        <v>152.18822536400086</v>
      </c>
      <c r="AC195">
        <f t="shared" si="101"/>
        <v>118.1304072589154</v>
      </c>
    </row>
    <row r="196" spans="1:29" x14ac:dyDescent="0.25">
      <c r="A196" t="s">
        <v>1664</v>
      </c>
      <c r="B196">
        <v>1489</v>
      </c>
      <c r="C196">
        <v>1433</v>
      </c>
      <c r="D196">
        <v>1499</v>
      </c>
      <c r="E196">
        <f>AVERAGE(B196:D196)</f>
        <v>1473.6666666666667</v>
      </c>
      <c r="O196">
        <f>AVERAGE(L190:L192)</f>
        <v>7898.333333333333</v>
      </c>
    </row>
    <row r="197" spans="1:29" x14ac:dyDescent="0.25">
      <c r="A197" t="s">
        <v>1665</v>
      </c>
    </row>
    <row r="200" spans="1:29" x14ac:dyDescent="0.25">
      <c r="A200" s="7" t="s">
        <v>2282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51498</v>
      </c>
      <c r="C203">
        <v>48505</v>
      </c>
      <c r="D203">
        <v>53103</v>
      </c>
      <c r="E203">
        <v>48653</v>
      </c>
      <c r="F203">
        <v>56183</v>
      </c>
      <c r="G203">
        <v>49719</v>
      </c>
      <c r="H203">
        <v>50301</v>
      </c>
      <c r="I203">
        <v>55388</v>
      </c>
      <c r="K203" t="s">
        <v>1658</v>
      </c>
      <c r="L203">
        <f>B203-$E$209</f>
        <v>40398</v>
      </c>
      <c r="M203">
        <f t="shared" ref="M203:S203" si="102">C203-$E$209</f>
        <v>37405</v>
      </c>
      <c r="N203">
        <f t="shared" si="102"/>
        <v>42003</v>
      </c>
      <c r="O203">
        <f t="shared" si="102"/>
        <v>37553</v>
      </c>
      <c r="P203">
        <f t="shared" si="102"/>
        <v>45083</v>
      </c>
      <c r="Q203">
        <f t="shared" si="102"/>
        <v>38619</v>
      </c>
      <c r="R203">
        <f t="shared" si="102"/>
        <v>39201</v>
      </c>
      <c r="S203">
        <f t="shared" si="102"/>
        <v>44288</v>
      </c>
    </row>
    <row r="204" spans="1:29" x14ac:dyDescent="0.25">
      <c r="A204" t="s">
        <v>1659</v>
      </c>
      <c r="B204">
        <v>48904</v>
      </c>
      <c r="C204">
        <v>47500</v>
      </c>
      <c r="D204">
        <v>47656</v>
      </c>
      <c r="E204">
        <v>48481</v>
      </c>
      <c r="F204">
        <v>49655</v>
      </c>
      <c r="G204">
        <v>50536</v>
      </c>
      <c r="H204">
        <v>52136</v>
      </c>
      <c r="I204">
        <v>54364</v>
      </c>
      <c r="K204" t="s">
        <v>1659</v>
      </c>
      <c r="L204">
        <f t="shared" ref="L204:L208" si="103">B204-$E$209</f>
        <v>37804</v>
      </c>
      <c r="M204">
        <f t="shared" ref="M204:M208" si="104">C204-$E$209</f>
        <v>36400</v>
      </c>
      <c r="N204">
        <f t="shared" ref="N204:N208" si="105">D204-$E$209</f>
        <v>36556</v>
      </c>
      <c r="O204">
        <f t="shared" ref="O204:O208" si="106">E204-$E$209</f>
        <v>37381</v>
      </c>
      <c r="P204">
        <f t="shared" ref="P204:P208" si="107">F204-$E$209</f>
        <v>38555</v>
      </c>
      <c r="Q204">
        <f t="shared" ref="Q204:Q208" si="108">G204-$E$209</f>
        <v>39436</v>
      </c>
      <c r="R204">
        <f t="shared" ref="R204:R208" si="109">H204-$E$209</f>
        <v>41036</v>
      </c>
      <c r="S204">
        <f t="shared" ref="S204:S208" si="110">I204-$E$209</f>
        <v>43264</v>
      </c>
      <c r="U204" t="s">
        <v>1658</v>
      </c>
      <c r="V204">
        <f>L203/$O$209*100</f>
        <v>107.36439259042709</v>
      </c>
      <c r="W204">
        <f t="shared" ref="W204:AC204" si="111">M203/$O$209*100</f>
        <v>99.409998139633771</v>
      </c>
      <c r="X204">
        <f t="shared" si="111"/>
        <v>111.62994658091266</v>
      </c>
      <c r="Y204">
        <f t="shared" si="111"/>
        <v>99.803332713211262</v>
      </c>
      <c r="Z204">
        <f t="shared" si="111"/>
        <v>119.81555797698462</v>
      </c>
      <c r="AA204">
        <f t="shared" si="111"/>
        <v>102.63640470938422</v>
      </c>
      <c r="AB204">
        <f t="shared" si="111"/>
        <v>104.1831663433173</v>
      </c>
      <c r="AC204">
        <f t="shared" si="111"/>
        <v>117.70271347702447</v>
      </c>
    </row>
    <row r="205" spans="1:29" x14ac:dyDescent="0.25">
      <c r="A205" t="s">
        <v>1660</v>
      </c>
      <c r="B205">
        <v>45779</v>
      </c>
      <c r="C205">
        <v>46924</v>
      </c>
      <c r="D205">
        <v>47645</v>
      </c>
      <c r="E205">
        <v>46394</v>
      </c>
      <c r="F205">
        <v>47918</v>
      </c>
      <c r="G205">
        <v>45393</v>
      </c>
      <c r="H205">
        <v>48405</v>
      </c>
      <c r="I205">
        <v>53242</v>
      </c>
      <c r="K205" t="s">
        <v>1660</v>
      </c>
      <c r="L205">
        <f t="shared" si="103"/>
        <v>34679</v>
      </c>
      <c r="M205">
        <f t="shared" si="104"/>
        <v>35824</v>
      </c>
      <c r="N205">
        <f t="shared" si="105"/>
        <v>36545</v>
      </c>
      <c r="O205">
        <f t="shared" si="106"/>
        <v>35294</v>
      </c>
      <c r="P205">
        <f t="shared" si="107"/>
        <v>36818</v>
      </c>
      <c r="Q205">
        <f t="shared" si="108"/>
        <v>34293</v>
      </c>
      <c r="R205">
        <f t="shared" si="109"/>
        <v>37305</v>
      </c>
      <c r="S205">
        <f t="shared" si="110"/>
        <v>42142</v>
      </c>
      <c r="U205" t="s">
        <v>1659</v>
      </c>
      <c r="V205">
        <f t="shared" ref="V205:V209" si="112">L204/$O$209*100</f>
        <v>100.47040688867037</v>
      </c>
      <c r="W205">
        <f t="shared" ref="W205:W209" si="113">M204/$O$209*100</f>
        <v>96.73904377175964</v>
      </c>
      <c r="X205">
        <f t="shared" ref="X205:X209" si="114">N204/$O$209*100</f>
        <v>97.153639673638608</v>
      </c>
      <c r="Y205">
        <f t="shared" ref="Y205:Y209" si="115">O204/$O$209*100</f>
        <v>99.346214154729324</v>
      </c>
      <c r="Z205">
        <f t="shared" ref="Z205:Z209" si="116">P204/$O$209*100</f>
        <v>102.46631408297233</v>
      </c>
      <c r="AA205">
        <f t="shared" ref="AA205:AA209" si="117">Q204/$O$209*100</f>
        <v>104.80771786217345</v>
      </c>
      <c r="AB205">
        <f t="shared" ref="AB205:AB209" si="118">R204/$O$209*100</f>
        <v>109.05998352247057</v>
      </c>
      <c r="AC205">
        <f t="shared" ref="AC205:AC209" si="119">S204/$O$209*100</f>
        <v>114.98126345443431</v>
      </c>
    </row>
    <row r="206" spans="1:29" x14ac:dyDescent="0.25">
      <c r="A206" t="s">
        <v>1661</v>
      </c>
      <c r="B206">
        <v>48820</v>
      </c>
      <c r="C206">
        <v>47168</v>
      </c>
      <c r="D206">
        <v>47580</v>
      </c>
      <c r="E206">
        <v>48758</v>
      </c>
      <c r="F206">
        <v>48149</v>
      </c>
      <c r="G206">
        <v>49203</v>
      </c>
      <c r="H206">
        <v>48556</v>
      </c>
      <c r="I206">
        <v>52220</v>
      </c>
      <c r="K206" t="s">
        <v>1661</v>
      </c>
      <c r="L206">
        <f t="shared" si="103"/>
        <v>37720</v>
      </c>
      <c r="M206">
        <f t="shared" si="104"/>
        <v>36068</v>
      </c>
      <c r="N206">
        <f t="shared" si="105"/>
        <v>36480</v>
      </c>
      <c r="O206">
        <f t="shared" si="106"/>
        <v>37658</v>
      </c>
      <c r="P206">
        <f t="shared" si="107"/>
        <v>37049</v>
      </c>
      <c r="Q206">
        <f t="shared" si="108"/>
        <v>38103</v>
      </c>
      <c r="R206">
        <f t="shared" si="109"/>
        <v>37456</v>
      </c>
      <c r="S206">
        <f t="shared" si="110"/>
        <v>41120</v>
      </c>
      <c r="U206" t="s">
        <v>1660</v>
      </c>
      <c r="V206">
        <f t="shared" si="112"/>
        <v>92.165200520902545</v>
      </c>
      <c r="W206">
        <f t="shared" si="113"/>
        <v>95.208228134052675</v>
      </c>
      <c r="X206">
        <f t="shared" si="114"/>
        <v>97.124405347224069</v>
      </c>
      <c r="Y206">
        <f t="shared" si="115"/>
        <v>93.799665134079248</v>
      </c>
      <c r="Z206">
        <f t="shared" si="116"/>
        <v>97.849948175512267</v>
      </c>
      <c r="AA206">
        <f t="shared" si="117"/>
        <v>91.139341430355856</v>
      </c>
      <c r="AB206">
        <f t="shared" si="118"/>
        <v>99.144231535865202</v>
      </c>
      <c r="AC206">
        <f t="shared" si="119"/>
        <v>111.99936216015097</v>
      </c>
    </row>
    <row r="207" spans="1:29" x14ac:dyDescent="0.25">
      <c r="A207" t="s">
        <v>1662</v>
      </c>
      <c r="B207">
        <v>48426</v>
      </c>
      <c r="C207">
        <v>49225</v>
      </c>
      <c r="D207">
        <v>45019</v>
      </c>
      <c r="E207">
        <v>42821</v>
      </c>
      <c r="F207">
        <v>46880</v>
      </c>
      <c r="G207">
        <v>47582</v>
      </c>
      <c r="H207">
        <v>45741</v>
      </c>
      <c r="I207">
        <v>54439</v>
      </c>
      <c r="K207" t="s">
        <v>1662</v>
      </c>
      <c r="L207">
        <f t="shared" si="103"/>
        <v>37326</v>
      </c>
      <c r="M207">
        <f t="shared" si="104"/>
        <v>38125</v>
      </c>
      <c r="N207">
        <f t="shared" si="105"/>
        <v>33919</v>
      </c>
      <c r="O207">
        <f t="shared" si="106"/>
        <v>31721</v>
      </c>
      <c r="P207">
        <f t="shared" si="107"/>
        <v>35780</v>
      </c>
      <c r="Q207">
        <f t="shared" si="108"/>
        <v>36482</v>
      </c>
      <c r="R207">
        <f t="shared" si="109"/>
        <v>34641</v>
      </c>
      <c r="S207">
        <f t="shared" si="110"/>
        <v>43339</v>
      </c>
      <c r="U207" t="s">
        <v>1661</v>
      </c>
      <c r="V207">
        <f t="shared" si="112"/>
        <v>100.24716294150477</v>
      </c>
      <c r="W207">
        <f t="shared" si="113"/>
        <v>95.856698647247981</v>
      </c>
      <c r="X207">
        <f t="shared" si="114"/>
        <v>96.9516570547745</v>
      </c>
      <c r="Y207">
        <f t="shared" si="115"/>
        <v>100.08238764716826</v>
      </c>
      <c r="Z207">
        <f t="shared" si="116"/>
        <v>98.463869030217666</v>
      </c>
      <c r="AA207">
        <f t="shared" si="117"/>
        <v>101.2650490339384</v>
      </c>
      <c r="AB207">
        <f t="shared" si="118"/>
        <v>99.545539107555754</v>
      </c>
      <c r="AC207">
        <f t="shared" si="119"/>
        <v>109.28322746963617</v>
      </c>
    </row>
    <row r="208" spans="1:29" x14ac:dyDescent="0.25">
      <c r="A208" t="s">
        <v>1663</v>
      </c>
      <c r="B208">
        <v>12501</v>
      </c>
      <c r="C208">
        <v>50444</v>
      </c>
      <c r="D208">
        <v>47254</v>
      </c>
      <c r="E208">
        <v>50513</v>
      </c>
      <c r="F208">
        <v>53304</v>
      </c>
      <c r="G208">
        <v>49485</v>
      </c>
      <c r="H208">
        <v>46688</v>
      </c>
      <c r="I208">
        <v>55944</v>
      </c>
      <c r="K208" t="s">
        <v>1663</v>
      </c>
      <c r="L208">
        <f t="shared" si="103"/>
        <v>1401</v>
      </c>
      <c r="M208">
        <f t="shared" si="104"/>
        <v>39344</v>
      </c>
      <c r="N208">
        <f t="shared" si="105"/>
        <v>36154</v>
      </c>
      <c r="O208">
        <f t="shared" si="106"/>
        <v>39413</v>
      </c>
      <c r="P208">
        <f t="shared" si="107"/>
        <v>42204</v>
      </c>
      <c r="Q208">
        <f t="shared" si="108"/>
        <v>38385</v>
      </c>
      <c r="R208">
        <f t="shared" si="109"/>
        <v>35588</v>
      </c>
      <c r="S208">
        <f t="shared" si="110"/>
        <v>44844</v>
      </c>
      <c r="U208" t="s">
        <v>1662</v>
      </c>
      <c r="V208">
        <f t="shared" si="112"/>
        <v>99.200042522656602</v>
      </c>
      <c r="W208">
        <f t="shared" si="113"/>
        <v>101.32351768676749</v>
      </c>
      <c r="X208">
        <f t="shared" si="114"/>
        <v>90.145374332261412</v>
      </c>
      <c r="Y208">
        <f t="shared" si="115"/>
        <v>84.303824381428228</v>
      </c>
      <c r="Z208">
        <f t="shared" si="116"/>
        <v>95.091290828394506</v>
      </c>
      <c r="AA208">
        <f t="shared" si="117"/>
        <v>96.95697238684987</v>
      </c>
      <c r="AB208">
        <f t="shared" si="118"/>
        <v>92.064209211470484</v>
      </c>
      <c r="AC208">
        <f t="shared" si="119"/>
        <v>115.18058840726076</v>
      </c>
    </row>
    <row r="209" spans="1:29" x14ac:dyDescent="0.25">
      <c r="A209" t="s">
        <v>1664</v>
      </c>
      <c r="B209">
        <v>11385</v>
      </c>
      <c r="C209">
        <v>10913</v>
      </c>
      <c r="D209">
        <v>11002</v>
      </c>
      <c r="E209">
        <f>AVERAGE(B209:D209)</f>
        <v>11100</v>
      </c>
      <c r="O209">
        <f>AVERAGE(L203:L205)</f>
        <v>37627</v>
      </c>
      <c r="U209" t="s">
        <v>1663</v>
      </c>
      <c r="V209">
        <f t="shared" si="112"/>
        <v>3.7233901187976719</v>
      </c>
      <c r="W209">
        <f t="shared" si="113"/>
        <v>104.56321258670636</v>
      </c>
      <c r="X209">
        <f t="shared" si="114"/>
        <v>96.08525792648895</v>
      </c>
      <c r="Y209">
        <f t="shared" si="115"/>
        <v>104.74659154330668</v>
      </c>
      <c r="Z209">
        <f t="shared" si="116"/>
        <v>112.16413745448747</v>
      </c>
      <c r="AA209">
        <f t="shared" si="117"/>
        <v>102.01451085656576</v>
      </c>
      <c r="AB209">
        <f t="shared" si="118"/>
        <v>94.581018949158846</v>
      </c>
      <c r="AC209">
        <f t="shared" si="119"/>
        <v>119.18037579397773</v>
      </c>
    </row>
    <row r="210" spans="1:29" x14ac:dyDescent="0.25">
      <c r="A210" t="s">
        <v>1665</v>
      </c>
    </row>
    <row r="213" spans="1:29" x14ac:dyDescent="0.25">
      <c r="A213" s="7" t="s">
        <v>2283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40675</v>
      </c>
      <c r="C216">
        <v>33575</v>
      </c>
      <c r="D216">
        <v>37753</v>
      </c>
      <c r="E216">
        <v>38065</v>
      </c>
      <c r="F216">
        <v>34897</v>
      </c>
      <c r="G216">
        <v>34944</v>
      </c>
      <c r="H216">
        <v>38141</v>
      </c>
      <c r="I216">
        <v>42476</v>
      </c>
      <c r="K216" t="s">
        <v>1658</v>
      </c>
      <c r="L216">
        <f>B216-$E$222</f>
        <v>32838.333333333336</v>
      </c>
      <c r="M216">
        <f t="shared" ref="M216:S216" si="120">C216-$E$222</f>
        <v>25738.333333333332</v>
      </c>
      <c r="N216">
        <f t="shared" si="120"/>
        <v>29916.333333333332</v>
      </c>
      <c r="O216">
        <f t="shared" si="120"/>
        <v>30228.333333333332</v>
      </c>
      <c r="P216">
        <f t="shared" si="120"/>
        <v>27060.333333333332</v>
      </c>
      <c r="Q216">
        <f t="shared" si="120"/>
        <v>27107.333333333332</v>
      </c>
      <c r="R216">
        <f t="shared" si="120"/>
        <v>30304.333333333332</v>
      </c>
      <c r="S216">
        <f t="shared" si="120"/>
        <v>34639.333333333336</v>
      </c>
    </row>
    <row r="217" spans="1:29" x14ac:dyDescent="0.25">
      <c r="A217" t="s">
        <v>1659</v>
      </c>
      <c r="B217">
        <v>36233</v>
      </c>
      <c r="C217">
        <v>34555</v>
      </c>
      <c r="D217">
        <v>34314</v>
      </c>
      <c r="E217">
        <v>36300</v>
      </c>
      <c r="F217">
        <v>34813</v>
      </c>
      <c r="G217">
        <v>35918</v>
      </c>
      <c r="H217">
        <v>36423</v>
      </c>
      <c r="I217">
        <v>41790</v>
      </c>
      <c r="K217" t="s">
        <v>1659</v>
      </c>
      <c r="L217">
        <f t="shared" ref="L217:L221" si="121">B217-$E$222</f>
        <v>28396.333333333332</v>
      </c>
      <c r="M217">
        <f t="shared" ref="M217:M221" si="122">C217-$E$222</f>
        <v>26718.333333333332</v>
      </c>
      <c r="N217">
        <f t="shared" ref="N217:N221" si="123">D217-$E$222</f>
        <v>26477.333333333332</v>
      </c>
      <c r="O217">
        <f t="shared" ref="O217:O221" si="124">E217-$E$222</f>
        <v>28463.333333333332</v>
      </c>
      <c r="P217">
        <f t="shared" ref="P217:P221" si="125">F217-$E$222</f>
        <v>26976.333333333332</v>
      </c>
      <c r="Q217">
        <f t="shared" ref="Q217:Q221" si="126">G217-$E$222</f>
        <v>28081.333333333332</v>
      </c>
      <c r="R217">
        <f t="shared" ref="R217:R221" si="127">H217-$E$222</f>
        <v>28586.333333333332</v>
      </c>
      <c r="S217">
        <f t="shared" ref="S217:S221" si="128">I217-$E$222</f>
        <v>33953.333333333336</v>
      </c>
      <c r="U217" t="s">
        <v>1658</v>
      </c>
      <c r="V217">
        <f>L216/$O$222*100</f>
        <v>111.7368176301791</v>
      </c>
      <c r="W217">
        <f t="shared" ref="W217:AC217" si="129">M216/$O$222*100</f>
        <v>87.578118797282428</v>
      </c>
      <c r="X217">
        <f t="shared" si="129"/>
        <v>101.79432213866866</v>
      </c>
      <c r="Y217">
        <f t="shared" si="129"/>
        <v>102.85594383386074</v>
      </c>
      <c r="Z217">
        <f t="shared" si="129"/>
        <v>92.076400467295016</v>
      </c>
      <c r="AA217">
        <f t="shared" si="129"/>
        <v>92.236324248301514</v>
      </c>
      <c r="AB217">
        <f t="shared" si="129"/>
        <v>103.11454399038189</v>
      </c>
      <c r="AC217">
        <f t="shared" si="129"/>
        <v>117.8649608130026</v>
      </c>
    </row>
    <row r="218" spans="1:29" x14ac:dyDescent="0.25">
      <c r="A218" t="s">
        <v>1660</v>
      </c>
      <c r="B218">
        <v>34769</v>
      </c>
      <c r="C218">
        <v>34191</v>
      </c>
      <c r="D218">
        <v>33268</v>
      </c>
      <c r="E218">
        <v>34318</v>
      </c>
      <c r="F218">
        <v>34197</v>
      </c>
      <c r="G218">
        <v>35067</v>
      </c>
      <c r="H218">
        <v>36027</v>
      </c>
      <c r="I218">
        <v>39507</v>
      </c>
      <c r="K218" t="s">
        <v>1660</v>
      </c>
      <c r="L218">
        <f t="shared" si="121"/>
        <v>26932.333333333332</v>
      </c>
      <c r="M218">
        <f t="shared" si="122"/>
        <v>26354.333333333332</v>
      </c>
      <c r="N218">
        <f t="shared" si="123"/>
        <v>25431.333333333332</v>
      </c>
      <c r="O218">
        <f t="shared" si="124"/>
        <v>26481.333333333332</v>
      </c>
      <c r="P218">
        <f t="shared" si="125"/>
        <v>26360.333333333332</v>
      </c>
      <c r="Q218">
        <f t="shared" si="126"/>
        <v>27230.333333333332</v>
      </c>
      <c r="R218">
        <f t="shared" si="127"/>
        <v>28190.333333333332</v>
      </c>
      <c r="S218">
        <f t="shared" si="128"/>
        <v>31670.333333333332</v>
      </c>
      <c r="U218" t="s">
        <v>1659</v>
      </c>
      <c r="V218">
        <f t="shared" ref="V218:V222" si="130">L217/$O$222*100</f>
        <v>96.622319008245711</v>
      </c>
      <c r="W218">
        <f t="shared" ref="W218:W222" si="131">M217/$O$222*100</f>
        <v>90.912699762949856</v>
      </c>
      <c r="X218">
        <f t="shared" ref="X218:X222" si="132">N217/$O$222*100</f>
        <v>90.092665056086744</v>
      </c>
      <c r="Y218">
        <f t="shared" ref="Y218:Y222" si="133">O217/$O$222*100</f>
        <v>96.850295462020924</v>
      </c>
      <c r="Z218">
        <f t="shared" ref="Z218:Z222" si="134">P217/$O$222*100</f>
        <v>91.790579241666379</v>
      </c>
      <c r="AA218">
        <f t="shared" ref="AA218:AA222" si="135">Q217/$O$222*100</f>
        <v>95.550489412138333</v>
      </c>
      <c r="AB218">
        <f t="shared" ref="AB218:AB222" si="136">R217/$O$222*100</f>
        <v>97.268819399548576</v>
      </c>
      <c r="AC218">
        <f t="shared" ref="AC218:AC222" si="137">S217/$O$222*100</f>
        <v>115.5307541370354</v>
      </c>
    </row>
    <row r="219" spans="1:29" x14ac:dyDescent="0.25">
      <c r="A219" t="s">
        <v>1661</v>
      </c>
      <c r="B219">
        <v>34225</v>
      </c>
      <c r="C219">
        <v>33963</v>
      </c>
      <c r="D219">
        <v>33578</v>
      </c>
      <c r="E219">
        <v>33834</v>
      </c>
      <c r="F219">
        <v>34207</v>
      </c>
      <c r="G219">
        <v>35916</v>
      </c>
      <c r="H219">
        <v>38180</v>
      </c>
      <c r="I219">
        <v>41709</v>
      </c>
      <c r="K219" t="s">
        <v>1661</v>
      </c>
      <c r="L219">
        <f t="shared" si="121"/>
        <v>26388.333333333332</v>
      </c>
      <c r="M219">
        <f t="shared" si="122"/>
        <v>26126.333333333332</v>
      </c>
      <c r="N219">
        <f t="shared" si="123"/>
        <v>25741.333333333332</v>
      </c>
      <c r="O219">
        <f t="shared" si="124"/>
        <v>25997.333333333332</v>
      </c>
      <c r="P219">
        <f t="shared" si="125"/>
        <v>26370.333333333332</v>
      </c>
      <c r="Q219">
        <f t="shared" si="126"/>
        <v>28079.333333333332</v>
      </c>
      <c r="R219">
        <f t="shared" si="127"/>
        <v>30343.333333333332</v>
      </c>
      <c r="S219">
        <f t="shared" si="128"/>
        <v>33872.333333333336</v>
      </c>
      <c r="U219" t="s">
        <v>1660</v>
      </c>
      <c r="V219">
        <f t="shared" si="130"/>
        <v>91.640863361575185</v>
      </c>
      <c r="W219">
        <f t="shared" si="131"/>
        <v>89.674141118559092</v>
      </c>
      <c r="X219">
        <f t="shared" si="132"/>
        <v>86.533510270282534</v>
      </c>
      <c r="Y219">
        <f t="shared" si="133"/>
        <v>90.106275590640479</v>
      </c>
      <c r="Z219">
        <f t="shared" si="134"/>
        <v>89.694556920389715</v>
      </c>
      <c r="AA219">
        <f t="shared" si="135"/>
        <v>92.654848185829167</v>
      </c>
      <c r="AB219">
        <f t="shared" si="136"/>
        <v>95.921376478727865</v>
      </c>
      <c r="AC219">
        <f t="shared" si="137"/>
        <v>107.76254154048566</v>
      </c>
    </row>
    <row r="220" spans="1:29" x14ac:dyDescent="0.25">
      <c r="A220" t="s">
        <v>1662</v>
      </c>
      <c r="B220">
        <v>38232</v>
      </c>
      <c r="C220">
        <v>35558</v>
      </c>
      <c r="D220">
        <v>34330</v>
      </c>
      <c r="E220">
        <v>37498</v>
      </c>
      <c r="F220">
        <v>35313</v>
      </c>
      <c r="G220">
        <v>35821</v>
      </c>
      <c r="H220">
        <v>35694</v>
      </c>
      <c r="I220">
        <v>42637</v>
      </c>
      <c r="K220" t="s">
        <v>1662</v>
      </c>
      <c r="L220">
        <f t="shared" si="121"/>
        <v>30395.333333333332</v>
      </c>
      <c r="M220">
        <f t="shared" si="122"/>
        <v>27721.333333333332</v>
      </c>
      <c r="N220">
        <f t="shared" si="123"/>
        <v>26493.333333333332</v>
      </c>
      <c r="O220">
        <f t="shared" si="124"/>
        <v>29661.333333333332</v>
      </c>
      <c r="P220">
        <f t="shared" si="125"/>
        <v>27476.333333333332</v>
      </c>
      <c r="Q220">
        <f t="shared" si="126"/>
        <v>27984.333333333332</v>
      </c>
      <c r="R220">
        <f t="shared" si="127"/>
        <v>27857.333333333332</v>
      </c>
      <c r="S220">
        <f t="shared" si="128"/>
        <v>34800.333333333336</v>
      </c>
      <c r="U220" t="s">
        <v>1661</v>
      </c>
      <c r="V220">
        <f t="shared" si="130"/>
        <v>89.789830662265928</v>
      </c>
      <c r="W220">
        <f t="shared" si="131"/>
        <v>88.898340648995656</v>
      </c>
      <c r="X220">
        <f t="shared" si="132"/>
        <v>87.588326698197733</v>
      </c>
      <c r="Y220">
        <f t="shared" si="133"/>
        <v>88.459400909637381</v>
      </c>
      <c r="Z220">
        <f t="shared" si="134"/>
        <v>89.728583256774073</v>
      </c>
      <c r="AA220">
        <f t="shared" si="135"/>
        <v>95.543684144861459</v>
      </c>
      <c r="AB220">
        <f t="shared" si="136"/>
        <v>103.24724670228089</v>
      </c>
      <c r="AC220">
        <f t="shared" si="137"/>
        <v>115.25514081232208</v>
      </c>
    </row>
    <row r="221" spans="1:29" x14ac:dyDescent="0.25">
      <c r="A221" t="s">
        <v>1663</v>
      </c>
      <c r="B221">
        <v>11341</v>
      </c>
      <c r="C221">
        <v>37863</v>
      </c>
      <c r="D221">
        <v>37966</v>
      </c>
      <c r="E221">
        <v>37790</v>
      </c>
      <c r="F221">
        <v>36017</v>
      </c>
      <c r="G221">
        <v>38314</v>
      </c>
      <c r="H221">
        <v>40158</v>
      </c>
      <c r="I221">
        <v>42536</v>
      </c>
      <c r="K221" t="s">
        <v>1663</v>
      </c>
      <c r="L221">
        <f t="shared" si="121"/>
        <v>3504.333333333333</v>
      </c>
      <c r="M221">
        <f t="shared" si="122"/>
        <v>30026.333333333332</v>
      </c>
      <c r="N221">
        <f t="shared" si="123"/>
        <v>30129.333333333332</v>
      </c>
      <c r="O221">
        <f t="shared" si="124"/>
        <v>29953.333333333332</v>
      </c>
      <c r="P221">
        <f t="shared" si="125"/>
        <v>28180.333333333332</v>
      </c>
      <c r="Q221">
        <f t="shared" si="126"/>
        <v>30477.333333333332</v>
      </c>
      <c r="R221">
        <f t="shared" si="127"/>
        <v>32321.333333333332</v>
      </c>
      <c r="S221">
        <f t="shared" si="128"/>
        <v>34699.333333333336</v>
      </c>
      <c r="U221" t="s">
        <v>1662</v>
      </c>
      <c r="V221">
        <f t="shared" si="130"/>
        <v>103.42418365147958</v>
      </c>
      <c r="W221">
        <f t="shared" si="131"/>
        <v>94.325541302301303</v>
      </c>
      <c r="X221">
        <f t="shared" si="132"/>
        <v>90.147107194301725</v>
      </c>
      <c r="Y221">
        <f t="shared" si="133"/>
        <v>100.92665056086744</v>
      </c>
      <c r="Z221">
        <f t="shared" si="134"/>
        <v>93.491896060884443</v>
      </c>
      <c r="AA221">
        <f t="shared" si="135"/>
        <v>95.220433949210019</v>
      </c>
      <c r="AB221">
        <f t="shared" si="136"/>
        <v>94.788299477128618</v>
      </c>
      <c r="AC221">
        <f t="shared" si="137"/>
        <v>118.41278482879083</v>
      </c>
    </row>
    <row r="222" spans="1:29" x14ac:dyDescent="0.25">
      <c r="A222" t="s">
        <v>1664</v>
      </c>
      <c r="B222">
        <v>7737</v>
      </c>
      <c r="C222">
        <v>7821</v>
      </c>
      <c r="D222">
        <v>7952</v>
      </c>
      <c r="E222">
        <f>AVERAGE(B222:D222)</f>
        <v>7836.666666666667</v>
      </c>
      <c r="O222">
        <f>AVERAGE(L216:L218)</f>
        <v>29389</v>
      </c>
      <c r="U222" t="s">
        <v>1663</v>
      </c>
      <c r="V222">
        <f t="shared" si="130"/>
        <v>11.923962480293079</v>
      </c>
      <c r="W222">
        <f t="shared" si="131"/>
        <v>102.16861183889662</v>
      </c>
      <c r="X222">
        <f t="shared" si="132"/>
        <v>102.51908310365556</v>
      </c>
      <c r="Y222">
        <f t="shared" si="133"/>
        <v>101.9202195832908</v>
      </c>
      <c r="Z222">
        <f t="shared" si="134"/>
        <v>95.887350142343507</v>
      </c>
      <c r="AA222">
        <f t="shared" si="135"/>
        <v>103.70319960983134</v>
      </c>
      <c r="AB222">
        <f t="shared" si="136"/>
        <v>109.97765603910761</v>
      </c>
      <c r="AC222">
        <f t="shared" si="137"/>
        <v>118.06911883130877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112.55402934764386</v>
      </c>
      <c r="C228">
        <f t="shared" ref="C228:I228" si="138">AVERAGE(W217,W204,W190)</f>
        <v>113.74668960850011</v>
      </c>
      <c r="D228">
        <f t="shared" si="138"/>
        <v>121.26310821285053</v>
      </c>
      <c r="E228">
        <f t="shared" si="138"/>
        <v>100.42219255515049</v>
      </c>
      <c r="F228">
        <f t="shared" si="138"/>
        <v>104.60969199320822</v>
      </c>
      <c r="G228">
        <f t="shared" si="138"/>
        <v>109.06111433709452</v>
      </c>
      <c r="H228">
        <f t="shared" si="138"/>
        <v>103.87591258854896</v>
      </c>
      <c r="I228">
        <f t="shared" si="138"/>
        <v>119.52839617784612</v>
      </c>
      <c r="K228" t="s">
        <v>1658</v>
      </c>
      <c r="L228">
        <f>STDEV(V217,V204,V190)/SQRT(3)</f>
        <v>3.2578723440511799</v>
      </c>
      <c r="M228">
        <f t="shared" ref="M228:S228" si="139">STDEV(W217,W204,W190)/SQRT(3)</f>
        <v>20.538626588916042</v>
      </c>
      <c r="N228">
        <f t="shared" si="139"/>
        <v>14.825399345487144</v>
      </c>
      <c r="O228">
        <f t="shared" si="139"/>
        <v>1.2649086737688346</v>
      </c>
      <c r="P228">
        <f t="shared" si="139"/>
        <v>8.1183373813333173</v>
      </c>
      <c r="Q228">
        <f t="shared" si="139"/>
        <v>12.006176829726869</v>
      </c>
      <c r="R228">
        <f t="shared" si="139"/>
        <v>0.38303770551761152</v>
      </c>
      <c r="S228">
        <f t="shared" si="139"/>
        <v>1.7451876409736315</v>
      </c>
    </row>
    <row r="229" spans="1:19" x14ac:dyDescent="0.25">
      <c r="A229" t="s">
        <v>1659</v>
      </c>
      <c r="B229">
        <f t="shared" ref="B229:B233" si="140">AVERAGE(V218,V205,V191)</f>
        <v>94.759965395335527</v>
      </c>
      <c r="C229">
        <f t="shared" ref="C229:C233" si="141">AVERAGE(W218,W205,W191)</f>
        <v>115.13692147506424</v>
      </c>
      <c r="D229">
        <f t="shared" ref="D229:D233" si="142">AVERAGE(X218,X205,X191)</f>
        <v>105.29508603180477</v>
      </c>
      <c r="E229">
        <f t="shared" ref="E229:E233" si="143">AVERAGE(Y218,Y205,Y191)</f>
        <v>98.597120283729282</v>
      </c>
      <c r="F229">
        <f t="shared" ref="F229:F233" si="144">AVERAGE(Z218,Z205,Z191)</f>
        <v>95.025913868288868</v>
      </c>
      <c r="G229">
        <f t="shared" ref="G229:G233" si="145">AVERAGE(AA218,AA205,AA191)</f>
        <v>105.15844019645237</v>
      </c>
      <c r="H229">
        <f t="shared" ref="H229:H233" si="146">AVERAGE(AB218,AB205,AB191)</f>
        <v>102.83127221266433</v>
      </c>
      <c r="I229">
        <f t="shared" ref="I229:I233" si="147">AVERAGE(AC218,AC205,AC191)</f>
        <v>109.90901395273089</v>
      </c>
      <c r="K229" t="s">
        <v>1659</v>
      </c>
      <c r="L229">
        <f t="shared" ref="L229:L233" si="148">STDEV(V218,V205,V191)/SQRT(3)</f>
        <v>3.9459837968388456</v>
      </c>
      <c r="M229">
        <f t="shared" ref="M229:M233" si="149">STDEV(W218,W205,W191)/SQRT(3)</f>
        <v>21.377317340744167</v>
      </c>
      <c r="N229">
        <f t="shared" ref="N229:N233" si="150">STDEV(X218,X205,X191)/SQRT(3)</f>
        <v>11.848578637877766</v>
      </c>
      <c r="O229">
        <f t="shared" ref="O229:O233" si="151">STDEV(Y218,Y205,Y191)/SQRT(3)</f>
        <v>0.87635662787357604</v>
      </c>
      <c r="P229">
        <f t="shared" ref="P229:P233" si="152">STDEV(Z218,Z205,Z191)/SQRT(3)</f>
        <v>3.7307175829139272</v>
      </c>
      <c r="Q229">
        <f t="shared" ref="Q229:Q233" si="153">STDEV(AA218,AA205,AA191)/SQRT(3)</f>
        <v>5.6511192801743508</v>
      </c>
      <c r="R229">
        <f t="shared" ref="R229:R233" si="154">STDEV(AB218,AB205,AB191)/SQRT(3)</f>
        <v>3.4200786117539237</v>
      </c>
      <c r="S229">
        <f t="shared" ref="S229:S233" si="155">STDEV(AC218,AC205,AC191)/SQRT(3)</f>
        <v>5.349347204905774</v>
      </c>
    </row>
    <row r="230" spans="1:19" x14ac:dyDescent="0.25">
      <c r="A230" t="s">
        <v>1660</v>
      </c>
      <c r="B230">
        <f t="shared" si="140"/>
        <v>92.686005257020611</v>
      </c>
      <c r="C230">
        <f t="shared" si="141"/>
        <v>102.58687120265365</v>
      </c>
      <c r="D230">
        <f t="shared" si="142"/>
        <v>92.619741303465119</v>
      </c>
      <c r="E230">
        <f t="shared" si="143"/>
        <v>92.111574389424405</v>
      </c>
      <c r="F230">
        <f t="shared" si="144"/>
        <v>92.974144309592702</v>
      </c>
      <c r="G230">
        <f t="shared" si="145"/>
        <v>94.952568375262061</v>
      </c>
      <c r="H230">
        <f t="shared" si="146"/>
        <v>96.380102439414543</v>
      </c>
      <c r="I230">
        <f t="shared" si="147"/>
        <v>108.63836685920496</v>
      </c>
      <c r="K230" t="s">
        <v>1660</v>
      </c>
      <c r="L230">
        <f t="shared" si="148"/>
        <v>0.79746974944542215</v>
      </c>
      <c r="M230">
        <f t="shared" si="149"/>
        <v>10.270692902464694</v>
      </c>
      <c r="N230">
        <f t="shared" si="150"/>
        <v>3.1579413251474495</v>
      </c>
      <c r="O230">
        <f t="shared" si="151"/>
        <v>1.0779219656510362</v>
      </c>
      <c r="P230">
        <f t="shared" si="152"/>
        <v>2.4858621516781958</v>
      </c>
      <c r="Q230">
        <f t="shared" si="153"/>
        <v>3.0866349714258319</v>
      </c>
      <c r="R230">
        <f t="shared" si="154"/>
        <v>1.481312637901683</v>
      </c>
      <c r="S230">
        <f t="shared" si="155"/>
        <v>1.7435322978774745</v>
      </c>
    </row>
    <row r="231" spans="1:19" x14ac:dyDescent="0.25">
      <c r="A231" t="s">
        <v>1661</v>
      </c>
      <c r="B231">
        <f t="shared" si="140"/>
        <v>95.792734943255923</v>
      </c>
      <c r="C231">
        <f t="shared" si="141"/>
        <v>102.45158129175626</v>
      </c>
      <c r="D231">
        <f t="shared" si="142"/>
        <v>91.934654498511307</v>
      </c>
      <c r="E231">
        <f t="shared" si="143"/>
        <v>94.956709289632272</v>
      </c>
      <c r="F231">
        <f t="shared" si="144"/>
        <v>93.620597270032633</v>
      </c>
      <c r="G231">
        <f t="shared" si="145"/>
        <v>97.091973449696312</v>
      </c>
      <c r="H231">
        <f t="shared" si="146"/>
        <v>101.91003812005458</v>
      </c>
      <c r="I231">
        <f t="shared" si="147"/>
        <v>111.98616637041572</v>
      </c>
      <c r="K231" t="s">
        <v>1661</v>
      </c>
      <c r="L231">
        <f t="shared" si="148"/>
        <v>3.1164768408285179</v>
      </c>
      <c r="M231">
        <f t="shared" si="149"/>
        <v>10.272371367040826</v>
      </c>
      <c r="N231">
        <f t="shared" si="150"/>
        <v>2.7236826976723409</v>
      </c>
      <c r="O231">
        <f t="shared" si="151"/>
        <v>3.4246402177984394</v>
      </c>
      <c r="P231">
        <f t="shared" si="152"/>
        <v>2.5661237214748138</v>
      </c>
      <c r="Q231">
        <f t="shared" si="153"/>
        <v>2.1095521884919792</v>
      </c>
      <c r="R231">
        <f t="shared" si="154"/>
        <v>1.1856297904923112</v>
      </c>
      <c r="S231">
        <f t="shared" si="155"/>
        <v>1.7470197879533351</v>
      </c>
    </row>
    <row r="232" spans="1:19" x14ac:dyDescent="0.25">
      <c r="A232" t="s">
        <v>1662</v>
      </c>
      <c r="B232">
        <f t="shared" si="140"/>
        <v>102.66414910594581</v>
      </c>
      <c r="C232">
        <f t="shared" si="141"/>
        <v>102.21290641831588</v>
      </c>
      <c r="D232">
        <f t="shared" si="142"/>
        <v>90.66653091048623</v>
      </c>
      <c r="E232">
        <f t="shared" si="143"/>
        <v>94.865809998701494</v>
      </c>
      <c r="F232">
        <f t="shared" si="144"/>
        <v>94.096906708046205</v>
      </c>
      <c r="G232">
        <f t="shared" si="145"/>
        <v>99.641888487485971</v>
      </c>
      <c r="H232">
        <f t="shared" si="146"/>
        <v>96.782305597191467</v>
      </c>
      <c r="I232">
        <f t="shared" si="147"/>
        <v>108.09165054270581</v>
      </c>
      <c r="K232" t="s">
        <v>1662</v>
      </c>
      <c r="L232">
        <f t="shared" si="148"/>
        <v>1.8207000721408899</v>
      </c>
      <c r="M232">
        <f t="shared" si="149"/>
        <v>4.83102730430842</v>
      </c>
      <c r="N232">
        <f t="shared" si="150"/>
        <v>0.52029038768027069</v>
      </c>
      <c r="O232">
        <f t="shared" si="151"/>
        <v>5.3001514963662535</v>
      </c>
      <c r="P232">
        <f t="shared" si="152"/>
        <v>0.50107374101378443</v>
      </c>
      <c r="Q232">
        <f t="shared" si="153"/>
        <v>3.5883733166781546</v>
      </c>
      <c r="R232">
        <f t="shared" si="154"/>
        <v>3.4469506804312195</v>
      </c>
      <c r="S232">
        <f t="shared" si="155"/>
        <v>8.7548982983756858</v>
      </c>
    </row>
    <row r="233" spans="1:19" x14ac:dyDescent="0.25">
      <c r="A233" t="s">
        <v>1663</v>
      </c>
      <c r="B233">
        <f t="shared" si="140"/>
        <v>6.3102485733341114</v>
      </c>
      <c r="C233">
        <f t="shared" si="141"/>
        <v>101.70796342075913</v>
      </c>
      <c r="D233">
        <f t="shared" si="142"/>
        <v>99.46303524947983</v>
      </c>
      <c r="E233">
        <f t="shared" si="143"/>
        <v>104.25645480262682</v>
      </c>
      <c r="F233">
        <f t="shared" si="144"/>
        <v>103.67981991428445</v>
      </c>
      <c r="G233">
        <f t="shared" si="145"/>
        <v>105.04158612226603</v>
      </c>
      <c r="H233">
        <f t="shared" si="146"/>
        <v>118.91563345075576</v>
      </c>
      <c r="I233">
        <f t="shared" si="147"/>
        <v>118.45996729473397</v>
      </c>
      <c r="K233" t="s">
        <v>1663</v>
      </c>
      <c r="L233">
        <f t="shared" si="148"/>
        <v>2.8097293589374766</v>
      </c>
      <c r="M233">
        <f t="shared" si="149"/>
        <v>1.7962841995312537</v>
      </c>
      <c r="N233">
        <f t="shared" si="150"/>
        <v>1.8642388072091522</v>
      </c>
      <c r="O233">
        <f t="shared" si="151"/>
        <v>1.2319570215397719</v>
      </c>
      <c r="P233">
        <f t="shared" si="152"/>
        <v>4.7114202141190793</v>
      </c>
      <c r="Q233">
        <f t="shared" si="153"/>
        <v>2.2365047006895318</v>
      </c>
      <c r="R233">
        <f t="shared" si="154"/>
        <v>17.219786466822644</v>
      </c>
      <c r="S233">
        <f t="shared" si="155"/>
        <v>0.36063849497643913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X330"/>
  <sheetViews>
    <sheetView topLeftCell="A91" zoomScale="80" zoomScaleNormal="80" workbookViewId="0">
      <selection activeCell="A106" sqref="A106:B108"/>
    </sheetView>
  </sheetViews>
  <sheetFormatPr defaultRowHeight="15" x14ac:dyDescent="0.25"/>
  <cols>
    <col min="1" max="1" width="14.140625" customWidth="1"/>
    <col min="2" max="2" width="9.7109375" bestFit="1" customWidth="1"/>
  </cols>
  <sheetData>
    <row r="1" spans="1:12" x14ac:dyDescent="0.25">
      <c r="A1" s="7" t="s">
        <v>1677</v>
      </c>
      <c r="I1" s="7" t="s">
        <v>1678</v>
      </c>
      <c r="J1" t="s">
        <v>2273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2089</v>
      </c>
      <c r="L2" t="s">
        <v>1864</v>
      </c>
    </row>
    <row r="3" spans="1:12" x14ac:dyDescent="0.25">
      <c r="A3" s="53" t="s">
        <v>1681</v>
      </c>
      <c r="B3" s="17">
        <v>42411</v>
      </c>
      <c r="J3" t="s">
        <v>2092</v>
      </c>
      <c r="L3" t="s">
        <v>2274</v>
      </c>
    </row>
    <row r="4" spans="1:12" x14ac:dyDescent="0.25">
      <c r="A4" s="7" t="s">
        <v>1682</v>
      </c>
      <c r="B4" s="17">
        <v>42396</v>
      </c>
      <c r="I4" s="7" t="s">
        <v>1683</v>
      </c>
      <c r="J4" t="s">
        <v>2279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1281</v>
      </c>
      <c r="D12" s="224" t="s">
        <v>1281</v>
      </c>
      <c r="E12" s="224" t="s">
        <v>1281</v>
      </c>
      <c r="F12" s="224" t="s">
        <v>1281</v>
      </c>
      <c r="G12" s="224" t="s">
        <v>1281</v>
      </c>
      <c r="H12" s="224" t="s">
        <v>1281</v>
      </c>
      <c r="I12" s="225" t="s">
        <v>1281</v>
      </c>
    </row>
    <row r="13" spans="1:12" x14ac:dyDescent="0.25">
      <c r="A13" s="6" t="s">
        <v>1659</v>
      </c>
      <c r="B13" s="19" t="s">
        <v>1644</v>
      </c>
      <c r="C13" s="218" t="s">
        <v>1289</v>
      </c>
      <c r="D13" s="219" t="s">
        <v>1289</v>
      </c>
      <c r="E13" s="219" t="s">
        <v>1289</v>
      </c>
      <c r="F13" s="219" t="s">
        <v>1289</v>
      </c>
      <c r="G13" s="219" t="s">
        <v>1289</v>
      </c>
      <c r="H13" s="219" t="s">
        <v>1289</v>
      </c>
      <c r="I13" s="220" t="s">
        <v>1289</v>
      </c>
    </row>
    <row r="14" spans="1:12" x14ac:dyDescent="0.25">
      <c r="A14" s="6" t="s">
        <v>1660</v>
      </c>
      <c r="B14" s="19" t="s">
        <v>1644</v>
      </c>
      <c r="C14" s="218" t="s">
        <v>1293</v>
      </c>
      <c r="D14" s="219" t="s">
        <v>1293</v>
      </c>
      <c r="E14" s="219" t="s">
        <v>1293</v>
      </c>
      <c r="F14" s="219" t="s">
        <v>1293</v>
      </c>
      <c r="G14" s="219" t="s">
        <v>1293</v>
      </c>
      <c r="H14" s="219" t="s">
        <v>1293</v>
      </c>
      <c r="I14" s="220" t="s">
        <v>1293</v>
      </c>
    </row>
    <row r="15" spans="1:12" x14ac:dyDescent="0.25">
      <c r="A15" s="6" t="s">
        <v>1661</v>
      </c>
      <c r="B15" s="19" t="s">
        <v>1686</v>
      </c>
      <c r="C15" s="218" t="s">
        <v>1297</v>
      </c>
      <c r="D15" s="219" t="s">
        <v>1297</v>
      </c>
      <c r="E15" s="219" t="s">
        <v>1297</v>
      </c>
      <c r="F15" s="219" t="s">
        <v>1297</v>
      </c>
      <c r="G15" s="219" t="s">
        <v>1297</v>
      </c>
      <c r="H15" s="219" t="s">
        <v>1297</v>
      </c>
      <c r="I15" s="220" t="s">
        <v>1297</v>
      </c>
    </row>
    <row r="16" spans="1:12" x14ac:dyDescent="0.25">
      <c r="A16" s="6" t="s">
        <v>1662</v>
      </c>
      <c r="B16" s="19" t="s">
        <v>1686</v>
      </c>
      <c r="C16" s="218" t="s">
        <v>1305</v>
      </c>
      <c r="D16" s="219" t="s">
        <v>1305</v>
      </c>
      <c r="E16" s="219" t="s">
        <v>1305</v>
      </c>
      <c r="F16" s="219" t="s">
        <v>1305</v>
      </c>
      <c r="G16" s="219" t="s">
        <v>1305</v>
      </c>
      <c r="H16" s="219" t="s">
        <v>1305</v>
      </c>
      <c r="I16" s="220" t="s">
        <v>1305</v>
      </c>
    </row>
    <row r="17" spans="1:9" x14ac:dyDescent="0.25">
      <c r="A17" s="6" t="s">
        <v>1663</v>
      </c>
      <c r="B17" s="19" t="s">
        <v>1687</v>
      </c>
      <c r="C17" s="218" t="s">
        <v>1309</v>
      </c>
      <c r="D17" s="219" t="s">
        <v>1309</v>
      </c>
      <c r="E17" s="219" t="s">
        <v>1309</v>
      </c>
      <c r="F17" s="219" t="s">
        <v>1309</v>
      </c>
      <c r="G17" s="219" t="s">
        <v>1309</v>
      </c>
      <c r="H17" s="219" t="s">
        <v>1309</v>
      </c>
      <c r="I17" s="220" t="s">
        <v>1309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34</v>
      </c>
      <c r="C23">
        <v>20</v>
      </c>
      <c r="D23" t="s">
        <v>1281</v>
      </c>
      <c r="E23">
        <v>32552</v>
      </c>
      <c r="F23" t="s">
        <v>1282</v>
      </c>
      <c r="G23" t="s">
        <v>1283</v>
      </c>
      <c r="H23">
        <v>363.33</v>
      </c>
      <c r="I23">
        <v>72.66</v>
      </c>
    </row>
    <row r="24" spans="1:9" x14ac:dyDescent="0.25">
      <c r="A24" t="s">
        <v>1255</v>
      </c>
      <c r="B24" t="s">
        <v>44</v>
      </c>
      <c r="C24">
        <v>20</v>
      </c>
      <c r="D24" t="s">
        <v>1289</v>
      </c>
      <c r="E24">
        <v>24052</v>
      </c>
      <c r="F24" t="s">
        <v>1290</v>
      </c>
      <c r="G24" t="s">
        <v>1291</v>
      </c>
      <c r="H24">
        <v>210.27</v>
      </c>
      <c r="I24">
        <v>42.05</v>
      </c>
    </row>
    <row r="25" spans="1:9" x14ac:dyDescent="0.25">
      <c r="A25" t="s">
        <v>1255</v>
      </c>
      <c r="B25" t="s">
        <v>49</v>
      </c>
      <c r="C25">
        <v>20</v>
      </c>
      <c r="D25" t="s">
        <v>1293</v>
      </c>
      <c r="E25">
        <v>20319</v>
      </c>
      <c r="F25" t="s">
        <v>1294</v>
      </c>
      <c r="G25" t="s">
        <v>1295</v>
      </c>
      <c r="H25">
        <v>265.91000000000003</v>
      </c>
      <c r="I25">
        <v>53.18</v>
      </c>
    </row>
    <row r="26" spans="1:9" x14ac:dyDescent="0.25">
      <c r="A26" t="s">
        <v>1255</v>
      </c>
      <c r="B26" t="s">
        <v>54</v>
      </c>
      <c r="C26">
        <v>20</v>
      </c>
      <c r="D26" t="s">
        <v>1297</v>
      </c>
      <c r="E26">
        <v>34627</v>
      </c>
      <c r="F26" t="s">
        <v>1298</v>
      </c>
      <c r="G26" t="s">
        <v>1299</v>
      </c>
      <c r="H26">
        <v>255.03</v>
      </c>
      <c r="I26">
        <v>51</v>
      </c>
    </row>
    <row r="27" spans="1:9" x14ac:dyDescent="0.25">
      <c r="A27" t="s">
        <v>1255</v>
      </c>
      <c r="B27" t="s">
        <v>64</v>
      </c>
      <c r="C27">
        <v>20</v>
      </c>
      <c r="D27" t="s">
        <v>1305</v>
      </c>
      <c r="E27">
        <v>47542</v>
      </c>
      <c r="F27" t="s">
        <v>1306</v>
      </c>
      <c r="G27" t="s">
        <v>1307</v>
      </c>
      <c r="H27">
        <v>367.32</v>
      </c>
      <c r="I27">
        <v>73.459999999999994</v>
      </c>
    </row>
    <row r="28" spans="1:9" x14ac:dyDescent="0.25">
      <c r="A28" t="s">
        <v>1255</v>
      </c>
      <c r="B28" t="s">
        <v>69</v>
      </c>
      <c r="C28">
        <v>20</v>
      </c>
      <c r="D28" t="s">
        <v>1309</v>
      </c>
      <c r="E28">
        <v>20465</v>
      </c>
      <c r="F28" t="s">
        <v>1310</v>
      </c>
      <c r="G28" t="s">
        <v>1311</v>
      </c>
      <c r="H28">
        <v>268.35000000000002</v>
      </c>
      <c r="I28">
        <v>53.67</v>
      </c>
    </row>
    <row r="31" spans="1:9" x14ac:dyDescent="0.25">
      <c r="A31" s="7" t="s">
        <v>2273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2291</v>
      </c>
    </row>
    <row r="34" spans="1:49" x14ac:dyDescent="0.25">
      <c r="A34" t="s">
        <v>1709</v>
      </c>
      <c r="B34">
        <v>42418.452418981484</v>
      </c>
    </row>
    <row r="35" spans="1:49" x14ac:dyDescent="0.25">
      <c r="A35" t="s">
        <v>1710</v>
      </c>
      <c r="B35">
        <v>2408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15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15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122.503</v>
      </c>
      <c r="C39">
        <v>131.18899999999999</v>
      </c>
      <c r="D39">
        <v>133.50700000000001</v>
      </c>
      <c r="E39">
        <v>118.851</v>
      </c>
      <c r="F39">
        <v>148.327</v>
      </c>
      <c r="G39">
        <v>98.643000000000001</v>
      </c>
      <c r="H39">
        <v>82.177999999999997</v>
      </c>
      <c r="I39">
        <v>66.177999999999997</v>
      </c>
      <c r="J39">
        <v>167.61799999999999</v>
      </c>
      <c r="K39">
        <v>175.17500000000001</v>
      </c>
      <c r="L39">
        <v>118.004</v>
      </c>
      <c r="M39">
        <v>93.775999999999996</v>
      </c>
      <c r="N39">
        <v>92.147999999999996</v>
      </c>
      <c r="O39">
        <v>84.908000000000001</v>
      </c>
      <c r="P39">
        <v>101.245</v>
      </c>
      <c r="Q39">
        <v>102.343</v>
      </c>
      <c r="R39">
        <v>119.584</v>
      </c>
      <c r="S39">
        <v>129.255</v>
      </c>
      <c r="T39">
        <v>71.254999999999995</v>
      </c>
      <c r="U39">
        <v>104.196</v>
      </c>
      <c r="V39">
        <v>134.203</v>
      </c>
      <c r="W39">
        <v>93.721999999999994</v>
      </c>
      <c r="X39">
        <v>71.230999999999995</v>
      </c>
      <c r="Y39">
        <v>84.194000000000003</v>
      </c>
      <c r="Z39">
        <v>119.447</v>
      </c>
      <c r="AA39">
        <v>78.429000000000002</v>
      </c>
      <c r="AB39">
        <v>88.399000000000001</v>
      </c>
      <c r="AC39">
        <v>90.447000000000003</v>
      </c>
      <c r="AD39">
        <v>96.007999999999996</v>
      </c>
      <c r="AE39">
        <v>101.13</v>
      </c>
      <c r="AF39">
        <v>91.195999999999998</v>
      </c>
      <c r="AG39">
        <v>116.28</v>
      </c>
      <c r="AH39">
        <v>114.70399999999999</v>
      </c>
      <c r="AI39">
        <v>85.701999999999998</v>
      </c>
      <c r="AJ39">
        <v>125.134</v>
      </c>
      <c r="AK39">
        <v>89.590999999999994</v>
      </c>
      <c r="AL39">
        <v>73.245999999999995</v>
      </c>
      <c r="AM39">
        <v>85.831000000000003</v>
      </c>
      <c r="AN39">
        <v>78.521000000000001</v>
      </c>
      <c r="AO39">
        <v>75.156999999999996</v>
      </c>
      <c r="AP39">
        <v>55.85</v>
      </c>
      <c r="AQ39">
        <v>118.32599999999999</v>
      </c>
      <c r="AR39">
        <v>106.887</v>
      </c>
      <c r="AS39">
        <v>129.22900000000001</v>
      </c>
      <c r="AT39">
        <v>118.97199999999999</v>
      </c>
      <c r="AU39">
        <v>114.381</v>
      </c>
      <c r="AV39">
        <v>39.271999999999998</v>
      </c>
      <c r="AW39">
        <v>115.535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2292</v>
      </c>
    </row>
    <row r="42" spans="1:49" x14ac:dyDescent="0.25">
      <c r="A42" t="s">
        <v>1709</v>
      </c>
      <c r="B42" s="38">
        <v>42418.45171296296</v>
      </c>
    </row>
    <row r="43" spans="1:49" x14ac:dyDescent="0.25">
      <c r="A43" t="s">
        <v>1710</v>
      </c>
      <c r="B43">
        <v>2400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15</v>
      </c>
      <c r="C46">
        <v>0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16</v>
      </c>
      <c r="L46">
        <v>16</v>
      </c>
      <c r="M46">
        <v>16</v>
      </c>
      <c r="N46">
        <v>16</v>
      </c>
      <c r="O46">
        <v>16</v>
      </c>
      <c r="P46">
        <v>16</v>
      </c>
      <c r="Q46">
        <v>16</v>
      </c>
      <c r="R46">
        <v>16</v>
      </c>
      <c r="S46">
        <v>15</v>
      </c>
      <c r="T46">
        <v>10</v>
      </c>
      <c r="U46">
        <v>14</v>
      </c>
      <c r="V46">
        <v>16</v>
      </c>
      <c r="W46">
        <v>16</v>
      </c>
      <c r="X46">
        <v>16</v>
      </c>
      <c r="Y46">
        <v>16</v>
      </c>
      <c r="Z46">
        <v>16</v>
      </c>
      <c r="AA46">
        <v>16</v>
      </c>
      <c r="AB46">
        <v>16</v>
      </c>
      <c r="AC46">
        <v>16</v>
      </c>
      <c r="AD46">
        <v>16</v>
      </c>
      <c r="AE46">
        <v>16</v>
      </c>
      <c r="AF46">
        <v>16</v>
      </c>
      <c r="AG46">
        <v>16</v>
      </c>
      <c r="AH46">
        <v>16</v>
      </c>
      <c r="AI46">
        <v>0</v>
      </c>
      <c r="AJ46">
        <v>0</v>
      </c>
      <c r="AK46">
        <v>1</v>
      </c>
      <c r="AL46">
        <v>16</v>
      </c>
      <c r="AM46">
        <v>16</v>
      </c>
      <c r="AN46">
        <v>16</v>
      </c>
      <c r="AO46">
        <v>15</v>
      </c>
      <c r="AP46">
        <v>0</v>
      </c>
      <c r="AQ46">
        <v>0</v>
      </c>
      <c r="AR46">
        <v>13</v>
      </c>
      <c r="AS46">
        <v>16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69.457999999999998</v>
      </c>
      <c r="C47">
        <v>0</v>
      </c>
      <c r="D47">
        <v>17.039000000000001</v>
      </c>
      <c r="E47">
        <v>30.780999999999999</v>
      </c>
      <c r="F47">
        <v>76.528000000000006</v>
      </c>
      <c r="G47">
        <v>62.359000000000002</v>
      </c>
      <c r="H47">
        <v>74.605999999999995</v>
      </c>
      <c r="I47">
        <v>32.375</v>
      </c>
      <c r="J47">
        <v>79.180000000000007</v>
      </c>
      <c r="K47">
        <v>85.423000000000002</v>
      </c>
      <c r="L47">
        <v>49.040999999999997</v>
      </c>
      <c r="M47">
        <v>53.628</v>
      </c>
      <c r="N47">
        <v>41.378</v>
      </c>
      <c r="O47">
        <v>52.863</v>
      </c>
      <c r="P47">
        <v>56.003</v>
      </c>
      <c r="Q47">
        <v>47.713999999999999</v>
      </c>
      <c r="R47">
        <v>46.713999999999999</v>
      </c>
      <c r="S47">
        <v>16.387</v>
      </c>
      <c r="T47">
        <v>10.255000000000001</v>
      </c>
      <c r="U47">
        <v>32.463999999999999</v>
      </c>
      <c r="V47">
        <v>66.733000000000004</v>
      </c>
      <c r="W47">
        <v>37.789000000000001</v>
      </c>
      <c r="X47">
        <v>44.274999999999999</v>
      </c>
      <c r="Y47">
        <v>91.427999999999997</v>
      </c>
      <c r="Z47">
        <v>189.798</v>
      </c>
      <c r="AA47">
        <v>37.454999999999998</v>
      </c>
      <c r="AB47">
        <v>53.344000000000001</v>
      </c>
      <c r="AC47">
        <v>43.412999999999997</v>
      </c>
      <c r="AD47">
        <v>59.341999999999999</v>
      </c>
      <c r="AE47">
        <v>57.658999999999999</v>
      </c>
      <c r="AF47">
        <v>47.930999999999997</v>
      </c>
      <c r="AG47">
        <v>52.658000000000001</v>
      </c>
      <c r="AH47">
        <v>145.477</v>
      </c>
      <c r="AI47">
        <v>0</v>
      </c>
      <c r="AJ47">
        <v>0</v>
      </c>
      <c r="AK47">
        <v>73.625</v>
      </c>
      <c r="AL47">
        <v>15.634</v>
      </c>
      <c r="AM47">
        <v>19.341999999999999</v>
      </c>
      <c r="AN47">
        <v>31.375</v>
      </c>
      <c r="AO47">
        <v>35.393000000000001</v>
      </c>
      <c r="AP47">
        <v>0</v>
      </c>
      <c r="AQ47">
        <v>0</v>
      </c>
      <c r="AR47">
        <v>10.425000000000001</v>
      </c>
      <c r="AS47">
        <v>90.85</v>
      </c>
      <c r="AT47">
        <v>47.107999999999997</v>
      </c>
      <c r="AU47">
        <v>108.68899999999999</v>
      </c>
      <c r="AV47">
        <v>34.716999999999999</v>
      </c>
      <c r="AW47">
        <v>101.46899999999999</v>
      </c>
    </row>
    <row r="49" spans="1:49" x14ac:dyDescent="0.25">
      <c r="A49" s="7" t="s">
        <v>2089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2293</v>
      </c>
    </row>
    <row r="52" spans="1:49" x14ac:dyDescent="0.25">
      <c r="A52" t="s">
        <v>1709</v>
      </c>
      <c r="B52" s="38">
        <v>42418.450949074075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15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15</v>
      </c>
      <c r="W56">
        <v>15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15</v>
      </c>
      <c r="AV56">
        <v>16</v>
      </c>
      <c r="AW56">
        <v>16</v>
      </c>
    </row>
    <row r="57" spans="1:49" x14ac:dyDescent="0.25">
      <c r="A57" t="s">
        <v>1764</v>
      </c>
      <c r="B57">
        <v>97.933000000000007</v>
      </c>
      <c r="C57">
        <v>94.281000000000006</v>
      </c>
      <c r="D57">
        <v>110.791</v>
      </c>
      <c r="E57">
        <v>108.46299999999999</v>
      </c>
      <c r="F57">
        <v>121.602</v>
      </c>
      <c r="G57">
        <v>97.808999999999997</v>
      </c>
      <c r="H57">
        <v>81.581999999999994</v>
      </c>
      <c r="I57">
        <v>98.981999999999999</v>
      </c>
      <c r="J57">
        <v>107.938</v>
      </c>
      <c r="K57">
        <v>102.429</v>
      </c>
      <c r="L57">
        <v>82.581000000000003</v>
      </c>
      <c r="M57">
        <v>64.102999999999994</v>
      </c>
      <c r="N57">
        <v>50.712000000000003</v>
      </c>
      <c r="O57">
        <v>89.48</v>
      </c>
      <c r="P57">
        <v>76.555999999999997</v>
      </c>
      <c r="Q57">
        <v>84.513000000000005</v>
      </c>
      <c r="R57">
        <v>89.555999999999997</v>
      </c>
      <c r="S57">
        <v>100.074</v>
      </c>
      <c r="T57">
        <v>69.349000000000004</v>
      </c>
      <c r="U57">
        <v>71.591999999999999</v>
      </c>
      <c r="V57">
        <v>83.102000000000004</v>
      </c>
      <c r="W57">
        <v>83.528999999999996</v>
      </c>
      <c r="X57">
        <v>76.968999999999994</v>
      </c>
      <c r="Y57">
        <v>108.6</v>
      </c>
      <c r="Z57">
        <v>84.94</v>
      </c>
      <c r="AA57">
        <v>146.202</v>
      </c>
      <c r="AB57">
        <v>99.376000000000005</v>
      </c>
      <c r="AC57">
        <v>117.20699999999999</v>
      </c>
      <c r="AD57">
        <v>61.21</v>
      </c>
      <c r="AE57">
        <v>96.878</v>
      </c>
      <c r="AF57">
        <v>96.744</v>
      </c>
      <c r="AG57">
        <v>96.966999999999999</v>
      </c>
      <c r="AH57">
        <v>128.935</v>
      </c>
      <c r="AI57">
        <v>64.768000000000001</v>
      </c>
      <c r="AJ57">
        <v>91.738</v>
      </c>
      <c r="AK57">
        <v>72.186999999999998</v>
      </c>
      <c r="AL57">
        <v>60.707999999999998</v>
      </c>
      <c r="AM57">
        <v>70.971999999999994</v>
      </c>
      <c r="AN57">
        <v>71.135999999999996</v>
      </c>
      <c r="AO57">
        <v>85.433000000000007</v>
      </c>
      <c r="AP57">
        <v>96.325000000000003</v>
      </c>
      <c r="AQ57">
        <v>109.364</v>
      </c>
      <c r="AR57">
        <v>90.503</v>
      </c>
      <c r="AS57">
        <v>75.027000000000001</v>
      </c>
      <c r="AT57">
        <v>96.692999999999998</v>
      </c>
      <c r="AU57">
        <v>73.718000000000004</v>
      </c>
      <c r="AV57">
        <v>76.102999999999994</v>
      </c>
      <c r="AW57">
        <v>104.41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2294</v>
      </c>
    </row>
    <row r="60" spans="1:49" x14ac:dyDescent="0.25">
      <c r="A60" t="s">
        <v>1709</v>
      </c>
      <c r="B60" s="38">
        <v>42418.450208333335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15</v>
      </c>
      <c r="C64">
        <v>0</v>
      </c>
      <c r="D64">
        <v>14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15</v>
      </c>
      <c r="T64">
        <v>14</v>
      </c>
      <c r="U64">
        <v>16</v>
      </c>
      <c r="V64">
        <v>15</v>
      </c>
      <c r="W64">
        <v>15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  <c r="AF64">
        <v>16</v>
      </c>
      <c r="AG64">
        <v>16</v>
      </c>
      <c r="AH64">
        <v>16</v>
      </c>
      <c r="AI64">
        <v>0</v>
      </c>
      <c r="AJ64">
        <v>0</v>
      </c>
      <c r="AK64">
        <v>5</v>
      </c>
      <c r="AL64">
        <v>3</v>
      </c>
      <c r="AM64">
        <v>15</v>
      </c>
      <c r="AN64">
        <v>16</v>
      </c>
      <c r="AO64">
        <v>16</v>
      </c>
      <c r="AP64">
        <v>0</v>
      </c>
      <c r="AQ64">
        <v>0</v>
      </c>
      <c r="AR64">
        <v>0</v>
      </c>
      <c r="AS64">
        <v>16</v>
      </c>
      <c r="AT64">
        <v>16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54.122</v>
      </c>
      <c r="C65">
        <v>0</v>
      </c>
      <c r="D65">
        <v>17.582000000000001</v>
      </c>
      <c r="E65">
        <v>49.639000000000003</v>
      </c>
      <c r="F65">
        <v>66.507000000000005</v>
      </c>
      <c r="G65">
        <v>67.239000000000004</v>
      </c>
      <c r="H65">
        <v>48.216999999999999</v>
      </c>
      <c r="I65">
        <v>52.188000000000002</v>
      </c>
      <c r="J65">
        <v>59.688000000000002</v>
      </c>
      <c r="K65">
        <v>76.344999999999999</v>
      </c>
      <c r="L65">
        <v>55.043999999999997</v>
      </c>
      <c r="M65">
        <v>38.259</v>
      </c>
      <c r="N65">
        <v>36.844000000000001</v>
      </c>
      <c r="O65">
        <v>49.082999999999998</v>
      </c>
      <c r="P65">
        <v>62.215000000000003</v>
      </c>
      <c r="Q65">
        <v>56.911000000000001</v>
      </c>
      <c r="R65">
        <v>51.182000000000002</v>
      </c>
      <c r="S65">
        <v>29.117999999999999</v>
      </c>
      <c r="T65">
        <v>38.85</v>
      </c>
      <c r="U65">
        <v>54.231999999999999</v>
      </c>
      <c r="V65">
        <v>51.97</v>
      </c>
      <c r="W65">
        <v>52.753</v>
      </c>
      <c r="X65">
        <v>41.728000000000002</v>
      </c>
      <c r="Y65">
        <v>62.201000000000001</v>
      </c>
      <c r="Z65">
        <v>194.66399999999999</v>
      </c>
      <c r="AA65">
        <v>81.397000000000006</v>
      </c>
      <c r="AB65">
        <v>73.430000000000007</v>
      </c>
      <c r="AC65">
        <v>92.914000000000001</v>
      </c>
      <c r="AD65">
        <v>29.16</v>
      </c>
      <c r="AE65">
        <v>52.622</v>
      </c>
      <c r="AF65">
        <v>73.570999999999998</v>
      </c>
      <c r="AG65">
        <v>43.587000000000003</v>
      </c>
      <c r="AH65">
        <v>290.61799999999999</v>
      </c>
      <c r="AI65">
        <v>0</v>
      </c>
      <c r="AJ65">
        <v>0</v>
      </c>
      <c r="AK65">
        <v>8.4610000000000003</v>
      </c>
      <c r="AL65">
        <v>17.343</v>
      </c>
      <c r="AM65">
        <v>22.286000000000001</v>
      </c>
      <c r="AN65">
        <v>35.247999999999998</v>
      </c>
      <c r="AO65">
        <v>32.475999999999999</v>
      </c>
      <c r="AP65">
        <v>0</v>
      </c>
      <c r="AQ65">
        <v>0</v>
      </c>
      <c r="AR65">
        <v>0</v>
      </c>
      <c r="AS65">
        <v>75.637</v>
      </c>
      <c r="AT65">
        <v>74.406000000000006</v>
      </c>
      <c r="AU65">
        <v>86.561000000000007</v>
      </c>
      <c r="AV65">
        <v>72.054000000000002</v>
      </c>
      <c r="AW65">
        <v>49.902999999999999</v>
      </c>
    </row>
    <row r="67" spans="1:49" x14ac:dyDescent="0.25">
      <c r="A67" s="7" t="s">
        <v>2092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2295</v>
      </c>
    </row>
    <row r="70" spans="1:49" x14ac:dyDescent="0.25">
      <c r="A70" t="s">
        <v>1709</v>
      </c>
      <c r="B70" s="38">
        <v>42418.449421296296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15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15</v>
      </c>
      <c r="U74">
        <v>16</v>
      </c>
      <c r="V74">
        <v>16</v>
      </c>
      <c r="W74">
        <v>15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15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93.221999999999994</v>
      </c>
      <c r="C75">
        <v>123.438</v>
      </c>
      <c r="D75">
        <v>98.888000000000005</v>
      </c>
      <c r="E75">
        <v>108.9</v>
      </c>
      <c r="F75">
        <v>104.673</v>
      </c>
      <c r="G75">
        <v>139.53299999999999</v>
      </c>
      <c r="H75">
        <v>110.358</v>
      </c>
      <c r="I75">
        <v>87.858999999999995</v>
      </c>
      <c r="J75">
        <v>88.456000000000003</v>
      </c>
      <c r="K75">
        <v>108.161</v>
      </c>
      <c r="L75">
        <v>87.677999999999997</v>
      </c>
      <c r="M75">
        <v>99.694000000000003</v>
      </c>
      <c r="N75">
        <v>124.80800000000001</v>
      </c>
      <c r="O75">
        <v>133.27000000000001</v>
      </c>
      <c r="P75">
        <v>78.406000000000006</v>
      </c>
      <c r="Q75">
        <v>109.408</v>
      </c>
      <c r="R75">
        <v>112.384</v>
      </c>
      <c r="S75">
        <v>142.83000000000001</v>
      </c>
      <c r="T75">
        <v>81.343000000000004</v>
      </c>
      <c r="U75">
        <v>92.253</v>
      </c>
      <c r="V75">
        <v>116.833</v>
      </c>
      <c r="W75">
        <v>84.147000000000006</v>
      </c>
      <c r="X75">
        <v>92.878</v>
      </c>
      <c r="Y75">
        <v>143.43100000000001</v>
      </c>
      <c r="Z75">
        <v>123.158</v>
      </c>
      <c r="AA75">
        <v>172.63399999999999</v>
      </c>
      <c r="AB75">
        <v>83.641999999999996</v>
      </c>
      <c r="AC75">
        <v>103.166</v>
      </c>
      <c r="AD75">
        <v>107.625</v>
      </c>
      <c r="AE75">
        <v>74.045000000000002</v>
      </c>
      <c r="AF75">
        <v>88.084000000000003</v>
      </c>
      <c r="AG75">
        <v>112.967</v>
      </c>
      <c r="AH75">
        <v>145.96799999999999</v>
      </c>
      <c r="AI75">
        <v>126.447</v>
      </c>
      <c r="AJ75">
        <v>113.93</v>
      </c>
      <c r="AK75">
        <v>112.956</v>
      </c>
      <c r="AL75">
        <v>137.81100000000001</v>
      </c>
      <c r="AM75">
        <v>47.274999999999999</v>
      </c>
      <c r="AN75">
        <v>83.298000000000002</v>
      </c>
      <c r="AO75">
        <v>112.402</v>
      </c>
      <c r="AP75">
        <v>125.955</v>
      </c>
      <c r="AQ75">
        <v>95.673000000000002</v>
      </c>
      <c r="AR75">
        <v>95.766999999999996</v>
      </c>
      <c r="AS75">
        <v>109.253</v>
      </c>
      <c r="AT75">
        <v>87.858000000000004</v>
      </c>
      <c r="AU75">
        <v>82.763999999999996</v>
      </c>
      <c r="AV75">
        <v>94.17</v>
      </c>
      <c r="AW75">
        <v>66.62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2290</v>
      </c>
    </row>
    <row r="78" spans="1:49" x14ac:dyDescent="0.25">
      <c r="A78" t="s">
        <v>1709</v>
      </c>
      <c r="B78">
        <v>42418.453182870369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50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50" x14ac:dyDescent="0.25">
      <c r="A82" t="s">
        <v>1763</v>
      </c>
      <c r="B82">
        <v>16</v>
      </c>
      <c r="C82">
        <v>0</v>
      </c>
      <c r="D82">
        <v>14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16</v>
      </c>
      <c r="S82">
        <v>16</v>
      </c>
      <c r="T82">
        <v>15</v>
      </c>
      <c r="U82">
        <v>16</v>
      </c>
      <c r="V82">
        <v>15</v>
      </c>
      <c r="W82">
        <v>15</v>
      </c>
      <c r="X82">
        <v>16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16</v>
      </c>
      <c r="AE82">
        <v>16</v>
      </c>
      <c r="AF82">
        <v>16</v>
      </c>
      <c r="AG82">
        <v>16</v>
      </c>
      <c r="AH82">
        <v>16</v>
      </c>
      <c r="AI82">
        <v>0</v>
      </c>
      <c r="AJ82">
        <v>2</v>
      </c>
      <c r="AK82">
        <v>10</v>
      </c>
      <c r="AL82">
        <v>16</v>
      </c>
      <c r="AM82">
        <v>15</v>
      </c>
      <c r="AN82">
        <v>16</v>
      </c>
      <c r="AO82">
        <v>16</v>
      </c>
      <c r="AP82">
        <v>0</v>
      </c>
      <c r="AQ82">
        <v>0</v>
      </c>
      <c r="AR82">
        <v>3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50" x14ac:dyDescent="0.25">
      <c r="A83" t="s">
        <v>1764</v>
      </c>
      <c r="B83">
        <v>68.888000000000005</v>
      </c>
      <c r="C83">
        <v>0</v>
      </c>
      <c r="D83">
        <v>10.69</v>
      </c>
      <c r="E83">
        <v>38.036000000000001</v>
      </c>
      <c r="F83">
        <v>47.198999999999998</v>
      </c>
      <c r="G83">
        <v>83.111999999999995</v>
      </c>
      <c r="H83">
        <v>46.837000000000003</v>
      </c>
      <c r="I83">
        <v>41.551000000000002</v>
      </c>
      <c r="J83">
        <v>47.173000000000002</v>
      </c>
      <c r="K83">
        <v>84.159000000000006</v>
      </c>
      <c r="L83">
        <v>64.917000000000002</v>
      </c>
      <c r="M83">
        <v>76.620999999999995</v>
      </c>
      <c r="N83">
        <v>70.405000000000001</v>
      </c>
      <c r="O83">
        <v>75.105999999999995</v>
      </c>
      <c r="P83">
        <v>51.204999999999998</v>
      </c>
      <c r="Q83">
        <v>48.844000000000001</v>
      </c>
      <c r="R83">
        <v>57.972999999999999</v>
      </c>
      <c r="S83">
        <v>37.783000000000001</v>
      </c>
      <c r="T83">
        <v>23.84</v>
      </c>
      <c r="U83">
        <v>60.774999999999999</v>
      </c>
      <c r="V83">
        <v>100.19199999999999</v>
      </c>
      <c r="W83">
        <v>53.673000000000002</v>
      </c>
      <c r="X83">
        <v>53.814999999999998</v>
      </c>
      <c r="Y83">
        <v>81.61</v>
      </c>
      <c r="Z83">
        <v>187.47499999999999</v>
      </c>
      <c r="AA83">
        <v>63.530999999999999</v>
      </c>
      <c r="AB83">
        <v>61.218000000000004</v>
      </c>
      <c r="AC83">
        <v>77.108000000000004</v>
      </c>
      <c r="AD83">
        <v>77.352000000000004</v>
      </c>
      <c r="AE83">
        <v>46.606999999999999</v>
      </c>
      <c r="AF83">
        <v>65.843999999999994</v>
      </c>
      <c r="AG83">
        <v>67.659000000000006</v>
      </c>
      <c r="AH83">
        <v>148.947</v>
      </c>
      <c r="AI83">
        <v>0</v>
      </c>
      <c r="AJ83">
        <v>15.506</v>
      </c>
      <c r="AK83">
        <v>7.8170000000000002</v>
      </c>
      <c r="AL83">
        <v>18.3</v>
      </c>
      <c r="AM83">
        <v>12.956</v>
      </c>
      <c r="AN83">
        <v>49.298000000000002</v>
      </c>
      <c r="AO83">
        <v>40.345999999999997</v>
      </c>
      <c r="AP83">
        <v>0</v>
      </c>
      <c r="AQ83">
        <v>0</v>
      </c>
      <c r="AR83">
        <v>6.4969999999999999</v>
      </c>
      <c r="AS83">
        <v>84.741</v>
      </c>
      <c r="AT83">
        <v>33.069000000000003</v>
      </c>
      <c r="AU83">
        <v>61.838000000000001</v>
      </c>
      <c r="AV83">
        <v>81.760000000000005</v>
      </c>
      <c r="AW83">
        <v>30.347999999999999</v>
      </c>
    </row>
    <row r="85" spans="1:50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50" x14ac:dyDescent="0.25">
      <c r="A86" t="s">
        <v>1770</v>
      </c>
      <c r="B86">
        <f>B46/B38*100</f>
        <v>100</v>
      </c>
      <c r="C86">
        <f t="shared" ref="C86:AW86" si="0">C46/C38*100</f>
        <v>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93.75</v>
      </c>
      <c r="T86">
        <f t="shared" si="0"/>
        <v>62.5</v>
      </c>
      <c r="U86">
        <f t="shared" si="0"/>
        <v>87.5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0</v>
      </c>
      <c r="AJ86">
        <f t="shared" si="0"/>
        <v>0</v>
      </c>
      <c r="AK86">
        <f t="shared" si="0"/>
        <v>6.666666666666667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93.75</v>
      </c>
      <c r="AP86">
        <f t="shared" si="0"/>
        <v>0</v>
      </c>
      <c r="AQ86">
        <f t="shared" si="0"/>
        <v>0</v>
      </c>
      <c r="AR86">
        <f t="shared" si="0"/>
        <v>81.25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50" x14ac:dyDescent="0.25">
      <c r="A87" t="s">
        <v>1771</v>
      </c>
      <c r="B87">
        <f>B64/B56*100</f>
        <v>100</v>
      </c>
      <c r="C87">
        <f t="shared" ref="C87:AW87" si="1">C64/C56*100</f>
        <v>0</v>
      </c>
      <c r="D87">
        <f t="shared" si="1"/>
        <v>87.5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93.75</v>
      </c>
      <c r="T87">
        <f t="shared" si="1"/>
        <v>87.5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0</v>
      </c>
      <c r="AJ87">
        <f t="shared" si="1"/>
        <v>0</v>
      </c>
      <c r="AK87">
        <f t="shared" si="1"/>
        <v>31.25</v>
      </c>
      <c r="AL87">
        <f t="shared" si="1"/>
        <v>18.75</v>
      </c>
      <c r="AM87">
        <f t="shared" si="1"/>
        <v>93.75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50" x14ac:dyDescent="0.25">
      <c r="A88" t="s">
        <v>1772</v>
      </c>
      <c r="B88">
        <f>B82/B74*100</f>
        <v>100</v>
      </c>
      <c r="C88">
        <f t="shared" ref="C88:AW88" si="2">C82/C74*100</f>
        <v>0</v>
      </c>
      <c r="D88">
        <f t="shared" si="2"/>
        <v>87.5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93.75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106.66666666666667</v>
      </c>
      <c r="AI88">
        <f t="shared" si="2"/>
        <v>0</v>
      </c>
      <c r="AJ88">
        <f t="shared" si="2"/>
        <v>12.5</v>
      </c>
      <c r="AK88">
        <f t="shared" si="2"/>
        <v>62.5</v>
      </c>
      <c r="AL88">
        <f t="shared" si="2"/>
        <v>100</v>
      </c>
      <c r="AM88">
        <f t="shared" si="2"/>
        <v>93.75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18.75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50" x14ac:dyDescent="0.25">
      <c r="A89" s="7" t="s">
        <v>1773</v>
      </c>
      <c r="B89" s="7" t="s">
        <v>1644</v>
      </c>
      <c r="C89" s="7" t="s">
        <v>1283</v>
      </c>
      <c r="D89" s="7" t="s">
        <v>1283</v>
      </c>
      <c r="E89" s="7" t="s">
        <v>1283</v>
      </c>
      <c r="F89" s="7" t="s">
        <v>1283</v>
      </c>
      <c r="G89" s="7" t="s">
        <v>1283</v>
      </c>
      <c r="H89" s="7" t="s">
        <v>1283</v>
      </c>
      <c r="I89" s="7" t="s">
        <v>1283</v>
      </c>
      <c r="J89" s="7" t="s">
        <v>1644</v>
      </c>
      <c r="K89" s="7" t="s">
        <v>1291</v>
      </c>
      <c r="L89" s="7" t="s">
        <v>1291</v>
      </c>
      <c r="M89" s="7" t="s">
        <v>1291</v>
      </c>
      <c r="N89" s="7" t="s">
        <v>1291</v>
      </c>
      <c r="O89" s="7" t="s">
        <v>1291</v>
      </c>
      <c r="P89" s="7" t="s">
        <v>1291</v>
      </c>
      <c r="Q89" s="7" t="s">
        <v>1291</v>
      </c>
      <c r="R89" s="7" t="s">
        <v>1644</v>
      </c>
      <c r="S89" s="7" t="s">
        <v>1295</v>
      </c>
      <c r="T89" s="7" t="s">
        <v>1295</v>
      </c>
      <c r="U89" s="7" t="s">
        <v>1295</v>
      </c>
      <c r="V89" s="7" t="s">
        <v>1295</v>
      </c>
      <c r="W89" s="7" t="s">
        <v>1295</v>
      </c>
      <c r="X89" s="7" t="s">
        <v>1295</v>
      </c>
      <c r="Y89" s="7" t="s">
        <v>1295</v>
      </c>
      <c r="Z89" s="7" t="s">
        <v>1686</v>
      </c>
      <c r="AA89" s="7" t="s">
        <v>1299</v>
      </c>
      <c r="AB89" s="7" t="s">
        <v>1299</v>
      </c>
      <c r="AC89" s="7" t="s">
        <v>1299</v>
      </c>
      <c r="AD89" s="7" t="s">
        <v>1299</v>
      </c>
      <c r="AE89" s="7" t="s">
        <v>1299</v>
      </c>
      <c r="AF89" s="7" t="s">
        <v>1299</v>
      </c>
      <c r="AG89" s="7" t="s">
        <v>1299</v>
      </c>
      <c r="AH89" s="7" t="s">
        <v>1686</v>
      </c>
      <c r="AI89" s="7" t="s">
        <v>1307</v>
      </c>
      <c r="AJ89" s="7" t="s">
        <v>1307</v>
      </c>
      <c r="AK89" s="7" t="s">
        <v>1307</v>
      </c>
      <c r="AL89" s="7" t="s">
        <v>1307</v>
      </c>
      <c r="AM89" s="7" t="s">
        <v>1307</v>
      </c>
      <c r="AN89" s="7" t="s">
        <v>1307</v>
      </c>
      <c r="AO89" s="7" t="s">
        <v>1307</v>
      </c>
      <c r="AP89" s="7" t="s">
        <v>1794</v>
      </c>
      <c r="AQ89" s="7" t="s">
        <v>1311</v>
      </c>
      <c r="AR89" s="7" t="s">
        <v>1311</v>
      </c>
      <c r="AS89" s="7" t="s">
        <v>1311</v>
      </c>
      <c r="AT89" s="7" t="s">
        <v>1311</v>
      </c>
      <c r="AU89" s="7" t="s">
        <v>1311</v>
      </c>
      <c r="AV89" s="7" t="s">
        <v>1311</v>
      </c>
      <c r="AW89" s="7" t="s">
        <v>1311</v>
      </c>
      <c r="AX89" s="7"/>
    </row>
    <row r="90" spans="1:50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50" x14ac:dyDescent="0.25">
      <c r="A91" t="s">
        <v>1773</v>
      </c>
      <c r="B91">
        <f>AVERAGE(B86:B88)</f>
        <v>100</v>
      </c>
      <c r="C91">
        <f t="shared" ref="C91:AW91" si="3">AVERAGE(C86:C88)</f>
        <v>0</v>
      </c>
      <c r="D91">
        <f t="shared" si="3"/>
        <v>91.666666666666671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100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100</v>
      </c>
      <c r="Q91">
        <f t="shared" si="3"/>
        <v>100</v>
      </c>
      <c r="R91">
        <f t="shared" si="3"/>
        <v>100</v>
      </c>
      <c r="S91">
        <f t="shared" si="3"/>
        <v>95.833333333333329</v>
      </c>
      <c r="T91">
        <f t="shared" si="3"/>
        <v>83.333333333333329</v>
      </c>
      <c r="U91">
        <f t="shared" si="3"/>
        <v>95.833333333333329</v>
      </c>
      <c r="V91">
        <f t="shared" si="3"/>
        <v>97.916666666666671</v>
      </c>
      <c r="W91">
        <f t="shared" si="3"/>
        <v>100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100</v>
      </c>
      <c r="AB91">
        <f t="shared" si="3"/>
        <v>100</v>
      </c>
      <c r="AC91">
        <f t="shared" si="3"/>
        <v>100</v>
      </c>
      <c r="AD91">
        <f t="shared" si="3"/>
        <v>100</v>
      </c>
      <c r="AE91">
        <f t="shared" si="3"/>
        <v>100</v>
      </c>
      <c r="AF91">
        <f t="shared" si="3"/>
        <v>100</v>
      </c>
      <c r="AG91">
        <f t="shared" si="3"/>
        <v>100</v>
      </c>
      <c r="AH91">
        <f t="shared" si="3"/>
        <v>102.22222222222223</v>
      </c>
      <c r="AI91">
        <f t="shared" si="3"/>
        <v>0</v>
      </c>
      <c r="AJ91">
        <f t="shared" si="3"/>
        <v>4.166666666666667</v>
      </c>
      <c r="AK91">
        <f t="shared" si="3"/>
        <v>33.472222222222221</v>
      </c>
      <c r="AL91">
        <f t="shared" si="3"/>
        <v>72.916666666666671</v>
      </c>
      <c r="AM91">
        <f t="shared" si="3"/>
        <v>95.833333333333329</v>
      </c>
      <c r="AN91">
        <f t="shared" si="3"/>
        <v>100</v>
      </c>
      <c r="AO91">
        <f t="shared" si="3"/>
        <v>97.916666666666671</v>
      </c>
      <c r="AP91">
        <f t="shared" si="3"/>
        <v>0</v>
      </c>
      <c r="AQ91">
        <f t="shared" si="3"/>
        <v>0</v>
      </c>
      <c r="AR91">
        <f t="shared" si="3"/>
        <v>33.333333333333336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 t="shared" si="3"/>
        <v>100</v>
      </c>
    </row>
    <row r="92" spans="1:50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7.2168783648703219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0</v>
      </c>
      <c r="Q92">
        <f t="shared" si="4"/>
        <v>0</v>
      </c>
      <c r="R92">
        <f t="shared" si="4"/>
        <v>0</v>
      </c>
      <c r="S92">
        <f t="shared" si="4"/>
        <v>3.6084391824351609</v>
      </c>
      <c r="T92">
        <f t="shared" si="4"/>
        <v>19.094065395649348</v>
      </c>
      <c r="U92">
        <f t="shared" si="4"/>
        <v>7.2168783648703219</v>
      </c>
      <c r="V92">
        <f t="shared" si="4"/>
        <v>3.6084391824351609</v>
      </c>
      <c r="W92">
        <f t="shared" si="4"/>
        <v>0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0</v>
      </c>
      <c r="AD92">
        <f t="shared" si="4"/>
        <v>0</v>
      </c>
      <c r="AE92">
        <f t="shared" si="4"/>
        <v>0</v>
      </c>
      <c r="AF92">
        <f t="shared" si="4"/>
        <v>0</v>
      </c>
      <c r="AG92">
        <f t="shared" si="4"/>
        <v>0</v>
      </c>
      <c r="AH92">
        <f t="shared" si="4"/>
        <v>3.8490017945975077</v>
      </c>
      <c r="AI92">
        <f t="shared" si="4"/>
        <v>0</v>
      </c>
      <c r="AJ92">
        <f t="shared" si="4"/>
        <v>7.2168783648703219</v>
      </c>
      <c r="AK92">
        <f t="shared" si="4"/>
        <v>27.982923033190822</v>
      </c>
      <c r="AL92">
        <f t="shared" si="4"/>
        <v>46.909709371657087</v>
      </c>
      <c r="AM92">
        <f t="shared" si="4"/>
        <v>3.6084391824351609</v>
      </c>
      <c r="AN92">
        <f t="shared" si="4"/>
        <v>0</v>
      </c>
      <c r="AO92">
        <f t="shared" si="4"/>
        <v>3.6084391824351609</v>
      </c>
      <c r="AP92">
        <f t="shared" si="4"/>
        <v>0</v>
      </c>
      <c r="AQ92">
        <f t="shared" si="4"/>
        <v>0</v>
      </c>
      <c r="AR92">
        <f t="shared" si="4"/>
        <v>42.542870534712783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50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4.166666666666667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0</v>
      </c>
      <c r="Q93">
        <f t="shared" si="5"/>
        <v>0</v>
      </c>
      <c r="R93">
        <f t="shared" si="5"/>
        <v>0</v>
      </c>
      <c r="S93">
        <f t="shared" si="5"/>
        <v>2.0833333333333335</v>
      </c>
      <c r="T93">
        <f t="shared" si="5"/>
        <v>11.023963796102469</v>
      </c>
      <c r="U93">
        <f t="shared" si="5"/>
        <v>4.166666666666667</v>
      </c>
      <c r="V93">
        <f t="shared" si="5"/>
        <v>2.0833333333333335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0</v>
      </c>
      <c r="AD93">
        <f t="shared" si="5"/>
        <v>0</v>
      </c>
      <c r="AE93">
        <f t="shared" si="5"/>
        <v>0</v>
      </c>
      <c r="AF93">
        <f t="shared" si="5"/>
        <v>0</v>
      </c>
      <c r="AG93">
        <f t="shared" si="5"/>
        <v>0</v>
      </c>
      <c r="AH93">
        <f t="shared" si="5"/>
        <v>2.2222222222222237</v>
      </c>
      <c r="AI93">
        <f t="shared" si="5"/>
        <v>0</v>
      </c>
      <c r="AJ93">
        <f t="shared" si="5"/>
        <v>4.166666666666667</v>
      </c>
      <c r="AK93">
        <f t="shared" si="5"/>
        <v>16.155948145925301</v>
      </c>
      <c r="AL93">
        <f t="shared" si="5"/>
        <v>27.083333333333332</v>
      </c>
      <c r="AM93">
        <f t="shared" si="5"/>
        <v>2.0833333333333335</v>
      </c>
      <c r="AN93">
        <f t="shared" si="5"/>
        <v>0</v>
      </c>
      <c r="AO93">
        <f t="shared" si="5"/>
        <v>2.0833333333333335</v>
      </c>
      <c r="AP93">
        <f t="shared" si="5"/>
        <v>0</v>
      </c>
      <c r="AQ93">
        <f t="shared" si="5"/>
        <v>0</v>
      </c>
      <c r="AR93">
        <f t="shared" si="5"/>
        <v>24.562137755315824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50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50" x14ac:dyDescent="0.25">
      <c r="A97" t="s">
        <v>1770</v>
      </c>
      <c r="B97">
        <f>B47/B39*100</f>
        <v>56.699019615846133</v>
      </c>
      <c r="C97">
        <f t="shared" ref="C97:AW97" si="6">C47/C39*100</f>
        <v>0</v>
      </c>
      <c r="D97">
        <f t="shared" si="6"/>
        <v>12.762626678750927</v>
      </c>
      <c r="E97">
        <f t="shared" si="6"/>
        <v>25.898814481998468</v>
      </c>
      <c r="F97">
        <f t="shared" si="6"/>
        <v>51.594113007072217</v>
      </c>
      <c r="G97">
        <f t="shared" si="6"/>
        <v>63.216852691017102</v>
      </c>
      <c r="H97">
        <f t="shared" si="6"/>
        <v>90.78585509503759</v>
      </c>
      <c r="I97">
        <f t="shared" si="6"/>
        <v>48.921091601438548</v>
      </c>
      <c r="J97">
        <f t="shared" si="6"/>
        <v>47.238363421589575</v>
      </c>
      <c r="K97">
        <f t="shared" si="6"/>
        <v>48.764378478664192</v>
      </c>
      <c r="L97">
        <f t="shared" si="6"/>
        <v>41.558760719975588</v>
      </c>
      <c r="M97">
        <f t="shared" si="6"/>
        <v>57.187340044361036</v>
      </c>
      <c r="N97">
        <f t="shared" si="6"/>
        <v>44.903850327733643</v>
      </c>
      <c r="O97">
        <f t="shared" si="6"/>
        <v>62.259151081170202</v>
      </c>
      <c r="P97">
        <f t="shared" si="6"/>
        <v>55.31433651044496</v>
      </c>
      <c r="Q97">
        <f t="shared" si="6"/>
        <v>46.621654631972874</v>
      </c>
      <c r="R97">
        <f t="shared" si="6"/>
        <v>39.063754348407812</v>
      </c>
      <c r="S97">
        <f t="shared" si="6"/>
        <v>12.678039534253996</v>
      </c>
      <c r="T97">
        <f t="shared" si="6"/>
        <v>14.391972493158377</v>
      </c>
      <c r="U97">
        <f t="shared" si="6"/>
        <v>31.156666282774768</v>
      </c>
      <c r="V97">
        <f t="shared" si="6"/>
        <v>49.72541597430758</v>
      </c>
      <c r="W97">
        <f t="shared" si="6"/>
        <v>40.32030899895436</v>
      </c>
      <c r="X97">
        <f t="shared" si="6"/>
        <v>62.156926057474983</v>
      </c>
      <c r="Y97">
        <f t="shared" si="6"/>
        <v>108.59206119200893</v>
      </c>
      <c r="Z97">
        <f t="shared" si="6"/>
        <v>158.89725150066556</v>
      </c>
      <c r="AA97">
        <f t="shared" si="6"/>
        <v>47.756569636231497</v>
      </c>
      <c r="AB97">
        <f t="shared" si="6"/>
        <v>60.344574033642914</v>
      </c>
      <c r="AC97">
        <f t="shared" si="6"/>
        <v>47.99827523300938</v>
      </c>
      <c r="AD97">
        <f t="shared" si="6"/>
        <v>61.809432547287727</v>
      </c>
      <c r="AE97">
        <f t="shared" si="6"/>
        <v>57.014733511322056</v>
      </c>
      <c r="AF97">
        <f t="shared" si="6"/>
        <v>52.558226237992891</v>
      </c>
      <c r="AG97">
        <f t="shared" si="6"/>
        <v>45.285517715858276</v>
      </c>
      <c r="AH97">
        <f t="shared" si="6"/>
        <v>126.82818384711956</v>
      </c>
      <c r="AI97">
        <f t="shared" si="6"/>
        <v>0</v>
      </c>
      <c r="AJ97">
        <f t="shared" si="6"/>
        <v>0</v>
      </c>
      <c r="AK97">
        <f t="shared" si="6"/>
        <v>82.179013516982735</v>
      </c>
      <c r="AL97">
        <f t="shared" si="6"/>
        <v>21.344510280424871</v>
      </c>
      <c r="AM97">
        <f t="shared" si="6"/>
        <v>22.534981533478575</v>
      </c>
      <c r="AN97">
        <f t="shared" si="6"/>
        <v>39.957463608461431</v>
      </c>
      <c r="AO97">
        <f t="shared" si="6"/>
        <v>47.092087230730343</v>
      </c>
      <c r="AP97">
        <f t="shared" si="6"/>
        <v>0</v>
      </c>
      <c r="AQ97">
        <f t="shared" si="6"/>
        <v>0</v>
      </c>
      <c r="AR97">
        <f t="shared" si="6"/>
        <v>9.7532908585702671</v>
      </c>
      <c r="AS97">
        <f t="shared" si="6"/>
        <v>70.30155769989706</v>
      </c>
      <c r="AT97">
        <f t="shared" si="6"/>
        <v>39.595871297448134</v>
      </c>
      <c r="AU97">
        <f t="shared" si="6"/>
        <v>95.023649032619048</v>
      </c>
      <c r="AV97">
        <f t="shared" si="6"/>
        <v>88.401405581584839</v>
      </c>
      <c r="AW97">
        <f t="shared" si="6"/>
        <v>87.825334314277058</v>
      </c>
    </row>
    <row r="98" spans="1:50" x14ac:dyDescent="0.25">
      <c r="A98" t="s">
        <v>1771</v>
      </c>
      <c r="B98">
        <f>B65/B57*100</f>
        <v>55.264313357091069</v>
      </c>
      <c r="C98">
        <f t="shared" ref="C98:AW98" si="7">C65/C57*100</f>
        <v>0</v>
      </c>
      <c r="D98">
        <f t="shared" si="7"/>
        <v>15.869520087371718</v>
      </c>
      <c r="E98">
        <f t="shared" si="7"/>
        <v>45.765837197938474</v>
      </c>
      <c r="F98">
        <f t="shared" si="7"/>
        <v>54.692357033601425</v>
      </c>
      <c r="G98">
        <f t="shared" si="7"/>
        <v>68.745207496242685</v>
      </c>
      <c r="H98">
        <f t="shared" si="7"/>
        <v>59.102498100071102</v>
      </c>
      <c r="I98">
        <f t="shared" si="7"/>
        <v>52.724737831120819</v>
      </c>
      <c r="J98">
        <f t="shared" si="7"/>
        <v>55.298412051362824</v>
      </c>
      <c r="K98">
        <f t="shared" si="7"/>
        <v>74.534555643421299</v>
      </c>
      <c r="L98">
        <f t="shared" si="7"/>
        <v>66.654557343698912</v>
      </c>
      <c r="M98">
        <f t="shared" si="7"/>
        <v>59.683634151287777</v>
      </c>
      <c r="N98">
        <f t="shared" si="7"/>
        <v>72.653415365199564</v>
      </c>
      <c r="O98">
        <f t="shared" si="7"/>
        <v>54.853598569512741</v>
      </c>
      <c r="P98">
        <f t="shared" si="7"/>
        <v>81.267307591828214</v>
      </c>
      <c r="Q98">
        <f t="shared" si="7"/>
        <v>67.339935867854649</v>
      </c>
      <c r="R98">
        <f t="shared" si="7"/>
        <v>57.150832998347411</v>
      </c>
      <c r="S98">
        <f t="shared" si="7"/>
        <v>29.096468613226211</v>
      </c>
      <c r="T98">
        <f t="shared" si="7"/>
        <v>56.020995255879683</v>
      </c>
      <c r="U98">
        <f t="shared" si="7"/>
        <v>75.751480612358918</v>
      </c>
      <c r="V98">
        <f t="shared" si="7"/>
        <v>62.53760438978604</v>
      </c>
      <c r="W98">
        <f t="shared" si="7"/>
        <v>63.15531132899951</v>
      </c>
      <c r="X98">
        <f t="shared" si="7"/>
        <v>54.214034221569726</v>
      </c>
      <c r="Y98">
        <f t="shared" si="7"/>
        <v>57.275322283609576</v>
      </c>
      <c r="Z98">
        <f t="shared" si="7"/>
        <v>229.17824346597598</v>
      </c>
      <c r="AA98">
        <f t="shared" si="7"/>
        <v>55.674340980287553</v>
      </c>
      <c r="AB98">
        <f t="shared" si="7"/>
        <v>73.891080341329911</v>
      </c>
      <c r="AC98">
        <f t="shared" si="7"/>
        <v>79.273422235873298</v>
      </c>
      <c r="AD98">
        <f t="shared" si="7"/>
        <v>47.639274628328707</v>
      </c>
      <c r="AE98">
        <f t="shared" si="7"/>
        <v>54.31780177129999</v>
      </c>
      <c r="AF98">
        <f t="shared" si="7"/>
        <v>76.047093359794928</v>
      </c>
      <c r="AG98">
        <f t="shared" si="7"/>
        <v>44.950343931440592</v>
      </c>
      <c r="AH98">
        <f t="shared" si="7"/>
        <v>225.39884437895063</v>
      </c>
      <c r="AI98">
        <f t="shared" si="7"/>
        <v>0</v>
      </c>
      <c r="AJ98">
        <f t="shared" si="7"/>
        <v>0</v>
      </c>
      <c r="AK98">
        <f t="shared" si="7"/>
        <v>11.720946984914182</v>
      </c>
      <c r="AL98">
        <f t="shared" si="7"/>
        <v>28.567898794228107</v>
      </c>
      <c r="AM98">
        <f t="shared" si="7"/>
        <v>31.401115933044021</v>
      </c>
      <c r="AN98">
        <f t="shared" si="7"/>
        <v>49.550157444894289</v>
      </c>
      <c r="AO98">
        <f t="shared" si="7"/>
        <v>38.013414020343426</v>
      </c>
      <c r="AP98">
        <f t="shared" si="7"/>
        <v>0</v>
      </c>
      <c r="AQ98">
        <f t="shared" si="7"/>
        <v>0</v>
      </c>
      <c r="AR98">
        <f t="shared" si="7"/>
        <v>0</v>
      </c>
      <c r="AS98">
        <f t="shared" si="7"/>
        <v>100.8130406387034</v>
      </c>
      <c r="AT98">
        <f t="shared" si="7"/>
        <v>76.950761689057117</v>
      </c>
      <c r="AU98">
        <f t="shared" si="7"/>
        <v>117.42179657614152</v>
      </c>
      <c r="AV98">
        <f t="shared" si="7"/>
        <v>94.679578991629782</v>
      </c>
      <c r="AW98">
        <f t="shared" si="7"/>
        <v>47.795230341921275</v>
      </c>
    </row>
    <row r="99" spans="1:50" x14ac:dyDescent="0.25">
      <c r="A99" t="s">
        <v>1772</v>
      </c>
      <c r="B99">
        <f>B83/B75*100</f>
        <v>73.896719658449726</v>
      </c>
      <c r="C99">
        <f t="shared" ref="C99:AW99" si="8">C83/C75*100</f>
        <v>0</v>
      </c>
      <c r="D99">
        <f t="shared" si="8"/>
        <v>10.810209529973303</v>
      </c>
      <c r="E99">
        <f t="shared" si="8"/>
        <v>34.927456382001836</v>
      </c>
      <c r="F99">
        <f t="shared" si="8"/>
        <v>45.091857499068524</v>
      </c>
      <c r="G99">
        <f t="shared" si="8"/>
        <v>59.564404119455617</v>
      </c>
      <c r="H99">
        <f t="shared" si="8"/>
        <v>42.440964859819864</v>
      </c>
      <c r="I99">
        <f t="shared" si="8"/>
        <v>47.292821452554669</v>
      </c>
      <c r="J99">
        <f t="shared" si="8"/>
        <v>53.329338880347287</v>
      </c>
      <c r="K99">
        <f t="shared" si="8"/>
        <v>77.809006943352969</v>
      </c>
      <c r="L99">
        <f t="shared" si="8"/>
        <v>74.040238144118248</v>
      </c>
      <c r="M99">
        <f t="shared" si="8"/>
        <v>76.856179910526208</v>
      </c>
      <c r="N99">
        <f t="shared" si="8"/>
        <v>56.410646753413239</v>
      </c>
      <c r="O99">
        <f t="shared" si="8"/>
        <v>56.356269227883239</v>
      </c>
      <c r="P99">
        <f t="shared" si="8"/>
        <v>65.307501976889512</v>
      </c>
      <c r="Q99">
        <f t="shared" si="8"/>
        <v>44.643901725650778</v>
      </c>
      <c r="R99">
        <f t="shared" si="8"/>
        <v>51.584745159453306</v>
      </c>
      <c r="S99">
        <f t="shared" si="8"/>
        <v>26.453126093957852</v>
      </c>
      <c r="T99">
        <f t="shared" si="8"/>
        <v>29.307992082908179</v>
      </c>
      <c r="U99">
        <f t="shared" si="8"/>
        <v>65.878616413558362</v>
      </c>
      <c r="V99">
        <f t="shared" si="8"/>
        <v>85.756592743488568</v>
      </c>
      <c r="W99">
        <f t="shared" si="8"/>
        <v>63.784805162394377</v>
      </c>
      <c r="X99">
        <f t="shared" si="8"/>
        <v>57.941600809664287</v>
      </c>
      <c r="Y99">
        <f t="shared" si="8"/>
        <v>56.898438970654873</v>
      </c>
      <c r="Z99">
        <f t="shared" si="8"/>
        <v>152.22316049302523</v>
      </c>
      <c r="AA99">
        <f t="shared" si="8"/>
        <v>36.800977791165124</v>
      </c>
      <c r="AB99">
        <f t="shared" si="8"/>
        <v>73.190502379187492</v>
      </c>
      <c r="AC99">
        <f t="shared" si="8"/>
        <v>74.74167845995774</v>
      </c>
      <c r="AD99">
        <f t="shared" si="8"/>
        <v>71.871777003484326</v>
      </c>
      <c r="AE99">
        <f t="shared" si="8"/>
        <v>62.944155581065566</v>
      </c>
      <c r="AF99">
        <f t="shared" si="8"/>
        <v>74.751373688751627</v>
      </c>
      <c r="AG99">
        <f t="shared" si="8"/>
        <v>59.892712030947095</v>
      </c>
      <c r="AH99">
        <f t="shared" si="8"/>
        <v>102.04085827030582</v>
      </c>
      <c r="AI99">
        <f t="shared" si="8"/>
        <v>0</v>
      </c>
      <c r="AJ99">
        <f t="shared" si="8"/>
        <v>13.610111471956463</v>
      </c>
      <c r="AK99">
        <f t="shared" si="8"/>
        <v>6.9203937816494925</v>
      </c>
      <c r="AL99">
        <f t="shared" si="8"/>
        <v>13.279056098569781</v>
      </c>
      <c r="AM99">
        <f t="shared" si="8"/>
        <v>27.405605499735593</v>
      </c>
      <c r="AN99">
        <f t="shared" si="8"/>
        <v>59.182693462027899</v>
      </c>
      <c r="AO99">
        <f t="shared" si="8"/>
        <v>35.894379103574664</v>
      </c>
      <c r="AP99">
        <f t="shared" si="8"/>
        <v>0</v>
      </c>
      <c r="AQ99">
        <f t="shared" si="8"/>
        <v>0</v>
      </c>
      <c r="AR99">
        <f t="shared" si="8"/>
        <v>6.7841740891956519</v>
      </c>
      <c r="AS99">
        <f t="shared" si="8"/>
        <v>77.564002819144548</v>
      </c>
      <c r="AT99">
        <f t="shared" si="8"/>
        <v>37.639144983951375</v>
      </c>
      <c r="AU99">
        <f t="shared" si="8"/>
        <v>74.716060122758691</v>
      </c>
      <c r="AV99">
        <f t="shared" si="8"/>
        <v>86.821705426356587</v>
      </c>
      <c r="AW99">
        <f t="shared" si="8"/>
        <v>45.553887721404976</v>
      </c>
    </row>
    <row r="100" spans="1:50" x14ac:dyDescent="0.25">
      <c r="A100" s="7" t="s">
        <v>1773</v>
      </c>
      <c r="B100" s="7" t="s">
        <v>1644</v>
      </c>
      <c r="C100" s="7" t="s">
        <v>1283</v>
      </c>
      <c r="D100" s="7" t="s">
        <v>1283</v>
      </c>
      <c r="E100" s="7" t="s">
        <v>1283</v>
      </c>
      <c r="F100" s="7" t="s">
        <v>1283</v>
      </c>
      <c r="G100" s="7" t="s">
        <v>1283</v>
      </c>
      <c r="H100" s="7" t="s">
        <v>1283</v>
      </c>
      <c r="I100" s="7" t="s">
        <v>1283</v>
      </c>
      <c r="J100" s="7" t="s">
        <v>1644</v>
      </c>
      <c r="K100" s="7" t="s">
        <v>1291</v>
      </c>
      <c r="L100" s="7" t="s">
        <v>1291</v>
      </c>
      <c r="M100" s="7" t="s">
        <v>1291</v>
      </c>
      <c r="N100" s="7" t="s">
        <v>1291</v>
      </c>
      <c r="O100" s="7" t="s">
        <v>1291</v>
      </c>
      <c r="P100" s="7" t="s">
        <v>1291</v>
      </c>
      <c r="Q100" s="7" t="s">
        <v>1291</v>
      </c>
      <c r="R100" s="7" t="s">
        <v>1644</v>
      </c>
      <c r="S100" s="7" t="s">
        <v>1295</v>
      </c>
      <c r="T100" s="7" t="s">
        <v>1295</v>
      </c>
      <c r="U100" s="7" t="s">
        <v>1295</v>
      </c>
      <c r="V100" s="7" t="s">
        <v>1295</v>
      </c>
      <c r="W100" s="7" t="s">
        <v>1295</v>
      </c>
      <c r="X100" s="7" t="s">
        <v>1295</v>
      </c>
      <c r="Y100" s="7" t="s">
        <v>1295</v>
      </c>
      <c r="Z100" s="7" t="s">
        <v>1686</v>
      </c>
      <c r="AA100" s="7" t="s">
        <v>1299</v>
      </c>
      <c r="AB100" s="7" t="s">
        <v>1299</v>
      </c>
      <c r="AC100" s="7" t="s">
        <v>1299</v>
      </c>
      <c r="AD100" s="7" t="s">
        <v>1299</v>
      </c>
      <c r="AE100" s="7" t="s">
        <v>1299</v>
      </c>
      <c r="AF100" s="7" t="s">
        <v>1299</v>
      </c>
      <c r="AG100" s="7" t="s">
        <v>1299</v>
      </c>
      <c r="AH100" s="7" t="s">
        <v>1686</v>
      </c>
      <c r="AI100" s="7" t="s">
        <v>1307</v>
      </c>
      <c r="AJ100" s="7" t="s">
        <v>1307</v>
      </c>
      <c r="AK100" s="7" t="s">
        <v>1307</v>
      </c>
      <c r="AL100" s="7" t="s">
        <v>1307</v>
      </c>
      <c r="AM100" s="7" t="s">
        <v>1307</v>
      </c>
      <c r="AN100" s="7" t="s">
        <v>1307</v>
      </c>
      <c r="AO100" s="7" t="s">
        <v>1307</v>
      </c>
      <c r="AP100" s="7" t="s">
        <v>1794</v>
      </c>
      <c r="AQ100" s="7" t="s">
        <v>1311</v>
      </c>
      <c r="AR100" s="7" t="s">
        <v>1311</v>
      </c>
      <c r="AS100" s="7" t="s">
        <v>1311</v>
      </c>
      <c r="AT100" s="7" t="s">
        <v>1311</v>
      </c>
      <c r="AU100" s="7" t="s">
        <v>1311</v>
      </c>
      <c r="AV100" s="7" t="s">
        <v>1311</v>
      </c>
      <c r="AW100" s="7" t="s">
        <v>1311</v>
      </c>
      <c r="AX100" s="7"/>
    </row>
    <row r="101" spans="1:50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50" x14ac:dyDescent="0.25">
      <c r="A102" t="s">
        <v>1773</v>
      </c>
      <c r="B102">
        <f>AVERAGE(B97:B99)</f>
        <v>61.953350877128969</v>
      </c>
      <c r="C102">
        <f t="shared" ref="C102:AW102" si="9">AVERAGE(C97:C99)</f>
        <v>0</v>
      </c>
      <c r="D102">
        <f t="shared" si="9"/>
        <v>13.147452098698651</v>
      </c>
      <c r="E102">
        <f t="shared" si="9"/>
        <v>35.530702687312925</v>
      </c>
      <c r="F102">
        <f t="shared" si="9"/>
        <v>50.459442513247382</v>
      </c>
      <c r="G102">
        <f t="shared" si="9"/>
        <v>63.842154768905139</v>
      </c>
      <c r="H102">
        <f t="shared" si="9"/>
        <v>64.109772684976193</v>
      </c>
      <c r="I102">
        <f t="shared" si="9"/>
        <v>49.646216961704681</v>
      </c>
      <c r="J102">
        <f t="shared" si="9"/>
        <v>51.955371451099893</v>
      </c>
      <c r="K102">
        <f t="shared" si="9"/>
        <v>67.035980355146151</v>
      </c>
      <c r="L102">
        <f t="shared" si="9"/>
        <v>60.751185402597592</v>
      </c>
      <c r="M102">
        <f t="shared" si="9"/>
        <v>64.575718035391674</v>
      </c>
      <c r="N102">
        <f t="shared" si="9"/>
        <v>57.989304148782146</v>
      </c>
      <c r="O102">
        <f t="shared" si="9"/>
        <v>57.823006292855389</v>
      </c>
      <c r="P102">
        <f t="shared" si="9"/>
        <v>67.296382026387562</v>
      </c>
      <c r="Q102">
        <f t="shared" si="9"/>
        <v>52.868497408492772</v>
      </c>
      <c r="R102">
        <f t="shared" si="9"/>
        <v>49.266444168736179</v>
      </c>
      <c r="S102">
        <f t="shared" si="9"/>
        <v>22.742544747146017</v>
      </c>
      <c r="T102">
        <f t="shared" si="9"/>
        <v>33.24031994398208</v>
      </c>
      <c r="U102">
        <f t="shared" si="9"/>
        <v>57.59558776956402</v>
      </c>
      <c r="V102">
        <f t="shared" si="9"/>
        <v>66.006537702527396</v>
      </c>
      <c r="W102">
        <f t="shared" si="9"/>
        <v>55.753475163449416</v>
      </c>
      <c r="X102">
        <f t="shared" si="9"/>
        <v>58.104187029569665</v>
      </c>
      <c r="Y102">
        <f t="shared" si="9"/>
        <v>74.255274148757792</v>
      </c>
      <c r="Z102">
        <f t="shared" si="9"/>
        <v>180.09955181988892</v>
      </c>
      <c r="AA102">
        <f t="shared" si="9"/>
        <v>46.743962802561384</v>
      </c>
      <c r="AB102">
        <f t="shared" si="9"/>
        <v>69.142052251386772</v>
      </c>
      <c r="AC102">
        <f t="shared" si="9"/>
        <v>67.337791976280144</v>
      </c>
      <c r="AD102">
        <f t="shared" si="9"/>
        <v>60.440161393033584</v>
      </c>
      <c r="AE102">
        <f t="shared" si="9"/>
        <v>58.092230287895866</v>
      </c>
      <c r="AF102">
        <f t="shared" si="9"/>
        <v>67.785564428846484</v>
      </c>
      <c r="AG102">
        <f t="shared" si="9"/>
        <v>50.042857892748657</v>
      </c>
      <c r="AH102">
        <f t="shared" si="9"/>
        <v>151.42262883212533</v>
      </c>
      <c r="AI102">
        <f t="shared" si="9"/>
        <v>0</v>
      </c>
      <c r="AJ102">
        <f t="shared" si="9"/>
        <v>4.536703823985488</v>
      </c>
      <c r="AK102">
        <f t="shared" si="9"/>
        <v>33.606784761182134</v>
      </c>
      <c r="AL102">
        <f t="shared" si="9"/>
        <v>21.063821724407585</v>
      </c>
      <c r="AM102">
        <f t="shared" si="9"/>
        <v>27.113900988752732</v>
      </c>
      <c r="AN102">
        <f t="shared" si="9"/>
        <v>49.563438171794537</v>
      </c>
      <c r="AO102">
        <f t="shared" si="9"/>
        <v>40.33329345154948</v>
      </c>
      <c r="AP102">
        <f t="shared" si="9"/>
        <v>0</v>
      </c>
      <c r="AQ102">
        <f t="shared" si="9"/>
        <v>0</v>
      </c>
      <c r="AR102">
        <f t="shared" si="9"/>
        <v>5.5124883159219733</v>
      </c>
      <c r="AS102">
        <f t="shared" si="9"/>
        <v>82.892867052581664</v>
      </c>
      <c r="AT102">
        <f t="shared" si="9"/>
        <v>51.39525932348554</v>
      </c>
      <c r="AU102">
        <f t="shared" si="9"/>
        <v>95.720501910506414</v>
      </c>
      <c r="AV102">
        <f t="shared" si="9"/>
        <v>89.967563333190398</v>
      </c>
      <c r="AW102">
        <f t="shared" si="9"/>
        <v>60.39148412586777</v>
      </c>
    </row>
    <row r="103" spans="1:50" x14ac:dyDescent="0.25">
      <c r="A103" t="s">
        <v>1774</v>
      </c>
      <c r="B103">
        <f>STDEV(B97:B99)</f>
        <v>10.368106813550826</v>
      </c>
      <c r="C103">
        <f t="shared" ref="C103:AW103" si="10">STDEV(C97:C99)</f>
        <v>0</v>
      </c>
      <c r="D103">
        <f t="shared" si="10"/>
        <v>2.5515140175842932</v>
      </c>
      <c r="E103">
        <f t="shared" si="10"/>
        <v>9.9472396913703189</v>
      </c>
      <c r="F103">
        <f t="shared" si="10"/>
        <v>4.8997964932545024</v>
      </c>
      <c r="G103">
        <f t="shared" si="10"/>
        <v>4.6222331915714214</v>
      </c>
      <c r="H103">
        <f t="shared" si="10"/>
        <v>24.558332639662041</v>
      </c>
      <c r="I103">
        <f t="shared" si="10"/>
        <v>2.7876125944990302</v>
      </c>
      <c r="J103">
        <f t="shared" si="10"/>
        <v>4.2020156890535185</v>
      </c>
      <c r="K103">
        <f t="shared" si="10"/>
        <v>15.908145214901671</v>
      </c>
      <c r="L103">
        <f t="shared" si="10"/>
        <v>17.026419004594253</v>
      </c>
      <c r="M103">
        <f t="shared" si="10"/>
        <v>10.708182804147681</v>
      </c>
      <c r="N103">
        <f t="shared" si="10"/>
        <v>13.941976521322298</v>
      </c>
      <c r="O103">
        <f t="shared" si="10"/>
        <v>3.9145932373685244</v>
      </c>
      <c r="P103">
        <f t="shared" si="10"/>
        <v>13.090298311201551</v>
      </c>
      <c r="Q103">
        <f t="shared" si="10"/>
        <v>12.571586015771398</v>
      </c>
      <c r="R103">
        <f t="shared" si="10"/>
        <v>9.2637191848061065</v>
      </c>
      <c r="S103">
        <f t="shared" si="10"/>
        <v>8.8157537286264542</v>
      </c>
      <c r="T103">
        <f t="shared" si="10"/>
        <v>21.091260888103058</v>
      </c>
      <c r="U103">
        <f t="shared" si="10"/>
        <v>23.422868929967645</v>
      </c>
      <c r="V103">
        <f t="shared" si="10"/>
        <v>18.264351852424909</v>
      </c>
      <c r="W103">
        <f t="shared" si="10"/>
        <v>13.369219461780723</v>
      </c>
      <c r="X103">
        <f t="shared" si="10"/>
        <v>3.9739411656943209</v>
      </c>
      <c r="Y103">
        <f t="shared" si="10"/>
        <v>29.737126939199754</v>
      </c>
      <c r="Z103">
        <f t="shared" si="10"/>
        <v>42.634192298709564</v>
      </c>
      <c r="AA103">
        <f t="shared" si="10"/>
        <v>9.4773408172771791</v>
      </c>
      <c r="AB103">
        <f t="shared" si="10"/>
        <v>7.6268879376858658</v>
      </c>
      <c r="AC103">
        <f t="shared" si="10"/>
        <v>16.901090388199052</v>
      </c>
      <c r="AD103">
        <f t="shared" si="10"/>
        <v>12.174141467096781</v>
      </c>
      <c r="AE103">
        <f t="shared" si="10"/>
        <v>4.4129632323937944</v>
      </c>
      <c r="AF103">
        <f t="shared" si="10"/>
        <v>13.203166046462311</v>
      </c>
      <c r="AG103">
        <f t="shared" si="10"/>
        <v>8.5318699752328087</v>
      </c>
      <c r="AH103">
        <f t="shared" si="10"/>
        <v>65.253070634917322</v>
      </c>
      <c r="AI103">
        <f t="shared" si="10"/>
        <v>0</v>
      </c>
      <c r="AJ103">
        <f t="shared" si="10"/>
        <v>7.8578015220348778</v>
      </c>
      <c r="AK103">
        <f t="shared" si="10"/>
        <v>42.133209971395608</v>
      </c>
      <c r="AL103">
        <f t="shared" si="10"/>
        <v>7.6482852517577777</v>
      </c>
      <c r="AM103">
        <f t="shared" si="10"/>
        <v>4.4402593887164938</v>
      </c>
      <c r="AN103">
        <f t="shared" si="10"/>
        <v>9.6126218074933405</v>
      </c>
      <c r="AO103">
        <f t="shared" si="10"/>
        <v>5.9484071192833774</v>
      </c>
      <c r="AP103">
        <f t="shared" si="10"/>
        <v>0</v>
      </c>
      <c r="AQ103">
        <f t="shared" si="10"/>
        <v>0</v>
      </c>
      <c r="AR103">
        <f t="shared" si="10"/>
        <v>4.999455887636933</v>
      </c>
      <c r="AS103">
        <f t="shared" si="10"/>
        <v>15.93848309266202</v>
      </c>
      <c r="AT103">
        <f t="shared" si="10"/>
        <v>22.153328651334387</v>
      </c>
      <c r="AU103">
        <f t="shared" si="10"/>
        <v>21.361394721705633</v>
      </c>
      <c r="AV103">
        <f t="shared" si="10"/>
        <v>4.1564626570126268</v>
      </c>
      <c r="AW103">
        <f t="shared" si="10"/>
        <v>23.784827228838527</v>
      </c>
    </row>
    <row r="104" spans="1:50" x14ac:dyDescent="0.25">
      <c r="A104" t="s">
        <v>1775</v>
      </c>
      <c r="B104">
        <f>STDEV(B97:B99)/SQRT(3)</f>
        <v>5.9860292597903628</v>
      </c>
      <c r="C104">
        <f t="shared" ref="C104:AW104" si="11">STDEV(C97:C99)/SQRT(3)</f>
        <v>0</v>
      </c>
      <c r="D104">
        <f t="shared" si="11"/>
        <v>1.4731173048933952</v>
      </c>
      <c r="E104">
        <f t="shared" si="11"/>
        <v>5.7430415135063839</v>
      </c>
      <c r="F104">
        <f t="shared" si="11"/>
        <v>2.8288988243548716</v>
      </c>
      <c r="G104">
        <f t="shared" si="11"/>
        <v>2.6686475774109835</v>
      </c>
      <c r="H104">
        <f t="shared" si="11"/>
        <v>14.178759960357253</v>
      </c>
      <c r="I104">
        <f t="shared" si="11"/>
        <v>1.6094288818304063</v>
      </c>
      <c r="J104">
        <f t="shared" si="11"/>
        <v>2.4260348892140797</v>
      </c>
      <c r="K104">
        <f t="shared" si="11"/>
        <v>9.1845719221311377</v>
      </c>
      <c r="L104">
        <f t="shared" si="11"/>
        <v>9.8302075956378516</v>
      </c>
      <c r="M104">
        <f t="shared" si="11"/>
        <v>6.1823722245063859</v>
      </c>
      <c r="N104">
        <f t="shared" si="11"/>
        <v>8.0494038976208717</v>
      </c>
      <c r="O104">
        <f t="shared" si="11"/>
        <v>2.2600914593626062</v>
      </c>
      <c r="P104">
        <f t="shared" si="11"/>
        <v>7.5576872537447191</v>
      </c>
      <c r="Q104">
        <f t="shared" si="11"/>
        <v>7.2582085703461523</v>
      </c>
      <c r="R104">
        <f t="shared" si="11"/>
        <v>5.348410765044906</v>
      </c>
      <c r="S104">
        <f t="shared" si="11"/>
        <v>5.0897777883319311</v>
      </c>
      <c r="T104">
        <f t="shared" si="11"/>
        <v>12.177045151294926</v>
      </c>
      <c r="U104">
        <f t="shared" si="11"/>
        <v>13.523199681910143</v>
      </c>
      <c r="V104">
        <f t="shared" si="11"/>
        <v>10.544928458571562</v>
      </c>
      <c r="W104">
        <f t="shared" si="11"/>
        <v>7.7187224551142846</v>
      </c>
      <c r="X104">
        <f t="shared" si="11"/>
        <v>2.2943560017573517</v>
      </c>
      <c r="Y104">
        <f t="shared" si="11"/>
        <v>17.168738243273051</v>
      </c>
      <c r="Z104">
        <f t="shared" si="11"/>
        <v>24.614862400342236</v>
      </c>
      <c r="AA104">
        <f t="shared" si="11"/>
        <v>5.4717452720568076</v>
      </c>
      <c r="AB104">
        <f t="shared" si="11"/>
        <v>4.4033858039020446</v>
      </c>
      <c r="AC104">
        <f t="shared" si="11"/>
        <v>9.7578490852249189</v>
      </c>
      <c r="AD104">
        <f t="shared" si="11"/>
        <v>7.028743853180913</v>
      </c>
      <c r="AE104">
        <f t="shared" si="11"/>
        <v>2.5478255101464784</v>
      </c>
      <c r="AF104">
        <f t="shared" si="11"/>
        <v>7.6228514710803426</v>
      </c>
      <c r="AG104">
        <f t="shared" si="11"/>
        <v>4.9258774268915477</v>
      </c>
      <c r="AH104">
        <f t="shared" si="11"/>
        <v>37.67387789651918</v>
      </c>
      <c r="AI104">
        <f t="shared" si="11"/>
        <v>0</v>
      </c>
      <c r="AJ104">
        <f t="shared" si="11"/>
        <v>4.536703823985488</v>
      </c>
      <c r="AK104">
        <f t="shared" si="11"/>
        <v>24.325620118808281</v>
      </c>
      <c r="AL104">
        <f t="shared" si="11"/>
        <v>4.4157395489413975</v>
      </c>
      <c r="AM104">
        <f t="shared" si="11"/>
        <v>2.563584953347231</v>
      </c>
      <c r="AN104">
        <f t="shared" si="11"/>
        <v>5.5498497881743472</v>
      </c>
      <c r="AO104">
        <f t="shared" si="11"/>
        <v>3.4343144515677446</v>
      </c>
      <c r="AP104">
        <f t="shared" si="11"/>
        <v>0</v>
      </c>
      <c r="AQ104">
        <f t="shared" si="11"/>
        <v>0</v>
      </c>
      <c r="AR104">
        <f t="shared" si="11"/>
        <v>2.8864372025288429</v>
      </c>
      <c r="AS104">
        <f t="shared" si="11"/>
        <v>9.2020875040227175</v>
      </c>
      <c r="AT104">
        <f t="shared" si="11"/>
        <v>12.790230260294159</v>
      </c>
      <c r="AU104">
        <f t="shared" si="11"/>
        <v>12.333006992842598</v>
      </c>
      <c r="AV104">
        <f t="shared" si="11"/>
        <v>2.3997348339028672</v>
      </c>
      <c r="AW104">
        <f t="shared" si="11"/>
        <v>13.732176403198665</v>
      </c>
    </row>
    <row r="106" spans="1:50" x14ac:dyDescent="0.25">
      <c r="A106" t="s">
        <v>1773</v>
      </c>
      <c r="B106" s="165">
        <f>AVERAGE(B97:B99,J97:J99,R97:R99,)</f>
        <v>48.952549949089516</v>
      </c>
    </row>
    <row r="107" spans="1:50" x14ac:dyDescent="0.25">
      <c r="A107" t="s">
        <v>1774</v>
      </c>
      <c r="B107" s="165">
        <f>STDEV(B97:B99,J97:J99,R97:R99)</f>
        <v>9.2876911832745037</v>
      </c>
    </row>
    <row r="108" spans="1:50" x14ac:dyDescent="0.25">
      <c r="A108" t="s">
        <v>1775</v>
      </c>
      <c r="B108" s="165">
        <f>STDEV(B97:B99,J97:J99,R97:R99)/SQRT(3)</f>
        <v>5.3622510048136487</v>
      </c>
    </row>
    <row r="109" spans="1:50" x14ac:dyDescent="0.25">
      <c r="A109" s="7" t="s">
        <v>1787</v>
      </c>
    </row>
    <row r="110" spans="1:50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50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50" x14ac:dyDescent="0.25">
      <c r="A112" s="6" t="s">
        <v>1658</v>
      </c>
      <c r="B112" s="19" t="s">
        <v>1644</v>
      </c>
      <c r="C112" s="223" t="s">
        <v>1281</v>
      </c>
      <c r="D112" s="224" t="s">
        <v>1281</v>
      </c>
      <c r="E112" s="224" t="s">
        <v>1281</v>
      </c>
      <c r="F112" s="224" t="s">
        <v>1281</v>
      </c>
      <c r="G112" s="224" t="s">
        <v>1281</v>
      </c>
      <c r="H112" s="224" t="s">
        <v>1281</v>
      </c>
      <c r="I112" s="225" t="s">
        <v>1281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1289</v>
      </c>
      <c r="D113" s="219" t="s">
        <v>1289</v>
      </c>
      <c r="E113" s="219" t="s">
        <v>1289</v>
      </c>
      <c r="F113" s="219" t="s">
        <v>1289</v>
      </c>
      <c r="G113" s="219" t="s">
        <v>1289</v>
      </c>
      <c r="H113" s="219" t="s">
        <v>1289</v>
      </c>
      <c r="I113" s="220" t="s">
        <v>1289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1293</v>
      </c>
      <c r="D114" s="219" t="s">
        <v>1293</v>
      </c>
      <c r="E114" s="219" t="s">
        <v>1293</v>
      </c>
      <c r="F114" s="219" t="s">
        <v>1293</v>
      </c>
      <c r="G114" s="219" t="s">
        <v>1293</v>
      </c>
      <c r="H114" s="219" t="s">
        <v>1293</v>
      </c>
      <c r="I114" s="220" t="s">
        <v>1293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1297</v>
      </c>
      <c r="D115" s="219" t="s">
        <v>1297</v>
      </c>
      <c r="E115" s="219" t="s">
        <v>1297</v>
      </c>
      <c r="F115" s="219" t="s">
        <v>1297</v>
      </c>
      <c r="G115" s="219" t="s">
        <v>1297</v>
      </c>
      <c r="H115" s="219" t="s">
        <v>1297</v>
      </c>
      <c r="I115" s="220" t="s">
        <v>1297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1305</v>
      </c>
      <c r="D116" s="219" t="s">
        <v>1305</v>
      </c>
      <c r="E116" s="219" t="s">
        <v>1305</v>
      </c>
      <c r="F116" s="219" t="s">
        <v>1305</v>
      </c>
      <c r="G116" s="219" t="s">
        <v>1305</v>
      </c>
      <c r="H116" s="219" t="s">
        <v>1305</v>
      </c>
      <c r="I116" s="220" t="s">
        <v>1305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1309</v>
      </c>
      <c r="D117" s="219" t="s">
        <v>1309</v>
      </c>
      <c r="E117" s="219" t="s">
        <v>1309</v>
      </c>
      <c r="F117" s="219" t="s">
        <v>1309</v>
      </c>
      <c r="G117" s="219" t="s">
        <v>1309</v>
      </c>
      <c r="H117" s="219" t="s">
        <v>1309</v>
      </c>
      <c r="I117" s="220" t="s">
        <v>1309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2273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4" spans="1:29" x14ac:dyDescent="0.25">
      <c r="B124">
        <v>1</v>
      </c>
      <c r="C124">
        <v>2</v>
      </c>
      <c r="D124">
        <v>3</v>
      </c>
      <c r="E124">
        <v>4</v>
      </c>
      <c r="F124">
        <v>5</v>
      </c>
      <c r="G124">
        <v>6</v>
      </c>
      <c r="H124">
        <v>7</v>
      </c>
      <c r="I124">
        <v>8</v>
      </c>
    </row>
    <row r="125" spans="1:29" x14ac:dyDescent="0.25">
      <c r="B125">
        <v>0.31890000000000002</v>
      </c>
      <c r="C125">
        <v>0.20449999999999999</v>
      </c>
      <c r="D125">
        <v>0.2014</v>
      </c>
      <c r="E125">
        <v>0.1961</v>
      </c>
      <c r="F125">
        <v>0.20150000000000001</v>
      </c>
      <c r="G125">
        <v>0.20960000000000001</v>
      </c>
      <c r="H125">
        <v>0.20100000000000001</v>
      </c>
      <c r="I125">
        <v>0.2069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0.22600000000000001</v>
      </c>
      <c r="C126">
        <v>0.20380000000000001</v>
      </c>
      <c r="D126">
        <v>0.19700000000000001</v>
      </c>
      <c r="E126">
        <v>0.188</v>
      </c>
      <c r="F126">
        <v>0.216</v>
      </c>
      <c r="G126">
        <v>0.19139999999999999</v>
      </c>
      <c r="H126">
        <v>0.183</v>
      </c>
      <c r="I126">
        <v>0.1802</v>
      </c>
      <c r="K126" t="s">
        <v>1658</v>
      </c>
      <c r="L126">
        <f>B125-$F$131</f>
        <v>0.2436666666666667</v>
      </c>
      <c r="M126">
        <f t="shared" ref="M126:S126" si="12">C125-$F$131</f>
        <v>0.12926666666666664</v>
      </c>
      <c r="N126">
        <f t="shared" si="12"/>
        <v>0.12616666666666665</v>
      </c>
      <c r="O126">
        <f t="shared" si="12"/>
        <v>0.12086666666666666</v>
      </c>
      <c r="P126">
        <f t="shared" si="12"/>
        <v>0.12626666666666669</v>
      </c>
      <c r="Q126">
        <f t="shared" si="12"/>
        <v>0.13436666666666669</v>
      </c>
      <c r="R126">
        <f t="shared" si="12"/>
        <v>0.12576666666666669</v>
      </c>
      <c r="S126">
        <f t="shared" si="12"/>
        <v>0.13166666666666665</v>
      </c>
      <c r="U126" t="s">
        <v>1658</v>
      </c>
      <c r="V126">
        <f>L126/$L$131*100</f>
        <v>17.633153222693942</v>
      </c>
      <c r="W126">
        <f t="shared" ref="W126:AC126" si="13">M126/$L$131*100</f>
        <v>9.3544963334619808</v>
      </c>
      <c r="X126">
        <f t="shared" si="13"/>
        <v>9.1301620995754522</v>
      </c>
      <c r="Y126">
        <f t="shared" si="13"/>
        <v>8.7466229255113834</v>
      </c>
      <c r="Z126">
        <f t="shared" si="13"/>
        <v>9.1373986877653426</v>
      </c>
      <c r="AA126">
        <f t="shared" si="13"/>
        <v>9.723562331146276</v>
      </c>
      <c r="AB126">
        <f t="shared" si="13"/>
        <v>9.1012157468159014</v>
      </c>
      <c r="AC126">
        <f t="shared" si="13"/>
        <v>9.5281744500192964</v>
      </c>
    </row>
    <row r="127" spans="1:29" x14ac:dyDescent="0.25">
      <c r="A127" t="s">
        <v>1659</v>
      </c>
      <c r="B127">
        <v>0.1714</v>
      </c>
      <c r="C127">
        <v>0.16320000000000001</v>
      </c>
      <c r="D127">
        <v>0.17549999999999999</v>
      </c>
      <c r="E127">
        <v>0.1593</v>
      </c>
      <c r="F127">
        <v>0.16739999999999999</v>
      </c>
      <c r="G127">
        <v>0.17019999999999999</v>
      </c>
      <c r="H127">
        <v>0.1799</v>
      </c>
      <c r="I127">
        <v>0.2072</v>
      </c>
      <c r="K127" t="s">
        <v>1659</v>
      </c>
      <c r="L127">
        <f t="shared" ref="L127:L131" si="14">B126-$F$131</f>
        <v>0.15076666666666666</v>
      </c>
      <c r="M127">
        <f t="shared" ref="M127:M131" si="15">C126-$F$131</f>
        <v>0.12856666666666666</v>
      </c>
      <c r="N127">
        <f t="shared" ref="N127:N131" si="16">D126-$F$131</f>
        <v>0.12176666666666668</v>
      </c>
      <c r="O127">
        <f t="shared" ref="O127:O131" si="17">E126-$F$131</f>
        <v>0.11276666666666667</v>
      </c>
      <c r="P127">
        <f t="shared" ref="P127:P131" si="18">F126-$F$131</f>
        <v>0.14076666666666665</v>
      </c>
      <c r="Q127">
        <f t="shared" ref="Q127:Q131" si="19">G126-$F$131</f>
        <v>0.11616666666666665</v>
      </c>
      <c r="R127">
        <f t="shared" ref="R127:R131" si="20">H126-$F$131</f>
        <v>0.10776666666666666</v>
      </c>
      <c r="S127">
        <f t="shared" ref="S127:S131" si="21">I126-$F$131</f>
        <v>0.10496666666666667</v>
      </c>
      <c r="U127" t="s">
        <v>1659</v>
      </c>
      <c r="V127">
        <f t="shared" ref="V127:V131" si="22">L127/$L$131*100</f>
        <v>10.910362794287918</v>
      </c>
      <c r="W127">
        <f t="shared" ref="W127:W131" si="23">M127/$L$131*100</f>
        <v>9.303840216132766</v>
      </c>
      <c r="X127">
        <f t="shared" ref="X127:X131" si="24">N127/$L$131*100</f>
        <v>8.811752219220379</v>
      </c>
      <c r="Y127">
        <f t="shared" ref="Y127:Y131" si="25">O127/$L$131*100</f>
        <v>8.1604592821304518</v>
      </c>
      <c r="Z127">
        <f t="shared" ref="Z127:Z131" si="26">P127/$L$131*100</f>
        <v>10.18670397529911</v>
      </c>
      <c r="AA127">
        <f t="shared" ref="AA127:AA131" si="27">Q127/$L$131*100</f>
        <v>8.4065032805866444</v>
      </c>
      <c r="AB127">
        <f t="shared" ref="AB127:AB131" si="28">R127/$L$131*100</f>
        <v>7.798629872636047</v>
      </c>
      <c r="AC127">
        <f t="shared" ref="AC127:AC131" si="29">S127/$L$131*100</f>
        <v>7.5960054033191806</v>
      </c>
    </row>
    <row r="128" spans="1:29" x14ac:dyDescent="0.25">
      <c r="A128" t="s">
        <v>1660</v>
      </c>
      <c r="B128">
        <v>0.1787</v>
      </c>
      <c r="C128">
        <v>0.17419999999999999</v>
      </c>
      <c r="D128">
        <v>0.18279999999999999</v>
      </c>
      <c r="E128">
        <v>0.17829999999999999</v>
      </c>
      <c r="F128">
        <v>0.18740000000000001</v>
      </c>
      <c r="G128">
        <v>0.17799999999999999</v>
      </c>
      <c r="H128">
        <v>0.18149999999999999</v>
      </c>
      <c r="I128">
        <v>0.17180000000000001</v>
      </c>
      <c r="K128" t="s">
        <v>1660</v>
      </c>
      <c r="L128">
        <f t="shared" si="14"/>
        <v>9.6166666666666664E-2</v>
      </c>
      <c r="M128">
        <f t="shared" si="15"/>
        <v>8.7966666666666679E-2</v>
      </c>
      <c r="N128">
        <f t="shared" si="16"/>
        <v>0.10026666666666666</v>
      </c>
      <c r="O128">
        <f t="shared" si="17"/>
        <v>8.4066666666666665E-2</v>
      </c>
      <c r="P128">
        <f t="shared" si="18"/>
        <v>9.2166666666666661E-2</v>
      </c>
      <c r="Q128">
        <f t="shared" si="19"/>
        <v>9.4966666666666658E-2</v>
      </c>
      <c r="R128">
        <f t="shared" si="20"/>
        <v>0.10466666666666667</v>
      </c>
      <c r="S128">
        <f t="shared" si="21"/>
        <v>0.13196666666666668</v>
      </c>
      <c r="U128" t="s">
        <v>1660</v>
      </c>
      <c r="V128">
        <f t="shared" si="22"/>
        <v>6.9591856426090306</v>
      </c>
      <c r="W128">
        <f t="shared" si="23"/>
        <v>6.3657854110382095</v>
      </c>
      <c r="X128">
        <f t="shared" si="24"/>
        <v>7.2558857583944407</v>
      </c>
      <c r="Y128">
        <f t="shared" si="25"/>
        <v>6.083558471632573</v>
      </c>
      <c r="Z128">
        <f t="shared" si="26"/>
        <v>6.6697221150135073</v>
      </c>
      <c r="AA128">
        <f t="shared" si="27"/>
        <v>6.8723465843303728</v>
      </c>
      <c r="AB128">
        <f t="shared" si="28"/>
        <v>7.5742956387495175</v>
      </c>
      <c r="AC128">
        <f t="shared" si="29"/>
        <v>9.5498842145889622</v>
      </c>
    </row>
    <row r="129" spans="1:29" x14ac:dyDescent="0.25">
      <c r="A129" t="s">
        <v>1661</v>
      </c>
      <c r="B129">
        <v>0.18679999999999999</v>
      </c>
      <c r="C129">
        <v>0.17299999999999999</v>
      </c>
      <c r="D129">
        <v>0.1741</v>
      </c>
      <c r="E129">
        <v>0.18459999999999999</v>
      </c>
      <c r="F129">
        <v>0.17680000000000001</v>
      </c>
      <c r="G129">
        <v>0.17230000000000001</v>
      </c>
      <c r="H129">
        <v>0.1857</v>
      </c>
      <c r="I129">
        <v>0.1749</v>
      </c>
      <c r="K129" t="s">
        <v>1661</v>
      </c>
      <c r="L129">
        <f t="shared" si="14"/>
        <v>0.10346666666666667</v>
      </c>
      <c r="M129">
        <f t="shared" si="15"/>
        <v>9.8966666666666661E-2</v>
      </c>
      <c r="N129">
        <f t="shared" si="16"/>
        <v>0.10756666666666666</v>
      </c>
      <c r="O129">
        <f t="shared" si="17"/>
        <v>0.10306666666666665</v>
      </c>
      <c r="P129">
        <f t="shared" si="18"/>
        <v>0.11216666666666668</v>
      </c>
      <c r="Q129">
        <f t="shared" si="19"/>
        <v>0.10276666666666666</v>
      </c>
      <c r="R129">
        <f t="shared" si="20"/>
        <v>0.10626666666666666</v>
      </c>
      <c r="S129">
        <f t="shared" si="21"/>
        <v>9.6566666666666676E-2</v>
      </c>
      <c r="U129" t="s">
        <v>1661</v>
      </c>
      <c r="V129">
        <f t="shared" si="22"/>
        <v>7.4874565804708597</v>
      </c>
      <c r="W129">
        <f t="shared" si="23"/>
        <v>7.161810111925897</v>
      </c>
      <c r="X129">
        <f t="shared" si="24"/>
        <v>7.7841566962562698</v>
      </c>
      <c r="Y129">
        <f t="shared" si="25"/>
        <v>7.4585102277113071</v>
      </c>
      <c r="Z129">
        <f t="shared" si="26"/>
        <v>8.1170397529911238</v>
      </c>
      <c r="AA129">
        <f t="shared" si="27"/>
        <v>7.4368004631416431</v>
      </c>
      <c r="AB129">
        <f t="shared" si="28"/>
        <v>7.6900810497877252</v>
      </c>
      <c r="AC129">
        <f t="shared" si="29"/>
        <v>6.9881319953685832</v>
      </c>
    </row>
    <row r="130" spans="1:29" x14ac:dyDescent="0.25">
      <c r="A130" t="s">
        <v>1662</v>
      </c>
      <c r="B130">
        <v>1.4571000000000001</v>
      </c>
      <c r="C130">
        <v>0.1943</v>
      </c>
      <c r="D130">
        <v>0.19309999999999999</v>
      </c>
      <c r="E130">
        <v>0.19520000000000001</v>
      </c>
      <c r="F130">
        <v>0.18129999999999999</v>
      </c>
      <c r="G130">
        <v>0.2029</v>
      </c>
      <c r="H130">
        <v>0.42809999999999998</v>
      </c>
      <c r="I130">
        <v>0.16880000000000001</v>
      </c>
      <c r="K130" t="s">
        <v>1662</v>
      </c>
      <c r="L130">
        <f t="shared" si="14"/>
        <v>0.11156666666666666</v>
      </c>
      <c r="M130">
        <f t="shared" si="15"/>
        <v>9.7766666666666655E-2</v>
      </c>
      <c r="N130">
        <f t="shared" si="16"/>
        <v>9.8866666666666672E-2</v>
      </c>
      <c r="O130">
        <f t="shared" si="17"/>
        <v>0.10936666666666665</v>
      </c>
      <c r="P130">
        <f t="shared" si="18"/>
        <v>0.10156666666666668</v>
      </c>
      <c r="Q130">
        <f t="shared" si="19"/>
        <v>9.7066666666666676E-2</v>
      </c>
      <c r="R130">
        <f t="shared" si="20"/>
        <v>0.11046666666666667</v>
      </c>
      <c r="S130">
        <f t="shared" si="21"/>
        <v>9.9666666666666667E-2</v>
      </c>
      <c r="U130" t="s">
        <v>1662</v>
      </c>
      <c r="V130">
        <f t="shared" si="22"/>
        <v>8.073620223851794</v>
      </c>
      <c r="W130">
        <f t="shared" si="23"/>
        <v>7.0749710536472392</v>
      </c>
      <c r="X130">
        <f t="shared" si="24"/>
        <v>7.1545735237360093</v>
      </c>
      <c r="Y130">
        <f t="shared" si="25"/>
        <v>7.9144152836742556</v>
      </c>
      <c r="Z130">
        <f t="shared" si="26"/>
        <v>7.3499614048629871</v>
      </c>
      <c r="AA130">
        <f t="shared" si="27"/>
        <v>7.0243149363180244</v>
      </c>
      <c r="AB130">
        <f t="shared" si="28"/>
        <v>7.9940177537630257</v>
      </c>
      <c r="AC130">
        <f t="shared" si="29"/>
        <v>7.2124662292551127</v>
      </c>
    </row>
    <row r="131" spans="1:29" x14ac:dyDescent="0.25">
      <c r="A131" t="s">
        <v>1663</v>
      </c>
      <c r="B131">
        <v>7.3899999999999993E-2</v>
      </c>
      <c r="C131">
        <v>7.5800000000000006E-2</v>
      </c>
      <c r="D131">
        <v>7.5999999999999998E-2</v>
      </c>
      <c r="E131">
        <v>3.8708</v>
      </c>
      <c r="F131">
        <f>AVERAGE(B131:D131)</f>
        <v>7.5233333333333333E-2</v>
      </c>
      <c r="K131" t="s">
        <v>1663</v>
      </c>
      <c r="L131">
        <f t="shared" si="14"/>
        <v>1.3818666666666668</v>
      </c>
      <c r="M131">
        <f t="shared" si="15"/>
        <v>0.11906666666666667</v>
      </c>
      <c r="N131">
        <f t="shared" si="16"/>
        <v>0.11786666666666666</v>
      </c>
      <c r="O131">
        <f t="shared" si="17"/>
        <v>0.11996666666666668</v>
      </c>
      <c r="P131">
        <f t="shared" si="18"/>
        <v>0.10606666666666666</v>
      </c>
      <c r="Q131">
        <f t="shared" si="19"/>
        <v>0.12766666666666665</v>
      </c>
      <c r="R131">
        <f t="shared" si="20"/>
        <v>0.35286666666666666</v>
      </c>
      <c r="S131">
        <f t="shared" si="21"/>
        <v>9.3566666666666673E-2</v>
      </c>
      <c r="U131" t="s">
        <v>1663</v>
      </c>
      <c r="V131">
        <f t="shared" si="22"/>
        <v>100</v>
      </c>
      <c r="W131">
        <f t="shared" si="23"/>
        <v>8.6163643380933994</v>
      </c>
      <c r="X131">
        <f t="shared" si="24"/>
        <v>8.5295252798147416</v>
      </c>
      <c r="Y131">
        <f t="shared" si="25"/>
        <v>8.6814936318023932</v>
      </c>
      <c r="Z131">
        <f t="shared" si="26"/>
        <v>7.6756078734079498</v>
      </c>
      <c r="AA131">
        <f t="shared" si="27"/>
        <v>9.2387109224237722</v>
      </c>
      <c r="AB131">
        <f t="shared" si="28"/>
        <v>25.535507526051717</v>
      </c>
      <c r="AC131">
        <f t="shared" si="29"/>
        <v>6.7710343496719405</v>
      </c>
    </row>
    <row r="132" spans="1:29" x14ac:dyDescent="0.25">
      <c r="A132" t="s">
        <v>1664</v>
      </c>
    </row>
    <row r="133" spans="1:29" x14ac:dyDescent="0.25">
      <c r="A133" t="s">
        <v>1665</v>
      </c>
    </row>
    <row r="136" spans="1:29" x14ac:dyDescent="0.25">
      <c r="A136" s="7" t="s">
        <v>2089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0.18260000000000001</v>
      </c>
      <c r="C139">
        <v>0.19689999999999999</v>
      </c>
      <c r="D139">
        <v>0.19289999999999999</v>
      </c>
      <c r="E139">
        <v>0.20549999999999999</v>
      </c>
      <c r="F139">
        <v>0.19489999999999999</v>
      </c>
      <c r="G139">
        <v>0.18770000000000001</v>
      </c>
      <c r="H139">
        <v>0.19700000000000001</v>
      </c>
      <c r="I139">
        <v>0.19980000000000001</v>
      </c>
      <c r="K139" t="s">
        <v>1658</v>
      </c>
      <c r="L139">
        <f>B139-$F$145</f>
        <v>0.10693333333333334</v>
      </c>
      <c r="M139">
        <f t="shared" ref="M139:S139" si="30">C139-$F$145</f>
        <v>0.12123333333333332</v>
      </c>
      <c r="N139">
        <f t="shared" si="30"/>
        <v>0.11723333333333331</v>
      </c>
      <c r="O139">
        <f t="shared" si="30"/>
        <v>0.1298333333333333</v>
      </c>
      <c r="P139">
        <f t="shared" si="30"/>
        <v>0.11923333333333332</v>
      </c>
      <c r="Q139">
        <f t="shared" si="30"/>
        <v>0.11203333333333333</v>
      </c>
      <c r="R139">
        <f t="shared" si="30"/>
        <v>0.12133333333333333</v>
      </c>
      <c r="S139">
        <f t="shared" si="30"/>
        <v>0.12413333333333333</v>
      </c>
      <c r="U139" t="s">
        <v>1658</v>
      </c>
      <c r="V139">
        <f>L139/$L$144*100</f>
        <v>7.2811457363989209</v>
      </c>
      <c r="W139">
        <f t="shared" ref="W139:AC139" si="31">M139/$L$144*100</f>
        <v>8.2548401007739614</v>
      </c>
      <c r="X139">
        <f t="shared" si="31"/>
        <v>7.982478040808914</v>
      </c>
      <c r="Y139">
        <f t="shared" si="31"/>
        <v>8.8404185296988107</v>
      </c>
      <c r="Z139">
        <f t="shared" si="31"/>
        <v>8.1186590707914377</v>
      </c>
      <c r="AA139">
        <f t="shared" si="31"/>
        <v>7.6284073628543547</v>
      </c>
      <c r="AB139">
        <f t="shared" si="31"/>
        <v>8.2616491522730886</v>
      </c>
      <c r="AC139">
        <f t="shared" si="31"/>
        <v>8.4523025942486214</v>
      </c>
    </row>
    <row r="140" spans="1:29" x14ac:dyDescent="0.25">
      <c r="A140" t="s">
        <v>1659</v>
      </c>
      <c r="B140">
        <v>0.25140000000000001</v>
      </c>
      <c r="C140">
        <v>0.23100000000000001</v>
      </c>
      <c r="D140">
        <v>0.21990000000000001</v>
      </c>
      <c r="E140">
        <v>0.19089999999999999</v>
      </c>
      <c r="F140">
        <v>0.19789999999999999</v>
      </c>
      <c r="G140">
        <v>0.19170000000000001</v>
      </c>
      <c r="H140">
        <v>0.21579999999999999</v>
      </c>
      <c r="I140">
        <v>0.20250000000000001</v>
      </c>
      <c r="K140" t="s">
        <v>1659</v>
      </c>
      <c r="L140">
        <f t="shared" ref="L140:L144" si="32">B140-$F$145</f>
        <v>0.17573333333333335</v>
      </c>
      <c r="M140">
        <f t="shared" ref="M140:M144" si="33">C140-$F$145</f>
        <v>0.15533333333333332</v>
      </c>
      <c r="N140">
        <f t="shared" ref="N140:N144" si="34">D140-$F$145</f>
        <v>0.14423333333333332</v>
      </c>
      <c r="O140">
        <f t="shared" ref="O140:O144" si="35">E140-$F$145</f>
        <v>0.11523333333333331</v>
      </c>
      <c r="P140">
        <f t="shared" ref="P140:P144" si="36">F140-$F$145</f>
        <v>0.12223333333333332</v>
      </c>
      <c r="Q140">
        <f t="shared" ref="Q140:Q144" si="37">G140-$F$145</f>
        <v>0.11603333333333334</v>
      </c>
      <c r="R140">
        <f t="shared" ref="R140:R144" si="38">H140-$F$145</f>
        <v>0.14013333333333333</v>
      </c>
      <c r="S140">
        <f t="shared" ref="S140:S144" si="39">I140-$F$145</f>
        <v>0.12683333333333335</v>
      </c>
      <c r="U140" t="s">
        <v>1659</v>
      </c>
      <c r="V140">
        <f t="shared" ref="V140:V144" si="40">L140/$L$144*100</f>
        <v>11.965773167797728</v>
      </c>
      <c r="W140">
        <f t="shared" ref="W140:W144" si="41">M140/$L$144*100</f>
        <v>10.576726661975986</v>
      </c>
      <c r="X140">
        <f t="shared" ref="X140:X144" si="42">N140/$L$144*100</f>
        <v>9.8209219455729819</v>
      </c>
      <c r="Y140">
        <f t="shared" ref="Y140:Y144" si="43">O140/$L$144*100</f>
        <v>7.8462970108263903</v>
      </c>
      <c r="Z140">
        <f t="shared" ref="Z140:Z144" si="44">P140/$L$144*100</f>
        <v>8.322930615765225</v>
      </c>
      <c r="AA140">
        <f t="shared" ref="AA140:AA144" si="45">Q140/$L$144*100</f>
        <v>7.9007694228194021</v>
      </c>
      <c r="AB140">
        <f t="shared" ref="AB140:AB144" si="46">R140/$L$144*100</f>
        <v>9.5417508341088091</v>
      </c>
      <c r="AC140">
        <f t="shared" ref="AC140:AC144" si="47">S140/$L$144*100</f>
        <v>8.6361469847250287</v>
      </c>
    </row>
    <row r="141" spans="1:29" x14ac:dyDescent="0.25">
      <c r="A141" t="s">
        <v>1660</v>
      </c>
      <c r="B141">
        <v>0.1852</v>
      </c>
      <c r="C141">
        <v>0.1971</v>
      </c>
      <c r="D141">
        <v>0.18840000000000001</v>
      </c>
      <c r="E141">
        <v>0.2044</v>
      </c>
      <c r="F141">
        <v>0.2248</v>
      </c>
      <c r="G141">
        <v>0.18260000000000001</v>
      </c>
      <c r="H141">
        <v>0.1928</v>
      </c>
      <c r="I141">
        <v>0.19670000000000001</v>
      </c>
      <c r="K141" t="s">
        <v>1660</v>
      </c>
      <c r="L141">
        <f t="shared" si="32"/>
        <v>0.10953333333333333</v>
      </c>
      <c r="M141">
        <f t="shared" si="33"/>
        <v>0.12143333333333332</v>
      </c>
      <c r="N141">
        <f t="shared" si="34"/>
        <v>0.11273333333333334</v>
      </c>
      <c r="O141">
        <f t="shared" si="35"/>
        <v>0.12873333333333331</v>
      </c>
      <c r="P141">
        <f t="shared" si="36"/>
        <v>0.14913333333333334</v>
      </c>
      <c r="Q141">
        <f t="shared" si="37"/>
        <v>0.10693333333333334</v>
      </c>
      <c r="R141">
        <f t="shared" si="38"/>
        <v>0.11713333333333333</v>
      </c>
      <c r="S141">
        <f t="shared" si="39"/>
        <v>0.12103333333333334</v>
      </c>
      <c r="U141" t="s">
        <v>1660</v>
      </c>
      <c r="V141">
        <f t="shared" si="40"/>
        <v>7.458181075376201</v>
      </c>
      <c r="W141">
        <f t="shared" si="41"/>
        <v>8.2684582037722141</v>
      </c>
      <c r="X141">
        <f t="shared" si="42"/>
        <v>7.6760707233482384</v>
      </c>
      <c r="Y141">
        <f t="shared" si="43"/>
        <v>8.7655189632084234</v>
      </c>
      <c r="Z141">
        <f t="shared" si="44"/>
        <v>10.154565469030166</v>
      </c>
      <c r="AA141">
        <f t="shared" si="45"/>
        <v>7.2811457363989209</v>
      </c>
      <c r="AB141">
        <f t="shared" si="46"/>
        <v>7.9756689893097894</v>
      </c>
      <c r="AC141">
        <f t="shared" si="47"/>
        <v>8.2412219977757104</v>
      </c>
    </row>
    <row r="142" spans="1:29" x14ac:dyDescent="0.25">
      <c r="A142" t="s">
        <v>1661</v>
      </c>
      <c r="B142">
        <v>0.19409999999999999</v>
      </c>
      <c r="C142">
        <v>0.1971</v>
      </c>
      <c r="D142">
        <v>0.2031</v>
      </c>
      <c r="E142">
        <v>0.1754</v>
      </c>
      <c r="F142">
        <v>0.2072</v>
      </c>
      <c r="G142">
        <v>0.1802</v>
      </c>
      <c r="H142">
        <v>0.18099999999999999</v>
      </c>
      <c r="I142">
        <v>0.22209999999999999</v>
      </c>
      <c r="K142" t="s">
        <v>1661</v>
      </c>
      <c r="L142">
        <f t="shared" si="32"/>
        <v>0.11843333333333332</v>
      </c>
      <c r="M142">
        <f t="shared" si="33"/>
        <v>0.12143333333333332</v>
      </c>
      <c r="N142">
        <f t="shared" si="34"/>
        <v>0.12743333333333334</v>
      </c>
      <c r="O142">
        <f t="shared" si="35"/>
        <v>9.9733333333333327E-2</v>
      </c>
      <c r="P142">
        <f t="shared" si="36"/>
        <v>0.13153333333333334</v>
      </c>
      <c r="Q142">
        <f t="shared" si="37"/>
        <v>0.10453333333333333</v>
      </c>
      <c r="R142">
        <f t="shared" si="38"/>
        <v>0.10533333333333332</v>
      </c>
      <c r="S142">
        <f t="shared" si="39"/>
        <v>0.1464333333333333</v>
      </c>
      <c r="U142" t="s">
        <v>1661</v>
      </c>
      <c r="V142">
        <f t="shared" si="40"/>
        <v>8.0641866587984286</v>
      </c>
      <c r="W142">
        <f t="shared" si="41"/>
        <v>8.2684582037722141</v>
      </c>
      <c r="X142">
        <f t="shared" si="42"/>
        <v>8.6770012937197851</v>
      </c>
      <c r="Y142">
        <f t="shared" si="43"/>
        <v>6.7908940284618353</v>
      </c>
      <c r="Z142">
        <f t="shared" si="44"/>
        <v>8.956172405183958</v>
      </c>
      <c r="AA142">
        <f t="shared" si="45"/>
        <v>7.1177285004198909</v>
      </c>
      <c r="AB142">
        <f t="shared" si="46"/>
        <v>7.1722009124129</v>
      </c>
      <c r="AC142">
        <f t="shared" si="47"/>
        <v>9.9707210785537548</v>
      </c>
    </row>
    <row r="143" spans="1:29" x14ac:dyDescent="0.25">
      <c r="A143" t="s">
        <v>1662</v>
      </c>
      <c r="B143">
        <v>0.187</v>
      </c>
      <c r="C143">
        <v>0.2082</v>
      </c>
      <c r="D143">
        <v>0.1847</v>
      </c>
      <c r="E143">
        <v>0.21740000000000001</v>
      </c>
      <c r="F143">
        <v>0.2019</v>
      </c>
      <c r="G143">
        <v>0.1827</v>
      </c>
      <c r="H143">
        <v>0.19650000000000001</v>
      </c>
      <c r="I143">
        <v>0.1915</v>
      </c>
      <c r="K143" t="s">
        <v>1662</v>
      </c>
      <c r="L143">
        <f t="shared" si="32"/>
        <v>0.11133333333333333</v>
      </c>
      <c r="M143">
        <f t="shared" si="33"/>
        <v>0.13253333333333334</v>
      </c>
      <c r="N143">
        <f t="shared" si="34"/>
        <v>0.10903333333333333</v>
      </c>
      <c r="O143">
        <f t="shared" si="35"/>
        <v>0.14173333333333332</v>
      </c>
      <c r="P143">
        <f t="shared" si="36"/>
        <v>0.12623333333333331</v>
      </c>
      <c r="Q143">
        <f t="shared" si="37"/>
        <v>0.10703333333333333</v>
      </c>
      <c r="R143">
        <f t="shared" si="38"/>
        <v>0.12083333333333333</v>
      </c>
      <c r="S143">
        <f t="shared" si="39"/>
        <v>0.11583333333333333</v>
      </c>
      <c r="U143" t="s">
        <v>1662</v>
      </c>
      <c r="V143">
        <f t="shared" si="40"/>
        <v>7.5807440023604702</v>
      </c>
      <c r="W143">
        <f t="shared" si="41"/>
        <v>9.0242629201752198</v>
      </c>
      <c r="X143">
        <f t="shared" si="42"/>
        <v>7.4241358178805701</v>
      </c>
      <c r="Y143">
        <f t="shared" si="43"/>
        <v>9.6506956580948273</v>
      </c>
      <c r="Z143">
        <f t="shared" si="44"/>
        <v>8.5952926757302688</v>
      </c>
      <c r="AA143">
        <f t="shared" si="45"/>
        <v>7.2879547878980464</v>
      </c>
      <c r="AB143">
        <f t="shared" si="46"/>
        <v>8.2276038947774577</v>
      </c>
      <c r="AC143">
        <f t="shared" si="47"/>
        <v>7.8871513198211494</v>
      </c>
    </row>
    <row r="144" spans="1:29" x14ac:dyDescent="0.25">
      <c r="A144" t="s">
        <v>1663</v>
      </c>
      <c r="B144">
        <v>1.5443</v>
      </c>
      <c r="C144">
        <v>0.18559999999999999</v>
      </c>
      <c r="D144">
        <v>0.18010000000000001</v>
      </c>
      <c r="E144">
        <v>0.19769999999999999</v>
      </c>
      <c r="F144">
        <v>0.18410000000000001</v>
      </c>
      <c r="G144">
        <v>0.22289999999999999</v>
      </c>
      <c r="H144">
        <v>0.2162</v>
      </c>
      <c r="I144">
        <v>0.2019</v>
      </c>
      <c r="K144" t="s">
        <v>1663</v>
      </c>
      <c r="L144">
        <f t="shared" si="32"/>
        <v>1.4686333333333332</v>
      </c>
      <c r="M144">
        <f t="shared" si="33"/>
        <v>0.10993333333333331</v>
      </c>
      <c r="N144">
        <f t="shared" si="34"/>
        <v>0.10443333333333334</v>
      </c>
      <c r="O144">
        <f t="shared" si="35"/>
        <v>0.12203333333333331</v>
      </c>
      <c r="P144">
        <f t="shared" si="36"/>
        <v>0.10843333333333334</v>
      </c>
      <c r="Q144">
        <f t="shared" si="37"/>
        <v>0.14723333333333333</v>
      </c>
      <c r="R144">
        <f t="shared" si="38"/>
        <v>0.14053333333333334</v>
      </c>
      <c r="S144">
        <f t="shared" si="39"/>
        <v>0.12623333333333331</v>
      </c>
      <c r="U144" t="s">
        <v>1663</v>
      </c>
      <c r="V144">
        <f t="shared" si="40"/>
        <v>100</v>
      </c>
      <c r="W144">
        <f t="shared" si="41"/>
        <v>7.4854172813727038</v>
      </c>
      <c r="X144">
        <f t="shared" si="42"/>
        <v>7.1109194489207663</v>
      </c>
      <c r="Y144">
        <f t="shared" si="43"/>
        <v>8.3093125127669705</v>
      </c>
      <c r="Z144">
        <f t="shared" si="44"/>
        <v>7.3832815088858128</v>
      </c>
      <c r="AA144">
        <f t="shared" si="45"/>
        <v>10.025193490546767</v>
      </c>
      <c r="AB144">
        <f t="shared" si="46"/>
        <v>9.5689870401053145</v>
      </c>
      <c r="AC144">
        <f t="shared" si="47"/>
        <v>8.5952926757302688</v>
      </c>
    </row>
    <row r="145" spans="1:29" x14ac:dyDescent="0.25">
      <c r="A145" t="s">
        <v>1664</v>
      </c>
      <c r="B145">
        <v>7.5300000000000006E-2</v>
      </c>
      <c r="C145">
        <v>7.5800000000000006E-2</v>
      </c>
      <c r="D145">
        <v>7.5899999999999995E-2</v>
      </c>
      <c r="E145">
        <v>3.8317999999999999</v>
      </c>
      <c r="F145">
        <f>AVERAGE(B145:D145)</f>
        <v>7.5666666666666674E-2</v>
      </c>
    </row>
    <row r="146" spans="1:29" x14ac:dyDescent="0.25">
      <c r="A146" t="s">
        <v>1665</v>
      </c>
    </row>
    <row r="149" spans="1:29" x14ac:dyDescent="0.25">
      <c r="A149" s="7" t="s">
        <v>2092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0.19450000000000001</v>
      </c>
      <c r="C152">
        <v>0.216</v>
      </c>
      <c r="D152">
        <v>0.2636</v>
      </c>
      <c r="E152">
        <v>0.2029</v>
      </c>
      <c r="F152">
        <v>0.1925</v>
      </c>
      <c r="G152">
        <v>0.1883</v>
      </c>
      <c r="H152">
        <v>0.18290000000000001</v>
      </c>
      <c r="I152">
        <v>0.19239999999999999</v>
      </c>
      <c r="K152" t="s">
        <v>1658</v>
      </c>
      <c r="L152">
        <f>B152-$F$158</f>
        <v>0.11756666666666667</v>
      </c>
      <c r="M152">
        <f t="shared" ref="M152:S152" si="48">C152-$F$158</f>
        <v>0.13906666666666667</v>
      </c>
      <c r="N152">
        <f t="shared" si="48"/>
        <v>0.18666666666666665</v>
      </c>
      <c r="O152">
        <f t="shared" si="48"/>
        <v>0.12596666666666667</v>
      </c>
      <c r="P152">
        <f t="shared" si="48"/>
        <v>0.11556666666666666</v>
      </c>
      <c r="Q152">
        <f t="shared" si="48"/>
        <v>0.11136666666666666</v>
      </c>
      <c r="R152">
        <f t="shared" si="48"/>
        <v>0.10596666666666667</v>
      </c>
      <c r="S152">
        <f t="shared" si="48"/>
        <v>0.11546666666666665</v>
      </c>
      <c r="U152" t="s">
        <v>1658</v>
      </c>
      <c r="V152">
        <f>L152/$L$157*100</f>
        <v>5.2638648438899169</v>
      </c>
      <c r="W152">
        <f t="shared" ref="W152:AC152" si="49">M152/$L$157*100</f>
        <v>6.2264939406602586</v>
      </c>
      <c r="X152">
        <f t="shared" si="49"/>
        <v>8.3577099874634335</v>
      </c>
      <c r="Y152">
        <f t="shared" si="49"/>
        <v>5.6399617933257717</v>
      </c>
      <c r="Z152">
        <f t="shared" si="49"/>
        <v>5.1743179511670938</v>
      </c>
      <c r="AA152">
        <f t="shared" si="49"/>
        <v>4.9862694764491664</v>
      </c>
      <c r="AB152">
        <f t="shared" si="49"/>
        <v>4.7444928660975467</v>
      </c>
      <c r="AC152">
        <f t="shared" si="49"/>
        <v>5.1698406065309523</v>
      </c>
    </row>
    <row r="153" spans="1:29" x14ac:dyDescent="0.25">
      <c r="A153" t="s">
        <v>1659</v>
      </c>
      <c r="B153">
        <v>0.29270000000000002</v>
      </c>
      <c r="C153">
        <v>0.23899999999999999</v>
      </c>
      <c r="D153">
        <v>0.23380000000000001</v>
      </c>
      <c r="E153">
        <v>0.23150000000000001</v>
      </c>
      <c r="F153">
        <v>0.21790000000000001</v>
      </c>
      <c r="G153">
        <v>0.2034</v>
      </c>
      <c r="H153">
        <v>0.2021</v>
      </c>
      <c r="I153">
        <v>0.20050000000000001</v>
      </c>
      <c r="K153" t="s">
        <v>1659</v>
      </c>
      <c r="L153">
        <f t="shared" ref="L153:L157" si="50">B153-$F$158</f>
        <v>0.21576666666666666</v>
      </c>
      <c r="M153">
        <f t="shared" ref="M153:M157" si="51">C153-$F$158</f>
        <v>0.16206666666666664</v>
      </c>
      <c r="N153">
        <f t="shared" ref="N153:N157" si="52">D153-$F$158</f>
        <v>0.15686666666666665</v>
      </c>
      <c r="O153">
        <f t="shared" ref="O153:O157" si="53">E153-$F$158</f>
        <v>0.15456666666666669</v>
      </c>
      <c r="P153">
        <f t="shared" ref="P153:P157" si="54">F153-$F$158</f>
        <v>0.14096666666666668</v>
      </c>
      <c r="Q153">
        <f t="shared" ref="Q153:Q157" si="55">G153-$F$158</f>
        <v>0.12646666666666667</v>
      </c>
      <c r="R153">
        <f t="shared" ref="R153:R157" si="56">H153-$F$158</f>
        <v>0.12516666666666665</v>
      </c>
      <c r="S153">
        <f t="shared" ref="S153:S157" si="57">I153-$F$158</f>
        <v>0.12356666666666667</v>
      </c>
      <c r="U153" t="s">
        <v>1659</v>
      </c>
      <c r="V153">
        <f t="shared" ref="V153:V157" si="58">L153/$L$157*100</f>
        <v>9.6606172765805027</v>
      </c>
      <c r="W153">
        <f t="shared" ref="W153:W157" si="59">M153/$L$157*100</f>
        <v>7.2562832069727161</v>
      </c>
      <c r="X153">
        <f t="shared" ref="X153:X157" si="60">N153/$L$157*100</f>
        <v>7.0234612858933785</v>
      </c>
      <c r="Y153">
        <f t="shared" ref="Y153:Y157" si="61">O153/$L$157*100</f>
        <v>6.9204823592621336</v>
      </c>
      <c r="Z153">
        <f t="shared" ref="Z153:Z157" si="62">P153/$L$157*100</f>
        <v>6.3115634887469412</v>
      </c>
      <c r="AA153">
        <f t="shared" ref="AA153:AA157" si="63">Q153/$L$157*100</f>
        <v>5.6623485165064773</v>
      </c>
      <c r="AB153">
        <f t="shared" ref="AB153:AB157" si="64">R153/$L$157*100</f>
        <v>5.6041430362366418</v>
      </c>
      <c r="AC153">
        <f t="shared" ref="AC153:AC157" si="65">S153/$L$157*100</f>
        <v>5.5325055220583845</v>
      </c>
    </row>
    <row r="154" spans="1:29" x14ac:dyDescent="0.25">
      <c r="A154" t="s">
        <v>1660</v>
      </c>
      <c r="B154">
        <v>0.19719999999999999</v>
      </c>
      <c r="C154">
        <v>0.17829999999999999</v>
      </c>
      <c r="D154">
        <v>0.2079</v>
      </c>
      <c r="E154">
        <v>0.19539999999999999</v>
      </c>
      <c r="F154">
        <v>0.1923</v>
      </c>
      <c r="G154">
        <v>0.19800000000000001</v>
      </c>
      <c r="H154">
        <v>0.20230000000000001</v>
      </c>
      <c r="I154">
        <v>0.18629999999999999</v>
      </c>
      <c r="K154" t="s">
        <v>1660</v>
      </c>
      <c r="L154">
        <f t="shared" si="50"/>
        <v>0.12026666666666665</v>
      </c>
      <c r="M154">
        <f t="shared" si="51"/>
        <v>0.10136666666666665</v>
      </c>
      <c r="N154">
        <f t="shared" si="52"/>
        <v>0.13096666666666668</v>
      </c>
      <c r="O154">
        <f t="shared" si="53"/>
        <v>0.11846666666666665</v>
      </c>
      <c r="P154">
        <f t="shared" si="54"/>
        <v>0.11536666666666666</v>
      </c>
      <c r="Q154">
        <f t="shared" si="55"/>
        <v>0.12106666666666667</v>
      </c>
      <c r="R154">
        <f t="shared" si="56"/>
        <v>0.12536666666666668</v>
      </c>
      <c r="S154">
        <f t="shared" si="57"/>
        <v>0.10936666666666665</v>
      </c>
      <c r="U154" t="s">
        <v>1660</v>
      </c>
      <c r="V154">
        <f t="shared" si="58"/>
        <v>5.3847531490657259</v>
      </c>
      <c r="W154">
        <f t="shared" si="59"/>
        <v>4.5385350128350535</v>
      </c>
      <c r="X154">
        <f t="shared" si="60"/>
        <v>5.8638290251328282</v>
      </c>
      <c r="Y154">
        <f t="shared" si="61"/>
        <v>5.3041609456151866</v>
      </c>
      <c r="Z154">
        <f t="shared" si="62"/>
        <v>5.1653632618948118</v>
      </c>
      <c r="AA154">
        <f t="shared" si="63"/>
        <v>5.4205719061548567</v>
      </c>
      <c r="AB154">
        <f t="shared" si="64"/>
        <v>5.6130977255089256</v>
      </c>
      <c r="AC154">
        <f t="shared" si="65"/>
        <v>4.8967225837263442</v>
      </c>
    </row>
    <row r="155" spans="1:29" x14ac:dyDescent="0.25">
      <c r="A155" t="s">
        <v>1661</v>
      </c>
      <c r="B155">
        <v>0.19350000000000001</v>
      </c>
      <c r="C155">
        <v>0.2208</v>
      </c>
      <c r="D155">
        <v>0.2281</v>
      </c>
      <c r="E155">
        <v>0.19939999999999999</v>
      </c>
      <c r="F155">
        <v>0.19120000000000001</v>
      </c>
      <c r="G155">
        <v>0.20119999999999999</v>
      </c>
      <c r="H155">
        <v>0.20580000000000001</v>
      </c>
      <c r="I155">
        <v>0.2</v>
      </c>
      <c r="K155" t="s">
        <v>1661</v>
      </c>
      <c r="L155">
        <f t="shared" si="50"/>
        <v>0.11656666666666667</v>
      </c>
      <c r="M155">
        <f t="shared" si="51"/>
        <v>0.14386666666666664</v>
      </c>
      <c r="N155">
        <f t="shared" si="52"/>
        <v>0.15116666666666667</v>
      </c>
      <c r="O155">
        <f t="shared" si="53"/>
        <v>0.12246666666666665</v>
      </c>
      <c r="P155">
        <f t="shared" si="54"/>
        <v>0.11426666666666667</v>
      </c>
      <c r="Q155">
        <f t="shared" si="55"/>
        <v>0.12426666666666665</v>
      </c>
      <c r="R155">
        <f t="shared" si="56"/>
        <v>0.12886666666666668</v>
      </c>
      <c r="S155">
        <f t="shared" si="57"/>
        <v>0.12306666666666667</v>
      </c>
      <c r="U155" t="s">
        <v>1661</v>
      </c>
      <c r="V155">
        <f t="shared" si="58"/>
        <v>5.2190913975285058</v>
      </c>
      <c r="W155">
        <f t="shared" si="59"/>
        <v>6.4414064831950322</v>
      </c>
      <c r="X155">
        <f t="shared" si="60"/>
        <v>6.7682526416333353</v>
      </c>
      <c r="Y155">
        <f t="shared" si="61"/>
        <v>5.4832547310608311</v>
      </c>
      <c r="Z155">
        <f t="shared" si="62"/>
        <v>5.1161124708972601</v>
      </c>
      <c r="AA155">
        <f t="shared" si="63"/>
        <v>5.5638469345113721</v>
      </c>
      <c r="AB155">
        <f t="shared" si="64"/>
        <v>5.7698047877738645</v>
      </c>
      <c r="AC155">
        <f t="shared" si="65"/>
        <v>5.510118798877679</v>
      </c>
    </row>
    <row r="156" spans="1:29" x14ac:dyDescent="0.25">
      <c r="A156" t="s">
        <v>1662</v>
      </c>
      <c r="B156">
        <v>0.20569999999999999</v>
      </c>
      <c r="C156">
        <v>0.2074</v>
      </c>
      <c r="D156">
        <v>0.19270000000000001</v>
      </c>
      <c r="E156">
        <v>0.19670000000000001</v>
      </c>
      <c r="F156">
        <v>0.1908</v>
      </c>
      <c r="G156">
        <v>0.2843</v>
      </c>
      <c r="H156">
        <v>0.2445</v>
      </c>
      <c r="I156">
        <v>0.2104</v>
      </c>
      <c r="K156" t="s">
        <v>1662</v>
      </c>
      <c r="L156">
        <f t="shared" si="50"/>
        <v>0.12876666666666664</v>
      </c>
      <c r="M156">
        <f t="shared" si="51"/>
        <v>0.13046666666666668</v>
      </c>
      <c r="N156">
        <f t="shared" si="52"/>
        <v>0.11576666666666667</v>
      </c>
      <c r="O156">
        <f t="shared" si="53"/>
        <v>0.11976666666666667</v>
      </c>
      <c r="P156">
        <f t="shared" si="54"/>
        <v>0.11386666666666666</v>
      </c>
      <c r="Q156">
        <f t="shared" si="55"/>
        <v>0.20736666666666664</v>
      </c>
      <c r="R156">
        <f t="shared" si="56"/>
        <v>0.16756666666666664</v>
      </c>
      <c r="S156">
        <f t="shared" si="57"/>
        <v>0.13346666666666668</v>
      </c>
      <c r="U156" t="s">
        <v>1662</v>
      </c>
      <c r="V156">
        <f t="shared" si="58"/>
        <v>5.7653274431377213</v>
      </c>
      <c r="W156">
        <f t="shared" si="59"/>
        <v>5.8414423019521227</v>
      </c>
      <c r="X156">
        <f t="shared" si="60"/>
        <v>5.1832726404393767</v>
      </c>
      <c r="Y156">
        <f t="shared" si="61"/>
        <v>5.3623664258850221</v>
      </c>
      <c r="Z156">
        <f t="shared" si="62"/>
        <v>5.0982030923526951</v>
      </c>
      <c r="AA156">
        <f t="shared" si="63"/>
        <v>9.2845203271446461</v>
      </c>
      <c r="AB156">
        <f t="shared" si="64"/>
        <v>7.502537161960479</v>
      </c>
      <c r="AC156">
        <f t="shared" si="65"/>
        <v>5.975762641036356</v>
      </c>
    </row>
    <row r="157" spans="1:29" x14ac:dyDescent="0.25">
      <c r="A157" t="s">
        <v>1663</v>
      </c>
      <c r="B157">
        <v>2.3104</v>
      </c>
      <c r="C157">
        <v>0.1971</v>
      </c>
      <c r="D157">
        <v>0.21049999999999999</v>
      </c>
      <c r="E157">
        <v>0.20269999999999999</v>
      </c>
      <c r="F157">
        <v>0.2412</v>
      </c>
      <c r="G157">
        <v>0.22239999999999999</v>
      </c>
      <c r="H157">
        <v>0.21049999999999999</v>
      </c>
      <c r="I157">
        <v>0.31630000000000003</v>
      </c>
      <c r="K157" t="s">
        <v>1663</v>
      </c>
      <c r="L157">
        <f t="shared" si="50"/>
        <v>2.2334666666666667</v>
      </c>
      <c r="M157">
        <f t="shared" si="51"/>
        <v>0.12016666666666666</v>
      </c>
      <c r="N157">
        <f t="shared" si="52"/>
        <v>0.13356666666666667</v>
      </c>
      <c r="O157">
        <f t="shared" si="53"/>
        <v>0.12576666666666664</v>
      </c>
      <c r="P157">
        <f t="shared" si="54"/>
        <v>0.16426666666666667</v>
      </c>
      <c r="Q157">
        <f t="shared" si="55"/>
        <v>0.14546666666666663</v>
      </c>
      <c r="R157">
        <f t="shared" si="56"/>
        <v>0.13356666666666667</v>
      </c>
      <c r="S157">
        <f t="shared" si="57"/>
        <v>0.23936666666666667</v>
      </c>
      <c r="U157" t="s">
        <v>1663</v>
      </c>
      <c r="V157">
        <f t="shared" si="58"/>
        <v>100</v>
      </c>
      <c r="W157">
        <f t="shared" si="59"/>
        <v>5.3802758044295862</v>
      </c>
      <c r="X157">
        <f t="shared" si="60"/>
        <v>5.9802399856724966</v>
      </c>
      <c r="Y157">
        <f t="shared" si="61"/>
        <v>5.6310071040534879</v>
      </c>
      <c r="Z157">
        <f t="shared" si="62"/>
        <v>7.3547847889678231</v>
      </c>
      <c r="AA157">
        <f t="shared" si="63"/>
        <v>6.5130439973732894</v>
      </c>
      <c r="AB157">
        <f t="shared" si="64"/>
        <v>5.9802399856724966</v>
      </c>
      <c r="AC157">
        <f t="shared" si="65"/>
        <v>10.717270610709809</v>
      </c>
    </row>
    <row r="158" spans="1:29" x14ac:dyDescent="0.25">
      <c r="A158" t="s">
        <v>1664</v>
      </c>
      <c r="B158">
        <v>7.7200000000000005E-2</v>
      </c>
      <c r="C158">
        <v>7.6799999999999993E-2</v>
      </c>
      <c r="D158">
        <v>7.6799999999999993E-2</v>
      </c>
      <c r="E158">
        <v>4</v>
      </c>
      <c r="F158">
        <f>AVERAGE(B158:D158)</f>
        <v>7.693333333333334E-2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10.059387934327594</v>
      </c>
      <c r="C164">
        <f t="shared" ref="C164:I164" si="66">AVERAGE(W152,W139,W126)</f>
        <v>7.9452767916320672</v>
      </c>
      <c r="D164">
        <f t="shared" si="66"/>
        <v>8.4901167092826011</v>
      </c>
      <c r="E164">
        <f t="shared" si="66"/>
        <v>7.7423344161786547</v>
      </c>
      <c r="F164">
        <f t="shared" si="66"/>
        <v>7.4767919032412919</v>
      </c>
      <c r="G164">
        <f t="shared" si="66"/>
        <v>7.4460797234832654</v>
      </c>
      <c r="H164">
        <f t="shared" si="66"/>
        <v>7.369119255062178</v>
      </c>
      <c r="I164">
        <f t="shared" si="66"/>
        <v>7.7167725502662892</v>
      </c>
      <c r="K164" t="s">
        <v>1658</v>
      </c>
      <c r="L164">
        <f>STDEV(V152,V139,V126)/SQRT(3)</f>
        <v>3.8313964396056153</v>
      </c>
      <c r="M164">
        <f t="shared" ref="M164:S164" si="67">STDEV(W152,W139,W126)/SQRT(3)</f>
        <v>0.91614624453349702</v>
      </c>
      <c r="N164">
        <f t="shared" si="67"/>
        <v>0.33785762764507887</v>
      </c>
      <c r="O164">
        <f t="shared" si="67"/>
        <v>1.051534971336699</v>
      </c>
      <c r="P164">
        <f t="shared" si="67"/>
        <v>1.1882055555589082</v>
      </c>
      <c r="Q164">
        <f t="shared" si="67"/>
        <v>1.3705738972963182</v>
      </c>
      <c r="R164">
        <f t="shared" si="67"/>
        <v>1.3345056235556814</v>
      </c>
      <c r="S164">
        <f t="shared" si="67"/>
        <v>1.3107913394872663</v>
      </c>
    </row>
    <row r="165" spans="1:19" x14ac:dyDescent="0.25">
      <c r="A165" t="s">
        <v>1659</v>
      </c>
      <c r="B165">
        <f t="shared" ref="B165:B169" si="68">AVERAGE(V153,V140,V127)</f>
        <v>10.845584412888718</v>
      </c>
      <c r="C165">
        <f t="shared" ref="C165:C169" si="69">AVERAGE(W153,W140,W127)</f>
        <v>9.0456166950271548</v>
      </c>
      <c r="D165">
        <f t="shared" ref="D165:D169" si="70">AVERAGE(X153,X140,X127)</f>
        <v>8.5520451502289134</v>
      </c>
      <c r="E165">
        <f t="shared" ref="E165:E169" si="71">AVERAGE(Y153,Y140,Y127)</f>
        <v>7.6424128840729919</v>
      </c>
      <c r="F165">
        <f t="shared" ref="F165:F169" si="72">AVERAGE(Z153,Z140,Z127)</f>
        <v>8.2737326932704249</v>
      </c>
      <c r="G165">
        <f t="shared" ref="G165:G169" si="73">AVERAGE(AA153,AA140,AA127)</f>
        <v>7.3232070733041752</v>
      </c>
      <c r="H165">
        <f t="shared" ref="H165:H169" si="74">AVERAGE(AB153,AB140,AB127)</f>
        <v>7.6481745809938317</v>
      </c>
      <c r="I165">
        <f t="shared" ref="I165:I169" si="75">AVERAGE(AC153,AC140,AC127)</f>
        <v>7.2548859700341977</v>
      </c>
      <c r="K165" t="s">
        <v>1659</v>
      </c>
      <c r="L165">
        <f t="shared" ref="L165:L169" si="76">STDEV(V153,V140,V127)/SQRT(3)</f>
        <v>0.66622896457746816</v>
      </c>
      <c r="M165">
        <f t="shared" ref="M165:M169" si="77">STDEV(W153,W140,W127)/SQRT(3)</f>
        <v>0.96718590501993063</v>
      </c>
      <c r="N165">
        <f t="shared" ref="N165:N169" si="78">STDEV(X153,X140,X127)/SQRT(3)</f>
        <v>0.81793079513221723</v>
      </c>
      <c r="O165">
        <f t="shared" ref="O165:O169" si="79">STDEV(Y153,Y140,Y127)/SQRT(3)</f>
        <v>0.37218375621368927</v>
      </c>
      <c r="P165">
        <f t="shared" ref="P165:P169" si="80">STDEV(Z153,Z140,Z127)/SQRT(3)</f>
        <v>1.1189271311264051</v>
      </c>
      <c r="Q165">
        <f t="shared" ref="Q165:Q169" si="81">STDEV(AA153,AA140,AA127)/SQRT(3)</f>
        <v>0.84316468201435635</v>
      </c>
      <c r="R165">
        <f t="shared" ref="R165:R169" si="82">STDEV(AB153,AB140,AB127)/SQRT(3)</f>
        <v>1.1391760748531241</v>
      </c>
      <c r="S165">
        <f t="shared" ref="S165:S169" si="83">STDEV(AC153,AC140,AC127)/SQRT(3)</f>
        <v>0.91203425246705028</v>
      </c>
    </row>
    <row r="166" spans="1:19" x14ac:dyDescent="0.25">
      <c r="A166" t="s">
        <v>1660</v>
      </c>
      <c r="B166">
        <f t="shared" si="68"/>
        <v>6.6007066223503186</v>
      </c>
      <c r="C166">
        <f t="shared" si="69"/>
        <v>6.3909262092151593</v>
      </c>
      <c r="D166">
        <f t="shared" si="70"/>
        <v>6.9319285022918358</v>
      </c>
      <c r="E166">
        <f t="shared" si="71"/>
        <v>6.7177461268187271</v>
      </c>
      <c r="F166">
        <f t="shared" si="72"/>
        <v>7.3298836153128279</v>
      </c>
      <c r="G166">
        <f t="shared" si="73"/>
        <v>6.5246880756280499</v>
      </c>
      <c r="H166">
        <f t="shared" si="74"/>
        <v>7.0543541178560778</v>
      </c>
      <c r="I166">
        <f t="shared" si="75"/>
        <v>7.5626095986970059</v>
      </c>
      <c r="K166" t="s">
        <v>1660</v>
      </c>
      <c r="L166">
        <f t="shared" si="76"/>
        <v>0.62480830323529202</v>
      </c>
      <c r="M166">
        <f t="shared" si="77"/>
        <v>1.0768094534894046</v>
      </c>
      <c r="N166">
        <f t="shared" si="78"/>
        <v>0.54765141620798197</v>
      </c>
      <c r="O166">
        <f t="shared" si="79"/>
        <v>1.0483153657149429</v>
      </c>
      <c r="P166">
        <f t="shared" si="80"/>
        <v>1.477598792047327</v>
      </c>
      <c r="Q166">
        <f t="shared" si="81"/>
        <v>0.56453035745125113</v>
      </c>
      <c r="R166">
        <f t="shared" si="82"/>
        <v>0.72988358272538634</v>
      </c>
      <c r="S166">
        <f t="shared" si="83"/>
        <v>1.3854438978020152</v>
      </c>
    </row>
    <row r="167" spans="1:19" x14ac:dyDescent="0.25">
      <c r="A167" t="s">
        <v>1661</v>
      </c>
      <c r="B167">
        <f t="shared" si="68"/>
        <v>6.9235782122659311</v>
      </c>
      <c r="C167">
        <f t="shared" si="69"/>
        <v>7.2905582662977153</v>
      </c>
      <c r="D167">
        <f t="shared" si="70"/>
        <v>7.7431368772031304</v>
      </c>
      <c r="E167">
        <f t="shared" si="71"/>
        <v>6.5775529957446581</v>
      </c>
      <c r="F167">
        <f t="shared" si="72"/>
        <v>7.3964415430241139</v>
      </c>
      <c r="G167">
        <f t="shared" si="73"/>
        <v>6.7061252993576348</v>
      </c>
      <c r="H167">
        <f t="shared" si="74"/>
        <v>6.8773622499914966</v>
      </c>
      <c r="I167">
        <f t="shared" si="75"/>
        <v>7.4896572909333399</v>
      </c>
      <c r="K167" t="s">
        <v>1661</v>
      </c>
      <c r="L167">
        <f t="shared" si="76"/>
        <v>0.86835301424060518</v>
      </c>
      <c r="M167">
        <f t="shared" si="77"/>
        <v>0.53133842412553045</v>
      </c>
      <c r="N167">
        <f t="shared" si="78"/>
        <v>0.55138985705119481</v>
      </c>
      <c r="O167">
        <f t="shared" si="79"/>
        <v>0.58009894743414181</v>
      </c>
      <c r="P167">
        <f t="shared" si="80"/>
        <v>1.1656130589928817</v>
      </c>
      <c r="Q167">
        <f t="shared" si="81"/>
        <v>0.57851869069364648</v>
      </c>
      <c r="R167">
        <f t="shared" si="82"/>
        <v>0.57360340778198082</v>
      </c>
      <c r="S167">
        <f t="shared" si="83"/>
        <v>1.3118547799370843</v>
      </c>
    </row>
    <row r="168" spans="1:19" x14ac:dyDescent="0.25">
      <c r="A168" t="s">
        <v>1662</v>
      </c>
      <c r="B168">
        <f t="shared" si="68"/>
        <v>7.1398972231166624</v>
      </c>
      <c r="C168">
        <f t="shared" si="69"/>
        <v>7.3135587585915269</v>
      </c>
      <c r="D168">
        <f t="shared" si="70"/>
        <v>6.5873273273519857</v>
      </c>
      <c r="E168">
        <f t="shared" si="71"/>
        <v>7.6424924558847023</v>
      </c>
      <c r="F168">
        <f t="shared" si="72"/>
        <v>7.0144857243153176</v>
      </c>
      <c r="G168">
        <f t="shared" si="73"/>
        <v>7.8655966837869054</v>
      </c>
      <c r="H168">
        <f t="shared" si="74"/>
        <v>7.9080529368336547</v>
      </c>
      <c r="I168">
        <f t="shared" si="75"/>
        <v>7.0251267300375391</v>
      </c>
      <c r="K168" t="s">
        <v>1662</v>
      </c>
      <c r="L168">
        <f t="shared" si="76"/>
        <v>0.70185784468827095</v>
      </c>
      <c r="M168">
        <f t="shared" si="77"/>
        <v>0.9265131482534309</v>
      </c>
      <c r="N168">
        <f t="shared" si="78"/>
        <v>0.70632691451080443</v>
      </c>
      <c r="O168">
        <f t="shared" si="79"/>
        <v>1.2453779104032474</v>
      </c>
      <c r="P168">
        <f t="shared" si="80"/>
        <v>1.0233632196050353</v>
      </c>
      <c r="Q168">
        <f t="shared" si="81"/>
        <v>0.71353222821280216</v>
      </c>
      <c r="R168">
        <f t="shared" si="82"/>
        <v>0.21367647200986453</v>
      </c>
      <c r="S168">
        <f t="shared" si="83"/>
        <v>0.559664702097602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7.1606858079652298</v>
      </c>
      <c r="D169">
        <f t="shared" si="70"/>
        <v>7.2068949048026676</v>
      </c>
      <c r="E169">
        <f t="shared" si="71"/>
        <v>7.5406044162076169</v>
      </c>
      <c r="F169">
        <f t="shared" si="72"/>
        <v>7.4712247237538607</v>
      </c>
      <c r="G169">
        <f t="shared" si="73"/>
        <v>8.5923161367812764</v>
      </c>
      <c r="H169">
        <f t="shared" si="74"/>
        <v>13.694911517276509</v>
      </c>
      <c r="I169">
        <f t="shared" si="75"/>
        <v>8.6945325453706719</v>
      </c>
      <c r="K169" t="s">
        <v>1663</v>
      </c>
      <c r="L169">
        <f t="shared" si="76"/>
        <v>0</v>
      </c>
      <c r="M169">
        <f t="shared" si="77"/>
        <v>0.94818337656694207</v>
      </c>
      <c r="N169">
        <f t="shared" si="78"/>
        <v>0.73747821297339489</v>
      </c>
      <c r="O169">
        <f t="shared" si="79"/>
        <v>0.96082449269387704</v>
      </c>
      <c r="P169">
        <f t="shared" si="80"/>
        <v>0.10252214339418755</v>
      </c>
      <c r="Q169">
        <f t="shared" si="81"/>
        <v>1.0641378638408119</v>
      </c>
      <c r="R169">
        <f t="shared" si="82"/>
        <v>6.0102568369258735</v>
      </c>
      <c r="S169">
        <f t="shared" si="83"/>
        <v>1.1402604338157754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1281</v>
      </c>
      <c r="D175" s="224" t="s">
        <v>1281</v>
      </c>
      <c r="E175" s="224" t="s">
        <v>1281</v>
      </c>
      <c r="F175" s="224" t="s">
        <v>1281</v>
      </c>
      <c r="G175" s="224" t="s">
        <v>1281</v>
      </c>
      <c r="H175" s="224" t="s">
        <v>1281</v>
      </c>
      <c r="I175" s="225" t="s">
        <v>1281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1289</v>
      </c>
      <c r="D176" s="219" t="s">
        <v>1289</v>
      </c>
      <c r="E176" s="219" t="s">
        <v>1289</v>
      </c>
      <c r="F176" s="219" t="s">
        <v>1289</v>
      </c>
      <c r="G176" s="219" t="s">
        <v>1289</v>
      </c>
      <c r="H176" s="219" t="s">
        <v>1289</v>
      </c>
      <c r="I176" s="220" t="s">
        <v>1289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1293</v>
      </c>
      <c r="D177" s="219" t="s">
        <v>1293</v>
      </c>
      <c r="E177" s="219" t="s">
        <v>1293</v>
      </c>
      <c r="F177" s="219" t="s">
        <v>1293</v>
      </c>
      <c r="G177" s="219" t="s">
        <v>1293</v>
      </c>
      <c r="H177" s="219" t="s">
        <v>1293</v>
      </c>
      <c r="I177" s="220" t="s">
        <v>1293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1297</v>
      </c>
      <c r="D178" s="219" t="s">
        <v>1297</v>
      </c>
      <c r="E178" s="219" t="s">
        <v>1297</v>
      </c>
      <c r="F178" s="219" t="s">
        <v>1297</v>
      </c>
      <c r="G178" s="219" t="s">
        <v>1297</v>
      </c>
      <c r="H178" s="219" t="s">
        <v>1297</v>
      </c>
      <c r="I178" s="220" t="s">
        <v>1297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1305</v>
      </c>
      <c r="D179" s="219" t="s">
        <v>1305</v>
      </c>
      <c r="E179" s="219" t="s">
        <v>1305</v>
      </c>
      <c r="F179" s="219" t="s">
        <v>1305</v>
      </c>
      <c r="G179" s="219" t="s">
        <v>1305</v>
      </c>
      <c r="H179" s="219" t="s">
        <v>1305</v>
      </c>
      <c r="I179" s="220" t="s">
        <v>1305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1309</v>
      </c>
      <c r="D180" s="219" t="s">
        <v>1309</v>
      </c>
      <c r="E180" s="219" t="s">
        <v>1309</v>
      </c>
      <c r="F180" s="219" t="s">
        <v>1309</v>
      </c>
      <c r="G180" s="219" t="s">
        <v>1309</v>
      </c>
      <c r="H180" s="219" t="s">
        <v>1309</v>
      </c>
      <c r="I180" s="220" t="s">
        <v>1309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2273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56661</v>
      </c>
      <c r="C190">
        <v>58159</v>
      </c>
      <c r="D190">
        <v>61542</v>
      </c>
      <c r="E190">
        <v>49463</v>
      </c>
      <c r="F190">
        <v>53188</v>
      </c>
      <c r="G190">
        <v>56555</v>
      </c>
      <c r="H190">
        <v>61170</v>
      </c>
      <c r="I190">
        <v>65000</v>
      </c>
      <c r="K190" t="s">
        <v>1658</v>
      </c>
      <c r="L190">
        <f>B190-$E$196</f>
        <v>49071</v>
      </c>
      <c r="M190">
        <f t="shared" ref="M190:S190" si="84">C190-$E$196</f>
        <v>50569</v>
      </c>
      <c r="N190">
        <f t="shared" si="84"/>
        <v>53952</v>
      </c>
      <c r="O190">
        <f t="shared" si="84"/>
        <v>41873</v>
      </c>
      <c r="P190">
        <f t="shared" si="84"/>
        <v>45598</v>
      </c>
      <c r="Q190">
        <f t="shared" si="84"/>
        <v>48965</v>
      </c>
      <c r="R190">
        <f t="shared" si="84"/>
        <v>53580</v>
      </c>
      <c r="S190">
        <f t="shared" si="84"/>
        <v>57410</v>
      </c>
      <c r="U190" t="s">
        <v>1658</v>
      </c>
      <c r="V190">
        <f>L190/$O$196*100</f>
        <v>106.62586462897912</v>
      </c>
      <c r="W190">
        <f t="shared" ref="W190:AC190" si="85">M190/$O$196*100</f>
        <v>109.88085322130881</v>
      </c>
      <c r="X190">
        <f t="shared" si="85"/>
        <v>117.23173867381307</v>
      </c>
      <c r="Y190">
        <f t="shared" si="85"/>
        <v>90.985405424980996</v>
      </c>
      <c r="Z190">
        <f t="shared" si="85"/>
        <v>99.079419114185356</v>
      </c>
      <c r="AA190">
        <f t="shared" si="85"/>
        <v>106.3955383333937</v>
      </c>
      <c r="AB190">
        <f t="shared" si="85"/>
        <v>116.42342374968312</v>
      </c>
      <c r="AC190">
        <f t="shared" si="85"/>
        <v>124.74559084489189</v>
      </c>
    </row>
    <row r="191" spans="1:29" x14ac:dyDescent="0.25">
      <c r="A191" t="s">
        <v>1659</v>
      </c>
      <c r="B191">
        <v>54296</v>
      </c>
      <c r="C191">
        <v>52319</v>
      </c>
      <c r="D191">
        <v>55445</v>
      </c>
      <c r="E191">
        <v>51526</v>
      </c>
      <c r="F191">
        <v>59148</v>
      </c>
      <c r="G191">
        <v>60862</v>
      </c>
      <c r="H191">
        <v>59748</v>
      </c>
      <c r="I191">
        <v>65000</v>
      </c>
      <c r="K191" t="s">
        <v>1659</v>
      </c>
      <c r="L191">
        <f t="shared" ref="L191:L195" si="86">B191-$E$196</f>
        <v>46706</v>
      </c>
      <c r="M191">
        <f t="shared" ref="M191:M195" si="87">C191-$E$196</f>
        <v>44729</v>
      </c>
      <c r="N191">
        <f t="shared" ref="N191:N195" si="88">D191-$E$196</f>
        <v>47855</v>
      </c>
      <c r="O191">
        <f t="shared" ref="O191:O195" si="89">E191-$E$196</f>
        <v>43936</v>
      </c>
      <c r="P191">
        <f t="shared" ref="P191:P195" si="90">F191-$E$196</f>
        <v>51558</v>
      </c>
      <c r="Q191">
        <f t="shared" ref="Q191:Q195" si="91">G191-$E$196</f>
        <v>53272</v>
      </c>
      <c r="R191">
        <f t="shared" ref="R191:R195" si="92">H191-$E$196</f>
        <v>52158</v>
      </c>
      <c r="S191">
        <f t="shared" ref="S191:S195" si="93">I191-$E$196</f>
        <v>57410</v>
      </c>
      <c r="U191" t="s">
        <v>1659</v>
      </c>
      <c r="V191">
        <f t="shared" ref="V191:V195" si="94">L191/$O$196*100</f>
        <v>101.48698076992721</v>
      </c>
      <c r="W191">
        <f t="shared" ref="W191:W195" si="95">M191/$O$196*100</f>
        <v>97.19117806830117</v>
      </c>
      <c r="X191">
        <f t="shared" ref="X191:X195" si="96">N191/$O$196*100</f>
        <v>103.98363089848985</v>
      </c>
      <c r="Y191">
        <f t="shared" ref="Y191:Y195" si="97">O191/$O$196*100</f>
        <v>95.468076630572568</v>
      </c>
      <c r="Z191">
        <f t="shared" ref="Z191:Z195" si="98">P191/$O$196*100</f>
        <v>112.02984101691233</v>
      </c>
      <c r="AA191">
        <f t="shared" ref="AA191:AA195" si="99">Q191/$O$196*100</f>
        <v>115.75417375873683</v>
      </c>
      <c r="AB191">
        <f t="shared" ref="AB191:AB195" si="100">R191/$O$196*100</f>
        <v>113.333574765509</v>
      </c>
      <c r="AC191">
        <f t="shared" ref="AC191:AC195" si="101">S191/$O$196*100</f>
        <v>124.74559084489189</v>
      </c>
    </row>
    <row r="192" spans="1:29" x14ac:dyDescent="0.25">
      <c r="A192" t="s">
        <v>1660</v>
      </c>
      <c r="B192">
        <v>49878</v>
      </c>
      <c r="C192">
        <v>39165</v>
      </c>
      <c r="D192">
        <v>52690</v>
      </c>
      <c r="E192">
        <v>47200</v>
      </c>
      <c r="F192">
        <v>49248</v>
      </c>
      <c r="G192">
        <v>52936</v>
      </c>
      <c r="H192">
        <v>55964</v>
      </c>
      <c r="I192">
        <v>63692</v>
      </c>
      <c r="K192" t="s">
        <v>1660</v>
      </c>
      <c r="L192">
        <f t="shared" si="86"/>
        <v>42288</v>
      </c>
      <c r="M192">
        <f t="shared" si="87"/>
        <v>31575</v>
      </c>
      <c r="N192">
        <f t="shared" si="88"/>
        <v>45100</v>
      </c>
      <c r="O192">
        <f t="shared" si="89"/>
        <v>39610</v>
      </c>
      <c r="P192">
        <f t="shared" si="90"/>
        <v>41658</v>
      </c>
      <c r="Q192">
        <f t="shared" si="91"/>
        <v>45346</v>
      </c>
      <c r="R192">
        <f t="shared" si="92"/>
        <v>48374</v>
      </c>
      <c r="S192">
        <f t="shared" si="93"/>
        <v>56102</v>
      </c>
      <c r="U192" t="s">
        <v>1660</v>
      </c>
      <c r="V192">
        <f t="shared" si="94"/>
        <v>91.887154601093684</v>
      </c>
      <c r="W192">
        <f t="shared" si="95"/>
        <v>68.608988519900052</v>
      </c>
      <c r="X192">
        <f t="shared" si="96"/>
        <v>97.997320102850111</v>
      </c>
      <c r="Y192">
        <f t="shared" si="97"/>
        <v>86.068156303190534</v>
      </c>
      <c r="Z192">
        <f t="shared" si="98"/>
        <v>90.518234165067184</v>
      </c>
      <c r="AA192">
        <f t="shared" si="99"/>
        <v>98.531850939774742</v>
      </c>
      <c r="AB192">
        <f t="shared" si="100"/>
        <v>105.11136059102597</v>
      </c>
      <c r="AC192">
        <f t="shared" si="101"/>
        <v>121.90345127295114</v>
      </c>
    </row>
    <row r="193" spans="1:29" x14ac:dyDescent="0.25">
      <c r="A193" t="s">
        <v>1661</v>
      </c>
      <c r="B193">
        <v>51659</v>
      </c>
      <c r="C193">
        <v>54021</v>
      </c>
      <c r="D193">
        <v>51983</v>
      </c>
      <c r="E193">
        <v>47000</v>
      </c>
      <c r="F193">
        <v>50236</v>
      </c>
      <c r="G193">
        <v>51273</v>
      </c>
      <c r="H193">
        <v>56272</v>
      </c>
      <c r="I193">
        <v>61653</v>
      </c>
      <c r="K193" t="s">
        <v>1661</v>
      </c>
      <c r="L193">
        <f t="shared" si="86"/>
        <v>44069</v>
      </c>
      <c r="M193">
        <f t="shared" si="87"/>
        <v>46431</v>
      </c>
      <c r="N193">
        <f t="shared" si="88"/>
        <v>44393</v>
      </c>
      <c r="O193">
        <f t="shared" si="89"/>
        <v>39410</v>
      </c>
      <c r="P193">
        <f t="shared" si="90"/>
        <v>42646</v>
      </c>
      <c r="Q193">
        <f t="shared" si="91"/>
        <v>43683</v>
      </c>
      <c r="R193">
        <f t="shared" si="92"/>
        <v>48682</v>
      </c>
      <c r="S193">
        <f t="shared" si="93"/>
        <v>54063</v>
      </c>
      <c r="U193" t="s">
        <v>1661</v>
      </c>
      <c r="V193">
        <f t="shared" si="94"/>
        <v>95.757070944844827</v>
      </c>
      <c r="W193">
        <f t="shared" si="95"/>
        <v>100.88943613515373</v>
      </c>
      <c r="X193">
        <f t="shared" si="96"/>
        <v>96.461087169087037</v>
      </c>
      <c r="Y193">
        <f t="shared" si="97"/>
        <v>85.633578386991644</v>
      </c>
      <c r="Z193">
        <f t="shared" si="98"/>
        <v>92.665049071089712</v>
      </c>
      <c r="AA193">
        <f t="shared" si="99"/>
        <v>94.918335566580964</v>
      </c>
      <c r="AB193">
        <f t="shared" si="100"/>
        <v>105.78061058197225</v>
      </c>
      <c r="AC193">
        <f t="shared" si="101"/>
        <v>117.47292941730345</v>
      </c>
    </row>
    <row r="194" spans="1:29" x14ac:dyDescent="0.25">
      <c r="A194" t="s">
        <v>1662</v>
      </c>
      <c r="B194">
        <v>49510</v>
      </c>
      <c r="C194">
        <v>49733</v>
      </c>
      <c r="D194">
        <v>58193</v>
      </c>
      <c r="E194">
        <v>53081</v>
      </c>
      <c r="F194">
        <v>52298</v>
      </c>
      <c r="G194">
        <v>52161</v>
      </c>
      <c r="H194">
        <v>54378</v>
      </c>
      <c r="I194">
        <v>64121</v>
      </c>
      <c r="K194" t="s">
        <v>1662</v>
      </c>
      <c r="L194">
        <f t="shared" si="86"/>
        <v>41920</v>
      </c>
      <c r="M194">
        <f t="shared" si="87"/>
        <v>42143</v>
      </c>
      <c r="N194">
        <f t="shared" si="88"/>
        <v>50603</v>
      </c>
      <c r="O194">
        <f t="shared" si="89"/>
        <v>45491</v>
      </c>
      <c r="P194">
        <f t="shared" si="90"/>
        <v>44708</v>
      </c>
      <c r="Q194">
        <f t="shared" si="91"/>
        <v>44571</v>
      </c>
      <c r="R194">
        <f t="shared" si="92"/>
        <v>46788</v>
      </c>
      <c r="S194">
        <f t="shared" si="93"/>
        <v>56531</v>
      </c>
      <c r="U194" t="s">
        <v>1662</v>
      </c>
      <c r="V194">
        <f t="shared" si="94"/>
        <v>91.087531235287727</v>
      </c>
      <c r="W194">
        <f t="shared" si="95"/>
        <v>91.572085611849502</v>
      </c>
      <c r="X194">
        <f t="shared" si="96"/>
        <v>109.95473146706263</v>
      </c>
      <c r="Y194">
        <f t="shared" si="97"/>
        <v>98.846919929018952</v>
      </c>
      <c r="Z194">
        <f t="shared" si="98"/>
        <v>97.145547387100279</v>
      </c>
      <c r="AA194">
        <f t="shared" si="99"/>
        <v>96.847861514504046</v>
      </c>
      <c r="AB194">
        <f t="shared" si="100"/>
        <v>101.66515771556877</v>
      </c>
      <c r="AC194">
        <f t="shared" si="101"/>
        <v>122.83562090319778</v>
      </c>
    </row>
    <row r="195" spans="1:29" x14ac:dyDescent="0.25">
      <c r="A195" t="s">
        <v>1663</v>
      </c>
      <c r="B195">
        <v>11054</v>
      </c>
      <c r="C195">
        <v>49260</v>
      </c>
      <c r="D195">
        <v>56874</v>
      </c>
      <c r="E195">
        <v>51148</v>
      </c>
      <c r="F195">
        <v>54515</v>
      </c>
      <c r="G195">
        <v>55547</v>
      </c>
      <c r="H195">
        <v>60927</v>
      </c>
      <c r="I195">
        <v>64500</v>
      </c>
      <c r="K195" t="s">
        <v>1663</v>
      </c>
      <c r="L195">
        <f t="shared" si="86"/>
        <v>3464</v>
      </c>
      <c r="M195">
        <f t="shared" si="87"/>
        <v>41670</v>
      </c>
      <c r="N195">
        <f t="shared" si="88"/>
        <v>49284</v>
      </c>
      <c r="O195">
        <f t="shared" si="89"/>
        <v>43558</v>
      </c>
      <c r="P195">
        <f t="shared" si="90"/>
        <v>46925</v>
      </c>
      <c r="Q195">
        <f t="shared" si="91"/>
        <v>47957</v>
      </c>
      <c r="R195">
        <f t="shared" si="92"/>
        <v>53337</v>
      </c>
      <c r="S195">
        <f t="shared" si="93"/>
        <v>56910</v>
      </c>
      <c r="U195" t="s">
        <v>1663</v>
      </c>
      <c r="V195">
        <f t="shared" si="94"/>
        <v>7.5268895085648078</v>
      </c>
      <c r="W195">
        <f t="shared" si="95"/>
        <v>90.544308840039108</v>
      </c>
      <c r="X195">
        <f t="shared" si="96"/>
        <v>107.08869010973092</v>
      </c>
      <c r="Y195">
        <f t="shared" si="97"/>
        <v>94.646724368956654</v>
      </c>
      <c r="Z195">
        <f t="shared" si="98"/>
        <v>101.96284358816501</v>
      </c>
      <c r="AA195">
        <f t="shared" si="99"/>
        <v>104.20526563575127</v>
      </c>
      <c r="AB195">
        <f t="shared" si="100"/>
        <v>115.89541158150148</v>
      </c>
      <c r="AC195">
        <f t="shared" si="101"/>
        <v>123.65914605439468</v>
      </c>
    </row>
    <row r="196" spans="1:29" x14ac:dyDescent="0.25">
      <c r="A196" t="s">
        <v>1664</v>
      </c>
      <c r="B196">
        <v>7497</v>
      </c>
      <c r="C196">
        <v>7357</v>
      </c>
      <c r="D196">
        <v>7916</v>
      </c>
      <c r="E196">
        <f>AVERAGE(B196:D196)</f>
        <v>7590</v>
      </c>
      <c r="O196">
        <f>AVERAGE(L190:L192)</f>
        <v>46021.666666666664</v>
      </c>
    </row>
    <row r="197" spans="1:29" x14ac:dyDescent="0.25">
      <c r="A197" t="s">
        <v>1665</v>
      </c>
    </row>
    <row r="200" spans="1:29" x14ac:dyDescent="0.25">
      <c r="A200" s="7" t="s">
        <v>2089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49277</v>
      </c>
      <c r="C203">
        <v>56400</v>
      </c>
      <c r="D203">
        <v>43551</v>
      </c>
      <c r="E203">
        <v>45122</v>
      </c>
      <c r="F203">
        <v>49358</v>
      </c>
      <c r="G203">
        <v>60653</v>
      </c>
      <c r="H203">
        <v>51092</v>
      </c>
      <c r="I203">
        <v>46234</v>
      </c>
      <c r="K203" t="s">
        <v>1658</v>
      </c>
      <c r="L203">
        <f>B203-$E$209</f>
        <v>44084.333333333336</v>
      </c>
      <c r="M203">
        <f t="shared" ref="M203:S203" si="102">C203-$E$209</f>
        <v>51207.333333333336</v>
      </c>
      <c r="N203">
        <f t="shared" si="102"/>
        <v>38358.333333333336</v>
      </c>
      <c r="O203">
        <f t="shared" si="102"/>
        <v>39929.333333333336</v>
      </c>
      <c r="P203">
        <f t="shared" si="102"/>
        <v>44165.333333333336</v>
      </c>
      <c r="Q203">
        <f t="shared" si="102"/>
        <v>55460.333333333336</v>
      </c>
      <c r="R203">
        <f t="shared" si="102"/>
        <v>45899.333333333336</v>
      </c>
      <c r="S203">
        <f t="shared" si="102"/>
        <v>41041.333333333336</v>
      </c>
    </row>
    <row r="204" spans="1:29" x14ac:dyDescent="0.25">
      <c r="A204" t="s">
        <v>1659</v>
      </c>
      <c r="B204">
        <v>40274</v>
      </c>
      <c r="C204">
        <v>49793</v>
      </c>
      <c r="D204">
        <v>43322</v>
      </c>
      <c r="E204">
        <v>41523</v>
      </c>
      <c r="F204">
        <v>41492</v>
      </c>
      <c r="G204">
        <v>44239</v>
      </c>
      <c r="H204">
        <v>44800</v>
      </c>
      <c r="I204">
        <v>45752</v>
      </c>
      <c r="K204" t="s">
        <v>1659</v>
      </c>
      <c r="L204">
        <f t="shared" ref="L204:L208" si="103">B204-$E$209</f>
        <v>35081.333333333336</v>
      </c>
      <c r="M204">
        <f t="shared" ref="M204:M208" si="104">C204-$E$209</f>
        <v>44600.333333333336</v>
      </c>
      <c r="N204">
        <f t="shared" ref="N204:N208" si="105">D204-$E$209</f>
        <v>38129.333333333336</v>
      </c>
      <c r="O204">
        <f t="shared" ref="O204:O208" si="106">E204-$E$209</f>
        <v>36330.333333333336</v>
      </c>
      <c r="P204">
        <f t="shared" ref="P204:P208" si="107">F204-$E$209</f>
        <v>36299.333333333336</v>
      </c>
      <c r="Q204">
        <f t="shared" ref="Q204:Q208" si="108">G204-$E$209</f>
        <v>39046.333333333336</v>
      </c>
      <c r="R204">
        <f t="shared" ref="R204:R208" si="109">H204-$E$209</f>
        <v>39607.333333333336</v>
      </c>
      <c r="S204">
        <f t="shared" ref="S204:S208" si="110">I204-$E$209</f>
        <v>40559.333333333336</v>
      </c>
      <c r="U204" t="s">
        <v>1658</v>
      </c>
      <c r="V204">
        <f>L203/$O$209*100</f>
        <v>117.69212971202792</v>
      </c>
      <c r="W204">
        <f t="shared" ref="W204:AC204" si="111">M203/$O$209*100</f>
        <v>136.70843270565621</v>
      </c>
      <c r="X204">
        <f t="shared" si="111"/>
        <v>102.40540348129427</v>
      </c>
      <c r="Y204">
        <f t="shared" si="111"/>
        <v>106.59950877442779</v>
      </c>
      <c r="Z204">
        <f t="shared" si="111"/>
        <v>117.90837575196669</v>
      </c>
      <c r="AA204">
        <f t="shared" si="111"/>
        <v>148.06268465454028</v>
      </c>
      <c r="AB204">
        <f t="shared" si="111"/>
        <v>122.53764282917452</v>
      </c>
      <c r="AC204">
        <f t="shared" si="111"/>
        <v>109.56821984124159</v>
      </c>
    </row>
    <row r="205" spans="1:29" x14ac:dyDescent="0.25">
      <c r="A205" t="s">
        <v>1660</v>
      </c>
      <c r="B205">
        <v>38399</v>
      </c>
      <c r="C205">
        <v>39739</v>
      </c>
      <c r="D205">
        <v>39580</v>
      </c>
      <c r="E205">
        <v>41583</v>
      </c>
      <c r="F205">
        <v>40517</v>
      </c>
      <c r="G205">
        <v>44109</v>
      </c>
      <c r="H205">
        <v>43927</v>
      </c>
      <c r="I205">
        <v>45661</v>
      </c>
      <c r="K205" t="s">
        <v>1660</v>
      </c>
      <c r="L205">
        <f t="shared" si="103"/>
        <v>33206.333333333336</v>
      </c>
      <c r="M205">
        <f t="shared" si="104"/>
        <v>34546.333333333336</v>
      </c>
      <c r="N205">
        <f t="shared" si="105"/>
        <v>34387.333333333336</v>
      </c>
      <c r="O205">
        <f t="shared" si="106"/>
        <v>36390.333333333336</v>
      </c>
      <c r="P205">
        <f t="shared" si="107"/>
        <v>35324.333333333336</v>
      </c>
      <c r="Q205">
        <f t="shared" si="108"/>
        <v>38916.333333333336</v>
      </c>
      <c r="R205">
        <f t="shared" si="109"/>
        <v>38734.333333333336</v>
      </c>
      <c r="S205">
        <f t="shared" si="110"/>
        <v>40468.333333333336</v>
      </c>
      <c r="U205" t="s">
        <v>1659</v>
      </c>
      <c r="V205">
        <f t="shared" ref="V205:V209" si="112">L204/$O$209*100</f>
        <v>93.65678282846261</v>
      </c>
      <c r="W205">
        <f t="shared" ref="W205:W209" si="113">M204/$O$209*100</f>
        <v>119.0696970775638</v>
      </c>
      <c r="X205">
        <f t="shared" ref="X205:X209" si="114">N204/$O$209*100</f>
        <v>101.79404122023278</v>
      </c>
      <c r="Y205">
        <f t="shared" ref="Y205:Y209" si="115">O204/$O$209*100</f>
        <v>96.991243370234585</v>
      </c>
      <c r="Z205">
        <f t="shared" ref="Z205:Z209" si="116">P204/$O$209*100</f>
        <v>96.908482540134557</v>
      </c>
      <c r="AA205">
        <f t="shared" ref="AA205:AA209" si="117">Q204/$O$209*100</f>
        <v>104.24215996867548</v>
      </c>
      <c r="AB205">
        <f t="shared" ref="AB205:AB209" si="118">R204/$O$209*100</f>
        <v>105.73986402306626</v>
      </c>
      <c r="AC205">
        <f t="shared" ref="AC205:AC209" si="119">S204/$O$209*100</f>
        <v>108.28142241839605</v>
      </c>
    </row>
    <row r="206" spans="1:29" x14ac:dyDescent="0.25">
      <c r="A206" t="s">
        <v>1661</v>
      </c>
      <c r="B206">
        <v>39273</v>
      </c>
      <c r="C206">
        <v>48406</v>
      </c>
      <c r="D206">
        <v>40423</v>
      </c>
      <c r="E206">
        <v>37635</v>
      </c>
      <c r="F206">
        <v>41823</v>
      </c>
      <c r="G206">
        <v>43657</v>
      </c>
      <c r="H206">
        <v>39778</v>
      </c>
      <c r="I206">
        <v>44094</v>
      </c>
      <c r="K206" t="s">
        <v>1661</v>
      </c>
      <c r="L206">
        <f t="shared" si="103"/>
        <v>34080.333333333336</v>
      </c>
      <c r="M206">
        <f t="shared" si="104"/>
        <v>43213.333333333336</v>
      </c>
      <c r="N206">
        <f t="shared" si="105"/>
        <v>35230.333333333336</v>
      </c>
      <c r="O206">
        <f t="shared" si="106"/>
        <v>32442.333333333332</v>
      </c>
      <c r="P206">
        <f t="shared" si="107"/>
        <v>36630.333333333336</v>
      </c>
      <c r="Q206">
        <f t="shared" si="108"/>
        <v>38464.333333333336</v>
      </c>
      <c r="R206">
        <f t="shared" si="109"/>
        <v>34585.333333333336</v>
      </c>
      <c r="S206">
        <f t="shared" si="110"/>
        <v>38901.333333333336</v>
      </c>
      <c r="U206" t="s">
        <v>1660</v>
      </c>
      <c r="V206">
        <f t="shared" si="112"/>
        <v>88.651087459509498</v>
      </c>
      <c r="W206">
        <f t="shared" si="113"/>
        <v>92.228491083187976</v>
      </c>
      <c r="X206">
        <f t="shared" si="114"/>
        <v>91.804008115900757</v>
      </c>
      <c r="Y206">
        <f t="shared" si="115"/>
        <v>97.151425622041074</v>
      </c>
      <c r="Z206">
        <f t="shared" si="116"/>
        <v>94.305520948278925</v>
      </c>
      <c r="AA206">
        <f t="shared" si="117"/>
        <v>103.89509842309472</v>
      </c>
      <c r="AB206">
        <f t="shared" si="118"/>
        <v>103.40921225928167</v>
      </c>
      <c r="AC206">
        <f t="shared" si="119"/>
        <v>108.03847933648952</v>
      </c>
    </row>
    <row r="207" spans="1:29" x14ac:dyDescent="0.25">
      <c r="A207" t="s">
        <v>1662</v>
      </c>
      <c r="B207">
        <v>39036</v>
      </c>
      <c r="C207">
        <v>47170</v>
      </c>
      <c r="D207">
        <v>38206</v>
      </c>
      <c r="E207">
        <v>40956</v>
      </c>
      <c r="F207">
        <v>39502</v>
      </c>
      <c r="G207">
        <v>44701</v>
      </c>
      <c r="H207">
        <v>41233</v>
      </c>
      <c r="I207">
        <v>47806</v>
      </c>
      <c r="K207" t="s">
        <v>1662</v>
      </c>
      <c r="L207">
        <f t="shared" si="103"/>
        <v>33843.333333333336</v>
      </c>
      <c r="M207">
        <f t="shared" si="104"/>
        <v>41977.333333333336</v>
      </c>
      <c r="N207">
        <f t="shared" si="105"/>
        <v>33013.333333333336</v>
      </c>
      <c r="O207">
        <f t="shared" si="106"/>
        <v>35763.333333333336</v>
      </c>
      <c r="P207">
        <f t="shared" si="107"/>
        <v>34309.333333333336</v>
      </c>
      <c r="Q207">
        <f t="shared" si="108"/>
        <v>39508.333333333336</v>
      </c>
      <c r="R207">
        <f t="shared" si="109"/>
        <v>36040.333333333336</v>
      </c>
      <c r="S207">
        <f t="shared" si="110"/>
        <v>42613.333333333336</v>
      </c>
      <c r="U207" t="s">
        <v>1661</v>
      </c>
      <c r="V207">
        <f t="shared" si="112"/>
        <v>90.984408927490833</v>
      </c>
      <c r="W207">
        <f t="shared" si="113"/>
        <v>115.36681735663687</v>
      </c>
      <c r="X207">
        <f t="shared" si="114"/>
        <v>94.054568753782092</v>
      </c>
      <c r="Y207">
        <f t="shared" si="115"/>
        <v>86.611433453173376</v>
      </c>
      <c r="Z207">
        <f t="shared" si="116"/>
        <v>97.792154629267074</v>
      </c>
      <c r="AA207">
        <f t="shared" si="117"/>
        <v>102.68839212615242</v>
      </c>
      <c r="AB207">
        <f t="shared" si="118"/>
        <v>92.332609546862216</v>
      </c>
      <c r="AC207">
        <f t="shared" si="119"/>
        <v>103.85505286014309</v>
      </c>
    </row>
    <row r="208" spans="1:29" x14ac:dyDescent="0.25">
      <c r="A208" t="s">
        <v>1663</v>
      </c>
      <c r="B208">
        <v>7863</v>
      </c>
      <c r="C208">
        <v>43858</v>
      </c>
      <c r="D208">
        <v>38165</v>
      </c>
      <c r="E208">
        <v>42272</v>
      </c>
      <c r="F208">
        <v>38927</v>
      </c>
      <c r="G208">
        <v>46386</v>
      </c>
      <c r="H208">
        <v>42339</v>
      </c>
      <c r="I208">
        <v>44653</v>
      </c>
      <c r="K208" t="s">
        <v>1663</v>
      </c>
      <c r="L208">
        <f t="shared" si="103"/>
        <v>2670.333333333333</v>
      </c>
      <c r="M208">
        <f t="shared" si="104"/>
        <v>38665.333333333336</v>
      </c>
      <c r="N208">
        <f t="shared" si="105"/>
        <v>32972.333333333336</v>
      </c>
      <c r="O208">
        <f t="shared" si="106"/>
        <v>37079.333333333336</v>
      </c>
      <c r="P208">
        <f t="shared" si="107"/>
        <v>33734.333333333336</v>
      </c>
      <c r="Q208">
        <f t="shared" si="108"/>
        <v>41193.333333333336</v>
      </c>
      <c r="R208">
        <f t="shared" si="109"/>
        <v>37146.333333333336</v>
      </c>
      <c r="S208">
        <f t="shared" si="110"/>
        <v>39460.333333333336</v>
      </c>
      <c r="U208" t="s">
        <v>1662</v>
      </c>
      <c r="V208">
        <f t="shared" si="112"/>
        <v>90.351689032855163</v>
      </c>
      <c r="W208">
        <f t="shared" si="113"/>
        <v>112.06706296942299</v>
      </c>
      <c r="X208">
        <f t="shared" si="114"/>
        <v>88.135834549531907</v>
      </c>
      <c r="Y208">
        <f t="shared" si="115"/>
        <v>95.47752109066316</v>
      </c>
      <c r="Z208">
        <f t="shared" si="116"/>
        <v>91.595771188552305</v>
      </c>
      <c r="AA208">
        <f t="shared" si="117"/>
        <v>105.47556330758552</v>
      </c>
      <c r="AB208">
        <f t="shared" si="118"/>
        <v>96.217029153169833</v>
      </c>
      <c r="AC208">
        <f t="shared" si="119"/>
        <v>113.76499483857188</v>
      </c>
    </row>
    <row r="209" spans="1:29" x14ac:dyDescent="0.25">
      <c r="A209" t="s">
        <v>1664</v>
      </c>
      <c r="B209">
        <v>5147</v>
      </c>
      <c r="C209">
        <v>5236</v>
      </c>
      <c r="D209">
        <v>5195</v>
      </c>
      <c r="E209">
        <f>AVERAGE(B209:D209)</f>
        <v>5192.666666666667</v>
      </c>
      <c r="O209">
        <f>AVERAGE(L203:L205)</f>
        <v>37457.333333333336</v>
      </c>
      <c r="U209" t="s">
        <v>1663</v>
      </c>
      <c r="V209">
        <f t="shared" si="112"/>
        <v>7.1290001067881663</v>
      </c>
      <c r="W209">
        <f t="shared" si="113"/>
        <v>103.2250026697042</v>
      </c>
      <c r="X209">
        <f t="shared" si="114"/>
        <v>88.026376677464128</v>
      </c>
      <c r="Y209">
        <f t="shared" si="115"/>
        <v>98.990851813619045</v>
      </c>
      <c r="Z209">
        <f t="shared" si="116"/>
        <v>90.060691275406697</v>
      </c>
      <c r="AA209">
        <f t="shared" si="117"/>
        <v>109.9740148791514</v>
      </c>
      <c r="AB209">
        <f t="shared" si="118"/>
        <v>99.16972199480297</v>
      </c>
      <c r="AC209">
        <f t="shared" si="119"/>
        <v>105.34741750614032</v>
      </c>
    </row>
    <row r="210" spans="1:29" x14ac:dyDescent="0.25">
      <c r="A210" t="s">
        <v>1665</v>
      </c>
    </row>
    <row r="213" spans="1:29" x14ac:dyDescent="0.25">
      <c r="A213" s="7" t="s">
        <v>2092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40824</v>
      </c>
      <c r="C216">
        <v>35262</v>
      </c>
      <c r="D216">
        <v>39262</v>
      </c>
      <c r="E216">
        <v>35711</v>
      </c>
      <c r="F216">
        <v>33345</v>
      </c>
      <c r="G216">
        <v>37016</v>
      </c>
      <c r="H216">
        <v>36564</v>
      </c>
      <c r="I216">
        <v>39418</v>
      </c>
      <c r="K216" t="s">
        <v>1658</v>
      </c>
      <c r="L216">
        <f>B216-$E$222</f>
        <v>32881.666666666664</v>
      </c>
      <c r="M216">
        <f t="shared" ref="M216:S216" si="120">C216-$E$222</f>
        <v>27319.666666666668</v>
      </c>
      <c r="N216">
        <f t="shared" si="120"/>
        <v>31319.666666666668</v>
      </c>
      <c r="O216">
        <f t="shared" si="120"/>
        <v>27768.666666666668</v>
      </c>
      <c r="P216">
        <f t="shared" si="120"/>
        <v>25402.666666666668</v>
      </c>
      <c r="Q216">
        <f t="shared" si="120"/>
        <v>29073.666666666668</v>
      </c>
      <c r="R216">
        <f t="shared" si="120"/>
        <v>28621.666666666668</v>
      </c>
      <c r="S216">
        <f t="shared" si="120"/>
        <v>31475.666666666668</v>
      </c>
    </row>
    <row r="217" spans="1:29" x14ac:dyDescent="0.25">
      <c r="A217" t="s">
        <v>1659</v>
      </c>
      <c r="B217">
        <v>36755</v>
      </c>
      <c r="C217">
        <v>32908</v>
      </c>
      <c r="D217">
        <v>39654</v>
      </c>
      <c r="E217">
        <v>35056</v>
      </c>
      <c r="F217">
        <v>33214</v>
      </c>
      <c r="G217">
        <v>36528</v>
      </c>
      <c r="H217">
        <v>35639</v>
      </c>
      <c r="I217">
        <v>38415</v>
      </c>
      <c r="K217" t="s">
        <v>1659</v>
      </c>
      <c r="L217">
        <f t="shared" ref="L217:L221" si="121">B217-$E$222</f>
        <v>28812.666666666668</v>
      </c>
      <c r="M217">
        <f t="shared" ref="M217:M221" si="122">C217-$E$222</f>
        <v>24965.666666666668</v>
      </c>
      <c r="N217">
        <f t="shared" ref="N217:N221" si="123">D217-$E$222</f>
        <v>31711.666666666668</v>
      </c>
      <c r="O217">
        <f t="shared" ref="O217:O221" si="124">E217-$E$222</f>
        <v>27113.666666666668</v>
      </c>
      <c r="P217">
        <f t="shared" ref="P217:P221" si="125">F217-$E$222</f>
        <v>25271.666666666668</v>
      </c>
      <c r="Q217">
        <f t="shared" ref="Q217:Q221" si="126">G217-$E$222</f>
        <v>28585.666666666668</v>
      </c>
      <c r="R217">
        <f t="shared" ref="R217:R221" si="127">H217-$E$222</f>
        <v>27696.666666666668</v>
      </c>
      <c r="S217">
        <f t="shared" ref="S217:S221" si="128">I217-$E$222</f>
        <v>30472.666666666668</v>
      </c>
      <c r="U217" t="s">
        <v>1658</v>
      </c>
      <c r="V217">
        <f>L216/$O$222*100</f>
        <v>110.60964533599451</v>
      </c>
      <c r="W217">
        <f t="shared" ref="W217:AC217" si="129">M216/$O$222*100</f>
        <v>91.899801531682044</v>
      </c>
      <c r="X217">
        <f t="shared" si="129"/>
        <v>105.35528071493445</v>
      </c>
      <c r="Y217">
        <f t="shared" si="129"/>
        <v>93.41017907000213</v>
      </c>
      <c r="Z217">
        <f t="shared" si="129"/>
        <v>85.451263133108327</v>
      </c>
      <c r="AA217">
        <f t="shared" si="129"/>
        <v>97.800029153538219</v>
      </c>
      <c r="AB217">
        <f t="shared" si="129"/>
        <v>96.279560005830717</v>
      </c>
      <c r="AC217">
        <f t="shared" si="129"/>
        <v>105.8800444030813</v>
      </c>
    </row>
    <row r="218" spans="1:29" x14ac:dyDescent="0.25">
      <c r="A218" t="s">
        <v>1660</v>
      </c>
      <c r="B218">
        <v>35431</v>
      </c>
      <c r="C218">
        <v>28587</v>
      </c>
      <c r="D218">
        <v>34107</v>
      </c>
      <c r="E218">
        <v>34893</v>
      </c>
      <c r="F218">
        <v>32475</v>
      </c>
      <c r="G218">
        <v>36122</v>
      </c>
      <c r="H218">
        <v>33433</v>
      </c>
      <c r="I218">
        <v>36954</v>
      </c>
      <c r="K218" t="s">
        <v>1660</v>
      </c>
      <c r="L218">
        <f t="shared" si="121"/>
        <v>27488.666666666668</v>
      </c>
      <c r="M218">
        <f t="shared" si="122"/>
        <v>20644.666666666668</v>
      </c>
      <c r="N218">
        <f t="shared" si="123"/>
        <v>26164.666666666668</v>
      </c>
      <c r="O218">
        <f t="shared" si="124"/>
        <v>26950.666666666668</v>
      </c>
      <c r="P218">
        <f t="shared" si="125"/>
        <v>24532.666666666668</v>
      </c>
      <c r="Q218">
        <f t="shared" si="126"/>
        <v>28179.666666666668</v>
      </c>
      <c r="R218">
        <f t="shared" si="127"/>
        <v>25490.666666666668</v>
      </c>
      <c r="S218">
        <f t="shared" si="128"/>
        <v>29011.666666666668</v>
      </c>
      <c r="U218" t="s">
        <v>1659</v>
      </c>
      <c r="V218">
        <f t="shared" ref="V218:V222" si="130">L217/$O$222*100</f>
        <v>96.92205913683101</v>
      </c>
      <c r="W218">
        <f t="shared" ref="W218:W222" si="131">M217/$O$222*100</f>
        <v>83.981252032338006</v>
      </c>
      <c r="X218">
        <f t="shared" ref="X218:X222" si="132">N217/$O$222*100</f>
        <v>106.6739176748932</v>
      </c>
      <c r="Y218">
        <f t="shared" ref="Y218:Y222" si="133">O217/$O$222*100</f>
        <v>91.206844353744543</v>
      </c>
      <c r="Z218">
        <f t="shared" ref="Z218:Z222" si="134">P217/$O$222*100</f>
        <v>85.010596189856813</v>
      </c>
      <c r="AA218">
        <f t="shared" ref="AA218:AA222" si="135">Q217/$O$222*100</f>
        <v>96.158460693181439</v>
      </c>
      <c r="AB218">
        <f t="shared" ref="AB218:AB222" si="136">R217/$O$222*100</f>
        <v>93.167980444703588</v>
      </c>
      <c r="AC218">
        <f t="shared" ref="AC218:AC222" si="137">S217/$O$222*100</f>
        <v>102.50608299788075</v>
      </c>
    </row>
    <row r="219" spans="1:29" x14ac:dyDescent="0.25">
      <c r="A219" t="s">
        <v>1661</v>
      </c>
      <c r="B219">
        <v>34105</v>
      </c>
      <c r="C219">
        <v>33882</v>
      </c>
      <c r="D219">
        <v>32726</v>
      </c>
      <c r="E219">
        <v>34091</v>
      </c>
      <c r="F219">
        <v>32831</v>
      </c>
      <c r="G219">
        <v>40136</v>
      </c>
      <c r="H219">
        <v>31464</v>
      </c>
      <c r="I219">
        <v>36474</v>
      </c>
      <c r="K219" t="s">
        <v>1661</v>
      </c>
      <c r="L219">
        <f t="shared" si="121"/>
        <v>26162.666666666668</v>
      </c>
      <c r="M219">
        <f t="shared" si="122"/>
        <v>25939.666666666668</v>
      </c>
      <c r="N219">
        <f t="shared" si="123"/>
        <v>24783.666666666668</v>
      </c>
      <c r="O219">
        <f t="shared" si="124"/>
        <v>26148.666666666668</v>
      </c>
      <c r="P219">
        <f t="shared" si="125"/>
        <v>24888.666666666668</v>
      </c>
      <c r="Q219">
        <f t="shared" si="126"/>
        <v>32193.666666666668</v>
      </c>
      <c r="R219">
        <f t="shared" si="127"/>
        <v>23521.666666666668</v>
      </c>
      <c r="S219">
        <f t="shared" si="128"/>
        <v>28531.666666666668</v>
      </c>
      <c r="U219" t="s">
        <v>1660</v>
      </c>
      <c r="V219">
        <f t="shared" si="130"/>
        <v>92.468295527174462</v>
      </c>
      <c r="W219">
        <f t="shared" si="131"/>
        <v>69.445970644629583</v>
      </c>
      <c r="X219">
        <f t="shared" si="132"/>
        <v>88.014531917517914</v>
      </c>
      <c r="Y219">
        <f t="shared" si="133"/>
        <v>90.658533577027015</v>
      </c>
      <c r="Z219">
        <f t="shared" si="134"/>
        <v>82.524696410750934</v>
      </c>
      <c r="AA219">
        <f t="shared" si="135"/>
        <v>94.792729556081312</v>
      </c>
      <c r="AB219">
        <f t="shared" si="136"/>
        <v>85.747283675139883</v>
      </c>
      <c r="AC219">
        <f t="shared" si="137"/>
        <v>97.591469226197816</v>
      </c>
    </row>
    <row r="220" spans="1:29" x14ac:dyDescent="0.25">
      <c r="A220" t="s">
        <v>1662</v>
      </c>
      <c r="B220">
        <v>40353</v>
      </c>
      <c r="C220">
        <v>35988</v>
      </c>
      <c r="D220">
        <v>36060</v>
      </c>
      <c r="E220">
        <v>31331</v>
      </c>
      <c r="F220">
        <v>34525</v>
      </c>
      <c r="G220">
        <v>35114</v>
      </c>
      <c r="H220">
        <v>31392</v>
      </c>
      <c r="I220">
        <v>35681</v>
      </c>
      <c r="K220" t="s">
        <v>1662</v>
      </c>
      <c r="L220">
        <f t="shared" si="121"/>
        <v>32410.666666666668</v>
      </c>
      <c r="M220">
        <f t="shared" si="122"/>
        <v>28045.666666666668</v>
      </c>
      <c r="N220">
        <f t="shared" si="123"/>
        <v>28117.666666666668</v>
      </c>
      <c r="O220">
        <f t="shared" si="124"/>
        <v>23388.666666666668</v>
      </c>
      <c r="P220">
        <f t="shared" si="125"/>
        <v>26582.666666666668</v>
      </c>
      <c r="Q220">
        <f t="shared" si="126"/>
        <v>27171.666666666668</v>
      </c>
      <c r="R220">
        <f t="shared" si="127"/>
        <v>23449.666666666668</v>
      </c>
      <c r="S220">
        <f t="shared" si="128"/>
        <v>27738.666666666668</v>
      </c>
      <c r="U220" t="s">
        <v>1661</v>
      </c>
      <c r="V220">
        <f t="shared" si="130"/>
        <v>88.007804177926289</v>
      </c>
      <c r="W220">
        <f t="shared" si="131"/>
        <v>87.257661213459969</v>
      </c>
      <c r="X220">
        <f t="shared" si="132"/>
        <v>83.369027729500019</v>
      </c>
      <c r="Y220">
        <f t="shared" si="133"/>
        <v>87.9607100007849</v>
      </c>
      <c r="Z220">
        <f t="shared" si="134"/>
        <v>83.722234058060394</v>
      </c>
      <c r="AA220">
        <f t="shared" si="135"/>
        <v>108.29530291647511</v>
      </c>
      <c r="AB220">
        <f t="shared" si="136"/>
        <v>79.123824047183874</v>
      </c>
      <c r="AC220">
        <f t="shared" si="137"/>
        <v>95.976811724207536</v>
      </c>
    </row>
    <row r="221" spans="1:29" x14ac:dyDescent="0.25">
      <c r="A221" t="s">
        <v>1663</v>
      </c>
      <c r="B221">
        <v>8762</v>
      </c>
      <c r="C221">
        <v>35467</v>
      </c>
      <c r="D221">
        <v>39910</v>
      </c>
      <c r="E221">
        <v>39069</v>
      </c>
      <c r="F221">
        <v>36021</v>
      </c>
      <c r="G221">
        <v>39773</v>
      </c>
      <c r="H221">
        <v>35340</v>
      </c>
      <c r="I221">
        <v>40384</v>
      </c>
      <c r="K221" t="s">
        <v>1663</v>
      </c>
      <c r="L221">
        <f t="shared" si="121"/>
        <v>819.66666666666697</v>
      </c>
      <c r="M221">
        <f t="shared" si="122"/>
        <v>27524.666666666668</v>
      </c>
      <c r="N221">
        <f t="shared" si="123"/>
        <v>31967.666666666668</v>
      </c>
      <c r="O221">
        <f t="shared" si="124"/>
        <v>31126.666666666668</v>
      </c>
      <c r="P221">
        <f t="shared" si="125"/>
        <v>28078.666666666668</v>
      </c>
      <c r="Q221">
        <f t="shared" si="126"/>
        <v>31830.666666666668</v>
      </c>
      <c r="R221">
        <f t="shared" si="127"/>
        <v>27397.666666666668</v>
      </c>
      <c r="S221">
        <f t="shared" si="128"/>
        <v>32441.666666666668</v>
      </c>
      <c r="U221" t="s">
        <v>1662</v>
      </c>
      <c r="V221">
        <f t="shared" si="130"/>
        <v>109.02526266216657</v>
      </c>
      <c r="W221">
        <f t="shared" si="131"/>
        <v>94.341971003442353</v>
      </c>
      <c r="X221">
        <f t="shared" si="132"/>
        <v>94.584169628740895</v>
      </c>
      <c r="Y221">
        <f t="shared" si="133"/>
        <v>78.676429364340734</v>
      </c>
      <c r="Z221">
        <f t="shared" si="134"/>
        <v>89.420629492167791</v>
      </c>
      <c r="AA221">
        <f t="shared" si="135"/>
        <v>91.40194880190171</v>
      </c>
      <c r="AB221">
        <f t="shared" si="136"/>
        <v>78.881625421885332</v>
      </c>
      <c r="AC221">
        <f t="shared" si="137"/>
        <v>93.309262976127741</v>
      </c>
    </row>
    <row r="222" spans="1:29" x14ac:dyDescent="0.25">
      <c r="A222" t="s">
        <v>1664</v>
      </c>
      <c r="B222">
        <v>7841</v>
      </c>
      <c r="C222">
        <v>8022</v>
      </c>
      <c r="D222">
        <v>7964</v>
      </c>
      <c r="E222">
        <f>AVERAGE(B222:D222)</f>
        <v>7942.333333333333</v>
      </c>
      <c r="O222">
        <f>AVERAGE(L216:L218)</f>
        <v>29727.666666666668</v>
      </c>
      <c r="U222" t="s">
        <v>1663</v>
      </c>
      <c r="V222">
        <f t="shared" si="130"/>
        <v>2.7572519426348077</v>
      </c>
      <c r="W222">
        <f t="shared" si="131"/>
        <v>92.58939483982374</v>
      </c>
      <c r="X222">
        <f t="shared" si="132"/>
        <v>107.53506834262134</v>
      </c>
      <c r="Y222">
        <f t="shared" si="133"/>
        <v>104.70605384434253</v>
      </c>
      <c r="Z222">
        <f t="shared" si="134"/>
        <v>94.452978706704187</v>
      </c>
      <c r="AA222">
        <f t="shared" si="135"/>
        <v>107.07421818059495</v>
      </c>
      <c r="AB222">
        <f t="shared" si="136"/>
        <v>92.162183375755475</v>
      </c>
      <c r="AC222">
        <f t="shared" si="137"/>
        <v>109.12954262583676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111.64254655900051</v>
      </c>
      <c r="C228">
        <f t="shared" ref="C228:I228" si="138">AVERAGE(W217,W204,W190)</f>
        <v>112.82969581954903</v>
      </c>
      <c r="D228">
        <f t="shared" si="138"/>
        <v>108.33080762334727</v>
      </c>
      <c r="E228">
        <f t="shared" si="138"/>
        <v>96.998364423136977</v>
      </c>
      <c r="F228">
        <f t="shared" si="138"/>
        <v>100.8130193330868</v>
      </c>
      <c r="G228">
        <f t="shared" si="138"/>
        <v>117.41941738049074</v>
      </c>
      <c r="H228">
        <f t="shared" si="138"/>
        <v>111.74687552822945</v>
      </c>
      <c r="I228">
        <f t="shared" si="138"/>
        <v>113.39795169640495</v>
      </c>
      <c r="K228" t="s">
        <v>1658</v>
      </c>
      <c r="L228">
        <f>STDEV(V217,V204,V190)/SQRT(3)</f>
        <v>3.2360325206669236</v>
      </c>
      <c r="M228">
        <f t="shared" ref="M228:S228" si="139">STDEV(W217,W204,W190)/SQRT(3)</f>
        <v>13.018897949048396</v>
      </c>
      <c r="N228">
        <f t="shared" si="139"/>
        <v>4.5312019780350736</v>
      </c>
      <c r="O228">
        <f t="shared" si="139"/>
        <v>4.8513352611468372</v>
      </c>
      <c r="P228">
        <f t="shared" si="139"/>
        <v>9.4095707868379463</v>
      </c>
      <c r="Q228">
        <f t="shared" si="139"/>
        <v>15.521254958248598</v>
      </c>
      <c r="R228">
        <f t="shared" si="139"/>
        <v>7.9325133856401786</v>
      </c>
      <c r="S228">
        <f t="shared" si="139"/>
        <v>5.7728486670755466</v>
      </c>
    </row>
    <row r="229" spans="1:19" x14ac:dyDescent="0.25">
      <c r="A229" t="s">
        <v>1659</v>
      </c>
      <c r="B229">
        <f t="shared" ref="B229:B233" si="140">AVERAGE(V218,V205,V191)</f>
        <v>97.35527424507363</v>
      </c>
      <c r="C229">
        <f t="shared" ref="C229:C233" si="141">AVERAGE(W218,W205,W191)</f>
        <v>100.08070905940099</v>
      </c>
      <c r="D229">
        <f t="shared" ref="D229:D233" si="142">AVERAGE(X218,X205,X191)</f>
        <v>104.1505299312053</v>
      </c>
      <c r="E229">
        <f t="shared" ref="E229:E233" si="143">AVERAGE(Y218,Y205,Y191)</f>
        <v>94.555388118183899</v>
      </c>
      <c r="F229">
        <f t="shared" ref="F229:F233" si="144">AVERAGE(Z218,Z205,Z191)</f>
        <v>97.982973248967895</v>
      </c>
      <c r="G229">
        <f t="shared" ref="G229:G233" si="145">AVERAGE(AA218,AA205,AA191)</f>
        <v>105.38493147353125</v>
      </c>
      <c r="H229">
        <f t="shared" ref="H229:H233" si="146">AVERAGE(AB218,AB205,AB191)</f>
        <v>104.08047307775962</v>
      </c>
      <c r="I229">
        <f t="shared" ref="I229:I233" si="147">AVERAGE(AC218,AC205,AC191)</f>
        <v>111.84436542038956</v>
      </c>
      <c r="K229" t="s">
        <v>1659</v>
      </c>
      <c r="L229">
        <f t="shared" ref="L229:L233" si="148">STDEV(V218,V205,V191)/SQRT(3)</f>
        <v>2.2707382388507025</v>
      </c>
      <c r="M229">
        <f t="shared" ref="M229:M233" si="149">STDEV(W218,W205,W191)/SQRT(3)</f>
        <v>10.231679333233506</v>
      </c>
      <c r="N229">
        <f t="shared" ref="N229:N233" si="150">STDEV(X218,X205,X191)/SQRT(3)</f>
        <v>1.4111685487009569</v>
      </c>
      <c r="O229">
        <f t="shared" ref="O229:O233" si="151">STDEV(Y218,Y205,Y191)/SQRT(3)</f>
        <v>1.7310467195676171</v>
      </c>
      <c r="P229">
        <f t="shared" ref="P229:P233" si="152">STDEV(Z218,Z205,Z191)/SQRT(3)</f>
        <v>7.8182648430586505</v>
      </c>
      <c r="Q229">
        <f t="shared" ref="Q229:Q233" si="153">STDEV(AA218,AA205,AA191)/SQRT(3)</f>
        <v>5.6855793510461554</v>
      </c>
      <c r="R229">
        <f t="shared" ref="R229:R233" si="154">STDEV(AB218,AB205,AB191)/SQRT(3)</f>
        <v>5.880135551437828</v>
      </c>
      <c r="S229">
        <f t="shared" ref="S229:S233" si="155">STDEV(AC218,AC205,AC191)/SQRT(3)</f>
        <v>6.6625783158851366</v>
      </c>
    </row>
    <row r="230" spans="1:19" x14ac:dyDescent="0.25">
      <c r="A230" t="s">
        <v>1660</v>
      </c>
      <c r="B230">
        <f t="shared" si="140"/>
        <v>91.002179195925876</v>
      </c>
      <c r="C230">
        <f t="shared" si="141"/>
        <v>76.761150082572541</v>
      </c>
      <c r="D230">
        <f t="shared" si="142"/>
        <v>92.605286712089594</v>
      </c>
      <c r="E230">
        <f t="shared" si="143"/>
        <v>91.292705167419555</v>
      </c>
      <c r="F230">
        <f t="shared" si="144"/>
        <v>89.116150508032362</v>
      </c>
      <c r="G230">
        <f t="shared" si="145"/>
        <v>99.073226306316926</v>
      </c>
      <c r="H230">
        <f t="shared" si="146"/>
        <v>98.089285508482519</v>
      </c>
      <c r="I230">
        <f t="shared" si="147"/>
        <v>109.17779994521283</v>
      </c>
      <c r="K230" t="s">
        <v>1660</v>
      </c>
      <c r="L230">
        <f t="shared" si="148"/>
        <v>1.1874560284877302</v>
      </c>
      <c r="M230">
        <f t="shared" si="149"/>
        <v>7.7374438714446319</v>
      </c>
      <c r="N230">
        <f t="shared" si="150"/>
        <v>2.909498841715688</v>
      </c>
      <c r="O230">
        <f t="shared" si="151"/>
        <v>3.2151384056827772</v>
      </c>
      <c r="P230">
        <f t="shared" si="152"/>
        <v>3.4723352196083899</v>
      </c>
      <c r="Q230">
        <f t="shared" si="153"/>
        <v>2.6415333434338071</v>
      </c>
      <c r="R230">
        <f t="shared" si="154"/>
        <v>6.1905326689628666</v>
      </c>
      <c r="S230">
        <f t="shared" si="155"/>
        <v>7.0413459022999829</v>
      </c>
    </row>
    <row r="231" spans="1:19" x14ac:dyDescent="0.25">
      <c r="A231" t="s">
        <v>1661</v>
      </c>
      <c r="B231">
        <f t="shared" si="140"/>
        <v>91.583094683420654</v>
      </c>
      <c r="C231">
        <f t="shared" si="141"/>
        <v>101.17130490175019</v>
      </c>
      <c r="D231">
        <f t="shared" si="142"/>
        <v>91.294894550789706</v>
      </c>
      <c r="E231">
        <f t="shared" si="143"/>
        <v>86.735240613649978</v>
      </c>
      <c r="F231">
        <f t="shared" si="144"/>
        <v>91.393145919472389</v>
      </c>
      <c r="G231">
        <f t="shared" si="145"/>
        <v>101.96734353640284</v>
      </c>
      <c r="H231">
        <f t="shared" si="146"/>
        <v>92.412348058672777</v>
      </c>
      <c r="I231">
        <f t="shared" si="147"/>
        <v>105.76826466721802</v>
      </c>
      <c r="K231" t="s">
        <v>1661</v>
      </c>
      <c r="L231">
        <f t="shared" si="148"/>
        <v>2.2569597789934117</v>
      </c>
      <c r="M231">
        <f t="shared" si="149"/>
        <v>8.1156382429554377</v>
      </c>
      <c r="N231">
        <f t="shared" si="150"/>
        <v>4.0233632851308245</v>
      </c>
      <c r="O231">
        <f t="shared" si="151"/>
        <v>0.67463114532262725</v>
      </c>
      <c r="P231">
        <f t="shared" si="152"/>
        <v>4.111121884203742</v>
      </c>
      <c r="Q231">
        <f t="shared" si="153"/>
        <v>3.8783908678565133</v>
      </c>
      <c r="R231">
        <f t="shared" si="154"/>
        <v>7.695254723161522</v>
      </c>
      <c r="S231">
        <f t="shared" si="155"/>
        <v>6.278695552764284</v>
      </c>
    </row>
    <row r="232" spans="1:19" x14ac:dyDescent="0.25">
      <c r="A232" t="s">
        <v>1662</v>
      </c>
      <c r="B232">
        <f t="shared" si="140"/>
        <v>96.821494310103148</v>
      </c>
      <c r="C232">
        <f t="shared" si="141"/>
        <v>99.32703986157162</v>
      </c>
      <c r="D232">
        <f t="shared" si="142"/>
        <v>97.55824521511181</v>
      </c>
      <c r="E232">
        <f t="shared" si="143"/>
        <v>91.00029012800762</v>
      </c>
      <c r="F232">
        <f t="shared" si="144"/>
        <v>92.720649355940125</v>
      </c>
      <c r="G232">
        <f t="shared" si="145"/>
        <v>97.908457874663739</v>
      </c>
      <c r="H232">
        <f t="shared" si="146"/>
        <v>92.254604096874644</v>
      </c>
      <c r="I232">
        <f t="shared" si="147"/>
        <v>109.96995957263248</v>
      </c>
      <c r="K232" t="s">
        <v>1662</v>
      </c>
      <c r="L232">
        <f t="shared" si="148"/>
        <v>6.1055804373223106</v>
      </c>
      <c r="M232">
        <f t="shared" si="149"/>
        <v>6.4200002041038422</v>
      </c>
      <c r="N232">
        <f t="shared" si="150"/>
        <v>6.471731089117335</v>
      </c>
      <c r="O232">
        <f t="shared" si="151"/>
        <v>6.238225448118623</v>
      </c>
      <c r="P232">
        <f t="shared" si="152"/>
        <v>2.299826246296401</v>
      </c>
      <c r="Q232">
        <f t="shared" si="153"/>
        <v>4.0971658819659087</v>
      </c>
      <c r="R232">
        <f t="shared" si="154"/>
        <v>6.8689626870776124</v>
      </c>
      <c r="S232">
        <f t="shared" si="155"/>
        <v>8.7321851524814811</v>
      </c>
    </row>
    <row r="233" spans="1:19" x14ac:dyDescent="0.25">
      <c r="A233" t="s">
        <v>1663</v>
      </c>
      <c r="B233">
        <f t="shared" si="140"/>
        <v>5.8043805193292606</v>
      </c>
      <c r="C233">
        <f t="shared" si="141"/>
        <v>95.452902116522353</v>
      </c>
      <c r="D233">
        <f t="shared" si="142"/>
        <v>100.88337837660545</v>
      </c>
      <c r="E233">
        <f t="shared" si="143"/>
        <v>99.447876675639407</v>
      </c>
      <c r="F233">
        <f t="shared" si="144"/>
        <v>95.492171190091952</v>
      </c>
      <c r="G233">
        <f t="shared" si="145"/>
        <v>107.08449956516587</v>
      </c>
      <c r="H233">
        <f t="shared" si="146"/>
        <v>102.40910565068664</v>
      </c>
      <c r="I233">
        <f t="shared" si="147"/>
        <v>112.71203539545725</v>
      </c>
      <c r="K233" t="s">
        <v>1663</v>
      </c>
      <c r="L233">
        <f t="shared" si="148"/>
        <v>1.5278878030571612</v>
      </c>
      <c r="M233">
        <f t="shared" si="149"/>
        <v>3.930638389337707</v>
      </c>
      <c r="N233">
        <f t="shared" si="150"/>
        <v>6.4297921920927834</v>
      </c>
      <c r="O233">
        <f t="shared" si="151"/>
        <v>2.9128554814231316</v>
      </c>
      <c r="P233">
        <f t="shared" si="152"/>
        <v>3.4749219742881419</v>
      </c>
      <c r="Q233">
        <f t="shared" si="153"/>
        <v>1.6653023988111886</v>
      </c>
      <c r="R233">
        <f t="shared" si="154"/>
        <v>7.0400458123274809</v>
      </c>
      <c r="S233">
        <f t="shared" si="155"/>
        <v>5.5813839812817578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W330"/>
  <sheetViews>
    <sheetView topLeftCell="A76" zoomScale="80" zoomScaleNormal="80" workbookViewId="0">
      <selection activeCell="A106" sqref="A106:B108"/>
    </sheetView>
  </sheetViews>
  <sheetFormatPr defaultRowHeight="15" x14ac:dyDescent="0.25"/>
  <cols>
    <col min="1" max="1" width="14.7109375" customWidth="1"/>
    <col min="2" max="2" width="9.7109375" bestFit="1" customWidth="1"/>
    <col min="7" max="7" width="8.42578125" customWidth="1"/>
    <col min="10" max="10" width="9" customWidth="1"/>
  </cols>
  <sheetData>
    <row r="1" spans="1:13" x14ac:dyDescent="0.25">
      <c r="A1" s="7" t="s">
        <v>1677</v>
      </c>
      <c r="I1" s="7" t="s">
        <v>1678</v>
      </c>
      <c r="J1" t="s">
        <v>2218</v>
      </c>
      <c r="L1" s="7" t="s">
        <v>1679</v>
      </c>
      <c r="M1" t="s">
        <v>2277</v>
      </c>
    </row>
    <row r="2" spans="1:13" x14ac:dyDescent="0.25">
      <c r="A2" s="7" t="s">
        <v>1680</v>
      </c>
      <c r="J2" t="s">
        <v>2275</v>
      </c>
      <c r="M2" t="s">
        <v>1864</v>
      </c>
    </row>
    <row r="3" spans="1:13" x14ac:dyDescent="0.25">
      <c r="A3" s="53" t="s">
        <v>1681</v>
      </c>
      <c r="B3" s="17">
        <v>42417</v>
      </c>
      <c r="J3" t="s">
        <v>2276</v>
      </c>
      <c r="M3" t="s">
        <v>1864</v>
      </c>
    </row>
    <row r="4" spans="1:13" x14ac:dyDescent="0.25">
      <c r="A4" s="7" t="s">
        <v>1682</v>
      </c>
      <c r="B4" s="17">
        <v>42403</v>
      </c>
      <c r="I4" s="7" t="s">
        <v>1683</v>
      </c>
      <c r="J4" t="s">
        <v>2278</v>
      </c>
    </row>
    <row r="9" spans="1:13" x14ac:dyDescent="0.25">
      <c r="A9" s="7" t="s">
        <v>1685</v>
      </c>
    </row>
    <row r="10" spans="1:13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3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3" x14ac:dyDescent="0.25">
      <c r="A12" s="6" t="s">
        <v>1658</v>
      </c>
      <c r="B12" s="19" t="s">
        <v>1644</v>
      </c>
      <c r="C12" s="223" t="s">
        <v>1313</v>
      </c>
      <c r="D12" s="224" t="s">
        <v>1313</v>
      </c>
      <c r="E12" s="224" t="s">
        <v>1313</v>
      </c>
      <c r="F12" s="224" t="s">
        <v>1313</v>
      </c>
      <c r="G12" s="224" t="s">
        <v>1313</v>
      </c>
      <c r="H12" s="224" t="s">
        <v>1313</v>
      </c>
      <c r="I12" s="225" t="s">
        <v>1313</v>
      </c>
    </row>
    <row r="13" spans="1:13" x14ac:dyDescent="0.25">
      <c r="A13" s="6" t="s">
        <v>1659</v>
      </c>
      <c r="B13" s="19" t="s">
        <v>1644</v>
      </c>
      <c r="C13" s="218" t="s">
        <v>1317</v>
      </c>
      <c r="D13" s="219" t="s">
        <v>1317</v>
      </c>
      <c r="E13" s="219" t="s">
        <v>1317</v>
      </c>
      <c r="F13" s="219" t="s">
        <v>1317</v>
      </c>
      <c r="G13" s="219" t="s">
        <v>1317</v>
      </c>
      <c r="H13" s="219" t="s">
        <v>1317</v>
      </c>
      <c r="I13" s="220" t="s">
        <v>1317</v>
      </c>
    </row>
    <row r="14" spans="1:13" x14ac:dyDescent="0.25">
      <c r="A14" s="6" t="s">
        <v>1660</v>
      </c>
      <c r="B14" s="19" t="s">
        <v>1644</v>
      </c>
      <c r="C14" s="218" t="s">
        <v>1321</v>
      </c>
      <c r="D14" s="219" t="s">
        <v>1321</v>
      </c>
      <c r="E14" s="219" t="s">
        <v>1321</v>
      </c>
      <c r="F14" s="219" t="s">
        <v>1321</v>
      </c>
      <c r="G14" s="219" t="s">
        <v>1321</v>
      </c>
      <c r="H14" s="219" t="s">
        <v>1321</v>
      </c>
      <c r="I14" s="220" t="s">
        <v>1321</v>
      </c>
    </row>
    <row r="15" spans="1:13" x14ac:dyDescent="0.25">
      <c r="A15" s="6" t="s">
        <v>1661</v>
      </c>
      <c r="B15" s="19" t="s">
        <v>1686</v>
      </c>
      <c r="C15" s="218" t="s">
        <v>1325</v>
      </c>
      <c r="D15" s="219" t="s">
        <v>1325</v>
      </c>
      <c r="E15" s="219" t="s">
        <v>1325</v>
      </c>
      <c r="F15" s="219" t="s">
        <v>1325</v>
      </c>
      <c r="G15" s="219" t="s">
        <v>1325</v>
      </c>
      <c r="H15" s="219" t="s">
        <v>1325</v>
      </c>
      <c r="I15" s="220" t="s">
        <v>1325</v>
      </c>
    </row>
    <row r="16" spans="1:13" x14ac:dyDescent="0.25">
      <c r="A16" s="6" t="s">
        <v>1662</v>
      </c>
      <c r="B16" s="19" t="s">
        <v>1686</v>
      </c>
      <c r="C16" s="218" t="s">
        <v>1329</v>
      </c>
      <c r="D16" s="219" t="s">
        <v>1329</v>
      </c>
      <c r="E16" s="219" t="s">
        <v>1329</v>
      </c>
      <c r="F16" s="219" t="s">
        <v>1329</v>
      </c>
      <c r="G16" s="219" t="s">
        <v>1329</v>
      </c>
      <c r="H16" s="219" t="s">
        <v>1329</v>
      </c>
      <c r="I16" s="220" t="s">
        <v>1329</v>
      </c>
    </row>
    <row r="17" spans="1:9" x14ac:dyDescent="0.25">
      <c r="A17" s="6" t="s">
        <v>1663</v>
      </c>
      <c r="B17" s="19" t="s">
        <v>1687</v>
      </c>
      <c r="C17" s="218" t="s">
        <v>1333</v>
      </c>
      <c r="D17" s="219" t="s">
        <v>1333</v>
      </c>
      <c r="E17" s="219" t="s">
        <v>1333</v>
      </c>
      <c r="F17" s="219" t="s">
        <v>1333</v>
      </c>
      <c r="G17" s="219" t="s">
        <v>1333</v>
      </c>
      <c r="H17" s="219" t="s">
        <v>1333</v>
      </c>
      <c r="I17" s="220" t="s">
        <v>1333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74</v>
      </c>
      <c r="C23">
        <v>20</v>
      </c>
      <c r="D23" t="s">
        <v>1313</v>
      </c>
      <c r="E23">
        <v>23901</v>
      </c>
      <c r="F23" t="s">
        <v>1314</v>
      </c>
      <c r="G23" t="s">
        <v>1315</v>
      </c>
      <c r="H23">
        <v>240.28</v>
      </c>
      <c r="I23">
        <v>48.06</v>
      </c>
    </row>
    <row r="24" spans="1:9" x14ac:dyDescent="0.25">
      <c r="A24" t="s">
        <v>1255</v>
      </c>
      <c r="B24" t="s">
        <v>79</v>
      </c>
      <c r="C24">
        <v>20</v>
      </c>
      <c r="D24" t="s">
        <v>1317</v>
      </c>
      <c r="E24">
        <v>20164</v>
      </c>
      <c r="F24" t="s">
        <v>1318</v>
      </c>
      <c r="G24" t="s">
        <v>1319</v>
      </c>
      <c r="H24">
        <v>261.94</v>
      </c>
      <c r="I24">
        <v>52.38</v>
      </c>
    </row>
    <row r="25" spans="1:9" x14ac:dyDescent="0.25">
      <c r="A25" t="s">
        <v>1255</v>
      </c>
      <c r="B25" t="s">
        <v>84</v>
      </c>
      <c r="C25">
        <v>20</v>
      </c>
      <c r="D25" t="s">
        <v>1321</v>
      </c>
      <c r="E25">
        <v>32329</v>
      </c>
      <c r="F25" t="s">
        <v>1322</v>
      </c>
      <c r="G25" t="s">
        <v>1323</v>
      </c>
      <c r="H25">
        <v>397.51299999999998</v>
      </c>
      <c r="I25">
        <v>79.5</v>
      </c>
    </row>
    <row r="26" spans="1:9" x14ac:dyDescent="0.25">
      <c r="A26" t="s">
        <v>1255</v>
      </c>
      <c r="B26" t="s">
        <v>89</v>
      </c>
      <c r="C26">
        <v>20</v>
      </c>
      <c r="D26" t="s">
        <v>1325</v>
      </c>
      <c r="E26">
        <v>25049</v>
      </c>
      <c r="F26" t="s">
        <v>1326</v>
      </c>
      <c r="G26" t="s">
        <v>1327</v>
      </c>
      <c r="H26">
        <v>120.14</v>
      </c>
      <c r="I26">
        <v>24.03</v>
      </c>
    </row>
    <row r="27" spans="1:9" x14ac:dyDescent="0.25">
      <c r="A27" t="s">
        <v>1255</v>
      </c>
      <c r="B27" t="s">
        <v>94</v>
      </c>
      <c r="C27">
        <v>19.899999999999999</v>
      </c>
      <c r="D27" t="s">
        <v>1329</v>
      </c>
      <c r="E27">
        <v>34956</v>
      </c>
      <c r="F27" t="s">
        <v>1330</v>
      </c>
      <c r="G27" t="s">
        <v>1331</v>
      </c>
      <c r="H27">
        <v>372.14499999999998</v>
      </c>
      <c r="I27">
        <v>74.42</v>
      </c>
    </row>
    <row r="28" spans="1:9" x14ac:dyDescent="0.25">
      <c r="A28" t="s">
        <v>1255</v>
      </c>
      <c r="B28" t="s">
        <v>99</v>
      </c>
      <c r="C28">
        <v>20</v>
      </c>
      <c r="D28" t="s">
        <v>1333</v>
      </c>
      <c r="E28">
        <v>23892</v>
      </c>
      <c r="F28" t="s">
        <v>1334</v>
      </c>
      <c r="G28" t="s">
        <v>1335</v>
      </c>
      <c r="H28">
        <v>873.07680000000005</v>
      </c>
      <c r="I28">
        <v>174.61799999999999</v>
      </c>
    </row>
    <row r="31" spans="1:9" x14ac:dyDescent="0.25">
      <c r="A31" s="7" t="s">
        <v>2218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2296</v>
      </c>
    </row>
    <row r="34" spans="1:49" x14ac:dyDescent="0.25">
      <c r="A34" t="s">
        <v>1709</v>
      </c>
      <c r="B34">
        <v>42418.463194444441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15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0</v>
      </c>
      <c r="AB38">
        <v>6</v>
      </c>
      <c r="AC38">
        <v>16</v>
      </c>
      <c r="AD38">
        <v>16</v>
      </c>
      <c r="AE38">
        <v>16</v>
      </c>
      <c r="AF38">
        <v>16</v>
      </c>
      <c r="AG38">
        <v>15</v>
      </c>
      <c r="AH38">
        <v>16</v>
      </c>
      <c r="AI38">
        <v>15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169.71799999999999</v>
      </c>
      <c r="C39">
        <v>95.415999999999997</v>
      </c>
      <c r="D39">
        <v>120.572</v>
      </c>
      <c r="E39">
        <v>114.235</v>
      </c>
      <c r="F39">
        <v>132.41399999999999</v>
      </c>
      <c r="G39">
        <v>88.616</v>
      </c>
      <c r="H39">
        <v>118.971</v>
      </c>
      <c r="I39">
        <v>55.33</v>
      </c>
      <c r="J39">
        <v>173.20099999999999</v>
      </c>
      <c r="K39">
        <v>86.204999999999998</v>
      </c>
      <c r="L39">
        <v>124.95399999999999</v>
      </c>
      <c r="M39">
        <v>136.07</v>
      </c>
      <c r="N39">
        <v>104.956</v>
      </c>
      <c r="O39">
        <v>69.301000000000002</v>
      </c>
      <c r="P39">
        <v>70.454999999999998</v>
      </c>
      <c r="Q39">
        <v>102.02500000000001</v>
      </c>
      <c r="R39">
        <v>146.202</v>
      </c>
      <c r="S39">
        <v>159.55500000000001</v>
      </c>
      <c r="T39">
        <v>63.691000000000003</v>
      </c>
      <c r="U39">
        <v>87.891999999999996</v>
      </c>
      <c r="V39">
        <v>94.093999999999994</v>
      </c>
      <c r="W39">
        <v>97.912000000000006</v>
      </c>
      <c r="X39">
        <v>90.025000000000006</v>
      </c>
      <c r="Y39">
        <v>116.289</v>
      </c>
      <c r="Z39">
        <v>159.67400000000001</v>
      </c>
      <c r="AA39">
        <v>0</v>
      </c>
      <c r="AB39">
        <v>47.454999999999998</v>
      </c>
      <c r="AC39">
        <v>150.708</v>
      </c>
      <c r="AD39">
        <v>98.331000000000003</v>
      </c>
      <c r="AE39">
        <v>116.901</v>
      </c>
      <c r="AF39">
        <v>82.06</v>
      </c>
      <c r="AG39">
        <v>134.80000000000001</v>
      </c>
      <c r="AH39">
        <v>114.529</v>
      </c>
      <c r="AI39">
        <v>38.067</v>
      </c>
      <c r="AJ39">
        <v>104.417</v>
      </c>
      <c r="AK39">
        <v>95.191999999999993</v>
      </c>
      <c r="AL39">
        <v>88.209000000000003</v>
      </c>
      <c r="AM39">
        <v>77.287000000000006</v>
      </c>
      <c r="AN39">
        <v>78.075000000000003</v>
      </c>
      <c r="AO39">
        <v>109.456</v>
      </c>
      <c r="AP39">
        <v>152.97800000000001</v>
      </c>
      <c r="AQ39">
        <v>130.64699999999999</v>
      </c>
      <c r="AR39">
        <v>128.715</v>
      </c>
      <c r="AS39">
        <v>110.96299999999999</v>
      </c>
      <c r="AT39">
        <v>103.254</v>
      </c>
      <c r="AU39">
        <v>113.72</v>
      </c>
      <c r="AV39">
        <v>141.57900000000001</v>
      </c>
      <c r="AW39">
        <v>140.62299999999999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2297</v>
      </c>
    </row>
    <row r="42" spans="1:49" x14ac:dyDescent="0.25">
      <c r="A42" t="s">
        <v>1709</v>
      </c>
      <c r="B42" s="38">
        <v>42418.463935185187</v>
      </c>
    </row>
    <row r="43" spans="1:49" x14ac:dyDescent="0.25">
      <c r="A43" t="s">
        <v>1710</v>
      </c>
      <c r="B43">
        <v>2414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15</v>
      </c>
      <c r="J46">
        <v>16</v>
      </c>
      <c r="K46">
        <v>16</v>
      </c>
      <c r="L46">
        <v>16</v>
      </c>
      <c r="M46">
        <v>15</v>
      </c>
      <c r="N46">
        <v>16</v>
      </c>
      <c r="O46">
        <v>16</v>
      </c>
      <c r="P46">
        <v>14</v>
      </c>
      <c r="Q46">
        <v>16</v>
      </c>
      <c r="R46">
        <v>16</v>
      </c>
      <c r="S46">
        <v>0</v>
      </c>
      <c r="T46">
        <v>0</v>
      </c>
      <c r="U46">
        <v>16</v>
      </c>
      <c r="V46">
        <v>16</v>
      </c>
      <c r="W46">
        <v>16</v>
      </c>
      <c r="X46">
        <v>16</v>
      </c>
      <c r="Y46">
        <v>16</v>
      </c>
      <c r="Z46">
        <v>16</v>
      </c>
      <c r="AA46">
        <v>0</v>
      </c>
      <c r="AB46">
        <v>2</v>
      </c>
      <c r="AC46">
        <v>15</v>
      </c>
      <c r="AD46">
        <v>16</v>
      </c>
      <c r="AE46">
        <v>16</v>
      </c>
      <c r="AF46">
        <v>16</v>
      </c>
      <c r="AG46">
        <v>15</v>
      </c>
      <c r="AH46">
        <v>16</v>
      </c>
      <c r="AI46">
        <v>0</v>
      </c>
      <c r="AJ46">
        <v>1</v>
      </c>
      <c r="AK46">
        <v>16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5">
      <c r="A47" t="s">
        <v>1764</v>
      </c>
      <c r="B47">
        <v>108.22799999999999</v>
      </c>
      <c r="C47">
        <v>39.731000000000002</v>
      </c>
      <c r="D47">
        <v>79.712999999999994</v>
      </c>
      <c r="E47">
        <v>79.254999999999995</v>
      </c>
      <c r="F47">
        <v>106.46599999999999</v>
      </c>
      <c r="G47">
        <v>82.825000000000003</v>
      </c>
      <c r="H47">
        <v>71.251999999999995</v>
      </c>
      <c r="I47">
        <v>35.156999999999996</v>
      </c>
      <c r="J47">
        <v>67.028000000000006</v>
      </c>
      <c r="K47">
        <v>33.674999999999997</v>
      </c>
      <c r="L47">
        <v>76.715000000000003</v>
      </c>
      <c r="M47">
        <v>73.156999999999996</v>
      </c>
      <c r="N47">
        <v>58.167999999999999</v>
      </c>
      <c r="O47">
        <v>40.399000000000001</v>
      </c>
      <c r="P47">
        <v>26.41</v>
      </c>
      <c r="Q47">
        <v>52.829000000000001</v>
      </c>
      <c r="R47">
        <v>69.777000000000001</v>
      </c>
      <c r="S47">
        <v>0</v>
      </c>
      <c r="T47">
        <v>0</v>
      </c>
      <c r="U47">
        <v>24.443000000000001</v>
      </c>
      <c r="V47">
        <v>47.826000000000001</v>
      </c>
      <c r="W47">
        <v>72.134</v>
      </c>
      <c r="X47">
        <v>42.494</v>
      </c>
      <c r="Y47">
        <v>46.021000000000001</v>
      </c>
      <c r="Z47">
        <v>368.78300000000002</v>
      </c>
      <c r="AA47">
        <v>0</v>
      </c>
      <c r="AB47">
        <v>10.986000000000001</v>
      </c>
      <c r="AC47">
        <v>44.527000000000001</v>
      </c>
      <c r="AD47">
        <v>51.878999999999998</v>
      </c>
      <c r="AE47">
        <v>106.90900000000001</v>
      </c>
      <c r="AF47">
        <v>30.53</v>
      </c>
      <c r="AG47">
        <v>52.951000000000001</v>
      </c>
      <c r="AH47">
        <v>256.33300000000003</v>
      </c>
      <c r="AI47">
        <v>0</v>
      </c>
      <c r="AJ47">
        <v>6.2880000000000003</v>
      </c>
      <c r="AK47">
        <v>28.029</v>
      </c>
      <c r="AL47">
        <v>41.679000000000002</v>
      </c>
      <c r="AM47">
        <v>39.389000000000003</v>
      </c>
      <c r="AN47">
        <v>40.408000000000001</v>
      </c>
      <c r="AO47">
        <v>35.734000000000002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9" spans="1:49" x14ac:dyDescent="0.25">
      <c r="A49" s="7" t="s">
        <v>2275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2298</v>
      </c>
    </row>
    <row r="52" spans="1:49" x14ac:dyDescent="0.25">
      <c r="A52" t="s">
        <v>1709</v>
      </c>
      <c r="B52" s="38">
        <v>42418.491354166668</v>
      </c>
    </row>
    <row r="53" spans="1:49" x14ac:dyDescent="0.25">
      <c r="A53" t="s">
        <v>1710</v>
      </c>
      <c r="B53">
        <v>2403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4</v>
      </c>
      <c r="F56">
        <v>16</v>
      </c>
      <c r="G56">
        <v>15</v>
      </c>
      <c r="H56">
        <v>16</v>
      </c>
      <c r="I56">
        <v>14</v>
      </c>
      <c r="J56">
        <v>16</v>
      </c>
      <c r="K56">
        <v>15</v>
      </c>
      <c r="L56">
        <v>15</v>
      </c>
      <c r="M56">
        <v>16</v>
      </c>
      <c r="N56">
        <v>16</v>
      </c>
      <c r="O56">
        <v>15</v>
      </c>
      <c r="P56">
        <v>14</v>
      </c>
      <c r="Q56">
        <v>16</v>
      </c>
      <c r="R56">
        <v>16</v>
      </c>
      <c r="S56">
        <v>14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15</v>
      </c>
      <c r="AF56">
        <v>15</v>
      </c>
      <c r="AG56">
        <v>16</v>
      </c>
      <c r="AH56">
        <v>16</v>
      </c>
      <c r="AI56">
        <v>16</v>
      </c>
      <c r="AJ56">
        <v>16</v>
      </c>
      <c r="AK56">
        <v>15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15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140.97800000000001</v>
      </c>
      <c r="C57">
        <v>69.83</v>
      </c>
      <c r="D57">
        <v>80.777000000000001</v>
      </c>
      <c r="E57">
        <v>27.378</v>
      </c>
      <c r="F57">
        <v>81.174000000000007</v>
      </c>
      <c r="G57">
        <v>76.816000000000003</v>
      </c>
      <c r="H57">
        <v>80.852000000000004</v>
      </c>
      <c r="I57">
        <v>86.796999999999997</v>
      </c>
      <c r="J57">
        <v>46.77</v>
      </c>
      <c r="K57">
        <v>104.21</v>
      </c>
      <c r="L57">
        <v>100.256</v>
      </c>
      <c r="M57">
        <v>77.647999999999996</v>
      </c>
      <c r="N57">
        <v>76.680999999999997</v>
      </c>
      <c r="O57">
        <v>71.483999999999995</v>
      </c>
      <c r="P57">
        <v>71.948999999999998</v>
      </c>
      <c r="Q57">
        <v>74.734999999999999</v>
      </c>
      <c r="R57">
        <v>76.283000000000001</v>
      </c>
      <c r="S57">
        <v>111.307</v>
      </c>
      <c r="T57">
        <v>95.084000000000003</v>
      </c>
      <c r="U57">
        <v>97.846000000000004</v>
      </c>
      <c r="V57">
        <v>105.078</v>
      </c>
      <c r="W57">
        <v>101.152</v>
      </c>
      <c r="X57">
        <v>118.892</v>
      </c>
      <c r="Y57">
        <v>83.12</v>
      </c>
      <c r="Z57">
        <v>111.43300000000001</v>
      </c>
      <c r="AA57">
        <v>107.333</v>
      </c>
      <c r="AB57">
        <v>74.039000000000001</v>
      </c>
      <c r="AC57">
        <v>87.352000000000004</v>
      </c>
      <c r="AD57">
        <v>71.325000000000003</v>
      </c>
      <c r="AE57">
        <v>64.444000000000003</v>
      </c>
      <c r="AF57">
        <v>86.284999999999997</v>
      </c>
      <c r="AG57">
        <v>103.027</v>
      </c>
      <c r="AH57">
        <v>64.757999999999996</v>
      </c>
      <c r="AI57">
        <v>119.176</v>
      </c>
      <c r="AJ57">
        <v>78.703000000000003</v>
      </c>
      <c r="AK57">
        <v>95.635000000000005</v>
      </c>
      <c r="AL57">
        <v>80.186999999999998</v>
      </c>
      <c r="AM57">
        <v>93.533000000000001</v>
      </c>
      <c r="AN57">
        <v>79.085999999999999</v>
      </c>
      <c r="AO57">
        <v>106.301</v>
      </c>
      <c r="AP57">
        <v>124.682</v>
      </c>
      <c r="AQ57">
        <v>92.394999999999996</v>
      </c>
      <c r="AR57">
        <v>67.253</v>
      </c>
      <c r="AS57">
        <v>109.36499999999999</v>
      </c>
      <c r="AT57">
        <v>91.864999999999995</v>
      </c>
      <c r="AU57">
        <v>91.424999999999997</v>
      </c>
      <c r="AV57">
        <v>115.233</v>
      </c>
      <c r="AW57">
        <v>102.84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2300</v>
      </c>
    </row>
    <row r="60" spans="1:49" x14ac:dyDescent="0.25">
      <c r="A60" t="s">
        <v>1709</v>
      </c>
      <c r="B60" s="38">
        <v>42418.493715277778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15</v>
      </c>
      <c r="D64">
        <v>16</v>
      </c>
      <c r="E64">
        <v>3</v>
      </c>
      <c r="F64">
        <v>16</v>
      </c>
      <c r="G64">
        <v>15</v>
      </c>
      <c r="H64">
        <v>16</v>
      </c>
      <c r="I64">
        <v>14</v>
      </c>
      <c r="J64">
        <v>16</v>
      </c>
      <c r="K64">
        <v>15</v>
      </c>
      <c r="L64">
        <v>15</v>
      </c>
      <c r="M64">
        <v>16</v>
      </c>
      <c r="N64">
        <v>15</v>
      </c>
      <c r="O64">
        <v>14</v>
      </c>
      <c r="P64">
        <v>14</v>
      </c>
      <c r="Q64">
        <v>16</v>
      </c>
      <c r="R64">
        <v>16</v>
      </c>
      <c r="S64">
        <v>0</v>
      </c>
      <c r="T64">
        <v>5</v>
      </c>
      <c r="U64">
        <v>16</v>
      </c>
      <c r="V64">
        <v>16</v>
      </c>
      <c r="W64">
        <v>15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14</v>
      </c>
      <c r="AF64">
        <v>14</v>
      </c>
      <c r="AG64">
        <v>16</v>
      </c>
      <c r="AH64">
        <v>16</v>
      </c>
      <c r="AI64">
        <v>0</v>
      </c>
      <c r="AJ64">
        <v>16</v>
      </c>
      <c r="AK64">
        <v>15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 t="s">
        <v>1764</v>
      </c>
      <c r="B65">
        <v>97.173000000000002</v>
      </c>
      <c r="C65">
        <v>33</v>
      </c>
      <c r="D65">
        <v>45.752000000000002</v>
      </c>
      <c r="E65">
        <v>19.641999999999999</v>
      </c>
      <c r="F65">
        <v>51.981000000000002</v>
      </c>
      <c r="G65">
        <v>37.232999999999997</v>
      </c>
      <c r="H65">
        <v>30.396999999999998</v>
      </c>
      <c r="I65">
        <v>38.261000000000003</v>
      </c>
      <c r="J65">
        <v>26.588999999999999</v>
      </c>
      <c r="K65">
        <v>47.146999999999998</v>
      </c>
      <c r="L65">
        <v>40.308</v>
      </c>
      <c r="M65">
        <v>34.747</v>
      </c>
      <c r="N65">
        <v>47.116999999999997</v>
      </c>
      <c r="O65">
        <v>42.076999999999998</v>
      </c>
      <c r="P65">
        <v>35.746000000000002</v>
      </c>
      <c r="Q65">
        <v>28.081</v>
      </c>
      <c r="R65">
        <v>39.902000000000001</v>
      </c>
      <c r="S65">
        <v>0</v>
      </c>
      <c r="T65">
        <v>5.9450000000000003</v>
      </c>
      <c r="U65">
        <v>25.103000000000002</v>
      </c>
      <c r="V65">
        <v>47.441000000000003</v>
      </c>
      <c r="W65">
        <v>35.08</v>
      </c>
      <c r="X65">
        <v>51.963999999999999</v>
      </c>
      <c r="Y65">
        <v>35.859000000000002</v>
      </c>
      <c r="Z65">
        <v>227.233</v>
      </c>
      <c r="AA65">
        <v>73.828000000000003</v>
      </c>
      <c r="AB65">
        <v>58.677999999999997</v>
      </c>
      <c r="AC65">
        <v>48.822000000000003</v>
      </c>
      <c r="AD65">
        <v>41.667000000000002</v>
      </c>
      <c r="AE65">
        <v>34.533999999999999</v>
      </c>
      <c r="AF65">
        <v>32.65</v>
      </c>
      <c r="AG65">
        <v>36.142000000000003</v>
      </c>
      <c r="AH65">
        <v>109.52800000000001</v>
      </c>
      <c r="AI65">
        <v>0</v>
      </c>
      <c r="AJ65">
        <v>28.119</v>
      </c>
      <c r="AK65">
        <v>37.883000000000003</v>
      </c>
      <c r="AL65">
        <v>43.289000000000001</v>
      </c>
      <c r="AM65">
        <v>57.354999999999997</v>
      </c>
      <c r="AN65">
        <v>40.377000000000002</v>
      </c>
      <c r="AO65">
        <v>55.563000000000002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7" spans="1:49" x14ac:dyDescent="0.25">
      <c r="A67" s="7" t="s">
        <v>2276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2301</v>
      </c>
    </row>
    <row r="70" spans="1:49" x14ac:dyDescent="0.25">
      <c r="A70" t="s">
        <v>1709</v>
      </c>
      <c r="B70" s="38">
        <v>42418.495474537034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13</v>
      </c>
      <c r="C74">
        <v>15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15</v>
      </c>
      <c r="K74">
        <v>15</v>
      </c>
      <c r="L74">
        <v>15</v>
      </c>
      <c r="M74">
        <v>15</v>
      </c>
      <c r="N74">
        <v>15</v>
      </c>
      <c r="O74">
        <v>16</v>
      </c>
      <c r="P74">
        <v>16</v>
      </c>
      <c r="Q74">
        <v>16</v>
      </c>
      <c r="R74">
        <v>16</v>
      </c>
      <c r="S74">
        <v>14</v>
      </c>
      <c r="T74">
        <v>14</v>
      </c>
      <c r="U74">
        <v>15</v>
      </c>
      <c r="V74">
        <v>16</v>
      </c>
      <c r="W74">
        <v>13</v>
      </c>
      <c r="X74">
        <v>16</v>
      </c>
      <c r="Y74">
        <v>15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14</v>
      </c>
      <c r="AF74">
        <v>15</v>
      </c>
      <c r="AG74">
        <v>15</v>
      </c>
      <c r="AH74">
        <v>16</v>
      </c>
      <c r="AI74">
        <v>15</v>
      </c>
      <c r="AJ74">
        <v>14</v>
      </c>
      <c r="AK74">
        <v>16</v>
      </c>
      <c r="AL74">
        <v>14</v>
      </c>
      <c r="AM74">
        <v>14</v>
      </c>
      <c r="AN74">
        <v>15</v>
      </c>
      <c r="AO74">
        <v>15</v>
      </c>
      <c r="AP74">
        <v>11</v>
      </c>
      <c r="AQ74">
        <v>15</v>
      </c>
      <c r="AR74">
        <v>15</v>
      </c>
      <c r="AS74">
        <v>16</v>
      </c>
      <c r="AT74">
        <v>15</v>
      </c>
      <c r="AU74">
        <v>13</v>
      </c>
      <c r="AV74">
        <v>15</v>
      </c>
      <c r="AW74">
        <v>13</v>
      </c>
    </row>
    <row r="75" spans="1:49" x14ac:dyDescent="0.25">
      <c r="A75" t="s">
        <v>1764</v>
      </c>
      <c r="B75">
        <v>93.144000000000005</v>
      </c>
      <c r="C75">
        <v>108.13</v>
      </c>
      <c r="D75">
        <v>79.653999999999996</v>
      </c>
      <c r="E75">
        <v>84.001000000000005</v>
      </c>
      <c r="F75">
        <v>76.608999999999995</v>
      </c>
      <c r="G75">
        <v>76.34</v>
      </c>
      <c r="H75">
        <v>79.834999999999994</v>
      </c>
      <c r="I75">
        <v>92.521000000000001</v>
      </c>
      <c r="J75">
        <v>58.304000000000002</v>
      </c>
      <c r="K75">
        <v>69.521000000000001</v>
      </c>
      <c r="L75">
        <v>78.429000000000002</v>
      </c>
      <c r="M75">
        <v>104.971</v>
      </c>
      <c r="N75">
        <v>103.282</v>
      </c>
      <c r="O75">
        <v>85.739000000000004</v>
      </c>
      <c r="P75">
        <v>69.171000000000006</v>
      </c>
      <c r="Q75">
        <v>105.79300000000001</v>
      </c>
      <c r="R75">
        <v>109.857</v>
      </c>
      <c r="S75">
        <v>74.11</v>
      </c>
      <c r="T75">
        <v>61.741999999999997</v>
      </c>
      <c r="U75">
        <v>102.496</v>
      </c>
      <c r="V75">
        <v>66.105000000000004</v>
      </c>
      <c r="W75">
        <v>52.08</v>
      </c>
      <c r="X75">
        <v>77.162999999999997</v>
      </c>
      <c r="Y75">
        <v>86.603999999999999</v>
      </c>
      <c r="Z75">
        <v>120.873</v>
      </c>
      <c r="AA75">
        <v>107.504</v>
      </c>
      <c r="AB75">
        <v>95.224000000000004</v>
      </c>
      <c r="AC75">
        <v>82.671999999999997</v>
      </c>
      <c r="AD75">
        <v>93.632999999999996</v>
      </c>
      <c r="AE75">
        <v>90.856999999999999</v>
      </c>
      <c r="AF75">
        <v>93.028000000000006</v>
      </c>
      <c r="AG75">
        <v>65.441000000000003</v>
      </c>
      <c r="AH75">
        <v>122.215</v>
      </c>
      <c r="AI75">
        <v>86.409000000000006</v>
      </c>
      <c r="AJ75">
        <v>86.447999999999993</v>
      </c>
      <c r="AK75">
        <v>106.339</v>
      </c>
      <c r="AL75">
        <v>91.185000000000002</v>
      </c>
      <c r="AM75">
        <v>107.084</v>
      </c>
      <c r="AN75">
        <v>110.782</v>
      </c>
      <c r="AO75">
        <v>71.715000000000003</v>
      </c>
      <c r="AP75">
        <v>66.040999999999997</v>
      </c>
      <c r="AQ75">
        <v>62.128999999999998</v>
      </c>
      <c r="AR75">
        <v>107.19199999999999</v>
      </c>
      <c r="AS75">
        <v>83.25</v>
      </c>
      <c r="AT75">
        <v>84.95</v>
      </c>
      <c r="AU75">
        <v>60.761000000000003</v>
      </c>
      <c r="AV75">
        <v>72.308000000000007</v>
      </c>
      <c r="AW75">
        <v>114.18300000000001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2299</v>
      </c>
    </row>
    <row r="78" spans="1:49" x14ac:dyDescent="0.25">
      <c r="A78" t="s">
        <v>1709</v>
      </c>
      <c r="B78" s="38">
        <v>42418.494641203702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13</v>
      </c>
      <c r="C82">
        <v>15</v>
      </c>
      <c r="D82">
        <v>16</v>
      </c>
      <c r="E82">
        <v>16</v>
      </c>
      <c r="F82">
        <v>15</v>
      </c>
      <c r="G82">
        <v>16</v>
      </c>
      <c r="H82">
        <v>15</v>
      </c>
      <c r="I82">
        <v>14</v>
      </c>
      <c r="J82">
        <v>15</v>
      </c>
      <c r="K82">
        <v>15</v>
      </c>
      <c r="L82">
        <v>15</v>
      </c>
      <c r="M82">
        <v>15</v>
      </c>
      <c r="N82">
        <v>15</v>
      </c>
      <c r="O82">
        <v>16</v>
      </c>
      <c r="P82">
        <v>16</v>
      </c>
      <c r="Q82">
        <v>16</v>
      </c>
      <c r="R82">
        <v>16</v>
      </c>
      <c r="S82">
        <v>0</v>
      </c>
      <c r="T82">
        <v>0</v>
      </c>
      <c r="U82">
        <v>14</v>
      </c>
      <c r="V82">
        <v>16</v>
      </c>
      <c r="W82">
        <v>11</v>
      </c>
      <c r="X82">
        <v>16</v>
      </c>
      <c r="Y82">
        <v>14</v>
      </c>
      <c r="Z82">
        <v>16</v>
      </c>
      <c r="AA82">
        <v>15</v>
      </c>
      <c r="AB82">
        <v>15</v>
      </c>
      <c r="AC82">
        <v>16</v>
      </c>
      <c r="AD82">
        <v>16</v>
      </c>
      <c r="AE82">
        <v>13</v>
      </c>
      <c r="AF82">
        <v>14</v>
      </c>
      <c r="AG82">
        <v>13</v>
      </c>
      <c r="AH82">
        <v>16</v>
      </c>
      <c r="AI82">
        <v>0</v>
      </c>
      <c r="AJ82">
        <v>1</v>
      </c>
      <c r="AK82">
        <v>16</v>
      </c>
      <c r="AL82">
        <v>14</v>
      </c>
      <c r="AM82">
        <v>13</v>
      </c>
      <c r="AN82">
        <v>14</v>
      </c>
      <c r="AO82">
        <v>15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 t="s">
        <v>1764</v>
      </c>
      <c r="B83">
        <v>35.149000000000001</v>
      </c>
      <c r="C83">
        <v>81.426000000000002</v>
      </c>
      <c r="D83">
        <v>38.567999999999998</v>
      </c>
      <c r="E83">
        <v>64.495000000000005</v>
      </c>
      <c r="F83">
        <v>63.902999999999999</v>
      </c>
      <c r="G83">
        <v>45.232999999999997</v>
      </c>
      <c r="H83">
        <v>47.39</v>
      </c>
      <c r="I83">
        <v>49.338000000000001</v>
      </c>
      <c r="J83">
        <v>54.374000000000002</v>
      </c>
      <c r="K83">
        <v>59.406999999999996</v>
      </c>
      <c r="L83">
        <v>40.603000000000002</v>
      </c>
      <c r="M83">
        <v>61.845999999999997</v>
      </c>
      <c r="N83">
        <v>60.247999999999998</v>
      </c>
      <c r="O83">
        <v>60.927999999999997</v>
      </c>
      <c r="P83">
        <v>32.845999999999997</v>
      </c>
      <c r="Q83">
        <v>50.862000000000002</v>
      </c>
      <c r="R83">
        <v>66.971999999999994</v>
      </c>
      <c r="S83">
        <v>0</v>
      </c>
      <c r="T83">
        <v>0</v>
      </c>
      <c r="U83">
        <v>51.497999999999998</v>
      </c>
      <c r="V83">
        <v>44.569000000000003</v>
      </c>
      <c r="W83">
        <v>40.287999999999997</v>
      </c>
      <c r="X83">
        <v>50.31</v>
      </c>
      <c r="Y83">
        <v>31.282</v>
      </c>
      <c r="Z83">
        <v>248.60599999999999</v>
      </c>
      <c r="AA83">
        <v>83.254999999999995</v>
      </c>
      <c r="AB83">
        <v>39.256999999999998</v>
      </c>
      <c r="AC83">
        <v>47.027000000000001</v>
      </c>
      <c r="AD83">
        <v>60.386000000000003</v>
      </c>
      <c r="AE83">
        <v>50.752000000000002</v>
      </c>
      <c r="AF83">
        <v>39.362000000000002</v>
      </c>
      <c r="AG83">
        <v>31.823</v>
      </c>
      <c r="AH83">
        <v>140.31299999999999</v>
      </c>
      <c r="AI83">
        <v>0</v>
      </c>
      <c r="AJ83">
        <v>10.795999999999999</v>
      </c>
      <c r="AK83">
        <v>50.018000000000001</v>
      </c>
      <c r="AL83">
        <v>61.052999999999997</v>
      </c>
      <c r="AM83">
        <v>73.906000000000006</v>
      </c>
      <c r="AN83">
        <v>63.822000000000003</v>
      </c>
      <c r="AO83">
        <v>42.521999999999998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93.75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87.5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 t="e">
        <f t="shared" si="0"/>
        <v>#DIV/0!</v>
      </c>
      <c r="AB86">
        <f t="shared" si="0"/>
        <v>33.333333333333329</v>
      </c>
      <c r="AC86">
        <f t="shared" si="0"/>
        <v>93.75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0</v>
      </c>
      <c r="AJ86">
        <f t="shared" si="0"/>
        <v>6.25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0</v>
      </c>
      <c r="AR86">
        <f t="shared" si="0"/>
        <v>0</v>
      </c>
      <c r="AS86">
        <f t="shared" si="0"/>
        <v>0</v>
      </c>
      <c r="AT86">
        <f t="shared" si="0"/>
        <v>0</v>
      </c>
      <c r="AU86">
        <f t="shared" si="0"/>
        <v>0</v>
      </c>
      <c r="AV86">
        <f t="shared" si="0"/>
        <v>0</v>
      </c>
      <c r="AW86">
        <f t="shared" si="0"/>
        <v>0</v>
      </c>
    </row>
    <row r="87" spans="1:49" x14ac:dyDescent="0.25">
      <c r="A87" t="s">
        <v>1771</v>
      </c>
      <c r="B87">
        <f>B46/B38*100</f>
        <v>100</v>
      </c>
      <c r="C87">
        <f t="shared" ref="C87:AW87" si="1">C46/C38*100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93.75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87.5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 t="e">
        <f t="shared" si="1"/>
        <v>#DIV/0!</v>
      </c>
      <c r="AB87">
        <f t="shared" si="1"/>
        <v>33.333333333333329</v>
      </c>
      <c r="AC87">
        <f t="shared" si="1"/>
        <v>93.75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0</v>
      </c>
      <c r="AJ87">
        <f t="shared" si="1"/>
        <v>6.25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0</v>
      </c>
      <c r="AS87">
        <f t="shared" si="1"/>
        <v>0</v>
      </c>
      <c r="AT87">
        <f t="shared" si="1"/>
        <v>0</v>
      </c>
      <c r="AU87">
        <f t="shared" si="1"/>
        <v>0</v>
      </c>
      <c r="AV87">
        <f t="shared" si="1"/>
        <v>0</v>
      </c>
      <c r="AW87">
        <f t="shared" si="1"/>
        <v>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93.75</v>
      </c>
      <c r="G88">
        <f t="shared" si="2"/>
        <v>100</v>
      </c>
      <c r="H88">
        <f t="shared" si="2"/>
        <v>93.75</v>
      </c>
      <c r="I88">
        <f t="shared" si="2"/>
        <v>87.5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0</v>
      </c>
      <c r="U88">
        <f t="shared" si="2"/>
        <v>93.333333333333329</v>
      </c>
      <c r="V88">
        <f t="shared" si="2"/>
        <v>100</v>
      </c>
      <c r="W88">
        <f t="shared" si="2"/>
        <v>84.615384615384613</v>
      </c>
      <c r="X88">
        <f t="shared" si="2"/>
        <v>100</v>
      </c>
      <c r="Y88">
        <f t="shared" si="2"/>
        <v>93.333333333333329</v>
      </c>
      <c r="Z88">
        <f t="shared" si="2"/>
        <v>100</v>
      </c>
      <c r="AA88">
        <f t="shared" si="2"/>
        <v>93.75</v>
      </c>
      <c r="AB88">
        <f t="shared" si="2"/>
        <v>93.75</v>
      </c>
      <c r="AC88">
        <f t="shared" si="2"/>
        <v>100</v>
      </c>
      <c r="AD88">
        <f t="shared" si="2"/>
        <v>100</v>
      </c>
      <c r="AE88">
        <f t="shared" si="2"/>
        <v>92.857142857142861</v>
      </c>
      <c r="AF88">
        <f t="shared" si="2"/>
        <v>93.333333333333329</v>
      </c>
      <c r="AG88">
        <f t="shared" si="2"/>
        <v>86.666666666666671</v>
      </c>
      <c r="AH88">
        <f t="shared" si="2"/>
        <v>100</v>
      </c>
      <c r="AI88">
        <f t="shared" si="2"/>
        <v>0</v>
      </c>
      <c r="AJ88">
        <f t="shared" si="2"/>
        <v>7.1428571428571423</v>
      </c>
      <c r="AK88">
        <f t="shared" si="2"/>
        <v>100</v>
      </c>
      <c r="AL88">
        <f t="shared" si="2"/>
        <v>100</v>
      </c>
      <c r="AM88">
        <f t="shared" si="2"/>
        <v>92.857142857142861</v>
      </c>
      <c r="AN88">
        <f t="shared" si="2"/>
        <v>93.333333333333329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0</v>
      </c>
      <c r="AS88">
        <f t="shared" si="2"/>
        <v>0</v>
      </c>
      <c r="AT88">
        <f t="shared" si="2"/>
        <v>0</v>
      </c>
      <c r="AU88">
        <f t="shared" si="2"/>
        <v>0</v>
      </c>
      <c r="AV88">
        <f t="shared" si="2"/>
        <v>0</v>
      </c>
      <c r="AW88">
        <f t="shared" si="2"/>
        <v>0</v>
      </c>
    </row>
    <row r="89" spans="1:49" s="7" customFormat="1" x14ac:dyDescent="0.25">
      <c r="A89" s="7" t="s">
        <v>1773</v>
      </c>
      <c r="B89" s="7" t="s">
        <v>1644</v>
      </c>
      <c r="C89" s="7" t="s">
        <v>1315</v>
      </c>
      <c r="D89" s="7" t="s">
        <v>1315</v>
      </c>
      <c r="E89" s="7" t="s">
        <v>1315</v>
      </c>
      <c r="F89" s="7" t="s">
        <v>1315</v>
      </c>
      <c r="G89" s="7" t="s">
        <v>1315</v>
      </c>
      <c r="H89" s="7" t="s">
        <v>1315</v>
      </c>
      <c r="I89" s="7" t="s">
        <v>1315</v>
      </c>
      <c r="J89" s="7" t="s">
        <v>1644</v>
      </c>
      <c r="K89" s="7" t="s">
        <v>1319</v>
      </c>
      <c r="L89" s="7" t="s">
        <v>1319</v>
      </c>
      <c r="M89" s="7" t="s">
        <v>1319</v>
      </c>
      <c r="N89" s="7" t="s">
        <v>1319</v>
      </c>
      <c r="O89" s="7" t="s">
        <v>1319</v>
      </c>
      <c r="P89" s="7" t="s">
        <v>1319</v>
      </c>
      <c r="Q89" s="7" t="s">
        <v>1319</v>
      </c>
      <c r="R89" s="7" t="s">
        <v>1644</v>
      </c>
      <c r="S89" s="7" t="s">
        <v>1323</v>
      </c>
      <c r="T89" s="7" t="s">
        <v>1323</v>
      </c>
      <c r="U89" s="7" t="s">
        <v>1323</v>
      </c>
      <c r="V89" s="7" t="s">
        <v>1323</v>
      </c>
      <c r="W89" s="7" t="s">
        <v>1323</v>
      </c>
      <c r="X89" s="7" t="s">
        <v>1323</v>
      </c>
      <c r="Y89" s="7" t="s">
        <v>1323</v>
      </c>
      <c r="Z89" s="7" t="s">
        <v>1686</v>
      </c>
      <c r="AA89" s="7" t="s">
        <v>1327</v>
      </c>
      <c r="AB89" s="7" t="s">
        <v>1327</v>
      </c>
      <c r="AC89" s="7" t="s">
        <v>1327</v>
      </c>
      <c r="AD89" s="7" t="s">
        <v>1327</v>
      </c>
      <c r="AE89" s="7" t="s">
        <v>1327</v>
      </c>
      <c r="AF89" s="7" t="s">
        <v>1327</v>
      </c>
      <c r="AG89" s="7" t="s">
        <v>1327</v>
      </c>
      <c r="AH89" s="7" t="s">
        <v>1686</v>
      </c>
      <c r="AI89" s="7" t="s">
        <v>1331</v>
      </c>
      <c r="AJ89" s="7" t="s">
        <v>1331</v>
      </c>
      <c r="AK89" s="7" t="s">
        <v>1331</v>
      </c>
      <c r="AL89" s="7" t="s">
        <v>1331</v>
      </c>
      <c r="AM89" s="7" t="s">
        <v>1331</v>
      </c>
      <c r="AN89" s="7" t="s">
        <v>1331</v>
      </c>
      <c r="AO89" s="7" t="s">
        <v>1331</v>
      </c>
      <c r="AP89" s="7" t="s">
        <v>1794</v>
      </c>
      <c r="AQ89" s="7" t="s">
        <v>1335</v>
      </c>
      <c r="AR89" s="7" t="s">
        <v>1335</v>
      </c>
      <c r="AS89" s="7" t="s">
        <v>1335</v>
      </c>
      <c r="AT89" s="7" t="s">
        <v>1335</v>
      </c>
      <c r="AU89" s="7" t="s">
        <v>1335</v>
      </c>
      <c r="AV89" s="7" t="s">
        <v>1335</v>
      </c>
      <c r="AW89" s="7" t="s">
        <v>1335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100</v>
      </c>
      <c r="D91">
        <f t="shared" si="3"/>
        <v>100</v>
      </c>
      <c r="E91">
        <f t="shared" si="3"/>
        <v>100</v>
      </c>
      <c r="F91">
        <f t="shared" si="3"/>
        <v>97.916666666666671</v>
      </c>
      <c r="G91">
        <f t="shared" si="3"/>
        <v>100</v>
      </c>
      <c r="H91">
        <f t="shared" si="3"/>
        <v>97.916666666666671</v>
      </c>
      <c r="I91">
        <f t="shared" si="3"/>
        <v>91.666666666666671</v>
      </c>
      <c r="J91">
        <f t="shared" si="3"/>
        <v>100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91.666666666666671</v>
      </c>
      <c r="Q91">
        <f t="shared" si="3"/>
        <v>100</v>
      </c>
      <c r="R91">
        <f t="shared" si="3"/>
        <v>100</v>
      </c>
      <c r="S91">
        <f t="shared" si="3"/>
        <v>0</v>
      </c>
      <c r="T91">
        <f t="shared" si="3"/>
        <v>0</v>
      </c>
      <c r="U91">
        <f t="shared" si="3"/>
        <v>97.777777777777771</v>
      </c>
      <c r="V91">
        <f t="shared" si="3"/>
        <v>100</v>
      </c>
      <c r="W91">
        <f t="shared" si="3"/>
        <v>94.871794871794876</v>
      </c>
      <c r="X91">
        <f t="shared" si="3"/>
        <v>100</v>
      </c>
      <c r="Y91">
        <f t="shared" si="3"/>
        <v>97.777777777777771</v>
      </c>
      <c r="Z91">
        <f t="shared" si="3"/>
        <v>100</v>
      </c>
      <c r="AA91" t="e">
        <f t="shared" si="3"/>
        <v>#DIV/0!</v>
      </c>
      <c r="AB91">
        <f t="shared" si="3"/>
        <v>53.472222222222221</v>
      </c>
      <c r="AC91">
        <f t="shared" si="3"/>
        <v>95.833333333333329</v>
      </c>
      <c r="AD91">
        <f t="shared" si="3"/>
        <v>100</v>
      </c>
      <c r="AE91">
        <f t="shared" si="3"/>
        <v>97.619047619047635</v>
      </c>
      <c r="AF91">
        <f t="shared" si="3"/>
        <v>97.777777777777771</v>
      </c>
      <c r="AG91">
        <f t="shared" si="3"/>
        <v>95.555555555555557</v>
      </c>
      <c r="AH91">
        <f t="shared" si="3"/>
        <v>100</v>
      </c>
      <c r="AI91">
        <f t="shared" si="3"/>
        <v>0</v>
      </c>
      <c r="AJ91">
        <f t="shared" si="3"/>
        <v>6.5476190476190474</v>
      </c>
      <c r="AK91">
        <f t="shared" si="3"/>
        <v>100</v>
      </c>
      <c r="AL91">
        <f t="shared" si="3"/>
        <v>100</v>
      </c>
      <c r="AM91">
        <f t="shared" si="3"/>
        <v>97.619047619047635</v>
      </c>
      <c r="AN91">
        <f t="shared" si="3"/>
        <v>97.777777777777771</v>
      </c>
      <c r="AO91">
        <f t="shared" si="3"/>
        <v>100</v>
      </c>
      <c r="AP91">
        <f t="shared" si="3"/>
        <v>0</v>
      </c>
      <c r="AQ91">
        <f t="shared" si="3"/>
        <v>0</v>
      </c>
      <c r="AR91">
        <f t="shared" si="3"/>
        <v>0</v>
      </c>
      <c r="AS91">
        <f t="shared" si="3"/>
        <v>0</v>
      </c>
      <c r="AT91">
        <f t="shared" si="3"/>
        <v>0</v>
      </c>
      <c r="AU91">
        <f t="shared" si="3"/>
        <v>0</v>
      </c>
      <c r="AV91">
        <f t="shared" si="3"/>
        <v>0</v>
      </c>
      <c r="AW91">
        <f t="shared" si="3"/>
        <v>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0</v>
      </c>
      <c r="E92">
        <f t="shared" si="4"/>
        <v>0</v>
      </c>
      <c r="F92">
        <f t="shared" si="4"/>
        <v>3.6084391824351609</v>
      </c>
      <c r="G92">
        <f t="shared" si="4"/>
        <v>0</v>
      </c>
      <c r="H92">
        <f t="shared" si="4"/>
        <v>3.6084391824351609</v>
      </c>
      <c r="I92">
        <f t="shared" si="4"/>
        <v>3.6084391824351609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7.2168783648703219</v>
      </c>
      <c r="Q92">
        <f t="shared" si="4"/>
        <v>0</v>
      </c>
      <c r="R92">
        <f t="shared" si="4"/>
        <v>0</v>
      </c>
      <c r="S92">
        <f t="shared" si="4"/>
        <v>0</v>
      </c>
      <c r="T92">
        <f t="shared" si="4"/>
        <v>0</v>
      </c>
      <c r="U92">
        <f t="shared" si="4"/>
        <v>3.8490017945975077</v>
      </c>
      <c r="V92">
        <f t="shared" si="4"/>
        <v>0</v>
      </c>
      <c r="W92">
        <f t="shared" si="4"/>
        <v>8.8823118336865505</v>
      </c>
      <c r="X92">
        <f t="shared" si="4"/>
        <v>0</v>
      </c>
      <c r="Y92">
        <f t="shared" si="4"/>
        <v>3.8490017945975077</v>
      </c>
      <c r="Z92">
        <f t="shared" si="4"/>
        <v>0</v>
      </c>
      <c r="AA92" t="e">
        <f t="shared" si="4"/>
        <v>#DIV/0!</v>
      </c>
      <c r="AB92">
        <f t="shared" si="4"/>
        <v>34.881578763539892</v>
      </c>
      <c r="AC92">
        <f t="shared" si="4"/>
        <v>3.6084391824351609</v>
      </c>
      <c r="AD92">
        <f t="shared" si="4"/>
        <v>0</v>
      </c>
      <c r="AE92">
        <f t="shared" si="4"/>
        <v>4.12393049421161</v>
      </c>
      <c r="AF92">
        <f t="shared" si="4"/>
        <v>3.8490017945975077</v>
      </c>
      <c r="AG92">
        <f t="shared" si="4"/>
        <v>7.6980035891950074</v>
      </c>
      <c r="AH92">
        <f t="shared" si="4"/>
        <v>0</v>
      </c>
      <c r="AI92">
        <f t="shared" si="4"/>
        <v>0</v>
      </c>
      <c r="AJ92">
        <f t="shared" si="4"/>
        <v>0.51549131177645124</v>
      </c>
      <c r="AK92">
        <f t="shared" si="4"/>
        <v>0</v>
      </c>
      <c r="AL92">
        <f t="shared" si="4"/>
        <v>0</v>
      </c>
      <c r="AM92">
        <f t="shared" si="4"/>
        <v>4.12393049421161</v>
      </c>
      <c r="AN92">
        <f t="shared" si="4"/>
        <v>3.8490017945975077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0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0</v>
      </c>
      <c r="E93">
        <f t="shared" si="5"/>
        <v>0</v>
      </c>
      <c r="F93">
        <f t="shared" si="5"/>
        <v>2.0833333333333335</v>
      </c>
      <c r="G93">
        <f t="shared" si="5"/>
        <v>0</v>
      </c>
      <c r="H93">
        <f t="shared" si="5"/>
        <v>2.0833333333333335</v>
      </c>
      <c r="I93">
        <f t="shared" si="5"/>
        <v>2.0833333333333335</v>
      </c>
      <c r="J93">
        <f t="shared" si="5"/>
        <v>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4.166666666666667</v>
      </c>
      <c r="Q93">
        <f t="shared" si="5"/>
        <v>0</v>
      </c>
      <c r="R93">
        <f t="shared" si="5"/>
        <v>0</v>
      </c>
      <c r="S93">
        <f t="shared" si="5"/>
        <v>0</v>
      </c>
      <c r="T93">
        <f t="shared" si="5"/>
        <v>0</v>
      </c>
      <c r="U93">
        <f t="shared" si="5"/>
        <v>2.2222222222222237</v>
      </c>
      <c r="V93">
        <f t="shared" si="5"/>
        <v>0</v>
      </c>
      <c r="W93">
        <f t="shared" si="5"/>
        <v>5.1282051282051286</v>
      </c>
      <c r="X93">
        <f t="shared" si="5"/>
        <v>0</v>
      </c>
      <c r="Y93">
        <f t="shared" si="5"/>
        <v>2.2222222222222237</v>
      </c>
      <c r="Z93">
        <f t="shared" si="5"/>
        <v>0</v>
      </c>
      <c r="AA93" t="e">
        <f t="shared" si="5"/>
        <v>#DIV/0!</v>
      </c>
      <c r="AB93">
        <f t="shared" si="5"/>
        <v>20.138888888888893</v>
      </c>
      <c r="AC93">
        <f t="shared" si="5"/>
        <v>2.0833333333333335</v>
      </c>
      <c r="AD93">
        <f t="shared" si="5"/>
        <v>0</v>
      </c>
      <c r="AE93">
        <f t="shared" si="5"/>
        <v>2.3809523809523796</v>
      </c>
      <c r="AF93">
        <f t="shared" si="5"/>
        <v>2.2222222222222237</v>
      </c>
      <c r="AG93">
        <f t="shared" si="5"/>
        <v>4.4444444444444429</v>
      </c>
      <c r="AH93">
        <f t="shared" si="5"/>
        <v>0</v>
      </c>
      <c r="AI93">
        <f t="shared" si="5"/>
        <v>0</v>
      </c>
      <c r="AJ93">
        <f t="shared" si="5"/>
        <v>0.29761904761904745</v>
      </c>
      <c r="AK93">
        <f t="shared" si="5"/>
        <v>0</v>
      </c>
      <c r="AL93">
        <f t="shared" si="5"/>
        <v>0</v>
      </c>
      <c r="AM93">
        <f t="shared" si="5"/>
        <v>2.3809523809523796</v>
      </c>
      <c r="AN93">
        <f t="shared" si="5"/>
        <v>2.2222222222222237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0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63.769311446045798</v>
      </c>
      <c r="C97">
        <f t="shared" ref="C97:AW97" si="6">C47/C39*100</f>
        <v>41.639766915402035</v>
      </c>
      <c r="D97">
        <f t="shared" si="6"/>
        <v>66.112364396377259</v>
      </c>
      <c r="E97">
        <f t="shared" si="6"/>
        <v>69.378911892152146</v>
      </c>
      <c r="F97">
        <f t="shared" si="6"/>
        <v>80.403884785596688</v>
      </c>
      <c r="G97">
        <f t="shared" si="6"/>
        <v>93.465062742619835</v>
      </c>
      <c r="H97">
        <f t="shared" si="6"/>
        <v>59.89022534903463</v>
      </c>
      <c r="I97">
        <f t="shared" si="6"/>
        <v>63.540574733417678</v>
      </c>
      <c r="J97">
        <f t="shared" si="6"/>
        <v>38.699545614632711</v>
      </c>
      <c r="K97">
        <f t="shared" si="6"/>
        <v>39.0638594049069</v>
      </c>
      <c r="L97">
        <f t="shared" si="6"/>
        <v>61.394593210301394</v>
      </c>
      <c r="M97">
        <f t="shared" si="6"/>
        <v>53.764238994635114</v>
      </c>
      <c r="N97">
        <f t="shared" si="6"/>
        <v>55.421319410038492</v>
      </c>
      <c r="O97">
        <f t="shared" si="6"/>
        <v>58.294974098497853</v>
      </c>
      <c r="P97">
        <f t="shared" si="6"/>
        <v>37.484919452132573</v>
      </c>
      <c r="Q97">
        <f t="shared" si="6"/>
        <v>51.780445969125211</v>
      </c>
      <c r="R97">
        <f t="shared" si="6"/>
        <v>47.726433290926259</v>
      </c>
      <c r="S97">
        <f t="shared" si="6"/>
        <v>0</v>
      </c>
      <c r="T97">
        <f t="shared" si="6"/>
        <v>0</v>
      </c>
      <c r="U97">
        <f t="shared" si="6"/>
        <v>27.810267146042872</v>
      </c>
      <c r="V97">
        <f t="shared" si="6"/>
        <v>50.827895508746579</v>
      </c>
      <c r="W97">
        <f t="shared" si="6"/>
        <v>73.672277146825721</v>
      </c>
      <c r="X97">
        <f t="shared" si="6"/>
        <v>47.202443765620657</v>
      </c>
      <c r="Y97">
        <f t="shared" si="6"/>
        <v>39.574680322300473</v>
      </c>
      <c r="Z97">
        <f t="shared" si="6"/>
        <v>230.95995591016697</v>
      </c>
      <c r="AA97" t="e">
        <f t="shared" si="6"/>
        <v>#DIV/0!</v>
      </c>
      <c r="AB97">
        <f t="shared" si="6"/>
        <v>23.150352965967759</v>
      </c>
      <c r="AC97">
        <f t="shared" si="6"/>
        <v>29.545213260079095</v>
      </c>
      <c r="AD97">
        <f t="shared" si="6"/>
        <v>52.75955700643744</v>
      </c>
      <c r="AE97">
        <f t="shared" si="6"/>
        <v>91.452596641602739</v>
      </c>
      <c r="AF97">
        <f t="shared" si="6"/>
        <v>37.204484523519376</v>
      </c>
      <c r="AG97">
        <f t="shared" si="6"/>
        <v>39.281157270029674</v>
      </c>
      <c r="AH97">
        <f t="shared" si="6"/>
        <v>223.81492896995522</v>
      </c>
      <c r="AI97">
        <f t="shared" si="6"/>
        <v>0</v>
      </c>
      <c r="AJ97">
        <f t="shared" si="6"/>
        <v>6.0220079105892719</v>
      </c>
      <c r="AK97">
        <f t="shared" si="6"/>
        <v>29.444701235397936</v>
      </c>
      <c r="AL97">
        <f t="shared" si="6"/>
        <v>47.250280583613922</v>
      </c>
      <c r="AM97">
        <f t="shared" si="6"/>
        <v>50.964586541074176</v>
      </c>
      <c r="AN97">
        <f t="shared" si="6"/>
        <v>51.755363432596859</v>
      </c>
      <c r="AO97">
        <f t="shared" si="6"/>
        <v>32.646908346732936</v>
      </c>
      <c r="AP97">
        <f t="shared" si="6"/>
        <v>0</v>
      </c>
      <c r="AQ97">
        <f t="shared" si="6"/>
        <v>0</v>
      </c>
      <c r="AR97">
        <f t="shared" si="6"/>
        <v>0</v>
      </c>
      <c r="AS97">
        <f t="shared" si="6"/>
        <v>0</v>
      </c>
      <c r="AT97">
        <f t="shared" si="6"/>
        <v>0</v>
      </c>
      <c r="AU97">
        <f t="shared" si="6"/>
        <v>0</v>
      </c>
      <c r="AV97">
        <f t="shared" si="6"/>
        <v>0</v>
      </c>
      <c r="AW97">
        <f t="shared" si="6"/>
        <v>0</v>
      </c>
    </row>
    <row r="98" spans="1:49" x14ac:dyDescent="0.25">
      <c r="A98" t="s">
        <v>1771</v>
      </c>
      <c r="B98">
        <f>B65/B57*100</f>
        <v>68.927775965044191</v>
      </c>
      <c r="C98">
        <f t="shared" ref="C98:AW98" si="7">C65/C57*100</f>
        <v>47.257625662322781</v>
      </c>
      <c r="D98">
        <f t="shared" si="7"/>
        <v>56.639885115812675</v>
      </c>
      <c r="E98">
        <f t="shared" si="7"/>
        <v>71.743735846299955</v>
      </c>
      <c r="F98">
        <f t="shared" si="7"/>
        <v>64.036514154778629</v>
      </c>
      <c r="G98">
        <f t="shared" si="7"/>
        <v>48.470370756092471</v>
      </c>
      <c r="H98">
        <f t="shared" si="7"/>
        <v>37.595854153267695</v>
      </c>
      <c r="I98">
        <f t="shared" si="7"/>
        <v>44.081016624998561</v>
      </c>
      <c r="J98">
        <f t="shared" si="7"/>
        <v>56.850545221295704</v>
      </c>
      <c r="K98">
        <f t="shared" si="7"/>
        <v>45.242299203531331</v>
      </c>
      <c r="L98">
        <f t="shared" si="7"/>
        <v>40.205075007979573</v>
      </c>
      <c r="M98">
        <f t="shared" si="7"/>
        <v>44.749381825674845</v>
      </c>
      <c r="N98">
        <f t="shared" si="7"/>
        <v>61.445468890598711</v>
      </c>
      <c r="O98">
        <f t="shared" si="7"/>
        <v>58.862122992557772</v>
      </c>
      <c r="P98">
        <f t="shared" si="7"/>
        <v>49.682413932090789</v>
      </c>
      <c r="Q98">
        <f t="shared" si="7"/>
        <v>37.574095136147726</v>
      </c>
      <c r="R98">
        <f t="shared" si="7"/>
        <v>52.307853650223514</v>
      </c>
      <c r="S98">
        <f t="shared" si="7"/>
        <v>0</v>
      </c>
      <c r="T98">
        <f t="shared" si="7"/>
        <v>6.2523663287198685</v>
      </c>
      <c r="U98">
        <f t="shared" si="7"/>
        <v>25.655622100034748</v>
      </c>
      <c r="V98">
        <f t="shared" si="7"/>
        <v>45.148365975751346</v>
      </c>
      <c r="W98">
        <f t="shared" si="7"/>
        <v>34.680480860487187</v>
      </c>
      <c r="X98">
        <f t="shared" si="7"/>
        <v>43.706893651381087</v>
      </c>
      <c r="Y98">
        <f t="shared" si="7"/>
        <v>43.141241578440805</v>
      </c>
      <c r="Z98">
        <f t="shared" si="7"/>
        <v>203.91894681108829</v>
      </c>
      <c r="AA98">
        <f t="shared" si="7"/>
        <v>68.784064546784307</v>
      </c>
      <c r="AB98">
        <f t="shared" si="7"/>
        <v>79.252826213211947</v>
      </c>
      <c r="AC98">
        <f t="shared" si="7"/>
        <v>55.891107244253135</v>
      </c>
      <c r="AD98">
        <f t="shared" si="7"/>
        <v>58.418506834910623</v>
      </c>
      <c r="AE98">
        <f t="shared" si="7"/>
        <v>53.587610949041022</v>
      </c>
      <c r="AF98">
        <f t="shared" si="7"/>
        <v>37.839717216202125</v>
      </c>
      <c r="AG98">
        <f t="shared" si="7"/>
        <v>35.080124627524825</v>
      </c>
      <c r="AH98">
        <f t="shared" si="7"/>
        <v>169.13431545137283</v>
      </c>
      <c r="AI98">
        <f t="shared" si="7"/>
        <v>0</v>
      </c>
      <c r="AJ98">
        <f t="shared" si="7"/>
        <v>35.727990038499172</v>
      </c>
      <c r="AK98">
        <f t="shared" si="7"/>
        <v>39.612066711977832</v>
      </c>
      <c r="AL98">
        <f t="shared" si="7"/>
        <v>53.985059922431319</v>
      </c>
      <c r="AM98">
        <f t="shared" si="7"/>
        <v>61.320603423390672</v>
      </c>
      <c r="AN98">
        <f t="shared" si="7"/>
        <v>51.054548213337384</v>
      </c>
      <c r="AO98">
        <f t="shared" si="7"/>
        <v>52.269498875833719</v>
      </c>
      <c r="AP98">
        <f t="shared" si="7"/>
        <v>0</v>
      </c>
      <c r="AQ98">
        <f t="shared" si="7"/>
        <v>0</v>
      </c>
      <c r="AR98">
        <f t="shared" si="7"/>
        <v>0</v>
      </c>
      <c r="AS98">
        <f t="shared" si="7"/>
        <v>0</v>
      </c>
      <c r="AT98">
        <f t="shared" si="7"/>
        <v>0</v>
      </c>
      <c r="AU98">
        <f t="shared" si="7"/>
        <v>0</v>
      </c>
      <c r="AV98">
        <f t="shared" si="7"/>
        <v>0</v>
      </c>
      <c r="AW98">
        <f t="shared" si="7"/>
        <v>0</v>
      </c>
    </row>
    <row r="99" spans="1:49" x14ac:dyDescent="0.25">
      <c r="A99" t="s">
        <v>1772</v>
      </c>
      <c r="B99">
        <f>B83/B75*100</f>
        <v>37.736193420939621</v>
      </c>
      <c r="C99">
        <f t="shared" ref="C99:AW99" si="8">C83/C75*100</f>
        <v>75.303800980301489</v>
      </c>
      <c r="D99">
        <f t="shared" si="8"/>
        <v>48.419413965400352</v>
      </c>
      <c r="E99">
        <f t="shared" si="8"/>
        <v>76.778847870858684</v>
      </c>
      <c r="F99">
        <f t="shared" si="8"/>
        <v>83.41448132725921</v>
      </c>
      <c r="G99">
        <f t="shared" si="8"/>
        <v>59.252030390358911</v>
      </c>
      <c r="H99">
        <f t="shared" si="8"/>
        <v>59.359929855326619</v>
      </c>
      <c r="I99">
        <f t="shared" si="8"/>
        <v>53.326271873412523</v>
      </c>
      <c r="J99">
        <f t="shared" si="8"/>
        <v>93.259467618002205</v>
      </c>
      <c r="K99">
        <f t="shared" si="8"/>
        <v>85.45187784985832</v>
      </c>
      <c r="L99">
        <f t="shared" si="8"/>
        <v>51.770391054329387</v>
      </c>
      <c r="M99">
        <f t="shared" si="8"/>
        <v>58.917224757313924</v>
      </c>
      <c r="N99">
        <f t="shared" si="8"/>
        <v>58.333494703820612</v>
      </c>
      <c r="O99">
        <f t="shared" si="8"/>
        <v>71.062177072277493</v>
      </c>
      <c r="P99">
        <f t="shared" si="8"/>
        <v>47.485217793584006</v>
      </c>
      <c r="Q99">
        <f t="shared" si="8"/>
        <v>48.076904899189927</v>
      </c>
      <c r="R99">
        <f t="shared" si="8"/>
        <v>60.962888118190008</v>
      </c>
      <c r="S99">
        <f t="shared" si="8"/>
        <v>0</v>
      </c>
      <c r="T99">
        <f t="shared" si="8"/>
        <v>0</v>
      </c>
      <c r="U99">
        <f t="shared" si="8"/>
        <v>50.243911957539808</v>
      </c>
      <c r="V99">
        <f t="shared" si="8"/>
        <v>67.42152635957946</v>
      </c>
      <c r="W99">
        <f t="shared" si="8"/>
        <v>77.357910906298002</v>
      </c>
      <c r="X99">
        <f t="shared" si="8"/>
        <v>65.199642315617595</v>
      </c>
      <c r="Y99">
        <f t="shared" si="8"/>
        <v>36.120733453420165</v>
      </c>
      <c r="Z99">
        <f t="shared" si="8"/>
        <v>205.67537828960974</v>
      </c>
      <c r="AA99">
        <f t="shared" si="8"/>
        <v>77.44363000446495</v>
      </c>
      <c r="AB99">
        <f t="shared" si="8"/>
        <v>41.225951440813233</v>
      </c>
      <c r="AC99">
        <f t="shared" si="8"/>
        <v>56.883830075479004</v>
      </c>
      <c r="AD99">
        <f t="shared" si="8"/>
        <v>64.492219623423381</v>
      </c>
      <c r="AE99">
        <f t="shared" si="8"/>
        <v>55.859207325797691</v>
      </c>
      <c r="AF99">
        <f t="shared" si="8"/>
        <v>42.311992088403485</v>
      </c>
      <c r="AG99">
        <f t="shared" si="8"/>
        <v>48.628535627511802</v>
      </c>
      <c r="AH99">
        <f t="shared" si="8"/>
        <v>114.80832958311171</v>
      </c>
      <c r="AI99">
        <f t="shared" si="8"/>
        <v>0</v>
      </c>
      <c r="AJ99">
        <f t="shared" si="8"/>
        <v>12.488432352396817</v>
      </c>
      <c r="AK99">
        <f t="shared" si="8"/>
        <v>47.036364833222052</v>
      </c>
      <c r="AL99">
        <f t="shared" si="8"/>
        <v>66.95509129791084</v>
      </c>
      <c r="AM99">
        <f t="shared" si="8"/>
        <v>69.016846587725524</v>
      </c>
      <c r="AN99">
        <f t="shared" si="8"/>
        <v>57.610442129587845</v>
      </c>
      <c r="AO99">
        <f t="shared" si="8"/>
        <v>59.293034929930975</v>
      </c>
      <c r="AP99">
        <f t="shared" si="8"/>
        <v>0</v>
      </c>
      <c r="AQ99">
        <f t="shared" si="8"/>
        <v>0</v>
      </c>
      <c r="AR99">
        <f t="shared" si="8"/>
        <v>0</v>
      </c>
      <c r="AS99">
        <f t="shared" si="8"/>
        <v>0</v>
      </c>
      <c r="AT99">
        <f>AT83/AT75*100</f>
        <v>0</v>
      </c>
      <c r="AU99">
        <f t="shared" si="8"/>
        <v>0</v>
      </c>
      <c r="AV99">
        <f t="shared" si="8"/>
        <v>0</v>
      </c>
      <c r="AW99">
        <f t="shared" si="8"/>
        <v>0</v>
      </c>
    </row>
    <row r="100" spans="1:49" s="7" customFormat="1" x14ac:dyDescent="0.25">
      <c r="A100" s="7" t="s">
        <v>1773</v>
      </c>
      <c r="B100" s="7" t="s">
        <v>1644</v>
      </c>
      <c r="C100" s="7" t="s">
        <v>1315</v>
      </c>
      <c r="D100" s="7" t="s">
        <v>1315</v>
      </c>
      <c r="E100" s="7" t="s">
        <v>1315</v>
      </c>
      <c r="F100" s="7" t="s">
        <v>1315</v>
      </c>
      <c r="G100" s="7" t="s">
        <v>1315</v>
      </c>
      <c r="H100" s="7" t="s">
        <v>1315</v>
      </c>
      <c r="I100" s="7" t="s">
        <v>1315</v>
      </c>
      <c r="J100" s="7" t="s">
        <v>1644</v>
      </c>
      <c r="K100" s="7" t="s">
        <v>1319</v>
      </c>
      <c r="L100" s="7" t="s">
        <v>1319</v>
      </c>
      <c r="M100" s="7" t="s">
        <v>1319</v>
      </c>
      <c r="N100" s="7" t="s">
        <v>1319</v>
      </c>
      <c r="O100" s="7" t="s">
        <v>1319</v>
      </c>
      <c r="P100" s="7" t="s">
        <v>1319</v>
      </c>
      <c r="Q100" s="7" t="s">
        <v>1319</v>
      </c>
      <c r="R100" s="7" t="s">
        <v>1644</v>
      </c>
      <c r="S100" s="7" t="s">
        <v>1323</v>
      </c>
      <c r="T100" s="7" t="s">
        <v>1323</v>
      </c>
      <c r="U100" s="7" t="s">
        <v>1323</v>
      </c>
      <c r="V100" s="7" t="s">
        <v>1323</v>
      </c>
      <c r="W100" s="7" t="s">
        <v>1323</v>
      </c>
      <c r="X100" s="7" t="s">
        <v>1323</v>
      </c>
      <c r="Y100" s="7" t="s">
        <v>1323</v>
      </c>
      <c r="Z100" s="7" t="s">
        <v>1686</v>
      </c>
      <c r="AA100" s="7" t="s">
        <v>1327</v>
      </c>
      <c r="AB100" s="7" t="s">
        <v>1327</v>
      </c>
      <c r="AC100" s="7" t="s">
        <v>1327</v>
      </c>
      <c r="AD100" s="7" t="s">
        <v>1327</v>
      </c>
      <c r="AE100" s="7" t="s">
        <v>1327</v>
      </c>
      <c r="AF100" s="7" t="s">
        <v>1327</v>
      </c>
      <c r="AG100" s="7" t="s">
        <v>1327</v>
      </c>
      <c r="AH100" s="7" t="s">
        <v>1686</v>
      </c>
      <c r="AI100" s="7" t="s">
        <v>1331</v>
      </c>
      <c r="AJ100" s="7" t="s">
        <v>1331</v>
      </c>
      <c r="AK100" s="7" t="s">
        <v>1331</v>
      </c>
      <c r="AL100" s="7" t="s">
        <v>1331</v>
      </c>
      <c r="AM100" s="7" t="s">
        <v>1331</v>
      </c>
      <c r="AN100" s="7" t="s">
        <v>1331</v>
      </c>
      <c r="AO100" s="7" t="s">
        <v>1331</v>
      </c>
      <c r="AP100" s="7" t="s">
        <v>1794</v>
      </c>
      <c r="AQ100" s="7" t="s">
        <v>1335</v>
      </c>
      <c r="AR100" s="7" t="s">
        <v>1335</v>
      </c>
      <c r="AS100" s="7" t="s">
        <v>1335</v>
      </c>
      <c r="AT100" s="7" t="s">
        <v>1335</v>
      </c>
      <c r="AU100" s="7" t="s">
        <v>1335</v>
      </c>
      <c r="AV100" s="7" t="s">
        <v>1335</v>
      </c>
      <c r="AW100" s="7" t="s">
        <v>1335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56.811093610676544</v>
      </c>
      <c r="C102">
        <f t="shared" ref="C102:AW102" si="9">AVERAGE(C97:C99)</f>
        <v>54.733731186008775</v>
      </c>
      <c r="D102">
        <f t="shared" si="9"/>
        <v>57.057221159196764</v>
      </c>
      <c r="E102">
        <f t="shared" si="9"/>
        <v>72.633831869770248</v>
      </c>
      <c r="F102">
        <f t="shared" si="9"/>
        <v>75.951626755878166</v>
      </c>
      <c r="G102">
        <f t="shared" si="9"/>
        <v>67.062487963023742</v>
      </c>
      <c r="H102">
        <f t="shared" si="9"/>
        <v>52.282003119209641</v>
      </c>
      <c r="I102">
        <f t="shared" si="9"/>
        <v>53.649287743942921</v>
      </c>
      <c r="J102">
        <f t="shared" si="9"/>
        <v>62.936519484643533</v>
      </c>
      <c r="K102">
        <f t="shared" si="9"/>
        <v>56.586012152765512</v>
      </c>
      <c r="L102">
        <f t="shared" si="9"/>
        <v>51.123353090870118</v>
      </c>
      <c r="M102">
        <f t="shared" si="9"/>
        <v>52.476948525874633</v>
      </c>
      <c r="N102">
        <f t="shared" si="9"/>
        <v>58.400094334819272</v>
      </c>
      <c r="O102">
        <f t="shared" si="9"/>
        <v>62.739758054444373</v>
      </c>
      <c r="P102">
        <f t="shared" si="9"/>
        <v>44.884183725935792</v>
      </c>
      <c r="Q102">
        <f t="shared" si="9"/>
        <v>45.810482001487628</v>
      </c>
      <c r="R102">
        <f t="shared" si="9"/>
        <v>53.665725019779927</v>
      </c>
      <c r="S102">
        <f t="shared" si="9"/>
        <v>0</v>
      </c>
      <c r="T102">
        <f t="shared" si="9"/>
        <v>2.0841221095732894</v>
      </c>
      <c r="U102">
        <f t="shared" si="9"/>
        <v>34.569933734539141</v>
      </c>
      <c r="V102">
        <f t="shared" si="9"/>
        <v>54.465929281359131</v>
      </c>
      <c r="W102">
        <f t="shared" si="9"/>
        <v>61.90355630453697</v>
      </c>
      <c r="X102">
        <f t="shared" si="9"/>
        <v>52.036326577539775</v>
      </c>
      <c r="Y102">
        <f t="shared" si="9"/>
        <v>39.61221845138715</v>
      </c>
      <c r="Z102">
        <f t="shared" si="9"/>
        <v>213.51809367028832</v>
      </c>
      <c r="AA102" t="e">
        <f t="shared" si="9"/>
        <v>#DIV/0!</v>
      </c>
      <c r="AB102">
        <f t="shared" si="9"/>
        <v>47.876376873330976</v>
      </c>
      <c r="AC102">
        <f t="shared" si="9"/>
        <v>47.440050193270416</v>
      </c>
      <c r="AD102">
        <f t="shared" si="9"/>
        <v>58.556761154923812</v>
      </c>
      <c r="AE102">
        <f t="shared" si="9"/>
        <v>66.966471638813815</v>
      </c>
      <c r="AF102">
        <f t="shared" si="9"/>
        <v>39.118731276041665</v>
      </c>
      <c r="AG102">
        <f t="shared" si="9"/>
        <v>40.996605841688769</v>
      </c>
      <c r="AH102">
        <f t="shared" si="9"/>
        <v>169.25252466814661</v>
      </c>
      <c r="AI102">
        <f t="shared" si="9"/>
        <v>0</v>
      </c>
      <c r="AJ102">
        <f t="shared" si="9"/>
        <v>18.079476767161754</v>
      </c>
      <c r="AK102">
        <f t="shared" si="9"/>
        <v>38.697710926865938</v>
      </c>
      <c r="AL102">
        <f t="shared" si="9"/>
        <v>56.063477267985355</v>
      </c>
      <c r="AM102">
        <f t="shared" si="9"/>
        <v>60.434012184063455</v>
      </c>
      <c r="AN102">
        <f t="shared" si="9"/>
        <v>53.473451258507367</v>
      </c>
      <c r="AO102">
        <f t="shared" si="9"/>
        <v>48.069814050832541</v>
      </c>
      <c r="AP102">
        <f t="shared" si="9"/>
        <v>0</v>
      </c>
      <c r="AQ102">
        <f t="shared" si="9"/>
        <v>0</v>
      </c>
      <c r="AR102">
        <f t="shared" si="9"/>
        <v>0</v>
      </c>
      <c r="AS102">
        <f t="shared" si="9"/>
        <v>0</v>
      </c>
      <c r="AT102">
        <f t="shared" si="9"/>
        <v>0</v>
      </c>
      <c r="AU102">
        <f t="shared" si="9"/>
        <v>0</v>
      </c>
      <c r="AV102">
        <f t="shared" si="9"/>
        <v>0</v>
      </c>
      <c r="AW102">
        <f t="shared" si="9"/>
        <v>0</v>
      </c>
    </row>
    <row r="103" spans="1:49" x14ac:dyDescent="0.25">
      <c r="A103" t="s">
        <v>1774</v>
      </c>
      <c r="B103">
        <f>STDEV(B97:B99)</f>
        <v>16.719488687898302</v>
      </c>
      <c r="C103">
        <f t="shared" ref="C103:AV103" si="10">STDEV(C97:C99)</f>
        <v>18.034298232302888</v>
      </c>
      <c r="D103">
        <f t="shared" si="10"/>
        <v>8.8538551359326281</v>
      </c>
      <c r="E103">
        <f t="shared" si="10"/>
        <v>3.779413488953955</v>
      </c>
      <c r="F103">
        <f t="shared" si="10"/>
        <v>10.428008156250618</v>
      </c>
      <c r="G103">
        <f t="shared" si="10"/>
        <v>23.492190454732295</v>
      </c>
      <c r="H103">
        <f t="shared" si="10"/>
        <v>12.721341592577444</v>
      </c>
      <c r="I103">
        <f t="shared" si="10"/>
        <v>9.733799611826603</v>
      </c>
      <c r="J103">
        <f t="shared" si="10"/>
        <v>27.78444860536268</v>
      </c>
      <c r="K103">
        <f t="shared" si="10"/>
        <v>25.188726276218411</v>
      </c>
      <c r="L103">
        <f t="shared" si="10"/>
        <v>10.609567097966352</v>
      </c>
      <c r="M103">
        <f t="shared" si="10"/>
        <v>7.1711073689576414</v>
      </c>
      <c r="N103">
        <f t="shared" si="10"/>
        <v>3.012626905902946</v>
      </c>
      <c r="O103">
        <f t="shared" si="10"/>
        <v>7.213002717197682</v>
      </c>
      <c r="P103">
        <f t="shared" si="10"/>
        <v>6.501442267908959</v>
      </c>
      <c r="Q103">
        <f t="shared" si="10"/>
        <v>7.3693694140564547</v>
      </c>
      <c r="R103">
        <f t="shared" si="10"/>
        <v>6.7218892501100278</v>
      </c>
      <c r="S103">
        <f t="shared" si="10"/>
        <v>0</v>
      </c>
      <c r="T103">
        <f t="shared" si="10"/>
        <v>3.6098053829585681</v>
      </c>
      <c r="U103">
        <f t="shared" si="10"/>
        <v>13.616747732843413</v>
      </c>
      <c r="V103">
        <f t="shared" si="10"/>
        <v>11.57367209095429</v>
      </c>
      <c r="W103">
        <f t="shared" si="10"/>
        <v>23.647787455205183</v>
      </c>
      <c r="X103">
        <f t="shared" si="10"/>
        <v>11.532969199886704</v>
      </c>
      <c r="Y103">
        <f t="shared" si="10"/>
        <v>3.5104045944480107</v>
      </c>
      <c r="Z103">
        <f t="shared" si="10"/>
        <v>15.130604141304582</v>
      </c>
      <c r="AA103" t="e">
        <f t="shared" si="10"/>
        <v>#DIV/0!</v>
      </c>
      <c r="AB103">
        <f t="shared" si="10"/>
        <v>28.636392840920923</v>
      </c>
      <c r="AC103">
        <f t="shared" si="10"/>
        <v>15.505330254594384</v>
      </c>
      <c r="AD103">
        <f t="shared" si="10"/>
        <v>5.8675530431140182</v>
      </c>
      <c r="AE103">
        <f t="shared" si="10"/>
        <v>21.236001878034326</v>
      </c>
      <c r="AF103">
        <f t="shared" si="10"/>
        <v>2.7836246344087976</v>
      </c>
      <c r="AG103">
        <f t="shared" si="10"/>
        <v>6.9351952393315388</v>
      </c>
      <c r="AH103">
        <f t="shared" si="10"/>
        <v>54.503395834893965</v>
      </c>
      <c r="AI103">
        <f t="shared" si="10"/>
        <v>0</v>
      </c>
      <c r="AJ103">
        <f t="shared" si="10"/>
        <v>15.62229742329313</v>
      </c>
      <c r="AK103">
        <f t="shared" si="10"/>
        <v>8.8314037338963676</v>
      </c>
      <c r="AL103">
        <f t="shared" si="10"/>
        <v>10.015475790909454</v>
      </c>
      <c r="AM103">
        <f t="shared" si="10"/>
        <v>9.0587281787909077</v>
      </c>
      <c r="AN103">
        <f t="shared" si="10"/>
        <v>3.5998341063775237</v>
      </c>
      <c r="AO103">
        <f t="shared" si="10"/>
        <v>13.810576741901963</v>
      </c>
      <c r="AP103">
        <f t="shared" si="10"/>
        <v>0</v>
      </c>
      <c r="AQ103">
        <f t="shared" si="10"/>
        <v>0</v>
      </c>
      <c r="AR103">
        <f t="shared" si="10"/>
        <v>0</v>
      </c>
      <c r="AS103">
        <f t="shared" si="10"/>
        <v>0</v>
      </c>
      <c r="AT103">
        <f t="shared" si="10"/>
        <v>0</v>
      </c>
      <c r="AU103">
        <f t="shared" si="10"/>
        <v>0</v>
      </c>
      <c r="AV103">
        <f t="shared" si="10"/>
        <v>0</v>
      </c>
      <c r="AW103">
        <f>STDEV(AW97:AW99)</f>
        <v>0</v>
      </c>
    </row>
    <row r="104" spans="1:49" x14ac:dyDescent="0.25">
      <c r="A104" t="s">
        <v>1775</v>
      </c>
      <c r="B104">
        <f>STDEV(B97:B99)/SQRT(3)</f>
        <v>9.6530012946709878</v>
      </c>
      <c r="C104">
        <f t="shared" ref="C104:AW104" si="11">STDEV(C97:C99)/SQRT(3)</f>
        <v>10.412106939066065</v>
      </c>
      <c r="D104">
        <f t="shared" si="11"/>
        <v>5.1117756460966541</v>
      </c>
      <c r="E104">
        <f t="shared" si="11"/>
        <v>2.1820453952264689</v>
      </c>
      <c r="F104">
        <f t="shared" si="11"/>
        <v>6.0206133161229074</v>
      </c>
      <c r="G104">
        <f t="shared" si="11"/>
        <v>13.563222482893648</v>
      </c>
      <c r="H104">
        <f t="shared" si="11"/>
        <v>7.3446699929277699</v>
      </c>
      <c r="I104">
        <f t="shared" si="11"/>
        <v>5.6198118261259644</v>
      </c>
      <c r="J104">
        <f t="shared" si="11"/>
        <v>16.041358881591467</v>
      </c>
      <c r="K104">
        <f t="shared" si="11"/>
        <v>14.5427178961185</v>
      </c>
      <c r="L104">
        <f t="shared" si="11"/>
        <v>6.1254364199962703</v>
      </c>
      <c r="M104">
        <f t="shared" si="11"/>
        <v>4.1402407698554038</v>
      </c>
      <c r="N104">
        <f t="shared" si="11"/>
        <v>1.7393409550909753</v>
      </c>
      <c r="O104">
        <f t="shared" si="11"/>
        <v>4.1644290604395842</v>
      </c>
      <c r="P104">
        <f t="shared" si="11"/>
        <v>3.7536094434980485</v>
      </c>
      <c r="Q104">
        <f t="shared" si="11"/>
        <v>4.2547074149632893</v>
      </c>
      <c r="R104">
        <f t="shared" si="11"/>
        <v>3.8808845680138764</v>
      </c>
      <c r="S104">
        <f t="shared" si="11"/>
        <v>0</v>
      </c>
      <c r="T104">
        <f t="shared" si="11"/>
        <v>2.0841221095732894</v>
      </c>
      <c r="U104">
        <f t="shared" si="11"/>
        <v>7.8616329690443711</v>
      </c>
      <c r="V104">
        <f t="shared" si="11"/>
        <v>6.682062697224918</v>
      </c>
      <c r="W104">
        <f t="shared" si="11"/>
        <v>13.653056453001769</v>
      </c>
      <c r="X104">
        <f t="shared" si="11"/>
        <v>6.6585628721102514</v>
      </c>
      <c r="Y104">
        <f t="shared" si="11"/>
        <v>2.0267330375690582</v>
      </c>
      <c r="Z104">
        <f t="shared" si="11"/>
        <v>8.7356583739838669</v>
      </c>
      <c r="AA104" t="e">
        <f t="shared" si="11"/>
        <v>#DIV/0!</v>
      </c>
      <c r="AB104">
        <f t="shared" si="11"/>
        <v>16.533229115325568</v>
      </c>
      <c r="AC104">
        <f t="shared" si="11"/>
        <v>8.9520065963641162</v>
      </c>
      <c r="AD104">
        <f t="shared" si="11"/>
        <v>3.3876333289262863</v>
      </c>
      <c r="AE104">
        <f t="shared" si="11"/>
        <v>12.260611400794517</v>
      </c>
      <c r="AF104">
        <f t="shared" si="11"/>
        <v>1.607126431998793</v>
      </c>
      <c r="AG104">
        <f t="shared" si="11"/>
        <v>4.0040368383106753</v>
      </c>
      <c r="AH104">
        <f t="shared" si="11"/>
        <v>31.467550257024762</v>
      </c>
      <c r="AI104">
        <f t="shared" si="11"/>
        <v>0</v>
      </c>
      <c r="AJ104">
        <f t="shared" si="11"/>
        <v>9.0195376226986852</v>
      </c>
      <c r="AK104">
        <f t="shared" si="11"/>
        <v>5.0988133230873345</v>
      </c>
      <c r="AL104">
        <f t="shared" si="11"/>
        <v>5.7824376439437533</v>
      </c>
      <c r="AM104">
        <f t="shared" si="11"/>
        <v>5.2300591525405791</v>
      </c>
      <c r="AN104">
        <f t="shared" si="11"/>
        <v>2.0783651903550595</v>
      </c>
      <c r="AO104">
        <f t="shared" si="11"/>
        <v>7.973540199601084</v>
      </c>
      <c r="AP104">
        <f t="shared" si="11"/>
        <v>0</v>
      </c>
      <c r="AQ104">
        <f t="shared" si="11"/>
        <v>0</v>
      </c>
      <c r="AR104">
        <f t="shared" si="11"/>
        <v>0</v>
      </c>
      <c r="AS104">
        <f t="shared" si="11"/>
        <v>0</v>
      </c>
      <c r="AT104">
        <f t="shared" si="11"/>
        <v>0</v>
      </c>
      <c r="AU104">
        <f t="shared" si="11"/>
        <v>0</v>
      </c>
      <c r="AV104">
        <f t="shared" si="11"/>
        <v>0</v>
      </c>
      <c r="AW104">
        <f t="shared" si="11"/>
        <v>0</v>
      </c>
    </row>
    <row r="106" spans="1:49" x14ac:dyDescent="0.25">
      <c r="A106" t="s">
        <v>1773</v>
      </c>
      <c r="B106" s="165">
        <f>AVERAGE(B97:B99,J97:J99,R97:R99,)</f>
        <v>52.024001434530007</v>
      </c>
    </row>
    <row r="107" spans="1:49" x14ac:dyDescent="0.25">
      <c r="A107" t="s">
        <v>1774</v>
      </c>
      <c r="B107" s="165">
        <f>STDEV(B97:B99,J97:J99,R97:R99)</f>
        <v>17.054190022098993</v>
      </c>
    </row>
    <row r="108" spans="1:49" x14ac:dyDescent="0.25">
      <c r="A108" t="s">
        <v>1775</v>
      </c>
      <c r="B108" s="165">
        <f>STDEV(B97:B99,J97:J99,R97:R99)/SQRT(3)</f>
        <v>9.8462412000698833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1313</v>
      </c>
      <c r="D112" s="224" t="s">
        <v>1313</v>
      </c>
      <c r="E112" s="224" t="s">
        <v>1313</v>
      </c>
      <c r="F112" s="224" t="s">
        <v>1313</v>
      </c>
      <c r="G112" s="224" t="s">
        <v>1313</v>
      </c>
      <c r="H112" s="224" t="s">
        <v>1313</v>
      </c>
      <c r="I112" s="225" t="s">
        <v>1313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1317</v>
      </c>
      <c r="D113" s="219" t="s">
        <v>1317</v>
      </c>
      <c r="E113" s="219" t="s">
        <v>1317</v>
      </c>
      <c r="F113" s="219" t="s">
        <v>1317</v>
      </c>
      <c r="G113" s="219" t="s">
        <v>1317</v>
      </c>
      <c r="H113" s="219" t="s">
        <v>1317</v>
      </c>
      <c r="I113" s="220" t="s">
        <v>1317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1321</v>
      </c>
      <c r="D114" s="219" t="s">
        <v>1321</v>
      </c>
      <c r="E114" s="219" t="s">
        <v>1321</v>
      </c>
      <c r="F114" s="219" t="s">
        <v>1321</v>
      </c>
      <c r="G114" s="219" t="s">
        <v>1321</v>
      </c>
      <c r="H114" s="219" t="s">
        <v>1321</v>
      </c>
      <c r="I114" s="220" t="s">
        <v>1321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1325</v>
      </c>
      <c r="D115" s="219" t="s">
        <v>1325</v>
      </c>
      <c r="E115" s="219" t="s">
        <v>1325</v>
      </c>
      <c r="F115" s="219" t="s">
        <v>1325</v>
      </c>
      <c r="G115" s="219" t="s">
        <v>1325</v>
      </c>
      <c r="H115" s="219" t="s">
        <v>1325</v>
      </c>
      <c r="I115" s="220" t="s">
        <v>1325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1329</v>
      </c>
      <c r="D116" s="219" t="s">
        <v>1329</v>
      </c>
      <c r="E116" s="219" t="s">
        <v>1329</v>
      </c>
      <c r="F116" s="219" t="s">
        <v>1329</v>
      </c>
      <c r="G116" s="219" t="s">
        <v>1329</v>
      </c>
      <c r="H116" s="219" t="s">
        <v>1329</v>
      </c>
      <c r="I116" s="220" t="s">
        <v>1329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1333</v>
      </c>
      <c r="D117" s="219" t="s">
        <v>1333</v>
      </c>
      <c r="E117" s="219" t="s">
        <v>1333</v>
      </c>
      <c r="F117" s="219" t="s">
        <v>1333</v>
      </c>
      <c r="G117" s="219" t="s">
        <v>1333</v>
      </c>
      <c r="H117" s="219" t="s">
        <v>1333</v>
      </c>
      <c r="I117" s="220" t="s">
        <v>1333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2218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0.17299999999999999</v>
      </c>
      <c r="C126">
        <v>0.16550000000000001</v>
      </c>
      <c r="D126">
        <v>0.1792</v>
      </c>
      <c r="E126">
        <v>0.16750000000000001</v>
      </c>
      <c r="F126">
        <v>0.7157</v>
      </c>
      <c r="G126">
        <v>0.27750000000000002</v>
      </c>
      <c r="H126">
        <v>0.17280000000000001</v>
      </c>
      <c r="I126">
        <v>0.2011</v>
      </c>
      <c r="K126" t="s">
        <v>1658</v>
      </c>
      <c r="L126">
        <f>B126-$F$132</f>
        <v>9.2533333333333315E-2</v>
      </c>
      <c r="M126">
        <f t="shared" ref="M126:S126" si="12">C126-$F$132</f>
        <v>8.5033333333333336E-2</v>
      </c>
      <c r="N126">
        <f t="shared" si="12"/>
        <v>9.8733333333333326E-2</v>
      </c>
      <c r="O126">
        <f t="shared" si="12"/>
        <v>8.7033333333333338E-2</v>
      </c>
      <c r="P126">
        <f t="shared" si="12"/>
        <v>0.63523333333333332</v>
      </c>
      <c r="Q126">
        <f t="shared" si="12"/>
        <v>0.19703333333333334</v>
      </c>
      <c r="R126">
        <f t="shared" si="12"/>
        <v>9.2333333333333337E-2</v>
      </c>
      <c r="S126">
        <f t="shared" si="12"/>
        <v>0.12063333333333333</v>
      </c>
      <c r="U126" t="s">
        <v>1658</v>
      </c>
      <c r="V126">
        <f>L126/$L$131*100</f>
        <v>6.024959305480194</v>
      </c>
      <c r="W126">
        <f t="shared" ref="W126:AC126" si="13">M126/$L$131*100</f>
        <v>5.5366250678241995</v>
      </c>
      <c r="X126">
        <f t="shared" si="13"/>
        <v>6.4286489419424848</v>
      </c>
      <c r="Y126">
        <f t="shared" si="13"/>
        <v>5.6668475311991315</v>
      </c>
      <c r="Z126">
        <f t="shared" si="13"/>
        <v>41.360824742268036</v>
      </c>
      <c r="AA126">
        <f t="shared" si="13"/>
        <v>12.8290830168204</v>
      </c>
      <c r="AB126">
        <f t="shared" si="13"/>
        <v>6.0119370591427028</v>
      </c>
      <c r="AC126">
        <f t="shared" si="13"/>
        <v>7.8545849158979912</v>
      </c>
    </row>
    <row r="127" spans="1:29" x14ac:dyDescent="0.25">
      <c r="A127" t="s">
        <v>1659</v>
      </c>
      <c r="B127">
        <v>0.23599999999999999</v>
      </c>
      <c r="C127">
        <v>0.2954</v>
      </c>
      <c r="D127">
        <v>0.1976</v>
      </c>
      <c r="E127">
        <v>0.2</v>
      </c>
      <c r="F127">
        <v>0.3695</v>
      </c>
      <c r="G127">
        <v>0.18629999999999999</v>
      </c>
      <c r="H127">
        <v>0.19159999999999999</v>
      </c>
      <c r="I127">
        <v>0.17899999999999999</v>
      </c>
      <c r="K127" t="s">
        <v>1659</v>
      </c>
      <c r="L127">
        <f t="shared" ref="L127:L131" si="14">B127-$F$132</f>
        <v>0.1555333333333333</v>
      </c>
      <c r="M127">
        <f t="shared" ref="M127:M131" si="15">C127-$F$132</f>
        <v>0.21493333333333331</v>
      </c>
      <c r="N127">
        <f t="shared" ref="N127:N131" si="16">D127-$F$132</f>
        <v>0.11713333333333333</v>
      </c>
      <c r="O127">
        <f t="shared" ref="O127:O131" si="17">E127-$F$132</f>
        <v>0.11953333333333334</v>
      </c>
      <c r="P127">
        <f t="shared" ref="P127:P131" si="18">F127-$F$132</f>
        <v>0.28903333333333331</v>
      </c>
      <c r="Q127">
        <f t="shared" ref="Q127:Q131" si="19">G127-$F$132</f>
        <v>0.10583333333333332</v>
      </c>
      <c r="R127">
        <f t="shared" ref="R127:R131" si="20">H127-$F$132</f>
        <v>0.11113333333333332</v>
      </c>
      <c r="S127">
        <f t="shared" ref="S127:S131" si="21">I127-$F$132</f>
        <v>9.853333333333332E-2</v>
      </c>
      <c r="U127" t="s">
        <v>1659</v>
      </c>
      <c r="V127">
        <f>L127/$L$131*100</f>
        <v>10.126966901790556</v>
      </c>
      <c r="W127">
        <f t="shared" ref="W127:AC127" si="22">M127/$L$131*100</f>
        <v>13.994574064026041</v>
      </c>
      <c r="X127">
        <f t="shared" si="22"/>
        <v>7.6266956049918608</v>
      </c>
      <c r="Y127">
        <f t="shared" si="22"/>
        <v>7.7829625610417796</v>
      </c>
      <c r="Z127">
        <f t="shared" si="22"/>
        <v>18.819316332067277</v>
      </c>
      <c r="AA127">
        <f t="shared" si="22"/>
        <v>6.8909386869234934</v>
      </c>
      <c r="AB127">
        <f t="shared" si="22"/>
        <v>7.2360282148670629</v>
      </c>
      <c r="AC127">
        <f t="shared" si="22"/>
        <v>6.415626695604991</v>
      </c>
    </row>
    <row r="128" spans="1:29" x14ac:dyDescent="0.25">
      <c r="A128" t="s">
        <v>1660</v>
      </c>
      <c r="B128">
        <v>0.16700000000000001</v>
      </c>
      <c r="C128">
        <v>0.1739</v>
      </c>
      <c r="D128">
        <v>0.15759999999999999</v>
      </c>
      <c r="E128">
        <v>0.1774</v>
      </c>
      <c r="F128">
        <v>0.19589999999999999</v>
      </c>
      <c r="G128">
        <v>2.0941999999999998</v>
      </c>
      <c r="H128">
        <v>0.15909999999999999</v>
      </c>
      <c r="I128">
        <v>0.19500000000000001</v>
      </c>
      <c r="K128" t="s">
        <v>1660</v>
      </c>
      <c r="L128">
        <f t="shared" si="14"/>
        <v>8.6533333333333337E-2</v>
      </c>
      <c r="M128">
        <f t="shared" si="15"/>
        <v>9.3433333333333327E-2</v>
      </c>
      <c r="N128">
        <f t="shared" si="16"/>
        <v>7.7133333333333318E-2</v>
      </c>
      <c r="O128">
        <f t="shared" si="17"/>
        <v>9.693333333333333E-2</v>
      </c>
      <c r="P128">
        <f t="shared" si="18"/>
        <v>0.11543333333333332</v>
      </c>
      <c r="Q128">
        <f t="shared" si="19"/>
        <v>2.0137333333333332</v>
      </c>
      <c r="R128">
        <f t="shared" si="20"/>
        <v>7.8633333333333319E-2</v>
      </c>
      <c r="S128">
        <f t="shared" si="21"/>
        <v>0.11453333333333333</v>
      </c>
      <c r="U128" t="s">
        <v>1660</v>
      </c>
      <c r="V128">
        <f t="shared" ref="V128:V131" si="23">L128/$L$131*100</f>
        <v>5.6342919153553987</v>
      </c>
      <c r="W128">
        <f t="shared" ref="W128:W131" si="24">M128/$L$131*100</f>
        <v>6.0835594139989144</v>
      </c>
      <c r="X128">
        <f t="shared" ref="X128:X131" si="25">N128/$L$131*100</f>
        <v>5.0222463374932165</v>
      </c>
      <c r="Y128">
        <f t="shared" ref="Y128:Y131" si="26">O128/$L$131*100</f>
        <v>6.3114487249050457</v>
      </c>
      <c r="Z128">
        <f t="shared" ref="Z128:Z131" si="27">P128/$L$131*100</f>
        <v>7.5160065111231678</v>
      </c>
      <c r="AA128">
        <f t="shared" ref="AA128:AA131" si="28">Q128/$L$131*100</f>
        <v>131.11665762344003</v>
      </c>
      <c r="AB128">
        <f t="shared" ref="AB128:AB131" si="29">R128/$L$131*100</f>
        <v>5.1199131850244157</v>
      </c>
      <c r="AC128">
        <f t="shared" ref="AC128:AC131" si="30">S128/$L$131*100</f>
        <v>7.45740640260445</v>
      </c>
    </row>
    <row r="129" spans="1:29" x14ac:dyDescent="0.25">
      <c r="A129" t="s">
        <v>1661</v>
      </c>
      <c r="B129">
        <v>0.17760000000000001</v>
      </c>
      <c r="C129">
        <v>9.9099999999999994E-2</v>
      </c>
      <c r="D129">
        <v>0.1007</v>
      </c>
      <c r="E129">
        <v>0.12139999999999999</v>
      </c>
      <c r="F129">
        <v>2.0205000000000002</v>
      </c>
      <c r="G129">
        <v>0.1706</v>
      </c>
      <c r="H129">
        <v>0.16450000000000001</v>
      </c>
      <c r="I129">
        <v>0.18260000000000001</v>
      </c>
      <c r="K129" t="s">
        <v>1661</v>
      </c>
      <c r="L129">
        <f t="shared" si="14"/>
        <v>9.7133333333333335E-2</v>
      </c>
      <c r="M129">
        <f t="shared" si="15"/>
        <v>1.8633333333333321E-2</v>
      </c>
      <c r="N129">
        <f t="shared" si="16"/>
        <v>2.0233333333333325E-2</v>
      </c>
      <c r="O129">
        <f t="shared" si="17"/>
        <v>4.0933333333333322E-2</v>
      </c>
      <c r="P129">
        <f t="shared" si="18"/>
        <v>1.9400333333333335</v>
      </c>
      <c r="Q129">
        <f t="shared" si="19"/>
        <v>9.0133333333333329E-2</v>
      </c>
      <c r="R129">
        <f t="shared" si="20"/>
        <v>8.4033333333333335E-2</v>
      </c>
      <c r="S129">
        <f t="shared" si="21"/>
        <v>0.10213333333333334</v>
      </c>
      <c r="U129" t="s">
        <v>1661</v>
      </c>
      <c r="V129">
        <f t="shared" si="23"/>
        <v>6.3244709712425395</v>
      </c>
      <c r="W129">
        <f t="shared" si="24"/>
        <v>1.2132392837764505</v>
      </c>
      <c r="X129">
        <f t="shared" si="25"/>
        <v>1.3174172544763967</v>
      </c>
      <c r="Y129">
        <f t="shared" si="26"/>
        <v>2.6652197504069446</v>
      </c>
      <c r="Z129">
        <f t="shared" si="27"/>
        <v>126.3179598480738</v>
      </c>
      <c r="AA129">
        <f t="shared" si="28"/>
        <v>5.8686923494302761</v>
      </c>
      <c r="AB129">
        <f t="shared" si="29"/>
        <v>5.4715138361367339</v>
      </c>
      <c r="AC129">
        <f t="shared" si="30"/>
        <v>6.6500271296798701</v>
      </c>
    </row>
    <row r="130" spans="1:29" x14ac:dyDescent="0.25">
      <c r="A130" t="s">
        <v>1662</v>
      </c>
      <c r="B130">
        <v>0.18049999999999999</v>
      </c>
      <c r="C130">
        <v>0.2495</v>
      </c>
      <c r="D130">
        <v>0.1706</v>
      </c>
      <c r="E130">
        <v>0.183</v>
      </c>
      <c r="F130">
        <v>0.38469999999999999</v>
      </c>
      <c r="G130">
        <v>0.18410000000000001</v>
      </c>
      <c r="H130">
        <v>0.1754</v>
      </c>
      <c r="I130">
        <v>0.18970000000000001</v>
      </c>
      <c r="K130" t="s">
        <v>1662</v>
      </c>
      <c r="L130">
        <f t="shared" si="14"/>
        <v>0.10003333333333332</v>
      </c>
      <c r="M130">
        <f t="shared" si="15"/>
        <v>0.16903333333333331</v>
      </c>
      <c r="N130">
        <f t="shared" si="16"/>
        <v>9.0133333333333329E-2</v>
      </c>
      <c r="O130">
        <f t="shared" si="17"/>
        <v>0.10253333333333332</v>
      </c>
      <c r="P130">
        <f t="shared" si="18"/>
        <v>0.3042333333333333</v>
      </c>
      <c r="Q130">
        <f t="shared" si="19"/>
        <v>0.10363333333333334</v>
      </c>
      <c r="R130">
        <f t="shared" si="20"/>
        <v>9.4933333333333328E-2</v>
      </c>
      <c r="S130">
        <f t="shared" si="21"/>
        <v>0.10923333333333334</v>
      </c>
      <c r="U130" t="s">
        <v>1662</v>
      </c>
      <c r="V130">
        <f t="shared" si="23"/>
        <v>6.5132935431361894</v>
      </c>
      <c r="W130">
        <f t="shared" si="24"/>
        <v>11.00596852957135</v>
      </c>
      <c r="X130">
        <f t="shared" si="25"/>
        <v>5.8686923494302761</v>
      </c>
      <c r="Y130">
        <f t="shared" si="26"/>
        <v>6.6760716223548551</v>
      </c>
      <c r="Z130">
        <f t="shared" si="27"/>
        <v>19.809007053716762</v>
      </c>
      <c r="AA130">
        <f t="shared" si="28"/>
        <v>6.7476939772110693</v>
      </c>
      <c r="AB130">
        <f t="shared" si="29"/>
        <v>6.1812262615301137</v>
      </c>
      <c r="AC130">
        <f t="shared" si="30"/>
        <v>7.1123168746608787</v>
      </c>
    </row>
    <row r="131" spans="1:29" x14ac:dyDescent="0.25">
      <c r="A131" t="s">
        <v>1663</v>
      </c>
      <c r="B131">
        <v>1.6163000000000001</v>
      </c>
      <c r="C131">
        <v>0.1656</v>
      </c>
      <c r="D131">
        <v>0.16200000000000001</v>
      </c>
      <c r="E131">
        <v>0.17760000000000001</v>
      </c>
      <c r="F131">
        <v>1.2322</v>
      </c>
      <c r="G131">
        <v>0.1605</v>
      </c>
      <c r="H131">
        <v>0.17549999999999999</v>
      </c>
      <c r="I131">
        <v>0.19500000000000001</v>
      </c>
      <c r="K131" t="s">
        <v>1663</v>
      </c>
      <c r="L131">
        <f t="shared" si="14"/>
        <v>1.5358333333333334</v>
      </c>
      <c r="M131">
        <f t="shared" si="15"/>
        <v>8.5133333333333325E-2</v>
      </c>
      <c r="N131">
        <f t="shared" si="16"/>
        <v>8.1533333333333333E-2</v>
      </c>
      <c r="O131">
        <f t="shared" si="17"/>
        <v>9.7133333333333335E-2</v>
      </c>
      <c r="P131">
        <f t="shared" si="18"/>
        <v>1.1517333333333333</v>
      </c>
      <c r="Q131">
        <f t="shared" si="19"/>
        <v>8.0033333333333331E-2</v>
      </c>
      <c r="R131">
        <f t="shared" si="20"/>
        <v>9.5033333333333317E-2</v>
      </c>
      <c r="S131">
        <f t="shared" si="21"/>
        <v>0.11453333333333333</v>
      </c>
      <c r="U131" t="s">
        <v>1663</v>
      </c>
      <c r="V131">
        <f t="shared" si="23"/>
        <v>100</v>
      </c>
      <c r="W131">
        <f t="shared" si="24"/>
        <v>5.5431361909929455</v>
      </c>
      <c r="X131">
        <f t="shared" si="25"/>
        <v>5.3087357569180682</v>
      </c>
      <c r="Y131">
        <f t="shared" si="26"/>
        <v>6.3244709712425395</v>
      </c>
      <c r="Z131">
        <f t="shared" si="27"/>
        <v>74.99077590884427</v>
      </c>
      <c r="AA131">
        <f t="shared" si="28"/>
        <v>5.211068909386869</v>
      </c>
      <c r="AB131">
        <f t="shared" si="29"/>
        <v>6.1877373846988588</v>
      </c>
      <c r="AC131">
        <f t="shared" si="30"/>
        <v>7.45740640260445</v>
      </c>
    </row>
    <row r="132" spans="1:29" x14ac:dyDescent="0.25">
      <c r="A132" t="s">
        <v>1664</v>
      </c>
      <c r="B132">
        <v>0.08</v>
      </c>
      <c r="C132">
        <v>8.0699999999999994E-2</v>
      </c>
      <c r="D132">
        <v>8.0699999999999994E-2</v>
      </c>
      <c r="E132">
        <v>3.5398000000000001</v>
      </c>
      <c r="F132">
        <f>AVERAGE(B132:D132)</f>
        <v>8.0466666666666672E-2</v>
      </c>
    </row>
    <row r="133" spans="1:29" x14ac:dyDescent="0.25">
      <c r="A133" t="s">
        <v>1665</v>
      </c>
    </row>
    <row r="136" spans="1:29" x14ac:dyDescent="0.25">
      <c r="A136" s="7" t="s">
        <v>2275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0.14940000000000001</v>
      </c>
      <c r="C139">
        <v>0.15229999999999999</v>
      </c>
      <c r="D139">
        <v>0.1608</v>
      </c>
      <c r="E139">
        <v>0.70979999999999999</v>
      </c>
      <c r="F139">
        <v>0.1588</v>
      </c>
      <c r="G139">
        <v>0.15260000000000001</v>
      </c>
      <c r="H139">
        <v>0.14149999999999999</v>
      </c>
      <c r="I139">
        <v>0.1779</v>
      </c>
      <c r="K139" t="s">
        <v>1658</v>
      </c>
      <c r="L139">
        <f>B139-$F$145</f>
        <v>6.7566666666666678E-2</v>
      </c>
      <c r="M139">
        <f t="shared" ref="M139:S139" si="31">C139-$F$145</f>
        <v>7.0466666666666664E-2</v>
      </c>
      <c r="N139">
        <f t="shared" si="31"/>
        <v>7.8966666666666671E-2</v>
      </c>
      <c r="O139">
        <f t="shared" si="31"/>
        <v>0.62796666666666667</v>
      </c>
      <c r="P139">
        <f t="shared" si="31"/>
        <v>7.6966666666666669E-2</v>
      </c>
      <c r="Q139">
        <f t="shared" si="31"/>
        <v>7.0766666666666686E-2</v>
      </c>
      <c r="R139">
        <f t="shared" si="31"/>
        <v>5.966666666666666E-2</v>
      </c>
      <c r="S139">
        <f t="shared" si="31"/>
        <v>9.6066666666666675E-2</v>
      </c>
      <c r="U139" t="s">
        <v>1658</v>
      </c>
      <c r="V139">
        <f>L139/$L$144*100</f>
        <v>3.3637570527713248</v>
      </c>
      <c r="W139">
        <f t="shared" ref="W139:AC139" si="32">M139/$L$144*100</f>
        <v>3.508131430467972</v>
      </c>
      <c r="X139">
        <f t="shared" si="32"/>
        <v>3.9312977099236646</v>
      </c>
      <c r="Y139">
        <f t="shared" si="32"/>
        <v>31.262860935944243</v>
      </c>
      <c r="Z139">
        <f t="shared" si="32"/>
        <v>3.8317291735811483</v>
      </c>
      <c r="AA139">
        <f t="shared" si="32"/>
        <v>3.523066710919351</v>
      </c>
      <c r="AB139">
        <f t="shared" si="32"/>
        <v>2.9704613342183865</v>
      </c>
      <c r="AC139">
        <f t="shared" si="32"/>
        <v>4.7826086956521747</v>
      </c>
    </row>
    <row r="140" spans="1:29" x14ac:dyDescent="0.25">
      <c r="A140" t="s">
        <v>1659</v>
      </c>
      <c r="B140">
        <v>0.4002</v>
      </c>
      <c r="C140">
        <v>0.1855</v>
      </c>
      <c r="D140">
        <v>0.1797</v>
      </c>
      <c r="E140">
        <v>0.17169999999999999</v>
      </c>
      <c r="F140">
        <v>0.19600000000000001</v>
      </c>
      <c r="G140">
        <v>0.13100000000000001</v>
      </c>
      <c r="H140">
        <v>0.1462</v>
      </c>
      <c r="I140">
        <v>0.1434</v>
      </c>
      <c r="K140" t="s">
        <v>1659</v>
      </c>
      <c r="L140">
        <f t="shared" ref="L140:L144" si="33">B140-$F$145</f>
        <v>0.31836666666666669</v>
      </c>
      <c r="M140">
        <f t="shared" ref="M140:M144" si="34">C140-$F$145</f>
        <v>0.10366666666666667</v>
      </c>
      <c r="N140">
        <f t="shared" ref="N140:N144" si="35">D140-$F$145</f>
        <v>9.7866666666666671E-2</v>
      </c>
      <c r="O140">
        <f t="shared" ref="O140:O144" si="36">E140-$F$145</f>
        <v>8.9866666666666664E-2</v>
      </c>
      <c r="P140">
        <f t="shared" ref="P140:P144" si="37">F140-$F$145</f>
        <v>0.11416666666666668</v>
      </c>
      <c r="Q140">
        <f t="shared" ref="Q140:Q144" si="38">G140-$F$145</f>
        <v>4.9166666666666678E-2</v>
      </c>
      <c r="R140">
        <f t="shared" ref="R140:R144" si="39">H140-$F$145</f>
        <v>6.4366666666666669E-2</v>
      </c>
      <c r="S140">
        <f t="shared" ref="S140:S144" si="40">I140-$F$145</f>
        <v>6.1566666666666672E-2</v>
      </c>
      <c r="U140" t="s">
        <v>1659</v>
      </c>
      <c r="V140">
        <f t="shared" ref="V140:V144" si="41">L140/$L$144*100</f>
        <v>15.849651510122802</v>
      </c>
      <c r="W140">
        <f t="shared" ref="W140:W144" si="42">M140/$L$144*100</f>
        <v>5.1609691337537349</v>
      </c>
      <c r="X140">
        <f t="shared" ref="X140:X144" si="43">N140/$L$144*100</f>
        <v>4.8722203783604385</v>
      </c>
      <c r="Y140">
        <f t="shared" ref="Y140:Y144" si="44">O140/$L$144*100</f>
        <v>4.4739462329903752</v>
      </c>
      <c r="Z140">
        <f t="shared" ref="Z140:Z144" si="45">P140/$L$144*100</f>
        <v>5.6837039495519424</v>
      </c>
      <c r="AA140">
        <f t="shared" ref="AA140:AA144" si="46">Q140/$L$144*100</f>
        <v>2.44772651842018</v>
      </c>
      <c r="AB140">
        <f t="shared" ref="AB140:AB144" si="47">R140/$L$144*100</f>
        <v>3.204447394623299</v>
      </c>
      <c r="AC140">
        <f t="shared" ref="AC140:AC144" si="48">S140/$L$144*100</f>
        <v>3.0650514437437772</v>
      </c>
    </row>
    <row r="141" spans="1:29" x14ac:dyDescent="0.25">
      <c r="A141" t="s">
        <v>1660</v>
      </c>
      <c r="B141">
        <v>0.1487</v>
      </c>
      <c r="C141">
        <v>0.13739999999999999</v>
      </c>
      <c r="D141">
        <v>0.1431</v>
      </c>
      <c r="E141">
        <v>0.15659999999999999</v>
      </c>
      <c r="F141">
        <v>0.14699999999999999</v>
      </c>
      <c r="G141">
        <v>0.14710000000000001</v>
      </c>
      <c r="H141">
        <v>0.14380000000000001</v>
      </c>
      <c r="I141">
        <v>0.1583</v>
      </c>
      <c r="K141" t="s">
        <v>1660</v>
      </c>
      <c r="L141">
        <f t="shared" si="33"/>
        <v>6.6866666666666671E-2</v>
      </c>
      <c r="M141">
        <f t="shared" si="34"/>
        <v>5.5566666666666667E-2</v>
      </c>
      <c r="N141">
        <f t="shared" si="35"/>
        <v>6.1266666666666678E-2</v>
      </c>
      <c r="O141">
        <f t="shared" si="36"/>
        <v>7.4766666666666662E-2</v>
      </c>
      <c r="P141">
        <f t="shared" si="37"/>
        <v>6.5166666666666664E-2</v>
      </c>
      <c r="Q141">
        <f t="shared" si="38"/>
        <v>6.5266666666666681E-2</v>
      </c>
      <c r="R141">
        <f t="shared" si="39"/>
        <v>6.1966666666666684E-2</v>
      </c>
      <c r="S141">
        <f t="shared" si="40"/>
        <v>7.6466666666666669E-2</v>
      </c>
      <c r="U141" t="s">
        <v>1660</v>
      </c>
      <c r="V141">
        <f t="shared" si="41"/>
        <v>3.328908065051444</v>
      </c>
      <c r="W141">
        <f t="shared" si="42"/>
        <v>2.7663458347162297</v>
      </c>
      <c r="X141">
        <f t="shared" si="43"/>
        <v>3.0501161632924005</v>
      </c>
      <c r="Y141">
        <f t="shared" si="44"/>
        <v>3.7222037836043809</v>
      </c>
      <c r="Z141">
        <f t="shared" si="45"/>
        <v>3.2442748091603053</v>
      </c>
      <c r="AA141">
        <f t="shared" si="46"/>
        <v>3.2492532359774318</v>
      </c>
      <c r="AB141">
        <f t="shared" si="47"/>
        <v>3.0849651510122813</v>
      </c>
      <c r="AC141">
        <f t="shared" si="48"/>
        <v>3.8068370394955195</v>
      </c>
    </row>
    <row r="142" spans="1:29" x14ac:dyDescent="0.25">
      <c r="A142" t="s">
        <v>1661</v>
      </c>
      <c r="B142">
        <v>0.15920000000000001</v>
      </c>
      <c r="C142">
        <v>0.14799999999999999</v>
      </c>
      <c r="D142">
        <v>0.15129999999999999</v>
      </c>
      <c r="E142">
        <v>0.1593</v>
      </c>
      <c r="F142">
        <v>0.1522</v>
      </c>
      <c r="G142">
        <v>0.15079999999999999</v>
      </c>
      <c r="H142">
        <v>0.1447</v>
      </c>
      <c r="I142">
        <v>0.16089999999999999</v>
      </c>
      <c r="K142" t="s">
        <v>1661</v>
      </c>
      <c r="L142">
        <f t="shared" si="33"/>
        <v>7.7366666666666681E-2</v>
      </c>
      <c r="M142">
        <f t="shared" si="34"/>
        <v>6.6166666666666665E-2</v>
      </c>
      <c r="N142">
        <f t="shared" si="35"/>
        <v>6.9466666666666663E-2</v>
      </c>
      <c r="O142">
        <f t="shared" si="36"/>
        <v>7.746666666666667E-2</v>
      </c>
      <c r="P142">
        <f t="shared" si="37"/>
        <v>7.0366666666666675E-2</v>
      </c>
      <c r="Q142">
        <f t="shared" si="38"/>
        <v>6.8966666666666662E-2</v>
      </c>
      <c r="R142">
        <f t="shared" si="39"/>
        <v>6.2866666666666668E-2</v>
      </c>
      <c r="S142">
        <f t="shared" si="40"/>
        <v>7.906666666666666E-2</v>
      </c>
      <c r="U142" t="s">
        <v>1661</v>
      </c>
      <c r="V142">
        <f t="shared" si="41"/>
        <v>3.8516428808496523</v>
      </c>
      <c r="W142">
        <f t="shared" si="42"/>
        <v>3.2940590773315632</v>
      </c>
      <c r="X142">
        <f t="shared" si="43"/>
        <v>3.4583471622967141</v>
      </c>
      <c r="Y142">
        <f t="shared" si="44"/>
        <v>3.8566213076667779</v>
      </c>
      <c r="Z142">
        <f t="shared" si="45"/>
        <v>3.5031530036508469</v>
      </c>
      <c r="AA142">
        <f t="shared" si="46"/>
        <v>3.4334550282110854</v>
      </c>
      <c r="AB142">
        <f t="shared" si="47"/>
        <v>3.1297709923664123</v>
      </c>
      <c r="AC142">
        <f t="shared" si="48"/>
        <v>3.9362761367407897</v>
      </c>
    </row>
    <row r="143" spans="1:29" x14ac:dyDescent="0.25">
      <c r="A143" t="s">
        <v>1662</v>
      </c>
      <c r="B143">
        <v>0.16520000000000001</v>
      </c>
      <c r="C143">
        <v>0.14979999999999999</v>
      </c>
      <c r="D143">
        <v>0.1515</v>
      </c>
      <c r="E143">
        <v>0.154</v>
      </c>
      <c r="F143">
        <v>0.15240000000000001</v>
      </c>
      <c r="G143">
        <v>0.15140000000000001</v>
      </c>
      <c r="H143">
        <v>0.1552</v>
      </c>
      <c r="I143">
        <v>0.15210000000000001</v>
      </c>
      <c r="K143" t="s">
        <v>1662</v>
      </c>
      <c r="L143">
        <f t="shared" si="33"/>
        <v>8.3366666666666686E-2</v>
      </c>
      <c r="M143">
        <f t="shared" si="34"/>
        <v>6.7966666666666661E-2</v>
      </c>
      <c r="N143">
        <f t="shared" si="35"/>
        <v>6.9666666666666668E-2</v>
      </c>
      <c r="O143">
        <f t="shared" si="36"/>
        <v>7.2166666666666671E-2</v>
      </c>
      <c r="P143">
        <f t="shared" si="37"/>
        <v>7.056666666666668E-2</v>
      </c>
      <c r="Q143">
        <f t="shared" si="38"/>
        <v>6.9566666666666679E-2</v>
      </c>
      <c r="R143">
        <f t="shared" si="39"/>
        <v>7.3366666666666677E-2</v>
      </c>
      <c r="S143">
        <f t="shared" si="40"/>
        <v>7.0266666666666686E-2</v>
      </c>
      <c r="U143" t="s">
        <v>1662</v>
      </c>
      <c r="V143">
        <f t="shared" si="41"/>
        <v>4.1503484898772003</v>
      </c>
      <c r="W143">
        <f t="shared" si="42"/>
        <v>3.3836707600398275</v>
      </c>
      <c r="X143">
        <f t="shared" si="43"/>
        <v>3.4683040159309662</v>
      </c>
      <c r="Y143">
        <f t="shared" si="44"/>
        <v>3.5927646863591107</v>
      </c>
      <c r="Z143">
        <f t="shared" si="45"/>
        <v>3.5131098572850989</v>
      </c>
      <c r="AA143">
        <f t="shared" si="46"/>
        <v>3.4633255891138406</v>
      </c>
      <c r="AB143">
        <f t="shared" si="47"/>
        <v>3.6525058081646202</v>
      </c>
      <c r="AC143">
        <f t="shared" si="48"/>
        <v>3.4981745768337213</v>
      </c>
    </row>
    <row r="144" spans="1:29" x14ac:dyDescent="0.25">
      <c r="A144" t="s">
        <v>1663</v>
      </c>
      <c r="B144">
        <v>2.0905</v>
      </c>
      <c r="C144">
        <v>0.1424</v>
      </c>
      <c r="D144">
        <v>0.15090000000000001</v>
      </c>
      <c r="E144">
        <v>0.1477</v>
      </c>
      <c r="F144">
        <v>0.1525</v>
      </c>
      <c r="G144">
        <v>0.14929999999999999</v>
      </c>
      <c r="H144">
        <v>0.14960000000000001</v>
      </c>
      <c r="I144">
        <v>0.1646</v>
      </c>
      <c r="K144" t="s">
        <v>1663</v>
      </c>
      <c r="L144">
        <f t="shared" si="33"/>
        <v>2.0086666666666666</v>
      </c>
      <c r="M144">
        <f t="shared" si="34"/>
        <v>6.0566666666666671E-2</v>
      </c>
      <c r="N144">
        <f t="shared" si="35"/>
        <v>6.9066666666666679E-2</v>
      </c>
      <c r="O144">
        <f t="shared" si="36"/>
        <v>6.5866666666666671E-2</v>
      </c>
      <c r="P144">
        <f t="shared" si="37"/>
        <v>7.0666666666666669E-2</v>
      </c>
      <c r="Q144">
        <f t="shared" si="38"/>
        <v>6.7466666666666661E-2</v>
      </c>
      <c r="R144">
        <f t="shared" si="39"/>
        <v>6.7766666666666683E-2</v>
      </c>
      <c r="S144">
        <f t="shared" si="40"/>
        <v>8.2766666666666669E-2</v>
      </c>
      <c r="U144" t="s">
        <v>1663</v>
      </c>
      <c r="V144">
        <f t="shared" si="41"/>
        <v>100</v>
      </c>
      <c r="W144">
        <f t="shared" si="42"/>
        <v>3.0152671755725193</v>
      </c>
      <c r="X144">
        <f t="shared" si="43"/>
        <v>3.4384334550282123</v>
      </c>
      <c r="Y144">
        <f t="shared" si="44"/>
        <v>3.2791237968801861</v>
      </c>
      <c r="Z144">
        <f t="shared" si="45"/>
        <v>3.5180882841022241</v>
      </c>
      <c r="AA144">
        <f t="shared" si="46"/>
        <v>3.3587786259541978</v>
      </c>
      <c r="AB144">
        <f t="shared" si="47"/>
        <v>3.3737139064055768</v>
      </c>
      <c r="AC144">
        <f t="shared" si="48"/>
        <v>4.1204779289744442</v>
      </c>
    </row>
    <row r="145" spans="1:29" x14ac:dyDescent="0.25">
      <c r="A145" t="s">
        <v>1664</v>
      </c>
      <c r="B145">
        <v>8.0600000000000005E-2</v>
      </c>
      <c r="C145">
        <v>8.2699999999999996E-2</v>
      </c>
      <c r="D145">
        <v>8.2199999999999995E-2</v>
      </c>
      <c r="E145">
        <v>3.6497000000000002</v>
      </c>
      <c r="F145">
        <f>AVERAGE(B145:D145)</f>
        <v>8.1833333333333327E-2</v>
      </c>
    </row>
    <row r="146" spans="1:29" x14ac:dyDescent="0.25">
      <c r="A146" t="s">
        <v>1665</v>
      </c>
    </row>
    <row r="149" spans="1:29" x14ac:dyDescent="0.25">
      <c r="A149" s="7" t="s">
        <v>2276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0.15429999999999999</v>
      </c>
      <c r="C152">
        <v>0.15970000000000001</v>
      </c>
      <c r="D152">
        <v>0.1676</v>
      </c>
      <c r="E152">
        <v>0.15090000000000001</v>
      </c>
      <c r="F152">
        <v>0.158</v>
      </c>
      <c r="G152">
        <v>0.15440000000000001</v>
      </c>
      <c r="H152">
        <v>0.1714</v>
      </c>
      <c r="I152">
        <v>0.1555</v>
      </c>
      <c r="K152" t="s">
        <v>1658</v>
      </c>
      <c r="L152">
        <f>B152-$F$158</f>
        <v>6.7633333333333323E-2</v>
      </c>
      <c r="M152">
        <f t="shared" ref="M152:S152" si="49">C152-$F$158</f>
        <v>7.3033333333333339E-2</v>
      </c>
      <c r="N152">
        <f t="shared" si="49"/>
        <v>8.0933333333333329E-2</v>
      </c>
      <c r="O152">
        <f t="shared" si="49"/>
        <v>6.4233333333333337E-2</v>
      </c>
      <c r="P152">
        <f t="shared" si="49"/>
        <v>7.1333333333333332E-2</v>
      </c>
      <c r="Q152">
        <f t="shared" si="49"/>
        <v>6.773333333333334E-2</v>
      </c>
      <c r="R152">
        <f t="shared" si="49"/>
        <v>8.4733333333333327E-2</v>
      </c>
      <c r="S152">
        <f t="shared" si="49"/>
        <v>6.883333333333333E-2</v>
      </c>
      <c r="U152" t="s">
        <v>1658</v>
      </c>
      <c r="V152">
        <f>L152/$L$157*100</f>
        <v>4.7561004195869758</v>
      </c>
      <c r="W152">
        <f t="shared" ref="W152:AC152" si="50">M152/$L$157*100</f>
        <v>5.1358383535313283</v>
      </c>
      <c r="X152">
        <f t="shared" si="50"/>
        <v>5.6913808865239917</v>
      </c>
      <c r="Y152">
        <f t="shared" si="50"/>
        <v>4.5170061648812734</v>
      </c>
      <c r="Z152">
        <f t="shared" si="50"/>
        <v>5.0162912261784776</v>
      </c>
      <c r="AA152">
        <f t="shared" si="50"/>
        <v>4.7631326035489092</v>
      </c>
      <c r="AB152">
        <f t="shared" si="50"/>
        <v>5.9586038770774241</v>
      </c>
      <c r="AC152">
        <f t="shared" si="50"/>
        <v>4.8404866271301659</v>
      </c>
    </row>
    <row r="153" spans="1:29" x14ac:dyDescent="0.25">
      <c r="A153" t="s">
        <v>1659</v>
      </c>
      <c r="B153">
        <v>0.20810000000000001</v>
      </c>
      <c r="C153">
        <v>0.20050000000000001</v>
      </c>
      <c r="D153">
        <v>0.18279999999999999</v>
      </c>
      <c r="E153">
        <v>0.1694</v>
      </c>
      <c r="F153">
        <v>0.1643</v>
      </c>
      <c r="G153">
        <v>0.1668</v>
      </c>
      <c r="H153">
        <v>0.1641</v>
      </c>
      <c r="I153">
        <v>0.2031</v>
      </c>
      <c r="K153" t="s">
        <v>1659</v>
      </c>
      <c r="L153">
        <f t="shared" ref="L153:L157" si="51">B153-$F$158</f>
        <v>0.12143333333333334</v>
      </c>
      <c r="M153">
        <f t="shared" ref="M153:M157" si="52">C153-$F$158</f>
        <v>0.11383333333333334</v>
      </c>
      <c r="N153">
        <f t="shared" ref="N153:N157" si="53">D153-$F$158</f>
        <v>9.6133333333333321E-2</v>
      </c>
      <c r="O153">
        <f t="shared" ref="O153:O157" si="54">E153-$F$158</f>
        <v>8.2733333333333325E-2</v>
      </c>
      <c r="P153">
        <f t="shared" ref="P153:P157" si="55">F153-$F$158</f>
        <v>7.7633333333333332E-2</v>
      </c>
      <c r="Q153">
        <f t="shared" ref="Q153:Q157" si="56">G153-$F$158</f>
        <v>8.0133333333333334E-2</v>
      </c>
      <c r="R153">
        <f t="shared" ref="R153:R157" si="57">H153-$F$158</f>
        <v>7.7433333333333326E-2</v>
      </c>
      <c r="S153">
        <f t="shared" ref="S153:S157" si="58">I153-$F$158</f>
        <v>0.11643333333333333</v>
      </c>
      <c r="U153" t="s">
        <v>1659</v>
      </c>
      <c r="V153">
        <f t="shared" ref="V153:V157" si="59">L153/$L$157*100</f>
        <v>8.5394153911066315</v>
      </c>
      <c r="W153">
        <f t="shared" ref="W153:W157" si="60">M153/$L$157*100</f>
        <v>8.0049694099997666</v>
      </c>
      <c r="X153">
        <f t="shared" ref="X153:X157" si="61">N153/$L$157*100</f>
        <v>6.7602728487377224</v>
      </c>
      <c r="Y153">
        <f t="shared" ref="Y153:Y157" si="62">O153/$L$157*100</f>
        <v>5.8179601978387749</v>
      </c>
      <c r="Z153">
        <f t="shared" ref="Z153:Z157" si="63">P153/$L$157*100</f>
        <v>5.4593188157802208</v>
      </c>
      <c r="AA153">
        <f t="shared" ref="AA153:AA157" si="64">Q153/$L$157*100</f>
        <v>5.6351234148285325</v>
      </c>
      <c r="AB153">
        <f t="shared" ref="AB153:AB157" si="65">R153/$L$157*100</f>
        <v>5.4452544478563558</v>
      </c>
      <c r="AC153">
        <f t="shared" ref="AC153:AC157" si="66">S153/$L$157*100</f>
        <v>8.1878061930100099</v>
      </c>
    </row>
    <row r="154" spans="1:29" x14ac:dyDescent="0.25">
      <c r="A154" t="s">
        <v>1660</v>
      </c>
      <c r="B154">
        <v>0.14680000000000001</v>
      </c>
      <c r="C154">
        <v>0.1487</v>
      </c>
      <c r="D154">
        <v>0.1426</v>
      </c>
      <c r="E154">
        <v>0.1447</v>
      </c>
      <c r="F154">
        <v>0.1472</v>
      </c>
      <c r="G154">
        <v>0.15720000000000001</v>
      </c>
      <c r="H154">
        <v>0.14369999999999999</v>
      </c>
      <c r="I154">
        <v>0.14910000000000001</v>
      </c>
      <c r="K154" t="s">
        <v>1660</v>
      </c>
      <c r="L154">
        <f t="shared" si="51"/>
        <v>6.0133333333333344E-2</v>
      </c>
      <c r="M154">
        <f t="shared" si="52"/>
        <v>6.2033333333333329E-2</v>
      </c>
      <c r="N154">
        <f t="shared" si="53"/>
        <v>5.5933333333333335E-2</v>
      </c>
      <c r="O154">
        <f t="shared" si="54"/>
        <v>5.8033333333333326E-2</v>
      </c>
      <c r="P154">
        <f t="shared" si="55"/>
        <v>6.0533333333333328E-2</v>
      </c>
      <c r="Q154">
        <f t="shared" si="56"/>
        <v>7.0533333333333337E-2</v>
      </c>
      <c r="R154">
        <f t="shared" si="57"/>
        <v>5.7033333333333325E-2</v>
      </c>
      <c r="S154">
        <f t="shared" si="58"/>
        <v>6.2433333333333341E-2</v>
      </c>
      <c r="U154" t="s">
        <v>1660</v>
      </c>
      <c r="V154">
        <f t="shared" si="59"/>
        <v>4.2286866224420443</v>
      </c>
      <c r="W154">
        <f t="shared" si="60"/>
        <v>4.3622981177187592</v>
      </c>
      <c r="X154">
        <f t="shared" si="61"/>
        <v>3.9333348960408805</v>
      </c>
      <c r="Y154">
        <f t="shared" si="62"/>
        <v>4.0810107592414617</v>
      </c>
      <c r="Z154">
        <f t="shared" si="63"/>
        <v>4.2568153582897725</v>
      </c>
      <c r="AA154">
        <f t="shared" si="64"/>
        <v>4.9600337544830175</v>
      </c>
      <c r="AB154">
        <f t="shared" si="65"/>
        <v>4.0106889196221376</v>
      </c>
      <c r="AC154">
        <f t="shared" si="66"/>
        <v>4.3904268535664901</v>
      </c>
    </row>
    <row r="155" spans="1:29" x14ac:dyDescent="0.25">
      <c r="A155" t="s">
        <v>1661</v>
      </c>
      <c r="B155">
        <v>0.15010000000000001</v>
      </c>
      <c r="C155">
        <v>0.15079999999999999</v>
      </c>
      <c r="D155">
        <v>0.1527</v>
      </c>
      <c r="E155">
        <v>0.14510000000000001</v>
      </c>
      <c r="F155">
        <v>0.151</v>
      </c>
      <c r="G155">
        <v>0.1623</v>
      </c>
      <c r="H155">
        <v>0.1484</v>
      </c>
      <c r="I155">
        <v>0.1459</v>
      </c>
      <c r="K155" t="s">
        <v>1661</v>
      </c>
      <c r="L155">
        <f t="shared" si="51"/>
        <v>6.3433333333333342E-2</v>
      </c>
      <c r="M155">
        <f t="shared" si="52"/>
        <v>6.413333333333332E-2</v>
      </c>
      <c r="N155">
        <f t="shared" si="53"/>
        <v>6.6033333333333333E-2</v>
      </c>
      <c r="O155">
        <f t="shared" si="54"/>
        <v>5.8433333333333337E-2</v>
      </c>
      <c r="P155">
        <f t="shared" si="55"/>
        <v>6.4333333333333326E-2</v>
      </c>
      <c r="Q155">
        <f t="shared" si="56"/>
        <v>7.563333333333333E-2</v>
      </c>
      <c r="R155">
        <f t="shared" si="57"/>
        <v>6.1733333333333335E-2</v>
      </c>
      <c r="S155">
        <f t="shared" si="58"/>
        <v>5.9233333333333332E-2</v>
      </c>
      <c r="U155" t="s">
        <v>1661</v>
      </c>
      <c r="V155">
        <f t="shared" si="59"/>
        <v>4.4607486931858151</v>
      </c>
      <c r="W155">
        <f t="shared" si="60"/>
        <v>4.50997398091934</v>
      </c>
      <c r="X155">
        <f t="shared" si="61"/>
        <v>4.6435854761960575</v>
      </c>
      <c r="Y155">
        <f t="shared" si="62"/>
        <v>4.1091394950891917</v>
      </c>
      <c r="Z155">
        <f t="shared" si="63"/>
        <v>4.524038348843205</v>
      </c>
      <c r="AA155">
        <f t="shared" si="64"/>
        <v>5.3186751365415725</v>
      </c>
      <c r="AB155">
        <f t="shared" si="65"/>
        <v>4.3412015658329626</v>
      </c>
      <c r="AC155">
        <f t="shared" si="66"/>
        <v>4.1653969667846518</v>
      </c>
    </row>
    <row r="156" spans="1:29" x14ac:dyDescent="0.25">
      <c r="A156" t="s">
        <v>1662</v>
      </c>
      <c r="B156">
        <v>0.17469999999999999</v>
      </c>
      <c r="C156">
        <v>0.1497</v>
      </c>
      <c r="D156">
        <v>0.15679999999999999</v>
      </c>
      <c r="E156">
        <v>0.15049999999999999</v>
      </c>
      <c r="F156">
        <v>0.15329999999999999</v>
      </c>
      <c r="G156">
        <v>0.14050000000000001</v>
      </c>
      <c r="H156">
        <v>0.14299999999999999</v>
      </c>
      <c r="I156">
        <v>0.1603</v>
      </c>
      <c r="K156" t="s">
        <v>1662</v>
      </c>
      <c r="L156">
        <f t="shared" si="51"/>
        <v>8.8033333333333325E-2</v>
      </c>
      <c r="M156">
        <f t="shared" si="52"/>
        <v>6.303333333333333E-2</v>
      </c>
      <c r="N156">
        <f t="shared" si="53"/>
        <v>7.0133333333333325E-2</v>
      </c>
      <c r="O156">
        <f t="shared" si="54"/>
        <v>6.3833333333333325E-2</v>
      </c>
      <c r="P156">
        <f t="shared" si="55"/>
        <v>6.6633333333333322E-2</v>
      </c>
      <c r="Q156">
        <f t="shared" si="56"/>
        <v>5.3833333333333344E-2</v>
      </c>
      <c r="R156">
        <f t="shared" si="57"/>
        <v>5.6333333333333319E-2</v>
      </c>
      <c r="S156">
        <f t="shared" si="58"/>
        <v>7.3633333333333328E-2</v>
      </c>
      <c r="U156" t="s">
        <v>1662</v>
      </c>
      <c r="V156">
        <f t="shared" si="59"/>
        <v>6.1906659478211949</v>
      </c>
      <c r="W156">
        <f t="shared" si="60"/>
        <v>4.4326199573380842</v>
      </c>
      <c r="X156">
        <f t="shared" si="61"/>
        <v>4.9319050186352875</v>
      </c>
      <c r="Y156">
        <f t="shared" si="62"/>
        <v>4.4888774290335425</v>
      </c>
      <c r="Z156">
        <f t="shared" si="63"/>
        <v>4.6857785799676508</v>
      </c>
      <c r="AA156">
        <f t="shared" si="64"/>
        <v>3.7856590328403001</v>
      </c>
      <c r="AB156">
        <f t="shared" si="65"/>
        <v>3.9614636318886092</v>
      </c>
      <c r="AC156">
        <f t="shared" si="66"/>
        <v>5.1780314573029234</v>
      </c>
    </row>
    <row r="157" spans="1:29" x14ac:dyDescent="0.25">
      <c r="A157" t="s">
        <v>1663</v>
      </c>
      <c r="B157">
        <v>1.5086999999999999</v>
      </c>
      <c r="C157">
        <v>0.15509999999999999</v>
      </c>
      <c r="D157">
        <v>0.14599999999999999</v>
      </c>
      <c r="E157">
        <v>0.153</v>
      </c>
      <c r="F157">
        <v>0.14610000000000001</v>
      </c>
      <c r="G157">
        <v>0.14710000000000001</v>
      </c>
      <c r="H157">
        <v>0.1477</v>
      </c>
      <c r="I157">
        <v>0.15890000000000001</v>
      </c>
      <c r="K157" t="s">
        <v>1663</v>
      </c>
      <c r="L157">
        <f t="shared" si="51"/>
        <v>1.4220333333333333</v>
      </c>
      <c r="M157">
        <f t="shared" si="52"/>
        <v>6.8433333333333318E-2</v>
      </c>
      <c r="N157">
        <f t="shared" si="53"/>
        <v>5.9333333333333321E-2</v>
      </c>
      <c r="O157">
        <f t="shared" si="54"/>
        <v>6.6333333333333327E-2</v>
      </c>
      <c r="P157">
        <f t="shared" si="55"/>
        <v>5.9433333333333338E-2</v>
      </c>
      <c r="Q157">
        <f t="shared" si="56"/>
        <v>6.0433333333333339E-2</v>
      </c>
      <c r="R157">
        <f t="shared" si="57"/>
        <v>6.1033333333333328E-2</v>
      </c>
      <c r="S157">
        <f t="shared" si="58"/>
        <v>7.2233333333333344E-2</v>
      </c>
      <c r="U157" t="s">
        <v>1663</v>
      </c>
      <c r="V157">
        <f t="shared" si="59"/>
        <v>100</v>
      </c>
      <c r="W157">
        <f t="shared" si="60"/>
        <v>4.812357891282435</v>
      </c>
      <c r="X157">
        <f t="shared" si="61"/>
        <v>4.1724291507465834</v>
      </c>
      <c r="Y157">
        <f t="shared" si="62"/>
        <v>4.6646820280818551</v>
      </c>
      <c r="Z157">
        <f t="shared" si="63"/>
        <v>4.1794613347085168</v>
      </c>
      <c r="AA157">
        <f t="shared" si="64"/>
        <v>4.2497831743278409</v>
      </c>
      <c r="AB157">
        <f t="shared" si="65"/>
        <v>4.291976278099435</v>
      </c>
      <c r="AC157">
        <f t="shared" si="66"/>
        <v>5.0795808818358701</v>
      </c>
    </row>
    <row r="158" spans="1:29" x14ac:dyDescent="0.25">
      <c r="A158" t="s">
        <v>1664</v>
      </c>
      <c r="B158">
        <v>8.1699999999999995E-2</v>
      </c>
      <c r="C158">
        <v>8.7400000000000005E-2</v>
      </c>
      <c r="D158">
        <v>9.0899999999999995E-2</v>
      </c>
      <c r="E158">
        <v>3.222</v>
      </c>
      <c r="F158">
        <f>AVERAGE(B158:D158)</f>
        <v>8.666666666666667E-2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4.7149389259461651</v>
      </c>
      <c r="C164">
        <f t="shared" ref="C164:I164" si="67">AVERAGE(W152,W139,W126)</f>
        <v>4.7268649506078333</v>
      </c>
      <c r="D164">
        <f t="shared" si="67"/>
        <v>5.3504425127967137</v>
      </c>
      <c r="E164">
        <f t="shared" si="67"/>
        <v>13.815571544008215</v>
      </c>
      <c r="F164">
        <f t="shared" si="67"/>
        <v>16.73628171400922</v>
      </c>
      <c r="G164">
        <f t="shared" si="67"/>
        <v>7.0384274437628873</v>
      </c>
      <c r="H164">
        <f t="shared" si="67"/>
        <v>4.9803340901461715</v>
      </c>
      <c r="I164">
        <f t="shared" si="67"/>
        <v>5.8258934128934436</v>
      </c>
      <c r="K164" t="s">
        <v>1658</v>
      </c>
      <c r="L164">
        <f>STDEV(V152,V139,V126)/SQRT(3)</f>
        <v>0.76849854887625657</v>
      </c>
      <c r="M164">
        <f t="shared" ref="M164:S164" si="68">STDEV(W152,W139,W126)/SQRT(3)</f>
        <v>0.62025291680700534</v>
      </c>
      <c r="N164">
        <f t="shared" si="68"/>
        <v>0.74080362333219729</v>
      </c>
      <c r="O164">
        <f t="shared" si="68"/>
        <v>8.7299573144507523</v>
      </c>
      <c r="P164">
        <f t="shared" si="68"/>
        <v>12.317019205514523</v>
      </c>
      <c r="Q164">
        <f t="shared" si="68"/>
        <v>2.9173738092590682</v>
      </c>
      <c r="R164">
        <f t="shared" si="68"/>
        <v>1.005054306715623</v>
      </c>
      <c r="S164">
        <f t="shared" si="68"/>
        <v>1.0144833454374984</v>
      </c>
    </row>
    <row r="165" spans="1:19" x14ac:dyDescent="0.25">
      <c r="A165" t="s">
        <v>1659</v>
      </c>
      <c r="B165">
        <f t="shared" ref="B165:B169" si="69">AVERAGE(V153,V140,V127)</f>
        <v>11.505344601006664</v>
      </c>
      <c r="C165">
        <f t="shared" ref="C165:C169" si="70">AVERAGE(W153,W140,W127)</f>
        <v>9.0535042025931816</v>
      </c>
      <c r="D165">
        <f t="shared" ref="D165:D169" si="71">AVERAGE(X153,X140,X127)</f>
        <v>6.4197296106966739</v>
      </c>
      <c r="E165">
        <f t="shared" ref="E165:E169" si="72">AVERAGE(Y153,Y140,Y127)</f>
        <v>6.0249563306236427</v>
      </c>
      <c r="F165">
        <f t="shared" ref="F165:F169" si="73">AVERAGE(Z153,Z140,Z127)</f>
        <v>9.9874463657998138</v>
      </c>
      <c r="G165">
        <f t="shared" ref="G165:G169" si="74">AVERAGE(AA153,AA140,AA127)</f>
        <v>4.9912628733907356</v>
      </c>
      <c r="H165">
        <f t="shared" ref="H165:H169" si="75">AVERAGE(AB153,AB140,AB127)</f>
        <v>5.2952433524489058</v>
      </c>
      <c r="I165">
        <f t="shared" ref="I165:I169" si="76">AVERAGE(AC153,AC140,AC127)</f>
        <v>5.8894947774529269</v>
      </c>
      <c r="K165" t="s">
        <v>1659</v>
      </c>
      <c r="L165">
        <f t="shared" ref="L165:L169" si="77">STDEV(V153,V140,V127)/SQRT(3)</f>
        <v>2.2199723602043893</v>
      </c>
      <c r="M165">
        <f t="shared" ref="M165:M169" si="78">STDEV(W153,W140,W127)/SQRT(3)</f>
        <v>2.6033768407264173</v>
      </c>
      <c r="N165">
        <f t="shared" ref="N165:N169" si="79">STDEV(X153,X140,X127)/SQRT(3)</f>
        <v>0.81317499475065225</v>
      </c>
      <c r="O165">
        <f t="shared" ref="O165:O169" si="80">STDEV(Y153,Y140,Y127)/SQRT(3)</f>
        <v>0.9608213177742998</v>
      </c>
      <c r="P165">
        <f t="shared" ref="P165:P169" si="81">STDEV(Z153,Z140,Z127)/SQRT(3)</f>
        <v>4.416410023909215</v>
      </c>
      <c r="Q165">
        <f t="shared" ref="Q165:Q169" si="82">STDEV(AA153,AA140,AA127)/SQRT(3)</f>
        <v>1.3224284342576478</v>
      </c>
      <c r="R165">
        <f t="shared" ref="R165:R169" si="83">STDEV(AB153,AB140,AB127)/SQRT(3)</f>
        <v>1.1662316056567781</v>
      </c>
      <c r="S165">
        <f t="shared" ref="S165:S169" si="84">STDEV(AC153,AC140,AC127)/SQRT(3)</f>
        <v>1.5020280902562158</v>
      </c>
    </row>
    <row r="166" spans="1:19" x14ac:dyDescent="0.25">
      <c r="A166" t="s">
        <v>1660</v>
      </c>
      <c r="B166">
        <f t="shared" si="69"/>
        <v>4.3972955342829616</v>
      </c>
      <c r="C166">
        <f t="shared" si="70"/>
        <v>4.4040677888113011</v>
      </c>
      <c r="D166">
        <f t="shared" si="71"/>
        <v>4.0018991322754998</v>
      </c>
      <c r="E166">
        <f t="shared" si="72"/>
        <v>4.7048877559169631</v>
      </c>
      <c r="F166">
        <f t="shared" si="73"/>
        <v>5.0056988928577484</v>
      </c>
      <c r="G166">
        <f t="shared" si="74"/>
        <v>46.441981537966825</v>
      </c>
      <c r="H166">
        <f t="shared" si="75"/>
        <v>4.0718557518862779</v>
      </c>
      <c r="I166">
        <f t="shared" si="76"/>
        <v>5.2182234318888199</v>
      </c>
      <c r="K166" t="s">
        <v>1660</v>
      </c>
      <c r="L166">
        <f t="shared" si="77"/>
        <v>0.67082546119804698</v>
      </c>
      <c r="M166">
        <f t="shared" si="78"/>
        <v>0.9578247946452666</v>
      </c>
      <c r="N166">
        <f t="shared" si="79"/>
        <v>0.57033620110310412</v>
      </c>
      <c r="O166">
        <f t="shared" si="80"/>
        <v>0.809930906877946</v>
      </c>
      <c r="P166">
        <f t="shared" si="81"/>
        <v>1.2887387690618173</v>
      </c>
      <c r="Q166">
        <f t="shared" si="82"/>
        <v>42.340218351391314</v>
      </c>
      <c r="R166">
        <f t="shared" si="83"/>
        <v>0.58823448026258685</v>
      </c>
      <c r="S166">
        <f t="shared" si="84"/>
        <v>1.1321954410243549</v>
      </c>
    </row>
    <row r="167" spans="1:19" x14ac:dyDescent="0.25">
      <c r="A167" t="s">
        <v>1661</v>
      </c>
      <c r="B167">
        <f t="shared" si="69"/>
        <v>4.8789541817593358</v>
      </c>
      <c r="C167">
        <f t="shared" si="70"/>
        <v>3.0057574473424515</v>
      </c>
      <c r="D167">
        <f t="shared" si="71"/>
        <v>3.1397832976563893</v>
      </c>
      <c r="E167">
        <f t="shared" si="72"/>
        <v>3.5436601843876381</v>
      </c>
      <c r="F167">
        <f t="shared" si="73"/>
        <v>44.781717066855947</v>
      </c>
      <c r="G167">
        <f t="shared" si="74"/>
        <v>4.8736075047276444</v>
      </c>
      <c r="H167">
        <f t="shared" si="75"/>
        <v>4.3141621314453689</v>
      </c>
      <c r="I167">
        <f t="shared" si="76"/>
        <v>4.9172334110684375</v>
      </c>
      <c r="K167" t="s">
        <v>1661</v>
      </c>
      <c r="L167">
        <f t="shared" si="77"/>
        <v>0.74383949078722622</v>
      </c>
      <c r="M167">
        <f t="shared" si="78"/>
        <v>0.96254061182325179</v>
      </c>
      <c r="N167">
        <f t="shared" si="79"/>
        <v>0.97330381719265313</v>
      </c>
      <c r="O167">
        <f t="shared" si="80"/>
        <v>0.44522823951464024</v>
      </c>
      <c r="P167">
        <f t="shared" si="81"/>
        <v>40.769186554227787</v>
      </c>
      <c r="Q167">
        <f t="shared" si="82"/>
        <v>0.73737351465207335</v>
      </c>
      <c r="R167">
        <f t="shared" si="83"/>
        <v>0.6761381108536888</v>
      </c>
      <c r="S167">
        <f t="shared" si="84"/>
        <v>0.86891784079095058</v>
      </c>
    </row>
    <row r="168" spans="1:19" x14ac:dyDescent="0.25">
      <c r="A168" t="s">
        <v>1662</v>
      </c>
      <c r="B168">
        <f t="shared" si="69"/>
        <v>5.6181026602781943</v>
      </c>
      <c r="C168">
        <f t="shared" si="70"/>
        <v>6.2740864156497542</v>
      </c>
      <c r="D168">
        <f t="shared" si="71"/>
        <v>4.7563004613321764</v>
      </c>
      <c r="E168">
        <f t="shared" si="72"/>
        <v>4.9192379125825028</v>
      </c>
      <c r="F168">
        <f t="shared" si="73"/>
        <v>9.3359651636565033</v>
      </c>
      <c r="G168">
        <f t="shared" si="74"/>
        <v>4.6655595330550703</v>
      </c>
      <c r="H168">
        <f t="shared" si="75"/>
        <v>4.5983985671944474</v>
      </c>
      <c r="I168">
        <f t="shared" si="76"/>
        <v>5.262840969599174</v>
      </c>
      <c r="K168" t="s">
        <v>1662</v>
      </c>
      <c r="L168">
        <f t="shared" si="77"/>
        <v>0.73976322109663839</v>
      </c>
      <c r="M168">
        <f t="shared" si="78"/>
        <v>2.3852396706736823</v>
      </c>
      <c r="N168">
        <f t="shared" si="79"/>
        <v>0.69847303892350698</v>
      </c>
      <c r="O168">
        <f t="shared" si="80"/>
        <v>0.91571520768199499</v>
      </c>
      <c r="P168">
        <f t="shared" si="81"/>
        <v>5.2474515340467009</v>
      </c>
      <c r="Q168">
        <f t="shared" si="82"/>
        <v>1.0452172971670763</v>
      </c>
      <c r="R168">
        <f t="shared" si="83"/>
        <v>0.79642354030943374</v>
      </c>
      <c r="S168">
        <f t="shared" si="84"/>
        <v>1.0441744150711911</v>
      </c>
    </row>
    <row r="169" spans="1:19" x14ac:dyDescent="0.25">
      <c r="A169" t="s">
        <v>1663</v>
      </c>
      <c r="B169">
        <f t="shared" si="69"/>
        <v>100</v>
      </c>
      <c r="C169">
        <f t="shared" si="70"/>
        <v>4.4569204192826328</v>
      </c>
      <c r="D169">
        <f t="shared" si="71"/>
        <v>4.3065327875642874</v>
      </c>
      <c r="E169">
        <f t="shared" si="72"/>
        <v>4.7560922654015272</v>
      </c>
      <c r="F169">
        <f t="shared" si="73"/>
        <v>27.562775175885005</v>
      </c>
      <c r="G169">
        <f t="shared" si="74"/>
        <v>4.2732102365563023</v>
      </c>
      <c r="H169">
        <f t="shared" si="75"/>
        <v>4.617809189734623</v>
      </c>
      <c r="I169">
        <f t="shared" si="76"/>
        <v>5.552488404471589</v>
      </c>
      <c r="K169" t="s">
        <v>1663</v>
      </c>
      <c r="L169">
        <f t="shared" si="77"/>
        <v>0</v>
      </c>
      <c r="M169">
        <f t="shared" si="78"/>
        <v>0.75106197861358681</v>
      </c>
      <c r="N169">
        <f t="shared" si="79"/>
        <v>0.54405744616092055</v>
      </c>
      <c r="O169">
        <f t="shared" si="80"/>
        <v>0.88030330506296139</v>
      </c>
      <c r="P169">
        <f t="shared" si="81"/>
        <v>23.714768912516703</v>
      </c>
      <c r="Q169">
        <f t="shared" si="82"/>
        <v>0.53483843166519884</v>
      </c>
      <c r="R169">
        <f t="shared" si="83"/>
        <v>0.82851420201566428</v>
      </c>
      <c r="S169">
        <f t="shared" si="84"/>
        <v>0.99188441081521606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1313</v>
      </c>
      <c r="D175" s="224" t="s">
        <v>1313</v>
      </c>
      <c r="E175" s="224" t="s">
        <v>1313</v>
      </c>
      <c r="F175" s="224" t="s">
        <v>1313</v>
      </c>
      <c r="G175" s="224" t="s">
        <v>1313</v>
      </c>
      <c r="H175" s="224" t="s">
        <v>1313</v>
      </c>
      <c r="I175" s="225" t="s">
        <v>1313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1317</v>
      </c>
      <c r="D176" s="219" t="s">
        <v>1317</v>
      </c>
      <c r="E176" s="219" t="s">
        <v>1317</v>
      </c>
      <c r="F176" s="219" t="s">
        <v>1317</v>
      </c>
      <c r="G176" s="219" t="s">
        <v>1317</v>
      </c>
      <c r="H176" s="219" t="s">
        <v>1317</v>
      </c>
      <c r="I176" s="220" t="s">
        <v>1317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1321</v>
      </c>
      <c r="D177" s="219" t="s">
        <v>1321</v>
      </c>
      <c r="E177" s="219" t="s">
        <v>1321</v>
      </c>
      <c r="F177" s="219" t="s">
        <v>1321</v>
      </c>
      <c r="G177" s="219" t="s">
        <v>1321</v>
      </c>
      <c r="H177" s="219" t="s">
        <v>1321</v>
      </c>
      <c r="I177" s="220" t="s">
        <v>1321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1325</v>
      </c>
      <c r="D178" s="219" t="s">
        <v>1325</v>
      </c>
      <c r="E178" s="219" t="s">
        <v>1325</v>
      </c>
      <c r="F178" s="219" t="s">
        <v>1325</v>
      </c>
      <c r="G178" s="219" t="s">
        <v>1325</v>
      </c>
      <c r="H178" s="219" t="s">
        <v>1325</v>
      </c>
      <c r="I178" s="220" t="s">
        <v>1325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1329</v>
      </c>
      <c r="D179" s="219" t="s">
        <v>1329</v>
      </c>
      <c r="E179" s="219" t="s">
        <v>1329</v>
      </c>
      <c r="F179" s="219" t="s">
        <v>1329</v>
      </c>
      <c r="G179" s="219" t="s">
        <v>1329</v>
      </c>
      <c r="H179" s="219" t="s">
        <v>1329</v>
      </c>
      <c r="I179" s="220" t="s">
        <v>1329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1333</v>
      </c>
      <c r="D180" s="219" t="s">
        <v>1333</v>
      </c>
      <c r="E180" s="219" t="s">
        <v>1333</v>
      </c>
      <c r="F180" s="219" t="s">
        <v>1333</v>
      </c>
      <c r="G180" s="219" t="s">
        <v>1333</v>
      </c>
      <c r="H180" s="219" t="s">
        <v>1333</v>
      </c>
      <c r="I180" s="220" t="s">
        <v>1333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2218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43888</v>
      </c>
      <c r="C190">
        <v>40477</v>
      </c>
      <c r="D190">
        <v>34006</v>
      </c>
      <c r="E190">
        <v>34797</v>
      </c>
      <c r="F190">
        <v>32869</v>
      </c>
      <c r="G190">
        <v>34048</v>
      </c>
      <c r="H190">
        <v>34932</v>
      </c>
      <c r="I190">
        <v>41914</v>
      </c>
      <c r="K190" t="s">
        <v>1658</v>
      </c>
      <c r="L190">
        <f>B190-$E$196</f>
        <v>36722.333333333336</v>
      </c>
      <c r="M190">
        <f t="shared" ref="M190:S190" si="85">C190-$E$196</f>
        <v>33311.333333333336</v>
      </c>
      <c r="N190">
        <f t="shared" si="85"/>
        <v>26840.333333333332</v>
      </c>
      <c r="O190">
        <f t="shared" si="85"/>
        <v>27631.333333333332</v>
      </c>
      <c r="P190">
        <f t="shared" si="85"/>
        <v>25703.333333333332</v>
      </c>
      <c r="Q190">
        <f t="shared" si="85"/>
        <v>26882.333333333332</v>
      </c>
      <c r="R190">
        <f t="shared" si="85"/>
        <v>27766.333333333332</v>
      </c>
      <c r="S190">
        <f t="shared" si="85"/>
        <v>34748.333333333336</v>
      </c>
      <c r="U190" t="s">
        <v>1658</v>
      </c>
      <c r="V190">
        <f>L190/$O$196*100</f>
        <v>111.86738424045492</v>
      </c>
      <c r="W190">
        <f t="shared" ref="W190:AC190" si="86">M190/$O$196*100</f>
        <v>101.47644191714056</v>
      </c>
      <c r="X190">
        <f t="shared" si="86"/>
        <v>81.763809910641754</v>
      </c>
      <c r="Y190">
        <f t="shared" si="86"/>
        <v>84.173436230706741</v>
      </c>
      <c r="Z190">
        <f t="shared" si="86"/>
        <v>78.300162469536957</v>
      </c>
      <c r="AA190">
        <f t="shared" si="86"/>
        <v>81.891754670999191</v>
      </c>
      <c r="AB190">
        <f t="shared" si="86"/>
        <v>84.584687246141357</v>
      </c>
      <c r="AC190">
        <f t="shared" si="86"/>
        <v>105.85398050365558</v>
      </c>
    </row>
    <row r="191" spans="1:29" x14ac:dyDescent="0.25">
      <c r="A191" t="s">
        <v>1659</v>
      </c>
      <c r="B191">
        <v>39438</v>
      </c>
      <c r="C191">
        <v>34364</v>
      </c>
      <c r="D191">
        <v>29766</v>
      </c>
      <c r="E191">
        <v>31836</v>
      </c>
      <c r="F191">
        <v>31742</v>
      </c>
      <c r="G191">
        <v>30925</v>
      </c>
      <c r="H191">
        <v>32737</v>
      </c>
      <c r="I191">
        <v>34635</v>
      </c>
      <c r="K191" t="s">
        <v>1659</v>
      </c>
      <c r="L191">
        <f t="shared" ref="L191:L195" si="87">B191-$E$196</f>
        <v>32272.333333333332</v>
      </c>
      <c r="M191">
        <f t="shared" ref="M191:M195" si="88">C191-$E$196</f>
        <v>27198.333333333332</v>
      </c>
      <c r="N191">
        <f t="shared" ref="N191:N195" si="89">D191-$E$196</f>
        <v>22600.333333333332</v>
      </c>
      <c r="O191">
        <f t="shared" ref="O191:O195" si="90">E191-$E$196</f>
        <v>24670.333333333332</v>
      </c>
      <c r="P191">
        <f t="shared" ref="P191:P195" si="91">F191-$E$196</f>
        <v>24576.333333333332</v>
      </c>
      <c r="Q191">
        <f t="shared" ref="Q191:Q195" si="92">G191-$E$196</f>
        <v>23759.333333333332</v>
      </c>
      <c r="R191">
        <f t="shared" ref="R191:R195" si="93">H191-$E$196</f>
        <v>25571.333333333332</v>
      </c>
      <c r="S191">
        <f t="shared" ref="S191:S195" si="94">I191-$E$196</f>
        <v>27469.333333333332</v>
      </c>
      <c r="U191" t="s">
        <v>1659</v>
      </c>
      <c r="V191">
        <f t="shared" ref="V191:V195" si="95">L191/$O$196*100</f>
        <v>98.311332250203094</v>
      </c>
      <c r="W191">
        <f t="shared" ref="W191:W195" si="96">M191/$O$196*100</f>
        <v>82.85438667749797</v>
      </c>
      <c r="X191">
        <f t="shared" ref="X191:X195" si="97">N191/$O$196*100</f>
        <v>68.847481722177093</v>
      </c>
      <c r="Y191">
        <f t="shared" ref="Y191:Y195" si="98">O191/$O$196*100</f>
        <v>75.153330625507721</v>
      </c>
      <c r="Z191">
        <f t="shared" ref="Z191:Z195" si="99">P191/$O$196*100</f>
        <v>74.866978066612518</v>
      </c>
      <c r="AA191">
        <f t="shared" ref="AA191:AA195" si="100">Q191/$O$196*100</f>
        <v>72.37814784727864</v>
      </c>
      <c r="AB191">
        <f t="shared" ref="AB191:AB195" si="101">R191/$O$196*100</f>
        <v>77.898050365556458</v>
      </c>
      <c r="AC191">
        <f t="shared" ref="AC191:AC195" si="102">S191/$O$196*100</f>
        <v>83.679935012185211</v>
      </c>
    </row>
    <row r="192" spans="1:29" x14ac:dyDescent="0.25">
      <c r="A192" t="s">
        <v>1660</v>
      </c>
      <c r="B192">
        <v>36651</v>
      </c>
      <c r="C192">
        <v>31797</v>
      </c>
      <c r="D192">
        <v>32467</v>
      </c>
      <c r="E192">
        <v>30677</v>
      </c>
      <c r="F192">
        <v>33831</v>
      </c>
      <c r="G192">
        <v>32110</v>
      </c>
      <c r="H192">
        <v>35733</v>
      </c>
      <c r="I192">
        <v>33971</v>
      </c>
      <c r="K192" t="s">
        <v>1660</v>
      </c>
      <c r="L192">
        <f t="shared" si="87"/>
        <v>29485.333333333332</v>
      </c>
      <c r="M192">
        <f t="shared" si="88"/>
        <v>24631.333333333332</v>
      </c>
      <c r="N192">
        <f t="shared" si="89"/>
        <v>25301.333333333332</v>
      </c>
      <c r="O192">
        <f t="shared" si="90"/>
        <v>23511.333333333332</v>
      </c>
      <c r="P192">
        <f t="shared" si="91"/>
        <v>26665.333333333332</v>
      </c>
      <c r="Q192">
        <f t="shared" si="92"/>
        <v>24944.333333333332</v>
      </c>
      <c r="R192">
        <f t="shared" si="93"/>
        <v>28567.333333333332</v>
      </c>
      <c r="S192">
        <f t="shared" si="94"/>
        <v>26805.333333333332</v>
      </c>
      <c r="U192" t="s">
        <v>1660</v>
      </c>
      <c r="V192">
        <f t="shared" si="95"/>
        <v>89.821283509341995</v>
      </c>
      <c r="W192">
        <f t="shared" si="96"/>
        <v>75.034524776604385</v>
      </c>
      <c r="X192">
        <f t="shared" si="97"/>
        <v>77.075548334687255</v>
      </c>
      <c r="Y192">
        <f t="shared" si="98"/>
        <v>71.622664500406174</v>
      </c>
      <c r="Z192">
        <f t="shared" si="99"/>
        <v>81.230706742485779</v>
      </c>
      <c r="AA192">
        <f t="shared" si="100"/>
        <v>75.988017871649078</v>
      </c>
      <c r="AB192">
        <f t="shared" si="101"/>
        <v>87.024776604386673</v>
      </c>
      <c r="AC192">
        <f t="shared" si="102"/>
        <v>81.657189277010573</v>
      </c>
    </row>
    <row r="193" spans="1:29" x14ac:dyDescent="0.25">
      <c r="A193" t="s">
        <v>1661</v>
      </c>
      <c r="B193">
        <v>35486</v>
      </c>
      <c r="C193">
        <v>11051</v>
      </c>
      <c r="D193">
        <v>18172</v>
      </c>
      <c r="E193">
        <v>26298</v>
      </c>
      <c r="F193">
        <v>29469</v>
      </c>
      <c r="G193">
        <v>34724</v>
      </c>
      <c r="H193">
        <v>30005</v>
      </c>
      <c r="I193">
        <v>34582</v>
      </c>
      <c r="K193" t="s">
        <v>1661</v>
      </c>
      <c r="L193">
        <f t="shared" si="87"/>
        <v>28320.333333333332</v>
      </c>
      <c r="M193">
        <f t="shared" si="88"/>
        <v>3885.333333333333</v>
      </c>
      <c r="N193">
        <f t="shared" si="89"/>
        <v>11006.333333333332</v>
      </c>
      <c r="O193">
        <f t="shared" si="90"/>
        <v>19132.333333333332</v>
      </c>
      <c r="P193">
        <f t="shared" si="91"/>
        <v>22303.333333333332</v>
      </c>
      <c r="Q193">
        <f t="shared" si="92"/>
        <v>27558.333333333332</v>
      </c>
      <c r="R193">
        <f t="shared" si="93"/>
        <v>22839.333333333332</v>
      </c>
      <c r="S193">
        <f t="shared" si="94"/>
        <v>27416.333333333332</v>
      </c>
      <c r="U193" t="s">
        <v>1661</v>
      </c>
      <c r="V193">
        <f t="shared" si="95"/>
        <v>86.272339561332259</v>
      </c>
      <c r="W193">
        <f t="shared" si="96"/>
        <v>11.835905767668562</v>
      </c>
      <c r="X193">
        <f t="shared" si="97"/>
        <v>33.528635255889519</v>
      </c>
      <c r="Y193">
        <f t="shared" si="98"/>
        <v>58.282900081234764</v>
      </c>
      <c r="Z193">
        <f t="shared" si="99"/>
        <v>67.942729488220962</v>
      </c>
      <c r="AA193">
        <f t="shared" si="100"/>
        <v>83.951056051990264</v>
      </c>
      <c r="AB193">
        <f t="shared" si="101"/>
        <v>69.575548334687241</v>
      </c>
      <c r="AC193">
        <f t="shared" si="102"/>
        <v>83.518480909829407</v>
      </c>
    </row>
    <row r="194" spans="1:29" x14ac:dyDescent="0.25">
      <c r="A194" t="s">
        <v>1662</v>
      </c>
      <c r="B194">
        <v>38275</v>
      </c>
      <c r="C194">
        <v>35369</v>
      </c>
      <c r="D194">
        <v>31770</v>
      </c>
      <c r="E194">
        <v>30901</v>
      </c>
      <c r="F194">
        <v>30539</v>
      </c>
      <c r="G194">
        <v>33924</v>
      </c>
      <c r="H194">
        <v>33671</v>
      </c>
      <c r="I194">
        <v>31427</v>
      </c>
      <c r="K194" t="s">
        <v>1662</v>
      </c>
      <c r="L194">
        <f t="shared" si="87"/>
        <v>31109.333333333332</v>
      </c>
      <c r="M194">
        <f t="shared" si="88"/>
        <v>28203.333333333332</v>
      </c>
      <c r="N194">
        <f t="shared" si="89"/>
        <v>24604.333333333332</v>
      </c>
      <c r="O194">
        <f t="shared" si="90"/>
        <v>23735.333333333332</v>
      </c>
      <c r="P194">
        <f t="shared" si="91"/>
        <v>23373.333333333332</v>
      </c>
      <c r="Q194">
        <f t="shared" si="92"/>
        <v>26758.333333333332</v>
      </c>
      <c r="R194">
        <f t="shared" si="93"/>
        <v>26505.333333333332</v>
      </c>
      <c r="S194">
        <f t="shared" si="94"/>
        <v>24261.333333333332</v>
      </c>
      <c r="U194" t="s">
        <v>1662</v>
      </c>
      <c r="V194">
        <f t="shared" si="95"/>
        <v>94.768480909829407</v>
      </c>
      <c r="W194">
        <f t="shared" si="96"/>
        <v>85.915922014622254</v>
      </c>
      <c r="X194">
        <f t="shared" si="97"/>
        <v>74.952274573517457</v>
      </c>
      <c r="Y194">
        <f t="shared" si="98"/>
        <v>72.305036555645813</v>
      </c>
      <c r="Z194">
        <f t="shared" si="99"/>
        <v>71.202274573517471</v>
      </c>
      <c r="AA194">
        <f t="shared" si="100"/>
        <v>81.514012997562958</v>
      </c>
      <c r="AB194">
        <f t="shared" si="101"/>
        <v>80.743298131600326</v>
      </c>
      <c r="AC194">
        <f t="shared" si="102"/>
        <v>73.907392363931763</v>
      </c>
    </row>
    <row r="195" spans="1:29" x14ac:dyDescent="0.25">
      <c r="A195" t="s">
        <v>1663</v>
      </c>
      <c r="B195">
        <v>7109</v>
      </c>
      <c r="C195">
        <v>35416</v>
      </c>
      <c r="D195">
        <v>33201</v>
      </c>
      <c r="E195">
        <v>31548</v>
      </c>
      <c r="F195">
        <v>30329</v>
      </c>
      <c r="G195">
        <v>32650</v>
      </c>
      <c r="H195">
        <v>34971</v>
      </c>
      <c r="I195">
        <v>34646</v>
      </c>
      <c r="K195" t="s">
        <v>1663</v>
      </c>
      <c r="L195">
        <f t="shared" si="87"/>
        <v>-56.66666666666697</v>
      </c>
      <c r="M195">
        <f t="shared" si="88"/>
        <v>28250.333333333332</v>
      </c>
      <c r="N195">
        <f t="shared" si="89"/>
        <v>26035.333333333332</v>
      </c>
      <c r="O195">
        <f t="shared" si="90"/>
        <v>24382.333333333332</v>
      </c>
      <c r="P195">
        <f t="shared" si="91"/>
        <v>23163.333333333332</v>
      </c>
      <c r="Q195">
        <f t="shared" si="92"/>
        <v>25484.333333333332</v>
      </c>
      <c r="R195">
        <f t="shared" si="93"/>
        <v>27805.333333333332</v>
      </c>
      <c r="S195">
        <f t="shared" si="94"/>
        <v>27480.333333333332</v>
      </c>
      <c r="U195" t="s">
        <v>1663</v>
      </c>
      <c r="V195">
        <f t="shared" si="95"/>
        <v>-0.17262388302193432</v>
      </c>
      <c r="W195">
        <f t="shared" si="96"/>
        <v>86.059098294069869</v>
      </c>
      <c r="X195">
        <f t="shared" si="97"/>
        <v>79.311535337124297</v>
      </c>
      <c r="Y195">
        <f t="shared" si="98"/>
        <v>74.275995125913894</v>
      </c>
      <c r="Z195">
        <f t="shared" si="99"/>
        <v>70.562550771730301</v>
      </c>
      <c r="AA195">
        <f t="shared" si="100"/>
        <v>77.633021933387496</v>
      </c>
      <c r="AB195">
        <f t="shared" si="101"/>
        <v>84.703493095044678</v>
      </c>
      <c r="AC195">
        <f t="shared" si="102"/>
        <v>83.713444354183594</v>
      </c>
    </row>
    <row r="196" spans="1:29" x14ac:dyDescent="0.25">
      <c r="A196" t="s">
        <v>1664</v>
      </c>
      <c r="B196">
        <v>7125</v>
      </c>
      <c r="C196">
        <v>7195</v>
      </c>
      <c r="D196">
        <v>7177</v>
      </c>
      <c r="E196">
        <f>AVERAGE(B196:D196)</f>
        <v>7165.666666666667</v>
      </c>
      <c r="O196">
        <f>AVERAGE(L190:L192)</f>
        <v>32826.666666666664</v>
      </c>
    </row>
    <row r="197" spans="1:29" x14ac:dyDescent="0.25">
      <c r="A197" t="s">
        <v>1665</v>
      </c>
    </row>
    <row r="200" spans="1:29" x14ac:dyDescent="0.25">
      <c r="A200" s="7" t="s">
        <v>2275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35297</v>
      </c>
      <c r="C203">
        <v>34888</v>
      </c>
      <c r="D203">
        <v>37965</v>
      </c>
      <c r="E203">
        <v>36954</v>
      </c>
      <c r="F203">
        <v>35487</v>
      </c>
      <c r="G203">
        <v>29986</v>
      </c>
      <c r="H203">
        <v>35044</v>
      </c>
      <c r="I203">
        <v>34459</v>
      </c>
      <c r="K203" t="s">
        <v>1658</v>
      </c>
      <c r="L203">
        <f>B203-$E$209</f>
        <v>28406.666666666668</v>
      </c>
      <c r="M203">
        <f t="shared" ref="M203:S203" si="103">C203-$E$209</f>
        <v>27997.666666666668</v>
      </c>
      <c r="N203">
        <f t="shared" si="103"/>
        <v>31074.666666666668</v>
      </c>
      <c r="O203">
        <f t="shared" si="103"/>
        <v>30063.666666666668</v>
      </c>
      <c r="P203">
        <f t="shared" si="103"/>
        <v>28596.666666666668</v>
      </c>
      <c r="Q203">
        <f t="shared" si="103"/>
        <v>23095.666666666668</v>
      </c>
      <c r="R203">
        <f t="shared" si="103"/>
        <v>28153.666666666668</v>
      </c>
      <c r="S203">
        <f t="shared" si="103"/>
        <v>27568.666666666668</v>
      </c>
      <c r="U203" t="s">
        <v>1658</v>
      </c>
      <c r="V203">
        <f>L203/$O$209*100</f>
        <v>103.50020646603026</v>
      </c>
      <c r="W203">
        <f t="shared" ref="W203:AC203" si="104">M203/$O$209*100</f>
        <v>102.01000752993758</v>
      </c>
      <c r="X203">
        <f t="shared" si="104"/>
        <v>113.22111297335373</v>
      </c>
      <c r="Y203">
        <f t="shared" si="104"/>
        <v>109.53751609220529</v>
      </c>
      <c r="Z203">
        <f t="shared" si="104"/>
        <v>104.19247492044985</v>
      </c>
      <c r="AA203">
        <f t="shared" si="104"/>
        <v>84.149481405912212</v>
      </c>
      <c r="AB203">
        <f t="shared" si="104"/>
        <v>102.57839636619788</v>
      </c>
      <c r="AC203">
        <f t="shared" si="104"/>
        <v>100.44693823022178</v>
      </c>
    </row>
    <row r="204" spans="1:29" x14ac:dyDescent="0.25">
      <c r="A204" t="s">
        <v>1659</v>
      </c>
      <c r="B204">
        <v>36583</v>
      </c>
      <c r="C204">
        <v>29930</v>
      </c>
      <c r="D204">
        <v>30510</v>
      </c>
      <c r="E204">
        <v>29267</v>
      </c>
      <c r="F204">
        <v>28425</v>
      </c>
      <c r="G204">
        <v>25434</v>
      </c>
      <c r="H204">
        <v>28470</v>
      </c>
      <c r="I204">
        <v>32022</v>
      </c>
      <c r="K204" t="s">
        <v>1659</v>
      </c>
      <c r="L204">
        <f t="shared" ref="L204:L208" si="105">B204-$E$209</f>
        <v>29692.666666666668</v>
      </c>
      <c r="M204">
        <f t="shared" ref="M204:M208" si="106">C204-$E$209</f>
        <v>23039.666666666668</v>
      </c>
      <c r="N204">
        <f t="shared" ref="N204:N208" si="107">D204-$E$209</f>
        <v>23619.666666666668</v>
      </c>
      <c r="O204">
        <f t="shared" ref="O204:O208" si="108">E204-$E$209</f>
        <v>22376.666666666668</v>
      </c>
      <c r="P204">
        <f t="shared" ref="P204:P208" si="109">F204-$E$209</f>
        <v>21534.666666666668</v>
      </c>
      <c r="Q204">
        <f t="shared" ref="Q204:Q208" si="110">G204-$E$209</f>
        <v>18543.666666666668</v>
      </c>
      <c r="R204">
        <f t="shared" ref="R204:R208" si="111">H204-$E$209</f>
        <v>21579.666666666668</v>
      </c>
      <c r="S204">
        <f t="shared" ref="S204:S208" si="112">I204-$E$209</f>
        <v>25131.666666666668</v>
      </c>
      <c r="U204" t="s">
        <v>1659</v>
      </c>
      <c r="V204">
        <f t="shared" ref="V204:V208" si="113">L204/$O$209*100</f>
        <v>108.18577084699652</v>
      </c>
      <c r="W204">
        <f t="shared" ref="W204:W208" si="114">M204/$O$209*100</f>
        <v>83.945444387767495</v>
      </c>
      <c r="X204">
        <f t="shared" ref="X204:X208" si="115">N204/$O$209*100</f>
        <v>86.058684932837821</v>
      </c>
      <c r="Y204">
        <f t="shared" ref="Y204:Y208" si="116">O204/$O$209*100</f>
        <v>81.529791833661264</v>
      </c>
      <c r="Z204">
        <f t="shared" ref="Z204:Z208" si="117">P204/$O$209*100</f>
        <v>78.461949525128134</v>
      </c>
      <c r="AA204">
        <f t="shared" ref="AA204:AA208" si="118">Q204/$O$209*100</f>
        <v>67.564186645291372</v>
      </c>
      <c r="AB204">
        <f t="shared" ref="AB204:AB208" si="119">R204/$O$209*100</f>
        <v>78.625907843280146</v>
      </c>
      <c r="AC204">
        <f t="shared" ref="AC204:AC208" si="120">S204/$O$209*100</f>
        <v>91.567684422745273</v>
      </c>
    </row>
    <row r="205" spans="1:29" x14ac:dyDescent="0.25">
      <c r="A205" t="s">
        <v>1660</v>
      </c>
      <c r="B205">
        <v>31129</v>
      </c>
      <c r="C205">
        <v>30609</v>
      </c>
      <c r="D205">
        <v>29597</v>
      </c>
      <c r="E205">
        <v>27991</v>
      </c>
      <c r="F205">
        <v>25803</v>
      </c>
      <c r="G205">
        <v>28007</v>
      </c>
      <c r="H205">
        <v>25395</v>
      </c>
      <c r="I205">
        <v>31515</v>
      </c>
      <c r="K205" t="s">
        <v>1660</v>
      </c>
      <c r="L205">
        <f t="shared" si="105"/>
        <v>24238.666666666668</v>
      </c>
      <c r="M205">
        <f t="shared" si="106"/>
        <v>23718.666666666668</v>
      </c>
      <c r="N205">
        <f t="shared" si="107"/>
        <v>22706.666666666668</v>
      </c>
      <c r="O205">
        <f t="shared" si="108"/>
        <v>21100.666666666668</v>
      </c>
      <c r="P205">
        <f t="shared" si="109"/>
        <v>18912.666666666668</v>
      </c>
      <c r="Q205">
        <f t="shared" si="110"/>
        <v>21116.666666666668</v>
      </c>
      <c r="R205">
        <f t="shared" si="111"/>
        <v>18504.666666666668</v>
      </c>
      <c r="S205">
        <f t="shared" si="112"/>
        <v>24624.666666666668</v>
      </c>
      <c r="U205" t="s">
        <v>1660</v>
      </c>
      <c r="V205">
        <f t="shared" si="113"/>
        <v>88.314022686973217</v>
      </c>
      <c r="W205">
        <f t="shared" si="114"/>
        <v>86.419393232772237</v>
      </c>
      <c r="X205">
        <f t="shared" si="115"/>
        <v>82.73215283344264</v>
      </c>
      <c r="Y205">
        <f t="shared" si="116"/>
        <v>76.88066263450655</v>
      </c>
      <c r="Z205">
        <f t="shared" si="117"/>
        <v>68.908644854137819</v>
      </c>
      <c r="AA205">
        <f t="shared" si="118"/>
        <v>76.938958925405046</v>
      </c>
      <c r="AB205">
        <f t="shared" si="119"/>
        <v>67.422089436226301</v>
      </c>
      <c r="AC205">
        <f t="shared" si="120"/>
        <v>89.720420704899311</v>
      </c>
    </row>
    <row r="206" spans="1:29" x14ac:dyDescent="0.25">
      <c r="A206" t="s">
        <v>1661</v>
      </c>
      <c r="B206">
        <v>30137</v>
      </c>
      <c r="C206">
        <v>29824</v>
      </c>
      <c r="D206">
        <v>27025</v>
      </c>
      <c r="E206">
        <v>27359</v>
      </c>
      <c r="F206">
        <v>27847</v>
      </c>
      <c r="G206">
        <v>28081</v>
      </c>
      <c r="H206">
        <v>29371</v>
      </c>
      <c r="I206">
        <v>30402</v>
      </c>
      <c r="K206" t="s">
        <v>1661</v>
      </c>
      <c r="L206">
        <f t="shared" si="105"/>
        <v>23246.666666666668</v>
      </c>
      <c r="M206">
        <f t="shared" si="106"/>
        <v>22933.666666666668</v>
      </c>
      <c r="N206">
        <f t="shared" si="107"/>
        <v>20134.666666666668</v>
      </c>
      <c r="O206">
        <f t="shared" si="108"/>
        <v>20468.666666666668</v>
      </c>
      <c r="P206">
        <f t="shared" si="109"/>
        <v>20956.666666666668</v>
      </c>
      <c r="Q206">
        <f t="shared" si="110"/>
        <v>21190.666666666668</v>
      </c>
      <c r="R206">
        <f t="shared" si="111"/>
        <v>22480.666666666668</v>
      </c>
      <c r="S206">
        <f t="shared" si="112"/>
        <v>23511.666666666668</v>
      </c>
      <c r="U206" t="s">
        <v>1661</v>
      </c>
      <c r="V206">
        <f t="shared" si="113"/>
        <v>84.699652651266732</v>
      </c>
      <c r="W206">
        <f t="shared" si="114"/>
        <v>83.559231460565002</v>
      </c>
      <c r="X206">
        <f t="shared" si="115"/>
        <v>73.361024071510116</v>
      </c>
      <c r="Y206">
        <f t="shared" si="116"/>
        <v>74.577959144016134</v>
      </c>
      <c r="Z206">
        <f t="shared" si="117"/>
        <v>76.355996016420121</v>
      </c>
      <c r="AA206">
        <f t="shared" si="118"/>
        <v>77.20857927081056</v>
      </c>
      <c r="AB206">
        <f t="shared" si="119"/>
        <v>81.908717724501443</v>
      </c>
      <c r="AC206">
        <f t="shared" si="120"/>
        <v>85.665184969273</v>
      </c>
    </row>
    <row r="207" spans="1:29" x14ac:dyDescent="0.25">
      <c r="A207" t="s">
        <v>1662</v>
      </c>
      <c r="B207">
        <v>31184</v>
      </c>
      <c r="C207">
        <v>27998</v>
      </c>
      <c r="D207">
        <v>27825</v>
      </c>
      <c r="E207">
        <v>30204</v>
      </c>
      <c r="F207">
        <v>28402</v>
      </c>
      <c r="G207">
        <v>27460</v>
      </c>
      <c r="H207">
        <v>29884</v>
      </c>
      <c r="I207">
        <v>30804</v>
      </c>
      <c r="K207" t="s">
        <v>1662</v>
      </c>
      <c r="L207">
        <f t="shared" si="105"/>
        <v>24293.666666666668</v>
      </c>
      <c r="M207">
        <f t="shared" si="106"/>
        <v>21107.666666666668</v>
      </c>
      <c r="N207">
        <f t="shared" si="107"/>
        <v>20934.666666666668</v>
      </c>
      <c r="O207">
        <f t="shared" si="108"/>
        <v>23313.666666666668</v>
      </c>
      <c r="P207">
        <f t="shared" si="109"/>
        <v>21511.666666666668</v>
      </c>
      <c r="Q207">
        <f t="shared" si="110"/>
        <v>20569.666666666668</v>
      </c>
      <c r="R207">
        <f t="shared" si="111"/>
        <v>22993.666666666668</v>
      </c>
      <c r="S207">
        <f t="shared" si="112"/>
        <v>23913.666666666668</v>
      </c>
      <c r="U207" t="s">
        <v>1662</v>
      </c>
      <c r="V207">
        <f t="shared" si="113"/>
        <v>88.514416186936771</v>
      </c>
      <c r="W207">
        <f t="shared" si="114"/>
        <v>76.906167261774641</v>
      </c>
      <c r="X207">
        <f t="shared" si="115"/>
        <v>76.275838616434697</v>
      </c>
      <c r="Y207">
        <f t="shared" si="116"/>
        <v>84.943768369404168</v>
      </c>
      <c r="Z207">
        <f t="shared" si="117"/>
        <v>78.378148606961545</v>
      </c>
      <c r="AA207">
        <f t="shared" si="118"/>
        <v>74.945954480312864</v>
      </c>
      <c r="AB207">
        <f t="shared" si="119"/>
        <v>83.777842551434333</v>
      </c>
      <c r="AC207">
        <f t="shared" si="120"/>
        <v>87.129879278097604</v>
      </c>
    </row>
    <row r="208" spans="1:29" x14ac:dyDescent="0.25">
      <c r="A208" t="s">
        <v>1663</v>
      </c>
      <c r="B208">
        <v>7008</v>
      </c>
      <c r="C208">
        <v>30620</v>
      </c>
      <c r="D208">
        <v>31620</v>
      </c>
      <c r="E208">
        <v>31999</v>
      </c>
      <c r="F208">
        <v>27862</v>
      </c>
      <c r="G208">
        <v>27305</v>
      </c>
      <c r="H208">
        <v>29866</v>
      </c>
      <c r="I208">
        <v>31496</v>
      </c>
      <c r="K208" t="s">
        <v>1663</v>
      </c>
      <c r="L208">
        <f t="shared" si="105"/>
        <v>117.66666666666697</v>
      </c>
      <c r="M208">
        <f t="shared" si="106"/>
        <v>23729.666666666668</v>
      </c>
      <c r="N208">
        <f t="shared" si="107"/>
        <v>24729.666666666668</v>
      </c>
      <c r="O208">
        <f t="shared" si="108"/>
        <v>25108.666666666668</v>
      </c>
      <c r="P208">
        <f t="shared" si="109"/>
        <v>20971.666666666668</v>
      </c>
      <c r="Q208">
        <f t="shared" si="110"/>
        <v>20414.666666666668</v>
      </c>
      <c r="R208">
        <f t="shared" si="111"/>
        <v>22975.666666666668</v>
      </c>
      <c r="S208">
        <f t="shared" si="112"/>
        <v>24605.666666666668</v>
      </c>
      <c r="U208" t="s">
        <v>1663</v>
      </c>
      <c r="V208">
        <f t="shared" si="113"/>
        <v>0.42872063931599125</v>
      </c>
      <c r="W208">
        <f t="shared" si="114"/>
        <v>86.459471932764956</v>
      </c>
      <c r="X208">
        <f t="shared" si="115"/>
        <v>90.102990113920683</v>
      </c>
      <c r="Y208">
        <f t="shared" si="116"/>
        <v>91.483883504578685</v>
      </c>
      <c r="Z208">
        <f t="shared" si="117"/>
        <v>76.410648789137454</v>
      </c>
      <c r="AA208">
        <f t="shared" si="118"/>
        <v>74.381209162233716</v>
      </c>
      <c r="AB208">
        <f t="shared" si="119"/>
        <v>83.712259224173536</v>
      </c>
      <c r="AC208">
        <f t="shared" si="120"/>
        <v>89.651193859457365</v>
      </c>
    </row>
    <row r="209" spans="1:29" x14ac:dyDescent="0.25">
      <c r="A209" t="s">
        <v>1664</v>
      </c>
      <c r="B209">
        <v>6790</v>
      </c>
      <c r="C209">
        <v>6946</v>
      </c>
      <c r="D209">
        <v>6935</v>
      </c>
      <c r="E209">
        <f>AVERAGE(B209:D209)</f>
        <v>6890.333333333333</v>
      </c>
      <c r="O209">
        <f>AVERAGE(L203:L205)</f>
        <v>27446</v>
      </c>
    </row>
    <row r="210" spans="1:29" x14ac:dyDescent="0.25">
      <c r="A210" t="s">
        <v>1665</v>
      </c>
    </row>
    <row r="213" spans="1:29" x14ac:dyDescent="0.25">
      <c r="A213" s="7" t="s">
        <v>2276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36395</v>
      </c>
      <c r="C216">
        <v>31100</v>
      </c>
      <c r="D216">
        <v>31082</v>
      </c>
      <c r="E216">
        <v>28274</v>
      </c>
      <c r="F216">
        <v>30106</v>
      </c>
      <c r="G216">
        <v>31393</v>
      </c>
      <c r="H216">
        <v>30917</v>
      </c>
      <c r="I216">
        <v>32069</v>
      </c>
      <c r="K216" t="s">
        <v>1658</v>
      </c>
      <c r="L216">
        <f>B216-$E$222</f>
        <v>29175.666666666668</v>
      </c>
      <c r="M216">
        <f t="shared" ref="M216:S216" si="121">C216-$E$222</f>
        <v>23880.666666666668</v>
      </c>
      <c r="N216">
        <f t="shared" si="121"/>
        <v>23862.666666666668</v>
      </c>
      <c r="O216">
        <f t="shared" si="121"/>
        <v>21054.666666666668</v>
      </c>
      <c r="P216">
        <f t="shared" si="121"/>
        <v>22886.666666666668</v>
      </c>
      <c r="Q216">
        <f t="shared" si="121"/>
        <v>24173.666666666668</v>
      </c>
      <c r="R216">
        <f t="shared" si="121"/>
        <v>23697.666666666668</v>
      </c>
      <c r="S216">
        <f t="shared" si="121"/>
        <v>24849.666666666668</v>
      </c>
    </row>
    <row r="217" spans="1:29" x14ac:dyDescent="0.25">
      <c r="A217" t="s">
        <v>1659</v>
      </c>
      <c r="B217">
        <v>30022</v>
      </c>
      <c r="C217">
        <v>30213</v>
      </c>
      <c r="D217">
        <v>26983</v>
      </c>
      <c r="E217">
        <v>29276</v>
      </c>
      <c r="F217">
        <v>26727</v>
      </c>
      <c r="G217">
        <v>28587</v>
      </c>
      <c r="H217">
        <v>28675</v>
      </c>
      <c r="I217">
        <v>30414</v>
      </c>
      <c r="K217" t="s">
        <v>1659</v>
      </c>
      <c r="L217">
        <f t="shared" ref="L217:L221" si="122">B217-$E$222</f>
        <v>22802.666666666668</v>
      </c>
      <c r="M217">
        <f t="shared" ref="M217:M221" si="123">C217-$E$222</f>
        <v>22993.666666666668</v>
      </c>
      <c r="N217">
        <f t="shared" ref="N217:N221" si="124">D217-$E$222</f>
        <v>19763.666666666668</v>
      </c>
      <c r="O217">
        <f t="shared" ref="O217:O221" si="125">E217-$E$222</f>
        <v>22056.666666666668</v>
      </c>
      <c r="P217">
        <f t="shared" ref="P217:P221" si="126">F217-$E$222</f>
        <v>19507.666666666668</v>
      </c>
      <c r="Q217">
        <f t="shared" ref="Q217:Q221" si="127">G217-$E$222</f>
        <v>21367.666666666668</v>
      </c>
      <c r="R217">
        <f t="shared" ref="R217:R221" si="128">H217-$E$222</f>
        <v>21455.666666666668</v>
      </c>
      <c r="S217">
        <f t="shared" ref="S217:S221" si="129">I217-$E$222</f>
        <v>23194.666666666668</v>
      </c>
      <c r="U217" t="s">
        <v>1658</v>
      </c>
      <c r="V217">
        <f>L216/$O$222*100</f>
        <v>118.77569852492162</v>
      </c>
      <c r="W217">
        <f t="shared" ref="W217:AC217" si="130">M216/$O$222*100</f>
        <v>97.219470491647556</v>
      </c>
      <c r="X217">
        <f t="shared" si="130"/>
        <v>97.146191529494786</v>
      </c>
      <c r="Y217">
        <f t="shared" si="130"/>
        <v>85.714673433662185</v>
      </c>
      <c r="Z217">
        <f t="shared" si="130"/>
        <v>93.172843359433315</v>
      </c>
      <c r="AA217">
        <f t="shared" si="130"/>
        <v>98.412289153356582</v>
      </c>
      <c r="AB217">
        <f t="shared" si="130"/>
        <v>96.474467709761029</v>
      </c>
      <c r="AC217">
        <f t="shared" si="130"/>
        <v>101.1643212875385</v>
      </c>
    </row>
    <row r="218" spans="1:29" x14ac:dyDescent="0.25">
      <c r="A218" t="s">
        <v>1660</v>
      </c>
      <c r="B218">
        <v>28932</v>
      </c>
      <c r="C218">
        <v>30346</v>
      </c>
      <c r="D218">
        <v>28104</v>
      </c>
      <c r="E218">
        <v>27939</v>
      </c>
      <c r="F218">
        <v>27383</v>
      </c>
      <c r="G218">
        <v>29825</v>
      </c>
      <c r="H218">
        <v>26417</v>
      </c>
      <c r="I218">
        <v>29492</v>
      </c>
      <c r="K218" t="s">
        <v>1660</v>
      </c>
      <c r="L218">
        <f t="shared" si="122"/>
        <v>21712.666666666668</v>
      </c>
      <c r="M218">
        <f t="shared" si="123"/>
        <v>23126.666666666668</v>
      </c>
      <c r="N218">
        <f t="shared" si="124"/>
        <v>20884.666666666668</v>
      </c>
      <c r="O218">
        <f t="shared" si="125"/>
        <v>20719.666666666668</v>
      </c>
      <c r="P218">
        <f t="shared" si="126"/>
        <v>20163.666666666668</v>
      </c>
      <c r="Q218">
        <f t="shared" si="127"/>
        <v>22605.666666666668</v>
      </c>
      <c r="R218">
        <f t="shared" si="128"/>
        <v>19197.666666666668</v>
      </c>
      <c r="S218">
        <f t="shared" si="129"/>
        <v>22272.666666666668</v>
      </c>
      <c r="U218" t="s">
        <v>1659</v>
      </c>
      <c r="V218">
        <f t="shared" ref="V218:V222" si="131">L217/$O$222*100</f>
        <v>92.830874869387031</v>
      </c>
      <c r="W218">
        <f t="shared" ref="W218:W222" si="132">M217/$O$222*100</f>
        <v>93.608446078897018</v>
      </c>
      <c r="X218">
        <f t="shared" ref="X218:X222" si="133">N217/$O$222*100</f>
        <v>80.458943425927188</v>
      </c>
      <c r="Y218">
        <f t="shared" ref="Y218:Y222" si="134">O217/$O$222*100</f>
        <v>89.793868993499885</v>
      </c>
      <c r="Z218">
        <f t="shared" ref="Z218:Z222" si="135">P217/$O$222*100</f>
        <v>79.416753741976635</v>
      </c>
      <c r="AA218">
        <f t="shared" ref="AA218:AA222" si="136">Q217/$O$222*100</f>
        <v>86.988913164429846</v>
      </c>
      <c r="AB218">
        <f t="shared" ref="AB218:AB222" si="137">R217/$O$222*100</f>
        <v>87.347165868287846</v>
      </c>
      <c r="AC218">
        <f t="shared" ref="AC218:AC222" si="138">S217/$O$222*100</f>
        <v>94.426727822936314</v>
      </c>
    </row>
    <row r="219" spans="1:29" x14ac:dyDescent="0.25">
      <c r="A219" t="s">
        <v>1661</v>
      </c>
      <c r="B219">
        <v>30789</v>
      </c>
      <c r="C219">
        <v>29741</v>
      </c>
      <c r="D219">
        <v>26877</v>
      </c>
      <c r="E219">
        <v>26565</v>
      </c>
      <c r="F219">
        <v>26890</v>
      </c>
      <c r="G219">
        <v>29706</v>
      </c>
      <c r="H219">
        <v>27154</v>
      </c>
      <c r="I219">
        <v>29771</v>
      </c>
      <c r="K219" t="s">
        <v>1661</v>
      </c>
      <c r="L219">
        <f t="shared" si="122"/>
        <v>23569.666666666668</v>
      </c>
      <c r="M219">
        <f t="shared" si="123"/>
        <v>22521.666666666668</v>
      </c>
      <c r="N219">
        <f t="shared" si="124"/>
        <v>19657.666666666668</v>
      </c>
      <c r="O219">
        <f t="shared" si="125"/>
        <v>19345.666666666668</v>
      </c>
      <c r="P219">
        <f t="shared" si="126"/>
        <v>19670.666666666668</v>
      </c>
      <c r="Q219">
        <f t="shared" si="127"/>
        <v>22486.666666666668</v>
      </c>
      <c r="R219">
        <f t="shared" si="128"/>
        <v>19934.666666666668</v>
      </c>
      <c r="S219">
        <f t="shared" si="129"/>
        <v>22551.666666666668</v>
      </c>
      <c r="U219" t="s">
        <v>1660</v>
      </c>
      <c r="V219">
        <f t="shared" si="131"/>
        <v>88.393426605691332</v>
      </c>
      <c r="W219">
        <f t="shared" si="132"/>
        <v>94.14989618813695</v>
      </c>
      <c r="X219">
        <f t="shared" si="133"/>
        <v>85.022594346663766</v>
      </c>
      <c r="Y219">
        <f t="shared" si="134"/>
        <v>84.350870526930024</v>
      </c>
      <c r="Z219">
        <f t="shared" si="135"/>
        <v>82.087364807099917</v>
      </c>
      <c r="AA219">
        <f t="shared" si="136"/>
        <v>92.028877339159465</v>
      </c>
      <c r="AB219">
        <f t="shared" si="137"/>
        <v>78.154727171567757</v>
      </c>
      <c r="AC219">
        <f t="shared" si="138"/>
        <v>90.673216539333154</v>
      </c>
    </row>
    <row r="220" spans="1:29" x14ac:dyDescent="0.25">
      <c r="A220" t="s">
        <v>1662</v>
      </c>
      <c r="B220">
        <v>27284</v>
      </c>
      <c r="C220">
        <v>29633</v>
      </c>
      <c r="D220">
        <v>25895</v>
      </c>
      <c r="E220">
        <v>28092</v>
      </c>
      <c r="F220">
        <v>31104</v>
      </c>
      <c r="G220">
        <v>29451</v>
      </c>
      <c r="H220">
        <v>28909</v>
      </c>
      <c r="I220">
        <v>31100</v>
      </c>
      <c r="K220" t="s">
        <v>1662</v>
      </c>
      <c r="L220">
        <f t="shared" si="122"/>
        <v>20064.666666666668</v>
      </c>
      <c r="M220">
        <f t="shared" si="123"/>
        <v>22413.666666666668</v>
      </c>
      <c r="N220">
        <f t="shared" si="124"/>
        <v>18675.666666666668</v>
      </c>
      <c r="O220">
        <f t="shared" si="125"/>
        <v>20872.666666666668</v>
      </c>
      <c r="P220">
        <f t="shared" si="126"/>
        <v>23884.666666666668</v>
      </c>
      <c r="Q220">
        <f t="shared" si="127"/>
        <v>22231.666666666668</v>
      </c>
      <c r="R220">
        <f t="shared" si="128"/>
        <v>21689.666666666668</v>
      </c>
      <c r="S220">
        <f t="shared" si="129"/>
        <v>23880.666666666668</v>
      </c>
      <c r="U220" t="s">
        <v>1661</v>
      </c>
      <c r="V220">
        <f t="shared" si="131"/>
        <v>95.95337286778576</v>
      </c>
      <c r="W220">
        <f t="shared" si="132"/>
        <v>91.686908849113195</v>
      </c>
      <c r="X220">
        <f t="shared" si="133"/>
        <v>80.027411759916419</v>
      </c>
      <c r="Y220">
        <f t="shared" si="134"/>
        <v>78.757243082601676</v>
      </c>
      <c r="Z220">
        <f t="shared" si="135"/>
        <v>80.080335454804512</v>
      </c>
      <c r="AA220">
        <f t="shared" si="136"/>
        <v>91.544421978260573</v>
      </c>
      <c r="AB220">
        <f t="shared" si="137"/>
        <v>81.155093566378525</v>
      </c>
      <c r="AC220">
        <f t="shared" si="138"/>
        <v>91.80904045270114</v>
      </c>
    </row>
    <row r="221" spans="1:29" x14ac:dyDescent="0.25">
      <c r="A221" t="s">
        <v>1663</v>
      </c>
      <c r="B221">
        <v>7360</v>
      </c>
      <c r="C221">
        <v>28724</v>
      </c>
      <c r="D221">
        <v>29070</v>
      </c>
      <c r="E221">
        <v>26487</v>
      </c>
      <c r="F221">
        <v>28465</v>
      </c>
      <c r="G221">
        <v>29817</v>
      </c>
      <c r="H221">
        <v>27829</v>
      </c>
      <c r="I221">
        <v>27895</v>
      </c>
      <c r="K221" t="s">
        <v>1663</v>
      </c>
      <c r="L221">
        <f t="shared" si="122"/>
        <v>140.66666666666697</v>
      </c>
      <c r="M221">
        <f t="shared" si="123"/>
        <v>21504.666666666668</v>
      </c>
      <c r="N221">
        <f t="shared" si="124"/>
        <v>21850.666666666668</v>
      </c>
      <c r="O221">
        <f t="shared" si="125"/>
        <v>19267.666666666668</v>
      </c>
      <c r="P221">
        <f t="shared" si="126"/>
        <v>21245.666666666668</v>
      </c>
      <c r="Q221">
        <f t="shared" si="127"/>
        <v>22597.666666666668</v>
      </c>
      <c r="R221">
        <f t="shared" si="128"/>
        <v>20609.666666666668</v>
      </c>
      <c r="S221">
        <f t="shared" si="129"/>
        <v>20675.666666666668</v>
      </c>
      <c r="U221" t="s">
        <v>1662</v>
      </c>
      <c r="V221">
        <f t="shared" si="131"/>
        <v>81.68433051525966</v>
      </c>
      <c r="W221">
        <f t="shared" si="132"/>
        <v>91.24723507619656</v>
      </c>
      <c r="X221">
        <f t="shared" si="133"/>
        <v>76.029637269137339</v>
      </c>
      <c r="Y221">
        <f t="shared" si="134"/>
        <v>84.973741705228591</v>
      </c>
      <c r="Z221">
        <f t="shared" si="135"/>
        <v>97.235754705459286</v>
      </c>
      <c r="AA221">
        <f t="shared" si="136"/>
        <v>90.506303347762966</v>
      </c>
      <c r="AB221">
        <f t="shared" si="137"/>
        <v>88.299792376273899</v>
      </c>
      <c r="AC221">
        <f t="shared" si="138"/>
        <v>97.219470491647556</v>
      </c>
    </row>
    <row r="222" spans="1:29" x14ac:dyDescent="0.25">
      <c r="A222" t="s">
        <v>1664</v>
      </c>
      <c r="B222">
        <v>7042</v>
      </c>
      <c r="C222">
        <v>7312</v>
      </c>
      <c r="D222">
        <v>7304</v>
      </c>
      <c r="E222">
        <f>AVERAGE(B222:D222)</f>
        <v>7219.333333333333</v>
      </c>
      <c r="O222">
        <f>AVERAGE(L216:L218)</f>
        <v>24563.666666666668</v>
      </c>
      <c r="U222" t="s">
        <v>1663</v>
      </c>
      <c r="V222">
        <f t="shared" si="131"/>
        <v>0.57266151904574636</v>
      </c>
      <c r="W222">
        <f t="shared" si="132"/>
        <v>87.546647487481508</v>
      </c>
      <c r="X222">
        <f t="shared" si="133"/>
        <v>88.955231982195926</v>
      </c>
      <c r="Y222">
        <f t="shared" si="134"/>
        <v>78.439700913272986</v>
      </c>
      <c r="Z222">
        <f t="shared" si="135"/>
        <v>86.492244643172171</v>
      </c>
      <c r="AA222">
        <f t="shared" si="136"/>
        <v>91.996308911536005</v>
      </c>
      <c r="AB222">
        <f t="shared" si="137"/>
        <v>83.903054647107524</v>
      </c>
      <c r="AC222">
        <f t="shared" si="138"/>
        <v>84.171744175001024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AVERAGE(V217,V203,V190)</f>
        <v>111.38109641046894</v>
      </c>
      <c r="C228">
        <f t="shared" ref="C228:I228" si="139">AVERAGE(W217,W203,W190)</f>
        <v>100.2353066462419</v>
      </c>
      <c r="D228">
        <f t="shared" si="139"/>
        <v>97.377038137830098</v>
      </c>
      <c r="E228">
        <f t="shared" si="139"/>
        <v>93.141875252191412</v>
      </c>
      <c r="F228">
        <f t="shared" si="139"/>
        <v>91.888493583140033</v>
      </c>
      <c r="G228">
        <f t="shared" si="139"/>
        <v>88.15117507675599</v>
      </c>
      <c r="H228">
        <f t="shared" si="139"/>
        <v>94.545850440700079</v>
      </c>
      <c r="I228">
        <f t="shared" si="139"/>
        <v>102.48841334047195</v>
      </c>
      <c r="K228" t="s">
        <v>1658</v>
      </c>
      <c r="L228">
        <f>STDEV(V217,V203,V190)/SQRT(3)</f>
        <v>4.4163529939120441</v>
      </c>
      <c r="M228">
        <f t="shared" ref="M228:S228" si="140">STDEV(W217,W203,W190)/SQRT(3)</f>
        <v>1.5157642571003211</v>
      </c>
      <c r="N228">
        <f t="shared" si="140"/>
        <v>9.0816747099540294</v>
      </c>
      <c r="O228">
        <f t="shared" si="140"/>
        <v>8.2098849351455883</v>
      </c>
      <c r="P228">
        <f t="shared" si="140"/>
        <v>7.5020025498711869</v>
      </c>
      <c r="Q228">
        <f t="shared" si="140"/>
        <v>5.1717881843756679</v>
      </c>
      <c r="R228">
        <f t="shared" si="140"/>
        <v>5.2830882825039431</v>
      </c>
      <c r="S228">
        <f t="shared" si="140"/>
        <v>1.6954784339684368</v>
      </c>
    </row>
    <row r="229" spans="1:19" x14ac:dyDescent="0.25">
      <c r="A229" t="s">
        <v>1659</v>
      </c>
      <c r="B229">
        <f t="shared" ref="B229:B233" si="141">AVERAGE(V218,V204,V191)</f>
        <v>99.775992655528896</v>
      </c>
      <c r="C229">
        <f t="shared" ref="C229:C233" si="142">AVERAGE(W218,W204,W191)</f>
        <v>86.802759048054156</v>
      </c>
      <c r="D229">
        <f t="shared" ref="D229:D233" si="143">AVERAGE(X218,X204,X191)</f>
        <v>78.455036693647372</v>
      </c>
      <c r="E229">
        <f t="shared" ref="E229:E233" si="144">AVERAGE(Y218,Y204,Y191)</f>
        <v>82.158997150889618</v>
      </c>
      <c r="F229">
        <f t="shared" ref="F229:F233" si="145">AVERAGE(Z218,Z204,Z191)</f>
        <v>77.581893777905762</v>
      </c>
      <c r="G229">
        <f t="shared" ref="G229:G233" si="146">AVERAGE(AA218,AA204,AA191)</f>
        <v>75.643749218999957</v>
      </c>
      <c r="H229">
        <f t="shared" ref="H229:H233" si="147">AVERAGE(AB218,AB204,AB191)</f>
        <v>81.290374692374812</v>
      </c>
      <c r="I229">
        <f t="shared" ref="I229:I233" si="148">AVERAGE(AC218,AC204,AC191)</f>
        <v>89.891449085955585</v>
      </c>
      <c r="K229" t="s">
        <v>1659</v>
      </c>
      <c r="L229">
        <f t="shared" ref="L229:L233" si="149">STDEV(V218,V204,V191)/SQRT(3)</f>
        <v>4.4926655116236898</v>
      </c>
      <c r="M229">
        <f t="shared" ref="M229:M233" si="150">STDEV(W218,W204,W191)/SQRT(3)</f>
        <v>3.4173885596617799</v>
      </c>
      <c r="N229">
        <f t="shared" ref="N229:N233" si="151">STDEV(X218,X204,X191)/SQRT(3)</f>
        <v>5.0684682312450784</v>
      </c>
      <c r="O229">
        <f t="shared" ref="O229:O233" si="152">STDEV(Y218,Y204,Y191)/SQRT(3)</f>
        <v>4.2380524388994214</v>
      </c>
      <c r="P229">
        <f t="shared" ref="P229:P233" si="153">STDEV(Z218,Z204,Z191)/SQRT(3)</f>
        <v>1.3851580250038977</v>
      </c>
      <c r="Q229">
        <f t="shared" ref="Q229:Q233" si="154">STDEV(AA218,AA204,AA191)/SQRT(3)</f>
        <v>5.8403228884788989</v>
      </c>
      <c r="R229">
        <f t="shared" ref="R229:R233" si="155">STDEV(AB218,AB204,AB191)/SQRT(3)</f>
        <v>3.0356758521748786</v>
      </c>
      <c r="S229">
        <f t="shared" ref="S229:S233" si="156">STDEV(AC218,AC204,AC191)/SQRT(3)</f>
        <v>3.2135500933562398</v>
      </c>
    </row>
    <row r="230" spans="1:19" x14ac:dyDescent="0.25">
      <c r="A230" t="s">
        <v>1660</v>
      </c>
      <c r="B230">
        <f t="shared" si="141"/>
        <v>88.842910934002177</v>
      </c>
      <c r="C230">
        <f t="shared" si="142"/>
        <v>85.201271399171176</v>
      </c>
      <c r="D230">
        <f t="shared" si="143"/>
        <v>81.610098504931216</v>
      </c>
      <c r="E230">
        <f t="shared" si="144"/>
        <v>77.61806588728092</v>
      </c>
      <c r="F230">
        <f t="shared" si="145"/>
        <v>77.408905467907843</v>
      </c>
      <c r="G230">
        <f t="shared" si="146"/>
        <v>81.651951378737863</v>
      </c>
      <c r="H230">
        <f t="shared" si="147"/>
        <v>77.533864404060239</v>
      </c>
      <c r="I230">
        <f t="shared" si="148"/>
        <v>87.350275507081008</v>
      </c>
      <c r="K230" t="s">
        <v>1660</v>
      </c>
      <c r="L230">
        <f t="shared" si="149"/>
        <v>0.48972302297990961</v>
      </c>
      <c r="M230">
        <f t="shared" si="150"/>
        <v>5.5516430496244622</v>
      </c>
      <c r="N230">
        <f t="shared" si="151"/>
        <v>2.3617182668709913</v>
      </c>
      <c r="O230">
        <f t="shared" si="152"/>
        <v>3.6927690527710677</v>
      </c>
      <c r="P230">
        <f t="shared" si="153"/>
        <v>4.2573187429188541</v>
      </c>
      <c r="Q230">
        <f t="shared" si="154"/>
        <v>5.1957199216593484</v>
      </c>
      <c r="R230">
        <f t="shared" si="155"/>
        <v>5.6673167956052728</v>
      </c>
      <c r="S230">
        <f t="shared" si="156"/>
        <v>2.8598005812056115</v>
      </c>
    </row>
    <row r="231" spans="1:19" x14ac:dyDescent="0.25">
      <c r="A231" t="s">
        <v>1661</v>
      </c>
      <c r="B231">
        <f t="shared" si="141"/>
        <v>88.975121693461588</v>
      </c>
      <c r="C231">
        <f t="shared" si="142"/>
        <v>62.360682025782246</v>
      </c>
      <c r="D231">
        <f t="shared" si="143"/>
        <v>62.305690362438689</v>
      </c>
      <c r="E231">
        <f t="shared" si="144"/>
        <v>70.539367435950865</v>
      </c>
      <c r="F231">
        <f t="shared" si="145"/>
        <v>74.793020319815199</v>
      </c>
      <c r="G231">
        <f t="shared" si="146"/>
        <v>84.234685767020466</v>
      </c>
      <c r="H231">
        <f t="shared" si="147"/>
        <v>77.546453208522408</v>
      </c>
      <c r="I231">
        <f t="shared" si="148"/>
        <v>86.997568777267858</v>
      </c>
      <c r="K231" t="s">
        <v>1661</v>
      </c>
      <c r="L231">
        <f t="shared" si="149"/>
        <v>3.5185379595432544</v>
      </c>
      <c r="M231">
        <f t="shared" si="150"/>
        <v>25.37110920504146</v>
      </c>
      <c r="N231">
        <f t="shared" si="151"/>
        <v>14.516649712853377</v>
      </c>
      <c r="O231">
        <f t="shared" si="152"/>
        <v>6.2458612315875381</v>
      </c>
      <c r="P231">
        <f t="shared" si="153"/>
        <v>3.5899182637466081</v>
      </c>
      <c r="Q231">
        <f t="shared" si="154"/>
        <v>4.1408304680189865</v>
      </c>
      <c r="R231">
        <f t="shared" si="155"/>
        <v>3.9913857545019571</v>
      </c>
      <c r="S231">
        <f t="shared" si="156"/>
        <v>2.4842691307727063</v>
      </c>
    </row>
    <row r="232" spans="1:19" x14ac:dyDescent="0.25">
      <c r="A232" t="s">
        <v>1662</v>
      </c>
      <c r="B232">
        <f t="shared" si="141"/>
        <v>88.322409204008622</v>
      </c>
      <c r="C232">
        <f t="shared" si="142"/>
        <v>84.689774784197823</v>
      </c>
      <c r="D232">
        <f t="shared" si="143"/>
        <v>75.752583486363164</v>
      </c>
      <c r="E232">
        <f t="shared" si="144"/>
        <v>80.740848876759529</v>
      </c>
      <c r="F232">
        <f t="shared" si="145"/>
        <v>82.272059295312772</v>
      </c>
      <c r="G232">
        <f t="shared" si="146"/>
        <v>82.322090275212929</v>
      </c>
      <c r="H232">
        <f t="shared" si="147"/>
        <v>84.273644353102853</v>
      </c>
      <c r="I232">
        <f t="shared" si="148"/>
        <v>86.085580711225646</v>
      </c>
      <c r="K232" t="s">
        <v>1662</v>
      </c>
      <c r="L232">
        <f t="shared" si="149"/>
        <v>3.7782887615978482</v>
      </c>
      <c r="M232">
        <f t="shared" si="150"/>
        <v>4.1850581153858224</v>
      </c>
      <c r="N232">
        <f t="shared" si="151"/>
        <v>0.4064170857784597</v>
      </c>
      <c r="O232">
        <f t="shared" si="152"/>
        <v>4.2179150354175992</v>
      </c>
      <c r="P232">
        <f t="shared" si="153"/>
        <v>7.7633203223382896</v>
      </c>
      <c r="Q232">
        <f t="shared" si="154"/>
        <v>4.5100205426058224</v>
      </c>
      <c r="R232">
        <f t="shared" si="155"/>
        <v>2.1954130884907532</v>
      </c>
      <c r="S232">
        <f t="shared" si="156"/>
        <v>6.7498436100589156</v>
      </c>
    </row>
    <row r="233" spans="1:19" x14ac:dyDescent="0.25">
      <c r="A233" t="s">
        <v>1663</v>
      </c>
      <c r="B233">
        <f t="shared" si="141"/>
        <v>0.27625275844660108</v>
      </c>
      <c r="C233">
        <f t="shared" si="142"/>
        <v>86.688405904772125</v>
      </c>
      <c r="D233">
        <f t="shared" si="143"/>
        <v>86.123252477746973</v>
      </c>
      <c r="E233">
        <f t="shared" si="144"/>
        <v>81.399859847921846</v>
      </c>
      <c r="F233">
        <f t="shared" si="145"/>
        <v>77.821814734679961</v>
      </c>
      <c r="G233">
        <f t="shared" si="146"/>
        <v>81.336846669052406</v>
      </c>
      <c r="H233">
        <f t="shared" si="147"/>
        <v>84.106268988775241</v>
      </c>
      <c r="I233">
        <f t="shared" si="148"/>
        <v>85.845460796213999</v>
      </c>
      <c r="K233" t="s">
        <v>1663</v>
      </c>
      <c r="L233">
        <f t="shared" si="149"/>
        <v>0.2282523630081392</v>
      </c>
      <c r="M233">
        <f t="shared" si="150"/>
        <v>0.44441299236901022</v>
      </c>
      <c r="N233">
        <f t="shared" si="151"/>
        <v>3.4219368290060825</v>
      </c>
      <c r="O233">
        <f t="shared" si="152"/>
        <v>5.1832988627556764</v>
      </c>
      <c r="P233">
        <f t="shared" si="153"/>
        <v>4.6523230291922397</v>
      </c>
      <c r="Q233">
        <f t="shared" si="154"/>
        <v>5.411767211329396</v>
      </c>
      <c r="R233">
        <f t="shared" si="155"/>
        <v>0.30364902886124467</v>
      </c>
      <c r="S233">
        <f t="shared" si="156"/>
        <v>1.9074601606095782</v>
      </c>
    </row>
    <row r="237" spans="1:19" x14ac:dyDescent="0.25">
      <c r="A237" s="7" t="s">
        <v>500</v>
      </c>
    </row>
    <row r="238" spans="1:19" x14ac:dyDescent="0.25">
      <c r="A238" s="37" t="s">
        <v>1898</v>
      </c>
    </row>
    <row r="239" spans="1:19" x14ac:dyDescent="0.25">
      <c r="A239" t="s">
        <v>1899</v>
      </c>
    </row>
    <row r="240" spans="1:19" x14ac:dyDescent="0.25">
      <c r="A240" t="s">
        <v>1802</v>
      </c>
    </row>
    <row r="241" spans="1:1" x14ac:dyDescent="0.25">
      <c r="A241" t="s">
        <v>1805</v>
      </c>
    </row>
    <row r="242" spans="1:1" x14ac:dyDescent="0.25">
      <c r="A242" t="s">
        <v>1804</v>
      </c>
    </row>
    <row r="243" spans="1:1" x14ac:dyDescent="0.25">
      <c r="A243" t="s">
        <v>1803</v>
      </c>
    </row>
    <row r="244" spans="1:1" x14ac:dyDescent="0.25">
      <c r="A244" t="s">
        <v>1779</v>
      </c>
    </row>
    <row r="245" spans="1:1" x14ac:dyDescent="0.25">
      <c r="A245" t="s">
        <v>1785</v>
      </c>
    </row>
    <row r="253" spans="1:1" x14ac:dyDescent="0.25">
      <c r="A253" s="7" t="s">
        <v>504</v>
      </c>
    </row>
    <row r="254" spans="1:1" x14ac:dyDescent="0.25">
      <c r="A254" s="37" t="s">
        <v>1898</v>
      </c>
    </row>
    <row r="255" spans="1:1" x14ac:dyDescent="0.25">
      <c r="A255" t="s">
        <v>1899</v>
      </c>
    </row>
    <row r="256" spans="1:1" x14ac:dyDescent="0.25">
      <c r="A256" t="s">
        <v>1802</v>
      </c>
    </row>
    <row r="257" spans="1:1" x14ac:dyDescent="0.25">
      <c r="A257" t="s">
        <v>1805</v>
      </c>
    </row>
    <row r="258" spans="1:1" x14ac:dyDescent="0.25">
      <c r="A258" t="s">
        <v>1804</v>
      </c>
    </row>
    <row r="259" spans="1:1" x14ac:dyDescent="0.25">
      <c r="A259" t="s">
        <v>1803</v>
      </c>
    </row>
    <row r="260" spans="1:1" x14ac:dyDescent="0.25">
      <c r="A260" t="s">
        <v>1779</v>
      </c>
    </row>
    <row r="261" spans="1:1" x14ac:dyDescent="0.25">
      <c r="A261" t="s">
        <v>1785</v>
      </c>
    </row>
    <row r="270" spans="1:1" x14ac:dyDescent="0.25">
      <c r="A270" s="7" t="s">
        <v>508</v>
      </c>
    </row>
    <row r="271" spans="1:1" x14ac:dyDescent="0.25">
      <c r="A271" s="37" t="s">
        <v>1898</v>
      </c>
    </row>
    <row r="272" spans="1:1" x14ac:dyDescent="0.25">
      <c r="A272" t="s">
        <v>1899</v>
      </c>
    </row>
    <row r="273" spans="1:1" x14ac:dyDescent="0.25">
      <c r="A273" t="s">
        <v>1802</v>
      </c>
    </row>
    <row r="274" spans="1:1" x14ac:dyDescent="0.25">
      <c r="A274" t="s">
        <v>1805</v>
      </c>
    </row>
    <row r="275" spans="1:1" x14ac:dyDescent="0.25">
      <c r="A275" t="s">
        <v>1804</v>
      </c>
    </row>
    <row r="276" spans="1:1" x14ac:dyDescent="0.25">
      <c r="A276" t="s">
        <v>1803</v>
      </c>
    </row>
    <row r="277" spans="1:1" x14ac:dyDescent="0.25">
      <c r="A277" t="s">
        <v>1779</v>
      </c>
    </row>
    <row r="278" spans="1:1" x14ac:dyDescent="0.25">
      <c r="A278" t="s">
        <v>1785</v>
      </c>
    </row>
    <row r="286" spans="1:1" x14ac:dyDescent="0.25">
      <c r="A286" s="7" t="s">
        <v>512</v>
      </c>
    </row>
    <row r="287" spans="1:1" x14ac:dyDescent="0.25">
      <c r="A287" s="37" t="s">
        <v>1898</v>
      </c>
    </row>
    <row r="288" spans="1:1" x14ac:dyDescent="0.25">
      <c r="A288" t="s">
        <v>1899</v>
      </c>
    </row>
    <row r="289" spans="1:1" x14ac:dyDescent="0.25">
      <c r="A289" t="s">
        <v>1802</v>
      </c>
    </row>
    <row r="290" spans="1:1" x14ac:dyDescent="0.25">
      <c r="A290" t="s">
        <v>1805</v>
      </c>
    </row>
    <row r="291" spans="1:1" x14ac:dyDescent="0.25">
      <c r="A291" t="s">
        <v>1804</v>
      </c>
    </row>
    <row r="292" spans="1:1" x14ac:dyDescent="0.25">
      <c r="A292" t="s">
        <v>1803</v>
      </c>
    </row>
    <row r="293" spans="1:1" x14ac:dyDescent="0.25">
      <c r="A293" t="s">
        <v>1779</v>
      </c>
    </row>
    <row r="294" spans="1:1" x14ac:dyDescent="0.25">
      <c r="A294" t="s">
        <v>1785</v>
      </c>
    </row>
    <row r="304" spans="1:1" x14ac:dyDescent="0.25">
      <c r="A304" s="7" t="s">
        <v>516</v>
      </c>
    </row>
    <row r="305" spans="1:1" x14ac:dyDescent="0.25">
      <c r="A305" s="37" t="s">
        <v>1898</v>
      </c>
    </row>
    <row r="306" spans="1:1" x14ac:dyDescent="0.25">
      <c r="A306" t="s">
        <v>1899</v>
      </c>
    </row>
    <row r="307" spans="1:1" x14ac:dyDescent="0.25">
      <c r="A307" t="s">
        <v>1802</v>
      </c>
    </row>
    <row r="308" spans="1:1" x14ac:dyDescent="0.25">
      <c r="A308" t="s">
        <v>1805</v>
      </c>
    </row>
    <row r="309" spans="1:1" x14ac:dyDescent="0.25">
      <c r="A309" t="s">
        <v>1804</v>
      </c>
    </row>
    <row r="310" spans="1:1" x14ac:dyDescent="0.25">
      <c r="A310" t="s">
        <v>1803</v>
      </c>
    </row>
    <row r="311" spans="1:1" x14ac:dyDescent="0.25">
      <c r="A311" t="s">
        <v>1779</v>
      </c>
    </row>
    <row r="312" spans="1:1" x14ac:dyDescent="0.25">
      <c r="A312" t="s">
        <v>1785</v>
      </c>
    </row>
    <row r="322" spans="1:1" x14ac:dyDescent="0.25">
      <c r="A322" s="7" t="s">
        <v>520</v>
      </c>
    </row>
    <row r="323" spans="1:1" x14ac:dyDescent="0.25">
      <c r="A323" s="37" t="s">
        <v>1898</v>
      </c>
    </row>
    <row r="324" spans="1:1" x14ac:dyDescent="0.25">
      <c r="A324" t="s">
        <v>1899</v>
      </c>
    </row>
    <row r="325" spans="1:1" x14ac:dyDescent="0.25">
      <c r="A325" t="s">
        <v>1802</v>
      </c>
    </row>
    <row r="326" spans="1:1" x14ac:dyDescent="0.25">
      <c r="A326" t="s">
        <v>1805</v>
      </c>
    </row>
    <row r="327" spans="1:1" x14ac:dyDescent="0.25">
      <c r="A327" t="s">
        <v>1804</v>
      </c>
    </row>
    <row r="328" spans="1:1" x14ac:dyDescent="0.25">
      <c r="A328" t="s">
        <v>1803</v>
      </c>
    </row>
    <row r="329" spans="1:1" x14ac:dyDescent="0.25">
      <c r="A329" t="s">
        <v>1779</v>
      </c>
    </row>
    <row r="330" spans="1:1" x14ac:dyDescent="0.25">
      <c r="A330" t="s">
        <v>1785</v>
      </c>
    </row>
  </sheetData>
  <mergeCells count="20">
    <mergeCell ref="C178:I178"/>
    <mergeCell ref="C179:I179"/>
    <mergeCell ref="C180:I180"/>
    <mergeCell ref="B181:D181"/>
    <mergeCell ref="C117:I117"/>
    <mergeCell ref="B118:D118"/>
    <mergeCell ref="C175:I175"/>
    <mergeCell ref="C176:I176"/>
    <mergeCell ref="C177:I177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W233"/>
  <sheetViews>
    <sheetView topLeftCell="A82" zoomScale="90" zoomScaleNormal="90" workbookViewId="0">
      <selection activeCell="A106" sqref="A106:B108"/>
    </sheetView>
  </sheetViews>
  <sheetFormatPr defaultRowHeight="15" x14ac:dyDescent="0.25"/>
  <cols>
    <col min="1" max="1" width="12.28515625" customWidth="1"/>
    <col min="2" max="2" width="9.7109375" bestFit="1" customWidth="1"/>
    <col min="10" max="10" width="9" customWidth="1"/>
  </cols>
  <sheetData>
    <row r="1" spans="1:12" x14ac:dyDescent="0.25">
      <c r="A1" s="7" t="s">
        <v>1677</v>
      </c>
      <c r="I1" s="7" t="s">
        <v>1678</v>
      </c>
      <c r="J1" t="s">
        <v>2109</v>
      </c>
      <c r="L1" s="7" t="s">
        <v>1679</v>
      </c>
    </row>
    <row r="2" spans="1:12" x14ac:dyDescent="0.25">
      <c r="A2" s="7" t="s">
        <v>1680</v>
      </c>
      <c r="J2" t="s">
        <v>2216</v>
      </c>
    </row>
    <row r="3" spans="1:12" x14ac:dyDescent="0.25">
      <c r="A3" s="53" t="s">
        <v>1681</v>
      </c>
      <c r="B3" s="17">
        <v>42418</v>
      </c>
      <c r="J3" t="s">
        <v>2217</v>
      </c>
    </row>
    <row r="4" spans="1:12" x14ac:dyDescent="0.25">
      <c r="A4" s="7" t="s">
        <v>1682</v>
      </c>
      <c r="B4" s="17">
        <v>42403</v>
      </c>
      <c r="I4" s="7" t="s">
        <v>1683</v>
      </c>
      <c r="J4" t="s">
        <v>2278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1337</v>
      </c>
      <c r="D12" s="224" t="s">
        <v>1337</v>
      </c>
      <c r="E12" s="224" t="s">
        <v>1337</v>
      </c>
      <c r="F12" s="224" t="s">
        <v>1337</v>
      </c>
      <c r="G12" s="224" t="s">
        <v>1337</v>
      </c>
      <c r="H12" s="224" t="s">
        <v>1337</v>
      </c>
      <c r="I12" s="225" t="s">
        <v>1337</v>
      </c>
    </row>
    <row r="13" spans="1:12" x14ac:dyDescent="0.25">
      <c r="A13" s="6" t="s">
        <v>1659</v>
      </c>
      <c r="B13" s="19" t="s">
        <v>1644</v>
      </c>
      <c r="C13" s="218" t="s">
        <v>1341</v>
      </c>
      <c r="D13" s="219" t="s">
        <v>1341</v>
      </c>
      <c r="E13" s="219" t="s">
        <v>1341</v>
      </c>
      <c r="F13" s="219" t="s">
        <v>1341</v>
      </c>
      <c r="G13" s="219" t="s">
        <v>1341</v>
      </c>
      <c r="H13" s="219" t="s">
        <v>1341</v>
      </c>
      <c r="I13" s="220" t="s">
        <v>1341</v>
      </c>
    </row>
    <row r="14" spans="1:12" x14ac:dyDescent="0.25">
      <c r="A14" s="6" t="s">
        <v>1660</v>
      </c>
      <c r="B14" s="19" t="s">
        <v>1644</v>
      </c>
      <c r="C14" s="218" t="s">
        <v>1349</v>
      </c>
      <c r="D14" s="219" t="s">
        <v>1349</v>
      </c>
      <c r="E14" s="219" t="s">
        <v>1349</v>
      </c>
      <c r="F14" s="219" t="s">
        <v>1349</v>
      </c>
      <c r="G14" s="219" t="s">
        <v>1349</v>
      </c>
      <c r="H14" s="219" t="s">
        <v>1349</v>
      </c>
      <c r="I14" s="220" t="s">
        <v>1349</v>
      </c>
    </row>
    <row r="15" spans="1:12" x14ac:dyDescent="0.25">
      <c r="A15" s="6" t="s">
        <v>1661</v>
      </c>
      <c r="B15" s="19" t="s">
        <v>1686</v>
      </c>
      <c r="C15" s="218" t="s">
        <v>1345</v>
      </c>
      <c r="D15" s="219" t="s">
        <v>1345</v>
      </c>
      <c r="E15" s="219" t="s">
        <v>1345</v>
      </c>
      <c r="F15" s="219" t="s">
        <v>1345</v>
      </c>
      <c r="G15" s="219" t="s">
        <v>1345</v>
      </c>
      <c r="H15" s="219" t="s">
        <v>1345</v>
      </c>
      <c r="I15" s="220" t="s">
        <v>1345</v>
      </c>
    </row>
    <row r="16" spans="1:12" x14ac:dyDescent="0.25">
      <c r="A16" s="6" t="s">
        <v>1662</v>
      </c>
      <c r="B16" s="19" t="s">
        <v>1686</v>
      </c>
      <c r="C16" s="218" t="s">
        <v>1353</v>
      </c>
      <c r="D16" s="219" t="s">
        <v>1353</v>
      </c>
      <c r="E16" s="219" t="s">
        <v>1353</v>
      </c>
      <c r="F16" s="219" t="s">
        <v>1353</v>
      </c>
      <c r="G16" s="219" t="s">
        <v>1353</v>
      </c>
      <c r="H16" s="219" t="s">
        <v>1353</v>
      </c>
      <c r="I16" s="220" t="s">
        <v>1353</v>
      </c>
    </row>
    <row r="17" spans="1:9" x14ac:dyDescent="0.25">
      <c r="A17" s="6" t="s">
        <v>1663</v>
      </c>
      <c r="B17" s="19" t="s">
        <v>1687</v>
      </c>
      <c r="C17" s="218" t="s">
        <v>1357</v>
      </c>
      <c r="D17" s="219" t="s">
        <v>1357</v>
      </c>
      <c r="E17" s="219" t="s">
        <v>1357</v>
      </c>
      <c r="F17" s="219" t="s">
        <v>1357</v>
      </c>
      <c r="G17" s="219" t="s">
        <v>1357</v>
      </c>
      <c r="H17" s="219" t="s">
        <v>1357</v>
      </c>
      <c r="I17" s="220" t="s">
        <v>1357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104</v>
      </c>
      <c r="C23">
        <v>20</v>
      </c>
      <c r="D23" t="s">
        <v>1337</v>
      </c>
      <c r="E23">
        <v>34210</v>
      </c>
      <c r="F23" t="s">
        <v>1338</v>
      </c>
      <c r="G23" t="s">
        <v>1339</v>
      </c>
      <c r="H23">
        <v>350.29</v>
      </c>
      <c r="I23">
        <v>70.010000000000005</v>
      </c>
    </row>
    <row r="24" spans="1:9" x14ac:dyDescent="0.25">
      <c r="A24" t="s">
        <v>1255</v>
      </c>
      <c r="B24" t="s">
        <v>109</v>
      </c>
      <c r="C24">
        <v>20</v>
      </c>
      <c r="D24" t="s">
        <v>1341</v>
      </c>
      <c r="E24">
        <v>24102</v>
      </c>
      <c r="F24" t="s">
        <v>1342</v>
      </c>
      <c r="G24" t="s">
        <v>1343</v>
      </c>
      <c r="H24">
        <v>303.35700000000003</v>
      </c>
      <c r="I24">
        <v>60.67</v>
      </c>
    </row>
    <row r="25" spans="1:9" x14ac:dyDescent="0.25">
      <c r="A25" t="s">
        <v>1255</v>
      </c>
      <c r="B25" t="s">
        <v>119</v>
      </c>
      <c r="C25">
        <v>20</v>
      </c>
      <c r="D25" t="s">
        <v>1349</v>
      </c>
      <c r="E25">
        <v>32638</v>
      </c>
      <c r="F25" t="s">
        <v>1350</v>
      </c>
      <c r="G25" t="s">
        <v>1351</v>
      </c>
      <c r="H25">
        <v>387.81</v>
      </c>
      <c r="I25">
        <v>77.56</v>
      </c>
    </row>
    <row r="26" spans="1:9" x14ac:dyDescent="0.25">
      <c r="A26" t="s">
        <v>1255</v>
      </c>
      <c r="B26" t="s">
        <v>114</v>
      </c>
      <c r="C26">
        <v>20</v>
      </c>
      <c r="D26" t="s">
        <v>1345</v>
      </c>
      <c r="E26">
        <v>47277</v>
      </c>
      <c r="F26" t="s">
        <v>1346</v>
      </c>
      <c r="G26" t="s">
        <v>1347</v>
      </c>
      <c r="H26">
        <v>448.4085</v>
      </c>
      <c r="I26">
        <v>89.816000000000003</v>
      </c>
    </row>
    <row r="27" spans="1:9" x14ac:dyDescent="0.25">
      <c r="A27" t="s">
        <v>1255</v>
      </c>
      <c r="B27" t="s">
        <v>124</v>
      </c>
      <c r="C27">
        <v>20</v>
      </c>
      <c r="D27" t="s">
        <v>1353</v>
      </c>
      <c r="E27">
        <v>27982</v>
      </c>
      <c r="F27" t="s">
        <v>1354</v>
      </c>
      <c r="G27" t="s">
        <v>1355</v>
      </c>
      <c r="H27">
        <v>398.62</v>
      </c>
      <c r="I27">
        <v>79.72</v>
      </c>
    </row>
    <row r="28" spans="1:9" x14ac:dyDescent="0.25">
      <c r="A28" t="s">
        <v>1255</v>
      </c>
      <c r="B28" t="s">
        <v>129</v>
      </c>
      <c r="C28">
        <v>20</v>
      </c>
      <c r="D28" t="s">
        <v>1357</v>
      </c>
      <c r="E28">
        <v>21519</v>
      </c>
      <c r="F28" t="s">
        <v>1358</v>
      </c>
      <c r="G28" t="s">
        <v>1359</v>
      </c>
      <c r="H28">
        <v>162.22999999999999</v>
      </c>
      <c r="I28">
        <v>32.450000000000003</v>
      </c>
    </row>
    <row r="31" spans="1:9" x14ac:dyDescent="0.25">
      <c r="A31" s="7" t="s">
        <v>2109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2302</v>
      </c>
    </row>
    <row r="34" spans="1:49" x14ac:dyDescent="0.25">
      <c r="A34" t="s">
        <v>1709</v>
      </c>
      <c r="B34" s="38">
        <v>42418.099085648151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14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15</v>
      </c>
      <c r="I38">
        <v>16</v>
      </c>
      <c r="J38">
        <v>16</v>
      </c>
      <c r="K38">
        <v>16</v>
      </c>
      <c r="L38">
        <v>15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2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15</v>
      </c>
      <c r="AW38">
        <v>16</v>
      </c>
    </row>
    <row r="39" spans="1:49" x14ac:dyDescent="0.25">
      <c r="A39" t="s">
        <v>1764</v>
      </c>
      <c r="B39">
        <v>93.257000000000005</v>
      </c>
      <c r="C39">
        <v>151.703</v>
      </c>
      <c r="D39">
        <v>136.57300000000001</v>
      </c>
      <c r="E39">
        <v>164.53</v>
      </c>
      <c r="F39">
        <v>129.52199999999999</v>
      </c>
      <c r="G39">
        <v>181.69499999999999</v>
      </c>
      <c r="H39">
        <v>148.85</v>
      </c>
      <c r="I39">
        <v>98.171999999999997</v>
      </c>
      <c r="J39">
        <v>137.548</v>
      </c>
      <c r="K39">
        <v>151.87299999999999</v>
      </c>
      <c r="L39">
        <v>147.31800000000001</v>
      </c>
      <c r="M39">
        <v>177.047</v>
      </c>
      <c r="N39">
        <v>140.01900000000001</v>
      </c>
      <c r="O39">
        <v>185.95500000000001</v>
      </c>
      <c r="P39">
        <v>134.672</v>
      </c>
      <c r="Q39">
        <v>139.161</v>
      </c>
      <c r="R39">
        <v>126.411</v>
      </c>
      <c r="S39">
        <v>152.81299999999999</v>
      </c>
      <c r="T39">
        <v>93.37</v>
      </c>
      <c r="U39">
        <v>139.31899999999999</v>
      </c>
      <c r="V39">
        <v>142.739</v>
      </c>
      <c r="W39">
        <v>123.514</v>
      </c>
      <c r="X39">
        <v>169.12200000000001</v>
      </c>
      <c r="Y39">
        <v>13.725</v>
      </c>
      <c r="Z39">
        <v>167.023</v>
      </c>
      <c r="AA39">
        <v>165.86099999999999</v>
      </c>
      <c r="AB39">
        <v>144.87299999999999</v>
      </c>
      <c r="AC39">
        <v>165.595</v>
      </c>
      <c r="AD39">
        <v>156.03</v>
      </c>
      <c r="AE39">
        <v>91.156000000000006</v>
      </c>
      <c r="AF39">
        <v>160.09100000000001</v>
      </c>
      <c r="AG39">
        <v>150.983</v>
      </c>
      <c r="AH39">
        <v>124.319</v>
      </c>
      <c r="AI39">
        <v>99.972999999999999</v>
      </c>
      <c r="AJ39">
        <v>122.17700000000001</v>
      </c>
      <c r="AK39">
        <v>154.90799999999999</v>
      </c>
      <c r="AL39">
        <v>176.084</v>
      </c>
      <c r="AM39">
        <v>113.97</v>
      </c>
      <c r="AN39">
        <v>132.06399999999999</v>
      </c>
      <c r="AO39">
        <v>156.75200000000001</v>
      </c>
      <c r="AP39">
        <v>79.222999999999999</v>
      </c>
      <c r="AQ39">
        <v>93.605999999999995</v>
      </c>
      <c r="AR39">
        <v>142.40799999999999</v>
      </c>
      <c r="AS39">
        <v>142.70500000000001</v>
      </c>
      <c r="AT39">
        <v>199.672</v>
      </c>
      <c r="AU39">
        <v>167.411</v>
      </c>
      <c r="AV39">
        <v>37.417000000000002</v>
      </c>
      <c r="AW39">
        <v>80.718999999999994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2303</v>
      </c>
    </row>
    <row r="42" spans="1:49" x14ac:dyDescent="0.25">
      <c r="A42" t="s">
        <v>1709</v>
      </c>
      <c r="B42" s="38">
        <v>42418.098344907405</v>
      </c>
    </row>
    <row r="43" spans="1:49" x14ac:dyDescent="0.25">
      <c r="A43" t="s">
        <v>1710</v>
      </c>
      <c r="B43">
        <v>2400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10</v>
      </c>
      <c r="C46">
        <v>0</v>
      </c>
      <c r="D46">
        <v>16</v>
      </c>
      <c r="E46">
        <v>16</v>
      </c>
      <c r="F46">
        <v>16</v>
      </c>
      <c r="G46">
        <v>16</v>
      </c>
      <c r="H46">
        <v>15</v>
      </c>
      <c r="I46">
        <v>16</v>
      </c>
      <c r="J46">
        <v>16</v>
      </c>
      <c r="K46">
        <v>0</v>
      </c>
      <c r="L46">
        <v>15</v>
      </c>
      <c r="M46">
        <v>16</v>
      </c>
      <c r="N46">
        <v>16</v>
      </c>
      <c r="O46">
        <v>16</v>
      </c>
      <c r="P46">
        <v>16</v>
      </c>
      <c r="Q46">
        <v>16</v>
      </c>
      <c r="R46">
        <v>16</v>
      </c>
      <c r="S46">
        <v>0</v>
      </c>
      <c r="T46">
        <v>0</v>
      </c>
      <c r="U46">
        <v>0</v>
      </c>
      <c r="V46">
        <v>13</v>
      </c>
      <c r="W46">
        <v>2</v>
      </c>
      <c r="X46">
        <v>3</v>
      </c>
      <c r="Y46">
        <v>0</v>
      </c>
      <c r="Z46">
        <v>16</v>
      </c>
      <c r="AA46">
        <v>0</v>
      </c>
      <c r="AB46">
        <v>0</v>
      </c>
      <c r="AC46">
        <v>16</v>
      </c>
      <c r="AD46">
        <v>16</v>
      </c>
      <c r="AE46">
        <v>16</v>
      </c>
      <c r="AF46">
        <v>16</v>
      </c>
      <c r="AG46">
        <v>16</v>
      </c>
      <c r="AH46">
        <v>16</v>
      </c>
      <c r="AI46">
        <v>16</v>
      </c>
      <c r="AJ46">
        <v>15</v>
      </c>
      <c r="AK46">
        <v>15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15</v>
      </c>
      <c r="AR46">
        <v>16</v>
      </c>
      <c r="AS46">
        <v>16</v>
      </c>
      <c r="AT46">
        <v>16</v>
      </c>
      <c r="AU46">
        <v>16</v>
      </c>
      <c r="AV46">
        <v>13</v>
      </c>
      <c r="AW46">
        <v>16</v>
      </c>
    </row>
    <row r="47" spans="1:49" x14ac:dyDescent="0.25">
      <c r="A47" t="s">
        <v>1764</v>
      </c>
      <c r="B47">
        <v>33.652999999999999</v>
      </c>
      <c r="C47">
        <v>0</v>
      </c>
      <c r="D47">
        <v>65.135999999999996</v>
      </c>
      <c r="E47">
        <v>76.962999999999994</v>
      </c>
      <c r="F47">
        <v>79.927999999999997</v>
      </c>
      <c r="G47">
        <v>70.457999999999998</v>
      </c>
      <c r="H47">
        <v>27.396999999999998</v>
      </c>
      <c r="I47">
        <v>35.424999999999997</v>
      </c>
      <c r="J47">
        <v>52.747</v>
      </c>
      <c r="K47">
        <v>0</v>
      </c>
      <c r="L47">
        <v>30.632000000000001</v>
      </c>
      <c r="M47">
        <v>81.302999999999997</v>
      </c>
      <c r="N47">
        <v>97.174999999999997</v>
      </c>
      <c r="O47">
        <v>45.966000000000001</v>
      </c>
      <c r="P47">
        <v>78.688000000000002</v>
      </c>
      <c r="Q47">
        <v>59.883000000000003</v>
      </c>
      <c r="R47">
        <v>73.664000000000001</v>
      </c>
      <c r="S47">
        <v>0</v>
      </c>
      <c r="T47">
        <v>0</v>
      </c>
      <c r="U47">
        <v>0</v>
      </c>
      <c r="V47">
        <v>13.6</v>
      </c>
      <c r="W47">
        <v>23.125</v>
      </c>
      <c r="X47">
        <v>36.417000000000002</v>
      </c>
      <c r="Y47">
        <v>0</v>
      </c>
      <c r="Z47">
        <v>200.73400000000001</v>
      </c>
      <c r="AA47">
        <v>0</v>
      </c>
      <c r="AB47">
        <v>0</v>
      </c>
      <c r="AC47">
        <v>30.527999999999999</v>
      </c>
      <c r="AD47">
        <v>60.58</v>
      </c>
      <c r="AE47">
        <v>45.636000000000003</v>
      </c>
      <c r="AF47">
        <v>57.536000000000001</v>
      </c>
      <c r="AG47">
        <v>70.209000000000003</v>
      </c>
      <c r="AH47">
        <v>163.10599999999999</v>
      </c>
      <c r="AI47">
        <v>59.539000000000001</v>
      </c>
      <c r="AJ47">
        <v>30.24</v>
      </c>
      <c r="AK47">
        <v>34.603000000000002</v>
      </c>
      <c r="AL47">
        <v>95.805000000000007</v>
      </c>
      <c r="AM47">
        <v>53.795000000000002</v>
      </c>
      <c r="AN47">
        <v>49.957999999999998</v>
      </c>
      <c r="AO47">
        <v>75.968999999999994</v>
      </c>
      <c r="AP47">
        <v>0</v>
      </c>
      <c r="AQ47">
        <v>26.48</v>
      </c>
      <c r="AR47">
        <v>49.947000000000003</v>
      </c>
      <c r="AS47">
        <v>71.947999999999993</v>
      </c>
      <c r="AT47">
        <v>89.971999999999994</v>
      </c>
      <c r="AU47">
        <v>98.12</v>
      </c>
      <c r="AV47">
        <v>30.404</v>
      </c>
      <c r="AW47">
        <v>69.712999999999994</v>
      </c>
    </row>
    <row r="49" spans="1:49" x14ac:dyDescent="0.25">
      <c r="A49" s="7" t="s">
        <v>2216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2304</v>
      </c>
    </row>
    <row r="52" spans="1:49" x14ac:dyDescent="0.25">
      <c r="A52" t="s">
        <v>1709</v>
      </c>
      <c r="B52" s="38">
        <v>42418.097129629627</v>
      </c>
    </row>
    <row r="53" spans="1:49" x14ac:dyDescent="0.25">
      <c r="A53" t="s">
        <v>1710</v>
      </c>
      <c r="B53">
        <v>2403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7</v>
      </c>
      <c r="D56">
        <v>16</v>
      </c>
      <c r="E56">
        <v>16</v>
      </c>
      <c r="F56">
        <v>15</v>
      </c>
      <c r="G56">
        <v>16</v>
      </c>
      <c r="H56">
        <v>16</v>
      </c>
      <c r="I56">
        <v>16</v>
      </c>
      <c r="J56">
        <v>16</v>
      </c>
      <c r="K56">
        <v>15</v>
      </c>
      <c r="L56">
        <v>13</v>
      </c>
      <c r="M56">
        <v>16</v>
      </c>
      <c r="N56">
        <v>15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15</v>
      </c>
      <c r="AA56">
        <v>0</v>
      </c>
      <c r="AB56">
        <v>3</v>
      </c>
      <c r="AC56">
        <v>16</v>
      </c>
      <c r="AD56">
        <v>15</v>
      </c>
      <c r="AE56">
        <v>16</v>
      </c>
      <c r="AF56">
        <v>15</v>
      </c>
      <c r="AG56">
        <v>16</v>
      </c>
      <c r="AH56">
        <v>16</v>
      </c>
      <c r="AI56">
        <v>15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15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81.804000000000002</v>
      </c>
      <c r="C57">
        <v>20.684999999999999</v>
      </c>
      <c r="D57">
        <v>83.084999999999994</v>
      </c>
      <c r="E57">
        <v>76.682000000000002</v>
      </c>
      <c r="F57">
        <v>41.155000000000001</v>
      </c>
      <c r="G57">
        <v>100.648</v>
      </c>
      <c r="H57">
        <v>97.394999999999996</v>
      </c>
      <c r="I57">
        <v>85.637</v>
      </c>
      <c r="J57">
        <v>67.736000000000004</v>
      </c>
      <c r="K57">
        <v>125.2</v>
      </c>
      <c r="L57">
        <v>85.674000000000007</v>
      </c>
      <c r="M57">
        <v>69.863</v>
      </c>
      <c r="N57">
        <v>122.181</v>
      </c>
      <c r="O57">
        <v>129.95599999999999</v>
      </c>
      <c r="P57">
        <v>56.561</v>
      </c>
      <c r="Q57">
        <v>72.248999999999995</v>
      </c>
      <c r="R57">
        <v>89.513000000000005</v>
      </c>
      <c r="S57">
        <v>165.06200000000001</v>
      </c>
      <c r="T57">
        <v>105.459</v>
      </c>
      <c r="U57">
        <v>77.998999999999995</v>
      </c>
      <c r="V57">
        <v>112.31100000000001</v>
      </c>
      <c r="W57">
        <v>72.844999999999999</v>
      </c>
      <c r="X57">
        <v>118.21899999999999</v>
      </c>
      <c r="Y57">
        <v>79.632000000000005</v>
      </c>
      <c r="Z57">
        <v>115.98</v>
      </c>
      <c r="AA57">
        <v>0</v>
      </c>
      <c r="AB57">
        <v>13.632999999999999</v>
      </c>
      <c r="AC57">
        <v>116.22</v>
      </c>
      <c r="AD57">
        <v>72.796999999999997</v>
      </c>
      <c r="AE57">
        <v>109.32</v>
      </c>
      <c r="AF57">
        <v>61.523000000000003</v>
      </c>
      <c r="AG57">
        <v>95.765000000000001</v>
      </c>
      <c r="AH57">
        <v>80.055000000000007</v>
      </c>
      <c r="AI57">
        <v>32.301000000000002</v>
      </c>
      <c r="AJ57">
        <v>89.98</v>
      </c>
      <c r="AK57">
        <v>84.326999999999998</v>
      </c>
      <c r="AL57">
        <v>79.834999999999994</v>
      </c>
      <c r="AM57">
        <v>88.006</v>
      </c>
      <c r="AN57">
        <v>57.847999999999999</v>
      </c>
      <c r="AO57">
        <v>99.070999999999998</v>
      </c>
      <c r="AP57">
        <v>45.857999999999997</v>
      </c>
      <c r="AQ57">
        <v>65.406999999999996</v>
      </c>
      <c r="AR57">
        <v>214.22900000000001</v>
      </c>
      <c r="AS57">
        <v>168.91399999999999</v>
      </c>
      <c r="AT57">
        <v>224.959</v>
      </c>
      <c r="AU57">
        <v>228.90600000000001</v>
      </c>
      <c r="AV57">
        <v>88.652000000000001</v>
      </c>
      <c r="AW57">
        <v>86.292000000000002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2306</v>
      </c>
    </row>
    <row r="60" spans="1:49" x14ac:dyDescent="0.25">
      <c r="A60" t="s">
        <v>1709</v>
      </c>
      <c r="B60" s="38">
        <v>42418.096377314818</v>
      </c>
    </row>
    <row r="61" spans="1:49" x14ac:dyDescent="0.25">
      <c r="A61" t="s">
        <v>1710</v>
      </c>
      <c r="B61">
        <v>2407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2</v>
      </c>
      <c r="D64">
        <v>16</v>
      </c>
      <c r="E64">
        <v>16</v>
      </c>
      <c r="F64">
        <v>14</v>
      </c>
      <c r="G64">
        <v>16</v>
      </c>
      <c r="H64">
        <v>16</v>
      </c>
      <c r="I64">
        <v>15</v>
      </c>
      <c r="J64">
        <v>16</v>
      </c>
      <c r="K64">
        <v>0</v>
      </c>
      <c r="L64">
        <v>12</v>
      </c>
      <c r="M64">
        <v>16</v>
      </c>
      <c r="N64">
        <v>15</v>
      </c>
      <c r="O64">
        <v>16</v>
      </c>
      <c r="P64">
        <v>15</v>
      </c>
      <c r="Q64">
        <v>16</v>
      </c>
      <c r="R64">
        <v>16</v>
      </c>
      <c r="S64">
        <v>0</v>
      </c>
      <c r="T64">
        <v>0</v>
      </c>
      <c r="U64">
        <v>0</v>
      </c>
      <c r="V64">
        <v>4</v>
      </c>
      <c r="W64">
        <v>7</v>
      </c>
      <c r="X64">
        <v>4</v>
      </c>
      <c r="Y64">
        <v>15</v>
      </c>
      <c r="Z64">
        <v>15</v>
      </c>
      <c r="AA64">
        <v>0</v>
      </c>
      <c r="AB64">
        <v>0</v>
      </c>
      <c r="AC64">
        <v>16</v>
      </c>
      <c r="AD64">
        <v>15</v>
      </c>
      <c r="AE64">
        <v>16</v>
      </c>
      <c r="AF64">
        <v>14</v>
      </c>
      <c r="AG64">
        <v>16</v>
      </c>
      <c r="AH64">
        <v>16</v>
      </c>
      <c r="AI64">
        <v>14</v>
      </c>
      <c r="AJ64">
        <v>15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16</v>
      </c>
      <c r="AR64">
        <v>15</v>
      </c>
      <c r="AS64">
        <v>15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35.26</v>
      </c>
      <c r="C65">
        <v>8.5630000000000006</v>
      </c>
      <c r="D65">
        <v>38.200000000000003</v>
      </c>
      <c r="E65">
        <v>48.219000000000001</v>
      </c>
      <c r="F65">
        <v>32.476999999999997</v>
      </c>
      <c r="G65">
        <v>89.914000000000001</v>
      </c>
      <c r="H65">
        <v>56.668999999999997</v>
      </c>
      <c r="I65">
        <v>39.984999999999999</v>
      </c>
      <c r="J65">
        <v>37.177999999999997</v>
      </c>
      <c r="K65">
        <v>0</v>
      </c>
      <c r="L65">
        <v>31.658000000000001</v>
      </c>
      <c r="M65">
        <v>38.942999999999998</v>
      </c>
      <c r="N65">
        <v>60.435000000000002</v>
      </c>
      <c r="O65">
        <v>74.091999999999999</v>
      </c>
      <c r="P65">
        <v>32.843000000000004</v>
      </c>
      <c r="Q65">
        <v>39.334000000000003</v>
      </c>
      <c r="R65">
        <v>63.829000000000001</v>
      </c>
      <c r="S65">
        <v>0</v>
      </c>
      <c r="T65">
        <v>0</v>
      </c>
      <c r="U65">
        <v>0</v>
      </c>
      <c r="V65">
        <v>6.7370000000000001</v>
      </c>
      <c r="W65">
        <v>20.347999999999999</v>
      </c>
      <c r="X65">
        <v>12.045999999999999</v>
      </c>
      <c r="Y65">
        <v>33.323</v>
      </c>
      <c r="Z65">
        <v>268.56299999999999</v>
      </c>
      <c r="AA65">
        <v>0</v>
      </c>
      <c r="AB65">
        <v>0</v>
      </c>
      <c r="AC65">
        <v>36.392000000000003</v>
      </c>
      <c r="AD65">
        <v>25.102</v>
      </c>
      <c r="AE65">
        <v>50.485999999999997</v>
      </c>
      <c r="AF65">
        <v>34.645000000000003</v>
      </c>
      <c r="AG65">
        <v>41.603999999999999</v>
      </c>
      <c r="AH65">
        <v>211.72499999999999</v>
      </c>
      <c r="AI65">
        <v>16.734999999999999</v>
      </c>
      <c r="AJ65">
        <v>67.971999999999994</v>
      </c>
      <c r="AK65">
        <v>54.344999999999999</v>
      </c>
      <c r="AL65">
        <v>43.691000000000003</v>
      </c>
      <c r="AM65">
        <v>40.646999999999998</v>
      </c>
      <c r="AN65">
        <v>34.875999999999998</v>
      </c>
      <c r="AO65">
        <v>50.402999999999999</v>
      </c>
      <c r="AP65">
        <v>0</v>
      </c>
      <c r="AQ65">
        <v>51.341999999999999</v>
      </c>
      <c r="AR65">
        <v>63.381999999999998</v>
      </c>
      <c r="AS65">
        <v>95.028000000000006</v>
      </c>
      <c r="AT65">
        <v>108.05200000000001</v>
      </c>
      <c r="AU65">
        <v>55.79</v>
      </c>
      <c r="AV65">
        <v>64.63</v>
      </c>
      <c r="AW65">
        <v>43.378</v>
      </c>
    </row>
    <row r="67" spans="1:49" x14ac:dyDescent="0.25">
      <c r="A67" s="7" t="s">
        <v>2217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2305</v>
      </c>
    </row>
    <row r="70" spans="1:49" x14ac:dyDescent="0.25">
      <c r="A70" t="s">
        <v>1709</v>
      </c>
      <c r="B70" s="38">
        <v>42418.095613425925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0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15</v>
      </c>
      <c r="J74">
        <v>16</v>
      </c>
      <c r="K74">
        <v>15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0</v>
      </c>
      <c r="AB74">
        <v>10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14</v>
      </c>
      <c r="AJ74">
        <v>16</v>
      </c>
      <c r="AK74">
        <v>16</v>
      </c>
      <c r="AL74">
        <v>16</v>
      </c>
      <c r="AM74">
        <v>13</v>
      </c>
      <c r="AN74">
        <v>16</v>
      </c>
      <c r="AO74">
        <v>16</v>
      </c>
      <c r="AP74">
        <v>15</v>
      </c>
      <c r="AQ74">
        <v>16</v>
      </c>
      <c r="AR74">
        <v>16</v>
      </c>
      <c r="AS74">
        <v>15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0</v>
      </c>
      <c r="C75">
        <v>73.468999999999994</v>
      </c>
      <c r="D75">
        <v>72.375</v>
      </c>
      <c r="E75">
        <v>86.594999999999999</v>
      </c>
      <c r="F75">
        <v>99.494</v>
      </c>
      <c r="G75">
        <v>82.394000000000005</v>
      </c>
      <c r="H75">
        <v>104.875</v>
      </c>
      <c r="I75">
        <v>92.048000000000002</v>
      </c>
      <c r="J75">
        <v>93.5</v>
      </c>
      <c r="K75">
        <v>79.962000000000003</v>
      </c>
      <c r="L75">
        <v>97.683999999999997</v>
      </c>
      <c r="M75">
        <v>90.069000000000003</v>
      </c>
      <c r="N75">
        <v>87.167000000000002</v>
      </c>
      <c r="O75">
        <v>92.995999999999995</v>
      </c>
      <c r="P75">
        <v>74.709000000000003</v>
      </c>
      <c r="Q75">
        <v>59.88</v>
      </c>
      <c r="R75">
        <v>87.89</v>
      </c>
      <c r="S75">
        <v>156.83799999999999</v>
      </c>
      <c r="T75">
        <v>137.07599999999999</v>
      </c>
      <c r="U75">
        <v>108.233</v>
      </c>
      <c r="V75">
        <v>121.985</v>
      </c>
      <c r="W75">
        <v>120.697</v>
      </c>
      <c r="X75">
        <v>111.685</v>
      </c>
      <c r="Y75">
        <v>80.146000000000001</v>
      </c>
      <c r="Z75">
        <v>117.851</v>
      </c>
      <c r="AA75">
        <v>0</v>
      </c>
      <c r="AB75">
        <v>44.139000000000003</v>
      </c>
      <c r="AC75">
        <v>80.347999999999999</v>
      </c>
      <c r="AD75">
        <v>64.650000000000006</v>
      </c>
      <c r="AE75">
        <v>101.331</v>
      </c>
      <c r="AF75">
        <v>77.962999999999994</v>
      </c>
      <c r="AG75">
        <v>101.526</v>
      </c>
      <c r="AH75">
        <v>84.418000000000006</v>
      </c>
      <c r="AI75">
        <v>41.561</v>
      </c>
      <c r="AJ75">
        <v>69.846999999999994</v>
      </c>
      <c r="AK75">
        <v>60.777999999999999</v>
      </c>
      <c r="AL75">
        <v>76.353999999999999</v>
      </c>
      <c r="AM75">
        <v>46.932000000000002</v>
      </c>
      <c r="AN75">
        <v>107.13800000000001</v>
      </c>
      <c r="AO75">
        <v>104.31699999999999</v>
      </c>
      <c r="AP75">
        <v>39.073999999999998</v>
      </c>
      <c r="AQ75">
        <v>56.378</v>
      </c>
      <c r="AR75">
        <v>93.721999999999994</v>
      </c>
      <c r="AS75">
        <v>65.787999999999997</v>
      </c>
      <c r="AT75">
        <v>51.151000000000003</v>
      </c>
      <c r="AU75">
        <v>79.375</v>
      </c>
      <c r="AV75">
        <v>59.886000000000003</v>
      </c>
      <c r="AW75">
        <v>67.858000000000004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2307</v>
      </c>
    </row>
    <row r="78" spans="1:49" x14ac:dyDescent="0.25">
      <c r="A78" t="s">
        <v>1709</v>
      </c>
      <c r="B78" s="38">
        <v>42418.100057870368</v>
      </c>
    </row>
    <row r="79" spans="1:49" x14ac:dyDescent="0.25">
      <c r="A79" t="s">
        <v>1710</v>
      </c>
      <c r="B79">
        <v>2400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0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15</v>
      </c>
      <c r="J82">
        <v>16</v>
      </c>
      <c r="K82">
        <v>0</v>
      </c>
      <c r="L82">
        <v>15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16</v>
      </c>
      <c r="S82">
        <v>0</v>
      </c>
      <c r="T82">
        <v>1</v>
      </c>
      <c r="U82">
        <v>1</v>
      </c>
      <c r="V82">
        <v>1</v>
      </c>
      <c r="W82">
        <v>3</v>
      </c>
      <c r="X82">
        <v>16</v>
      </c>
      <c r="Y82">
        <v>16</v>
      </c>
      <c r="Z82">
        <v>16</v>
      </c>
      <c r="AA82">
        <v>0</v>
      </c>
      <c r="AB82">
        <v>0</v>
      </c>
      <c r="AC82">
        <v>16</v>
      </c>
      <c r="AD82">
        <v>16</v>
      </c>
      <c r="AE82">
        <v>16</v>
      </c>
      <c r="AF82">
        <v>16</v>
      </c>
      <c r="AG82">
        <v>16</v>
      </c>
      <c r="AH82">
        <v>16</v>
      </c>
      <c r="AI82">
        <v>14</v>
      </c>
      <c r="AJ82">
        <v>16</v>
      </c>
      <c r="AK82">
        <v>16</v>
      </c>
      <c r="AL82">
        <v>16</v>
      </c>
      <c r="AM82">
        <v>13</v>
      </c>
      <c r="AN82">
        <v>16</v>
      </c>
      <c r="AO82">
        <v>16</v>
      </c>
      <c r="AP82">
        <v>0</v>
      </c>
      <c r="AQ82">
        <v>16</v>
      </c>
      <c r="AR82">
        <v>16</v>
      </c>
      <c r="AS82">
        <v>15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0</v>
      </c>
      <c r="C83">
        <v>54.890999999999998</v>
      </c>
      <c r="D83">
        <v>37.273000000000003</v>
      </c>
      <c r="E83">
        <v>48.588000000000001</v>
      </c>
      <c r="F83">
        <v>49.07</v>
      </c>
      <c r="G83">
        <v>69.58</v>
      </c>
      <c r="H83">
        <v>86.244</v>
      </c>
      <c r="I83">
        <v>43.122999999999998</v>
      </c>
      <c r="J83">
        <v>70.866</v>
      </c>
      <c r="K83">
        <v>0</v>
      </c>
      <c r="L83">
        <v>33.752000000000002</v>
      </c>
      <c r="M83">
        <v>55.064</v>
      </c>
      <c r="N83">
        <v>63.914000000000001</v>
      </c>
      <c r="O83">
        <v>62.472000000000001</v>
      </c>
      <c r="P83">
        <v>60.033999999999999</v>
      </c>
      <c r="Q83">
        <v>41.302</v>
      </c>
      <c r="R83">
        <v>51.665999999999997</v>
      </c>
      <c r="S83">
        <v>0</v>
      </c>
      <c r="T83">
        <v>29.9</v>
      </c>
      <c r="U83">
        <v>6.2750000000000004</v>
      </c>
      <c r="V83">
        <v>26.75</v>
      </c>
      <c r="W83">
        <v>12.983000000000001</v>
      </c>
      <c r="X83">
        <v>36.411000000000001</v>
      </c>
      <c r="Y83">
        <v>57.607999999999997</v>
      </c>
      <c r="Z83">
        <v>261.36099999999999</v>
      </c>
      <c r="AA83">
        <v>0</v>
      </c>
      <c r="AB83">
        <v>0</v>
      </c>
      <c r="AC83">
        <v>32.758000000000003</v>
      </c>
      <c r="AD83">
        <v>44.969000000000001</v>
      </c>
      <c r="AE83">
        <v>61.210999999999999</v>
      </c>
      <c r="AF83">
        <v>39.930999999999997</v>
      </c>
      <c r="AG83">
        <v>54.82</v>
      </c>
      <c r="AH83">
        <v>129.273</v>
      </c>
      <c r="AI83">
        <v>23.251999999999999</v>
      </c>
      <c r="AJ83">
        <v>46.165999999999997</v>
      </c>
      <c r="AK83">
        <v>44.494999999999997</v>
      </c>
      <c r="AL83">
        <v>61.805999999999997</v>
      </c>
      <c r="AM83">
        <v>35.027000000000001</v>
      </c>
      <c r="AN83">
        <v>74.093999999999994</v>
      </c>
      <c r="AO83">
        <v>61.039000000000001</v>
      </c>
      <c r="AP83">
        <v>0</v>
      </c>
      <c r="AQ83">
        <v>42.627000000000002</v>
      </c>
      <c r="AR83">
        <v>64.23</v>
      </c>
      <c r="AS83">
        <v>45.948</v>
      </c>
      <c r="AT83">
        <v>48.728000000000002</v>
      </c>
      <c r="AU83">
        <v>106.09099999999999</v>
      </c>
      <c r="AV83">
        <v>43.366999999999997</v>
      </c>
      <c r="AW83">
        <v>47.664000000000001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71.428571428571431</v>
      </c>
      <c r="C86">
        <f t="shared" ref="C86:AW86" si="0">C46/C38*100</f>
        <v>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0</v>
      </c>
      <c r="U86">
        <f t="shared" si="0"/>
        <v>0</v>
      </c>
      <c r="V86">
        <f t="shared" si="0"/>
        <v>81.25</v>
      </c>
      <c r="W86">
        <f t="shared" si="0"/>
        <v>12.5</v>
      </c>
      <c r="X86">
        <f t="shared" si="0"/>
        <v>18.75</v>
      </c>
      <c r="Z86">
        <f t="shared" si="0"/>
        <v>100</v>
      </c>
      <c r="AA86">
        <f t="shared" si="0"/>
        <v>0</v>
      </c>
      <c r="AB86">
        <f t="shared" si="0"/>
        <v>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93.75</v>
      </c>
      <c r="AK86">
        <f t="shared" si="0"/>
        <v>93.75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93.75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86.666666666666671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28.571428571428569</v>
      </c>
      <c r="D87">
        <f t="shared" si="1"/>
        <v>100</v>
      </c>
      <c r="E87">
        <f t="shared" si="1"/>
        <v>100</v>
      </c>
      <c r="F87">
        <f t="shared" si="1"/>
        <v>93.333333333333329</v>
      </c>
      <c r="G87">
        <f t="shared" si="1"/>
        <v>100</v>
      </c>
      <c r="H87">
        <f t="shared" si="1"/>
        <v>100</v>
      </c>
      <c r="I87">
        <f t="shared" si="1"/>
        <v>93.75</v>
      </c>
      <c r="J87">
        <f t="shared" si="1"/>
        <v>100</v>
      </c>
      <c r="K87">
        <f t="shared" si="1"/>
        <v>0</v>
      </c>
      <c r="L87">
        <f t="shared" si="1"/>
        <v>92.307692307692307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93.75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0</v>
      </c>
      <c r="U87">
        <f t="shared" si="1"/>
        <v>0</v>
      </c>
      <c r="V87">
        <f t="shared" si="1"/>
        <v>25</v>
      </c>
      <c r="W87">
        <f t="shared" si="1"/>
        <v>43.75</v>
      </c>
      <c r="X87">
        <f t="shared" si="1"/>
        <v>25</v>
      </c>
      <c r="Y87">
        <f t="shared" si="1"/>
        <v>93.75</v>
      </c>
      <c r="Z87">
        <f t="shared" si="1"/>
        <v>100</v>
      </c>
      <c r="AB87">
        <f t="shared" si="1"/>
        <v>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93.333333333333329</v>
      </c>
      <c r="AG87">
        <f t="shared" si="1"/>
        <v>100</v>
      </c>
      <c r="AH87">
        <f t="shared" si="1"/>
        <v>100</v>
      </c>
      <c r="AI87">
        <f t="shared" si="1"/>
        <v>93.333333333333329</v>
      </c>
      <c r="AJ87">
        <f t="shared" si="1"/>
        <v>93.75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93.75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93.75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6.25</v>
      </c>
      <c r="U88">
        <f t="shared" si="2"/>
        <v>6.25</v>
      </c>
      <c r="V88">
        <f t="shared" si="2"/>
        <v>6.25</v>
      </c>
      <c r="W88">
        <f t="shared" si="2"/>
        <v>18.75</v>
      </c>
      <c r="X88">
        <f t="shared" si="2"/>
        <v>100</v>
      </c>
      <c r="Y88">
        <f t="shared" si="2"/>
        <v>100</v>
      </c>
      <c r="Z88">
        <f t="shared" si="2"/>
        <v>100</v>
      </c>
      <c r="AB88">
        <f t="shared" si="2"/>
        <v>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ht="15.75" customHeight="1" x14ac:dyDescent="0.25">
      <c r="A89" s="7" t="s">
        <v>1773</v>
      </c>
      <c r="B89" s="7" t="s">
        <v>1644</v>
      </c>
      <c r="C89" s="7" t="s">
        <v>1339</v>
      </c>
      <c r="D89" s="7" t="s">
        <v>1339</v>
      </c>
      <c r="E89" s="7" t="s">
        <v>1339</v>
      </c>
      <c r="F89" s="7" t="s">
        <v>1339</v>
      </c>
      <c r="G89" s="7" t="s">
        <v>1339</v>
      </c>
      <c r="H89" s="7" t="s">
        <v>1339</v>
      </c>
      <c r="I89" s="7" t="s">
        <v>1339</v>
      </c>
      <c r="J89" s="7" t="s">
        <v>1644</v>
      </c>
      <c r="K89" s="7" t="s">
        <v>1343</v>
      </c>
      <c r="L89" s="7" t="s">
        <v>1343</v>
      </c>
      <c r="M89" s="7" t="s">
        <v>1343</v>
      </c>
      <c r="N89" s="7" t="s">
        <v>1343</v>
      </c>
      <c r="O89" s="7" t="s">
        <v>1343</v>
      </c>
      <c r="P89" s="7" t="s">
        <v>1343</v>
      </c>
      <c r="Q89" s="7" t="s">
        <v>1343</v>
      </c>
      <c r="R89" s="7" t="s">
        <v>1644</v>
      </c>
      <c r="S89" s="7" t="s">
        <v>1351</v>
      </c>
      <c r="T89" s="7" t="s">
        <v>1351</v>
      </c>
      <c r="U89" s="7" t="s">
        <v>1351</v>
      </c>
      <c r="V89" s="7" t="s">
        <v>1351</v>
      </c>
      <c r="W89" s="7" t="s">
        <v>1351</v>
      </c>
      <c r="X89" s="7" t="s">
        <v>1351</v>
      </c>
      <c r="Y89" s="7" t="s">
        <v>1351</v>
      </c>
      <c r="Z89" s="7" t="s">
        <v>1686</v>
      </c>
      <c r="AA89" s="7" t="s">
        <v>1347</v>
      </c>
      <c r="AB89" s="7" t="s">
        <v>1347</v>
      </c>
      <c r="AC89" s="7" t="s">
        <v>1347</v>
      </c>
      <c r="AD89" s="7" t="s">
        <v>1347</v>
      </c>
      <c r="AE89" s="7" t="s">
        <v>1347</v>
      </c>
      <c r="AF89" s="7" t="s">
        <v>1347</v>
      </c>
      <c r="AG89" s="7" t="s">
        <v>1347</v>
      </c>
      <c r="AH89" s="7" t="s">
        <v>1686</v>
      </c>
      <c r="AI89" s="7" t="s">
        <v>1355</v>
      </c>
      <c r="AJ89" s="7" t="s">
        <v>1355</v>
      </c>
      <c r="AK89" s="7" t="s">
        <v>1355</v>
      </c>
      <c r="AL89" s="7" t="s">
        <v>1355</v>
      </c>
      <c r="AM89" s="7" t="s">
        <v>1355</v>
      </c>
      <c r="AN89" s="7" t="s">
        <v>1355</v>
      </c>
      <c r="AO89" s="7" t="s">
        <v>1355</v>
      </c>
      <c r="AP89" s="7" t="s">
        <v>1794</v>
      </c>
      <c r="AQ89" s="7" t="s">
        <v>1359</v>
      </c>
      <c r="AR89" s="7" t="s">
        <v>1359</v>
      </c>
      <c r="AS89" s="7" t="s">
        <v>1359</v>
      </c>
      <c r="AT89" s="7" t="s">
        <v>1359</v>
      </c>
      <c r="AU89" s="7" t="s">
        <v>1359</v>
      </c>
      <c r="AV89" s="7" t="s">
        <v>1359</v>
      </c>
      <c r="AW89" s="7" t="s">
        <v>1359</v>
      </c>
    </row>
    <row r="90" spans="1:49" s="7" customFormat="1" x14ac:dyDescent="0.25">
      <c r="A90" s="7" t="s">
        <v>1778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85.714285714285722</v>
      </c>
      <c r="C91">
        <f t="shared" ref="C91:AW91" si="3">AVERAGE(C86:C88)</f>
        <v>42.857142857142854</v>
      </c>
      <c r="D91">
        <f t="shared" si="3"/>
        <v>100</v>
      </c>
      <c r="E91">
        <f t="shared" si="3"/>
        <v>100</v>
      </c>
      <c r="F91">
        <f t="shared" si="3"/>
        <v>97.777777777777771</v>
      </c>
      <c r="G91">
        <f t="shared" si="3"/>
        <v>100</v>
      </c>
      <c r="H91">
        <f t="shared" si="3"/>
        <v>100</v>
      </c>
      <c r="I91">
        <f t="shared" si="3"/>
        <v>97.916666666666671</v>
      </c>
      <c r="J91">
        <f t="shared" si="3"/>
        <v>100</v>
      </c>
      <c r="K91">
        <f t="shared" si="3"/>
        <v>0</v>
      </c>
      <c r="L91">
        <f t="shared" si="3"/>
        <v>95.352564102564102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97.916666666666671</v>
      </c>
      <c r="Q91">
        <f t="shared" si="3"/>
        <v>100</v>
      </c>
      <c r="R91">
        <f t="shared" si="3"/>
        <v>100</v>
      </c>
      <c r="S91">
        <f t="shared" si="3"/>
        <v>0</v>
      </c>
      <c r="T91">
        <f t="shared" si="3"/>
        <v>2.0833333333333335</v>
      </c>
      <c r="U91">
        <f t="shared" si="3"/>
        <v>2.0833333333333335</v>
      </c>
      <c r="V91">
        <f t="shared" si="3"/>
        <v>37.5</v>
      </c>
      <c r="W91">
        <f t="shared" si="3"/>
        <v>25</v>
      </c>
      <c r="X91">
        <f t="shared" si="3"/>
        <v>47.916666666666664</v>
      </c>
      <c r="Y91">
        <f t="shared" si="3"/>
        <v>96.875</v>
      </c>
      <c r="Z91">
        <f t="shared" si="3"/>
        <v>100</v>
      </c>
      <c r="AA91">
        <f t="shared" si="3"/>
        <v>0</v>
      </c>
      <c r="AB91">
        <f t="shared" si="3"/>
        <v>0</v>
      </c>
      <c r="AC91">
        <f t="shared" si="3"/>
        <v>100</v>
      </c>
      <c r="AD91">
        <f t="shared" si="3"/>
        <v>100</v>
      </c>
      <c r="AE91">
        <f t="shared" si="3"/>
        <v>100</v>
      </c>
      <c r="AF91">
        <f t="shared" si="3"/>
        <v>97.777777777777771</v>
      </c>
      <c r="AG91">
        <f t="shared" si="3"/>
        <v>100</v>
      </c>
      <c r="AH91">
        <f t="shared" si="3"/>
        <v>100</v>
      </c>
      <c r="AI91">
        <f t="shared" si="3"/>
        <v>97.777777777777771</v>
      </c>
      <c r="AJ91">
        <f t="shared" si="3"/>
        <v>95.833333333333329</v>
      </c>
      <c r="AK91">
        <f t="shared" si="3"/>
        <v>97.916666666666671</v>
      </c>
      <c r="AL91">
        <f t="shared" si="3"/>
        <v>100</v>
      </c>
      <c r="AM91">
        <f t="shared" si="3"/>
        <v>100</v>
      </c>
      <c r="AN91">
        <f t="shared" si="3"/>
        <v>100</v>
      </c>
      <c r="AO91">
        <f t="shared" si="3"/>
        <v>100</v>
      </c>
      <c r="AP91">
        <f t="shared" si="3"/>
        <v>0</v>
      </c>
      <c r="AQ91">
        <f t="shared" si="3"/>
        <v>97.916666666666671</v>
      </c>
      <c r="AR91">
        <f t="shared" si="3"/>
        <v>100</v>
      </c>
      <c r="AS91">
        <f t="shared" si="3"/>
        <v>97.916666666666671</v>
      </c>
      <c r="AT91">
        <f t="shared" si="3"/>
        <v>100</v>
      </c>
      <c r="AU91">
        <f t="shared" si="3"/>
        <v>100</v>
      </c>
      <c r="AV91">
        <f t="shared" si="3"/>
        <v>95.555555555555557</v>
      </c>
      <c r="AW91">
        <f t="shared" si="3"/>
        <v>100</v>
      </c>
    </row>
    <row r="92" spans="1:49" x14ac:dyDescent="0.25">
      <c r="A92" t="s">
        <v>1774</v>
      </c>
      <c r="B92">
        <f>STDEV(B86:B88)</f>
        <v>20.203050891044168</v>
      </c>
      <c r="C92">
        <f t="shared" ref="C92:AW92" si="4">STDEV(C86:C88)</f>
        <v>51.507875363771284</v>
      </c>
      <c r="D92">
        <f t="shared" si="4"/>
        <v>0</v>
      </c>
      <c r="E92">
        <f t="shared" si="4"/>
        <v>0</v>
      </c>
      <c r="F92">
        <f t="shared" si="4"/>
        <v>3.8490017945975077</v>
      </c>
      <c r="G92">
        <f t="shared" si="4"/>
        <v>0</v>
      </c>
      <c r="H92">
        <f t="shared" si="4"/>
        <v>0</v>
      </c>
      <c r="I92">
        <f t="shared" si="4"/>
        <v>3.6084391824351609</v>
      </c>
      <c r="J92">
        <f t="shared" si="4"/>
        <v>0</v>
      </c>
      <c r="K92">
        <f t="shared" si="4"/>
        <v>0</v>
      </c>
      <c r="L92">
        <f t="shared" si="4"/>
        <v>4.088894494286242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3.6084391824351609</v>
      </c>
      <c r="Q92">
        <f t="shared" si="4"/>
        <v>0</v>
      </c>
      <c r="R92">
        <f t="shared" si="4"/>
        <v>0</v>
      </c>
      <c r="S92">
        <f t="shared" si="4"/>
        <v>0</v>
      </c>
      <c r="T92">
        <f t="shared" si="4"/>
        <v>3.6084391824351609</v>
      </c>
      <c r="U92">
        <f t="shared" si="4"/>
        <v>3.6084391824351609</v>
      </c>
      <c r="V92">
        <f t="shared" si="4"/>
        <v>39.031237489989991</v>
      </c>
      <c r="W92">
        <f t="shared" si="4"/>
        <v>16.535945694153693</v>
      </c>
      <c r="X92">
        <f t="shared" si="4"/>
        <v>45.213613362938972</v>
      </c>
      <c r="Y92">
        <f t="shared" si="4"/>
        <v>4.4194173824159222</v>
      </c>
      <c r="Z92">
        <f t="shared" si="4"/>
        <v>0</v>
      </c>
      <c r="AA92" t="e">
        <f t="shared" si="4"/>
        <v>#DIV/0!</v>
      </c>
      <c r="AB92">
        <f t="shared" si="4"/>
        <v>0</v>
      </c>
      <c r="AC92">
        <f t="shared" si="4"/>
        <v>0</v>
      </c>
      <c r="AD92">
        <f t="shared" si="4"/>
        <v>0</v>
      </c>
      <c r="AE92">
        <f t="shared" si="4"/>
        <v>0</v>
      </c>
      <c r="AF92">
        <f t="shared" si="4"/>
        <v>3.8490017945975077</v>
      </c>
      <c r="AG92">
        <f t="shared" si="4"/>
        <v>0</v>
      </c>
      <c r="AH92">
        <f t="shared" si="4"/>
        <v>0</v>
      </c>
      <c r="AI92">
        <f t="shared" si="4"/>
        <v>3.8490017945975077</v>
      </c>
      <c r="AJ92">
        <f t="shared" si="4"/>
        <v>3.6084391824351609</v>
      </c>
      <c r="AK92">
        <f t="shared" si="4"/>
        <v>3.6084391824351609</v>
      </c>
      <c r="AL92">
        <f t="shared" si="4"/>
        <v>0</v>
      </c>
      <c r="AM92">
        <f t="shared" si="4"/>
        <v>0</v>
      </c>
      <c r="AN92">
        <f t="shared" si="4"/>
        <v>0</v>
      </c>
      <c r="AO92">
        <f t="shared" si="4"/>
        <v>0</v>
      </c>
      <c r="AP92">
        <f t="shared" si="4"/>
        <v>0</v>
      </c>
      <c r="AQ92">
        <f t="shared" si="4"/>
        <v>3.6084391824351609</v>
      </c>
      <c r="AR92">
        <f t="shared" si="4"/>
        <v>0</v>
      </c>
      <c r="AS92">
        <f t="shared" si="4"/>
        <v>3.6084391824351609</v>
      </c>
      <c r="AT92">
        <f t="shared" si="4"/>
        <v>0</v>
      </c>
      <c r="AU92">
        <f t="shared" si="4"/>
        <v>0</v>
      </c>
      <c r="AV92">
        <f t="shared" si="4"/>
        <v>7.6980035891950074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11.66423687039606</v>
      </c>
      <c r="C93">
        <f t="shared" ref="C93:AW93" si="5">STDEV(C86:C88)/SQRT(3)</f>
        <v>29.738085706659046</v>
      </c>
      <c r="D93">
        <f t="shared" si="5"/>
        <v>0</v>
      </c>
      <c r="E93">
        <f t="shared" si="5"/>
        <v>0</v>
      </c>
      <c r="F93">
        <f t="shared" si="5"/>
        <v>2.2222222222222237</v>
      </c>
      <c r="G93">
        <f t="shared" si="5"/>
        <v>0</v>
      </c>
      <c r="H93">
        <f t="shared" si="5"/>
        <v>0</v>
      </c>
      <c r="I93">
        <f t="shared" si="5"/>
        <v>2.0833333333333335</v>
      </c>
      <c r="J93">
        <f t="shared" si="5"/>
        <v>0</v>
      </c>
      <c r="K93">
        <f t="shared" si="5"/>
        <v>0</v>
      </c>
      <c r="L93">
        <f t="shared" si="5"/>
        <v>2.3607243369641409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2.0833333333333335</v>
      </c>
      <c r="Q93">
        <f t="shared" si="5"/>
        <v>0</v>
      </c>
      <c r="R93">
        <f t="shared" si="5"/>
        <v>0</v>
      </c>
      <c r="S93">
        <f t="shared" si="5"/>
        <v>0</v>
      </c>
      <c r="T93">
        <f t="shared" si="5"/>
        <v>2.0833333333333335</v>
      </c>
      <c r="U93">
        <f t="shared" si="5"/>
        <v>2.0833333333333335</v>
      </c>
      <c r="V93">
        <f t="shared" si="5"/>
        <v>22.534695471649936</v>
      </c>
      <c r="W93">
        <f t="shared" si="5"/>
        <v>9.5470326978246689</v>
      </c>
      <c r="X93">
        <f t="shared" si="5"/>
        <v>26.104091846128476</v>
      </c>
      <c r="Y93">
        <f t="shared" si="5"/>
        <v>2.5515518153991441</v>
      </c>
      <c r="Z93">
        <f t="shared" si="5"/>
        <v>0</v>
      </c>
      <c r="AA93" t="e">
        <f t="shared" si="5"/>
        <v>#DIV/0!</v>
      </c>
      <c r="AB93">
        <f t="shared" si="5"/>
        <v>0</v>
      </c>
      <c r="AC93">
        <f t="shared" si="5"/>
        <v>0</v>
      </c>
      <c r="AD93">
        <f t="shared" si="5"/>
        <v>0</v>
      </c>
      <c r="AE93">
        <f t="shared" si="5"/>
        <v>0</v>
      </c>
      <c r="AF93">
        <f t="shared" si="5"/>
        <v>2.2222222222222237</v>
      </c>
      <c r="AG93">
        <f t="shared" si="5"/>
        <v>0</v>
      </c>
      <c r="AH93">
        <f t="shared" si="5"/>
        <v>0</v>
      </c>
      <c r="AI93">
        <f t="shared" si="5"/>
        <v>2.2222222222222237</v>
      </c>
      <c r="AJ93">
        <f t="shared" si="5"/>
        <v>2.0833333333333335</v>
      </c>
      <c r="AK93">
        <f t="shared" si="5"/>
        <v>2.0833333333333335</v>
      </c>
      <c r="AL93">
        <f t="shared" si="5"/>
        <v>0</v>
      </c>
      <c r="AM93">
        <f t="shared" si="5"/>
        <v>0</v>
      </c>
      <c r="AN93">
        <f t="shared" si="5"/>
        <v>0</v>
      </c>
      <c r="AO93">
        <f t="shared" si="5"/>
        <v>0</v>
      </c>
      <c r="AP93">
        <f t="shared" si="5"/>
        <v>0</v>
      </c>
      <c r="AQ93">
        <f t="shared" si="5"/>
        <v>2.0833333333333335</v>
      </c>
      <c r="AR93">
        <f t="shared" si="5"/>
        <v>0</v>
      </c>
      <c r="AS93">
        <f t="shared" si="5"/>
        <v>2.0833333333333335</v>
      </c>
      <c r="AT93">
        <f t="shared" si="5"/>
        <v>0</v>
      </c>
      <c r="AU93">
        <f t="shared" si="5"/>
        <v>0</v>
      </c>
      <c r="AV93">
        <f t="shared" si="5"/>
        <v>4.4444444444444429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36.086299151806294</v>
      </c>
      <c r="C97">
        <f t="shared" ref="C97:AW97" si="6">C47/C39*100</f>
        <v>0</v>
      </c>
      <c r="D97">
        <f t="shared" si="6"/>
        <v>47.693175078529428</v>
      </c>
      <c r="E97">
        <f t="shared" si="6"/>
        <v>46.777487388318235</v>
      </c>
      <c r="F97">
        <f t="shared" si="6"/>
        <v>61.709979771776226</v>
      </c>
      <c r="G97">
        <f t="shared" si="6"/>
        <v>38.778172211673414</v>
      </c>
      <c r="H97">
        <f t="shared" si="6"/>
        <v>18.405777628485051</v>
      </c>
      <c r="I97">
        <f t="shared" si="6"/>
        <v>36.084626981216637</v>
      </c>
      <c r="J97">
        <f t="shared" si="6"/>
        <v>38.348067583679878</v>
      </c>
      <c r="K97">
        <f t="shared" si="6"/>
        <v>0</v>
      </c>
      <c r="L97">
        <f t="shared" si="6"/>
        <v>20.793114215506591</v>
      </c>
      <c r="M97">
        <f t="shared" si="6"/>
        <v>45.921704406174626</v>
      </c>
      <c r="N97">
        <f t="shared" si="6"/>
        <v>69.401295538462634</v>
      </c>
      <c r="O97">
        <f t="shared" si="6"/>
        <v>24.718883600871177</v>
      </c>
      <c r="P97">
        <f t="shared" si="6"/>
        <v>58.42936913389569</v>
      </c>
      <c r="Q97">
        <f t="shared" si="6"/>
        <v>43.031452777717902</v>
      </c>
      <c r="R97">
        <f t="shared" si="6"/>
        <v>58.27340975073372</v>
      </c>
      <c r="S97">
        <f t="shared" si="6"/>
        <v>0</v>
      </c>
      <c r="T97">
        <f t="shared" si="6"/>
        <v>0</v>
      </c>
      <c r="U97">
        <f t="shared" si="6"/>
        <v>0</v>
      </c>
      <c r="V97">
        <f t="shared" si="6"/>
        <v>9.5278795563931364</v>
      </c>
      <c r="W97">
        <f t="shared" si="6"/>
        <v>18.722573959227297</v>
      </c>
      <c r="X97">
        <f t="shared" si="6"/>
        <v>21.532976194699682</v>
      </c>
      <c r="Z97">
        <f t="shared" si="6"/>
        <v>120.18344778862793</v>
      </c>
      <c r="AA97">
        <f t="shared" si="6"/>
        <v>0</v>
      </c>
      <c r="AB97">
        <f t="shared" si="6"/>
        <v>0</v>
      </c>
      <c r="AC97">
        <f t="shared" si="6"/>
        <v>18.435339231256982</v>
      </c>
      <c r="AD97">
        <f t="shared" si="6"/>
        <v>38.825866820483242</v>
      </c>
      <c r="AE97">
        <f t="shared" si="6"/>
        <v>50.063627188555884</v>
      </c>
      <c r="AF97">
        <f t="shared" si="6"/>
        <v>35.939559375605121</v>
      </c>
      <c r="AG97">
        <f t="shared" si="6"/>
        <v>46.501261731453205</v>
      </c>
      <c r="AH97">
        <f t="shared" si="6"/>
        <v>131.19957528615899</v>
      </c>
      <c r="AI97">
        <f t="shared" si="6"/>
        <v>59.555079871565319</v>
      </c>
      <c r="AJ97">
        <f t="shared" si="6"/>
        <v>24.750976042954072</v>
      </c>
      <c r="AK97">
        <f t="shared" si="6"/>
        <v>22.337774679164411</v>
      </c>
      <c r="AL97">
        <f t="shared" si="6"/>
        <v>54.408691306421943</v>
      </c>
      <c r="AM97">
        <f t="shared" si="6"/>
        <v>47.201017811704837</v>
      </c>
      <c r="AN97">
        <f t="shared" si="6"/>
        <v>37.828628543736372</v>
      </c>
      <c r="AO97">
        <f t="shared" si="6"/>
        <v>48.464453404103288</v>
      </c>
      <c r="AP97">
        <f t="shared" si="6"/>
        <v>0</v>
      </c>
      <c r="AQ97">
        <f t="shared" si="6"/>
        <v>28.288784906950408</v>
      </c>
      <c r="AR97">
        <f t="shared" si="6"/>
        <v>35.073170046626601</v>
      </c>
      <c r="AS97">
        <f t="shared" si="6"/>
        <v>50.417294418555755</v>
      </c>
      <c r="AT97">
        <f t="shared" si="6"/>
        <v>45.059898233102288</v>
      </c>
      <c r="AU97">
        <f t="shared" si="6"/>
        <v>58.610246638512407</v>
      </c>
      <c r="AV97">
        <f t="shared" si="6"/>
        <v>81.257182564075151</v>
      </c>
      <c r="AW97">
        <f t="shared" si="6"/>
        <v>86.365044165562011</v>
      </c>
    </row>
    <row r="98" spans="1:49" x14ac:dyDescent="0.25">
      <c r="A98" t="s">
        <v>1771</v>
      </c>
      <c r="B98">
        <f>B65/B57*100</f>
        <v>43.10302674685834</v>
      </c>
      <c r="C98">
        <f t="shared" ref="C98:AW98" si="7">C65/C57*100</f>
        <v>41.397147691563937</v>
      </c>
      <c r="D98">
        <f t="shared" si="7"/>
        <v>45.977011494252878</v>
      </c>
      <c r="E98">
        <f t="shared" si="7"/>
        <v>62.881771471792604</v>
      </c>
      <c r="F98">
        <f t="shared" si="7"/>
        <v>78.913862228161818</v>
      </c>
      <c r="G98">
        <f t="shared" si="7"/>
        <v>89.335108496939824</v>
      </c>
      <c r="H98">
        <f t="shared" si="7"/>
        <v>58.184711740849117</v>
      </c>
      <c r="I98">
        <f t="shared" si="7"/>
        <v>46.691266625407238</v>
      </c>
      <c r="J98">
        <f t="shared" si="7"/>
        <v>54.886618637061524</v>
      </c>
      <c r="K98">
        <f t="shared" si="7"/>
        <v>0</v>
      </c>
      <c r="L98">
        <f t="shared" si="7"/>
        <v>36.951700632630669</v>
      </c>
      <c r="M98">
        <f t="shared" si="7"/>
        <v>55.741952106265117</v>
      </c>
      <c r="N98">
        <f t="shared" si="7"/>
        <v>49.463500871657622</v>
      </c>
      <c r="O98">
        <f t="shared" si="7"/>
        <v>57.013142909907977</v>
      </c>
      <c r="P98">
        <f t="shared" si="7"/>
        <v>58.066512261098644</v>
      </c>
      <c r="Q98">
        <f t="shared" si="7"/>
        <v>54.44227601766115</v>
      </c>
      <c r="R98">
        <f t="shared" si="7"/>
        <v>71.306961000078189</v>
      </c>
      <c r="S98">
        <f t="shared" si="7"/>
        <v>0</v>
      </c>
      <c r="T98">
        <f t="shared" si="7"/>
        <v>0</v>
      </c>
      <c r="U98">
        <f t="shared" si="7"/>
        <v>0</v>
      </c>
      <c r="V98">
        <f t="shared" si="7"/>
        <v>5.9985219613394944</v>
      </c>
      <c r="W98">
        <f t="shared" si="7"/>
        <v>27.933282998146748</v>
      </c>
      <c r="X98">
        <f t="shared" si="7"/>
        <v>10.189563437349326</v>
      </c>
      <c r="Y98">
        <f t="shared" si="7"/>
        <v>41.84624271649588</v>
      </c>
      <c r="Z98">
        <f t="shared" si="7"/>
        <v>231.55975168132437</v>
      </c>
      <c r="AB98">
        <f t="shared" si="7"/>
        <v>0</v>
      </c>
      <c r="AC98">
        <f t="shared" si="7"/>
        <v>31.313027017725009</v>
      </c>
      <c r="AD98">
        <f t="shared" si="7"/>
        <v>34.48219020014561</v>
      </c>
      <c r="AE98">
        <f t="shared" si="7"/>
        <v>46.181851445298207</v>
      </c>
      <c r="AF98">
        <f t="shared" si="7"/>
        <v>56.3122734587065</v>
      </c>
      <c r="AG98">
        <f t="shared" si="7"/>
        <v>43.443846916932074</v>
      </c>
      <c r="AH98">
        <f t="shared" si="7"/>
        <v>264.47442383361437</v>
      </c>
      <c r="AI98">
        <f t="shared" si="7"/>
        <v>51.809541500263144</v>
      </c>
      <c r="AJ98">
        <f t="shared" si="7"/>
        <v>75.541231384752166</v>
      </c>
      <c r="AK98">
        <f t="shared" si="7"/>
        <v>64.445551246931586</v>
      </c>
      <c r="AL98">
        <f t="shared" si="7"/>
        <v>54.726623661301446</v>
      </c>
      <c r="AM98">
        <f t="shared" si="7"/>
        <v>46.186623639297316</v>
      </c>
      <c r="AN98">
        <f t="shared" si="7"/>
        <v>60.289033328723548</v>
      </c>
      <c r="AO98">
        <f t="shared" si="7"/>
        <v>50.875634645860032</v>
      </c>
      <c r="AP98">
        <f t="shared" si="7"/>
        <v>0</v>
      </c>
      <c r="AQ98">
        <f t="shared" si="7"/>
        <v>78.496185423578524</v>
      </c>
      <c r="AR98">
        <f t="shared" si="7"/>
        <v>29.586097120371193</v>
      </c>
      <c r="AS98">
        <f t="shared" si="7"/>
        <v>56.258214239198658</v>
      </c>
      <c r="AT98">
        <f t="shared" si="7"/>
        <v>48.031863584030873</v>
      </c>
      <c r="AU98">
        <f t="shared" si="7"/>
        <v>24.37244982656636</v>
      </c>
      <c r="AV98">
        <f t="shared" si="7"/>
        <v>72.903036592519058</v>
      </c>
      <c r="AW98">
        <f t="shared" si="7"/>
        <v>50.268854586751957</v>
      </c>
    </row>
    <row r="99" spans="1:49" x14ac:dyDescent="0.25">
      <c r="A99" t="s">
        <v>1772</v>
      </c>
      <c r="C99">
        <f t="shared" ref="C99:AW99" si="8">C83/C75*100</f>
        <v>74.713144319372802</v>
      </c>
      <c r="D99">
        <f t="shared" si="8"/>
        <v>51.499827288428321</v>
      </c>
      <c r="E99">
        <f t="shared" si="8"/>
        <v>56.109475142906639</v>
      </c>
      <c r="F99">
        <f t="shared" si="8"/>
        <v>49.319556958208537</v>
      </c>
      <c r="G99">
        <f t="shared" si="8"/>
        <v>84.447896691506656</v>
      </c>
      <c r="H99">
        <f t="shared" si="8"/>
        <v>82.235041716328965</v>
      </c>
      <c r="I99">
        <f t="shared" si="8"/>
        <v>46.848383452111939</v>
      </c>
      <c r="J99">
        <f t="shared" si="8"/>
        <v>75.792513368983961</v>
      </c>
      <c r="K99">
        <f t="shared" si="8"/>
        <v>0</v>
      </c>
      <c r="L99">
        <f t="shared" si="8"/>
        <v>34.552229638425949</v>
      </c>
      <c r="M99">
        <f t="shared" si="8"/>
        <v>61.135351785853068</v>
      </c>
      <c r="N99">
        <f t="shared" si="8"/>
        <v>73.323620177360695</v>
      </c>
      <c r="O99">
        <f t="shared" si="8"/>
        <v>67.177082885285387</v>
      </c>
      <c r="P99">
        <f t="shared" si="8"/>
        <v>80.35711895487826</v>
      </c>
      <c r="Q99">
        <f t="shared" si="8"/>
        <v>68.974615898463583</v>
      </c>
      <c r="R99">
        <f t="shared" si="8"/>
        <v>58.784844692228923</v>
      </c>
      <c r="S99">
        <f t="shared" si="8"/>
        <v>0</v>
      </c>
      <c r="T99">
        <f t="shared" si="8"/>
        <v>21.812717032886866</v>
      </c>
      <c r="U99">
        <f t="shared" si="8"/>
        <v>5.7976772333761426</v>
      </c>
      <c r="V99">
        <f t="shared" si="8"/>
        <v>21.928925687584538</v>
      </c>
      <c r="W99">
        <f t="shared" si="8"/>
        <v>10.75668823583022</v>
      </c>
      <c r="X99">
        <f t="shared" si="8"/>
        <v>32.601513184402563</v>
      </c>
      <c r="Y99">
        <f t="shared" si="8"/>
        <v>71.878821151398697</v>
      </c>
      <c r="Z99">
        <f t="shared" si="8"/>
        <v>221.77240753154405</v>
      </c>
      <c r="AB99">
        <f t="shared" si="8"/>
        <v>0</v>
      </c>
      <c r="AC99">
        <f t="shared" si="8"/>
        <v>40.7701498481605</v>
      </c>
      <c r="AD99">
        <f t="shared" si="8"/>
        <v>69.557617942768744</v>
      </c>
      <c r="AE99">
        <f t="shared" si="8"/>
        <v>60.40698305553088</v>
      </c>
      <c r="AF99">
        <f t="shared" si="8"/>
        <v>51.217885407180333</v>
      </c>
      <c r="AG99">
        <f t="shared" si="8"/>
        <v>53.996020723755493</v>
      </c>
      <c r="AH99">
        <f t="shared" si="8"/>
        <v>153.1344026155559</v>
      </c>
      <c r="AI99">
        <f t="shared" si="8"/>
        <v>55.946680782464334</v>
      </c>
      <c r="AJ99">
        <f t="shared" si="8"/>
        <v>66.095895314043545</v>
      </c>
      <c r="AK99">
        <f t="shared" si="8"/>
        <v>73.209055908387896</v>
      </c>
      <c r="AL99">
        <f t="shared" si="8"/>
        <v>80.946643266888444</v>
      </c>
      <c r="AM99">
        <f t="shared" si="8"/>
        <v>74.63351231569078</v>
      </c>
      <c r="AN99">
        <f t="shared" si="8"/>
        <v>69.157535141593073</v>
      </c>
      <c r="AO99">
        <f t="shared" si="8"/>
        <v>58.512994046991388</v>
      </c>
      <c r="AP99">
        <f t="shared" si="8"/>
        <v>0</v>
      </c>
      <c r="AQ99">
        <f t="shared" si="8"/>
        <v>75.609280215686965</v>
      </c>
      <c r="AR99">
        <f t="shared" si="8"/>
        <v>68.532468363884689</v>
      </c>
      <c r="AS99">
        <f t="shared" si="8"/>
        <v>69.842524472548178</v>
      </c>
      <c r="AT99">
        <f t="shared" si="8"/>
        <v>95.263044710758336</v>
      </c>
      <c r="AU99">
        <f t="shared" si="8"/>
        <v>133.65795275590551</v>
      </c>
      <c r="AV99">
        <f t="shared" si="8"/>
        <v>72.415923588150804</v>
      </c>
      <c r="AW99">
        <f t="shared" si="8"/>
        <v>70.24079695835421</v>
      </c>
    </row>
    <row r="100" spans="1:49" s="7" customFormat="1" ht="15.75" customHeight="1" x14ac:dyDescent="0.25">
      <c r="A100" s="7" t="s">
        <v>1773</v>
      </c>
      <c r="B100" s="7" t="s">
        <v>1644</v>
      </c>
      <c r="C100" s="7" t="s">
        <v>1339</v>
      </c>
      <c r="D100" s="7" t="s">
        <v>1339</v>
      </c>
      <c r="E100" s="7" t="s">
        <v>1339</v>
      </c>
      <c r="F100" s="7" t="s">
        <v>1339</v>
      </c>
      <c r="G100" s="7" t="s">
        <v>1339</v>
      </c>
      <c r="H100" s="7" t="s">
        <v>1339</v>
      </c>
      <c r="I100" s="7" t="s">
        <v>1339</v>
      </c>
      <c r="J100" s="7" t="s">
        <v>1644</v>
      </c>
      <c r="K100" s="7" t="s">
        <v>1343</v>
      </c>
      <c r="L100" s="7" t="s">
        <v>1343</v>
      </c>
      <c r="M100" s="7" t="s">
        <v>1343</v>
      </c>
      <c r="N100" s="7" t="s">
        <v>1343</v>
      </c>
      <c r="O100" s="7" t="s">
        <v>1343</v>
      </c>
      <c r="P100" s="7" t="s">
        <v>1343</v>
      </c>
      <c r="Q100" s="7" t="s">
        <v>1343</v>
      </c>
      <c r="R100" s="7" t="s">
        <v>1644</v>
      </c>
      <c r="S100" s="7" t="s">
        <v>1351</v>
      </c>
      <c r="T100" s="7" t="s">
        <v>1351</v>
      </c>
      <c r="U100" s="7" t="s">
        <v>1351</v>
      </c>
      <c r="V100" s="7" t="s">
        <v>1351</v>
      </c>
      <c r="W100" s="7" t="s">
        <v>1351</v>
      </c>
      <c r="X100" s="7" t="s">
        <v>1351</v>
      </c>
      <c r="Y100" s="7" t="s">
        <v>1351</v>
      </c>
      <c r="Z100" s="7" t="s">
        <v>1686</v>
      </c>
      <c r="AA100" s="7" t="s">
        <v>1347</v>
      </c>
      <c r="AB100" s="7" t="s">
        <v>1347</v>
      </c>
      <c r="AC100" s="7" t="s">
        <v>1347</v>
      </c>
      <c r="AD100" s="7" t="s">
        <v>1347</v>
      </c>
      <c r="AE100" s="7" t="s">
        <v>1347</v>
      </c>
      <c r="AF100" s="7" t="s">
        <v>1347</v>
      </c>
      <c r="AG100" s="7" t="s">
        <v>1347</v>
      </c>
      <c r="AH100" s="7" t="s">
        <v>1686</v>
      </c>
      <c r="AI100" s="7" t="s">
        <v>1355</v>
      </c>
      <c r="AJ100" s="7" t="s">
        <v>1355</v>
      </c>
      <c r="AK100" s="7" t="s">
        <v>1355</v>
      </c>
      <c r="AL100" s="7" t="s">
        <v>1355</v>
      </c>
      <c r="AM100" s="7" t="s">
        <v>1355</v>
      </c>
      <c r="AN100" s="7" t="s">
        <v>1355</v>
      </c>
      <c r="AO100" s="7" t="s">
        <v>1355</v>
      </c>
      <c r="AP100" s="7" t="s">
        <v>1794</v>
      </c>
      <c r="AQ100" s="7" t="s">
        <v>1359</v>
      </c>
      <c r="AR100" s="7" t="s">
        <v>1359</v>
      </c>
      <c r="AS100" s="7" t="s">
        <v>1359</v>
      </c>
      <c r="AT100" s="7" t="s">
        <v>1359</v>
      </c>
      <c r="AU100" s="7" t="s">
        <v>1359</v>
      </c>
      <c r="AV100" s="7" t="s">
        <v>1359</v>
      </c>
      <c r="AW100" s="7" t="s">
        <v>1359</v>
      </c>
    </row>
    <row r="101" spans="1:49" s="7" customFormat="1" x14ac:dyDescent="0.25">
      <c r="A101" s="7" t="s">
        <v>1778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39.594662949332317</v>
      </c>
      <c r="C102">
        <f t="shared" ref="C102:AW102" si="9">AVERAGE(C97:C99)</f>
        <v>38.703430670312251</v>
      </c>
      <c r="D102">
        <f t="shared" si="9"/>
        <v>48.390004620403545</v>
      </c>
      <c r="E102">
        <f t="shared" si="9"/>
        <v>55.25624466767249</v>
      </c>
      <c r="F102">
        <f t="shared" si="9"/>
        <v>63.314466319382198</v>
      </c>
      <c r="G102">
        <f t="shared" si="9"/>
        <v>70.853725800039967</v>
      </c>
      <c r="H102">
        <f t="shared" si="9"/>
        <v>52.941843695221046</v>
      </c>
      <c r="I102">
        <f t="shared" si="9"/>
        <v>43.208092352911933</v>
      </c>
      <c r="J102">
        <f t="shared" si="9"/>
        <v>56.342399863241781</v>
      </c>
      <c r="K102">
        <f t="shared" si="9"/>
        <v>0</v>
      </c>
      <c r="L102">
        <f t="shared" si="9"/>
        <v>30.765681495521068</v>
      </c>
      <c r="M102">
        <f t="shared" si="9"/>
        <v>54.266336099430937</v>
      </c>
      <c r="N102">
        <f t="shared" si="9"/>
        <v>64.062805529160315</v>
      </c>
      <c r="O102">
        <f t="shared" si="9"/>
        <v>49.636369798688179</v>
      </c>
      <c r="P102">
        <f t="shared" si="9"/>
        <v>65.617666783290872</v>
      </c>
      <c r="Q102">
        <f t="shared" si="9"/>
        <v>55.482781564614214</v>
      </c>
      <c r="R102">
        <f t="shared" si="9"/>
        <v>62.788405147680272</v>
      </c>
      <c r="S102">
        <f t="shared" si="9"/>
        <v>0</v>
      </c>
      <c r="T102">
        <f t="shared" si="9"/>
        <v>7.2709056776289556</v>
      </c>
      <c r="U102">
        <f t="shared" si="9"/>
        <v>1.9325590777920476</v>
      </c>
      <c r="V102">
        <f t="shared" si="9"/>
        <v>12.485109068439057</v>
      </c>
      <c r="W102">
        <f t="shared" si="9"/>
        <v>19.13751506440142</v>
      </c>
      <c r="X102">
        <f t="shared" si="9"/>
        <v>21.441350938817191</v>
      </c>
      <c r="Y102">
        <f t="shared" si="9"/>
        <v>56.862531933947288</v>
      </c>
      <c r="Z102">
        <f t="shared" si="9"/>
        <v>191.17186900049879</v>
      </c>
      <c r="AA102">
        <f t="shared" si="9"/>
        <v>0</v>
      </c>
      <c r="AB102">
        <f t="shared" si="9"/>
        <v>0</v>
      </c>
      <c r="AC102">
        <f t="shared" si="9"/>
        <v>30.172838699047499</v>
      </c>
      <c r="AD102">
        <f t="shared" si="9"/>
        <v>47.621891654465863</v>
      </c>
      <c r="AE102">
        <f t="shared" si="9"/>
        <v>52.21748722979499</v>
      </c>
      <c r="AF102">
        <f t="shared" si="9"/>
        <v>47.823239413830642</v>
      </c>
      <c r="AG102">
        <f t="shared" si="9"/>
        <v>47.98037645738026</v>
      </c>
      <c r="AH102">
        <f t="shared" si="9"/>
        <v>182.93613391177644</v>
      </c>
      <c r="AI102">
        <f t="shared" si="9"/>
        <v>55.770434051430932</v>
      </c>
      <c r="AJ102">
        <f t="shared" si="9"/>
        <v>55.462700913916592</v>
      </c>
      <c r="AK102">
        <f t="shared" si="9"/>
        <v>53.330793944827967</v>
      </c>
      <c r="AL102">
        <f t="shared" si="9"/>
        <v>63.360652744870606</v>
      </c>
      <c r="AM102">
        <f t="shared" si="9"/>
        <v>56.007051255564306</v>
      </c>
      <c r="AN102">
        <f t="shared" si="9"/>
        <v>55.758399004684328</v>
      </c>
      <c r="AO102">
        <f t="shared" si="9"/>
        <v>52.617694032318241</v>
      </c>
      <c r="AP102">
        <f t="shared" si="9"/>
        <v>0</v>
      </c>
      <c r="AQ102">
        <f t="shared" si="9"/>
        <v>60.798083515405303</v>
      </c>
      <c r="AR102">
        <f t="shared" si="9"/>
        <v>44.39724517696083</v>
      </c>
      <c r="AS102">
        <f t="shared" si="9"/>
        <v>58.839344376767535</v>
      </c>
      <c r="AT102">
        <f t="shared" si="9"/>
        <v>62.784935509297163</v>
      </c>
      <c r="AU102">
        <f t="shared" si="9"/>
        <v>72.213549740328091</v>
      </c>
      <c r="AV102">
        <f t="shared" si="9"/>
        <v>75.525380914915004</v>
      </c>
      <c r="AW102">
        <f t="shared" si="9"/>
        <v>68.958231903556054</v>
      </c>
    </row>
    <row r="103" spans="1:49" x14ac:dyDescent="0.25">
      <c r="A103" t="s">
        <v>1774</v>
      </c>
      <c r="B103">
        <f>STDEV(B97:B99)</f>
        <v>4.961575664200077</v>
      </c>
      <c r="C103">
        <f t="shared" ref="C103:AW103" si="10">STDEV(C97:C99)</f>
        <v>37.429340991590976</v>
      </c>
      <c r="D103">
        <f t="shared" si="10"/>
        <v>2.8265795817418264</v>
      </c>
      <c r="E103">
        <f t="shared" si="10"/>
        <v>8.0859750892031421</v>
      </c>
      <c r="F103">
        <f t="shared" si="10"/>
        <v>14.862251138837673</v>
      </c>
      <c r="G103">
        <f t="shared" si="10"/>
        <v>27.885517088767092</v>
      </c>
      <c r="H103">
        <f t="shared" si="10"/>
        <v>32.235996766143764</v>
      </c>
      <c r="I103">
        <f t="shared" si="10"/>
        <v>6.1696021428140613</v>
      </c>
      <c r="J103">
        <f t="shared" si="10"/>
        <v>18.764623744589695</v>
      </c>
      <c r="K103">
        <f t="shared" si="10"/>
        <v>0</v>
      </c>
      <c r="L103">
        <f t="shared" si="10"/>
        <v>8.7194288160876035</v>
      </c>
      <c r="M103">
        <f t="shared" si="10"/>
        <v>7.713420032515927</v>
      </c>
      <c r="N103">
        <f t="shared" si="10"/>
        <v>12.794566425055651</v>
      </c>
      <c r="O103">
        <f t="shared" si="10"/>
        <v>22.169511897413734</v>
      </c>
      <c r="P103">
        <f t="shared" si="10"/>
        <v>12.76602929717837</v>
      </c>
      <c r="Q103">
        <f t="shared" si="10"/>
        <v>13.00284265160254</v>
      </c>
      <c r="R103">
        <f t="shared" si="10"/>
        <v>7.3817163845993559</v>
      </c>
      <c r="S103">
        <f t="shared" si="10"/>
        <v>0</v>
      </c>
      <c r="T103">
        <f t="shared" si="10"/>
        <v>12.593578050694367</v>
      </c>
      <c r="U103">
        <f t="shared" si="10"/>
        <v>3.3472905113642804</v>
      </c>
      <c r="V103">
        <f t="shared" si="10"/>
        <v>8.3668001954437159</v>
      </c>
      <c r="W103">
        <f t="shared" si="10"/>
        <v>8.5958120033992351</v>
      </c>
      <c r="X103">
        <f t="shared" si="10"/>
        <v>11.206255809000014</v>
      </c>
      <c r="Y103">
        <f t="shared" si="10"/>
        <v>21.236239867836648</v>
      </c>
      <c r="Z103">
        <f t="shared" si="10"/>
        <v>61.672238373453304</v>
      </c>
      <c r="AA103" t="e">
        <f t="shared" si="10"/>
        <v>#DIV/0!</v>
      </c>
      <c r="AB103">
        <f t="shared" si="10"/>
        <v>0</v>
      </c>
      <c r="AC103">
        <f t="shared" si="10"/>
        <v>11.210975130414521</v>
      </c>
      <c r="AD103">
        <f t="shared" si="10"/>
        <v>19.120641921547076</v>
      </c>
      <c r="AE103">
        <f t="shared" si="10"/>
        <v>7.3530896322596906</v>
      </c>
      <c r="AF103">
        <f t="shared" si="10"/>
        <v>10.602102897212141</v>
      </c>
      <c r="AG103">
        <f t="shared" si="10"/>
        <v>5.4293579999566477</v>
      </c>
      <c r="AH103">
        <f t="shared" si="10"/>
        <v>71.46085435415587</v>
      </c>
      <c r="AI103">
        <f t="shared" si="10"/>
        <v>3.8757758382004703</v>
      </c>
      <c r="AJ103">
        <f t="shared" si="10"/>
        <v>27.013165804555953</v>
      </c>
      <c r="AK103">
        <f t="shared" si="10"/>
        <v>27.196050924521845</v>
      </c>
      <c r="AL103">
        <f t="shared" si="10"/>
        <v>15.230744145508655</v>
      </c>
      <c r="AM103">
        <f t="shared" si="10"/>
        <v>16.138960239202508</v>
      </c>
      <c r="AN103">
        <f t="shared" si="10"/>
        <v>16.148377091458109</v>
      </c>
      <c r="AO103">
        <f t="shared" si="10"/>
        <v>5.2458908149525803</v>
      </c>
      <c r="AP103">
        <f t="shared" si="10"/>
        <v>0</v>
      </c>
      <c r="AQ103">
        <f t="shared" si="10"/>
        <v>28.190857160258588</v>
      </c>
      <c r="AR103">
        <f t="shared" si="10"/>
        <v>21.081004270112036</v>
      </c>
      <c r="AS103">
        <f t="shared" si="10"/>
        <v>9.9665222245742164</v>
      </c>
      <c r="AT103">
        <f t="shared" si="10"/>
        <v>28.166093578774944</v>
      </c>
      <c r="AU103">
        <f t="shared" si="10"/>
        <v>55.898279750718181</v>
      </c>
      <c r="AV103">
        <f t="shared" si="10"/>
        <v>4.9698573801209225</v>
      </c>
      <c r="AW103">
        <f t="shared" si="10"/>
        <v>18.082241436481045</v>
      </c>
    </row>
    <row r="104" spans="1:49" x14ac:dyDescent="0.25">
      <c r="A104" t="s">
        <v>1775</v>
      </c>
      <c r="B104">
        <f>STDEV(B97:B99)/SQRT(3)</f>
        <v>2.8645670453306109</v>
      </c>
      <c r="C104">
        <f t="shared" ref="C104:AW104" si="11">STDEV(C97:C99)/SQRT(3)</f>
        <v>21.609840097085346</v>
      </c>
      <c r="D104">
        <f t="shared" si="11"/>
        <v>1.6319264824045434</v>
      </c>
      <c r="E104">
        <f t="shared" si="11"/>
        <v>4.6684398944120424</v>
      </c>
      <c r="F104">
        <f t="shared" si="11"/>
        <v>8.5807246957717531</v>
      </c>
      <c r="G104">
        <f t="shared" si="11"/>
        <v>16.099710797691589</v>
      </c>
      <c r="H104">
        <f t="shared" si="11"/>
        <v>18.61146141052901</v>
      </c>
      <c r="I104">
        <f t="shared" si="11"/>
        <v>3.5620214579465905</v>
      </c>
      <c r="J104">
        <f t="shared" si="11"/>
        <v>10.833760570180905</v>
      </c>
      <c r="K104">
        <f t="shared" si="11"/>
        <v>0</v>
      </c>
      <c r="L104">
        <f t="shared" si="11"/>
        <v>5.0341645741479581</v>
      </c>
      <c r="M104">
        <f t="shared" si="11"/>
        <v>4.4533451321457225</v>
      </c>
      <c r="N104">
        <f t="shared" si="11"/>
        <v>7.3869463696704285</v>
      </c>
      <c r="O104">
        <f t="shared" si="11"/>
        <v>12.799573661774431</v>
      </c>
      <c r="P104">
        <f t="shared" si="11"/>
        <v>7.3704704512085817</v>
      </c>
      <c r="Q104">
        <f t="shared" si="11"/>
        <v>7.5071947051330739</v>
      </c>
      <c r="R104">
        <f t="shared" si="11"/>
        <v>4.2618359417299096</v>
      </c>
      <c r="S104">
        <f t="shared" si="11"/>
        <v>0</v>
      </c>
      <c r="T104">
        <f t="shared" si="11"/>
        <v>7.2709056776289556</v>
      </c>
      <c r="U104">
        <f t="shared" si="11"/>
        <v>1.9325590777920474</v>
      </c>
      <c r="V104">
        <f t="shared" si="11"/>
        <v>4.8305743450952434</v>
      </c>
      <c r="W104">
        <f t="shared" si="11"/>
        <v>4.9627943740659655</v>
      </c>
      <c r="X104">
        <f t="shared" si="11"/>
        <v>6.4699348079339662</v>
      </c>
      <c r="Y104">
        <f t="shared" si="11"/>
        <v>12.260748804270952</v>
      </c>
      <c r="Z104">
        <f t="shared" si="11"/>
        <v>35.606483426440036</v>
      </c>
      <c r="AA104" t="e">
        <f t="shared" si="11"/>
        <v>#DIV/0!</v>
      </c>
      <c r="AB104">
        <f t="shared" si="11"/>
        <v>0</v>
      </c>
      <c r="AC104">
        <f t="shared" si="11"/>
        <v>6.4726595094230239</v>
      </c>
      <c r="AD104">
        <f t="shared" si="11"/>
        <v>11.039307760483648</v>
      </c>
      <c r="AE104">
        <f t="shared" si="11"/>
        <v>4.2453082785605787</v>
      </c>
      <c r="AF104">
        <f t="shared" si="11"/>
        <v>6.1211269616815418</v>
      </c>
      <c r="AG104">
        <f t="shared" si="11"/>
        <v>3.134641302801819</v>
      </c>
      <c r="AH104">
        <f t="shared" si="11"/>
        <v>41.257943497892533</v>
      </c>
      <c r="AI104">
        <f t="shared" si="11"/>
        <v>2.237680223503689</v>
      </c>
      <c r="AJ104">
        <f t="shared" si="11"/>
        <v>15.596058548924374</v>
      </c>
      <c r="AK104">
        <f t="shared" si="11"/>
        <v>15.701647322167458</v>
      </c>
      <c r="AL104">
        <f t="shared" si="11"/>
        <v>8.7934742323677391</v>
      </c>
      <c r="AM104">
        <f t="shared" si="11"/>
        <v>9.3178330385442347</v>
      </c>
      <c r="AN104">
        <f t="shared" si="11"/>
        <v>9.3232698607289262</v>
      </c>
      <c r="AO104">
        <f t="shared" si="11"/>
        <v>3.0287164741522576</v>
      </c>
      <c r="AP104">
        <f t="shared" si="11"/>
        <v>0</v>
      </c>
      <c r="AQ104">
        <f t="shared" si="11"/>
        <v>16.275998970161584</v>
      </c>
      <c r="AR104">
        <f t="shared" si="11"/>
        <v>12.171123490136836</v>
      </c>
      <c r="AS104">
        <f t="shared" si="11"/>
        <v>5.7541742892423118</v>
      </c>
      <c r="AT104">
        <f t="shared" si="11"/>
        <v>16.261701709725905</v>
      </c>
      <c r="AU104">
        <f t="shared" si="11"/>
        <v>32.272886861314149</v>
      </c>
      <c r="AV104">
        <f t="shared" si="11"/>
        <v>2.8693484962468632</v>
      </c>
      <c r="AW104">
        <f t="shared" si="11"/>
        <v>10.439786960904136</v>
      </c>
    </row>
    <row r="106" spans="1:49" x14ac:dyDescent="0.25">
      <c r="A106" t="s">
        <v>1773</v>
      </c>
      <c r="B106" s="165">
        <f>AVERAGE(B97:B99,J97:J99,R97:R99,)</f>
        <v>48.509082325714544</v>
      </c>
    </row>
    <row r="107" spans="1:49" x14ac:dyDescent="0.25">
      <c r="A107" t="s">
        <v>1774</v>
      </c>
      <c r="B107" s="165">
        <f>STDEV(B97:B99,J97:J99,R97:R99)</f>
        <v>14.630648110864183</v>
      </c>
    </row>
    <row r="108" spans="1:49" x14ac:dyDescent="0.25">
      <c r="A108" t="s">
        <v>1775</v>
      </c>
      <c r="B108" s="165">
        <f>STDEV(B97:B99,J97:J99,R97:R99)/SQRT(3)</f>
        <v>8.4470086252261254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1337</v>
      </c>
      <c r="D112" s="224" t="s">
        <v>1337</v>
      </c>
      <c r="E112" s="224" t="s">
        <v>1337</v>
      </c>
      <c r="F112" s="224" t="s">
        <v>1337</v>
      </c>
      <c r="G112" s="224" t="s">
        <v>1337</v>
      </c>
      <c r="H112" s="224" t="s">
        <v>1337</v>
      </c>
      <c r="I112" s="225" t="s">
        <v>1337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1341</v>
      </c>
      <c r="D113" s="219" t="s">
        <v>1341</v>
      </c>
      <c r="E113" s="219" t="s">
        <v>1341</v>
      </c>
      <c r="F113" s="219" t="s">
        <v>1341</v>
      </c>
      <c r="G113" s="219" t="s">
        <v>1341</v>
      </c>
      <c r="H113" s="219" t="s">
        <v>1341</v>
      </c>
      <c r="I113" s="220" t="s">
        <v>1341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1349</v>
      </c>
      <c r="D114" s="219" t="s">
        <v>1349</v>
      </c>
      <c r="E114" s="219" t="s">
        <v>1349</v>
      </c>
      <c r="F114" s="219" t="s">
        <v>1349</v>
      </c>
      <c r="G114" s="219" t="s">
        <v>1349</v>
      </c>
      <c r="H114" s="219" t="s">
        <v>1349</v>
      </c>
      <c r="I114" s="220" t="s">
        <v>1349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1345</v>
      </c>
      <c r="D115" s="219" t="s">
        <v>1345</v>
      </c>
      <c r="E115" s="219" t="s">
        <v>1345</v>
      </c>
      <c r="F115" s="219" t="s">
        <v>1345</v>
      </c>
      <c r="G115" s="219" t="s">
        <v>1345</v>
      </c>
      <c r="H115" s="219" t="s">
        <v>1345</v>
      </c>
      <c r="I115" s="220" t="s">
        <v>1345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1353</v>
      </c>
      <c r="D116" s="219" t="s">
        <v>1353</v>
      </c>
      <c r="E116" s="219" t="s">
        <v>1353</v>
      </c>
      <c r="F116" s="219" t="s">
        <v>1353</v>
      </c>
      <c r="G116" s="219" t="s">
        <v>1353</v>
      </c>
      <c r="H116" s="219" t="s">
        <v>1353</v>
      </c>
      <c r="I116" s="220" t="s">
        <v>1353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1357</v>
      </c>
      <c r="D117" s="219" t="s">
        <v>1357</v>
      </c>
      <c r="E117" s="219" t="s">
        <v>1357</v>
      </c>
      <c r="F117" s="219" t="s">
        <v>1357</v>
      </c>
      <c r="G117" s="219" t="s">
        <v>1357</v>
      </c>
      <c r="H117" s="219" t="s">
        <v>1357</v>
      </c>
      <c r="I117" s="220" t="s">
        <v>1357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2216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0.1973</v>
      </c>
      <c r="C126">
        <v>0.15060000000000001</v>
      </c>
      <c r="D126">
        <v>0.1555</v>
      </c>
      <c r="E126">
        <v>0.1532</v>
      </c>
      <c r="F126">
        <v>0.1542</v>
      </c>
      <c r="G126">
        <v>0.15459999999999999</v>
      </c>
      <c r="H126">
        <v>0.16120000000000001</v>
      </c>
      <c r="I126">
        <v>0.2324</v>
      </c>
      <c r="K126" t="s">
        <v>1658</v>
      </c>
      <c r="L126">
        <f>B126-$F$132</f>
        <v>0.11473333333333333</v>
      </c>
      <c r="M126">
        <f t="shared" ref="M126:S126" si="12">C126-$F$132</f>
        <v>6.8033333333333335E-2</v>
      </c>
      <c r="N126">
        <f t="shared" si="12"/>
        <v>7.2933333333333322E-2</v>
      </c>
      <c r="O126">
        <f t="shared" si="12"/>
        <v>7.0633333333333326E-2</v>
      </c>
      <c r="P126">
        <f t="shared" si="12"/>
        <v>7.1633333333333327E-2</v>
      </c>
      <c r="Q126">
        <f t="shared" si="12"/>
        <v>7.203333333333331E-2</v>
      </c>
      <c r="R126">
        <f t="shared" si="12"/>
        <v>7.8633333333333333E-2</v>
      </c>
      <c r="S126">
        <f t="shared" si="12"/>
        <v>0.14983333333333332</v>
      </c>
      <c r="U126" t="s">
        <v>1658</v>
      </c>
      <c r="V126">
        <f>L126/$L$131*100</f>
        <v>6.3317451849671631</v>
      </c>
      <c r="W126">
        <f t="shared" ref="W126:AC126" si="13">M126/$L$131*100</f>
        <v>3.7545299019517668</v>
      </c>
      <c r="X126">
        <f t="shared" si="13"/>
        <v>4.0249443534887135</v>
      </c>
      <c r="Y126">
        <f t="shared" si="13"/>
        <v>3.8980151211346361</v>
      </c>
      <c r="Z126">
        <f t="shared" si="13"/>
        <v>3.9532017438972793</v>
      </c>
      <c r="AA126">
        <f t="shared" si="13"/>
        <v>3.9752763930023347</v>
      </c>
      <c r="AB126">
        <f t="shared" si="13"/>
        <v>4.3395081032357758</v>
      </c>
      <c r="AC126">
        <f t="shared" si="13"/>
        <v>8.268795643935908</v>
      </c>
    </row>
    <row r="127" spans="1:29" x14ac:dyDescent="0.25">
      <c r="A127" t="s">
        <v>1659</v>
      </c>
      <c r="B127">
        <v>0.2422</v>
      </c>
      <c r="C127">
        <v>0.1774</v>
      </c>
      <c r="D127">
        <v>0.18140000000000001</v>
      </c>
      <c r="E127">
        <v>0.18329999999999999</v>
      </c>
      <c r="F127">
        <v>0.1716</v>
      </c>
      <c r="G127">
        <v>0.16739999999999999</v>
      </c>
      <c r="H127">
        <v>0.1797</v>
      </c>
      <c r="I127">
        <v>0.1852</v>
      </c>
      <c r="K127" t="s">
        <v>1659</v>
      </c>
      <c r="L127">
        <f t="shared" ref="L127:L131" si="14">B127-$F$132</f>
        <v>0.15963333333333332</v>
      </c>
      <c r="M127">
        <f t="shared" ref="M127:M131" si="15">C127-$F$132</f>
        <v>9.4833333333333325E-2</v>
      </c>
      <c r="N127">
        <f t="shared" ref="N127:N131" si="16">D127-$F$132</f>
        <v>9.8833333333333329E-2</v>
      </c>
      <c r="O127">
        <f t="shared" ref="O127:O131" si="17">E127-$F$132</f>
        <v>0.10073333333333331</v>
      </c>
      <c r="P127">
        <f t="shared" ref="P127:P131" si="18">F127-$F$132</f>
        <v>8.9033333333333325E-2</v>
      </c>
      <c r="Q127">
        <f t="shared" ref="Q127:Q131" si="19">G127-$F$132</f>
        <v>8.4833333333333316E-2</v>
      </c>
      <c r="R127">
        <f t="shared" ref="R127:R131" si="20">H127-$F$132</f>
        <v>9.7133333333333322E-2</v>
      </c>
      <c r="S127">
        <f t="shared" ref="S127:S131" si="21">I127-$F$132</f>
        <v>0.10263333333333333</v>
      </c>
      <c r="U127" t="s">
        <v>1659</v>
      </c>
      <c r="V127">
        <f t="shared" ref="V127:V131" si="22">L127/$L$131*100</f>
        <v>8.809624547009804</v>
      </c>
      <c r="W127">
        <f t="shared" ref="W127:W131" si="23">M127/$L$131*100</f>
        <v>5.2335313919905806</v>
      </c>
      <c r="X127">
        <f t="shared" ref="X127:X131" si="24">N127/$L$131*100</f>
        <v>5.4542778830411507</v>
      </c>
      <c r="Y127">
        <f t="shared" ref="Y127:Y131" si="25">O127/$L$131*100</f>
        <v>5.55913246629017</v>
      </c>
      <c r="Z127">
        <f t="shared" ref="Z127:Z131" si="26">P127/$L$131*100</f>
        <v>4.9134489799672556</v>
      </c>
      <c r="AA127">
        <f t="shared" ref="AA127:AA131" si="27">Q127/$L$131*100</f>
        <v>4.6816651643641567</v>
      </c>
      <c r="AB127">
        <f t="shared" ref="AB127:AB131" si="28">R127/$L$131*100</f>
        <v>5.3604606243446584</v>
      </c>
      <c r="AC127">
        <f t="shared" ref="AC127:AC131" si="29">S127/$L$131*100</f>
        <v>5.6639870495391911</v>
      </c>
    </row>
    <row r="128" spans="1:29" x14ac:dyDescent="0.25">
      <c r="A128" t="s">
        <v>1660</v>
      </c>
      <c r="B128">
        <v>0.18590000000000001</v>
      </c>
      <c r="C128">
        <v>0.1661</v>
      </c>
      <c r="D128">
        <v>0.15720000000000001</v>
      </c>
      <c r="E128">
        <v>0.15939999999999999</v>
      </c>
      <c r="F128">
        <v>0.1673</v>
      </c>
      <c r="G128">
        <v>0.15690000000000001</v>
      </c>
      <c r="H128">
        <v>0.17330000000000001</v>
      </c>
      <c r="I128">
        <v>0.1258</v>
      </c>
      <c r="K128" t="s">
        <v>1660</v>
      </c>
      <c r="L128">
        <f t="shared" si="14"/>
        <v>0.10333333333333333</v>
      </c>
      <c r="M128">
        <f t="shared" si="15"/>
        <v>8.3533333333333321E-2</v>
      </c>
      <c r="N128">
        <f t="shared" si="16"/>
        <v>7.4633333333333329E-2</v>
      </c>
      <c r="O128">
        <f t="shared" si="17"/>
        <v>7.6833333333333309E-2</v>
      </c>
      <c r="P128">
        <f t="shared" si="18"/>
        <v>8.4733333333333327E-2</v>
      </c>
      <c r="Q128">
        <f t="shared" si="19"/>
        <v>7.4333333333333335E-2</v>
      </c>
      <c r="R128">
        <f t="shared" si="20"/>
        <v>9.0733333333333333E-2</v>
      </c>
      <c r="S128">
        <f t="shared" si="21"/>
        <v>4.3233333333333318E-2</v>
      </c>
      <c r="U128" t="s">
        <v>1660</v>
      </c>
      <c r="V128">
        <f t="shared" si="22"/>
        <v>5.702617685473041</v>
      </c>
      <c r="W128">
        <f t="shared" si="23"/>
        <v>4.6099225547727229</v>
      </c>
      <c r="X128">
        <f t="shared" si="24"/>
        <v>4.1187616121852058</v>
      </c>
      <c r="Y128">
        <f t="shared" si="25"/>
        <v>4.2401721822630183</v>
      </c>
      <c r="Z128">
        <f t="shared" si="26"/>
        <v>4.6761465020878932</v>
      </c>
      <c r="AA128">
        <f t="shared" si="27"/>
        <v>4.1022056253564134</v>
      </c>
      <c r="AB128">
        <f t="shared" si="28"/>
        <v>5.0072662386637479</v>
      </c>
      <c r="AC128">
        <f t="shared" si="29"/>
        <v>2.3859016574382363</v>
      </c>
    </row>
    <row r="129" spans="1:29" x14ac:dyDescent="0.25">
      <c r="A129" t="s">
        <v>1661</v>
      </c>
      <c r="B129">
        <v>0.1794</v>
      </c>
      <c r="C129">
        <v>0.16020000000000001</v>
      </c>
      <c r="D129">
        <v>0.16919999999999999</v>
      </c>
      <c r="E129">
        <v>0.17960000000000001</v>
      </c>
      <c r="F129">
        <v>0.16450000000000001</v>
      </c>
      <c r="G129">
        <v>0.16389999999999999</v>
      </c>
      <c r="H129">
        <v>0.16880000000000001</v>
      </c>
      <c r="I129">
        <v>0.1993</v>
      </c>
      <c r="K129" t="s">
        <v>1661</v>
      </c>
      <c r="L129">
        <f t="shared" si="14"/>
        <v>9.6833333333333327E-2</v>
      </c>
      <c r="M129">
        <f t="shared" si="15"/>
        <v>7.7633333333333332E-2</v>
      </c>
      <c r="N129">
        <f t="shared" si="16"/>
        <v>8.6633333333333312E-2</v>
      </c>
      <c r="O129">
        <f t="shared" si="17"/>
        <v>9.7033333333333333E-2</v>
      </c>
      <c r="P129">
        <f t="shared" si="18"/>
        <v>8.193333333333333E-2</v>
      </c>
      <c r="Q129">
        <f t="shared" si="19"/>
        <v>8.1333333333333313E-2</v>
      </c>
      <c r="R129">
        <f t="shared" si="20"/>
        <v>8.6233333333333329E-2</v>
      </c>
      <c r="S129">
        <f t="shared" si="21"/>
        <v>0.11673333333333333</v>
      </c>
      <c r="U129" t="s">
        <v>1661</v>
      </c>
      <c r="V129">
        <f t="shared" si="22"/>
        <v>5.3439046375158661</v>
      </c>
      <c r="W129">
        <f t="shared" si="23"/>
        <v>4.2843214804731327</v>
      </c>
      <c r="X129">
        <f t="shared" si="24"/>
        <v>4.7810010853369134</v>
      </c>
      <c r="Y129">
        <f t="shared" si="25"/>
        <v>5.354941962068394</v>
      </c>
      <c r="Z129">
        <f t="shared" si="26"/>
        <v>4.5216239583524951</v>
      </c>
      <c r="AA129">
        <f t="shared" si="27"/>
        <v>4.4885119846949086</v>
      </c>
      <c r="AB129">
        <f t="shared" si="28"/>
        <v>4.7589264362318566</v>
      </c>
      <c r="AC129">
        <f t="shared" si="29"/>
        <v>6.4421184304924477</v>
      </c>
    </row>
    <row r="130" spans="1:29" x14ac:dyDescent="0.25">
      <c r="A130" t="s">
        <v>1662</v>
      </c>
      <c r="B130">
        <v>0.20050000000000001</v>
      </c>
      <c r="C130">
        <v>0.1888</v>
      </c>
      <c r="D130">
        <v>0.16830000000000001</v>
      </c>
      <c r="E130">
        <v>0.19370000000000001</v>
      </c>
      <c r="F130">
        <v>0.16930000000000001</v>
      </c>
      <c r="G130">
        <v>0.1643</v>
      </c>
      <c r="H130">
        <v>0.1794</v>
      </c>
      <c r="I130">
        <v>0.1925</v>
      </c>
      <c r="K130" t="s">
        <v>1662</v>
      </c>
      <c r="L130">
        <f t="shared" si="14"/>
        <v>0.11793333333333333</v>
      </c>
      <c r="M130">
        <f t="shared" si="15"/>
        <v>0.10623333333333332</v>
      </c>
      <c r="N130">
        <f t="shared" si="16"/>
        <v>8.5733333333333328E-2</v>
      </c>
      <c r="O130">
        <f t="shared" si="17"/>
        <v>0.11113333333333333</v>
      </c>
      <c r="P130">
        <f t="shared" si="18"/>
        <v>8.6733333333333329E-2</v>
      </c>
      <c r="Q130">
        <f t="shared" si="19"/>
        <v>8.1733333333333325E-2</v>
      </c>
      <c r="R130">
        <f t="shared" si="20"/>
        <v>9.6833333333333327E-2</v>
      </c>
      <c r="S130">
        <f t="shared" si="21"/>
        <v>0.10993333333333333</v>
      </c>
      <c r="U130" t="s">
        <v>1662</v>
      </c>
      <c r="V130">
        <f t="shared" si="22"/>
        <v>6.5083423778076188</v>
      </c>
      <c r="W130">
        <f t="shared" si="23"/>
        <v>5.8626588914847035</v>
      </c>
      <c r="X130">
        <f t="shared" si="24"/>
        <v>4.7313331248505355</v>
      </c>
      <c r="Y130">
        <f t="shared" si="25"/>
        <v>6.1330733430216515</v>
      </c>
      <c r="Z130">
        <f t="shared" si="26"/>
        <v>4.7865197476131787</v>
      </c>
      <c r="AA130">
        <f t="shared" si="27"/>
        <v>4.5105866337999663</v>
      </c>
      <c r="AB130">
        <f t="shared" si="28"/>
        <v>5.3439046375158661</v>
      </c>
      <c r="AC130">
        <f t="shared" si="29"/>
        <v>6.0668493957064795</v>
      </c>
    </row>
    <row r="131" spans="1:29" x14ac:dyDescent="0.25">
      <c r="A131" t="s">
        <v>1663</v>
      </c>
      <c r="B131">
        <v>1.8946000000000001</v>
      </c>
      <c r="C131">
        <v>0.18110000000000001</v>
      </c>
      <c r="D131">
        <v>0.19869999999999999</v>
      </c>
      <c r="E131">
        <v>0.185</v>
      </c>
      <c r="F131">
        <v>0.1923</v>
      </c>
      <c r="G131">
        <v>0.17180000000000001</v>
      </c>
      <c r="H131">
        <v>0.1767</v>
      </c>
      <c r="I131">
        <v>0.19850000000000001</v>
      </c>
      <c r="K131" t="s">
        <v>1663</v>
      </c>
      <c r="L131">
        <f t="shared" si="14"/>
        <v>1.8120333333333334</v>
      </c>
      <c r="M131">
        <f t="shared" si="15"/>
        <v>9.8533333333333334E-2</v>
      </c>
      <c r="N131">
        <f t="shared" si="16"/>
        <v>0.11613333333333331</v>
      </c>
      <c r="O131">
        <f t="shared" si="17"/>
        <v>0.10243333333333332</v>
      </c>
      <c r="P131">
        <f t="shared" si="18"/>
        <v>0.10973333333333332</v>
      </c>
      <c r="Q131">
        <f t="shared" si="19"/>
        <v>8.9233333333333331E-2</v>
      </c>
      <c r="R131">
        <f t="shared" si="20"/>
        <v>9.4133333333333319E-2</v>
      </c>
      <c r="S131">
        <f t="shared" si="21"/>
        <v>0.11593333333333333</v>
      </c>
      <c r="U131" t="s">
        <v>1663</v>
      </c>
      <c r="V131">
        <f t="shared" si="22"/>
        <v>100</v>
      </c>
      <c r="W131">
        <f t="shared" si="23"/>
        <v>5.4377218962123584</v>
      </c>
      <c r="X131">
        <f t="shared" si="24"/>
        <v>6.4090064568348621</v>
      </c>
      <c r="Y131">
        <f t="shared" si="25"/>
        <v>5.6529497249866623</v>
      </c>
      <c r="Z131">
        <f t="shared" si="26"/>
        <v>6.0558120711539516</v>
      </c>
      <c r="AA131">
        <f t="shared" si="27"/>
        <v>4.9244863045197835</v>
      </c>
      <c r="AB131">
        <f t="shared" si="28"/>
        <v>5.1949007560567306</v>
      </c>
      <c r="AC131">
        <f t="shared" si="29"/>
        <v>6.3979691322823342</v>
      </c>
    </row>
    <row r="132" spans="1:29" x14ac:dyDescent="0.25">
      <c r="A132" t="s">
        <v>1664</v>
      </c>
      <c r="B132">
        <v>8.2199999999999995E-2</v>
      </c>
      <c r="C132">
        <v>8.1500000000000003E-2</v>
      </c>
      <c r="D132">
        <v>8.4000000000000005E-2</v>
      </c>
      <c r="E132">
        <v>3.9674999999999998</v>
      </c>
      <c r="F132">
        <f>AVERAGE(B132:D132)</f>
        <v>8.2566666666666677E-2</v>
      </c>
    </row>
    <row r="133" spans="1:29" x14ac:dyDescent="0.25">
      <c r="A133" t="s">
        <v>1665</v>
      </c>
    </row>
    <row r="136" spans="1:29" x14ac:dyDescent="0.25">
      <c r="A136" s="7" t="s">
        <v>2217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0.28460000000000002</v>
      </c>
      <c r="C139">
        <v>0.2331</v>
      </c>
      <c r="D139">
        <v>0.1827</v>
      </c>
      <c r="E139">
        <v>0.2026</v>
      </c>
      <c r="F139">
        <v>0.18870000000000001</v>
      </c>
      <c r="G139">
        <v>0.18529999999999999</v>
      </c>
      <c r="H139">
        <v>0.1953</v>
      </c>
      <c r="I139">
        <v>0.18679999999999999</v>
      </c>
      <c r="K139" t="s">
        <v>1658</v>
      </c>
      <c r="L139">
        <f>B139-$F$145</f>
        <v>0.20173333333333338</v>
      </c>
      <c r="M139">
        <f t="shared" ref="M139:S139" si="30">C139-$F$145</f>
        <v>0.15023333333333333</v>
      </c>
      <c r="N139">
        <f t="shared" si="30"/>
        <v>9.9833333333333343E-2</v>
      </c>
      <c r="O139">
        <f t="shared" si="30"/>
        <v>0.11973333333333334</v>
      </c>
      <c r="P139">
        <f t="shared" si="30"/>
        <v>0.10583333333333335</v>
      </c>
      <c r="Q139">
        <f t="shared" si="30"/>
        <v>0.10243333333333333</v>
      </c>
      <c r="R139">
        <f t="shared" si="30"/>
        <v>0.11243333333333334</v>
      </c>
      <c r="S139">
        <f t="shared" si="30"/>
        <v>0.10393333333333334</v>
      </c>
      <c r="U139" t="s">
        <v>1658</v>
      </c>
      <c r="V139">
        <f>L139/$L$144*100</f>
        <v>6.4405589196207185</v>
      </c>
      <c r="W139">
        <f t="shared" ref="W139:AC139" si="31">M139/$L$144*100</f>
        <v>4.7963646812178746</v>
      </c>
      <c r="X139">
        <f t="shared" si="31"/>
        <v>3.1872891547032474</v>
      </c>
      <c r="Y139">
        <f t="shared" si="31"/>
        <v>3.8226185788627931</v>
      </c>
      <c r="Z139">
        <f t="shared" si="31"/>
        <v>3.378845765002608</v>
      </c>
      <c r="AA139">
        <f t="shared" si="31"/>
        <v>3.270297019166303</v>
      </c>
      <c r="AB139">
        <f t="shared" si="31"/>
        <v>3.5895580363319044</v>
      </c>
      <c r="AC139">
        <f t="shared" si="31"/>
        <v>3.3181861717411434</v>
      </c>
    </row>
    <row r="140" spans="1:29" x14ac:dyDescent="0.25">
      <c r="A140" t="s">
        <v>1659</v>
      </c>
      <c r="B140">
        <v>0.26819999999999999</v>
      </c>
      <c r="C140">
        <v>0.21429999999999999</v>
      </c>
      <c r="D140">
        <v>0.19980000000000001</v>
      </c>
      <c r="E140">
        <v>0.20130000000000001</v>
      </c>
      <c r="F140">
        <v>0.20660000000000001</v>
      </c>
      <c r="G140">
        <v>0.18110000000000001</v>
      </c>
      <c r="H140">
        <v>0.18149999999999999</v>
      </c>
      <c r="I140">
        <v>0.21560000000000001</v>
      </c>
      <c r="K140" t="s">
        <v>1659</v>
      </c>
      <c r="L140">
        <f t="shared" ref="L140:L144" si="32">B140-$F$145</f>
        <v>0.18533333333333335</v>
      </c>
      <c r="M140">
        <f t="shared" ref="M140:M144" si="33">C140-$F$145</f>
        <v>0.13143333333333335</v>
      </c>
      <c r="N140">
        <f t="shared" ref="N140:N144" si="34">D140-$F$145</f>
        <v>0.11693333333333335</v>
      </c>
      <c r="O140">
        <f t="shared" ref="O140:O144" si="35">E140-$F$145</f>
        <v>0.11843333333333335</v>
      </c>
      <c r="P140">
        <f t="shared" ref="P140:P144" si="36">F140-$F$145</f>
        <v>0.12373333333333335</v>
      </c>
      <c r="Q140">
        <f t="shared" ref="Q140:Q144" si="37">G140-$F$145</f>
        <v>9.8233333333333353E-2</v>
      </c>
      <c r="R140">
        <f t="shared" ref="R140:R144" si="38">H140-$F$145</f>
        <v>9.8633333333333337E-2</v>
      </c>
      <c r="S140">
        <f t="shared" ref="S140:S144" si="39">I140-$F$145</f>
        <v>0.13273333333333337</v>
      </c>
      <c r="U140" t="s">
        <v>1659</v>
      </c>
      <c r="V140">
        <f t="shared" ref="V140:V144" si="40">L140/$L$144*100</f>
        <v>5.9169708514691335</v>
      </c>
      <c r="W140">
        <f t="shared" ref="W140:W144" si="41">M140/$L$144*100</f>
        <v>4.1961539689465459</v>
      </c>
      <c r="X140">
        <f t="shared" ref="X140:X144" si="42">N140/$L$144*100</f>
        <v>3.7332254940564247</v>
      </c>
      <c r="Y140">
        <f t="shared" ref="Y140:Y144" si="43">O140/$L$144*100</f>
        <v>3.7811146466312646</v>
      </c>
      <c r="Z140">
        <f t="shared" ref="Z140:Z144" si="44">P140/$L$144*100</f>
        <v>3.950322985729033</v>
      </c>
      <c r="AA140">
        <f t="shared" ref="AA140:AA144" si="45">Q140/$L$144*100</f>
        <v>3.1362073919567517</v>
      </c>
      <c r="AB140">
        <f t="shared" ref="AB140:AB144" si="46">R140/$L$144*100</f>
        <v>3.1489778326433751</v>
      </c>
      <c r="AC140">
        <f t="shared" ref="AC140:AC144" si="47">S140/$L$144*100</f>
        <v>4.2376579011780748</v>
      </c>
    </row>
    <row r="141" spans="1:29" x14ac:dyDescent="0.25">
      <c r="A141" t="s">
        <v>1660</v>
      </c>
      <c r="B141">
        <v>0.19189999999999999</v>
      </c>
      <c r="C141">
        <v>0.18429999999999999</v>
      </c>
      <c r="D141">
        <v>0.1757</v>
      </c>
      <c r="E141">
        <v>0.18440000000000001</v>
      </c>
      <c r="F141">
        <v>0.2029</v>
      </c>
      <c r="G141">
        <v>0.18840000000000001</v>
      </c>
      <c r="H141">
        <v>0.17</v>
      </c>
      <c r="I141">
        <v>0.2114</v>
      </c>
      <c r="K141" t="s">
        <v>1660</v>
      </c>
      <c r="L141">
        <f t="shared" si="32"/>
        <v>0.10903333333333333</v>
      </c>
      <c r="M141">
        <f t="shared" si="33"/>
        <v>0.10143333333333333</v>
      </c>
      <c r="N141">
        <f t="shared" si="34"/>
        <v>9.2833333333333337E-2</v>
      </c>
      <c r="O141">
        <f t="shared" si="35"/>
        <v>0.10153333333333335</v>
      </c>
      <c r="P141">
        <f t="shared" si="36"/>
        <v>0.12003333333333334</v>
      </c>
      <c r="Q141">
        <f t="shared" si="37"/>
        <v>0.10553333333333335</v>
      </c>
      <c r="R141">
        <f t="shared" si="38"/>
        <v>8.7133333333333354E-2</v>
      </c>
      <c r="S141">
        <f t="shared" si="39"/>
        <v>0.12853333333333333</v>
      </c>
      <c r="U141" t="s">
        <v>1660</v>
      </c>
      <c r="V141">
        <f t="shared" si="40"/>
        <v>3.4810092904955994</v>
      </c>
      <c r="W141">
        <f t="shared" si="41"/>
        <v>3.2383709174497435</v>
      </c>
      <c r="X141">
        <f t="shared" si="42"/>
        <v>2.9638064426873267</v>
      </c>
      <c r="Y141">
        <f t="shared" si="43"/>
        <v>3.2415635276213992</v>
      </c>
      <c r="Z141">
        <f t="shared" si="44"/>
        <v>3.8321964093777603</v>
      </c>
      <c r="AA141">
        <f t="shared" si="45"/>
        <v>3.3692679344876399</v>
      </c>
      <c r="AB141">
        <f t="shared" si="46"/>
        <v>2.781827662902935</v>
      </c>
      <c r="AC141">
        <f t="shared" si="47"/>
        <v>4.1035682739685209</v>
      </c>
    </row>
    <row r="142" spans="1:29" x14ac:dyDescent="0.25">
      <c r="A142" t="s">
        <v>1661</v>
      </c>
      <c r="B142">
        <v>0.2094</v>
      </c>
      <c r="C142">
        <v>9.7900000000000001E-2</v>
      </c>
      <c r="D142">
        <v>0.1041</v>
      </c>
      <c r="E142">
        <v>0.11899999999999999</v>
      </c>
      <c r="F142">
        <v>0.1648</v>
      </c>
      <c r="G142">
        <v>0.15939999999999999</v>
      </c>
      <c r="H142">
        <v>0.16220000000000001</v>
      </c>
      <c r="I142">
        <v>0.18160000000000001</v>
      </c>
      <c r="K142" t="s">
        <v>1661</v>
      </c>
      <c r="L142">
        <f t="shared" si="32"/>
        <v>0.12653333333333333</v>
      </c>
      <c r="M142">
        <f t="shared" si="33"/>
        <v>1.5033333333333343E-2</v>
      </c>
      <c r="N142">
        <f t="shared" si="34"/>
        <v>2.123333333333334E-2</v>
      </c>
      <c r="O142">
        <f t="shared" si="35"/>
        <v>3.6133333333333337E-2</v>
      </c>
      <c r="P142">
        <f t="shared" si="36"/>
        <v>8.1933333333333344E-2</v>
      </c>
      <c r="Q142">
        <f t="shared" si="37"/>
        <v>7.6533333333333328E-2</v>
      </c>
      <c r="R142">
        <f t="shared" si="38"/>
        <v>7.9333333333333353E-2</v>
      </c>
      <c r="S142">
        <f t="shared" si="39"/>
        <v>9.8733333333333353E-2</v>
      </c>
      <c r="U142" t="s">
        <v>1661</v>
      </c>
      <c r="V142">
        <f t="shared" si="40"/>
        <v>4.0397160705354009</v>
      </c>
      <c r="W142">
        <f t="shared" si="41"/>
        <v>0.47995572913895335</v>
      </c>
      <c r="X142">
        <f t="shared" si="42"/>
        <v>0.67789755978162569</v>
      </c>
      <c r="Y142">
        <f t="shared" si="43"/>
        <v>1.1535964753583707</v>
      </c>
      <c r="Z142">
        <f t="shared" si="44"/>
        <v>2.615811933976822</v>
      </c>
      <c r="AA142">
        <f t="shared" si="45"/>
        <v>2.443410984707397</v>
      </c>
      <c r="AB142">
        <f t="shared" si="46"/>
        <v>2.5328040695137664</v>
      </c>
      <c r="AC142">
        <f t="shared" si="47"/>
        <v>3.1521704428150317</v>
      </c>
    </row>
    <row r="143" spans="1:29" x14ac:dyDescent="0.25">
      <c r="A143" t="s">
        <v>1662</v>
      </c>
      <c r="B143">
        <v>0.21210000000000001</v>
      </c>
      <c r="C143">
        <v>0.31469999999999998</v>
      </c>
      <c r="D143">
        <v>0.19450000000000001</v>
      </c>
      <c r="E143">
        <v>0.1953</v>
      </c>
      <c r="F143">
        <v>0.1908</v>
      </c>
      <c r="G143">
        <v>0.18379999999999999</v>
      </c>
      <c r="H143">
        <v>0.187</v>
      </c>
      <c r="I143">
        <v>0.1903</v>
      </c>
      <c r="K143" t="s">
        <v>1662</v>
      </c>
      <c r="L143">
        <f t="shared" si="32"/>
        <v>0.12923333333333337</v>
      </c>
      <c r="M143">
        <f t="shared" si="33"/>
        <v>0.23183333333333334</v>
      </c>
      <c r="N143">
        <f t="shared" si="34"/>
        <v>0.11163333333333335</v>
      </c>
      <c r="O143">
        <f t="shared" si="35"/>
        <v>0.11243333333333334</v>
      </c>
      <c r="P143">
        <f t="shared" si="36"/>
        <v>0.10793333333333334</v>
      </c>
      <c r="Q143">
        <f t="shared" si="37"/>
        <v>0.10093333333333333</v>
      </c>
      <c r="R143">
        <f t="shared" si="38"/>
        <v>0.10413333333333334</v>
      </c>
      <c r="S143">
        <f t="shared" si="39"/>
        <v>0.10743333333333334</v>
      </c>
      <c r="U143" t="s">
        <v>1662</v>
      </c>
      <c r="V143">
        <f t="shared" si="40"/>
        <v>4.1259165451701145</v>
      </c>
      <c r="W143">
        <f t="shared" si="41"/>
        <v>7.4015345812891766</v>
      </c>
      <c r="X143">
        <f t="shared" si="42"/>
        <v>3.5640171549586563</v>
      </c>
      <c r="Y143">
        <f t="shared" si="43"/>
        <v>3.5895580363319044</v>
      </c>
      <c r="Z143">
        <f t="shared" si="44"/>
        <v>3.4458905786073837</v>
      </c>
      <c r="AA143">
        <f t="shared" si="45"/>
        <v>3.2224078665914631</v>
      </c>
      <c r="AB143">
        <f t="shared" si="46"/>
        <v>3.3245713920844557</v>
      </c>
      <c r="AC143">
        <f t="shared" si="47"/>
        <v>3.4299275277491033</v>
      </c>
    </row>
    <row r="144" spans="1:29" x14ac:dyDescent="0.25">
      <c r="A144" t="s">
        <v>1663</v>
      </c>
      <c r="B144">
        <v>3.2151000000000001</v>
      </c>
      <c r="C144">
        <v>0.1779</v>
      </c>
      <c r="D144">
        <v>0.1404</v>
      </c>
      <c r="E144">
        <v>0.1825</v>
      </c>
      <c r="F144">
        <v>0.22570000000000001</v>
      </c>
      <c r="G144">
        <v>0.21010000000000001</v>
      </c>
      <c r="H144">
        <v>0.19489999999999999</v>
      </c>
      <c r="I144">
        <v>0.19639999999999999</v>
      </c>
      <c r="K144" t="s">
        <v>1663</v>
      </c>
      <c r="L144">
        <f t="shared" si="32"/>
        <v>3.1322333333333332</v>
      </c>
      <c r="M144">
        <f t="shared" si="33"/>
        <v>9.5033333333333345E-2</v>
      </c>
      <c r="N144">
        <f t="shared" si="34"/>
        <v>5.7533333333333339E-2</v>
      </c>
      <c r="O144">
        <f t="shared" si="35"/>
        <v>9.9633333333333338E-2</v>
      </c>
      <c r="P144">
        <f t="shared" si="36"/>
        <v>0.14283333333333337</v>
      </c>
      <c r="Q144">
        <f t="shared" si="37"/>
        <v>0.12723333333333336</v>
      </c>
      <c r="R144">
        <f t="shared" si="38"/>
        <v>0.11203333333333333</v>
      </c>
      <c r="S144">
        <f t="shared" si="39"/>
        <v>0.11353333333333333</v>
      </c>
      <c r="U144" t="s">
        <v>1663</v>
      </c>
      <c r="V144">
        <f t="shared" si="40"/>
        <v>100</v>
      </c>
      <c r="W144">
        <f t="shared" si="41"/>
        <v>3.034043866463759</v>
      </c>
      <c r="X144">
        <f t="shared" si="42"/>
        <v>1.8368150520927562</v>
      </c>
      <c r="Y144">
        <f t="shared" si="43"/>
        <v>3.1809039343599355</v>
      </c>
      <c r="Z144">
        <f t="shared" si="44"/>
        <v>4.5601115285153311</v>
      </c>
      <c r="AA144">
        <f t="shared" si="45"/>
        <v>4.0620643417369946</v>
      </c>
      <c r="AB144">
        <f t="shared" si="46"/>
        <v>3.5767875956452797</v>
      </c>
      <c r="AC144">
        <f t="shared" si="47"/>
        <v>3.6246767482201201</v>
      </c>
    </row>
    <row r="145" spans="1:29" x14ac:dyDescent="0.25">
      <c r="A145" t="s">
        <v>1664</v>
      </c>
      <c r="B145">
        <v>8.1600000000000006E-2</v>
      </c>
      <c r="C145">
        <v>8.3799999999999999E-2</v>
      </c>
      <c r="D145">
        <v>8.3199999999999996E-2</v>
      </c>
      <c r="E145">
        <v>3.6461999999999999</v>
      </c>
      <c r="F145">
        <f>AVERAGE(B145:D145)</f>
        <v>8.2866666666666658E-2</v>
      </c>
    </row>
    <row r="146" spans="1:29" x14ac:dyDescent="0.25">
      <c r="A146" t="s">
        <v>1665</v>
      </c>
    </row>
    <row r="149" spans="1:29" x14ac:dyDescent="0.25">
      <c r="A149" s="7" t="s">
        <v>2218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9.0300000000000005E-2</v>
      </c>
      <c r="C152">
        <v>0.18160000000000001</v>
      </c>
      <c r="D152">
        <v>0.19109999999999999</v>
      </c>
      <c r="E152">
        <v>0.17730000000000001</v>
      </c>
      <c r="F152">
        <v>0.18210000000000001</v>
      </c>
      <c r="G152">
        <v>0.1804</v>
      </c>
      <c r="H152">
        <v>0.19339999999999999</v>
      </c>
      <c r="I152">
        <v>0.20649999999999999</v>
      </c>
      <c r="K152" t="s">
        <v>1658</v>
      </c>
      <c r="L152">
        <f>B152-$F$158</f>
        <v>8.9333333333333487E-3</v>
      </c>
      <c r="M152">
        <f t="shared" ref="M152:S152" si="48">C152-$F$158</f>
        <v>0.10023333333333335</v>
      </c>
      <c r="N152">
        <f t="shared" si="48"/>
        <v>0.10973333333333334</v>
      </c>
      <c r="O152">
        <f t="shared" si="48"/>
        <v>9.5933333333333357E-2</v>
      </c>
      <c r="P152">
        <f t="shared" si="48"/>
        <v>0.10073333333333336</v>
      </c>
      <c r="Q152">
        <f t="shared" si="48"/>
        <v>9.9033333333333348E-2</v>
      </c>
      <c r="R152">
        <f t="shared" si="48"/>
        <v>0.11203333333333333</v>
      </c>
      <c r="S152">
        <f t="shared" si="48"/>
        <v>0.12513333333333332</v>
      </c>
      <c r="U152" t="s">
        <v>1658</v>
      </c>
      <c r="V152">
        <f>L152/$L$157*100</f>
        <v>0.50464157267403631</v>
      </c>
      <c r="W152">
        <f t="shared" ref="W152:AC152" si="49">M152/$L$157*100</f>
        <v>5.662153765040391</v>
      </c>
      <c r="X152">
        <f t="shared" si="49"/>
        <v>6.1988061837422563</v>
      </c>
      <c r="Y152">
        <f t="shared" si="49"/>
        <v>5.4192479334174415</v>
      </c>
      <c r="Z152">
        <f t="shared" si="49"/>
        <v>5.690398629182595</v>
      </c>
      <c r="AA152">
        <f t="shared" si="49"/>
        <v>5.5943660910991024</v>
      </c>
      <c r="AB152">
        <f t="shared" si="49"/>
        <v>6.3287325587963918</v>
      </c>
      <c r="AC152">
        <f t="shared" si="49"/>
        <v>7.0687479993221221</v>
      </c>
    </row>
    <row r="153" spans="1:29" x14ac:dyDescent="0.25">
      <c r="A153" t="s">
        <v>1659</v>
      </c>
      <c r="B153">
        <v>0.24179999999999999</v>
      </c>
      <c r="C153">
        <v>0.2087</v>
      </c>
      <c r="D153">
        <v>0.2167</v>
      </c>
      <c r="E153">
        <v>0.18540000000000001</v>
      </c>
      <c r="F153">
        <v>0.18659999999999999</v>
      </c>
      <c r="G153">
        <v>0.19339999999999999</v>
      </c>
      <c r="H153">
        <v>0.19159999999999999</v>
      </c>
      <c r="I153">
        <v>0.16550000000000001</v>
      </c>
      <c r="K153" t="s">
        <v>1659</v>
      </c>
      <c r="L153">
        <f t="shared" ref="L153:L157" si="50">B153-$F$158</f>
        <v>0.16043333333333332</v>
      </c>
      <c r="M153">
        <f t="shared" ref="M153:M157" si="51">C153-$F$158</f>
        <v>0.12733333333333335</v>
      </c>
      <c r="N153">
        <f t="shared" ref="N153:N157" si="52">D153-$F$158</f>
        <v>0.13533333333333336</v>
      </c>
      <c r="O153">
        <f t="shared" ref="O153:O157" si="53">E153-$F$158</f>
        <v>0.10403333333333335</v>
      </c>
      <c r="P153">
        <f t="shared" ref="P153:P157" si="54">F153-$F$158</f>
        <v>0.10523333333333333</v>
      </c>
      <c r="Q153">
        <f t="shared" ref="Q153:Q157" si="55">G153-$F$158</f>
        <v>0.11203333333333333</v>
      </c>
      <c r="R153">
        <f t="shared" ref="R153:R157" si="56">H153-$F$158</f>
        <v>0.11023333333333334</v>
      </c>
      <c r="S153">
        <f t="shared" ref="S153:S157" si="57">I153-$F$158</f>
        <v>8.4133333333333352E-2</v>
      </c>
      <c r="U153" t="s">
        <v>1659</v>
      </c>
      <c r="V153">
        <f t="shared" ref="V153:V157" si="58">L153/$L$157*100</f>
        <v>9.0628354077616873</v>
      </c>
      <c r="W153">
        <f t="shared" ref="W153:W157" si="59">M153/$L$157*100</f>
        <v>7.1930254015478203</v>
      </c>
      <c r="X153">
        <f t="shared" ref="X153:X157" si="60">N153/$L$157*100</f>
        <v>7.6449432278230756</v>
      </c>
      <c r="Y153">
        <f t="shared" ref="Y153:Y157" si="61">O153/$L$157*100</f>
        <v>5.8768147325211375</v>
      </c>
      <c r="Z153">
        <f t="shared" ref="Z153:Z157" si="62">P153/$L$157*100</f>
        <v>5.9446024064624252</v>
      </c>
      <c r="AA153">
        <f t="shared" ref="AA153:AA157" si="63">Q153/$L$157*100</f>
        <v>6.3287325587963918</v>
      </c>
      <c r="AB153">
        <f t="shared" ref="AB153:AB157" si="64">R153/$L$157*100</f>
        <v>6.2270510478844594</v>
      </c>
      <c r="AC153">
        <f t="shared" ref="AC153:AC157" si="65">S153/$L$157*100</f>
        <v>4.7526691396614389</v>
      </c>
    </row>
    <row r="154" spans="1:29" x14ac:dyDescent="0.25">
      <c r="A154" t="s">
        <v>1660</v>
      </c>
      <c r="B154">
        <v>0.186</v>
      </c>
      <c r="C154">
        <v>0.1716</v>
      </c>
      <c r="D154">
        <v>0.17019999999999999</v>
      </c>
      <c r="E154">
        <v>0.17030000000000001</v>
      </c>
      <c r="F154">
        <v>0.17280000000000001</v>
      </c>
      <c r="G154">
        <v>0.17299999999999999</v>
      </c>
      <c r="H154">
        <v>0.1804</v>
      </c>
      <c r="I154">
        <v>0.18679999999999999</v>
      </c>
      <c r="K154" t="s">
        <v>1660</v>
      </c>
      <c r="L154">
        <f t="shared" si="50"/>
        <v>0.10463333333333334</v>
      </c>
      <c r="M154">
        <f t="shared" si="51"/>
        <v>9.0233333333333346E-2</v>
      </c>
      <c r="N154">
        <f t="shared" si="52"/>
        <v>8.8833333333333334E-2</v>
      </c>
      <c r="O154">
        <f t="shared" si="53"/>
        <v>8.893333333333335E-2</v>
      </c>
      <c r="P154">
        <f t="shared" si="54"/>
        <v>9.1433333333333353E-2</v>
      </c>
      <c r="Q154">
        <f t="shared" si="55"/>
        <v>9.1633333333333331E-2</v>
      </c>
      <c r="R154">
        <f t="shared" si="56"/>
        <v>9.9033333333333348E-2</v>
      </c>
      <c r="S154">
        <f t="shared" si="57"/>
        <v>0.10543333333333334</v>
      </c>
      <c r="U154" t="s">
        <v>1660</v>
      </c>
      <c r="V154">
        <f t="shared" si="58"/>
        <v>5.9107085694917814</v>
      </c>
      <c r="W154">
        <f t="shared" si="59"/>
        <v>5.0972564821963209</v>
      </c>
      <c r="X154">
        <f t="shared" si="60"/>
        <v>5.0181708625981507</v>
      </c>
      <c r="Y154">
        <f t="shared" si="61"/>
        <v>5.0238198354265924</v>
      </c>
      <c r="Z154">
        <f t="shared" si="62"/>
        <v>5.1650441561376104</v>
      </c>
      <c r="AA154">
        <f t="shared" si="63"/>
        <v>5.1763421017944902</v>
      </c>
      <c r="AB154">
        <f t="shared" si="64"/>
        <v>5.5943660910991024</v>
      </c>
      <c r="AC154">
        <f t="shared" si="65"/>
        <v>5.9559003521193068</v>
      </c>
    </row>
    <row r="155" spans="1:29" x14ac:dyDescent="0.25">
      <c r="A155" t="s">
        <v>1661</v>
      </c>
      <c r="B155">
        <v>0.2074</v>
      </c>
      <c r="C155">
        <v>0.1028</v>
      </c>
      <c r="D155">
        <v>0.1076</v>
      </c>
      <c r="E155">
        <v>0.1206</v>
      </c>
      <c r="F155">
        <v>0.1696</v>
      </c>
      <c r="G155">
        <v>0.1744</v>
      </c>
      <c r="H155">
        <v>0.18820000000000001</v>
      </c>
      <c r="I155">
        <v>0.183</v>
      </c>
      <c r="K155" t="s">
        <v>1661</v>
      </c>
      <c r="L155">
        <f t="shared" si="50"/>
        <v>0.12603333333333333</v>
      </c>
      <c r="M155">
        <f t="shared" si="51"/>
        <v>2.1433333333333346E-2</v>
      </c>
      <c r="N155">
        <f t="shared" si="52"/>
        <v>2.6233333333333345E-2</v>
      </c>
      <c r="O155">
        <f t="shared" si="53"/>
        <v>3.9233333333333342E-2</v>
      </c>
      <c r="P155">
        <f t="shared" si="54"/>
        <v>8.8233333333333344E-2</v>
      </c>
      <c r="Q155">
        <f t="shared" si="55"/>
        <v>9.3033333333333343E-2</v>
      </c>
      <c r="R155">
        <f t="shared" si="56"/>
        <v>0.10683333333333335</v>
      </c>
      <c r="S155">
        <f t="shared" si="57"/>
        <v>0.10163333333333334</v>
      </c>
      <c r="U155" t="s">
        <v>1661</v>
      </c>
      <c r="V155">
        <f t="shared" si="58"/>
        <v>7.1195887547780892</v>
      </c>
      <c r="W155">
        <f t="shared" si="59"/>
        <v>1.2107631762291231</v>
      </c>
      <c r="X155">
        <f t="shared" si="60"/>
        <v>1.4819138719942764</v>
      </c>
      <c r="Y155">
        <f t="shared" si="61"/>
        <v>2.2162803396915667</v>
      </c>
      <c r="Z155">
        <f t="shared" si="62"/>
        <v>4.9842770256275069</v>
      </c>
      <c r="AA155">
        <f t="shared" si="63"/>
        <v>5.2554277213926612</v>
      </c>
      <c r="AB155">
        <f t="shared" si="64"/>
        <v>6.034985971717477</v>
      </c>
      <c r="AC155">
        <f t="shared" si="65"/>
        <v>5.7412393846385603</v>
      </c>
    </row>
    <row r="156" spans="1:29" x14ac:dyDescent="0.25">
      <c r="A156" t="s">
        <v>1662</v>
      </c>
      <c r="B156">
        <v>0.1888</v>
      </c>
      <c r="C156">
        <v>0.311</v>
      </c>
      <c r="D156">
        <v>0.187</v>
      </c>
      <c r="E156">
        <v>0.18429999999999999</v>
      </c>
      <c r="F156">
        <v>0.19159999999999999</v>
      </c>
      <c r="G156">
        <v>0.222</v>
      </c>
      <c r="H156">
        <v>0.1837</v>
      </c>
      <c r="I156">
        <v>0.1865</v>
      </c>
      <c r="K156" t="s">
        <v>1662</v>
      </c>
      <c r="L156">
        <f t="shared" si="50"/>
        <v>0.10743333333333334</v>
      </c>
      <c r="M156">
        <f t="shared" si="51"/>
        <v>0.22963333333333336</v>
      </c>
      <c r="N156">
        <f t="shared" si="52"/>
        <v>0.10563333333333334</v>
      </c>
      <c r="O156">
        <f t="shared" si="53"/>
        <v>0.10293333333333334</v>
      </c>
      <c r="P156">
        <f t="shared" si="54"/>
        <v>0.11023333333333334</v>
      </c>
      <c r="Q156">
        <f t="shared" si="55"/>
        <v>0.14063333333333333</v>
      </c>
      <c r="R156">
        <f t="shared" si="56"/>
        <v>0.10233333333333335</v>
      </c>
      <c r="S156">
        <f t="shared" si="57"/>
        <v>0.10513333333333334</v>
      </c>
      <c r="U156" t="s">
        <v>1662</v>
      </c>
      <c r="V156">
        <f t="shared" si="58"/>
        <v>6.0688798086881208</v>
      </c>
      <c r="W156">
        <f t="shared" si="59"/>
        <v>12.97192460504265</v>
      </c>
      <c r="X156">
        <f t="shared" si="60"/>
        <v>5.9671982977761884</v>
      </c>
      <c r="Y156">
        <f t="shared" si="61"/>
        <v>5.8146760314082888</v>
      </c>
      <c r="Z156">
        <f t="shared" si="62"/>
        <v>6.2270510478844594</v>
      </c>
      <c r="AA156">
        <f t="shared" si="63"/>
        <v>7.9443387877304321</v>
      </c>
      <c r="AB156">
        <f t="shared" si="64"/>
        <v>5.7807821944376458</v>
      </c>
      <c r="AC156">
        <f t="shared" si="65"/>
        <v>5.9389534336339844</v>
      </c>
    </row>
    <row r="157" spans="1:29" x14ac:dyDescent="0.25">
      <c r="A157" t="s">
        <v>1663</v>
      </c>
      <c r="B157">
        <v>1.8515999999999999</v>
      </c>
      <c r="C157">
        <v>0.22070000000000001</v>
      </c>
      <c r="D157">
        <v>0.2172</v>
      </c>
      <c r="E157">
        <v>0.21149999999999999</v>
      </c>
      <c r="F157">
        <v>0.19900000000000001</v>
      </c>
      <c r="G157">
        <v>0.21629999999999999</v>
      </c>
      <c r="H157">
        <v>0.22500000000000001</v>
      </c>
      <c r="I157">
        <v>0.2823</v>
      </c>
      <c r="K157" t="s">
        <v>1663</v>
      </c>
      <c r="L157">
        <f t="shared" si="50"/>
        <v>1.7702333333333333</v>
      </c>
      <c r="M157">
        <f t="shared" si="51"/>
        <v>0.13933333333333336</v>
      </c>
      <c r="N157">
        <f t="shared" si="52"/>
        <v>0.13583333333333336</v>
      </c>
      <c r="O157">
        <f t="shared" si="53"/>
        <v>0.13013333333333332</v>
      </c>
      <c r="P157">
        <f t="shared" si="54"/>
        <v>0.11763333333333335</v>
      </c>
      <c r="Q157">
        <f t="shared" si="55"/>
        <v>0.13493333333333335</v>
      </c>
      <c r="R157">
        <f t="shared" si="56"/>
        <v>0.14363333333333334</v>
      </c>
      <c r="S157">
        <f t="shared" si="57"/>
        <v>0.20093333333333335</v>
      </c>
      <c r="U157" t="s">
        <v>1663</v>
      </c>
      <c r="V157">
        <f t="shared" si="58"/>
        <v>100</v>
      </c>
      <c r="W157">
        <f t="shared" si="59"/>
        <v>7.8709021409607036</v>
      </c>
      <c r="X157">
        <f t="shared" si="60"/>
        <v>7.6731880919652786</v>
      </c>
      <c r="Y157">
        <f t="shared" si="61"/>
        <v>7.351196640744158</v>
      </c>
      <c r="Z157">
        <f t="shared" si="62"/>
        <v>6.6450750371890726</v>
      </c>
      <c r="AA157">
        <f t="shared" si="63"/>
        <v>7.6223473365093124</v>
      </c>
      <c r="AB157">
        <f t="shared" si="64"/>
        <v>8.1138079725836523</v>
      </c>
      <c r="AC157">
        <f t="shared" si="65"/>
        <v>11.350669403280172</v>
      </c>
    </row>
    <row r="158" spans="1:29" x14ac:dyDescent="0.25">
      <c r="A158" t="s">
        <v>1664</v>
      </c>
      <c r="B158">
        <v>7.9299999999999995E-2</v>
      </c>
      <c r="C158">
        <v>7.9500000000000001E-2</v>
      </c>
      <c r="D158">
        <v>8.5300000000000001E-2</v>
      </c>
      <c r="E158">
        <v>3.7789999999999999</v>
      </c>
      <c r="F158">
        <f>AVERAGE(B158:D158)</f>
        <v>8.1366666666666657E-2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4.425648559087306</v>
      </c>
      <c r="C164">
        <f t="shared" ref="C164:I164" si="66">AVERAGE(W152,W139,W126)</f>
        <v>4.7376827827366776</v>
      </c>
      <c r="D164">
        <f t="shared" si="66"/>
        <v>4.4703465639780724</v>
      </c>
      <c r="E164">
        <f t="shared" si="66"/>
        <v>4.379960544471623</v>
      </c>
      <c r="F164">
        <f t="shared" si="66"/>
        <v>4.3408153793608273</v>
      </c>
      <c r="G164">
        <f t="shared" si="66"/>
        <v>4.2799798344225799</v>
      </c>
      <c r="H164">
        <f t="shared" si="66"/>
        <v>4.7525995661213569</v>
      </c>
      <c r="I164">
        <f t="shared" si="66"/>
        <v>6.2185766049997246</v>
      </c>
      <c r="K164" t="s">
        <v>1658</v>
      </c>
      <c r="L164">
        <f>STDEV(V152,V139,V126)/SQRT(3)</f>
        <v>1.960755122211727</v>
      </c>
      <c r="M164">
        <f t="shared" ref="M164:S164" si="67">STDEV(W152,W139,W126)/SQRT(3)</f>
        <v>0.5514646784286702</v>
      </c>
      <c r="N164">
        <f t="shared" si="67"/>
        <v>0.89742150090868467</v>
      </c>
      <c r="O164">
        <f t="shared" si="67"/>
        <v>0.52009930694788331</v>
      </c>
      <c r="P164">
        <f t="shared" si="67"/>
        <v>0.69486267438792604</v>
      </c>
      <c r="Q164">
        <f t="shared" si="67"/>
        <v>0.68798192882968734</v>
      </c>
      <c r="R164">
        <f t="shared" si="67"/>
        <v>0.8172622352834209</v>
      </c>
      <c r="S164">
        <f t="shared" si="67"/>
        <v>1.4909982211412602</v>
      </c>
    </row>
    <row r="165" spans="1:19" x14ac:dyDescent="0.25">
      <c r="A165" t="s">
        <v>1659</v>
      </c>
      <c r="B165">
        <f t="shared" ref="B165:B169" si="68">AVERAGE(V153,V140,V127)</f>
        <v>7.9298102687468743</v>
      </c>
      <c r="C165">
        <f t="shared" ref="C165:C169" si="69">AVERAGE(W153,W140,W127)</f>
        <v>5.5409035874949817</v>
      </c>
      <c r="D165">
        <f t="shared" ref="D165:D169" si="70">AVERAGE(X153,X140,X127)</f>
        <v>5.6108155349735505</v>
      </c>
      <c r="E165">
        <f t="shared" ref="E165:E169" si="71">AVERAGE(Y153,Y140,Y127)</f>
        <v>5.0723539484808571</v>
      </c>
      <c r="F165">
        <f t="shared" ref="F165:F169" si="72">AVERAGE(Z153,Z140,Z127)</f>
        <v>4.9361247907195711</v>
      </c>
      <c r="G165">
        <f t="shared" ref="G165:G169" si="73">AVERAGE(AA153,AA140,AA127)</f>
        <v>4.7155350383724333</v>
      </c>
      <c r="H165">
        <f t="shared" ref="H165:H169" si="74">AVERAGE(AB153,AB140,AB127)</f>
        <v>4.9121631682908307</v>
      </c>
      <c r="I165">
        <f t="shared" ref="I165:I169" si="75">AVERAGE(AC153,AC140,AC127)</f>
        <v>4.884771363459568</v>
      </c>
      <c r="K165" t="s">
        <v>1659</v>
      </c>
      <c r="L165">
        <f t="shared" ref="L165:L169" si="76">STDEV(V153,V140,V127)/SQRT(3)</f>
        <v>1.0090706656475124</v>
      </c>
      <c r="M165">
        <f t="shared" ref="M165:M169" si="77">STDEV(W153,W140,W127)/SQRT(3)</f>
        <v>0.87866714323690331</v>
      </c>
      <c r="N165">
        <f t="shared" ref="N165:N169" si="78">STDEV(X153,X140,X127)/SQRT(3)</f>
        <v>1.1319248995288944</v>
      </c>
      <c r="O165">
        <f t="shared" ref="O165:O169" si="79">STDEV(Y153,Y140,Y127)/SQRT(3)</f>
        <v>0.65210037738326243</v>
      </c>
      <c r="P165">
        <f t="shared" ref="P165:P169" si="80">STDEV(Z153,Z140,Z127)/SQRT(3)</f>
        <v>0.57581051463281785</v>
      </c>
      <c r="Q165">
        <f t="shared" ref="Q165:Q169" si="81">STDEV(AA153,AA140,AA127)/SQRT(3)</f>
        <v>0.92175821332569352</v>
      </c>
      <c r="R165">
        <f t="shared" ref="R165:R169" si="82">STDEV(AB153,AB140,AB127)/SQRT(3)</f>
        <v>0.91639904634469505</v>
      </c>
      <c r="S165">
        <f t="shared" ref="S165:S169" si="83">STDEV(AC153,AC140,AC127)/SQRT(3)</f>
        <v>0.41700997510668952</v>
      </c>
    </row>
    <row r="166" spans="1:19" x14ac:dyDescent="0.25">
      <c r="A166" t="s">
        <v>1660</v>
      </c>
      <c r="B166">
        <f t="shared" si="68"/>
        <v>5.03144518182014</v>
      </c>
      <c r="C166">
        <f t="shared" si="69"/>
        <v>4.3151833181395958</v>
      </c>
      <c r="D166">
        <f t="shared" si="70"/>
        <v>4.0335796391568941</v>
      </c>
      <c r="E166">
        <f t="shared" si="71"/>
        <v>4.1685185151036697</v>
      </c>
      <c r="F166">
        <f t="shared" si="72"/>
        <v>4.5577956892010887</v>
      </c>
      <c r="G166">
        <f t="shared" si="73"/>
        <v>4.2159385538795151</v>
      </c>
      <c r="H166">
        <f t="shared" si="74"/>
        <v>4.4611533308885951</v>
      </c>
      <c r="I166">
        <f t="shared" si="75"/>
        <v>4.1484567611753542</v>
      </c>
      <c r="K166" t="s">
        <v>1660</v>
      </c>
      <c r="L166">
        <f t="shared" si="76"/>
        <v>0.77754186250289681</v>
      </c>
      <c r="M166">
        <f t="shared" si="77"/>
        <v>0.55648219465798765</v>
      </c>
      <c r="N166">
        <f t="shared" si="78"/>
        <v>0.59457134947389811</v>
      </c>
      <c r="O166">
        <f t="shared" si="79"/>
        <v>0.51573897554573223</v>
      </c>
      <c r="P166">
        <f t="shared" si="80"/>
        <v>0.38928394315457499</v>
      </c>
      <c r="Q166">
        <f t="shared" si="81"/>
        <v>0.52474776347300556</v>
      </c>
      <c r="R166">
        <f t="shared" si="82"/>
        <v>0.85659647900844837</v>
      </c>
      <c r="S166">
        <f t="shared" si="83"/>
        <v>1.0308142254578709</v>
      </c>
    </row>
    <row r="167" spans="1:19" x14ac:dyDescent="0.25">
      <c r="A167" t="s">
        <v>1661</v>
      </c>
      <c r="B167">
        <f t="shared" si="68"/>
        <v>5.501069820943119</v>
      </c>
      <c r="C167">
        <f t="shared" si="69"/>
        <v>1.9916801286137364</v>
      </c>
      <c r="D167">
        <f t="shared" si="70"/>
        <v>2.3136041723709386</v>
      </c>
      <c r="E167">
        <f t="shared" si="71"/>
        <v>2.9082729257061106</v>
      </c>
      <c r="F167">
        <f t="shared" si="72"/>
        <v>4.0405709726522749</v>
      </c>
      <c r="G167">
        <f t="shared" si="73"/>
        <v>4.0624502302649894</v>
      </c>
      <c r="H167">
        <f t="shared" si="74"/>
        <v>4.4422388258210335</v>
      </c>
      <c r="I167">
        <f t="shared" si="75"/>
        <v>5.1118427526486796</v>
      </c>
      <c r="K167" t="s">
        <v>1661</v>
      </c>
      <c r="L167">
        <f t="shared" si="76"/>
        <v>0.89254871182611051</v>
      </c>
      <c r="M167">
        <f t="shared" si="77"/>
        <v>1.1655718421118983</v>
      </c>
      <c r="N167">
        <f t="shared" si="78"/>
        <v>1.2553414146705966</v>
      </c>
      <c r="O167">
        <f t="shared" si="79"/>
        <v>1.261211887960543</v>
      </c>
      <c r="P167">
        <f t="shared" si="80"/>
        <v>0.72479093626605862</v>
      </c>
      <c r="Q167">
        <f t="shared" si="81"/>
        <v>0.83924688377743917</v>
      </c>
      <c r="R167">
        <f t="shared" si="82"/>
        <v>1.0233177741984796</v>
      </c>
      <c r="S167">
        <f t="shared" si="83"/>
        <v>1.0005072931061572</v>
      </c>
    </row>
    <row r="168" spans="1:19" x14ac:dyDescent="0.25">
      <c r="A168" t="s">
        <v>1662</v>
      </c>
      <c r="B168">
        <f t="shared" si="68"/>
        <v>5.5677129105552838</v>
      </c>
      <c r="C168">
        <f t="shared" si="69"/>
        <v>8.7453726926055104</v>
      </c>
      <c r="D168">
        <f t="shared" si="70"/>
        <v>4.7541828591951267</v>
      </c>
      <c r="E168">
        <f t="shared" si="71"/>
        <v>5.1791024702539481</v>
      </c>
      <c r="F168">
        <f t="shared" si="72"/>
        <v>4.8198204580350072</v>
      </c>
      <c r="G168">
        <f t="shared" si="73"/>
        <v>5.2257777627072874</v>
      </c>
      <c r="H168">
        <f t="shared" si="74"/>
        <v>4.8164194080126554</v>
      </c>
      <c r="I168">
        <f t="shared" si="75"/>
        <v>5.1452434523631894</v>
      </c>
      <c r="K168" t="s">
        <v>1662</v>
      </c>
      <c r="L168">
        <f t="shared" si="76"/>
        <v>0.73197550205880202</v>
      </c>
      <c r="M168">
        <f t="shared" si="77"/>
        <v>2.1594629269459822</v>
      </c>
      <c r="N168">
        <f t="shared" si="78"/>
        <v>0.69383270895996152</v>
      </c>
      <c r="O168">
        <f t="shared" si="79"/>
        <v>0.80006933919714507</v>
      </c>
      <c r="P168">
        <f t="shared" si="80"/>
        <v>0.80302451020155008</v>
      </c>
      <c r="Q168">
        <f t="shared" si="81"/>
        <v>1.4092293010901236</v>
      </c>
      <c r="R168">
        <f t="shared" si="82"/>
        <v>0.75651027243679214</v>
      </c>
      <c r="S168">
        <f t="shared" si="83"/>
        <v>0.85845226720430212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5.4475559678789409</v>
      </c>
      <c r="D169">
        <f t="shared" si="70"/>
        <v>5.3063365336309651</v>
      </c>
      <c r="E169">
        <f t="shared" si="71"/>
        <v>5.3950167666969193</v>
      </c>
      <c r="F169">
        <f t="shared" si="72"/>
        <v>5.7536662122861175</v>
      </c>
      <c r="G169">
        <f t="shared" si="73"/>
        <v>5.5362993275886963</v>
      </c>
      <c r="H169">
        <f t="shared" si="74"/>
        <v>5.6284987747618871</v>
      </c>
      <c r="I169">
        <f t="shared" si="75"/>
        <v>7.124438427927541</v>
      </c>
      <c r="K169" t="s">
        <v>1663</v>
      </c>
      <c r="L169">
        <f t="shared" si="76"/>
        <v>0</v>
      </c>
      <c r="M169">
        <f t="shared" si="77"/>
        <v>1.3962893711090751</v>
      </c>
      <c r="N169">
        <f t="shared" si="78"/>
        <v>1.7727307827935588</v>
      </c>
      <c r="O169">
        <f t="shared" si="79"/>
        <v>1.2107480294511355</v>
      </c>
      <c r="P169">
        <f t="shared" si="80"/>
        <v>0.62054741912511424</v>
      </c>
      <c r="Q169">
        <f t="shared" si="81"/>
        <v>1.0723245982620799</v>
      </c>
      <c r="R169">
        <f t="shared" si="82"/>
        <v>1.327547099799387</v>
      </c>
      <c r="S169">
        <f t="shared" si="83"/>
        <v>2.259687209523102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1337</v>
      </c>
      <c r="D175" s="224" t="s">
        <v>1337</v>
      </c>
      <c r="E175" s="224" t="s">
        <v>1337</v>
      </c>
      <c r="F175" s="224" t="s">
        <v>1337</v>
      </c>
      <c r="G175" s="224" t="s">
        <v>1337</v>
      </c>
      <c r="H175" s="224" t="s">
        <v>1337</v>
      </c>
      <c r="I175" s="225" t="s">
        <v>1337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1341</v>
      </c>
      <c r="D176" s="219" t="s">
        <v>1341</v>
      </c>
      <c r="E176" s="219" t="s">
        <v>1341</v>
      </c>
      <c r="F176" s="219" t="s">
        <v>1341</v>
      </c>
      <c r="G176" s="219" t="s">
        <v>1341</v>
      </c>
      <c r="H176" s="219" t="s">
        <v>1341</v>
      </c>
      <c r="I176" s="220" t="s">
        <v>1341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1349</v>
      </c>
      <c r="D177" s="219" t="s">
        <v>1349</v>
      </c>
      <c r="E177" s="219" t="s">
        <v>1349</v>
      </c>
      <c r="F177" s="219" t="s">
        <v>1349</v>
      </c>
      <c r="G177" s="219" t="s">
        <v>1349</v>
      </c>
      <c r="H177" s="219" t="s">
        <v>1349</v>
      </c>
      <c r="I177" s="220" t="s">
        <v>1349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1345</v>
      </c>
      <c r="D178" s="219" t="s">
        <v>1345</v>
      </c>
      <c r="E178" s="219" t="s">
        <v>1345</v>
      </c>
      <c r="F178" s="219" t="s">
        <v>1345</v>
      </c>
      <c r="G178" s="219" t="s">
        <v>1345</v>
      </c>
      <c r="H178" s="219" t="s">
        <v>1345</v>
      </c>
      <c r="I178" s="220" t="s">
        <v>1345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1353</v>
      </c>
      <c r="D179" s="219" t="s">
        <v>1353</v>
      </c>
      <c r="E179" s="219" t="s">
        <v>1353</v>
      </c>
      <c r="F179" s="219" t="s">
        <v>1353</v>
      </c>
      <c r="G179" s="219" t="s">
        <v>1353</v>
      </c>
      <c r="H179" s="219" t="s">
        <v>1353</v>
      </c>
      <c r="I179" s="220" t="s">
        <v>1353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1357</v>
      </c>
      <c r="D180" s="219" t="s">
        <v>1357</v>
      </c>
      <c r="E180" s="219" t="s">
        <v>1357</v>
      </c>
      <c r="F180" s="219" t="s">
        <v>1357</v>
      </c>
      <c r="G180" s="219" t="s">
        <v>1357</v>
      </c>
      <c r="H180" s="219" t="s">
        <v>1357</v>
      </c>
      <c r="I180" s="220" t="s">
        <v>1357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3" spans="1:29" x14ac:dyDescent="0.25">
      <c r="A183" s="7"/>
    </row>
    <row r="184" spans="1:29" x14ac:dyDescent="0.25">
      <c r="A184" s="7"/>
    </row>
    <row r="186" spans="1:29" x14ac:dyDescent="0.25">
      <c r="A186" s="7" t="s">
        <v>2109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51798</v>
      </c>
      <c r="C190">
        <v>51877</v>
      </c>
      <c r="D190">
        <v>60892</v>
      </c>
      <c r="E190">
        <v>53778</v>
      </c>
      <c r="F190">
        <v>57399</v>
      </c>
      <c r="G190">
        <v>55146</v>
      </c>
      <c r="H190">
        <v>47852</v>
      </c>
      <c r="I190">
        <v>64710</v>
      </c>
      <c r="K190" t="s">
        <v>1658</v>
      </c>
      <c r="L190">
        <f>B190-$E$196</f>
        <v>40887.333333333336</v>
      </c>
      <c r="M190">
        <f t="shared" ref="M190:S190" si="84">C190-$E$196</f>
        <v>40966.333333333336</v>
      </c>
      <c r="N190">
        <f t="shared" si="84"/>
        <v>49981.333333333336</v>
      </c>
      <c r="O190">
        <f t="shared" si="84"/>
        <v>42867.333333333336</v>
      </c>
      <c r="P190">
        <f t="shared" si="84"/>
        <v>46488.333333333336</v>
      </c>
      <c r="Q190">
        <f t="shared" si="84"/>
        <v>44235.333333333336</v>
      </c>
      <c r="R190">
        <f t="shared" si="84"/>
        <v>36941.333333333336</v>
      </c>
      <c r="S190">
        <f t="shared" si="84"/>
        <v>53799.333333333336</v>
      </c>
      <c r="U190" t="s">
        <v>1658</v>
      </c>
      <c r="V190">
        <f>L190/$O$196*100</f>
        <v>104.2352861197505</v>
      </c>
      <c r="W190">
        <f t="shared" ref="W190:AC190" si="85">M190/$O$196*100</f>
        <v>104.43668315233094</v>
      </c>
      <c r="X190">
        <f t="shared" si="85"/>
        <v>127.41888883223713</v>
      </c>
      <c r="Y190">
        <f t="shared" si="85"/>
        <v>109.28295858189297</v>
      </c>
      <c r="Z190">
        <f t="shared" si="85"/>
        <v>118.51408079675045</v>
      </c>
      <c r="AA190">
        <f t="shared" si="85"/>
        <v>112.77044137391867</v>
      </c>
      <c r="AB190">
        <f t="shared" si="85"/>
        <v>94.175631808834282</v>
      </c>
      <c r="AC190">
        <f t="shared" si="85"/>
        <v>137.15222896378253</v>
      </c>
    </row>
    <row r="191" spans="1:29" x14ac:dyDescent="0.25">
      <c r="A191" t="s">
        <v>1659</v>
      </c>
      <c r="B191">
        <v>48991</v>
      </c>
      <c r="C191">
        <v>47274</v>
      </c>
      <c r="D191">
        <v>43825</v>
      </c>
      <c r="E191">
        <v>47520</v>
      </c>
      <c r="F191">
        <v>46992</v>
      </c>
      <c r="G191">
        <v>46906</v>
      </c>
      <c r="H191">
        <v>49882</v>
      </c>
      <c r="I191">
        <v>54979</v>
      </c>
      <c r="K191" t="s">
        <v>1659</v>
      </c>
      <c r="L191">
        <f t="shared" ref="L191:L195" si="86">B191-$E$196</f>
        <v>38080.333333333336</v>
      </c>
      <c r="M191">
        <f t="shared" ref="M191:M195" si="87">C191-$E$196</f>
        <v>36363.333333333336</v>
      </c>
      <c r="N191">
        <f t="shared" ref="N191:N195" si="88">D191-$E$196</f>
        <v>32914.333333333336</v>
      </c>
      <c r="O191">
        <f t="shared" ref="O191:O195" si="89">E191-$E$196</f>
        <v>36609.333333333336</v>
      </c>
      <c r="P191">
        <f t="shared" ref="P191:P195" si="90">F191-$E$196</f>
        <v>36081.333333333336</v>
      </c>
      <c r="Q191">
        <f t="shared" ref="Q191:Q195" si="91">G191-$E$196</f>
        <v>35995.333333333336</v>
      </c>
      <c r="R191">
        <f t="shared" ref="R191:R195" si="92">H191-$E$196</f>
        <v>38971.333333333336</v>
      </c>
      <c r="S191">
        <f t="shared" ref="S191:S195" si="93">I191-$E$196</f>
        <v>44068.333333333336</v>
      </c>
      <c r="U191" t="s">
        <v>1659</v>
      </c>
      <c r="V191">
        <f t="shared" ref="V191:V195" si="94">L191/$O$196*100</f>
        <v>97.079318139329359</v>
      </c>
      <c r="W191">
        <f t="shared" ref="W191:W195" si="95">M191/$O$196*100</f>
        <v>92.702119342612903</v>
      </c>
      <c r="X191">
        <f t="shared" ref="X191:X195" si="96">N191/$O$196*100</f>
        <v>83.909481806284958</v>
      </c>
      <c r="Y191">
        <f t="shared" ref="Y191:Y195" si="97">O191/$O$196*100</f>
        <v>93.329254406091195</v>
      </c>
      <c r="Z191">
        <f t="shared" ref="Z191:Z195" si="98">P191/$O$196*100</f>
        <v>91.983208416186542</v>
      </c>
      <c r="AA191">
        <f t="shared" ref="AA191:AA195" si="99">Q191/$O$196*100</f>
        <v>91.763966076921776</v>
      </c>
      <c r="AB191">
        <f t="shared" ref="AB191:AB195" si="100">R191/$O$196*100</f>
        <v>99.350770747293467</v>
      </c>
      <c r="AC191">
        <f t="shared" ref="AC191:AC195" si="101">S191/$O$196*100</f>
        <v>112.3447033430208</v>
      </c>
    </row>
    <row r="192" spans="1:29" x14ac:dyDescent="0.25">
      <c r="A192" t="s">
        <v>1660</v>
      </c>
      <c r="B192">
        <v>49621</v>
      </c>
      <c r="C192">
        <v>48585</v>
      </c>
      <c r="D192">
        <v>42947</v>
      </c>
      <c r="E192">
        <v>44805</v>
      </c>
      <c r="F192">
        <v>50157</v>
      </c>
      <c r="G192">
        <v>45968</v>
      </c>
      <c r="H192">
        <v>40962</v>
      </c>
      <c r="I192">
        <v>16753</v>
      </c>
      <c r="K192" t="s">
        <v>1660</v>
      </c>
      <c r="L192">
        <f t="shared" si="86"/>
        <v>38710.333333333336</v>
      </c>
      <c r="M192">
        <f t="shared" si="87"/>
        <v>37674.333333333336</v>
      </c>
      <c r="N192">
        <f t="shared" si="88"/>
        <v>32036.333333333336</v>
      </c>
      <c r="O192">
        <f t="shared" si="89"/>
        <v>33894.333333333336</v>
      </c>
      <c r="P192">
        <f t="shared" si="90"/>
        <v>39246.333333333336</v>
      </c>
      <c r="Q192">
        <f t="shared" si="91"/>
        <v>35057.333333333336</v>
      </c>
      <c r="R192">
        <f t="shared" si="92"/>
        <v>30051.333333333336</v>
      </c>
      <c r="S192">
        <f t="shared" si="93"/>
        <v>5842.3333333333339</v>
      </c>
      <c r="U192" t="s">
        <v>1660</v>
      </c>
      <c r="V192">
        <f t="shared" si="94"/>
        <v>98.685395740920143</v>
      </c>
      <c r="W192">
        <f t="shared" si="95"/>
        <v>96.044290351637528</v>
      </c>
      <c r="X192">
        <f t="shared" si="96"/>
        <v>81.671170482163205</v>
      </c>
      <c r="Y192">
        <f t="shared" si="97"/>
        <v>86.407824742092828</v>
      </c>
      <c r="Z192">
        <f t="shared" si="98"/>
        <v>100.05183636703548</v>
      </c>
      <c r="AA192">
        <f t="shared" si="99"/>
        <v>89.372694981219951</v>
      </c>
      <c r="AB192">
        <f t="shared" si="100"/>
        <v>76.610751372389061</v>
      </c>
      <c r="AC192">
        <f t="shared" si="101"/>
        <v>14.894032869355362</v>
      </c>
    </row>
    <row r="193" spans="1:29" x14ac:dyDescent="0.25">
      <c r="A193" t="s">
        <v>1661</v>
      </c>
      <c r="B193">
        <v>46334</v>
      </c>
      <c r="C193">
        <v>48659</v>
      </c>
      <c r="D193">
        <v>46653</v>
      </c>
      <c r="E193">
        <v>48113</v>
      </c>
      <c r="F193">
        <v>49403</v>
      </c>
      <c r="G193">
        <v>48598</v>
      </c>
      <c r="H193">
        <v>46742</v>
      </c>
      <c r="I193">
        <v>55228</v>
      </c>
      <c r="K193" t="s">
        <v>1661</v>
      </c>
      <c r="L193">
        <f t="shared" si="86"/>
        <v>35423.333333333336</v>
      </c>
      <c r="M193">
        <f t="shared" si="87"/>
        <v>37748.333333333336</v>
      </c>
      <c r="N193">
        <f t="shared" si="88"/>
        <v>35742.333333333336</v>
      </c>
      <c r="O193">
        <f t="shared" si="89"/>
        <v>37202.333333333336</v>
      </c>
      <c r="P193">
        <f t="shared" si="90"/>
        <v>38492.333333333336</v>
      </c>
      <c r="Q193">
        <f t="shared" si="91"/>
        <v>37687.333333333336</v>
      </c>
      <c r="R193">
        <f t="shared" si="92"/>
        <v>35831.333333333336</v>
      </c>
      <c r="S193">
        <f t="shared" si="93"/>
        <v>44317.333333333336</v>
      </c>
      <c r="U193" t="s">
        <v>1661</v>
      </c>
      <c r="V193">
        <f t="shared" si="94"/>
        <v>90.305749587858401</v>
      </c>
      <c r="W193">
        <f t="shared" si="95"/>
        <v>96.232940736586286</v>
      </c>
      <c r="X193">
        <f t="shared" si="96"/>
        <v>91.118985706759119</v>
      </c>
      <c r="Y193">
        <f t="shared" si="97"/>
        <v>94.841006815207606</v>
      </c>
      <c r="Z193">
        <f t="shared" si="98"/>
        <v>98.129641904179209</v>
      </c>
      <c r="AA193">
        <f t="shared" si="99"/>
        <v>96.077431635479869</v>
      </c>
      <c r="AB193">
        <f t="shared" si="100"/>
        <v>91.345876034602895</v>
      </c>
      <c r="AC193">
        <f t="shared" si="101"/>
        <v>112.97948639507811</v>
      </c>
    </row>
    <row r="194" spans="1:29" x14ac:dyDescent="0.25">
      <c r="A194" t="s">
        <v>1662</v>
      </c>
      <c r="B194">
        <v>48695</v>
      </c>
      <c r="C194">
        <v>49366</v>
      </c>
      <c r="D194">
        <v>48640</v>
      </c>
      <c r="E194">
        <v>54385</v>
      </c>
      <c r="F194">
        <v>53314</v>
      </c>
      <c r="G194">
        <v>50645</v>
      </c>
      <c r="H194">
        <v>48054</v>
      </c>
      <c r="I194">
        <v>56837</v>
      </c>
      <c r="K194" t="s">
        <v>1662</v>
      </c>
      <c r="L194">
        <f t="shared" si="86"/>
        <v>37784.333333333336</v>
      </c>
      <c r="M194">
        <f t="shared" si="87"/>
        <v>38455.333333333336</v>
      </c>
      <c r="N194">
        <f t="shared" si="88"/>
        <v>37729.333333333336</v>
      </c>
      <c r="O194">
        <f t="shared" si="89"/>
        <v>43474.333333333336</v>
      </c>
      <c r="P194">
        <f t="shared" si="90"/>
        <v>42403.333333333336</v>
      </c>
      <c r="Q194">
        <f t="shared" si="91"/>
        <v>39734.333333333336</v>
      </c>
      <c r="R194">
        <f t="shared" si="92"/>
        <v>37143.333333333336</v>
      </c>
      <c r="S194">
        <f t="shared" si="93"/>
        <v>45926.333333333336</v>
      </c>
      <c r="U194" t="s">
        <v>1662</v>
      </c>
      <c r="V194">
        <f t="shared" si="94"/>
        <v>96.324716599534327</v>
      </c>
      <c r="W194">
        <f t="shared" si="95"/>
        <v>98.035316711704823</v>
      </c>
      <c r="X194">
        <f t="shared" si="96"/>
        <v>96.184503475585927</v>
      </c>
      <c r="Y194">
        <f t="shared" si="97"/>
        <v>110.83040160437805</v>
      </c>
      <c r="Z194">
        <f t="shared" si="98"/>
        <v>108.10006968167372</v>
      </c>
      <c r="AA194">
        <f t="shared" si="99"/>
        <v>101.29590917588675</v>
      </c>
      <c r="AB194">
        <f t="shared" si="100"/>
        <v>94.690596373153866</v>
      </c>
      <c r="AC194">
        <f t="shared" si="101"/>
        <v>117.08135760295042</v>
      </c>
    </row>
    <row r="195" spans="1:29" x14ac:dyDescent="0.25">
      <c r="A195" t="s">
        <v>1663</v>
      </c>
      <c r="B195">
        <v>10499</v>
      </c>
      <c r="C195">
        <v>50663</v>
      </c>
      <c r="D195">
        <v>44749</v>
      </c>
      <c r="E195">
        <v>50333</v>
      </c>
      <c r="F195">
        <v>51705</v>
      </c>
      <c r="G195">
        <v>54053</v>
      </c>
      <c r="H195">
        <v>58129</v>
      </c>
      <c r="I195">
        <v>58196</v>
      </c>
      <c r="K195" t="s">
        <v>1663</v>
      </c>
      <c r="L195">
        <f t="shared" si="86"/>
        <v>-411.66666666666606</v>
      </c>
      <c r="M195">
        <f t="shared" si="87"/>
        <v>39752.333333333336</v>
      </c>
      <c r="N195">
        <f t="shared" si="88"/>
        <v>33838.333333333336</v>
      </c>
      <c r="O195">
        <f t="shared" si="89"/>
        <v>39422.333333333336</v>
      </c>
      <c r="P195">
        <f t="shared" si="90"/>
        <v>40794.333333333336</v>
      </c>
      <c r="Q195">
        <f t="shared" si="91"/>
        <v>43142.333333333336</v>
      </c>
      <c r="R195">
        <f t="shared" si="92"/>
        <v>47218.333333333336</v>
      </c>
      <c r="S195">
        <f t="shared" si="93"/>
        <v>47285.333333333336</v>
      </c>
      <c r="U195" t="s">
        <v>1663</v>
      </c>
      <c r="V195">
        <f t="shared" si="94"/>
        <v>-1.0494739883410649</v>
      </c>
      <c r="W195">
        <f t="shared" si="95"/>
        <v>101.34179710736078</v>
      </c>
      <c r="X195">
        <f t="shared" si="96"/>
        <v>86.265062288618097</v>
      </c>
      <c r="Y195">
        <f t="shared" si="97"/>
        <v>100.50051836367035</v>
      </c>
      <c r="Z195">
        <f t="shared" si="98"/>
        <v>103.99819847380141</v>
      </c>
      <c r="AA195">
        <f t="shared" si="99"/>
        <v>109.98402420163498</v>
      </c>
      <c r="AB195">
        <f t="shared" si="100"/>
        <v>120.3750913509747</v>
      </c>
      <c r="AC195">
        <f t="shared" si="101"/>
        <v>120.54589642923912</v>
      </c>
    </row>
    <row r="196" spans="1:29" x14ac:dyDescent="0.25">
      <c r="A196" t="s">
        <v>1664</v>
      </c>
      <c r="B196">
        <v>10874</v>
      </c>
      <c r="C196">
        <v>10903</v>
      </c>
      <c r="D196">
        <v>10955</v>
      </c>
      <c r="E196">
        <f>AVERAGE(B196:D196)</f>
        <v>10910.666666666666</v>
      </c>
      <c r="O196">
        <f>AVERAGE(L190:L192)</f>
        <v>39226</v>
      </c>
    </row>
    <row r="197" spans="1:29" x14ac:dyDescent="0.25">
      <c r="A197" t="s">
        <v>1665</v>
      </c>
    </row>
    <row r="200" spans="1:29" x14ac:dyDescent="0.25">
      <c r="A200" s="7" t="s">
        <v>2216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65000</v>
      </c>
      <c r="C203">
        <v>58455</v>
      </c>
      <c r="D203">
        <v>55449</v>
      </c>
      <c r="E203">
        <v>52335</v>
      </c>
      <c r="F203">
        <v>41884</v>
      </c>
      <c r="G203">
        <v>40423</v>
      </c>
      <c r="H203">
        <v>54833</v>
      </c>
      <c r="I203">
        <v>58793</v>
      </c>
      <c r="K203" t="s">
        <v>1658</v>
      </c>
      <c r="L203">
        <f>B203-$E$209</f>
        <v>51197</v>
      </c>
      <c r="M203">
        <f t="shared" ref="M203:S203" si="102">C203-$E$209</f>
        <v>44652</v>
      </c>
      <c r="N203">
        <f t="shared" si="102"/>
        <v>41646</v>
      </c>
      <c r="O203">
        <f t="shared" si="102"/>
        <v>38532</v>
      </c>
      <c r="P203">
        <f t="shared" si="102"/>
        <v>28081</v>
      </c>
      <c r="Q203">
        <f t="shared" si="102"/>
        <v>26620</v>
      </c>
      <c r="R203">
        <f t="shared" si="102"/>
        <v>41030</v>
      </c>
      <c r="S203">
        <f t="shared" si="102"/>
        <v>44990</v>
      </c>
    </row>
    <row r="204" spans="1:29" x14ac:dyDescent="0.25">
      <c r="A204" t="s">
        <v>1659</v>
      </c>
      <c r="B204">
        <v>55312</v>
      </c>
      <c r="C204">
        <v>54241</v>
      </c>
      <c r="D204">
        <v>49550</v>
      </c>
      <c r="E204">
        <v>43369</v>
      </c>
      <c r="F204">
        <v>37133</v>
      </c>
      <c r="G204">
        <v>33535</v>
      </c>
      <c r="H204">
        <v>44932</v>
      </c>
      <c r="I204">
        <v>47791</v>
      </c>
      <c r="K204" t="s">
        <v>1659</v>
      </c>
      <c r="L204">
        <f t="shared" ref="L204:L208" si="103">B204-$E$209</f>
        <v>41509</v>
      </c>
      <c r="M204">
        <f t="shared" ref="M204:M208" si="104">C204-$E$209</f>
        <v>40438</v>
      </c>
      <c r="N204">
        <f t="shared" ref="N204:N208" si="105">D204-$E$209</f>
        <v>35747</v>
      </c>
      <c r="O204">
        <f t="shared" ref="O204:O208" si="106">E204-$E$209</f>
        <v>29566</v>
      </c>
      <c r="P204">
        <f t="shared" ref="P204:P208" si="107">F204-$E$209</f>
        <v>23330</v>
      </c>
      <c r="Q204">
        <f t="shared" ref="Q204:Q208" si="108">G204-$E$209</f>
        <v>19732</v>
      </c>
      <c r="R204">
        <f t="shared" ref="R204:R208" si="109">H204-$E$209</f>
        <v>31129</v>
      </c>
      <c r="S204">
        <f t="shared" ref="S204:S208" si="110">I204-$E$209</f>
        <v>33988</v>
      </c>
      <c r="U204" t="s">
        <v>1658</v>
      </c>
      <c r="V204">
        <f>L203/$O$209*100</f>
        <v>117.02260588652105</v>
      </c>
      <c r="W204">
        <f t="shared" ref="W204:AC204" si="111">M203/$O$209*100</f>
        <v>102.06249190470022</v>
      </c>
      <c r="X204">
        <f t="shared" si="111"/>
        <v>95.191582412056476</v>
      </c>
      <c r="Y204">
        <f t="shared" si="111"/>
        <v>88.073813895724925</v>
      </c>
      <c r="Z204">
        <f t="shared" si="111"/>
        <v>64.185631890528697</v>
      </c>
      <c r="AA204">
        <f t="shared" si="111"/>
        <v>60.846177875640961</v>
      </c>
      <c r="AB204">
        <f t="shared" si="111"/>
        <v>93.783571684355692</v>
      </c>
      <c r="AC204">
        <f t="shared" si="111"/>
        <v>102.83506921957502</v>
      </c>
    </row>
    <row r="205" spans="1:29" x14ac:dyDescent="0.25">
      <c r="A205" t="s">
        <v>1660</v>
      </c>
      <c r="B205">
        <v>52346</v>
      </c>
      <c r="C205">
        <v>48153</v>
      </c>
      <c r="D205">
        <v>44042</v>
      </c>
      <c r="E205">
        <v>42215</v>
      </c>
      <c r="F205">
        <v>37570</v>
      </c>
      <c r="G205">
        <v>38447</v>
      </c>
      <c r="H205">
        <v>43486</v>
      </c>
      <c r="I205">
        <v>37450</v>
      </c>
      <c r="K205" t="s">
        <v>1660</v>
      </c>
      <c r="L205">
        <f t="shared" si="103"/>
        <v>38543</v>
      </c>
      <c r="M205">
        <f t="shared" si="104"/>
        <v>34350</v>
      </c>
      <c r="N205">
        <f t="shared" si="105"/>
        <v>30239</v>
      </c>
      <c r="O205">
        <f t="shared" si="106"/>
        <v>28412</v>
      </c>
      <c r="P205">
        <f t="shared" si="107"/>
        <v>23767</v>
      </c>
      <c r="Q205">
        <f t="shared" si="108"/>
        <v>24644</v>
      </c>
      <c r="R205">
        <f t="shared" si="109"/>
        <v>29683</v>
      </c>
      <c r="S205">
        <f t="shared" si="110"/>
        <v>23647</v>
      </c>
      <c r="U205" t="s">
        <v>1659</v>
      </c>
      <c r="V205">
        <f t="shared" ref="V205:V209" si="112">L204/$O$209*100</f>
        <v>94.8784371690451</v>
      </c>
      <c r="W205">
        <f t="shared" ref="W205:W209" si="113">M204/$O$209*100</f>
        <v>92.430418517474422</v>
      </c>
      <c r="X205">
        <f t="shared" ref="X205:X209" si="114">N204/$O$209*100</f>
        <v>81.708051108960831</v>
      </c>
      <c r="Y205">
        <f t="shared" ref="Y205:Y209" si="115">O204/$O$209*100</f>
        <v>67.579943466235932</v>
      </c>
      <c r="Z205">
        <f t="shared" ref="Z205:Z209" si="116">P204/$O$209*100</f>
        <v>53.326120579966329</v>
      </c>
      <c r="AA205">
        <f t="shared" ref="AA205:AA209" si="117">Q204/$O$209*100</f>
        <v>45.102057920441304</v>
      </c>
      <c r="AB205">
        <f t="shared" ref="AB205:AB209" si="118">R204/$O$209*100</f>
        <v>71.15254211460659</v>
      </c>
      <c r="AC205">
        <f t="shared" ref="AC205:AC209" si="119">S204/$O$209*100</f>
        <v>77.687449047230842</v>
      </c>
    </row>
    <row r="206" spans="1:29" x14ac:dyDescent="0.25">
      <c r="A206" t="s">
        <v>1661</v>
      </c>
      <c r="B206">
        <v>48177</v>
      </c>
      <c r="C206">
        <v>16338</v>
      </c>
      <c r="D206">
        <v>23724</v>
      </c>
      <c r="E206">
        <v>32554</v>
      </c>
      <c r="F206">
        <v>35916</v>
      </c>
      <c r="G206">
        <v>40873</v>
      </c>
      <c r="H206">
        <v>40301</v>
      </c>
      <c r="I206">
        <v>42840</v>
      </c>
      <c r="K206" t="s">
        <v>1661</v>
      </c>
      <c r="L206">
        <f t="shared" si="103"/>
        <v>34374</v>
      </c>
      <c r="M206">
        <f t="shared" si="104"/>
        <v>2535</v>
      </c>
      <c r="N206">
        <f t="shared" si="105"/>
        <v>9921</v>
      </c>
      <c r="O206">
        <f t="shared" si="106"/>
        <v>18751</v>
      </c>
      <c r="P206">
        <f t="shared" si="107"/>
        <v>22113</v>
      </c>
      <c r="Q206">
        <f t="shared" si="108"/>
        <v>27070</v>
      </c>
      <c r="R206">
        <f t="shared" si="109"/>
        <v>26498</v>
      </c>
      <c r="S206">
        <f t="shared" si="110"/>
        <v>29037</v>
      </c>
      <c r="U206" t="s">
        <v>1660</v>
      </c>
      <c r="V206">
        <f t="shared" si="112"/>
        <v>88.098956944433866</v>
      </c>
      <c r="W206">
        <f t="shared" si="113"/>
        <v>78.514883922925122</v>
      </c>
      <c r="X206">
        <f t="shared" si="114"/>
        <v>69.118240900883052</v>
      </c>
      <c r="Y206">
        <f t="shared" si="115"/>
        <v>64.942209083497787</v>
      </c>
      <c r="Z206">
        <f t="shared" si="116"/>
        <v>54.324985333221591</v>
      </c>
      <c r="AA206">
        <f t="shared" si="117"/>
        <v>56.329572034834555</v>
      </c>
      <c r="AB206">
        <f t="shared" si="118"/>
        <v>67.847374075231045</v>
      </c>
      <c r="AC206">
        <f t="shared" si="119"/>
        <v>54.050697529124037</v>
      </c>
    </row>
    <row r="207" spans="1:29" x14ac:dyDescent="0.25">
      <c r="A207" t="s">
        <v>1662</v>
      </c>
      <c r="B207">
        <v>51310</v>
      </c>
      <c r="C207">
        <v>44303</v>
      </c>
      <c r="D207">
        <v>44470</v>
      </c>
      <c r="E207">
        <v>43607</v>
      </c>
      <c r="F207">
        <v>35693</v>
      </c>
      <c r="G207">
        <v>38927</v>
      </c>
      <c r="H207">
        <v>40048</v>
      </c>
      <c r="I207">
        <v>40489</v>
      </c>
      <c r="K207" t="s">
        <v>1662</v>
      </c>
      <c r="L207">
        <f t="shared" si="103"/>
        <v>37507</v>
      </c>
      <c r="M207">
        <f t="shared" si="104"/>
        <v>30500</v>
      </c>
      <c r="N207">
        <f t="shared" si="105"/>
        <v>30667</v>
      </c>
      <c r="O207">
        <f t="shared" si="106"/>
        <v>29804</v>
      </c>
      <c r="P207">
        <f t="shared" si="107"/>
        <v>21890</v>
      </c>
      <c r="Q207">
        <f t="shared" si="108"/>
        <v>25124</v>
      </c>
      <c r="R207">
        <f t="shared" si="109"/>
        <v>26245</v>
      </c>
      <c r="S207">
        <f t="shared" si="110"/>
        <v>26686</v>
      </c>
      <c r="U207" t="s">
        <v>1661</v>
      </c>
      <c r="V207">
        <f t="shared" si="112"/>
        <v>78.569741483744636</v>
      </c>
      <c r="W207">
        <f t="shared" si="113"/>
        <v>5.7943298615608505</v>
      </c>
      <c r="X207">
        <f t="shared" si="114"/>
        <v>22.676744203765363</v>
      </c>
      <c r="Y207">
        <f t="shared" si="115"/>
        <v>42.859755121943785</v>
      </c>
      <c r="Z207">
        <f t="shared" si="116"/>
        <v>50.544385100076958</v>
      </c>
      <c r="AA207">
        <f t="shared" si="117"/>
        <v>61.874757141006796</v>
      </c>
      <c r="AB207">
        <f t="shared" si="118"/>
        <v>60.567318608141782</v>
      </c>
      <c r="AC207">
        <f t="shared" si="119"/>
        <v>66.370791396505879</v>
      </c>
    </row>
    <row r="208" spans="1:29" x14ac:dyDescent="0.25">
      <c r="A208" t="s">
        <v>1663</v>
      </c>
      <c r="B208">
        <v>11909</v>
      </c>
      <c r="C208">
        <v>50701</v>
      </c>
      <c r="D208">
        <v>32628</v>
      </c>
      <c r="E208">
        <v>40084</v>
      </c>
      <c r="F208">
        <v>45790</v>
      </c>
      <c r="G208">
        <v>41412</v>
      </c>
      <c r="H208">
        <v>49387</v>
      </c>
      <c r="I208">
        <v>54113</v>
      </c>
      <c r="K208" t="s">
        <v>1663</v>
      </c>
      <c r="L208">
        <f t="shared" si="103"/>
        <v>-1894</v>
      </c>
      <c r="M208">
        <f t="shared" si="104"/>
        <v>36898</v>
      </c>
      <c r="N208">
        <f t="shared" si="105"/>
        <v>18825</v>
      </c>
      <c r="O208">
        <f t="shared" si="106"/>
        <v>26281</v>
      </c>
      <c r="P208">
        <f t="shared" si="107"/>
        <v>31987</v>
      </c>
      <c r="Q208">
        <f t="shared" si="108"/>
        <v>27609</v>
      </c>
      <c r="R208">
        <f t="shared" si="109"/>
        <v>35584</v>
      </c>
      <c r="S208">
        <f t="shared" si="110"/>
        <v>40310</v>
      </c>
      <c r="U208" t="s">
        <v>1662</v>
      </c>
      <c r="V208">
        <f t="shared" si="112"/>
        <v>85.730938902391642</v>
      </c>
      <c r="W208">
        <f t="shared" si="113"/>
        <v>69.714816874795233</v>
      </c>
      <c r="X208">
        <f t="shared" si="114"/>
        <v>70.096534068831005</v>
      </c>
      <c r="Y208">
        <f t="shared" si="115"/>
        <v>68.123947611029422</v>
      </c>
      <c r="Z208">
        <f t="shared" si="116"/>
        <v>50.034666930795666</v>
      </c>
      <c r="AA208">
        <f t="shared" si="117"/>
        <v>57.426723251224779</v>
      </c>
      <c r="AB208">
        <f t="shared" si="118"/>
        <v>59.989028487836102</v>
      </c>
      <c r="AC208">
        <f t="shared" si="119"/>
        <v>60.997036167894613</v>
      </c>
    </row>
    <row r="209" spans="1:29" x14ac:dyDescent="0.25">
      <c r="A209" t="s">
        <v>1664</v>
      </c>
      <c r="B209">
        <v>13290</v>
      </c>
      <c r="C209">
        <v>13991</v>
      </c>
      <c r="D209">
        <v>14128</v>
      </c>
      <c r="E209">
        <f>AVERAGE(B209:D209)</f>
        <v>13803</v>
      </c>
      <c r="O209">
        <f>AVERAGE(L203:L205)</f>
        <v>43749.666666666664</v>
      </c>
      <c r="U209" t="s">
        <v>1663</v>
      </c>
      <c r="V209">
        <f t="shared" si="112"/>
        <v>-4.3291758413397439</v>
      </c>
      <c r="W209">
        <f t="shared" si="113"/>
        <v>84.338928296596549</v>
      </c>
      <c r="X209">
        <f t="shared" si="114"/>
        <v>43.028899267803951</v>
      </c>
      <c r="Y209">
        <f t="shared" si="115"/>
        <v>60.071314829065372</v>
      </c>
      <c r="Z209">
        <f t="shared" si="116"/>
        <v>73.1136999139041</v>
      </c>
      <c r="AA209">
        <f t="shared" si="117"/>
        <v>63.106766527744973</v>
      </c>
      <c r="AB209">
        <f t="shared" si="118"/>
        <v>81.335476841728322</v>
      </c>
      <c r="AC209">
        <f t="shared" si="119"/>
        <v>92.137844859770368</v>
      </c>
    </row>
    <row r="210" spans="1:29" x14ac:dyDescent="0.25">
      <c r="A210" t="s">
        <v>1665</v>
      </c>
    </row>
    <row r="213" spans="1:29" x14ac:dyDescent="0.25">
      <c r="A213" s="7" t="s">
        <v>2217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12547</v>
      </c>
      <c r="C216">
        <v>50716</v>
      </c>
      <c r="D216">
        <v>48597</v>
      </c>
      <c r="E216">
        <v>34640</v>
      </c>
      <c r="F216">
        <v>34935</v>
      </c>
      <c r="G216">
        <v>35386</v>
      </c>
      <c r="H216">
        <v>34731</v>
      </c>
      <c r="I216">
        <v>43218</v>
      </c>
      <c r="K216" t="s">
        <v>1658</v>
      </c>
      <c r="L216">
        <f>B216-$E$222</f>
        <v>6555</v>
      </c>
      <c r="M216">
        <f t="shared" ref="M216:S216" si="120">C216-$E$222</f>
        <v>44724</v>
      </c>
      <c r="N216">
        <f t="shared" si="120"/>
        <v>42605</v>
      </c>
      <c r="O216">
        <f t="shared" si="120"/>
        <v>28648</v>
      </c>
      <c r="P216">
        <f t="shared" si="120"/>
        <v>28943</v>
      </c>
      <c r="Q216">
        <f t="shared" si="120"/>
        <v>29394</v>
      </c>
      <c r="R216">
        <f t="shared" si="120"/>
        <v>28739</v>
      </c>
      <c r="S216">
        <f t="shared" si="120"/>
        <v>37226</v>
      </c>
    </row>
    <row r="217" spans="1:29" x14ac:dyDescent="0.25">
      <c r="A217" t="s">
        <v>1659</v>
      </c>
      <c r="B217">
        <v>32435</v>
      </c>
      <c r="C217">
        <v>39753</v>
      </c>
      <c r="D217">
        <v>34786</v>
      </c>
      <c r="E217">
        <v>31923</v>
      </c>
      <c r="F217">
        <v>31247</v>
      </c>
      <c r="G217">
        <v>34427</v>
      </c>
      <c r="H217">
        <v>34934</v>
      </c>
      <c r="I217">
        <v>37729</v>
      </c>
      <c r="K217" t="s">
        <v>1659</v>
      </c>
      <c r="L217">
        <f t="shared" ref="L217:L221" si="121">B217-$E$222</f>
        <v>26443</v>
      </c>
      <c r="M217">
        <f t="shared" ref="M217:M221" si="122">C217-$E$222</f>
        <v>33761</v>
      </c>
      <c r="N217">
        <f t="shared" ref="N217:N221" si="123">D217-$E$222</f>
        <v>28794</v>
      </c>
      <c r="O217">
        <f t="shared" ref="O217:O221" si="124">E217-$E$222</f>
        <v>25931</v>
      </c>
      <c r="P217">
        <f t="shared" ref="P217:P221" si="125">F217-$E$222</f>
        <v>25255</v>
      </c>
      <c r="Q217">
        <f t="shared" ref="Q217:Q221" si="126">G217-$E$222</f>
        <v>28435</v>
      </c>
      <c r="R217">
        <f t="shared" ref="R217:R221" si="127">H217-$E$222</f>
        <v>28942</v>
      </c>
      <c r="S217">
        <f t="shared" ref="S217:S221" si="128">I217-$E$222</f>
        <v>31737</v>
      </c>
      <c r="U217" t="s">
        <v>1658</v>
      </c>
      <c r="V217">
        <f>L216/$O$222*100</f>
        <v>25.354891115151045</v>
      </c>
      <c r="W217">
        <f t="shared" ref="W217:AC217" si="129">M216/$O$222*100</f>
        <v>172.99346304103972</v>
      </c>
      <c r="X217">
        <f t="shared" si="129"/>
        <v>164.79712219084826</v>
      </c>
      <c r="Y217">
        <f t="shared" si="129"/>
        <v>110.81112443430163</v>
      </c>
      <c r="Z217">
        <f t="shared" si="129"/>
        <v>111.95219123505976</v>
      </c>
      <c r="AA217">
        <f t="shared" si="129"/>
        <v>113.69666963215101</v>
      </c>
      <c r="AB217">
        <f t="shared" si="129"/>
        <v>111.16311453216261</v>
      </c>
      <c r="AC217">
        <f t="shared" si="129"/>
        <v>143.99102618651608</v>
      </c>
    </row>
    <row r="218" spans="1:29" x14ac:dyDescent="0.25">
      <c r="A218" t="s">
        <v>1660</v>
      </c>
      <c r="B218">
        <v>31255</v>
      </c>
      <c r="C218">
        <v>31214</v>
      </c>
      <c r="D218">
        <v>32484</v>
      </c>
      <c r="E218">
        <v>29638</v>
      </c>
      <c r="F218">
        <v>30491</v>
      </c>
      <c r="G218">
        <v>29994</v>
      </c>
      <c r="H218">
        <v>33635</v>
      </c>
      <c r="I218">
        <v>37725</v>
      </c>
      <c r="K218" t="s">
        <v>1660</v>
      </c>
      <c r="L218">
        <f t="shared" si="121"/>
        <v>25263</v>
      </c>
      <c r="M218">
        <f t="shared" si="122"/>
        <v>25222</v>
      </c>
      <c r="N218">
        <f t="shared" si="123"/>
        <v>26492</v>
      </c>
      <c r="O218">
        <f t="shared" si="124"/>
        <v>23646</v>
      </c>
      <c r="P218">
        <f t="shared" si="125"/>
        <v>24499</v>
      </c>
      <c r="Q218">
        <f t="shared" si="126"/>
        <v>24002</v>
      </c>
      <c r="R218">
        <f t="shared" si="127"/>
        <v>27643</v>
      </c>
      <c r="S218">
        <f t="shared" si="128"/>
        <v>31733</v>
      </c>
      <c r="U218" t="s">
        <v>1659</v>
      </c>
      <c r="V218">
        <f t="shared" ref="V218:V222" si="130">L217/$O$222*100</f>
        <v>102.28213360151625</v>
      </c>
      <c r="W218">
        <f t="shared" ref="W218:W222" si="131">M217/$O$222*100</f>
        <v>130.58832630642479</v>
      </c>
      <c r="X218">
        <f t="shared" ref="X218:X222" si="132">N217/$O$222*100</f>
        <v>111.37585580010057</v>
      </c>
      <c r="Y218">
        <f t="shared" ref="Y218:Y222" si="133">O217/$O$222*100</f>
        <v>100.30170579816655</v>
      </c>
      <c r="Z218">
        <f t="shared" ref="Z218:Z222" si="134">P217/$O$222*100</f>
        <v>97.686922214056395</v>
      </c>
      <c r="AA218">
        <f t="shared" ref="AA218:AA222" si="135">Q217/$O$222*100</f>
        <v>109.98723552392373</v>
      </c>
      <c r="AB218">
        <f t="shared" ref="AB218:AB222" si="136">R217/$O$222*100</f>
        <v>111.94832321200634</v>
      </c>
      <c r="AC218">
        <f t="shared" ref="AC218:AC222" si="137">S217/$O$222*100</f>
        <v>122.75944764630798</v>
      </c>
    </row>
    <row r="219" spans="1:29" x14ac:dyDescent="0.25">
      <c r="A219" t="s">
        <v>1661</v>
      </c>
      <c r="B219">
        <v>31057</v>
      </c>
      <c r="C219">
        <v>10619</v>
      </c>
      <c r="D219">
        <v>20978</v>
      </c>
      <c r="E219">
        <v>25345</v>
      </c>
      <c r="F219">
        <v>31134</v>
      </c>
      <c r="G219">
        <v>32170</v>
      </c>
      <c r="H219">
        <v>32942</v>
      </c>
      <c r="I219">
        <v>38066</v>
      </c>
      <c r="K219" t="s">
        <v>1661</v>
      </c>
      <c r="L219">
        <f t="shared" si="121"/>
        <v>25065</v>
      </c>
      <c r="M219">
        <f t="shared" si="122"/>
        <v>4627</v>
      </c>
      <c r="N219">
        <f t="shared" si="123"/>
        <v>14986</v>
      </c>
      <c r="O219">
        <f t="shared" si="124"/>
        <v>19353</v>
      </c>
      <c r="P219">
        <f t="shared" si="125"/>
        <v>25142</v>
      </c>
      <c r="Q219">
        <f t="shared" si="126"/>
        <v>26178</v>
      </c>
      <c r="R219">
        <f t="shared" si="127"/>
        <v>26950</v>
      </c>
      <c r="S219">
        <f t="shared" si="128"/>
        <v>32074</v>
      </c>
      <c r="U219" t="s">
        <v>1660</v>
      </c>
      <c r="V219">
        <f t="shared" si="130"/>
        <v>97.717866398483736</v>
      </c>
      <c r="W219">
        <f t="shared" si="131"/>
        <v>97.559277453293618</v>
      </c>
      <c r="X219">
        <f t="shared" si="132"/>
        <v>102.47166673113372</v>
      </c>
      <c r="Y219">
        <f t="shared" si="133"/>
        <v>91.463273121107804</v>
      </c>
      <c r="Z219">
        <f t="shared" si="134"/>
        <v>94.762696785672844</v>
      </c>
      <c r="AA219">
        <f t="shared" si="135"/>
        <v>92.840289328124399</v>
      </c>
      <c r="AB219">
        <f t="shared" si="136"/>
        <v>106.92376126561713</v>
      </c>
      <c r="AC219">
        <f t="shared" si="137"/>
        <v>122.74397555409431</v>
      </c>
    </row>
    <row r="220" spans="1:29" x14ac:dyDescent="0.25">
      <c r="A220" t="s">
        <v>1662</v>
      </c>
      <c r="B220">
        <v>31770</v>
      </c>
      <c r="C220">
        <v>31209</v>
      </c>
      <c r="D220">
        <v>34117</v>
      </c>
      <c r="E220">
        <v>30688</v>
      </c>
      <c r="F220">
        <v>33259</v>
      </c>
      <c r="G220">
        <v>32941</v>
      </c>
      <c r="H220">
        <v>32071</v>
      </c>
      <c r="I220">
        <v>38037</v>
      </c>
      <c r="K220" t="s">
        <v>1662</v>
      </c>
      <c r="L220">
        <f t="shared" si="121"/>
        <v>25778</v>
      </c>
      <c r="M220">
        <f t="shared" si="122"/>
        <v>25217</v>
      </c>
      <c r="N220">
        <f t="shared" si="123"/>
        <v>28125</v>
      </c>
      <c r="O220">
        <f t="shared" si="124"/>
        <v>24696</v>
      </c>
      <c r="P220">
        <f t="shared" si="125"/>
        <v>27267</v>
      </c>
      <c r="Q220">
        <f t="shared" si="126"/>
        <v>26949</v>
      </c>
      <c r="R220">
        <f t="shared" si="127"/>
        <v>26079</v>
      </c>
      <c r="S220">
        <f t="shared" si="128"/>
        <v>32045</v>
      </c>
      <c r="U220" t="s">
        <v>1661</v>
      </c>
      <c r="V220">
        <f t="shared" si="130"/>
        <v>96.951997833907086</v>
      </c>
      <c r="W220">
        <f t="shared" si="131"/>
        <v>17.897342668162302</v>
      </c>
      <c r="X220">
        <f t="shared" si="132"/>
        <v>57.966193478513127</v>
      </c>
      <c r="Y220">
        <f t="shared" si="133"/>
        <v>74.857850152786909</v>
      </c>
      <c r="Z220">
        <f t="shared" si="134"/>
        <v>97.249835609020224</v>
      </c>
      <c r="AA220">
        <f t="shared" si="135"/>
        <v>101.25710749236066</v>
      </c>
      <c r="AB220">
        <f t="shared" si="136"/>
        <v>104.24322128959889</v>
      </c>
      <c r="AC220">
        <f t="shared" si="137"/>
        <v>124.06297141530965</v>
      </c>
    </row>
    <row r="221" spans="1:29" x14ac:dyDescent="0.25">
      <c r="A221" t="s">
        <v>1663</v>
      </c>
      <c r="B221">
        <v>8699</v>
      </c>
      <c r="C221">
        <v>35025</v>
      </c>
      <c r="D221">
        <v>35837</v>
      </c>
      <c r="E221">
        <v>33697</v>
      </c>
      <c r="F221">
        <v>33522</v>
      </c>
      <c r="G221">
        <v>34375</v>
      </c>
      <c r="H221">
        <v>33703</v>
      </c>
      <c r="I221">
        <v>44583</v>
      </c>
      <c r="K221" t="s">
        <v>1663</v>
      </c>
      <c r="L221">
        <f t="shared" si="121"/>
        <v>2707</v>
      </c>
      <c r="M221">
        <f t="shared" si="122"/>
        <v>29033</v>
      </c>
      <c r="N221">
        <f t="shared" si="123"/>
        <v>29845</v>
      </c>
      <c r="O221">
        <f t="shared" si="124"/>
        <v>27705</v>
      </c>
      <c r="P221">
        <f t="shared" si="125"/>
        <v>27530</v>
      </c>
      <c r="Q221">
        <f t="shared" si="126"/>
        <v>28383</v>
      </c>
      <c r="R221">
        <f t="shared" si="127"/>
        <v>27711</v>
      </c>
      <c r="S221">
        <f t="shared" si="128"/>
        <v>38591</v>
      </c>
      <c r="U221" t="s">
        <v>1662</v>
      </c>
      <c r="V221">
        <f t="shared" si="130"/>
        <v>99.709898270993691</v>
      </c>
      <c r="W221">
        <f t="shared" si="131"/>
        <v>97.539937338026533</v>
      </c>
      <c r="X221">
        <f t="shared" si="132"/>
        <v>108.78814837736432</v>
      </c>
      <c r="Y221">
        <f t="shared" si="133"/>
        <v>95.52469732719608</v>
      </c>
      <c r="Z221">
        <f t="shared" si="134"/>
        <v>105.46938459753221</v>
      </c>
      <c r="AA221">
        <f t="shared" si="135"/>
        <v>104.23935326654548</v>
      </c>
      <c r="AB221">
        <f t="shared" si="136"/>
        <v>100.87417321007233</v>
      </c>
      <c r="AC221">
        <f t="shared" si="137"/>
        <v>123.95079874676054</v>
      </c>
    </row>
    <row r="222" spans="1:29" x14ac:dyDescent="0.25">
      <c r="A222" t="s">
        <v>1664</v>
      </c>
      <c r="B222">
        <v>5991</v>
      </c>
      <c r="C222">
        <v>5932</v>
      </c>
      <c r="D222">
        <v>6053</v>
      </c>
      <c r="E222">
        <f>AVERAGE(B222:D222)</f>
        <v>5992</v>
      </c>
      <c r="O222">
        <f>AVERAGE(L217:L218)</f>
        <v>25853</v>
      </c>
      <c r="U222" t="s">
        <v>1663</v>
      </c>
      <c r="V222">
        <f t="shared" si="130"/>
        <v>10.470738405600898</v>
      </c>
      <c r="W222">
        <f t="shared" si="131"/>
        <v>112.30031330986732</v>
      </c>
      <c r="X222">
        <f t="shared" si="132"/>
        <v>115.44114802924226</v>
      </c>
      <c r="Y222">
        <f t="shared" si="133"/>
        <v>107.16357869492903</v>
      </c>
      <c r="Z222">
        <f t="shared" si="134"/>
        <v>106.48667466058097</v>
      </c>
      <c r="AA222">
        <f t="shared" si="135"/>
        <v>109.78609832514601</v>
      </c>
      <c r="AB222">
        <f t="shared" si="136"/>
        <v>107.18678683324954</v>
      </c>
      <c r="AC222">
        <f t="shared" si="137"/>
        <v>149.27087765443082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82.204261040474194</v>
      </c>
      <c r="C228">
        <f t="shared" ref="C228:I228" si="138">AVERAGE(W217,W204,W190)</f>
        <v>126.49754603269029</v>
      </c>
      <c r="D228">
        <f t="shared" si="138"/>
        <v>129.13586447838063</v>
      </c>
      <c r="E228">
        <f t="shared" si="138"/>
        <v>102.72263230397317</v>
      </c>
      <c r="F228">
        <f t="shared" si="138"/>
        <v>98.217301307446292</v>
      </c>
      <c r="G228">
        <f t="shared" si="138"/>
        <v>95.771096293903554</v>
      </c>
      <c r="H228">
        <f t="shared" si="138"/>
        <v>99.707439341784195</v>
      </c>
      <c r="I228">
        <f t="shared" si="138"/>
        <v>127.99277478995788</v>
      </c>
      <c r="K228" t="s">
        <v>1658</v>
      </c>
      <c r="L228">
        <f>STDEV(V217,V204,V190)/SQRT(3)</f>
        <v>28.663374030192195</v>
      </c>
      <c r="M228">
        <f t="shared" ref="M228:S228" si="139">STDEV(W217,W204,W190)/SQRT(3)</f>
        <v>23.258058960681222</v>
      </c>
      <c r="N228">
        <f t="shared" si="139"/>
        <v>20.111719601609828</v>
      </c>
      <c r="O228">
        <f t="shared" si="139"/>
        <v>7.337682042863733</v>
      </c>
      <c r="P228">
        <f t="shared" si="139"/>
        <v>17.120947122669481</v>
      </c>
      <c r="Q228">
        <f t="shared" si="139"/>
        <v>17.464506096540589</v>
      </c>
      <c r="R228">
        <f t="shared" si="139"/>
        <v>5.7289556446729515</v>
      </c>
      <c r="S228">
        <f t="shared" si="139"/>
        <v>12.732830256702185</v>
      </c>
    </row>
    <row r="229" spans="1:19" x14ac:dyDescent="0.25">
      <c r="A229" t="s">
        <v>1659</v>
      </c>
      <c r="B229">
        <f t="shared" ref="B229:B233" si="140">AVERAGE(V218,V205,V191)</f>
        <v>98.079962969963574</v>
      </c>
      <c r="C229">
        <f t="shared" ref="C229:C233" si="141">AVERAGE(W218,W205,W191)</f>
        <v>105.24028805550404</v>
      </c>
      <c r="D229">
        <f t="shared" ref="D229:D233" si="142">AVERAGE(X218,X205,X191)</f>
        <v>92.331129571782114</v>
      </c>
      <c r="E229">
        <f t="shared" ref="E229:E233" si="143">AVERAGE(Y218,Y205,Y191)</f>
        <v>87.070301223497893</v>
      </c>
      <c r="F229">
        <f t="shared" ref="F229:F233" si="144">AVERAGE(Z218,Z205,Z191)</f>
        <v>80.998750403403093</v>
      </c>
      <c r="G229">
        <f t="shared" ref="G229:G233" si="145">AVERAGE(AA218,AA205,AA191)</f>
        <v>82.284419840428939</v>
      </c>
      <c r="H229">
        <f t="shared" ref="H229:H233" si="146">AVERAGE(AB218,AB205,AB191)</f>
        <v>94.150545357968795</v>
      </c>
      <c r="I229">
        <f t="shared" ref="I229:I233" si="147">AVERAGE(AC218,AC205,AC191)</f>
        <v>104.2638666788532</v>
      </c>
      <c r="K229" t="s">
        <v>1659</v>
      </c>
      <c r="L229">
        <f t="shared" ref="L229:L233" si="148">STDEV(V218,V205,V191)/SQRT(3)</f>
        <v>2.1950434903704252</v>
      </c>
      <c r="M229">
        <f t="shared" ref="M229:M233" si="149">STDEV(W218,W205,W191)/SQRT(3)</f>
        <v>12.674261815614114</v>
      </c>
      <c r="N229">
        <f t="shared" ref="N229:N233" si="150">STDEV(X218,X205,X191)/SQRT(3)</f>
        <v>9.5435453250261393</v>
      </c>
      <c r="O229">
        <f t="shared" ref="O229:O233" si="151">STDEV(Y218,Y205,Y191)/SQRT(3)</f>
        <v>9.9508676963913807</v>
      </c>
      <c r="P229">
        <f t="shared" ref="P229:P233" si="152">STDEV(Z218,Z205,Z191)/SQRT(3)</f>
        <v>13.933938409278792</v>
      </c>
      <c r="Q229">
        <f t="shared" ref="Q229:Q233" si="153">STDEV(AA218,AA205,AA191)/SQRT(3)</f>
        <v>19.321127605087455</v>
      </c>
      <c r="R229">
        <f t="shared" ref="R229:R233" si="154">STDEV(AB218,AB205,AB191)/SQRT(3)</f>
        <v>12.060344065180072</v>
      </c>
      <c r="S229">
        <f t="shared" ref="S229:S233" si="155">STDEV(AC218,AC205,AC191)/SQRT(3)</f>
        <v>13.624074345602569</v>
      </c>
    </row>
    <row r="230" spans="1:19" x14ac:dyDescent="0.25">
      <c r="A230" t="s">
        <v>1660</v>
      </c>
      <c r="B230">
        <f t="shared" si="140"/>
        <v>94.834073027945919</v>
      </c>
      <c r="C230">
        <f t="shared" si="141"/>
        <v>90.706150575952094</v>
      </c>
      <c r="D230">
        <f t="shared" si="142"/>
        <v>84.420359371393332</v>
      </c>
      <c r="E230">
        <f t="shared" si="143"/>
        <v>80.937768982232811</v>
      </c>
      <c r="F230">
        <f t="shared" si="144"/>
        <v>83.046506161976637</v>
      </c>
      <c r="G230">
        <f t="shared" si="145"/>
        <v>79.514185448059635</v>
      </c>
      <c r="H230">
        <f t="shared" si="146"/>
        <v>83.793962237745745</v>
      </c>
      <c r="I230">
        <f t="shared" si="147"/>
        <v>63.896235317524571</v>
      </c>
      <c r="K230" t="s">
        <v>1660</v>
      </c>
      <c r="L230">
        <f t="shared" si="148"/>
        <v>3.3791206820170379</v>
      </c>
      <c r="M230">
        <f t="shared" si="149"/>
        <v>6.1113019189436111</v>
      </c>
      <c r="N230">
        <f t="shared" si="150"/>
        <v>9.7259324028600194</v>
      </c>
      <c r="O230">
        <f t="shared" si="151"/>
        <v>8.129838906434669</v>
      </c>
      <c r="P230">
        <f t="shared" si="152"/>
        <v>14.441699673921624</v>
      </c>
      <c r="Q230">
        <f t="shared" si="153"/>
        <v>11.635445514736329</v>
      </c>
      <c r="R230">
        <f t="shared" si="154"/>
        <v>11.838354301666765</v>
      </c>
      <c r="S230">
        <f t="shared" si="155"/>
        <v>31.520382268369808</v>
      </c>
    </row>
    <row r="231" spans="1:19" x14ac:dyDescent="0.25">
      <c r="A231" t="s">
        <v>1661</v>
      </c>
      <c r="B231">
        <f t="shared" si="140"/>
        <v>88.609162968503369</v>
      </c>
      <c r="C231">
        <f t="shared" si="141"/>
        <v>39.97487108876981</v>
      </c>
      <c r="D231">
        <f t="shared" si="142"/>
        <v>57.253974463012533</v>
      </c>
      <c r="E231">
        <f t="shared" si="143"/>
        <v>70.852870696646093</v>
      </c>
      <c r="F231">
        <f t="shared" si="144"/>
        <v>81.974620871092128</v>
      </c>
      <c r="G231">
        <f t="shared" si="145"/>
        <v>86.403098756282432</v>
      </c>
      <c r="H231">
        <f t="shared" si="146"/>
        <v>85.385471977447864</v>
      </c>
      <c r="I231">
        <f t="shared" si="147"/>
        <v>101.1377497356312</v>
      </c>
      <c r="K231" t="s">
        <v>1661</v>
      </c>
      <c r="L231">
        <f t="shared" si="148"/>
        <v>5.3738763708798647</v>
      </c>
      <c r="M231">
        <f t="shared" si="149"/>
        <v>28.345184953375043</v>
      </c>
      <c r="N231">
        <f t="shared" si="150"/>
        <v>19.76078226718316</v>
      </c>
      <c r="O231">
        <f t="shared" si="151"/>
        <v>15.138719972669353</v>
      </c>
      <c r="P231">
        <f t="shared" si="152"/>
        <v>15.717170072306805</v>
      </c>
      <c r="Q231">
        <f t="shared" si="153"/>
        <v>12.354984382727727</v>
      </c>
      <c r="R231">
        <f t="shared" si="154"/>
        <v>12.95557706361036</v>
      </c>
      <c r="S231">
        <f t="shared" si="155"/>
        <v>17.675472215891759</v>
      </c>
    </row>
    <row r="232" spans="1:19" x14ac:dyDescent="0.25">
      <c r="A232" t="s">
        <v>1662</v>
      </c>
      <c r="B232">
        <f t="shared" si="140"/>
        <v>93.921851257639887</v>
      </c>
      <c r="C232">
        <f t="shared" si="141"/>
        <v>88.430023641508853</v>
      </c>
      <c r="D232">
        <f t="shared" si="142"/>
        <v>91.689728640593742</v>
      </c>
      <c r="E232">
        <f t="shared" si="143"/>
        <v>91.49301551420119</v>
      </c>
      <c r="F232">
        <f t="shared" si="144"/>
        <v>87.868040403333865</v>
      </c>
      <c r="G232">
        <f t="shared" si="145"/>
        <v>87.653995231218985</v>
      </c>
      <c r="H232">
        <f t="shared" si="146"/>
        <v>85.184599357020772</v>
      </c>
      <c r="I232">
        <f t="shared" si="147"/>
        <v>100.67639750586852</v>
      </c>
      <c r="K232" t="s">
        <v>1662</v>
      </c>
      <c r="L232">
        <f t="shared" si="148"/>
        <v>4.2104294177559796</v>
      </c>
      <c r="M232">
        <f t="shared" si="149"/>
        <v>9.3586960171027371</v>
      </c>
      <c r="N232">
        <f t="shared" si="150"/>
        <v>11.393163228636048</v>
      </c>
      <c r="O232">
        <f t="shared" si="151"/>
        <v>12.492012739512475</v>
      </c>
      <c r="P232">
        <f t="shared" si="152"/>
        <v>18.93192398426002</v>
      </c>
      <c r="Q232">
        <f t="shared" si="153"/>
        <v>15.137502483271115</v>
      </c>
      <c r="R232">
        <f t="shared" si="154"/>
        <v>12.723623032147691</v>
      </c>
      <c r="S232">
        <f t="shared" si="155"/>
        <v>19.938539670273375</v>
      </c>
    </row>
    <row r="233" spans="1:19" x14ac:dyDescent="0.25">
      <c r="A233" t="s">
        <v>1663</v>
      </c>
      <c r="B233">
        <f t="shared" si="140"/>
        <v>1.6973628586400296</v>
      </c>
      <c r="C233">
        <f t="shared" si="141"/>
        <v>99.327012904608225</v>
      </c>
      <c r="D233">
        <f t="shared" si="142"/>
        <v>81.578369861888106</v>
      </c>
      <c r="E233">
        <f t="shared" si="143"/>
        <v>89.245137295888256</v>
      </c>
      <c r="F233">
        <f t="shared" si="144"/>
        <v>94.532857682762156</v>
      </c>
      <c r="G233">
        <f t="shared" si="145"/>
        <v>94.292296351508654</v>
      </c>
      <c r="H233">
        <f t="shared" si="146"/>
        <v>102.96578500865085</v>
      </c>
      <c r="I233">
        <f t="shared" si="147"/>
        <v>120.65153964781344</v>
      </c>
      <c r="K233" t="s">
        <v>1663</v>
      </c>
      <c r="L233">
        <f t="shared" si="148"/>
        <v>4.487694282782229</v>
      </c>
      <c r="M233">
        <f t="shared" si="149"/>
        <v>8.1343772452236074</v>
      </c>
      <c r="N233">
        <f t="shared" si="150"/>
        <v>21.034552979159329</v>
      </c>
      <c r="O233">
        <f t="shared" si="151"/>
        <v>14.713180386292764</v>
      </c>
      <c r="P233">
        <f t="shared" si="152"/>
        <v>10.733644427351884</v>
      </c>
      <c r="Q233">
        <f t="shared" si="153"/>
        <v>15.59286959323382</v>
      </c>
      <c r="R233">
        <f t="shared" si="154"/>
        <v>11.465680929918513</v>
      </c>
      <c r="S233">
        <f t="shared" si="155"/>
        <v>16.492970517224965</v>
      </c>
    </row>
  </sheetData>
  <mergeCells count="20">
    <mergeCell ref="C177:I177"/>
    <mergeCell ref="C178:I178"/>
    <mergeCell ref="C179:I179"/>
    <mergeCell ref="C180:I180"/>
    <mergeCell ref="B181:D181"/>
    <mergeCell ref="C116:I116"/>
    <mergeCell ref="C117:I117"/>
    <mergeCell ref="B118:D118"/>
    <mergeCell ref="C175:I175"/>
    <mergeCell ref="C176:I176"/>
    <mergeCell ref="C17:I17"/>
    <mergeCell ref="C112:I112"/>
    <mergeCell ref="C113:I113"/>
    <mergeCell ref="C114:I114"/>
    <mergeCell ref="C115:I115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W233"/>
  <sheetViews>
    <sheetView topLeftCell="A79" workbookViewId="0">
      <selection activeCell="A106" sqref="A106:B108"/>
    </sheetView>
  </sheetViews>
  <sheetFormatPr defaultRowHeight="15" x14ac:dyDescent="0.25"/>
  <cols>
    <col min="1" max="1" width="14.85546875" customWidth="1"/>
    <col min="2" max="2" width="9.7109375" bestFit="1" customWidth="1"/>
    <col min="7" max="7" width="12.85546875" customWidth="1"/>
  </cols>
  <sheetData>
    <row r="1" spans="1:13" x14ac:dyDescent="0.25">
      <c r="A1" s="7" t="s">
        <v>1677</v>
      </c>
      <c r="I1" s="7" t="s">
        <v>1678</v>
      </c>
      <c r="J1" t="s">
        <v>2309</v>
      </c>
      <c r="L1" s="7" t="s">
        <v>1679</v>
      </c>
      <c r="M1" t="s">
        <v>2312</v>
      </c>
    </row>
    <row r="2" spans="1:13" x14ac:dyDescent="0.25">
      <c r="A2" s="7" t="s">
        <v>1680</v>
      </c>
      <c r="J2" t="s">
        <v>2310</v>
      </c>
      <c r="M2" t="s">
        <v>1864</v>
      </c>
    </row>
    <row r="3" spans="1:13" x14ac:dyDescent="0.25">
      <c r="A3" s="53" t="s">
        <v>1681</v>
      </c>
      <c r="B3" s="17">
        <v>42432</v>
      </c>
      <c r="J3" t="s">
        <v>2311</v>
      </c>
      <c r="M3" t="s">
        <v>1864</v>
      </c>
    </row>
    <row r="4" spans="1:13" x14ac:dyDescent="0.25">
      <c r="A4" s="7" t="s">
        <v>1682</v>
      </c>
      <c r="B4" s="17">
        <v>42417</v>
      </c>
      <c r="I4" s="7" t="s">
        <v>1683</v>
      </c>
    </row>
    <row r="9" spans="1:13" x14ac:dyDescent="0.25">
      <c r="A9" s="7" t="s">
        <v>1685</v>
      </c>
    </row>
    <row r="10" spans="1:13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3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3" x14ac:dyDescent="0.25">
      <c r="A12" s="6" t="s">
        <v>1658</v>
      </c>
      <c r="B12" s="19" t="s">
        <v>1644</v>
      </c>
      <c r="C12" s="223" t="s">
        <v>1333</v>
      </c>
      <c r="D12" s="224" t="s">
        <v>1333</v>
      </c>
      <c r="E12" s="224" t="s">
        <v>1333</v>
      </c>
      <c r="F12" s="224" t="s">
        <v>1333</v>
      </c>
      <c r="G12" s="224" t="s">
        <v>1333</v>
      </c>
      <c r="H12" s="224" t="s">
        <v>1333</v>
      </c>
      <c r="I12" s="225" t="s">
        <v>1333</v>
      </c>
      <c r="J12" t="s">
        <v>2308</v>
      </c>
    </row>
    <row r="13" spans="1:13" x14ac:dyDescent="0.25">
      <c r="A13" s="6" t="s">
        <v>1659</v>
      </c>
      <c r="B13" s="19" t="s">
        <v>1644</v>
      </c>
      <c r="C13" s="218" t="s">
        <v>1216</v>
      </c>
      <c r="D13" s="219" t="s">
        <v>1216</v>
      </c>
      <c r="E13" s="219" t="s">
        <v>1216</v>
      </c>
      <c r="F13" s="219" t="s">
        <v>1216</v>
      </c>
      <c r="G13" s="219" t="s">
        <v>1216</v>
      </c>
      <c r="H13" s="219" t="s">
        <v>1216</v>
      </c>
      <c r="I13" s="220" t="s">
        <v>1216</v>
      </c>
    </row>
    <row r="14" spans="1:13" x14ac:dyDescent="0.25">
      <c r="A14" s="6" t="s">
        <v>1660</v>
      </c>
      <c r="B14" s="19" t="s">
        <v>1644</v>
      </c>
      <c r="C14" s="218" t="s">
        <v>1216</v>
      </c>
      <c r="D14" s="219" t="s">
        <v>1216</v>
      </c>
      <c r="E14" s="219" t="s">
        <v>1216</v>
      </c>
      <c r="F14" s="219" t="s">
        <v>1216</v>
      </c>
      <c r="G14" s="219" t="s">
        <v>1216</v>
      </c>
      <c r="H14" s="219" t="s">
        <v>1216</v>
      </c>
      <c r="I14" s="220" t="s">
        <v>1216</v>
      </c>
      <c r="J14" t="s">
        <v>2308</v>
      </c>
    </row>
    <row r="15" spans="1:13" x14ac:dyDescent="0.25">
      <c r="A15" s="6" t="s">
        <v>1661</v>
      </c>
      <c r="B15" s="19" t="s">
        <v>1686</v>
      </c>
      <c r="C15" s="218" t="s">
        <v>1220</v>
      </c>
      <c r="D15" s="219" t="s">
        <v>1220</v>
      </c>
      <c r="E15" s="219" t="s">
        <v>1220</v>
      </c>
      <c r="F15" s="219" t="s">
        <v>1220</v>
      </c>
      <c r="G15" s="219" t="s">
        <v>1220</v>
      </c>
      <c r="H15" s="219" t="s">
        <v>1220</v>
      </c>
      <c r="I15" s="220" t="s">
        <v>1220</v>
      </c>
    </row>
    <row r="16" spans="1:13" x14ac:dyDescent="0.25">
      <c r="A16" s="6" t="s">
        <v>1662</v>
      </c>
      <c r="B16" s="19" t="s">
        <v>1686</v>
      </c>
      <c r="C16" s="218" t="s">
        <v>1361</v>
      </c>
      <c r="D16" s="219"/>
      <c r="E16" s="219"/>
      <c r="F16" s="219"/>
      <c r="G16" s="219"/>
      <c r="H16" s="219"/>
      <c r="I16" s="220"/>
    </row>
    <row r="17" spans="1:9" x14ac:dyDescent="0.25">
      <c r="A17" s="6" t="s">
        <v>1663</v>
      </c>
      <c r="B17" s="19" t="s">
        <v>1687</v>
      </c>
      <c r="C17" s="218" t="s">
        <v>1365</v>
      </c>
      <c r="D17" s="219"/>
      <c r="E17" s="219"/>
      <c r="F17" s="219"/>
      <c r="G17" s="219"/>
      <c r="H17" s="219"/>
      <c r="I17" s="220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99</v>
      </c>
      <c r="C23">
        <v>20</v>
      </c>
      <c r="D23" t="s">
        <v>1333</v>
      </c>
      <c r="E23">
        <v>23892</v>
      </c>
      <c r="F23" t="s">
        <v>1334</v>
      </c>
      <c r="G23" t="s">
        <v>1335</v>
      </c>
      <c r="H23">
        <v>873.07680000000005</v>
      </c>
      <c r="I23">
        <v>174.61799999999999</v>
      </c>
    </row>
    <row r="24" spans="1:9" x14ac:dyDescent="0.25">
      <c r="A24" t="s">
        <v>869</v>
      </c>
      <c r="B24" t="s">
        <v>434</v>
      </c>
      <c r="C24">
        <v>20</v>
      </c>
      <c r="D24" t="s">
        <v>1216</v>
      </c>
      <c r="E24">
        <v>34566</v>
      </c>
      <c r="F24" t="s">
        <v>1217</v>
      </c>
      <c r="G24" t="s">
        <v>1218</v>
      </c>
      <c r="H24">
        <v>886.13</v>
      </c>
      <c r="I24">
        <v>177.23</v>
      </c>
    </row>
    <row r="25" spans="1:9" x14ac:dyDescent="0.25">
      <c r="A25" t="s">
        <v>869</v>
      </c>
      <c r="B25" t="s">
        <v>439</v>
      </c>
      <c r="C25">
        <v>20</v>
      </c>
      <c r="D25" t="s">
        <v>1220</v>
      </c>
      <c r="E25">
        <v>29879</v>
      </c>
      <c r="F25" t="s">
        <v>1221</v>
      </c>
      <c r="G25" t="s">
        <v>1222</v>
      </c>
      <c r="H25">
        <v>531.43100000000004</v>
      </c>
      <c r="I25">
        <v>106.2</v>
      </c>
    </row>
    <row r="26" spans="1:9" x14ac:dyDescent="0.25">
      <c r="A26" t="s">
        <v>1255</v>
      </c>
      <c r="B26" t="s">
        <v>134</v>
      </c>
      <c r="C26">
        <v>20</v>
      </c>
      <c r="D26" t="s">
        <v>1361</v>
      </c>
      <c r="E26">
        <v>23652</v>
      </c>
      <c r="F26" t="s">
        <v>1362</v>
      </c>
      <c r="G26" t="s">
        <v>1363</v>
      </c>
      <c r="H26">
        <v>167.19300000000001</v>
      </c>
      <c r="I26">
        <v>33.43</v>
      </c>
    </row>
    <row r="27" spans="1:9" x14ac:dyDescent="0.25">
      <c r="A27" t="s">
        <v>1255</v>
      </c>
      <c r="B27" t="s">
        <v>139</v>
      </c>
      <c r="C27">
        <v>17.5</v>
      </c>
      <c r="D27" t="s">
        <v>1365</v>
      </c>
      <c r="E27">
        <v>23796</v>
      </c>
      <c r="F27" t="s">
        <v>1366</v>
      </c>
      <c r="G27" t="s">
        <v>1367</v>
      </c>
      <c r="H27">
        <v>340.42</v>
      </c>
      <c r="I27">
        <v>68.08</v>
      </c>
    </row>
    <row r="31" spans="1:9" x14ac:dyDescent="0.25">
      <c r="A31" s="7" t="s">
        <v>2309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2316</v>
      </c>
    </row>
    <row r="34" spans="1:49" x14ac:dyDescent="0.25">
      <c r="A34" t="s">
        <v>1709</v>
      </c>
      <c r="B34" s="38">
        <v>42433.444641203707</v>
      </c>
    </row>
    <row r="35" spans="1:49" x14ac:dyDescent="0.25">
      <c r="A35" t="s">
        <v>1710</v>
      </c>
      <c r="B35">
        <v>2433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13</v>
      </c>
      <c r="C38">
        <v>16</v>
      </c>
      <c r="D38">
        <v>14</v>
      </c>
      <c r="E38">
        <v>16</v>
      </c>
      <c r="F38">
        <v>15</v>
      </c>
      <c r="G38">
        <v>15</v>
      </c>
      <c r="H38">
        <v>16</v>
      </c>
      <c r="I38">
        <v>15</v>
      </c>
      <c r="J38">
        <v>16</v>
      </c>
      <c r="K38">
        <v>15</v>
      </c>
      <c r="L38">
        <v>11</v>
      </c>
      <c r="M38">
        <v>13</v>
      </c>
      <c r="N38">
        <v>13</v>
      </c>
      <c r="O38">
        <v>13</v>
      </c>
      <c r="P38">
        <v>13</v>
      </c>
      <c r="Q38">
        <v>13</v>
      </c>
      <c r="R38">
        <v>16</v>
      </c>
      <c r="S38">
        <v>13</v>
      </c>
      <c r="T38">
        <v>15</v>
      </c>
      <c r="U38">
        <v>15</v>
      </c>
      <c r="V38">
        <v>14</v>
      </c>
      <c r="W38">
        <v>13</v>
      </c>
      <c r="X38">
        <v>13</v>
      </c>
      <c r="Y38">
        <v>12</v>
      </c>
      <c r="Z38">
        <v>16</v>
      </c>
      <c r="AA38">
        <v>16</v>
      </c>
      <c r="AB38">
        <v>14</v>
      </c>
      <c r="AC38">
        <v>14</v>
      </c>
      <c r="AD38">
        <v>16</v>
      </c>
      <c r="AE38">
        <v>14</v>
      </c>
      <c r="AF38">
        <v>12</v>
      </c>
      <c r="AG38">
        <v>11</v>
      </c>
      <c r="AH38">
        <v>15</v>
      </c>
      <c r="AI38">
        <v>15</v>
      </c>
      <c r="AJ38">
        <v>9</v>
      </c>
      <c r="AK38">
        <v>14</v>
      </c>
      <c r="AL38">
        <v>13</v>
      </c>
      <c r="AM38">
        <v>13</v>
      </c>
      <c r="AN38">
        <v>13</v>
      </c>
      <c r="AO38">
        <v>15</v>
      </c>
      <c r="AP38">
        <v>15</v>
      </c>
      <c r="AQ38">
        <v>14</v>
      </c>
      <c r="AR38">
        <v>16</v>
      </c>
      <c r="AS38">
        <v>16</v>
      </c>
      <c r="AT38">
        <v>13</v>
      </c>
      <c r="AU38">
        <v>16</v>
      </c>
      <c r="AV38">
        <v>16</v>
      </c>
      <c r="AW38">
        <v>15</v>
      </c>
    </row>
    <row r="39" spans="1:49" x14ac:dyDescent="0.25">
      <c r="A39" t="s">
        <v>1764</v>
      </c>
      <c r="B39">
        <v>46.609000000000002</v>
      </c>
      <c r="C39">
        <v>142.98699999999999</v>
      </c>
      <c r="D39">
        <v>140.185</v>
      </c>
      <c r="E39">
        <v>150.464</v>
      </c>
      <c r="F39">
        <v>124.15600000000001</v>
      </c>
      <c r="G39">
        <v>96.768000000000001</v>
      </c>
      <c r="H39">
        <v>124.803</v>
      </c>
      <c r="I39">
        <v>108.617</v>
      </c>
      <c r="J39">
        <v>169.00899999999999</v>
      </c>
      <c r="K39">
        <v>211.285</v>
      </c>
      <c r="L39">
        <v>120.34099999999999</v>
      </c>
      <c r="M39">
        <v>117.23</v>
      </c>
      <c r="N39">
        <v>90.376999999999995</v>
      </c>
      <c r="O39">
        <v>138.38800000000001</v>
      </c>
      <c r="P39">
        <v>82.263000000000005</v>
      </c>
      <c r="Q39">
        <v>99.209000000000003</v>
      </c>
      <c r="R39">
        <v>192.441</v>
      </c>
      <c r="S39">
        <v>160.81200000000001</v>
      </c>
      <c r="T39">
        <v>127.98699999999999</v>
      </c>
      <c r="U39">
        <v>112.589</v>
      </c>
      <c r="V39">
        <v>117.83499999999999</v>
      </c>
      <c r="W39">
        <v>80.19</v>
      </c>
      <c r="X39">
        <v>227.44800000000001</v>
      </c>
      <c r="Y39">
        <v>97.525999999999996</v>
      </c>
      <c r="Z39">
        <v>160.72900000000001</v>
      </c>
      <c r="AA39">
        <v>167.75899999999999</v>
      </c>
      <c r="AB39">
        <v>96.525999999999996</v>
      </c>
      <c r="AC39">
        <v>139.119</v>
      </c>
      <c r="AD39">
        <v>106.813</v>
      </c>
      <c r="AE39">
        <v>70.293999999999997</v>
      </c>
      <c r="AF39">
        <v>50.338999999999999</v>
      </c>
      <c r="AG39">
        <v>70.248000000000005</v>
      </c>
      <c r="AH39">
        <v>125.764</v>
      </c>
      <c r="AI39">
        <v>125.99299999999999</v>
      </c>
      <c r="AJ39">
        <v>41.966999999999999</v>
      </c>
      <c r="AK39">
        <v>77.921000000000006</v>
      </c>
      <c r="AL39">
        <v>84.031000000000006</v>
      </c>
      <c r="AM39">
        <v>41.81</v>
      </c>
      <c r="AN39">
        <v>142.386</v>
      </c>
      <c r="AO39">
        <v>78.322999999999993</v>
      </c>
      <c r="AP39">
        <v>110.64700000000001</v>
      </c>
      <c r="AQ39">
        <v>104.143</v>
      </c>
      <c r="AR39">
        <v>121.196</v>
      </c>
      <c r="AS39">
        <v>116.393</v>
      </c>
      <c r="AT39">
        <v>175.62</v>
      </c>
      <c r="AU39">
        <v>169.50399999999999</v>
      </c>
      <c r="AV39">
        <v>197.63300000000001</v>
      </c>
      <c r="AW39">
        <v>101.47799999999999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2318</v>
      </c>
    </row>
    <row r="42" spans="1:49" x14ac:dyDescent="0.25">
      <c r="A42" t="s">
        <v>1709</v>
      </c>
      <c r="B42" s="38">
        <v>42433.444039351853</v>
      </c>
    </row>
    <row r="43" spans="1:49" x14ac:dyDescent="0.25">
      <c r="A43" t="s">
        <v>1710</v>
      </c>
      <c r="B43">
        <v>2419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13</v>
      </c>
      <c r="C46">
        <v>0</v>
      </c>
      <c r="D46">
        <v>0</v>
      </c>
      <c r="E46">
        <v>14</v>
      </c>
      <c r="F46">
        <v>15</v>
      </c>
      <c r="G46">
        <v>15</v>
      </c>
      <c r="H46">
        <v>16</v>
      </c>
      <c r="I46">
        <v>14</v>
      </c>
      <c r="J46">
        <v>16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15</v>
      </c>
      <c r="S46">
        <v>1</v>
      </c>
      <c r="T46">
        <v>11</v>
      </c>
      <c r="U46">
        <v>10</v>
      </c>
      <c r="V46">
        <v>11</v>
      </c>
      <c r="W46">
        <v>13</v>
      </c>
      <c r="X46">
        <v>12</v>
      </c>
      <c r="Y46">
        <v>11</v>
      </c>
      <c r="Z46">
        <v>16</v>
      </c>
      <c r="AA46">
        <v>0</v>
      </c>
      <c r="AB46">
        <v>9</v>
      </c>
      <c r="AC46">
        <v>13</v>
      </c>
      <c r="AD46">
        <v>16</v>
      </c>
      <c r="AE46">
        <v>12</v>
      </c>
      <c r="AF46">
        <v>11</v>
      </c>
      <c r="AG46">
        <v>10</v>
      </c>
      <c r="AH46">
        <v>15</v>
      </c>
      <c r="AI46">
        <v>15</v>
      </c>
      <c r="AJ46">
        <v>9</v>
      </c>
      <c r="AK46">
        <v>13</v>
      </c>
      <c r="AL46">
        <v>13</v>
      </c>
      <c r="AM46">
        <v>9</v>
      </c>
      <c r="AN46">
        <v>13</v>
      </c>
      <c r="AO46">
        <v>14</v>
      </c>
      <c r="AP46">
        <v>0</v>
      </c>
      <c r="AQ46">
        <v>0</v>
      </c>
      <c r="AR46">
        <v>16</v>
      </c>
      <c r="AS46">
        <v>15</v>
      </c>
      <c r="AT46">
        <v>12</v>
      </c>
      <c r="AU46">
        <v>16</v>
      </c>
      <c r="AV46">
        <v>16</v>
      </c>
      <c r="AW46">
        <v>15</v>
      </c>
    </row>
    <row r="47" spans="1:49" x14ac:dyDescent="0.25">
      <c r="A47" t="s">
        <v>1764</v>
      </c>
      <c r="B47">
        <v>33.447000000000003</v>
      </c>
      <c r="C47">
        <v>0</v>
      </c>
      <c r="D47">
        <v>0</v>
      </c>
      <c r="E47">
        <v>45.033000000000001</v>
      </c>
      <c r="F47">
        <v>53.134</v>
      </c>
      <c r="G47">
        <v>47.112000000000002</v>
      </c>
      <c r="H47">
        <v>68.948999999999998</v>
      </c>
      <c r="I47">
        <v>54.284999999999997</v>
      </c>
      <c r="J47">
        <v>54.216000000000001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102.30800000000001</v>
      </c>
      <c r="S47">
        <v>5.5810000000000004</v>
      </c>
      <c r="T47">
        <v>20.818999999999999</v>
      </c>
      <c r="U47">
        <v>51.368000000000002</v>
      </c>
      <c r="V47">
        <v>55.957000000000001</v>
      </c>
      <c r="W47">
        <v>59.158999999999999</v>
      </c>
      <c r="X47">
        <v>73.135999999999996</v>
      </c>
      <c r="Y47">
        <v>35.404000000000003</v>
      </c>
      <c r="Z47">
        <v>107.86199999999999</v>
      </c>
      <c r="AA47">
        <v>0</v>
      </c>
      <c r="AB47">
        <v>19.635999999999999</v>
      </c>
      <c r="AC47">
        <v>28.533999999999999</v>
      </c>
      <c r="AD47">
        <v>87.224000000000004</v>
      </c>
      <c r="AE47">
        <v>31.8</v>
      </c>
      <c r="AF47">
        <v>19.227</v>
      </c>
      <c r="AG47">
        <v>32.148000000000003</v>
      </c>
      <c r="AH47">
        <v>67.194999999999993</v>
      </c>
      <c r="AI47">
        <v>92.260999999999996</v>
      </c>
      <c r="AJ47">
        <v>33.865000000000002</v>
      </c>
      <c r="AK47">
        <v>38.088999999999999</v>
      </c>
      <c r="AL47">
        <v>65.781000000000006</v>
      </c>
      <c r="AM47">
        <v>13.749000000000001</v>
      </c>
      <c r="AN47">
        <v>60.192999999999998</v>
      </c>
      <c r="AO47">
        <v>39.832999999999998</v>
      </c>
      <c r="AP47">
        <v>0</v>
      </c>
      <c r="AQ47">
        <v>0</v>
      </c>
      <c r="AR47">
        <v>91.766000000000005</v>
      </c>
      <c r="AS47">
        <v>87.225999999999999</v>
      </c>
      <c r="AT47">
        <v>150.13800000000001</v>
      </c>
      <c r="AU47">
        <v>133.70099999999999</v>
      </c>
      <c r="AV47">
        <v>160.893</v>
      </c>
      <c r="AW47">
        <v>57.698</v>
      </c>
    </row>
    <row r="49" spans="1:49" x14ac:dyDescent="0.25">
      <c r="A49" s="7" t="s">
        <v>2310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2315</v>
      </c>
    </row>
    <row r="52" spans="1:49" x14ac:dyDescent="0.25">
      <c r="A52" t="s">
        <v>1709</v>
      </c>
      <c r="B52" s="38">
        <v>42433.442939814813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15</v>
      </c>
      <c r="I56">
        <v>15</v>
      </c>
      <c r="J56">
        <v>16</v>
      </c>
      <c r="K56">
        <v>16</v>
      </c>
      <c r="L56">
        <v>15</v>
      </c>
      <c r="M56">
        <v>16</v>
      </c>
      <c r="N56">
        <v>16</v>
      </c>
      <c r="O56">
        <v>16</v>
      </c>
      <c r="P56">
        <v>16</v>
      </c>
      <c r="Q56">
        <v>15</v>
      </c>
      <c r="R56">
        <v>16</v>
      </c>
      <c r="S56">
        <v>15</v>
      </c>
      <c r="T56">
        <v>16</v>
      </c>
      <c r="U56">
        <v>16</v>
      </c>
      <c r="V56">
        <v>16</v>
      </c>
      <c r="W56">
        <v>16</v>
      </c>
      <c r="X56">
        <v>15</v>
      </c>
      <c r="Y56">
        <v>15</v>
      </c>
      <c r="Z56">
        <v>14</v>
      </c>
      <c r="AA56">
        <v>16</v>
      </c>
      <c r="AB56">
        <v>16</v>
      </c>
      <c r="AC56">
        <v>15</v>
      </c>
      <c r="AD56">
        <v>16</v>
      </c>
      <c r="AE56">
        <v>16</v>
      </c>
      <c r="AF56">
        <v>16</v>
      </c>
      <c r="AG56">
        <v>16</v>
      </c>
      <c r="AH56">
        <v>13</v>
      </c>
      <c r="AI56">
        <v>14</v>
      </c>
      <c r="AJ56">
        <v>16</v>
      </c>
      <c r="AK56">
        <v>16</v>
      </c>
      <c r="AL56">
        <v>14</v>
      </c>
      <c r="AM56">
        <v>15</v>
      </c>
      <c r="AN56">
        <v>15</v>
      </c>
      <c r="AO56">
        <v>15</v>
      </c>
      <c r="AP56">
        <v>16</v>
      </c>
      <c r="AQ56">
        <v>16</v>
      </c>
      <c r="AR56">
        <v>14</v>
      </c>
      <c r="AS56">
        <v>15</v>
      </c>
      <c r="AT56">
        <v>16</v>
      </c>
      <c r="AU56">
        <v>15</v>
      </c>
      <c r="AV56">
        <v>16</v>
      </c>
      <c r="AW56">
        <v>16</v>
      </c>
    </row>
    <row r="57" spans="1:49" x14ac:dyDescent="0.25">
      <c r="A57" t="s">
        <v>1764</v>
      </c>
      <c r="B57">
        <v>123.877</v>
      </c>
      <c r="C57">
        <v>107.205</v>
      </c>
      <c r="D57">
        <v>54.158999999999999</v>
      </c>
      <c r="E57">
        <v>81.816999999999993</v>
      </c>
      <c r="F57">
        <v>156.13900000000001</v>
      </c>
      <c r="G57">
        <v>102.086</v>
      </c>
      <c r="H57">
        <v>99.406999999999996</v>
      </c>
      <c r="I57">
        <v>67.147000000000006</v>
      </c>
      <c r="J57">
        <v>132.65199999999999</v>
      </c>
      <c r="K57">
        <v>156.03299999999999</v>
      </c>
      <c r="L57">
        <v>89.56</v>
      </c>
      <c r="M57">
        <v>124.12</v>
      </c>
      <c r="N57">
        <v>102.355</v>
      </c>
      <c r="O57">
        <v>101.056</v>
      </c>
      <c r="P57">
        <v>107.828</v>
      </c>
      <c r="Q57">
        <v>107.71299999999999</v>
      </c>
      <c r="R57">
        <v>108.048</v>
      </c>
      <c r="S57">
        <v>147.58199999999999</v>
      </c>
      <c r="T57">
        <v>103.583</v>
      </c>
      <c r="U57">
        <v>89.947999999999993</v>
      </c>
      <c r="V57">
        <v>110.919</v>
      </c>
      <c r="W57">
        <v>94.87</v>
      </c>
      <c r="X57">
        <v>121.57</v>
      </c>
      <c r="Y57">
        <v>95.182000000000002</v>
      </c>
      <c r="Z57">
        <v>150.77099999999999</v>
      </c>
      <c r="AA57">
        <v>140.12700000000001</v>
      </c>
      <c r="AB57">
        <v>105.673</v>
      </c>
      <c r="AC57">
        <v>105.928</v>
      </c>
      <c r="AD57">
        <v>107.488</v>
      </c>
      <c r="AE57">
        <v>71.808000000000007</v>
      </c>
      <c r="AF57">
        <v>92.55</v>
      </c>
      <c r="AG57">
        <v>74.388000000000005</v>
      </c>
      <c r="AH57">
        <v>147.821</v>
      </c>
      <c r="AI57">
        <v>122.229</v>
      </c>
      <c r="AJ57">
        <v>90.716999999999999</v>
      </c>
      <c r="AK57">
        <v>101.953</v>
      </c>
      <c r="AL57">
        <v>89.141000000000005</v>
      </c>
      <c r="AM57">
        <v>108.925</v>
      </c>
      <c r="AN57">
        <v>99.617999999999995</v>
      </c>
      <c r="AO57">
        <v>118.818</v>
      </c>
      <c r="AP57">
        <v>148.73099999999999</v>
      </c>
      <c r="AQ57">
        <v>120.39700000000001</v>
      </c>
      <c r="AR57">
        <v>107.93</v>
      </c>
      <c r="AS57">
        <v>135.66</v>
      </c>
      <c r="AT57">
        <v>128.548</v>
      </c>
      <c r="AU57">
        <v>56.863</v>
      </c>
      <c r="AV57">
        <v>139.702</v>
      </c>
      <c r="AW57">
        <v>95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2314</v>
      </c>
    </row>
    <row r="60" spans="1:49" x14ac:dyDescent="0.25">
      <c r="A60" t="s">
        <v>1709</v>
      </c>
      <c r="B60" s="38">
        <v>42433.442280092589</v>
      </c>
    </row>
    <row r="61" spans="1:49" x14ac:dyDescent="0.25">
      <c r="A61" t="s">
        <v>1710</v>
      </c>
      <c r="B61">
        <v>2405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8</v>
      </c>
      <c r="D64">
        <v>13</v>
      </c>
      <c r="E64">
        <v>15</v>
      </c>
      <c r="F64">
        <v>16</v>
      </c>
      <c r="G64">
        <v>16</v>
      </c>
      <c r="H64">
        <v>15</v>
      </c>
      <c r="I64">
        <v>15</v>
      </c>
      <c r="J64">
        <v>16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16</v>
      </c>
      <c r="S64">
        <v>14</v>
      </c>
      <c r="T64">
        <v>16</v>
      </c>
      <c r="U64">
        <v>14</v>
      </c>
      <c r="V64">
        <v>14</v>
      </c>
      <c r="W64">
        <v>16</v>
      </c>
      <c r="X64">
        <v>11</v>
      </c>
      <c r="Y64">
        <v>15</v>
      </c>
      <c r="Z64">
        <v>14</v>
      </c>
      <c r="AA64">
        <v>0</v>
      </c>
      <c r="AB64">
        <v>13</v>
      </c>
      <c r="AC64">
        <v>14</v>
      </c>
      <c r="AD64">
        <v>16</v>
      </c>
      <c r="AE64">
        <v>14</v>
      </c>
      <c r="AF64">
        <v>15</v>
      </c>
      <c r="AG64">
        <v>15</v>
      </c>
      <c r="AH64">
        <v>14</v>
      </c>
      <c r="AI64">
        <v>13</v>
      </c>
      <c r="AJ64">
        <v>16</v>
      </c>
      <c r="AK64">
        <v>16</v>
      </c>
      <c r="AL64">
        <v>13</v>
      </c>
      <c r="AM64">
        <v>14</v>
      </c>
      <c r="AN64">
        <v>15</v>
      </c>
      <c r="AO64">
        <v>12</v>
      </c>
      <c r="AP64">
        <v>0</v>
      </c>
      <c r="AQ64">
        <v>0</v>
      </c>
      <c r="AR64">
        <v>15</v>
      </c>
      <c r="AS64">
        <v>15</v>
      </c>
      <c r="AT64">
        <v>16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80.331000000000003</v>
      </c>
      <c r="C65">
        <v>7.1909999999999998</v>
      </c>
      <c r="D65">
        <v>17.710999999999999</v>
      </c>
      <c r="E65">
        <v>25.231999999999999</v>
      </c>
      <c r="F65">
        <v>71.076999999999998</v>
      </c>
      <c r="G65">
        <v>54.145000000000003</v>
      </c>
      <c r="H65">
        <v>38.298999999999999</v>
      </c>
      <c r="I65">
        <v>31.222000000000001</v>
      </c>
      <c r="J65">
        <v>75.271000000000001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66.433000000000007</v>
      </c>
      <c r="S65">
        <v>25.184999999999999</v>
      </c>
      <c r="T65">
        <v>89.656999999999996</v>
      </c>
      <c r="U65">
        <v>24.094000000000001</v>
      </c>
      <c r="V65">
        <v>50.29</v>
      </c>
      <c r="W65">
        <v>83.272000000000006</v>
      </c>
      <c r="X65">
        <v>33.371000000000002</v>
      </c>
      <c r="Y65">
        <v>24.963000000000001</v>
      </c>
      <c r="Z65">
        <v>151.48099999999999</v>
      </c>
      <c r="AA65">
        <v>0</v>
      </c>
      <c r="AB65">
        <v>17.821000000000002</v>
      </c>
      <c r="AC65">
        <v>28.501000000000001</v>
      </c>
      <c r="AD65">
        <v>49.530999999999999</v>
      </c>
      <c r="AE65">
        <v>20.942</v>
      </c>
      <c r="AF65">
        <v>23.478000000000002</v>
      </c>
      <c r="AG65">
        <v>19.3</v>
      </c>
      <c r="AH65">
        <v>134.19200000000001</v>
      </c>
      <c r="AI65">
        <v>47.66</v>
      </c>
      <c r="AJ65">
        <v>63.326000000000001</v>
      </c>
      <c r="AK65">
        <v>37.335000000000001</v>
      </c>
      <c r="AL65">
        <v>40.012999999999998</v>
      </c>
      <c r="AM65">
        <v>99.620999999999995</v>
      </c>
      <c r="AN65">
        <v>39.677</v>
      </c>
      <c r="AO65">
        <v>37.719000000000001</v>
      </c>
      <c r="AP65">
        <v>0</v>
      </c>
      <c r="AQ65">
        <v>0</v>
      </c>
      <c r="AR65">
        <v>86.948999999999998</v>
      </c>
      <c r="AS65">
        <v>131.79499999999999</v>
      </c>
      <c r="AT65">
        <v>97.385000000000005</v>
      </c>
      <c r="AU65">
        <v>51.328000000000003</v>
      </c>
      <c r="AV65">
        <v>102.08</v>
      </c>
      <c r="AW65">
        <v>52.951000000000001</v>
      </c>
    </row>
    <row r="67" spans="1:49" x14ac:dyDescent="0.25">
      <c r="A67" s="7" t="s">
        <v>2311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2313</v>
      </c>
    </row>
    <row r="70" spans="1:49" x14ac:dyDescent="0.25">
      <c r="A70" t="s">
        <v>1709</v>
      </c>
      <c r="B70" s="38">
        <v>42433.441562499997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15</v>
      </c>
      <c r="E74">
        <v>16</v>
      </c>
      <c r="F74">
        <v>16</v>
      </c>
      <c r="G74">
        <v>16</v>
      </c>
      <c r="H74">
        <v>16</v>
      </c>
      <c r="I74">
        <v>15</v>
      </c>
      <c r="J74">
        <v>16</v>
      </c>
      <c r="K74">
        <v>16</v>
      </c>
      <c r="L74">
        <v>15</v>
      </c>
      <c r="M74">
        <v>16</v>
      </c>
      <c r="N74">
        <v>16</v>
      </c>
      <c r="O74">
        <v>15</v>
      </c>
      <c r="P74">
        <v>16</v>
      </c>
      <c r="Q74">
        <v>16</v>
      </c>
      <c r="R74">
        <v>16</v>
      </c>
      <c r="S74">
        <v>16</v>
      </c>
      <c r="T74">
        <v>15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15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15</v>
      </c>
      <c r="AG74">
        <v>16</v>
      </c>
      <c r="AH74">
        <v>16</v>
      </c>
      <c r="AI74">
        <v>16</v>
      </c>
      <c r="AJ74">
        <v>11</v>
      </c>
      <c r="AK74">
        <v>16</v>
      </c>
      <c r="AL74">
        <v>15</v>
      </c>
      <c r="AM74">
        <v>14</v>
      </c>
      <c r="AN74">
        <v>15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121.648</v>
      </c>
      <c r="C75">
        <v>169.18100000000001</v>
      </c>
      <c r="D75">
        <v>98.977000000000004</v>
      </c>
      <c r="E75">
        <v>193.94200000000001</v>
      </c>
      <c r="F75">
        <v>157.60499999999999</v>
      </c>
      <c r="G75">
        <v>155.54499999999999</v>
      </c>
      <c r="H75">
        <v>137.964</v>
      </c>
      <c r="I75">
        <v>122.11799999999999</v>
      </c>
      <c r="J75">
        <v>214.08099999999999</v>
      </c>
      <c r="K75">
        <v>148.131</v>
      </c>
      <c r="L75">
        <v>197.18199999999999</v>
      </c>
      <c r="M75">
        <v>199.017</v>
      </c>
      <c r="N75">
        <v>114.345</v>
      </c>
      <c r="O75">
        <v>153.77199999999999</v>
      </c>
      <c r="P75">
        <v>174.733</v>
      </c>
      <c r="Q75">
        <v>132.93799999999999</v>
      </c>
      <c r="R75">
        <v>156.541</v>
      </c>
      <c r="S75">
        <v>192.56700000000001</v>
      </c>
      <c r="T75">
        <v>159.52699999999999</v>
      </c>
      <c r="U75">
        <v>144.875</v>
      </c>
      <c r="V75">
        <v>150.37</v>
      </c>
      <c r="W75">
        <v>133.041</v>
      </c>
      <c r="X75">
        <v>117.44799999999999</v>
      </c>
      <c r="Y75">
        <v>121.14100000000001</v>
      </c>
      <c r="Z75">
        <v>149.94999999999999</v>
      </c>
      <c r="AA75">
        <v>261.61900000000003</v>
      </c>
      <c r="AB75">
        <v>126.90300000000001</v>
      </c>
      <c r="AC75">
        <v>143.72499999999999</v>
      </c>
      <c r="AD75">
        <v>158.727</v>
      </c>
      <c r="AE75">
        <v>160.15199999999999</v>
      </c>
      <c r="AF75">
        <v>122.31699999999999</v>
      </c>
      <c r="AG75">
        <v>123.208</v>
      </c>
      <c r="AH75">
        <v>158.77000000000001</v>
      </c>
      <c r="AI75">
        <v>135.06399999999999</v>
      </c>
      <c r="AJ75">
        <v>57.62</v>
      </c>
      <c r="AK75">
        <v>161.92699999999999</v>
      </c>
      <c r="AL75">
        <v>146.773</v>
      </c>
      <c r="AM75">
        <v>118.277</v>
      </c>
      <c r="AN75">
        <v>136.97300000000001</v>
      </c>
      <c r="AO75">
        <v>136.702</v>
      </c>
      <c r="AP75">
        <v>154.96899999999999</v>
      </c>
      <c r="AQ75">
        <v>201.773</v>
      </c>
      <c r="AR75">
        <v>163.47200000000001</v>
      </c>
      <c r="AS75">
        <v>204.136</v>
      </c>
      <c r="AT75">
        <v>145.02699999999999</v>
      </c>
      <c r="AU75">
        <v>192.20599999999999</v>
      </c>
      <c r="AV75">
        <v>141.422</v>
      </c>
      <c r="AW75">
        <v>124.614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2317</v>
      </c>
    </row>
    <row r="78" spans="1:49" x14ac:dyDescent="0.25">
      <c r="A78" t="s">
        <v>1709</v>
      </c>
      <c r="B78" s="38">
        <v>42433.445289351854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15</v>
      </c>
      <c r="C82">
        <v>11</v>
      </c>
      <c r="D82">
        <v>14</v>
      </c>
      <c r="E82">
        <v>16</v>
      </c>
      <c r="F82">
        <v>16</v>
      </c>
      <c r="G82">
        <v>16</v>
      </c>
      <c r="H82">
        <v>16</v>
      </c>
      <c r="I82">
        <v>15</v>
      </c>
      <c r="J82">
        <v>15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16</v>
      </c>
      <c r="S82">
        <v>13</v>
      </c>
      <c r="T82">
        <v>15</v>
      </c>
      <c r="U82">
        <v>16</v>
      </c>
      <c r="V82">
        <v>15</v>
      </c>
      <c r="W82">
        <v>16</v>
      </c>
      <c r="X82">
        <v>16</v>
      </c>
      <c r="Y82">
        <v>16</v>
      </c>
      <c r="Z82">
        <v>15</v>
      </c>
      <c r="AA82">
        <v>0</v>
      </c>
      <c r="AB82">
        <v>14</v>
      </c>
      <c r="AC82">
        <v>16</v>
      </c>
      <c r="AD82">
        <v>16</v>
      </c>
      <c r="AE82">
        <v>16</v>
      </c>
      <c r="AF82">
        <v>15</v>
      </c>
      <c r="AG82">
        <v>16</v>
      </c>
      <c r="AH82">
        <v>16</v>
      </c>
      <c r="AI82">
        <v>16</v>
      </c>
      <c r="AJ82">
        <v>10</v>
      </c>
      <c r="AK82">
        <v>16</v>
      </c>
      <c r="AL82">
        <v>15</v>
      </c>
      <c r="AM82">
        <v>14</v>
      </c>
      <c r="AN82">
        <v>14</v>
      </c>
      <c r="AO82">
        <v>15</v>
      </c>
      <c r="AP82">
        <v>0</v>
      </c>
      <c r="AQ82">
        <v>1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53.353000000000002</v>
      </c>
      <c r="C83">
        <v>14.553000000000001</v>
      </c>
      <c r="D83">
        <v>47.716000000000001</v>
      </c>
      <c r="E83">
        <v>90.582999999999998</v>
      </c>
      <c r="F83">
        <v>56.881</v>
      </c>
      <c r="G83">
        <v>46.273000000000003</v>
      </c>
      <c r="H83">
        <v>71.765000000000001</v>
      </c>
      <c r="I83">
        <v>66.557000000000002</v>
      </c>
      <c r="J83">
        <v>77.066000000000003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62.411000000000001</v>
      </c>
      <c r="S83">
        <v>10.944000000000001</v>
      </c>
      <c r="T83">
        <v>69.581000000000003</v>
      </c>
      <c r="U83">
        <v>103.324</v>
      </c>
      <c r="V83">
        <v>51.344999999999999</v>
      </c>
      <c r="W83">
        <v>61.167000000000002</v>
      </c>
      <c r="X83">
        <v>57.115000000000002</v>
      </c>
      <c r="Y83">
        <v>45.646999999999998</v>
      </c>
      <c r="Z83">
        <v>129.97900000000001</v>
      </c>
      <c r="AA83">
        <v>0</v>
      </c>
      <c r="AB83">
        <v>33.856000000000002</v>
      </c>
      <c r="AC83">
        <v>76.941000000000003</v>
      </c>
      <c r="AD83">
        <v>88.644000000000005</v>
      </c>
      <c r="AE83">
        <v>87.563999999999993</v>
      </c>
      <c r="AF83">
        <v>70.167000000000002</v>
      </c>
      <c r="AG83">
        <v>71.861999999999995</v>
      </c>
      <c r="AH83">
        <v>102.203</v>
      </c>
      <c r="AI83">
        <v>78.950999999999993</v>
      </c>
      <c r="AJ83">
        <v>33.378999999999998</v>
      </c>
      <c r="AK83">
        <v>85.162999999999997</v>
      </c>
      <c r="AL83">
        <v>73.436000000000007</v>
      </c>
      <c r="AM83">
        <v>53.171999999999997</v>
      </c>
      <c r="AN83">
        <v>78.417000000000002</v>
      </c>
      <c r="AO83">
        <v>77.617999999999995</v>
      </c>
      <c r="AP83">
        <v>0</v>
      </c>
      <c r="AQ83">
        <v>6.0469999999999997</v>
      </c>
      <c r="AR83">
        <v>103.818</v>
      </c>
      <c r="AS83">
        <v>159.58500000000001</v>
      </c>
      <c r="AT83">
        <v>146.786</v>
      </c>
      <c r="AU83">
        <v>136.82599999999999</v>
      </c>
      <c r="AV83">
        <v>116.495</v>
      </c>
      <c r="AW83">
        <v>113.578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0</v>
      </c>
      <c r="D86">
        <f t="shared" si="0"/>
        <v>0</v>
      </c>
      <c r="E86">
        <f t="shared" si="0"/>
        <v>87.5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93.333333333333329</v>
      </c>
      <c r="J86">
        <f t="shared" si="0"/>
        <v>100</v>
      </c>
      <c r="K86">
        <f t="shared" si="0"/>
        <v>0</v>
      </c>
      <c r="L86">
        <f t="shared" si="0"/>
        <v>0</v>
      </c>
      <c r="M86">
        <f t="shared" si="0"/>
        <v>0</v>
      </c>
      <c r="N86">
        <f t="shared" si="0"/>
        <v>0</v>
      </c>
      <c r="O86">
        <f t="shared" si="0"/>
        <v>0</v>
      </c>
      <c r="P86">
        <f t="shared" si="0"/>
        <v>0</v>
      </c>
      <c r="Q86">
        <f t="shared" si="0"/>
        <v>0</v>
      </c>
      <c r="R86">
        <f t="shared" si="0"/>
        <v>93.75</v>
      </c>
      <c r="S86">
        <f t="shared" si="0"/>
        <v>7.6923076923076925</v>
      </c>
      <c r="T86">
        <f t="shared" si="0"/>
        <v>73.333333333333329</v>
      </c>
      <c r="U86">
        <f t="shared" si="0"/>
        <v>66.666666666666657</v>
      </c>
      <c r="V86">
        <f t="shared" si="0"/>
        <v>78.571428571428569</v>
      </c>
      <c r="W86">
        <f t="shared" si="0"/>
        <v>100</v>
      </c>
      <c r="X86">
        <f t="shared" si="0"/>
        <v>92.307692307692307</v>
      </c>
      <c r="Y86">
        <f t="shared" si="0"/>
        <v>91.666666666666657</v>
      </c>
      <c r="Z86">
        <f t="shared" si="0"/>
        <v>100</v>
      </c>
      <c r="AA86">
        <f t="shared" si="0"/>
        <v>0</v>
      </c>
      <c r="AB86">
        <f t="shared" si="0"/>
        <v>64.285714285714292</v>
      </c>
      <c r="AC86">
        <f t="shared" si="0"/>
        <v>92.857142857142861</v>
      </c>
      <c r="AD86">
        <f t="shared" si="0"/>
        <v>100</v>
      </c>
      <c r="AE86">
        <f t="shared" si="0"/>
        <v>85.714285714285708</v>
      </c>
      <c r="AF86">
        <f t="shared" si="0"/>
        <v>91.666666666666657</v>
      </c>
      <c r="AG86">
        <f t="shared" si="0"/>
        <v>90.909090909090907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92.857142857142861</v>
      </c>
      <c r="AL86">
        <f t="shared" si="0"/>
        <v>100</v>
      </c>
      <c r="AM86">
        <f t="shared" si="0"/>
        <v>69.230769230769226</v>
      </c>
      <c r="AN86">
        <f t="shared" si="0"/>
        <v>100</v>
      </c>
      <c r="AO86">
        <f t="shared" si="0"/>
        <v>93.333333333333329</v>
      </c>
      <c r="AP86">
        <f t="shared" si="0"/>
        <v>0</v>
      </c>
      <c r="AQ86">
        <f t="shared" si="0"/>
        <v>0</v>
      </c>
      <c r="AR86">
        <f t="shared" si="0"/>
        <v>100</v>
      </c>
      <c r="AS86">
        <f t="shared" si="0"/>
        <v>93.75</v>
      </c>
      <c r="AT86">
        <f t="shared" si="0"/>
        <v>92.307692307692307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50</v>
      </c>
      <c r="D87">
        <f t="shared" si="1"/>
        <v>81.25</v>
      </c>
      <c r="E87">
        <f t="shared" si="1"/>
        <v>93.75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0</v>
      </c>
      <c r="L87">
        <f t="shared" si="1"/>
        <v>0</v>
      </c>
      <c r="M87">
        <f t="shared" si="1"/>
        <v>0</v>
      </c>
      <c r="N87">
        <f t="shared" si="1"/>
        <v>0</v>
      </c>
      <c r="O87">
        <f t="shared" si="1"/>
        <v>0</v>
      </c>
      <c r="P87">
        <f t="shared" si="1"/>
        <v>0</v>
      </c>
      <c r="Q87">
        <f t="shared" si="1"/>
        <v>0</v>
      </c>
      <c r="R87">
        <f t="shared" si="1"/>
        <v>100</v>
      </c>
      <c r="S87">
        <f t="shared" si="1"/>
        <v>93.333333333333329</v>
      </c>
      <c r="T87">
        <f t="shared" si="1"/>
        <v>100</v>
      </c>
      <c r="U87">
        <f t="shared" si="1"/>
        <v>87.5</v>
      </c>
      <c r="V87">
        <f t="shared" si="1"/>
        <v>87.5</v>
      </c>
      <c r="W87">
        <f t="shared" si="1"/>
        <v>100</v>
      </c>
      <c r="X87">
        <f t="shared" si="1"/>
        <v>73.333333333333329</v>
      </c>
      <c r="Y87">
        <f t="shared" si="1"/>
        <v>100</v>
      </c>
      <c r="Z87">
        <f t="shared" si="1"/>
        <v>100</v>
      </c>
      <c r="AA87">
        <f t="shared" si="1"/>
        <v>0</v>
      </c>
      <c r="AB87">
        <f t="shared" si="1"/>
        <v>81.25</v>
      </c>
      <c r="AC87">
        <f t="shared" si="1"/>
        <v>93.333333333333329</v>
      </c>
      <c r="AD87">
        <f t="shared" si="1"/>
        <v>100</v>
      </c>
      <c r="AE87">
        <f t="shared" si="1"/>
        <v>87.5</v>
      </c>
      <c r="AF87">
        <f t="shared" si="1"/>
        <v>93.75</v>
      </c>
      <c r="AG87">
        <f t="shared" si="1"/>
        <v>93.75</v>
      </c>
      <c r="AH87">
        <f t="shared" si="1"/>
        <v>107.69230769230769</v>
      </c>
      <c r="AI87">
        <f t="shared" si="1"/>
        <v>92.857142857142861</v>
      </c>
      <c r="AJ87">
        <f t="shared" si="1"/>
        <v>100</v>
      </c>
      <c r="AK87">
        <f t="shared" si="1"/>
        <v>100</v>
      </c>
      <c r="AL87">
        <f t="shared" si="1"/>
        <v>92.857142857142861</v>
      </c>
      <c r="AM87">
        <f t="shared" si="1"/>
        <v>93.333333333333329</v>
      </c>
      <c r="AN87">
        <f t="shared" si="1"/>
        <v>100</v>
      </c>
      <c r="AO87">
        <f t="shared" si="1"/>
        <v>80</v>
      </c>
      <c r="AP87">
        <f t="shared" si="1"/>
        <v>0</v>
      </c>
      <c r="AQ87">
        <f t="shared" si="1"/>
        <v>0</v>
      </c>
      <c r="AR87">
        <f t="shared" si="1"/>
        <v>107.14285714285714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93.75</v>
      </c>
      <c r="C88">
        <f t="shared" ref="C88:AW88" si="2">C82/C74*100</f>
        <v>68.75</v>
      </c>
      <c r="D88">
        <f t="shared" si="2"/>
        <v>93.333333333333329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93.75</v>
      </c>
      <c r="K88">
        <f t="shared" si="2"/>
        <v>0</v>
      </c>
      <c r="L88">
        <f t="shared" si="2"/>
        <v>0</v>
      </c>
      <c r="M88">
        <f t="shared" si="2"/>
        <v>0</v>
      </c>
      <c r="N88">
        <f t="shared" si="2"/>
        <v>0</v>
      </c>
      <c r="O88">
        <f t="shared" si="2"/>
        <v>0</v>
      </c>
      <c r="P88">
        <f t="shared" si="2"/>
        <v>0</v>
      </c>
      <c r="Q88">
        <f t="shared" si="2"/>
        <v>0</v>
      </c>
      <c r="R88">
        <f t="shared" si="2"/>
        <v>100</v>
      </c>
      <c r="S88">
        <f t="shared" si="2"/>
        <v>81.25</v>
      </c>
      <c r="T88">
        <f t="shared" si="2"/>
        <v>100</v>
      </c>
      <c r="U88">
        <f t="shared" si="2"/>
        <v>100</v>
      </c>
      <c r="V88">
        <f t="shared" si="2"/>
        <v>93.75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0</v>
      </c>
      <c r="AB88">
        <f t="shared" si="2"/>
        <v>87.5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90.909090909090907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93.333333333333329</v>
      </c>
      <c r="AO88">
        <f t="shared" si="2"/>
        <v>93.75</v>
      </c>
      <c r="AP88">
        <f t="shared" si="2"/>
        <v>0</v>
      </c>
      <c r="AQ88">
        <f t="shared" si="2"/>
        <v>6.25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x14ac:dyDescent="0.25">
      <c r="A89" s="7" t="s">
        <v>1773</v>
      </c>
      <c r="B89" t="s">
        <v>1644</v>
      </c>
      <c r="C89" t="s">
        <v>1335</v>
      </c>
      <c r="D89" t="s">
        <v>1335</v>
      </c>
      <c r="E89" t="s">
        <v>1335</v>
      </c>
      <c r="F89" t="s">
        <v>1335</v>
      </c>
      <c r="G89" t="s">
        <v>1335</v>
      </c>
      <c r="H89" t="s">
        <v>1335</v>
      </c>
      <c r="I89" t="s">
        <v>1335</v>
      </c>
      <c r="J89" t="s">
        <v>1644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1644</v>
      </c>
      <c r="S89" t="s">
        <v>1218</v>
      </c>
      <c r="T89" t="s">
        <v>1218</v>
      </c>
      <c r="U89" t="s">
        <v>1218</v>
      </c>
      <c r="V89" t="s">
        <v>1218</v>
      </c>
      <c r="W89" t="s">
        <v>1218</v>
      </c>
      <c r="X89" t="s">
        <v>1218</v>
      </c>
      <c r="Y89" t="s">
        <v>1218</v>
      </c>
      <c r="Z89" t="s">
        <v>1686</v>
      </c>
      <c r="AA89" t="s">
        <v>1222</v>
      </c>
      <c r="AB89" t="s">
        <v>1222</v>
      </c>
      <c r="AC89" t="s">
        <v>1222</v>
      </c>
      <c r="AD89" t="s">
        <v>1222</v>
      </c>
      <c r="AE89" t="s">
        <v>1222</v>
      </c>
      <c r="AF89" t="s">
        <v>1222</v>
      </c>
      <c r="AG89" t="s">
        <v>1222</v>
      </c>
    </row>
    <row r="90" spans="1:49" x14ac:dyDescent="0.25">
      <c r="A90" s="7" t="s">
        <v>1778</v>
      </c>
      <c r="B90" s="7" t="s">
        <v>1786</v>
      </c>
      <c r="C90" s="7" t="s">
        <v>1899</v>
      </c>
      <c r="D90" s="7" t="s">
        <v>2601</v>
      </c>
      <c r="E90" s="7" t="s">
        <v>2602</v>
      </c>
      <c r="F90" s="7" t="s">
        <v>2603</v>
      </c>
      <c r="G90" s="7" t="s">
        <v>2604</v>
      </c>
      <c r="H90" s="7" t="s">
        <v>2605</v>
      </c>
      <c r="I90" s="7" t="s">
        <v>2606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1899</v>
      </c>
      <c r="T90" s="7" t="s">
        <v>2601</v>
      </c>
      <c r="U90" s="7" t="s">
        <v>2602</v>
      </c>
      <c r="V90" s="7" t="s">
        <v>2603</v>
      </c>
      <c r="W90" s="7" t="s">
        <v>2604</v>
      </c>
      <c r="X90" s="7" t="s">
        <v>2605</v>
      </c>
      <c r="Y90" s="7" t="s">
        <v>2606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97.916666666666671</v>
      </c>
      <c r="C91">
        <f t="shared" ref="C91:AW91" si="3">AVERAGE(C86:C88)</f>
        <v>39.583333333333336</v>
      </c>
      <c r="D91">
        <f t="shared" si="3"/>
        <v>58.194444444444436</v>
      </c>
      <c r="E91">
        <f t="shared" si="3"/>
        <v>93.75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97.777777777777771</v>
      </c>
      <c r="J91">
        <f t="shared" si="3"/>
        <v>97.916666666666671</v>
      </c>
      <c r="K91">
        <f t="shared" si="3"/>
        <v>0</v>
      </c>
      <c r="L91">
        <f t="shared" si="3"/>
        <v>0</v>
      </c>
      <c r="M91">
        <f t="shared" si="3"/>
        <v>0</v>
      </c>
      <c r="N91">
        <f t="shared" si="3"/>
        <v>0</v>
      </c>
      <c r="O91">
        <f t="shared" si="3"/>
        <v>0</v>
      </c>
      <c r="P91">
        <f t="shared" si="3"/>
        <v>0</v>
      </c>
      <c r="Q91">
        <f t="shared" si="3"/>
        <v>0</v>
      </c>
      <c r="R91">
        <f t="shared" si="3"/>
        <v>97.916666666666671</v>
      </c>
      <c r="S91">
        <f t="shared" si="3"/>
        <v>60.758547008547005</v>
      </c>
      <c r="T91">
        <f t="shared" si="3"/>
        <v>91.1111111111111</v>
      </c>
      <c r="U91">
        <f t="shared" si="3"/>
        <v>84.722222222222214</v>
      </c>
      <c r="V91">
        <f t="shared" si="3"/>
        <v>86.607142857142847</v>
      </c>
      <c r="W91">
        <f t="shared" si="3"/>
        <v>100</v>
      </c>
      <c r="X91">
        <f t="shared" si="3"/>
        <v>88.547008547008545</v>
      </c>
      <c r="Y91">
        <f t="shared" si="3"/>
        <v>97.222222222222214</v>
      </c>
      <c r="Z91">
        <f t="shared" si="3"/>
        <v>100</v>
      </c>
      <c r="AA91">
        <f t="shared" si="3"/>
        <v>0</v>
      </c>
      <c r="AB91">
        <f t="shared" si="3"/>
        <v>77.678571428571431</v>
      </c>
      <c r="AC91">
        <f t="shared" si="3"/>
        <v>95.396825396825406</v>
      </c>
      <c r="AD91">
        <f t="shared" si="3"/>
        <v>100</v>
      </c>
      <c r="AE91">
        <f t="shared" si="3"/>
        <v>91.071428571428569</v>
      </c>
      <c r="AF91">
        <f t="shared" si="3"/>
        <v>95.138888888888872</v>
      </c>
      <c r="AG91">
        <f t="shared" si="3"/>
        <v>94.886363636363626</v>
      </c>
      <c r="AH91">
        <f t="shared" si="3"/>
        <v>102.56410256410255</v>
      </c>
      <c r="AI91">
        <f t="shared" si="3"/>
        <v>97.619047619047635</v>
      </c>
      <c r="AJ91">
        <f t="shared" si="3"/>
        <v>96.969696969696955</v>
      </c>
      <c r="AK91">
        <f t="shared" si="3"/>
        <v>97.619047619047635</v>
      </c>
      <c r="AL91">
        <f t="shared" si="3"/>
        <v>97.619047619047635</v>
      </c>
      <c r="AM91">
        <f t="shared" si="3"/>
        <v>87.521367521367509</v>
      </c>
      <c r="AN91">
        <f t="shared" si="3"/>
        <v>97.777777777777771</v>
      </c>
      <c r="AO91">
        <f t="shared" si="3"/>
        <v>89.027777777777771</v>
      </c>
      <c r="AP91">
        <f t="shared" si="3"/>
        <v>0</v>
      </c>
      <c r="AQ91">
        <f t="shared" si="3"/>
        <v>2.0833333333333335</v>
      </c>
      <c r="AR91">
        <f t="shared" si="3"/>
        <v>102.38095238095237</v>
      </c>
      <c r="AS91">
        <f t="shared" si="3"/>
        <v>97.916666666666671</v>
      </c>
      <c r="AT91">
        <f t="shared" si="3"/>
        <v>97.435897435897445</v>
      </c>
      <c r="AU91">
        <f t="shared" si="3"/>
        <v>100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3.6084391824351609</v>
      </c>
      <c r="C92">
        <f t="shared" ref="C92:AW92" si="4">STDEV(C86:C88)</f>
        <v>35.539004394233295</v>
      </c>
      <c r="D92">
        <f t="shared" si="4"/>
        <v>50.758711166254606</v>
      </c>
      <c r="E92">
        <f t="shared" si="4"/>
        <v>6.25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3.8490017945975077</v>
      </c>
      <c r="J92">
        <f t="shared" si="4"/>
        <v>3.6084391824351609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0</v>
      </c>
      <c r="Q92">
        <f t="shared" si="4"/>
        <v>0</v>
      </c>
      <c r="R92">
        <f t="shared" si="4"/>
        <v>3.6084391824351609</v>
      </c>
      <c r="S92">
        <f t="shared" si="4"/>
        <v>46.352141832793414</v>
      </c>
      <c r="T92">
        <f t="shared" si="4"/>
        <v>15.396007178390121</v>
      </c>
      <c r="U92">
        <f t="shared" si="4"/>
        <v>16.83938285136411</v>
      </c>
      <c r="V92">
        <f t="shared" si="4"/>
        <v>7.6285747726049395</v>
      </c>
      <c r="W92">
        <f t="shared" si="4"/>
        <v>0</v>
      </c>
      <c r="X92">
        <f t="shared" si="4"/>
        <v>13.725335498219392</v>
      </c>
      <c r="Y92">
        <f t="shared" si="4"/>
        <v>4.8112522432468872</v>
      </c>
      <c r="Z92">
        <f t="shared" si="4"/>
        <v>0</v>
      </c>
      <c r="AA92">
        <f t="shared" si="4"/>
        <v>0</v>
      </c>
      <c r="AB92">
        <f t="shared" si="4"/>
        <v>12.012164327744451</v>
      </c>
      <c r="AC92">
        <f t="shared" si="4"/>
        <v>3.9935700398124205</v>
      </c>
      <c r="AD92">
        <f t="shared" si="4"/>
        <v>0</v>
      </c>
      <c r="AE92">
        <f t="shared" si="4"/>
        <v>7.7837481134654904</v>
      </c>
      <c r="AF92">
        <f t="shared" si="4"/>
        <v>4.3368041655544465</v>
      </c>
      <c r="AG92">
        <f t="shared" si="4"/>
        <v>4.6507686203820748</v>
      </c>
      <c r="AH92">
        <f t="shared" si="4"/>
        <v>4.4411559168432753</v>
      </c>
      <c r="AI92">
        <f t="shared" si="4"/>
        <v>4.12393049421161</v>
      </c>
      <c r="AJ92">
        <f t="shared" si="4"/>
        <v>5.2486388108147812</v>
      </c>
      <c r="AK92">
        <f t="shared" si="4"/>
        <v>4.12393049421161</v>
      </c>
      <c r="AL92">
        <f t="shared" si="4"/>
        <v>4.12393049421161</v>
      </c>
      <c r="AM92">
        <f t="shared" si="4"/>
        <v>16.187050394748862</v>
      </c>
      <c r="AN92">
        <f t="shared" si="4"/>
        <v>3.8490017945975077</v>
      </c>
      <c r="AO92">
        <f t="shared" si="4"/>
        <v>7.8210601251672687</v>
      </c>
      <c r="AP92">
        <f t="shared" si="4"/>
        <v>0</v>
      </c>
      <c r="AQ92">
        <f t="shared" si="4"/>
        <v>3.6084391824351609</v>
      </c>
      <c r="AR92">
        <f t="shared" si="4"/>
        <v>4.12393049421161</v>
      </c>
      <c r="AS92">
        <f t="shared" si="4"/>
        <v>3.6084391824351609</v>
      </c>
      <c r="AT92">
        <f t="shared" si="4"/>
        <v>4.4411559168432753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2.0833333333333335</v>
      </c>
      <c r="C93">
        <f t="shared" ref="C93:AW93" si="5">STDEV(C86:C88)/SQRT(3)</f>
        <v>20.518453753741888</v>
      </c>
      <c r="D93">
        <f t="shared" si="5"/>
        <v>29.305555555555561</v>
      </c>
      <c r="E93">
        <f t="shared" si="5"/>
        <v>3.6084391824351614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2.2222222222222237</v>
      </c>
      <c r="J93">
        <f t="shared" si="5"/>
        <v>2.0833333333333335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0</v>
      </c>
      <c r="Q93">
        <f t="shared" si="5"/>
        <v>0</v>
      </c>
      <c r="R93">
        <f t="shared" si="5"/>
        <v>2.0833333333333335</v>
      </c>
      <c r="S93">
        <f t="shared" si="5"/>
        <v>26.761421564678994</v>
      </c>
      <c r="T93">
        <f t="shared" si="5"/>
        <v>8.8888888888889479</v>
      </c>
      <c r="U93">
        <f t="shared" si="5"/>
        <v>9.7222222222222374</v>
      </c>
      <c r="V93">
        <f t="shared" si="5"/>
        <v>4.4043596984966502</v>
      </c>
      <c r="W93">
        <f t="shared" si="5"/>
        <v>0</v>
      </c>
      <c r="X93">
        <f t="shared" si="5"/>
        <v>7.9243261446148932</v>
      </c>
      <c r="Y93">
        <f t="shared" si="5"/>
        <v>2.7777777777777812</v>
      </c>
      <c r="Z93">
        <f t="shared" si="5"/>
        <v>0</v>
      </c>
      <c r="AA93">
        <f t="shared" si="5"/>
        <v>0</v>
      </c>
      <c r="AB93">
        <f t="shared" si="5"/>
        <v>6.935226308173279</v>
      </c>
      <c r="AC93">
        <f t="shared" si="5"/>
        <v>2.3056887375133255</v>
      </c>
      <c r="AD93">
        <f t="shared" si="5"/>
        <v>0</v>
      </c>
      <c r="AE93">
        <f t="shared" si="5"/>
        <v>4.493949068613543</v>
      </c>
      <c r="AF93">
        <f t="shared" si="5"/>
        <v>2.5038550524055503</v>
      </c>
      <c r="AG93">
        <f t="shared" si="5"/>
        <v>2.6851225149162556</v>
      </c>
      <c r="AH93">
        <f t="shared" si="5"/>
        <v>2.5641025641025643</v>
      </c>
      <c r="AI93">
        <f t="shared" si="5"/>
        <v>2.3809523809523796</v>
      </c>
      <c r="AJ93">
        <f t="shared" si="5"/>
        <v>3.0303030303030312</v>
      </c>
      <c r="AK93">
        <f t="shared" si="5"/>
        <v>2.3809523809523796</v>
      </c>
      <c r="AL93">
        <f t="shared" si="5"/>
        <v>2.3809523809523796</v>
      </c>
      <c r="AM93">
        <f t="shared" si="5"/>
        <v>9.3455979027942941</v>
      </c>
      <c r="AN93">
        <f t="shared" si="5"/>
        <v>2.2222222222222237</v>
      </c>
      <c r="AO93">
        <f t="shared" si="5"/>
        <v>4.515491168613571</v>
      </c>
      <c r="AP93">
        <f t="shared" si="5"/>
        <v>0</v>
      </c>
      <c r="AQ93">
        <f t="shared" si="5"/>
        <v>2.0833333333333335</v>
      </c>
      <c r="AR93">
        <f t="shared" si="5"/>
        <v>2.3809523809523796</v>
      </c>
      <c r="AS93">
        <f t="shared" si="5"/>
        <v>2.0833333333333335</v>
      </c>
      <c r="AT93">
        <f t="shared" si="5"/>
        <v>2.5641025641025643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71.760818725997126</v>
      </c>
      <c r="C97">
        <f t="shared" ref="C97:AW97" si="6">C47/C39*100</f>
        <v>0</v>
      </c>
      <c r="D97">
        <f t="shared" si="6"/>
        <v>0</v>
      </c>
      <c r="E97">
        <f t="shared" si="6"/>
        <v>29.929418332624419</v>
      </c>
      <c r="F97">
        <f t="shared" si="6"/>
        <v>42.796159670092464</v>
      </c>
      <c r="G97">
        <f t="shared" si="6"/>
        <v>48.685515873015873</v>
      </c>
      <c r="H97">
        <f t="shared" si="6"/>
        <v>55.246268118554845</v>
      </c>
      <c r="I97">
        <f t="shared" si="6"/>
        <v>49.978364344439626</v>
      </c>
      <c r="J97">
        <f t="shared" si="6"/>
        <v>32.078765036181508</v>
      </c>
      <c r="K97">
        <f t="shared" si="6"/>
        <v>0</v>
      </c>
      <c r="L97">
        <f t="shared" si="6"/>
        <v>0</v>
      </c>
      <c r="M97">
        <f t="shared" si="6"/>
        <v>0</v>
      </c>
      <c r="N97">
        <f t="shared" si="6"/>
        <v>0</v>
      </c>
      <c r="O97">
        <f t="shared" si="6"/>
        <v>0</v>
      </c>
      <c r="P97">
        <f t="shared" si="6"/>
        <v>0</v>
      </c>
      <c r="Q97">
        <f t="shared" si="6"/>
        <v>0</v>
      </c>
      <c r="R97">
        <f t="shared" si="6"/>
        <v>53.163307195452113</v>
      </c>
      <c r="S97">
        <f t="shared" si="6"/>
        <v>3.4705121508345149</v>
      </c>
      <c r="T97">
        <f t="shared" si="6"/>
        <v>16.266495815981312</v>
      </c>
      <c r="U97">
        <f t="shared" si="6"/>
        <v>45.624350513815735</v>
      </c>
      <c r="V97">
        <f t="shared" si="6"/>
        <v>47.487588577247855</v>
      </c>
      <c r="W97">
        <f t="shared" si="6"/>
        <v>73.773537847611919</v>
      </c>
      <c r="X97">
        <f t="shared" si="6"/>
        <v>32.155042031585239</v>
      </c>
      <c r="Y97">
        <f t="shared" si="6"/>
        <v>36.302114307979416</v>
      </c>
      <c r="Z97">
        <f t="shared" si="6"/>
        <v>67.107989224097693</v>
      </c>
      <c r="AA97">
        <f t="shared" si="6"/>
        <v>0</v>
      </c>
      <c r="AB97">
        <f t="shared" si="6"/>
        <v>20.342705592275657</v>
      </c>
      <c r="AC97">
        <f t="shared" si="6"/>
        <v>20.510498206571352</v>
      </c>
      <c r="AD97">
        <f t="shared" si="6"/>
        <v>81.660472039920236</v>
      </c>
      <c r="AE97">
        <f t="shared" si="6"/>
        <v>45.238569436936302</v>
      </c>
      <c r="AF97">
        <f t="shared" si="6"/>
        <v>38.195037644768469</v>
      </c>
      <c r="AG97">
        <f t="shared" si="6"/>
        <v>45.763580457806633</v>
      </c>
      <c r="AH97">
        <f t="shared" si="6"/>
        <v>53.429439267198873</v>
      </c>
      <c r="AI97">
        <f t="shared" si="6"/>
        <v>73.22708404435167</v>
      </c>
      <c r="AJ97">
        <f t="shared" si="6"/>
        <v>80.694355088521945</v>
      </c>
      <c r="AK97">
        <f t="shared" si="6"/>
        <v>48.881559528240139</v>
      </c>
      <c r="AL97">
        <f t="shared" si="6"/>
        <v>78.281824564743957</v>
      </c>
      <c r="AM97">
        <f t="shared" si="6"/>
        <v>32.884477397751731</v>
      </c>
      <c r="AN97">
        <f t="shared" si="6"/>
        <v>42.274521371483154</v>
      </c>
      <c r="AO97">
        <f t="shared" si="6"/>
        <v>50.857347139409882</v>
      </c>
      <c r="AP97">
        <f t="shared" si="6"/>
        <v>0</v>
      </c>
      <c r="AQ97">
        <f t="shared" si="6"/>
        <v>0</v>
      </c>
      <c r="AR97">
        <f t="shared" si="6"/>
        <v>75.717020363708372</v>
      </c>
      <c r="AS97">
        <f t="shared" si="6"/>
        <v>74.940932873970084</v>
      </c>
      <c r="AT97">
        <f t="shared" si="6"/>
        <v>85.490263067987698</v>
      </c>
      <c r="AU97">
        <f t="shared" si="6"/>
        <v>78.877784595053797</v>
      </c>
      <c r="AV97">
        <f t="shared" si="6"/>
        <v>81.409987198494179</v>
      </c>
      <c r="AW97">
        <f t="shared" si="6"/>
        <v>56.857644021364237</v>
      </c>
    </row>
    <row r="98" spans="1:49" x14ac:dyDescent="0.25">
      <c r="A98" t="s">
        <v>1771</v>
      </c>
      <c r="B98">
        <f>B65/B57*100</f>
        <v>64.84738894225724</v>
      </c>
      <c r="C98">
        <f t="shared" ref="C98:AW98" si="7">C65/C57*100</f>
        <v>6.7077095284734849</v>
      </c>
      <c r="D98">
        <f t="shared" si="7"/>
        <v>32.701859340091211</v>
      </c>
      <c r="E98">
        <f t="shared" si="7"/>
        <v>30.8395565713727</v>
      </c>
      <c r="F98">
        <f t="shared" si="7"/>
        <v>45.521618557823473</v>
      </c>
      <c r="G98">
        <f t="shared" si="7"/>
        <v>53.038614501498735</v>
      </c>
      <c r="H98">
        <f t="shared" si="7"/>
        <v>38.527467884555413</v>
      </c>
      <c r="I98">
        <f t="shared" si="7"/>
        <v>46.497982039406075</v>
      </c>
      <c r="J98">
        <f t="shared" si="7"/>
        <v>56.743207791816189</v>
      </c>
      <c r="K98">
        <f t="shared" si="7"/>
        <v>0</v>
      </c>
      <c r="L98">
        <f t="shared" si="7"/>
        <v>0</v>
      </c>
      <c r="M98">
        <f t="shared" si="7"/>
        <v>0</v>
      </c>
      <c r="N98">
        <f t="shared" si="7"/>
        <v>0</v>
      </c>
      <c r="O98">
        <f t="shared" si="7"/>
        <v>0</v>
      </c>
      <c r="P98">
        <f t="shared" si="7"/>
        <v>0</v>
      </c>
      <c r="Q98">
        <f t="shared" si="7"/>
        <v>0</v>
      </c>
      <c r="R98">
        <f t="shared" si="7"/>
        <v>61.484710499037462</v>
      </c>
      <c r="S98">
        <f t="shared" si="7"/>
        <v>17.065089238525022</v>
      </c>
      <c r="T98">
        <f t="shared" si="7"/>
        <v>86.555708948379561</v>
      </c>
      <c r="U98">
        <f t="shared" si="7"/>
        <v>26.786587806288082</v>
      </c>
      <c r="V98">
        <f t="shared" si="7"/>
        <v>45.339391808436787</v>
      </c>
      <c r="W98">
        <f t="shared" si="7"/>
        <v>87.774849794455562</v>
      </c>
      <c r="X98">
        <f t="shared" si="7"/>
        <v>27.450028789997539</v>
      </c>
      <c r="Y98">
        <f t="shared" si="7"/>
        <v>26.226597465907421</v>
      </c>
      <c r="Z98">
        <f t="shared" si="7"/>
        <v>100.47091284132892</v>
      </c>
      <c r="AA98">
        <f t="shared" si="7"/>
        <v>0</v>
      </c>
      <c r="AB98">
        <f t="shared" si="7"/>
        <v>16.864288891202108</v>
      </c>
      <c r="AC98">
        <f t="shared" si="7"/>
        <v>26.906011630541503</v>
      </c>
      <c r="AD98">
        <f t="shared" si="7"/>
        <v>46.080492706162545</v>
      </c>
      <c r="AE98">
        <f t="shared" si="7"/>
        <v>29.163881461675579</v>
      </c>
      <c r="AF98">
        <f t="shared" si="7"/>
        <v>25.367909238249599</v>
      </c>
      <c r="AG98">
        <f t="shared" si="7"/>
        <v>25.945044899715008</v>
      </c>
      <c r="AH98">
        <f t="shared" si="7"/>
        <v>90.780065078710066</v>
      </c>
      <c r="AI98">
        <f t="shared" si="7"/>
        <v>38.992383149661698</v>
      </c>
      <c r="AJ98">
        <f t="shared" si="7"/>
        <v>69.806100289912592</v>
      </c>
      <c r="AK98">
        <f t="shared" si="7"/>
        <v>36.619815012800018</v>
      </c>
      <c r="AL98">
        <f t="shared" si="7"/>
        <v>44.887313357489816</v>
      </c>
      <c r="AM98">
        <f t="shared" si="7"/>
        <v>91.458342896488404</v>
      </c>
      <c r="AN98">
        <f t="shared" si="7"/>
        <v>39.829147342849687</v>
      </c>
      <c r="AO98">
        <f t="shared" si="7"/>
        <v>31.745190122708681</v>
      </c>
      <c r="AP98">
        <f t="shared" si="7"/>
        <v>0</v>
      </c>
      <c r="AQ98">
        <f t="shared" si="7"/>
        <v>0</v>
      </c>
      <c r="AR98">
        <f t="shared" si="7"/>
        <v>80.560548503659774</v>
      </c>
      <c r="AS98">
        <f t="shared" si="7"/>
        <v>97.150965649417657</v>
      </c>
      <c r="AT98">
        <f t="shared" si="7"/>
        <v>75.757693624171523</v>
      </c>
      <c r="AU98">
        <f t="shared" si="7"/>
        <v>90.266078117580861</v>
      </c>
      <c r="AV98">
        <f t="shared" si="7"/>
        <v>73.069820045525475</v>
      </c>
      <c r="AW98">
        <f t="shared" si="7"/>
        <v>55.737894736842108</v>
      </c>
    </row>
    <row r="99" spans="1:49" x14ac:dyDescent="0.25">
      <c r="A99" t="s">
        <v>1772</v>
      </c>
      <c r="B99">
        <f>B83/B75*100</f>
        <v>43.858509798763649</v>
      </c>
      <c r="C99">
        <f t="shared" ref="C99:AW99" si="8">C83/C75*100</f>
        <v>8.6020297787576627</v>
      </c>
      <c r="D99">
        <f t="shared" si="8"/>
        <v>48.209179910484252</v>
      </c>
      <c r="E99">
        <f t="shared" si="8"/>
        <v>46.706231760010724</v>
      </c>
      <c r="F99">
        <f t="shared" si="8"/>
        <v>36.090860061546273</v>
      </c>
      <c r="G99">
        <f t="shared" si="8"/>
        <v>29.748947249991968</v>
      </c>
      <c r="H99">
        <f t="shared" si="8"/>
        <v>52.017192890899075</v>
      </c>
      <c r="I99">
        <f t="shared" si="8"/>
        <v>54.502202787467866</v>
      </c>
      <c r="J99">
        <f t="shared" si="8"/>
        <v>35.998523923187953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8"/>
        <v>0</v>
      </c>
      <c r="Q99">
        <f t="shared" si="8"/>
        <v>0</v>
      </c>
      <c r="R99">
        <f t="shared" si="8"/>
        <v>39.868788368542432</v>
      </c>
      <c r="S99">
        <f t="shared" si="8"/>
        <v>5.6832167505335809</v>
      </c>
      <c r="T99">
        <f t="shared" si="8"/>
        <v>43.617067957148322</v>
      </c>
      <c r="U99">
        <f t="shared" si="8"/>
        <v>71.31941328731665</v>
      </c>
      <c r="V99">
        <f t="shared" si="8"/>
        <v>34.145773758063442</v>
      </c>
      <c r="W99">
        <f t="shared" si="8"/>
        <v>45.976052495095502</v>
      </c>
      <c r="X99">
        <f t="shared" si="8"/>
        <v>48.63003201416798</v>
      </c>
      <c r="Y99">
        <f t="shared" si="8"/>
        <v>37.680884258838873</v>
      </c>
      <c r="Z99">
        <f t="shared" si="8"/>
        <v>86.681560520173406</v>
      </c>
      <c r="AA99">
        <f t="shared" si="8"/>
        <v>0</v>
      </c>
      <c r="AB99">
        <f t="shared" si="8"/>
        <v>26.678644318889233</v>
      </c>
      <c r="AC99">
        <f t="shared" si="8"/>
        <v>53.533484084188551</v>
      </c>
      <c r="AD99">
        <f t="shared" si="8"/>
        <v>55.846831351943905</v>
      </c>
      <c r="AE99">
        <f t="shared" si="8"/>
        <v>54.67555821969129</v>
      </c>
      <c r="AF99">
        <f t="shared" si="8"/>
        <v>57.364879779589103</v>
      </c>
      <c r="AG99">
        <f t="shared" si="8"/>
        <v>58.325758067657944</v>
      </c>
      <c r="AH99">
        <f t="shared" si="8"/>
        <v>64.371732695093527</v>
      </c>
      <c r="AI99">
        <f t="shared" si="8"/>
        <v>58.454510454303147</v>
      </c>
      <c r="AJ99">
        <f t="shared" si="8"/>
        <v>57.929538354737943</v>
      </c>
      <c r="AK99">
        <f t="shared" si="8"/>
        <v>52.593452605186286</v>
      </c>
      <c r="AL99">
        <f t="shared" si="8"/>
        <v>50.033725548976996</v>
      </c>
      <c r="AM99">
        <f t="shared" si="8"/>
        <v>44.955485851010764</v>
      </c>
      <c r="AN99">
        <f t="shared" si="8"/>
        <v>57.249968971987172</v>
      </c>
      <c r="AO99">
        <f t="shared" si="8"/>
        <v>56.778979093210047</v>
      </c>
      <c r="AP99">
        <f t="shared" si="8"/>
        <v>0</v>
      </c>
      <c r="AQ99">
        <f t="shared" si="8"/>
        <v>2.9969321960817354</v>
      </c>
      <c r="AR99">
        <f t="shared" si="8"/>
        <v>63.508123715376328</v>
      </c>
      <c r="AS99">
        <f t="shared" si="8"/>
        <v>78.175823960496928</v>
      </c>
      <c r="AT99">
        <f t="shared" si="8"/>
        <v>101.21287760210168</v>
      </c>
      <c r="AU99">
        <f t="shared" si="8"/>
        <v>71.187163772202737</v>
      </c>
      <c r="AV99">
        <f t="shared" si="8"/>
        <v>82.374029500360621</v>
      </c>
      <c r="AW99">
        <f t="shared" si="8"/>
        <v>91.1438522156419</v>
      </c>
    </row>
    <row r="100" spans="1:49" x14ac:dyDescent="0.25">
      <c r="A100" s="7" t="s">
        <v>1773</v>
      </c>
      <c r="B100" t="s">
        <v>1644</v>
      </c>
      <c r="C100" t="s">
        <v>1335</v>
      </c>
      <c r="D100" t="s">
        <v>1335</v>
      </c>
      <c r="E100" t="s">
        <v>1335</v>
      </c>
      <c r="F100" t="s">
        <v>1335</v>
      </c>
      <c r="G100" t="s">
        <v>1335</v>
      </c>
      <c r="H100" t="s">
        <v>1335</v>
      </c>
      <c r="I100" t="s">
        <v>1335</v>
      </c>
      <c r="J100" t="s">
        <v>1644</v>
      </c>
      <c r="K100" t="s">
        <v>1218</v>
      </c>
      <c r="L100" t="s">
        <v>1218</v>
      </c>
      <c r="M100" t="s">
        <v>1218</v>
      </c>
      <c r="N100" t="s">
        <v>1218</v>
      </c>
      <c r="O100" t="s">
        <v>1218</v>
      </c>
      <c r="P100" t="s">
        <v>1218</v>
      </c>
      <c r="Q100" t="s">
        <v>1218</v>
      </c>
      <c r="R100" t="s">
        <v>1644</v>
      </c>
      <c r="S100" t="s">
        <v>1218</v>
      </c>
      <c r="T100" t="s">
        <v>1218</v>
      </c>
      <c r="U100" t="s">
        <v>1218</v>
      </c>
      <c r="V100" t="s">
        <v>1218</v>
      </c>
      <c r="W100" t="s">
        <v>1218</v>
      </c>
      <c r="X100" t="s">
        <v>1218</v>
      </c>
      <c r="Y100" t="s">
        <v>1218</v>
      </c>
      <c r="Z100" t="s">
        <v>1686</v>
      </c>
      <c r="AA100" t="s">
        <v>1222</v>
      </c>
      <c r="AB100" t="s">
        <v>1222</v>
      </c>
      <c r="AC100" t="s">
        <v>1222</v>
      </c>
      <c r="AD100" t="s">
        <v>1222</v>
      </c>
      <c r="AE100" t="s">
        <v>1222</v>
      </c>
      <c r="AF100" t="s">
        <v>1222</v>
      </c>
      <c r="AG100" t="s">
        <v>1222</v>
      </c>
    </row>
    <row r="101" spans="1:49" x14ac:dyDescent="0.25">
      <c r="A101" s="7" t="s">
        <v>1778</v>
      </c>
      <c r="B101" s="7" t="s">
        <v>1786</v>
      </c>
      <c r="C101" s="7" t="s">
        <v>1899</v>
      </c>
      <c r="D101" s="7" t="s">
        <v>2601</v>
      </c>
      <c r="E101" s="7" t="s">
        <v>2602</v>
      </c>
      <c r="F101" s="7" t="s">
        <v>2603</v>
      </c>
      <c r="G101" s="7" t="s">
        <v>2604</v>
      </c>
      <c r="H101" s="7" t="s">
        <v>2605</v>
      </c>
      <c r="I101" s="7" t="s">
        <v>2606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1899</v>
      </c>
      <c r="T101" s="7" t="s">
        <v>2601</v>
      </c>
      <c r="U101" s="7" t="s">
        <v>2602</v>
      </c>
      <c r="V101" s="7" t="s">
        <v>2603</v>
      </c>
      <c r="W101" s="7" t="s">
        <v>2604</v>
      </c>
      <c r="X101" s="7" t="s">
        <v>2605</v>
      </c>
      <c r="Y101" s="7" t="s">
        <v>2606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60.155572489005998</v>
      </c>
      <c r="C102">
        <f t="shared" ref="C102:AW102" si="9">AVERAGE(C97:C99)</f>
        <v>5.1032464357437162</v>
      </c>
      <c r="D102">
        <f t="shared" si="9"/>
        <v>26.97034641685849</v>
      </c>
      <c r="E102">
        <f t="shared" si="9"/>
        <v>35.825068888002612</v>
      </c>
      <c r="F102">
        <f t="shared" si="9"/>
        <v>41.469546096487399</v>
      </c>
      <c r="G102">
        <f t="shared" si="9"/>
        <v>43.824359208168858</v>
      </c>
      <c r="H102">
        <f t="shared" si="9"/>
        <v>48.596976298003113</v>
      </c>
      <c r="I102">
        <f t="shared" si="9"/>
        <v>50.326183057104522</v>
      </c>
      <c r="J102">
        <f t="shared" si="9"/>
        <v>41.606832250395222</v>
      </c>
      <c r="K102">
        <f t="shared" si="9"/>
        <v>0</v>
      </c>
      <c r="L102">
        <f t="shared" si="9"/>
        <v>0</v>
      </c>
      <c r="M102">
        <f t="shared" si="9"/>
        <v>0</v>
      </c>
      <c r="N102">
        <f t="shared" si="9"/>
        <v>0</v>
      </c>
      <c r="O102">
        <f t="shared" si="9"/>
        <v>0</v>
      </c>
      <c r="P102">
        <f t="shared" si="9"/>
        <v>0</v>
      </c>
      <c r="Q102">
        <f t="shared" si="9"/>
        <v>0</v>
      </c>
      <c r="R102">
        <f t="shared" si="9"/>
        <v>51.505602021010667</v>
      </c>
      <c r="S102">
        <f t="shared" si="9"/>
        <v>8.7396060466310406</v>
      </c>
      <c r="T102">
        <f t="shared" si="9"/>
        <v>48.813090907169737</v>
      </c>
      <c r="U102">
        <f t="shared" si="9"/>
        <v>47.910117202473486</v>
      </c>
      <c r="V102">
        <f t="shared" si="9"/>
        <v>42.324251381249361</v>
      </c>
      <c r="W102">
        <f t="shared" si="9"/>
        <v>69.174813379054328</v>
      </c>
      <c r="X102">
        <f t="shared" si="9"/>
        <v>36.078367611916917</v>
      </c>
      <c r="Y102">
        <f t="shared" si="9"/>
        <v>33.40319867757524</v>
      </c>
      <c r="Z102">
        <f t="shared" si="9"/>
        <v>84.753487528533341</v>
      </c>
      <c r="AA102">
        <f t="shared" si="9"/>
        <v>0</v>
      </c>
      <c r="AB102">
        <f t="shared" si="9"/>
        <v>21.295212934122333</v>
      </c>
      <c r="AC102">
        <f t="shared" si="9"/>
        <v>33.649997973767135</v>
      </c>
      <c r="AD102">
        <f t="shared" si="9"/>
        <v>61.195932032675557</v>
      </c>
      <c r="AE102">
        <f t="shared" si="9"/>
        <v>43.026003039434386</v>
      </c>
      <c r="AF102">
        <f t="shared" si="9"/>
        <v>40.309275554202394</v>
      </c>
      <c r="AG102">
        <f t="shared" si="9"/>
        <v>43.344794475059864</v>
      </c>
      <c r="AH102">
        <f t="shared" si="9"/>
        <v>69.527079013667489</v>
      </c>
      <c r="AI102">
        <f t="shared" si="9"/>
        <v>56.891325882772172</v>
      </c>
      <c r="AJ102">
        <f t="shared" si="9"/>
        <v>69.476664577724151</v>
      </c>
      <c r="AK102">
        <f t="shared" si="9"/>
        <v>46.031609048742148</v>
      </c>
      <c r="AL102">
        <f t="shared" si="9"/>
        <v>57.734287823736928</v>
      </c>
      <c r="AM102">
        <f t="shared" si="9"/>
        <v>56.432768715083633</v>
      </c>
      <c r="AN102">
        <f t="shared" si="9"/>
        <v>46.451212562106669</v>
      </c>
      <c r="AO102">
        <f t="shared" si="9"/>
        <v>46.460505451776207</v>
      </c>
      <c r="AP102">
        <f t="shared" si="9"/>
        <v>0</v>
      </c>
      <c r="AQ102">
        <f t="shared" si="9"/>
        <v>0.99897739869391178</v>
      </c>
      <c r="AR102">
        <f t="shared" si="9"/>
        <v>73.261897527581482</v>
      </c>
      <c r="AS102">
        <f t="shared" si="9"/>
        <v>83.422574161294889</v>
      </c>
      <c r="AT102">
        <f t="shared" si="9"/>
        <v>87.48694476475363</v>
      </c>
      <c r="AU102">
        <f t="shared" si="9"/>
        <v>80.110342161612451</v>
      </c>
      <c r="AV102">
        <f t="shared" si="9"/>
        <v>78.95127891479342</v>
      </c>
      <c r="AW102">
        <f t="shared" si="9"/>
        <v>67.913130324616077</v>
      </c>
    </row>
    <row r="103" spans="1:49" x14ac:dyDescent="0.25">
      <c r="A103" t="s">
        <v>1774</v>
      </c>
      <c r="B103">
        <f>STDEV(B97:B99)</f>
        <v>14.530814398750856</v>
      </c>
      <c r="C103">
        <f t="shared" ref="C103:AW103" si="10">STDEV(C97:C99)</f>
        <v>4.5198955121338127</v>
      </c>
      <c r="D103">
        <f t="shared" si="10"/>
        <v>24.61034207812332</v>
      </c>
      <c r="E103">
        <f t="shared" si="10"/>
        <v>9.4343450747141802</v>
      </c>
      <c r="F103">
        <f t="shared" si="10"/>
        <v>4.8533214538119189</v>
      </c>
      <c r="G103">
        <f t="shared" si="10"/>
        <v>12.382458692102194</v>
      </c>
      <c r="H103">
        <f t="shared" si="10"/>
        <v>8.8686516152589707</v>
      </c>
      <c r="I103">
        <f t="shared" si="10"/>
        <v>4.013430059012566</v>
      </c>
      <c r="J103">
        <f t="shared" si="10"/>
        <v>13.254188991834281</v>
      </c>
      <c r="K103">
        <f t="shared" si="10"/>
        <v>0</v>
      </c>
      <c r="L103">
        <f t="shared" si="10"/>
        <v>0</v>
      </c>
      <c r="M103">
        <f t="shared" si="10"/>
        <v>0</v>
      </c>
      <c r="N103">
        <f t="shared" si="10"/>
        <v>0</v>
      </c>
      <c r="O103">
        <f t="shared" si="10"/>
        <v>0</v>
      </c>
      <c r="P103">
        <f t="shared" si="10"/>
        <v>0</v>
      </c>
      <c r="Q103">
        <f t="shared" si="10"/>
        <v>0</v>
      </c>
      <c r="R103">
        <f t="shared" si="10"/>
        <v>10.902890085749487</v>
      </c>
      <c r="S103">
        <f t="shared" si="10"/>
        <v>7.2944683284845553</v>
      </c>
      <c r="T103">
        <f t="shared" si="10"/>
        <v>35.4315165010727</v>
      </c>
      <c r="U103">
        <f t="shared" si="10"/>
        <v>22.354231888999678</v>
      </c>
      <c r="V103">
        <f t="shared" si="10"/>
        <v>7.1637496825403746</v>
      </c>
      <c r="W103">
        <f t="shared" si="10"/>
        <v>21.275480346434691</v>
      </c>
      <c r="X103">
        <f t="shared" si="10"/>
        <v>11.121712855982731</v>
      </c>
      <c r="Y103">
        <f t="shared" si="10"/>
        <v>6.2532355911025865</v>
      </c>
      <c r="Z103">
        <f t="shared" si="10"/>
        <v>16.764822312452907</v>
      </c>
      <c r="AA103">
        <f t="shared" si="10"/>
        <v>0</v>
      </c>
      <c r="AB103">
        <f t="shared" si="10"/>
        <v>4.9760271092958126</v>
      </c>
      <c r="AC103">
        <f t="shared" si="10"/>
        <v>17.514006192660112</v>
      </c>
      <c r="AD103">
        <f t="shared" si="10"/>
        <v>18.383236682290455</v>
      </c>
      <c r="AE103">
        <f t="shared" si="10"/>
        <v>12.898953457505213</v>
      </c>
      <c r="AF103">
        <f t="shared" si="10"/>
        <v>16.102919996357883</v>
      </c>
      <c r="AG103">
        <f t="shared" si="10"/>
        <v>16.325303689025123</v>
      </c>
      <c r="AH103">
        <f t="shared" si="10"/>
        <v>19.201575687328532</v>
      </c>
      <c r="AI103">
        <f t="shared" si="10"/>
        <v>17.170799219626517</v>
      </c>
      <c r="AJ103">
        <f t="shared" si="10"/>
        <v>11.385983319285302</v>
      </c>
      <c r="AK103">
        <f t="shared" si="10"/>
        <v>8.3594819088814969</v>
      </c>
      <c r="AL103">
        <f t="shared" si="10"/>
        <v>17.979775838520535</v>
      </c>
      <c r="AM103">
        <f t="shared" si="10"/>
        <v>30.927664740851014</v>
      </c>
      <c r="AN103">
        <f t="shared" si="10"/>
        <v>9.4315862152095029</v>
      </c>
      <c r="AO103">
        <f t="shared" si="10"/>
        <v>13.083264507548687</v>
      </c>
      <c r="AP103">
        <f t="shared" si="10"/>
        <v>0</v>
      </c>
      <c r="AQ103">
        <f t="shared" si="10"/>
        <v>1.7302796101508462</v>
      </c>
      <c r="AR103">
        <f t="shared" si="10"/>
        <v>8.787321485832285</v>
      </c>
      <c r="AS103">
        <f t="shared" si="10"/>
        <v>11.998653246251992</v>
      </c>
      <c r="AT103">
        <f t="shared" si="10"/>
        <v>12.844518332199751</v>
      </c>
      <c r="AU103">
        <f t="shared" si="10"/>
        <v>9.5989917056808398</v>
      </c>
      <c r="AV103">
        <f t="shared" si="10"/>
        <v>5.1162499169914435</v>
      </c>
      <c r="AW103">
        <f t="shared" si="10"/>
        <v>20.126184171339755</v>
      </c>
    </row>
    <row r="104" spans="1:49" x14ac:dyDescent="0.25">
      <c r="A104" t="s">
        <v>1775</v>
      </c>
      <c r="B104">
        <f>STDEV(B97:B99)/SQRT(3)</f>
        <v>8.3893696046632975</v>
      </c>
      <c r="C104">
        <f t="shared" ref="C104:AW104" si="11">STDEV(C97:C99)/SQRT(3)</f>
        <v>2.6095628906394381</v>
      </c>
      <c r="D104">
        <f t="shared" si="11"/>
        <v>14.208787623653274</v>
      </c>
      <c r="E104">
        <f t="shared" si="11"/>
        <v>5.4469216685140518</v>
      </c>
      <c r="F104">
        <f t="shared" si="11"/>
        <v>2.8020664478220976</v>
      </c>
      <c r="G104">
        <f t="shared" si="11"/>
        <v>7.1490158591146233</v>
      </c>
      <c r="H104">
        <f t="shared" si="11"/>
        <v>5.1203183974187763</v>
      </c>
      <c r="I104">
        <f t="shared" si="11"/>
        <v>2.3171549249446408</v>
      </c>
      <c r="J104">
        <f t="shared" si="11"/>
        <v>7.6523095823256977</v>
      </c>
      <c r="K104">
        <f t="shared" si="11"/>
        <v>0</v>
      </c>
      <c r="L104">
        <f t="shared" si="11"/>
        <v>0</v>
      </c>
      <c r="M104">
        <f t="shared" si="11"/>
        <v>0</v>
      </c>
      <c r="N104">
        <f t="shared" si="11"/>
        <v>0</v>
      </c>
      <c r="O104">
        <f t="shared" si="11"/>
        <v>0</v>
      </c>
      <c r="P104">
        <f t="shared" si="11"/>
        <v>0</v>
      </c>
      <c r="Q104">
        <f t="shared" si="11"/>
        <v>0</v>
      </c>
      <c r="R104">
        <f t="shared" si="11"/>
        <v>6.2947865259523681</v>
      </c>
      <c r="S104">
        <f t="shared" si="11"/>
        <v>4.2114632530457579</v>
      </c>
      <c r="T104">
        <f t="shared" si="11"/>
        <v>20.456395589690992</v>
      </c>
      <c r="U104">
        <f t="shared" si="11"/>
        <v>12.906221798641281</v>
      </c>
      <c r="V104">
        <f t="shared" si="11"/>
        <v>4.1359928076217818</v>
      </c>
      <c r="W104">
        <f t="shared" si="11"/>
        <v>12.283404305152661</v>
      </c>
      <c r="X104">
        <f t="shared" si="11"/>
        <v>6.4211239112513514</v>
      </c>
      <c r="Y104">
        <f t="shared" si="11"/>
        <v>3.610307251829227</v>
      </c>
      <c r="Z104">
        <f t="shared" si="11"/>
        <v>9.6791746750109304</v>
      </c>
      <c r="AA104">
        <f t="shared" si="11"/>
        <v>0</v>
      </c>
      <c r="AB104">
        <f t="shared" si="11"/>
        <v>2.8729105910468129</v>
      </c>
      <c r="AC104">
        <f t="shared" si="11"/>
        <v>10.111716189921088</v>
      </c>
      <c r="AD104">
        <f t="shared" si="11"/>
        <v>10.613566647096999</v>
      </c>
      <c r="AE104">
        <f t="shared" si="11"/>
        <v>7.4472142509550894</v>
      </c>
      <c r="AF104">
        <f t="shared" si="11"/>
        <v>9.2970251946362321</v>
      </c>
      <c r="AG104">
        <f t="shared" si="11"/>
        <v>9.4254184794610456</v>
      </c>
      <c r="AH104">
        <f t="shared" si="11"/>
        <v>11.086034891944102</v>
      </c>
      <c r="AI104">
        <f t="shared" si="11"/>
        <v>9.9135655516523862</v>
      </c>
      <c r="AJ104">
        <f t="shared" si="11"/>
        <v>6.5737005343779584</v>
      </c>
      <c r="AK104">
        <f t="shared" si="11"/>
        <v>4.8263491303785395</v>
      </c>
      <c r="AL104">
        <f t="shared" si="11"/>
        <v>10.38062842033896</v>
      </c>
      <c r="AM104">
        <f t="shared" si="11"/>
        <v>17.856095563536833</v>
      </c>
      <c r="AN104">
        <f t="shared" si="11"/>
        <v>5.4453288402363702</v>
      </c>
      <c r="AO104">
        <f t="shared" si="11"/>
        <v>7.5536262853123119</v>
      </c>
      <c r="AP104">
        <f t="shared" si="11"/>
        <v>0</v>
      </c>
      <c r="AQ104">
        <f t="shared" si="11"/>
        <v>0.99897739869391178</v>
      </c>
      <c r="AR104">
        <f t="shared" si="11"/>
        <v>5.0733624253010525</v>
      </c>
      <c r="AS104">
        <f t="shared" si="11"/>
        <v>6.9274256816365654</v>
      </c>
      <c r="AT104">
        <f t="shared" si="11"/>
        <v>7.4157861167066095</v>
      </c>
      <c r="AU104">
        <f t="shared" si="11"/>
        <v>5.5419804452238184</v>
      </c>
      <c r="AV104">
        <f t="shared" si="11"/>
        <v>2.9538682668164107</v>
      </c>
      <c r="AW104">
        <f t="shared" si="11"/>
        <v>11.619857849082994</v>
      </c>
    </row>
    <row r="106" spans="1:49" x14ac:dyDescent="0.25">
      <c r="A106" t="s">
        <v>1773</v>
      </c>
      <c r="B106" s="165">
        <f>AVERAGE(B97:B99,J97:J99,R97:R99,)</f>
        <v>45.980402028123564</v>
      </c>
    </row>
    <row r="107" spans="1:49" x14ac:dyDescent="0.25">
      <c r="A107" t="s">
        <v>1774</v>
      </c>
      <c r="B107" s="165">
        <f>STDEV(B97:B99,J97:J99,R97:R99)</f>
        <v>13.821385634210936</v>
      </c>
    </row>
    <row r="108" spans="1:49" x14ac:dyDescent="0.25">
      <c r="A108" t="s">
        <v>1775</v>
      </c>
      <c r="B108" s="165">
        <f>STDEV(B97:B99,J97:J99,R97:R99)/SQRT(3)</f>
        <v>7.979780716485311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1333</v>
      </c>
      <c r="D112" s="224" t="s">
        <v>1333</v>
      </c>
      <c r="E112" s="224" t="s">
        <v>1333</v>
      </c>
      <c r="F112" s="224" t="s">
        <v>1333</v>
      </c>
      <c r="G112" s="224" t="s">
        <v>1333</v>
      </c>
      <c r="H112" s="224" t="s">
        <v>1333</v>
      </c>
      <c r="I112" s="225" t="s">
        <v>1333</v>
      </c>
      <c r="J112" s="19" t="s">
        <v>1807</v>
      </c>
      <c r="K112" s="19" t="s">
        <v>1807</v>
      </c>
      <c r="L112" s="19" t="s">
        <v>1807</v>
      </c>
      <c r="M112" s="19" t="s">
        <v>1807</v>
      </c>
      <c r="N112" t="s">
        <v>2308</v>
      </c>
    </row>
    <row r="113" spans="1:29" x14ac:dyDescent="0.25">
      <c r="A113" s="6" t="s">
        <v>1659</v>
      </c>
      <c r="B113" s="19" t="s">
        <v>1644</v>
      </c>
      <c r="C113" s="218" t="s">
        <v>1216</v>
      </c>
      <c r="D113" s="219" t="s">
        <v>1216</v>
      </c>
      <c r="E113" s="219" t="s">
        <v>1216</v>
      </c>
      <c r="F113" s="219" t="s">
        <v>1216</v>
      </c>
      <c r="G113" s="219" t="s">
        <v>1216</v>
      </c>
      <c r="H113" s="219" t="s">
        <v>1216</v>
      </c>
      <c r="I113" s="220" t="s">
        <v>1216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1216</v>
      </c>
      <c r="D114" s="219" t="s">
        <v>1216</v>
      </c>
      <c r="E114" s="219" t="s">
        <v>1216</v>
      </c>
      <c r="F114" s="219" t="s">
        <v>1216</v>
      </c>
      <c r="G114" s="219" t="s">
        <v>1216</v>
      </c>
      <c r="H114" s="219" t="s">
        <v>1216</v>
      </c>
      <c r="I114" s="220" t="s">
        <v>1216</v>
      </c>
      <c r="J114" s="19" t="s">
        <v>1807</v>
      </c>
      <c r="K114" s="19" t="s">
        <v>1807</v>
      </c>
      <c r="L114" s="19" t="s">
        <v>1807</v>
      </c>
      <c r="M114" s="19" t="s">
        <v>1807</v>
      </c>
      <c r="N114" t="s">
        <v>2308</v>
      </c>
    </row>
    <row r="115" spans="1:29" x14ac:dyDescent="0.25">
      <c r="A115" s="6" t="s">
        <v>1661</v>
      </c>
      <c r="B115" s="19" t="s">
        <v>1686</v>
      </c>
      <c r="C115" s="218" t="s">
        <v>1220</v>
      </c>
      <c r="D115" s="219" t="s">
        <v>1220</v>
      </c>
      <c r="E115" s="219" t="s">
        <v>1220</v>
      </c>
      <c r="F115" s="219" t="s">
        <v>1220</v>
      </c>
      <c r="G115" s="219" t="s">
        <v>1220</v>
      </c>
      <c r="H115" s="219" t="s">
        <v>1220</v>
      </c>
      <c r="I115" s="220" t="s">
        <v>1220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1361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1365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2309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0.63390000000000002</v>
      </c>
      <c r="C126">
        <v>0.1255</v>
      </c>
      <c r="D126">
        <v>0.1255</v>
      </c>
      <c r="E126">
        <v>0.12330000000000001</v>
      </c>
      <c r="F126">
        <v>0.1207</v>
      </c>
      <c r="G126">
        <v>0.12520000000000001</v>
      </c>
      <c r="H126">
        <v>0.12970000000000001</v>
      </c>
      <c r="I126">
        <v>0.11940000000000001</v>
      </c>
      <c r="K126" t="s">
        <v>1658</v>
      </c>
      <c r="L126">
        <f>B126-$F$132</f>
        <v>0.55603333333333338</v>
      </c>
      <c r="M126">
        <f t="shared" ref="M126:S126" si="12">C126-$F$132</f>
        <v>4.7633333333333333E-2</v>
      </c>
      <c r="N126">
        <f t="shared" si="12"/>
        <v>4.7633333333333333E-2</v>
      </c>
      <c r="O126">
        <f t="shared" si="12"/>
        <v>4.5433333333333339E-2</v>
      </c>
      <c r="P126">
        <f t="shared" si="12"/>
        <v>4.2833333333333334E-2</v>
      </c>
      <c r="Q126">
        <f t="shared" si="12"/>
        <v>4.7333333333333338E-2</v>
      </c>
      <c r="R126">
        <f t="shared" si="12"/>
        <v>5.1833333333333342E-2</v>
      </c>
      <c r="S126">
        <f t="shared" si="12"/>
        <v>4.1533333333333339E-2</v>
      </c>
      <c r="U126" t="s">
        <v>1658</v>
      </c>
      <c r="V126">
        <f>L126/$L$131*100</f>
        <v>32.460885809916718</v>
      </c>
      <c r="W126">
        <f t="shared" ref="W126:AC126" si="13">M126/$L$131*100</f>
        <v>2.780804857165097</v>
      </c>
      <c r="X126">
        <f t="shared" si="13"/>
        <v>2.780804857165097</v>
      </c>
      <c r="Y126">
        <f t="shared" si="13"/>
        <v>2.6523702031602712</v>
      </c>
      <c r="Z126">
        <f t="shared" si="13"/>
        <v>2.5005837938818405</v>
      </c>
      <c r="AA126">
        <f t="shared" si="13"/>
        <v>2.7632910407098938</v>
      </c>
      <c r="AB126">
        <f t="shared" si="13"/>
        <v>3.0259982875379476</v>
      </c>
      <c r="AC126">
        <f t="shared" si="13"/>
        <v>2.4246905892426254</v>
      </c>
    </row>
    <row r="127" spans="1:29" x14ac:dyDescent="0.25">
      <c r="A127" t="s">
        <v>1659</v>
      </c>
      <c r="B127">
        <v>0.13200000000000001</v>
      </c>
      <c r="C127">
        <v>0.30070000000000002</v>
      </c>
      <c r="D127">
        <v>0.13689999999999999</v>
      </c>
      <c r="E127">
        <v>0.19089999999999999</v>
      </c>
      <c r="F127">
        <v>0.18149999999999999</v>
      </c>
      <c r="G127">
        <v>0.1913</v>
      </c>
      <c r="H127">
        <v>0.1953</v>
      </c>
      <c r="I127">
        <v>7.0099999999999996E-2</v>
      </c>
      <c r="K127" t="s">
        <v>1659</v>
      </c>
      <c r="L127">
        <f t="shared" ref="L127:L131" si="14">B127-$F$132</f>
        <v>5.4133333333333339E-2</v>
      </c>
      <c r="M127">
        <f t="shared" ref="M127:M131" si="15">C127-$F$132</f>
        <v>0.22283333333333336</v>
      </c>
      <c r="N127">
        <f t="shared" ref="N127:N131" si="16">D127-$F$132</f>
        <v>5.9033333333333327E-2</v>
      </c>
      <c r="O127">
        <f t="shared" ref="O127:O131" si="17">E127-$F$132</f>
        <v>0.11303333333333332</v>
      </c>
      <c r="P127">
        <f t="shared" ref="P127:P131" si="18">F127-$F$132</f>
        <v>0.10363333333333333</v>
      </c>
      <c r="Q127">
        <f t="shared" ref="Q127:Q131" si="19">G127-$F$132</f>
        <v>0.11343333333333333</v>
      </c>
      <c r="R127">
        <f t="shared" ref="R127:R131" si="20">H127-$F$132</f>
        <v>0.11743333333333333</v>
      </c>
      <c r="S127">
        <f t="shared" ref="S127:S131" si="21">I127-$F$132</f>
        <v>-7.7666666666666717E-3</v>
      </c>
      <c r="U127" t="s">
        <v>1659</v>
      </c>
      <c r="V127">
        <f t="shared" ref="V127:V131" si="22">L127/$L$131*100</f>
        <v>3.1602708803611748</v>
      </c>
      <c r="W127">
        <f t="shared" ref="W127:W131" si="23">M127/$L$131*100</f>
        <v>13.008873667003973</v>
      </c>
      <c r="X127">
        <f t="shared" ref="X127:X131" si="24">N127/$L$131*100</f>
        <v>3.4463298824628312</v>
      </c>
      <c r="Y127">
        <f t="shared" ref="Y127:Y131" si="25">O127/$L$131*100</f>
        <v>6.5988168443994706</v>
      </c>
      <c r="Z127">
        <f t="shared" ref="Z127:Z131" si="26">P127/$L$131*100</f>
        <v>6.0500505954697594</v>
      </c>
      <c r="AA127">
        <f t="shared" ref="AA127:AA131" si="27">Q127/$L$131*100</f>
        <v>6.6221685996730759</v>
      </c>
      <c r="AB127">
        <f t="shared" ref="AB127:AB131" si="28">R127/$L$131*100</f>
        <v>6.8556861524091239</v>
      </c>
      <c r="AC127">
        <f t="shared" ref="AC127:AC131" si="29">S127/$L$131*100</f>
        <v>-0.45341324822915891</v>
      </c>
    </row>
    <row r="128" spans="1:29" x14ac:dyDescent="0.25">
      <c r="A128" t="s">
        <v>1660</v>
      </c>
      <c r="B128">
        <v>0.1159</v>
      </c>
      <c r="C128">
        <v>0.1258</v>
      </c>
      <c r="D128">
        <v>0.13089999999999999</v>
      </c>
      <c r="E128">
        <v>0.1211</v>
      </c>
      <c r="F128">
        <v>0.13739999999999999</v>
      </c>
      <c r="G128">
        <v>0.11840000000000001</v>
      </c>
      <c r="H128">
        <v>0.12640000000000001</v>
      </c>
      <c r="I128">
        <v>0.1263</v>
      </c>
      <c r="K128" t="s">
        <v>1660</v>
      </c>
      <c r="L128">
        <f t="shared" si="14"/>
        <v>3.8033333333333336E-2</v>
      </c>
      <c r="M128">
        <f t="shared" si="15"/>
        <v>4.7933333333333328E-2</v>
      </c>
      <c r="N128">
        <f t="shared" si="16"/>
        <v>5.3033333333333321E-2</v>
      </c>
      <c r="O128">
        <f t="shared" si="17"/>
        <v>4.3233333333333332E-2</v>
      </c>
      <c r="P128">
        <f t="shared" si="18"/>
        <v>5.9533333333333327E-2</v>
      </c>
      <c r="Q128">
        <f t="shared" si="19"/>
        <v>4.0533333333333338E-2</v>
      </c>
      <c r="R128">
        <f t="shared" si="20"/>
        <v>4.8533333333333345E-2</v>
      </c>
      <c r="S128">
        <f t="shared" si="21"/>
        <v>4.8433333333333328E-2</v>
      </c>
      <c r="U128" t="s">
        <v>1660</v>
      </c>
      <c r="V128">
        <f t="shared" si="22"/>
        <v>2.2203627305985836</v>
      </c>
      <c r="W128">
        <f t="shared" si="23"/>
        <v>2.7983186736203005</v>
      </c>
      <c r="X128">
        <f t="shared" si="24"/>
        <v>3.0960535533587601</v>
      </c>
      <c r="Y128">
        <f t="shared" si="25"/>
        <v>2.5239355491554449</v>
      </c>
      <c r="Z128">
        <f t="shared" si="26"/>
        <v>3.4755195765548379</v>
      </c>
      <c r="AA128">
        <f t="shared" si="27"/>
        <v>2.3663112010586134</v>
      </c>
      <c r="AB128">
        <f t="shared" si="28"/>
        <v>2.8333463065307085</v>
      </c>
      <c r="AC128">
        <f t="shared" si="29"/>
        <v>2.8275083677123063</v>
      </c>
    </row>
    <row r="129" spans="1:29" x14ac:dyDescent="0.25">
      <c r="A129" t="s">
        <v>1661</v>
      </c>
      <c r="B129">
        <v>0.1232</v>
      </c>
      <c r="C129">
        <v>0.13170000000000001</v>
      </c>
      <c r="D129">
        <v>0.1232</v>
      </c>
      <c r="E129">
        <v>0.1232</v>
      </c>
      <c r="F129">
        <v>0.13170000000000001</v>
      </c>
      <c r="G129">
        <v>0.14549999999999999</v>
      </c>
      <c r="H129">
        <v>0.12470000000000001</v>
      </c>
      <c r="I129">
        <v>0.1522</v>
      </c>
      <c r="K129" t="s">
        <v>1661</v>
      </c>
      <c r="L129">
        <f t="shared" si="14"/>
        <v>4.5333333333333337E-2</v>
      </c>
      <c r="M129">
        <f t="shared" si="15"/>
        <v>5.3833333333333344E-2</v>
      </c>
      <c r="N129">
        <f t="shared" si="16"/>
        <v>4.5333333333333337E-2</v>
      </c>
      <c r="O129">
        <f t="shared" si="17"/>
        <v>4.5333333333333337E-2</v>
      </c>
      <c r="P129">
        <f t="shared" si="18"/>
        <v>5.3833333333333344E-2</v>
      </c>
      <c r="Q129">
        <f t="shared" si="19"/>
        <v>6.7633333333333323E-2</v>
      </c>
      <c r="R129">
        <f t="shared" si="20"/>
        <v>4.6833333333333338E-2</v>
      </c>
      <c r="S129">
        <f t="shared" si="21"/>
        <v>7.4333333333333335E-2</v>
      </c>
      <c r="U129" t="s">
        <v>1661</v>
      </c>
      <c r="V129">
        <f t="shared" si="22"/>
        <v>2.6465322643418698</v>
      </c>
      <c r="W129">
        <f t="shared" si="23"/>
        <v>3.1427570639059708</v>
      </c>
      <c r="X129">
        <f t="shared" si="24"/>
        <v>2.6465322643418698</v>
      </c>
      <c r="Y129">
        <f t="shared" si="25"/>
        <v>2.6465322643418698</v>
      </c>
      <c r="Z129">
        <f t="shared" si="26"/>
        <v>3.1427570639059708</v>
      </c>
      <c r="AA129">
        <f t="shared" si="27"/>
        <v>3.9483926208453335</v>
      </c>
      <c r="AB129">
        <f t="shared" si="28"/>
        <v>2.7341013466178881</v>
      </c>
      <c r="AC129">
        <f t="shared" si="29"/>
        <v>4.339534521678214</v>
      </c>
    </row>
    <row r="130" spans="1:29" x14ac:dyDescent="0.25">
      <c r="A130" t="s">
        <v>1662</v>
      </c>
      <c r="B130">
        <v>0.1203</v>
      </c>
      <c r="C130">
        <v>0.1239</v>
      </c>
      <c r="D130">
        <v>0.1173</v>
      </c>
      <c r="E130">
        <v>0.13200000000000001</v>
      </c>
      <c r="F130">
        <v>0.1353</v>
      </c>
      <c r="G130">
        <v>0.12139999999999999</v>
      </c>
      <c r="H130">
        <v>0.13100000000000001</v>
      </c>
      <c r="I130">
        <v>0.13950000000000001</v>
      </c>
      <c r="K130" t="s">
        <v>1662</v>
      </c>
      <c r="L130">
        <f t="shared" si="14"/>
        <v>4.2433333333333337E-2</v>
      </c>
      <c r="M130">
        <f t="shared" si="15"/>
        <v>4.6033333333333329E-2</v>
      </c>
      <c r="N130">
        <f t="shared" si="16"/>
        <v>3.9433333333333334E-2</v>
      </c>
      <c r="O130">
        <f t="shared" si="17"/>
        <v>5.4133333333333339E-2</v>
      </c>
      <c r="P130">
        <f t="shared" si="18"/>
        <v>5.7433333333333336E-2</v>
      </c>
      <c r="Q130">
        <f t="shared" si="19"/>
        <v>4.3533333333333327E-2</v>
      </c>
      <c r="R130">
        <f t="shared" si="20"/>
        <v>5.3133333333333338E-2</v>
      </c>
      <c r="S130">
        <f t="shared" si="21"/>
        <v>6.1633333333333346E-2</v>
      </c>
      <c r="U130" t="s">
        <v>1662</v>
      </c>
      <c r="V130">
        <f t="shared" si="22"/>
        <v>2.4772320386082356</v>
      </c>
      <c r="W130">
        <f t="shared" si="23"/>
        <v>2.6873978360706778</v>
      </c>
      <c r="X130">
        <f t="shared" si="24"/>
        <v>2.3020938740562</v>
      </c>
      <c r="Y130">
        <f t="shared" si="25"/>
        <v>3.1602708803611748</v>
      </c>
      <c r="Z130">
        <f t="shared" si="26"/>
        <v>3.3529228613684134</v>
      </c>
      <c r="AA130">
        <f t="shared" si="27"/>
        <v>2.541449365610648</v>
      </c>
      <c r="AB130">
        <f t="shared" si="28"/>
        <v>3.1018914921771628</v>
      </c>
      <c r="AC130">
        <f t="shared" si="29"/>
        <v>3.5981162917412637</v>
      </c>
    </row>
    <row r="131" spans="1:29" x14ac:dyDescent="0.25">
      <c r="A131" t="s">
        <v>1663</v>
      </c>
      <c r="B131">
        <v>1.7907999999999999</v>
      </c>
      <c r="C131">
        <v>0.1366</v>
      </c>
      <c r="D131">
        <v>0.1193</v>
      </c>
      <c r="E131">
        <v>0.13439999999999999</v>
      </c>
      <c r="F131">
        <v>0.12559999999999999</v>
      </c>
      <c r="G131">
        <v>0.12520000000000001</v>
      </c>
      <c r="H131">
        <v>0.1288</v>
      </c>
      <c r="I131">
        <v>0.1492</v>
      </c>
      <c r="K131" t="s">
        <v>1663</v>
      </c>
      <c r="L131">
        <f t="shared" si="14"/>
        <v>1.7129333333333332</v>
      </c>
      <c r="M131">
        <f t="shared" si="15"/>
        <v>5.8733333333333332E-2</v>
      </c>
      <c r="N131">
        <f t="shared" si="16"/>
        <v>4.1433333333333336E-2</v>
      </c>
      <c r="O131">
        <f t="shared" si="17"/>
        <v>5.6533333333333324E-2</v>
      </c>
      <c r="P131">
        <f t="shared" si="18"/>
        <v>4.7733333333333322E-2</v>
      </c>
      <c r="Q131">
        <f t="shared" si="19"/>
        <v>4.7333333333333338E-2</v>
      </c>
      <c r="R131">
        <f t="shared" si="20"/>
        <v>5.093333333333333E-2</v>
      </c>
      <c r="S131">
        <f t="shared" si="21"/>
        <v>7.1333333333333332E-2</v>
      </c>
      <c r="U131" t="s">
        <v>1663</v>
      </c>
      <c r="V131">
        <f t="shared" si="22"/>
        <v>100</v>
      </c>
      <c r="W131">
        <f t="shared" si="23"/>
        <v>3.4288160660076281</v>
      </c>
      <c r="X131">
        <f t="shared" si="24"/>
        <v>2.418852650424224</v>
      </c>
      <c r="Y131">
        <f t="shared" si="25"/>
        <v>3.3003814120028023</v>
      </c>
      <c r="Z131">
        <f t="shared" si="26"/>
        <v>2.7866427959834978</v>
      </c>
      <c r="AA131">
        <f t="shared" si="27"/>
        <v>2.7632910407098938</v>
      </c>
      <c r="AB131">
        <f t="shared" si="28"/>
        <v>2.9734568381723361</v>
      </c>
      <c r="AC131">
        <f t="shared" si="29"/>
        <v>4.1643963571261775</v>
      </c>
    </row>
    <row r="132" spans="1:29" x14ac:dyDescent="0.25">
      <c r="A132" t="s">
        <v>1664</v>
      </c>
      <c r="B132">
        <v>7.8299999999999995E-2</v>
      </c>
      <c r="C132">
        <v>7.7899999999999997E-2</v>
      </c>
      <c r="D132">
        <v>7.7399999999999997E-2</v>
      </c>
      <c r="E132">
        <v>3.1147</v>
      </c>
      <c r="F132">
        <f>AVERAGE(B132:D132)</f>
        <v>7.7866666666666667E-2</v>
      </c>
    </row>
    <row r="133" spans="1:29" x14ac:dyDescent="0.25">
      <c r="A133" t="s">
        <v>1665</v>
      </c>
    </row>
    <row r="136" spans="1:29" x14ac:dyDescent="0.25">
      <c r="A136" s="7" t="s">
        <v>2310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0.1303</v>
      </c>
      <c r="C139">
        <v>0.13450000000000001</v>
      </c>
      <c r="D139">
        <v>0.13589999999999999</v>
      </c>
      <c r="E139">
        <v>0.1343</v>
      </c>
      <c r="F139">
        <v>0.14169999999999999</v>
      </c>
      <c r="G139">
        <v>0.14410000000000001</v>
      </c>
      <c r="H139">
        <v>0.15620000000000001</v>
      </c>
      <c r="I139">
        <v>0.1452</v>
      </c>
      <c r="K139" t="s">
        <v>1658</v>
      </c>
      <c r="L139">
        <f>B139-$F$145</f>
        <v>5.5166666666666656E-2</v>
      </c>
      <c r="M139">
        <f t="shared" ref="M139:S139" si="30">C139-$F$145</f>
        <v>5.9366666666666665E-2</v>
      </c>
      <c r="N139">
        <f t="shared" si="30"/>
        <v>6.0766666666666649E-2</v>
      </c>
      <c r="O139">
        <f t="shared" si="30"/>
        <v>5.9166666666666659E-2</v>
      </c>
      <c r="P139">
        <f t="shared" si="30"/>
        <v>6.6566666666666649E-2</v>
      </c>
      <c r="Q139">
        <f t="shared" si="30"/>
        <v>6.8966666666666662E-2</v>
      </c>
      <c r="R139">
        <f t="shared" si="30"/>
        <v>8.1066666666666662E-2</v>
      </c>
      <c r="S139">
        <f t="shared" si="30"/>
        <v>7.0066666666666652E-2</v>
      </c>
      <c r="U139" t="s">
        <v>1658</v>
      </c>
      <c r="V139">
        <f>L139/$L$144*100</f>
        <v>2.687168163146016</v>
      </c>
      <c r="W139">
        <f t="shared" ref="W139:AC139" si="31">M139/$L$144*100</f>
        <v>2.8917501501891576</v>
      </c>
      <c r="X139">
        <f t="shared" si="31"/>
        <v>2.9599441458702036</v>
      </c>
      <c r="Y139">
        <f t="shared" si="31"/>
        <v>2.8820081508061501</v>
      </c>
      <c r="Z139">
        <f t="shared" si="31"/>
        <v>3.2424621279773982</v>
      </c>
      <c r="AA139">
        <f t="shared" si="31"/>
        <v>3.3593661205734793</v>
      </c>
      <c r="AB139">
        <f t="shared" si="31"/>
        <v>3.9487570832453849</v>
      </c>
      <c r="AC139">
        <f t="shared" si="31"/>
        <v>3.4129471171800159</v>
      </c>
    </row>
    <row r="140" spans="1:29" x14ac:dyDescent="0.25">
      <c r="A140" t="s">
        <v>1659</v>
      </c>
      <c r="B140">
        <v>0.21510000000000001</v>
      </c>
      <c r="C140">
        <v>0.39760000000000001</v>
      </c>
      <c r="D140">
        <v>0.21479999999999999</v>
      </c>
      <c r="E140">
        <v>0.20319999999999999</v>
      </c>
      <c r="F140">
        <v>0.18809999999999999</v>
      </c>
      <c r="G140">
        <v>0.20810000000000001</v>
      </c>
      <c r="H140">
        <v>0.21679999999999999</v>
      </c>
      <c r="I140">
        <v>0.2069</v>
      </c>
      <c r="K140" t="s">
        <v>1659</v>
      </c>
      <c r="L140">
        <f t="shared" ref="L140:L144" si="32">B140-$F$145</f>
        <v>0.13996666666666668</v>
      </c>
      <c r="M140">
        <f t="shared" ref="M140:M144" si="33">C140-$F$145</f>
        <v>0.32246666666666668</v>
      </c>
      <c r="N140">
        <f t="shared" ref="N140:N144" si="34">D140-$F$145</f>
        <v>0.13966666666666666</v>
      </c>
      <c r="O140">
        <f t="shared" ref="O140:O144" si="35">E140-$F$145</f>
        <v>0.12806666666666666</v>
      </c>
      <c r="P140">
        <f t="shared" ref="P140:P144" si="36">F140-$F$145</f>
        <v>0.11296666666666665</v>
      </c>
      <c r="Q140">
        <f t="shared" ref="Q140:Q144" si="37">G140-$F$145</f>
        <v>0.13296666666666668</v>
      </c>
      <c r="R140">
        <f t="shared" ref="R140:R144" si="38">H140-$F$145</f>
        <v>0.14166666666666666</v>
      </c>
      <c r="S140">
        <f t="shared" ref="S140:S144" si="39">I140-$F$145</f>
        <v>0.13176666666666664</v>
      </c>
      <c r="U140" t="s">
        <v>1659</v>
      </c>
      <c r="V140">
        <f t="shared" ref="V140:V144" si="40">L140/$L$144*100</f>
        <v>6.8177759015408608</v>
      </c>
      <c r="W140">
        <f t="shared" ref="W140:W144" si="41">M140/$L$144*100</f>
        <v>15.707350338534482</v>
      </c>
      <c r="X140">
        <f t="shared" ref="X140:X144" si="42">N140/$L$144*100</f>
        <v>6.80316290246635</v>
      </c>
      <c r="Y140">
        <f t="shared" ref="Y140:Y144" si="43">O140/$L$144*100</f>
        <v>6.2381269382519609</v>
      </c>
      <c r="Z140">
        <f t="shared" ref="Z140:Z144" si="44">P140/$L$144*100</f>
        <v>5.502605984834954</v>
      </c>
      <c r="AA140">
        <f t="shared" ref="AA140:AA144" si="45">Q140/$L$144*100</f>
        <v>6.4768059231356254</v>
      </c>
      <c r="AB140">
        <f t="shared" ref="AB140:AB144" si="46">R140/$L$144*100</f>
        <v>6.9005828962964175</v>
      </c>
      <c r="AC140">
        <f t="shared" ref="AC140:AC144" si="47">S140/$L$144*100</f>
        <v>6.4183539268375851</v>
      </c>
    </row>
    <row r="141" spans="1:29" x14ac:dyDescent="0.25">
      <c r="A141" t="s">
        <v>1660</v>
      </c>
      <c r="B141">
        <v>0.1411</v>
      </c>
      <c r="C141">
        <v>0.1246</v>
      </c>
      <c r="D141">
        <v>0.12920000000000001</v>
      </c>
      <c r="E141">
        <v>0.12740000000000001</v>
      </c>
      <c r="F141">
        <v>0.12230000000000001</v>
      </c>
      <c r="G141">
        <v>0.12709999999999999</v>
      </c>
      <c r="H141">
        <v>0.13569999999999999</v>
      </c>
      <c r="I141">
        <v>0.1328</v>
      </c>
      <c r="K141" t="s">
        <v>1660</v>
      </c>
      <c r="L141">
        <f t="shared" si="32"/>
        <v>6.596666666666666E-2</v>
      </c>
      <c r="M141">
        <f t="shared" si="33"/>
        <v>4.9466666666666659E-2</v>
      </c>
      <c r="N141">
        <f t="shared" si="34"/>
        <v>5.4066666666666666E-2</v>
      </c>
      <c r="O141">
        <f t="shared" si="35"/>
        <v>5.226666666666667E-2</v>
      </c>
      <c r="P141">
        <f t="shared" si="36"/>
        <v>4.7166666666666662E-2</v>
      </c>
      <c r="Q141">
        <f t="shared" si="37"/>
        <v>5.1966666666666647E-2</v>
      </c>
      <c r="R141">
        <f t="shared" si="38"/>
        <v>6.0566666666666644E-2</v>
      </c>
      <c r="S141">
        <f t="shared" si="39"/>
        <v>5.7666666666666658E-2</v>
      </c>
      <c r="U141" t="s">
        <v>1660</v>
      </c>
      <c r="V141">
        <f t="shared" si="40"/>
        <v>3.2132361298283785</v>
      </c>
      <c r="W141">
        <f t="shared" si="41"/>
        <v>2.4095211807303252</v>
      </c>
      <c r="X141">
        <f t="shared" si="42"/>
        <v>2.6335871665394799</v>
      </c>
      <c r="Y141">
        <f t="shared" si="43"/>
        <v>2.5459091720924194</v>
      </c>
      <c r="Z141">
        <f t="shared" si="44"/>
        <v>2.2974881878257483</v>
      </c>
      <c r="AA141">
        <f t="shared" si="45"/>
        <v>2.5312961730179087</v>
      </c>
      <c r="AB141">
        <f t="shared" si="46"/>
        <v>2.9502021464871966</v>
      </c>
      <c r="AC141">
        <f t="shared" si="47"/>
        <v>2.8089431554336004</v>
      </c>
    </row>
    <row r="142" spans="1:29" x14ac:dyDescent="0.25">
      <c r="A142" t="s">
        <v>1661</v>
      </c>
      <c r="B142">
        <v>0.1474</v>
      </c>
      <c r="C142">
        <v>0.12809999999999999</v>
      </c>
      <c r="D142">
        <v>0.12559999999999999</v>
      </c>
      <c r="E142">
        <v>0.1263</v>
      </c>
      <c r="F142">
        <v>0.1265</v>
      </c>
      <c r="G142">
        <v>0.1457</v>
      </c>
      <c r="H142">
        <v>0.1366</v>
      </c>
      <c r="I142">
        <v>0.14449999999999999</v>
      </c>
      <c r="K142" t="s">
        <v>1661</v>
      </c>
      <c r="L142">
        <f t="shared" si="32"/>
        <v>7.226666666666666E-2</v>
      </c>
      <c r="M142">
        <f t="shared" si="33"/>
        <v>5.2966666666666648E-2</v>
      </c>
      <c r="N142">
        <f t="shared" si="34"/>
        <v>5.0466666666666646E-2</v>
      </c>
      <c r="O142">
        <f t="shared" si="35"/>
        <v>5.1166666666666652E-2</v>
      </c>
      <c r="P142">
        <f t="shared" si="36"/>
        <v>5.1366666666666658E-2</v>
      </c>
      <c r="Q142">
        <f t="shared" si="37"/>
        <v>7.0566666666666653E-2</v>
      </c>
      <c r="R142">
        <f t="shared" si="38"/>
        <v>6.1466666666666656E-2</v>
      </c>
      <c r="S142">
        <f t="shared" si="39"/>
        <v>6.9366666666666646E-2</v>
      </c>
      <c r="U142" t="s">
        <v>1661</v>
      </c>
      <c r="V142">
        <f t="shared" si="40"/>
        <v>3.5201091103930895</v>
      </c>
      <c r="W142">
        <f t="shared" si="41"/>
        <v>2.580006169932942</v>
      </c>
      <c r="X142">
        <f t="shared" si="42"/>
        <v>2.458231177645358</v>
      </c>
      <c r="Y142">
        <f t="shared" si="43"/>
        <v>2.4923281754858819</v>
      </c>
      <c r="Z142">
        <f t="shared" si="44"/>
        <v>2.5020701748688889</v>
      </c>
      <c r="AA142">
        <f t="shared" si="45"/>
        <v>3.4373021156375327</v>
      </c>
      <c r="AB142">
        <f t="shared" si="46"/>
        <v>2.9940411437107275</v>
      </c>
      <c r="AC142">
        <f t="shared" si="47"/>
        <v>3.3788501193394915</v>
      </c>
    </row>
    <row r="143" spans="1:29" x14ac:dyDescent="0.25">
      <c r="A143" t="s">
        <v>1662</v>
      </c>
      <c r="B143">
        <v>0.15110000000000001</v>
      </c>
      <c r="C143">
        <v>0.12130000000000001</v>
      </c>
      <c r="D143">
        <v>0.1237</v>
      </c>
      <c r="E143">
        <v>0.14369999999999999</v>
      </c>
      <c r="F143">
        <v>0.14829999999999999</v>
      </c>
      <c r="G143">
        <v>0.13120000000000001</v>
      </c>
      <c r="H143">
        <v>0.15079999999999999</v>
      </c>
      <c r="I143">
        <v>0.14799999999999999</v>
      </c>
      <c r="K143" t="s">
        <v>1662</v>
      </c>
      <c r="L143">
        <f t="shared" si="32"/>
        <v>7.5966666666666668E-2</v>
      </c>
      <c r="M143">
        <f t="shared" si="33"/>
        <v>4.6166666666666661E-2</v>
      </c>
      <c r="N143">
        <f t="shared" si="34"/>
        <v>4.8566666666666661E-2</v>
      </c>
      <c r="O143">
        <f t="shared" si="35"/>
        <v>6.8566666666666651E-2</v>
      </c>
      <c r="P143">
        <f t="shared" si="36"/>
        <v>7.3166666666666644E-2</v>
      </c>
      <c r="Q143">
        <f t="shared" si="37"/>
        <v>5.6066666666666667E-2</v>
      </c>
      <c r="R143">
        <f t="shared" si="38"/>
        <v>7.5666666666666646E-2</v>
      </c>
      <c r="S143">
        <f t="shared" si="39"/>
        <v>7.2866666666666649E-2</v>
      </c>
      <c r="U143" t="s">
        <v>1662</v>
      </c>
      <c r="V143">
        <f t="shared" si="40"/>
        <v>3.7003360989787142</v>
      </c>
      <c r="W143">
        <f t="shared" si="41"/>
        <v>2.2487781909107145</v>
      </c>
      <c r="X143">
        <f t="shared" si="42"/>
        <v>2.3656821835067952</v>
      </c>
      <c r="Y143">
        <f t="shared" si="43"/>
        <v>3.3398821218074652</v>
      </c>
      <c r="Z143">
        <f t="shared" si="44"/>
        <v>3.5639481076166191</v>
      </c>
      <c r="AA143">
        <f t="shared" si="45"/>
        <v>2.7310071603695469</v>
      </c>
      <c r="AB143">
        <f t="shared" si="46"/>
        <v>3.6857230999042034</v>
      </c>
      <c r="AC143">
        <f t="shared" si="47"/>
        <v>3.5493351085421092</v>
      </c>
    </row>
    <row r="144" spans="1:29" x14ac:dyDescent="0.25">
      <c r="A144" t="s">
        <v>1663</v>
      </c>
      <c r="B144">
        <v>2.1280999999999999</v>
      </c>
      <c r="C144">
        <v>0.14230000000000001</v>
      </c>
      <c r="D144">
        <v>0.1237</v>
      </c>
      <c r="E144">
        <v>0.1346</v>
      </c>
      <c r="F144">
        <v>0.1321</v>
      </c>
      <c r="G144">
        <v>0.1258</v>
      </c>
      <c r="H144">
        <v>0.14560000000000001</v>
      </c>
      <c r="I144">
        <v>0.14449999999999999</v>
      </c>
      <c r="K144" t="s">
        <v>1663</v>
      </c>
      <c r="L144">
        <f t="shared" si="32"/>
        <v>2.0529666666666664</v>
      </c>
      <c r="M144">
        <f t="shared" si="33"/>
        <v>6.7166666666666666E-2</v>
      </c>
      <c r="N144">
        <f t="shared" si="34"/>
        <v>4.8566666666666661E-2</v>
      </c>
      <c r="O144">
        <f t="shared" si="35"/>
        <v>5.9466666666666654E-2</v>
      </c>
      <c r="P144">
        <f t="shared" si="36"/>
        <v>5.6966666666666652E-2</v>
      </c>
      <c r="Q144">
        <f t="shared" si="37"/>
        <v>5.0666666666666652E-2</v>
      </c>
      <c r="R144">
        <f t="shared" si="38"/>
        <v>7.0466666666666664E-2</v>
      </c>
      <c r="S144">
        <f t="shared" si="39"/>
        <v>6.9366666666666646E-2</v>
      </c>
      <c r="U144" t="s">
        <v>1663</v>
      </c>
      <c r="V144">
        <f t="shared" si="40"/>
        <v>100</v>
      </c>
      <c r="W144">
        <f t="shared" si="41"/>
        <v>3.2716881261264192</v>
      </c>
      <c r="X144">
        <f t="shared" si="42"/>
        <v>2.3656821835067952</v>
      </c>
      <c r="Y144">
        <f t="shared" si="43"/>
        <v>2.8966211498806604</v>
      </c>
      <c r="Z144">
        <f t="shared" si="44"/>
        <v>2.7748461575930765</v>
      </c>
      <c r="AA144">
        <f t="shared" si="45"/>
        <v>2.4679731770283651</v>
      </c>
      <c r="AB144">
        <f t="shared" si="46"/>
        <v>3.4324311159460295</v>
      </c>
      <c r="AC144">
        <f t="shared" si="47"/>
        <v>3.3788501193394915</v>
      </c>
    </row>
    <row r="145" spans="1:29" x14ac:dyDescent="0.25">
      <c r="A145" t="s">
        <v>1664</v>
      </c>
      <c r="B145">
        <v>7.4499999999999997E-2</v>
      </c>
      <c r="C145">
        <v>7.51E-2</v>
      </c>
      <c r="D145">
        <v>7.5800000000000006E-2</v>
      </c>
      <c r="E145">
        <v>4</v>
      </c>
      <c r="F145">
        <f>AVERAGE(B145:D145)</f>
        <v>7.5133333333333344E-2</v>
      </c>
    </row>
    <row r="146" spans="1:29" x14ac:dyDescent="0.25">
      <c r="A146" t="s">
        <v>1665</v>
      </c>
    </row>
    <row r="149" spans="1:29" x14ac:dyDescent="0.25">
      <c r="A149" s="7" t="s">
        <v>2311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0.1484</v>
      </c>
      <c r="C152">
        <v>0.14860000000000001</v>
      </c>
      <c r="D152">
        <v>0.24410000000000001</v>
      </c>
      <c r="E152">
        <v>0.1394</v>
      </c>
      <c r="F152">
        <v>0.14030000000000001</v>
      </c>
      <c r="G152">
        <v>0.151</v>
      </c>
      <c r="H152">
        <v>0.1371</v>
      </c>
      <c r="I152">
        <v>0.1356</v>
      </c>
      <c r="K152" t="s">
        <v>1658</v>
      </c>
      <c r="L152">
        <f>B152-$F$158</f>
        <v>7.2233333333333344E-2</v>
      </c>
      <c r="M152">
        <f t="shared" ref="M152:S152" si="48">C152-$F$158</f>
        <v>7.243333333333335E-2</v>
      </c>
      <c r="N152">
        <f t="shared" si="48"/>
        <v>0.16793333333333335</v>
      </c>
      <c r="O152">
        <f t="shared" si="48"/>
        <v>6.3233333333333336E-2</v>
      </c>
      <c r="P152">
        <f t="shared" si="48"/>
        <v>6.4133333333333348E-2</v>
      </c>
      <c r="Q152">
        <f t="shared" si="48"/>
        <v>7.4833333333333335E-2</v>
      </c>
      <c r="R152">
        <f t="shared" si="48"/>
        <v>6.0933333333333339E-2</v>
      </c>
      <c r="S152">
        <f t="shared" si="48"/>
        <v>5.9433333333333338E-2</v>
      </c>
      <c r="U152" t="s">
        <v>1658</v>
      </c>
      <c r="V152">
        <f>L152/$L$157*100</f>
        <v>3.7445352594563781</v>
      </c>
      <c r="W152">
        <f t="shared" ref="W152:AC152" si="49">M152/$L$157*100</f>
        <v>3.7549031466537661</v>
      </c>
      <c r="X152">
        <f t="shared" si="49"/>
        <v>8.7055692834061968</v>
      </c>
      <c r="Y152">
        <f t="shared" si="49"/>
        <v>3.2779803355739499</v>
      </c>
      <c r="Z152">
        <f t="shared" si="49"/>
        <v>3.3246358279621928</v>
      </c>
      <c r="AA152">
        <f t="shared" si="49"/>
        <v>3.8793177930224125</v>
      </c>
      <c r="AB152">
        <f t="shared" si="49"/>
        <v>3.1587496328039957</v>
      </c>
      <c r="AC152">
        <f t="shared" si="49"/>
        <v>3.0809904788235909</v>
      </c>
    </row>
    <row r="153" spans="1:29" x14ac:dyDescent="0.25">
      <c r="A153" t="s">
        <v>1659</v>
      </c>
      <c r="B153">
        <v>0.24510000000000001</v>
      </c>
      <c r="C153">
        <v>0.20830000000000001</v>
      </c>
      <c r="D153">
        <v>0.19370000000000001</v>
      </c>
      <c r="E153">
        <v>0.2</v>
      </c>
      <c r="F153">
        <v>0.21879999999999999</v>
      </c>
      <c r="G153">
        <v>0.22209999999999999</v>
      </c>
      <c r="H153">
        <v>0.20760000000000001</v>
      </c>
      <c r="I153">
        <v>0.21160000000000001</v>
      </c>
      <c r="K153" t="s">
        <v>1659</v>
      </c>
      <c r="L153">
        <f t="shared" ref="L153:L157" si="50">B153-$F$158</f>
        <v>0.16893333333333335</v>
      </c>
      <c r="M153">
        <f t="shared" ref="M153:M157" si="51">C153-$F$158</f>
        <v>0.13213333333333335</v>
      </c>
      <c r="N153">
        <f t="shared" ref="N153:N157" si="52">D153-$F$158</f>
        <v>0.11753333333333335</v>
      </c>
      <c r="O153">
        <f t="shared" ref="O153:O157" si="53">E153-$F$158</f>
        <v>0.12383333333333335</v>
      </c>
      <c r="P153">
        <f t="shared" ref="P153:P157" si="54">F153-$F$158</f>
        <v>0.14263333333333333</v>
      </c>
      <c r="Q153">
        <f t="shared" ref="Q153:Q157" si="55">G153-$F$158</f>
        <v>0.14593333333333333</v>
      </c>
      <c r="R153">
        <f t="shared" ref="R153:R157" si="56">H153-$F$158</f>
        <v>0.13143333333333335</v>
      </c>
      <c r="S153">
        <f t="shared" ref="S153:S157" si="57">I153-$F$158</f>
        <v>0.13543333333333335</v>
      </c>
      <c r="U153" t="s">
        <v>1659</v>
      </c>
      <c r="V153">
        <f t="shared" ref="V153:V157" si="58">L153/$L$157*100</f>
        <v>8.7574087193931351</v>
      </c>
      <c r="W153">
        <f t="shared" ref="W153:W157" si="59">M153/$L$157*100</f>
        <v>6.8497174750738727</v>
      </c>
      <c r="X153">
        <f t="shared" ref="X153:X157" si="60">N153/$L$157*100</f>
        <v>6.0928617096646001</v>
      </c>
      <c r="Y153">
        <f t="shared" ref="Y153:Y157" si="61">O153/$L$157*100</f>
        <v>6.4194501563823003</v>
      </c>
      <c r="Z153">
        <f t="shared" ref="Z153:Z157" si="62">P153/$L$157*100</f>
        <v>7.3940315529367044</v>
      </c>
      <c r="AA153">
        <f t="shared" ref="AA153:AA157" si="63">Q153/$L$157*100</f>
        <v>7.5651016916935943</v>
      </c>
      <c r="AB153">
        <f t="shared" ref="AB153:AB157" si="64">R153/$L$157*100</f>
        <v>6.8134298698830174</v>
      </c>
      <c r="AC153">
        <f t="shared" ref="AC153:AC157" si="65">S153/$L$157*100</f>
        <v>7.0207876138307634</v>
      </c>
    </row>
    <row r="154" spans="1:29" x14ac:dyDescent="0.25">
      <c r="A154" t="s">
        <v>1660</v>
      </c>
      <c r="B154">
        <v>0.15129999999999999</v>
      </c>
      <c r="C154">
        <v>0.14280000000000001</v>
      </c>
      <c r="D154">
        <v>0.1333</v>
      </c>
      <c r="E154">
        <v>0.13669999999999999</v>
      </c>
      <c r="F154">
        <v>0.1484</v>
      </c>
      <c r="G154">
        <v>0.1515</v>
      </c>
      <c r="H154">
        <v>0.13769999999999999</v>
      </c>
      <c r="I154">
        <v>0.13800000000000001</v>
      </c>
      <c r="K154" t="s">
        <v>1660</v>
      </c>
      <c r="L154">
        <f t="shared" si="50"/>
        <v>7.513333333333333E-2</v>
      </c>
      <c r="M154">
        <f t="shared" si="51"/>
        <v>6.663333333333335E-2</v>
      </c>
      <c r="N154">
        <f t="shared" si="52"/>
        <v>5.7133333333333342E-2</v>
      </c>
      <c r="O154">
        <f t="shared" si="53"/>
        <v>6.0533333333333328E-2</v>
      </c>
      <c r="P154">
        <f t="shared" si="54"/>
        <v>7.2233333333333344E-2</v>
      </c>
      <c r="Q154">
        <f t="shared" si="55"/>
        <v>7.5333333333333335E-2</v>
      </c>
      <c r="R154">
        <f t="shared" si="56"/>
        <v>6.1533333333333329E-2</v>
      </c>
      <c r="S154">
        <f t="shared" si="57"/>
        <v>6.1833333333333351E-2</v>
      </c>
      <c r="U154" t="s">
        <v>1660</v>
      </c>
      <c r="V154">
        <f t="shared" si="58"/>
        <v>3.8948696238184928</v>
      </c>
      <c r="W154">
        <f t="shared" si="59"/>
        <v>3.4542344179295337</v>
      </c>
      <c r="X154">
        <f t="shared" si="60"/>
        <v>2.9617597760536372</v>
      </c>
      <c r="Y154">
        <f t="shared" si="61"/>
        <v>3.1380138584092205</v>
      </c>
      <c r="Z154">
        <f t="shared" si="62"/>
        <v>3.7445352594563781</v>
      </c>
      <c r="AA154">
        <f t="shared" si="63"/>
        <v>3.9052375110158808</v>
      </c>
      <c r="AB154">
        <f t="shared" si="64"/>
        <v>3.1898532943961571</v>
      </c>
      <c r="AC154">
        <f t="shared" si="65"/>
        <v>3.2054051251922391</v>
      </c>
    </row>
    <row r="155" spans="1:29" x14ac:dyDescent="0.25">
      <c r="A155" t="s">
        <v>1661</v>
      </c>
      <c r="B155">
        <v>0.14369999999999999</v>
      </c>
      <c r="C155">
        <v>0.17730000000000001</v>
      </c>
      <c r="D155">
        <v>0.14330000000000001</v>
      </c>
      <c r="E155">
        <v>0.13289999999999999</v>
      </c>
      <c r="F155">
        <v>0.14560000000000001</v>
      </c>
      <c r="G155">
        <v>0.1454</v>
      </c>
      <c r="H155">
        <v>0.14249999999999999</v>
      </c>
      <c r="I155">
        <v>0.13900000000000001</v>
      </c>
      <c r="K155" t="s">
        <v>1661</v>
      </c>
      <c r="L155">
        <f t="shared" si="50"/>
        <v>6.7533333333333334E-2</v>
      </c>
      <c r="M155">
        <f t="shared" si="51"/>
        <v>0.10113333333333335</v>
      </c>
      <c r="N155">
        <f t="shared" si="52"/>
        <v>6.713333333333335E-2</v>
      </c>
      <c r="O155">
        <f t="shared" si="53"/>
        <v>5.673333333333333E-2</v>
      </c>
      <c r="P155">
        <f t="shared" si="54"/>
        <v>6.9433333333333347E-2</v>
      </c>
      <c r="Q155">
        <f t="shared" si="55"/>
        <v>6.9233333333333341E-2</v>
      </c>
      <c r="R155">
        <f t="shared" si="56"/>
        <v>6.6333333333333327E-2</v>
      </c>
      <c r="S155">
        <f t="shared" si="57"/>
        <v>6.2833333333333352E-2</v>
      </c>
      <c r="U155" t="s">
        <v>1661</v>
      </c>
      <c r="V155">
        <f t="shared" si="58"/>
        <v>3.5008899103177762</v>
      </c>
      <c r="W155">
        <f t="shared" si="59"/>
        <v>5.2426949594788423</v>
      </c>
      <c r="X155">
        <f t="shared" si="60"/>
        <v>3.4801541359230024</v>
      </c>
      <c r="Y155">
        <f t="shared" si="61"/>
        <v>2.941024001658862</v>
      </c>
      <c r="Z155">
        <f t="shared" si="62"/>
        <v>3.5993848386929561</v>
      </c>
      <c r="AA155">
        <f t="shared" si="63"/>
        <v>3.5890169514955681</v>
      </c>
      <c r="AB155">
        <f t="shared" si="64"/>
        <v>3.4386825871334521</v>
      </c>
      <c r="AC155">
        <f t="shared" si="65"/>
        <v>3.2572445611791756</v>
      </c>
    </row>
    <row r="156" spans="1:29" x14ac:dyDescent="0.25">
      <c r="A156" t="s">
        <v>1662</v>
      </c>
      <c r="B156">
        <v>0.1515</v>
      </c>
      <c r="C156">
        <v>0.13739999999999999</v>
      </c>
      <c r="D156">
        <v>0.14580000000000001</v>
      </c>
      <c r="E156">
        <v>0.1381</v>
      </c>
      <c r="F156">
        <v>0.1585</v>
      </c>
      <c r="G156">
        <v>0.1522</v>
      </c>
      <c r="H156">
        <v>0.13830000000000001</v>
      </c>
      <c r="I156">
        <v>0.1358</v>
      </c>
      <c r="K156" t="s">
        <v>1662</v>
      </c>
      <c r="L156">
        <f t="shared" si="50"/>
        <v>7.5333333333333335E-2</v>
      </c>
      <c r="M156">
        <f t="shared" si="51"/>
        <v>6.1233333333333334E-2</v>
      </c>
      <c r="N156">
        <f t="shared" si="52"/>
        <v>6.9633333333333353E-2</v>
      </c>
      <c r="O156">
        <f t="shared" si="53"/>
        <v>6.193333333333334E-2</v>
      </c>
      <c r="P156">
        <f t="shared" si="54"/>
        <v>8.2333333333333342E-2</v>
      </c>
      <c r="Q156">
        <f t="shared" si="55"/>
        <v>7.6033333333333342E-2</v>
      </c>
      <c r="R156">
        <f t="shared" si="56"/>
        <v>6.2133333333333346E-2</v>
      </c>
      <c r="S156">
        <f t="shared" si="57"/>
        <v>5.9633333333333344E-2</v>
      </c>
      <c r="U156" t="s">
        <v>1662</v>
      </c>
      <c r="V156">
        <f t="shared" si="58"/>
        <v>3.9052375110158808</v>
      </c>
      <c r="W156">
        <f t="shared" si="59"/>
        <v>3.1743014636000764</v>
      </c>
      <c r="X156">
        <f t="shared" si="60"/>
        <v>3.6097527258903437</v>
      </c>
      <c r="Y156">
        <f t="shared" si="61"/>
        <v>3.2105890687909326</v>
      </c>
      <c r="Z156">
        <f t="shared" si="62"/>
        <v>4.2681135629244356</v>
      </c>
      <c r="AA156">
        <f t="shared" si="63"/>
        <v>3.9415251162067366</v>
      </c>
      <c r="AB156">
        <f t="shared" si="64"/>
        <v>3.2209569559883198</v>
      </c>
      <c r="AC156">
        <f t="shared" si="65"/>
        <v>3.0913583660209785</v>
      </c>
    </row>
    <row r="157" spans="1:29" x14ac:dyDescent="0.25">
      <c r="A157" t="s">
        <v>1663</v>
      </c>
      <c r="B157">
        <v>2.0051999999999999</v>
      </c>
      <c r="C157">
        <v>0.13730000000000001</v>
      </c>
      <c r="D157">
        <v>0.1489</v>
      </c>
      <c r="E157">
        <v>0.14069999999999999</v>
      </c>
      <c r="F157">
        <v>0.13950000000000001</v>
      </c>
      <c r="G157">
        <v>0.1565</v>
      </c>
      <c r="H157">
        <v>0.14269999999999999</v>
      </c>
      <c r="I157">
        <v>0.14199999999999999</v>
      </c>
      <c r="K157" t="s">
        <v>1663</v>
      </c>
      <c r="L157">
        <f t="shared" si="50"/>
        <v>1.9290333333333332</v>
      </c>
      <c r="M157">
        <f t="shared" si="51"/>
        <v>6.1133333333333345E-2</v>
      </c>
      <c r="N157">
        <f t="shared" si="52"/>
        <v>7.2733333333333344E-2</v>
      </c>
      <c r="O157">
        <f t="shared" si="53"/>
        <v>6.4533333333333331E-2</v>
      </c>
      <c r="P157">
        <f t="shared" si="54"/>
        <v>6.3333333333333353E-2</v>
      </c>
      <c r="Q157">
        <f t="shared" si="55"/>
        <v>8.033333333333334E-2</v>
      </c>
      <c r="R157">
        <f t="shared" si="56"/>
        <v>6.6533333333333333E-2</v>
      </c>
      <c r="S157">
        <f t="shared" si="57"/>
        <v>6.5833333333333327E-2</v>
      </c>
      <c r="U157" t="s">
        <v>1663</v>
      </c>
      <c r="V157">
        <f t="shared" si="58"/>
        <v>100</v>
      </c>
      <c r="W157">
        <f t="shared" si="59"/>
        <v>3.1691175200013832</v>
      </c>
      <c r="X157">
        <f t="shared" si="60"/>
        <v>3.7704549774498464</v>
      </c>
      <c r="Y157">
        <f t="shared" si="61"/>
        <v>3.3453716023569671</v>
      </c>
      <c r="Z157">
        <f t="shared" si="62"/>
        <v>3.2831642791726434</v>
      </c>
      <c r="AA157">
        <f t="shared" si="63"/>
        <v>4.1644346909505625</v>
      </c>
      <c r="AB157">
        <f t="shared" si="64"/>
        <v>3.4490504743308401</v>
      </c>
      <c r="AC157">
        <f t="shared" si="65"/>
        <v>3.4127628691399838</v>
      </c>
    </row>
    <row r="158" spans="1:29" x14ac:dyDescent="0.25">
      <c r="A158" t="s">
        <v>1664</v>
      </c>
      <c r="B158">
        <v>7.3200000000000001E-2</v>
      </c>
      <c r="C158">
        <v>7.7100000000000002E-2</v>
      </c>
      <c r="D158">
        <v>7.8200000000000006E-2</v>
      </c>
      <c r="E158">
        <v>2.6966999999999999</v>
      </c>
      <c r="F158">
        <f>AVERAGE(B158:D158)</f>
        <v>7.616666666666666E-2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12.964196410839705</v>
      </c>
      <c r="C164">
        <f t="shared" ref="C164:I164" si="66">AVERAGE(W152,W139,W126)</f>
        <v>3.1424860513360073</v>
      </c>
      <c r="D164">
        <f t="shared" si="66"/>
        <v>4.815439428813832</v>
      </c>
      <c r="E164">
        <f t="shared" si="66"/>
        <v>2.9374528965134572</v>
      </c>
      <c r="F164">
        <f t="shared" si="66"/>
        <v>3.0225605832738105</v>
      </c>
      <c r="G164">
        <f t="shared" si="66"/>
        <v>3.3339916514352623</v>
      </c>
      <c r="H164">
        <f t="shared" si="66"/>
        <v>3.3778350011957756</v>
      </c>
      <c r="I164">
        <f t="shared" si="66"/>
        <v>2.9728760617487437</v>
      </c>
      <c r="K164" t="s">
        <v>1658</v>
      </c>
      <c r="L164">
        <f>STDEV(V152,V139,V126)/SQRT(3)</f>
        <v>9.7531222255089762</v>
      </c>
      <c r="M164">
        <f t="shared" ref="M164:S164" si="67">STDEV(W152,W139,W126)/SQRT(3)</f>
        <v>0.30787889312148059</v>
      </c>
      <c r="N164">
        <f t="shared" si="67"/>
        <v>1.9457522483076271</v>
      </c>
      <c r="O164">
        <f t="shared" si="67"/>
        <v>0.18271343620961589</v>
      </c>
      <c r="P164">
        <f t="shared" si="67"/>
        <v>0.26206421333982183</v>
      </c>
      <c r="Q164">
        <f t="shared" si="67"/>
        <v>0.32241889198801421</v>
      </c>
      <c r="R164">
        <f t="shared" si="67"/>
        <v>0.28802184393224217</v>
      </c>
      <c r="S164">
        <f t="shared" si="67"/>
        <v>0.29036143375529805</v>
      </c>
    </row>
    <row r="165" spans="1:19" x14ac:dyDescent="0.25">
      <c r="A165" t="s">
        <v>1659</v>
      </c>
      <c r="B165">
        <f t="shared" ref="B165:B169" si="68">AVERAGE(V153,V140,V127)</f>
        <v>6.2451518337650569</v>
      </c>
      <c r="C165">
        <f t="shared" ref="C165:C169" si="69">AVERAGE(W153,W140,W127)</f>
        <v>11.855313826870777</v>
      </c>
      <c r="D165">
        <f t="shared" ref="D165:D169" si="70">AVERAGE(X153,X140,X127)</f>
        <v>5.4474514981979274</v>
      </c>
      <c r="E165">
        <f t="shared" ref="E165:E169" si="71">AVERAGE(Y153,Y140,Y127)</f>
        <v>6.4187979796779109</v>
      </c>
      <c r="F165">
        <f t="shared" ref="F165:F169" si="72">AVERAGE(Z153,Z140,Z127)</f>
        <v>6.3155627110804717</v>
      </c>
      <c r="G165">
        <f t="shared" ref="G165:G169" si="73">AVERAGE(AA153,AA140,AA127)</f>
        <v>6.8880254048340985</v>
      </c>
      <c r="H165">
        <f t="shared" ref="H165:H169" si="74">AVERAGE(AB153,AB140,AB127)</f>
        <v>6.8565663061961857</v>
      </c>
      <c r="I165">
        <f t="shared" ref="I165:I169" si="75">AVERAGE(AC153,AC140,AC127)</f>
        <v>4.32857609747973</v>
      </c>
      <c r="K165" t="s">
        <v>1659</v>
      </c>
      <c r="L165">
        <f t="shared" ref="L165:L169" si="76">STDEV(V153,V140,V127)/SQRT(3)</f>
        <v>1.6409257285170797</v>
      </c>
      <c r="M165">
        <f t="shared" ref="M165:M169" si="77">STDEV(W153,W140,W127)/SQRT(3)</f>
        <v>2.6212236464763561</v>
      </c>
      <c r="N165">
        <f t="shared" ref="N165:N169" si="78">STDEV(X153,X140,X127)/SQRT(3)</f>
        <v>1.0213549394220698</v>
      </c>
      <c r="O165">
        <f t="shared" ref="O165:O169" si="79">STDEV(Y153,Y140,Y127)/SQRT(3)</f>
        <v>0.1041227178221531</v>
      </c>
      <c r="P165">
        <f t="shared" ref="P165:P169" si="80">STDEV(Z153,Z140,Z127)/SQRT(3)</f>
        <v>0.56191493501221124</v>
      </c>
      <c r="Q165">
        <f t="shared" ref="Q165:Q169" si="81">STDEV(AA153,AA140,AA127)/SQRT(3)</f>
        <v>0.34112891043470872</v>
      </c>
      <c r="R165">
        <f t="shared" ref="R165:R169" si="82">STDEV(AB153,AB140,AB127)/SQRT(3)</f>
        <v>2.5162760223992168E-2</v>
      </c>
      <c r="S165">
        <f t="shared" ref="S165:S169" si="83">STDEV(AC153,AC140,AC127)/SQRT(3)</f>
        <v>2.3973108659260305</v>
      </c>
    </row>
    <row r="166" spans="1:19" x14ac:dyDescent="0.25">
      <c r="A166" t="s">
        <v>1660</v>
      </c>
      <c r="B166">
        <f t="shared" si="68"/>
        <v>3.1094894947484852</v>
      </c>
      <c r="C166">
        <f t="shared" si="69"/>
        <v>2.8873580907600531</v>
      </c>
      <c r="D166">
        <f t="shared" si="70"/>
        <v>2.8971334986506263</v>
      </c>
      <c r="E166">
        <f t="shared" si="71"/>
        <v>2.7359528598856948</v>
      </c>
      <c r="F166">
        <f t="shared" si="72"/>
        <v>3.1725143412789882</v>
      </c>
      <c r="G166">
        <f t="shared" si="73"/>
        <v>2.9342816283641344</v>
      </c>
      <c r="H166">
        <f t="shared" si="74"/>
        <v>2.9911339158046872</v>
      </c>
      <c r="I166">
        <f t="shared" si="75"/>
        <v>2.9472855494460486</v>
      </c>
      <c r="K166" t="s">
        <v>1660</v>
      </c>
      <c r="L166">
        <f t="shared" si="76"/>
        <v>0.4861638465504014</v>
      </c>
      <c r="M166">
        <f t="shared" si="77"/>
        <v>0.30485102938334319</v>
      </c>
      <c r="N166">
        <f t="shared" si="78"/>
        <v>0.13735744917628637</v>
      </c>
      <c r="O166">
        <f t="shared" si="79"/>
        <v>0.20113055041153843</v>
      </c>
      <c r="P166">
        <f t="shared" si="80"/>
        <v>0.44435175118072251</v>
      </c>
      <c r="Q166">
        <f t="shared" si="81"/>
        <v>0.48780853647892319</v>
      </c>
      <c r="R166">
        <f t="shared" si="82"/>
        <v>0.10492992169986434</v>
      </c>
      <c r="S166">
        <f t="shared" si="83"/>
        <v>0.12917101495599209</v>
      </c>
    </row>
    <row r="167" spans="1:19" x14ac:dyDescent="0.25">
      <c r="A167" t="s">
        <v>1661</v>
      </c>
      <c r="B167">
        <f t="shared" si="68"/>
        <v>3.2225104283509118</v>
      </c>
      <c r="C167">
        <f t="shared" si="69"/>
        <v>3.6551527311059182</v>
      </c>
      <c r="D167">
        <f t="shared" si="70"/>
        <v>2.8616391926367437</v>
      </c>
      <c r="E167">
        <f t="shared" si="71"/>
        <v>2.6932948138288713</v>
      </c>
      <c r="F167">
        <f t="shared" si="72"/>
        <v>3.081404025822605</v>
      </c>
      <c r="G167">
        <f t="shared" si="73"/>
        <v>3.6582372293261449</v>
      </c>
      <c r="H167">
        <f t="shared" si="74"/>
        <v>3.0556083591540228</v>
      </c>
      <c r="I167">
        <f t="shared" si="75"/>
        <v>3.6585430673989605</v>
      </c>
      <c r="K167" t="s">
        <v>1661</v>
      </c>
      <c r="L167">
        <f t="shared" si="76"/>
        <v>0.2880425191265476</v>
      </c>
      <c r="M167">
        <f t="shared" si="77"/>
        <v>0.81022422561438978</v>
      </c>
      <c r="N167">
        <f t="shared" si="78"/>
        <v>0.31399834188207371</v>
      </c>
      <c r="O167">
        <f t="shared" si="79"/>
        <v>0.13162071535559602</v>
      </c>
      <c r="P167">
        <f t="shared" si="80"/>
        <v>0.31824938560945149</v>
      </c>
      <c r="Q167">
        <f t="shared" si="81"/>
        <v>0.15154423037032008</v>
      </c>
      <c r="R167">
        <f t="shared" si="82"/>
        <v>0.2057114262218587</v>
      </c>
      <c r="S167">
        <f t="shared" si="83"/>
        <v>0.34230054949069783</v>
      </c>
    </row>
    <row r="168" spans="1:19" x14ac:dyDescent="0.25">
      <c r="A168" t="s">
        <v>1662</v>
      </c>
      <c r="B168">
        <f t="shared" si="68"/>
        <v>3.3609352162009434</v>
      </c>
      <c r="C168">
        <f t="shared" si="69"/>
        <v>2.7034924968604894</v>
      </c>
      <c r="D168">
        <f t="shared" si="70"/>
        <v>2.7591762611511128</v>
      </c>
      <c r="E168">
        <f t="shared" si="71"/>
        <v>3.2369140236531906</v>
      </c>
      <c r="F168">
        <f t="shared" si="72"/>
        <v>3.728328177303156</v>
      </c>
      <c r="G168">
        <f t="shared" si="73"/>
        <v>3.0713272140623107</v>
      </c>
      <c r="H168">
        <f t="shared" si="74"/>
        <v>3.3361905160232284</v>
      </c>
      <c r="I168">
        <f t="shared" si="75"/>
        <v>3.4129365887681171</v>
      </c>
      <c r="K168" t="s">
        <v>1662</v>
      </c>
      <c r="L168">
        <f t="shared" si="76"/>
        <v>0.44579316083033138</v>
      </c>
      <c r="M168">
        <f t="shared" si="77"/>
        <v>0.26729672067564525</v>
      </c>
      <c r="N168">
        <f t="shared" si="78"/>
        <v>0.42568419830155479</v>
      </c>
      <c r="O168">
        <f t="shared" si="79"/>
        <v>5.3493930963690844E-2</v>
      </c>
      <c r="P168">
        <f t="shared" si="80"/>
        <v>0.27668219466641053</v>
      </c>
      <c r="Q168">
        <f t="shared" si="81"/>
        <v>0.43852644582392225</v>
      </c>
      <c r="R168">
        <f t="shared" si="82"/>
        <v>0.17811411750525236</v>
      </c>
      <c r="S168">
        <f t="shared" si="83"/>
        <v>0.16140458065317684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3.2898739040451432</v>
      </c>
      <c r="D169">
        <f t="shared" si="70"/>
        <v>2.8516632704602887</v>
      </c>
      <c r="E169">
        <f t="shared" si="71"/>
        <v>3.1807913880801433</v>
      </c>
      <c r="F169">
        <f t="shared" si="72"/>
        <v>2.9482177442497393</v>
      </c>
      <c r="G169">
        <f t="shared" si="73"/>
        <v>3.131899636229607</v>
      </c>
      <c r="H169">
        <f t="shared" si="74"/>
        <v>3.2849794761497351</v>
      </c>
      <c r="I169">
        <f t="shared" si="75"/>
        <v>3.6520031152018841</v>
      </c>
      <c r="K169" t="s">
        <v>1663</v>
      </c>
      <c r="L169">
        <f t="shared" si="76"/>
        <v>0</v>
      </c>
      <c r="M169">
        <f t="shared" si="77"/>
        <v>7.5517935150799978E-2</v>
      </c>
      <c r="N169">
        <f t="shared" si="78"/>
        <v>0.45965219650754924</v>
      </c>
      <c r="O169">
        <f t="shared" si="79"/>
        <v>0.14267745969585749</v>
      </c>
      <c r="P169">
        <f t="shared" si="80"/>
        <v>0.16750788649291889</v>
      </c>
      <c r="Q169">
        <f t="shared" si="81"/>
        <v>0.52325890327608082</v>
      </c>
      <c r="R169">
        <f t="shared" si="82"/>
        <v>0.1558351867065319</v>
      </c>
      <c r="S169">
        <f t="shared" si="83"/>
        <v>0.25638359569664565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1333</v>
      </c>
      <c r="D175" s="224" t="s">
        <v>1333</v>
      </c>
      <c r="E175" s="224" t="s">
        <v>1333</v>
      </c>
      <c r="F175" s="224" t="s">
        <v>1333</v>
      </c>
      <c r="G175" s="224" t="s">
        <v>1333</v>
      </c>
      <c r="H175" s="224" t="s">
        <v>1333</v>
      </c>
      <c r="I175" s="225" t="s">
        <v>1333</v>
      </c>
      <c r="J175" s="19" t="s">
        <v>1807</v>
      </c>
      <c r="K175" s="19" t="s">
        <v>1807</v>
      </c>
      <c r="L175" s="19" t="s">
        <v>1807</v>
      </c>
      <c r="M175" s="19" t="s">
        <v>1807</v>
      </c>
      <c r="N175" t="s">
        <v>2308</v>
      </c>
    </row>
    <row r="176" spans="1:19" x14ac:dyDescent="0.25">
      <c r="A176" s="6" t="s">
        <v>1659</v>
      </c>
      <c r="B176" s="19" t="s">
        <v>1644</v>
      </c>
      <c r="C176" s="218" t="s">
        <v>1216</v>
      </c>
      <c r="D176" s="219" t="s">
        <v>1216</v>
      </c>
      <c r="E176" s="219" t="s">
        <v>1216</v>
      </c>
      <c r="F176" s="219" t="s">
        <v>1216</v>
      </c>
      <c r="G176" s="219" t="s">
        <v>1216</v>
      </c>
      <c r="H176" s="219" t="s">
        <v>1216</v>
      </c>
      <c r="I176" s="220" t="s">
        <v>1216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1216</v>
      </c>
      <c r="D177" s="219" t="s">
        <v>1216</v>
      </c>
      <c r="E177" s="219" t="s">
        <v>1216</v>
      </c>
      <c r="F177" s="219" t="s">
        <v>1216</v>
      </c>
      <c r="G177" s="219" t="s">
        <v>1216</v>
      </c>
      <c r="H177" s="219" t="s">
        <v>1216</v>
      </c>
      <c r="I177" s="220" t="s">
        <v>1216</v>
      </c>
      <c r="J177" s="19" t="s">
        <v>1807</v>
      </c>
      <c r="K177" s="19" t="s">
        <v>1807</v>
      </c>
      <c r="L177" s="19" t="s">
        <v>1807</v>
      </c>
      <c r="M177" s="19" t="s">
        <v>1807</v>
      </c>
      <c r="N177" t="s">
        <v>2308</v>
      </c>
    </row>
    <row r="178" spans="1:29" x14ac:dyDescent="0.25">
      <c r="A178" s="6" t="s">
        <v>1661</v>
      </c>
      <c r="B178" s="19" t="s">
        <v>1686</v>
      </c>
      <c r="C178" s="218" t="s">
        <v>1220</v>
      </c>
      <c r="D178" s="219" t="s">
        <v>1220</v>
      </c>
      <c r="E178" s="219" t="s">
        <v>1220</v>
      </c>
      <c r="F178" s="219" t="s">
        <v>1220</v>
      </c>
      <c r="G178" s="219" t="s">
        <v>1220</v>
      </c>
      <c r="H178" s="219" t="s">
        <v>1220</v>
      </c>
      <c r="I178" s="220" t="s">
        <v>1220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1361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1365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2309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40654</v>
      </c>
      <c r="C190">
        <v>44555</v>
      </c>
      <c r="D190">
        <v>48881</v>
      </c>
      <c r="E190">
        <v>40325</v>
      </c>
      <c r="F190">
        <v>34141</v>
      </c>
      <c r="G190">
        <v>48222</v>
      </c>
      <c r="H190">
        <v>36627</v>
      </c>
      <c r="I190">
        <v>41081</v>
      </c>
      <c r="K190" t="s">
        <v>1658</v>
      </c>
      <c r="L190">
        <f>B190-$E$196</f>
        <v>29506.666666666664</v>
      </c>
      <c r="M190">
        <f t="shared" ref="M190:O190" si="84">C190-$E$196</f>
        <v>33407.666666666664</v>
      </c>
      <c r="N190">
        <f t="shared" si="84"/>
        <v>37733.666666666664</v>
      </c>
      <c r="O190">
        <f t="shared" si="84"/>
        <v>29177.666666666664</v>
      </c>
      <c r="P190">
        <f t="shared" ref="P190" si="85">F190-$E$196</f>
        <v>22993.666666666664</v>
      </c>
      <c r="Q190">
        <f t="shared" ref="Q190:R190" si="86">G190-$E$196</f>
        <v>37074.666666666664</v>
      </c>
      <c r="R190">
        <f t="shared" si="86"/>
        <v>25479.666666666664</v>
      </c>
      <c r="S190">
        <f t="shared" ref="S190" si="87">I190-$E$196</f>
        <v>29933.666666666664</v>
      </c>
      <c r="U190" t="s">
        <v>1658</v>
      </c>
      <c r="V190">
        <f>L190/$O$196*100</f>
        <v>112.71264133645715</v>
      </c>
      <c r="W190">
        <f t="shared" ref="W190:AC190" si="88">M190/$O$196*100</f>
        <v>127.61408780686563</v>
      </c>
      <c r="X190">
        <f t="shared" si="88"/>
        <v>144.13899358256083</v>
      </c>
      <c r="Y190">
        <f t="shared" si="88"/>
        <v>111.45589283895283</v>
      </c>
      <c r="Z190">
        <f t="shared" si="88"/>
        <v>87.833604970968722</v>
      </c>
      <c r="AA190">
        <f t="shared" si="88"/>
        <v>141.62167668330446</v>
      </c>
      <c r="AB190">
        <f t="shared" si="88"/>
        <v>97.329886930834249</v>
      </c>
      <c r="AC190">
        <f t="shared" si="88"/>
        <v>114.34374045023937</v>
      </c>
    </row>
    <row r="191" spans="1:29" x14ac:dyDescent="0.25">
      <c r="A191" t="s">
        <v>1659</v>
      </c>
      <c r="B191">
        <v>33152</v>
      </c>
      <c r="C191">
        <v>13971</v>
      </c>
      <c r="D191">
        <v>31931</v>
      </c>
      <c r="E191">
        <v>36361</v>
      </c>
      <c r="F191">
        <v>37262</v>
      </c>
      <c r="G191">
        <v>45387</v>
      </c>
      <c r="H191">
        <v>36327</v>
      </c>
      <c r="I191">
        <v>35925</v>
      </c>
      <c r="K191" t="s">
        <v>1659</v>
      </c>
      <c r="L191">
        <f t="shared" ref="L191:L195" si="89">B191-$E$196</f>
        <v>22004.666666666664</v>
      </c>
      <c r="M191">
        <f t="shared" ref="M191:M195" si="90">C191-$E$196</f>
        <v>2823.6666666666661</v>
      </c>
      <c r="N191">
        <f t="shared" ref="N191:N195" si="91">D191-$E$196</f>
        <v>20783.666666666664</v>
      </c>
      <c r="O191">
        <f t="shared" ref="O191:O195" si="92">E191-$E$196</f>
        <v>25213.666666666664</v>
      </c>
      <c r="P191">
        <f t="shared" ref="P191:P195" si="93">F191-$E$196</f>
        <v>26114.666666666664</v>
      </c>
      <c r="Q191">
        <f t="shared" ref="Q191:Q195" si="94">G191-$E$196</f>
        <v>34239.666666666664</v>
      </c>
      <c r="R191">
        <f t="shared" ref="R191:R195" si="95">H191-$E$196</f>
        <v>25179.666666666664</v>
      </c>
      <c r="S191">
        <f t="shared" ref="S191:S195" si="96">I191-$E$196</f>
        <v>24777.666666666664</v>
      </c>
      <c r="U191" t="s">
        <v>1659</v>
      </c>
      <c r="V191">
        <f t="shared" ref="V191:V195" si="97">L191/$O$196*100</f>
        <v>84.055719669960254</v>
      </c>
      <c r="W191">
        <f t="shared" ref="W191:W195" si="98">M191/$O$196*100</f>
        <v>10.786136294183555</v>
      </c>
      <c r="X191">
        <f t="shared" ref="X191:X195" si="99">N191/$O$196*100</f>
        <v>79.391616583477628</v>
      </c>
      <c r="Y191">
        <f t="shared" ref="Y191:Y195" si="100">O191/$O$196*100</f>
        <v>96.313792400937132</v>
      </c>
      <c r="Z191">
        <f t="shared" ref="Z191:Z195" si="101">P191/$O$196*100</f>
        <v>99.75552612814505</v>
      </c>
      <c r="AA191">
        <f t="shared" ref="AA191:AA195" si="102">Q191/$O$196*100</f>
        <v>130.79224814097992</v>
      </c>
      <c r="AB191">
        <f t="shared" ref="AB191:AB195" si="103">R191/$O$196*100</f>
        <v>96.183915656514202</v>
      </c>
      <c r="AC191">
        <f t="shared" ref="AC191:AC195" si="104">S191/$O$196*100</f>
        <v>94.648314148925323</v>
      </c>
    </row>
    <row r="192" spans="1:29" x14ac:dyDescent="0.25">
      <c r="A192" t="s">
        <v>1660</v>
      </c>
      <c r="B192">
        <v>38172</v>
      </c>
      <c r="C192">
        <v>40102</v>
      </c>
      <c r="D192">
        <v>40726</v>
      </c>
      <c r="E192">
        <v>41317</v>
      </c>
      <c r="F192">
        <v>46224</v>
      </c>
      <c r="G192">
        <v>40651</v>
      </c>
      <c r="H192">
        <v>36760</v>
      </c>
      <c r="I192">
        <v>33040</v>
      </c>
      <c r="K192" t="s">
        <v>1660</v>
      </c>
      <c r="L192">
        <f t="shared" si="89"/>
        <v>27024.666666666664</v>
      </c>
      <c r="M192">
        <f t="shared" si="90"/>
        <v>28954.666666666664</v>
      </c>
      <c r="N192">
        <f t="shared" si="91"/>
        <v>29578.666666666664</v>
      </c>
      <c r="O192">
        <f t="shared" si="92"/>
        <v>30169.666666666664</v>
      </c>
      <c r="P192">
        <f t="shared" si="93"/>
        <v>35076.666666666664</v>
      </c>
      <c r="Q192">
        <f t="shared" si="94"/>
        <v>29503.666666666664</v>
      </c>
      <c r="R192">
        <f t="shared" si="95"/>
        <v>25612.666666666664</v>
      </c>
      <c r="S192">
        <f t="shared" si="96"/>
        <v>21892.666666666664</v>
      </c>
      <c r="U192" t="s">
        <v>1660</v>
      </c>
      <c r="V192">
        <f t="shared" si="97"/>
        <v>103.23163899358254</v>
      </c>
      <c r="W192">
        <f t="shared" si="98"/>
        <v>110.60405419170824</v>
      </c>
      <c r="X192">
        <f t="shared" si="99"/>
        <v>112.98767444229397</v>
      </c>
      <c r="Y192">
        <f t="shared" si="100"/>
        <v>115.24523785270449</v>
      </c>
      <c r="Z192">
        <f t="shared" si="101"/>
        <v>133.98950799633286</v>
      </c>
      <c r="AA192">
        <f t="shared" si="102"/>
        <v>112.70118162371394</v>
      </c>
      <c r="AB192">
        <f t="shared" si="103"/>
        <v>97.837934195782822</v>
      </c>
      <c r="AC192">
        <f t="shared" si="104"/>
        <v>83.627890394214106</v>
      </c>
    </row>
    <row r="193" spans="1:29" x14ac:dyDescent="0.25">
      <c r="A193" t="s">
        <v>1661</v>
      </c>
      <c r="B193">
        <v>41860</v>
      </c>
      <c r="C193">
        <v>15485</v>
      </c>
      <c r="D193">
        <v>44724</v>
      </c>
      <c r="E193">
        <v>40210</v>
      </c>
      <c r="F193">
        <v>42181</v>
      </c>
      <c r="G193">
        <v>41573</v>
      </c>
      <c r="H193">
        <v>37127</v>
      </c>
      <c r="I193">
        <v>35884</v>
      </c>
      <c r="K193" t="s">
        <v>1661</v>
      </c>
      <c r="L193">
        <f t="shared" si="89"/>
        <v>30712.666666666664</v>
      </c>
      <c r="M193">
        <f t="shared" si="90"/>
        <v>4337.6666666666661</v>
      </c>
      <c r="N193">
        <f t="shared" si="91"/>
        <v>33576.666666666664</v>
      </c>
      <c r="O193">
        <f t="shared" si="92"/>
        <v>29062.666666666664</v>
      </c>
      <c r="P193">
        <f t="shared" si="93"/>
        <v>31033.666666666664</v>
      </c>
      <c r="Q193">
        <f t="shared" si="94"/>
        <v>30425.666666666664</v>
      </c>
      <c r="R193">
        <f t="shared" si="95"/>
        <v>25979.666666666664</v>
      </c>
      <c r="S193">
        <f t="shared" si="96"/>
        <v>24736.666666666664</v>
      </c>
      <c r="U193" t="s">
        <v>1661</v>
      </c>
      <c r="V193">
        <f t="shared" si="97"/>
        <v>117.31944585922378</v>
      </c>
      <c r="W193">
        <f t="shared" si="98"/>
        <v>16.56947132525211</v>
      </c>
      <c r="X193">
        <f t="shared" si="99"/>
        <v>128.25965162473258</v>
      </c>
      <c r="Y193">
        <f t="shared" si="100"/>
        <v>111.01660385046345</v>
      </c>
      <c r="Z193">
        <f t="shared" si="101"/>
        <v>118.54563512274625</v>
      </c>
      <c r="AA193">
        <f t="shared" si="102"/>
        <v>116.22313334012426</v>
      </c>
      <c r="AB193">
        <f t="shared" si="103"/>
        <v>99.239839054701022</v>
      </c>
      <c r="AC193">
        <f t="shared" si="104"/>
        <v>94.491698074768252</v>
      </c>
    </row>
    <row r="194" spans="1:29" x14ac:dyDescent="0.25">
      <c r="A194" t="s">
        <v>1662</v>
      </c>
      <c r="B194">
        <v>43840</v>
      </c>
      <c r="C194">
        <v>45694</v>
      </c>
      <c r="D194">
        <v>42682</v>
      </c>
      <c r="E194">
        <v>33293</v>
      </c>
      <c r="F194">
        <v>41018</v>
      </c>
      <c r="G194">
        <v>43800</v>
      </c>
      <c r="H194">
        <v>37674</v>
      </c>
      <c r="I194">
        <v>36949</v>
      </c>
      <c r="K194" t="s">
        <v>1662</v>
      </c>
      <c r="L194">
        <f t="shared" si="89"/>
        <v>32692.666666666664</v>
      </c>
      <c r="M194">
        <f t="shared" si="90"/>
        <v>34546.666666666664</v>
      </c>
      <c r="N194">
        <f t="shared" si="91"/>
        <v>31534.666666666664</v>
      </c>
      <c r="O194">
        <f t="shared" si="92"/>
        <v>22145.666666666664</v>
      </c>
      <c r="P194">
        <f t="shared" si="93"/>
        <v>29870.666666666664</v>
      </c>
      <c r="Q194">
        <f t="shared" si="94"/>
        <v>32652.666666666664</v>
      </c>
      <c r="R194">
        <f t="shared" si="95"/>
        <v>26526.666666666664</v>
      </c>
      <c r="S194">
        <f t="shared" si="96"/>
        <v>25801.666666666664</v>
      </c>
      <c r="U194" t="s">
        <v>1662</v>
      </c>
      <c r="V194">
        <f t="shared" si="97"/>
        <v>124.88285626973617</v>
      </c>
      <c r="W194">
        <f t="shared" si="98"/>
        <v>131.96495874503412</v>
      </c>
      <c r="X194">
        <f t="shared" si="99"/>
        <v>120.45940715086074</v>
      </c>
      <c r="Y194">
        <f t="shared" si="100"/>
        <v>84.594326168890689</v>
      </c>
      <c r="Z194">
        <f t="shared" si="101"/>
        <v>114.10308648263214</v>
      </c>
      <c r="AA194">
        <f t="shared" si="102"/>
        <v>124.73006009982682</v>
      </c>
      <c r="AB194">
        <f t="shared" si="103"/>
        <v>101.32932667821126</v>
      </c>
      <c r="AC194">
        <f t="shared" si="104"/>
        <v>98.559896098604455</v>
      </c>
    </row>
    <row r="195" spans="1:29" x14ac:dyDescent="0.25">
      <c r="A195" t="s">
        <v>1663</v>
      </c>
      <c r="B195">
        <v>11273</v>
      </c>
      <c r="C195">
        <v>47873</v>
      </c>
      <c r="D195">
        <v>43676</v>
      </c>
      <c r="E195">
        <v>41707</v>
      </c>
      <c r="F195">
        <v>44331</v>
      </c>
      <c r="G195">
        <v>43768</v>
      </c>
      <c r="H195">
        <v>38679</v>
      </c>
      <c r="I195">
        <v>36691</v>
      </c>
      <c r="K195" t="s">
        <v>1663</v>
      </c>
      <c r="L195">
        <f t="shared" si="89"/>
        <v>125.66666666666606</v>
      </c>
      <c r="M195">
        <f t="shared" si="90"/>
        <v>36725.666666666664</v>
      </c>
      <c r="N195">
        <f t="shared" si="91"/>
        <v>32528.666666666664</v>
      </c>
      <c r="O195">
        <f t="shared" si="92"/>
        <v>30559.666666666664</v>
      </c>
      <c r="P195">
        <f t="shared" si="93"/>
        <v>33183.666666666664</v>
      </c>
      <c r="Q195">
        <f t="shared" si="94"/>
        <v>32620.666666666664</v>
      </c>
      <c r="R195">
        <f t="shared" si="95"/>
        <v>27531.666666666664</v>
      </c>
      <c r="S195">
        <f t="shared" si="96"/>
        <v>25543.666666666664</v>
      </c>
      <c r="U195" t="s">
        <v>1663</v>
      </c>
      <c r="V195">
        <f t="shared" si="97"/>
        <v>0.48003463379851047</v>
      </c>
      <c r="W195">
        <f t="shared" si="98"/>
        <v>140.28853010084546</v>
      </c>
      <c r="X195">
        <f t="shared" si="99"/>
        <v>124.25639197310785</v>
      </c>
      <c r="Y195">
        <f t="shared" si="100"/>
        <v>116.73500050932056</v>
      </c>
      <c r="Z195">
        <f t="shared" si="101"/>
        <v>126.7584292553733</v>
      </c>
      <c r="AA195">
        <f t="shared" si="102"/>
        <v>124.60782316389934</v>
      </c>
      <c r="AB195">
        <f t="shared" si="103"/>
        <v>105.16833044718344</v>
      </c>
      <c r="AC195">
        <f t="shared" si="104"/>
        <v>97.574360802689199</v>
      </c>
    </row>
    <row r="196" spans="1:29" x14ac:dyDescent="0.25">
      <c r="A196" t="s">
        <v>1664</v>
      </c>
      <c r="B196">
        <v>10957</v>
      </c>
      <c r="C196">
        <v>11241</v>
      </c>
      <c r="D196">
        <v>11244</v>
      </c>
      <c r="E196">
        <f>AVERAGE(B196:D196)</f>
        <v>11147.333333333334</v>
      </c>
      <c r="O196">
        <f>AVERAGE(L190:L192)</f>
        <v>26178.666666666668</v>
      </c>
    </row>
    <row r="197" spans="1:29" x14ac:dyDescent="0.25">
      <c r="A197" t="s">
        <v>1665</v>
      </c>
    </row>
    <row r="200" spans="1:29" x14ac:dyDescent="0.25">
      <c r="A200" s="7" t="s">
        <v>2310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58724</v>
      </c>
      <c r="C203">
        <v>51759</v>
      </c>
      <c r="D203">
        <v>50414</v>
      </c>
      <c r="E203">
        <v>39631</v>
      </c>
      <c r="F203">
        <v>43820</v>
      </c>
      <c r="G203">
        <v>38454</v>
      </c>
      <c r="H203">
        <v>36354</v>
      </c>
      <c r="I203">
        <v>37987</v>
      </c>
      <c r="K203" t="s">
        <v>1658</v>
      </c>
      <c r="L203">
        <f>B203-$E$209</f>
        <v>48360.666666666664</v>
      </c>
      <c r="M203">
        <f t="shared" ref="M203:S203" si="105">C203-$E$209</f>
        <v>41395.666666666664</v>
      </c>
      <c r="N203">
        <f t="shared" si="105"/>
        <v>40050.666666666664</v>
      </c>
      <c r="O203">
        <f t="shared" si="105"/>
        <v>29267.666666666664</v>
      </c>
      <c r="P203">
        <f t="shared" si="105"/>
        <v>33456.666666666664</v>
      </c>
      <c r="Q203">
        <f t="shared" si="105"/>
        <v>28090.666666666664</v>
      </c>
      <c r="R203">
        <f t="shared" si="105"/>
        <v>25990.666666666664</v>
      </c>
      <c r="S203">
        <f t="shared" si="105"/>
        <v>27623.666666666664</v>
      </c>
    </row>
    <row r="204" spans="1:29" x14ac:dyDescent="0.25">
      <c r="A204" t="s">
        <v>1659</v>
      </c>
      <c r="B204">
        <v>60857</v>
      </c>
      <c r="C204">
        <v>18470</v>
      </c>
      <c r="D204">
        <v>45711</v>
      </c>
      <c r="E204">
        <v>31887</v>
      </c>
      <c r="F204">
        <v>37228</v>
      </c>
      <c r="G204">
        <v>35014</v>
      </c>
      <c r="H204">
        <v>39720</v>
      </c>
      <c r="I204">
        <v>34878</v>
      </c>
      <c r="K204" t="s">
        <v>1659</v>
      </c>
      <c r="L204">
        <f t="shared" ref="L204:L208" si="106">B204-$E$209</f>
        <v>50493.666666666664</v>
      </c>
      <c r="M204">
        <f t="shared" ref="M204:M208" si="107">C204-$E$209</f>
        <v>8106.6666666666661</v>
      </c>
      <c r="N204">
        <f t="shared" ref="N204:N208" si="108">D204-$E$209</f>
        <v>35347.666666666664</v>
      </c>
      <c r="O204">
        <f t="shared" ref="O204:O208" si="109">E204-$E$209</f>
        <v>21523.666666666664</v>
      </c>
      <c r="P204">
        <f t="shared" ref="P204:P208" si="110">F204-$E$209</f>
        <v>26864.666666666664</v>
      </c>
      <c r="Q204">
        <f t="shared" ref="Q204:Q208" si="111">G204-$E$209</f>
        <v>24650.666666666664</v>
      </c>
      <c r="R204">
        <f t="shared" ref="R204:R208" si="112">H204-$E$209</f>
        <v>29356.666666666664</v>
      </c>
      <c r="S204">
        <f t="shared" ref="S204:S208" si="113">I204-$E$209</f>
        <v>24514.666666666664</v>
      </c>
      <c r="U204" t="s">
        <v>1658</v>
      </c>
      <c r="V204">
        <f>L203/$O$209*100</f>
        <v>113.95246548013634</v>
      </c>
      <c r="W204">
        <f t="shared" ref="W204:AC204" si="114">M203/$O$209*100</f>
        <v>97.540803342810904</v>
      </c>
      <c r="X204">
        <f t="shared" si="114"/>
        <v>94.371573540269239</v>
      </c>
      <c r="Y204">
        <f t="shared" si="114"/>
        <v>68.963540112160089</v>
      </c>
      <c r="Z204">
        <f t="shared" si="114"/>
        <v>78.834100441414407</v>
      </c>
      <c r="AA204">
        <f t="shared" si="114"/>
        <v>66.190169496850388</v>
      </c>
      <c r="AB204">
        <f t="shared" si="114"/>
        <v>61.241929656450765</v>
      </c>
      <c r="AC204">
        <f t="shared" si="114"/>
        <v>65.089775208532956</v>
      </c>
    </row>
    <row r="205" spans="1:29" x14ac:dyDescent="0.25">
      <c r="A205" t="s">
        <v>1660</v>
      </c>
      <c r="B205">
        <v>38827</v>
      </c>
      <c r="C205">
        <v>45062</v>
      </c>
      <c r="D205">
        <v>38918</v>
      </c>
      <c r="E205">
        <v>38088</v>
      </c>
      <c r="F205">
        <v>36527</v>
      </c>
      <c r="G205">
        <v>37747</v>
      </c>
      <c r="H205">
        <v>37639</v>
      </c>
      <c r="I205">
        <v>31620</v>
      </c>
      <c r="K205" t="s">
        <v>1660</v>
      </c>
      <c r="L205">
        <f t="shared" si="106"/>
        <v>28463.666666666664</v>
      </c>
      <c r="M205">
        <f t="shared" si="107"/>
        <v>34698.666666666664</v>
      </c>
      <c r="N205">
        <f t="shared" si="108"/>
        <v>28554.666666666664</v>
      </c>
      <c r="O205">
        <f t="shared" si="109"/>
        <v>27724.666666666664</v>
      </c>
      <c r="P205">
        <f t="shared" si="110"/>
        <v>26163.666666666664</v>
      </c>
      <c r="Q205">
        <f t="shared" si="111"/>
        <v>27383.666666666664</v>
      </c>
      <c r="R205">
        <f t="shared" si="112"/>
        <v>27275.666666666664</v>
      </c>
      <c r="S205">
        <f t="shared" si="113"/>
        <v>21256.666666666664</v>
      </c>
      <c r="U205" t="s">
        <v>1659</v>
      </c>
      <c r="V205">
        <f t="shared" ref="V205:V209" si="115">L204/$O$209*100</f>
        <v>118.97846337517082</v>
      </c>
      <c r="W205">
        <f t="shared" ref="W205:W209" si="116">M204/$O$209*100</f>
        <v>19.101776653733168</v>
      </c>
      <c r="X205">
        <f t="shared" ref="X205:X209" si="117">N204/$O$209*100</f>
        <v>83.289872602459965</v>
      </c>
      <c r="Y205">
        <f t="shared" ref="Y205:Y209" si="118">O204/$O$209*100</f>
        <v>50.716316624514988</v>
      </c>
      <c r="Z205">
        <f t="shared" ref="Z205:Z209" si="119">P204/$O$209*100</f>
        <v>63.301339951931382</v>
      </c>
      <c r="AA205">
        <f t="shared" ref="AA205:AA209" si="120">Q204/$O$209*100</f>
        <v>58.084481377338626</v>
      </c>
      <c r="AB205">
        <f t="shared" ref="AB205:AB209" si="121">R204/$O$209*100</f>
        <v>69.173251229205604</v>
      </c>
      <c r="AC205">
        <f t="shared" ref="AC205:AC209" si="122">S204/$O$209*100</f>
        <v>57.764023940055594</v>
      </c>
    </row>
    <row r="206" spans="1:29" x14ac:dyDescent="0.25">
      <c r="A206" t="s">
        <v>1661</v>
      </c>
      <c r="B206">
        <v>37462</v>
      </c>
      <c r="C206">
        <v>23077</v>
      </c>
      <c r="D206">
        <v>37488</v>
      </c>
      <c r="E206">
        <v>37119</v>
      </c>
      <c r="F206">
        <v>38876</v>
      </c>
      <c r="G206">
        <v>36889</v>
      </c>
      <c r="H206">
        <v>38218</v>
      </c>
      <c r="I206">
        <v>35248</v>
      </c>
      <c r="K206" t="s">
        <v>1661</v>
      </c>
      <c r="L206">
        <f t="shared" si="106"/>
        <v>27098.666666666664</v>
      </c>
      <c r="M206">
        <f t="shared" si="107"/>
        <v>12713.666666666666</v>
      </c>
      <c r="N206">
        <f t="shared" si="108"/>
        <v>27124.666666666664</v>
      </c>
      <c r="O206">
        <f t="shared" si="109"/>
        <v>26755.666666666664</v>
      </c>
      <c r="P206">
        <f t="shared" si="110"/>
        <v>28512.666666666664</v>
      </c>
      <c r="Q206">
        <f t="shared" si="111"/>
        <v>26525.666666666664</v>
      </c>
      <c r="R206">
        <f t="shared" si="112"/>
        <v>27854.666666666664</v>
      </c>
      <c r="S206">
        <f t="shared" si="113"/>
        <v>24884.666666666664</v>
      </c>
      <c r="U206" t="s">
        <v>1660</v>
      </c>
      <c r="V206">
        <f t="shared" si="115"/>
        <v>67.069071144692799</v>
      </c>
      <c r="W206">
        <f t="shared" si="116"/>
        <v>81.760630861307888</v>
      </c>
      <c r="X206">
        <f t="shared" si="117"/>
        <v>67.283494871110122</v>
      </c>
      <c r="Y206">
        <f t="shared" si="118"/>
        <v>65.327761981809317</v>
      </c>
      <c r="Z206">
        <f t="shared" si="119"/>
        <v>61.649570367112261</v>
      </c>
      <c r="AA206">
        <f t="shared" si="120"/>
        <v>64.524262083915858</v>
      </c>
      <c r="AB206">
        <f t="shared" si="121"/>
        <v>64.269781177838155</v>
      </c>
      <c r="AC206">
        <f t="shared" si="122"/>
        <v>50.087183273378464</v>
      </c>
    </row>
    <row r="207" spans="1:29" x14ac:dyDescent="0.25">
      <c r="A207" t="s">
        <v>1662</v>
      </c>
      <c r="B207">
        <v>34534</v>
      </c>
      <c r="C207">
        <v>41744</v>
      </c>
      <c r="D207">
        <v>39817</v>
      </c>
      <c r="E207">
        <v>39035</v>
      </c>
      <c r="F207">
        <v>35990</v>
      </c>
      <c r="G207">
        <v>36463</v>
      </c>
      <c r="H207">
        <v>37653</v>
      </c>
      <c r="I207">
        <v>37028</v>
      </c>
      <c r="K207" t="s">
        <v>1662</v>
      </c>
      <c r="L207">
        <f t="shared" si="106"/>
        <v>24170.666666666664</v>
      </c>
      <c r="M207">
        <f t="shared" si="107"/>
        <v>31380.666666666664</v>
      </c>
      <c r="N207">
        <f t="shared" si="108"/>
        <v>29453.666666666664</v>
      </c>
      <c r="O207">
        <f t="shared" si="109"/>
        <v>28671.666666666664</v>
      </c>
      <c r="P207">
        <f t="shared" si="110"/>
        <v>25626.666666666664</v>
      </c>
      <c r="Q207">
        <f t="shared" si="111"/>
        <v>26099.666666666664</v>
      </c>
      <c r="R207">
        <f t="shared" si="112"/>
        <v>27289.666666666664</v>
      </c>
      <c r="S207">
        <f t="shared" si="113"/>
        <v>26664.666666666664</v>
      </c>
      <c r="U207" t="s">
        <v>1661</v>
      </c>
      <c r="V207">
        <f t="shared" si="115"/>
        <v>63.852715248433043</v>
      </c>
      <c r="W207">
        <f t="shared" si="116"/>
        <v>29.957272341695596</v>
      </c>
      <c r="X207">
        <f t="shared" si="117"/>
        <v>63.913979170266565</v>
      </c>
      <c r="Y207">
        <f t="shared" si="118"/>
        <v>63.044502741167776</v>
      </c>
      <c r="Z207">
        <f t="shared" si="119"/>
        <v>67.184530074302131</v>
      </c>
      <c r="AA207">
        <f t="shared" si="120"/>
        <v>62.502552663409716</v>
      </c>
      <c r="AB207">
        <f t="shared" si="121"/>
        <v>65.634081590976905</v>
      </c>
      <c r="AC207">
        <f t="shared" si="122"/>
        <v>58.635856673840294</v>
      </c>
    </row>
    <row r="208" spans="1:29" x14ac:dyDescent="0.25">
      <c r="A208" t="s">
        <v>1663</v>
      </c>
      <c r="B208">
        <v>10516</v>
      </c>
      <c r="C208">
        <v>35592</v>
      </c>
      <c r="D208">
        <v>36448</v>
      </c>
      <c r="E208">
        <v>37237</v>
      </c>
      <c r="F208">
        <v>36623</v>
      </c>
      <c r="G208">
        <v>39383</v>
      </c>
      <c r="H208">
        <v>37937</v>
      </c>
      <c r="I208">
        <v>36941</v>
      </c>
      <c r="K208" t="s">
        <v>1663</v>
      </c>
      <c r="L208">
        <f t="shared" si="106"/>
        <v>152.66666666666606</v>
      </c>
      <c r="M208">
        <f t="shared" si="107"/>
        <v>25228.666666666664</v>
      </c>
      <c r="N208">
        <f t="shared" si="108"/>
        <v>26084.666666666664</v>
      </c>
      <c r="O208">
        <f t="shared" si="109"/>
        <v>26873.666666666664</v>
      </c>
      <c r="P208">
        <f t="shared" si="110"/>
        <v>26259.666666666664</v>
      </c>
      <c r="Q208">
        <f t="shared" si="111"/>
        <v>29019.666666666664</v>
      </c>
      <c r="R208">
        <f t="shared" si="112"/>
        <v>27573.666666666664</v>
      </c>
      <c r="S208">
        <f t="shared" si="113"/>
        <v>26577.666666666664</v>
      </c>
      <c r="U208" t="s">
        <v>1662</v>
      </c>
      <c r="V208">
        <f t="shared" si="115"/>
        <v>56.953455128104423</v>
      </c>
      <c r="W208">
        <f t="shared" si="116"/>
        <v>73.942411913476477</v>
      </c>
      <c r="X208">
        <f t="shared" si="117"/>
        <v>69.40181278373835</v>
      </c>
      <c r="Y208">
        <f t="shared" si="118"/>
        <v>67.559182519360959</v>
      </c>
      <c r="Z208">
        <f t="shared" si="119"/>
        <v>60.384234750781495</v>
      </c>
      <c r="AA208">
        <f t="shared" si="120"/>
        <v>61.498766867214371</v>
      </c>
      <c r="AB208">
        <f t="shared" si="121"/>
        <v>64.302769443440823</v>
      </c>
      <c r="AC208">
        <f t="shared" si="122"/>
        <v>62.83007901475046</v>
      </c>
    </row>
    <row r="209" spans="1:29" x14ac:dyDescent="0.25">
      <c r="A209" t="s">
        <v>1664</v>
      </c>
      <c r="B209">
        <v>10239</v>
      </c>
      <c r="C209">
        <v>10200</v>
      </c>
      <c r="D209">
        <v>10651</v>
      </c>
      <c r="E209">
        <f>AVERAGE(B209:D209)</f>
        <v>10363.333333333334</v>
      </c>
      <c r="O209">
        <f>AVERAGE(L203:L205)</f>
        <v>42439.333333333336</v>
      </c>
      <c r="U209" t="s">
        <v>1663</v>
      </c>
      <c r="V209">
        <f t="shared" si="115"/>
        <v>0.35972918204809862</v>
      </c>
      <c r="W209">
        <f t="shared" si="116"/>
        <v>59.44642548579148</v>
      </c>
      <c r="X209">
        <f t="shared" si="117"/>
        <v>61.463422296925799</v>
      </c>
      <c r="Y209">
        <f t="shared" si="118"/>
        <v>63.322546694104517</v>
      </c>
      <c r="Z209">
        <f t="shared" si="119"/>
        <v>61.875775616959103</v>
      </c>
      <c r="AA209">
        <f t="shared" si="120"/>
        <v>68.37917655005576</v>
      </c>
      <c r="AB209">
        <f t="shared" si="121"/>
        <v>64.97195997423772</v>
      </c>
      <c r="AC209">
        <f t="shared" si="122"/>
        <v>62.62508050707676</v>
      </c>
    </row>
    <row r="210" spans="1:29" x14ac:dyDescent="0.25">
      <c r="A210" t="s">
        <v>1665</v>
      </c>
    </row>
    <row r="213" spans="1:29" x14ac:dyDescent="0.25">
      <c r="A213" s="7" t="s">
        <v>2311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52851</v>
      </c>
      <c r="C216">
        <v>40969</v>
      </c>
      <c r="D216">
        <v>45519</v>
      </c>
      <c r="E216">
        <v>38840</v>
      </c>
      <c r="F216">
        <v>35250</v>
      </c>
      <c r="G216">
        <v>38532</v>
      </c>
      <c r="H216">
        <v>42537</v>
      </c>
      <c r="I216">
        <v>44460</v>
      </c>
      <c r="K216" t="s">
        <v>1658</v>
      </c>
      <c r="L216">
        <f>B216-$E$222</f>
        <v>44272.666666666664</v>
      </c>
      <c r="M216">
        <f t="shared" ref="M216:S216" si="123">C216-$E$222</f>
        <v>32390.666666666664</v>
      </c>
      <c r="N216">
        <f t="shared" si="123"/>
        <v>36940.666666666664</v>
      </c>
      <c r="O216">
        <f t="shared" si="123"/>
        <v>30261.666666666664</v>
      </c>
      <c r="P216">
        <f t="shared" si="123"/>
        <v>26671.666666666664</v>
      </c>
      <c r="Q216">
        <f t="shared" si="123"/>
        <v>29953.666666666664</v>
      </c>
      <c r="R216">
        <f t="shared" si="123"/>
        <v>33958.666666666664</v>
      </c>
      <c r="S216">
        <f t="shared" si="123"/>
        <v>35881.666666666664</v>
      </c>
    </row>
    <row r="217" spans="1:29" x14ac:dyDescent="0.25">
      <c r="A217" t="s">
        <v>1659</v>
      </c>
      <c r="B217">
        <v>49821</v>
      </c>
      <c r="C217">
        <v>16195</v>
      </c>
      <c r="D217">
        <v>33299</v>
      </c>
      <c r="E217">
        <v>29703</v>
      </c>
      <c r="F217">
        <v>34668</v>
      </c>
      <c r="G217">
        <v>37908</v>
      </c>
      <c r="H217">
        <v>35949</v>
      </c>
      <c r="I217">
        <v>39753</v>
      </c>
      <c r="K217" t="s">
        <v>1659</v>
      </c>
      <c r="L217">
        <f t="shared" ref="L217:L221" si="124">B217-$E$222</f>
        <v>41242.666666666664</v>
      </c>
      <c r="M217">
        <f t="shared" ref="M217:M221" si="125">C217-$E$222</f>
        <v>7616.6666666666661</v>
      </c>
      <c r="N217">
        <f t="shared" ref="N217:N221" si="126">D217-$E$222</f>
        <v>24720.666666666664</v>
      </c>
      <c r="O217">
        <f t="shared" ref="O217:O221" si="127">E217-$E$222</f>
        <v>21124.666666666664</v>
      </c>
      <c r="P217">
        <f t="shared" ref="P217:P221" si="128">F217-$E$222</f>
        <v>26089.666666666664</v>
      </c>
      <c r="Q217">
        <f t="shared" ref="Q217:Q221" si="129">G217-$E$222</f>
        <v>29329.666666666664</v>
      </c>
      <c r="R217">
        <f t="shared" ref="R217:R221" si="130">H217-$E$222</f>
        <v>27370.666666666664</v>
      </c>
      <c r="S217">
        <f t="shared" ref="S217:S221" si="131">I217-$E$222</f>
        <v>31174.666666666664</v>
      </c>
      <c r="U217" t="s">
        <v>1658</v>
      </c>
      <c r="V217">
        <f>L216/$O$222*100</f>
        <v>118.14130560472501</v>
      </c>
      <c r="W217">
        <f t="shared" ref="W217:AC217" si="132">M216/$O$222*100</f>
        <v>86.434270567410579</v>
      </c>
      <c r="X217">
        <f t="shared" si="132"/>
        <v>98.575914181261822</v>
      </c>
      <c r="Y217">
        <f t="shared" si="132"/>
        <v>80.753048753368958</v>
      </c>
      <c r="Z217">
        <f t="shared" si="132"/>
        <v>71.173158517385232</v>
      </c>
      <c r="AA217">
        <f t="shared" si="132"/>
        <v>79.931152877969808</v>
      </c>
      <c r="AB217">
        <f t="shared" si="132"/>
        <v>90.618467751260852</v>
      </c>
      <c r="AC217">
        <f t="shared" si="132"/>
        <v>95.749979986301724</v>
      </c>
    </row>
    <row r="218" spans="1:29" x14ac:dyDescent="0.25">
      <c r="A218" t="s">
        <v>1660</v>
      </c>
      <c r="B218">
        <v>35486</v>
      </c>
      <c r="C218">
        <v>37722</v>
      </c>
      <c r="D218">
        <v>39326</v>
      </c>
      <c r="E218">
        <v>36793</v>
      </c>
      <c r="F218">
        <v>35576</v>
      </c>
      <c r="G218">
        <v>40774</v>
      </c>
      <c r="H218">
        <v>37993</v>
      </c>
      <c r="I218">
        <v>58412</v>
      </c>
      <c r="K218" t="s">
        <v>1660</v>
      </c>
      <c r="L218">
        <f t="shared" si="124"/>
        <v>26907.666666666664</v>
      </c>
      <c r="M218">
        <f t="shared" si="125"/>
        <v>29143.666666666664</v>
      </c>
      <c r="N218">
        <f t="shared" si="126"/>
        <v>30747.666666666664</v>
      </c>
      <c r="O218">
        <f t="shared" si="127"/>
        <v>28214.666666666664</v>
      </c>
      <c r="P218">
        <f t="shared" si="128"/>
        <v>26997.666666666664</v>
      </c>
      <c r="Q218">
        <f t="shared" si="129"/>
        <v>32195.666666666664</v>
      </c>
      <c r="R218">
        <f t="shared" si="130"/>
        <v>29414.666666666664</v>
      </c>
      <c r="S218">
        <f t="shared" si="131"/>
        <v>49833.666666666664</v>
      </c>
      <c r="U218" t="s">
        <v>1659</v>
      </c>
      <c r="V218">
        <f t="shared" ref="V218:V222" si="133">L217/$O$222*100</f>
        <v>110.05577150583063</v>
      </c>
      <c r="W218">
        <f t="shared" ref="W218:W222" si="134">M217/$O$222*100</f>
        <v>20.325022459816939</v>
      </c>
      <c r="X218">
        <f t="shared" ref="X218:X222" si="135">N217/$O$222*100</f>
        <v>65.96692847548988</v>
      </c>
      <c r="Y218">
        <f t="shared" ref="Y218:Y222" si="136">O217/$O$222*100</f>
        <v>56.371027280894467</v>
      </c>
      <c r="Z218">
        <f t="shared" ref="Z218:Z222" si="137">P217/$O$222*100</f>
        <v>69.620095532053043</v>
      </c>
      <c r="AA218">
        <f t="shared" ref="AA218:AA222" si="138">Q217/$O$222*100</f>
        <v>78.266013182355906</v>
      </c>
      <c r="AB218">
        <f t="shared" ref="AB218:AB222" si="139">R217/$O$222*100</f>
        <v>73.038435195645008</v>
      </c>
      <c r="AC218">
        <f t="shared" ref="AC218:AC222" si="140">S217/$O$222*100</f>
        <v>83.189382955445041</v>
      </c>
    </row>
    <row r="219" spans="1:29" x14ac:dyDescent="0.25">
      <c r="A219" t="s">
        <v>1661</v>
      </c>
      <c r="B219">
        <v>36639</v>
      </c>
      <c r="C219">
        <v>21178</v>
      </c>
      <c r="D219">
        <v>40358</v>
      </c>
      <c r="E219">
        <v>37159</v>
      </c>
      <c r="F219">
        <v>35388</v>
      </c>
      <c r="G219">
        <v>39134</v>
      </c>
      <c r="H219">
        <v>38339</v>
      </c>
      <c r="I219">
        <v>38972</v>
      </c>
      <c r="K219" t="s">
        <v>1661</v>
      </c>
      <c r="L219">
        <f t="shared" si="124"/>
        <v>28060.666666666664</v>
      </c>
      <c r="M219">
        <f t="shared" si="125"/>
        <v>12599.666666666666</v>
      </c>
      <c r="N219">
        <f t="shared" si="126"/>
        <v>31779.666666666664</v>
      </c>
      <c r="O219">
        <f t="shared" si="127"/>
        <v>28580.666666666664</v>
      </c>
      <c r="P219">
        <f t="shared" si="128"/>
        <v>26809.666666666664</v>
      </c>
      <c r="Q219">
        <f t="shared" si="129"/>
        <v>30555.666666666664</v>
      </c>
      <c r="R219">
        <f t="shared" si="130"/>
        <v>29760.666666666664</v>
      </c>
      <c r="S219">
        <f t="shared" si="131"/>
        <v>30393.666666666664</v>
      </c>
      <c r="U219" t="s">
        <v>1660</v>
      </c>
      <c r="V219">
        <f t="shared" si="133"/>
        <v>71.802922889444318</v>
      </c>
      <c r="W219">
        <f t="shared" si="134"/>
        <v>77.769673465394078</v>
      </c>
      <c r="X219">
        <f t="shared" si="135"/>
        <v>82.04993640091439</v>
      </c>
      <c r="Y219">
        <f t="shared" si="136"/>
        <v>75.290643373686876</v>
      </c>
      <c r="Z219">
        <f t="shared" si="137"/>
        <v>72.043087268619402</v>
      </c>
      <c r="AA219">
        <f t="shared" si="138"/>
        <v>85.913914412531227</v>
      </c>
      <c r="AB219">
        <f t="shared" si="139"/>
        <v>78.492835096021267</v>
      </c>
      <c r="AC219">
        <f t="shared" si="140"/>
        <v>132.98079574464299</v>
      </c>
    </row>
    <row r="220" spans="1:29" x14ac:dyDescent="0.25">
      <c r="A220" t="s">
        <v>1662</v>
      </c>
      <c r="B220">
        <v>33887</v>
      </c>
      <c r="C220">
        <v>37806</v>
      </c>
      <c r="D220">
        <v>35941</v>
      </c>
      <c r="E220">
        <v>37707</v>
      </c>
      <c r="F220">
        <v>38325</v>
      </c>
      <c r="G220">
        <v>40410</v>
      </c>
      <c r="H220">
        <v>37141</v>
      </c>
      <c r="I220">
        <v>41021</v>
      </c>
      <c r="K220" t="s">
        <v>1662</v>
      </c>
      <c r="L220">
        <f t="shared" si="124"/>
        <v>25308.666666666664</v>
      </c>
      <c r="M220">
        <f t="shared" si="125"/>
        <v>29227.666666666664</v>
      </c>
      <c r="N220">
        <f t="shared" si="126"/>
        <v>27362.666666666664</v>
      </c>
      <c r="O220">
        <f t="shared" si="127"/>
        <v>29128.666666666664</v>
      </c>
      <c r="P220">
        <f t="shared" si="128"/>
        <v>29746.666666666664</v>
      </c>
      <c r="Q220">
        <f t="shared" si="129"/>
        <v>31831.666666666664</v>
      </c>
      <c r="R220">
        <f t="shared" si="130"/>
        <v>28562.666666666664</v>
      </c>
      <c r="S220">
        <f t="shared" si="131"/>
        <v>32442.666666666664</v>
      </c>
      <c r="U220" t="s">
        <v>1661</v>
      </c>
      <c r="V220">
        <f t="shared" si="133"/>
        <v>74.879695435987287</v>
      </c>
      <c r="W220">
        <f t="shared" si="134"/>
        <v>33.622123586810524</v>
      </c>
      <c r="X220">
        <f t="shared" si="135"/>
        <v>84.803821282121973</v>
      </c>
      <c r="Y220">
        <f t="shared" si="136"/>
        <v>76.267311848998858</v>
      </c>
      <c r="Z220">
        <f t="shared" si="137"/>
        <v>71.541410565453674</v>
      </c>
      <c r="AA220">
        <f t="shared" si="138"/>
        <v>81.53758572534089</v>
      </c>
      <c r="AB220">
        <f t="shared" si="139"/>
        <v>79.416133709294343</v>
      </c>
      <c r="AC220">
        <f t="shared" si="140"/>
        <v>81.105289842825741</v>
      </c>
    </row>
    <row r="221" spans="1:29" x14ac:dyDescent="0.25">
      <c r="A221" t="s">
        <v>1663</v>
      </c>
      <c r="B221">
        <v>13115</v>
      </c>
      <c r="C221">
        <v>34345</v>
      </c>
      <c r="D221">
        <v>34282</v>
      </c>
      <c r="E221">
        <v>36798</v>
      </c>
      <c r="F221">
        <v>37251</v>
      </c>
      <c r="G221">
        <v>36606</v>
      </c>
      <c r="H221">
        <v>38429</v>
      </c>
      <c r="I221">
        <v>39609</v>
      </c>
      <c r="K221" t="s">
        <v>1663</v>
      </c>
      <c r="L221">
        <f t="shared" si="124"/>
        <v>4536.6666666666661</v>
      </c>
      <c r="M221">
        <f t="shared" si="125"/>
        <v>25766.666666666664</v>
      </c>
      <c r="N221">
        <f t="shared" si="126"/>
        <v>25703.666666666664</v>
      </c>
      <c r="O221">
        <f t="shared" si="127"/>
        <v>28219.666666666664</v>
      </c>
      <c r="P221">
        <f t="shared" si="128"/>
        <v>28672.666666666664</v>
      </c>
      <c r="Q221">
        <f t="shared" si="129"/>
        <v>28027.666666666664</v>
      </c>
      <c r="R221">
        <f t="shared" si="130"/>
        <v>29850.666666666664</v>
      </c>
      <c r="S221">
        <f t="shared" si="131"/>
        <v>31030.666666666664</v>
      </c>
      <c r="U221" t="s">
        <v>1662</v>
      </c>
      <c r="V221">
        <f t="shared" si="133"/>
        <v>67.536002419433743</v>
      </c>
      <c r="W221">
        <f t="shared" si="134"/>
        <v>77.993826885957489</v>
      </c>
      <c r="X221">
        <f t="shared" si="135"/>
        <v>73.017087250829448</v>
      </c>
      <c r="Y221">
        <f t="shared" si="136"/>
        <v>77.729646068864895</v>
      </c>
      <c r="Z221">
        <f t="shared" si="137"/>
        <v>79.37877480586711</v>
      </c>
      <c r="AA221">
        <f t="shared" si="138"/>
        <v>84.942582923423132</v>
      </c>
      <c r="AB221">
        <f t="shared" si="139"/>
        <v>76.219278973163838</v>
      </c>
      <c r="AC221">
        <f t="shared" si="140"/>
        <v>86.573032208711737</v>
      </c>
    </row>
    <row r="222" spans="1:29" x14ac:dyDescent="0.25">
      <c r="A222" t="s">
        <v>1664</v>
      </c>
      <c r="B222">
        <v>8426</v>
      </c>
      <c r="C222">
        <v>8748</v>
      </c>
      <c r="D222">
        <v>8561</v>
      </c>
      <c r="E222">
        <f>AVERAGE(B222:D222)</f>
        <v>8578.3333333333339</v>
      </c>
      <c r="O222">
        <f>AVERAGE(L216:L218)</f>
        <v>37474.333333333336</v>
      </c>
      <c r="U222" t="s">
        <v>1663</v>
      </c>
      <c r="V222">
        <f t="shared" si="133"/>
        <v>12.106063705825317</v>
      </c>
      <c r="W222">
        <f t="shared" si="134"/>
        <v>68.758172260124695</v>
      </c>
      <c r="X222">
        <f t="shared" si="135"/>
        <v>68.59005719470214</v>
      </c>
      <c r="Y222">
        <f t="shared" si="136"/>
        <v>75.303985839196599</v>
      </c>
      <c r="Z222">
        <f t="shared" si="137"/>
        <v>76.512813214377829</v>
      </c>
      <c r="AA222">
        <f t="shared" si="138"/>
        <v>74.791635163623098</v>
      </c>
      <c r="AB222">
        <f t="shared" si="139"/>
        <v>79.656298088469441</v>
      </c>
      <c r="AC222">
        <f t="shared" si="140"/>
        <v>82.805119948764911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114.93547080710617</v>
      </c>
      <c r="C228">
        <f t="shared" ref="C228:I228" si="141">AVERAGE(W217,W204,W190)</f>
        <v>103.86305390569571</v>
      </c>
      <c r="D228">
        <f t="shared" si="141"/>
        <v>112.36216043469729</v>
      </c>
      <c r="E228">
        <f t="shared" si="141"/>
        <v>87.057493901493956</v>
      </c>
      <c r="F228">
        <f t="shared" si="141"/>
        <v>79.280287976589463</v>
      </c>
      <c r="G228">
        <f t="shared" si="141"/>
        <v>95.914333019374865</v>
      </c>
      <c r="H228">
        <f t="shared" si="141"/>
        <v>83.063428112848626</v>
      </c>
      <c r="I228">
        <f t="shared" si="141"/>
        <v>91.727831881691358</v>
      </c>
      <c r="K228" t="s">
        <v>1658</v>
      </c>
      <c r="L228">
        <f>STDEV(V217,V204,V190)/SQRT(3)</f>
        <v>1.6423888637216142</v>
      </c>
      <c r="M228">
        <f t="shared" ref="M228:S228" si="142">STDEV(W217,W204,W190)/SQRT(3)</f>
        <v>12.300711037763241</v>
      </c>
      <c r="N228">
        <f t="shared" si="142"/>
        <v>15.934704931236773</v>
      </c>
      <c r="O228">
        <f t="shared" si="142"/>
        <v>12.665037590861838</v>
      </c>
      <c r="P228">
        <f t="shared" si="142"/>
        <v>4.8146281094040155</v>
      </c>
      <c r="Q228">
        <f t="shared" si="142"/>
        <v>23.195363075979056</v>
      </c>
      <c r="R228">
        <f t="shared" si="142"/>
        <v>11.081427901567505</v>
      </c>
      <c r="S228">
        <f t="shared" si="142"/>
        <v>14.359915616504258</v>
      </c>
    </row>
    <row r="229" spans="1:19" x14ac:dyDescent="0.25">
      <c r="A229" t="s">
        <v>1659</v>
      </c>
      <c r="B229">
        <f t="shared" ref="B229:B233" si="143">AVERAGE(V218,V205,V191)</f>
        <v>104.3633181836539</v>
      </c>
      <c r="C229">
        <f t="shared" ref="C229:C233" si="144">AVERAGE(W218,W205,W191)</f>
        <v>16.737645135911219</v>
      </c>
      <c r="D229">
        <f t="shared" ref="D229:D233" si="145">AVERAGE(X218,X205,X191)</f>
        <v>76.216139220475824</v>
      </c>
      <c r="E229">
        <f t="shared" ref="E229:E233" si="146">AVERAGE(Y218,Y205,Y191)</f>
        <v>67.800378768782195</v>
      </c>
      <c r="F229">
        <f t="shared" ref="F229:F233" si="147">AVERAGE(Z218,Z205,Z191)</f>
        <v>77.558987204043163</v>
      </c>
      <c r="G229">
        <f t="shared" ref="G229:G233" si="148">AVERAGE(AA218,AA205,AA191)</f>
        <v>89.04758090022483</v>
      </c>
      <c r="H229">
        <f t="shared" ref="H229:H233" si="149">AVERAGE(AB218,AB205,AB191)</f>
        <v>79.465200693788276</v>
      </c>
      <c r="I229">
        <f t="shared" ref="I229:I233" si="150">AVERAGE(AC218,AC205,AC191)</f>
        <v>78.533907014808648</v>
      </c>
      <c r="K229" t="s">
        <v>1659</v>
      </c>
      <c r="L229">
        <f t="shared" ref="L229:L233" si="151">STDEV(V218,V205,V191)/SQRT(3)</f>
        <v>10.475408116056542</v>
      </c>
      <c r="M229">
        <f t="shared" ref="M229:M233" si="152">STDEV(W218,W205,W191)/SQRT(3)</f>
        <v>2.996632871262753</v>
      </c>
      <c r="N229">
        <f t="shared" ref="N229:N233" si="153">STDEV(X218,X205,X191)/SQRT(3)</f>
        <v>5.2467081955811281</v>
      </c>
      <c r="O229">
        <f t="shared" ref="O229:O233" si="154">STDEV(Y218,Y205,Y191)/SQRT(3)</f>
        <v>14.349854887426712</v>
      </c>
      <c r="P229">
        <f t="shared" ref="P229:P233" si="155">STDEV(Z218,Z205,Z191)/SQRT(3)</f>
        <v>11.247168876021</v>
      </c>
      <c r="Q229">
        <f t="shared" ref="Q229:Q233" si="156">STDEV(AA218,AA205,AA191)/SQRT(3)</f>
        <v>21.670152197437048</v>
      </c>
      <c r="R229">
        <f t="shared" ref="R229:R233" si="157">STDEV(AB218,AB205,AB191)/SQRT(3)</f>
        <v>8.4334944176432707</v>
      </c>
      <c r="S229">
        <f t="shared" ref="S229:S233" si="158">STDEV(AC218,AC205,AC191)/SQRT(3)</f>
        <v>10.89904901399529</v>
      </c>
    </row>
    <row r="230" spans="1:19" x14ac:dyDescent="0.25">
      <c r="A230" t="s">
        <v>1660</v>
      </c>
      <c r="B230">
        <f t="shared" si="143"/>
        <v>80.701211009239884</v>
      </c>
      <c r="C230">
        <f t="shared" si="144"/>
        <v>90.044786172803413</v>
      </c>
      <c r="D230">
        <f t="shared" si="145"/>
        <v>87.440368571439492</v>
      </c>
      <c r="E230">
        <f t="shared" si="146"/>
        <v>85.287881069400228</v>
      </c>
      <c r="F230">
        <f t="shared" si="147"/>
        <v>89.227388544021508</v>
      </c>
      <c r="G230">
        <f t="shared" si="148"/>
        <v>87.713119373387016</v>
      </c>
      <c r="H230">
        <f t="shared" si="149"/>
        <v>80.200183489880743</v>
      </c>
      <c r="I230">
        <f t="shared" si="150"/>
        <v>88.898623137411846</v>
      </c>
      <c r="K230" t="s">
        <v>1660</v>
      </c>
      <c r="L230">
        <f t="shared" si="151"/>
        <v>11.347796804571974</v>
      </c>
      <c r="M230">
        <f t="shared" si="152"/>
        <v>10.343992803214631</v>
      </c>
      <c r="N230">
        <f t="shared" si="153"/>
        <v>13.466137491346313</v>
      </c>
      <c r="O230">
        <f t="shared" si="154"/>
        <v>15.252291308617615</v>
      </c>
      <c r="P230">
        <f t="shared" si="155"/>
        <v>22.581273966074335</v>
      </c>
      <c r="Q230">
        <f t="shared" si="156"/>
        <v>13.936543664701812</v>
      </c>
      <c r="R230">
        <f t="shared" si="157"/>
        <v>9.7278209818120676</v>
      </c>
      <c r="S230">
        <f t="shared" si="158"/>
        <v>24.074005447589531</v>
      </c>
    </row>
    <row r="231" spans="1:19" x14ac:dyDescent="0.25">
      <c r="A231" t="s">
        <v>1661</v>
      </c>
      <c r="B231">
        <f t="shared" si="143"/>
        <v>85.350618847881378</v>
      </c>
      <c r="C231">
        <f t="shared" si="144"/>
        <v>26.716289084586077</v>
      </c>
      <c r="D231">
        <f t="shared" si="145"/>
        <v>92.325817359040386</v>
      </c>
      <c r="E231">
        <f t="shared" si="146"/>
        <v>83.442806146876705</v>
      </c>
      <c r="F231">
        <f t="shared" si="147"/>
        <v>85.757191920834018</v>
      </c>
      <c r="G231">
        <f t="shared" si="148"/>
        <v>86.754423909624961</v>
      </c>
      <c r="H231">
        <f t="shared" si="149"/>
        <v>81.430018118324085</v>
      </c>
      <c r="I231">
        <f t="shared" si="150"/>
        <v>78.077614863811434</v>
      </c>
      <c r="K231" t="s">
        <v>1661</v>
      </c>
      <c r="L231">
        <f t="shared" si="151"/>
        <v>16.298292327470243</v>
      </c>
      <c r="M231">
        <f t="shared" si="152"/>
        <v>5.1825417394381752</v>
      </c>
      <c r="N231">
        <f t="shared" si="153"/>
        <v>18.951927867108374</v>
      </c>
      <c r="O231">
        <f t="shared" si="154"/>
        <v>14.305551486797899</v>
      </c>
      <c r="P231">
        <f t="shared" si="155"/>
        <v>16.442395482484862</v>
      </c>
      <c r="Q231">
        <f t="shared" si="156"/>
        <v>15.725634566333646</v>
      </c>
      <c r="R231">
        <f t="shared" si="157"/>
        <v>9.7532649488494201</v>
      </c>
      <c r="S231">
        <f t="shared" si="158"/>
        <v>10.46080705102047</v>
      </c>
    </row>
    <row r="232" spans="1:19" x14ac:dyDescent="0.25">
      <c r="A232" t="s">
        <v>1662</v>
      </c>
      <c r="B232">
        <f t="shared" si="143"/>
        <v>83.12410460575812</v>
      </c>
      <c r="C232">
        <f t="shared" si="144"/>
        <v>94.633732514822711</v>
      </c>
      <c r="D232">
        <f t="shared" si="145"/>
        <v>87.626102395142837</v>
      </c>
      <c r="E232">
        <f t="shared" si="146"/>
        <v>76.627718252372176</v>
      </c>
      <c r="F232">
        <f t="shared" si="147"/>
        <v>84.622032013093573</v>
      </c>
      <c r="G232">
        <f t="shared" si="148"/>
        <v>90.390469963488101</v>
      </c>
      <c r="H232">
        <f t="shared" si="149"/>
        <v>80.617125031605312</v>
      </c>
      <c r="I232">
        <f t="shared" si="150"/>
        <v>82.654335774022215</v>
      </c>
      <c r="K232" t="s">
        <v>1662</v>
      </c>
      <c r="L232">
        <f t="shared" si="151"/>
        <v>21.101679097437145</v>
      </c>
      <c r="M232">
        <f t="shared" si="152"/>
        <v>18.702217602094027</v>
      </c>
      <c r="N232">
        <f t="shared" si="153"/>
        <v>16.449792078265364</v>
      </c>
      <c r="O232">
        <f t="shared" si="154"/>
        <v>4.9483907645010738</v>
      </c>
      <c r="P232">
        <f t="shared" si="155"/>
        <v>15.727338908759975</v>
      </c>
      <c r="Q232">
        <f t="shared" si="156"/>
        <v>18.45543023853357</v>
      </c>
      <c r="R232">
        <f t="shared" si="157"/>
        <v>10.912489368154333</v>
      </c>
      <c r="S232">
        <f t="shared" si="158"/>
        <v>10.498763316407896</v>
      </c>
    </row>
    <row r="233" spans="1:19" x14ac:dyDescent="0.25">
      <c r="A233" t="s">
        <v>1663</v>
      </c>
      <c r="B233">
        <f t="shared" si="143"/>
        <v>4.3152758405573088</v>
      </c>
      <c r="C233">
        <f t="shared" si="144"/>
        <v>89.497709282253879</v>
      </c>
      <c r="D233">
        <f t="shared" si="145"/>
        <v>84.769957154911936</v>
      </c>
      <c r="E233">
        <f t="shared" si="146"/>
        <v>85.120511014207224</v>
      </c>
      <c r="F233">
        <f t="shared" si="147"/>
        <v>88.382339362236735</v>
      </c>
      <c r="G233">
        <f t="shared" si="148"/>
        <v>89.259544959192738</v>
      </c>
      <c r="H233">
        <f t="shared" si="149"/>
        <v>83.265529503296875</v>
      </c>
      <c r="I233">
        <f t="shared" si="150"/>
        <v>81.001520419510285</v>
      </c>
      <c r="K233" t="s">
        <v>1663</v>
      </c>
      <c r="L233">
        <f t="shared" si="151"/>
        <v>3.8955487427590847</v>
      </c>
      <c r="M233">
        <f t="shared" si="152"/>
        <v>25.537278415204646</v>
      </c>
      <c r="N233">
        <f t="shared" si="153"/>
        <v>19.850114460041752</v>
      </c>
      <c r="O233">
        <f t="shared" si="154"/>
        <v>16.181220396129582</v>
      </c>
      <c r="P233">
        <f t="shared" si="155"/>
        <v>19.647764283514444</v>
      </c>
      <c r="Q233">
        <f t="shared" si="156"/>
        <v>17.770813950554608</v>
      </c>
      <c r="R233">
        <f t="shared" si="157"/>
        <v>11.743181899211487</v>
      </c>
      <c r="S233">
        <f t="shared" si="158"/>
        <v>10.129211498462718</v>
      </c>
    </row>
  </sheetData>
  <mergeCells count="20">
    <mergeCell ref="C178:I178"/>
    <mergeCell ref="C179:I179"/>
    <mergeCell ref="C180:I180"/>
    <mergeCell ref="B118:D118"/>
    <mergeCell ref="B181:D181"/>
    <mergeCell ref="C116:I116"/>
    <mergeCell ref="C117:I117"/>
    <mergeCell ref="C175:I175"/>
    <mergeCell ref="C176:I176"/>
    <mergeCell ref="C177:I177"/>
    <mergeCell ref="C17:I17"/>
    <mergeCell ref="C112:I112"/>
    <mergeCell ref="C113:I113"/>
    <mergeCell ref="C114:I114"/>
    <mergeCell ref="C115:I115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W233"/>
  <sheetViews>
    <sheetView topLeftCell="A78" zoomScale="90" zoomScaleNormal="90" workbookViewId="0">
      <selection activeCell="A106" sqref="A106:B108"/>
    </sheetView>
  </sheetViews>
  <sheetFormatPr defaultRowHeight="15" x14ac:dyDescent="0.25"/>
  <cols>
    <col min="1" max="1" width="10.7109375" customWidth="1"/>
  </cols>
  <sheetData>
    <row r="1" spans="1:13" x14ac:dyDescent="0.25">
      <c r="A1" s="7" t="s">
        <v>1677</v>
      </c>
      <c r="I1" s="7" t="s">
        <v>1678</v>
      </c>
      <c r="J1" t="s">
        <v>2319</v>
      </c>
      <c r="L1" s="7" t="s">
        <v>1679</v>
      </c>
      <c r="M1" t="s">
        <v>2349</v>
      </c>
    </row>
    <row r="2" spans="1:13" x14ac:dyDescent="0.25">
      <c r="A2" s="7" t="s">
        <v>1680</v>
      </c>
      <c r="J2" t="s">
        <v>2320</v>
      </c>
      <c r="M2" t="s">
        <v>2350</v>
      </c>
    </row>
    <row r="3" spans="1:13" x14ac:dyDescent="0.25">
      <c r="A3" s="53" t="s">
        <v>1681</v>
      </c>
      <c r="B3" s="17"/>
      <c r="J3" t="s">
        <v>2321</v>
      </c>
      <c r="M3" t="s">
        <v>2351</v>
      </c>
    </row>
    <row r="4" spans="1:13" x14ac:dyDescent="0.25">
      <c r="A4" s="7" t="s">
        <v>1682</v>
      </c>
      <c r="B4" s="17"/>
      <c r="I4" s="7" t="s">
        <v>1683</v>
      </c>
    </row>
    <row r="9" spans="1:13" x14ac:dyDescent="0.25">
      <c r="A9" s="7" t="s">
        <v>1685</v>
      </c>
    </row>
    <row r="10" spans="1:13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3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3" x14ac:dyDescent="0.25">
      <c r="A12" s="6" t="s">
        <v>1658</v>
      </c>
      <c r="B12" s="19" t="s">
        <v>1644</v>
      </c>
      <c r="C12" s="223" t="s">
        <v>1220</v>
      </c>
      <c r="D12" s="224" t="s">
        <v>1220</v>
      </c>
      <c r="E12" s="224" t="s">
        <v>1220</v>
      </c>
      <c r="F12" s="224" t="s">
        <v>1220</v>
      </c>
      <c r="G12" s="224" t="s">
        <v>1220</v>
      </c>
      <c r="H12" s="224" t="s">
        <v>1220</v>
      </c>
      <c r="I12" s="225" t="s">
        <v>1220</v>
      </c>
    </row>
    <row r="13" spans="1:13" x14ac:dyDescent="0.25">
      <c r="A13" s="6" t="s">
        <v>1659</v>
      </c>
      <c r="B13" s="19" t="s">
        <v>1644</v>
      </c>
      <c r="C13" s="218" t="s">
        <v>1361</v>
      </c>
      <c r="D13" s="219" t="s">
        <v>1361</v>
      </c>
      <c r="E13" s="219" t="s">
        <v>1361</v>
      </c>
      <c r="F13" s="219" t="s">
        <v>1361</v>
      </c>
      <c r="G13" s="219" t="s">
        <v>1361</v>
      </c>
      <c r="H13" s="219" t="s">
        <v>1361</v>
      </c>
      <c r="I13" s="220" t="s">
        <v>1361</v>
      </c>
    </row>
    <row r="14" spans="1:13" x14ac:dyDescent="0.25">
      <c r="A14" s="6" t="s">
        <v>1660</v>
      </c>
      <c r="B14" s="19" t="s">
        <v>1644</v>
      </c>
      <c r="C14" s="218" t="s">
        <v>1365</v>
      </c>
      <c r="D14" s="219" t="s">
        <v>1365</v>
      </c>
      <c r="E14" s="219" t="s">
        <v>1365</v>
      </c>
      <c r="F14" s="219" t="s">
        <v>1365</v>
      </c>
      <c r="G14" s="219" t="s">
        <v>1365</v>
      </c>
      <c r="H14" s="219" t="s">
        <v>1365</v>
      </c>
      <c r="I14" s="220" t="s">
        <v>1365</v>
      </c>
    </row>
    <row r="15" spans="1:13" x14ac:dyDescent="0.25">
      <c r="A15" s="6" t="s">
        <v>1661</v>
      </c>
      <c r="B15" s="19" t="s">
        <v>1686</v>
      </c>
      <c r="C15" s="218" t="s">
        <v>1369</v>
      </c>
      <c r="D15" s="219" t="s">
        <v>1369</v>
      </c>
      <c r="E15" s="219" t="s">
        <v>1369</v>
      </c>
      <c r="F15" s="219" t="s">
        <v>1369</v>
      </c>
      <c r="G15" s="219" t="s">
        <v>1369</v>
      </c>
      <c r="H15" s="219" t="s">
        <v>1369</v>
      </c>
      <c r="I15" s="220" t="s">
        <v>1369</v>
      </c>
    </row>
    <row r="16" spans="1:13" x14ac:dyDescent="0.25">
      <c r="A16" s="6" t="s">
        <v>1662</v>
      </c>
      <c r="B16" s="19" t="s">
        <v>1686</v>
      </c>
      <c r="C16" s="218" t="s">
        <v>1373</v>
      </c>
      <c r="D16" s="219" t="s">
        <v>1373</v>
      </c>
      <c r="E16" s="219" t="s">
        <v>1373</v>
      </c>
      <c r="F16" s="219" t="s">
        <v>1373</v>
      </c>
      <c r="G16" s="219" t="s">
        <v>1373</v>
      </c>
      <c r="H16" s="219" t="s">
        <v>1373</v>
      </c>
      <c r="I16" s="220" t="s">
        <v>1373</v>
      </c>
    </row>
    <row r="17" spans="1:9" x14ac:dyDescent="0.25">
      <c r="A17" s="6" t="s">
        <v>1663</v>
      </c>
      <c r="B17" s="19" t="s">
        <v>1687</v>
      </c>
      <c r="C17" s="218" t="s">
        <v>1377</v>
      </c>
      <c r="D17" s="219" t="s">
        <v>1377</v>
      </c>
      <c r="E17" s="219" t="s">
        <v>1377</v>
      </c>
      <c r="F17" s="219" t="s">
        <v>1377</v>
      </c>
      <c r="G17" s="219" t="s">
        <v>1377</v>
      </c>
      <c r="H17" s="219" t="s">
        <v>1377</v>
      </c>
      <c r="I17" s="220" t="s">
        <v>1377</v>
      </c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439</v>
      </c>
      <c r="C23">
        <v>20</v>
      </c>
      <c r="D23" t="s">
        <v>1220</v>
      </c>
      <c r="E23">
        <v>29879</v>
      </c>
      <c r="F23" t="s">
        <v>1221</v>
      </c>
      <c r="G23" t="s">
        <v>1222</v>
      </c>
      <c r="H23">
        <v>531.43100000000004</v>
      </c>
      <c r="I23">
        <v>106.2</v>
      </c>
    </row>
    <row r="24" spans="1:9" x14ac:dyDescent="0.25">
      <c r="A24" t="s">
        <v>1255</v>
      </c>
      <c r="B24" t="s">
        <v>134</v>
      </c>
      <c r="C24">
        <v>20</v>
      </c>
      <c r="D24" t="s">
        <v>1361</v>
      </c>
      <c r="E24">
        <v>23652</v>
      </c>
      <c r="F24" t="s">
        <v>1362</v>
      </c>
      <c r="G24" t="s">
        <v>1363</v>
      </c>
      <c r="H24">
        <v>167.19300000000001</v>
      </c>
      <c r="I24">
        <v>33.43</v>
      </c>
    </row>
    <row r="25" spans="1:9" x14ac:dyDescent="0.25">
      <c r="A25" t="s">
        <v>1255</v>
      </c>
      <c r="B25" t="s">
        <v>139</v>
      </c>
      <c r="C25">
        <v>17.5</v>
      </c>
      <c r="D25" t="s">
        <v>1365</v>
      </c>
      <c r="E25">
        <v>23796</v>
      </c>
      <c r="F25" t="s">
        <v>1366</v>
      </c>
      <c r="G25" t="s">
        <v>1367</v>
      </c>
      <c r="H25">
        <v>340.42</v>
      </c>
      <c r="I25">
        <v>68.08</v>
      </c>
    </row>
    <row r="26" spans="1:9" x14ac:dyDescent="0.25">
      <c r="A26" t="s">
        <v>1255</v>
      </c>
      <c r="B26" t="s">
        <v>144</v>
      </c>
      <c r="C26">
        <v>20</v>
      </c>
      <c r="D26" t="s">
        <v>1369</v>
      </c>
      <c r="E26">
        <v>47576</v>
      </c>
      <c r="F26" t="s">
        <v>1370</v>
      </c>
      <c r="G26" t="s">
        <v>1371</v>
      </c>
      <c r="H26">
        <v>176.22</v>
      </c>
      <c r="I26">
        <v>35.200000000000003</v>
      </c>
    </row>
    <row r="27" spans="1:9" x14ac:dyDescent="0.25">
      <c r="A27" t="s">
        <v>1255</v>
      </c>
      <c r="B27" t="s">
        <v>149</v>
      </c>
      <c r="C27">
        <v>20</v>
      </c>
      <c r="D27" t="s">
        <v>1373</v>
      </c>
      <c r="E27">
        <v>22331</v>
      </c>
      <c r="F27" t="s">
        <v>1374</v>
      </c>
      <c r="G27" t="s">
        <v>1375</v>
      </c>
      <c r="H27">
        <v>150.2176</v>
      </c>
      <c r="I27">
        <v>30.04</v>
      </c>
    </row>
    <row r="28" spans="1:9" x14ac:dyDescent="0.25">
      <c r="A28" t="s">
        <v>1255</v>
      </c>
      <c r="B28" t="s">
        <v>154</v>
      </c>
      <c r="C28">
        <v>19.899999999999999</v>
      </c>
      <c r="D28" t="s">
        <v>1377</v>
      </c>
      <c r="E28">
        <v>32655</v>
      </c>
      <c r="F28" t="s">
        <v>1378</v>
      </c>
      <c r="G28" t="s">
        <v>1379</v>
      </c>
      <c r="H28">
        <v>317.81299999999999</v>
      </c>
      <c r="I28">
        <v>63.56</v>
      </c>
    </row>
    <row r="31" spans="1:9" x14ac:dyDescent="0.25">
      <c r="A31" s="7" t="s">
        <v>2319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2322</v>
      </c>
    </row>
    <row r="34" spans="1:49" x14ac:dyDescent="0.25">
      <c r="A34" t="s">
        <v>1709</v>
      </c>
      <c r="B34" s="38">
        <v>42438.125358796293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14</v>
      </c>
      <c r="C38">
        <v>15</v>
      </c>
      <c r="D38">
        <v>16</v>
      </c>
      <c r="E38">
        <v>14</v>
      </c>
      <c r="F38">
        <v>16</v>
      </c>
      <c r="G38">
        <v>16</v>
      </c>
      <c r="H38">
        <v>14</v>
      </c>
      <c r="I38">
        <v>16</v>
      </c>
      <c r="J38">
        <v>16</v>
      </c>
      <c r="K38">
        <v>16</v>
      </c>
      <c r="L38">
        <v>16</v>
      </c>
      <c r="M38">
        <v>16</v>
      </c>
      <c r="N38">
        <v>16</v>
      </c>
      <c r="O38">
        <v>15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15</v>
      </c>
      <c r="W38">
        <v>16</v>
      </c>
      <c r="X38">
        <v>15</v>
      </c>
      <c r="Y38">
        <v>15</v>
      </c>
      <c r="Z38">
        <v>16</v>
      </c>
      <c r="AA38">
        <v>16</v>
      </c>
      <c r="AB38">
        <v>15</v>
      </c>
      <c r="AC38">
        <v>16</v>
      </c>
      <c r="AD38">
        <v>12</v>
      </c>
      <c r="AE38">
        <v>15</v>
      </c>
      <c r="AF38">
        <v>15</v>
      </c>
      <c r="AG38">
        <v>14</v>
      </c>
      <c r="AH38">
        <v>16</v>
      </c>
      <c r="AI38">
        <v>15</v>
      </c>
      <c r="AJ38">
        <v>16</v>
      </c>
      <c r="AK38">
        <v>16</v>
      </c>
      <c r="AL38">
        <v>14</v>
      </c>
      <c r="AM38">
        <v>16</v>
      </c>
      <c r="AN38">
        <v>15</v>
      </c>
      <c r="AO38">
        <v>16</v>
      </c>
      <c r="AP38">
        <v>16</v>
      </c>
      <c r="AQ38">
        <v>16</v>
      </c>
      <c r="AR38">
        <v>15</v>
      </c>
      <c r="AS38">
        <v>16</v>
      </c>
      <c r="AT38">
        <v>15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98.710999999999999</v>
      </c>
      <c r="C39">
        <v>147.94</v>
      </c>
      <c r="D39">
        <v>69.992999999999995</v>
      </c>
      <c r="E39">
        <v>82.828000000000003</v>
      </c>
      <c r="F39">
        <v>112.28100000000001</v>
      </c>
      <c r="G39">
        <v>86.897000000000006</v>
      </c>
      <c r="H39">
        <v>93.316000000000003</v>
      </c>
      <c r="I39">
        <v>104.514</v>
      </c>
      <c r="J39">
        <v>145.55699999999999</v>
      </c>
      <c r="K39">
        <v>103.32299999999999</v>
      </c>
      <c r="L39">
        <v>79.847999999999999</v>
      </c>
      <c r="M39">
        <v>55.136000000000003</v>
      </c>
      <c r="N39">
        <v>134.77799999999999</v>
      </c>
      <c r="O39">
        <v>105.131</v>
      </c>
      <c r="P39">
        <v>80.578999999999994</v>
      </c>
      <c r="Q39">
        <v>116.008</v>
      </c>
      <c r="R39">
        <v>166.595</v>
      </c>
      <c r="S39">
        <v>102.378</v>
      </c>
      <c r="T39">
        <v>64.085999999999999</v>
      </c>
      <c r="U39">
        <v>138.87</v>
      </c>
      <c r="V39">
        <v>87.091999999999999</v>
      </c>
      <c r="W39">
        <v>82.724999999999994</v>
      </c>
      <c r="X39">
        <v>73.433999999999997</v>
      </c>
      <c r="Y39">
        <v>125.846</v>
      </c>
      <c r="Z39">
        <v>129.04599999999999</v>
      </c>
      <c r="AA39">
        <v>117.768</v>
      </c>
      <c r="AB39">
        <v>84.037000000000006</v>
      </c>
      <c r="AC39">
        <v>106.462</v>
      </c>
      <c r="AD39">
        <v>71.42</v>
      </c>
      <c r="AE39">
        <v>66.338999999999999</v>
      </c>
      <c r="AF39">
        <v>78.644000000000005</v>
      </c>
      <c r="AG39">
        <v>110.595</v>
      </c>
      <c r="AH39">
        <v>138.30199999999999</v>
      </c>
      <c r="AI39">
        <v>92.21</v>
      </c>
      <c r="AJ39">
        <v>75.135999999999996</v>
      </c>
      <c r="AK39">
        <v>82.956000000000003</v>
      </c>
      <c r="AL39">
        <v>94.843000000000004</v>
      </c>
      <c r="AM39">
        <v>78.944999999999993</v>
      </c>
      <c r="AN39">
        <v>112.938</v>
      </c>
      <c r="AO39">
        <v>111.51600000000001</v>
      </c>
      <c r="AP39">
        <v>91.897999999999996</v>
      </c>
      <c r="AQ39">
        <v>82.537000000000006</v>
      </c>
      <c r="AR39">
        <v>77.616</v>
      </c>
      <c r="AS39">
        <v>85.277000000000001</v>
      </c>
      <c r="AT39">
        <v>59.732999999999997</v>
      </c>
      <c r="AU39">
        <v>112.056</v>
      </c>
      <c r="AV39">
        <v>70.947000000000003</v>
      </c>
      <c r="AW39">
        <v>82.89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2323</v>
      </c>
    </row>
    <row r="42" spans="1:49" x14ac:dyDescent="0.25">
      <c r="A42" t="s">
        <v>1709</v>
      </c>
      <c r="B42" s="38">
        <v>42438.124745370369</v>
      </c>
    </row>
    <row r="43" spans="1:49" x14ac:dyDescent="0.25">
      <c r="A43" t="s">
        <v>1710</v>
      </c>
      <c r="B43">
        <v>2400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14</v>
      </c>
      <c r="C46">
        <v>0</v>
      </c>
      <c r="D46">
        <v>16</v>
      </c>
      <c r="E46">
        <v>14</v>
      </c>
      <c r="F46">
        <v>16</v>
      </c>
      <c r="G46">
        <v>15</v>
      </c>
      <c r="H46">
        <v>14</v>
      </c>
      <c r="I46">
        <v>16</v>
      </c>
      <c r="J46">
        <v>16</v>
      </c>
      <c r="K46">
        <v>16</v>
      </c>
      <c r="L46">
        <v>16</v>
      </c>
      <c r="M46">
        <v>16</v>
      </c>
      <c r="N46">
        <v>16</v>
      </c>
      <c r="O46">
        <v>15</v>
      </c>
      <c r="P46">
        <v>16</v>
      </c>
      <c r="Q46">
        <v>16</v>
      </c>
      <c r="R46">
        <v>16</v>
      </c>
      <c r="S46">
        <v>1</v>
      </c>
      <c r="T46">
        <v>5</v>
      </c>
      <c r="U46">
        <v>16</v>
      </c>
      <c r="V46">
        <v>14</v>
      </c>
      <c r="W46">
        <v>16</v>
      </c>
      <c r="X46">
        <v>14</v>
      </c>
      <c r="Y46">
        <v>15</v>
      </c>
      <c r="Z46">
        <v>16</v>
      </c>
      <c r="AA46">
        <v>16</v>
      </c>
      <c r="AB46">
        <v>15</v>
      </c>
      <c r="AC46">
        <v>16</v>
      </c>
      <c r="AD46">
        <v>12</v>
      </c>
      <c r="AE46">
        <v>15</v>
      </c>
      <c r="AF46">
        <v>15</v>
      </c>
      <c r="AG46">
        <v>14</v>
      </c>
      <c r="AH46">
        <v>16</v>
      </c>
      <c r="AI46">
        <v>0</v>
      </c>
      <c r="AJ46">
        <v>0</v>
      </c>
      <c r="AK46">
        <v>12</v>
      </c>
      <c r="AL46">
        <v>13</v>
      </c>
      <c r="AM46">
        <v>15</v>
      </c>
      <c r="AN46">
        <v>15</v>
      </c>
      <c r="AO46">
        <v>16</v>
      </c>
      <c r="AP46">
        <v>0</v>
      </c>
      <c r="AQ46">
        <v>13</v>
      </c>
      <c r="AR46">
        <v>15</v>
      </c>
      <c r="AS46">
        <v>16</v>
      </c>
      <c r="AT46">
        <v>15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96.204999999999998</v>
      </c>
      <c r="C47">
        <v>0</v>
      </c>
      <c r="D47">
        <v>22.658000000000001</v>
      </c>
      <c r="E47">
        <v>54.198</v>
      </c>
      <c r="F47">
        <v>79.878</v>
      </c>
      <c r="G47">
        <v>60.332000000000001</v>
      </c>
      <c r="H47">
        <v>50.445999999999998</v>
      </c>
      <c r="I47">
        <v>62.988</v>
      </c>
      <c r="J47">
        <v>60.383000000000003</v>
      </c>
      <c r="K47">
        <v>88.777000000000001</v>
      </c>
      <c r="L47">
        <v>53.944000000000003</v>
      </c>
      <c r="M47">
        <v>30.917000000000002</v>
      </c>
      <c r="N47">
        <v>82.805000000000007</v>
      </c>
      <c r="O47">
        <v>57.39</v>
      </c>
      <c r="P47">
        <v>34.067</v>
      </c>
      <c r="Q47">
        <v>37.305</v>
      </c>
      <c r="R47">
        <v>92.222999999999999</v>
      </c>
      <c r="S47">
        <v>10.199999999999999</v>
      </c>
      <c r="T47">
        <v>20.77</v>
      </c>
      <c r="U47">
        <v>114.423</v>
      </c>
      <c r="V47">
        <v>63.295000000000002</v>
      </c>
      <c r="W47">
        <v>48.677999999999997</v>
      </c>
      <c r="X47">
        <v>41.279000000000003</v>
      </c>
      <c r="Y47">
        <v>54.777999999999999</v>
      </c>
      <c r="Z47">
        <v>188.96100000000001</v>
      </c>
      <c r="AA47">
        <v>47.381</v>
      </c>
      <c r="AB47">
        <v>31.532</v>
      </c>
      <c r="AC47">
        <v>40.856000000000002</v>
      </c>
      <c r="AD47">
        <v>39.159999999999997</v>
      </c>
      <c r="AE47">
        <v>35.534999999999997</v>
      </c>
      <c r="AF47">
        <v>32.212000000000003</v>
      </c>
      <c r="AG47">
        <v>42.18</v>
      </c>
      <c r="AH47">
        <v>228.25</v>
      </c>
      <c r="AI47">
        <v>0</v>
      </c>
      <c r="AJ47">
        <v>0</v>
      </c>
      <c r="AK47">
        <v>16.530999999999999</v>
      </c>
      <c r="AL47">
        <v>35.664999999999999</v>
      </c>
      <c r="AM47">
        <v>33.155000000000001</v>
      </c>
      <c r="AN47">
        <v>53.378</v>
      </c>
      <c r="AO47">
        <v>48.277999999999999</v>
      </c>
      <c r="AP47">
        <v>0</v>
      </c>
      <c r="AQ47">
        <v>31.51</v>
      </c>
      <c r="AR47">
        <v>50.298000000000002</v>
      </c>
      <c r="AS47">
        <v>72.405000000000001</v>
      </c>
      <c r="AT47">
        <v>48.767000000000003</v>
      </c>
      <c r="AU47">
        <v>92.632999999999996</v>
      </c>
      <c r="AV47">
        <v>48.796999999999997</v>
      </c>
      <c r="AW47">
        <v>46.042000000000002</v>
      </c>
    </row>
    <row r="49" spans="1:49" x14ac:dyDescent="0.25">
      <c r="A49" s="7" t="s">
        <v>2320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2324</v>
      </c>
    </row>
    <row r="52" spans="1:49" x14ac:dyDescent="0.25">
      <c r="A52" t="s">
        <v>1709</v>
      </c>
      <c r="B52" s="38">
        <v>42438.12400462963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14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15</v>
      </c>
      <c r="P56">
        <v>14</v>
      </c>
      <c r="Q56">
        <v>16</v>
      </c>
      <c r="R56">
        <v>15</v>
      </c>
      <c r="S56">
        <v>16</v>
      </c>
      <c r="T56">
        <v>16</v>
      </c>
      <c r="U56">
        <v>15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15</v>
      </c>
      <c r="AE56">
        <v>16</v>
      </c>
      <c r="AF56">
        <v>15</v>
      </c>
      <c r="AG56">
        <v>16</v>
      </c>
      <c r="AH56">
        <v>14</v>
      </c>
      <c r="AI56">
        <v>16</v>
      </c>
      <c r="AJ56">
        <v>16</v>
      </c>
      <c r="AK56">
        <v>16</v>
      </c>
      <c r="AL56">
        <v>16</v>
      </c>
      <c r="AM56">
        <v>15</v>
      </c>
      <c r="AN56">
        <v>16</v>
      </c>
      <c r="AO56">
        <v>16</v>
      </c>
      <c r="AP56">
        <v>15</v>
      </c>
      <c r="AQ56">
        <v>13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116.98099999999999</v>
      </c>
      <c r="C57">
        <v>132.26900000000001</v>
      </c>
      <c r="D57">
        <v>122.773</v>
      </c>
      <c r="E57">
        <v>147.083</v>
      </c>
      <c r="F57">
        <v>115.056</v>
      </c>
      <c r="G57">
        <v>62.854999999999997</v>
      </c>
      <c r="H57">
        <v>92.278999999999996</v>
      </c>
      <c r="I57">
        <v>104.845</v>
      </c>
      <c r="J57">
        <v>138.405</v>
      </c>
      <c r="K57">
        <v>128.02500000000001</v>
      </c>
      <c r="L57">
        <v>113.794</v>
      </c>
      <c r="M57">
        <v>109.652</v>
      </c>
      <c r="N57">
        <v>107.866</v>
      </c>
      <c r="O57">
        <v>85.17</v>
      </c>
      <c r="P57">
        <v>79.197999999999993</v>
      </c>
      <c r="Q57">
        <v>78.552999999999997</v>
      </c>
      <c r="R57">
        <v>126.047</v>
      </c>
      <c r="S57">
        <v>137.23099999999999</v>
      </c>
      <c r="T57">
        <v>126.745</v>
      </c>
      <c r="U57">
        <v>105.51</v>
      </c>
      <c r="V57">
        <v>81.427000000000007</v>
      </c>
      <c r="W57">
        <v>37.813000000000002</v>
      </c>
      <c r="X57">
        <v>82.069000000000003</v>
      </c>
      <c r="Y57">
        <v>92.358000000000004</v>
      </c>
      <c r="Z57">
        <v>145.64699999999999</v>
      </c>
      <c r="AA57">
        <v>118.292</v>
      </c>
      <c r="AB57">
        <v>88.2</v>
      </c>
      <c r="AC57">
        <v>149.316</v>
      </c>
      <c r="AD57">
        <v>82.721999999999994</v>
      </c>
      <c r="AE57">
        <v>76.897999999999996</v>
      </c>
      <c r="AF57">
        <v>72.09</v>
      </c>
      <c r="AG57">
        <v>118.586</v>
      </c>
      <c r="AH57">
        <v>69.540999999999997</v>
      </c>
      <c r="AI57">
        <v>101.01300000000001</v>
      </c>
      <c r="AJ57">
        <v>90.97</v>
      </c>
      <c r="AK57">
        <v>154.10300000000001</v>
      </c>
      <c r="AL57">
        <v>99.471999999999994</v>
      </c>
      <c r="AM57">
        <v>77.957999999999998</v>
      </c>
      <c r="AN57">
        <v>131.69399999999999</v>
      </c>
      <c r="AO57">
        <v>121.973</v>
      </c>
      <c r="AP57">
        <v>82.962999999999994</v>
      </c>
      <c r="AQ57">
        <v>28.837</v>
      </c>
      <c r="AR57">
        <v>92.841999999999999</v>
      </c>
      <c r="AS57">
        <v>114.80200000000001</v>
      </c>
      <c r="AT57">
        <v>99.088999999999999</v>
      </c>
      <c r="AU57">
        <v>133.38300000000001</v>
      </c>
      <c r="AV57">
        <v>124.89400000000001</v>
      </c>
      <c r="AW57">
        <v>116.10599999999999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2325</v>
      </c>
    </row>
    <row r="60" spans="1:49" x14ac:dyDescent="0.25">
      <c r="A60" t="s">
        <v>1709</v>
      </c>
      <c r="B60" s="38">
        <v>42438.123217592591</v>
      </c>
    </row>
    <row r="61" spans="1:49" x14ac:dyDescent="0.25">
      <c r="A61" t="s">
        <v>1710</v>
      </c>
      <c r="B61">
        <v>2402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0</v>
      </c>
      <c r="D64">
        <v>16</v>
      </c>
      <c r="E64">
        <v>16</v>
      </c>
      <c r="F64">
        <v>16</v>
      </c>
      <c r="G64">
        <v>16</v>
      </c>
      <c r="H64">
        <v>14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15</v>
      </c>
      <c r="P64">
        <v>14</v>
      </c>
      <c r="Q64">
        <v>16</v>
      </c>
      <c r="R64">
        <v>15</v>
      </c>
      <c r="S64">
        <v>0</v>
      </c>
      <c r="T64">
        <v>13</v>
      </c>
      <c r="U64">
        <v>13</v>
      </c>
      <c r="V64">
        <v>16</v>
      </c>
      <c r="W64">
        <v>14</v>
      </c>
      <c r="X64">
        <v>14</v>
      </c>
      <c r="Y64">
        <v>15</v>
      </c>
      <c r="Z64">
        <v>16</v>
      </c>
      <c r="AA64">
        <v>16</v>
      </c>
      <c r="AB64">
        <v>16</v>
      </c>
      <c r="AC64">
        <v>16</v>
      </c>
      <c r="AD64">
        <v>13</v>
      </c>
      <c r="AE64">
        <v>16</v>
      </c>
      <c r="AF64">
        <v>15</v>
      </c>
      <c r="AG64">
        <v>16</v>
      </c>
      <c r="AH64">
        <v>13</v>
      </c>
      <c r="AI64">
        <v>0</v>
      </c>
      <c r="AJ64">
        <v>1</v>
      </c>
      <c r="AK64">
        <v>16</v>
      </c>
      <c r="AL64">
        <v>15</v>
      </c>
      <c r="AM64">
        <v>14</v>
      </c>
      <c r="AN64">
        <v>16</v>
      </c>
      <c r="AO64">
        <v>16</v>
      </c>
      <c r="AP64">
        <v>0</v>
      </c>
      <c r="AQ64">
        <v>6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15</v>
      </c>
    </row>
    <row r="65" spans="1:49" x14ac:dyDescent="0.25">
      <c r="A65" t="s">
        <v>1764</v>
      </c>
      <c r="B65">
        <v>99.444999999999993</v>
      </c>
      <c r="C65">
        <v>0</v>
      </c>
      <c r="D65">
        <v>63.701999999999998</v>
      </c>
      <c r="E65">
        <v>110.503</v>
      </c>
      <c r="F65">
        <v>80.096000000000004</v>
      </c>
      <c r="G65">
        <v>41.817999999999998</v>
      </c>
      <c r="H65">
        <v>59.168999999999997</v>
      </c>
      <c r="I65">
        <v>62.595999999999997</v>
      </c>
      <c r="J65">
        <v>65.070999999999998</v>
      </c>
      <c r="K65">
        <v>89.795000000000002</v>
      </c>
      <c r="L65">
        <v>96.022999999999996</v>
      </c>
      <c r="M65">
        <v>66.870999999999995</v>
      </c>
      <c r="N65">
        <v>62.289000000000001</v>
      </c>
      <c r="O65">
        <v>41.109000000000002</v>
      </c>
      <c r="P65">
        <v>27.344999999999999</v>
      </c>
      <c r="Q65">
        <v>35.213000000000001</v>
      </c>
      <c r="R65">
        <v>52.670999999999999</v>
      </c>
      <c r="S65">
        <v>0</v>
      </c>
      <c r="T65">
        <v>24.376000000000001</v>
      </c>
      <c r="U65">
        <v>64.563999999999993</v>
      </c>
      <c r="V65">
        <v>51.061</v>
      </c>
      <c r="W65">
        <v>19.826000000000001</v>
      </c>
      <c r="X65">
        <v>33.618000000000002</v>
      </c>
      <c r="Y65">
        <v>31.771999999999998</v>
      </c>
      <c r="Z65">
        <v>289.46699999999998</v>
      </c>
      <c r="AA65">
        <v>45.536999999999999</v>
      </c>
      <c r="AB65">
        <v>39.651000000000003</v>
      </c>
      <c r="AC65">
        <v>52.543999999999997</v>
      </c>
      <c r="AD65">
        <v>45.628999999999998</v>
      </c>
      <c r="AE65">
        <v>43.603000000000002</v>
      </c>
      <c r="AF65">
        <v>29.295999999999999</v>
      </c>
      <c r="AG65">
        <v>62.756</v>
      </c>
      <c r="AH65">
        <v>80.394999999999996</v>
      </c>
      <c r="AI65">
        <v>0</v>
      </c>
      <c r="AJ65">
        <v>10.616</v>
      </c>
      <c r="AK65">
        <v>43.225999999999999</v>
      </c>
      <c r="AL65">
        <v>34.863999999999997</v>
      </c>
      <c r="AM65">
        <v>35.875</v>
      </c>
      <c r="AN65">
        <v>41.363999999999997</v>
      </c>
      <c r="AO65">
        <v>27.952000000000002</v>
      </c>
      <c r="AP65">
        <v>0</v>
      </c>
      <c r="AQ65">
        <v>16.882000000000001</v>
      </c>
      <c r="AR65">
        <v>60.625999999999998</v>
      </c>
      <c r="AS65">
        <v>94.262</v>
      </c>
      <c r="AT65">
        <v>81.376000000000005</v>
      </c>
      <c r="AU65">
        <v>108.794</v>
      </c>
      <c r="AV65">
        <v>105.358</v>
      </c>
      <c r="AW65">
        <v>61.63</v>
      </c>
    </row>
    <row r="67" spans="1:49" x14ac:dyDescent="0.25">
      <c r="A67" s="7" t="s">
        <v>2321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2326</v>
      </c>
    </row>
    <row r="70" spans="1:49" x14ac:dyDescent="0.25">
      <c r="A70" t="s">
        <v>1709</v>
      </c>
      <c r="B70" s="38">
        <v>42438.122453703705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15</v>
      </c>
      <c r="C74">
        <v>14</v>
      </c>
      <c r="D74">
        <v>16</v>
      </c>
      <c r="E74">
        <v>15</v>
      </c>
      <c r="F74">
        <v>16</v>
      </c>
      <c r="G74">
        <v>16</v>
      </c>
      <c r="H74">
        <v>15</v>
      </c>
      <c r="I74">
        <v>16</v>
      </c>
      <c r="J74">
        <v>16</v>
      </c>
      <c r="K74">
        <v>15</v>
      </c>
      <c r="L74">
        <v>15</v>
      </c>
      <c r="M74">
        <v>16</v>
      </c>
      <c r="N74">
        <v>15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15</v>
      </c>
      <c r="AB74">
        <v>14</v>
      </c>
      <c r="AC74">
        <v>16</v>
      </c>
      <c r="AD74">
        <v>15</v>
      </c>
      <c r="AE74">
        <v>16</v>
      </c>
      <c r="AF74">
        <v>15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14</v>
      </c>
      <c r="AO74">
        <v>16</v>
      </c>
      <c r="AP74">
        <v>14</v>
      </c>
      <c r="AQ74">
        <v>16</v>
      </c>
      <c r="AR74">
        <v>16</v>
      </c>
      <c r="AS74">
        <v>16</v>
      </c>
      <c r="AT74">
        <v>15</v>
      </c>
      <c r="AU74">
        <v>15</v>
      </c>
      <c r="AV74">
        <v>16</v>
      </c>
      <c r="AW74">
        <v>16</v>
      </c>
    </row>
    <row r="75" spans="1:49" x14ac:dyDescent="0.25">
      <c r="A75" t="s">
        <v>1764</v>
      </c>
      <c r="B75">
        <v>100.205</v>
      </c>
      <c r="C75">
        <v>74.507999999999996</v>
      </c>
      <c r="D75">
        <v>77.984999999999999</v>
      </c>
      <c r="E75">
        <v>72.753</v>
      </c>
      <c r="F75">
        <v>116.77</v>
      </c>
      <c r="G75">
        <v>66.168999999999997</v>
      </c>
      <c r="H75">
        <v>85.703999999999994</v>
      </c>
      <c r="I75">
        <v>64.367999999999995</v>
      </c>
      <c r="J75">
        <v>87.361999999999995</v>
      </c>
      <c r="K75">
        <v>179.96799999999999</v>
      </c>
      <c r="L75">
        <v>85.754000000000005</v>
      </c>
      <c r="M75">
        <v>102.09</v>
      </c>
      <c r="N75">
        <v>120.41500000000001</v>
      </c>
      <c r="O75">
        <v>90.628</v>
      </c>
      <c r="P75">
        <v>67.751000000000005</v>
      </c>
      <c r="Q75">
        <v>99.402000000000001</v>
      </c>
      <c r="R75">
        <v>113.345</v>
      </c>
      <c r="S75">
        <v>89.043000000000006</v>
      </c>
      <c r="T75">
        <v>69.512</v>
      </c>
      <c r="U75">
        <v>54.435000000000002</v>
      </c>
      <c r="V75">
        <v>74.884</v>
      </c>
      <c r="W75">
        <v>82.402000000000001</v>
      </c>
      <c r="X75">
        <v>99.534999999999997</v>
      </c>
      <c r="Y75">
        <v>69.58</v>
      </c>
      <c r="Z75">
        <v>64.12</v>
      </c>
      <c r="AA75">
        <v>112.08</v>
      </c>
      <c r="AB75">
        <v>103.361</v>
      </c>
      <c r="AC75">
        <v>89.588999999999999</v>
      </c>
      <c r="AD75">
        <v>84.152000000000001</v>
      </c>
      <c r="AE75">
        <v>61.536999999999999</v>
      </c>
      <c r="AF75">
        <v>73.474000000000004</v>
      </c>
      <c r="AG75">
        <v>126.544</v>
      </c>
      <c r="AH75">
        <v>83.503</v>
      </c>
      <c r="AI75">
        <v>95.944000000000003</v>
      </c>
      <c r="AJ75">
        <v>54.737000000000002</v>
      </c>
      <c r="AK75">
        <v>99.926000000000002</v>
      </c>
      <c r="AL75">
        <v>119.374</v>
      </c>
      <c r="AM75">
        <v>93.402000000000001</v>
      </c>
      <c r="AN75">
        <v>76.055999999999997</v>
      </c>
      <c r="AO75">
        <v>85.513999999999996</v>
      </c>
      <c r="AP75">
        <v>91.388999999999996</v>
      </c>
      <c r="AQ75">
        <v>75.745000000000005</v>
      </c>
      <c r="AR75">
        <v>67.789000000000001</v>
      </c>
      <c r="AS75">
        <v>55.3</v>
      </c>
      <c r="AT75">
        <v>55.222000000000001</v>
      </c>
      <c r="AU75">
        <v>70.891999999999996</v>
      </c>
      <c r="AV75">
        <v>79.426000000000002</v>
      </c>
      <c r="AW75">
        <v>60.311999999999998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2327</v>
      </c>
    </row>
    <row r="78" spans="1:49" x14ac:dyDescent="0.25">
      <c r="A78" t="s">
        <v>1709</v>
      </c>
      <c r="B78" s="38">
        <v>42438.12599537037</v>
      </c>
    </row>
    <row r="79" spans="1:49" x14ac:dyDescent="0.25">
      <c r="A79" t="s">
        <v>1710</v>
      </c>
      <c r="B79">
        <v>2402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15</v>
      </c>
      <c r="C82">
        <v>0</v>
      </c>
      <c r="D82">
        <v>15</v>
      </c>
      <c r="E82">
        <v>15</v>
      </c>
      <c r="F82">
        <v>15</v>
      </c>
      <c r="G82">
        <v>16</v>
      </c>
      <c r="H82">
        <v>15</v>
      </c>
      <c r="I82">
        <v>16</v>
      </c>
      <c r="J82">
        <v>16</v>
      </c>
      <c r="K82">
        <v>15</v>
      </c>
      <c r="L82">
        <v>15</v>
      </c>
      <c r="M82">
        <v>16</v>
      </c>
      <c r="N82">
        <v>15</v>
      </c>
      <c r="O82">
        <v>16</v>
      </c>
      <c r="P82">
        <v>16</v>
      </c>
      <c r="Q82">
        <v>16</v>
      </c>
      <c r="R82">
        <v>16</v>
      </c>
      <c r="S82">
        <v>0</v>
      </c>
      <c r="T82">
        <v>5</v>
      </c>
      <c r="U82">
        <v>14</v>
      </c>
      <c r="V82">
        <v>16</v>
      </c>
      <c r="W82">
        <v>16</v>
      </c>
      <c r="X82">
        <v>16</v>
      </c>
      <c r="Y82">
        <v>15</v>
      </c>
      <c r="Z82">
        <v>16</v>
      </c>
      <c r="AA82">
        <v>15</v>
      </c>
      <c r="AB82">
        <v>14</v>
      </c>
      <c r="AC82">
        <v>16</v>
      </c>
      <c r="AD82">
        <v>15</v>
      </c>
      <c r="AE82">
        <v>15</v>
      </c>
      <c r="AF82">
        <v>15</v>
      </c>
      <c r="AG82">
        <v>16</v>
      </c>
      <c r="AH82">
        <v>16</v>
      </c>
      <c r="AI82">
        <v>0</v>
      </c>
      <c r="AJ82">
        <v>3</v>
      </c>
      <c r="AK82">
        <v>16</v>
      </c>
      <c r="AL82">
        <v>16</v>
      </c>
      <c r="AM82">
        <v>15</v>
      </c>
      <c r="AN82">
        <v>13</v>
      </c>
      <c r="AO82">
        <v>15</v>
      </c>
      <c r="AP82">
        <v>0</v>
      </c>
      <c r="AQ82">
        <v>0</v>
      </c>
      <c r="AR82">
        <v>15</v>
      </c>
      <c r="AS82">
        <v>16</v>
      </c>
      <c r="AT82">
        <v>15</v>
      </c>
      <c r="AU82">
        <v>15</v>
      </c>
      <c r="AV82">
        <v>16</v>
      </c>
      <c r="AW82">
        <v>16</v>
      </c>
    </row>
    <row r="83" spans="1:49" x14ac:dyDescent="0.25">
      <c r="A83" t="s">
        <v>1764</v>
      </c>
      <c r="B83">
        <v>84.953999999999994</v>
      </c>
      <c r="C83">
        <v>0</v>
      </c>
      <c r="D83">
        <v>22.870999999999999</v>
      </c>
      <c r="E83">
        <v>49.204000000000001</v>
      </c>
      <c r="F83">
        <v>98.177999999999997</v>
      </c>
      <c r="G83">
        <v>59.066000000000003</v>
      </c>
      <c r="H83">
        <v>61.109000000000002</v>
      </c>
      <c r="I83">
        <v>37.709000000000003</v>
      </c>
      <c r="J83">
        <v>59.780999999999999</v>
      </c>
      <c r="K83">
        <v>168.17</v>
      </c>
      <c r="L83">
        <v>79.878</v>
      </c>
      <c r="M83">
        <v>67.728999999999999</v>
      </c>
      <c r="N83">
        <v>73.091999999999999</v>
      </c>
      <c r="O83">
        <v>80.504999999999995</v>
      </c>
      <c r="P83">
        <v>68.489999999999995</v>
      </c>
      <c r="Q83">
        <v>54.58</v>
      </c>
      <c r="R83">
        <v>67.591999999999999</v>
      </c>
      <c r="S83">
        <v>0</v>
      </c>
      <c r="T83">
        <v>41.564999999999998</v>
      </c>
      <c r="U83">
        <v>28.254999999999999</v>
      </c>
      <c r="V83">
        <v>94.984999999999999</v>
      </c>
      <c r="W83">
        <v>42.61</v>
      </c>
      <c r="X83">
        <v>41.866999999999997</v>
      </c>
      <c r="Y83">
        <v>38.520000000000003</v>
      </c>
      <c r="Z83">
        <v>94.662000000000006</v>
      </c>
      <c r="AA83">
        <v>49.841999999999999</v>
      </c>
      <c r="AB83">
        <v>45.055</v>
      </c>
      <c r="AC83">
        <v>47.688000000000002</v>
      </c>
      <c r="AD83">
        <v>49.965000000000003</v>
      </c>
      <c r="AE83">
        <v>37.615000000000002</v>
      </c>
      <c r="AF83">
        <v>38.521000000000001</v>
      </c>
      <c r="AG83">
        <v>53.206000000000003</v>
      </c>
      <c r="AH83">
        <v>113.952</v>
      </c>
      <c r="AI83">
        <v>0</v>
      </c>
      <c r="AJ83">
        <v>5.6449999999999996</v>
      </c>
      <c r="AK83">
        <v>39.073999999999998</v>
      </c>
      <c r="AL83">
        <v>38.305999999999997</v>
      </c>
      <c r="AM83">
        <v>66.5</v>
      </c>
      <c r="AN83">
        <v>41.779000000000003</v>
      </c>
      <c r="AO83">
        <v>47.616999999999997</v>
      </c>
      <c r="AP83">
        <v>0</v>
      </c>
      <c r="AQ83">
        <v>0</v>
      </c>
      <c r="AR83">
        <v>52.167999999999999</v>
      </c>
      <c r="AS83">
        <v>48.825000000000003</v>
      </c>
      <c r="AT83">
        <v>61.045999999999999</v>
      </c>
      <c r="AU83">
        <v>74.438000000000002</v>
      </c>
      <c r="AV83">
        <v>71.697999999999993</v>
      </c>
      <c r="AW83">
        <v>40.151000000000003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93.75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6.25</v>
      </c>
      <c r="T86">
        <f t="shared" si="0"/>
        <v>31.25</v>
      </c>
      <c r="U86">
        <f t="shared" si="0"/>
        <v>100</v>
      </c>
      <c r="V86">
        <f t="shared" si="0"/>
        <v>93.333333333333329</v>
      </c>
      <c r="W86">
        <f t="shared" si="0"/>
        <v>100</v>
      </c>
      <c r="X86">
        <f t="shared" si="0"/>
        <v>93.333333333333329</v>
      </c>
      <c r="Y86">
        <f t="shared" si="0"/>
        <v>100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0</v>
      </c>
      <c r="AJ86">
        <f t="shared" si="0"/>
        <v>0</v>
      </c>
      <c r="AK86">
        <f t="shared" si="0"/>
        <v>75</v>
      </c>
      <c r="AL86">
        <f t="shared" si="0"/>
        <v>92.857142857142861</v>
      </c>
      <c r="AM86">
        <f t="shared" si="0"/>
        <v>93.75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81.25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81.25</v>
      </c>
      <c r="U87">
        <f t="shared" si="1"/>
        <v>86.666666666666671</v>
      </c>
      <c r="V87">
        <f t="shared" si="1"/>
        <v>100</v>
      </c>
      <c r="W87">
        <f t="shared" si="1"/>
        <v>87.5</v>
      </c>
      <c r="X87">
        <f t="shared" si="1"/>
        <v>87.5</v>
      </c>
      <c r="Y87">
        <f t="shared" si="1"/>
        <v>93.75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86.666666666666671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92.857142857142861</v>
      </c>
      <c r="AI87">
        <f t="shared" si="1"/>
        <v>0</v>
      </c>
      <c r="AJ87">
        <f t="shared" si="1"/>
        <v>6.25</v>
      </c>
      <c r="AK87">
        <f t="shared" si="1"/>
        <v>100</v>
      </c>
      <c r="AL87">
        <f t="shared" si="1"/>
        <v>93.75</v>
      </c>
      <c r="AM87">
        <f t="shared" si="1"/>
        <v>93.333333333333329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46.153846153846153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93.75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0</v>
      </c>
      <c r="D88">
        <f t="shared" si="2"/>
        <v>93.75</v>
      </c>
      <c r="E88">
        <f t="shared" si="2"/>
        <v>100</v>
      </c>
      <c r="F88">
        <f t="shared" si="2"/>
        <v>93.75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31.25</v>
      </c>
      <c r="U88">
        <f t="shared" si="2"/>
        <v>87.5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93.75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93.75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0</v>
      </c>
      <c r="AJ88">
        <f t="shared" si="2"/>
        <v>18.75</v>
      </c>
      <c r="AK88">
        <f t="shared" si="2"/>
        <v>100</v>
      </c>
      <c r="AL88">
        <f t="shared" si="2"/>
        <v>100</v>
      </c>
      <c r="AM88">
        <f t="shared" si="2"/>
        <v>93.75</v>
      </c>
      <c r="AN88">
        <f t="shared" si="2"/>
        <v>92.857142857142861</v>
      </c>
      <c r="AO88">
        <f t="shared" si="2"/>
        <v>93.75</v>
      </c>
      <c r="AP88">
        <f t="shared" si="2"/>
        <v>0</v>
      </c>
      <c r="AQ88">
        <f t="shared" si="2"/>
        <v>0</v>
      </c>
      <c r="AR88">
        <f t="shared" si="2"/>
        <v>93.75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1222</v>
      </c>
      <c r="D89" s="7" t="s">
        <v>1222</v>
      </c>
      <c r="E89" s="7" t="s">
        <v>1222</v>
      </c>
      <c r="F89" s="7" t="s">
        <v>1222</v>
      </c>
      <c r="G89" s="7" t="s">
        <v>1222</v>
      </c>
      <c r="H89" s="7" t="s">
        <v>1222</v>
      </c>
      <c r="I89" s="7" t="s">
        <v>1222</v>
      </c>
      <c r="J89" s="7" t="s">
        <v>1644</v>
      </c>
      <c r="K89" s="7" t="s">
        <v>1363</v>
      </c>
      <c r="L89" s="7" t="s">
        <v>1363</v>
      </c>
      <c r="M89" s="7" t="s">
        <v>1363</v>
      </c>
      <c r="N89" s="7" t="s">
        <v>1363</v>
      </c>
      <c r="O89" s="7" t="s">
        <v>1363</v>
      </c>
      <c r="P89" s="7" t="s">
        <v>1363</v>
      </c>
      <c r="Q89" s="7" t="s">
        <v>1363</v>
      </c>
      <c r="R89" s="7" t="s">
        <v>1644</v>
      </c>
      <c r="S89" s="7" t="s">
        <v>1367</v>
      </c>
      <c r="T89" s="7" t="s">
        <v>1367</v>
      </c>
      <c r="U89" s="7" t="s">
        <v>1367</v>
      </c>
      <c r="V89" s="7" t="s">
        <v>1367</v>
      </c>
      <c r="W89" s="7" t="s">
        <v>1367</v>
      </c>
      <c r="X89" s="7" t="s">
        <v>1367</v>
      </c>
      <c r="Y89" s="7" t="s">
        <v>1367</v>
      </c>
      <c r="Z89" s="7" t="s">
        <v>1686</v>
      </c>
      <c r="AA89" s="7" t="s">
        <v>1371</v>
      </c>
      <c r="AB89" s="7" t="s">
        <v>1371</v>
      </c>
      <c r="AC89" s="7" t="s">
        <v>1371</v>
      </c>
      <c r="AD89" s="7" t="s">
        <v>1371</v>
      </c>
      <c r="AE89" s="7" t="s">
        <v>1371</v>
      </c>
      <c r="AF89" s="7" t="s">
        <v>1371</v>
      </c>
      <c r="AG89" s="7" t="s">
        <v>1371</v>
      </c>
      <c r="AH89" s="7" t="s">
        <v>1686</v>
      </c>
      <c r="AI89" s="7" t="s">
        <v>1375</v>
      </c>
      <c r="AJ89" s="7" t="s">
        <v>1375</v>
      </c>
      <c r="AK89" s="7" t="s">
        <v>1375</v>
      </c>
      <c r="AL89" s="7" t="s">
        <v>1375</v>
      </c>
      <c r="AM89" s="7" t="s">
        <v>1375</v>
      </c>
      <c r="AN89" s="7" t="s">
        <v>1375</v>
      </c>
      <c r="AO89" s="7" t="s">
        <v>1375</v>
      </c>
      <c r="AP89" s="7" t="s">
        <v>1794</v>
      </c>
      <c r="AQ89" s="7" t="s">
        <v>1379</v>
      </c>
      <c r="AR89" s="7" t="s">
        <v>1379</v>
      </c>
      <c r="AS89" s="7" t="s">
        <v>1379</v>
      </c>
      <c r="AT89" s="7" t="s">
        <v>1379</v>
      </c>
      <c r="AU89" s="7" t="s">
        <v>1379</v>
      </c>
      <c r="AV89" s="7" t="s">
        <v>1379</v>
      </c>
      <c r="AW89" s="7" t="s">
        <v>1379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0</v>
      </c>
      <c r="D91">
        <f t="shared" si="3"/>
        <v>97.916666666666671</v>
      </c>
      <c r="E91">
        <f t="shared" si="3"/>
        <v>100</v>
      </c>
      <c r="F91">
        <f t="shared" si="3"/>
        <v>97.916666666666671</v>
      </c>
      <c r="G91">
        <f t="shared" si="3"/>
        <v>97.916666666666671</v>
      </c>
      <c r="H91">
        <f t="shared" si="3"/>
        <v>100</v>
      </c>
      <c r="I91">
        <f t="shared" si="3"/>
        <v>100</v>
      </c>
      <c r="J91">
        <f t="shared" si="3"/>
        <v>100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100</v>
      </c>
      <c r="Q91">
        <f t="shared" si="3"/>
        <v>100</v>
      </c>
      <c r="R91">
        <f t="shared" si="3"/>
        <v>100</v>
      </c>
      <c r="S91">
        <f t="shared" si="3"/>
        <v>2.0833333333333335</v>
      </c>
      <c r="T91">
        <f t="shared" si="3"/>
        <v>47.916666666666664</v>
      </c>
      <c r="U91">
        <f t="shared" si="3"/>
        <v>91.3888888888889</v>
      </c>
      <c r="V91">
        <f t="shared" si="3"/>
        <v>97.777777777777771</v>
      </c>
      <c r="W91">
        <f t="shared" si="3"/>
        <v>95.833333333333329</v>
      </c>
      <c r="X91">
        <f t="shared" si="3"/>
        <v>93.6111111111111</v>
      </c>
      <c r="Y91">
        <f t="shared" si="3"/>
        <v>95.833333333333329</v>
      </c>
      <c r="Z91">
        <f t="shared" si="3"/>
        <v>100</v>
      </c>
      <c r="AA91">
        <f t="shared" si="3"/>
        <v>100</v>
      </c>
      <c r="AB91">
        <f t="shared" si="3"/>
        <v>100</v>
      </c>
      <c r="AC91">
        <f t="shared" si="3"/>
        <v>100</v>
      </c>
      <c r="AD91">
        <f t="shared" si="3"/>
        <v>95.555555555555557</v>
      </c>
      <c r="AE91">
        <f t="shared" si="3"/>
        <v>97.916666666666671</v>
      </c>
      <c r="AF91">
        <f t="shared" si="3"/>
        <v>100</v>
      </c>
      <c r="AG91">
        <f t="shared" si="3"/>
        <v>100</v>
      </c>
      <c r="AH91">
        <f t="shared" si="3"/>
        <v>97.619047619047635</v>
      </c>
      <c r="AI91">
        <f t="shared" si="3"/>
        <v>0</v>
      </c>
      <c r="AJ91">
        <f t="shared" si="3"/>
        <v>8.3333333333333339</v>
      </c>
      <c r="AK91">
        <f t="shared" si="3"/>
        <v>91.666666666666671</v>
      </c>
      <c r="AL91">
        <f t="shared" si="3"/>
        <v>95.535714285714292</v>
      </c>
      <c r="AM91">
        <f t="shared" si="3"/>
        <v>93.6111111111111</v>
      </c>
      <c r="AN91">
        <f t="shared" si="3"/>
        <v>97.619047619047635</v>
      </c>
      <c r="AO91">
        <f t="shared" si="3"/>
        <v>97.916666666666671</v>
      </c>
      <c r="AP91">
        <f t="shared" si="3"/>
        <v>0</v>
      </c>
      <c r="AQ91">
        <f t="shared" si="3"/>
        <v>42.467948717948723</v>
      </c>
      <c r="AR91">
        <f t="shared" si="3"/>
        <v>97.916666666666671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 t="shared" si="3"/>
        <v>97.916666666666671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3.6084391824351609</v>
      </c>
      <c r="E92">
        <f t="shared" si="4"/>
        <v>0</v>
      </c>
      <c r="F92">
        <f t="shared" si="4"/>
        <v>3.6084391824351609</v>
      </c>
      <c r="G92">
        <f t="shared" si="4"/>
        <v>3.6084391824351609</v>
      </c>
      <c r="H92">
        <f t="shared" si="4"/>
        <v>0</v>
      </c>
      <c r="I92">
        <f t="shared" si="4"/>
        <v>0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0</v>
      </c>
      <c r="Q92">
        <f t="shared" si="4"/>
        <v>0</v>
      </c>
      <c r="R92">
        <f t="shared" si="4"/>
        <v>0</v>
      </c>
      <c r="S92">
        <f t="shared" si="4"/>
        <v>3.6084391824351609</v>
      </c>
      <c r="T92">
        <f t="shared" si="4"/>
        <v>28.867513459481291</v>
      </c>
      <c r="U92">
        <f t="shared" si="4"/>
        <v>7.4690720331937497</v>
      </c>
      <c r="V92">
        <f t="shared" si="4"/>
        <v>3.8490017945975077</v>
      </c>
      <c r="W92">
        <f t="shared" si="4"/>
        <v>7.2168783648703219</v>
      </c>
      <c r="X92">
        <f t="shared" si="4"/>
        <v>6.2546279162209455</v>
      </c>
      <c r="Y92">
        <f t="shared" si="4"/>
        <v>3.6084391824351609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0</v>
      </c>
      <c r="AD92">
        <f t="shared" si="4"/>
        <v>7.6980035891950074</v>
      </c>
      <c r="AE92">
        <f t="shared" si="4"/>
        <v>3.6084391824351609</v>
      </c>
      <c r="AF92">
        <f t="shared" si="4"/>
        <v>0</v>
      </c>
      <c r="AG92">
        <f t="shared" si="4"/>
        <v>0</v>
      </c>
      <c r="AH92">
        <f t="shared" si="4"/>
        <v>4.12393049421161</v>
      </c>
      <c r="AI92">
        <f t="shared" si="4"/>
        <v>0</v>
      </c>
      <c r="AJ92">
        <f t="shared" si="4"/>
        <v>9.5470326978246671</v>
      </c>
      <c r="AK92">
        <f t="shared" si="4"/>
        <v>14.433756729740665</v>
      </c>
      <c r="AL92">
        <f t="shared" si="4"/>
        <v>3.8918740567327426</v>
      </c>
      <c r="AM92">
        <f t="shared" si="4"/>
        <v>0.24056261216234678</v>
      </c>
      <c r="AN92">
        <f t="shared" si="4"/>
        <v>4.12393049421161</v>
      </c>
      <c r="AO92">
        <f t="shared" si="4"/>
        <v>3.6084391824351609</v>
      </c>
      <c r="AP92">
        <f t="shared" si="4"/>
        <v>0</v>
      </c>
      <c r="AQ92">
        <f t="shared" si="4"/>
        <v>40.750214783863001</v>
      </c>
      <c r="AR92">
        <f t="shared" si="4"/>
        <v>3.6084391824351609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3.6084391824351609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2.0833333333333335</v>
      </c>
      <c r="E93">
        <f t="shared" si="5"/>
        <v>0</v>
      </c>
      <c r="F93">
        <f t="shared" si="5"/>
        <v>2.0833333333333335</v>
      </c>
      <c r="G93">
        <f t="shared" si="5"/>
        <v>2.0833333333333335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0</v>
      </c>
      <c r="Q93">
        <f t="shared" si="5"/>
        <v>0</v>
      </c>
      <c r="R93">
        <f t="shared" si="5"/>
        <v>0</v>
      </c>
      <c r="S93">
        <f t="shared" si="5"/>
        <v>2.0833333333333335</v>
      </c>
      <c r="T93">
        <f t="shared" si="5"/>
        <v>16.666666666666668</v>
      </c>
      <c r="U93">
        <f t="shared" si="5"/>
        <v>4.312270748961117</v>
      </c>
      <c r="V93">
        <f t="shared" si="5"/>
        <v>2.2222222222222237</v>
      </c>
      <c r="W93">
        <f t="shared" si="5"/>
        <v>4.166666666666667</v>
      </c>
      <c r="X93">
        <f t="shared" si="5"/>
        <v>3.6111111111111112</v>
      </c>
      <c r="Y93">
        <f t="shared" si="5"/>
        <v>2.0833333333333335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0</v>
      </c>
      <c r="AD93">
        <f t="shared" si="5"/>
        <v>4.4444444444444429</v>
      </c>
      <c r="AE93">
        <f t="shared" si="5"/>
        <v>2.0833333333333335</v>
      </c>
      <c r="AF93">
        <f t="shared" si="5"/>
        <v>0</v>
      </c>
      <c r="AG93">
        <f t="shared" si="5"/>
        <v>0</v>
      </c>
      <c r="AH93">
        <f t="shared" si="5"/>
        <v>2.3809523809523796</v>
      </c>
      <c r="AI93">
        <f t="shared" si="5"/>
        <v>0</v>
      </c>
      <c r="AJ93">
        <f t="shared" si="5"/>
        <v>5.5119818980512312</v>
      </c>
      <c r="AK93">
        <f t="shared" si="5"/>
        <v>8.3333333333333464</v>
      </c>
      <c r="AL93">
        <f t="shared" si="5"/>
        <v>2.2469745343067697</v>
      </c>
      <c r="AM93">
        <f t="shared" si="5"/>
        <v>0.13888888888889048</v>
      </c>
      <c r="AN93">
        <f t="shared" si="5"/>
        <v>2.3809523809523796</v>
      </c>
      <c r="AO93">
        <f t="shared" si="5"/>
        <v>2.0833333333333335</v>
      </c>
      <c r="AP93">
        <f t="shared" si="5"/>
        <v>0</v>
      </c>
      <c r="AQ93">
        <f t="shared" si="5"/>
        <v>23.527147474998372</v>
      </c>
      <c r="AR93">
        <f t="shared" si="5"/>
        <v>2.0833333333333335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2.0833333333333335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97.461275845650434</v>
      </c>
      <c r="C97">
        <f t="shared" ref="C97:AW97" si="6">C47/C39*100</f>
        <v>0</v>
      </c>
      <c r="D97">
        <f t="shared" si="6"/>
        <v>32.371808609432371</v>
      </c>
      <c r="E97">
        <f t="shared" si="6"/>
        <v>65.434394166223981</v>
      </c>
      <c r="F97">
        <f t="shared" si="6"/>
        <v>71.14115478130762</v>
      </c>
      <c r="G97">
        <f t="shared" si="6"/>
        <v>69.429324372533003</v>
      </c>
      <c r="H97">
        <f t="shared" si="6"/>
        <v>54.059325303270597</v>
      </c>
      <c r="I97">
        <f t="shared" si="6"/>
        <v>60.267523968080837</v>
      </c>
      <c r="J97">
        <f t="shared" si="6"/>
        <v>41.484092142597063</v>
      </c>
      <c r="K97">
        <f t="shared" si="6"/>
        <v>85.921817988250453</v>
      </c>
      <c r="L97">
        <f t="shared" si="6"/>
        <v>67.558360885682802</v>
      </c>
      <c r="M97">
        <f t="shared" si="6"/>
        <v>56.074071387115495</v>
      </c>
      <c r="N97">
        <f t="shared" si="6"/>
        <v>61.438068527504498</v>
      </c>
      <c r="O97">
        <f t="shared" si="6"/>
        <v>54.589036535370163</v>
      </c>
      <c r="P97">
        <f t="shared" si="6"/>
        <v>42.277764678141949</v>
      </c>
      <c r="Q97">
        <f t="shared" si="6"/>
        <v>32.157265016205777</v>
      </c>
      <c r="R97">
        <f t="shared" si="6"/>
        <v>55.357603769620937</v>
      </c>
      <c r="S97">
        <f t="shared" si="6"/>
        <v>9.9630780050401455</v>
      </c>
      <c r="T97">
        <f t="shared" si="6"/>
        <v>32.409574634085445</v>
      </c>
      <c r="U97">
        <f t="shared" si="6"/>
        <v>82.395765824152079</v>
      </c>
      <c r="V97">
        <f t="shared" si="6"/>
        <v>72.676020759656453</v>
      </c>
      <c r="W97">
        <f t="shared" si="6"/>
        <v>58.843155031731641</v>
      </c>
      <c r="X97">
        <f t="shared" si="6"/>
        <v>56.212381185826729</v>
      </c>
      <c r="Y97">
        <f t="shared" si="6"/>
        <v>43.527803823721058</v>
      </c>
      <c r="Z97">
        <f t="shared" si="6"/>
        <v>146.42918029229889</v>
      </c>
      <c r="AA97">
        <f t="shared" si="6"/>
        <v>40.232490999252768</v>
      </c>
      <c r="AB97">
        <f t="shared" si="6"/>
        <v>37.521567880814402</v>
      </c>
      <c r="AC97">
        <f t="shared" si="6"/>
        <v>38.37613420751066</v>
      </c>
      <c r="AD97">
        <f t="shared" si="6"/>
        <v>54.830579669560343</v>
      </c>
      <c r="AE97">
        <f t="shared" si="6"/>
        <v>53.565775787998007</v>
      </c>
      <c r="AF97">
        <f t="shared" si="6"/>
        <v>40.959259447637457</v>
      </c>
      <c r="AG97">
        <f t="shared" si="6"/>
        <v>38.139156381391565</v>
      </c>
      <c r="AH97">
        <f t="shared" si="6"/>
        <v>165.03738196121532</v>
      </c>
      <c r="AI97">
        <f t="shared" si="6"/>
        <v>0</v>
      </c>
      <c r="AJ97">
        <f t="shared" si="6"/>
        <v>0</v>
      </c>
      <c r="AK97">
        <f t="shared" si="6"/>
        <v>19.92743140942186</v>
      </c>
      <c r="AL97">
        <f t="shared" si="6"/>
        <v>37.604251236253596</v>
      </c>
      <c r="AM97">
        <f t="shared" si="6"/>
        <v>41.997593261131172</v>
      </c>
      <c r="AN97">
        <f t="shared" si="6"/>
        <v>47.26310010802387</v>
      </c>
      <c r="AO97">
        <f t="shared" si="6"/>
        <v>43.292442340112622</v>
      </c>
      <c r="AP97">
        <f t="shared" si="6"/>
        <v>0</v>
      </c>
      <c r="AQ97">
        <f t="shared" si="6"/>
        <v>38.176817669651186</v>
      </c>
      <c r="AR97">
        <f t="shared" si="6"/>
        <v>64.803648732220168</v>
      </c>
      <c r="AS97">
        <f t="shared" si="6"/>
        <v>84.905660377358487</v>
      </c>
      <c r="AT97">
        <f t="shared" si="6"/>
        <v>81.641638625215549</v>
      </c>
      <c r="AU97">
        <f t="shared" si="6"/>
        <v>82.666702363104164</v>
      </c>
      <c r="AV97">
        <f t="shared" si="6"/>
        <v>68.779511466305834</v>
      </c>
      <c r="AW97">
        <f t="shared" si="6"/>
        <v>55.545904210399321</v>
      </c>
    </row>
    <row r="98" spans="1:49" x14ac:dyDescent="0.25">
      <c r="A98" t="s">
        <v>1771</v>
      </c>
      <c r="B98">
        <f>B65/B57*100</f>
        <v>85.009531462374227</v>
      </c>
      <c r="C98">
        <f t="shared" ref="C98:AW98" si="7">C65/C57*100</f>
        <v>0</v>
      </c>
      <c r="D98">
        <f t="shared" si="7"/>
        <v>51.886000993703831</v>
      </c>
      <c r="E98">
        <f t="shared" si="7"/>
        <v>75.129688679181143</v>
      </c>
      <c r="F98">
        <f t="shared" si="7"/>
        <v>69.614796273119183</v>
      </c>
      <c r="G98">
        <f t="shared" si="7"/>
        <v>66.530904462652146</v>
      </c>
      <c r="H98">
        <f t="shared" si="7"/>
        <v>64.119680534032668</v>
      </c>
      <c r="I98">
        <f t="shared" si="7"/>
        <v>59.703371643855206</v>
      </c>
      <c r="J98">
        <f t="shared" si="7"/>
        <v>47.014919981214547</v>
      </c>
      <c r="K98">
        <f t="shared" si="7"/>
        <v>70.138644795938291</v>
      </c>
      <c r="L98">
        <f t="shared" si="7"/>
        <v>84.383183647643989</v>
      </c>
      <c r="M98">
        <f t="shared" si="7"/>
        <v>60.984751760113809</v>
      </c>
      <c r="N98">
        <f t="shared" si="7"/>
        <v>57.74664861958356</v>
      </c>
      <c r="O98">
        <f t="shared" si="7"/>
        <v>48.266995420922861</v>
      </c>
      <c r="P98">
        <f t="shared" si="7"/>
        <v>34.527387055228672</v>
      </c>
      <c r="Q98">
        <f t="shared" si="7"/>
        <v>44.827059437577184</v>
      </c>
      <c r="R98">
        <f t="shared" si="7"/>
        <v>41.78679381500551</v>
      </c>
      <c r="S98">
        <f t="shared" si="7"/>
        <v>0</v>
      </c>
      <c r="T98">
        <f t="shared" si="7"/>
        <v>19.232316856680736</v>
      </c>
      <c r="U98">
        <f t="shared" si="7"/>
        <v>61.192304047009749</v>
      </c>
      <c r="V98">
        <f t="shared" si="7"/>
        <v>62.707701376693223</v>
      </c>
      <c r="W98">
        <f t="shared" si="7"/>
        <v>52.431703382434613</v>
      </c>
      <c r="X98">
        <f t="shared" si="7"/>
        <v>40.963092032314272</v>
      </c>
      <c r="Y98">
        <f t="shared" si="7"/>
        <v>34.400918166266045</v>
      </c>
      <c r="Z98">
        <f t="shared" si="7"/>
        <v>198.74559723166286</v>
      </c>
      <c r="AA98">
        <f t="shared" si="7"/>
        <v>38.495418117877797</v>
      </c>
      <c r="AB98">
        <f t="shared" si="7"/>
        <v>44.955782312925173</v>
      </c>
      <c r="AC98">
        <f t="shared" si="7"/>
        <v>35.18979881593399</v>
      </c>
      <c r="AD98">
        <f t="shared" si="7"/>
        <v>55.159449723169175</v>
      </c>
      <c r="AE98">
        <f t="shared" si="7"/>
        <v>56.702384977502675</v>
      </c>
      <c r="AF98">
        <f t="shared" si="7"/>
        <v>40.638091274795393</v>
      </c>
      <c r="AG98">
        <f t="shared" si="7"/>
        <v>52.9202435363365</v>
      </c>
      <c r="AH98">
        <f t="shared" si="7"/>
        <v>115.60805855538459</v>
      </c>
      <c r="AI98">
        <f t="shared" si="7"/>
        <v>0</v>
      </c>
      <c r="AJ98">
        <f t="shared" si="7"/>
        <v>11.669781246564801</v>
      </c>
      <c r="AK98">
        <f t="shared" si="7"/>
        <v>28.050070407454754</v>
      </c>
      <c r="AL98">
        <f t="shared" si="7"/>
        <v>35.049059031687307</v>
      </c>
      <c r="AM98">
        <f t="shared" si="7"/>
        <v>46.018368865286433</v>
      </c>
      <c r="AN98">
        <f t="shared" si="7"/>
        <v>31.409175816665908</v>
      </c>
      <c r="AO98">
        <f t="shared" si="7"/>
        <v>22.916547104687105</v>
      </c>
      <c r="AP98">
        <f t="shared" si="7"/>
        <v>0</v>
      </c>
      <c r="AQ98">
        <f t="shared" si="7"/>
        <v>58.542844262579329</v>
      </c>
      <c r="AR98">
        <f t="shared" si="7"/>
        <v>65.300187415178485</v>
      </c>
      <c r="AS98">
        <f t="shared" si="7"/>
        <v>82.108325638926146</v>
      </c>
      <c r="AT98">
        <f t="shared" si="7"/>
        <v>82.124151015753526</v>
      </c>
      <c r="AU98">
        <f t="shared" si="7"/>
        <v>81.565116993919759</v>
      </c>
      <c r="AV98">
        <f t="shared" si="7"/>
        <v>84.35793552932887</v>
      </c>
      <c r="AW98">
        <f t="shared" si="7"/>
        <v>53.080805470862835</v>
      </c>
    </row>
    <row r="99" spans="1:49" x14ac:dyDescent="0.25">
      <c r="A99" t="s">
        <v>1772</v>
      </c>
      <c r="B99">
        <f>B83/B75*100</f>
        <v>84.780200588792965</v>
      </c>
      <c r="C99">
        <f t="shared" ref="C99:AW99" si="8">C83/C75*100</f>
        <v>0</v>
      </c>
      <c r="D99">
        <f t="shared" si="8"/>
        <v>29.327434763095468</v>
      </c>
      <c r="E99">
        <f t="shared" si="8"/>
        <v>67.631575330226937</v>
      </c>
      <c r="F99">
        <f t="shared" si="8"/>
        <v>84.078102252290833</v>
      </c>
      <c r="G99">
        <f t="shared" si="8"/>
        <v>89.265365956868024</v>
      </c>
      <c r="H99">
        <f t="shared" si="8"/>
        <v>71.302389620087752</v>
      </c>
      <c r="I99">
        <f t="shared" si="8"/>
        <v>58.583457618692528</v>
      </c>
      <c r="J99">
        <f t="shared" si="8"/>
        <v>68.42906526865228</v>
      </c>
      <c r="K99">
        <f t="shared" si="8"/>
        <v>93.444390113798008</v>
      </c>
      <c r="L99">
        <f t="shared" si="8"/>
        <v>93.147841500104946</v>
      </c>
      <c r="M99">
        <f t="shared" si="8"/>
        <v>66.342442942501705</v>
      </c>
      <c r="N99">
        <f t="shared" si="8"/>
        <v>60.700078893825513</v>
      </c>
      <c r="O99">
        <f t="shared" si="8"/>
        <v>88.830162863574174</v>
      </c>
      <c r="P99">
        <f t="shared" si="8"/>
        <v>101.09075880798805</v>
      </c>
      <c r="Q99">
        <f t="shared" si="8"/>
        <v>54.908351944628876</v>
      </c>
      <c r="R99">
        <f t="shared" si="8"/>
        <v>59.633861220168512</v>
      </c>
      <c r="S99">
        <f t="shared" si="8"/>
        <v>0</v>
      </c>
      <c r="T99">
        <f t="shared" si="8"/>
        <v>59.795431004718601</v>
      </c>
      <c r="U99">
        <f t="shared" si="8"/>
        <v>51.905942867640299</v>
      </c>
      <c r="V99">
        <f t="shared" si="8"/>
        <v>126.84285027509215</v>
      </c>
      <c r="W99">
        <f t="shared" si="8"/>
        <v>51.709909953641898</v>
      </c>
      <c r="X99">
        <f t="shared" si="8"/>
        <v>42.062591048374941</v>
      </c>
      <c r="Y99">
        <f t="shared" si="8"/>
        <v>55.360735843633236</v>
      </c>
      <c r="Z99">
        <f t="shared" si="8"/>
        <v>147.63256394260762</v>
      </c>
      <c r="AA99">
        <f t="shared" si="8"/>
        <v>44.470021413276228</v>
      </c>
      <c r="AB99">
        <f t="shared" si="8"/>
        <v>43.589942047774308</v>
      </c>
      <c r="AC99">
        <f t="shared" si="8"/>
        <v>53.22974918795834</v>
      </c>
      <c r="AD99">
        <f t="shared" si="8"/>
        <v>59.374702918528378</v>
      </c>
      <c r="AE99">
        <f t="shared" si="8"/>
        <v>61.125826738385037</v>
      </c>
      <c r="AF99">
        <f t="shared" si="8"/>
        <v>52.428069793396304</v>
      </c>
      <c r="AG99">
        <f t="shared" si="8"/>
        <v>42.045454545454547</v>
      </c>
      <c r="AH99">
        <f t="shared" si="8"/>
        <v>136.46455815958706</v>
      </c>
      <c r="AI99">
        <f t="shared" si="8"/>
        <v>0</v>
      </c>
      <c r="AJ99">
        <f t="shared" si="8"/>
        <v>10.312951020333594</v>
      </c>
      <c r="AK99">
        <f t="shared" si="8"/>
        <v>39.102936172767841</v>
      </c>
      <c r="AL99">
        <f t="shared" si="8"/>
        <v>32.089064620436609</v>
      </c>
      <c r="AM99">
        <f t="shared" si="8"/>
        <v>71.197618894670342</v>
      </c>
      <c r="AN99">
        <f t="shared" si="8"/>
        <v>54.931892289891671</v>
      </c>
      <c r="AO99">
        <f t="shared" si="8"/>
        <v>55.683279930771569</v>
      </c>
      <c r="AP99">
        <f t="shared" si="8"/>
        <v>0</v>
      </c>
      <c r="AQ99">
        <f t="shared" si="8"/>
        <v>0</v>
      </c>
      <c r="AR99">
        <f t="shared" si="8"/>
        <v>76.956438360205922</v>
      </c>
      <c r="AS99">
        <f t="shared" si="8"/>
        <v>88.29113924050634</v>
      </c>
      <c r="AT99">
        <f t="shared" si="8"/>
        <v>110.54652131396907</v>
      </c>
      <c r="AU99">
        <f t="shared" si="8"/>
        <v>105.00197483496024</v>
      </c>
      <c r="AV99">
        <f t="shared" si="8"/>
        <v>90.270188603228149</v>
      </c>
      <c r="AW99">
        <f t="shared" si="8"/>
        <v>66.572158111155332</v>
      </c>
    </row>
    <row r="100" spans="1:49" s="7" customFormat="1" x14ac:dyDescent="0.25">
      <c r="A100" s="7" t="s">
        <v>1773</v>
      </c>
      <c r="B100" s="7" t="s">
        <v>1644</v>
      </c>
      <c r="C100" s="7" t="s">
        <v>1222</v>
      </c>
      <c r="D100" s="7" t="s">
        <v>1222</v>
      </c>
      <c r="E100" s="7" t="s">
        <v>1222</v>
      </c>
      <c r="F100" s="7" t="s">
        <v>1222</v>
      </c>
      <c r="G100" s="7" t="s">
        <v>1222</v>
      </c>
      <c r="H100" s="7" t="s">
        <v>1222</v>
      </c>
      <c r="I100" s="7" t="s">
        <v>1222</v>
      </c>
      <c r="J100" s="7" t="s">
        <v>1644</v>
      </c>
      <c r="K100" s="7" t="s">
        <v>1363</v>
      </c>
      <c r="L100" s="7" t="s">
        <v>1363</v>
      </c>
      <c r="M100" s="7" t="s">
        <v>1363</v>
      </c>
      <c r="N100" s="7" t="s">
        <v>1363</v>
      </c>
      <c r="O100" s="7" t="s">
        <v>1363</v>
      </c>
      <c r="P100" s="7" t="s">
        <v>1363</v>
      </c>
      <c r="Q100" s="7" t="s">
        <v>1363</v>
      </c>
      <c r="R100" s="7" t="s">
        <v>1644</v>
      </c>
      <c r="S100" s="7" t="s">
        <v>1367</v>
      </c>
      <c r="T100" s="7" t="s">
        <v>1367</v>
      </c>
      <c r="U100" s="7" t="s">
        <v>1367</v>
      </c>
      <c r="V100" s="7" t="s">
        <v>1367</v>
      </c>
      <c r="W100" s="7" t="s">
        <v>1367</v>
      </c>
      <c r="X100" s="7" t="s">
        <v>1367</v>
      </c>
      <c r="Y100" s="7" t="s">
        <v>1367</v>
      </c>
      <c r="Z100" s="7" t="s">
        <v>1686</v>
      </c>
      <c r="AA100" s="7" t="s">
        <v>1371</v>
      </c>
      <c r="AB100" s="7" t="s">
        <v>1371</v>
      </c>
      <c r="AC100" s="7" t="s">
        <v>1371</v>
      </c>
      <c r="AD100" s="7" t="s">
        <v>1371</v>
      </c>
      <c r="AE100" s="7" t="s">
        <v>1371</v>
      </c>
      <c r="AF100" s="7" t="s">
        <v>1371</v>
      </c>
      <c r="AG100" s="7" t="s">
        <v>1371</v>
      </c>
      <c r="AH100" s="7" t="s">
        <v>1686</v>
      </c>
      <c r="AI100" s="7" t="s">
        <v>1375</v>
      </c>
      <c r="AJ100" s="7" t="s">
        <v>1375</v>
      </c>
      <c r="AK100" s="7" t="s">
        <v>1375</v>
      </c>
      <c r="AL100" s="7" t="s">
        <v>1375</v>
      </c>
      <c r="AM100" s="7" t="s">
        <v>1375</v>
      </c>
      <c r="AN100" s="7" t="s">
        <v>1375</v>
      </c>
      <c r="AO100" s="7" t="s">
        <v>1375</v>
      </c>
      <c r="AP100" s="7" t="s">
        <v>1794</v>
      </c>
      <c r="AQ100" s="7" t="s">
        <v>1379</v>
      </c>
      <c r="AR100" s="7" t="s">
        <v>1379</v>
      </c>
      <c r="AS100" s="7" t="s">
        <v>1379</v>
      </c>
      <c r="AT100" s="7" t="s">
        <v>1379</v>
      </c>
      <c r="AU100" s="7" t="s">
        <v>1379</v>
      </c>
      <c r="AV100" s="7" t="s">
        <v>1379</v>
      </c>
      <c r="AW100" s="7" t="s">
        <v>1379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89.083669298939199</v>
      </c>
      <c r="C102">
        <f t="shared" ref="C102:AW102" si="9">AVERAGE(C97:C99)</f>
        <v>0</v>
      </c>
      <c r="D102">
        <f t="shared" si="9"/>
        <v>37.861748122077223</v>
      </c>
      <c r="E102">
        <f t="shared" si="9"/>
        <v>69.398552725210678</v>
      </c>
      <c r="F102">
        <f t="shared" si="9"/>
        <v>74.94468443557254</v>
      </c>
      <c r="G102">
        <f t="shared" si="9"/>
        <v>75.075198264017729</v>
      </c>
      <c r="H102">
        <f t="shared" si="9"/>
        <v>63.160465152463672</v>
      </c>
      <c r="I102">
        <f t="shared" si="9"/>
        <v>59.518117743542859</v>
      </c>
      <c r="J102">
        <f t="shared" si="9"/>
        <v>52.309359130821292</v>
      </c>
      <c r="K102">
        <f t="shared" si="9"/>
        <v>83.168284299328931</v>
      </c>
      <c r="L102">
        <f t="shared" si="9"/>
        <v>81.696462011143922</v>
      </c>
      <c r="M102">
        <f t="shared" si="9"/>
        <v>61.133755363243665</v>
      </c>
      <c r="N102">
        <f t="shared" si="9"/>
        <v>59.961598680304526</v>
      </c>
      <c r="O102">
        <f t="shared" si="9"/>
        <v>63.895398273289061</v>
      </c>
      <c r="P102">
        <f t="shared" si="9"/>
        <v>59.298636847119553</v>
      </c>
      <c r="Q102">
        <f t="shared" si="9"/>
        <v>43.964225466137272</v>
      </c>
      <c r="R102">
        <f t="shared" si="9"/>
        <v>52.259419601598324</v>
      </c>
      <c r="S102">
        <f t="shared" si="9"/>
        <v>3.3210260016800484</v>
      </c>
      <c r="T102">
        <f t="shared" si="9"/>
        <v>37.14577416516159</v>
      </c>
      <c r="U102">
        <f t="shared" si="9"/>
        <v>65.164670912934042</v>
      </c>
      <c r="V102">
        <f t="shared" si="9"/>
        <v>87.408857470480598</v>
      </c>
      <c r="W102">
        <f t="shared" si="9"/>
        <v>54.328256122602717</v>
      </c>
      <c r="X102">
        <f t="shared" si="9"/>
        <v>46.412688088838649</v>
      </c>
      <c r="Y102">
        <f t="shared" si="9"/>
        <v>44.429819277873456</v>
      </c>
      <c r="Z102">
        <f t="shared" si="9"/>
        <v>164.26911382218978</v>
      </c>
      <c r="AA102">
        <f t="shared" si="9"/>
        <v>41.065976843468931</v>
      </c>
      <c r="AB102">
        <f t="shared" si="9"/>
        <v>42.022430747171292</v>
      </c>
      <c r="AC102">
        <f t="shared" si="9"/>
        <v>42.265227403800992</v>
      </c>
      <c r="AD102">
        <f t="shared" si="9"/>
        <v>56.454910770419303</v>
      </c>
      <c r="AE102">
        <f t="shared" si="9"/>
        <v>57.131329167961901</v>
      </c>
      <c r="AF102">
        <f t="shared" si="9"/>
        <v>44.675140171943049</v>
      </c>
      <c r="AG102">
        <f t="shared" si="9"/>
        <v>44.368284821060875</v>
      </c>
      <c r="AH102">
        <f t="shared" si="9"/>
        <v>139.03666622539566</v>
      </c>
      <c r="AI102">
        <f t="shared" si="9"/>
        <v>0</v>
      </c>
      <c r="AJ102">
        <f t="shared" si="9"/>
        <v>7.3275774222994654</v>
      </c>
      <c r="AK102">
        <f t="shared" si="9"/>
        <v>29.026812663214816</v>
      </c>
      <c r="AL102">
        <f t="shared" si="9"/>
        <v>34.914124962792499</v>
      </c>
      <c r="AM102">
        <f t="shared" si="9"/>
        <v>53.07119367369598</v>
      </c>
      <c r="AN102">
        <f t="shared" si="9"/>
        <v>44.534722738193814</v>
      </c>
      <c r="AO102">
        <f t="shared" si="9"/>
        <v>40.630756458523763</v>
      </c>
      <c r="AP102">
        <f t="shared" si="9"/>
        <v>0</v>
      </c>
      <c r="AQ102">
        <f t="shared" si="9"/>
        <v>32.239887310743505</v>
      </c>
      <c r="AR102">
        <f t="shared" si="9"/>
        <v>69.020091502534854</v>
      </c>
      <c r="AS102">
        <f t="shared" si="9"/>
        <v>85.101708418930329</v>
      </c>
      <c r="AT102">
        <f t="shared" si="9"/>
        <v>91.437436984979385</v>
      </c>
      <c r="AU102">
        <f t="shared" si="9"/>
        <v>89.744598063994729</v>
      </c>
      <c r="AV102">
        <f t="shared" si="9"/>
        <v>81.135878532954294</v>
      </c>
      <c r="AW102">
        <f t="shared" si="9"/>
        <v>58.399622597472501</v>
      </c>
    </row>
    <row r="103" spans="1:49" x14ac:dyDescent="0.25">
      <c r="A103" t="s">
        <v>1774</v>
      </c>
      <c r="B103">
        <f>STDEV(B97:B99)</f>
        <v>7.2561261531907277</v>
      </c>
      <c r="C103">
        <f t="shared" ref="C103:AW103" si="10">STDEV(C97:C99)</f>
        <v>0</v>
      </c>
      <c r="D103">
        <f t="shared" si="10"/>
        <v>12.240375994411318</v>
      </c>
      <c r="E103">
        <f t="shared" si="10"/>
        <v>5.0834378877912911</v>
      </c>
      <c r="F103">
        <f t="shared" si="10"/>
        <v>7.9465044727188134</v>
      </c>
      <c r="G103">
        <f t="shared" si="10"/>
        <v>12.374201140150674</v>
      </c>
      <c r="H103">
        <f t="shared" si="10"/>
        <v>8.661459886742648</v>
      </c>
      <c r="I103">
        <f t="shared" si="10"/>
        <v>0.85718091612635705</v>
      </c>
      <c r="J103">
        <f t="shared" si="10"/>
        <v>14.2313459877352</v>
      </c>
      <c r="K103">
        <f t="shared" si="10"/>
        <v>11.894364297315475</v>
      </c>
      <c r="L103">
        <f t="shared" si="10"/>
        <v>13.004585129599402</v>
      </c>
      <c r="M103">
        <f t="shared" si="10"/>
        <v>5.1358071571249067</v>
      </c>
      <c r="N103">
        <f t="shared" si="10"/>
        <v>1.9533714453401485</v>
      </c>
      <c r="O103">
        <f t="shared" si="10"/>
        <v>21.824273523828765</v>
      </c>
      <c r="P103">
        <f t="shared" si="10"/>
        <v>36.399906343540493</v>
      </c>
      <c r="Q103">
        <f t="shared" si="10"/>
        <v>11.400059252164873</v>
      </c>
      <c r="R103">
        <f t="shared" si="10"/>
        <v>9.3181818288411922</v>
      </c>
      <c r="S103">
        <f t="shared" si="10"/>
        <v>5.752185768167168</v>
      </c>
      <c r="T103">
        <f t="shared" si="10"/>
        <v>20.692154234040306</v>
      </c>
      <c r="U103">
        <f t="shared" si="10"/>
        <v>15.628246858428431</v>
      </c>
      <c r="V103">
        <f t="shared" si="10"/>
        <v>34.512630864884962</v>
      </c>
      <c r="W103">
        <f t="shared" si="10"/>
        <v>3.9266373092255731</v>
      </c>
      <c r="X103">
        <f t="shared" si="10"/>
        <v>8.5045701312850426</v>
      </c>
      <c r="Y103">
        <f t="shared" si="10"/>
        <v>10.508982499593614</v>
      </c>
      <c r="Z103">
        <f t="shared" si="10"/>
        <v>29.863572530178129</v>
      </c>
      <c r="AA103">
        <f t="shared" si="10"/>
        <v>3.0732710787901536</v>
      </c>
      <c r="AB103">
        <f t="shared" si="10"/>
        <v>3.9572344906246877</v>
      </c>
      <c r="AC103">
        <f t="shared" si="10"/>
        <v>9.6282779754922991</v>
      </c>
      <c r="AD103">
        <f t="shared" si="10"/>
        <v>2.5339551138802245</v>
      </c>
      <c r="AE103">
        <f t="shared" si="10"/>
        <v>3.7982347784212211</v>
      </c>
      <c r="AF103">
        <f t="shared" si="10"/>
        <v>6.7161540732190481</v>
      </c>
      <c r="AG103">
        <f t="shared" si="10"/>
        <v>7.6594248960006501</v>
      </c>
      <c r="AH103">
        <f t="shared" si="10"/>
        <v>24.814840479362353</v>
      </c>
      <c r="AI103">
        <f t="shared" si="10"/>
        <v>0</v>
      </c>
      <c r="AJ103">
        <f t="shared" si="10"/>
        <v>6.3820286920029057</v>
      </c>
      <c r="AK103">
        <f t="shared" si="10"/>
        <v>9.6249942757342364</v>
      </c>
      <c r="AL103">
        <f t="shared" si="10"/>
        <v>2.7600681611208602</v>
      </c>
      <c r="AM103">
        <f t="shared" si="10"/>
        <v>15.826153278147673</v>
      </c>
      <c r="AN103">
        <f t="shared" si="10"/>
        <v>11.99635694175913</v>
      </c>
      <c r="AO103">
        <f t="shared" si="10"/>
        <v>16.544730998816139</v>
      </c>
      <c r="AP103">
        <f t="shared" si="10"/>
        <v>0</v>
      </c>
      <c r="AQ103">
        <f t="shared" si="10"/>
        <v>29.719547610168028</v>
      </c>
      <c r="AR103">
        <f t="shared" si="10"/>
        <v>6.8775605231700814</v>
      </c>
      <c r="AS103">
        <f t="shared" si="10"/>
        <v>3.096065589409303</v>
      </c>
      <c r="AT103">
        <f t="shared" si="10"/>
        <v>16.550710935518239</v>
      </c>
      <c r="AU103">
        <f t="shared" si="10"/>
        <v>13.224750736017493</v>
      </c>
      <c r="AV103">
        <f t="shared" si="10"/>
        <v>11.101735874032155</v>
      </c>
      <c r="AW103">
        <f t="shared" si="10"/>
        <v>7.1841443812552566</v>
      </c>
    </row>
    <row r="104" spans="1:49" x14ac:dyDescent="0.25">
      <c r="A104" t="s">
        <v>1775</v>
      </c>
      <c r="B104">
        <f>STDEV(B97:B99)/SQRT(3)</f>
        <v>4.1893263878185509</v>
      </c>
      <c r="C104">
        <f t="shared" ref="C104:AW104" si="11">STDEV(C97:C99)/SQRT(3)</f>
        <v>0</v>
      </c>
      <c r="D104">
        <f t="shared" si="11"/>
        <v>7.0669843753556076</v>
      </c>
      <c r="E104">
        <f t="shared" si="11"/>
        <v>2.9349242329250447</v>
      </c>
      <c r="F104">
        <f t="shared" si="11"/>
        <v>4.5879164964407719</v>
      </c>
      <c r="G104">
        <f t="shared" si="11"/>
        <v>7.1442483592725665</v>
      </c>
      <c r="H104">
        <f t="shared" si="11"/>
        <v>5.0006961971860138</v>
      </c>
      <c r="I104">
        <f t="shared" si="11"/>
        <v>0.49489363266976227</v>
      </c>
      <c r="J104">
        <f t="shared" si="11"/>
        <v>8.2164714369496181</v>
      </c>
      <c r="K104">
        <f t="shared" si="11"/>
        <v>6.867214428894564</v>
      </c>
      <c r="L104">
        <f t="shared" si="11"/>
        <v>7.5082007252736194</v>
      </c>
      <c r="M104">
        <f t="shared" si="11"/>
        <v>2.9651596446720716</v>
      </c>
      <c r="N104">
        <f t="shared" si="11"/>
        <v>1.1277795297944631</v>
      </c>
      <c r="O104">
        <f t="shared" si="11"/>
        <v>12.600250193850561</v>
      </c>
      <c r="P104">
        <f t="shared" si="11"/>
        <v>21.015495725920271</v>
      </c>
      <c r="Q104">
        <f t="shared" si="11"/>
        <v>6.5818272780150737</v>
      </c>
      <c r="R104">
        <f t="shared" si="11"/>
        <v>5.3798547872393421</v>
      </c>
      <c r="S104">
        <f t="shared" si="11"/>
        <v>3.3210260016800488</v>
      </c>
      <c r="T104">
        <f t="shared" si="11"/>
        <v>11.946620817136425</v>
      </c>
      <c r="U104">
        <f t="shared" si="11"/>
        <v>9.0229725306755793</v>
      </c>
      <c r="V104">
        <f t="shared" si="11"/>
        <v>19.925876720283519</v>
      </c>
      <c r="W104">
        <f t="shared" si="11"/>
        <v>2.2670451074914126</v>
      </c>
      <c r="X104">
        <f t="shared" si="11"/>
        <v>4.9101158546394705</v>
      </c>
      <c r="Y104">
        <f t="shared" si="11"/>
        <v>6.0673638750494394</v>
      </c>
      <c r="Z104">
        <f t="shared" si="11"/>
        <v>17.241741639262258</v>
      </c>
      <c r="AA104">
        <f t="shared" si="11"/>
        <v>1.7743538846321869</v>
      </c>
      <c r="AB104">
        <f t="shared" si="11"/>
        <v>2.284710398408635</v>
      </c>
      <c r="AC104">
        <f t="shared" si="11"/>
        <v>5.5588888809830239</v>
      </c>
      <c r="AD104">
        <f t="shared" si="11"/>
        <v>1.4629796671131765</v>
      </c>
      <c r="AE104">
        <f t="shared" si="11"/>
        <v>2.1929118717668907</v>
      </c>
      <c r="AF104">
        <f t="shared" si="11"/>
        <v>3.8775733620920194</v>
      </c>
      <c r="AG104">
        <f t="shared" si="11"/>
        <v>4.4221710255436966</v>
      </c>
      <c r="AH104">
        <f t="shared" si="11"/>
        <v>14.326854830657478</v>
      </c>
      <c r="AI104">
        <f t="shared" si="11"/>
        <v>0</v>
      </c>
      <c r="AJ104">
        <f t="shared" si="11"/>
        <v>3.6846659833037929</v>
      </c>
      <c r="AK104">
        <f t="shared" si="11"/>
        <v>5.5569930360437692</v>
      </c>
      <c r="AL104">
        <f t="shared" si="11"/>
        <v>1.5935260958048441</v>
      </c>
      <c r="AM104">
        <f t="shared" si="11"/>
        <v>9.1372338553748378</v>
      </c>
      <c r="AN104">
        <f t="shared" si="11"/>
        <v>6.9260999096194693</v>
      </c>
      <c r="AO104">
        <f t="shared" si="11"/>
        <v>9.552104895836445</v>
      </c>
      <c r="AP104">
        <f t="shared" si="11"/>
        <v>0</v>
      </c>
      <c r="AQ104">
        <f t="shared" si="11"/>
        <v>17.15858881292441</v>
      </c>
      <c r="AR104">
        <f t="shared" si="11"/>
        <v>3.9707614194201901</v>
      </c>
      <c r="AS104">
        <f t="shared" si="11"/>
        <v>1.7875143014741985</v>
      </c>
      <c r="AT104">
        <f t="shared" si="11"/>
        <v>9.5555574139011394</v>
      </c>
      <c r="AU104">
        <f t="shared" si="11"/>
        <v>7.635313397405401</v>
      </c>
      <c r="AV104">
        <f t="shared" si="11"/>
        <v>6.40959019534459</v>
      </c>
      <c r="AW104">
        <f t="shared" si="11"/>
        <v>4.1477676924148597</v>
      </c>
    </row>
    <row r="106" spans="1:49" x14ac:dyDescent="0.25">
      <c r="A106" t="s">
        <v>1773</v>
      </c>
      <c r="B106" s="165">
        <f>AVERAGE(B97:B99,J97:J99,R97:R99,)</f>
        <v>58.095734409407648</v>
      </c>
    </row>
    <row r="107" spans="1:49" x14ac:dyDescent="0.25">
      <c r="A107" t="s">
        <v>1774</v>
      </c>
      <c r="B107" s="165">
        <f>STDEV(B97:B99,J97:J99,R97:R99)</f>
        <v>20.59247412286712</v>
      </c>
    </row>
    <row r="108" spans="1:49" x14ac:dyDescent="0.25">
      <c r="A108" t="s">
        <v>1775</v>
      </c>
      <c r="B108" s="165">
        <f>STDEV(B97:B99,J97:J99,R97:R99)/SQRT(3)</f>
        <v>11.889070478117736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1220</v>
      </c>
      <c r="D112" s="224" t="s">
        <v>1220</v>
      </c>
      <c r="E112" s="224" t="s">
        <v>1220</v>
      </c>
      <c r="F112" s="224" t="s">
        <v>1220</v>
      </c>
      <c r="G112" s="224" t="s">
        <v>1220</v>
      </c>
      <c r="H112" s="224" t="s">
        <v>1220</v>
      </c>
      <c r="I112" s="225" t="s">
        <v>1220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1361</v>
      </c>
      <c r="D113" s="219" t="s">
        <v>1361</v>
      </c>
      <c r="E113" s="219" t="s">
        <v>1361</v>
      </c>
      <c r="F113" s="219" t="s">
        <v>1361</v>
      </c>
      <c r="G113" s="219" t="s">
        <v>1361</v>
      </c>
      <c r="H113" s="219" t="s">
        <v>1361</v>
      </c>
      <c r="I113" s="220" t="s">
        <v>1361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1365</v>
      </c>
      <c r="D114" s="219" t="s">
        <v>1365</v>
      </c>
      <c r="E114" s="219" t="s">
        <v>1365</v>
      </c>
      <c r="F114" s="219" t="s">
        <v>1365</v>
      </c>
      <c r="G114" s="219" t="s">
        <v>1365</v>
      </c>
      <c r="H114" s="219" t="s">
        <v>1365</v>
      </c>
      <c r="I114" s="220" t="s">
        <v>1365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1369</v>
      </c>
      <c r="D115" s="219" t="s">
        <v>1369</v>
      </c>
      <c r="E115" s="219" t="s">
        <v>1369</v>
      </c>
      <c r="F115" s="219" t="s">
        <v>1369</v>
      </c>
      <c r="G115" s="219" t="s">
        <v>1369</v>
      </c>
      <c r="H115" s="219" t="s">
        <v>1369</v>
      </c>
      <c r="I115" s="220" t="s">
        <v>1369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1373</v>
      </c>
      <c r="D116" s="219" t="s">
        <v>1373</v>
      </c>
      <c r="E116" s="219" t="s">
        <v>1373</v>
      </c>
      <c r="F116" s="219" t="s">
        <v>1373</v>
      </c>
      <c r="G116" s="219" t="s">
        <v>1373</v>
      </c>
      <c r="H116" s="219" t="s">
        <v>1373</v>
      </c>
      <c r="I116" s="220" t="s">
        <v>1373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1377</v>
      </c>
      <c r="D117" s="219" t="s">
        <v>1377</v>
      </c>
      <c r="E117" s="219" t="s">
        <v>1377</v>
      </c>
      <c r="F117" s="219" t="s">
        <v>1377</v>
      </c>
      <c r="G117" s="219" t="s">
        <v>1377</v>
      </c>
      <c r="H117" s="219" t="s">
        <v>1377</v>
      </c>
      <c r="I117" s="220" t="s">
        <v>1377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2319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0.14510000000000001</v>
      </c>
      <c r="C126">
        <v>0.151</v>
      </c>
      <c r="D126">
        <v>0.1472</v>
      </c>
      <c r="E126">
        <v>0.1608</v>
      </c>
      <c r="F126">
        <v>0.15190000000000001</v>
      </c>
      <c r="G126">
        <v>0.158</v>
      </c>
      <c r="H126">
        <v>0.1497</v>
      </c>
      <c r="I126">
        <v>0.1447</v>
      </c>
      <c r="K126" t="s">
        <v>1658</v>
      </c>
      <c r="L126">
        <f>B126-$F$132</f>
        <v>6.6000000000000017E-2</v>
      </c>
      <c r="M126">
        <f t="shared" ref="M126:S126" si="12">C126-$F$132</f>
        <v>7.1900000000000006E-2</v>
      </c>
      <c r="N126">
        <f t="shared" si="12"/>
        <v>6.8100000000000008E-2</v>
      </c>
      <c r="O126">
        <f t="shared" si="12"/>
        <v>8.1700000000000009E-2</v>
      </c>
      <c r="P126">
        <f t="shared" si="12"/>
        <v>7.2800000000000017E-2</v>
      </c>
      <c r="Q126">
        <f t="shared" si="12"/>
        <v>7.8900000000000012E-2</v>
      </c>
      <c r="R126">
        <f t="shared" si="12"/>
        <v>7.060000000000001E-2</v>
      </c>
      <c r="S126">
        <f t="shared" si="12"/>
        <v>6.5600000000000006E-2</v>
      </c>
      <c r="U126" t="s">
        <v>1658</v>
      </c>
      <c r="V126">
        <f>L126/$L$131*100</f>
        <v>3.5531628532974433</v>
      </c>
      <c r="W126">
        <f t="shared" ref="W126:AC126" si="13">M126/$L$131*100</f>
        <v>3.8707940780619112</v>
      </c>
      <c r="X126">
        <f t="shared" si="13"/>
        <v>3.6662180349932703</v>
      </c>
      <c r="Y126">
        <f t="shared" si="13"/>
        <v>4.3983849259757744</v>
      </c>
      <c r="Z126">
        <f t="shared" si="13"/>
        <v>3.9192462987886949</v>
      </c>
      <c r="AA126">
        <f t="shared" si="13"/>
        <v>4.2476446837146709</v>
      </c>
      <c r="AB126">
        <f t="shared" si="13"/>
        <v>3.8008075370121128</v>
      </c>
      <c r="AC126">
        <f t="shared" si="13"/>
        <v>3.5316285329744281</v>
      </c>
    </row>
    <row r="127" spans="1:29" x14ac:dyDescent="0.25">
      <c r="A127" t="s">
        <v>1659</v>
      </c>
      <c r="B127">
        <v>0.2084</v>
      </c>
      <c r="C127">
        <v>0.18740000000000001</v>
      </c>
      <c r="D127">
        <v>0.18110000000000001</v>
      </c>
      <c r="E127">
        <v>0.14949999999999999</v>
      </c>
      <c r="F127">
        <v>0.17180000000000001</v>
      </c>
      <c r="G127">
        <v>0.1711</v>
      </c>
      <c r="H127">
        <v>0.15970000000000001</v>
      </c>
      <c r="I127">
        <v>0.1552</v>
      </c>
      <c r="K127" t="s">
        <v>1659</v>
      </c>
      <c r="L127">
        <f t="shared" ref="L127:L131" si="14">B127-$F$132</f>
        <v>0.12930000000000003</v>
      </c>
      <c r="M127">
        <f t="shared" ref="M127:M131" si="15">C127-$F$132</f>
        <v>0.10830000000000002</v>
      </c>
      <c r="N127">
        <f t="shared" ref="N127:N131" si="16">D127-$F$132</f>
        <v>0.10200000000000002</v>
      </c>
      <c r="O127">
        <f t="shared" ref="O127:O131" si="17">E127-$F$132</f>
        <v>7.0400000000000004E-2</v>
      </c>
      <c r="P127">
        <f t="shared" ref="P127:P131" si="18">F127-$F$132</f>
        <v>9.2700000000000018E-2</v>
      </c>
      <c r="Q127">
        <f t="shared" ref="Q127:Q131" si="19">G127-$F$132</f>
        <v>9.2000000000000012E-2</v>
      </c>
      <c r="R127">
        <f t="shared" ref="R127:R131" si="20">H127-$F$132</f>
        <v>8.0600000000000019E-2</v>
      </c>
      <c r="S127">
        <f t="shared" ref="S127:S131" si="21">I127-$F$132</f>
        <v>7.6100000000000015E-2</v>
      </c>
      <c r="U127" t="s">
        <v>1659</v>
      </c>
      <c r="V127">
        <f t="shared" ref="V127:V131" si="22">L127/$L$131*100</f>
        <v>6.9609690444145365</v>
      </c>
      <c r="W127">
        <f t="shared" ref="W127:W131" si="23">M127/$L$131*100</f>
        <v>5.8304172274562589</v>
      </c>
      <c r="X127">
        <f t="shared" ref="X127:X131" si="24">N127/$L$131*100</f>
        <v>5.4912516823687758</v>
      </c>
      <c r="Y127">
        <f t="shared" ref="Y127:Y131" si="25">O127/$L$131*100</f>
        <v>3.7900403768506057</v>
      </c>
      <c r="Z127">
        <f t="shared" ref="Z127:Z131" si="26">P127/$L$131*100</f>
        <v>4.9905787348586816</v>
      </c>
      <c r="AA127">
        <f t="shared" ref="AA127:AA131" si="27">Q127/$L$131*100</f>
        <v>4.9528936742934055</v>
      </c>
      <c r="AB127">
        <f t="shared" ref="AB127:AB131" si="28">R127/$L$131*100</f>
        <v>4.339165545087484</v>
      </c>
      <c r="AC127">
        <f t="shared" ref="AC127:AC131" si="29">S127/$L$131*100</f>
        <v>4.0969044414535674</v>
      </c>
    </row>
    <row r="128" spans="1:29" x14ac:dyDescent="0.25">
      <c r="A128" t="s">
        <v>1660</v>
      </c>
      <c r="B128">
        <v>0.15590000000000001</v>
      </c>
      <c r="C128">
        <v>0.15959999999999999</v>
      </c>
      <c r="D128">
        <v>0.14799999999999999</v>
      </c>
      <c r="E128">
        <v>0.15490000000000001</v>
      </c>
      <c r="F128">
        <v>0.1497</v>
      </c>
      <c r="G128">
        <v>0.14949999999999999</v>
      </c>
      <c r="H128">
        <v>0.15679999999999999</v>
      </c>
      <c r="I128">
        <v>0.15939999999999999</v>
      </c>
      <c r="K128" t="s">
        <v>1660</v>
      </c>
      <c r="L128">
        <f t="shared" si="14"/>
        <v>7.6800000000000021E-2</v>
      </c>
      <c r="M128">
        <f t="shared" si="15"/>
        <v>8.0500000000000002E-2</v>
      </c>
      <c r="N128">
        <f t="shared" si="16"/>
        <v>6.8900000000000003E-2</v>
      </c>
      <c r="O128">
        <f t="shared" si="17"/>
        <v>7.580000000000002E-2</v>
      </c>
      <c r="P128">
        <f t="shared" si="18"/>
        <v>7.060000000000001E-2</v>
      </c>
      <c r="Q128">
        <f t="shared" si="19"/>
        <v>7.0400000000000004E-2</v>
      </c>
      <c r="R128">
        <f t="shared" si="20"/>
        <v>7.7700000000000005E-2</v>
      </c>
      <c r="S128">
        <f t="shared" si="21"/>
        <v>8.0299999999999996E-2</v>
      </c>
      <c r="U128" t="s">
        <v>1660</v>
      </c>
      <c r="V128">
        <f t="shared" si="22"/>
        <v>4.1345895020188435</v>
      </c>
      <c r="W128">
        <f t="shared" si="23"/>
        <v>4.3337819650067289</v>
      </c>
      <c r="X128">
        <f t="shared" si="24"/>
        <v>3.7092866756392997</v>
      </c>
      <c r="Y128">
        <f t="shared" si="25"/>
        <v>4.0807537012113064</v>
      </c>
      <c r="Z128">
        <f t="shared" si="26"/>
        <v>3.8008075370121128</v>
      </c>
      <c r="AA128">
        <f t="shared" si="27"/>
        <v>3.7900403768506057</v>
      </c>
      <c r="AB128">
        <f t="shared" si="28"/>
        <v>4.1830417227456254</v>
      </c>
      <c r="AC128">
        <f t="shared" si="29"/>
        <v>4.3230148048452222</v>
      </c>
    </row>
    <row r="129" spans="1:29" x14ac:dyDescent="0.25">
      <c r="A129" t="s">
        <v>1661</v>
      </c>
      <c r="B129">
        <v>0.16220000000000001</v>
      </c>
      <c r="C129">
        <v>0.15140000000000001</v>
      </c>
      <c r="D129">
        <v>0.16109999999999999</v>
      </c>
      <c r="E129">
        <v>0.1646</v>
      </c>
      <c r="F129">
        <v>0.15310000000000001</v>
      </c>
      <c r="G129">
        <v>0.17460000000000001</v>
      </c>
      <c r="H129">
        <v>0.1527</v>
      </c>
      <c r="I129">
        <v>0.156</v>
      </c>
      <c r="K129" t="s">
        <v>1661</v>
      </c>
      <c r="L129">
        <f t="shared" si="14"/>
        <v>8.3100000000000021E-2</v>
      </c>
      <c r="M129">
        <f t="shared" si="15"/>
        <v>7.2300000000000017E-2</v>
      </c>
      <c r="N129">
        <f t="shared" si="16"/>
        <v>8.2000000000000003E-2</v>
      </c>
      <c r="O129">
        <f t="shared" si="17"/>
        <v>8.5500000000000007E-2</v>
      </c>
      <c r="P129">
        <f t="shared" si="18"/>
        <v>7.4000000000000024E-2</v>
      </c>
      <c r="Q129">
        <f t="shared" si="19"/>
        <v>9.5500000000000015E-2</v>
      </c>
      <c r="R129">
        <f t="shared" si="20"/>
        <v>7.3600000000000013E-2</v>
      </c>
      <c r="S129">
        <f t="shared" si="21"/>
        <v>7.690000000000001E-2</v>
      </c>
      <c r="U129" t="s">
        <v>1661</v>
      </c>
      <c r="V129">
        <f t="shared" si="22"/>
        <v>4.4737550471063265</v>
      </c>
      <c r="W129">
        <f t="shared" si="23"/>
        <v>3.8923283983849268</v>
      </c>
      <c r="X129">
        <f t="shared" si="24"/>
        <v>4.4145356662180353</v>
      </c>
      <c r="Y129">
        <f t="shared" si="25"/>
        <v>4.6029609690444149</v>
      </c>
      <c r="Z129">
        <f t="shared" si="26"/>
        <v>3.98384925975774</v>
      </c>
      <c r="AA129">
        <f t="shared" si="27"/>
        <v>5.1413189771197851</v>
      </c>
      <c r="AB129">
        <f t="shared" si="28"/>
        <v>3.9623149394347248</v>
      </c>
      <c r="AC129">
        <f t="shared" si="29"/>
        <v>4.1399730820995959</v>
      </c>
    </row>
    <row r="130" spans="1:29" x14ac:dyDescent="0.25">
      <c r="A130" t="s">
        <v>1662</v>
      </c>
      <c r="B130">
        <v>0.1731</v>
      </c>
      <c r="C130">
        <v>0.15459999999999999</v>
      </c>
      <c r="D130">
        <v>0.15310000000000001</v>
      </c>
      <c r="E130">
        <v>0.15260000000000001</v>
      </c>
      <c r="F130">
        <v>0.15260000000000001</v>
      </c>
      <c r="G130">
        <v>0.17169999999999999</v>
      </c>
      <c r="H130">
        <v>0.18049999999999999</v>
      </c>
      <c r="I130">
        <v>0.1686</v>
      </c>
      <c r="K130" t="s">
        <v>1662</v>
      </c>
      <c r="L130">
        <f t="shared" si="14"/>
        <v>9.4000000000000014E-2</v>
      </c>
      <c r="M130">
        <f t="shared" si="15"/>
        <v>7.5499999999999998E-2</v>
      </c>
      <c r="N130">
        <f t="shared" si="16"/>
        <v>7.4000000000000024E-2</v>
      </c>
      <c r="O130">
        <f t="shared" si="17"/>
        <v>7.3500000000000024E-2</v>
      </c>
      <c r="P130">
        <f t="shared" si="18"/>
        <v>7.3500000000000024E-2</v>
      </c>
      <c r="Q130">
        <f t="shared" si="19"/>
        <v>9.2600000000000002E-2</v>
      </c>
      <c r="R130">
        <f t="shared" si="20"/>
        <v>0.1014</v>
      </c>
      <c r="S130">
        <f t="shared" si="21"/>
        <v>8.950000000000001E-2</v>
      </c>
      <c r="U130" t="s">
        <v>1662</v>
      </c>
      <c r="V130">
        <f t="shared" si="22"/>
        <v>5.0605652759084796</v>
      </c>
      <c r="W130">
        <f t="shared" si="23"/>
        <v>4.0646029609690437</v>
      </c>
      <c r="X130">
        <f t="shared" si="24"/>
        <v>3.98384925975774</v>
      </c>
      <c r="Y130">
        <f t="shared" si="25"/>
        <v>3.9569313593539714</v>
      </c>
      <c r="Z130">
        <f t="shared" si="26"/>
        <v>3.9569313593539714</v>
      </c>
      <c r="AA130">
        <f t="shared" si="27"/>
        <v>4.9851951547779274</v>
      </c>
      <c r="AB130">
        <f t="shared" si="28"/>
        <v>5.4589502018842531</v>
      </c>
      <c r="AC130">
        <f t="shared" si="29"/>
        <v>4.818304172274563</v>
      </c>
    </row>
    <row r="131" spans="1:29" x14ac:dyDescent="0.25">
      <c r="A131" t="s">
        <v>1663</v>
      </c>
      <c r="B131">
        <v>1.9366000000000001</v>
      </c>
      <c r="C131">
        <v>0.15770000000000001</v>
      </c>
      <c r="D131">
        <v>0.1681</v>
      </c>
      <c r="E131">
        <v>0.16850000000000001</v>
      </c>
      <c r="F131">
        <v>0.17699999999999999</v>
      </c>
      <c r="G131">
        <v>0.1804</v>
      </c>
      <c r="H131">
        <v>0.18959999999999999</v>
      </c>
      <c r="I131">
        <v>0.1694</v>
      </c>
      <c r="K131" t="s">
        <v>1663</v>
      </c>
      <c r="L131">
        <f t="shared" si="14"/>
        <v>1.8575000000000002</v>
      </c>
      <c r="M131">
        <f t="shared" si="15"/>
        <v>7.8600000000000017E-2</v>
      </c>
      <c r="N131">
        <f t="shared" si="16"/>
        <v>8.900000000000001E-2</v>
      </c>
      <c r="O131">
        <f t="shared" si="17"/>
        <v>8.9400000000000021E-2</v>
      </c>
      <c r="P131">
        <f t="shared" si="18"/>
        <v>9.7900000000000001E-2</v>
      </c>
      <c r="Q131">
        <f t="shared" si="19"/>
        <v>0.10130000000000002</v>
      </c>
      <c r="R131">
        <f t="shared" si="20"/>
        <v>0.1105</v>
      </c>
      <c r="S131">
        <f t="shared" si="21"/>
        <v>9.0300000000000005E-2</v>
      </c>
      <c r="U131" t="s">
        <v>1663</v>
      </c>
      <c r="V131">
        <f t="shared" si="22"/>
        <v>100</v>
      </c>
      <c r="W131">
        <f t="shared" si="23"/>
        <v>4.2314939434724099</v>
      </c>
      <c r="X131">
        <f t="shared" si="24"/>
        <v>4.7913862718707945</v>
      </c>
      <c r="Y131">
        <f t="shared" si="25"/>
        <v>4.8129205921938096</v>
      </c>
      <c r="Z131">
        <f t="shared" si="26"/>
        <v>5.2705248990578735</v>
      </c>
      <c r="AA131">
        <f t="shared" si="27"/>
        <v>5.4535666218034997</v>
      </c>
      <c r="AB131">
        <f t="shared" si="28"/>
        <v>5.9488559892328396</v>
      </c>
      <c r="AC131">
        <f t="shared" si="29"/>
        <v>4.8613728129205915</v>
      </c>
    </row>
    <row r="132" spans="1:29" x14ac:dyDescent="0.25">
      <c r="A132" t="s">
        <v>1664</v>
      </c>
      <c r="B132">
        <v>8.0399999999999999E-2</v>
      </c>
      <c r="C132">
        <v>7.9500000000000001E-2</v>
      </c>
      <c r="D132">
        <v>7.7399999999999997E-2</v>
      </c>
      <c r="E132">
        <v>2.3256999999999999</v>
      </c>
      <c r="F132">
        <f>AVERAGE(B132:D132)</f>
        <v>7.909999999999999E-2</v>
      </c>
    </row>
    <row r="133" spans="1:29" x14ac:dyDescent="0.25">
      <c r="A133" t="s">
        <v>1665</v>
      </c>
    </row>
    <row r="136" spans="1:29" x14ac:dyDescent="0.25">
      <c r="A136" s="7" t="s">
        <v>2320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0.1754</v>
      </c>
      <c r="C139">
        <v>0.184</v>
      </c>
      <c r="D139">
        <v>0.1608</v>
      </c>
      <c r="E139">
        <v>0.16139999999999999</v>
      </c>
      <c r="F139">
        <v>0.1603</v>
      </c>
      <c r="G139">
        <v>0.90300000000000002</v>
      </c>
      <c r="H139">
        <v>0.1709</v>
      </c>
      <c r="I139">
        <v>0.16159999999999999</v>
      </c>
      <c r="K139" t="s">
        <v>1658</v>
      </c>
      <c r="L139">
        <f>B139-$F$145</f>
        <v>9.534999999999999E-2</v>
      </c>
      <c r="M139">
        <f t="shared" ref="M139:S139" si="30">C139-$F$145</f>
        <v>0.10394999999999999</v>
      </c>
      <c r="N139">
        <f t="shared" si="30"/>
        <v>8.0749999999999988E-2</v>
      </c>
      <c r="O139">
        <f t="shared" si="30"/>
        <v>8.1349999999999978E-2</v>
      </c>
      <c r="P139">
        <f t="shared" si="30"/>
        <v>8.0249999999999988E-2</v>
      </c>
      <c r="Q139">
        <f t="shared" si="30"/>
        <v>0.82295000000000007</v>
      </c>
      <c r="R139">
        <f t="shared" si="30"/>
        <v>9.0849999999999986E-2</v>
      </c>
      <c r="S139">
        <f t="shared" si="30"/>
        <v>8.1549999999999984E-2</v>
      </c>
      <c r="U139" t="s">
        <v>1658</v>
      </c>
      <c r="V139">
        <f>L139/$L$144*100</f>
        <v>4.092011243911335</v>
      </c>
      <c r="W139">
        <f t="shared" ref="W139:AC139" si="31">M139/$L$144*100</f>
        <v>4.4610861961676278</v>
      </c>
      <c r="X139">
        <f t="shared" si="31"/>
        <v>3.4654421389180947</v>
      </c>
      <c r="Y139">
        <f t="shared" si="31"/>
        <v>3.4911915541917886</v>
      </c>
      <c r="Z139">
        <f t="shared" si="31"/>
        <v>3.4439842928566824</v>
      </c>
      <c r="AA139">
        <f t="shared" si="31"/>
        <v>35.317468832478596</v>
      </c>
      <c r="AB139">
        <f t="shared" si="31"/>
        <v>3.8988906293586241</v>
      </c>
      <c r="AC139">
        <f t="shared" si="31"/>
        <v>3.4997746926163544</v>
      </c>
    </row>
    <row r="140" spans="1:29" x14ac:dyDescent="0.25">
      <c r="A140" t="s">
        <v>1659</v>
      </c>
      <c r="B140">
        <v>0.24929999999999999</v>
      </c>
      <c r="C140">
        <v>0.2009</v>
      </c>
      <c r="D140">
        <v>0.12659999999999999</v>
      </c>
      <c r="E140">
        <v>0.17180000000000001</v>
      </c>
      <c r="F140">
        <v>0.1762</v>
      </c>
      <c r="G140">
        <v>0.19370000000000001</v>
      </c>
      <c r="H140">
        <v>0.1774</v>
      </c>
      <c r="I140">
        <v>0.19389999999999999</v>
      </c>
      <c r="K140" t="s">
        <v>1659</v>
      </c>
      <c r="L140">
        <f t="shared" ref="L140:L144" si="32">B140-$F$145</f>
        <v>0.16924999999999998</v>
      </c>
      <c r="M140">
        <f t="shared" ref="M140:M144" si="33">C140-$F$145</f>
        <v>0.12084999999999999</v>
      </c>
      <c r="N140">
        <f t="shared" ref="N140:N144" si="34">D140-$F$145</f>
        <v>4.654999999999998E-2</v>
      </c>
      <c r="O140">
        <f t="shared" ref="O140:O144" si="35">E140-$F$145</f>
        <v>9.1749999999999998E-2</v>
      </c>
      <c r="P140">
        <f t="shared" ref="P140:P144" si="36">F140-$F$145</f>
        <v>9.6149999999999985E-2</v>
      </c>
      <c r="Q140">
        <f t="shared" ref="Q140:Q144" si="37">G140-$F$145</f>
        <v>0.11365</v>
      </c>
      <c r="R140">
        <f t="shared" ref="R140:R144" si="38">H140-$F$145</f>
        <v>9.7349999999999992E-2</v>
      </c>
      <c r="S140">
        <f t="shared" ref="S140:S144" si="39">I140-$F$145</f>
        <v>0.11384999999999998</v>
      </c>
      <c r="U140" t="s">
        <v>1659</v>
      </c>
      <c r="V140">
        <f t="shared" ref="V140:V144" si="40">L140/$L$144*100</f>
        <v>7.2634808917880811</v>
      </c>
      <c r="W140">
        <f t="shared" ref="W140:W144" si="41">M140/$L$144*100</f>
        <v>5.1863613930433647</v>
      </c>
      <c r="X140">
        <f t="shared" ref="X140:X144" si="42">N140/$L$144*100</f>
        <v>1.9977254683174892</v>
      </c>
      <c r="Y140">
        <f t="shared" ref="Y140:Y144" si="43">O140/$L$144*100</f>
        <v>3.9375147522691667</v>
      </c>
      <c r="Z140">
        <f t="shared" ref="Z140:Z144" si="44">P140/$L$144*100</f>
        <v>4.1263437976095947</v>
      </c>
      <c r="AA140">
        <f t="shared" ref="AA140:AA144" si="45">Q140/$L$144*100</f>
        <v>4.8773684097590282</v>
      </c>
      <c r="AB140">
        <f t="shared" ref="AB140:AB144" si="46">R140/$L$144*100</f>
        <v>4.1778426281569851</v>
      </c>
      <c r="AC140">
        <f t="shared" ref="AC140:AC144" si="47">S140/$L$144*100</f>
        <v>4.8859515481835913</v>
      </c>
    </row>
    <row r="141" spans="1:29" x14ac:dyDescent="0.25">
      <c r="A141" t="s">
        <v>1660</v>
      </c>
      <c r="B141">
        <v>0.15140000000000001</v>
      </c>
      <c r="C141">
        <v>0.14119999999999999</v>
      </c>
      <c r="D141">
        <v>0.1447</v>
      </c>
      <c r="E141">
        <v>0.1603</v>
      </c>
      <c r="F141">
        <v>0.15529999999999999</v>
      </c>
      <c r="G141">
        <v>0.1517</v>
      </c>
      <c r="H141">
        <v>0.15429999999999999</v>
      </c>
      <c r="I141">
        <v>0.14899999999999999</v>
      </c>
      <c r="K141" t="s">
        <v>1660</v>
      </c>
      <c r="L141">
        <f t="shared" si="32"/>
        <v>7.1349999999999997E-2</v>
      </c>
      <c r="M141">
        <f t="shared" si="33"/>
        <v>6.1149999999999982E-2</v>
      </c>
      <c r="N141">
        <f t="shared" si="34"/>
        <v>6.4649999999999985E-2</v>
      </c>
      <c r="O141">
        <f t="shared" si="35"/>
        <v>8.0249999999999988E-2</v>
      </c>
      <c r="P141">
        <f t="shared" si="36"/>
        <v>7.5249999999999984E-2</v>
      </c>
      <c r="Q141">
        <f t="shared" si="37"/>
        <v>7.1649999999999991E-2</v>
      </c>
      <c r="R141">
        <f t="shared" si="38"/>
        <v>7.4249999999999983E-2</v>
      </c>
      <c r="S141">
        <f t="shared" si="39"/>
        <v>6.8949999999999984E-2</v>
      </c>
      <c r="U141" t="s">
        <v>1660</v>
      </c>
      <c r="V141">
        <f t="shared" si="40"/>
        <v>3.0620346329635426</v>
      </c>
      <c r="W141">
        <f t="shared" si="41"/>
        <v>2.6242945733107299</v>
      </c>
      <c r="X141">
        <f t="shared" si="42"/>
        <v>2.7744994957406166</v>
      </c>
      <c r="Y141">
        <f t="shared" si="43"/>
        <v>3.4439842928566824</v>
      </c>
      <c r="Z141">
        <f t="shared" si="44"/>
        <v>3.2294058322425587</v>
      </c>
      <c r="AA141">
        <f t="shared" si="45"/>
        <v>3.07490934060039</v>
      </c>
      <c r="AB141">
        <f t="shared" si="46"/>
        <v>3.1864901401197341</v>
      </c>
      <c r="AC141">
        <f t="shared" si="47"/>
        <v>2.959036971868763</v>
      </c>
    </row>
    <row r="142" spans="1:29" x14ac:dyDescent="0.25">
      <c r="A142" t="s">
        <v>1661</v>
      </c>
      <c r="B142">
        <v>1.4545999999999999</v>
      </c>
      <c r="C142">
        <v>0.15110000000000001</v>
      </c>
      <c r="D142">
        <v>0.1754</v>
      </c>
      <c r="E142">
        <v>0.1487</v>
      </c>
      <c r="F142">
        <v>0.1598</v>
      </c>
      <c r="G142">
        <v>0.1547</v>
      </c>
      <c r="H142">
        <v>0.15409999999999999</v>
      </c>
      <c r="I142">
        <v>0.1573</v>
      </c>
      <c r="K142" t="s">
        <v>1661</v>
      </c>
      <c r="L142">
        <f t="shared" si="32"/>
        <v>1.3745499999999999</v>
      </c>
      <c r="M142">
        <f t="shared" si="33"/>
        <v>7.1050000000000002E-2</v>
      </c>
      <c r="N142">
        <f t="shared" si="34"/>
        <v>9.534999999999999E-2</v>
      </c>
      <c r="O142">
        <f t="shared" si="35"/>
        <v>6.8649999999999989E-2</v>
      </c>
      <c r="P142">
        <f t="shared" si="36"/>
        <v>7.9749999999999988E-2</v>
      </c>
      <c r="Q142">
        <f t="shared" si="37"/>
        <v>7.4649999999999994E-2</v>
      </c>
      <c r="R142">
        <f t="shared" si="38"/>
        <v>7.4049999999999977E-2</v>
      </c>
      <c r="S142">
        <f t="shared" si="39"/>
        <v>7.7249999999999985E-2</v>
      </c>
      <c r="U142" t="s">
        <v>1661</v>
      </c>
      <c r="V142">
        <f t="shared" si="40"/>
        <v>58.989764607428697</v>
      </c>
      <c r="W142">
        <f t="shared" si="41"/>
        <v>3.0491599253266957</v>
      </c>
      <c r="X142">
        <f t="shared" si="42"/>
        <v>4.092011243911335</v>
      </c>
      <c r="Y142">
        <f t="shared" si="43"/>
        <v>2.9461622642319156</v>
      </c>
      <c r="Z142">
        <f t="shared" si="44"/>
        <v>3.4225264467952696</v>
      </c>
      <c r="AA142">
        <f t="shared" si="45"/>
        <v>3.2036564169688644</v>
      </c>
      <c r="AB142">
        <f t="shared" si="46"/>
        <v>3.1779070016951692</v>
      </c>
      <c r="AC142">
        <f t="shared" si="47"/>
        <v>3.315237216488208</v>
      </c>
    </row>
    <row r="143" spans="1:29" x14ac:dyDescent="0.25">
      <c r="A143" t="s">
        <v>1662</v>
      </c>
      <c r="B143">
        <v>0.17899999999999999</v>
      </c>
      <c r="C143">
        <v>0.16769999999999999</v>
      </c>
      <c r="D143">
        <v>0.15809999999999999</v>
      </c>
      <c r="E143">
        <v>0.15770000000000001</v>
      </c>
      <c r="F143">
        <v>0.15759999999999999</v>
      </c>
      <c r="G143">
        <v>0.19769999999999999</v>
      </c>
      <c r="H143">
        <v>0.15809999999999999</v>
      </c>
      <c r="I143">
        <v>0.15340000000000001</v>
      </c>
      <c r="K143" t="s">
        <v>1662</v>
      </c>
      <c r="L143">
        <f t="shared" si="32"/>
        <v>9.8949999999999982E-2</v>
      </c>
      <c r="M143">
        <f t="shared" si="33"/>
        <v>8.7649999999999978E-2</v>
      </c>
      <c r="N143">
        <f t="shared" si="34"/>
        <v>7.8049999999999981E-2</v>
      </c>
      <c r="O143">
        <f t="shared" si="35"/>
        <v>7.7649999999999997E-2</v>
      </c>
      <c r="P143">
        <f t="shared" si="36"/>
        <v>7.754999999999998E-2</v>
      </c>
      <c r="Q143">
        <f t="shared" si="37"/>
        <v>0.11764999999999998</v>
      </c>
      <c r="R143">
        <f t="shared" si="38"/>
        <v>7.8049999999999981E-2</v>
      </c>
      <c r="S143">
        <f t="shared" si="39"/>
        <v>7.3349999999999999E-2</v>
      </c>
      <c r="U143" t="s">
        <v>1662</v>
      </c>
      <c r="V143">
        <f t="shared" si="40"/>
        <v>4.2465077355535046</v>
      </c>
      <c r="W143">
        <f t="shared" si="41"/>
        <v>3.7615604145655848</v>
      </c>
      <c r="X143">
        <f t="shared" si="42"/>
        <v>3.3495697701864677</v>
      </c>
      <c r="Y143">
        <f t="shared" si="43"/>
        <v>3.3324034933373383</v>
      </c>
      <c r="Z143">
        <f t="shared" si="44"/>
        <v>3.3281119241250554</v>
      </c>
      <c r="AA143">
        <f t="shared" si="45"/>
        <v>5.0490311782503259</v>
      </c>
      <c r="AB143">
        <f t="shared" si="46"/>
        <v>3.3495697701864677</v>
      </c>
      <c r="AC143">
        <f t="shared" si="47"/>
        <v>3.1478660172091923</v>
      </c>
    </row>
    <row r="144" spans="1:29" x14ac:dyDescent="0.25">
      <c r="A144" t="s">
        <v>1663</v>
      </c>
      <c r="B144">
        <v>2.4102000000000001</v>
      </c>
      <c r="C144">
        <v>0.3856</v>
      </c>
      <c r="D144">
        <v>0.16209999999999999</v>
      </c>
      <c r="E144">
        <v>0.1648</v>
      </c>
      <c r="F144">
        <v>0.16850000000000001</v>
      </c>
      <c r="G144">
        <v>0.15609999999999999</v>
      </c>
      <c r="H144">
        <v>0.1714</v>
      </c>
      <c r="I144">
        <v>0.16339999999999999</v>
      </c>
      <c r="K144" t="s">
        <v>1663</v>
      </c>
      <c r="L144">
        <f t="shared" si="32"/>
        <v>2.3301500000000002</v>
      </c>
      <c r="M144">
        <f t="shared" si="33"/>
        <v>0.30554999999999999</v>
      </c>
      <c r="N144">
        <f t="shared" si="34"/>
        <v>8.2049999999999984E-2</v>
      </c>
      <c r="O144">
        <f t="shared" si="35"/>
        <v>8.4749999999999992E-2</v>
      </c>
      <c r="P144">
        <f t="shared" si="36"/>
        <v>8.8450000000000001E-2</v>
      </c>
      <c r="Q144">
        <f t="shared" si="37"/>
        <v>7.6049999999999979E-2</v>
      </c>
      <c r="R144">
        <f t="shared" si="38"/>
        <v>9.1349999999999987E-2</v>
      </c>
      <c r="S144">
        <f t="shared" si="39"/>
        <v>8.334999999999998E-2</v>
      </c>
      <c r="U144" t="s">
        <v>1663</v>
      </c>
      <c r="V144">
        <f t="shared" si="40"/>
        <v>100</v>
      </c>
      <c r="W144">
        <f t="shared" si="41"/>
        <v>13.11288972812909</v>
      </c>
      <c r="X144">
        <f t="shared" si="42"/>
        <v>3.5212325386777668</v>
      </c>
      <c r="Y144">
        <f t="shared" si="43"/>
        <v>3.6371049074093933</v>
      </c>
      <c r="Z144">
        <f t="shared" si="44"/>
        <v>3.7958929682638454</v>
      </c>
      <c r="AA144">
        <f t="shared" si="45"/>
        <v>3.2637383859408184</v>
      </c>
      <c r="AB144">
        <f t="shared" si="46"/>
        <v>3.9203484754200364</v>
      </c>
      <c r="AC144">
        <f t="shared" si="47"/>
        <v>3.5770229384374388</v>
      </c>
    </row>
    <row r="145" spans="1:29" x14ac:dyDescent="0.25">
      <c r="A145" t="s">
        <v>1664</v>
      </c>
      <c r="B145">
        <v>7.85E-2</v>
      </c>
      <c r="D145">
        <v>8.1600000000000006E-2</v>
      </c>
      <c r="E145">
        <v>3.2730000000000001</v>
      </c>
      <c r="F145">
        <f>AVERAGE(B145:D145)</f>
        <v>8.005000000000001E-2</v>
      </c>
    </row>
    <row r="146" spans="1:29" x14ac:dyDescent="0.25">
      <c r="A146" t="s">
        <v>1665</v>
      </c>
    </row>
    <row r="149" spans="1:29" x14ac:dyDescent="0.25">
      <c r="A149" s="7" t="s">
        <v>2321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0.16139999999999999</v>
      </c>
      <c r="C152">
        <v>0.17580000000000001</v>
      </c>
      <c r="D152">
        <v>0.1585</v>
      </c>
      <c r="E152">
        <v>0.16059999999999999</v>
      </c>
      <c r="F152">
        <v>0.1757</v>
      </c>
      <c r="G152">
        <v>0.1762</v>
      </c>
      <c r="H152">
        <v>0.16250000000000001</v>
      </c>
      <c r="I152">
        <v>0.15559999999999999</v>
      </c>
      <c r="K152" t="s">
        <v>1658</v>
      </c>
      <c r="L152">
        <f>B152-$F$158</f>
        <v>8.8099999999999984E-2</v>
      </c>
      <c r="M152">
        <f t="shared" ref="M152:S152" si="48">C152-$F$158</f>
        <v>0.10250000000000001</v>
      </c>
      <c r="N152">
        <f t="shared" si="48"/>
        <v>8.5199999999999998E-2</v>
      </c>
      <c r="O152">
        <f t="shared" si="48"/>
        <v>8.7299999999999989E-2</v>
      </c>
      <c r="P152">
        <f t="shared" si="48"/>
        <v>0.10239999999999999</v>
      </c>
      <c r="Q152">
        <f t="shared" si="48"/>
        <v>0.10289999999999999</v>
      </c>
      <c r="R152">
        <f t="shared" si="48"/>
        <v>8.9200000000000002E-2</v>
      </c>
      <c r="S152">
        <f t="shared" si="48"/>
        <v>8.2299999999999984E-2</v>
      </c>
      <c r="U152" t="s">
        <v>1658</v>
      </c>
      <c r="V152">
        <f>L152/$L$157*100</f>
        <v>4.5894978120441747</v>
      </c>
      <c r="W152">
        <f t="shared" ref="W152:AC152" si="49">M152/$L$157*100</f>
        <v>5.3396540946030431</v>
      </c>
      <c r="X152">
        <f t="shared" si="49"/>
        <v>4.4384246718066258</v>
      </c>
      <c r="Y152">
        <f t="shared" si="49"/>
        <v>4.5478224630131274</v>
      </c>
      <c r="Z152">
        <f t="shared" si="49"/>
        <v>5.3344446759741606</v>
      </c>
      <c r="AA152">
        <f t="shared" si="49"/>
        <v>5.3604917691185658</v>
      </c>
      <c r="AB152">
        <f t="shared" si="49"/>
        <v>4.6468014169618677</v>
      </c>
      <c r="AC152">
        <f t="shared" si="49"/>
        <v>4.287351531569076</v>
      </c>
    </row>
    <row r="153" spans="1:29" x14ac:dyDescent="0.25">
      <c r="A153" t="s">
        <v>1659</v>
      </c>
      <c r="B153">
        <v>0.25419999999999998</v>
      </c>
      <c r="C153">
        <v>0.20979999999999999</v>
      </c>
      <c r="D153">
        <v>0.20319999999999999</v>
      </c>
      <c r="E153">
        <v>0.1767</v>
      </c>
      <c r="F153">
        <v>0.19170000000000001</v>
      </c>
      <c r="G153">
        <v>0.19109999999999999</v>
      </c>
      <c r="H153">
        <v>0.16830000000000001</v>
      </c>
      <c r="I153">
        <v>0.1709</v>
      </c>
      <c r="K153" t="s">
        <v>1659</v>
      </c>
      <c r="L153">
        <f t="shared" ref="L153:L157" si="50">B153-$F$158</f>
        <v>0.18089999999999998</v>
      </c>
      <c r="M153">
        <f t="shared" ref="M153:M157" si="51">C153-$F$158</f>
        <v>0.13649999999999998</v>
      </c>
      <c r="N153">
        <f t="shared" ref="N153:N157" si="52">D153-$F$158</f>
        <v>0.12989999999999999</v>
      </c>
      <c r="O153">
        <f t="shared" ref="O153:O157" si="53">E153-$F$158</f>
        <v>0.10339999999999999</v>
      </c>
      <c r="P153">
        <f t="shared" ref="P153:P157" si="54">F153-$F$158</f>
        <v>0.11840000000000001</v>
      </c>
      <c r="Q153">
        <f t="shared" ref="Q153:Q157" si="55">G153-$F$158</f>
        <v>0.11779999999999999</v>
      </c>
      <c r="R153">
        <f t="shared" ref="R153:R157" si="56">H153-$F$158</f>
        <v>9.5000000000000001E-2</v>
      </c>
      <c r="S153">
        <f t="shared" ref="S153:S157" si="57">I153-$F$158</f>
        <v>9.7599999999999992E-2</v>
      </c>
      <c r="U153" t="s">
        <v>1659</v>
      </c>
      <c r="V153">
        <f t="shared" ref="V153:V157" si="58">L153/$L$157*100</f>
        <v>9.423838299645757</v>
      </c>
      <c r="W153">
        <f t="shared" ref="W153:W157" si="59">M153/$L$157*100</f>
        <v>7.1108564284225881</v>
      </c>
      <c r="X153">
        <f t="shared" ref="X153:X157" si="60">N153/$L$157*100</f>
        <v>6.7670347989164412</v>
      </c>
      <c r="Y153">
        <f t="shared" ref="Y153:Y157" si="61">O153/$L$157*100</f>
        <v>5.3865388622629711</v>
      </c>
      <c r="Z153">
        <f t="shared" ref="Z153:Z157" si="62">P153/$L$157*100</f>
        <v>6.1679516565951245</v>
      </c>
      <c r="AA153">
        <f t="shared" ref="AA153:AA157" si="63">Q153/$L$157*100</f>
        <v>6.1366951448218376</v>
      </c>
      <c r="AB153">
        <f t="shared" ref="AB153:AB157" si="64">R153/$L$157*100</f>
        <v>4.9489476974369655</v>
      </c>
      <c r="AC153">
        <f t="shared" ref="AC153:AC157" si="65">S153/$L$157*100</f>
        <v>5.0843925817878723</v>
      </c>
    </row>
    <row r="154" spans="1:29" x14ac:dyDescent="0.25">
      <c r="A154" t="s">
        <v>1660</v>
      </c>
      <c r="B154">
        <v>0.17019999999999999</v>
      </c>
      <c r="C154">
        <v>0.16239999999999999</v>
      </c>
      <c r="D154">
        <v>0.1666</v>
      </c>
      <c r="E154">
        <v>0.16930000000000001</v>
      </c>
      <c r="F154">
        <v>0.16800000000000001</v>
      </c>
      <c r="G154">
        <v>0.17280000000000001</v>
      </c>
      <c r="H154">
        <v>0.15740000000000001</v>
      </c>
      <c r="I154">
        <v>0.1663</v>
      </c>
      <c r="K154" t="s">
        <v>1660</v>
      </c>
      <c r="L154">
        <f t="shared" si="50"/>
        <v>9.6899999999999986E-2</v>
      </c>
      <c r="M154">
        <f t="shared" si="51"/>
        <v>8.9099999999999985E-2</v>
      </c>
      <c r="N154">
        <f t="shared" si="52"/>
        <v>9.3299999999999994E-2</v>
      </c>
      <c r="O154">
        <f t="shared" si="53"/>
        <v>9.6000000000000002E-2</v>
      </c>
      <c r="P154">
        <f t="shared" si="54"/>
        <v>9.4700000000000006E-2</v>
      </c>
      <c r="Q154">
        <f t="shared" si="55"/>
        <v>9.9500000000000005E-2</v>
      </c>
      <c r="R154">
        <f t="shared" si="56"/>
        <v>8.4100000000000008E-2</v>
      </c>
      <c r="S154">
        <f t="shared" si="57"/>
        <v>9.2999999999999999E-2</v>
      </c>
      <c r="U154" t="s">
        <v>1660</v>
      </c>
      <c r="V154">
        <f t="shared" si="58"/>
        <v>5.0479266513857048</v>
      </c>
      <c r="W154">
        <f t="shared" si="59"/>
        <v>4.6415919983329852</v>
      </c>
      <c r="X154">
        <f t="shared" si="60"/>
        <v>4.8603875807459884</v>
      </c>
      <c r="Y154">
        <f t="shared" si="61"/>
        <v>5.001041883725776</v>
      </c>
      <c r="Z154">
        <f t="shared" si="62"/>
        <v>4.9333194415503234</v>
      </c>
      <c r="AA154">
        <f t="shared" si="63"/>
        <v>5.1833715357366117</v>
      </c>
      <c r="AB154">
        <f t="shared" si="64"/>
        <v>4.3811210668889355</v>
      </c>
      <c r="AC154">
        <f t="shared" si="65"/>
        <v>4.8447593248593455</v>
      </c>
    </row>
    <row r="155" spans="1:29" x14ac:dyDescent="0.25">
      <c r="A155" t="s">
        <v>1661</v>
      </c>
      <c r="B155">
        <v>0.1648</v>
      </c>
      <c r="C155">
        <v>0.17130000000000001</v>
      </c>
      <c r="D155">
        <v>0.17199999999999999</v>
      </c>
      <c r="E155">
        <v>0.16669999999999999</v>
      </c>
      <c r="F155">
        <v>0.1613</v>
      </c>
      <c r="G155">
        <v>0.186</v>
      </c>
      <c r="H155">
        <v>0.1729</v>
      </c>
      <c r="I155">
        <v>0.1666</v>
      </c>
      <c r="K155" t="s">
        <v>1661</v>
      </c>
      <c r="L155">
        <f t="shared" si="50"/>
        <v>9.1499999999999998E-2</v>
      </c>
      <c r="M155">
        <f t="shared" si="51"/>
        <v>9.8000000000000004E-2</v>
      </c>
      <c r="N155">
        <f t="shared" si="52"/>
        <v>9.8699999999999982E-2</v>
      </c>
      <c r="O155">
        <f t="shared" si="53"/>
        <v>9.3399999999999983E-2</v>
      </c>
      <c r="P155">
        <f t="shared" si="54"/>
        <v>8.7999999999999995E-2</v>
      </c>
      <c r="Q155">
        <f t="shared" si="55"/>
        <v>0.11269999999999999</v>
      </c>
      <c r="R155">
        <f t="shared" si="56"/>
        <v>9.9599999999999994E-2</v>
      </c>
      <c r="S155">
        <f t="shared" si="57"/>
        <v>9.3299999999999994E-2</v>
      </c>
      <c r="U155" t="s">
        <v>1661</v>
      </c>
      <c r="V155">
        <f t="shared" si="58"/>
        <v>4.7666180454261307</v>
      </c>
      <c r="W155">
        <f t="shared" si="59"/>
        <v>5.1052302563033969</v>
      </c>
      <c r="X155">
        <f t="shared" si="60"/>
        <v>5.1416961867055626</v>
      </c>
      <c r="Y155">
        <f t="shared" si="61"/>
        <v>4.8655969993748691</v>
      </c>
      <c r="Z155">
        <f t="shared" si="62"/>
        <v>4.584288393415294</v>
      </c>
      <c r="AA155">
        <f t="shared" si="63"/>
        <v>5.8710147947489055</v>
      </c>
      <c r="AB155">
        <f t="shared" si="64"/>
        <v>5.1885809543654924</v>
      </c>
      <c r="AC155">
        <f t="shared" si="65"/>
        <v>4.8603875807459884</v>
      </c>
    </row>
    <row r="156" spans="1:29" x14ac:dyDescent="0.25">
      <c r="A156" t="s">
        <v>1662</v>
      </c>
      <c r="B156">
        <v>0.17899999999999999</v>
      </c>
      <c r="C156">
        <v>0.1613</v>
      </c>
      <c r="D156">
        <v>0.1782</v>
      </c>
      <c r="E156">
        <v>0.1832</v>
      </c>
      <c r="F156">
        <v>0.1633</v>
      </c>
      <c r="G156">
        <v>0.17369999999999999</v>
      </c>
      <c r="H156">
        <v>0.15859999999999999</v>
      </c>
      <c r="I156">
        <v>0.15670000000000001</v>
      </c>
      <c r="K156" t="s">
        <v>1662</v>
      </c>
      <c r="L156">
        <f t="shared" si="50"/>
        <v>0.10569999999999999</v>
      </c>
      <c r="M156">
        <f t="shared" si="51"/>
        <v>8.7999999999999995E-2</v>
      </c>
      <c r="N156">
        <f t="shared" si="52"/>
        <v>0.10489999999999999</v>
      </c>
      <c r="O156">
        <f t="shared" si="53"/>
        <v>0.1099</v>
      </c>
      <c r="P156">
        <f t="shared" si="54"/>
        <v>0.09</v>
      </c>
      <c r="Q156">
        <f t="shared" si="55"/>
        <v>0.10039999999999999</v>
      </c>
      <c r="R156">
        <f t="shared" si="56"/>
        <v>8.5299999999999987E-2</v>
      </c>
      <c r="S156">
        <f t="shared" si="57"/>
        <v>8.3400000000000002E-2</v>
      </c>
      <c r="U156" t="s">
        <v>1662</v>
      </c>
      <c r="V156">
        <f t="shared" si="58"/>
        <v>5.5063554907272341</v>
      </c>
      <c r="W156">
        <f t="shared" si="59"/>
        <v>4.584288393415294</v>
      </c>
      <c r="X156">
        <f t="shared" si="60"/>
        <v>5.4646801416961859</v>
      </c>
      <c r="Y156">
        <f t="shared" si="61"/>
        <v>5.7251510731402373</v>
      </c>
      <c r="Z156">
        <f t="shared" si="62"/>
        <v>4.688476765992915</v>
      </c>
      <c r="AA156">
        <f t="shared" si="63"/>
        <v>5.2302563033965406</v>
      </c>
      <c r="AB156">
        <f t="shared" si="64"/>
        <v>4.4436340904355065</v>
      </c>
      <c r="AC156">
        <f t="shared" si="65"/>
        <v>4.344655136486768</v>
      </c>
    </row>
    <row r="157" spans="1:29" x14ac:dyDescent="0.25">
      <c r="A157" t="s">
        <v>1663</v>
      </c>
      <c r="B157">
        <v>1.9928999999999999</v>
      </c>
      <c r="C157">
        <v>0.16769999999999999</v>
      </c>
      <c r="D157">
        <v>0.16189999999999999</v>
      </c>
      <c r="E157">
        <v>0.17580000000000001</v>
      </c>
      <c r="F157">
        <v>0.16739999999999999</v>
      </c>
      <c r="G157">
        <v>0.17280000000000001</v>
      </c>
      <c r="H157">
        <v>0.17180000000000001</v>
      </c>
      <c r="I157">
        <v>0.16189999999999999</v>
      </c>
      <c r="K157" t="s">
        <v>1663</v>
      </c>
      <c r="L157">
        <f t="shared" si="50"/>
        <v>1.9196</v>
      </c>
      <c r="M157">
        <f t="shared" si="51"/>
        <v>9.4399999999999984E-2</v>
      </c>
      <c r="N157">
        <f t="shared" si="52"/>
        <v>8.8599999999999984E-2</v>
      </c>
      <c r="O157">
        <f t="shared" si="53"/>
        <v>0.10250000000000001</v>
      </c>
      <c r="P157">
        <f t="shared" si="54"/>
        <v>9.4099999999999989E-2</v>
      </c>
      <c r="Q157">
        <f t="shared" si="55"/>
        <v>9.9500000000000005E-2</v>
      </c>
      <c r="R157">
        <f t="shared" si="56"/>
        <v>9.8500000000000004E-2</v>
      </c>
      <c r="S157">
        <f t="shared" si="57"/>
        <v>8.8599999999999984E-2</v>
      </c>
      <c r="U157" t="s">
        <v>1663</v>
      </c>
      <c r="V157">
        <f t="shared" si="58"/>
        <v>100</v>
      </c>
      <c r="W157">
        <f t="shared" si="59"/>
        <v>4.9176911856636796</v>
      </c>
      <c r="X157">
        <f t="shared" si="60"/>
        <v>4.61554490518858</v>
      </c>
      <c r="Y157">
        <f t="shared" si="61"/>
        <v>5.3396540946030431</v>
      </c>
      <c r="Z157">
        <f t="shared" si="62"/>
        <v>4.9020629297770366</v>
      </c>
      <c r="AA157">
        <f t="shared" si="63"/>
        <v>5.1833715357366117</v>
      </c>
      <c r="AB157">
        <f t="shared" si="64"/>
        <v>5.1312773494478021</v>
      </c>
      <c r="AC157">
        <f t="shared" si="65"/>
        <v>4.61554490518858</v>
      </c>
    </row>
    <row r="158" spans="1:29" x14ac:dyDescent="0.25">
      <c r="A158" t="s">
        <v>1664</v>
      </c>
      <c r="B158">
        <v>7.0400000000000004E-2</v>
      </c>
      <c r="C158">
        <v>7.4700000000000003E-2</v>
      </c>
      <c r="D158">
        <v>7.4800000000000005E-2</v>
      </c>
      <c r="E158">
        <v>3.5939000000000001</v>
      </c>
      <c r="F158">
        <f>AVERAGE(B158:D158)</f>
        <v>7.3300000000000004E-2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4.0782239697509839</v>
      </c>
      <c r="C164">
        <f t="shared" ref="C164:I164" si="66">AVERAGE(W152,W139,W126)</f>
        <v>4.5571781229441939</v>
      </c>
      <c r="D164">
        <f t="shared" si="66"/>
        <v>3.8566949485726632</v>
      </c>
      <c r="E164">
        <f t="shared" si="66"/>
        <v>4.1457996477268972</v>
      </c>
      <c r="F164">
        <f t="shared" si="66"/>
        <v>4.2325584225398458</v>
      </c>
      <c r="G164">
        <f t="shared" si="66"/>
        <v>14.975201761770611</v>
      </c>
      <c r="H164">
        <f t="shared" si="66"/>
        <v>4.1154998611108686</v>
      </c>
      <c r="I164">
        <f t="shared" si="66"/>
        <v>3.7729182523866194</v>
      </c>
      <c r="K164" t="s">
        <v>1658</v>
      </c>
      <c r="L164">
        <f>STDEV(V152,V139,V126)/SQRT(3)</f>
        <v>0.29924354817702642</v>
      </c>
      <c r="M164">
        <f t="shared" ref="M164:S164" si="67">STDEV(W152,W139,W126)/SQRT(3)</f>
        <v>0.42673671853655154</v>
      </c>
      <c r="N164">
        <f t="shared" si="67"/>
        <v>0.29658323355712379</v>
      </c>
      <c r="O164">
        <f t="shared" si="67"/>
        <v>0.33013467527672102</v>
      </c>
      <c r="P164">
        <f t="shared" si="67"/>
        <v>0.5677685796758134</v>
      </c>
      <c r="Q164">
        <f t="shared" si="67"/>
        <v>10.1762055688893</v>
      </c>
      <c r="R164">
        <f t="shared" si="67"/>
        <v>0.26715543583485446</v>
      </c>
      <c r="S164">
        <f t="shared" si="67"/>
        <v>0.25738095360392721</v>
      </c>
    </row>
    <row r="165" spans="1:19" x14ac:dyDescent="0.25">
      <c r="A165" t="s">
        <v>1659</v>
      </c>
      <c r="B165">
        <f t="shared" ref="B165:B169" si="68">AVERAGE(V153,V140,V127)</f>
        <v>7.8827627452827906</v>
      </c>
      <c r="C165">
        <f t="shared" ref="C165:C169" si="69">AVERAGE(W153,W140,W127)</f>
        <v>6.0425450163074039</v>
      </c>
      <c r="D165">
        <f t="shared" ref="D165:D169" si="70">AVERAGE(X153,X140,X127)</f>
        <v>4.7520039832009013</v>
      </c>
      <c r="E165">
        <f t="shared" ref="E165:E169" si="71">AVERAGE(Y153,Y140,Y127)</f>
        <v>4.3713646637942478</v>
      </c>
      <c r="F165">
        <f t="shared" ref="F165:F169" si="72">AVERAGE(Z153,Z140,Z127)</f>
        <v>5.0949580630211333</v>
      </c>
      <c r="G165">
        <f t="shared" ref="G165:G169" si="73">AVERAGE(AA153,AA140,AA127)</f>
        <v>5.3223190762914241</v>
      </c>
      <c r="H165">
        <f t="shared" ref="H165:H169" si="74">AVERAGE(AB153,AB140,AB127)</f>
        <v>4.4886519568938121</v>
      </c>
      <c r="I165">
        <f t="shared" ref="I165:I169" si="75">AVERAGE(AC153,AC140,AC127)</f>
        <v>4.6890828571416767</v>
      </c>
      <c r="K165" t="s">
        <v>1659</v>
      </c>
      <c r="L165">
        <f t="shared" ref="L165:L169" si="76">STDEV(V153,V140,V127)/SQRT(3)</f>
        <v>0.77547055663893427</v>
      </c>
      <c r="M165">
        <f t="shared" ref="M165:M169" si="77">STDEV(W153,W140,W127)/SQRT(3)</f>
        <v>0.56558787540103861</v>
      </c>
      <c r="N165">
        <f t="shared" ref="N165:N169" si="78">STDEV(X153,X140,X127)/SQRT(3)</f>
        <v>1.4255341973307545</v>
      </c>
      <c r="O165">
        <f t="shared" ref="O165:O169" si="79">STDEV(Y153,Y140,Y127)/SQRT(3)</f>
        <v>0.50936927102012897</v>
      </c>
      <c r="P165">
        <f t="shared" ref="P165:P169" si="80">STDEV(Z153,Z140,Z127)/SQRT(3)</f>
        <v>0.59166768419967253</v>
      </c>
      <c r="Q165">
        <f t="shared" ref="Q165:Q169" si="81">STDEV(AA153,AA140,AA127)/SQRT(3)</f>
        <v>0.4077713011570912</v>
      </c>
      <c r="R165">
        <f t="shared" ref="R165:R169" si="82">STDEV(AB153,AB140,AB127)/SQRT(3)</f>
        <v>0.23481226363016694</v>
      </c>
      <c r="S165">
        <f t="shared" ref="S165:S169" si="83">STDEV(AC153,AC140,AC127)/SQRT(3)</f>
        <v>0.30157982246808424</v>
      </c>
    </row>
    <row r="166" spans="1:19" x14ac:dyDescent="0.25">
      <c r="A166" t="s">
        <v>1660</v>
      </c>
      <c r="B166">
        <f t="shared" si="68"/>
        <v>4.0815169287893633</v>
      </c>
      <c r="C166">
        <f t="shared" si="69"/>
        <v>3.8665561788834815</v>
      </c>
      <c r="D166">
        <f t="shared" si="70"/>
        <v>3.7813912507086349</v>
      </c>
      <c r="E166">
        <f t="shared" si="71"/>
        <v>4.1752599592645891</v>
      </c>
      <c r="F166">
        <f t="shared" si="72"/>
        <v>3.9878442702683317</v>
      </c>
      <c r="G166">
        <f t="shared" si="73"/>
        <v>4.0161070843958688</v>
      </c>
      <c r="H166">
        <f t="shared" si="74"/>
        <v>3.9168843099180983</v>
      </c>
      <c r="I166">
        <f t="shared" si="75"/>
        <v>4.0422703671911107</v>
      </c>
      <c r="K166" t="s">
        <v>1660</v>
      </c>
      <c r="L166">
        <f t="shared" si="76"/>
        <v>0.57389148240473498</v>
      </c>
      <c r="M166">
        <f t="shared" si="77"/>
        <v>0.62745442773804083</v>
      </c>
      <c r="N166">
        <f t="shared" si="78"/>
        <v>0.60322234101567374</v>
      </c>
      <c r="O166">
        <f t="shared" si="79"/>
        <v>0.45196078735851508</v>
      </c>
      <c r="P166">
        <f t="shared" si="80"/>
        <v>0.50068867628711222</v>
      </c>
      <c r="Q166">
        <f t="shared" si="81"/>
        <v>0.61906726190157368</v>
      </c>
      <c r="R166">
        <f t="shared" si="82"/>
        <v>0.36964649288234019</v>
      </c>
      <c r="S166">
        <f t="shared" si="83"/>
        <v>0.56216850308941468</v>
      </c>
    </row>
    <row r="167" spans="1:19" x14ac:dyDescent="0.25">
      <c r="A167" t="s">
        <v>1661</v>
      </c>
      <c r="B167">
        <f t="shared" si="68"/>
        <v>22.743379233320383</v>
      </c>
      <c r="C167">
        <f t="shared" si="69"/>
        <v>4.0155728600050056</v>
      </c>
      <c r="D167">
        <f t="shared" si="70"/>
        <v>4.5494143656116437</v>
      </c>
      <c r="E167">
        <f t="shared" si="71"/>
        <v>4.1382400775503996</v>
      </c>
      <c r="F167">
        <f t="shared" si="72"/>
        <v>3.9968880333227674</v>
      </c>
      <c r="G167">
        <f t="shared" si="73"/>
        <v>4.7386633962791853</v>
      </c>
      <c r="H167">
        <f t="shared" si="74"/>
        <v>4.1096009651651286</v>
      </c>
      <c r="I167">
        <f t="shared" si="75"/>
        <v>4.105199293111264</v>
      </c>
      <c r="K167" t="s">
        <v>1661</v>
      </c>
      <c r="L167">
        <f t="shared" si="76"/>
        <v>18.12338987515145</v>
      </c>
      <c r="M167">
        <f t="shared" si="77"/>
        <v>0.59672668212247282</v>
      </c>
      <c r="N167">
        <f t="shared" si="78"/>
        <v>0.31043185910642501</v>
      </c>
      <c r="O167">
        <f t="shared" si="79"/>
        <v>0.60084150873630848</v>
      </c>
      <c r="P167">
        <f t="shared" si="80"/>
        <v>0.33543514642210448</v>
      </c>
      <c r="Q167">
        <f t="shared" si="81"/>
        <v>0.79588500351598201</v>
      </c>
      <c r="R167">
        <f t="shared" si="82"/>
        <v>0.58508469928672724</v>
      </c>
      <c r="S167">
        <f t="shared" si="83"/>
        <v>0.4463852313648452</v>
      </c>
    </row>
    <row r="168" spans="1:19" x14ac:dyDescent="0.25">
      <c r="A168" t="s">
        <v>1662</v>
      </c>
      <c r="B168">
        <f t="shared" si="68"/>
        <v>4.9378095007297391</v>
      </c>
      <c r="C168">
        <f t="shared" si="69"/>
        <v>4.1368172563166405</v>
      </c>
      <c r="D168">
        <f t="shared" si="70"/>
        <v>4.2660330572134644</v>
      </c>
      <c r="E168">
        <f t="shared" si="71"/>
        <v>4.3381619752771821</v>
      </c>
      <c r="F168">
        <f t="shared" si="72"/>
        <v>3.9911733498239808</v>
      </c>
      <c r="G168">
        <f t="shared" si="73"/>
        <v>5.0881608788082646</v>
      </c>
      <c r="H168">
        <f t="shared" si="74"/>
        <v>4.4173846875020759</v>
      </c>
      <c r="I168">
        <f t="shared" si="75"/>
        <v>4.1036084419901746</v>
      </c>
      <c r="K168" t="s">
        <v>1662</v>
      </c>
      <c r="L168">
        <f t="shared" si="76"/>
        <v>0.36882960239514001</v>
      </c>
      <c r="M168">
        <f t="shared" si="77"/>
        <v>0.24023010506244802</v>
      </c>
      <c r="N168">
        <f t="shared" si="78"/>
        <v>0.62666943507639294</v>
      </c>
      <c r="O168">
        <f t="shared" si="79"/>
        <v>0.71654560963255054</v>
      </c>
      <c r="P168">
        <f t="shared" si="80"/>
        <v>0.39307654520930813</v>
      </c>
      <c r="Q168">
        <f t="shared" si="81"/>
        <v>7.3398664247346188E-2</v>
      </c>
      <c r="R168">
        <f t="shared" si="82"/>
        <v>0.60906710762530425</v>
      </c>
      <c r="S168">
        <f t="shared" si="83"/>
        <v>0.49704746224425306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7.4206916190883918</v>
      </c>
      <c r="D169">
        <f t="shared" si="70"/>
        <v>4.309387905245714</v>
      </c>
      <c r="E169">
        <f t="shared" si="71"/>
        <v>4.5965598647354149</v>
      </c>
      <c r="F169">
        <f t="shared" si="72"/>
        <v>4.6561602656995849</v>
      </c>
      <c r="G169">
        <f t="shared" si="73"/>
        <v>4.6335588478269765</v>
      </c>
      <c r="H169">
        <f t="shared" si="74"/>
        <v>5.0001606047002261</v>
      </c>
      <c r="I169">
        <f t="shared" si="75"/>
        <v>4.3513135521822042</v>
      </c>
      <c r="K169" t="s">
        <v>1663</v>
      </c>
      <c r="L169">
        <f t="shared" si="76"/>
        <v>0</v>
      </c>
      <c r="M169">
        <f t="shared" si="77"/>
        <v>2.8529841773262969</v>
      </c>
      <c r="N169">
        <f t="shared" si="78"/>
        <v>0.39733349046972122</v>
      </c>
      <c r="O169">
        <f t="shared" si="79"/>
        <v>0.50324858237693726</v>
      </c>
      <c r="P169">
        <f t="shared" si="80"/>
        <v>0.44308987913651393</v>
      </c>
      <c r="Q169">
        <f t="shared" si="81"/>
        <v>0.68933722262406538</v>
      </c>
      <c r="R169">
        <f t="shared" si="82"/>
        <v>0.58923803451679824</v>
      </c>
      <c r="S169">
        <f t="shared" si="83"/>
        <v>0.39359552248253665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1220</v>
      </c>
      <c r="D175" s="224" t="s">
        <v>1220</v>
      </c>
      <c r="E175" s="224" t="s">
        <v>1220</v>
      </c>
      <c r="F175" s="224" t="s">
        <v>1220</v>
      </c>
      <c r="G175" s="224" t="s">
        <v>1220</v>
      </c>
      <c r="H175" s="224" t="s">
        <v>1220</v>
      </c>
      <c r="I175" s="225" t="s">
        <v>1220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1361</v>
      </c>
      <c r="D176" s="219" t="s">
        <v>1361</v>
      </c>
      <c r="E176" s="219" t="s">
        <v>1361</v>
      </c>
      <c r="F176" s="219" t="s">
        <v>1361</v>
      </c>
      <c r="G176" s="219" t="s">
        <v>1361</v>
      </c>
      <c r="H176" s="219" t="s">
        <v>1361</v>
      </c>
      <c r="I176" s="220" t="s">
        <v>1361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1365</v>
      </c>
      <c r="D177" s="219" t="s">
        <v>1365</v>
      </c>
      <c r="E177" s="219" t="s">
        <v>1365</v>
      </c>
      <c r="F177" s="219" t="s">
        <v>1365</v>
      </c>
      <c r="G177" s="219" t="s">
        <v>1365</v>
      </c>
      <c r="H177" s="219" t="s">
        <v>1365</v>
      </c>
      <c r="I177" s="220" t="s">
        <v>1365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1369</v>
      </c>
      <c r="D178" s="219" t="s">
        <v>1369</v>
      </c>
      <c r="E178" s="219" t="s">
        <v>1369</v>
      </c>
      <c r="F178" s="219" t="s">
        <v>1369</v>
      </c>
      <c r="G178" s="219" t="s">
        <v>1369</v>
      </c>
      <c r="H178" s="219" t="s">
        <v>1369</v>
      </c>
      <c r="I178" s="220" t="s">
        <v>1369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1373</v>
      </c>
      <c r="D179" s="219" t="s">
        <v>1373</v>
      </c>
      <c r="E179" s="219" t="s">
        <v>1373</v>
      </c>
      <c r="F179" s="219" t="s">
        <v>1373</v>
      </c>
      <c r="G179" s="219" t="s">
        <v>1373</v>
      </c>
      <c r="H179" s="219" t="s">
        <v>1373</v>
      </c>
      <c r="I179" s="220" t="s">
        <v>1373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1377</v>
      </c>
      <c r="D180" s="219" t="s">
        <v>1377</v>
      </c>
      <c r="E180" s="219" t="s">
        <v>1377</v>
      </c>
      <c r="F180" s="219" t="s">
        <v>1377</v>
      </c>
      <c r="G180" s="219" t="s">
        <v>1377</v>
      </c>
      <c r="H180" s="219" t="s">
        <v>1377</v>
      </c>
      <c r="I180" s="220" t="s">
        <v>1377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2319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55514</v>
      </c>
      <c r="C190">
        <v>57524</v>
      </c>
      <c r="D190">
        <v>50240</v>
      </c>
      <c r="E190">
        <v>59891</v>
      </c>
      <c r="F190">
        <v>52909</v>
      </c>
      <c r="G190">
        <v>62868</v>
      </c>
      <c r="H190">
        <v>62394</v>
      </c>
      <c r="I190">
        <v>46579</v>
      </c>
      <c r="K190" t="s">
        <v>1658</v>
      </c>
      <c r="L190">
        <f>B190-$E$196</f>
        <v>47465</v>
      </c>
      <c r="M190">
        <f t="shared" ref="M190:S190" si="84">C190-$E$196</f>
        <v>49475</v>
      </c>
      <c r="N190">
        <f t="shared" si="84"/>
        <v>42191</v>
      </c>
      <c r="O190">
        <f t="shared" si="84"/>
        <v>51842</v>
      </c>
      <c r="P190">
        <f t="shared" si="84"/>
        <v>44860</v>
      </c>
      <c r="Q190">
        <f t="shared" si="84"/>
        <v>54819</v>
      </c>
      <c r="R190">
        <f t="shared" si="84"/>
        <v>54345</v>
      </c>
      <c r="S190">
        <f t="shared" si="84"/>
        <v>38530</v>
      </c>
      <c r="U190" t="s">
        <v>1658</v>
      </c>
      <c r="V190">
        <f>L190/$O$196*100</f>
        <v>109.19861963190185</v>
      </c>
      <c r="W190">
        <f t="shared" ref="W190:AC190" si="85">M190/$O$196*100</f>
        <v>113.8228527607362</v>
      </c>
      <c r="X190">
        <f t="shared" si="85"/>
        <v>97.065184049079761</v>
      </c>
      <c r="Y190">
        <f t="shared" si="85"/>
        <v>119.26840490797545</v>
      </c>
      <c r="Z190">
        <f t="shared" si="85"/>
        <v>103.20552147239263</v>
      </c>
      <c r="AA190">
        <f t="shared" si="85"/>
        <v>126.11733128834356</v>
      </c>
      <c r="AB190">
        <f t="shared" si="85"/>
        <v>125.02684049079755</v>
      </c>
      <c r="AC190">
        <f t="shared" si="85"/>
        <v>88.642638036809814</v>
      </c>
    </row>
    <row r="191" spans="1:29" x14ac:dyDescent="0.25">
      <c r="A191" t="s">
        <v>1659</v>
      </c>
      <c r="B191">
        <v>51859</v>
      </c>
      <c r="C191">
        <v>49946</v>
      </c>
      <c r="D191">
        <v>43762</v>
      </c>
      <c r="E191">
        <v>50431</v>
      </c>
      <c r="F191">
        <v>57964</v>
      </c>
      <c r="G191">
        <v>56280</v>
      </c>
      <c r="H191">
        <v>59018</v>
      </c>
      <c r="I191">
        <v>45880</v>
      </c>
      <c r="K191" t="s">
        <v>1659</v>
      </c>
      <c r="L191">
        <f t="shared" ref="L191:L195" si="86">B191-$E$196</f>
        <v>43810</v>
      </c>
      <c r="M191">
        <f t="shared" ref="M191:M195" si="87">C191-$E$196</f>
        <v>41897</v>
      </c>
      <c r="N191">
        <f t="shared" ref="N191:N195" si="88">D191-$E$196</f>
        <v>35713</v>
      </c>
      <c r="O191">
        <f t="shared" ref="O191:O195" si="89">E191-$E$196</f>
        <v>42382</v>
      </c>
      <c r="P191">
        <f t="shared" ref="P191:P195" si="90">F191-$E$196</f>
        <v>49915</v>
      </c>
      <c r="Q191">
        <f t="shared" ref="Q191:Q195" si="91">G191-$E$196</f>
        <v>48231</v>
      </c>
      <c r="R191">
        <f t="shared" ref="R191:R195" si="92">H191-$E$196</f>
        <v>50969</v>
      </c>
      <c r="S191">
        <f t="shared" ref="S191:S195" si="93">I191-$E$196</f>
        <v>37831</v>
      </c>
      <c r="U191" t="s">
        <v>1659</v>
      </c>
      <c r="V191">
        <f t="shared" ref="V191:V195" si="94">L191/$O$196*100</f>
        <v>100.78987730061351</v>
      </c>
      <c r="W191">
        <f t="shared" ref="W191:W195" si="95">M191/$O$196*100</f>
        <v>96.38880368098161</v>
      </c>
      <c r="X191">
        <f t="shared" ref="X191:X195" si="96">N191/$O$196*100</f>
        <v>82.161809815950932</v>
      </c>
      <c r="Y191">
        <f t="shared" ref="Y191:Y195" si="97">O191/$O$196*100</f>
        <v>97.50460122699387</v>
      </c>
      <c r="Z191">
        <f t="shared" ref="Z191:Z195" si="98">P191/$O$196*100</f>
        <v>114.83512269938652</v>
      </c>
      <c r="AA191">
        <f t="shared" ref="AA191:AA195" si="99">Q191/$O$196*100</f>
        <v>110.96088957055214</v>
      </c>
      <c r="AB191">
        <f t="shared" ref="AB191:AB195" si="100">R191/$O$196*100</f>
        <v>117.25996932515339</v>
      </c>
      <c r="AC191">
        <f t="shared" ref="AC191:AC195" si="101">S191/$O$196*100</f>
        <v>87.034509202453989</v>
      </c>
    </row>
    <row r="192" spans="1:29" x14ac:dyDescent="0.25">
      <c r="A192" t="s">
        <v>1660</v>
      </c>
      <c r="B192">
        <v>47174</v>
      </c>
      <c r="C192">
        <v>49742</v>
      </c>
      <c r="D192">
        <v>45723</v>
      </c>
      <c r="E192">
        <v>49167</v>
      </c>
      <c r="F192">
        <v>51343</v>
      </c>
      <c r="G192">
        <v>47833</v>
      </c>
      <c r="H192">
        <v>57228</v>
      </c>
      <c r="I192">
        <v>44432</v>
      </c>
      <c r="K192" t="s">
        <v>1660</v>
      </c>
      <c r="L192">
        <f t="shared" si="86"/>
        <v>39125</v>
      </c>
      <c r="M192">
        <f t="shared" si="87"/>
        <v>41693</v>
      </c>
      <c r="N192">
        <f t="shared" si="88"/>
        <v>37674</v>
      </c>
      <c r="O192">
        <f t="shared" si="89"/>
        <v>41118</v>
      </c>
      <c r="P192">
        <f t="shared" si="90"/>
        <v>43294</v>
      </c>
      <c r="Q192">
        <f t="shared" si="91"/>
        <v>39784</v>
      </c>
      <c r="R192">
        <f t="shared" si="92"/>
        <v>49179</v>
      </c>
      <c r="S192">
        <f t="shared" si="93"/>
        <v>36383</v>
      </c>
      <c r="U192" t="s">
        <v>1660</v>
      </c>
      <c r="V192">
        <f t="shared" si="94"/>
        <v>90.011503067484668</v>
      </c>
      <c r="W192">
        <f t="shared" si="95"/>
        <v>95.919478527607367</v>
      </c>
      <c r="X192">
        <f t="shared" si="96"/>
        <v>86.673312883435585</v>
      </c>
      <c r="Y192">
        <f t="shared" si="97"/>
        <v>94.596625766871171</v>
      </c>
      <c r="Z192">
        <f t="shared" si="98"/>
        <v>99.602760736196331</v>
      </c>
      <c r="AA192">
        <f t="shared" si="99"/>
        <v>91.527607361963192</v>
      </c>
      <c r="AB192">
        <f t="shared" si="100"/>
        <v>113.14187116564418</v>
      </c>
      <c r="AC192">
        <f t="shared" si="101"/>
        <v>83.703220858895705</v>
      </c>
    </row>
    <row r="193" spans="1:29" x14ac:dyDescent="0.25">
      <c r="A193" t="s">
        <v>1661</v>
      </c>
      <c r="B193">
        <v>43384</v>
      </c>
      <c r="C193">
        <v>47677</v>
      </c>
      <c r="D193">
        <v>42322</v>
      </c>
      <c r="E193">
        <v>49929</v>
      </c>
      <c r="F193">
        <v>51277</v>
      </c>
      <c r="G193">
        <v>55587</v>
      </c>
      <c r="H193">
        <v>53103</v>
      </c>
      <c r="I193">
        <v>51363</v>
      </c>
      <c r="K193" t="s">
        <v>1661</v>
      </c>
      <c r="L193">
        <f t="shared" si="86"/>
        <v>35335</v>
      </c>
      <c r="M193">
        <f t="shared" si="87"/>
        <v>39628</v>
      </c>
      <c r="N193">
        <f t="shared" si="88"/>
        <v>34273</v>
      </c>
      <c r="O193">
        <f t="shared" si="89"/>
        <v>41880</v>
      </c>
      <c r="P193">
        <f t="shared" si="90"/>
        <v>43228</v>
      </c>
      <c r="Q193">
        <f t="shared" si="91"/>
        <v>47538</v>
      </c>
      <c r="R193">
        <f t="shared" si="92"/>
        <v>45054</v>
      </c>
      <c r="S193">
        <f t="shared" si="93"/>
        <v>43314</v>
      </c>
      <c r="U193" t="s">
        <v>1661</v>
      </c>
      <c r="V193">
        <f t="shared" si="94"/>
        <v>81.292177914110425</v>
      </c>
      <c r="W193">
        <f t="shared" si="95"/>
        <v>91.168711656441729</v>
      </c>
      <c r="X193">
        <f t="shared" si="96"/>
        <v>78.848926380368098</v>
      </c>
      <c r="Y193">
        <f t="shared" si="97"/>
        <v>96.349693251533751</v>
      </c>
      <c r="Z193">
        <f t="shared" si="98"/>
        <v>99.450920245398777</v>
      </c>
      <c r="AA193">
        <f t="shared" si="99"/>
        <v>109.36656441717791</v>
      </c>
      <c r="AB193">
        <f t="shared" si="100"/>
        <v>103.65184049079754</v>
      </c>
      <c r="AC193">
        <f t="shared" si="101"/>
        <v>99.648773006134974</v>
      </c>
    </row>
    <row r="194" spans="1:29" x14ac:dyDescent="0.25">
      <c r="A194" t="s">
        <v>1662</v>
      </c>
      <c r="B194">
        <v>45868</v>
      </c>
      <c r="C194">
        <v>46825</v>
      </c>
      <c r="D194">
        <v>47423</v>
      </c>
      <c r="E194">
        <v>55792</v>
      </c>
      <c r="F194">
        <v>55529</v>
      </c>
      <c r="G194">
        <v>62235</v>
      </c>
      <c r="H194">
        <v>60466</v>
      </c>
      <c r="I194">
        <v>53546</v>
      </c>
      <c r="K194" t="s">
        <v>1662</v>
      </c>
      <c r="L194">
        <f t="shared" si="86"/>
        <v>37819</v>
      </c>
      <c r="M194">
        <f t="shared" si="87"/>
        <v>38776</v>
      </c>
      <c r="N194">
        <f t="shared" si="88"/>
        <v>39374</v>
      </c>
      <c r="O194">
        <f t="shared" si="89"/>
        <v>47743</v>
      </c>
      <c r="P194">
        <f t="shared" si="90"/>
        <v>47480</v>
      </c>
      <c r="Q194">
        <f t="shared" si="91"/>
        <v>54186</v>
      </c>
      <c r="R194">
        <f t="shared" si="92"/>
        <v>52417</v>
      </c>
      <c r="S194">
        <f t="shared" si="93"/>
        <v>45497</v>
      </c>
      <c r="U194" t="s">
        <v>1662</v>
      </c>
      <c r="V194">
        <f t="shared" si="94"/>
        <v>87.006901840490798</v>
      </c>
      <c r="W194">
        <f t="shared" si="95"/>
        <v>89.208588957055227</v>
      </c>
      <c r="X194">
        <f t="shared" si="96"/>
        <v>90.584355828220865</v>
      </c>
      <c r="Y194">
        <f t="shared" si="97"/>
        <v>109.83819018404908</v>
      </c>
      <c r="Z194">
        <f t="shared" si="98"/>
        <v>109.23312883435582</v>
      </c>
      <c r="AA194">
        <f t="shared" si="99"/>
        <v>124.66104294478528</v>
      </c>
      <c r="AB194">
        <f t="shared" si="100"/>
        <v>120.59125766871166</v>
      </c>
      <c r="AC194">
        <f t="shared" si="101"/>
        <v>104.67101226993864</v>
      </c>
    </row>
    <row r="195" spans="1:29" x14ac:dyDescent="0.25">
      <c r="A195" t="s">
        <v>1663</v>
      </c>
      <c r="B195">
        <v>12308</v>
      </c>
      <c r="C195">
        <v>45223</v>
      </c>
      <c r="D195">
        <v>54196</v>
      </c>
      <c r="E195">
        <v>49696</v>
      </c>
      <c r="F195">
        <v>56841</v>
      </c>
      <c r="G195">
        <v>60651</v>
      </c>
      <c r="H195">
        <v>62494</v>
      </c>
      <c r="I195">
        <v>52721</v>
      </c>
      <c r="K195" t="s">
        <v>1663</v>
      </c>
      <c r="L195">
        <f t="shared" si="86"/>
        <v>4259</v>
      </c>
      <c r="M195">
        <f t="shared" si="87"/>
        <v>37174</v>
      </c>
      <c r="N195">
        <f t="shared" si="88"/>
        <v>46147</v>
      </c>
      <c r="O195">
        <f t="shared" si="89"/>
        <v>41647</v>
      </c>
      <c r="P195">
        <f t="shared" si="90"/>
        <v>48792</v>
      </c>
      <c r="Q195">
        <f t="shared" si="91"/>
        <v>52602</v>
      </c>
      <c r="R195">
        <f t="shared" si="92"/>
        <v>54445</v>
      </c>
      <c r="S195">
        <f t="shared" si="93"/>
        <v>44672</v>
      </c>
      <c r="U195" t="s">
        <v>1663</v>
      </c>
      <c r="V195">
        <f t="shared" si="94"/>
        <v>9.7983128834355835</v>
      </c>
      <c r="W195">
        <f t="shared" si="95"/>
        <v>85.523006134969322</v>
      </c>
      <c r="X195">
        <f t="shared" si="96"/>
        <v>106.1664110429448</v>
      </c>
      <c r="Y195">
        <f t="shared" si="97"/>
        <v>95.813650306748471</v>
      </c>
      <c r="Z195">
        <f t="shared" si="98"/>
        <v>112.2515337423313</v>
      </c>
      <c r="AA195">
        <f t="shared" si="99"/>
        <v>121.01687116564418</v>
      </c>
      <c r="AB195">
        <f t="shared" si="100"/>
        <v>125.25690184049081</v>
      </c>
      <c r="AC195">
        <f t="shared" si="101"/>
        <v>102.77300613496934</v>
      </c>
    </row>
    <row r="196" spans="1:29" x14ac:dyDescent="0.25">
      <c r="A196" t="s">
        <v>1664</v>
      </c>
      <c r="B196">
        <v>7968</v>
      </c>
      <c r="C196">
        <v>8361</v>
      </c>
      <c r="D196">
        <v>7818</v>
      </c>
      <c r="E196">
        <f>AVERAGE(B196:D196)</f>
        <v>8049</v>
      </c>
      <c r="O196">
        <f>AVERAGE(L190:L192)</f>
        <v>43466.666666666664</v>
      </c>
    </row>
    <row r="197" spans="1:29" x14ac:dyDescent="0.25">
      <c r="A197" t="s">
        <v>1665</v>
      </c>
    </row>
    <row r="200" spans="1:29" x14ac:dyDescent="0.25">
      <c r="A200" s="7" t="s">
        <v>2320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53765</v>
      </c>
      <c r="C203">
        <v>34422</v>
      </c>
      <c r="D203">
        <v>52210</v>
      </c>
      <c r="E203">
        <v>50722</v>
      </c>
      <c r="F203">
        <v>42321</v>
      </c>
      <c r="G203">
        <v>45030</v>
      </c>
      <c r="H203">
        <v>63314</v>
      </c>
      <c r="I203">
        <v>56440</v>
      </c>
      <c r="K203" t="s">
        <v>1658</v>
      </c>
      <c r="L203">
        <f>B203-$E$209</f>
        <v>44755.333333333336</v>
      </c>
      <c r="M203">
        <f t="shared" ref="M203:S203" si="102">C203-$E$209</f>
        <v>25412.333333333336</v>
      </c>
      <c r="N203">
        <f t="shared" si="102"/>
        <v>43200.333333333336</v>
      </c>
      <c r="O203">
        <f t="shared" si="102"/>
        <v>41712.333333333336</v>
      </c>
      <c r="P203">
        <f t="shared" si="102"/>
        <v>33311.333333333336</v>
      </c>
      <c r="Q203">
        <f t="shared" si="102"/>
        <v>36020.333333333336</v>
      </c>
      <c r="R203">
        <f t="shared" si="102"/>
        <v>54304.333333333336</v>
      </c>
      <c r="S203">
        <f t="shared" si="102"/>
        <v>47430.333333333336</v>
      </c>
    </row>
    <row r="204" spans="1:29" x14ac:dyDescent="0.25">
      <c r="A204" t="s">
        <v>1659</v>
      </c>
      <c r="B204">
        <v>59975</v>
      </c>
      <c r="C204">
        <v>46049</v>
      </c>
      <c r="D204">
        <v>41272</v>
      </c>
      <c r="E204">
        <v>49641</v>
      </c>
      <c r="F204">
        <v>41954</v>
      </c>
      <c r="G204">
        <v>48015</v>
      </c>
      <c r="H204">
        <v>47602</v>
      </c>
      <c r="I204">
        <v>43562</v>
      </c>
      <c r="K204" t="s">
        <v>1659</v>
      </c>
      <c r="L204">
        <f t="shared" ref="L204:L208" si="103">B204-$E$209</f>
        <v>50965.333333333336</v>
      </c>
      <c r="M204">
        <f t="shared" ref="M204:M208" si="104">C204-$E$209</f>
        <v>37039.333333333336</v>
      </c>
      <c r="N204">
        <f t="shared" ref="N204:N208" si="105">D204-$E$209</f>
        <v>32262.333333333336</v>
      </c>
      <c r="O204">
        <f t="shared" ref="O204:O208" si="106">E204-$E$209</f>
        <v>40631.333333333336</v>
      </c>
      <c r="P204">
        <f t="shared" ref="P204:P208" si="107">F204-$E$209</f>
        <v>32944.333333333336</v>
      </c>
      <c r="Q204">
        <f t="shared" ref="Q204:Q208" si="108">G204-$E$209</f>
        <v>39005.333333333336</v>
      </c>
      <c r="R204">
        <f t="shared" ref="R204:R208" si="109">H204-$E$209</f>
        <v>38592.333333333336</v>
      </c>
      <c r="S204">
        <f t="shared" ref="S204:S208" si="110">I204-$E$209</f>
        <v>34552.333333333336</v>
      </c>
      <c r="U204" t="s">
        <v>1658</v>
      </c>
      <c r="V204">
        <f>L203/$O$209*100</f>
        <v>97.574907523818538</v>
      </c>
      <c r="W204">
        <f t="shared" ref="W204:AC204" si="111">M203/$O$209*100</f>
        <v>55.403588584551223</v>
      </c>
      <c r="X204">
        <f t="shared" si="111"/>
        <v>94.184719809887866</v>
      </c>
      <c r="Y204">
        <f t="shared" si="111"/>
        <v>90.94060449263462</v>
      </c>
      <c r="Z204">
        <f t="shared" si="111"/>
        <v>72.624870097308929</v>
      </c>
      <c r="AA204">
        <f t="shared" si="111"/>
        <v>78.530991330130888</v>
      </c>
      <c r="AB204">
        <f t="shared" si="111"/>
        <v>118.39349432788531</v>
      </c>
      <c r="AC204">
        <f t="shared" si="111"/>
        <v>103.40690246578927</v>
      </c>
    </row>
    <row r="205" spans="1:29" x14ac:dyDescent="0.25">
      <c r="A205" t="s">
        <v>1660</v>
      </c>
      <c r="B205">
        <v>50892</v>
      </c>
      <c r="C205">
        <v>37774</v>
      </c>
      <c r="D205">
        <v>41651</v>
      </c>
      <c r="E205">
        <v>49161</v>
      </c>
      <c r="F205">
        <v>42865</v>
      </c>
      <c r="G205">
        <v>45341</v>
      </c>
      <c r="H205">
        <v>43925</v>
      </c>
      <c r="I205">
        <v>45947</v>
      </c>
      <c r="K205" t="s">
        <v>1660</v>
      </c>
      <c r="L205">
        <f t="shared" si="103"/>
        <v>41882.333333333336</v>
      </c>
      <c r="M205">
        <f t="shared" si="104"/>
        <v>28764.333333333336</v>
      </c>
      <c r="N205">
        <f t="shared" si="105"/>
        <v>32641.333333333336</v>
      </c>
      <c r="O205">
        <f t="shared" si="106"/>
        <v>40151.333333333336</v>
      </c>
      <c r="P205">
        <f t="shared" si="107"/>
        <v>33855.333333333336</v>
      </c>
      <c r="Q205">
        <f t="shared" si="108"/>
        <v>36331.333333333336</v>
      </c>
      <c r="R205">
        <f t="shared" si="109"/>
        <v>34915.333333333336</v>
      </c>
      <c r="S205">
        <f t="shared" si="110"/>
        <v>36937.333333333336</v>
      </c>
      <c r="U205" t="s">
        <v>1659</v>
      </c>
      <c r="V205">
        <f t="shared" ref="V205:V209" si="112">L204/$O$209*100</f>
        <v>111.1138565292908</v>
      </c>
      <c r="W205">
        <f t="shared" ref="W205:W209" si="113">M204/$O$209*100</f>
        <v>80.752599870642356</v>
      </c>
      <c r="X205">
        <f t="shared" ref="X205:X209" si="114">N204/$O$209*100</f>
        <v>70.33785600604638</v>
      </c>
      <c r="Y205">
        <f t="shared" ref="Y205:Y209" si="115">O204/$O$209*100</f>
        <v>88.583824480570925</v>
      </c>
      <c r="Z205">
        <f t="shared" ref="Z205:Z209" si="116">P204/$O$209*100</f>
        <v>71.824742193120798</v>
      </c>
      <c r="AA205">
        <f t="shared" ref="AA205:AA209" si="117">Q204/$O$209*100</f>
        <v>85.038843629862725</v>
      </c>
      <c r="AB205">
        <f t="shared" ref="AB205:AB209" si="118">R204/$O$209*100</f>
        <v>84.138427214522949</v>
      </c>
      <c r="AC205">
        <f t="shared" ref="AC205:AC209" si="119">S204/$O$209*100</f>
        <v>75.330479713378352</v>
      </c>
    </row>
    <row r="206" spans="1:29" x14ac:dyDescent="0.25">
      <c r="A206" t="s">
        <v>1661</v>
      </c>
      <c r="B206">
        <v>41544</v>
      </c>
      <c r="C206">
        <v>40528</v>
      </c>
      <c r="D206">
        <v>45137</v>
      </c>
      <c r="E206">
        <v>47730</v>
      </c>
      <c r="F206">
        <v>43005</v>
      </c>
      <c r="G206">
        <v>44802</v>
      </c>
      <c r="H206">
        <v>46356</v>
      </c>
      <c r="I206">
        <v>44280</v>
      </c>
      <c r="K206" t="s">
        <v>1661</v>
      </c>
      <c r="L206">
        <f t="shared" si="103"/>
        <v>32534.333333333336</v>
      </c>
      <c r="M206">
        <f t="shared" si="104"/>
        <v>31518.333333333336</v>
      </c>
      <c r="N206">
        <f t="shared" si="105"/>
        <v>36127.333333333336</v>
      </c>
      <c r="O206">
        <f t="shared" si="106"/>
        <v>38720.333333333336</v>
      </c>
      <c r="P206">
        <f t="shared" si="107"/>
        <v>33995.333333333336</v>
      </c>
      <c r="Q206">
        <f t="shared" si="108"/>
        <v>35792.333333333336</v>
      </c>
      <c r="R206">
        <f t="shared" si="109"/>
        <v>37346.333333333336</v>
      </c>
      <c r="S206">
        <f t="shared" si="110"/>
        <v>35270.333333333336</v>
      </c>
      <c r="U206" t="s">
        <v>1660</v>
      </c>
      <c r="V206">
        <f t="shared" si="112"/>
        <v>91.311235946890704</v>
      </c>
      <c r="W206">
        <f t="shared" si="113"/>
        <v>62.711568788471197</v>
      </c>
      <c r="X206">
        <f t="shared" si="114"/>
        <v>71.164146130534959</v>
      </c>
      <c r="Y206">
        <f t="shared" si="115"/>
        <v>87.537335668553752</v>
      </c>
      <c r="Z206">
        <f t="shared" si="116"/>
        <v>73.810890750928408</v>
      </c>
      <c r="AA206">
        <f t="shared" si="117"/>
        <v>79.209028872917017</v>
      </c>
      <c r="AB206">
        <f t="shared" si="118"/>
        <v>76.121886877466338</v>
      </c>
      <c r="AC206">
        <f t="shared" si="119"/>
        <v>80.530220998088708</v>
      </c>
    </row>
    <row r="207" spans="1:29" x14ac:dyDescent="0.25">
      <c r="A207" t="s">
        <v>1662</v>
      </c>
      <c r="B207">
        <v>39629</v>
      </c>
      <c r="C207">
        <v>39759</v>
      </c>
      <c r="D207">
        <v>44153</v>
      </c>
      <c r="E207">
        <v>48659</v>
      </c>
      <c r="F207">
        <v>42301</v>
      </c>
      <c r="G207">
        <v>49743</v>
      </c>
      <c r="H207">
        <v>44813</v>
      </c>
      <c r="I207">
        <v>45065</v>
      </c>
      <c r="K207" t="s">
        <v>1662</v>
      </c>
      <c r="L207">
        <f t="shared" si="103"/>
        <v>30619.333333333336</v>
      </c>
      <c r="M207">
        <f t="shared" si="104"/>
        <v>30749.333333333336</v>
      </c>
      <c r="N207">
        <f t="shared" si="105"/>
        <v>35143.333333333336</v>
      </c>
      <c r="O207">
        <f t="shared" si="106"/>
        <v>39649.333333333336</v>
      </c>
      <c r="P207">
        <f t="shared" si="107"/>
        <v>33291.333333333336</v>
      </c>
      <c r="Q207">
        <f t="shared" si="108"/>
        <v>40733.333333333336</v>
      </c>
      <c r="R207">
        <f t="shared" si="109"/>
        <v>35803.333333333336</v>
      </c>
      <c r="S207">
        <f t="shared" si="110"/>
        <v>36055.333333333336</v>
      </c>
      <c r="U207" t="s">
        <v>1661</v>
      </c>
      <c r="V207">
        <f t="shared" si="112"/>
        <v>70.930866332856127</v>
      </c>
      <c r="W207">
        <f t="shared" si="113"/>
        <v>68.715798347419764</v>
      </c>
      <c r="X207">
        <f t="shared" si="114"/>
        <v>78.764271127809721</v>
      </c>
      <c r="Y207">
        <f t="shared" si="115"/>
        <v>84.417490897727532</v>
      </c>
      <c r="Z207">
        <f t="shared" si="116"/>
        <v>74.116116654433412</v>
      </c>
      <c r="AA207">
        <f t="shared" si="117"/>
        <v>78.033909144422736</v>
      </c>
      <c r="AB207">
        <f t="shared" si="118"/>
        <v>81.421916673328354</v>
      </c>
      <c r="AC207">
        <f t="shared" si="119"/>
        <v>76.895852561354047</v>
      </c>
    </row>
    <row r="208" spans="1:29" x14ac:dyDescent="0.25">
      <c r="A208" t="s">
        <v>1663</v>
      </c>
      <c r="B208">
        <v>10688</v>
      </c>
      <c r="C208">
        <v>47913</v>
      </c>
      <c r="D208">
        <v>47685</v>
      </c>
      <c r="E208">
        <v>49925</v>
      </c>
      <c r="F208">
        <v>46301</v>
      </c>
      <c r="G208">
        <v>52528</v>
      </c>
      <c r="H208">
        <v>49374</v>
      </c>
      <c r="I208">
        <v>44106</v>
      </c>
      <c r="K208" t="s">
        <v>1663</v>
      </c>
      <c r="L208">
        <f t="shared" si="103"/>
        <v>1678.3333333333339</v>
      </c>
      <c r="M208">
        <f t="shared" si="104"/>
        <v>38903.333333333336</v>
      </c>
      <c r="N208">
        <f t="shared" si="105"/>
        <v>38675.333333333336</v>
      </c>
      <c r="O208">
        <f t="shared" si="106"/>
        <v>40915.333333333336</v>
      </c>
      <c r="P208">
        <f t="shared" si="107"/>
        <v>37291.333333333336</v>
      </c>
      <c r="Q208">
        <f t="shared" si="108"/>
        <v>43518.333333333336</v>
      </c>
      <c r="R208">
        <f t="shared" si="109"/>
        <v>40364.333333333336</v>
      </c>
      <c r="S208">
        <f t="shared" si="110"/>
        <v>35096.333333333336</v>
      </c>
      <c r="U208" t="s">
        <v>1662</v>
      </c>
      <c r="V208">
        <f t="shared" si="112"/>
        <v>66.755812009912589</v>
      </c>
      <c r="W208">
        <f t="shared" si="113"/>
        <v>67.039236063167237</v>
      </c>
      <c r="X208">
        <f t="shared" si="114"/>
        <v>76.618969063174504</v>
      </c>
      <c r="Y208">
        <f t="shared" si="115"/>
        <v>86.442882785985773</v>
      </c>
      <c r="Z208">
        <f t="shared" si="116"/>
        <v>72.581266396808218</v>
      </c>
      <c r="AA208">
        <f t="shared" si="117"/>
        <v>88.806203353124573</v>
      </c>
      <c r="AB208">
        <f t="shared" si="118"/>
        <v>78.057891179698117</v>
      </c>
      <c r="AC208">
        <f t="shared" si="119"/>
        <v>78.607297806007153</v>
      </c>
    </row>
    <row r="209" spans="1:29" x14ac:dyDescent="0.25">
      <c r="A209" t="s">
        <v>1664</v>
      </c>
      <c r="B209">
        <v>8898</v>
      </c>
      <c r="C209">
        <v>9137</v>
      </c>
      <c r="D209">
        <v>8994</v>
      </c>
      <c r="E209">
        <f>AVERAGE(B209:D209)</f>
        <v>9009.6666666666661</v>
      </c>
      <c r="O209">
        <f>AVERAGE(L203:L205)</f>
        <v>45867.666666666664</v>
      </c>
      <c r="U209" t="s">
        <v>1663</v>
      </c>
      <c r="V209">
        <f t="shared" si="112"/>
        <v>3.6590772003517382</v>
      </c>
      <c r="W209">
        <f t="shared" si="113"/>
        <v>84.816464757309092</v>
      </c>
      <c r="X209">
        <f t="shared" si="114"/>
        <v>84.319382571600926</v>
      </c>
      <c r="Y209">
        <f t="shared" si="115"/>
        <v>89.202997027681093</v>
      </c>
      <c r="Z209">
        <f t="shared" si="116"/>
        <v>81.302006496951378</v>
      </c>
      <c r="AA209">
        <f t="shared" si="117"/>
        <v>94.87801864784926</v>
      </c>
      <c r="AB209">
        <f t="shared" si="118"/>
        <v>88.001715078886363</v>
      </c>
      <c r="AC209">
        <f t="shared" si="119"/>
        <v>76.516500366997818</v>
      </c>
    </row>
    <row r="210" spans="1:29" x14ac:dyDescent="0.25">
      <c r="A210" t="s">
        <v>1665</v>
      </c>
    </row>
    <row r="213" spans="1:29" x14ac:dyDescent="0.25">
      <c r="A213" s="7" t="s">
        <v>2321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53217</v>
      </c>
      <c r="C216">
        <v>42981</v>
      </c>
      <c r="D216">
        <v>62605</v>
      </c>
      <c r="E216">
        <v>56937</v>
      </c>
      <c r="F216">
        <v>53195</v>
      </c>
      <c r="G216">
        <v>52749</v>
      </c>
      <c r="H216">
        <v>51598</v>
      </c>
      <c r="I216">
        <v>56511</v>
      </c>
      <c r="K216" t="s">
        <v>1658</v>
      </c>
      <c r="L216">
        <f>B216-$E$222</f>
        <v>43824.666666666664</v>
      </c>
      <c r="M216">
        <f t="shared" ref="M216:S216" si="120">C216-$E$222</f>
        <v>33588.666666666664</v>
      </c>
      <c r="N216">
        <f t="shared" si="120"/>
        <v>53212.666666666664</v>
      </c>
      <c r="O216">
        <f t="shared" si="120"/>
        <v>47544.666666666664</v>
      </c>
      <c r="P216">
        <f t="shared" si="120"/>
        <v>43802.666666666664</v>
      </c>
      <c r="Q216">
        <f t="shared" si="120"/>
        <v>43356.666666666664</v>
      </c>
      <c r="R216">
        <f t="shared" si="120"/>
        <v>42205.666666666664</v>
      </c>
      <c r="S216">
        <f t="shared" si="120"/>
        <v>47118.666666666664</v>
      </c>
    </row>
    <row r="217" spans="1:29" x14ac:dyDescent="0.25">
      <c r="A217" t="s">
        <v>1659</v>
      </c>
      <c r="B217">
        <v>55760</v>
      </c>
      <c r="C217">
        <v>48731</v>
      </c>
      <c r="D217">
        <v>58379</v>
      </c>
      <c r="E217">
        <v>52029</v>
      </c>
      <c r="F217">
        <v>52643</v>
      </c>
      <c r="G217">
        <v>53232</v>
      </c>
      <c r="H217">
        <v>46051</v>
      </c>
      <c r="I217">
        <v>57408</v>
      </c>
      <c r="K217" t="s">
        <v>1659</v>
      </c>
      <c r="L217">
        <f t="shared" ref="L217:L221" si="121">B217-$E$222</f>
        <v>46367.666666666664</v>
      </c>
      <c r="M217">
        <f t="shared" ref="M217:M221" si="122">C217-$E$222</f>
        <v>39338.666666666664</v>
      </c>
      <c r="N217">
        <f t="shared" ref="N217:N221" si="123">D217-$E$222</f>
        <v>48986.666666666664</v>
      </c>
      <c r="O217">
        <f t="shared" ref="O217:O221" si="124">E217-$E$222</f>
        <v>42636.666666666664</v>
      </c>
      <c r="P217">
        <f t="shared" ref="P217:P221" si="125">F217-$E$222</f>
        <v>43250.666666666664</v>
      </c>
      <c r="Q217">
        <f t="shared" ref="Q217:Q221" si="126">G217-$E$222</f>
        <v>43839.666666666664</v>
      </c>
      <c r="R217">
        <f t="shared" ref="R217:R221" si="127">H217-$E$222</f>
        <v>36658.666666666664</v>
      </c>
      <c r="S217">
        <f t="shared" ref="S217:S221" si="128">I217-$E$222</f>
        <v>48015.666666666664</v>
      </c>
      <c r="U217" t="s">
        <v>1658</v>
      </c>
      <c r="V217">
        <f>L216/$O$222*100</f>
        <v>100.26233508731792</v>
      </c>
      <c r="W217">
        <f t="shared" ref="W217:AC217" si="129">M216/$O$222*100</f>
        <v>76.844352932204671</v>
      </c>
      <c r="X217">
        <f t="shared" si="129"/>
        <v>121.74025775947533</v>
      </c>
      <c r="Y217">
        <f t="shared" si="129"/>
        <v>108.77297338519027</v>
      </c>
      <c r="Z217">
        <f t="shared" si="129"/>
        <v>100.21200335544877</v>
      </c>
      <c r="AA217">
        <f t="shared" si="129"/>
        <v>99.19164188210172</v>
      </c>
      <c r="AB217">
        <f t="shared" si="129"/>
        <v>96.55837718294822</v>
      </c>
      <c r="AC217">
        <f t="shared" si="129"/>
        <v>107.79836803172425</v>
      </c>
    </row>
    <row r="218" spans="1:29" x14ac:dyDescent="0.25">
      <c r="A218" t="s">
        <v>1660</v>
      </c>
      <c r="B218">
        <v>50330</v>
      </c>
      <c r="C218">
        <v>46806</v>
      </c>
      <c r="D218">
        <v>52679</v>
      </c>
      <c r="E218">
        <v>46225</v>
      </c>
      <c r="F218">
        <v>45296</v>
      </c>
      <c r="G218">
        <v>46480</v>
      </c>
      <c r="H218">
        <v>53317</v>
      </c>
      <c r="I218">
        <v>55848</v>
      </c>
      <c r="K218" t="s">
        <v>1660</v>
      </c>
      <c r="L218">
        <f t="shared" si="121"/>
        <v>40937.666666666664</v>
      </c>
      <c r="M218">
        <f t="shared" si="122"/>
        <v>37413.666666666664</v>
      </c>
      <c r="N218">
        <f t="shared" si="123"/>
        <v>43286.666666666664</v>
      </c>
      <c r="O218">
        <f t="shared" si="124"/>
        <v>36832.666666666664</v>
      </c>
      <c r="P218">
        <f t="shared" si="125"/>
        <v>35903.666666666664</v>
      </c>
      <c r="Q218">
        <f t="shared" si="126"/>
        <v>37087.666666666664</v>
      </c>
      <c r="R218">
        <f t="shared" si="127"/>
        <v>43924.666666666664</v>
      </c>
      <c r="S218">
        <f t="shared" si="128"/>
        <v>46455.666666666664</v>
      </c>
      <c r="U218" t="s">
        <v>1659</v>
      </c>
      <c r="V218">
        <f t="shared" ref="V218:V222" si="130">L217/$O$222*100</f>
        <v>106.0802257301914</v>
      </c>
      <c r="W218">
        <f t="shared" ref="W218:W222" si="131">M217/$O$222*100</f>
        <v>89.999237398001981</v>
      </c>
      <c r="X218">
        <f t="shared" ref="X218:X222" si="132">N217/$O$222*100</f>
        <v>112.07198962861283</v>
      </c>
      <c r="Y218">
        <f t="shared" ref="Y218:Y222" si="133">O217/$O$222*100</f>
        <v>97.5444215663845</v>
      </c>
      <c r="Z218">
        <f t="shared" ref="Z218:Z222" si="134">P217/$O$222*100</f>
        <v>98.949134446732245</v>
      </c>
      <c r="AA218">
        <f t="shared" ref="AA218:AA222" si="135">Q217/$O$222*100</f>
        <v>100.29665217722869</v>
      </c>
      <c r="AB218">
        <f t="shared" ref="AB218:AB222" si="136">R217/$O$222*100</f>
        <v>83.86791733394341</v>
      </c>
      <c r="AC218">
        <f t="shared" ref="AC218:AC222" si="137">S217/$O$222*100</f>
        <v>109.85053000838863</v>
      </c>
    </row>
    <row r="219" spans="1:29" x14ac:dyDescent="0.25">
      <c r="A219" t="s">
        <v>1661</v>
      </c>
      <c r="B219">
        <v>53769</v>
      </c>
      <c r="C219">
        <v>55430</v>
      </c>
      <c r="D219">
        <v>53450</v>
      </c>
      <c r="E219">
        <v>53801</v>
      </c>
      <c r="F219">
        <v>53113</v>
      </c>
      <c r="G219">
        <v>56917</v>
      </c>
      <c r="H219">
        <v>54923</v>
      </c>
      <c r="I219">
        <v>50061</v>
      </c>
      <c r="K219" t="s">
        <v>1661</v>
      </c>
      <c r="L219">
        <f t="shared" si="121"/>
        <v>44376.666666666664</v>
      </c>
      <c r="M219">
        <f t="shared" si="122"/>
        <v>46037.666666666664</v>
      </c>
      <c r="N219">
        <f t="shared" si="123"/>
        <v>44057.666666666664</v>
      </c>
      <c r="O219">
        <f t="shared" si="124"/>
        <v>44408.666666666664</v>
      </c>
      <c r="P219">
        <f t="shared" si="125"/>
        <v>43720.666666666664</v>
      </c>
      <c r="Q219">
        <f t="shared" si="126"/>
        <v>47524.666666666664</v>
      </c>
      <c r="R219">
        <f t="shared" si="127"/>
        <v>45530.666666666664</v>
      </c>
      <c r="S219">
        <f t="shared" si="128"/>
        <v>40668.666666666664</v>
      </c>
      <c r="U219" t="s">
        <v>1660</v>
      </c>
      <c r="V219">
        <f t="shared" si="130"/>
        <v>93.657439182490648</v>
      </c>
      <c r="W219">
        <f t="shared" si="131"/>
        <v>85.595210859452436</v>
      </c>
      <c r="X219">
        <f t="shared" si="132"/>
        <v>99.031495462518109</v>
      </c>
      <c r="Y219">
        <f t="shared" si="133"/>
        <v>84.265995576908409</v>
      </c>
      <c r="Z219">
        <f t="shared" si="134"/>
        <v>82.14062380843437</v>
      </c>
      <c r="AA219">
        <f t="shared" si="135"/>
        <v>84.849386105391588</v>
      </c>
      <c r="AB219">
        <f t="shared" si="136"/>
        <v>100.49111568672309</v>
      </c>
      <c r="AC219">
        <f t="shared" si="137"/>
        <v>106.28155265766796</v>
      </c>
    </row>
    <row r="220" spans="1:29" x14ac:dyDescent="0.25">
      <c r="A220" t="s">
        <v>1662</v>
      </c>
      <c r="B220">
        <v>53531</v>
      </c>
      <c r="C220">
        <v>53467</v>
      </c>
      <c r="D220">
        <v>55746</v>
      </c>
      <c r="E220">
        <v>57162</v>
      </c>
      <c r="F220">
        <v>57863</v>
      </c>
      <c r="G220">
        <v>54699</v>
      </c>
      <c r="H220">
        <v>53320</v>
      </c>
      <c r="I220">
        <v>56405</v>
      </c>
      <c r="K220" t="s">
        <v>1662</v>
      </c>
      <c r="L220">
        <f t="shared" si="121"/>
        <v>44138.666666666664</v>
      </c>
      <c r="M220">
        <f t="shared" si="122"/>
        <v>44074.666666666664</v>
      </c>
      <c r="N220">
        <f t="shared" si="123"/>
        <v>46353.666666666664</v>
      </c>
      <c r="O220">
        <f t="shared" si="124"/>
        <v>47769.666666666664</v>
      </c>
      <c r="P220">
        <f t="shared" si="125"/>
        <v>48470.666666666664</v>
      </c>
      <c r="Q220">
        <f t="shared" si="126"/>
        <v>45306.666666666664</v>
      </c>
      <c r="R220">
        <f t="shared" si="127"/>
        <v>43927.666666666664</v>
      </c>
      <c r="S220">
        <f t="shared" si="128"/>
        <v>47012.666666666664</v>
      </c>
      <c r="U220" t="s">
        <v>1661</v>
      </c>
      <c r="V220">
        <f t="shared" si="130"/>
        <v>101.52520399603446</v>
      </c>
      <c r="W220">
        <f t="shared" si="131"/>
        <v>105.32524975215433</v>
      </c>
      <c r="X220">
        <f t="shared" si="132"/>
        <v>100.79539388393198</v>
      </c>
      <c r="Y220">
        <f t="shared" si="133"/>
        <v>101.59841378784411</v>
      </c>
      <c r="Z220">
        <f t="shared" si="134"/>
        <v>100.02440326393656</v>
      </c>
      <c r="AA220">
        <f t="shared" si="135"/>
        <v>108.72721726530924</v>
      </c>
      <c r="AB220">
        <f t="shared" si="136"/>
        <v>104.16533211317014</v>
      </c>
      <c r="AC220">
        <f t="shared" si="137"/>
        <v>93.042019370090742</v>
      </c>
    </row>
    <row r="221" spans="1:29" x14ac:dyDescent="0.25">
      <c r="A221" t="s">
        <v>1663</v>
      </c>
      <c r="B221">
        <v>10992</v>
      </c>
      <c r="C221">
        <v>48844</v>
      </c>
      <c r="D221">
        <v>51299</v>
      </c>
      <c r="E221">
        <v>57130</v>
      </c>
      <c r="F221">
        <v>55346</v>
      </c>
      <c r="G221">
        <v>50397</v>
      </c>
      <c r="H221">
        <v>55211</v>
      </c>
      <c r="I221">
        <v>57341</v>
      </c>
      <c r="K221" t="s">
        <v>1663</v>
      </c>
      <c r="L221">
        <f t="shared" si="121"/>
        <v>1599.6666666666661</v>
      </c>
      <c r="M221">
        <f t="shared" si="122"/>
        <v>39451.666666666664</v>
      </c>
      <c r="N221">
        <f t="shared" si="123"/>
        <v>41906.666666666664</v>
      </c>
      <c r="O221">
        <f t="shared" si="124"/>
        <v>47737.666666666664</v>
      </c>
      <c r="P221">
        <f t="shared" si="125"/>
        <v>45953.666666666664</v>
      </c>
      <c r="Q221">
        <f t="shared" si="126"/>
        <v>41004.666666666664</v>
      </c>
      <c r="R221">
        <f t="shared" si="127"/>
        <v>45818.666666666664</v>
      </c>
      <c r="S221">
        <f t="shared" si="128"/>
        <v>47948.666666666664</v>
      </c>
      <c r="U221" t="s">
        <v>1662</v>
      </c>
      <c r="V221">
        <f t="shared" si="130"/>
        <v>100.98070616945016</v>
      </c>
      <c r="W221">
        <f t="shared" si="131"/>
        <v>100.83428658583085</v>
      </c>
      <c r="X221">
        <f t="shared" si="132"/>
        <v>106.04819644627467</v>
      </c>
      <c r="Y221">
        <f t="shared" si="133"/>
        <v>109.2877297338519</v>
      </c>
      <c r="Z221">
        <f t="shared" si="134"/>
        <v>110.89148173568215</v>
      </c>
      <c r="AA221">
        <f t="shared" si="135"/>
        <v>103.65286357050255</v>
      </c>
      <c r="AB221">
        <f t="shared" si="136"/>
        <v>100.49797910470527</v>
      </c>
      <c r="AC221">
        <f t="shared" si="137"/>
        <v>107.55586059635476</v>
      </c>
    </row>
    <row r="222" spans="1:29" x14ac:dyDescent="0.25">
      <c r="A222" t="s">
        <v>1664</v>
      </c>
      <c r="B222">
        <v>9324</v>
      </c>
      <c r="C222">
        <v>9410</v>
      </c>
      <c r="D222">
        <v>9443</v>
      </c>
      <c r="E222">
        <f>AVERAGE(B222:D222)</f>
        <v>9392.3333333333339</v>
      </c>
      <c r="O222">
        <f>AVERAGE(L216:L218)</f>
        <v>43710</v>
      </c>
      <c r="U222" t="s">
        <v>1663</v>
      </c>
      <c r="V222">
        <f t="shared" si="130"/>
        <v>3.6597269884847088</v>
      </c>
      <c r="W222">
        <f t="shared" si="131"/>
        <v>90.25775947532982</v>
      </c>
      <c r="X222">
        <f t="shared" si="132"/>
        <v>95.874323190726756</v>
      </c>
      <c r="Y222">
        <f t="shared" si="133"/>
        <v>109.21451994204223</v>
      </c>
      <c r="Z222">
        <f t="shared" si="134"/>
        <v>105.133074048654</v>
      </c>
      <c r="AA222">
        <f t="shared" si="135"/>
        <v>93.810722184092128</v>
      </c>
      <c r="AB222">
        <f t="shared" si="136"/>
        <v>104.82422023945701</v>
      </c>
      <c r="AC222">
        <f t="shared" si="137"/>
        <v>109.69724700678715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102.3452874143461</v>
      </c>
      <c r="C228">
        <f t="shared" ref="C228:I228" si="138">AVERAGE(W217,W204,W190)</f>
        <v>82.023598092497366</v>
      </c>
      <c r="D228">
        <f t="shared" si="138"/>
        <v>104.3300538728143</v>
      </c>
      <c r="E228">
        <f t="shared" si="138"/>
        <v>106.32732759526679</v>
      </c>
      <c r="F228">
        <f t="shared" si="138"/>
        <v>92.014131641716787</v>
      </c>
      <c r="G228">
        <f t="shared" si="138"/>
        <v>101.27998816685873</v>
      </c>
      <c r="H228">
        <f t="shared" si="138"/>
        <v>113.32623733387703</v>
      </c>
      <c r="I228">
        <f t="shared" si="138"/>
        <v>99.949302844774436</v>
      </c>
      <c r="K228" t="s">
        <v>1658</v>
      </c>
      <c r="L228">
        <f>STDEV(V217,V204,V190)/SQRT(3)</f>
        <v>3.5133881363722934</v>
      </c>
      <c r="M228">
        <f t="shared" ref="M228:S228" si="139">STDEV(W217,W204,W190)/SQRT(3)</f>
        <v>17.061858457238593</v>
      </c>
      <c r="N228">
        <f t="shared" si="139"/>
        <v>8.7447254214497665</v>
      </c>
      <c r="O228">
        <f t="shared" si="139"/>
        <v>8.2684532328235321</v>
      </c>
      <c r="P228">
        <f t="shared" si="139"/>
        <v>9.7330688053187249</v>
      </c>
      <c r="Q228">
        <f t="shared" si="139"/>
        <v>13.77662065854615</v>
      </c>
      <c r="R228">
        <f t="shared" si="139"/>
        <v>8.5998288909350951</v>
      </c>
      <c r="S228">
        <f t="shared" si="139"/>
        <v>5.7937248888761133</v>
      </c>
    </row>
    <row r="229" spans="1:19" x14ac:dyDescent="0.25">
      <c r="A229" t="s">
        <v>1659</v>
      </c>
      <c r="B229">
        <f t="shared" ref="B229:B233" si="140">AVERAGE(V218,V205,V191)</f>
        <v>105.99465318669859</v>
      </c>
      <c r="C229">
        <f t="shared" ref="C229:C233" si="141">AVERAGE(W218,W205,W191)</f>
        <v>89.046880316541987</v>
      </c>
      <c r="D229">
        <f t="shared" ref="D229:D233" si="142">AVERAGE(X218,X205,X191)</f>
        <v>88.190551816870041</v>
      </c>
      <c r="E229">
        <f t="shared" ref="E229:E233" si="143">AVERAGE(Y218,Y205,Y191)</f>
        <v>94.544282424649779</v>
      </c>
      <c r="F229">
        <f t="shared" ref="F229:F233" si="144">AVERAGE(Z218,Z205,Z191)</f>
        <v>95.202999779746506</v>
      </c>
      <c r="G229">
        <f t="shared" ref="G229:G233" si="145">AVERAGE(AA218,AA205,AA191)</f>
        <v>98.765461792547853</v>
      </c>
      <c r="H229">
        <f t="shared" ref="H229:H233" si="146">AVERAGE(AB218,AB205,AB191)</f>
        <v>95.088771291206584</v>
      </c>
      <c r="I229">
        <f t="shared" ref="I229:I233" si="147">AVERAGE(AC218,AC205,AC191)</f>
        <v>90.738506308073667</v>
      </c>
      <c r="K229" t="s">
        <v>1659</v>
      </c>
      <c r="L229">
        <f t="shared" ref="L229:L233" si="148">STDEV(V218,V205,V191)/SQRT(3)</f>
        <v>2.9805832076787646</v>
      </c>
      <c r="M229">
        <f t="shared" ref="M229:M233" si="149">STDEV(W218,W205,W191)/SQRT(3)</f>
        <v>4.5388308115479914</v>
      </c>
      <c r="N229">
        <f t="shared" ref="N229:N233" si="150">STDEV(X218,X205,X191)/SQRT(3)</f>
        <v>12.418987812912311</v>
      </c>
      <c r="O229">
        <f t="shared" ref="O229:O233" si="151">STDEV(Y218,Y205,Y191)/SQRT(3)</f>
        <v>2.980251141106887</v>
      </c>
      <c r="P229">
        <f t="shared" ref="P229:P233" si="152">STDEV(Z218,Z205,Z191)/SQRT(3)</f>
        <v>12.55651692058534</v>
      </c>
      <c r="Q229">
        <f t="shared" ref="Q229:Q233" si="153">STDEV(AA218,AA205,AA191)/SQRT(3)</f>
        <v>7.5221123902223317</v>
      </c>
      <c r="R229">
        <f t="shared" ref="R229:R233" si="154">STDEV(AB218,AB205,AB191)/SQRT(3)</f>
        <v>11.085874053560781</v>
      </c>
      <c r="S229">
        <f t="shared" ref="S229:S233" si="155">STDEV(AC218,AC205,AC191)/SQRT(3)</f>
        <v>10.135715136935914</v>
      </c>
    </row>
    <row r="230" spans="1:19" x14ac:dyDescent="0.25">
      <c r="A230" t="s">
        <v>1660</v>
      </c>
      <c r="B230">
        <f t="shared" si="140"/>
        <v>91.66005939895534</v>
      </c>
      <c r="C230">
        <f t="shared" si="141"/>
        <v>81.408752725176996</v>
      </c>
      <c r="D230">
        <f t="shared" si="142"/>
        <v>85.622984825496204</v>
      </c>
      <c r="E230">
        <f t="shared" si="143"/>
        <v>88.799985670777787</v>
      </c>
      <c r="F230">
        <f t="shared" si="144"/>
        <v>85.184758431853041</v>
      </c>
      <c r="G230">
        <f t="shared" si="145"/>
        <v>85.195340780090604</v>
      </c>
      <c r="H230">
        <f t="shared" si="146"/>
        <v>96.584957909944535</v>
      </c>
      <c r="I230">
        <f t="shared" si="147"/>
        <v>90.171664838217453</v>
      </c>
      <c r="K230" t="s">
        <v>1660</v>
      </c>
      <c r="L230">
        <f t="shared" si="148"/>
        <v>1.0668443949656612</v>
      </c>
      <c r="M230">
        <f t="shared" si="149"/>
        <v>9.8121717115900644</v>
      </c>
      <c r="N230">
        <f t="shared" si="150"/>
        <v>8.0617343351098718</v>
      </c>
      <c r="O230">
        <f t="shared" si="151"/>
        <v>3.0482887987377314</v>
      </c>
      <c r="P230">
        <f t="shared" si="152"/>
        <v>7.599456253319798</v>
      </c>
      <c r="Q230">
        <f t="shared" si="153"/>
        <v>3.5602718751713036</v>
      </c>
      <c r="R230">
        <f t="shared" si="154"/>
        <v>10.863752583815129</v>
      </c>
      <c r="S230">
        <f t="shared" si="155"/>
        <v>8.1068560736295243</v>
      </c>
    </row>
    <row r="231" spans="1:19" x14ac:dyDescent="0.25">
      <c r="A231" t="s">
        <v>1661</v>
      </c>
      <c r="B231">
        <f t="shared" si="140"/>
        <v>84.582749414333662</v>
      </c>
      <c r="C231">
        <f t="shared" si="141"/>
        <v>88.403253252005285</v>
      </c>
      <c r="D231">
        <f t="shared" si="142"/>
        <v>86.136197130703252</v>
      </c>
      <c r="E231">
        <f t="shared" si="143"/>
        <v>94.121865979035121</v>
      </c>
      <c r="F231">
        <f t="shared" si="144"/>
        <v>91.19714672125626</v>
      </c>
      <c r="G231">
        <f t="shared" si="145"/>
        <v>98.709230275636628</v>
      </c>
      <c r="H231">
        <f t="shared" si="146"/>
        <v>96.413029759098677</v>
      </c>
      <c r="I231">
        <f t="shared" si="147"/>
        <v>89.862214979193254</v>
      </c>
      <c r="K231" t="s">
        <v>1661</v>
      </c>
      <c r="L231">
        <f t="shared" si="148"/>
        <v>8.983768137789875</v>
      </c>
      <c r="M231">
        <f t="shared" si="149"/>
        <v>10.658311360606618</v>
      </c>
      <c r="N231">
        <f t="shared" si="150"/>
        <v>7.3296391160672796</v>
      </c>
      <c r="O231">
        <f t="shared" si="151"/>
        <v>5.0832548170799461</v>
      </c>
      <c r="P231">
        <f t="shared" si="152"/>
        <v>8.5421194052552849</v>
      </c>
      <c r="Q231">
        <f t="shared" si="153"/>
        <v>10.339307989484682</v>
      </c>
      <c r="R231">
        <f t="shared" si="154"/>
        <v>7.497022121578846</v>
      </c>
      <c r="S231">
        <f t="shared" si="155"/>
        <v>6.7578895661517713</v>
      </c>
    </row>
    <row r="232" spans="1:19" x14ac:dyDescent="0.25">
      <c r="A232" t="s">
        <v>1662</v>
      </c>
      <c r="B232">
        <f t="shared" si="140"/>
        <v>84.914473339951186</v>
      </c>
      <c r="C232">
        <f t="shared" si="141"/>
        <v>85.694037202017782</v>
      </c>
      <c r="D232">
        <f t="shared" si="142"/>
        <v>91.083840445890019</v>
      </c>
      <c r="E232">
        <f t="shared" si="143"/>
        <v>101.85626756796226</v>
      </c>
      <c r="F232">
        <f t="shared" si="144"/>
        <v>97.568625655615392</v>
      </c>
      <c r="G232">
        <f t="shared" si="145"/>
        <v>105.70670328947079</v>
      </c>
      <c r="H232">
        <f t="shared" si="146"/>
        <v>99.71570931770502</v>
      </c>
      <c r="I232">
        <f t="shared" si="147"/>
        <v>96.94472355743352</v>
      </c>
      <c r="K232" t="s">
        <v>1662</v>
      </c>
      <c r="L232">
        <f t="shared" si="148"/>
        <v>9.9351151281752657</v>
      </c>
      <c r="M232">
        <f t="shared" si="149"/>
        <v>9.9127933413757781</v>
      </c>
      <c r="N232">
        <f t="shared" si="150"/>
        <v>8.4991562278071147</v>
      </c>
      <c r="O232">
        <f t="shared" si="151"/>
        <v>7.7083304397418813</v>
      </c>
      <c r="P232">
        <f t="shared" si="152"/>
        <v>12.502848017323304</v>
      </c>
      <c r="Q232">
        <f t="shared" si="153"/>
        <v>10.401219058830584</v>
      </c>
      <c r="R232">
        <f t="shared" si="154"/>
        <v>12.284553658109648</v>
      </c>
      <c r="S232">
        <f t="shared" si="155"/>
        <v>9.2064556129274582</v>
      </c>
    </row>
    <row r="233" spans="1:19" x14ac:dyDescent="0.25">
      <c r="A233" t="s">
        <v>1663</v>
      </c>
      <c r="B233">
        <f t="shared" si="140"/>
        <v>5.7057056907573438</v>
      </c>
      <c r="C233">
        <f t="shared" si="141"/>
        <v>86.865743455869406</v>
      </c>
      <c r="D233">
        <f t="shared" si="142"/>
        <v>95.453372268424161</v>
      </c>
      <c r="E233">
        <f t="shared" si="143"/>
        <v>98.077055758823931</v>
      </c>
      <c r="F233">
        <f t="shared" si="144"/>
        <v>99.56220476264555</v>
      </c>
      <c r="G233">
        <f t="shared" si="145"/>
        <v>103.23520399919521</v>
      </c>
      <c r="H233">
        <f t="shared" si="146"/>
        <v>106.02761238627807</v>
      </c>
      <c r="I233">
        <f t="shared" si="147"/>
        <v>96.328917836251435</v>
      </c>
      <c r="K233" t="s">
        <v>1663</v>
      </c>
      <c r="L233">
        <f t="shared" si="148"/>
        <v>2.0463036049364232</v>
      </c>
      <c r="M233">
        <f t="shared" si="149"/>
        <v>1.7082280962831566</v>
      </c>
      <c r="N233">
        <f t="shared" si="150"/>
        <v>6.3102050419979241</v>
      </c>
      <c r="O233">
        <f t="shared" si="151"/>
        <v>5.8866378496377694</v>
      </c>
      <c r="P233">
        <f t="shared" si="152"/>
        <v>9.3584943167419912</v>
      </c>
      <c r="Q233">
        <f t="shared" si="153"/>
        <v>8.8961704466802072</v>
      </c>
      <c r="R233">
        <f t="shared" si="154"/>
        <v>10.771464611877377</v>
      </c>
      <c r="S233">
        <f t="shared" si="155"/>
        <v>10.10585956091362</v>
      </c>
    </row>
  </sheetData>
  <mergeCells count="20">
    <mergeCell ref="C178:I178"/>
    <mergeCell ref="C179:I179"/>
    <mergeCell ref="C180:I180"/>
    <mergeCell ref="B181:D181"/>
    <mergeCell ref="C117:I117"/>
    <mergeCell ref="B118:D118"/>
    <mergeCell ref="C175:I175"/>
    <mergeCell ref="C176:I176"/>
    <mergeCell ref="C177:I177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W233"/>
  <sheetViews>
    <sheetView topLeftCell="A88" zoomScale="90" zoomScaleNormal="90" workbookViewId="0">
      <selection activeCell="A106" sqref="A106:B108"/>
    </sheetView>
  </sheetViews>
  <sheetFormatPr defaultRowHeight="15" x14ac:dyDescent="0.25"/>
  <cols>
    <col min="1" max="1" width="10.5703125" customWidth="1"/>
  </cols>
  <sheetData>
    <row r="1" spans="1:12" x14ac:dyDescent="0.25">
      <c r="A1" s="7" t="s">
        <v>1677</v>
      </c>
      <c r="I1" s="7" t="s">
        <v>1678</v>
      </c>
      <c r="J1" t="s">
        <v>2328</v>
      </c>
      <c r="K1" s="7" t="s">
        <v>1679</v>
      </c>
      <c r="L1" t="s">
        <v>2352</v>
      </c>
    </row>
    <row r="2" spans="1:12" x14ac:dyDescent="0.25">
      <c r="A2" s="7" t="s">
        <v>1680</v>
      </c>
      <c r="J2" t="s">
        <v>2329</v>
      </c>
      <c r="L2" t="s">
        <v>2353</v>
      </c>
    </row>
    <row r="3" spans="1:12" x14ac:dyDescent="0.25">
      <c r="A3" s="53" t="s">
        <v>1681</v>
      </c>
      <c r="B3" s="17"/>
      <c r="J3" t="s">
        <v>2330</v>
      </c>
      <c r="L3" t="s">
        <v>2354</v>
      </c>
    </row>
    <row r="4" spans="1:12" x14ac:dyDescent="0.25">
      <c r="A4" s="7" t="s">
        <v>1682</v>
      </c>
      <c r="B4" s="17"/>
      <c r="I4" s="7" t="s">
        <v>1683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1381</v>
      </c>
      <c r="D12" s="224" t="s">
        <v>1381</v>
      </c>
      <c r="E12" s="224" t="s">
        <v>1381</v>
      </c>
      <c r="F12" s="224" t="s">
        <v>1381</v>
      </c>
      <c r="G12" s="224" t="s">
        <v>1381</v>
      </c>
      <c r="H12" s="224" t="s">
        <v>1381</v>
      </c>
      <c r="I12" s="225" t="s">
        <v>1381</v>
      </c>
    </row>
    <row r="13" spans="1:12" x14ac:dyDescent="0.25">
      <c r="A13" s="6" t="s">
        <v>1659</v>
      </c>
      <c r="B13" s="19" t="s">
        <v>1644</v>
      </c>
      <c r="C13" s="218" t="s">
        <v>1385</v>
      </c>
      <c r="D13" s="219" t="s">
        <v>1385</v>
      </c>
      <c r="E13" s="219" t="s">
        <v>1385</v>
      </c>
      <c r="F13" s="219" t="s">
        <v>1385</v>
      </c>
      <c r="G13" s="219" t="s">
        <v>1385</v>
      </c>
      <c r="H13" s="219" t="s">
        <v>1385</v>
      </c>
      <c r="I13" s="220" t="s">
        <v>1385</v>
      </c>
    </row>
    <row r="14" spans="1:12" x14ac:dyDescent="0.25">
      <c r="A14" s="6" t="s">
        <v>1660</v>
      </c>
      <c r="B14" s="19" t="s">
        <v>1644</v>
      </c>
      <c r="C14" s="218" t="s">
        <v>1389</v>
      </c>
      <c r="D14" s="219" t="s">
        <v>1389</v>
      </c>
      <c r="E14" s="219" t="s">
        <v>1389</v>
      </c>
      <c r="F14" s="219" t="s">
        <v>1389</v>
      </c>
      <c r="G14" s="219" t="s">
        <v>1389</v>
      </c>
      <c r="H14" s="219" t="s">
        <v>1389</v>
      </c>
      <c r="I14" s="220" t="s">
        <v>1389</v>
      </c>
    </row>
    <row r="15" spans="1:12" x14ac:dyDescent="0.25">
      <c r="A15" s="6" t="s">
        <v>1661</v>
      </c>
      <c r="B15" s="19" t="s">
        <v>1686</v>
      </c>
      <c r="C15" s="218" t="s">
        <v>1397</v>
      </c>
      <c r="D15" s="219" t="s">
        <v>1397</v>
      </c>
      <c r="E15" s="219" t="s">
        <v>1397</v>
      </c>
      <c r="F15" s="219" t="s">
        <v>1397</v>
      </c>
      <c r="G15" s="219" t="s">
        <v>1397</v>
      </c>
      <c r="H15" s="219" t="s">
        <v>1397</v>
      </c>
      <c r="I15" s="220" t="s">
        <v>1397</v>
      </c>
    </row>
    <row r="16" spans="1:12" x14ac:dyDescent="0.25">
      <c r="A16" s="6" t="s">
        <v>1662</v>
      </c>
      <c r="B16" s="19" t="s">
        <v>1686</v>
      </c>
      <c r="C16" s="218" t="s">
        <v>1401</v>
      </c>
      <c r="D16" s="219" t="s">
        <v>1401</v>
      </c>
      <c r="E16" s="219" t="s">
        <v>1401</v>
      </c>
      <c r="F16" s="219" t="s">
        <v>1401</v>
      </c>
      <c r="G16" s="219" t="s">
        <v>1401</v>
      </c>
      <c r="H16" s="219" t="s">
        <v>1401</v>
      </c>
      <c r="I16" s="220" t="s">
        <v>1401</v>
      </c>
    </row>
    <row r="17" spans="1:9" x14ac:dyDescent="0.25">
      <c r="A17" s="6" t="s">
        <v>1663</v>
      </c>
      <c r="B17" s="19" t="s">
        <v>1687</v>
      </c>
      <c r="C17" s="218" t="s">
        <v>1405</v>
      </c>
      <c r="D17" s="219" t="s">
        <v>1405</v>
      </c>
      <c r="E17" s="219" t="s">
        <v>1405</v>
      </c>
      <c r="F17" s="219" t="s">
        <v>1405</v>
      </c>
      <c r="G17" s="219" t="s">
        <v>1405</v>
      </c>
      <c r="H17" s="219" t="s">
        <v>1405</v>
      </c>
      <c r="I17" s="220" t="s">
        <v>1405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159</v>
      </c>
      <c r="C23">
        <v>1.8</v>
      </c>
      <c r="D23" t="s">
        <v>1381</v>
      </c>
      <c r="E23">
        <v>47381</v>
      </c>
      <c r="F23" t="s">
        <v>1382</v>
      </c>
      <c r="G23" t="s">
        <v>1383</v>
      </c>
      <c r="H23">
        <v>505.87169999999998</v>
      </c>
      <c r="I23">
        <v>101.2</v>
      </c>
    </row>
    <row r="24" spans="1:9" x14ac:dyDescent="0.25">
      <c r="A24" t="s">
        <v>1255</v>
      </c>
      <c r="B24" t="s">
        <v>164</v>
      </c>
      <c r="C24">
        <v>20</v>
      </c>
      <c r="D24" t="s">
        <v>1385</v>
      </c>
      <c r="E24">
        <v>47290</v>
      </c>
      <c r="F24" t="s">
        <v>1386</v>
      </c>
      <c r="G24" t="s">
        <v>1387</v>
      </c>
      <c r="H24">
        <v>366.4982</v>
      </c>
      <c r="I24">
        <v>73.290000000000006</v>
      </c>
    </row>
    <row r="25" spans="1:9" x14ac:dyDescent="0.25">
      <c r="A25" t="s">
        <v>1255</v>
      </c>
      <c r="B25" t="s">
        <v>169</v>
      </c>
      <c r="C25">
        <v>20</v>
      </c>
      <c r="D25" t="s">
        <v>1389</v>
      </c>
      <c r="E25">
        <v>20790</v>
      </c>
      <c r="F25" t="s">
        <v>1390</v>
      </c>
      <c r="G25" t="s">
        <v>1391</v>
      </c>
      <c r="H25">
        <v>314.29000000000002</v>
      </c>
      <c r="I25">
        <v>62.84</v>
      </c>
    </row>
    <row r="26" spans="1:9" x14ac:dyDescent="0.25">
      <c r="A26" t="s">
        <v>1255</v>
      </c>
      <c r="B26" t="s">
        <v>179</v>
      </c>
      <c r="C26">
        <v>20</v>
      </c>
      <c r="D26" t="s">
        <v>1397</v>
      </c>
      <c r="E26">
        <v>20450</v>
      </c>
      <c r="F26" t="s">
        <v>1398</v>
      </c>
      <c r="G26" t="s">
        <v>1399</v>
      </c>
      <c r="H26">
        <v>370.48</v>
      </c>
      <c r="I26">
        <v>74.099999999999994</v>
      </c>
    </row>
    <row r="27" spans="1:9" x14ac:dyDescent="0.25">
      <c r="A27" t="s">
        <v>1255</v>
      </c>
      <c r="B27" t="s">
        <v>184</v>
      </c>
      <c r="C27">
        <v>20</v>
      </c>
      <c r="D27" t="s">
        <v>1401</v>
      </c>
      <c r="E27">
        <v>23322</v>
      </c>
      <c r="F27" t="s">
        <v>1402</v>
      </c>
      <c r="G27" t="s">
        <v>1403</v>
      </c>
      <c r="H27" s="88">
        <v>429.59370000000001</v>
      </c>
      <c r="I27">
        <v>85.92</v>
      </c>
    </row>
    <row r="28" spans="1:9" x14ac:dyDescent="0.25">
      <c r="A28" t="s">
        <v>1255</v>
      </c>
      <c r="B28" t="s">
        <v>189</v>
      </c>
      <c r="C28">
        <v>10</v>
      </c>
      <c r="D28" t="s">
        <v>1405</v>
      </c>
      <c r="E28">
        <v>47246</v>
      </c>
      <c r="F28" t="s">
        <v>1406</v>
      </c>
      <c r="G28" t="s">
        <v>1407</v>
      </c>
      <c r="H28" s="88">
        <v>428.56599999999997</v>
      </c>
      <c r="I28">
        <v>85.7</v>
      </c>
    </row>
    <row r="31" spans="1:9" x14ac:dyDescent="0.25">
      <c r="A31" s="7" t="s">
        <v>2328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2336</v>
      </c>
    </row>
    <row r="34" spans="1:49" x14ac:dyDescent="0.25">
      <c r="A34" t="s">
        <v>1709</v>
      </c>
      <c r="B34" s="38">
        <v>42438.135694444441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15</v>
      </c>
      <c r="C38">
        <v>16</v>
      </c>
      <c r="D38">
        <v>14</v>
      </c>
      <c r="E38">
        <v>13</v>
      </c>
      <c r="F38">
        <v>13</v>
      </c>
      <c r="G38">
        <v>15</v>
      </c>
      <c r="H38">
        <v>11</v>
      </c>
      <c r="I38">
        <v>13</v>
      </c>
      <c r="J38">
        <v>14</v>
      </c>
      <c r="K38">
        <v>13</v>
      </c>
      <c r="L38">
        <v>15</v>
      </c>
      <c r="M38">
        <v>14</v>
      </c>
      <c r="N38">
        <v>15</v>
      </c>
      <c r="O38">
        <v>13</v>
      </c>
      <c r="P38">
        <v>14</v>
      </c>
      <c r="Q38">
        <v>12</v>
      </c>
      <c r="R38">
        <v>15</v>
      </c>
      <c r="S38">
        <v>16</v>
      </c>
      <c r="T38">
        <v>16</v>
      </c>
      <c r="U38">
        <v>13</v>
      </c>
      <c r="V38">
        <v>16</v>
      </c>
      <c r="W38">
        <v>16</v>
      </c>
      <c r="X38">
        <v>15</v>
      </c>
      <c r="Y38">
        <v>12</v>
      </c>
      <c r="Z38">
        <v>14</v>
      </c>
      <c r="AA38">
        <v>14</v>
      </c>
      <c r="AB38">
        <v>9</v>
      </c>
      <c r="AC38">
        <v>15</v>
      </c>
      <c r="AD38">
        <v>7</v>
      </c>
      <c r="AE38">
        <v>16</v>
      </c>
      <c r="AF38">
        <v>15</v>
      </c>
      <c r="AG38">
        <v>15</v>
      </c>
      <c r="AH38">
        <v>14</v>
      </c>
      <c r="AI38">
        <v>16</v>
      </c>
      <c r="AJ38">
        <v>15</v>
      </c>
      <c r="AK38">
        <v>14</v>
      </c>
      <c r="AL38">
        <v>14</v>
      </c>
      <c r="AM38">
        <v>15</v>
      </c>
      <c r="AN38">
        <v>9</v>
      </c>
      <c r="AO38">
        <v>14</v>
      </c>
      <c r="AP38">
        <v>7</v>
      </c>
      <c r="AQ38">
        <v>15</v>
      </c>
      <c r="AR38">
        <v>16</v>
      </c>
      <c r="AS38">
        <v>15</v>
      </c>
      <c r="AT38">
        <v>10</v>
      </c>
      <c r="AU38">
        <v>16</v>
      </c>
      <c r="AV38">
        <v>7</v>
      </c>
      <c r="AW38">
        <v>8</v>
      </c>
    </row>
    <row r="39" spans="1:49" x14ac:dyDescent="0.25">
      <c r="A39" t="s">
        <v>1764</v>
      </c>
      <c r="B39">
        <v>83.98</v>
      </c>
      <c r="C39">
        <v>82.12</v>
      </c>
      <c r="D39">
        <v>69.161000000000001</v>
      </c>
      <c r="E39">
        <v>96.754000000000005</v>
      </c>
      <c r="F39">
        <v>50.478999999999999</v>
      </c>
      <c r="G39">
        <v>102.81699999999999</v>
      </c>
      <c r="H39">
        <v>47.923000000000002</v>
      </c>
      <c r="I39">
        <v>59.688000000000002</v>
      </c>
      <c r="J39">
        <v>59.165999999999997</v>
      </c>
      <c r="K39">
        <v>61.914999999999999</v>
      </c>
      <c r="L39">
        <v>71.662999999999997</v>
      </c>
      <c r="M39">
        <v>84.32</v>
      </c>
      <c r="N39">
        <v>64.716999999999999</v>
      </c>
      <c r="O39">
        <v>67.114999999999995</v>
      </c>
      <c r="P39">
        <v>74.433999999999997</v>
      </c>
      <c r="Q39">
        <v>40.158000000000001</v>
      </c>
      <c r="R39">
        <v>87.822000000000003</v>
      </c>
      <c r="S39">
        <v>126.444</v>
      </c>
      <c r="T39">
        <v>72.915999999999997</v>
      </c>
      <c r="U39">
        <v>38.619</v>
      </c>
      <c r="V39">
        <v>99.480999999999995</v>
      </c>
      <c r="W39">
        <v>96.68</v>
      </c>
      <c r="X39">
        <v>101.538</v>
      </c>
      <c r="Y39">
        <v>30.577000000000002</v>
      </c>
      <c r="Z39">
        <v>60.933999999999997</v>
      </c>
      <c r="AA39">
        <v>43.231999999999999</v>
      </c>
      <c r="AB39">
        <v>56.25</v>
      </c>
      <c r="AC39">
        <v>56.365000000000002</v>
      </c>
      <c r="AD39">
        <v>49.656999999999996</v>
      </c>
      <c r="AE39">
        <v>52.988999999999997</v>
      </c>
      <c r="AF39">
        <v>26.52</v>
      </c>
      <c r="AG39">
        <v>46.921999999999997</v>
      </c>
      <c r="AH39">
        <v>63.945</v>
      </c>
      <c r="AI39">
        <v>89.923000000000002</v>
      </c>
      <c r="AJ39">
        <v>29.792999999999999</v>
      </c>
      <c r="AK39">
        <v>88.483999999999995</v>
      </c>
      <c r="AL39">
        <v>54.439</v>
      </c>
      <c r="AM39">
        <v>35.642000000000003</v>
      </c>
      <c r="AN39">
        <v>52.643999999999998</v>
      </c>
      <c r="AO39">
        <v>36.387999999999998</v>
      </c>
      <c r="AP39">
        <v>36.968000000000004</v>
      </c>
      <c r="AQ39">
        <v>68.37</v>
      </c>
      <c r="AR39">
        <v>83.105000000000004</v>
      </c>
      <c r="AS39">
        <v>75.792000000000002</v>
      </c>
      <c r="AT39">
        <v>34.81</v>
      </c>
      <c r="AU39">
        <v>71.638000000000005</v>
      </c>
      <c r="AV39">
        <v>62.406999999999996</v>
      </c>
      <c r="AW39">
        <v>28.853000000000002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2335</v>
      </c>
    </row>
    <row r="42" spans="1:49" x14ac:dyDescent="0.25">
      <c r="A42" t="s">
        <v>1709</v>
      </c>
      <c r="B42" s="38">
        <v>42438.135127314818</v>
      </c>
    </row>
    <row r="43" spans="1:49" x14ac:dyDescent="0.25">
      <c r="A43" t="s">
        <v>1710</v>
      </c>
      <c r="B43">
        <v>2458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15</v>
      </c>
      <c r="C46">
        <v>12</v>
      </c>
      <c r="D46">
        <v>14</v>
      </c>
      <c r="E46">
        <v>13</v>
      </c>
      <c r="F46">
        <v>12</v>
      </c>
      <c r="G46">
        <v>15</v>
      </c>
      <c r="H46">
        <v>11</v>
      </c>
      <c r="I46">
        <v>13</v>
      </c>
      <c r="J46">
        <v>14</v>
      </c>
      <c r="K46">
        <v>0</v>
      </c>
      <c r="L46">
        <v>13</v>
      </c>
      <c r="M46">
        <v>14</v>
      </c>
      <c r="N46">
        <v>15</v>
      </c>
      <c r="O46">
        <v>11</v>
      </c>
      <c r="P46">
        <v>12</v>
      </c>
      <c r="Q46">
        <v>12</v>
      </c>
      <c r="R46">
        <v>15</v>
      </c>
      <c r="S46">
        <v>15</v>
      </c>
      <c r="T46">
        <v>14</v>
      </c>
      <c r="U46">
        <v>13</v>
      </c>
      <c r="V46">
        <v>16</v>
      </c>
      <c r="W46">
        <v>16</v>
      </c>
      <c r="X46">
        <v>15</v>
      </c>
      <c r="Y46">
        <v>12</v>
      </c>
      <c r="Z46">
        <v>14</v>
      </c>
      <c r="AA46">
        <v>0</v>
      </c>
      <c r="AB46">
        <v>0</v>
      </c>
      <c r="AC46">
        <v>7</v>
      </c>
      <c r="AD46">
        <v>5</v>
      </c>
      <c r="AE46">
        <v>16</v>
      </c>
      <c r="AF46">
        <v>8</v>
      </c>
      <c r="AG46">
        <v>15</v>
      </c>
      <c r="AH46">
        <v>14</v>
      </c>
      <c r="AI46">
        <v>0</v>
      </c>
      <c r="AJ46">
        <v>0</v>
      </c>
      <c r="AK46">
        <v>12</v>
      </c>
      <c r="AL46">
        <v>11</v>
      </c>
      <c r="AM46">
        <v>12</v>
      </c>
      <c r="AN46">
        <v>8</v>
      </c>
      <c r="AO46">
        <v>13</v>
      </c>
      <c r="AP46">
        <v>0</v>
      </c>
      <c r="AQ46">
        <v>1</v>
      </c>
      <c r="AR46">
        <v>16</v>
      </c>
      <c r="AS46">
        <v>15</v>
      </c>
      <c r="AT46">
        <v>9</v>
      </c>
      <c r="AU46">
        <v>16</v>
      </c>
      <c r="AV46">
        <v>7</v>
      </c>
      <c r="AW46">
        <v>8</v>
      </c>
    </row>
    <row r="47" spans="1:49" x14ac:dyDescent="0.25">
      <c r="A47" t="s">
        <v>1764</v>
      </c>
      <c r="B47">
        <v>85.605999999999995</v>
      </c>
      <c r="C47">
        <v>19.38</v>
      </c>
      <c r="D47">
        <v>58.786000000000001</v>
      </c>
      <c r="E47">
        <v>79.835999999999999</v>
      </c>
      <c r="F47">
        <v>34.152000000000001</v>
      </c>
      <c r="G47">
        <v>81.338999999999999</v>
      </c>
      <c r="H47">
        <v>35.29</v>
      </c>
      <c r="I47">
        <v>57.993000000000002</v>
      </c>
      <c r="J47">
        <v>59.390999999999998</v>
      </c>
      <c r="K47">
        <v>0</v>
      </c>
      <c r="L47">
        <v>31.885000000000002</v>
      </c>
      <c r="M47">
        <v>66.114999999999995</v>
      </c>
      <c r="N47">
        <v>33.369999999999997</v>
      </c>
      <c r="O47">
        <v>41.142000000000003</v>
      </c>
      <c r="P47">
        <v>32.869999999999997</v>
      </c>
      <c r="Q47">
        <v>39.683</v>
      </c>
      <c r="R47">
        <v>81.91</v>
      </c>
      <c r="S47">
        <v>54.201999999999998</v>
      </c>
      <c r="T47">
        <v>35.255000000000003</v>
      </c>
      <c r="U47">
        <v>21.943000000000001</v>
      </c>
      <c r="V47">
        <v>40.957000000000001</v>
      </c>
      <c r="W47">
        <v>51.591000000000001</v>
      </c>
      <c r="X47">
        <v>53.088999999999999</v>
      </c>
      <c r="Y47">
        <v>23.867000000000001</v>
      </c>
      <c r="Z47">
        <v>86.546000000000006</v>
      </c>
      <c r="AA47">
        <v>0</v>
      </c>
      <c r="AB47">
        <v>0</v>
      </c>
      <c r="AC47">
        <v>15.061</v>
      </c>
      <c r="AD47">
        <v>19.474</v>
      </c>
      <c r="AE47">
        <v>23.945</v>
      </c>
      <c r="AF47">
        <v>15.122</v>
      </c>
      <c r="AG47">
        <v>44.508000000000003</v>
      </c>
      <c r="AH47">
        <v>98.807000000000002</v>
      </c>
      <c r="AI47">
        <v>0</v>
      </c>
      <c r="AJ47">
        <v>0</v>
      </c>
      <c r="AK47">
        <v>35.265999999999998</v>
      </c>
      <c r="AL47">
        <v>22.033000000000001</v>
      </c>
      <c r="AM47">
        <v>24.507999999999999</v>
      </c>
      <c r="AN47">
        <v>23.048999999999999</v>
      </c>
      <c r="AO47">
        <v>35.741999999999997</v>
      </c>
      <c r="AP47">
        <v>0</v>
      </c>
      <c r="AQ47">
        <v>6.859</v>
      </c>
      <c r="AR47">
        <v>52.709000000000003</v>
      </c>
      <c r="AS47">
        <v>61.835999999999999</v>
      </c>
      <c r="AT47">
        <v>27.469000000000001</v>
      </c>
      <c r="AU47">
        <v>70.472999999999999</v>
      </c>
      <c r="AV47">
        <v>53.186</v>
      </c>
      <c r="AW47">
        <v>31.812000000000001</v>
      </c>
    </row>
    <row r="49" spans="1:49" x14ac:dyDescent="0.25">
      <c r="A49" s="7" t="s">
        <v>2329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2334</v>
      </c>
    </row>
    <row r="52" spans="1:49" x14ac:dyDescent="0.25">
      <c r="A52" t="s">
        <v>1709</v>
      </c>
      <c r="B52" s="38">
        <v>42438.134479166663</v>
      </c>
    </row>
    <row r="53" spans="1:49" x14ac:dyDescent="0.25">
      <c r="A53" t="s">
        <v>1710</v>
      </c>
      <c r="B53">
        <v>2404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15</v>
      </c>
      <c r="G56">
        <v>16</v>
      </c>
      <c r="H56">
        <v>16</v>
      </c>
      <c r="I56">
        <v>16</v>
      </c>
      <c r="J56">
        <v>15</v>
      </c>
      <c r="K56">
        <v>16</v>
      </c>
      <c r="L56">
        <v>12</v>
      </c>
      <c r="M56">
        <v>16</v>
      </c>
      <c r="N56">
        <v>11</v>
      </c>
      <c r="O56">
        <v>16</v>
      </c>
      <c r="P56">
        <v>14</v>
      </c>
      <c r="Q56">
        <v>13</v>
      </c>
      <c r="R56">
        <v>14</v>
      </c>
      <c r="S56">
        <v>12</v>
      </c>
      <c r="T56">
        <v>15</v>
      </c>
      <c r="U56">
        <v>11</v>
      </c>
      <c r="V56">
        <v>16</v>
      </c>
      <c r="W56">
        <v>13</v>
      </c>
      <c r="X56">
        <v>13</v>
      </c>
      <c r="Y56">
        <v>11</v>
      </c>
      <c r="Z56">
        <v>13</v>
      </c>
      <c r="AA56">
        <v>12</v>
      </c>
      <c r="AB56">
        <v>11</v>
      </c>
      <c r="AC56">
        <v>16</v>
      </c>
      <c r="AD56">
        <v>15</v>
      </c>
      <c r="AE56">
        <v>14</v>
      </c>
      <c r="AF56">
        <v>15</v>
      </c>
      <c r="AG56">
        <v>16</v>
      </c>
      <c r="AH56">
        <v>15</v>
      </c>
      <c r="AI56">
        <v>16</v>
      </c>
      <c r="AJ56">
        <v>16</v>
      </c>
      <c r="AK56">
        <v>15</v>
      </c>
      <c r="AL56">
        <v>16</v>
      </c>
      <c r="AM56">
        <v>16</v>
      </c>
      <c r="AN56">
        <v>15</v>
      </c>
      <c r="AO56">
        <v>15</v>
      </c>
      <c r="AP56">
        <v>14</v>
      </c>
      <c r="AQ56">
        <v>14</v>
      </c>
      <c r="AR56">
        <v>16</v>
      </c>
      <c r="AS56">
        <v>16</v>
      </c>
      <c r="AT56">
        <v>15</v>
      </c>
      <c r="AU56">
        <v>13</v>
      </c>
      <c r="AV56">
        <v>16</v>
      </c>
      <c r="AW56">
        <v>16</v>
      </c>
    </row>
    <row r="57" spans="1:49" x14ac:dyDescent="0.25">
      <c r="A57" t="s">
        <v>1764</v>
      </c>
      <c r="B57">
        <v>87.852000000000004</v>
      </c>
      <c r="C57">
        <v>94.412999999999997</v>
      </c>
      <c r="D57">
        <v>88.289000000000001</v>
      </c>
      <c r="E57">
        <v>75.039000000000001</v>
      </c>
      <c r="F57">
        <v>93.12</v>
      </c>
      <c r="G57">
        <v>97.754000000000005</v>
      </c>
      <c r="H57">
        <v>78.978999999999999</v>
      </c>
      <c r="I57">
        <v>67.19</v>
      </c>
      <c r="J57">
        <v>96.834000000000003</v>
      </c>
      <c r="K57">
        <v>75.650000000000006</v>
      </c>
      <c r="L57">
        <v>82.126000000000005</v>
      </c>
      <c r="M57">
        <v>72.254999999999995</v>
      </c>
      <c r="N57">
        <v>47.798000000000002</v>
      </c>
      <c r="O57">
        <v>80.855999999999995</v>
      </c>
      <c r="P57">
        <v>64.171999999999997</v>
      </c>
      <c r="Q57">
        <v>69.167000000000002</v>
      </c>
      <c r="R57">
        <v>91.888000000000005</v>
      </c>
      <c r="S57">
        <v>42.469000000000001</v>
      </c>
      <c r="T57">
        <v>76.566000000000003</v>
      </c>
      <c r="U57">
        <v>45.500999999999998</v>
      </c>
      <c r="V57">
        <v>66.335999999999999</v>
      </c>
      <c r="W57">
        <v>80.245000000000005</v>
      </c>
      <c r="X57">
        <v>48.881999999999998</v>
      </c>
      <c r="Y57">
        <v>29.018000000000001</v>
      </c>
      <c r="Z57">
        <v>53.506999999999998</v>
      </c>
      <c r="AA57">
        <v>56.439</v>
      </c>
      <c r="AB57">
        <v>65.45</v>
      </c>
      <c r="AC57">
        <v>77.816000000000003</v>
      </c>
      <c r="AD57">
        <v>56.752000000000002</v>
      </c>
      <c r="AE57">
        <v>70.977999999999994</v>
      </c>
      <c r="AF57">
        <v>93.622</v>
      </c>
      <c r="AG57">
        <v>78.605000000000004</v>
      </c>
      <c r="AH57">
        <v>106.045</v>
      </c>
      <c r="AI57">
        <v>55.131999999999998</v>
      </c>
      <c r="AJ57">
        <v>78.819000000000003</v>
      </c>
      <c r="AK57">
        <v>64.072000000000003</v>
      </c>
      <c r="AL57">
        <v>88.191000000000003</v>
      </c>
      <c r="AM57">
        <v>78.89</v>
      </c>
      <c r="AN57">
        <v>92.153000000000006</v>
      </c>
      <c r="AO57">
        <v>107.923</v>
      </c>
      <c r="AP57">
        <v>82.914000000000001</v>
      </c>
      <c r="AQ57">
        <v>31.097999999999999</v>
      </c>
      <c r="AR57">
        <v>98.022999999999996</v>
      </c>
      <c r="AS57">
        <v>90.668000000000006</v>
      </c>
      <c r="AT57">
        <v>81.509</v>
      </c>
      <c r="AU57">
        <v>30.585999999999999</v>
      </c>
      <c r="AV57">
        <v>96.126999999999995</v>
      </c>
      <c r="AW57">
        <v>108.979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2333</v>
      </c>
    </row>
    <row r="60" spans="1:49" x14ac:dyDescent="0.25">
      <c r="A60" t="s">
        <v>1709</v>
      </c>
      <c r="B60" s="38">
        <v>42438.133750000001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16</v>
      </c>
      <c r="E64">
        <v>16</v>
      </c>
      <c r="F64">
        <v>15</v>
      </c>
      <c r="G64">
        <v>16</v>
      </c>
      <c r="H64">
        <v>15</v>
      </c>
      <c r="I64">
        <v>16</v>
      </c>
      <c r="J64">
        <v>15</v>
      </c>
      <c r="K64">
        <v>0</v>
      </c>
      <c r="L64">
        <v>11</v>
      </c>
      <c r="M64">
        <v>15</v>
      </c>
      <c r="N64">
        <v>12</v>
      </c>
      <c r="O64">
        <v>16</v>
      </c>
      <c r="P64">
        <v>11</v>
      </c>
      <c r="Q64">
        <v>13</v>
      </c>
      <c r="R64">
        <v>14</v>
      </c>
      <c r="S64">
        <v>10</v>
      </c>
      <c r="T64">
        <v>15</v>
      </c>
      <c r="U64">
        <v>11</v>
      </c>
      <c r="V64">
        <v>16</v>
      </c>
      <c r="W64">
        <v>13</v>
      </c>
      <c r="X64">
        <v>13</v>
      </c>
      <c r="Y64">
        <v>8</v>
      </c>
      <c r="Z64">
        <v>13</v>
      </c>
      <c r="AA64">
        <v>0</v>
      </c>
      <c r="AB64">
        <v>1</v>
      </c>
      <c r="AC64">
        <v>15</v>
      </c>
      <c r="AD64">
        <v>11</v>
      </c>
      <c r="AE64">
        <v>13</v>
      </c>
      <c r="AF64">
        <v>15</v>
      </c>
      <c r="AG64">
        <v>16</v>
      </c>
      <c r="AH64">
        <v>15</v>
      </c>
      <c r="AI64">
        <v>0</v>
      </c>
      <c r="AJ64">
        <v>0</v>
      </c>
      <c r="AK64">
        <v>12</v>
      </c>
      <c r="AL64">
        <v>16</v>
      </c>
      <c r="AM64">
        <v>16</v>
      </c>
      <c r="AN64">
        <v>15</v>
      </c>
      <c r="AO64">
        <v>15</v>
      </c>
      <c r="AP64">
        <v>0</v>
      </c>
      <c r="AQ64">
        <v>0</v>
      </c>
      <c r="AR64">
        <v>16</v>
      </c>
      <c r="AS64">
        <v>16</v>
      </c>
      <c r="AT64">
        <v>14</v>
      </c>
      <c r="AU64">
        <v>12</v>
      </c>
      <c r="AV64">
        <v>16</v>
      </c>
      <c r="AW64">
        <v>16</v>
      </c>
    </row>
    <row r="65" spans="1:49" x14ac:dyDescent="0.25">
      <c r="A65" t="s">
        <v>1764</v>
      </c>
      <c r="B65">
        <v>98.096999999999994</v>
      </c>
      <c r="C65">
        <v>101.852</v>
      </c>
      <c r="D65">
        <v>74.349999999999994</v>
      </c>
      <c r="E65">
        <v>61.68</v>
      </c>
      <c r="F65">
        <v>89.022999999999996</v>
      </c>
      <c r="G65">
        <v>80.855000000000004</v>
      </c>
      <c r="H65">
        <v>58.667000000000002</v>
      </c>
      <c r="I65">
        <v>63.366999999999997</v>
      </c>
      <c r="J65">
        <v>95.777000000000001</v>
      </c>
      <c r="K65">
        <v>0</v>
      </c>
      <c r="L65">
        <v>45.38</v>
      </c>
      <c r="M65">
        <v>60.576999999999998</v>
      </c>
      <c r="N65">
        <v>46.7</v>
      </c>
      <c r="O65">
        <v>45.277000000000001</v>
      </c>
      <c r="P65">
        <v>24.902000000000001</v>
      </c>
      <c r="Q65">
        <v>28.033000000000001</v>
      </c>
      <c r="R65">
        <v>86.114000000000004</v>
      </c>
      <c r="S65">
        <v>26.143000000000001</v>
      </c>
      <c r="T65">
        <v>34.351999999999997</v>
      </c>
      <c r="U65">
        <v>36.942999999999998</v>
      </c>
      <c r="V65">
        <v>30.141999999999999</v>
      </c>
      <c r="W65">
        <v>44.756</v>
      </c>
      <c r="X65">
        <v>22.012</v>
      </c>
      <c r="Y65">
        <v>15.430999999999999</v>
      </c>
      <c r="Z65">
        <v>43.017000000000003</v>
      </c>
      <c r="AA65">
        <v>0</v>
      </c>
      <c r="AB65">
        <v>28.2</v>
      </c>
      <c r="AC65">
        <v>30.108000000000001</v>
      </c>
      <c r="AD65">
        <v>28.527000000000001</v>
      </c>
      <c r="AE65">
        <v>33.832999999999998</v>
      </c>
      <c r="AF65">
        <v>36.987000000000002</v>
      </c>
      <c r="AG65">
        <v>38.094000000000001</v>
      </c>
      <c r="AH65">
        <v>180.15799999999999</v>
      </c>
      <c r="AI65">
        <v>0</v>
      </c>
      <c r="AJ65">
        <v>0</v>
      </c>
      <c r="AK65">
        <v>23.562999999999999</v>
      </c>
      <c r="AL65">
        <v>40.378</v>
      </c>
      <c r="AM65">
        <v>40.713999999999999</v>
      </c>
      <c r="AN65">
        <v>43.91</v>
      </c>
      <c r="AO65">
        <v>86.757999999999996</v>
      </c>
      <c r="AP65">
        <v>0</v>
      </c>
      <c r="AQ65">
        <v>0</v>
      </c>
      <c r="AR65">
        <v>61.82</v>
      </c>
      <c r="AS65">
        <v>78.596999999999994</v>
      </c>
      <c r="AT65">
        <v>64.491</v>
      </c>
      <c r="AU65">
        <v>24.696000000000002</v>
      </c>
      <c r="AV65">
        <v>66.855999999999995</v>
      </c>
      <c r="AW65">
        <v>100.623</v>
      </c>
    </row>
    <row r="67" spans="1:49" x14ac:dyDescent="0.25">
      <c r="A67" s="7" t="s">
        <v>2330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2332</v>
      </c>
    </row>
    <row r="70" spans="1:49" x14ac:dyDescent="0.25">
      <c r="A70" t="s">
        <v>1709</v>
      </c>
      <c r="B70" s="38">
        <v>42438.133043981485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14</v>
      </c>
      <c r="J74">
        <v>15</v>
      </c>
      <c r="K74">
        <v>16</v>
      </c>
      <c r="L74">
        <v>16</v>
      </c>
      <c r="M74">
        <v>16</v>
      </c>
      <c r="N74">
        <v>16</v>
      </c>
      <c r="O74">
        <v>15</v>
      </c>
      <c r="P74">
        <v>14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15</v>
      </c>
      <c r="W74">
        <v>16</v>
      </c>
      <c r="X74">
        <v>15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15</v>
      </c>
      <c r="AE74">
        <v>16</v>
      </c>
      <c r="AF74">
        <v>13</v>
      </c>
      <c r="AG74">
        <v>12</v>
      </c>
      <c r="AH74">
        <v>16</v>
      </c>
      <c r="AI74">
        <v>16</v>
      </c>
      <c r="AJ74">
        <v>16</v>
      </c>
      <c r="AK74">
        <v>15</v>
      </c>
      <c r="AL74">
        <v>15</v>
      </c>
      <c r="AM74">
        <v>16</v>
      </c>
      <c r="AN74">
        <v>16</v>
      </c>
      <c r="AO74">
        <v>15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101.97499999999999</v>
      </c>
      <c r="C75">
        <v>115.369</v>
      </c>
      <c r="D75">
        <v>81.343000000000004</v>
      </c>
      <c r="E75">
        <v>78.272000000000006</v>
      </c>
      <c r="F75">
        <v>106.57299999999999</v>
      </c>
      <c r="G75">
        <v>63.128</v>
      </c>
      <c r="H75">
        <v>74.632999999999996</v>
      </c>
      <c r="I75">
        <v>54.530999999999999</v>
      </c>
      <c r="J75">
        <v>97.918000000000006</v>
      </c>
      <c r="K75">
        <v>111.864</v>
      </c>
      <c r="L75">
        <v>107.81100000000001</v>
      </c>
      <c r="M75">
        <v>101.779</v>
      </c>
      <c r="N75">
        <v>97.814999999999998</v>
      </c>
      <c r="O75">
        <v>84.772999999999996</v>
      </c>
      <c r="P75">
        <v>62.743000000000002</v>
      </c>
      <c r="Q75">
        <v>62.521000000000001</v>
      </c>
      <c r="R75">
        <v>110.078</v>
      </c>
      <c r="S75">
        <v>136.27600000000001</v>
      </c>
      <c r="T75">
        <v>97.828000000000003</v>
      </c>
      <c r="U75">
        <v>106.004</v>
      </c>
      <c r="V75">
        <v>85.239000000000004</v>
      </c>
      <c r="W75">
        <v>51.88</v>
      </c>
      <c r="X75">
        <v>50.286000000000001</v>
      </c>
      <c r="Y75">
        <v>78.024000000000001</v>
      </c>
      <c r="Z75">
        <v>107.643</v>
      </c>
      <c r="AA75">
        <v>124.458</v>
      </c>
      <c r="AB75">
        <v>105.172</v>
      </c>
      <c r="AC75">
        <v>77.424000000000007</v>
      </c>
      <c r="AD75">
        <v>87.313999999999993</v>
      </c>
      <c r="AE75">
        <v>86.454999999999998</v>
      </c>
      <c r="AF75">
        <v>76.509</v>
      </c>
      <c r="AG75">
        <v>42.57</v>
      </c>
      <c r="AH75">
        <v>117.154</v>
      </c>
      <c r="AI75">
        <v>86.942999999999998</v>
      </c>
      <c r="AJ75">
        <v>150.887</v>
      </c>
      <c r="AK75">
        <v>123.842</v>
      </c>
      <c r="AL75">
        <v>79.822000000000003</v>
      </c>
      <c r="AM75">
        <v>107.21</v>
      </c>
      <c r="AN75">
        <v>93.602000000000004</v>
      </c>
      <c r="AO75">
        <v>109.744</v>
      </c>
      <c r="AP75">
        <v>127.965</v>
      </c>
      <c r="AQ75">
        <v>124.294</v>
      </c>
      <c r="AR75">
        <v>77.481999999999999</v>
      </c>
      <c r="AS75">
        <v>74.760999999999996</v>
      </c>
      <c r="AT75">
        <v>86.733999999999995</v>
      </c>
      <c r="AU75">
        <v>89.454999999999998</v>
      </c>
      <c r="AV75">
        <v>88.561999999999998</v>
      </c>
      <c r="AW75">
        <v>77.852000000000004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2331</v>
      </c>
    </row>
    <row r="78" spans="1:49" x14ac:dyDescent="0.25">
      <c r="A78" t="s">
        <v>1709</v>
      </c>
      <c r="B78" s="38">
        <v>42438.136736111112</v>
      </c>
    </row>
    <row r="79" spans="1:49" x14ac:dyDescent="0.25">
      <c r="A79" t="s">
        <v>1710</v>
      </c>
      <c r="B79">
        <v>2404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0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15</v>
      </c>
      <c r="J82">
        <v>15</v>
      </c>
      <c r="K82">
        <v>0</v>
      </c>
      <c r="L82">
        <v>16</v>
      </c>
      <c r="M82">
        <v>16</v>
      </c>
      <c r="N82">
        <v>16</v>
      </c>
      <c r="O82">
        <v>15</v>
      </c>
      <c r="P82">
        <v>14</v>
      </c>
      <c r="Q82">
        <v>13</v>
      </c>
      <c r="R82">
        <v>16</v>
      </c>
      <c r="S82">
        <v>16</v>
      </c>
      <c r="T82">
        <v>16</v>
      </c>
      <c r="U82">
        <v>16</v>
      </c>
      <c r="V82">
        <v>15</v>
      </c>
      <c r="W82">
        <v>15</v>
      </c>
      <c r="X82">
        <v>13</v>
      </c>
      <c r="Y82">
        <v>15</v>
      </c>
      <c r="Z82">
        <v>16</v>
      </c>
      <c r="AA82">
        <v>0</v>
      </c>
      <c r="AB82">
        <v>13</v>
      </c>
      <c r="AC82">
        <v>16</v>
      </c>
      <c r="AD82">
        <v>14</v>
      </c>
      <c r="AE82">
        <v>16</v>
      </c>
      <c r="AF82">
        <v>12</v>
      </c>
      <c r="AG82">
        <v>9</v>
      </c>
      <c r="AH82">
        <v>16</v>
      </c>
      <c r="AI82">
        <v>1</v>
      </c>
      <c r="AJ82">
        <v>10</v>
      </c>
      <c r="AK82">
        <v>15</v>
      </c>
      <c r="AL82">
        <v>14</v>
      </c>
      <c r="AM82">
        <v>16</v>
      </c>
      <c r="AN82">
        <v>16</v>
      </c>
      <c r="AO82">
        <v>15</v>
      </c>
      <c r="AP82">
        <v>0</v>
      </c>
      <c r="AQ82">
        <v>0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100.245</v>
      </c>
      <c r="C83">
        <v>0</v>
      </c>
      <c r="D83">
        <v>82.069000000000003</v>
      </c>
      <c r="E83">
        <v>73.447999999999993</v>
      </c>
      <c r="F83">
        <v>87.802000000000007</v>
      </c>
      <c r="G83">
        <v>43.027999999999999</v>
      </c>
      <c r="H83">
        <v>62.597000000000001</v>
      </c>
      <c r="I83">
        <v>47.134999999999998</v>
      </c>
      <c r="J83">
        <v>98.257999999999996</v>
      </c>
      <c r="K83">
        <v>0</v>
      </c>
      <c r="L83">
        <v>122.42700000000001</v>
      </c>
      <c r="M83">
        <v>89.248000000000005</v>
      </c>
      <c r="N83">
        <v>64.741</v>
      </c>
      <c r="O83">
        <v>37.799999999999997</v>
      </c>
      <c r="P83">
        <v>22.126000000000001</v>
      </c>
      <c r="Q83">
        <v>47.360999999999997</v>
      </c>
      <c r="R83">
        <v>94.034000000000006</v>
      </c>
      <c r="S83">
        <v>131.078</v>
      </c>
      <c r="T83">
        <v>44.247</v>
      </c>
      <c r="U83">
        <v>50.563000000000002</v>
      </c>
      <c r="V83">
        <v>56.316000000000003</v>
      </c>
      <c r="W83">
        <v>27.725000000000001</v>
      </c>
      <c r="X83">
        <v>25.420999999999999</v>
      </c>
      <c r="Y83">
        <v>42.02</v>
      </c>
      <c r="Z83">
        <v>174.89099999999999</v>
      </c>
      <c r="AA83">
        <v>0</v>
      </c>
      <c r="AB83">
        <v>30.902000000000001</v>
      </c>
      <c r="AC83">
        <v>38.779000000000003</v>
      </c>
      <c r="AD83">
        <v>37.029000000000003</v>
      </c>
      <c r="AE83">
        <v>66.781999999999996</v>
      </c>
      <c r="AF83">
        <v>39.954000000000001</v>
      </c>
      <c r="AG83">
        <v>40.691000000000003</v>
      </c>
      <c r="AH83">
        <v>193.15799999999999</v>
      </c>
      <c r="AI83">
        <v>11.531000000000001</v>
      </c>
      <c r="AJ83">
        <v>9.8759999999999994</v>
      </c>
      <c r="AK83">
        <v>77.450999999999993</v>
      </c>
      <c r="AL83">
        <v>41.552</v>
      </c>
      <c r="AM83">
        <v>44.69</v>
      </c>
      <c r="AN83">
        <v>44.654000000000003</v>
      </c>
      <c r="AO83">
        <v>100.248</v>
      </c>
      <c r="AP83">
        <v>0</v>
      </c>
      <c r="AQ83">
        <v>0</v>
      </c>
      <c r="AR83">
        <v>64.212999999999994</v>
      </c>
      <c r="AS83">
        <v>69.507999999999996</v>
      </c>
      <c r="AT83">
        <v>75.567999999999998</v>
      </c>
      <c r="AU83">
        <v>89.373000000000005</v>
      </c>
      <c r="AV83">
        <v>47.697000000000003</v>
      </c>
      <c r="AW83">
        <v>61.350999999999999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75</v>
      </c>
      <c r="D86">
        <f t="shared" si="0"/>
        <v>100</v>
      </c>
      <c r="E86">
        <f t="shared" si="0"/>
        <v>100</v>
      </c>
      <c r="F86">
        <f t="shared" si="0"/>
        <v>92.307692307692307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0</v>
      </c>
      <c r="L86">
        <f t="shared" si="0"/>
        <v>86.666666666666671</v>
      </c>
      <c r="M86">
        <f t="shared" si="0"/>
        <v>100</v>
      </c>
      <c r="N86">
        <f t="shared" si="0"/>
        <v>100</v>
      </c>
      <c r="O86">
        <f t="shared" si="0"/>
        <v>84.615384615384613</v>
      </c>
      <c r="P86">
        <f t="shared" si="0"/>
        <v>85.714285714285708</v>
      </c>
      <c r="Q86">
        <f t="shared" si="0"/>
        <v>100</v>
      </c>
      <c r="R86">
        <f t="shared" si="0"/>
        <v>100</v>
      </c>
      <c r="S86">
        <f t="shared" si="0"/>
        <v>93.75</v>
      </c>
      <c r="T86">
        <f t="shared" si="0"/>
        <v>87.5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0</v>
      </c>
      <c r="AB86">
        <f t="shared" si="0"/>
        <v>0</v>
      </c>
      <c r="AC86">
        <f t="shared" si="0"/>
        <v>46.666666666666664</v>
      </c>
      <c r="AD86">
        <f t="shared" si="0"/>
        <v>71.428571428571431</v>
      </c>
      <c r="AE86">
        <f t="shared" si="0"/>
        <v>100</v>
      </c>
      <c r="AF86">
        <f t="shared" si="0"/>
        <v>53.333333333333336</v>
      </c>
      <c r="AG86">
        <f t="shared" si="0"/>
        <v>100</v>
      </c>
      <c r="AH86">
        <f t="shared" si="0"/>
        <v>100</v>
      </c>
      <c r="AI86">
        <f t="shared" si="0"/>
        <v>0</v>
      </c>
      <c r="AJ86">
        <f t="shared" si="0"/>
        <v>0</v>
      </c>
      <c r="AK86">
        <f t="shared" si="0"/>
        <v>85.714285714285708</v>
      </c>
      <c r="AL86">
        <f t="shared" si="0"/>
        <v>78.571428571428569</v>
      </c>
      <c r="AM86">
        <f t="shared" si="0"/>
        <v>80</v>
      </c>
      <c r="AN86">
        <f t="shared" si="0"/>
        <v>88.888888888888886</v>
      </c>
      <c r="AO86">
        <f t="shared" si="0"/>
        <v>92.857142857142861</v>
      </c>
      <c r="AP86">
        <f t="shared" si="0"/>
        <v>0</v>
      </c>
      <c r="AQ86">
        <f t="shared" si="0"/>
        <v>6.666666666666667</v>
      </c>
      <c r="AR86">
        <f t="shared" si="0"/>
        <v>100</v>
      </c>
      <c r="AS86">
        <f t="shared" si="0"/>
        <v>100</v>
      </c>
      <c r="AT86">
        <f t="shared" si="0"/>
        <v>90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93.75</v>
      </c>
      <c r="I87">
        <f t="shared" si="1"/>
        <v>100</v>
      </c>
      <c r="J87">
        <f t="shared" si="1"/>
        <v>100</v>
      </c>
      <c r="K87">
        <f t="shared" si="1"/>
        <v>0</v>
      </c>
      <c r="L87">
        <f t="shared" si="1"/>
        <v>91.666666666666657</v>
      </c>
      <c r="M87">
        <f t="shared" si="1"/>
        <v>93.75</v>
      </c>
      <c r="N87">
        <f t="shared" si="1"/>
        <v>109.09090909090908</v>
      </c>
      <c r="O87">
        <f t="shared" si="1"/>
        <v>100</v>
      </c>
      <c r="P87">
        <f t="shared" si="1"/>
        <v>78.571428571428569</v>
      </c>
      <c r="Q87">
        <f t="shared" si="1"/>
        <v>100</v>
      </c>
      <c r="R87">
        <f t="shared" si="1"/>
        <v>100</v>
      </c>
      <c r="S87">
        <f t="shared" si="1"/>
        <v>83.333333333333343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72.727272727272734</v>
      </c>
      <c r="Z87">
        <f t="shared" si="1"/>
        <v>100</v>
      </c>
      <c r="AA87">
        <f t="shared" si="1"/>
        <v>0</v>
      </c>
      <c r="AB87">
        <f t="shared" si="1"/>
        <v>9.0909090909090917</v>
      </c>
      <c r="AC87">
        <f t="shared" si="1"/>
        <v>93.75</v>
      </c>
      <c r="AD87">
        <f t="shared" si="1"/>
        <v>73.333333333333329</v>
      </c>
      <c r="AE87">
        <f t="shared" si="1"/>
        <v>92.857142857142861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0</v>
      </c>
      <c r="AJ87">
        <f t="shared" si="1"/>
        <v>0</v>
      </c>
      <c r="AK87">
        <f t="shared" si="1"/>
        <v>80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100</v>
      </c>
      <c r="AS87">
        <f t="shared" si="1"/>
        <v>100</v>
      </c>
      <c r="AT87">
        <f t="shared" si="1"/>
        <v>93.333333333333329</v>
      </c>
      <c r="AU87">
        <f t="shared" si="1"/>
        <v>92.307692307692307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107.14285714285714</v>
      </c>
      <c r="J88">
        <f t="shared" si="2"/>
        <v>100</v>
      </c>
      <c r="K88">
        <f t="shared" si="2"/>
        <v>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81.25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93.75</v>
      </c>
      <c r="X88">
        <f t="shared" si="2"/>
        <v>86.666666666666671</v>
      </c>
      <c r="Y88">
        <f t="shared" si="2"/>
        <v>93.75</v>
      </c>
      <c r="Z88">
        <f t="shared" si="2"/>
        <v>100</v>
      </c>
      <c r="AA88">
        <f t="shared" si="2"/>
        <v>0</v>
      </c>
      <c r="AB88">
        <f t="shared" si="2"/>
        <v>81.25</v>
      </c>
      <c r="AC88">
        <f t="shared" si="2"/>
        <v>100</v>
      </c>
      <c r="AD88">
        <f t="shared" si="2"/>
        <v>93.333333333333329</v>
      </c>
      <c r="AE88">
        <f t="shared" si="2"/>
        <v>100</v>
      </c>
      <c r="AF88">
        <f t="shared" si="2"/>
        <v>92.307692307692307</v>
      </c>
      <c r="AG88">
        <f t="shared" si="2"/>
        <v>75</v>
      </c>
      <c r="AH88">
        <f t="shared" si="2"/>
        <v>100</v>
      </c>
      <c r="AI88">
        <f t="shared" si="2"/>
        <v>6.25</v>
      </c>
      <c r="AJ88">
        <f t="shared" si="2"/>
        <v>62.5</v>
      </c>
      <c r="AK88">
        <f t="shared" si="2"/>
        <v>100</v>
      </c>
      <c r="AL88">
        <f t="shared" si="2"/>
        <v>93.333333333333329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1383</v>
      </c>
      <c r="D89" s="7" t="s">
        <v>1383</v>
      </c>
      <c r="E89" s="7" t="s">
        <v>1383</v>
      </c>
      <c r="F89" s="7" t="s">
        <v>1383</v>
      </c>
      <c r="G89" s="7" t="s">
        <v>1383</v>
      </c>
      <c r="H89" s="7" t="s">
        <v>1383</v>
      </c>
      <c r="I89" s="7" t="s">
        <v>1383</v>
      </c>
      <c r="J89" s="7" t="s">
        <v>1644</v>
      </c>
      <c r="K89" s="7" t="s">
        <v>1387</v>
      </c>
      <c r="L89" s="7" t="s">
        <v>1387</v>
      </c>
      <c r="M89" s="7" t="s">
        <v>1387</v>
      </c>
      <c r="N89" s="7" t="s">
        <v>1387</v>
      </c>
      <c r="O89" s="7" t="s">
        <v>1387</v>
      </c>
      <c r="P89" s="7" t="s">
        <v>1387</v>
      </c>
      <c r="Q89" s="7" t="s">
        <v>1387</v>
      </c>
      <c r="R89" s="7" t="s">
        <v>1644</v>
      </c>
      <c r="S89" s="7" t="s">
        <v>1391</v>
      </c>
      <c r="T89" s="7" t="s">
        <v>1391</v>
      </c>
      <c r="U89" s="7" t="s">
        <v>1391</v>
      </c>
      <c r="V89" s="7" t="s">
        <v>1391</v>
      </c>
      <c r="W89" s="7" t="s">
        <v>1391</v>
      </c>
      <c r="X89" s="7" t="s">
        <v>1391</v>
      </c>
      <c r="Y89" s="7" t="s">
        <v>1391</v>
      </c>
      <c r="Z89" s="7" t="s">
        <v>1686</v>
      </c>
      <c r="AA89" s="7" t="s">
        <v>1399</v>
      </c>
      <c r="AB89" s="7" t="s">
        <v>1399</v>
      </c>
      <c r="AC89" s="7" t="s">
        <v>1399</v>
      </c>
      <c r="AD89" s="7" t="s">
        <v>1399</v>
      </c>
      <c r="AE89" s="7" t="s">
        <v>1399</v>
      </c>
      <c r="AF89" s="7" t="s">
        <v>1399</v>
      </c>
      <c r="AG89" s="7" t="s">
        <v>1399</v>
      </c>
      <c r="AH89" s="7" t="s">
        <v>1686</v>
      </c>
      <c r="AI89" s="7" t="s">
        <v>1403</v>
      </c>
      <c r="AJ89" s="7" t="s">
        <v>1403</v>
      </c>
      <c r="AK89" s="7" t="s">
        <v>1403</v>
      </c>
      <c r="AL89" s="7" t="s">
        <v>1403</v>
      </c>
      <c r="AM89" s="7" t="s">
        <v>1403</v>
      </c>
      <c r="AN89" s="7" t="s">
        <v>1403</v>
      </c>
      <c r="AO89" s="7" t="s">
        <v>1403</v>
      </c>
      <c r="AP89" s="7" t="s">
        <v>1794</v>
      </c>
      <c r="AQ89" s="7" t="s">
        <v>1407</v>
      </c>
      <c r="AR89" s="7" t="s">
        <v>1407</v>
      </c>
      <c r="AS89" s="7" t="s">
        <v>1407</v>
      </c>
      <c r="AT89" s="7" t="s">
        <v>1407</v>
      </c>
      <c r="AU89" s="7" t="s">
        <v>1407</v>
      </c>
      <c r="AV89" s="7" t="s">
        <v>1407</v>
      </c>
      <c r="AW89" s="7" t="s">
        <v>1407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58.333333333333336</v>
      </c>
      <c r="D91">
        <f t="shared" si="3"/>
        <v>100</v>
      </c>
      <c r="E91">
        <f t="shared" si="3"/>
        <v>100</v>
      </c>
      <c r="F91">
        <f t="shared" si="3"/>
        <v>97.435897435897445</v>
      </c>
      <c r="G91">
        <f t="shared" si="3"/>
        <v>100</v>
      </c>
      <c r="H91">
        <f t="shared" si="3"/>
        <v>97.916666666666671</v>
      </c>
      <c r="I91">
        <f t="shared" si="3"/>
        <v>102.38095238095237</v>
      </c>
      <c r="J91">
        <f t="shared" si="3"/>
        <v>100</v>
      </c>
      <c r="K91">
        <f t="shared" si="3"/>
        <v>0</v>
      </c>
      <c r="L91">
        <f t="shared" si="3"/>
        <v>92.777777777777771</v>
      </c>
      <c r="M91">
        <f t="shared" si="3"/>
        <v>97.916666666666671</v>
      </c>
      <c r="N91">
        <f t="shared" si="3"/>
        <v>103.03030303030302</v>
      </c>
      <c r="O91">
        <f t="shared" si="3"/>
        <v>94.871794871794876</v>
      </c>
      <c r="P91">
        <f t="shared" si="3"/>
        <v>88.095238095238088</v>
      </c>
      <c r="Q91">
        <f t="shared" si="3"/>
        <v>93.75</v>
      </c>
      <c r="R91">
        <f t="shared" si="3"/>
        <v>100</v>
      </c>
      <c r="S91">
        <f t="shared" si="3"/>
        <v>92.361111111111128</v>
      </c>
      <c r="T91">
        <f t="shared" si="3"/>
        <v>95.833333333333329</v>
      </c>
      <c r="U91">
        <f t="shared" si="3"/>
        <v>100</v>
      </c>
      <c r="V91">
        <f t="shared" si="3"/>
        <v>100</v>
      </c>
      <c r="W91">
        <f t="shared" si="3"/>
        <v>97.916666666666671</v>
      </c>
      <c r="X91">
        <f t="shared" si="3"/>
        <v>95.555555555555557</v>
      </c>
      <c r="Y91">
        <f t="shared" si="3"/>
        <v>88.825757575757578</v>
      </c>
      <c r="Z91">
        <f t="shared" si="3"/>
        <v>100</v>
      </c>
      <c r="AA91">
        <f t="shared" si="3"/>
        <v>0</v>
      </c>
      <c r="AB91">
        <f t="shared" si="3"/>
        <v>30.113636363636363</v>
      </c>
      <c r="AC91">
        <f t="shared" si="3"/>
        <v>80.138888888888886</v>
      </c>
      <c r="AD91">
        <f t="shared" si="3"/>
        <v>79.365079365079353</v>
      </c>
      <c r="AE91">
        <f t="shared" si="3"/>
        <v>97.619047619047635</v>
      </c>
      <c r="AF91">
        <f t="shared" si="3"/>
        <v>81.880341880341874</v>
      </c>
      <c r="AG91">
        <f t="shared" si="3"/>
        <v>91.666666666666671</v>
      </c>
      <c r="AH91">
        <f t="shared" si="3"/>
        <v>100</v>
      </c>
      <c r="AI91">
        <f t="shared" si="3"/>
        <v>2.0833333333333335</v>
      </c>
      <c r="AJ91">
        <f t="shared" si="3"/>
        <v>20.833333333333332</v>
      </c>
      <c r="AK91">
        <f t="shared" si="3"/>
        <v>88.571428571428569</v>
      </c>
      <c r="AL91">
        <f t="shared" si="3"/>
        <v>90.634920634920618</v>
      </c>
      <c r="AM91">
        <f t="shared" si="3"/>
        <v>93.333333333333329</v>
      </c>
      <c r="AN91">
        <f t="shared" si="3"/>
        <v>96.296296296296305</v>
      </c>
      <c r="AO91">
        <f t="shared" si="3"/>
        <v>97.619047619047635</v>
      </c>
      <c r="AP91">
        <f t="shared" si="3"/>
        <v>0</v>
      </c>
      <c r="AQ91">
        <f t="shared" si="3"/>
        <v>2.2222222222222223</v>
      </c>
      <c r="AR91">
        <f t="shared" si="3"/>
        <v>100</v>
      </c>
      <c r="AS91">
        <f t="shared" si="3"/>
        <v>100</v>
      </c>
      <c r="AT91">
        <f t="shared" si="3"/>
        <v>94.444444444444443</v>
      </c>
      <c r="AU91">
        <f t="shared" si="3"/>
        <v>97.435897435897445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52.041649986653319</v>
      </c>
      <c r="D92">
        <f t="shared" si="4"/>
        <v>0</v>
      </c>
      <c r="E92">
        <f t="shared" si="4"/>
        <v>0</v>
      </c>
      <c r="F92">
        <f t="shared" si="4"/>
        <v>4.4411559168432753</v>
      </c>
      <c r="G92">
        <f t="shared" si="4"/>
        <v>0</v>
      </c>
      <c r="H92">
        <f t="shared" si="4"/>
        <v>3.6084391824351609</v>
      </c>
      <c r="I92">
        <f t="shared" si="4"/>
        <v>4.12393049421161</v>
      </c>
      <c r="J92">
        <f t="shared" si="4"/>
        <v>0</v>
      </c>
      <c r="K92">
        <f t="shared" si="4"/>
        <v>0</v>
      </c>
      <c r="L92">
        <f t="shared" si="4"/>
        <v>6.7357531405456328</v>
      </c>
      <c r="M92">
        <f t="shared" si="4"/>
        <v>3.6084391824351609</v>
      </c>
      <c r="N92">
        <f t="shared" si="4"/>
        <v>5.2486388108147732</v>
      </c>
      <c r="O92">
        <f t="shared" si="4"/>
        <v>8.8823118336865505</v>
      </c>
      <c r="P92">
        <f t="shared" si="4"/>
        <v>10.910894511799503</v>
      </c>
      <c r="Q92">
        <f t="shared" si="4"/>
        <v>10.825317547305483</v>
      </c>
      <c r="R92">
        <f t="shared" si="4"/>
        <v>0</v>
      </c>
      <c r="S92">
        <f t="shared" si="4"/>
        <v>8.4196914256820374</v>
      </c>
      <c r="T92">
        <f t="shared" si="4"/>
        <v>7.2168783648703219</v>
      </c>
      <c r="U92">
        <f t="shared" si="4"/>
        <v>0</v>
      </c>
      <c r="V92">
        <f t="shared" si="4"/>
        <v>0</v>
      </c>
      <c r="W92">
        <f t="shared" si="4"/>
        <v>3.6084391824351609</v>
      </c>
      <c r="X92">
        <f t="shared" si="4"/>
        <v>7.6980035891950074</v>
      </c>
      <c r="Y92">
        <f t="shared" si="4"/>
        <v>14.287635767077468</v>
      </c>
      <c r="Z92">
        <f t="shared" si="4"/>
        <v>0</v>
      </c>
      <c r="AA92">
        <f t="shared" si="4"/>
        <v>0</v>
      </c>
      <c r="AB92">
        <f t="shared" si="4"/>
        <v>44.518051636247549</v>
      </c>
      <c r="AC92">
        <f t="shared" si="4"/>
        <v>29.15575192599859</v>
      </c>
      <c r="AD92">
        <f t="shared" si="4"/>
        <v>12.134295145153335</v>
      </c>
      <c r="AE92">
        <f t="shared" si="4"/>
        <v>4.12393049421161</v>
      </c>
      <c r="AF92">
        <f t="shared" si="4"/>
        <v>25.019825581836482</v>
      </c>
      <c r="AG92">
        <f t="shared" si="4"/>
        <v>14.433756729740665</v>
      </c>
      <c r="AH92">
        <f t="shared" si="4"/>
        <v>0</v>
      </c>
      <c r="AI92">
        <f t="shared" si="4"/>
        <v>3.6084391824351609</v>
      </c>
      <c r="AJ92">
        <f t="shared" si="4"/>
        <v>36.084391824351613</v>
      </c>
      <c r="AK92">
        <f t="shared" si="4"/>
        <v>10.301575072754256</v>
      </c>
      <c r="AL92">
        <f t="shared" si="4"/>
        <v>10.966174888518015</v>
      </c>
      <c r="AM92">
        <f t="shared" si="4"/>
        <v>11.547005383792541</v>
      </c>
      <c r="AN92">
        <f t="shared" si="4"/>
        <v>6.415002990995843</v>
      </c>
      <c r="AO92">
        <f t="shared" si="4"/>
        <v>4.12393049421161</v>
      </c>
      <c r="AP92">
        <f t="shared" si="4"/>
        <v>0</v>
      </c>
      <c r="AQ92">
        <f t="shared" si="4"/>
        <v>3.8490017945975055</v>
      </c>
      <c r="AR92">
        <f t="shared" si="4"/>
        <v>0</v>
      </c>
      <c r="AS92">
        <f t="shared" si="4"/>
        <v>0</v>
      </c>
      <c r="AT92">
        <f t="shared" si="4"/>
        <v>5.0917507721731559</v>
      </c>
      <c r="AU92">
        <f t="shared" si="4"/>
        <v>4.4411559168432753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30.04626062886658</v>
      </c>
      <c r="D93">
        <f t="shared" si="5"/>
        <v>0</v>
      </c>
      <c r="E93">
        <f t="shared" si="5"/>
        <v>0</v>
      </c>
      <c r="F93">
        <f t="shared" si="5"/>
        <v>2.5641025641025643</v>
      </c>
      <c r="G93">
        <f t="shared" si="5"/>
        <v>0</v>
      </c>
      <c r="H93">
        <f t="shared" si="5"/>
        <v>2.0833333333333335</v>
      </c>
      <c r="I93">
        <f t="shared" si="5"/>
        <v>2.3809523809523796</v>
      </c>
      <c r="J93">
        <f t="shared" si="5"/>
        <v>0</v>
      </c>
      <c r="K93">
        <f t="shared" si="5"/>
        <v>0</v>
      </c>
      <c r="L93">
        <f t="shared" si="5"/>
        <v>3.8888888888888884</v>
      </c>
      <c r="M93">
        <f t="shared" si="5"/>
        <v>2.0833333333333335</v>
      </c>
      <c r="N93">
        <f t="shared" si="5"/>
        <v>3.0303030303030267</v>
      </c>
      <c r="O93">
        <f t="shared" si="5"/>
        <v>5.1282051282051286</v>
      </c>
      <c r="P93">
        <f t="shared" si="5"/>
        <v>6.2994078834870537</v>
      </c>
      <c r="Q93">
        <f t="shared" si="5"/>
        <v>6.25</v>
      </c>
      <c r="R93">
        <f t="shared" si="5"/>
        <v>0</v>
      </c>
      <c r="S93">
        <f t="shared" si="5"/>
        <v>4.8611111111111089</v>
      </c>
      <c r="T93">
        <f t="shared" si="5"/>
        <v>4.166666666666667</v>
      </c>
      <c r="U93">
        <f t="shared" si="5"/>
        <v>0</v>
      </c>
      <c r="V93">
        <f t="shared" si="5"/>
        <v>0</v>
      </c>
      <c r="W93">
        <f t="shared" si="5"/>
        <v>2.0833333333333335</v>
      </c>
      <c r="X93">
        <f t="shared" si="5"/>
        <v>4.4444444444444429</v>
      </c>
      <c r="Y93">
        <f t="shared" si="5"/>
        <v>8.2489703562055023</v>
      </c>
      <c r="Z93">
        <f t="shared" si="5"/>
        <v>0</v>
      </c>
      <c r="AA93">
        <f t="shared" si="5"/>
        <v>0</v>
      </c>
      <c r="AB93">
        <f t="shared" si="5"/>
        <v>25.702509095985185</v>
      </c>
      <c r="AC93">
        <f t="shared" si="5"/>
        <v>16.833081222901235</v>
      </c>
      <c r="AD93">
        <f t="shared" si="5"/>
        <v>7.0057385684806475</v>
      </c>
      <c r="AE93">
        <f t="shared" si="5"/>
        <v>2.3809523809523796</v>
      </c>
      <c r="AF93">
        <f t="shared" si="5"/>
        <v>14.445203034750779</v>
      </c>
      <c r="AG93">
        <f t="shared" si="5"/>
        <v>8.3333333333333464</v>
      </c>
      <c r="AH93">
        <f t="shared" si="5"/>
        <v>0</v>
      </c>
      <c r="AI93">
        <f t="shared" si="5"/>
        <v>2.0833333333333335</v>
      </c>
      <c r="AJ93">
        <f t="shared" si="5"/>
        <v>20.833333333333336</v>
      </c>
      <c r="AK93">
        <f t="shared" si="5"/>
        <v>5.9476171413318086</v>
      </c>
      <c r="AL93">
        <f t="shared" si="5"/>
        <v>6.331324023866391</v>
      </c>
      <c r="AM93">
        <f t="shared" si="5"/>
        <v>6.6666666666666821</v>
      </c>
      <c r="AN93">
        <f t="shared" si="5"/>
        <v>3.7037037037037046</v>
      </c>
      <c r="AO93">
        <f t="shared" si="5"/>
        <v>2.3809523809523796</v>
      </c>
      <c r="AP93">
        <f t="shared" si="5"/>
        <v>0</v>
      </c>
      <c r="AQ93">
        <f t="shared" si="5"/>
        <v>2.2222222222222228</v>
      </c>
      <c r="AR93">
        <f t="shared" si="5"/>
        <v>0</v>
      </c>
      <c r="AS93">
        <f t="shared" si="5"/>
        <v>0</v>
      </c>
      <c r="AT93">
        <f t="shared" si="5"/>
        <v>2.9397236789606564</v>
      </c>
      <c r="AU93">
        <f t="shared" si="5"/>
        <v>2.5641025641025643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101.93617527982852</v>
      </c>
      <c r="C97">
        <f t="shared" ref="C97:AW97" si="6">C47/C39*100</f>
        <v>23.599610326351677</v>
      </c>
      <c r="D97">
        <f t="shared" si="6"/>
        <v>84.99877098364685</v>
      </c>
      <c r="E97">
        <f t="shared" si="6"/>
        <v>82.514418008557783</v>
      </c>
      <c r="F97">
        <f t="shared" si="6"/>
        <v>67.655856890984381</v>
      </c>
      <c r="G97">
        <f t="shared" si="6"/>
        <v>79.110458387231688</v>
      </c>
      <c r="H97">
        <f t="shared" si="6"/>
        <v>73.638962502347511</v>
      </c>
      <c r="I97">
        <f t="shared" si="6"/>
        <v>97.160233212706075</v>
      </c>
      <c r="J97">
        <f t="shared" si="6"/>
        <v>100.38028597505324</v>
      </c>
      <c r="K97">
        <f t="shared" si="6"/>
        <v>0</v>
      </c>
      <c r="L97">
        <f t="shared" si="6"/>
        <v>44.492974059137914</v>
      </c>
      <c r="M97">
        <f t="shared" si="6"/>
        <v>78.409629981024665</v>
      </c>
      <c r="N97">
        <f t="shared" si="6"/>
        <v>51.562958728000361</v>
      </c>
      <c r="O97">
        <f t="shared" si="6"/>
        <v>61.300752439842078</v>
      </c>
      <c r="P97">
        <f t="shared" si="6"/>
        <v>44.159926915119435</v>
      </c>
      <c r="Q97">
        <f t="shared" si="6"/>
        <v>98.817172169928781</v>
      </c>
      <c r="R97">
        <f t="shared" si="6"/>
        <v>93.268201589578908</v>
      </c>
      <c r="S97">
        <f t="shared" si="6"/>
        <v>42.86640726329442</v>
      </c>
      <c r="T97">
        <f t="shared" si="6"/>
        <v>48.350156344286582</v>
      </c>
      <c r="U97">
        <f t="shared" si="6"/>
        <v>56.819182267795654</v>
      </c>
      <c r="V97">
        <f t="shared" si="6"/>
        <v>41.170675807440624</v>
      </c>
      <c r="W97">
        <f t="shared" si="6"/>
        <v>53.362639635912288</v>
      </c>
      <c r="X97">
        <f t="shared" si="6"/>
        <v>52.284858870570631</v>
      </c>
      <c r="Y97">
        <f t="shared" si="6"/>
        <v>78.055401118487751</v>
      </c>
      <c r="Z97">
        <f t="shared" si="6"/>
        <v>142.03236288443236</v>
      </c>
      <c r="AA97">
        <f t="shared" si="6"/>
        <v>0</v>
      </c>
      <c r="AB97">
        <f t="shared" si="6"/>
        <v>0</v>
      </c>
      <c r="AC97">
        <f t="shared" si="6"/>
        <v>26.720482568970105</v>
      </c>
      <c r="AD97">
        <f t="shared" si="6"/>
        <v>39.217028817689354</v>
      </c>
      <c r="AE97">
        <f t="shared" si="6"/>
        <v>45.188624054048958</v>
      </c>
      <c r="AF97">
        <f t="shared" si="6"/>
        <v>57.021116138763198</v>
      </c>
      <c r="AG97">
        <f t="shared" si="6"/>
        <v>94.855291760794529</v>
      </c>
      <c r="AH97">
        <f t="shared" si="6"/>
        <v>154.51872703104229</v>
      </c>
      <c r="AI97">
        <f t="shared" si="6"/>
        <v>0</v>
      </c>
      <c r="AJ97">
        <f t="shared" si="6"/>
        <v>0</v>
      </c>
      <c r="AK97">
        <f t="shared" si="6"/>
        <v>39.855793137742417</v>
      </c>
      <c r="AL97">
        <f t="shared" si="6"/>
        <v>40.472822792483335</v>
      </c>
      <c r="AM97">
        <f t="shared" si="6"/>
        <v>68.761573424611413</v>
      </c>
      <c r="AN97">
        <f t="shared" si="6"/>
        <v>43.782767266925006</v>
      </c>
      <c r="AO97">
        <f t="shared" si="6"/>
        <v>98.224689458063096</v>
      </c>
      <c r="AP97">
        <f t="shared" si="6"/>
        <v>0</v>
      </c>
      <c r="AQ97">
        <f t="shared" si="6"/>
        <v>10.032177855784701</v>
      </c>
      <c r="AR97">
        <f t="shared" si="6"/>
        <v>63.424583358402018</v>
      </c>
      <c r="AS97">
        <f t="shared" si="6"/>
        <v>81.58644711842939</v>
      </c>
      <c r="AT97">
        <f t="shared" si="6"/>
        <v>78.911232404481467</v>
      </c>
      <c r="AU97">
        <f t="shared" si="6"/>
        <v>98.373768111895913</v>
      </c>
      <c r="AV97">
        <f t="shared" si="6"/>
        <v>85.224413927924758</v>
      </c>
      <c r="AW97">
        <f t="shared" si="6"/>
        <v>110.25543271063667</v>
      </c>
    </row>
    <row r="98" spans="1:49" x14ac:dyDescent="0.25">
      <c r="A98" t="s">
        <v>1771</v>
      </c>
      <c r="B98">
        <f>B65/B57*100</f>
        <v>111.66165824340936</v>
      </c>
      <c r="C98">
        <f t="shared" ref="C98:AW98" si="7">C65/C57*100</f>
        <v>107.87921154925699</v>
      </c>
      <c r="D98">
        <f t="shared" si="7"/>
        <v>84.212076249589401</v>
      </c>
      <c r="E98">
        <f t="shared" si="7"/>
        <v>82.197257426138407</v>
      </c>
      <c r="F98">
        <f t="shared" si="7"/>
        <v>95.600300687285213</v>
      </c>
      <c r="G98">
        <f t="shared" si="7"/>
        <v>82.712727867913344</v>
      </c>
      <c r="H98">
        <f t="shared" si="7"/>
        <v>74.281771103711108</v>
      </c>
      <c r="I98">
        <f t="shared" si="7"/>
        <v>94.310165203155222</v>
      </c>
      <c r="J98">
        <f t="shared" si="7"/>
        <v>98.908441249974175</v>
      </c>
      <c r="K98">
        <f t="shared" si="7"/>
        <v>0</v>
      </c>
      <c r="L98">
        <f t="shared" si="7"/>
        <v>55.256556997783889</v>
      </c>
      <c r="M98">
        <f t="shared" si="7"/>
        <v>83.837796692270445</v>
      </c>
      <c r="N98">
        <f t="shared" si="7"/>
        <v>97.702832754508563</v>
      </c>
      <c r="O98">
        <f t="shared" si="7"/>
        <v>55.997081230830126</v>
      </c>
      <c r="P98">
        <f t="shared" si="7"/>
        <v>38.805086330486823</v>
      </c>
      <c r="Q98">
        <f t="shared" si="7"/>
        <v>40.529443231598883</v>
      </c>
      <c r="R98">
        <f t="shared" si="7"/>
        <v>93.716263277032908</v>
      </c>
      <c r="S98">
        <f t="shared" si="7"/>
        <v>61.557842190774451</v>
      </c>
      <c r="T98">
        <f t="shared" si="7"/>
        <v>44.865867356267792</v>
      </c>
      <c r="U98">
        <f t="shared" si="7"/>
        <v>81.191622162150281</v>
      </c>
      <c r="V98">
        <f t="shared" si="7"/>
        <v>45.438374336710083</v>
      </c>
      <c r="W98">
        <f t="shared" si="7"/>
        <v>55.774191538413611</v>
      </c>
      <c r="X98">
        <f t="shared" si="7"/>
        <v>45.030890716419137</v>
      </c>
      <c r="Y98">
        <f t="shared" si="7"/>
        <v>53.177338203873461</v>
      </c>
      <c r="Z98">
        <f t="shared" si="7"/>
        <v>80.395088493094363</v>
      </c>
      <c r="AA98">
        <f t="shared" si="7"/>
        <v>0</v>
      </c>
      <c r="AB98">
        <f t="shared" si="7"/>
        <v>43.086325439266616</v>
      </c>
      <c r="AC98">
        <f t="shared" si="7"/>
        <v>38.691271717898637</v>
      </c>
      <c r="AD98">
        <f t="shared" si="7"/>
        <v>50.26606991824076</v>
      </c>
      <c r="AE98">
        <f t="shared" si="7"/>
        <v>47.666882696046663</v>
      </c>
      <c r="AF98">
        <f t="shared" si="7"/>
        <v>39.506739868834252</v>
      </c>
      <c r="AG98">
        <f t="shared" si="7"/>
        <v>48.462565994529612</v>
      </c>
      <c r="AH98">
        <f t="shared" si="7"/>
        <v>169.8882549860908</v>
      </c>
      <c r="AI98">
        <f t="shared" si="7"/>
        <v>0</v>
      </c>
      <c r="AJ98">
        <f t="shared" si="7"/>
        <v>0</v>
      </c>
      <c r="AK98">
        <f t="shared" si="7"/>
        <v>36.775814708452984</v>
      </c>
      <c r="AL98">
        <f t="shared" si="7"/>
        <v>45.784717261398555</v>
      </c>
      <c r="AM98">
        <f t="shared" si="7"/>
        <v>51.608568893395869</v>
      </c>
      <c r="AN98">
        <f t="shared" si="7"/>
        <v>47.649018480136291</v>
      </c>
      <c r="AO98">
        <f t="shared" si="7"/>
        <v>80.3887957154638</v>
      </c>
      <c r="AP98">
        <f t="shared" si="7"/>
        <v>0</v>
      </c>
      <c r="AQ98">
        <f t="shared" si="7"/>
        <v>0</v>
      </c>
      <c r="AR98">
        <f t="shared" si="7"/>
        <v>63.066831253889397</v>
      </c>
      <c r="AS98">
        <f t="shared" si="7"/>
        <v>86.686592844222872</v>
      </c>
      <c r="AT98">
        <f t="shared" si="7"/>
        <v>79.121324025567731</v>
      </c>
      <c r="AU98">
        <f t="shared" si="7"/>
        <v>80.742823514026028</v>
      </c>
      <c r="AV98">
        <f t="shared" si="7"/>
        <v>69.549658264587464</v>
      </c>
      <c r="AW98">
        <f t="shared" si="7"/>
        <v>92.332467723139317</v>
      </c>
    </row>
    <row r="99" spans="1:49" x14ac:dyDescent="0.25">
      <c r="A99" t="s">
        <v>1772</v>
      </c>
      <c r="B99">
        <f>B83/B75*100</f>
        <v>98.303505761215987</v>
      </c>
      <c r="C99">
        <f t="shared" ref="C99:AW99" si="8">C83/C75*100</f>
        <v>0</v>
      </c>
      <c r="D99">
        <f t="shared" si="8"/>
        <v>100.89251687299461</v>
      </c>
      <c r="E99">
        <f t="shared" si="8"/>
        <v>93.836876533115273</v>
      </c>
      <c r="F99">
        <f t="shared" si="8"/>
        <v>82.386720839236972</v>
      </c>
      <c r="G99">
        <f t="shared" si="8"/>
        <v>68.159929033075656</v>
      </c>
      <c r="H99">
        <f t="shared" si="8"/>
        <v>83.873085632361025</v>
      </c>
      <c r="I99">
        <f t="shared" si="8"/>
        <v>86.437072490876744</v>
      </c>
      <c r="J99">
        <f t="shared" si="8"/>
        <v>100.34722931432422</v>
      </c>
      <c r="K99">
        <f t="shared" si="8"/>
        <v>0</v>
      </c>
      <c r="L99">
        <f t="shared" si="8"/>
        <v>113.55705818515736</v>
      </c>
      <c r="M99">
        <f t="shared" si="8"/>
        <v>87.688029947238633</v>
      </c>
      <c r="N99">
        <f t="shared" si="8"/>
        <v>66.187190103767307</v>
      </c>
      <c r="O99">
        <f t="shared" si="8"/>
        <v>44.589668880421826</v>
      </c>
      <c r="P99">
        <f t="shared" si="8"/>
        <v>35.264491656439759</v>
      </c>
      <c r="Q99">
        <f t="shared" si="8"/>
        <v>75.752147278514414</v>
      </c>
      <c r="R99">
        <f t="shared" si="8"/>
        <v>85.424880539253991</v>
      </c>
      <c r="S99">
        <f t="shared" si="8"/>
        <v>96.185681998297568</v>
      </c>
      <c r="T99">
        <f t="shared" si="8"/>
        <v>45.229382180970681</v>
      </c>
      <c r="U99">
        <f t="shared" si="8"/>
        <v>47.699143428549867</v>
      </c>
      <c r="V99">
        <f t="shared" si="8"/>
        <v>66.068348995178255</v>
      </c>
      <c r="W99">
        <f t="shared" si="8"/>
        <v>53.440632228218966</v>
      </c>
      <c r="X99">
        <f t="shared" si="8"/>
        <v>50.552837767967226</v>
      </c>
      <c r="Y99">
        <f t="shared" si="8"/>
        <v>53.855224033630677</v>
      </c>
      <c r="Z99">
        <f t="shared" si="8"/>
        <v>162.47317521808199</v>
      </c>
      <c r="AA99">
        <f t="shared" si="8"/>
        <v>0</v>
      </c>
      <c r="AB99">
        <f t="shared" si="8"/>
        <v>29.382345110866009</v>
      </c>
      <c r="AC99">
        <f t="shared" si="8"/>
        <v>50.086536474478194</v>
      </c>
      <c r="AD99">
        <f t="shared" si="8"/>
        <v>42.409006573974402</v>
      </c>
      <c r="AE99">
        <f t="shared" si="8"/>
        <v>77.244809438436178</v>
      </c>
      <c r="AF99">
        <f t="shared" si="8"/>
        <v>52.221307297180722</v>
      </c>
      <c r="AG99">
        <f t="shared" si="8"/>
        <v>95.586093493070251</v>
      </c>
      <c r="AH99">
        <f t="shared" si="8"/>
        <v>164.87529235023985</v>
      </c>
      <c r="AI99">
        <f t="shared" si="8"/>
        <v>13.2627123517707</v>
      </c>
      <c r="AJ99">
        <f t="shared" si="8"/>
        <v>6.5452954860259664</v>
      </c>
      <c r="AK99">
        <f t="shared" si="8"/>
        <v>62.540172154842452</v>
      </c>
      <c r="AL99">
        <f t="shared" si="8"/>
        <v>52.055824208864721</v>
      </c>
      <c r="AM99">
        <f t="shared" si="8"/>
        <v>41.684544352205947</v>
      </c>
      <c r="AN99">
        <f t="shared" si="8"/>
        <v>47.706245593042887</v>
      </c>
      <c r="AO99">
        <f t="shared" si="8"/>
        <v>91.347135150896648</v>
      </c>
      <c r="AP99">
        <f t="shared" si="8"/>
        <v>0</v>
      </c>
      <c r="AQ99">
        <f t="shared" si="8"/>
        <v>0</v>
      </c>
      <c r="AR99">
        <f t="shared" si="8"/>
        <v>82.874732195864837</v>
      </c>
      <c r="AS99">
        <f t="shared" si="8"/>
        <v>92.97360923476144</v>
      </c>
      <c r="AT99">
        <f t="shared" si="8"/>
        <v>87.126155832776078</v>
      </c>
      <c r="AU99">
        <f t="shared" si="8"/>
        <v>99.908333799116875</v>
      </c>
      <c r="AV99">
        <f t="shared" si="8"/>
        <v>53.857184797091307</v>
      </c>
      <c r="AW99">
        <f t="shared" si="8"/>
        <v>78.804654986384421</v>
      </c>
    </row>
    <row r="100" spans="1:49" s="7" customFormat="1" x14ac:dyDescent="0.25">
      <c r="A100" s="7" t="s">
        <v>1773</v>
      </c>
      <c r="B100" s="7" t="s">
        <v>1644</v>
      </c>
      <c r="C100" s="7" t="s">
        <v>1383</v>
      </c>
      <c r="D100" s="7" t="s">
        <v>1383</v>
      </c>
      <c r="E100" s="7" t="s">
        <v>1383</v>
      </c>
      <c r="F100" s="7" t="s">
        <v>1383</v>
      </c>
      <c r="G100" s="7" t="s">
        <v>1383</v>
      </c>
      <c r="H100" s="7" t="s">
        <v>1383</v>
      </c>
      <c r="I100" s="7" t="s">
        <v>1383</v>
      </c>
      <c r="J100" s="7" t="s">
        <v>1644</v>
      </c>
      <c r="K100" s="7" t="s">
        <v>1387</v>
      </c>
      <c r="L100" s="7" t="s">
        <v>1387</v>
      </c>
      <c r="M100" s="7" t="s">
        <v>1387</v>
      </c>
      <c r="N100" s="7" t="s">
        <v>1387</v>
      </c>
      <c r="O100" s="7" t="s">
        <v>1387</v>
      </c>
      <c r="P100" s="7" t="s">
        <v>1387</v>
      </c>
      <c r="Q100" s="7" t="s">
        <v>1387</v>
      </c>
      <c r="R100" s="7" t="s">
        <v>1644</v>
      </c>
      <c r="S100" s="7" t="s">
        <v>1391</v>
      </c>
      <c r="T100" s="7" t="s">
        <v>1391</v>
      </c>
      <c r="U100" s="7" t="s">
        <v>1391</v>
      </c>
      <c r="V100" s="7" t="s">
        <v>1391</v>
      </c>
      <c r="W100" s="7" t="s">
        <v>1391</v>
      </c>
      <c r="X100" s="7" t="s">
        <v>1391</v>
      </c>
      <c r="Y100" s="7" t="s">
        <v>1391</v>
      </c>
      <c r="Z100" s="7" t="s">
        <v>1686</v>
      </c>
      <c r="AA100" s="7" t="s">
        <v>1399</v>
      </c>
      <c r="AB100" s="7" t="s">
        <v>1399</v>
      </c>
      <c r="AC100" s="7" t="s">
        <v>1399</v>
      </c>
      <c r="AD100" s="7" t="s">
        <v>1399</v>
      </c>
      <c r="AE100" s="7" t="s">
        <v>1399</v>
      </c>
      <c r="AF100" s="7" t="s">
        <v>1399</v>
      </c>
      <c r="AG100" s="7" t="s">
        <v>1399</v>
      </c>
      <c r="AH100" s="7" t="s">
        <v>1686</v>
      </c>
      <c r="AI100" s="7" t="s">
        <v>1403</v>
      </c>
      <c r="AJ100" s="7" t="s">
        <v>1403</v>
      </c>
      <c r="AK100" s="7" t="s">
        <v>1403</v>
      </c>
      <c r="AL100" s="7" t="s">
        <v>1403</v>
      </c>
      <c r="AM100" s="7" t="s">
        <v>1403</v>
      </c>
      <c r="AN100" s="7" t="s">
        <v>1403</v>
      </c>
      <c r="AO100" s="7" t="s">
        <v>1403</v>
      </c>
      <c r="AP100" s="7" t="s">
        <v>1794</v>
      </c>
      <c r="AQ100" s="7" t="s">
        <v>1407</v>
      </c>
      <c r="AR100" s="7" t="s">
        <v>1407</v>
      </c>
      <c r="AS100" s="7" t="s">
        <v>1407</v>
      </c>
      <c r="AT100" s="7" t="s">
        <v>1407</v>
      </c>
      <c r="AU100" s="7" t="s">
        <v>1407</v>
      </c>
      <c r="AV100" s="7" t="s">
        <v>1407</v>
      </c>
      <c r="AW100" s="7" t="s">
        <v>1407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103.96711309481795</v>
      </c>
      <c r="C102">
        <f t="shared" ref="C102:AW102" si="9">AVERAGE(C97:C99)</f>
        <v>43.826273958536227</v>
      </c>
      <c r="D102">
        <f t="shared" si="9"/>
        <v>90.034454702076957</v>
      </c>
      <c r="E102">
        <f t="shared" si="9"/>
        <v>86.182850655937159</v>
      </c>
      <c r="F102">
        <f t="shared" si="9"/>
        <v>81.880959472502198</v>
      </c>
      <c r="G102">
        <f t="shared" si="9"/>
        <v>76.661038429406901</v>
      </c>
      <c r="H102">
        <f t="shared" si="9"/>
        <v>77.264606412806543</v>
      </c>
      <c r="I102">
        <f t="shared" si="9"/>
        <v>92.635823635579342</v>
      </c>
      <c r="J102">
        <f t="shared" si="9"/>
        <v>99.878652179783884</v>
      </c>
      <c r="K102">
        <f t="shared" si="9"/>
        <v>0</v>
      </c>
      <c r="L102">
        <f t="shared" si="9"/>
        <v>71.10219641402638</v>
      </c>
      <c r="M102">
        <f t="shared" si="9"/>
        <v>83.311818873511243</v>
      </c>
      <c r="N102">
        <f t="shared" si="9"/>
        <v>71.817660528758736</v>
      </c>
      <c r="O102">
        <f t="shared" si="9"/>
        <v>53.962500850364677</v>
      </c>
      <c r="P102">
        <f t="shared" si="9"/>
        <v>39.409834967348672</v>
      </c>
      <c r="Q102">
        <f t="shared" si="9"/>
        <v>71.699587560014024</v>
      </c>
      <c r="R102">
        <f t="shared" si="9"/>
        <v>90.803115135288593</v>
      </c>
      <c r="S102">
        <f t="shared" si="9"/>
        <v>66.869977150788813</v>
      </c>
      <c r="T102">
        <f t="shared" si="9"/>
        <v>46.148468627175021</v>
      </c>
      <c r="U102">
        <f t="shared" si="9"/>
        <v>61.903315952831939</v>
      </c>
      <c r="V102">
        <f t="shared" si="9"/>
        <v>50.892466379776316</v>
      </c>
      <c r="W102">
        <f t="shared" si="9"/>
        <v>54.192487800848284</v>
      </c>
      <c r="X102">
        <f t="shared" si="9"/>
        <v>49.289529118318995</v>
      </c>
      <c r="Y102">
        <f t="shared" si="9"/>
        <v>61.695987785330637</v>
      </c>
      <c r="Z102">
        <f t="shared" si="9"/>
        <v>128.3002088652029</v>
      </c>
      <c r="AA102">
        <f t="shared" si="9"/>
        <v>0</v>
      </c>
      <c r="AB102">
        <f t="shared" si="9"/>
        <v>24.156223516710877</v>
      </c>
      <c r="AC102">
        <f t="shared" si="9"/>
        <v>38.499430253782315</v>
      </c>
      <c r="AD102">
        <f t="shared" si="9"/>
        <v>43.964035103301505</v>
      </c>
      <c r="AE102">
        <f t="shared" si="9"/>
        <v>56.700105396177264</v>
      </c>
      <c r="AF102">
        <f t="shared" si="9"/>
        <v>49.583054434926055</v>
      </c>
      <c r="AG102">
        <f t="shared" si="9"/>
        <v>79.634650416131464</v>
      </c>
      <c r="AH102">
        <f t="shared" si="9"/>
        <v>163.09409145579096</v>
      </c>
      <c r="AI102">
        <f t="shared" si="9"/>
        <v>4.4209041172569004</v>
      </c>
      <c r="AJ102">
        <f t="shared" si="9"/>
        <v>2.1817651620086553</v>
      </c>
      <c r="AK102">
        <f t="shared" si="9"/>
        <v>46.390593333679284</v>
      </c>
      <c r="AL102">
        <f t="shared" si="9"/>
        <v>46.10445475424887</v>
      </c>
      <c r="AM102">
        <f t="shared" si="9"/>
        <v>54.018228890071079</v>
      </c>
      <c r="AN102">
        <f t="shared" si="9"/>
        <v>46.379343780034731</v>
      </c>
      <c r="AO102">
        <f t="shared" si="9"/>
        <v>89.986873441474515</v>
      </c>
      <c r="AP102">
        <f t="shared" si="9"/>
        <v>0</v>
      </c>
      <c r="AQ102">
        <f t="shared" si="9"/>
        <v>3.3440592852615669</v>
      </c>
      <c r="AR102">
        <f t="shared" si="9"/>
        <v>69.788715602718753</v>
      </c>
      <c r="AS102">
        <f t="shared" si="9"/>
        <v>87.082216399137906</v>
      </c>
      <c r="AT102">
        <f t="shared" si="9"/>
        <v>81.719570754275097</v>
      </c>
      <c r="AU102">
        <f t="shared" si="9"/>
        <v>93.008308475012939</v>
      </c>
      <c r="AV102">
        <f t="shared" si="9"/>
        <v>69.543752329867843</v>
      </c>
      <c r="AW102">
        <f t="shared" si="9"/>
        <v>93.797518473386802</v>
      </c>
    </row>
    <row r="103" spans="1:49" x14ac:dyDescent="0.25">
      <c r="A103" t="s">
        <v>1774</v>
      </c>
      <c r="B103">
        <f>STDEV(B97:B99)</f>
        <v>6.9067786080522238</v>
      </c>
      <c r="C103">
        <f t="shared" ref="C103:AW103" si="10">STDEV(C97:C99)</f>
        <v>56.712604528354092</v>
      </c>
      <c r="D103">
        <f t="shared" si="10"/>
        <v>9.4115810431501448</v>
      </c>
      <c r="E103">
        <f t="shared" si="10"/>
        <v>6.6304774945055316</v>
      </c>
      <c r="F103">
        <f t="shared" si="10"/>
        <v>13.979085474064956</v>
      </c>
      <c r="G103">
        <f t="shared" si="10"/>
        <v>7.5792962786235041</v>
      </c>
      <c r="H103">
        <f t="shared" si="10"/>
        <v>5.7321286553041766</v>
      </c>
      <c r="I103">
        <f t="shared" si="10"/>
        <v>5.5541973974850913</v>
      </c>
      <c r="J103">
        <f t="shared" si="10"/>
        <v>0.84038986306731345</v>
      </c>
      <c r="K103">
        <f t="shared" si="10"/>
        <v>0</v>
      </c>
      <c r="L103">
        <f t="shared" si="10"/>
        <v>37.158782884045834</v>
      </c>
      <c r="M103">
        <f t="shared" si="10"/>
        <v>4.661508981288125</v>
      </c>
      <c r="N103">
        <f t="shared" si="10"/>
        <v>23.579623442721477</v>
      </c>
      <c r="O103">
        <f t="shared" si="10"/>
        <v>8.539304212048723</v>
      </c>
      <c r="P103">
        <f t="shared" si="10"/>
        <v>4.4784464712308543</v>
      </c>
      <c r="Q103">
        <f t="shared" si="10"/>
        <v>29.354424988424899</v>
      </c>
      <c r="R103">
        <f t="shared" si="10"/>
        <v>4.6630725221069333</v>
      </c>
      <c r="S103">
        <f t="shared" si="10"/>
        <v>27.053656831226007</v>
      </c>
      <c r="T103">
        <f t="shared" si="10"/>
        <v>1.9153608954201395</v>
      </c>
      <c r="U103">
        <f t="shared" si="10"/>
        <v>17.31539327955505</v>
      </c>
      <c r="V103">
        <f t="shared" si="10"/>
        <v>13.31479900529963</v>
      </c>
      <c r="W103">
        <f t="shared" si="10"/>
        <v>1.3703505924341994</v>
      </c>
      <c r="X103">
        <f t="shared" si="10"/>
        <v>3.788400065142016</v>
      </c>
      <c r="Y103">
        <f t="shared" si="10"/>
        <v>14.171721340520142</v>
      </c>
      <c r="Z103">
        <f t="shared" si="10"/>
        <v>42.727416498245269</v>
      </c>
      <c r="AA103">
        <f t="shared" si="10"/>
        <v>0</v>
      </c>
      <c r="AB103">
        <f t="shared" si="10"/>
        <v>22.013453162833613</v>
      </c>
      <c r="AC103">
        <f t="shared" si="10"/>
        <v>11.684208194794097</v>
      </c>
      <c r="AD103">
        <f t="shared" si="10"/>
        <v>5.6862916391691405</v>
      </c>
      <c r="AE103">
        <f t="shared" si="10"/>
        <v>17.835332618489836</v>
      </c>
      <c r="AF103">
        <f t="shared" si="10"/>
        <v>9.0503385381464749</v>
      </c>
      <c r="AG103">
        <f t="shared" si="10"/>
        <v>26.998289819608505</v>
      </c>
      <c r="AH103">
        <f t="shared" si="10"/>
        <v>7.8380549156052419</v>
      </c>
      <c r="AI103">
        <f t="shared" si="10"/>
        <v>7.6572305464793882</v>
      </c>
      <c r="AJ103">
        <f t="shared" si="10"/>
        <v>3.7789281107827337</v>
      </c>
      <c r="AK103">
        <f t="shared" si="10"/>
        <v>14.070474009675115</v>
      </c>
      <c r="AL103">
        <f t="shared" si="10"/>
        <v>5.7981164615092133</v>
      </c>
      <c r="AM103">
        <f t="shared" si="10"/>
        <v>13.698402163086568</v>
      </c>
      <c r="AN103">
        <f t="shared" si="10"/>
        <v>2.2488832621854091</v>
      </c>
      <c r="AO103">
        <f t="shared" si="10"/>
        <v>8.9954160736406852</v>
      </c>
      <c r="AP103">
        <f t="shared" si="10"/>
        <v>0</v>
      </c>
      <c r="AQ103">
        <f t="shared" si="10"/>
        <v>5.7920805855954995</v>
      </c>
      <c r="AR103">
        <f t="shared" si="10"/>
        <v>11.334234396250187</v>
      </c>
      <c r="AS103">
        <f t="shared" si="10"/>
        <v>5.703880588144326</v>
      </c>
      <c r="AT103">
        <f t="shared" si="10"/>
        <v>4.6834182261052453</v>
      </c>
      <c r="AU103">
        <f t="shared" si="10"/>
        <v>10.64989736843722</v>
      </c>
      <c r="AV103">
        <f t="shared" si="10"/>
        <v>15.68361539940971</v>
      </c>
      <c r="AW103">
        <f t="shared" si="10"/>
        <v>15.776489949943873</v>
      </c>
    </row>
    <row r="104" spans="1:49" x14ac:dyDescent="0.25">
      <c r="A104" t="s">
        <v>1775</v>
      </c>
      <c r="B104">
        <f>STDEV(B97:B99)/SQRT(3)</f>
        <v>3.9876304885921003</v>
      </c>
      <c r="C104">
        <f t="shared" ref="C104:AW104" si="11">STDEV(C97:C99)/SQRT(3)</f>
        <v>32.743037490890025</v>
      </c>
      <c r="D104">
        <f t="shared" si="11"/>
        <v>5.4337788487627154</v>
      </c>
      <c r="E104">
        <f t="shared" si="11"/>
        <v>3.8281079663085245</v>
      </c>
      <c r="F104">
        <f t="shared" si="11"/>
        <v>8.0708287614761893</v>
      </c>
      <c r="G104">
        <f t="shared" si="11"/>
        <v>4.3759087467312092</v>
      </c>
      <c r="H104">
        <f t="shared" si="11"/>
        <v>3.3094460221694342</v>
      </c>
      <c r="I104">
        <f t="shared" si="11"/>
        <v>3.2067173625703367</v>
      </c>
      <c r="J104">
        <f t="shared" si="11"/>
        <v>0.48519931366614616</v>
      </c>
      <c r="K104">
        <f t="shared" si="11"/>
        <v>0</v>
      </c>
      <c r="L104">
        <f t="shared" si="11"/>
        <v>21.453633300862723</v>
      </c>
      <c r="M104">
        <f t="shared" si="11"/>
        <v>2.6913234651765574</v>
      </c>
      <c r="N104">
        <f t="shared" si="11"/>
        <v>13.613701942045255</v>
      </c>
      <c r="O104">
        <f t="shared" si="11"/>
        <v>4.9301695855184358</v>
      </c>
      <c r="P104">
        <f t="shared" si="11"/>
        <v>2.5856322757164634</v>
      </c>
      <c r="Q104">
        <f t="shared" si="11"/>
        <v>16.947785168973795</v>
      </c>
      <c r="R104">
        <f t="shared" si="11"/>
        <v>2.6922261758891852</v>
      </c>
      <c r="S104">
        <f t="shared" si="11"/>
        <v>15.619436054072095</v>
      </c>
      <c r="T104">
        <f t="shared" si="11"/>
        <v>1.1058341285661002</v>
      </c>
      <c r="U104">
        <f t="shared" si="11"/>
        <v>9.9970469710753456</v>
      </c>
      <c r="V104">
        <f t="shared" si="11"/>
        <v>7.6873027899155035</v>
      </c>
      <c r="W104">
        <f t="shared" si="11"/>
        <v>0.79117228342604828</v>
      </c>
      <c r="X104">
        <f t="shared" si="11"/>
        <v>2.1872337974077389</v>
      </c>
      <c r="Y104">
        <f t="shared" si="11"/>
        <v>8.1820471308296678</v>
      </c>
      <c r="Z104">
        <f t="shared" si="11"/>
        <v>24.668685417039164</v>
      </c>
      <c r="AA104">
        <f t="shared" si="11"/>
        <v>0</v>
      </c>
      <c r="AB104">
        <f t="shared" si="11"/>
        <v>12.709473109355207</v>
      </c>
      <c r="AC104">
        <f t="shared" si="11"/>
        <v>6.7458807465320039</v>
      </c>
      <c r="AD104">
        <f t="shared" si="11"/>
        <v>3.2829820085650216</v>
      </c>
      <c r="AE104">
        <f t="shared" si="11"/>
        <v>10.297234088371621</v>
      </c>
      <c r="AF104">
        <f t="shared" si="11"/>
        <v>5.2252153912561115</v>
      </c>
      <c r="AG104">
        <f t="shared" si="11"/>
        <v>15.587469895010504</v>
      </c>
      <c r="AH104">
        <f t="shared" si="11"/>
        <v>4.5253031154477563</v>
      </c>
      <c r="AI104">
        <f t="shared" si="11"/>
        <v>4.4209041172569004</v>
      </c>
      <c r="AJ104">
        <f t="shared" si="11"/>
        <v>2.1817651620086553</v>
      </c>
      <c r="AK104">
        <f t="shared" si="11"/>
        <v>8.1235919571115609</v>
      </c>
      <c r="AL104">
        <f t="shared" si="11"/>
        <v>3.3475440998451451</v>
      </c>
      <c r="AM104">
        <f t="shared" si="11"/>
        <v>7.908776176325782</v>
      </c>
      <c r="AN104">
        <f t="shared" si="11"/>
        <v>1.2983933567987898</v>
      </c>
      <c r="AO104">
        <f t="shared" si="11"/>
        <v>5.1935058915891368</v>
      </c>
      <c r="AP104">
        <f t="shared" si="11"/>
        <v>0</v>
      </c>
      <c r="AQ104">
        <f t="shared" si="11"/>
        <v>3.3440592852615669</v>
      </c>
      <c r="AR104">
        <f t="shared" si="11"/>
        <v>6.5438232797333615</v>
      </c>
      <c r="AS104">
        <f t="shared" si="11"/>
        <v>3.2931369929906076</v>
      </c>
      <c r="AT104">
        <f t="shared" si="11"/>
        <v>2.703972773569463</v>
      </c>
      <c r="AU104">
        <f t="shared" si="11"/>
        <v>6.1487211125091159</v>
      </c>
      <c r="AV104">
        <f t="shared" si="11"/>
        <v>9.0549395727157567</v>
      </c>
      <c r="AW104">
        <f t="shared" si="11"/>
        <v>9.1085607194675209</v>
      </c>
    </row>
    <row r="106" spans="1:49" x14ac:dyDescent="0.25">
      <c r="A106" t="s">
        <v>1773</v>
      </c>
      <c r="B106" s="165">
        <f>AVERAGE(B97:B99,J97:J99,R97:R99,)</f>
        <v>88.394664122967129</v>
      </c>
    </row>
    <row r="107" spans="1:49" x14ac:dyDescent="0.25">
      <c r="A107" t="s">
        <v>1774</v>
      </c>
      <c r="B107" s="165">
        <f>STDEV(B97:B99,J97:J99,R97:R99)</f>
        <v>7.1822690529900264</v>
      </c>
    </row>
    <row r="108" spans="1:49" x14ac:dyDescent="0.25">
      <c r="A108" t="s">
        <v>1775</v>
      </c>
      <c r="B108" s="165">
        <f>STDEV(B97:B99,J97:J99,R97:R99)/SQRT(3)</f>
        <v>4.1466849711361107</v>
      </c>
    </row>
    <row r="109" spans="1:49" x14ac:dyDescent="0.25">
      <c r="A109" s="7" t="s">
        <v>1787</v>
      </c>
    </row>
    <row r="111" spans="1:49" x14ac:dyDescent="0.25">
      <c r="B111" s="6">
        <v>1</v>
      </c>
      <c r="C111" s="6">
        <v>2</v>
      </c>
      <c r="D111" s="6">
        <v>3</v>
      </c>
      <c r="E111" s="6">
        <v>4</v>
      </c>
      <c r="F111" s="6">
        <v>5</v>
      </c>
      <c r="G111" s="6">
        <v>6</v>
      </c>
      <c r="H111" s="6">
        <v>7</v>
      </c>
      <c r="I111" s="6">
        <v>8</v>
      </c>
      <c r="J111" s="6">
        <v>9</v>
      </c>
      <c r="K111" s="6">
        <v>10</v>
      </c>
      <c r="L111" s="6">
        <v>11</v>
      </c>
      <c r="M111" s="6">
        <v>12</v>
      </c>
    </row>
    <row r="112" spans="1:49" x14ac:dyDescent="0.25">
      <c r="A112" t="s">
        <v>1950</v>
      </c>
      <c r="C112" s="6">
        <v>40</v>
      </c>
      <c r="D112" s="6">
        <v>10</v>
      </c>
      <c r="E112" s="6">
        <v>3</v>
      </c>
      <c r="F112" s="6">
        <v>1</v>
      </c>
      <c r="G112" s="6">
        <v>0.3</v>
      </c>
      <c r="H112" s="6">
        <v>0.1</v>
      </c>
      <c r="I112" s="6">
        <v>0.03</v>
      </c>
    </row>
    <row r="113" spans="1:29" x14ac:dyDescent="0.25">
      <c r="A113" s="6" t="s">
        <v>1658</v>
      </c>
      <c r="B113" s="19" t="s">
        <v>1644</v>
      </c>
      <c r="C113" s="223" t="s">
        <v>1381</v>
      </c>
      <c r="D113" s="224" t="s">
        <v>1381</v>
      </c>
      <c r="E113" s="224" t="s">
        <v>1381</v>
      </c>
      <c r="F113" s="224" t="s">
        <v>1381</v>
      </c>
      <c r="G113" s="224" t="s">
        <v>1381</v>
      </c>
      <c r="H113" s="224" t="s">
        <v>1381</v>
      </c>
      <c r="I113" s="225" t="s">
        <v>1381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1659</v>
      </c>
      <c r="B114" s="19" t="s">
        <v>1644</v>
      </c>
      <c r="C114" s="218" t="s">
        <v>1385</v>
      </c>
      <c r="D114" s="219" t="s">
        <v>1385</v>
      </c>
      <c r="E114" s="219" t="s">
        <v>1385</v>
      </c>
      <c r="F114" s="219" t="s">
        <v>1385</v>
      </c>
      <c r="G114" s="219" t="s">
        <v>1385</v>
      </c>
      <c r="H114" s="219" t="s">
        <v>1385</v>
      </c>
      <c r="I114" s="220" t="s">
        <v>1385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1660</v>
      </c>
      <c r="B115" s="19" t="s">
        <v>1644</v>
      </c>
      <c r="C115" s="218" t="s">
        <v>1389</v>
      </c>
      <c r="D115" s="219" t="s">
        <v>1389</v>
      </c>
      <c r="E115" s="219" t="s">
        <v>1389</v>
      </c>
      <c r="F115" s="219" t="s">
        <v>1389</v>
      </c>
      <c r="G115" s="219" t="s">
        <v>1389</v>
      </c>
      <c r="H115" s="219" t="s">
        <v>1389</v>
      </c>
      <c r="I115" s="220" t="s">
        <v>1389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1661</v>
      </c>
      <c r="B116" s="19" t="s">
        <v>1686</v>
      </c>
      <c r="C116" s="218" t="s">
        <v>1397</v>
      </c>
      <c r="D116" s="219" t="s">
        <v>1397</v>
      </c>
      <c r="E116" s="219" t="s">
        <v>1397</v>
      </c>
      <c r="F116" s="219" t="s">
        <v>1397</v>
      </c>
      <c r="G116" s="219" t="s">
        <v>1397</v>
      </c>
      <c r="H116" s="219" t="s">
        <v>1397</v>
      </c>
      <c r="I116" s="220" t="s">
        <v>1397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1662</v>
      </c>
      <c r="B117" s="19" t="s">
        <v>1686</v>
      </c>
      <c r="C117" s="218" t="s">
        <v>1401</v>
      </c>
      <c r="D117" s="219" t="s">
        <v>1401</v>
      </c>
      <c r="E117" s="219" t="s">
        <v>1401</v>
      </c>
      <c r="F117" s="219" t="s">
        <v>1401</v>
      </c>
      <c r="G117" s="219" t="s">
        <v>1401</v>
      </c>
      <c r="H117" s="219" t="s">
        <v>1401</v>
      </c>
      <c r="I117" s="220" t="s">
        <v>1401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1663</v>
      </c>
      <c r="B118" s="19" t="s">
        <v>1687</v>
      </c>
      <c r="C118" s="218" t="s">
        <v>1405</v>
      </c>
      <c r="D118" s="219" t="s">
        <v>1405</v>
      </c>
      <c r="E118" s="219" t="s">
        <v>1405</v>
      </c>
      <c r="F118" s="219" t="s">
        <v>1405</v>
      </c>
      <c r="G118" s="219" t="s">
        <v>1405</v>
      </c>
      <c r="H118" s="219" t="s">
        <v>1405</v>
      </c>
      <c r="I118" s="220" t="s">
        <v>1405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218" t="s">
        <v>1808</v>
      </c>
      <c r="C119" s="219"/>
      <c r="D119" s="220"/>
      <c r="E119" s="19" t="s">
        <v>1809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89" t="s">
        <v>1664</v>
      </c>
      <c r="B120" s="19" t="s">
        <v>1807</v>
      </c>
      <c r="C120" s="19" t="s">
        <v>1807</v>
      </c>
      <c r="D120" s="19" t="s">
        <v>1807</v>
      </c>
      <c r="E120" s="19" t="s">
        <v>1807</v>
      </c>
      <c r="F120" s="19" t="s">
        <v>1807</v>
      </c>
      <c r="G120" s="19" t="s">
        <v>1807</v>
      </c>
      <c r="H120" s="19" t="s">
        <v>1807</v>
      </c>
      <c r="I120" s="19" t="s">
        <v>1807</v>
      </c>
      <c r="J120" s="19" t="s">
        <v>1807</v>
      </c>
      <c r="K120" s="19" t="s">
        <v>1807</v>
      </c>
      <c r="L120" s="19" t="s">
        <v>1807</v>
      </c>
      <c r="M120" s="19" t="s">
        <v>1807</v>
      </c>
    </row>
    <row r="121" spans="1:29" x14ac:dyDescent="0.25">
      <c r="A121" s="7"/>
    </row>
    <row r="122" spans="1:29" x14ac:dyDescent="0.25">
      <c r="A122" s="7" t="s">
        <v>2328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0.43219999999999997</v>
      </c>
      <c r="C126">
        <v>0.1588</v>
      </c>
      <c r="D126">
        <v>0.1792</v>
      </c>
      <c r="E126">
        <v>0.17549999999999999</v>
      </c>
      <c r="F126">
        <v>0.18060000000000001</v>
      </c>
      <c r="G126">
        <v>0.17150000000000001</v>
      </c>
      <c r="H126">
        <v>0.158</v>
      </c>
      <c r="I126">
        <v>0.1648</v>
      </c>
      <c r="K126" t="s">
        <v>1658</v>
      </c>
      <c r="L126">
        <f>B126-$F$132</f>
        <v>0.30499999999999994</v>
      </c>
      <c r="M126">
        <f t="shared" ref="M126:S126" si="12">C126-$F$132</f>
        <v>3.1599999999999989E-2</v>
      </c>
      <c r="N126">
        <f t="shared" si="12"/>
        <v>5.1999999999999991E-2</v>
      </c>
      <c r="O126">
        <f t="shared" si="12"/>
        <v>4.8299999999999982E-2</v>
      </c>
      <c r="P126">
        <f t="shared" si="12"/>
        <v>5.3400000000000003E-2</v>
      </c>
      <c r="Q126">
        <f t="shared" si="12"/>
        <v>4.4300000000000006E-2</v>
      </c>
      <c r="R126">
        <f t="shared" si="12"/>
        <v>3.0799999999999994E-2</v>
      </c>
      <c r="S126">
        <f t="shared" si="12"/>
        <v>3.7599999999999995E-2</v>
      </c>
      <c r="U126" t="s">
        <v>1658</v>
      </c>
      <c r="V126">
        <f>L126/$L$131*100</f>
        <v>12.650877265751378</v>
      </c>
      <c r="W126">
        <f t="shared" ref="W126:AC126" si="13">M126/$L$131*100</f>
        <v>1.3107138413040769</v>
      </c>
      <c r="X126">
        <f t="shared" si="13"/>
        <v>2.156870878095317</v>
      </c>
      <c r="Y126">
        <f t="shared" si="13"/>
        <v>2.0034012194616113</v>
      </c>
      <c r="Z126">
        <f t="shared" si="13"/>
        <v>2.2149404786594222</v>
      </c>
      <c r="AA126">
        <f t="shared" si="13"/>
        <v>1.8374880749927418</v>
      </c>
      <c r="AB126">
        <f t="shared" si="13"/>
        <v>1.2775312124103031</v>
      </c>
      <c r="AC126">
        <f t="shared" si="13"/>
        <v>1.5595835580073829</v>
      </c>
    </row>
    <row r="127" spans="1:29" x14ac:dyDescent="0.25">
      <c r="A127" t="s">
        <v>1659</v>
      </c>
      <c r="B127">
        <v>0.13389999999999999</v>
      </c>
      <c r="C127">
        <v>0.17430000000000001</v>
      </c>
      <c r="D127">
        <v>0.1424</v>
      </c>
      <c r="E127">
        <v>2.3248000000000002</v>
      </c>
      <c r="F127">
        <v>0.10979999999999999</v>
      </c>
      <c r="G127">
        <v>0.18260000000000001</v>
      </c>
      <c r="H127">
        <v>0.13650000000000001</v>
      </c>
      <c r="I127">
        <v>0.1651</v>
      </c>
      <c r="K127" t="s">
        <v>1659</v>
      </c>
      <c r="L127">
        <f t="shared" ref="L127:L131" si="14">B127-$F$132</f>
        <v>6.6999999999999837E-3</v>
      </c>
      <c r="M127">
        <f t="shared" ref="M127:M131" si="15">C127-$F$132</f>
        <v>4.7100000000000003E-2</v>
      </c>
      <c r="N127">
        <f t="shared" ref="N127:N131" si="16">D127-$F$132</f>
        <v>1.5199999999999991E-2</v>
      </c>
      <c r="O127">
        <f t="shared" ref="O127:O131" si="17">E127-$F$132</f>
        <v>2.1976</v>
      </c>
      <c r="P127">
        <f t="shared" ref="P127:P131" si="18">F127-$F$132</f>
        <v>-1.7400000000000013E-2</v>
      </c>
      <c r="Q127">
        <f t="shared" ref="Q127:Q131" si="19">G127-$F$132</f>
        <v>5.5400000000000005E-2</v>
      </c>
      <c r="R127">
        <f t="shared" ref="R127:R131" si="20">H127-$F$132</f>
        <v>9.3000000000000027E-3</v>
      </c>
      <c r="S127">
        <f t="shared" ref="S127:S131" si="21">I127-$F$132</f>
        <v>3.7899999999999989E-2</v>
      </c>
      <c r="U127" t="s">
        <v>1659</v>
      </c>
      <c r="V127">
        <f t="shared" ref="V127:V131" si="22">L127/$L$131*100</f>
        <v>0.27790451698535751</v>
      </c>
      <c r="W127">
        <f t="shared" ref="W127:W131" si="23">M127/$L$131*100</f>
        <v>1.953627276120951</v>
      </c>
      <c r="X127">
        <f t="shared" ref="X127:X131" si="24">N127/$L$131*100</f>
        <v>0.63046994898170783</v>
      </c>
      <c r="Y127">
        <f t="shared" ref="Y127:Y131" si="25">O127/$L$131*100</f>
        <v>91.152681571197476</v>
      </c>
      <c r="Z127">
        <f t="shared" ref="Z127:Z131" si="26">P127/$L$131*100</f>
        <v>-0.72172217843958753</v>
      </c>
      <c r="AA127">
        <f t="shared" ref="AA127:AA131" si="27">Q127/$L$131*100</f>
        <v>2.2978970508938574</v>
      </c>
      <c r="AB127">
        <f t="shared" ref="AB127:AB131" si="28">R127/$L$131*100</f>
        <v>0.38574806089012414</v>
      </c>
      <c r="AC127">
        <f t="shared" ref="AC127:AC131" si="29">S127/$L$131*100</f>
        <v>1.5720270438425481</v>
      </c>
    </row>
    <row r="128" spans="1:29" x14ac:dyDescent="0.25">
      <c r="A128" t="s">
        <v>1660</v>
      </c>
      <c r="B128">
        <v>0.15629999999999999</v>
      </c>
      <c r="C128">
        <v>0.14249999999999999</v>
      </c>
      <c r="D128">
        <v>0.16309999999999999</v>
      </c>
      <c r="E128">
        <v>0.43830000000000002</v>
      </c>
      <c r="F128">
        <v>0.18759999999999999</v>
      </c>
      <c r="G128">
        <v>0.15670000000000001</v>
      </c>
      <c r="H128">
        <v>0.16220000000000001</v>
      </c>
      <c r="I128">
        <v>0.15140000000000001</v>
      </c>
      <c r="K128" t="s">
        <v>1660</v>
      </c>
      <c r="L128">
        <f t="shared" si="14"/>
        <v>2.9099999999999987E-2</v>
      </c>
      <c r="M128">
        <f t="shared" si="15"/>
        <v>1.529999999999998E-2</v>
      </c>
      <c r="N128">
        <f t="shared" si="16"/>
        <v>3.5899999999999987E-2</v>
      </c>
      <c r="O128">
        <f t="shared" si="17"/>
        <v>0.31110000000000004</v>
      </c>
      <c r="P128">
        <f t="shared" si="18"/>
        <v>6.0399999999999981E-2</v>
      </c>
      <c r="Q128">
        <f t="shared" si="19"/>
        <v>2.9499999999999998E-2</v>
      </c>
      <c r="R128">
        <f t="shared" si="20"/>
        <v>3.5000000000000003E-2</v>
      </c>
      <c r="S128">
        <f t="shared" si="21"/>
        <v>2.4199999999999999E-2</v>
      </c>
      <c r="U128" t="s">
        <v>1660</v>
      </c>
      <c r="V128">
        <f t="shared" si="22"/>
        <v>1.2070181260110329</v>
      </c>
      <c r="W128">
        <f t="shared" si="23"/>
        <v>0.63461777759342908</v>
      </c>
      <c r="X128">
        <f t="shared" si="24"/>
        <v>1.4890704716081127</v>
      </c>
      <c r="Y128">
        <f t="shared" si="25"/>
        <v>12.90389481106641</v>
      </c>
      <c r="Z128">
        <f t="shared" si="26"/>
        <v>2.505288481479945</v>
      </c>
      <c r="AA128">
        <f t="shared" si="27"/>
        <v>1.2236094404579203</v>
      </c>
      <c r="AB128">
        <f t="shared" si="28"/>
        <v>1.4517400141026175</v>
      </c>
      <c r="AC128">
        <f t="shared" si="29"/>
        <v>1.0037745240366669</v>
      </c>
    </row>
    <row r="129" spans="1:29" x14ac:dyDescent="0.25">
      <c r="A129" t="s">
        <v>1661</v>
      </c>
      <c r="B129">
        <v>0.1464</v>
      </c>
      <c r="C129">
        <v>0.39950000000000002</v>
      </c>
      <c r="D129">
        <v>0.16350000000000001</v>
      </c>
      <c r="E129">
        <v>0.54610000000000003</v>
      </c>
      <c r="F129">
        <v>0.1797</v>
      </c>
      <c r="G129">
        <v>0.15590000000000001</v>
      </c>
      <c r="H129">
        <v>0.1772</v>
      </c>
      <c r="I129">
        <v>0.1547</v>
      </c>
      <c r="K129" t="s">
        <v>1661</v>
      </c>
      <c r="L129">
        <f t="shared" si="14"/>
        <v>1.9199999999999995E-2</v>
      </c>
      <c r="M129">
        <f t="shared" si="15"/>
        <v>0.27229999999999999</v>
      </c>
      <c r="N129">
        <f t="shared" si="16"/>
        <v>3.6299999999999999E-2</v>
      </c>
      <c r="O129">
        <f t="shared" si="17"/>
        <v>0.41890000000000005</v>
      </c>
      <c r="P129">
        <f t="shared" si="18"/>
        <v>5.2499999999999991E-2</v>
      </c>
      <c r="Q129">
        <f t="shared" si="19"/>
        <v>2.8700000000000003E-2</v>
      </c>
      <c r="R129">
        <f t="shared" si="20"/>
        <v>4.9999999999999989E-2</v>
      </c>
      <c r="S129">
        <f t="shared" si="21"/>
        <v>2.7499999999999997E-2</v>
      </c>
      <c r="U129" t="s">
        <v>1661</v>
      </c>
      <c r="V129">
        <f t="shared" si="22"/>
        <v>0.79638309345057856</v>
      </c>
      <c r="W129">
        <f t="shared" si="23"/>
        <v>11.294537309718363</v>
      </c>
      <c r="X129">
        <f t="shared" si="24"/>
        <v>1.5056617860550003</v>
      </c>
      <c r="Y129">
        <f t="shared" si="25"/>
        <v>17.37525405450247</v>
      </c>
      <c r="Z129">
        <f t="shared" si="26"/>
        <v>2.1776100211539258</v>
      </c>
      <c r="AA129">
        <f t="shared" si="27"/>
        <v>1.1904268115641465</v>
      </c>
      <c r="AB129">
        <f t="shared" si="28"/>
        <v>2.0739143058608813</v>
      </c>
      <c r="AC129">
        <f t="shared" si="29"/>
        <v>1.1406528682234849</v>
      </c>
    </row>
    <row r="130" spans="1:29" x14ac:dyDescent="0.25">
      <c r="A130" t="s">
        <v>1662</v>
      </c>
      <c r="B130">
        <v>0.16309999999999999</v>
      </c>
      <c r="C130">
        <v>0.15040000000000001</v>
      </c>
      <c r="D130">
        <v>0.1615</v>
      </c>
      <c r="E130">
        <v>0.26100000000000001</v>
      </c>
      <c r="F130">
        <v>0.28620000000000001</v>
      </c>
      <c r="G130">
        <v>0.15440000000000001</v>
      </c>
      <c r="H130">
        <v>0.15859999999999999</v>
      </c>
      <c r="I130">
        <v>0.1613</v>
      </c>
      <c r="K130" t="s">
        <v>1662</v>
      </c>
      <c r="L130">
        <f t="shared" si="14"/>
        <v>3.5899999999999987E-2</v>
      </c>
      <c r="M130">
        <f t="shared" si="15"/>
        <v>2.3199999999999998E-2</v>
      </c>
      <c r="N130">
        <f t="shared" si="16"/>
        <v>3.4299999999999997E-2</v>
      </c>
      <c r="O130">
        <f t="shared" si="17"/>
        <v>0.1338</v>
      </c>
      <c r="P130">
        <f t="shared" si="18"/>
        <v>0.159</v>
      </c>
      <c r="Q130">
        <f t="shared" si="19"/>
        <v>2.7200000000000002E-2</v>
      </c>
      <c r="R130">
        <f t="shared" si="20"/>
        <v>3.1399999999999983E-2</v>
      </c>
      <c r="S130">
        <f t="shared" si="21"/>
        <v>3.4099999999999991E-2</v>
      </c>
      <c r="U130" t="s">
        <v>1662</v>
      </c>
      <c r="V130">
        <f t="shared" si="22"/>
        <v>1.4890704716081127</v>
      </c>
      <c r="W130">
        <f t="shared" si="23"/>
        <v>0.96229623791944918</v>
      </c>
      <c r="X130">
        <f t="shared" si="24"/>
        <v>1.4227052138205649</v>
      </c>
      <c r="Y130">
        <f t="shared" si="25"/>
        <v>5.5497946824837205</v>
      </c>
      <c r="Z130">
        <f t="shared" si="26"/>
        <v>6.5950474926376055</v>
      </c>
      <c r="AA130">
        <f t="shared" si="27"/>
        <v>1.1282093823883199</v>
      </c>
      <c r="AB130">
        <f t="shared" si="28"/>
        <v>1.3024181840806333</v>
      </c>
      <c r="AC130">
        <f t="shared" si="29"/>
        <v>1.4144095565971211</v>
      </c>
    </row>
    <row r="131" spans="1:29" x14ac:dyDescent="0.25">
      <c r="A131" t="s">
        <v>1663</v>
      </c>
      <c r="B131">
        <v>2.5381</v>
      </c>
      <c r="C131">
        <v>0.15759999999999999</v>
      </c>
      <c r="D131">
        <v>0.156</v>
      </c>
      <c r="E131">
        <v>0.39450000000000002</v>
      </c>
      <c r="F131">
        <v>0.15659999999999999</v>
      </c>
      <c r="G131">
        <v>0.15090000000000001</v>
      </c>
      <c r="H131">
        <v>0.16239999999999999</v>
      </c>
      <c r="I131">
        <v>0.16189999999999999</v>
      </c>
      <c r="K131" t="s">
        <v>1663</v>
      </c>
      <c r="L131">
        <f t="shared" si="14"/>
        <v>2.4108999999999998</v>
      </c>
      <c r="M131">
        <f t="shared" si="15"/>
        <v>3.0399999999999983E-2</v>
      </c>
      <c r="N131">
        <f t="shared" si="16"/>
        <v>2.8799999999999992E-2</v>
      </c>
      <c r="O131">
        <f t="shared" si="17"/>
        <v>0.26729999999999998</v>
      </c>
      <c r="P131">
        <f t="shared" si="18"/>
        <v>2.9399999999999982E-2</v>
      </c>
      <c r="Q131">
        <f t="shared" si="19"/>
        <v>2.3699999999999999E-2</v>
      </c>
      <c r="R131">
        <f t="shared" si="20"/>
        <v>3.5199999999999981E-2</v>
      </c>
      <c r="S131">
        <f t="shared" si="21"/>
        <v>3.4699999999999981E-2</v>
      </c>
      <c r="U131" t="s">
        <v>1663</v>
      </c>
      <c r="V131">
        <f t="shared" si="22"/>
        <v>100</v>
      </c>
      <c r="W131">
        <f t="shared" si="23"/>
        <v>1.2609398979634157</v>
      </c>
      <c r="X131">
        <f t="shared" si="24"/>
        <v>1.1945746401758677</v>
      </c>
      <c r="Y131">
        <f t="shared" si="25"/>
        <v>11.087145879132274</v>
      </c>
      <c r="Z131">
        <f t="shared" si="26"/>
        <v>1.2194616118461978</v>
      </c>
      <c r="AA131">
        <f t="shared" si="27"/>
        <v>0.98303538097805798</v>
      </c>
      <c r="AB131">
        <f t="shared" si="28"/>
        <v>1.4600356713260603</v>
      </c>
      <c r="AC131">
        <f t="shared" si="29"/>
        <v>1.4392965282674512</v>
      </c>
    </row>
    <row r="132" spans="1:29" x14ac:dyDescent="0.25">
      <c r="A132" t="s">
        <v>1664</v>
      </c>
      <c r="B132">
        <v>0.12720000000000001</v>
      </c>
      <c r="E132">
        <v>2.7501000000000002</v>
      </c>
      <c r="F132">
        <f>AVERAGE(B132:D132)</f>
        <v>0.12720000000000001</v>
      </c>
    </row>
    <row r="133" spans="1:29" x14ac:dyDescent="0.25">
      <c r="A133" t="s">
        <v>1665</v>
      </c>
    </row>
    <row r="136" spans="1:29" x14ac:dyDescent="0.25">
      <c r="A136" s="7" t="s">
        <v>2329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0.1578</v>
      </c>
      <c r="C139">
        <v>0.15659999999999999</v>
      </c>
      <c r="D139">
        <v>0.16500000000000001</v>
      </c>
      <c r="E139">
        <v>0.16170000000000001</v>
      </c>
      <c r="F139">
        <v>0.15340000000000001</v>
      </c>
      <c r="G139">
        <v>0.16619999999999999</v>
      </c>
      <c r="H139">
        <v>0.16059999999999999</v>
      </c>
      <c r="I139">
        <v>0.16289999999999999</v>
      </c>
      <c r="K139" t="s">
        <v>1658</v>
      </c>
      <c r="L139">
        <f>B139-$F$145</f>
        <v>7.9299999999999995E-2</v>
      </c>
      <c r="M139">
        <f t="shared" ref="M139:S139" si="30">C139-$F$145</f>
        <v>7.8099999999999989E-2</v>
      </c>
      <c r="N139">
        <f t="shared" si="30"/>
        <v>8.6500000000000007E-2</v>
      </c>
      <c r="O139">
        <f t="shared" si="30"/>
        <v>8.320000000000001E-2</v>
      </c>
      <c r="P139">
        <f t="shared" si="30"/>
        <v>7.4900000000000008E-2</v>
      </c>
      <c r="Q139">
        <f t="shared" si="30"/>
        <v>8.7699999999999986E-2</v>
      </c>
      <c r="R139">
        <f t="shared" si="30"/>
        <v>8.2099999999999992E-2</v>
      </c>
      <c r="S139">
        <f t="shared" si="30"/>
        <v>8.4399999999999989E-2</v>
      </c>
      <c r="U139" t="s">
        <v>1658</v>
      </c>
      <c r="V139">
        <f>L139/$L$144*100</f>
        <v>3.6918063314711356</v>
      </c>
      <c r="W139">
        <f t="shared" ref="W139:AC139" si="31">M139/$L$144*100</f>
        <v>3.6359404096834256</v>
      </c>
      <c r="X139">
        <f t="shared" si="31"/>
        <v>4.0270018621973929</v>
      </c>
      <c r="Y139">
        <f t="shared" si="31"/>
        <v>3.8733705772811917</v>
      </c>
      <c r="Z139">
        <f t="shared" si="31"/>
        <v>3.4869646182495351</v>
      </c>
      <c r="AA139">
        <f t="shared" si="31"/>
        <v>4.082867783985102</v>
      </c>
      <c r="AB139">
        <f t="shared" si="31"/>
        <v>3.822160148975791</v>
      </c>
      <c r="AC139">
        <f t="shared" si="31"/>
        <v>3.9292364990689008</v>
      </c>
    </row>
    <row r="140" spans="1:29" x14ac:dyDescent="0.25">
      <c r="A140" t="s">
        <v>1659</v>
      </c>
      <c r="B140">
        <v>0.20760000000000001</v>
      </c>
      <c r="C140">
        <v>0.20080000000000001</v>
      </c>
      <c r="D140">
        <v>0.1933</v>
      </c>
      <c r="E140">
        <v>0.18099999999999999</v>
      </c>
      <c r="F140">
        <v>0.18079999999999999</v>
      </c>
      <c r="G140">
        <v>0.14599999999999999</v>
      </c>
      <c r="H140">
        <v>0.18149999999999999</v>
      </c>
      <c r="I140">
        <v>0.1641</v>
      </c>
      <c r="K140" t="s">
        <v>1659</v>
      </c>
      <c r="L140">
        <f t="shared" ref="L140:L144" si="32">B140-$F$145</f>
        <v>0.12909999999999999</v>
      </c>
      <c r="M140">
        <f t="shared" ref="M140:M144" si="33">C140-$F$145</f>
        <v>0.12230000000000001</v>
      </c>
      <c r="N140">
        <f t="shared" ref="N140:N144" si="34">D140-$F$145</f>
        <v>0.1148</v>
      </c>
      <c r="O140">
        <f t="shared" ref="O140:O144" si="35">E140-$F$145</f>
        <v>0.10249999999999999</v>
      </c>
      <c r="P140">
        <f t="shared" ref="P140:P144" si="36">F140-$F$145</f>
        <v>0.10229999999999999</v>
      </c>
      <c r="Q140">
        <f t="shared" ref="Q140:Q144" si="37">G140-$F$145</f>
        <v>6.7499999999999991E-2</v>
      </c>
      <c r="R140">
        <f t="shared" ref="R140:R144" si="38">H140-$F$145</f>
        <v>0.10299999999999999</v>
      </c>
      <c r="S140">
        <f t="shared" ref="S140:S144" si="39">I140-$F$145</f>
        <v>8.5599999999999996E-2</v>
      </c>
      <c r="U140" t="s">
        <v>1659</v>
      </c>
      <c r="V140">
        <f t="shared" ref="V140:V144" si="40">L140/$L$144*100</f>
        <v>6.010242085661079</v>
      </c>
      <c r="W140">
        <f t="shared" ref="W140:W144" si="41">M140/$L$144*100</f>
        <v>5.6936685288640598</v>
      </c>
      <c r="X140">
        <f t="shared" ref="X140:X144" si="42">N140/$L$144*100</f>
        <v>5.344506517690875</v>
      </c>
      <c r="Y140">
        <f t="shared" ref="Y140:Y144" si="43">O140/$L$144*100</f>
        <v>4.771880819366852</v>
      </c>
      <c r="Z140">
        <f t="shared" ref="Z140:Z144" si="44">P140/$L$144*100</f>
        <v>4.7625698324022334</v>
      </c>
      <c r="AA140">
        <f t="shared" ref="AA140:AA144" si="45">Q140/$L$144*100</f>
        <v>3.1424581005586587</v>
      </c>
      <c r="AB140">
        <f t="shared" ref="AB140:AB144" si="46">R140/$L$144*100</f>
        <v>4.7951582867783973</v>
      </c>
      <c r="AC140">
        <f t="shared" ref="AC140:AC144" si="47">S140/$L$144*100</f>
        <v>3.9851024208566099</v>
      </c>
    </row>
    <row r="141" spans="1:29" x14ac:dyDescent="0.25">
      <c r="A141" t="s">
        <v>1660</v>
      </c>
      <c r="B141">
        <v>0.14810000000000001</v>
      </c>
      <c r="C141">
        <v>0.161</v>
      </c>
      <c r="D141">
        <v>0.1542</v>
      </c>
      <c r="E141">
        <v>0.1666</v>
      </c>
      <c r="F141">
        <v>0.16470000000000001</v>
      </c>
      <c r="G141">
        <v>0.16020000000000001</v>
      </c>
      <c r="H141">
        <v>0.1633</v>
      </c>
      <c r="I141">
        <v>0.1638</v>
      </c>
      <c r="K141" t="s">
        <v>1660</v>
      </c>
      <c r="L141">
        <f t="shared" si="32"/>
        <v>6.9600000000000009E-2</v>
      </c>
      <c r="M141">
        <f t="shared" si="33"/>
        <v>8.2500000000000004E-2</v>
      </c>
      <c r="N141">
        <f t="shared" si="34"/>
        <v>7.5700000000000003E-2</v>
      </c>
      <c r="O141">
        <f t="shared" si="35"/>
        <v>8.8099999999999998E-2</v>
      </c>
      <c r="P141">
        <f t="shared" si="36"/>
        <v>8.6200000000000013E-2</v>
      </c>
      <c r="Q141">
        <f t="shared" si="37"/>
        <v>8.1700000000000009E-2</v>
      </c>
      <c r="R141">
        <f t="shared" si="38"/>
        <v>8.48E-2</v>
      </c>
      <c r="S141">
        <f t="shared" si="39"/>
        <v>8.5300000000000001E-2</v>
      </c>
      <c r="U141" t="s">
        <v>1660</v>
      </c>
      <c r="V141">
        <f t="shared" si="40"/>
        <v>3.2402234636871508</v>
      </c>
      <c r="W141">
        <f t="shared" si="41"/>
        <v>3.8407821229050279</v>
      </c>
      <c r="X141">
        <f t="shared" si="42"/>
        <v>3.5242085661080074</v>
      </c>
      <c r="Y141">
        <f t="shared" si="43"/>
        <v>4.1014897579143383</v>
      </c>
      <c r="Z141">
        <f t="shared" si="44"/>
        <v>4.0130353817504663</v>
      </c>
      <c r="AA141">
        <f t="shared" si="45"/>
        <v>3.8035381750465551</v>
      </c>
      <c r="AB141">
        <f t="shared" si="46"/>
        <v>3.9478584729981376</v>
      </c>
      <c r="AC141">
        <f t="shared" si="47"/>
        <v>3.9711359404096833</v>
      </c>
    </row>
    <row r="142" spans="1:29" x14ac:dyDescent="0.25">
      <c r="A142" t="s">
        <v>1661</v>
      </c>
      <c r="B142">
        <v>0.18049999999999999</v>
      </c>
      <c r="C142">
        <v>0.16400000000000001</v>
      </c>
      <c r="D142">
        <v>0.17929999999999999</v>
      </c>
      <c r="E142">
        <v>0.14099999999999999</v>
      </c>
      <c r="F142">
        <v>0.1673</v>
      </c>
      <c r="G142">
        <v>0.17760000000000001</v>
      </c>
      <c r="H142">
        <v>0.15529999999999999</v>
      </c>
      <c r="I142">
        <v>0.1699</v>
      </c>
      <c r="K142" t="s">
        <v>1661</v>
      </c>
      <c r="L142">
        <f t="shared" si="32"/>
        <v>0.10199999999999999</v>
      </c>
      <c r="M142">
        <f t="shared" si="33"/>
        <v>8.5500000000000007E-2</v>
      </c>
      <c r="N142">
        <f t="shared" si="34"/>
        <v>0.10079999999999999</v>
      </c>
      <c r="O142">
        <f t="shared" si="35"/>
        <v>6.2499999999999986E-2</v>
      </c>
      <c r="P142">
        <f t="shared" si="36"/>
        <v>8.8800000000000004E-2</v>
      </c>
      <c r="Q142">
        <f t="shared" si="37"/>
        <v>9.9100000000000008E-2</v>
      </c>
      <c r="R142">
        <f t="shared" si="38"/>
        <v>7.6799999999999993E-2</v>
      </c>
      <c r="S142">
        <f t="shared" si="39"/>
        <v>9.1399999999999995E-2</v>
      </c>
      <c r="U142" t="s">
        <v>1661</v>
      </c>
      <c r="V142">
        <f t="shared" si="40"/>
        <v>4.7486033519553068</v>
      </c>
      <c r="W142">
        <f t="shared" si="41"/>
        <v>3.9804469273743015</v>
      </c>
      <c r="X142">
        <f t="shared" si="42"/>
        <v>4.6927374301675968</v>
      </c>
      <c r="Y142">
        <f t="shared" si="43"/>
        <v>2.9096834264432019</v>
      </c>
      <c r="Z142">
        <f t="shared" si="44"/>
        <v>4.1340782122905022</v>
      </c>
      <c r="AA142">
        <f t="shared" si="45"/>
        <v>4.6135940409683425</v>
      </c>
      <c r="AB142">
        <f t="shared" si="46"/>
        <v>3.5754189944134076</v>
      </c>
      <c r="AC142">
        <f t="shared" si="47"/>
        <v>4.2551210428305399</v>
      </c>
    </row>
    <row r="143" spans="1:29" x14ac:dyDescent="0.25">
      <c r="A143" t="s">
        <v>1662</v>
      </c>
      <c r="B143">
        <v>0.151</v>
      </c>
      <c r="C143">
        <v>0.15640000000000001</v>
      </c>
      <c r="D143">
        <v>0.15840000000000001</v>
      </c>
      <c r="E143">
        <v>0.15659999999999999</v>
      </c>
      <c r="F143">
        <v>0.15989999999999999</v>
      </c>
      <c r="G143">
        <v>0.15679999999999999</v>
      </c>
      <c r="H143">
        <v>0.1449</v>
      </c>
      <c r="I143">
        <v>0.1477</v>
      </c>
      <c r="K143" t="s">
        <v>1662</v>
      </c>
      <c r="L143">
        <f t="shared" si="32"/>
        <v>7.2499999999999995E-2</v>
      </c>
      <c r="M143">
        <f t="shared" si="33"/>
        <v>7.7900000000000011E-2</v>
      </c>
      <c r="N143">
        <f t="shared" si="34"/>
        <v>7.9900000000000013E-2</v>
      </c>
      <c r="O143">
        <f t="shared" si="35"/>
        <v>7.8099999999999989E-2</v>
      </c>
      <c r="P143">
        <f t="shared" si="36"/>
        <v>8.1399999999999986E-2</v>
      </c>
      <c r="Q143">
        <f t="shared" si="37"/>
        <v>7.8299999999999995E-2</v>
      </c>
      <c r="R143">
        <f t="shared" si="38"/>
        <v>6.6400000000000001E-2</v>
      </c>
      <c r="S143">
        <f t="shared" si="39"/>
        <v>6.9199999999999998E-2</v>
      </c>
      <c r="U143" t="s">
        <v>1662</v>
      </c>
      <c r="V143">
        <f t="shared" si="40"/>
        <v>3.3752327746741146</v>
      </c>
      <c r="W143">
        <f t="shared" si="41"/>
        <v>3.6266294227188087</v>
      </c>
      <c r="X143">
        <f t="shared" si="42"/>
        <v>3.719739292364991</v>
      </c>
      <c r="Y143">
        <f t="shared" si="43"/>
        <v>3.6359404096834256</v>
      </c>
      <c r="Z143">
        <f t="shared" si="44"/>
        <v>3.7895716945996272</v>
      </c>
      <c r="AA143">
        <f t="shared" si="45"/>
        <v>3.6452513966480442</v>
      </c>
      <c r="AB143">
        <f t="shared" si="46"/>
        <v>3.0912476722532589</v>
      </c>
      <c r="AC143">
        <f t="shared" si="47"/>
        <v>3.2216014897579139</v>
      </c>
    </row>
    <row r="144" spans="1:29" x14ac:dyDescent="0.25">
      <c r="A144" t="s">
        <v>1663</v>
      </c>
      <c r="B144">
        <v>2.2265000000000001</v>
      </c>
      <c r="C144">
        <v>0.15909999999999999</v>
      </c>
      <c r="D144">
        <v>0.14699999999999999</v>
      </c>
      <c r="E144">
        <v>0.1268</v>
      </c>
      <c r="F144">
        <v>0.18290000000000001</v>
      </c>
      <c r="G144">
        <v>0.1469</v>
      </c>
      <c r="H144">
        <v>0.15290000000000001</v>
      </c>
      <c r="I144">
        <v>0.1615</v>
      </c>
      <c r="K144" t="s">
        <v>1663</v>
      </c>
      <c r="L144">
        <f t="shared" si="32"/>
        <v>2.1480000000000001</v>
      </c>
      <c r="M144">
        <f t="shared" si="33"/>
        <v>8.0599999999999991E-2</v>
      </c>
      <c r="N144">
        <f t="shared" si="34"/>
        <v>6.8499999999999991E-2</v>
      </c>
      <c r="O144">
        <f t="shared" si="35"/>
        <v>4.8299999999999996E-2</v>
      </c>
      <c r="P144">
        <f t="shared" si="36"/>
        <v>0.10440000000000001</v>
      </c>
      <c r="Q144">
        <f t="shared" si="37"/>
        <v>6.8400000000000002E-2</v>
      </c>
      <c r="R144">
        <f t="shared" si="38"/>
        <v>7.4400000000000008E-2</v>
      </c>
      <c r="S144">
        <f t="shared" si="39"/>
        <v>8.3000000000000004E-2</v>
      </c>
      <c r="U144" t="s">
        <v>1663</v>
      </c>
      <c r="V144">
        <f t="shared" si="40"/>
        <v>100</v>
      </c>
      <c r="W144">
        <f t="shared" si="41"/>
        <v>3.752327746741154</v>
      </c>
      <c r="X144">
        <f t="shared" si="42"/>
        <v>3.1890130353817501</v>
      </c>
      <c r="Y144">
        <f t="shared" si="43"/>
        <v>2.2486033519553068</v>
      </c>
      <c r="Z144">
        <f t="shared" si="44"/>
        <v>4.8603351955307259</v>
      </c>
      <c r="AA144">
        <f t="shared" si="45"/>
        <v>3.1843575418994416</v>
      </c>
      <c r="AB144">
        <f t="shared" si="46"/>
        <v>3.4636871508379885</v>
      </c>
      <c r="AC144">
        <f t="shared" si="47"/>
        <v>3.8640595903165735</v>
      </c>
    </row>
    <row r="145" spans="1:29" x14ac:dyDescent="0.25">
      <c r="A145" t="s">
        <v>1664</v>
      </c>
      <c r="B145">
        <v>7.9600000000000004E-2</v>
      </c>
      <c r="C145">
        <v>7.4800000000000005E-2</v>
      </c>
      <c r="D145">
        <v>8.1100000000000005E-2</v>
      </c>
      <c r="E145">
        <v>3.2858000000000001</v>
      </c>
      <c r="F145">
        <f>AVERAGE(B145:D145)</f>
        <v>7.85E-2</v>
      </c>
    </row>
    <row r="146" spans="1:29" x14ac:dyDescent="0.25">
      <c r="A146" t="s">
        <v>1665</v>
      </c>
    </row>
    <row r="149" spans="1:29" x14ac:dyDescent="0.25">
      <c r="A149" s="7" t="s">
        <v>2330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0.16930000000000001</v>
      </c>
      <c r="C152">
        <v>0.17499999999999999</v>
      </c>
      <c r="D152">
        <v>0.17030000000000001</v>
      </c>
      <c r="E152">
        <v>0.1653</v>
      </c>
      <c r="F152">
        <v>0.1608</v>
      </c>
      <c r="G152">
        <v>0.16719999999999999</v>
      </c>
      <c r="H152">
        <v>0.1623</v>
      </c>
      <c r="I152">
        <v>0.1555</v>
      </c>
      <c r="K152" t="s">
        <v>1658</v>
      </c>
      <c r="L152">
        <f>B152-$F$158</f>
        <v>9.2633333333333345E-2</v>
      </c>
      <c r="M152">
        <f t="shared" ref="M152:S152" si="48">C152-$F$158</f>
        <v>9.8333333333333328E-2</v>
      </c>
      <c r="N152">
        <f t="shared" si="48"/>
        <v>9.3633333333333346E-2</v>
      </c>
      <c r="O152">
        <f t="shared" si="48"/>
        <v>8.8633333333333342E-2</v>
      </c>
      <c r="P152">
        <f t="shared" si="48"/>
        <v>8.4133333333333338E-2</v>
      </c>
      <c r="Q152">
        <f t="shared" si="48"/>
        <v>9.0533333333333327E-2</v>
      </c>
      <c r="R152">
        <f t="shared" si="48"/>
        <v>8.5633333333333339E-2</v>
      </c>
      <c r="S152">
        <f t="shared" si="48"/>
        <v>7.8833333333333339E-2</v>
      </c>
      <c r="U152" t="s">
        <v>1658</v>
      </c>
      <c r="V152">
        <f>L152/$L$157*100</f>
        <v>2.4341747981010111</v>
      </c>
      <c r="W152">
        <f t="shared" ref="W152:AC152" si="49">M152/$L$157*100</f>
        <v>2.5839566946376324</v>
      </c>
      <c r="X152">
        <f t="shared" si="49"/>
        <v>2.4604523238091902</v>
      </c>
      <c r="Y152">
        <f t="shared" si="49"/>
        <v>2.3290646952682938</v>
      </c>
      <c r="Z152">
        <f t="shared" si="49"/>
        <v>2.2108158295814864</v>
      </c>
      <c r="AA152">
        <f t="shared" si="49"/>
        <v>2.378991994113834</v>
      </c>
      <c r="AB152">
        <f t="shared" si="49"/>
        <v>2.2502321181437557</v>
      </c>
      <c r="AC152">
        <f t="shared" si="49"/>
        <v>2.0715449433281363</v>
      </c>
    </row>
    <row r="153" spans="1:29" x14ac:dyDescent="0.25">
      <c r="A153" t="s">
        <v>1659</v>
      </c>
      <c r="B153">
        <v>0.23549999999999999</v>
      </c>
      <c r="C153">
        <v>0.1087</v>
      </c>
      <c r="D153">
        <v>0.31859999999999999</v>
      </c>
      <c r="E153">
        <v>0.19089999999999999</v>
      </c>
      <c r="F153">
        <v>0.1729</v>
      </c>
      <c r="G153">
        <v>0.17799999999999999</v>
      </c>
      <c r="H153">
        <v>0.1008</v>
      </c>
      <c r="I153">
        <v>0.1384</v>
      </c>
      <c r="K153" t="s">
        <v>1659</v>
      </c>
      <c r="L153">
        <f t="shared" ref="L153:L157" si="50">B153-$F$158</f>
        <v>0.15883333333333333</v>
      </c>
      <c r="M153">
        <f t="shared" ref="M153:M157" si="51">C153-$F$158</f>
        <v>3.2033333333333344E-2</v>
      </c>
      <c r="N153">
        <f t="shared" ref="N153:N157" si="52">D153-$F$158</f>
        <v>0.24193333333333333</v>
      </c>
      <c r="O153">
        <f t="shared" ref="O153:O157" si="53">E153-$F$158</f>
        <v>0.11423333333333333</v>
      </c>
      <c r="P153">
        <f t="shared" ref="P153:P157" si="54">F153-$F$158</f>
        <v>9.6233333333333337E-2</v>
      </c>
      <c r="Q153">
        <f t="shared" ref="Q153:Q157" si="55">G153-$F$158</f>
        <v>0.10133333333333333</v>
      </c>
      <c r="R153">
        <f t="shared" ref="R153:R157" si="56">H153-$F$158</f>
        <v>2.413333333333334E-2</v>
      </c>
      <c r="S153">
        <f t="shared" ref="S153:S157" si="57">I153-$F$158</f>
        <v>6.1733333333333335E-2</v>
      </c>
      <c r="U153" t="s">
        <v>1659</v>
      </c>
      <c r="V153">
        <f t="shared" ref="V153:V157" si="58">L153/$L$157*100</f>
        <v>4.1737469999824812</v>
      </c>
      <c r="W153">
        <f t="shared" ref="W153:W157" si="59">M153/$L$157*100</f>
        <v>0.84175674018534441</v>
      </c>
      <c r="X153">
        <f t="shared" ref="X153:X157" si="60">N153/$L$157*100</f>
        <v>6.3574093863321828</v>
      </c>
      <c r="Y153">
        <f t="shared" ref="Y153:Y157" si="61">O153/$L$157*100</f>
        <v>3.0017693533976835</v>
      </c>
      <c r="Z153">
        <f t="shared" ref="Z153:Z157" si="62">P153/$L$157*100</f>
        <v>2.5287738906504562</v>
      </c>
      <c r="AA153">
        <f t="shared" ref="AA153:AA157" si="63">Q153/$L$157*100</f>
        <v>2.6627892717621711</v>
      </c>
      <c r="AB153">
        <f t="shared" ref="AB153:AB157" si="64">R153/$L$157*100</f>
        <v>0.6341642870907277</v>
      </c>
      <c r="AC153">
        <f t="shared" ref="AC153:AC157" si="65">S153/$L$157*100</f>
        <v>1.6221992537182699</v>
      </c>
    </row>
    <row r="154" spans="1:29" x14ac:dyDescent="0.25">
      <c r="A154" t="s">
        <v>1660</v>
      </c>
      <c r="B154">
        <v>0.36130000000000001</v>
      </c>
      <c r="C154">
        <v>0.15820000000000001</v>
      </c>
      <c r="D154">
        <v>0.1527</v>
      </c>
      <c r="E154">
        <v>0.15160000000000001</v>
      </c>
      <c r="F154">
        <v>0.15479999999999999</v>
      </c>
      <c r="G154">
        <v>0.16200000000000001</v>
      </c>
      <c r="H154">
        <v>0.151</v>
      </c>
      <c r="I154">
        <v>0.14230000000000001</v>
      </c>
      <c r="K154" t="s">
        <v>1660</v>
      </c>
      <c r="L154">
        <f t="shared" si="50"/>
        <v>0.28463333333333335</v>
      </c>
      <c r="M154">
        <f t="shared" si="51"/>
        <v>8.1533333333333347E-2</v>
      </c>
      <c r="N154">
        <f t="shared" si="52"/>
        <v>7.6033333333333342E-2</v>
      </c>
      <c r="O154">
        <f t="shared" si="53"/>
        <v>7.4933333333333352E-2</v>
      </c>
      <c r="P154">
        <f t="shared" si="54"/>
        <v>7.8133333333333332E-2</v>
      </c>
      <c r="Q154">
        <f t="shared" si="55"/>
        <v>8.5333333333333344E-2</v>
      </c>
      <c r="R154">
        <f t="shared" si="56"/>
        <v>7.4333333333333335E-2</v>
      </c>
      <c r="S154">
        <f t="shared" si="57"/>
        <v>6.5633333333333349E-2</v>
      </c>
      <c r="U154" t="s">
        <v>1660</v>
      </c>
      <c r="V154">
        <f t="shared" si="58"/>
        <v>7.4794597340714404</v>
      </c>
      <c r="W154">
        <f t="shared" si="59"/>
        <v>2.1424942627402204</v>
      </c>
      <c r="X154">
        <f t="shared" si="60"/>
        <v>1.9979678713452342</v>
      </c>
      <c r="Y154">
        <f t="shared" si="61"/>
        <v>1.9690625930662373</v>
      </c>
      <c r="Z154">
        <f t="shared" si="62"/>
        <v>2.0531506753324105</v>
      </c>
      <c r="AA154">
        <f t="shared" si="63"/>
        <v>2.242348860431302</v>
      </c>
      <c r="AB154">
        <f t="shared" si="64"/>
        <v>1.9532960776413293</v>
      </c>
      <c r="AC154">
        <f t="shared" si="65"/>
        <v>1.7246816039801696</v>
      </c>
    </row>
    <row r="155" spans="1:29" x14ac:dyDescent="0.25">
      <c r="A155" t="s">
        <v>1661</v>
      </c>
      <c r="B155">
        <v>0.1804</v>
      </c>
      <c r="C155">
        <v>0.18609999999999999</v>
      </c>
      <c r="D155">
        <v>0.16239999999999999</v>
      </c>
      <c r="E155">
        <v>0.15590000000000001</v>
      </c>
      <c r="F155">
        <v>0.15770000000000001</v>
      </c>
      <c r="G155">
        <v>0.1643</v>
      </c>
      <c r="H155">
        <v>0.15160000000000001</v>
      </c>
      <c r="I155">
        <v>0.15040000000000001</v>
      </c>
      <c r="K155" t="s">
        <v>1661</v>
      </c>
      <c r="L155">
        <f t="shared" si="50"/>
        <v>0.10373333333333334</v>
      </c>
      <c r="M155">
        <f t="shared" si="51"/>
        <v>0.10943333333333333</v>
      </c>
      <c r="N155">
        <f t="shared" si="52"/>
        <v>8.5733333333333328E-2</v>
      </c>
      <c r="O155">
        <f t="shared" si="53"/>
        <v>7.923333333333335E-2</v>
      </c>
      <c r="P155">
        <f t="shared" si="54"/>
        <v>8.1033333333333346E-2</v>
      </c>
      <c r="Q155">
        <f t="shared" si="55"/>
        <v>8.7633333333333341E-2</v>
      </c>
      <c r="R155">
        <f t="shared" si="56"/>
        <v>7.4933333333333352E-2</v>
      </c>
      <c r="S155">
        <f t="shared" si="57"/>
        <v>7.3733333333333345E-2</v>
      </c>
      <c r="U155" t="s">
        <v>1661</v>
      </c>
      <c r="V155">
        <f t="shared" si="58"/>
        <v>2.7258553334618014</v>
      </c>
      <c r="W155">
        <f t="shared" si="59"/>
        <v>2.8756372299984232</v>
      </c>
      <c r="X155">
        <f t="shared" si="60"/>
        <v>2.2528598707145733</v>
      </c>
      <c r="Y155">
        <f t="shared" si="61"/>
        <v>2.0820559536114081</v>
      </c>
      <c r="Z155">
        <f t="shared" si="62"/>
        <v>2.129355499886131</v>
      </c>
      <c r="AA155">
        <f t="shared" si="63"/>
        <v>2.3027871695601143</v>
      </c>
      <c r="AB155">
        <f t="shared" si="64"/>
        <v>1.9690625930662373</v>
      </c>
      <c r="AC155">
        <f t="shared" si="65"/>
        <v>1.9375295622164219</v>
      </c>
    </row>
    <row r="156" spans="1:29" x14ac:dyDescent="0.25">
      <c r="A156" t="s">
        <v>1662</v>
      </c>
      <c r="B156">
        <v>0.17469999999999999</v>
      </c>
      <c r="C156">
        <v>0.14979999999999999</v>
      </c>
      <c r="D156">
        <v>0.1484</v>
      </c>
      <c r="E156">
        <v>0.15329999999999999</v>
      </c>
      <c r="F156">
        <v>0.1537</v>
      </c>
      <c r="G156">
        <v>0.1825</v>
      </c>
      <c r="H156">
        <v>0.1535</v>
      </c>
      <c r="I156">
        <v>0.14410000000000001</v>
      </c>
      <c r="K156" t="s">
        <v>1662</v>
      </c>
      <c r="L156">
        <f t="shared" si="50"/>
        <v>9.8033333333333333E-2</v>
      </c>
      <c r="M156">
        <f t="shared" si="51"/>
        <v>7.3133333333333328E-2</v>
      </c>
      <c r="N156">
        <f t="shared" si="52"/>
        <v>7.1733333333333343E-2</v>
      </c>
      <c r="O156">
        <f t="shared" si="53"/>
        <v>7.6633333333333331E-2</v>
      </c>
      <c r="P156">
        <f t="shared" si="54"/>
        <v>7.7033333333333343E-2</v>
      </c>
      <c r="Q156">
        <f t="shared" si="55"/>
        <v>0.10583333333333333</v>
      </c>
      <c r="R156">
        <f t="shared" si="56"/>
        <v>7.6833333333333337E-2</v>
      </c>
      <c r="S156">
        <f t="shared" si="57"/>
        <v>6.7433333333333345E-2</v>
      </c>
      <c r="U156" t="s">
        <v>1662</v>
      </c>
      <c r="V156">
        <f t="shared" si="58"/>
        <v>2.5760734369251788</v>
      </c>
      <c r="W156">
        <f t="shared" si="59"/>
        <v>1.9217630467915141</v>
      </c>
      <c r="X156">
        <f t="shared" si="60"/>
        <v>1.8849745108000633</v>
      </c>
      <c r="Y156">
        <f t="shared" si="61"/>
        <v>2.0137343867701416</v>
      </c>
      <c r="Z156">
        <f t="shared" si="62"/>
        <v>2.0242453970534138</v>
      </c>
      <c r="AA156">
        <f t="shared" si="63"/>
        <v>2.7810381374489777</v>
      </c>
      <c r="AB156">
        <f t="shared" si="64"/>
        <v>2.0189898919117777</v>
      </c>
      <c r="AC156">
        <f t="shared" si="65"/>
        <v>1.7719811502548921</v>
      </c>
    </row>
    <row r="157" spans="1:29" x14ac:dyDescent="0.25">
      <c r="A157" t="s">
        <v>1663</v>
      </c>
      <c r="B157">
        <v>3.8822000000000001</v>
      </c>
      <c r="C157">
        <v>0.1583</v>
      </c>
      <c r="D157">
        <v>0.58950000000000002</v>
      </c>
      <c r="E157">
        <v>0.18640000000000001</v>
      </c>
      <c r="F157">
        <v>0.14360000000000001</v>
      </c>
      <c r="G157">
        <v>0.15429999999999999</v>
      </c>
      <c r="H157">
        <v>0.15859999999999999</v>
      </c>
      <c r="I157">
        <v>0.15310000000000001</v>
      </c>
      <c r="K157" t="s">
        <v>1663</v>
      </c>
      <c r="L157">
        <f t="shared" si="50"/>
        <v>3.8055333333333334</v>
      </c>
      <c r="M157">
        <f t="shared" si="51"/>
        <v>8.1633333333333336E-2</v>
      </c>
      <c r="N157">
        <f t="shared" si="52"/>
        <v>0.51283333333333336</v>
      </c>
      <c r="O157">
        <f t="shared" si="53"/>
        <v>0.10973333333333335</v>
      </c>
      <c r="P157">
        <f t="shared" si="54"/>
        <v>6.6933333333333345E-2</v>
      </c>
      <c r="Q157">
        <f t="shared" si="55"/>
        <v>7.7633333333333332E-2</v>
      </c>
      <c r="R157">
        <f t="shared" si="56"/>
        <v>8.193333333333333E-2</v>
      </c>
      <c r="S157">
        <f t="shared" si="57"/>
        <v>7.6433333333333353E-2</v>
      </c>
      <c r="U157" t="s">
        <v>1663</v>
      </c>
      <c r="V157">
        <f t="shared" si="58"/>
        <v>100</v>
      </c>
      <c r="W157">
        <f t="shared" si="59"/>
        <v>2.1451220153110384</v>
      </c>
      <c r="X157">
        <f t="shared" si="60"/>
        <v>13.475991100677961</v>
      </c>
      <c r="Y157">
        <f t="shared" si="61"/>
        <v>2.8835204877108773</v>
      </c>
      <c r="Z157">
        <f t="shared" si="62"/>
        <v>1.7588423874008026</v>
      </c>
      <c r="AA157">
        <f t="shared" si="63"/>
        <v>2.0400119124783211</v>
      </c>
      <c r="AB157">
        <f t="shared" si="64"/>
        <v>2.1530052730234917</v>
      </c>
      <c r="AC157">
        <f t="shared" si="65"/>
        <v>2.0084788816285064</v>
      </c>
    </row>
    <row r="158" spans="1:29" x14ac:dyDescent="0.25">
      <c r="A158" t="s">
        <v>1664</v>
      </c>
      <c r="B158">
        <v>7.5600000000000001E-2</v>
      </c>
      <c r="C158">
        <v>7.8299999999999995E-2</v>
      </c>
      <c r="D158">
        <v>7.6100000000000001E-2</v>
      </c>
      <c r="E158">
        <v>3.5327000000000002</v>
      </c>
      <c r="F158">
        <f>AVERAGE(B158:D158)</f>
        <v>7.6666666666666661E-2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6.2589527984411744</v>
      </c>
      <c r="C164">
        <f t="shared" ref="C164:I164" si="66">AVERAGE(W152,W139,W126)</f>
        <v>2.5102036485417116</v>
      </c>
      <c r="D164">
        <f t="shared" si="66"/>
        <v>2.8814416880339664</v>
      </c>
      <c r="E164">
        <f t="shared" si="66"/>
        <v>2.7352788306703655</v>
      </c>
      <c r="F164">
        <f t="shared" si="66"/>
        <v>2.6375736421634812</v>
      </c>
      <c r="G164">
        <f t="shared" si="66"/>
        <v>2.7664492843638926</v>
      </c>
      <c r="H164">
        <f t="shared" si="66"/>
        <v>2.4499744931766165</v>
      </c>
      <c r="I164">
        <f t="shared" si="66"/>
        <v>2.5201216668014736</v>
      </c>
      <c r="K164" t="s">
        <v>1658</v>
      </c>
      <c r="L164">
        <f>STDEV(V152,V139,V126)/SQRT(3)</f>
        <v>3.2165163902002663</v>
      </c>
      <c r="M164">
        <f t="shared" ref="M164:S164" si="67">STDEV(W152,W139,W126)/SQRT(3)</f>
        <v>0.67224729637007363</v>
      </c>
      <c r="N164">
        <f t="shared" si="67"/>
        <v>0.57944557064416879</v>
      </c>
      <c r="O164">
        <f t="shared" si="67"/>
        <v>0.57675927752872913</v>
      </c>
      <c r="P164">
        <f t="shared" si="67"/>
        <v>0.42469715715037076</v>
      </c>
      <c r="Q164">
        <f t="shared" si="67"/>
        <v>0.6765167830425175</v>
      </c>
      <c r="R164">
        <f t="shared" si="67"/>
        <v>0.74132918205284604</v>
      </c>
      <c r="S164">
        <f t="shared" si="67"/>
        <v>0.71989109660233386</v>
      </c>
    </row>
    <row r="165" spans="1:19" x14ac:dyDescent="0.25">
      <c r="A165" t="s">
        <v>1659</v>
      </c>
      <c r="B165">
        <f t="shared" ref="B165:B169" si="68">AVERAGE(V153,V140,V127)</f>
        <v>3.4872978675429724</v>
      </c>
      <c r="C165">
        <f t="shared" ref="C165:C169" si="69">AVERAGE(W153,W140,W127)</f>
        <v>2.8296841817234522</v>
      </c>
      <c r="D165">
        <f t="shared" ref="D165:D169" si="70">AVERAGE(X153,X140,X127)</f>
        <v>4.1107952843349214</v>
      </c>
      <c r="E165">
        <f t="shared" ref="E165:E169" si="71">AVERAGE(Y153,Y140,Y127)</f>
        <v>32.975443914654001</v>
      </c>
      <c r="F165">
        <f t="shared" ref="F165:F169" si="72">AVERAGE(Z153,Z140,Z127)</f>
        <v>2.1898738482043671</v>
      </c>
      <c r="G165">
        <f t="shared" ref="G165:G169" si="73">AVERAGE(AA153,AA140,AA127)</f>
        <v>2.7010481410715621</v>
      </c>
      <c r="H165">
        <f t="shared" ref="H165:H169" si="74">AVERAGE(AB153,AB140,AB127)</f>
        <v>1.9383568782530831</v>
      </c>
      <c r="I165">
        <f t="shared" ref="I165:I169" si="75">AVERAGE(AC153,AC140,AC127)</f>
        <v>2.3931095728058094</v>
      </c>
      <c r="K165" t="s">
        <v>1659</v>
      </c>
      <c r="L165">
        <f t="shared" ref="L165:L169" si="76">STDEV(V153,V140,V127)/SQRT(3)</f>
        <v>1.6900032355869412</v>
      </c>
      <c r="M165">
        <f t="shared" ref="M165:M169" si="77">STDEV(W153,W140,W127)/SQRT(3)</f>
        <v>1.4675227173335617</v>
      </c>
      <c r="N165">
        <f t="shared" ref="N165:N169" si="78">STDEV(X153,X140,X127)/SQRT(3)</f>
        <v>1.7645576768935183</v>
      </c>
      <c r="O165">
        <f t="shared" ref="O165:O169" si="79">STDEV(Y153,Y140,Y127)/SQRT(3)</f>
        <v>29.093106627171693</v>
      </c>
      <c r="P165">
        <f t="shared" ref="P165:P169" si="80">STDEV(Z153,Z140,Z127)/SQRT(3)</f>
        <v>1.5922211575995893</v>
      </c>
      <c r="Q165">
        <f t="shared" ref="Q165:Q169" si="81">STDEV(AA153,AA140,AA127)/SQRT(3)</f>
        <v>0.24455309407390055</v>
      </c>
      <c r="R165">
        <f t="shared" ref="R165:R169" si="82">STDEV(AB153,AB140,AB127)/SQRT(3)</f>
        <v>1.4301996796687868</v>
      </c>
      <c r="S165">
        <f t="shared" ref="S165:S169" si="83">STDEV(AC153,AC140,AC127)/SQRT(3)</f>
        <v>0.79612817934564351</v>
      </c>
    </row>
    <row r="166" spans="1:19" x14ac:dyDescent="0.25">
      <c r="A166" t="s">
        <v>1660</v>
      </c>
      <c r="B166">
        <f t="shared" si="68"/>
        <v>3.975567107923208</v>
      </c>
      <c r="C166">
        <f t="shared" si="69"/>
        <v>2.205964721079559</v>
      </c>
      <c r="D166">
        <f t="shared" si="70"/>
        <v>2.3370823030204515</v>
      </c>
      <c r="E166">
        <f t="shared" si="71"/>
        <v>6.3248157206823281</v>
      </c>
      <c r="F166">
        <f t="shared" si="72"/>
        <v>2.8571581795209404</v>
      </c>
      <c r="G166">
        <f t="shared" si="73"/>
        <v>2.4231654919785925</v>
      </c>
      <c r="H166">
        <f t="shared" si="74"/>
        <v>2.4509648549140279</v>
      </c>
      <c r="I166">
        <f t="shared" si="75"/>
        <v>2.2331973561421736</v>
      </c>
      <c r="K166" t="s">
        <v>1660</v>
      </c>
      <c r="L166">
        <f t="shared" si="76"/>
        <v>1.8476497357427382</v>
      </c>
      <c r="M166">
        <f t="shared" si="77"/>
        <v>0.9260838382850286</v>
      </c>
      <c r="N166">
        <f t="shared" si="78"/>
        <v>0.61147246169907177</v>
      </c>
      <c r="O166">
        <f t="shared" si="79"/>
        <v>3.3466412347054422</v>
      </c>
      <c r="P166">
        <f t="shared" si="80"/>
        <v>0.59249366492040589</v>
      </c>
      <c r="Q166">
        <f t="shared" si="81"/>
        <v>0.75022864505253961</v>
      </c>
      <c r="R166">
        <f t="shared" si="82"/>
        <v>0.76232265677857014</v>
      </c>
      <c r="S166">
        <f t="shared" si="83"/>
        <v>0.893541576442209</v>
      </c>
    </row>
    <row r="167" spans="1:19" x14ac:dyDescent="0.25">
      <c r="A167" t="s">
        <v>1661</v>
      </c>
      <c r="B167">
        <f t="shared" si="68"/>
        <v>2.7569472596225624</v>
      </c>
      <c r="C167">
        <f t="shared" si="69"/>
        <v>6.0502071556970298</v>
      </c>
      <c r="D167">
        <f t="shared" si="70"/>
        <v>2.8170863623123901</v>
      </c>
      <c r="E167">
        <f t="shared" si="71"/>
        <v>7.4556644781856933</v>
      </c>
      <c r="F167">
        <f t="shared" si="72"/>
        <v>2.81368124444352</v>
      </c>
      <c r="G167">
        <f t="shared" si="73"/>
        <v>2.702269340697534</v>
      </c>
      <c r="H167">
        <f t="shared" si="74"/>
        <v>2.5394652977801755</v>
      </c>
      <c r="I167">
        <f t="shared" si="75"/>
        <v>2.4444344910901492</v>
      </c>
      <c r="K167" t="s">
        <v>1661</v>
      </c>
      <c r="L167">
        <f t="shared" si="76"/>
        <v>1.1410136244933105</v>
      </c>
      <c r="M167">
        <f t="shared" si="77"/>
        <v>2.6414894908073494</v>
      </c>
      <c r="N167">
        <f t="shared" si="78"/>
        <v>0.96231083694225639</v>
      </c>
      <c r="O167">
        <f t="shared" si="79"/>
        <v>4.9655457850531004</v>
      </c>
      <c r="P167">
        <f t="shared" si="80"/>
        <v>0.66034542456462975</v>
      </c>
      <c r="Q167">
        <f t="shared" si="81"/>
        <v>1.0081679711088496</v>
      </c>
      <c r="R167">
        <f t="shared" si="82"/>
        <v>0.51886045541970705</v>
      </c>
      <c r="S167">
        <f t="shared" si="83"/>
        <v>0.93411142409018966</v>
      </c>
    </row>
    <row r="168" spans="1:19" x14ac:dyDescent="0.25">
      <c r="A168" t="s">
        <v>1662</v>
      </c>
      <c r="B168">
        <f t="shared" si="68"/>
        <v>2.4801255610691353</v>
      </c>
      <c r="C168">
        <f t="shared" si="69"/>
        <v>2.1702295691432574</v>
      </c>
      <c r="D168">
        <f t="shared" si="70"/>
        <v>2.3424730056618732</v>
      </c>
      <c r="E168">
        <f t="shared" si="71"/>
        <v>3.7331564929790964</v>
      </c>
      <c r="F168">
        <f t="shared" si="72"/>
        <v>4.1362881947635488</v>
      </c>
      <c r="G168">
        <f t="shared" si="73"/>
        <v>2.518166305495114</v>
      </c>
      <c r="H168">
        <f t="shared" si="74"/>
        <v>2.1375519160818897</v>
      </c>
      <c r="I168">
        <f t="shared" si="75"/>
        <v>2.1359973988699759</v>
      </c>
      <c r="K168" t="s">
        <v>1662</v>
      </c>
      <c r="L168">
        <f t="shared" si="76"/>
        <v>0.5465975224171733</v>
      </c>
      <c r="M168">
        <f t="shared" si="77"/>
        <v>0.77909553103859941</v>
      </c>
      <c r="N168">
        <f t="shared" si="78"/>
        <v>0.70144375970784378</v>
      </c>
      <c r="O168">
        <f t="shared" si="79"/>
        <v>1.0219293564738241</v>
      </c>
      <c r="P168">
        <f t="shared" si="80"/>
        <v>1.3308164408692438</v>
      </c>
      <c r="Q168">
        <f t="shared" si="81"/>
        <v>0.73839946853837179</v>
      </c>
      <c r="R168">
        <f t="shared" si="82"/>
        <v>0.51978214975778458</v>
      </c>
      <c r="S168">
        <f t="shared" si="83"/>
        <v>0.55252949929157902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2.3861298866718692</v>
      </c>
      <c r="D169">
        <f t="shared" si="70"/>
        <v>5.9531929254118596</v>
      </c>
      <c r="E169">
        <f t="shared" si="71"/>
        <v>5.4064232395994862</v>
      </c>
      <c r="F169">
        <f t="shared" si="72"/>
        <v>2.6128797315925754</v>
      </c>
      <c r="G169">
        <f t="shared" si="73"/>
        <v>2.069134945118607</v>
      </c>
      <c r="H169">
        <f t="shared" si="74"/>
        <v>2.3589093650625133</v>
      </c>
      <c r="I169">
        <f t="shared" si="75"/>
        <v>2.4372783334041768</v>
      </c>
      <c r="K169" t="s">
        <v>1663</v>
      </c>
      <c r="L169">
        <f t="shared" si="76"/>
        <v>0</v>
      </c>
      <c r="M169">
        <f t="shared" si="77"/>
        <v>0.72922720483233727</v>
      </c>
      <c r="N169">
        <f t="shared" si="78"/>
        <v>3.805207634168736</v>
      </c>
      <c r="O169">
        <f t="shared" si="79"/>
        <v>2.8462687401107138</v>
      </c>
      <c r="P169">
        <f t="shared" si="80"/>
        <v>1.1344638898393897</v>
      </c>
      <c r="Q169">
        <f t="shared" si="81"/>
        <v>0.63563378537056014</v>
      </c>
      <c r="R169">
        <f t="shared" si="82"/>
        <v>0.587495300456777</v>
      </c>
      <c r="S169">
        <f t="shared" si="83"/>
        <v>0.73206800780432935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1381</v>
      </c>
      <c r="D175" s="224" t="s">
        <v>1381</v>
      </c>
      <c r="E175" s="224" t="s">
        <v>1381</v>
      </c>
      <c r="F175" s="224" t="s">
        <v>1381</v>
      </c>
      <c r="G175" s="224" t="s">
        <v>1381</v>
      </c>
      <c r="H175" s="224" t="s">
        <v>1381</v>
      </c>
      <c r="I175" s="225" t="s">
        <v>1381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1385</v>
      </c>
      <c r="D176" s="219" t="s">
        <v>1385</v>
      </c>
      <c r="E176" s="219" t="s">
        <v>1385</v>
      </c>
      <c r="F176" s="219" t="s">
        <v>1385</v>
      </c>
      <c r="G176" s="219" t="s">
        <v>1385</v>
      </c>
      <c r="H176" s="219" t="s">
        <v>1385</v>
      </c>
      <c r="I176" s="220" t="s">
        <v>1385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1389</v>
      </c>
      <c r="D177" s="219" t="s">
        <v>1389</v>
      </c>
      <c r="E177" s="219" t="s">
        <v>1389</v>
      </c>
      <c r="F177" s="219" t="s">
        <v>1389</v>
      </c>
      <c r="G177" s="219" t="s">
        <v>1389</v>
      </c>
      <c r="H177" s="219" t="s">
        <v>1389</v>
      </c>
      <c r="I177" s="220" t="s">
        <v>1389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1397</v>
      </c>
      <c r="D178" s="219" t="s">
        <v>1397</v>
      </c>
      <c r="E178" s="219" t="s">
        <v>1397</v>
      </c>
      <c r="F178" s="219" t="s">
        <v>1397</v>
      </c>
      <c r="G178" s="219" t="s">
        <v>1397</v>
      </c>
      <c r="H178" s="219" t="s">
        <v>1397</v>
      </c>
      <c r="I178" s="220" t="s">
        <v>1397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1401</v>
      </c>
      <c r="D179" s="219" t="s">
        <v>1401</v>
      </c>
      <c r="E179" s="219" t="s">
        <v>1401</v>
      </c>
      <c r="F179" s="219" t="s">
        <v>1401</v>
      </c>
      <c r="G179" s="219" t="s">
        <v>1401</v>
      </c>
      <c r="H179" s="219" t="s">
        <v>1401</v>
      </c>
      <c r="I179" s="220" t="s">
        <v>1401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1405</v>
      </c>
      <c r="D180" s="219" t="s">
        <v>1405</v>
      </c>
      <c r="E180" s="219" t="s">
        <v>1405</v>
      </c>
      <c r="F180" s="219" t="s">
        <v>1405</v>
      </c>
      <c r="G180" s="219" t="s">
        <v>1405</v>
      </c>
      <c r="H180" s="219" t="s">
        <v>1405</v>
      </c>
      <c r="I180" s="220" t="s">
        <v>1405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1665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89" t="s">
        <v>1664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2328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56063</v>
      </c>
      <c r="C190">
        <v>46831</v>
      </c>
      <c r="D190">
        <v>58806</v>
      </c>
      <c r="E190">
        <v>51323</v>
      </c>
      <c r="F190">
        <v>54869</v>
      </c>
      <c r="G190">
        <v>48404</v>
      </c>
      <c r="H190">
        <v>62179</v>
      </c>
      <c r="I190">
        <v>46966</v>
      </c>
      <c r="K190" t="s">
        <v>1658</v>
      </c>
      <c r="L190">
        <f>B190-$E$196</f>
        <v>47846.666666666664</v>
      </c>
      <c r="M190">
        <f t="shared" ref="M190:S190" si="84">C190-$E$196</f>
        <v>38614.666666666664</v>
      </c>
      <c r="N190">
        <f t="shared" si="84"/>
        <v>50589.666666666664</v>
      </c>
      <c r="O190">
        <f t="shared" si="84"/>
        <v>43106.666666666664</v>
      </c>
      <c r="P190">
        <f t="shared" si="84"/>
        <v>46652.666666666664</v>
      </c>
      <c r="Q190">
        <f t="shared" si="84"/>
        <v>40187.666666666664</v>
      </c>
      <c r="R190">
        <f t="shared" si="84"/>
        <v>53962.666666666664</v>
      </c>
      <c r="S190">
        <f t="shared" si="84"/>
        <v>38749.666666666664</v>
      </c>
      <c r="U190" t="s">
        <v>1658</v>
      </c>
      <c r="V190">
        <f>L190/$O$196*100</f>
        <v>117.80057447681575</v>
      </c>
      <c r="W190">
        <f t="shared" ref="W190:AC190" si="85">M190/$O$196*100</f>
        <v>95.070988920804268</v>
      </c>
      <c r="X190">
        <f t="shared" si="85"/>
        <v>124.5539597866229</v>
      </c>
      <c r="Y190">
        <f t="shared" si="85"/>
        <v>106.1304883052934</v>
      </c>
      <c r="Z190">
        <f t="shared" si="85"/>
        <v>114.86089454247026</v>
      </c>
      <c r="AA190">
        <f t="shared" si="85"/>
        <v>98.943783340172345</v>
      </c>
      <c r="AB190">
        <f t="shared" si="85"/>
        <v>132.85843249897417</v>
      </c>
      <c r="AC190">
        <f t="shared" si="85"/>
        <v>95.403364792778007</v>
      </c>
    </row>
    <row r="191" spans="1:29" x14ac:dyDescent="0.25">
      <c r="A191" t="s">
        <v>1659</v>
      </c>
      <c r="B191">
        <v>46518</v>
      </c>
      <c r="C191">
        <v>42870</v>
      </c>
      <c r="D191">
        <v>52584</v>
      </c>
      <c r="E191">
        <v>44058</v>
      </c>
      <c r="F191">
        <v>43829</v>
      </c>
      <c r="G191">
        <v>49502</v>
      </c>
      <c r="H191">
        <v>54137</v>
      </c>
      <c r="I191">
        <v>49658</v>
      </c>
      <c r="K191" t="s">
        <v>1659</v>
      </c>
      <c r="L191">
        <f t="shared" ref="L191:L195" si="86">B191-$E$196</f>
        <v>38301.666666666664</v>
      </c>
      <c r="M191">
        <f t="shared" ref="M191:M195" si="87">C191-$E$196</f>
        <v>34653.666666666664</v>
      </c>
      <c r="N191">
        <f t="shared" ref="N191:N195" si="88">D191-$E$196</f>
        <v>44367.666666666664</v>
      </c>
      <c r="O191">
        <f t="shared" ref="O191:O195" si="89">E191-$E$196</f>
        <v>35841.666666666664</v>
      </c>
      <c r="P191">
        <f t="shared" ref="P191:P195" si="90">F191-$E$196</f>
        <v>35612.666666666664</v>
      </c>
      <c r="Q191">
        <f t="shared" ref="Q191:Q195" si="91">G191-$E$196</f>
        <v>41285.666666666664</v>
      </c>
      <c r="R191">
        <f t="shared" ref="R191:R195" si="92">H191-$E$196</f>
        <v>45920.666666666664</v>
      </c>
      <c r="S191">
        <f t="shared" ref="S191:S195" si="93">I191-$E$196</f>
        <v>41441.666666666664</v>
      </c>
      <c r="U191" t="s">
        <v>1659</v>
      </c>
      <c r="V191">
        <f t="shared" ref="V191:V195" si="94">L191/$O$196*100</f>
        <v>94.300369306524416</v>
      </c>
      <c r="W191">
        <f t="shared" ref="W191:W195" si="95">M191/$O$196*100</f>
        <v>85.31883463274518</v>
      </c>
      <c r="X191">
        <f t="shared" ref="X191:X195" si="96">N191/$O$196*100</f>
        <v>109.23512515387772</v>
      </c>
      <c r="Y191">
        <f t="shared" ref="Y191:Y195" si="97">O191/$O$196*100</f>
        <v>88.243742306114072</v>
      </c>
      <c r="Z191">
        <f t="shared" ref="Z191:Z195" si="98">P191/$O$196*100</f>
        <v>87.679934345506766</v>
      </c>
      <c r="AA191">
        <f t="shared" ref="AA191:AA195" si="99">Q191/$O$196*100</f>
        <v>101.64710709889209</v>
      </c>
      <c r="AB191">
        <f t="shared" ref="AB191:AB195" si="100">R191/$O$196*100</f>
        <v>113.05867870332375</v>
      </c>
      <c r="AC191">
        <f t="shared" ref="AC191:AC195" si="101">S191/$O$196*100</f>
        <v>102.03118588428394</v>
      </c>
    </row>
    <row r="192" spans="1:29" x14ac:dyDescent="0.25">
      <c r="A192" t="s">
        <v>1660</v>
      </c>
      <c r="B192">
        <v>43918</v>
      </c>
      <c r="C192">
        <v>40361</v>
      </c>
      <c r="D192">
        <v>44527</v>
      </c>
      <c r="E192">
        <v>41704</v>
      </c>
      <c r="F192">
        <v>45610</v>
      </c>
      <c r="G192">
        <v>39897</v>
      </c>
      <c r="H192">
        <v>46709</v>
      </c>
      <c r="I192">
        <v>45103</v>
      </c>
      <c r="K192" t="s">
        <v>1660</v>
      </c>
      <c r="L192">
        <f t="shared" si="86"/>
        <v>35701.666666666664</v>
      </c>
      <c r="M192">
        <f t="shared" si="87"/>
        <v>32144.666666666664</v>
      </c>
      <c r="N192">
        <f t="shared" si="88"/>
        <v>36310.666666666664</v>
      </c>
      <c r="O192">
        <f t="shared" si="89"/>
        <v>33487.666666666664</v>
      </c>
      <c r="P192">
        <f t="shared" si="90"/>
        <v>37393.666666666664</v>
      </c>
      <c r="Q192">
        <f t="shared" si="91"/>
        <v>31680.666666666664</v>
      </c>
      <c r="R192">
        <f t="shared" si="92"/>
        <v>38492.666666666664</v>
      </c>
      <c r="S192">
        <f t="shared" si="93"/>
        <v>36886.666666666664</v>
      </c>
      <c r="U192" t="s">
        <v>1660</v>
      </c>
      <c r="V192">
        <f t="shared" si="94"/>
        <v>87.899056216659829</v>
      </c>
      <c r="W192">
        <f t="shared" si="95"/>
        <v>79.141567501025861</v>
      </c>
      <c r="X192">
        <f t="shared" si="96"/>
        <v>89.398440705785802</v>
      </c>
      <c r="Y192">
        <f t="shared" si="97"/>
        <v>82.448091916290522</v>
      </c>
      <c r="Z192">
        <f t="shared" si="98"/>
        <v>92.064833812064023</v>
      </c>
      <c r="AA192">
        <f t="shared" si="99"/>
        <v>77.999179318834635</v>
      </c>
      <c r="AB192">
        <f t="shared" si="100"/>
        <v>94.770619614279852</v>
      </c>
      <c r="AC192">
        <f t="shared" si="101"/>
        <v>90.816577759540422</v>
      </c>
    </row>
    <row r="193" spans="1:29" x14ac:dyDescent="0.25">
      <c r="A193" t="s">
        <v>1661</v>
      </c>
      <c r="B193">
        <v>37917</v>
      </c>
      <c r="C193">
        <v>32824</v>
      </c>
      <c r="D193">
        <v>37768</v>
      </c>
      <c r="E193">
        <v>40357</v>
      </c>
      <c r="F193">
        <v>41715</v>
      </c>
      <c r="G193">
        <v>45968</v>
      </c>
      <c r="H193">
        <v>44292</v>
      </c>
      <c r="I193">
        <v>42407</v>
      </c>
      <c r="K193" t="s">
        <v>1661</v>
      </c>
      <c r="L193">
        <f t="shared" si="86"/>
        <v>29700.666666666664</v>
      </c>
      <c r="M193">
        <f t="shared" si="87"/>
        <v>24607.666666666664</v>
      </c>
      <c r="N193">
        <f t="shared" si="88"/>
        <v>29551.666666666664</v>
      </c>
      <c r="O193">
        <f t="shared" si="89"/>
        <v>32140.666666666664</v>
      </c>
      <c r="P193">
        <f t="shared" si="90"/>
        <v>33498.666666666664</v>
      </c>
      <c r="Q193">
        <f t="shared" si="91"/>
        <v>37751.666666666664</v>
      </c>
      <c r="R193">
        <f t="shared" si="92"/>
        <v>36075.666666666664</v>
      </c>
      <c r="S193">
        <f t="shared" si="93"/>
        <v>34190.666666666664</v>
      </c>
      <c r="U193" t="s">
        <v>1661</v>
      </c>
      <c r="V193">
        <f t="shared" si="94"/>
        <v>73.124333196553138</v>
      </c>
      <c r="W193">
        <f t="shared" si="95"/>
        <v>60.585145670906847</v>
      </c>
      <c r="X193">
        <f t="shared" si="96"/>
        <v>72.757488715633983</v>
      </c>
      <c r="Y193">
        <f t="shared" si="97"/>
        <v>79.131719327041438</v>
      </c>
      <c r="Z193">
        <f t="shared" si="98"/>
        <v>82.47517439474764</v>
      </c>
      <c r="AA193">
        <f t="shared" si="99"/>
        <v>92.94624538366844</v>
      </c>
      <c r="AB193">
        <f t="shared" si="100"/>
        <v>88.819860484201882</v>
      </c>
      <c r="AC193">
        <f t="shared" si="101"/>
        <v>84.178908494050063</v>
      </c>
    </row>
    <row r="194" spans="1:29" x14ac:dyDescent="0.25">
      <c r="A194" t="s">
        <v>1662</v>
      </c>
      <c r="B194">
        <v>44224</v>
      </c>
      <c r="C194">
        <v>39630</v>
      </c>
      <c r="D194">
        <v>49874</v>
      </c>
      <c r="E194">
        <v>39872</v>
      </c>
      <c r="F194">
        <v>47501</v>
      </c>
      <c r="G194">
        <v>40831</v>
      </c>
      <c r="H194">
        <v>48066</v>
      </c>
      <c r="I194">
        <v>45513</v>
      </c>
      <c r="K194" t="s">
        <v>1662</v>
      </c>
      <c r="L194">
        <f t="shared" si="86"/>
        <v>36007.666666666664</v>
      </c>
      <c r="M194">
        <f t="shared" si="87"/>
        <v>31413.666666666664</v>
      </c>
      <c r="N194">
        <f t="shared" si="88"/>
        <v>41657.666666666664</v>
      </c>
      <c r="O194">
        <f t="shared" si="89"/>
        <v>31655.666666666664</v>
      </c>
      <c r="P194">
        <f t="shared" si="90"/>
        <v>39284.666666666664</v>
      </c>
      <c r="Q194">
        <f t="shared" si="91"/>
        <v>32614.666666666664</v>
      </c>
      <c r="R194">
        <f t="shared" si="92"/>
        <v>39849.666666666664</v>
      </c>
      <c r="S194">
        <f t="shared" si="93"/>
        <v>37296.666666666664</v>
      </c>
      <c r="U194" t="s">
        <v>1662</v>
      </c>
      <c r="V194">
        <f t="shared" si="94"/>
        <v>88.652441526466959</v>
      </c>
      <c r="W194">
        <f t="shared" si="95"/>
        <v>77.341813705375458</v>
      </c>
      <c r="X194">
        <f t="shared" si="96"/>
        <v>102.56298727944193</v>
      </c>
      <c r="Y194">
        <f t="shared" si="97"/>
        <v>77.937628231432086</v>
      </c>
      <c r="Z194">
        <f t="shared" si="98"/>
        <v>96.720558063192456</v>
      </c>
      <c r="AA194">
        <f t="shared" si="99"/>
        <v>80.298727944193686</v>
      </c>
      <c r="AB194">
        <f t="shared" si="100"/>
        <v>98.111612638489945</v>
      </c>
      <c r="AC194">
        <f t="shared" si="101"/>
        <v>91.826015592942142</v>
      </c>
    </row>
    <row r="195" spans="1:29" x14ac:dyDescent="0.25">
      <c r="A195" t="s">
        <v>1663</v>
      </c>
      <c r="B195">
        <v>10027</v>
      </c>
      <c r="C195">
        <v>46120</v>
      </c>
      <c r="D195">
        <v>46992</v>
      </c>
      <c r="E195">
        <v>45640</v>
      </c>
      <c r="F195">
        <v>46443</v>
      </c>
      <c r="G195">
        <v>46717</v>
      </c>
      <c r="H195">
        <v>44707</v>
      </c>
      <c r="I195">
        <v>45384</v>
      </c>
      <c r="K195" t="s">
        <v>1663</v>
      </c>
      <c r="L195">
        <f t="shared" si="86"/>
        <v>1810.6666666666661</v>
      </c>
      <c r="M195">
        <f t="shared" si="87"/>
        <v>37903.666666666664</v>
      </c>
      <c r="N195">
        <f t="shared" si="88"/>
        <v>38775.666666666664</v>
      </c>
      <c r="O195">
        <f t="shared" si="89"/>
        <v>37423.666666666664</v>
      </c>
      <c r="P195">
        <f t="shared" si="90"/>
        <v>38226.666666666664</v>
      </c>
      <c r="Q195">
        <f t="shared" si="91"/>
        <v>38500.666666666664</v>
      </c>
      <c r="R195">
        <f t="shared" si="92"/>
        <v>36490.666666666664</v>
      </c>
      <c r="S195">
        <f t="shared" si="93"/>
        <v>37167.666666666664</v>
      </c>
      <c r="U195" t="s">
        <v>1663</v>
      </c>
      <c r="V195">
        <f t="shared" si="94"/>
        <v>4.4579400902749269</v>
      </c>
      <c r="W195">
        <f t="shared" si="95"/>
        <v>93.32047599507591</v>
      </c>
      <c r="X195">
        <f t="shared" si="96"/>
        <v>95.467377923676651</v>
      </c>
      <c r="Y195">
        <f t="shared" si="97"/>
        <v>92.138695116947062</v>
      </c>
      <c r="Z195">
        <f t="shared" si="98"/>
        <v>94.115716044316784</v>
      </c>
      <c r="AA195">
        <f t="shared" si="99"/>
        <v>94.790315962248656</v>
      </c>
      <c r="AB195">
        <f t="shared" si="100"/>
        <v>89.84160853508412</v>
      </c>
      <c r="AC195">
        <f t="shared" si="101"/>
        <v>91.508411981945017</v>
      </c>
    </row>
    <row r="196" spans="1:29" x14ac:dyDescent="0.25">
      <c r="A196" t="s">
        <v>1664</v>
      </c>
      <c r="B196">
        <v>8187</v>
      </c>
      <c r="C196">
        <v>8217</v>
      </c>
      <c r="D196">
        <v>8245</v>
      </c>
      <c r="E196">
        <f>AVERAGE(B196:D196)</f>
        <v>8216.3333333333339</v>
      </c>
      <c r="O196">
        <f>AVERAGE(L190:L192)</f>
        <v>40616.666666666664</v>
      </c>
    </row>
    <row r="197" spans="1:29" x14ac:dyDescent="0.25">
      <c r="A197" t="s">
        <v>1665</v>
      </c>
    </row>
    <row r="200" spans="1:29" x14ac:dyDescent="0.25">
      <c r="A200" s="7" t="s">
        <v>2329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61462</v>
      </c>
      <c r="C203">
        <v>52232</v>
      </c>
      <c r="D203">
        <v>51689</v>
      </c>
      <c r="E203">
        <v>61194</v>
      </c>
      <c r="F203">
        <v>54375</v>
      </c>
      <c r="G203">
        <v>57087</v>
      </c>
      <c r="H203">
        <v>54994</v>
      </c>
      <c r="I203">
        <v>51745</v>
      </c>
      <c r="K203" t="s">
        <v>1658</v>
      </c>
      <c r="L203">
        <f>B203-$E$209</f>
        <v>52069</v>
      </c>
      <c r="M203">
        <f t="shared" ref="M203:S203" si="102">C203-$E$209</f>
        <v>42839</v>
      </c>
      <c r="N203">
        <f t="shared" si="102"/>
        <v>42296</v>
      </c>
      <c r="O203">
        <f t="shared" si="102"/>
        <v>51801</v>
      </c>
      <c r="P203">
        <f t="shared" si="102"/>
        <v>44982</v>
      </c>
      <c r="Q203">
        <f t="shared" si="102"/>
        <v>47694</v>
      </c>
      <c r="R203">
        <f t="shared" si="102"/>
        <v>45601</v>
      </c>
      <c r="S203">
        <f t="shared" si="102"/>
        <v>42352</v>
      </c>
    </row>
    <row r="204" spans="1:29" x14ac:dyDescent="0.25">
      <c r="A204" t="s">
        <v>1659</v>
      </c>
      <c r="B204">
        <v>47208</v>
      </c>
      <c r="C204">
        <v>46194</v>
      </c>
      <c r="D204">
        <v>47417</v>
      </c>
      <c r="E204">
        <v>45818</v>
      </c>
      <c r="F204">
        <v>44301</v>
      </c>
      <c r="G204">
        <v>48666</v>
      </c>
      <c r="H204">
        <v>50070</v>
      </c>
      <c r="I204">
        <v>47667</v>
      </c>
      <c r="K204" t="s">
        <v>1659</v>
      </c>
      <c r="L204">
        <f t="shared" ref="L204:L208" si="103">B204-$E$209</f>
        <v>37815</v>
      </c>
      <c r="M204">
        <f t="shared" ref="M204:M208" si="104">C204-$E$209</f>
        <v>36801</v>
      </c>
      <c r="N204">
        <f t="shared" ref="N204:N208" si="105">D204-$E$209</f>
        <v>38024</v>
      </c>
      <c r="O204">
        <f t="shared" ref="O204:O208" si="106">E204-$E$209</f>
        <v>36425</v>
      </c>
      <c r="P204">
        <f t="shared" ref="P204:P208" si="107">F204-$E$209</f>
        <v>34908</v>
      </c>
      <c r="Q204">
        <f t="shared" ref="Q204:Q208" si="108">G204-$E$209</f>
        <v>39273</v>
      </c>
      <c r="R204">
        <f t="shared" ref="R204:R208" si="109">H204-$E$209</f>
        <v>40677</v>
      </c>
      <c r="S204">
        <f t="shared" ref="S204:S208" si="110">I204-$E$209</f>
        <v>38274</v>
      </c>
      <c r="U204" t="s">
        <v>1658</v>
      </c>
      <c r="V204">
        <f>L203/$O$209*100</f>
        <v>118.95775741929589</v>
      </c>
      <c r="W204">
        <f t="shared" ref="W204:AC204" si="111">M203/$O$209*100</f>
        <v>97.870736332274802</v>
      </c>
      <c r="X204">
        <f t="shared" si="111"/>
        <v>96.630188937881243</v>
      </c>
      <c r="Y204">
        <f t="shared" si="111"/>
        <v>118.34547988394142</v>
      </c>
      <c r="Z204">
        <f t="shared" si="111"/>
        <v>102.76667199744122</v>
      </c>
      <c r="AA204">
        <f t="shared" si="111"/>
        <v>108.96255511640128</v>
      </c>
      <c r="AB204">
        <f t="shared" si="111"/>
        <v>104.18085033469649</v>
      </c>
      <c r="AC204">
        <f t="shared" si="111"/>
        <v>96.758127527358297</v>
      </c>
    </row>
    <row r="205" spans="1:29" x14ac:dyDescent="0.25">
      <c r="A205" t="s">
        <v>1660</v>
      </c>
      <c r="B205">
        <v>50822</v>
      </c>
      <c r="C205">
        <v>43941</v>
      </c>
      <c r="D205">
        <v>44943</v>
      </c>
      <c r="E205">
        <v>40071</v>
      </c>
      <c r="F205">
        <v>42715</v>
      </c>
      <c r="G205">
        <v>45989</v>
      </c>
      <c r="H205">
        <v>51385</v>
      </c>
      <c r="I205">
        <v>43630</v>
      </c>
      <c r="K205" t="s">
        <v>1660</v>
      </c>
      <c r="L205">
        <f t="shared" si="103"/>
        <v>41429</v>
      </c>
      <c r="M205">
        <f t="shared" si="104"/>
        <v>34548</v>
      </c>
      <c r="N205">
        <f t="shared" si="105"/>
        <v>35550</v>
      </c>
      <c r="O205">
        <f t="shared" si="106"/>
        <v>30678</v>
      </c>
      <c r="P205">
        <f t="shared" si="107"/>
        <v>33322</v>
      </c>
      <c r="Q205">
        <f t="shared" si="108"/>
        <v>36596</v>
      </c>
      <c r="R205">
        <f t="shared" si="109"/>
        <v>41992</v>
      </c>
      <c r="S205">
        <f t="shared" si="110"/>
        <v>34237</v>
      </c>
      <c r="U205" t="s">
        <v>1659</v>
      </c>
      <c r="V205">
        <f t="shared" ref="V205:V209" si="112">L204/$O$209*100</f>
        <v>86.392817162047933</v>
      </c>
      <c r="W205">
        <f t="shared" ref="W205:W209" si="113">M204/$O$209*100</f>
        <v>84.07621484544562</v>
      </c>
      <c r="X205">
        <f t="shared" ref="X205:X209" si="114">N204/$O$209*100</f>
        <v>86.870302254917647</v>
      </c>
      <c r="Y205">
        <f t="shared" ref="Y205:Y209" si="115">O204/$O$209*100</f>
        <v>83.21719860181399</v>
      </c>
      <c r="Z205">
        <f t="shared" ref="Z205:Z209" si="116">P204/$O$209*100</f>
        <v>79.751433597587436</v>
      </c>
      <c r="AA205">
        <f t="shared" ref="AA205:AA209" si="117">Q204/$O$209*100</f>
        <v>89.723789723789722</v>
      </c>
      <c r="AB205">
        <f t="shared" ref="AB205:AB209" si="118">R204/$O$209*100</f>
        <v>92.931392931392935</v>
      </c>
      <c r="AC205">
        <f t="shared" ref="AC205:AC209" si="119">S204/$O$209*100</f>
        <v>87.441456672225897</v>
      </c>
    </row>
    <row r="206" spans="1:29" x14ac:dyDescent="0.25">
      <c r="A206" t="s">
        <v>1661</v>
      </c>
      <c r="B206">
        <v>52534</v>
      </c>
      <c r="C206">
        <v>27779</v>
      </c>
      <c r="D206">
        <v>42796</v>
      </c>
      <c r="E206">
        <v>44065</v>
      </c>
      <c r="F206">
        <v>48199</v>
      </c>
      <c r="G206">
        <v>50255</v>
      </c>
      <c r="H206">
        <v>48043</v>
      </c>
      <c r="I206">
        <v>52496</v>
      </c>
      <c r="K206" t="s">
        <v>1661</v>
      </c>
      <c r="L206">
        <f t="shared" si="103"/>
        <v>43141</v>
      </c>
      <c r="M206">
        <f t="shared" si="104"/>
        <v>18386</v>
      </c>
      <c r="N206">
        <f t="shared" si="105"/>
        <v>33403</v>
      </c>
      <c r="O206">
        <f t="shared" si="106"/>
        <v>34672</v>
      </c>
      <c r="P206">
        <f t="shared" si="107"/>
        <v>38806</v>
      </c>
      <c r="Q206">
        <f t="shared" si="108"/>
        <v>40862</v>
      </c>
      <c r="R206">
        <f t="shared" si="109"/>
        <v>38650</v>
      </c>
      <c r="S206">
        <f t="shared" si="110"/>
        <v>43103</v>
      </c>
      <c r="U206" t="s">
        <v>1660</v>
      </c>
      <c r="V206">
        <f t="shared" si="112"/>
        <v>94.649425418656179</v>
      </c>
      <c r="W206">
        <f t="shared" si="113"/>
        <v>78.928971236663543</v>
      </c>
      <c r="X206">
        <f t="shared" si="114"/>
        <v>81.218158141235065</v>
      </c>
      <c r="Y206">
        <f t="shared" si="115"/>
        <v>70.087500856731623</v>
      </c>
      <c r="Z206">
        <f t="shared" si="116"/>
        <v>76.128029974183818</v>
      </c>
      <c r="AA206">
        <f t="shared" si="117"/>
        <v>83.607868223252837</v>
      </c>
      <c r="AB206">
        <f t="shared" si="118"/>
        <v>95.93566516643439</v>
      </c>
      <c r="AC206">
        <f t="shared" si="119"/>
        <v>78.218455141532061</v>
      </c>
    </row>
    <row r="207" spans="1:29" x14ac:dyDescent="0.25">
      <c r="A207" t="s">
        <v>1662</v>
      </c>
      <c r="B207">
        <v>56934</v>
      </c>
      <c r="C207">
        <v>50604</v>
      </c>
      <c r="D207">
        <v>49351</v>
      </c>
      <c r="E207">
        <v>46637</v>
      </c>
      <c r="F207">
        <v>46260</v>
      </c>
      <c r="G207">
        <v>47993</v>
      </c>
      <c r="H207">
        <v>47969</v>
      </c>
      <c r="I207">
        <v>49068</v>
      </c>
      <c r="K207" t="s">
        <v>1662</v>
      </c>
      <c r="L207">
        <f t="shared" si="103"/>
        <v>47541</v>
      </c>
      <c r="M207">
        <f t="shared" si="104"/>
        <v>41211</v>
      </c>
      <c r="N207">
        <f t="shared" si="105"/>
        <v>39958</v>
      </c>
      <c r="O207">
        <f t="shared" si="106"/>
        <v>37244</v>
      </c>
      <c r="P207">
        <f t="shared" si="107"/>
        <v>36867</v>
      </c>
      <c r="Q207">
        <f t="shared" si="108"/>
        <v>38600</v>
      </c>
      <c r="R207">
        <f t="shared" si="109"/>
        <v>38576</v>
      </c>
      <c r="S207">
        <f t="shared" si="110"/>
        <v>39675</v>
      </c>
      <c r="U207" t="s">
        <v>1661</v>
      </c>
      <c r="V207">
        <f t="shared" si="112"/>
        <v>98.560690868383176</v>
      </c>
      <c r="W207">
        <f t="shared" si="113"/>
        <v>42.00498046651893</v>
      </c>
      <c r="X207">
        <f t="shared" si="114"/>
        <v>76.313084005391701</v>
      </c>
      <c r="Y207">
        <f t="shared" si="115"/>
        <v>79.212263827648442</v>
      </c>
      <c r="Z207">
        <f t="shared" si="116"/>
        <v>88.656873272257883</v>
      </c>
      <c r="AA207">
        <f t="shared" si="117"/>
        <v>93.354047200201052</v>
      </c>
      <c r="AB207">
        <f t="shared" si="118"/>
        <v>88.300472915857526</v>
      </c>
      <c r="AC207">
        <f t="shared" si="119"/>
        <v>98.473875396952309</v>
      </c>
    </row>
    <row r="208" spans="1:29" x14ac:dyDescent="0.25">
      <c r="A208" t="s">
        <v>1663</v>
      </c>
      <c r="B208">
        <v>10788</v>
      </c>
      <c r="C208">
        <v>46054</v>
      </c>
      <c r="D208">
        <v>47316</v>
      </c>
      <c r="E208">
        <v>46066</v>
      </c>
      <c r="F208">
        <v>49724</v>
      </c>
      <c r="G208">
        <v>46777</v>
      </c>
      <c r="H208">
        <v>49840</v>
      </c>
      <c r="I208">
        <v>51603</v>
      </c>
      <c r="K208" t="s">
        <v>1663</v>
      </c>
      <c r="L208">
        <f t="shared" si="103"/>
        <v>1395</v>
      </c>
      <c r="M208">
        <f t="shared" si="104"/>
        <v>36661</v>
      </c>
      <c r="N208">
        <f t="shared" si="105"/>
        <v>37923</v>
      </c>
      <c r="O208">
        <f t="shared" si="106"/>
        <v>36673</v>
      </c>
      <c r="P208">
        <f t="shared" si="107"/>
        <v>40331</v>
      </c>
      <c r="Q208">
        <f t="shared" si="108"/>
        <v>37384</v>
      </c>
      <c r="R208">
        <f t="shared" si="109"/>
        <v>40447</v>
      </c>
      <c r="S208">
        <f t="shared" si="110"/>
        <v>42210</v>
      </c>
      <c r="U208" t="s">
        <v>1662</v>
      </c>
      <c r="V208">
        <f t="shared" si="112"/>
        <v>108.61300861300862</v>
      </c>
      <c r="W208">
        <f t="shared" si="113"/>
        <v>94.151378766763386</v>
      </c>
      <c r="X208">
        <f t="shared" si="114"/>
        <v>91.288752827214367</v>
      </c>
      <c r="Y208">
        <f t="shared" si="115"/>
        <v>85.088300472915861</v>
      </c>
      <c r="Z208">
        <f t="shared" si="116"/>
        <v>84.226999611615</v>
      </c>
      <c r="AA208">
        <f t="shared" si="117"/>
        <v>88.186242032395882</v>
      </c>
      <c r="AB208">
        <f t="shared" si="118"/>
        <v>88.131411208334285</v>
      </c>
      <c r="AC208">
        <f t="shared" si="119"/>
        <v>90.642206026821412</v>
      </c>
    </row>
    <row r="209" spans="1:29" x14ac:dyDescent="0.25">
      <c r="A209" t="s">
        <v>1664</v>
      </c>
      <c r="B209">
        <v>9466</v>
      </c>
      <c r="C209">
        <v>9282</v>
      </c>
      <c r="D209">
        <v>9431</v>
      </c>
      <c r="E209">
        <f>AVERAGE(B209:D209)</f>
        <v>9393</v>
      </c>
      <c r="O209">
        <f>AVERAGE(L203:L205)</f>
        <v>43771</v>
      </c>
      <c r="U209" t="s">
        <v>1663</v>
      </c>
      <c r="V209">
        <f t="shared" si="112"/>
        <v>3.1870416485801099</v>
      </c>
      <c r="W209">
        <f t="shared" si="113"/>
        <v>83.756368371752984</v>
      </c>
      <c r="X209">
        <f t="shared" si="114"/>
        <v>86.639555870325097</v>
      </c>
      <c r="Y209">
        <f t="shared" si="115"/>
        <v>83.78378378378379</v>
      </c>
      <c r="Z209">
        <f t="shared" si="116"/>
        <v>92.140915217838298</v>
      </c>
      <c r="AA209">
        <f t="shared" si="117"/>
        <v>85.408146946608483</v>
      </c>
      <c r="AB209">
        <f t="shared" si="118"/>
        <v>92.405930867469337</v>
      </c>
      <c r="AC209">
        <f t="shared" si="119"/>
        <v>96.433711818327211</v>
      </c>
    </row>
    <row r="210" spans="1:29" x14ac:dyDescent="0.25">
      <c r="A210" t="s">
        <v>1665</v>
      </c>
    </row>
    <row r="213" spans="1:29" x14ac:dyDescent="0.25">
      <c r="A213" s="7" t="s">
        <v>2330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51771</v>
      </c>
      <c r="C216">
        <v>58992</v>
      </c>
      <c r="D216">
        <v>60929</v>
      </c>
      <c r="E216">
        <v>50139</v>
      </c>
      <c r="F216">
        <v>39990</v>
      </c>
      <c r="G216">
        <v>42838</v>
      </c>
      <c r="H216">
        <v>51230</v>
      </c>
      <c r="I216">
        <v>60118</v>
      </c>
      <c r="K216" t="s">
        <v>1658</v>
      </c>
      <c r="L216">
        <f>B216-$E$222</f>
        <v>42333.333333333336</v>
      </c>
      <c r="M216">
        <f t="shared" ref="M216:S216" si="120">C216-$E$222</f>
        <v>49554.333333333336</v>
      </c>
      <c r="N216">
        <f t="shared" si="120"/>
        <v>51491.333333333336</v>
      </c>
      <c r="O216">
        <f t="shared" si="120"/>
        <v>40701.333333333336</v>
      </c>
      <c r="P216">
        <f t="shared" si="120"/>
        <v>30552.333333333336</v>
      </c>
      <c r="Q216">
        <f t="shared" si="120"/>
        <v>33400.333333333336</v>
      </c>
      <c r="R216">
        <f t="shared" si="120"/>
        <v>41792.333333333336</v>
      </c>
      <c r="S216">
        <f t="shared" si="120"/>
        <v>50680.333333333336</v>
      </c>
    </row>
    <row r="217" spans="1:29" x14ac:dyDescent="0.25">
      <c r="A217" t="s">
        <v>1659</v>
      </c>
      <c r="B217">
        <v>51015</v>
      </c>
      <c r="C217">
        <v>39915</v>
      </c>
      <c r="D217">
        <v>38647</v>
      </c>
      <c r="E217">
        <v>42782</v>
      </c>
      <c r="F217">
        <v>40989</v>
      </c>
      <c r="G217">
        <v>44046</v>
      </c>
      <c r="H217">
        <v>37027</v>
      </c>
      <c r="I217">
        <v>52206</v>
      </c>
      <c r="K217" t="s">
        <v>1659</v>
      </c>
      <c r="L217">
        <f t="shared" ref="L217:L221" si="121">B217-$E$222</f>
        <v>41577.333333333336</v>
      </c>
      <c r="M217">
        <f t="shared" ref="M217:M221" si="122">C217-$E$222</f>
        <v>30477.333333333336</v>
      </c>
      <c r="N217">
        <f t="shared" ref="N217:N221" si="123">D217-$E$222</f>
        <v>29209.333333333336</v>
      </c>
      <c r="O217">
        <f t="shared" ref="O217:O221" si="124">E217-$E$222</f>
        <v>33344.333333333336</v>
      </c>
      <c r="P217">
        <f t="shared" ref="P217:P221" si="125">F217-$E$222</f>
        <v>31551.333333333336</v>
      </c>
      <c r="Q217">
        <f t="shared" ref="Q217:Q221" si="126">G217-$E$222</f>
        <v>34608.333333333336</v>
      </c>
      <c r="R217">
        <f t="shared" ref="R217:R221" si="127">H217-$E$222</f>
        <v>27589.333333333336</v>
      </c>
      <c r="S217">
        <f t="shared" ref="S217:S221" si="128">I217-$E$222</f>
        <v>42768.333333333336</v>
      </c>
      <c r="U217" t="s">
        <v>1658</v>
      </c>
      <c r="V217">
        <f>L216/$O$222*100</f>
        <v>109.20879517761479</v>
      </c>
      <c r="W217">
        <f t="shared" ref="W217:AC217" si="129">M216/$O$222*100</f>
        <v>127.83706391724211</v>
      </c>
      <c r="X217">
        <f t="shared" si="129"/>
        <v>132.83401123044777</v>
      </c>
      <c r="Y217">
        <f t="shared" si="129"/>
        <v>104.99866713675179</v>
      </c>
      <c r="Z217">
        <f t="shared" si="129"/>
        <v>78.816933382634957</v>
      </c>
      <c r="AA217">
        <f t="shared" si="129"/>
        <v>86.164019571591965</v>
      </c>
      <c r="AB217">
        <f t="shared" si="129"/>
        <v>107.81315836995124</v>
      </c>
      <c r="AC217">
        <f t="shared" si="129"/>
        <v>130.74184588661205</v>
      </c>
    </row>
    <row r="218" spans="1:29" x14ac:dyDescent="0.25">
      <c r="A218" t="s">
        <v>1660</v>
      </c>
      <c r="B218">
        <v>41818</v>
      </c>
      <c r="C218">
        <v>39574</v>
      </c>
      <c r="D218">
        <v>44195</v>
      </c>
      <c r="E218">
        <v>37544</v>
      </c>
      <c r="F218">
        <v>44774</v>
      </c>
      <c r="G218">
        <v>44341</v>
      </c>
      <c r="H218">
        <v>46098</v>
      </c>
      <c r="I218">
        <v>59875</v>
      </c>
      <c r="K218" t="s">
        <v>1660</v>
      </c>
      <c r="L218">
        <f t="shared" si="121"/>
        <v>32380.333333333336</v>
      </c>
      <c r="M218">
        <f t="shared" si="122"/>
        <v>30136.333333333336</v>
      </c>
      <c r="N218">
        <f t="shared" si="123"/>
        <v>34757.333333333336</v>
      </c>
      <c r="O218">
        <f t="shared" si="124"/>
        <v>28106.333333333336</v>
      </c>
      <c r="P218">
        <f t="shared" si="125"/>
        <v>35336.333333333336</v>
      </c>
      <c r="Q218">
        <f t="shared" si="126"/>
        <v>34903.333333333336</v>
      </c>
      <c r="R218">
        <f t="shared" si="127"/>
        <v>36660.333333333336</v>
      </c>
      <c r="S218">
        <f t="shared" si="128"/>
        <v>50437.333333333336</v>
      </c>
      <c r="U218" t="s">
        <v>1659</v>
      </c>
      <c r="V218">
        <f t="shared" ref="V218:V222" si="130">L217/$O$222*100</f>
        <v>107.25851527633266</v>
      </c>
      <c r="W218">
        <f t="shared" ref="W218:W222" si="131">M217/$O$222*100</f>
        <v>78.623453233698243</v>
      </c>
      <c r="X218">
        <f t="shared" ref="X218:X222" si="132">N217/$O$222*100</f>
        <v>75.352348849008095</v>
      </c>
      <c r="Y218">
        <f t="shared" ref="Y218:Y222" si="133">O217/$O$222*100</f>
        <v>86.019554393719204</v>
      </c>
      <c r="Z218">
        <f t="shared" ref="Z218:Z222" si="134">P217/$O$222*100</f>
        <v>81.394088966472054</v>
      </c>
      <c r="AA218">
        <f t="shared" ref="AA218:AA222" si="135">Q217/$O$222*100</f>
        <v>89.280339837132729</v>
      </c>
      <c r="AB218">
        <f t="shared" ref="AB218:AB222" si="136">R217/$O$222*100</f>
        <v>71.173177631974966</v>
      </c>
      <c r="AC218">
        <f t="shared" ref="AC218:AC222" si="137">S217/$O$222*100</f>
        <v>110.33098004144777</v>
      </c>
    </row>
    <row r="219" spans="1:29" x14ac:dyDescent="0.25">
      <c r="A219" t="s">
        <v>1661</v>
      </c>
      <c r="B219">
        <v>46187</v>
      </c>
      <c r="C219">
        <v>32540</v>
      </c>
      <c r="D219">
        <v>46308</v>
      </c>
      <c r="E219">
        <v>45338</v>
      </c>
      <c r="F219">
        <v>44473</v>
      </c>
      <c r="G219">
        <v>46194</v>
      </c>
      <c r="H219">
        <v>44278</v>
      </c>
      <c r="I219">
        <v>51458</v>
      </c>
      <c r="K219" t="s">
        <v>1661</v>
      </c>
      <c r="L219">
        <f t="shared" si="121"/>
        <v>36749.333333333336</v>
      </c>
      <c r="M219">
        <f t="shared" si="122"/>
        <v>23102.333333333336</v>
      </c>
      <c r="N219">
        <f t="shared" si="123"/>
        <v>36870.333333333336</v>
      </c>
      <c r="O219">
        <f t="shared" si="124"/>
        <v>35900.333333333336</v>
      </c>
      <c r="P219">
        <f t="shared" si="125"/>
        <v>35035.333333333336</v>
      </c>
      <c r="Q219">
        <f t="shared" si="126"/>
        <v>36756.333333333336</v>
      </c>
      <c r="R219">
        <f t="shared" si="127"/>
        <v>34840.333333333336</v>
      </c>
      <c r="S219">
        <f t="shared" si="128"/>
        <v>42020.333333333336</v>
      </c>
      <c r="U219" t="s">
        <v>1660</v>
      </c>
      <c r="V219">
        <f t="shared" si="130"/>
        <v>83.53268954605258</v>
      </c>
      <c r="W219">
        <f t="shared" si="131"/>
        <v>77.743763489865941</v>
      </c>
      <c r="X219">
        <f t="shared" si="132"/>
        <v>89.664720399686999</v>
      </c>
      <c r="Y219">
        <f t="shared" si="133"/>
        <v>72.506900791978751</v>
      </c>
      <c r="Z219">
        <f t="shared" si="134"/>
        <v>91.158387149478472</v>
      </c>
      <c r="AA219">
        <f t="shared" si="135"/>
        <v>90.04136175628382</v>
      </c>
      <c r="AB219">
        <f t="shared" si="136"/>
        <v>94.573956712041351</v>
      </c>
      <c r="AC219">
        <f t="shared" si="137"/>
        <v>130.11497020405707</v>
      </c>
    </row>
    <row r="220" spans="1:29" x14ac:dyDescent="0.25">
      <c r="A220" t="s">
        <v>1662</v>
      </c>
      <c r="B220">
        <v>46484</v>
      </c>
      <c r="C220">
        <v>43269</v>
      </c>
      <c r="D220">
        <v>43708</v>
      </c>
      <c r="E220">
        <v>38127</v>
      </c>
      <c r="F220">
        <v>42125</v>
      </c>
      <c r="G220">
        <v>46197</v>
      </c>
      <c r="H220">
        <v>46750</v>
      </c>
      <c r="I220">
        <v>50841</v>
      </c>
      <c r="K220" t="s">
        <v>1662</v>
      </c>
      <c r="L220">
        <f t="shared" si="121"/>
        <v>37046.333333333336</v>
      </c>
      <c r="M220">
        <f t="shared" si="122"/>
        <v>33831.333333333336</v>
      </c>
      <c r="N220">
        <f t="shared" si="123"/>
        <v>34270.333333333336</v>
      </c>
      <c r="O220">
        <f t="shared" si="124"/>
        <v>28689.333333333336</v>
      </c>
      <c r="P220">
        <f t="shared" si="125"/>
        <v>32687.333333333336</v>
      </c>
      <c r="Q220">
        <f t="shared" si="126"/>
        <v>36759.333333333336</v>
      </c>
      <c r="R220">
        <f t="shared" si="127"/>
        <v>37312.333333333336</v>
      </c>
      <c r="S220">
        <f t="shared" si="128"/>
        <v>41403.333333333336</v>
      </c>
      <c r="U220" t="s">
        <v>1661</v>
      </c>
      <c r="V220">
        <f t="shared" si="130"/>
        <v>94.803553155446266</v>
      </c>
      <c r="W220">
        <f t="shared" si="131"/>
        <v>59.59790525492086</v>
      </c>
      <c r="X220">
        <f t="shared" si="132"/>
        <v>95.115701129064163</v>
      </c>
      <c r="Y220">
        <f t="shared" si="133"/>
        <v>92.613357869482599</v>
      </c>
      <c r="Z220">
        <f t="shared" si="134"/>
        <v>90.38188681841244</v>
      </c>
      <c r="AA220">
        <f t="shared" si="135"/>
        <v>94.821611302680353</v>
      </c>
      <c r="AB220">
        <f t="shared" si="136"/>
        <v>89.878838431176973</v>
      </c>
      <c r="AC220">
        <f t="shared" si="137"/>
        <v>108.40133802271887</v>
      </c>
    </row>
    <row r="221" spans="1:29" x14ac:dyDescent="0.25">
      <c r="A221" t="s">
        <v>1663</v>
      </c>
      <c r="B221">
        <v>10897</v>
      </c>
      <c r="C221">
        <v>44014</v>
      </c>
      <c r="D221">
        <v>43174</v>
      </c>
      <c r="E221">
        <v>46804</v>
      </c>
      <c r="F221">
        <v>43564</v>
      </c>
      <c r="G221">
        <v>44858</v>
      </c>
      <c r="H221">
        <v>44272</v>
      </c>
      <c r="I221">
        <v>47560</v>
      </c>
      <c r="K221" t="s">
        <v>1663</v>
      </c>
      <c r="L221">
        <f t="shared" si="121"/>
        <v>1459.3333333333339</v>
      </c>
      <c r="M221">
        <f t="shared" si="122"/>
        <v>34576.333333333336</v>
      </c>
      <c r="N221">
        <f t="shared" si="123"/>
        <v>33736.333333333336</v>
      </c>
      <c r="O221">
        <f t="shared" si="124"/>
        <v>37366.333333333336</v>
      </c>
      <c r="P221">
        <f t="shared" si="125"/>
        <v>34126.333333333336</v>
      </c>
      <c r="Q221">
        <f t="shared" si="126"/>
        <v>35420.333333333336</v>
      </c>
      <c r="R221">
        <f t="shared" si="127"/>
        <v>34834.333333333336</v>
      </c>
      <c r="S221">
        <f t="shared" si="128"/>
        <v>38122.333333333336</v>
      </c>
      <c r="U221" t="s">
        <v>1662</v>
      </c>
      <c r="V221">
        <f t="shared" si="130"/>
        <v>95.569734545235676</v>
      </c>
      <c r="W221">
        <f t="shared" si="131"/>
        <v>87.275885494148312</v>
      </c>
      <c r="X221">
        <f t="shared" si="132"/>
        <v>88.408389299257905</v>
      </c>
      <c r="Y221">
        <f t="shared" si="133"/>
        <v>74.010886483046846</v>
      </c>
      <c r="Z221">
        <f t="shared" si="134"/>
        <v>84.324668289033553</v>
      </c>
      <c r="AA221">
        <f t="shared" si="135"/>
        <v>94.829350508637816</v>
      </c>
      <c r="AB221">
        <f t="shared" si="136"/>
        <v>96.255944140131234</v>
      </c>
      <c r="AC221">
        <f t="shared" si="137"/>
        <v>106.80964133079947</v>
      </c>
    </row>
    <row r="222" spans="1:29" x14ac:dyDescent="0.25">
      <c r="A222" t="s">
        <v>1664</v>
      </c>
      <c r="B222">
        <v>9292</v>
      </c>
      <c r="C222">
        <v>9462</v>
      </c>
      <c r="D222">
        <v>9559</v>
      </c>
      <c r="E222">
        <f>AVERAGE(B222:D222)</f>
        <v>9437.6666666666661</v>
      </c>
      <c r="O222">
        <f>AVERAGE(L216:L218)</f>
        <v>38763.666666666664</v>
      </c>
      <c r="U222" t="s">
        <v>1663</v>
      </c>
      <c r="V222">
        <f t="shared" si="130"/>
        <v>3.7646937424220295</v>
      </c>
      <c r="W222">
        <f t="shared" si="131"/>
        <v>89.197788306919719</v>
      </c>
      <c r="X222">
        <f t="shared" si="132"/>
        <v>87.03081063882847</v>
      </c>
      <c r="Y222">
        <f t="shared" si="133"/>
        <v>96.395249847365676</v>
      </c>
      <c r="Z222">
        <f t="shared" si="134"/>
        <v>88.036907413299403</v>
      </c>
      <c r="AA222">
        <f t="shared" si="135"/>
        <v>91.375084916287591</v>
      </c>
      <c r="AB222">
        <f t="shared" si="136"/>
        <v>89.863360019262046</v>
      </c>
      <c r="AC222">
        <f t="shared" si="137"/>
        <v>98.345529748647792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115.32237569124214</v>
      </c>
      <c r="C228">
        <f t="shared" ref="C228:I228" si="138">AVERAGE(W217,W204,W190)</f>
        <v>106.92626305677372</v>
      </c>
      <c r="D228">
        <f t="shared" si="138"/>
        <v>118.0060533183173</v>
      </c>
      <c r="E228">
        <f t="shared" si="138"/>
        <v>109.82487844199552</v>
      </c>
      <c r="F228">
        <f t="shared" si="138"/>
        <v>98.814833307515471</v>
      </c>
      <c r="G228">
        <f t="shared" si="138"/>
        <v>98.023452676055186</v>
      </c>
      <c r="H228">
        <f t="shared" si="138"/>
        <v>114.95081373454063</v>
      </c>
      <c r="I228">
        <f t="shared" si="138"/>
        <v>107.63444606891612</v>
      </c>
      <c r="K228" t="s">
        <v>1658</v>
      </c>
      <c r="L228">
        <f>STDEV(V217,V204,V190)/SQRT(3)</f>
        <v>3.0749887865944503</v>
      </c>
      <c r="M228">
        <f t="shared" ref="M228:S228" si="139">STDEV(W217,W204,W190)/SQRT(3)</f>
        <v>10.486592088020984</v>
      </c>
      <c r="N228">
        <f t="shared" si="139"/>
        <v>10.951948022858669</v>
      </c>
      <c r="O228">
        <f t="shared" si="139"/>
        <v>4.2728109985799527</v>
      </c>
      <c r="P228">
        <f t="shared" si="139"/>
        <v>10.590948270360052</v>
      </c>
      <c r="Q228">
        <f t="shared" si="139"/>
        <v>6.5974379407329815</v>
      </c>
      <c r="R228">
        <f t="shared" si="139"/>
        <v>9.0149971857078626</v>
      </c>
      <c r="S228">
        <f t="shared" si="139"/>
        <v>11.560317041037328</v>
      </c>
    </row>
    <row r="229" spans="1:19" x14ac:dyDescent="0.25">
      <c r="A229" t="s">
        <v>1659</v>
      </c>
      <c r="B229">
        <f t="shared" ref="B229:B233" si="140">AVERAGE(V218,V205,V191)</f>
        <v>95.983900581634998</v>
      </c>
      <c r="C229">
        <f t="shared" ref="C229:C233" si="141">AVERAGE(W218,W205,W191)</f>
        <v>82.672834237296343</v>
      </c>
      <c r="D229">
        <f t="shared" ref="D229:D233" si="142">AVERAGE(X218,X205,X191)</f>
        <v>90.485925419267815</v>
      </c>
      <c r="E229">
        <f t="shared" ref="E229:E233" si="143">AVERAGE(Y218,Y205,Y191)</f>
        <v>85.826831767215765</v>
      </c>
      <c r="F229">
        <f t="shared" ref="F229:F233" si="144">AVERAGE(Z218,Z205,Z191)</f>
        <v>82.941818969855419</v>
      </c>
      <c r="G229">
        <f t="shared" ref="G229:G233" si="145">AVERAGE(AA218,AA205,AA191)</f>
        <v>93.550412219938195</v>
      </c>
      <c r="H229">
        <f t="shared" ref="H229:H233" si="146">AVERAGE(AB218,AB205,AB191)</f>
        <v>92.387749755563888</v>
      </c>
      <c r="I229">
        <f t="shared" ref="I229:I233" si="147">AVERAGE(AC218,AC205,AC191)</f>
        <v>99.934540865985866</v>
      </c>
      <c r="K229" t="s">
        <v>1659</v>
      </c>
      <c r="L229">
        <f t="shared" ref="L229:L233" si="148">STDEV(V218,V205,V191)/SQRT(3)</f>
        <v>6.081941784628297</v>
      </c>
      <c r="M229">
        <f t="shared" ref="M229:M233" si="149">STDEV(W218,W205,W191)/SQRT(3)</f>
        <v>2.0562215240721673</v>
      </c>
      <c r="N229">
        <f t="shared" ref="N229:N233" si="150">STDEV(X218,X205,X191)/SQRT(3)</f>
        <v>9.9467780492210416</v>
      </c>
      <c r="O229">
        <f t="shared" ref="O229:O233" si="151">STDEV(Y218,Y205,Y191)/SQRT(3)</f>
        <v>1.4542342671069757</v>
      </c>
      <c r="P229">
        <f t="shared" ref="P229:P233" si="152">STDEV(Z218,Z205,Z191)/SQRT(3)</f>
        <v>2.4160492648101601</v>
      </c>
      <c r="Q229">
        <f t="shared" ref="Q229:Q233" si="153">STDEV(AA218,AA205,AA191)/SQRT(3)</f>
        <v>4.0503708851845861</v>
      </c>
      <c r="R229">
        <f t="shared" ref="R229:R233" si="154">STDEV(AB218,AB205,AB191)/SQRT(3)</f>
        <v>12.094357650387519</v>
      </c>
      <c r="S229">
        <f t="shared" ref="S229:S233" si="155">STDEV(AC218,AC205,AC191)/SQRT(3)</f>
        <v>6.6902792733712841</v>
      </c>
    </row>
    <row r="230" spans="1:19" x14ac:dyDescent="0.25">
      <c r="A230" t="s">
        <v>1660</v>
      </c>
      <c r="B230">
        <f t="shared" si="140"/>
        <v>88.693723727122872</v>
      </c>
      <c r="C230">
        <f t="shared" si="141"/>
        <v>78.604767409185115</v>
      </c>
      <c r="D230">
        <f t="shared" si="142"/>
        <v>86.760439748902627</v>
      </c>
      <c r="E230">
        <f t="shared" si="143"/>
        <v>75.014164521666956</v>
      </c>
      <c r="F230">
        <f t="shared" si="144"/>
        <v>86.450416978575433</v>
      </c>
      <c r="G230">
        <f t="shared" si="145"/>
        <v>83.882803099457092</v>
      </c>
      <c r="H230">
        <f t="shared" si="146"/>
        <v>95.093413830918522</v>
      </c>
      <c r="I230">
        <f t="shared" si="147"/>
        <v>99.716667701709866</v>
      </c>
      <c r="K230" t="s">
        <v>1660</v>
      </c>
      <c r="L230">
        <f t="shared" si="148"/>
        <v>3.233629356953116</v>
      </c>
      <c r="M230">
        <f t="shared" si="149"/>
        <v>0.43485442189213813</v>
      </c>
      <c r="N230">
        <f t="shared" si="150"/>
        <v>2.7722067192559545</v>
      </c>
      <c r="O230">
        <f t="shared" si="151"/>
        <v>3.7820114310187458</v>
      </c>
      <c r="P230">
        <f t="shared" si="152"/>
        <v>5.1678224456519679</v>
      </c>
      <c r="Q230">
        <f t="shared" si="153"/>
        <v>3.4789956095506209</v>
      </c>
      <c r="R230">
        <f t="shared" si="154"/>
        <v>0.42493511599337286</v>
      </c>
      <c r="S230">
        <f t="shared" si="155"/>
        <v>15.628187884319209</v>
      </c>
    </row>
    <row r="231" spans="1:19" x14ac:dyDescent="0.25">
      <c r="A231" t="s">
        <v>1661</v>
      </c>
      <c r="B231">
        <f t="shared" si="140"/>
        <v>88.829525740127522</v>
      </c>
      <c r="C231">
        <f t="shared" si="141"/>
        <v>54.062677130782212</v>
      </c>
      <c r="D231">
        <f t="shared" si="142"/>
        <v>81.395424616696616</v>
      </c>
      <c r="E231">
        <f t="shared" si="143"/>
        <v>83.652447008057493</v>
      </c>
      <c r="F231">
        <f t="shared" si="144"/>
        <v>87.171311495139321</v>
      </c>
      <c r="G231">
        <f t="shared" si="145"/>
        <v>93.707301295516615</v>
      </c>
      <c r="H231">
        <f t="shared" si="146"/>
        <v>88.999723943745451</v>
      </c>
      <c r="I231">
        <f t="shared" si="147"/>
        <v>97.018040637907077</v>
      </c>
      <c r="K231" t="s">
        <v>1661</v>
      </c>
      <c r="L231">
        <f t="shared" si="148"/>
        <v>7.9271437809497556</v>
      </c>
      <c r="M231">
        <f t="shared" si="149"/>
        <v>6.0355805449925972</v>
      </c>
      <c r="N231">
        <f t="shared" si="150"/>
        <v>6.9364990004085705</v>
      </c>
      <c r="O231">
        <f t="shared" si="151"/>
        <v>4.4805157610089692</v>
      </c>
      <c r="P231">
        <f t="shared" si="152"/>
        <v>2.4002913491810789</v>
      </c>
      <c r="Q231">
        <f t="shared" si="153"/>
        <v>0.56945607803726817</v>
      </c>
      <c r="R231">
        <f t="shared" si="154"/>
        <v>0.46442529827972856</v>
      </c>
      <c r="S231">
        <f t="shared" si="155"/>
        <v>7.0301994803861554</v>
      </c>
    </row>
    <row r="232" spans="1:19" x14ac:dyDescent="0.25">
      <c r="A232" t="s">
        <v>1662</v>
      </c>
      <c r="B232">
        <f t="shared" si="140"/>
        <v>97.611728228237098</v>
      </c>
      <c r="C232">
        <f t="shared" si="141"/>
        <v>86.256359322095719</v>
      </c>
      <c r="D232">
        <f t="shared" si="142"/>
        <v>94.086709801971395</v>
      </c>
      <c r="E232">
        <f t="shared" si="143"/>
        <v>79.012271729131598</v>
      </c>
      <c r="F232">
        <f t="shared" si="144"/>
        <v>88.424075321280341</v>
      </c>
      <c r="G232">
        <f t="shared" si="145"/>
        <v>87.771440161742461</v>
      </c>
      <c r="H232">
        <f t="shared" si="146"/>
        <v>94.166322662318478</v>
      </c>
      <c r="I232">
        <f t="shared" si="147"/>
        <v>96.425954316854344</v>
      </c>
      <c r="K232" t="s">
        <v>1662</v>
      </c>
      <c r="L232">
        <f t="shared" si="148"/>
        <v>5.8518761451676271</v>
      </c>
      <c r="M232">
        <f t="shared" si="149"/>
        <v>4.8792056935490233</v>
      </c>
      <c r="N232">
        <f t="shared" si="150"/>
        <v>4.3189344140887744</v>
      </c>
      <c r="O232">
        <f t="shared" si="151"/>
        <v>3.2426028208368516</v>
      </c>
      <c r="P232">
        <f t="shared" si="152"/>
        <v>4.1483371852575424</v>
      </c>
      <c r="Q232">
        <f t="shared" si="153"/>
        <v>4.19975370196501</v>
      </c>
      <c r="R232">
        <f t="shared" si="154"/>
        <v>3.0646366607382411</v>
      </c>
      <c r="S232">
        <f t="shared" si="155"/>
        <v>5.2030782002864813</v>
      </c>
    </row>
    <row r="233" spans="1:19" x14ac:dyDescent="0.25">
      <c r="A233" t="s">
        <v>1663</v>
      </c>
      <c r="B233">
        <f t="shared" si="140"/>
        <v>3.8032251604256886</v>
      </c>
      <c r="C233">
        <f t="shared" si="141"/>
        <v>88.758210891249533</v>
      </c>
      <c r="D233">
        <f t="shared" si="142"/>
        <v>89.712581477610073</v>
      </c>
      <c r="E233">
        <f t="shared" si="143"/>
        <v>90.772576249365514</v>
      </c>
      <c r="F233">
        <f t="shared" si="144"/>
        <v>91.431179558484828</v>
      </c>
      <c r="G233">
        <f t="shared" si="145"/>
        <v>90.52451594171491</v>
      </c>
      <c r="H233">
        <f t="shared" si="146"/>
        <v>90.703633140605163</v>
      </c>
      <c r="I233">
        <f t="shared" si="147"/>
        <v>95.429217849640011</v>
      </c>
      <c r="K233" t="s">
        <v>1663</v>
      </c>
      <c r="L233">
        <f t="shared" si="148"/>
        <v>0.36738227815433522</v>
      </c>
      <c r="M233">
        <f t="shared" si="149"/>
        <v>2.769654604573248</v>
      </c>
      <c r="N233">
        <f t="shared" si="150"/>
        <v>2.879614075717702</v>
      </c>
      <c r="O233">
        <f t="shared" si="151"/>
        <v>3.7041409097788169</v>
      </c>
      <c r="P233">
        <f t="shared" si="152"/>
        <v>1.7903232597077063</v>
      </c>
      <c r="Q233">
        <f t="shared" si="153"/>
        <v>2.7415855841032846</v>
      </c>
      <c r="R233">
        <f t="shared" si="154"/>
        <v>0.85117202431533079</v>
      </c>
      <c r="S233">
        <f t="shared" si="155"/>
        <v>2.0366067316975571</v>
      </c>
    </row>
  </sheetData>
  <mergeCells count="20">
    <mergeCell ref="C178:I178"/>
    <mergeCell ref="C179:I179"/>
    <mergeCell ref="C180:I180"/>
    <mergeCell ref="B181:D181"/>
    <mergeCell ref="C118:I118"/>
    <mergeCell ref="B119:D119"/>
    <mergeCell ref="C175:I175"/>
    <mergeCell ref="C176:I176"/>
    <mergeCell ref="C177:I177"/>
    <mergeCell ref="C113:I113"/>
    <mergeCell ref="C114:I114"/>
    <mergeCell ref="C115:I115"/>
    <mergeCell ref="C116:I116"/>
    <mergeCell ref="C117:I117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W233"/>
  <sheetViews>
    <sheetView topLeftCell="A82" zoomScale="90" zoomScaleNormal="90" workbookViewId="0">
      <selection activeCell="A106" sqref="A106:B108"/>
    </sheetView>
  </sheetViews>
  <sheetFormatPr defaultRowHeight="15" x14ac:dyDescent="0.25"/>
  <cols>
    <col min="1" max="1" width="11" customWidth="1"/>
  </cols>
  <sheetData>
    <row r="1" spans="1:12" x14ac:dyDescent="0.25">
      <c r="A1" s="7" t="s">
        <v>1677</v>
      </c>
      <c r="I1" s="7" t="s">
        <v>1678</v>
      </c>
      <c r="J1" t="s">
        <v>2053</v>
      </c>
      <c r="K1" s="7" t="s">
        <v>1679</v>
      </c>
      <c r="L1" t="s">
        <v>2355</v>
      </c>
    </row>
    <row r="2" spans="1:12" x14ac:dyDescent="0.25">
      <c r="A2" s="7" t="s">
        <v>1680</v>
      </c>
      <c r="J2" t="s">
        <v>2056</v>
      </c>
      <c r="L2" t="s">
        <v>1864</v>
      </c>
    </row>
    <row r="3" spans="1:12" x14ac:dyDescent="0.25">
      <c r="A3" s="53" t="s">
        <v>1681</v>
      </c>
      <c r="B3" s="17"/>
      <c r="J3" t="s">
        <v>2059</v>
      </c>
      <c r="L3" t="s">
        <v>1864</v>
      </c>
    </row>
    <row r="4" spans="1:12" x14ac:dyDescent="0.25">
      <c r="A4" s="7" t="s">
        <v>1682</v>
      </c>
      <c r="B4" s="17"/>
      <c r="I4" s="7" t="s">
        <v>1683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936</v>
      </c>
      <c r="D12" s="224" t="s">
        <v>936</v>
      </c>
      <c r="E12" s="224" t="s">
        <v>936</v>
      </c>
      <c r="F12" s="224" t="s">
        <v>936</v>
      </c>
      <c r="G12" s="224" t="s">
        <v>936</v>
      </c>
      <c r="H12" s="224" t="s">
        <v>936</v>
      </c>
      <c r="I12" s="225" t="s">
        <v>936</v>
      </c>
    </row>
    <row r="13" spans="1:12" x14ac:dyDescent="0.25">
      <c r="A13" s="6" t="s">
        <v>1659</v>
      </c>
      <c r="B13" s="19" t="s">
        <v>1644</v>
      </c>
      <c r="C13" s="218" t="s">
        <v>940</v>
      </c>
      <c r="D13" s="219" t="s">
        <v>940</v>
      </c>
      <c r="E13" s="219" t="s">
        <v>940</v>
      </c>
      <c r="F13" s="219" t="s">
        <v>940</v>
      </c>
      <c r="G13" s="219" t="s">
        <v>940</v>
      </c>
      <c r="H13" s="219" t="s">
        <v>940</v>
      </c>
      <c r="I13" s="220" t="s">
        <v>940</v>
      </c>
    </row>
    <row r="14" spans="1:12" x14ac:dyDescent="0.25">
      <c r="A14" s="6" t="s">
        <v>1660</v>
      </c>
      <c r="B14" s="19" t="s">
        <v>1644</v>
      </c>
      <c r="C14" s="218" t="s">
        <v>944</v>
      </c>
      <c r="D14" s="219" t="s">
        <v>944</v>
      </c>
      <c r="E14" s="219" t="s">
        <v>944</v>
      </c>
      <c r="F14" s="219" t="s">
        <v>944</v>
      </c>
      <c r="G14" s="219" t="s">
        <v>944</v>
      </c>
      <c r="H14" s="219" t="s">
        <v>944</v>
      </c>
      <c r="I14" s="220" t="s">
        <v>944</v>
      </c>
    </row>
    <row r="15" spans="1:12" x14ac:dyDescent="0.25">
      <c r="A15" s="6" t="s">
        <v>1661</v>
      </c>
      <c r="B15" s="19" t="s">
        <v>1686</v>
      </c>
      <c r="C15" s="218" t="s">
        <v>948</v>
      </c>
      <c r="D15" s="219" t="s">
        <v>948</v>
      </c>
      <c r="E15" s="219" t="s">
        <v>948</v>
      </c>
      <c r="F15" s="219" t="s">
        <v>948</v>
      </c>
      <c r="G15" s="219" t="s">
        <v>948</v>
      </c>
      <c r="H15" s="219" t="s">
        <v>948</v>
      </c>
      <c r="I15" s="220" t="s">
        <v>948</v>
      </c>
    </row>
    <row r="16" spans="1:12" x14ac:dyDescent="0.25">
      <c r="A16" s="6" t="s">
        <v>1662</v>
      </c>
      <c r="B16" s="19" t="s">
        <v>1686</v>
      </c>
      <c r="C16" s="218" t="s">
        <v>952</v>
      </c>
      <c r="D16" s="219" t="s">
        <v>952</v>
      </c>
      <c r="E16" s="219" t="s">
        <v>952</v>
      </c>
      <c r="F16" s="219" t="s">
        <v>952</v>
      </c>
      <c r="G16" s="219" t="s">
        <v>952</v>
      </c>
      <c r="H16" s="219" t="s">
        <v>952</v>
      </c>
      <c r="I16" s="220" t="s">
        <v>952</v>
      </c>
    </row>
    <row r="17" spans="1:9" x14ac:dyDescent="0.25">
      <c r="A17" s="6" t="s">
        <v>1663</v>
      </c>
      <c r="B17" s="19" t="s">
        <v>1687</v>
      </c>
      <c r="C17" s="218" t="s">
        <v>956</v>
      </c>
      <c r="D17" s="219" t="s">
        <v>956</v>
      </c>
      <c r="E17" s="219" t="s">
        <v>956</v>
      </c>
      <c r="F17" s="219" t="s">
        <v>956</v>
      </c>
      <c r="G17" s="219" t="s">
        <v>956</v>
      </c>
      <c r="H17" s="219" t="s">
        <v>956</v>
      </c>
      <c r="I17" s="220" t="s">
        <v>956</v>
      </c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84</v>
      </c>
      <c r="C23">
        <v>20</v>
      </c>
      <c r="D23" t="s">
        <v>936</v>
      </c>
      <c r="E23">
        <v>32578</v>
      </c>
      <c r="F23" t="s">
        <v>937</v>
      </c>
      <c r="G23" t="s">
        <v>938</v>
      </c>
      <c r="H23">
        <v>354.47</v>
      </c>
      <c r="I23">
        <v>70.89</v>
      </c>
    </row>
    <row r="24" spans="1:9" x14ac:dyDescent="0.25">
      <c r="A24" t="s">
        <v>869</v>
      </c>
      <c r="B24" t="s">
        <v>89</v>
      </c>
      <c r="C24">
        <v>20</v>
      </c>
      <c r="D24" t="s">
        <v>940</v>
      </c>
      <c r="E24">
        <v>23881</v>
      </c>
      <c r="F24" t="s">
        <v>941</v>
      </c>
      <c r="G24" t="s">
        <v>942</v>
      </c>
      <c r="H24">
        <v>303.14600000000002</v>
      </c>
      <c r="I24">
        <v>60.63</v>
      </c>
    </row>
    <row r="25" spans="1:9" x14ac:dyDescent="0.25">
      <c r="A25" t="s">
        <v>869</v>
      </c>
      <c r="B25" t="s">
        <v>94</v>
      </c>
      <c r="C25">
        <v>20</v>
      </c>
      <c r="D25" t="s">
        <v>944</v>
      </c>
      <c r="E25">
        <v>24940</v>
      </c>
      <c r="F25" t="s">
        <v>945</v>
      </c>
      <c r="G25" t="s">
        <v>946</v>
      </c>
      <c r="H25">
        <v>198.84</v>
      </c>
      <c r="I25">
        <v>39.770000000000003</v>
      </c>
    </row>
    <row r="26" spans="1:9" x14ac:dyDescent="0.25">
      <c r="A26" t="s">
        <v>869</v>
      </c>
      <c r="B26" t="s">
        <v>99</v>
      </c>
      <c r="C26">
        <v>20</v>
      </c>
      <c r="D26" t="s">
        <v>948</v>
      </c>
      <c r="E26">
        <v>27200</v>
      </c>
      <c r="F26" t="s">
        <v>949</v>
      </c>
      <c r="G26" t="s">
        <v>950</v>
      </c>
      <c r="H26">
        <v>156.19</v>
      </c>
      <c r="I26">
        <v>31.23</v>
      </c>
    </row>
    <row r="27" spans="1:9" x14ac:dyDescent="0.25">
      <c r="A27" t="s">
        <v>869</v>
      </c>
      <c r="B27" t="s">
        <v>104</v>
      </c>
      <c r="C27">
        <v>20</v>
      </c>
      <c r="D27" t="s">
        <v>952</v>
      </c>
      <c r="E27">
        <v>20713</v>
      </c>
      <c r="F27" t="s">
        <v>953</v>
      </c>
      <c r="G27" t="s">
        <v>954</v>
      </c>
      <c r="H27" s="88">
        <v>297.74</v>
      </c>
      <c r="I27">
        <v>59.55</v>
      </c>
    </row>
    <row r="28" spans="1:9" x14ac:dyDescent="0.25">
      <c r="A28" t="s">
        <v>869</v>
      </c>
      <c r="B28" t="s">
        <v>109</v>
      </c>
      <c r="C28">
        <v>20</v>
      </c>
      <c r="D28" t="s">
        <v>956</v>
      </c>
      <c r="E28">
        <v>40001</v>
      </c>
      <c r="F28" t="s">
        <v>957</v>
      </c>
      <c r="G28" t="s">
        <v>958</v>
      </c>
      <c r="H28" s="88">
        <v>180.16</v>
      </c>
      <c r="I28">
        <v>36.03</v>
      </c>
    </row>
    <row r="31" spans="1:9" x14ac:dyDescent="0.25">
      <c r="A31" s="7" t="s">
        <v>2053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2347</v>
      </c>
    </row>
    <row r="34" spans="1:49" x14ac:dyDescent="0.25">
      <c r="A34" t="s">
        <v>1709</v>
      </c>
      <c r="B34" s="38">
        <v>42451.479421296295</v>
      </c>
    </row>
    <row r="35" spans="1:49" x14ac:dyDescent="0.25">
      <c r="A35" t="s">
        <v>1710</v>
      </c>
      <c r="B35">
        <v>2429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15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15</v>
      </c>
      <c r="I38">
        <v>15</v>
      </c>
      <c r="J38">
        <v>16</v>
      </c>
      <c r="K38">
        <v>16</v>
      </c>
      <c r="L38">
        <v>16</v>
      </c>
      <c r="M38">
        <v>16</v>
      </c>
      <c r="N38">
        <v>14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15</v>
      </c>
      <c r="V38">
        <v>16</v>
      </c>
      <c r="W38">
        <v>16</v>
      </c>
      <c r="X38">
        <v>15</v>
      </c>
      <c r="Y38">
        <v>15</v>
      </c>
      <c r="Z38">
        <v>16</v>
      </c>
      <c r="AA38">
        <v>15</v>
      </c>
      <c r="AB38">
        <v>16</v>
      </c>
      <c r="AC38">
        <v>15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15</v>
      </c>
      <c r="AK38">
        <v>15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0</v>
      </c>
      <c r="AR38">
        <v>2</v>
      </c>
      <c r="AS38">
        <v>5</v>
      </c>
      <c r="AT38">
        <v>14</v>
      </c>
      <c r="AU38">
        <v>16</v>
      </c>
      <c r="AV38">
        <v>16</v>
      </c>
      <c r="AW38">
        <v>15</v>
      </c>
    </row>
    <row r="39" spans="1:49" x14ac:dyDescent="0.25">
      <c r="A39" t="s">
        <v>1764</v>
      </c>
      <c r="B39">
        <v>129.06399999999999</v>
      </c>
      <c r="C39">
        <v>181.995</v>
      </c>
      <c r="D39">
        <v>114.158</v>
      </c>
      <c r="E39">
        <v>107.36499999999999</v>
      </c>
      <c r="F39">
        <v>123.447</v>
      </c>
      <c r="G39">
        <v>126.026</v>
      </c>
      <c r="H39">
        <v>114.691</v>
      </c>
      <c r="I39">
        <v>92.137</v>
      </c>
      <c r="J39">
        <v>56.316000000000003</v>
      </c>
      <c r="K39">
        <v>106.616</v>
      </c>
      <c r="L39">
        <v>97.753</v>
      </c>
      <c r="M39">
        <v>111.07</v>
      </c>
      <c r="N39">
        <v>80.352000000000004</v>
      </c>
      <c r="O39">
        <v>92.597999999999999</v>
      </c>
      <c r="P39">
        <v>81.111999999999995</v>
      </c>
      <c r="Q39">
        <v>95.450999999999993</v>
      </c>
      <c r="R39">
        <v>120.33</v>
      </c>
      <c r="S39">
        <v>134.16200000000001</v>
      </c>
      <c r="T39">
        <v>89.37</v>
      </c>
      <c r="U39">
        <v>71.778999999999996</v>
      </c>
      <c r="V39">
        <v>138.68700000000001</v>
      </c>
      <c r="W39">
        <v>101.361</v>
      </c>
      <c r="X39">
        <v>86.763000000000005</v>
      </c>
      <c r="Y39">
        <v>103.613</v>
      </c>
      <c r="Z39">
        <v>109.181</v>
      </c>
      <c r="AA39">
        <v>131.09100000000001</v>
      </c>
      <c r="AB39">
        <v>98.122</v>
      </c>
      <c r="AC39">
        <v>78.709000000000003</v>
      </c>
      <c r="AD39">
        <v>104.518</v>
      </c>
      <c r="AE39">
        <v>137.46899999999999</v>
      </c>
      <c r="AF39">
        <v>113.443</v>
      </c>
      <c r="AG39">
        <v>78.114000000000004</v>
      </c>
      <c r="AH39">
        <v>101.069</v>
      </c>
      <c r="AI39">
        <v>112.381</v>
      </c>
      <c r="AJ39">
        <v>105.095</v>
      </c>
      <c r="AK39">
        <v>148.547</v>
      </c>
      <c r="AL39">
        <v>132.13300000000001</v>
      </c>
      <c r="AM39">
        <v>125.904</v>
      </c>
      <c r="AN39">
        <v>107.13200000000001</v>
      </c>
      <c r="AO39">
        <v>116.042</v>
      </c>
      <c r="AP39">
        <v>106.623</v>
      </c>
      <c r="AQ39">
        <v>0</v>
      </c>
      <c r="AR39">
        <v>41.523000000000003</v>
      </c>
      <c r="AS39">
        <v>186.20500000000001</v>
      </c>
      <c r="AT39">
        <v>146.685</v>
      </c>
      <c r="AU39">
        <v>148.60400000000001</v>
      </c>
      <c r="AV39">
        <v>84.308999999999997</v>
      </c>
      <c r="AW39">
        <v>103.39700000000001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2346</v>
      </c>
    </row>
    <row r="42" spans="1:49" x14ac:dyDescent="0.25">
      <c r="A42" t="s">
        <v>1709</v>
      </c>
      <c r="B42" s="38">
        <v>42451.478761574072</v>
      </c>
    </row>
    <row r="43" spans="1:49" x14ac:dyDescent="0.25">
      <c r="A43" t="s">
        <v>1710</v>
      </c>
      <c r="B43">
        <v>2405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14</v>
      </c>
      <c r="C46">
        <v>7</v>
      </c>
      <c r="D46">
        <v>15</v>
      </c>
      <c r="E46">
        <v>16</v>
      </c>
      <c r="F46">
        <v>16</v>
      </c>
      <c r="G46">
        <v>16</v>
      </c>
      <c r="H46">
        <v>13</v>
      </c>
      <c r="I46">
        <v>13</v>
      </c>
      <c r="J46">
        <v>16</v>
      </c>
      <c r="K46">
        <v>14</v>
      </c>
      <c r="L46">
        <v>15</v>
      </c>
      <c r="M46">
        <v>16</v>
      </c>
      <c r="N46">
        <v>14</v>
      </c>
      <c r="O46">
        <v>16</v>
      </c>
      <c r="P46">
        <v>15</v>
      </c>
      <c r="Q46">
        <v>15</v>
      </c>
      <c r="R46">
        <v>16</v>
      </c>
      <c r="S46">
        <v>16</v>
      </c>
      <c r="T46">
        <v>16</v>
      </c>
      <c r="U46">
        <v>15</v>
      </c>
      <c r="V46">
        <v>16</v>
      </c>
      <c r="W46">
        <v>15</v>
      </c>
      <c r="X46">
        <v>13</v>
      </c>
      <c r="Y46">
        <v>14</v>
      </c>
      <c r="Z46">
        <v>16</v>
      </c>
      <c r="AA46">
        <v>15</v>
      </c>
      <c r="AB46">
        <v>16</v>
      </c>
      <c r="AC46">
        <v>14</v>
      </c>
      <c r="AD46">
        <v>15</v>
      </c>
      <c r="AE46">
        <v>16</v>
      </c>
      <c r="AF46">
        <v>16</v>
      </c>
      <c r="AG46">
        <v>14</v>
      </c>
      <c r="AH46">
        <v>16</v>
      </c>
      <c r="AI46">
        <v>16</v>
      </c>
      <c r="AJ46">
        <v>15</v>
      </c>
      <c r="AK46">
        <v>15</v>
      </c>
      <c r="AL46">
        <v>16</v>
      </c>
      <c r="AM46">
        <v>16</v>
      </c>
      <c r="AN46">
        <v>15</v>
      </c>
      <c r="AO46">
        <v>16</v>
      </c>
      <c r="AP46">
        <v>0</v>
      </c>
      <c r="AQ46">
        <v>0</v>
      </c>
      <c r="AR46">
        <v>2</v>
      </c>
      <c r="AS46">
        <v>6</v>
      </c>
      <c r="AT46">
        <v>14</v>
      </c>
      <c r="AU46">
        <v>16</v>
      </c>
      <c r="AV46">
        <v>14</v>
      </c>
      <c r="AW46">
        <v>12</v>
      </c>
    </row>
    <row r="47" spans="1:49" x14ac:dyDescent="0.25">
      <c r="A47" t="s">
        <v>1764</v>
      </c>
      <c r="B47">
        <v>100.473</v>
      </c>
      <c r="C47">
        <v>22.414000000000001</v>
      </c>
      <c r="D47">
        <v>97.266999999999996</v>
      </c>
      <c r="E47">
        <v>79.363</v>
      </c>
      <c r="F47">
        <v>89.623000000000005</v>
      </c>
      <c r="G47">
        <v>91.774000000000001</v>
      </c>
      <c r="H47">
        <v>33.137</v>
      </c>
      <c r="I47">
        <v>17.364000000000001</v>
      </c>
      <c r="J47">
        <v>33.442999999999998</v>
      </c>
      <c r="K47">
        <v>47.726999999999997</v>
      </c>
      <c r="L47">
        <v>68.025000000000006</v>
      </c>
      <c r="M47">
        <v>63.432000000000002</v>
      </c>
      <c r="N47">
        <v>47.191000000000003</v>
      </c>
      <c r="O47">
        <v>69.742000000000004</v>
      </c>
      <c r="P47">
        <v>35.054000000000002</v>
      </c>
      <c r="Q47">
        <v>39.923000000000002</v>
      </c>
      <c r="R47">
        <v>88.108999999999995</v>
      </c>
      <c r="S47">
        <v>113.10299999999999</v>
      </c>
      <c r="T47">
        <v>63.43</v>
      </c>
      <c r="U47">
        <v>46.542999999999999</v>
      </c>
      <c r="V47">
        <v>103.536</v>
      </c>
      <c r="W47">
        <v>56.685000000000002</v>
      </c>
      <c r="X47">
        <v>32.642000000000003</v>
      </c>
      <c r="Y47">
        <v>68.096000000000004</v>
      </c>
      <c r="Z47">
        <v>143.36699999999999</v>
      </c>
      <c r="AA47">
        <v>60.332999999999998</v>
      </c>
      <c r="AB47">
        <v>86.207999999999998</v>
      </c>
      <c r="AC47">
        <v>49.743000000000002</v>
      </c>
      <c r="AD47">
        <v>41.677</v>
      </c>
      <c r="AE47">
        <v>83.293999999999997</v>
      </c>
      <c r="AF47">
        <v>44.347999999999999</v>
      </c>
      <c r="AG47">
        <v>25.574000000000002</v>
      </c>
      <c r="AH47">
        <v>149.54599999999999</v>
      </c>
      <c r="AI47">
        <v>80.13</v>
      </c>
      <c r="AJ47">
        <v>66.495999999999995</v>
      </c>
      <c r="AK47">
        <v>32.320999999999998</v>
      </c>
      <c r="AL47">
        <v>69.436999999999998</v>
      </c>
      <c r="AM47">
        <v>99.14</v>
      </c>
      <c r="AN47">
        <v>41.674999999999997</v>
      </c>
      <c r="AO47">
        <v>50.258000000000003</v>
      </c>
      <c r="AP47">
        <v>0</v>
      </c>
      <c r="AQ47">
        <v>0</v>
      </c>
      <c r="AR47">
        <v>36.972999999999999</v>
      </c>
      <c r="AS47">
        <v>136.578</v>
      </c>
      <c r="AT47">
        <v>115.386</v>
      </c>
      <c r="AU47">
        <v>101.84699999999999</v>
      </c>
      <c r="AV47">
        <v>29.963999999999999</v>
      </c>
      <c r="AW47">
        <v>29.550999999999998</v>
      </c>
    </row>
    <row r="49" spans="1:49" x14ac:dyDescent="0.25">
      <c r="A49" s="7" t="s">
        <v>2056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2345</v>
      </c>
    </row>
    <row r="52" spans="1:49" x14ac:dyDescent="0.25">
      <c r="A52" t="s">
        <v>1709</v>
      </c>
      <c r="B52" s="38">
        <v>42451.478032407409</v>
      </c>
    </row>
    <row r="53" spans="1:49" x14ac:dyDescent="0.25">
      <c r="A53" t="s">
        <v>1710</v>
      </c>
      <c r="B53">
        <v>2416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12</v>
      </c>
      <c r="G56">
        <v>16</v>
      </c>
      <c r="H56">
        <v>15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15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0</v>
      </c>
      <c r="AR56">
        <v>0</v>
      </c>
      <c r="AS56">
        <v>5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110.92100000000001</v>
      </c>
      <c r="C57">
        <v>127.15900000000001</v>
      </c>
      <c r="D57">
        <v>95.44</v>
      </c>
      <c r="E57">
        <v>134.91</v>
      </c>
      <c r="F57">
        <v>234.874</v>
      </c>
      <c r="G57">
        <v>124.203</v>
      </c>
      <c r="H57">
        <v>129.17099999999999</v>
      </c>
      <c r="I57">
        <v>126.218</v>
      </c>
      <c r="J57">
        <v>118.831</v>
      </c>
      <c r="K57">
        <v>137.685</v>
      </c>
      <c r="L57">
        <v>122.268</v>
      </c>
      <c r="M57">
        <v>136.06200000000001</v>
      </c>
      <c r="N57">
        <v>149.94300000000001</v>
      </c>
      <c r="O57">
        <v>121.422</v>
      </c>
      <c r="P57">
        <v>158.465</v>
      </c>
      <c r="Q57">
        <v>101.22799999999999</v>
      </c>
      <c r="R57">
        <v>111.60299999999999</v>
      </c>
      <c r="S57">
        <v>108.643</v>
      </c>
      <c r="T57">
        <v>88.944000000000003</v>
      </c>
      <c r="U57">
        <v>88.888999999999996</v>
      </c>
      <c r="V57">
        <v>172.751</v>
      </c>
      <c r="W57">
        <v>122.904</v>
      </c>
      <c r="X57">
        <v>90.99</v>
      </c>
      <c r="Y57">
        <v>83.855000000000004</v>
      </c>
      <c r="Z57">
        <v>108.773</v>
      </c>
      <c r="AA57">
        <v>117.50700000000001</v>
      </c>
      <c r="AB57">
        <v>115.309</v>
      </c>
      <c r="AC57">
        <v>154.80699999999999</v>
      </c>
      <c r="AD57">
        <v>135.44399999999999</v>
      </c>
      <c r="AE57">
        <v>156.70099999999999</v>
      </c>
      <c r="AF57">
        <v>198.18299999999999</v>
      </c>
      <c r="AG57">
        <v>107.154</v>
      </c>
      <c r="AH57">
        <v>162.054</v>
      </c>
      <c r="AI57">
        <v>125.92</v>
      </c>
      <c r="AJ57">
        <v>154.393</v>
      </c>
      <c r="AK57">
        <v>165.09200000000001</v>
      </c>
      <c r="AL57">
        <v>140.66800000000001</v>
      </c>
      <c r="AM57">
        <v>144.24</v>
      </c>
      <c r="AN57">
        <v>169.982</v>
      </c>
      <c r="AO57">
        <v>111.617</v>
      </c>
      <c r="AP57">
        <v>137.05799999999999</v>
      </c>
      <c r="AQ57">
        <v>0</v>
      </c>
      <c r="AR57">
        <v>0</v>
      </c>
      <c r="AS57">
        <v>28.454999999999998</v>
      </c>
      <c r="AT57">
        <v>150.495</v>
      </c>
      <c r="AU57">
        <v>135.886</v>
      </c>
      <c r="AV57">
        <v>153.50899999999999</v>
      </c>
      <c r="AW57">
        <v>108.56399999999999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2344</v>
      </c>
    </row>
    <row r="60" spans="1:49" x14ac:dyDescent="0.25">
      <c r="A60" t="s">
        <v>1709</v>
      </c>
      <c r="B60" s="38">
        <v>42451.474074074074</v>
      </c>
    </row>
    <row r="61" spans="1:49" x14ac:dyDescent="0.25">
      <c r="A61" t="s">
        <v>1710</v>
      </c>
      <c r="B61">
        <v>2397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14</v>
      </c>
      <c r="D64">
        <v>16</v>
      </c>
      <c r="E64">
        <v>16</v>
      </c>
      <c r="F64">
        <v>12</v>
      </c>
      <c r="G64">
        <v>16</v>
      </c>
      <c r="H64">
        <v>15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15</v>
      </c>
      <c r="U64">
        <v>15</v>
      </c>
      <c r="V64">
        <v>16</v>
      </c>
      <c r="W64">
        <v>16</v>
      </c>
      <c r="X64">
        <v>14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  <c r="AF64">
        <v>16</v>
      </c>
      <c r="AG64">
        <v>16</v>
      </c>
      <c r="AH64">
        <v>16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0</v>
      </c>
      <c r="AR64">
        <v>0</v>
      </c>
      <c r="AS64">
        <v>4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62.543999999999997</v>
      </c>
      <c r="C65">
        <v>44.942</v>
      </c>
      <c r="D65">
        <v>77.480999999999995</v>
      </c>
      <c r="E65">
        <v>88.179000000000002</v>
      </c>
      <c r="F65">
        <v>169.03200000000001</v>
      </c>
      <c r="G65">
        <v>80.034000000000006</v>
      </c>
      <c r="H65">
        <v>88.052000000000007</v>
      </c>
      <c r="I65">
        <v>91.605000000000004</v>
      </c>
      <c r="J65">
        <v>84.983999999999995</v>
      </c>
      <c r="K65">
        <v>114.014</v>
      </c>
      <c r="L65">
        <v>61.323999999999998</v>
      </c>
      <c r="M65">
        <v>85.748000000000005</v>
      </c>
      <c r="N65">
        <v>85.834000000000003</v>
      </c>
      <c r="O65">
        <v>61.863</v>
      </c>
      <c r="P65">
        <v>87.081999999999994</v>
      </c>
      <c r="Q65">
        <v>70.715000000000003</v>
      </c>
      <c r="R65">
        <v>87.057000000000002</v>
      </c>
      <c r="S65">
        <v>88.605000000000004</v>
      </c>
      <c r="T65">
        <v>55.168999999999997</v>
      </c>
      <c r="U65">
        <v>61.671999999999997</v>
      </c>
      <c r="V65">
        <v>96.204999999999998</v>
      </c>
      <c r="W65">
        <v>58.271000000000001</v>
      </c>
      <c r="X65">
        <v>43.002000000000002</v>
      </c>
      <c r="Y65">
        <v>77.150000000000006</v>
      </c>
      <c r="Z65">
        <v>104.858</v>
      </c>
      <c r="AA65">
        <v>75.686999999999998</v>
      </c>
      <c r="AB65">
        <v>100.20699999999999</v>
      </c>
      <c r="AC65">
        <v>59.526000000000003</v>
      </c>
      <c r="AD65">
        <v>62.738999999999997</v>
      </c>
      <c r="AE65">
        <v>77.644999999999996</v>
      </c>
      <c r="AF65">
        <v>88.918999999999997</v>
      </c>
      <c r="AG65">
        <v>71.777000000000001</v>
      </c>
      <c r="AH65">
        <v>169.28</v>
      </c>
      <c r="AI65">
        <v>92.893000000000001</v>
      </c>
      <c r="AJ65">
        <v>83.063000000000002</v>
      </c>
      <c r="AK65">
        <v>115.393</v>
      </c>
      <c r="AL65">
        <v>68.174000000000007</v>
      </c>
      <c r="AM65">
        <v>61.427</v>
      </c>
      <c r="AN65">
        <v>100.247</v>
      </c>
      <c r="AO65">
        <v>95.323999999999998</v>
      </c>
      <c r="AP65">
        <v>0</v>
      </c>
      <c r="AQ65">
        <v>0</v>
      </c>
      <c r="AR65">
        <v>0</v>
      </c>
      <c r="AS65">
        <v>38.21</v>
      </c>
      <c r="AT65">
        <v>108.90600000000001</v>
      </c>
      <c r="AU65">
        <v>102.461</v>
      </c>
      <c r="AV65">
        <v>77.956999999999994</v>
      </c>
      <c r="AW65">
        <v>77.519000000000005</v>
      </c>
    </row>
    <row r="67" spans="1:49" x14ac:dyDescent="0.25">
      <c r="A67" s="7" t="s">
        <v>2059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2343</v>
      </c>
    </row>
    <row r="70" spans="1:49" x14ac:dyDescent="0.25">
      <c r="A70" t="s">
        <v>1709</v>
      </c>
      <c r="B70" s="38">
        <v>42451.481053240743</v>
      </c>
    </row>
    <row r="71" spans="1:49" x14ac:dyDescent="0.25">
      <c r="A71" t="s">
        <v>1710</v>
      </c>
      <c r="B71">
        <v>2409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15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15</v>
      </c>
      <c r="S74">
        <v>16</v>
      </c>
      <c r="T74">
        <v>16</v>
      </c>
      <c r="U74">
        <v>16</v>
      </c>
      <c r="V74">
        <v>16</v>
      </c>
      <c r="W74">
        <v>16</v>
      </c>
      <c r="X74">
        <v>15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15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0</v>
      </c>
      <c r="AR74">
        <v>1</v>
      </c>
      <c r="AS74">
        <v>3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85.591999999999999</v>
      </c>
      <c r="C75">
        <v>113.31399999999999</v>
      </c>
      <c r="D75">
        <v>119.099</v>
      </c>
      <c r="E75">
        <v>90.7</v>
      </c>
      <c r="F75">
        <v>127.941</v>
      </c>
      <c r="G75">
        <v>129.34899999999999</v>
      </c>
      <c r="H75">
        <v>126.42700000000001</v>
      </c>
      <c r="I75">
        <v>112.304</v>
      </c>
      <c r="J75">
        <v>95.561999999999998</v>
      </c>
      <c r="K75">
        <v>90.649000000000001</v>
      </c>
      <c r="L75">
        <v>188.756</v>
      </c>
      <c r="M75">
        <v>152.99799999999999</v>
      </c>
      <c r="N75">
        <v>175.42500000000001</v>
      </c>
      <c r="O75">
        <v>166.381</v>
      </c>
      <c r="P75">
        <v>128.666</v>
      </c>
      <c r="Q75">
        <v>90.391999999999996</v>
      </c>
      <c r="R75">
        <v>139.874</v>
      </c>
      <c r="S75">
        <v>165.72900000000001</v>
      </c>
      <c r="T75">
        <v>139.29499999999999</v>
      </c>
      <c r="U75">
        <v>143.37</v>
      </c>
      <c r="V75">
        <v>201.75899999999999</v>
      </c>
      <c r="W75">
        <v>179.06399999999999</v>
      </c>
      <c r="X75">
        <v>131.40199999999999</v>
      </c>
      <c r="Y75">
        <v>145.85499999999999</v>
      </c>
      <c r="Z75">
        <v>109.502</v>
      </c>
      <c r="AA75">
        <v>154.79499999999999</v>
      </c>
      <c r="AB75">
        <v>189.27</v>
      </c>
      <c r="AC75">
        <v>170.012</v>
      </c>
      <c r="AD75">
        <v>134.173</v>
      </c>
      <c r="AE75">
        <v>166.98500000000001</v>
      </c>
      <c r="AF75">
        <v>146.958</v>
      </c>
      <c r="AG75">
        <v>167.41399999999999</v>
      </c>
      <c r="AH75">
        <v>104.324</v>
      </c>
      <c r="AI75">
        <v>149.124</v>
      </c>
      <c r="AJ75">
        <v>87.486000000000004</v>
      </c>
      <c r="AK75">
        <v>132.99199999999999</v>
      </c>
      <c r="AL75">
        <v>175.17699999999999</v>
      </c>
      <c r="AM75">
        <v>131.691</v>
      </c>
      <c r="AN75">
        <v>160.56700000000001</v>
      </c>
      <c r="AO75">
        <v>148.13800000000001</v>
      </c>
      <c r="AP75">
        <v>100.523</v>
      </c>
      <c r="AQ75">
        <v>0</v>
      </c>
      <c r="AR75">
        <v>9.0410000000000004</v>
      </c>
      <c r="AS75">
        <v>195.34200000000001</v>
      </c>
      <c r="AT75">
        <v>158.47800000000001</v>
      </c>
      <c r="AU75">
        <v>129.19399999999999</v>
      </c>
      <c r="AV75">
        <v>188.67099999999999</v>
      </c>
      <c r="AW75">
        <v>110.90300000000001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2348</v>
      </c>
    </row>
    <row r="78" spans="1:49" x14ac:dyDescent="0.25">
      <c r="A78" t="s">
        <v>1709</v>
      </c>
      <c r="B78" s="38">
        <v>42451.480127314811</v>
      </c>
    </row>
    <row r="79" spans="1:49" x14ac:dyDescent="0.25">
      <c r="A79" t="s">
        <v>1710</v>
      </c>
      <c r="B79">
        <v>2464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13</v>
      </c>
      <c r="C82">
        <v>15</v>
      </c>
      <c r="D82">
        <v>16</v>
      </c>
      <c r="E82">
        <v>15</v>
      </c>
      <c r="F82">
        <v>16</v>
      </c>
      <c r="G82">
        <v>16</v>
      </c>
      <c r="H82">
        <v>16</v>
      </c>
      <c r="I82">
        <v>16</v>
      </c>
      <c r="J82">
        <v>15</v>
      </c>
      <c r="K82">
        <v>16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15</v>
      </c>
      <c r="S82">
        <v>16</v>
      </c>
      <c r="T82">
        <v>16</v>
      </c>
      <c r="U82">
        <v>16</v>
      </c>
      <c r="V82">
        <v>16</v>
      </c>
      <c r="W82">
        <v>16</v>
      </c>
      <c r="X82">
        <v>15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16</v>
      </c>
      <c r="AE82">
        <v>16</v>
      </c>
      <c r="AF82">
        <v>16</v>
      </c>
      <c r="AG82">
        <v>15</v>
      </c>
      <c r="AH82">
        <v>16</v>
      </c>
      <c r="AI82">
        <v>16</v>
      </c>
      <c r="AJ82">
        <v>16</v>
      </c>
      <c r="AK82">
        <v>15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0</v>
      </c>
      <c r="AR82">
        <v>1</v>
      </c>
      <c r="AS82">
        <v>6</v>
      </c>
      <c r="AT82">
        <v>16</v>
      </c>
      <c r="AU82">
        <v>16</v>
      </c>
      <c r="AV82">
        <v>16</v>
      </c>
      <c r="AW82">
        <v>15</v>
      </c>
    </row>
    <row r="83" spans="1:49" x14ac:dyDescent="0.25">
      <c r="A83" t="s">
        <v>1764</v>
      </c>
      <c r="B83">
        <v>85.813999999999993</v>
      </c>
      <c r="C83">
        <v>50.097000000000001</v>
      </c>
      <c r="D83">
        <v>97.03</v>
      </c>
      <c r="E83">
        <v>53.484000000000002</v>
      </c>
      <c r="F83">
        <v>103.47</v>
      </c>
      <c r="G83">
        <v>107.54</v>
      </c>
      <c r="H83">
        <v>112.051</v>
      </c>
      <c r="I83">
        <v>114.224</v>
      </c>
      <c r="J83">
        <v>82.69</v>
      </c>
      <c r="K83">
        <v>74.435000000000002</v>
      </c>
      <c r="L83">
        <v>148.977</v>
      </c>
      <c r="M83">
        <v>50.622999999999998</v>
      </c>
      <c r="N83">
        <v>153.10900000000001</v>
      </c>
      <c r="O83">
        <v>104.063</v>
      </c>
      <c r="P83">
        <v>108.592</v>
      </c>
      <c r="Q83">
        <v>78.198999999999998</v>
      </c>
      <c r="R83">
        <v>131.66200000000001</v>
      </c>
      <c r="S83">
        <v>139.47300000000001</v>
      </c>
      <c r="T83">
        <v>67.275999999999996</v>
      </c>
      <c r="U83">
        <v>53.512</v>
      </c>
      <c r="V83">
        <v>150.06700000000001</v>
      </c>
      <c r="W83">
        <v>98.22</v>
      </c>
      <c r="X83">
        <v>99.132999999999996</v>
      </c>
      <c r="Y83">
        <v>131.56</v>
      </c>
      <c r="Z83">
        <v>193.74</v>
      </c>
      <c r="AA83">
        <v>55.375999999999998</v>
      </c>
      <c r="AB83">
        <v>138.71700000000001</v>
      </c>
      <c r="AC83">
        <v>82.68</v>
      </c>
      <c r="AD83">
        <v>129.923</v>
      </c>
      <c r="AE83">
        <v>99.828999999999994</v>
      </c>
      <c r="AF83">
        <v>149.24700000000001</v>
      </c>
      <c r="AG83">
        <v>145.22900000000001</v>
      </c>
      <c r="AH83">
        <v>183.07300000000001</v>
      </c>
      <c r="AI83">
        <v>108.71</v>
      </c>
      <c r="AJ83">
        <v>61.463000000000001</v>
      </c>
      <c r="AK83">
        <v>66.835999999999999</v>
      </c>
      <c r="AL83">
        <v>148.44800000000001</v>
      </c>
      <c r="AM83">
        <v>78.906999999999996</v>
      </c>
      <c r="AN83">
        <v>120.773</v>
      </c>
      <c r="AO83">
        <v>136.99799999999999</v>
      </c>
      <c r="AP83">
        <v>0</v>
      </c>
      <c r="AQ83">
        <v>0</v>
      </c>
      <c r="AR83">
        <v>8.2550000000000008</v>
      </c>
      <c r="AS83">
        <v>57.033000000000001</v>
      </c>
      <c r="AT83">
        <v>142.327</v>
      </c>
      <c r="AU83">
        <v>108.822</v>
      </c>
      <c r="AV83">
        <v>142.613</v>
      </c>
      <c r="AW83">
        <v>96.760999999999996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93.333333333333329</v>
      </c>
      <c r="C86">
        <f t="shared" ref="C86:AW86" si="0">C46/C38*100</f>
        <v>43.75</v>
      </c>
      <c r="D86">
        <f t="shared" si="0"/>
        <v>93.75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86.666666666666671</v>
      </c>
      <c r="I86">
        <f t="shared" si="0"/>
        <v>86.666666666666671</v>
      </c>
      <c r="J86">
        <f t="shared" si="0"/>
        <v>100</v>
      </c>
      <c r="K86">
        <f t="shared" si="0"/>
        <v>87.5</v>
      </c>
      <c r="L86">
        <f t="shared" si="0"/>
        <v>93.75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93.75</v>
      </c>
      <c r="Q86">
        <f t="shared" si="0"/>
        <v>93.75</v>
      </c>
      <c r="R86">
        <f t="shared" si="0"/>
        <v>100</v>
      </c>
      <c r="S86">
        <f t="shared" si="0"/>
        <v>100</v>
      </c>
      <c r="T86">
        <f t="shared" si="0"/>
        <v>100</v>
      </c>
      <c r="U86">
        <f t="shared" si="0"/>
        <v>100</v>
      </c>
      <c r="V86">
        <f t="shared" si="0"/>
        <v>100</v>
      </c>
      <c r="W86">
        <f t="shared" si="0"/>
        <v>93.75</v>
      </c>
      <c r="X86">
        <f t="shared" si="0"/>
        <v>86.666666666666671</v>
      </c>
      <c r="Y86">
        <f t="shared" si="0"/>
        <v>93.333333333333329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93.333333333333329</v>
      </c>
      <c r="AD86">
        <f t="shared" si="0"/>
        <v>93.75</v>
      </c>
      <c r="AE86">
        <f t="shared" si="0"/>
        <v>100</v>
      </c>
      <c r="AF86">
        <f t="shared" si="0"/>
        <v>100</v>
      </c>
      <c r="AG86">
        <f t="shared" si="0"/>
        <v>87.5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93.75</v>
      </c>
      <c r="AO86">
        <f t="shared" si="0"/>
        <v>100</v>
      </c>
      <c r="AP86">
        <f t="shared" si="0"/>
        <v>0</v>
      </c>
      <c r="AQ86" t="e">
        <f t="shared" si="0"/>
        <v>#DIV/0!</v>
      </c>
      <c r="AR86">
        <f t="shared" si="0"/>
        <v>100</v>
      </c>
      <c r="AS86">
        <f t="shared" si="0"/>
        <v>120</v>
      </c>
      <c r="AT86">
        <f t="shared" si="0"/>
        <v>100</v>
      </c>
      <c r="AU86">
        <f t="shared" si="0"/>
        <v>100</v>
      </c>
      <c r="AV86">
        <f t="shared" si="0"/>
        <v>87.5</v>
      </c>
      <c r="AW86">
        <f t="shared" si="0"/>
        <v>80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87.5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93.75</v>
      </c>
      <c r="V87">
        <f t="shared" si="1"/>
        <v>100</v>
      </c>
      <c r="W87">
        <f t="shared" si="1"/>
        <v>100</v>
      </c>
      <c r="X87">
        <f t="shared" si="1"/>
        <v>87.5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 t="e">
        <f t="shared" si="1"/>
        <v>#DIV/0!</v>
      </c>
      <c r="AR87" t="e">
        <f t="shared" si="1"/>
        <v>#DIV/0!</v>
      </c>
      <c r="AS87">
        <f t="shared" si="1"/>
        <v>80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86.666666666666671</v>
      </c>
      <c r="C88">
        <f t="shared" ref="C88:AW88" si="2">C82/C74*100</f>
        <v>93.75</v>
      </c>
      <c r="D88">
        <f t="shared" si="2"/>
        <v>100</v>
      </c>
      <c r="E88">
        <f t="shared" si="2"/>
        <v>93.75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93.75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93.75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 t="e">
        <f t="shared" si="2"/>
        <v>#DIV/0!</v>
      </c>
      <c r="AR88">
        <f t="shared" si="2"/>
        <v>100</v>
      </c>
      <c r="AS88">
        <f t="shared" si="2"/>
        <v>200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93.75</v>
      </c>
    </row>
    <row r="89" spans="1:49" s="7" customFormat="1" x14ac:dyDescent="0.25">
      <c r="A89" s="7" t="s">
        <v>1773</v>
      </c>
      <c r="B89" s="7" t="s">
        <v>1644</v>
      </c>
      <c r="C89" s="7" t="s">
        <v>938</v>
      </c>
      <c r="D89" s="7" t="s">
        <v>938</v>
      </c>
      <c r="E89" s="7" t="s">
        <v>938</v>
      </c>
      <c r="F89" s="7" t="s">
        <v>938</v>
      </c>
      <c r="G89" s="7" t="s">
        <v>938</v>
      </c>
      <c r="H89" s="7" t="s">
        <v>938</v>
      </c>
      <c r="I89" s="7" t="s">
        <v>938</v>
      </c>
      <c r="J89" s="7" t="s">
        <v>1644</v>
      </c>
      <c r="K89" s="7" t="s">
        <v>942</v>
      </c>
      <c r="L89" s="7" t="s">
        <v>942</v>
      </c>
      <c r="M89" s="7" t="s">
        <v>942</v>
      </c>
      <c r="N89" s="7" t="s">
        <v>942</v>
      </c>
      <c r="O89" s="7" t="s">
        <v>942</v>
      </c>
      <c r="P89" s="7" t="s">
        <v>942</v>
      </c>
      <c r="Q89" s="7" t="s">
        <v>942</v>
      </c>
      <c r="R89" s="7" t="s">
        <v>1644</v>
      </c>
      <c r="S89" s="7" t="s">
        <v>946</v>
      </c>
      <c r="T89" s="7" t="s">
        <v>946</v>
      </c>
      <c r="U89" s="7" t="s">
        <v>946</v>
      </c>
      <c r="V89" s="7" t="s">
        <v>946</v>
      </c>
      <c r="W89" s="7" t="s">
        <v>946</v>
      </c>
      <c r="X89" s="7" t="s">
        <v>946</v>
      </c>
      <c r="Y89" s="7" t="s">
        <v>946</v>
      </c>
      <c r="Z89" s="7" t="s">
        <v>1686</v>
      </c>
      <c r="AA89" s="7" t="s">
        <v>950</v>
      </c>
      <c r="AB89" s="7" t="s">
        <v>950</v>
      </c>
      <c r="AC89" s="7" t="s">
        <v>950</v>
      </c>
      <c r="AD89" s="7" t="s">
        <v>950</v>
      </c>
      <c r="AE89" s="7" t="s">
        <v>950</v>
      </c>
      <c r="AF89" s="7" t="s">
        <v>950</v>
      </c>
      <c r="AG89" s="7" t="s">
        <v>950</v>
      </c>
      <c r="AH89" s="7" t="s">
        <v>1686</v>
      </c>
      <c r="AI89" s="7" t="s">
        <v>954</v>
      </c>
      <c r="AJ89" s="7" t="s">
        <v>954</v>
      </c>
      <c r="AK89" s="7" t="s">
        <v>954</v>
      </c>
      <c r="AL89" s="7" t="s">
        <v>954</v>
      </c>
      <c r="AM89" s="7" t="s">
        <v>954</v>
      </c>
      <c r="AN89" s="7" t="s">
        <v>954</v>
      </c>
      <c r="AO89" s="7" t="s">
        <v>954</v>
      </c>
      <c r="AP89" s="7" t="s">
        <v>1794</v>
      </c>
      <c r="AQ89" s="7" t="s">
        <v>958</v>
      </c>
      <c r="AR89" s="7" t="s">
        <v>958</v>
      </c>
      <c r="AS89" s="7" t="s">
        <v>958</v>
      </c>
      <c r="AT89" s="7" t="s">
        <v>958</v>
      </c>
      <c r="AU89" s="7" t="s">
        <v>958</v>
      </c>
      <c r="AV89" s="7" t="s">
        <v>958</v>
      </c>
      <c r="AW89" s="7" t="s">
        <v>958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93.333333333333329</v>
      </c>
      <c r="C91">
        <f t="shared" ref="C91:AW91" si="3">AVERAGE(C86:C88)</f>
        <v>75</v>
      </c>
      <c r="D91">
        <f t="shared" si="3"/>
        <v>97.916666666666671</v>
      </c>
      <c r="E91">
        <f t="shared" si="3"/>
        <v>97.916666666666671</v>
      </c>
      <c r="F91">
        <f t="shared" si="3"/>
        <v>100</v>
      </c>
      <c r="G91">
        <f t="shared" si="3"/>
        <v>100</v>
      </c>
      <c r="H91">
        <f t="shared" si="3"/>
        <v>95.555555555555557</v>
      </c>
      <c r="I91">
        <f t="shared" si="3"/>
        <v>95.555555555555557</v>
      </c>
      <c r="J91">
        <f t="shared" si="3"/>
        <v>97.916666666666671</v>
      </c>
      <c r="K91">
        <f t="shared" si="3"/>
        <v>95.833333333333329</v>
      </c>
      <c r="L91">
        <f t="shared" si="3"/>
        <v>97.916666666666671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97.916666666666671</v>
      </c>
      <c r="Q91">
        <f t="shared" si="3"/>
        <v>97.916666666666671</v>
      </c>
      <c r="R91">
        <f t="shared" si="3"/>
        <v>100</v>
      </c>
      <c r="S91">
        <f t="shared" si="3"/>
        <v>100</v>
      </c>
      <c r="T91">
        <f t="shared" si="3"/>
        <v>100</v>
      </c>
      <c r="U91">
        <f t="shared" si="3"/>
        <v>97.916666666666671</v>
      </c>
      <c r="V91">
        <f t="shared" si="3"/>
        <v>100</v>
      </c>
      <c r="W91">
        <f t="shared" si="3"/>
        <v>97.916666666666671</v>
      </c>
      <c r="X91">
        <f t="shared" si="3"/>
        <v>91.3888888888889</v>
      </c>
      <c r="Y91">
        <f t="shared" si="3"/>
        <v>97.777777777777771</v>
      </c>
      <c r="Z91">
        <f t="shared" si="3"/>
        <v>100</v>
      </c>
      <c r="AA91">
        <f t="shared" si="3"/>
        <v>100</v>
      </c>
      <c r="AB91">
        <f t="shared" si="3"/>
        <v>100</v>
      </c>
      <c r="AC91">
        <f t="shared" si="3"/>
        <v>97.777777777777771</v>
      </c>
      <c r="AD91">
        <f t="shared" si="3"/>
        <v>97.916666666666671</v>
      </c>
      <c r="AE91">
        <f t="shared" si="3"/>
        <v>100</v>
      </c>
      <c r="AF91">
        <f t="shared" si="3"/>
        <v>100</v>
      </c>
      <c r="AG91">
        <f t="shared" si="3"/>
        <v>95.833333333333329</v>
      </c>
      <c r="AH91">
        <f t="shared" si="3"/>
        <v>100</v>
      </c>
      <c r="AI91">
        <f t="shared" si="3"/>
        <v>100</v>
      </c>
      <c r="AJ91">
        <f t="shared" si="3"/>
        <v>100</v>
      </c>
      <c r="AK91">
        <f t="shared" si="3"/>
        <v>97.916666666666671</v>
      </c>
      <c r="AL91">
        <f t="shared" si="3"/>
        <v>100</v>
      </c>
      <c r="AM91">
        <f t="shared" si="3"/>
        <v>100</v>
      </c>
      <c r="AN91">
        <f t="shared" si="3"/>
        <v>97.916666666666671</v>
      </c>
      <c r="AO91">
        <f t="shared" si="3"/>
        <v>100</v>
      </c>
      <c r="AP91">
        <f t="shared" si="3"/>
        <v>0</v>
      </c>
      <c r="AQ91" t="e">
        <f t="shared" si="3"/>
        <v>#DIV/0!</v>
      </c>
      <c r="AR91" t="e">
        <f t="shared" si="3"/>
        <v>#DIV/0!</v>
      </c>
      <c r="AS91">
        <f t="shared" si="3"/>
        <v>133.33333333333334</v>
      </c>
      <c r="AT91">
        <f t="shared" si="3"/>
        <v>100</v>
      </c>
      <c r="AU91">
        <f t="shared" si="3"/>
        <v>100</v>
      </c>
      <c r="AV91">
        <f t="shared" si="3"/>
        <v>95.833333333333329</v>
      </c>
      <c r="AW91">
        <f t="shared" si="3"/>
        <v>91.25</v>
      </c>
    </row>
    <row r="92" spans="1:49" x14ac:dyDescent="0.25">
      <c r="A92" t="s">
        <v>1774</v>
      </c>
      <c r="B92">
        <f>STDEV(B86:B88)</f>
        <v>6.6666666666666643</v>
      </c>
      <c r="C92">
        <f t="shared" ref="C92:AW92" si="4">STDEV(C86:C88)</f>
        <v>27.243118397129209</v>
      </c>
      <c r="D92">
        <f t="shared" si="4"/>
        <v>3.6084391824351609</v>
      </c>
      <c r="E92">
        <f t="shared" si="4"/>
        <v>3.6084391824351609</v>
      </c>
      <c r="F92">
        <f t="shared" si="4"/>
        <v>0</v>
      </c>
      <c r="G92">
        <f t="shared" si="4"/>
        <v>0</v>
      </c>
      <c r="H92">
        <f t="shared" si="4"/>
        <v>7.6980035891950074</v>
      </c>
      <c r="I92">
        <f t="shared" si="4"/>
        <v>7.6980035891950074</v>
      </c>
      <c r="J92">
        <f t="shared" si="4"/>
        <v>3.6084391824351609</v>
      </c>
      <c r="K92">
        <f t="shared" si="4"/>
        <v>7.2168783648703219</v>
      </c>
      <c r="L92">
        <f t="shared" si="4"/>
        <v>3.6084391824351609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3.6084391824351609</v>
      </c>
      <c r="Q92">
        <f t="shared" si="4"/>
        <v>3.6084391824351609</v>
      </c>
      <c r="R92">
        <f t="shared" si="4"/>
        <v>0</v>
      </c>
      <c r="S92">
        <f t="shared" si="4"/>
        <v>0</v>
      </c>
      <c r="T92">
        <f t="shared" si="4"/>
        <v>0</v>
      </c>
      <c r="U92">
        <f t="shared" si="4"/>
        <v>3.6084391824351609</v>
      </c>
      <c r="V92">
        <f t="shared" si="4"/>
        <v>0</v>
      </c>
      <c r="W92">
        <f t="shared" si="4"/>
        <v>3.6084391824351609</v>
      </c>
      <c r="X92">
        <f t="shared" si="4"/>
        <v>7.4690720331937497</v>
      </c>
      <c r="Y92">
        <f t="shared" si="4"/>
        <v>3.8490017945975077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3.8490017945975077</v>
      </c>
      <c r="AD92">
        <f t="shared" si="4"/>
        <v>3.6084391824351609</v>
      </c>
      <c r="AE92">
        <f t="shared" si="4"/>
        <v>0</v>
      </c>
      <c r="AF92">
        <f t="shared" si="4"/>
        <v>0</v>
      </c>
      <c r="AG92">
        <f t="shared" si="4"/>
        <v>7.2168783648703219</v>
      </c>
      <c r="AH92">
        <f t="shared" si="4"/>
        <v>0</v>
      </c>
      <c r="AI92">
        <f t="shared" si="4"/>
        <v>0</v>
      </c>
      <c r="AJ92">
        <f t="shared" si="4"/>
        <v>0</v>
      </c>
      <c r="AK92">
        <f t="shared" si="4"/>
        <v>3.6084391824351609</v>
      </c>
      <c r="AL92">
        <f t="shared" si="4"/>
        <v>0</v>
      </c>
      <c r="AM92">
        <f t="shared" si="4"/>
        <v>0</v>
      </c>
      <c r="AN92">
        <f t="shared" si="4"/>
        <v>3.6084391824351609</v>
      </c>
      <c r="AO92">
        <f t="shared" si="4"/>
        <v>0</v>
      </c>
      <c r="AP92">
        <f t="shared" si="4"/>
        <v>0</v>
      </c>
      <c r="AQ92" t="e">
        <f t="shared" si="4"/>
        <v>#DIV/0!</v>
      </c>
      <c r="AR92" t="e">
        <f t="shared" si="4"/>
        <v>#DIV/0!</v>
      </c>
      <c r="AS92">
        <f t="shared" si="4"/>
        <v>61.10100926607786</v>
      </c>
      <c r="AT92">
        <f t="shared" si="4"/>
        <v>0</v>
      </c>
      <c r="AU92">
        <f t="shared" si="4"/>
        <v>0</v>
      </c>
      <c r="AV92">
        <f t="shared" si="4"/>
        <v>7.2168783648703219</v>
      </c>
      <c r="AW92">
        <f t="shared" si="4"/>
        <v>10.231690964840562</v>
      </c>
    </row>
    <row r="93" spans="1:49" x14ac:dyDescent="0.25">
      <c r="A93" t="s">
        <v>1775</v>
      </c>
      <c r="B93">
        <f>STDEV(B86:B88)/SQRT(3)</f>
        <v>3.8490017945975041</v>
      </c>
      <c r="C93">
        <f t="shared" ref="C93:AW93" si="5">STDEV(C86:C88)/SQRT(3)</f>
        <v>15.728821740147396</v>
      </c>
      <c r="D93">
        <f t="shared" si="5"/>
        <v>2.0833333333333335</v>
      </c>
      <c r="E93">
        <f t="shared" si="5"/>
        <v>2.0833333333333335</v>
      </c>
      <c r="F93">
        <f t="shared" si="5"/>
        <v>0</v>
      </c>
      <c r="G93">
        <f t="shared" si="5"/>
        <v>0</v>
      </c>
      <c r="H93">
        <f t="shared" si="5"/>
        <v>4.4444444444444429</v>
      </c>
      <c r="I93">
        <f t="shared" si="5"/>
        <v>4.4444444444444429</v>
      </c>
      <c r="J93">
        <f t="shared" si="5"/>
        <v>2.0833333333333335</v>
      </c>
      <c r="K93">
        <f t="shared" si="5"/>
        <v>4.166666666666667</v>
      </c>
      <c r="L93">
        <f t="shared" si="5"/>
        <v>2.0833333333333335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2.0833333333333335</v>
      </c>
      <c r="Q93">
        <f t="shared" si="5"/>
        <v>2.0833333333333335</v>
      </c>
      <c r="R93">
        <f t="shared" si="5"/>
        <v>0</v>
      </c>
      <c r="S93">
        <f t="shared" si="5"/>
        <v>0</v>
      </c>
      <c r="T93">
        <f t="shared" si="5"/>
        <v>0</v>
      </c>
      <c r="U93">
        <f t="shared" si="5"/>
        <v>2.0833333333333335</v>
      </c>
      <c r="V93">
        <f t="shared" si="5"/>
        <v>0</v>
      </c>
      <c r="W93">
        <f t="shared" si="5"/>
        <v>2.0833333333333335</v>
      </c>
      <c r="X93">
        <f t="shared" si="5"/>
        <v>4.312270748961117</v>
      </c>
      <c r="Y93">
        <f t="shared" si="5"/>
        <v>2.2222222222222237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2.2222222222222237</v>
      </c>
      <c r="AD93">
        <f t="shared" si="5"/>
        <v>2.0833333333333335</v>
      </c>
      <c r="AE93">
        <f t="shared" si="5"/>
        <v>0</v>
      </c>
      <c r="AF93">
        <f t="shared" si="5"/>
        <v>0</v>
      </c>
      <c r="AG93">
        <f t="shared" si="5"/>
        <v>4.166666666666667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2.0833333333333335</v>
      </c>
      <c r="AL93">
        <f t="shared" si="5"/>
        <v>0</v>
      </c>
      <c r="AM93">
        <f t="shared" si="5"/>
        <v>0</v>
      </c>
      <c r="AN93">
        <f t="shared" si="5"/>
        <v>2.0833333333333335</v>
      </c>
      <c r="AO93">
        <f t="shared" si="5"/>
        <v>0</v>
      </c>
      <c r="AP93">
        <f t="shared" si="5"/>
        <v>0</v>
      </c>
      <c r="AQ93" t="e">
        <f t="shared" si="5"/>
        <v>#DIV/0!</v>
      </c>
      <c r="AR93" t="e">
        <f t="shared" si="5"/>
        <v>#DIV/0!</v>
      </c>
      <c r="AS93">
        <f t="shared" si="5"/>
        <v>35.276684147527874</v>
      </c>
      <c r="AT93">
        <f t="shared" si="5"/>
        <v>0</v>
      </c>
      <c r="AU93">
        <f t="shared" si="5"/>
        <v>0</v>
      </c>
      <c r="AV93">
        <f t="shared" si="5"/>
        <v>4.166666666666667</v>
      </c>
      <c r="AW93">
        <f t="shared" si="5"/>
        <v>5.9072695328157607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77.847424533564748</v>
      </c>
      <c r="C97">
        <f t="shared" ref="C97:AV97" si="6">C47/C39*100</f>
        <v>12.315722959421963</v>
      </c>
      <c r="D97">
        <f t="shared" si="6"/>
        <v>85.203840291525779</v>
      </c>
      <c r="E97">
        <f t="shared" si="6"/>
        <v>73.918874866110926</v>
      </c>
      <c r="F97">
        <f t="shared" si="6"/>
        <v>72.600387210705804</v>
      </c>
      <c r="G97">
        <f t="shared" si="6"/>
        <v>72.821481281640303</v>
      </c>
      <c r="H97">
        <f t="shared" si="6"/>
        <v>28.892415272340461</v>
      </c>
      <c r="I97">
        <f t="shared" si="6"/>
        <v>18.845849115990319</v>
      </c>
      <c r="J97">
        <f t="shared" si="6"/>
        <v>59.384544356843513</v>
      </c>
      <c r="K97">
        <f t="shared" si="6"/>
        <v>44.765326029864184</v>
      </c>
      <c r="L97">
        <f t="shared" si="6"/>
        <v>69.588657125612514</v>
      </c>
      <c r="M97">
        <f t="shared" si="6"/>
        <v>57.109930674349521</v>
      </c>
      <c r="N97">
        <f t="shared" si="6"/>
        <v>58.730336519315017</v>
      </c>
      <c r="O97">
        <f t="shared" si="6"/>
        <v>75.316961489449014</v>
      </c>
      <c r="P97">
        <f t="shared" si="6"/>
        <v>43.21678666535162</v>
      </c>
      <c r="Q97">
        <f t="shared" si="6"/>
        <v>41.825648762192124</v>
      </c>
      <c r="R97">
        <f t="shared" si="6"/>
        <v>73.222803955788237</v>
      </c>
      <c r="S97">
        <f t="shared" si="6"/>
        <v>84.3033049596756</v>
      </c>
      <c r="T97">
        <f t="shared" si="6"/>
        <v>70.974599977621125</v>
      </c>
      <c r="U97">
        <f t="shared" si="6"/>
        <v>64.84208473230332</v>
      </c>
      <c r="V97">
        <f t="shared" si="6"/>
        <v>74.654437690627091</v>
      </c>
      <c r="W97">
        <f t="shared" si="6"/>
        <v>55.92387604700032</v>
      </c>
      <c r="X97">
        <f t="shared" si="6"/>
        <v>37.622027822919904</v>
      </c>
      <c r="Y97">
        <f t="shared" si="6"/>
        <v>65.721482825514173</v>
      </c>
      <c r="Z97">
        <f t="shared" si="6"/>
        <v>131.3113087441954</v>
      </c>
      <c r="AA97">
        <f t="shared" si="6"/>
        <v>46.023754491154996</v>
      </c>
      <c r="AB97">
        <f t="shared" si="6"/>
        <v>87.85797272782861</v>
      </c>
      <c r="AC97">
        <f t="shared" si="6"/>
        <v>63.198617693021134</v>
      </c>
      <c r="AD97">
        <f t="shared" si="6"/>
        <v>39.875428155915728</v>
      </c>
      <c r="AE97">
        <f t="shared" si="6"/>
        <v>60.591115087765246</v>
      </c>
      <c r="AF97">
        <f t="shared" si="6"/>
        <v>39.09276024082579</v>
      </c>
      <c r="AG97">
        <f t="shared" si="6"/>
        <v>32.739329697621429</v>
      </c>
      <c r="AH97">
        <f t="shared" si="6"/>
        <v>147.96426203880517</v>
      </c>
      <c r="AI97">
        <f t="shared" si="6"/>
        <v>71.302088431318452</v>
      </c>
      <c r="AJ97">
        <f t="shared" si="6"/>
        <v>63.272277463247541</v>
      </c>
      <c r="AK97">
        <f t="shared" si="6"/>
        <v>21.758096763987155</v>
      </c>
      <c r="AL97">
        <f t="shared" si="6"/>
        <v>52.55083892744431</v>
      </c>
      <c r="AM97">
        <f t="shared" si="6"/>
        <v>78.742533994154272</v>
      </c>
      <c r="AN97">
        <f t="shared" si="6"/>
        <v>38.900608595004286</v>
      </c>
      <c r="AO97">
        <f t="shared" si="6"/>
        <v>43.31018079660813</v>
      </c>
      <c r="AP97">
        <f t="shared" si="6"/>
        <v>0</v>
      </c>
      <c r="AQ97" t="e">
        <f t="shared" si="6"/>
        <v>#DIV/0!</v>
      </c>
      <c r="AR97">
        <f t="shared" si="6"/>
        <v>89.042217566168134</v>
      </c>
      <c r="AS97">
        <f t="shared" si="6"/>
        <v>73.34819150935796</v>
      </c>
      <c r="AT97">
        <f t="shared" si="6"/>
        <v>78.662439922282431</v>
      </c>
      <c r="AU97">
        <f t="shared" si="6"/>
        <v>68.535840219644143</v>
      </c>
      <c r="AV97">
        <f t="shared" si="6"/>
        <v>35.540689606091874</v>
      </c>
      <c r="AW97">
        <f>AW47/AW39*100</f>
        <v>28.580132885867094</v>
      </c>
    </row>
    <row r="98" spans="1:49" x14ac:dyDescent="0.25">
      <c r="A98" t="s">
        <v>1771</v>
      </c>
      <c r="B98">
        <f>B65/B57*100</f>
        <v>56.386076577023282</v>
      </c>
      <c r="C98">
        <f t="shared" ref="C98:AW98" si="7">C65/C57*100</f>
        <v>35.343153060341777</v>
      </c>
      <c r="D98">
        <f t="shared" si="7"/>
        <v>81.182942162615262</v>
      </c>
      <c r="E98">
        <f t="shared" si="7"/>
        <v>65.361352012452741</v>
      </c>
      <c r="F98">
        <f t="shared" si="7"/>
        <v>71.967097252143702</v>
      </c>
      <c r="G98">
        <f t="shared" si="7"/>
        <v>64.438057051762044</v>
      </c>
      <c r="H98">
        <f t="shared" si="7"/>
        <v>68.167003429562371</v>
      </c>
      <c r="I98">
        <f t="shared" si="7"/>
        <v>72.576811548273625</v>
      </c>
      <c r="J98">
        <f t="shared" si="7"/>
        <v>71.516691772348963</v>
      </c>
      <c r="K98">
        <f t="shared" si="7"/>
        <v>82.80785851763082</v>
      </c>
      <c r="L98">
        <f t="shared" si="7"/>
        <v>50.155396342460826</v>
      </c>
      <c r="M98">
        <f t="shared" si="7"/>
        <v>63.021269715276858</v>
      </c>
      <c r="N98">
        <f t="shared" si="7"/>
        <v>57.244419546094186</v>
      </c>
      <c r="O98">
        <f t="shared" si="7"/>
        <v>50.948757226861687</v>
      </c>
      <c r="P98">
        <f t="shared" si="7"/>
        <v>54.953459754519919</v>
      </c>
      <c r="Q98">
        <f t="shared" si="7"/>
        <v>69.857154147073942</v>
      </c>
      <c r="R98">
        <f t="shared" si="7"/>
        <v>78.005967581516629</v>
      </c>
      <c r="S98">
        <f t="shared" si="7"/>
        <v>81.556105777638692</v>
      </c>
      <c r="T98">
        <f t="shared" si="7"/>
        <v>62.026668465551346</v>
      </c>
      <c r="U98">
        <f t="shared" si="7"/>
        <v>69.380913273858397</v>
      </c>
      <c r="V98">
        <f t="shared" si="7"/>
        <v>55.689981534115574</v>
      </c>
      <c r="W98">
        <f t="shared" si="7"/>
        <v>47.411801080518131</v>
      </c>
      <c r="X98">
        <f t="shared" si="7"/>
        <v>47.260138476755692</v>
      </c>
      <c r="Y98">
        <f t="shared" si="7"/>
        <v>92.004054618090763</v>
      </c>
      <c r="Z98">
        <f t="shared" si="7"/>
        <v>96.400761218317058</v>
      </c>
      <c r="AA98">
        <f t="shared" si="7"/>
        <v>64.410630856034103</v>
      </c>
      <c r="AB98">
        <f t="shared" si="7"/>
        <v>86.903017110546443</v>
      </c>
      <c r="AC98">
        <f t="shared" si="7"/>
        <v>38.451749597886405</v>
      </c>
      <c r="AD98">
        <f t="shared" si="7"/>
        <v>46.320988748117301</v>
      </c>
      <c r="AE98">
        <f t="shared" si="7"/>
        <v>49.549779516403852</v>
      </c>
      <c r="AF98">
        <f t="shared" si="7"/>
        <v>44.867117764894061</v>
      </c>
      <c r="AG98">
        <f t="shared" si="7"/>
        <v>66.984900237042027</v>
      </c>
      <c r="AH98">
        <f t="shared" si="7"/>
        <v>104.45900749133006</v>
      </c>
      <c r="AI98">
        <f t="shared" si="7"/>
        <v>73.771442185514616</v>
      </c>
      <c r="AJ98">
        <f t="shared" si="7"/>
        <v>53.799718899172888</v>
      </c>
      <c r="AK98">
        <f t="shared" si="7"/>
        <v>69.896179100138099</v>
      </c>
      <c r="AL98">
        <f t="shared" si="7"/>
        <v>48.464469531094494</v>
      </c>
      <c r="AM98">
        <f t="shared" si="7"/>
        <v>42.586661120354961</v>
      </c>
      <c r="AN98">
        <f t="shared" si="7"/>
        <v>58.975067948371006</v>
      </c>
      <c r="AO98">
        <f t="shared" si="7"/>
        <v>85.402761228128327</v>
      </c>
      <c r="AP98">
        <f t="shared" si="7"/>
        <v>0</v>
      </c>
      <c r="AQ98" t="e">
        <f t="shared" si="7"/>
        <v>#DIV/0!</v>
      </c>
      <c r="AR98" t="e">
        <f t="shared" si="7"/>
        <v>#DIV/0!</v>
      </c>
      <c r="AS98">
        <f t="shared" si="7"/>
        <v>134.2821999648568</v>
      </c>
      <c r="AT98">
        <f t="shared" si="7"/>
        <v>72.365194856971996</v>
      </c>
      <c r="AU98">
        <f t="shared" si="7"/>
        <v>75.402175352869321</v>
      </c>
      <c r="AV98">
        <f t="shared" si="7"/>
        <v>50.783341693320914</v>
      </c>
      <c r="AW98">
        <f t="shared" si="7"/>
        <v>71.403964481780349</v>
      </c>
    </row>
    <row r="99" spans="1:49" x14ac:dyDescent="0.25">
      <c r="A99" t="s">
        <v>1772</v>
      </c>
      <c r="B99">
        <f>B83/B75*100</f>
        <v>100.25937003458267</v>
      </c>
      <c r="C99">
        <f t="shared" ref="C99:AW99" si="8">C83/C75*100</f>
        <v>44.210777132569682</v>
      </c>
      <c r="D99">
        <f t="shared" si="8"/>
        <v>81.470037531801282</v>
      </c>
      <c r="E99">
        <f t="shared" si="8"/>
        <v>58.968026460859981</v>
      </c>
      <c r="F99">
        <f t="shared" si="8"/>
        <v>80.873214997537929</v>
      </c>
      <c r="G99">
        <f t="shared" si="8"/>
        <v>83.139413524650379</v>
      </c>
      <c r="H99">
        <f t="shared" si="8"/>
        <v>88.629011208048908</v>
      </c>
      <c r="I99">
        <f t="shared" si="8"/>
        <v>101.70964524861093</v>
      </c>
      <c r="J99">
        <f t="shared" si="8"/>
        <v>86.530210753228261</v>
      </c>
      <c r="K99">
        <f t="shared" si="8"/>
        <v>82.11342651325441</v>
      </c>
      <c r="L99">
        <f t="shared" si="8"/>
        <v>78.925703024009835</v>
      </c>
      <c r="M99">
        <f t="shared" si="8"/>
        <v>33.087360619093062</v>
      </c>
      <c r="N99">
        <f t="shared" si="8"/>
        <v>87.278894114293863</v>
      </c>
      <c r="O99">
        <f t="shared" si="8"/>
        <v>62.545002133657093</v>
      </c>
      <c r="P99">
        <f t="shared" si="8"/>
        <v>84.398364758366625</v>
      </c>
      <c r="Q99">
        <f t="shared" si="8"/>
        <v>86.510974422515261</v>
      </c>
      <c r="R99">
        <f t="shared" si="8"/>
        <v>94.129001815920049</v>
      </c>
      <c r="S99">
        <f t="shared" si="8"/>
        <v>84.157268794236373</v>
      </c>
      <c r="T99">
        <f t="shared" si="8"/>
        <v>48.297498115510251</v>
      </c>
      <c r="U99">
        <f t="shared" si="8"/>
        <v>37.324405384669035</v>
      </c>
      <c r="V99">
        <f t="shared" si="8"/>
        <v>74.379333759584469</v>
      </c>
      <c r="W99">
        <f t="shared" si="8"/>
        <v>54.851896528615477</v>
      </c>
      <c r="X99">
        <f t="shared" si="8"/>
        <v>75.442535121231032</v>
      </c>
      <c r="Y99">
        <f t="shared" si="8"/>
        <v>90.199170408967817</v>
      </c>
      <c r="Z99">
        <f t="shared" si="8"/>
        <v>176.92827528264326</v>
      </c>
      <c r="AA99">
        <f t="shared" si="8"/>
        <v>35.773765302496855</v>
      </c>
      <c r="AB99">
        <f t="shared" si="8"/>
        <v>73.290537327627206</v>
      </c>
      <c r="AC99">
        <f t="shared" si="8"/>
        <v>48.631861280380214</v>
      </c>
      <c r="AD99">
        <f t="shared" si="8"/>
        <v>96.832447660855763</v>
      </c>
      <c r="AE99">
        <f t="shared" si="8"/>
        <v>59.783214061143205</v>
      </c>
      <c r="AF99">
        <f t="shared" si="8"/>
        <v>101.55758788225209</v>
      </c>
      <c r="AG99">
        <f t="shared" si="8"/>
        <v>86.748420084341831</v>
      </c>
      <c r="AH99">
        <f t="shared" si="8"/>
        <v>175.48502741459302</v>
      </c>
      <c r="AI99">
        <f t="shared" si="8"/>
        <v>72.899063866312602</v>
      </c>
      <c r="AJ99">
        <f t="shared" si="8"/>
        <v>70.254669318519532</v>
      </c>
      <c r="AK99">
        <f t="shared" si="8"/>
        <v>50.25565447545717</v>
      </c>
      <c r="AL99">
        <f t="shared" si="8"/>
        <v>84.741718376270867</v>
      </c>
      <c r="AM99">
        <f t="shared" si="8"/>
        <v>59.918293581186255</v>
      </c>
      <c r="AN99">
        <f t="shared" si="8"/>
        <v>75.216576257886118</v>
      </c>
      <c r="AO99">
        <f t="shared" si="8"/>
        <v>92.479984878964189</v>
      </c>
      <c r="AP99">
        <f t="shared" si="8"/>
        <v>0</v>
      </c>
      <c r="AQ99" t="e">
        <f t="shared" si="8"/>
        <v>#DIV/0!</v>
      </c>
      <c r="AR99">
        <f t="shared" si="8"/>
        <v>91.30627143015154</v>
      </c>
      <c r="AS99">
        <f t="shared" si="8"/>
        <v>29.196486162729979</v>
      </c>
      <c r="AT99">
        <f t="shared" si="8"/>
        <v>89.808680069157859</v>
      </c>
      <c r="AU99">
        <f t="shared" si="8"/>
        <v>84.231465857547576</v>
      </c>
      <c r="AV99">
        <f t="shared" si="8"/>
        <v>75.588193204043023</v>
      </c>
      <c r="AW99">
        <f t="shared" si="8"/>
        <v>87.248316096047887</v>
      </c>
    </row>
    <row r="100" spans="1:49" s="7" customFormat="1" x14ac:dyDescent="0.25">
      <c r="A100" s="7" t="s">
        <v>1773</v>
      </c>
      <c r="B100" s="7" t="s">
        <v>1644</v>
      </c>
      <c r="C100" s="7" t="s">
        <v>938</v>
      </c>
      <c r="D100" s="7" t="s">
        <v>938</v>
      </c>
      <c r="E100" s="7" t="s">
        <v>938</v>
      </c>
      <c r="F100" s="7" t="s">
        <v>938</v>
      </c>
      <c r="G100" s="7" t="s">
        <v>938</v>
      </c>
      <c r="H100" s="7" t="s">
        <v>938</v>
      </c>
      <c r="I100" s="7" t="s">
        <v>938</v>
      </c>
      <c r="J100" s="7" t="s">
        <v>1644</v>
      </c>
      <c r="K100" s="7" t="s">
        <v>942</v>
      </c>
      <c r="L100" s="7" t="s">
        <v>942</v>
      </c>
      <c r="M100" s="7" t="s">
        <v>942</v>
      </c>
      <c r="N100" s="7" t="s">
        <v>942</v>
      </c>
      <c r="O100" s="7" t="s">
        <v>942</v>
      </c>
      <c r="P100" s="7" t="s">
        <v>942</v>
      </c>
      <c r="Q100" s="7" t="s">
        <v>942</v>
      </c>
      <c r="R100" s="7" t="s">
        <v>1644</v>
      </c>
      <c r="S100" s="7" t="s">
        <v>946</v>
      </c>
      <c r="T100" s="7" t="s">
        <v>946</v>
      </c>
      <c r="U100" s="7" t="s">
        <v>946</v>
      </c>
      <c r="V100" s="7" t="s">
        <v>946</v>
      </c>
      <c r="W100" s="7" t="s">
        <v>946</v>
      </c>
      <c r="X100" s="7" t="s">
        <v>946</v>
      </c>
      <c r="Y100" s="7" t="s">
        <v>946</v>
      </c>
      <c r="Z100" s="7" t="s">
        <v>1686</v>
      </c>
      <c r="AA100" s="7" t="s">
        <v>950</v>
      </c>
      <c r="AB100" s="7" t="s">
        <v>950</v>
      </c>
      <c r="AC100" s="7" t="s">
        <v>950</v>
      </c>
      <c r="AD100" s="7" t="s">
        <v>950</v>
      </c>
      <c r="AE100" s="7" t="s">
        <v>950</v>
      </c>
      <c r="AF100" s="7" t="s">
        <v>950</v>
      </c>
      <c r="AG100" s="7" t="s">
        <v>950</v>
      </c>
      <c r="AH100" s="7" t="s">
        <v>1686</v>
      </c>
      <c r="AI100" s="7" t="s">
        <v>954</v>
      </c>
      <c r="AJ100" s="7" t="s">
        <v>954</v>
      </c>
      <c r="AK100" s="7" t="s">
        <v>954</v>
      </c>
      <c r="AL100" s="7" t="s">
        <v>954</v>
      </c>
      <c r="AM100" s="7" t="s">
        <v>954</v>
      </c>
      <c r="AN100" s="7" t="s">
        <v>954</v>
      </c>
      <c r="AO100" s="7" t="s">
        <v>954</v>
      </c>
      <c r="AP100" s="7" t="s">
        <v>1794</v>
      </c>
      <c r="AQ100" s="7" t="s">
        <v>958</v>
      </c>
      <c r="AR100" s="7" t="s">
        <v>958</v>
      </c>
      <c r="AS100" s="7" t="s">
        <v>958</v>
      </c>
      <c r="AT100" s="7" t="s">
        <v>958</v>
      </c>
      <c r="AU100" s="7" t="s">
        <v>958</v>
      </c>
      <c r="AV100" s="7" t="s">
        <v>958</v>
      </c>
      <c r="AW100" s="7" t="s">
        <v>958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78.164290381723575</v>
      </c>
      <c r="C102">
        <f t="shared" ref="C102:AW102" si="9">AVERAGE(C97:C99)</f>
        <v>30.623217717444476</v>
      </c>
      <c r="D102">
        <f t="shared" si="9"/>
        <v>82.618939995314108</v>
      </c>
      <c r="E102">
        <f t="shared" si="9"/>
        <v>66.082751113141214</v>
      </c>
      <c r="F102">
        <f t="shared" si="9"/>
        <v>75.14689982012915</v>
      </c>
      <c r="G102">
        <f t="shared" si="9"/>
        <v>73.466317286017571</v>
      </c>
      <c r="H102">
        <f t="shared" si="9"/>
        <v>61.896143303317245</v>
      </c>
      <c r="I102">
        <f t="shared" si="9"/>
        <v>64.377435304291623</v>
      </c>
      <c r="J102">
        <f t="shared" si="9"/>
        <v>72.477148960806915</v>
      </c>
      <c r="K102">
        <f t="shared" si="9"/>
        <v>69.895537020249805</v>
      </c>
      <c r="L102">
        <f t="shared" si="9"/>
        <v>66.223252164027727</v>
      </c>
      <c r="M102">
        <f t="shared" si="9"/>
        <v>51.072853669573142</v>
      </c>
      <c r="N102">
        <f t="shared" si="9"/>
        <v>67.751216726567691</v>
      </c>
      <c r="O102">
        <f t="shared" si="9"/>
        <v>62.936906949989265</v>
      </c>
      <c r="P102">
        <f t="shared" si="9"/>
        <v>60.856203726079393</v>
      </c>
      <c r="Q102">
        <f t="shared" si="9"/>
        <v>66.064592443927111</v>
      </c>
      <c r="R102">
        <f t="shared" si="9"/>
        <v>81.785924451074962</v>
      </c>
      <c r="S102">
        <f t="shared" si="9"/>
        <v>83.33889317718355</v>
      </c>
      <c r="T102">
        <f t="shared" si="9"/>
        <v>60.432922186227579</v>
      </c>
      <c r="U102">
        <f t="shared" si="9"/>
        <v>57.182467796943591</v>
      </c>
      <c r="V102">
        <f t="shared" si="9"/>
        <v>68.241250994775712</v>
      </c>
      <c r="W102">
        <f t="shared" si="9"/>
        <v>52.729191218711314</v>
      </c>
      <c r="X102">
        <f t="shared" si="9"/>
        <v>53.441567140302205</v>
      </c>
      <c r="Y102">
        <f t="shared" si="9"/>
        <v>82.641569284190908</v>
      </c>
      <c r="Z102">
        <f t="shared" si="9"/>
        <v>134.88011508171857</v>
      </c>
      <c r="AA102">
        <f t="shared" si="9"/>
        <v>48.736050216561985</v>
      </c>
      <c r="AB102">
        <f t="shared" si="9"/>
        <v>82.683842388667415</v>
      </c>
      <c r="AC102">
        <f t="shared" si="9"/>
        <v>50.094076190429256</v>
      </c>
      <c r="AD102">
        <f t="shared" si="9"/>
        <v>61.009621521629605</v>
      </c>
      <c r="AE102">
        <f t="shared" si="9"/>
        <v>56.641369555104099</v>
      </c>
      <c r="AF102">
        <f t="shared" si="9"/>
        <v>61.839155295990643</v>
      </c>
      <c r="AG102">
        <f t="shared" si="9"/>
        <v>62.1575500063351</v>
      </c>
      <c r="AH102">
        <f t="shared" si="9"/>
        <v>142.63609898157608</v>
      </c>
      <c r="AI102">
        <f t="shared" si="9"/>
        <v>72.657531494381885</v>
      </c>
      <c r="AJ102">
        <f t="shared" si="9"/>
        <v>62.442221893646661</v>
      </c>
      <c r="AK102">
        <f t="shared" si="9"/>
        <v>47.303310113194136</v>
      </c>
      <c r="AL102">
        <f t="shared" si="9"/>
        <v>61.919008944936557</v>
      </c>
      <c r="AM102">
        <f t="shared" si="9"/>
        <v>60.415829565231832</v>
      </c>
      <c r="AN102">
        <f t="shared" si="9"/>
        <v>57.697417600420465</v>
      </c>
      <c r="AO102">
        <f t="shared" si="9"/>
        <v>73.730975634566889</v>
      </c>
      <c r="AP102">
        <f t="shared" si="9"/>
        <v>0</v>
      </c>
      <c r="AQ102" t="e">
        <f t="shared" si="9"/>
        <v>#DIV/0!</v>
      </c>
      <c r="AR102" t="e">
        <f t="shared" si="9"/>
        <v>#DIV/0!</v>
      </c>
      <c r="AS102">
        <f t="shared" si="9"/>
        <v>78.942292545648243</v>
      </c>
      <c r="AT102">
        <f t="shared" si="9"/>
        <v>80.278771616137419</v>
      </c>
      <c r="AU102">
        <f t="shared" si="9"/>
        <v>76.056493810020342</v>
      </c>
      <c r="AV102">
        <f t="shared" si="9"/>
        <v>53.970741501151934</v>
      </c>
      <c r="AW102">
        <f t="shared" si="9"/>
        <v>62.410804487898446</v>
      </c>
    </row>
    <row r="103" spans="1:49" x14ac:dyDescent="0.25">
      <c r="A103" t="s">
        <v>1774</v>
      </c>
      <c r="B103">
        <f>STDEV(B97:B99)</f>
        <v>21.938363035504214</v>
      </c>
      <c r="C103">
        <f t="shared" ref="C103:AW103" si="10">STDEV(C97:C99)</f>
        <v>16.463048393534383</v>
      </c>
      <c r="D103">
        <f t="shared" si="10"/>
        <v>2.2431870394080837</v>
      </c>
      <c r="E103">
        <f t="shared" si="10"/>
        <v>7.5014851533582529</v>
      </c>
      <c r="F103">
        <f t="shared" si="10"/>
        <v>4.9692331577589046</v>
      </c>
      <c r="G103">
        <f t="shared" si="10"/>
        <v>9.3673391945587614</v>
      </c>
      <c r="H103">
        <f t="shared" si="10"/>
        <v>30.357997110131006</v>
      </c>
      <c r="I103">
        <f t="shared" si="10"/>
        <v>42.035990596986174</v>
      </c>
      <c r="J103">
        <f t="shared" si="10"/>
        <v>13.598296199675119</v>
      </c>
      <c r="K103">
        <f t="shared" si="10"/>
        <v>21.766170707502695</v>
      </c>
      <c r="L103">
        <f t="shared" si="10"/>
        <v>14.677435046839484</v>
      </c>
      <c r="M103">
        <f t="shared" si="10"/>
        <v>15.85384661575382</v>
      </c>
      <c r="N103">
        <f t="shared" si="10"/>
        <v>16.927776742152545</v>
      </c>
      <c r="O103">
        <f t="shared" si="10"/>
        <v>12.188828359797071</v>
      </c>
      <c r="P103">
        <f t="shared" si="10"/>
        <v>21.215852171268285</v>
      </c>
      <c r="Q103">
        <f t="shared" si="10"/>
        <v>22.582786044826602</v>
      </c>
      <c r="R103">
        <f t="shared" si="10"/>
        <v>10.953690368708392</v>
      </c>
      <c r="S103">
        <f t="shared" si="10"/>
        <v>1.545664848660925</v>
      </c>
      <c r="T103">
        <f t="shared" si="10"/>
        <v>11.422248360908688</v>
      </c>
      <c r="U103">
        <f t="shared" si="10"/>
        <v>17.346677584187454</v>
      </c>
      <c r="V103">
        <f t="shared" si="10"/>
        <v>10.870588500573191</v>
      </c>
      <c r="W103">
        <f t="shared" si="10"/>
        <v>4.6360827681648109</v>
      </c>
      <c r="X103">
        <f t="shared" si="10"/>
        <v>19.653377275096688</v>
      </c>
      <c r="Y103">
        <f t="shared" si="10"/>
        <v>14.680987571648915</v>
      </c>
      <c r="Z103">
        <f t="shared" si="10"/>
        <v>40.382204178958915</v>
      </c>
      <c r="AA103">
        <f t="shared" si="10"/>
        <v>14.509821785927869</v>
      </c>
      <c r="AB103">
        <f t="shared" si="10"/>
        <v>8.148841637623562</v>
      </c>
      <c r="AC103">
        <f t="shared" si="10"/>
        <v>12.438063533439447</v>
      </c>
      <c r="AD103">
        <f t="shared" si="10"/>
        <v>31.190422685302835</v>
      </c>
      <c r="AE103">
        <f t="shared" si="10"/>
        <v>6.1547674996663106</v>
      </c>
      <c r="AF103">
        <f t="shared" si="10"/>
        <v>34.518128809887543</v>
      </c>
      <c r="AG103">
        <f t="shared" si="10"/>
        <v>27.326231789027592</v>
      </c>
      <c r="AH103">
        <f t="shared" si="10"/>
        <v>35.811532607642633</v>
      </c>
      <c r="AI103">
        <f t="shared" si="10"/>
        <v>1.2522701009999913</v>
      </c>
      <c r="AJ103">
        <f t="shared" si="10"/>
        <v>8.2588190749196322</v>
      </c>
      <c r="AK103">
        <f t="shared" si="10"/>
        <v>24.204462309160103</v>
      </c>
      <c r="AL103">
        <f t="shared" si="10"/>
        <v>19.870371235867584</v>
      </c>
      <c r="AM103">
        <f t="shared" si="10"/>
        <v>18.083070600928064</v>
      </c>
      <c r="AN103">
        <f t="shared" si="10"/>
        <v>18.191664839469304</v>
      </c>
      <c r="AO103">
        <f t="shared" si="10"/>
        <v>26.581767107942039</v>
      </c>
      <c r="AP103">
        <f t="shared" si="10"/>
        <v>0</v>
      </c>
      <c r="AQ103" t="e">
        <f t="shared" si="10"/>
        <v>#DIV/0!</v>
      </c>
      <c r="AR103" t="e">
        <f t="shared" si="10"/>
        <v>#DIV/0!</v>
      </c>
      <c r="AS103">
        <f t="shared" si="10"/>
        <v>52.765730224538672</v>
      </c>
      <c r="AT103">
        <f t="shared" si="10"/>
        <v>8.8333566776937538</v>
      </c>
      <c r="AU103">
        <f t="shared" si="10"/>
        <v>7.8682441194862065</v>
      </c>
      <c r="AV103">
        <f t="shared" si="10"/>
        <v>20.213121338828373</v>
      </c>
      <c r="AW103">
        <f t="shared" si="10"/>
        <v>30.350397448839164</v>
      </c>
    </row>
    <row r="104" spans="1:49" x14ac:dyDescent="0.25">
      <c r="A104" t="s">
        <v>1775</v>
      </c>
      <c r="B104">
        <f>STDEV(B97:B99)/SQRT(3)</f>
        <v>12.666119804128094</v>
      </c>
      <c r="C104">
        <f t="shared" ref="C104:AW104" si="11">STDEV(C97:C99)/SQRT(3)</f>
        <v>9.5049454216889124</v>
      </c>
      <c r="D104">
        <f t="shared" si="11"/>
        <v>1.2951046410449369</v>
      </c>
      <c r="E104">
        <f t="shared" si="11"/>
        <v>4.3309844726133688</v>
      </c>
      <c r="F104">
        <f t="shared" si="11"/>
        <v>2.8689881012981178</v>
      </c>
      <c r="G104">
        <f t="shared" si="11"/>
        <v>5.4082358055690332</v>
      </c>
      <c r="H104">
        <f t="shared" si="11"/>
        <v>17.527197803592017</v>
      </c>
      <c r="I104">
        <f t="shared" si="11"/>
        <v>24.269490486822548</v>
      </c>
      <c r="J104">
        <f t="shared" si="11"/>
        <v>7.8509799714026949</v>
      </c>
      <c r="K104">
        <f t="shared" si="11"/>
        <v>12.566704517204029</v>
      </c>
      <c r="L104">
        <f t="shared" si="11"/>
        <v>8.474021075306025</v>
      </c>
      <c r="M104">
        <f t="shared" si="11"/>
        <v>9.1532226112965063</v>
      </c>
      <c r="N104">
        <f t="shared" si="11"/>
        <v>9.7732564588636581</v>
      </c>
      <c r="O104">
        <f t="shared" si="11"/>
        <v>7.0372233346349837</v>
      </c>
      <c r="P104">
        <f t="shared" si="11"/>
        <v>12.248977962169052</v>
      </c>
      <c r="Q104">
        <f t="shared" si="11"/>
        <v>13.038177602032363</v>
      </c>
      <c r="R104">
        <f t="shared" si="11"/>
        <v>6.3241160829936014</v>
      </c>
      <c r="S104">
        <f t="shared" si="11"/>
        <v>0.89239001645132732</v>
      </c>
      <c r="T104">
        <f t="shared" si="11"/>
        <v>6.5946381659213928</v>
      </c>
      <c r="U104">
        <f t="shared" si="11"/>
        <v>10.015108972776273</v>
      </c>
      <c r="V104">
        <f t="shared" si="11"/>
        <v>6.2761371970555828</v>
      </c>
      <c r="W104">
        <f t="shared" si="11"/>
        <v>2.6766436341853392</v>
      </c>
      <c r="X104">
        <f t="shared" si="11"/>
        <v>11.346882660262347</v>
      </c>
      <c r="Y104">
        <f t="shared" si="11"/>
        <v>8.4760721264610517</v>
      </c>
      <c r="Z104">
        <f t="shared" si="11"/>
        <v>23.314676453192362</v>
      </c>
      <c r="AA104">
        <f t="shared" si="11"/>
        <v>8.3772495139989527</v>
      </c>
      <c r="AB104">
        <f t="shared" si="11"/>
        <v>4.704735913065595</v>
      </c>
      <c r="AC104">
        <f t="shared" si="11"/>
        <v>7.1811193292289328</v>
      </c>
      <c r="AD104">
        <f t="shared" si="11"/>
        <v>18.007798933497803</v>
      </c>
      <c r="AE104">
        <f t="shared" si="11"/>
        <v>3.5534566727319046</v>
      </c>
      <c r="AF104">
        <f t="shared" si="11"/>
        <v>19.92905096031075</v>
      </c>
      <c r="AG104">
        <f t="shared" si="11"/>
        <v>15.776807279333189</v>
      </c>
      <c r="AH104">
        <f t="shared" si="11"/>
        <v>20.675797991115537</v>
      </c>
      <c r="AI104">
        <f t="shared" si="11"/>
        <v>0.72299847991046484</v>
      </c>
      <c r="AJ104">
        <f t="shared" si="11"/>
        <v>4.7682314160932657</v>
      </c>
      <c r="AK104">
        <f t="shared" si="11"/>
        <v>13.974452829783738</v>
      </c>
      <c r="AL104">
        <f t="shared" si="11"/>
        <v>11.472164181925947</v>
      </c>
      <c r="AM104">
        <f t="shared" si="11"/>
        <v>10.440265679220825</v>
      </c>
      <c r="AN104">
        <f t="shared" si="11"/>
        <v>10.502962592075054</v>
      </c>
      <c r="AO104">
        <f t="shared" si="11"/>
        <v>15.346990395306277</v>
      </c>
      <c r="AP104">
        <f t="shared" si="11"/>
        <v>0</v>
      </c>
      <c r="AQ104" t="e">
        <f t="shared" si="11"/>
        <v>#DIV/0!</v>
      </c>
      <c r="AR104" t="e">
        <f t="shared" si="11"/>
        <v>#DIV/0!</v>
      </c>
      <c r="AS104">
        <f t="shared" si="11"/>
        <v>30.464308549124578</v>
      </c>
      <c r="AT104">
        <f t="shared" si="11"/>
        <v>5.0999408557144674</v>
      </c>
      <c r="AU104">
        <f t="shared" si="11"/>
        <v>4.5427328604350512</v>
      </c>
      <c r="AV104">
        <f t="shared" si="11"/>
        <v>11.67005104613513</v>
      </c>
      <c r="AW104">
        <f t="shared" si="11"/>
        <v>17.522810137099423</v>
      </c>
    </row>
    <row r="106" spans="1:49" x14ac:dyDescent="0.25">
      <c r="A106" t="s">
        <v>1773</v>
      </c>
      <c r="B106" s="165">
        <f>AVERAGE(B97:B99,J97:J99,R97:R99,)</f>
        <v>69.728209138081638</v>
      </c>
    </row>
    <row r="107" spans="1:49" x14ac:dyDescent="0.25">
      <c r="A107" t="s">
        <v>1774</v>
      </c>
      <c r="B107" s="165">
        <f>STDEV(B97:B99,J97:J99,R97:R99)</f>
        <v>14.59662050704048</v>
      </c>
    </row>
    <row r="108" spans="1:49" x14ac:dyDescent="0.25">
      <c r="A108" t="s">
        <v>1775</v>
      </c>
      <c r="B108" s="165">
        <f>STDEV(B97:B99,J97:J99,R97:R99)/SQRT(3)</f>
        <v>8.4273627789986332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936</v>
      </c>
      <c r="D112" s="224" t="s">
        <v>936</v>
      </c>
      <c r="E112" s="224" t="s">
        <v>936</v>
      </c>
      <c r="F112" s="224" t="s">
        <v>936</v>
      </c>
      <c r="G112" s="224" t="s">
        <v>936</v>
      </c>
      <c r="H112" s="224" t="s">
        <v>936</v>
      </c>
      <c r="I112" s="225" t="s">
        <v>936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940</v>
      </c>
      <c r="D113" s="219" t="s">
        <v>940</v>
      </c>
      <c r="E113" s="219" t="s">
        <v>940</v>
      </c>
      <c r="F113" s="219" t="s">
        <v>940</v>
      </c>
      <c r="G113" s="219" t="s">
        <v>940</v>
      </c>
      <c r="H113" s="219" t="s">
        <v>940</v>
      </c>
      <c r="I113" s="220" t="s">
        <v>940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944</v>
      </c>
      <c r="D114" s="219" t="s">
        <v>944</v>
      </c>
      <c r="E114" s="219" t="s">
        <v>944</v>
      </c>
      <c r="F114" s="219" t="s">
        <v>944</v>
      </c>
      <c r="G114" s="219" t="s">
        <v>944</v>
      </c>
      <c r="H114" s="219" t="s">
        <v>944</v>
      </c>
      <c r="I114" s="220" t="s">
        <v>944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948</v>
      </c>
      <c r="D115" s="219" t="s">
        <v>948</v>
      </c>
      <c r="E115" s="219" t="s">
        <v>948</v>
      </c>
      <c r="F115" s="219" t="s">
        <v>948</v>
      </c>
      <c r="G115" s="219" t="s">
        <v>948</v>
      </c>
      <c r="H115" s="219" t="s">
        <v>948</v>
      </c>
      <c r="I115" s="220" t="s">
        <v>948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952</v>
      </c>
      <c r="D116" s="219" t="s">
        <v>952</v>
      </c>
      <c r="E116" s="219" t="s">
        <v>952</v>
      </c>
      <c r="F116" s="219" t="s">
        <v>952</v>
      </c>
      <c r="G116" s="219" t="s">
        <v>952</v>
      </c>
      <c r="H116" s="219" t="s">
        <v>952</v>
      </c>
      <c r="I116" s="220" t="s">
        <v>952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956</v>
      </c>
      <c r="D117" s="219" t="s">
        <v>956</v>
      </c>
      <c r="E117" s="219" t="s">
        <v>956</v>
      </c>
      <c r="F117" s="219" t="s">
        <v>956</v>
      </c>
      <c r="G117" s="219" t="s">
        <v>956</v>
      </c>
      <c r="H117" s="219" t="s">
        <v>956</v>
      </c>
      <c r="I117" s="220" t="s">
        <v>956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2053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0.14460000000000001</v>
      </c>
      <c r="C126">
        <v>0.14099999999999999</v>
      </c>
      <c r="D126">
        <v>0.1313</v>
      </c>
      <c r="E126">
        <v>0.13339999999999999</v>
      </c>
      <c r="F126">
        <v>0.1283</v>
      </c>
      <c r="G126">
        <v>0.12959999999999999</v>
      </c>
      <c r="H126">
        <v>0.1229</v>
      </c>
      <c r="I126">
        <v>0.1457</v>
      </c>
      <c r="K126" t="s">
        <v>1658</v>
      </c>
      <c r="L126">
        <f>B126-$G$132</f>
        <v>6.1866666666666681E-2</v>
      </c>
      <c r="M126">
        <f t="shared" ref="M126:S126" si="12">C126-$G$132</f>
        <v>5.8266666666666661E-2</v>
      </c>
      <c r="N126">
        <f t="shared" si="12"/>
        <v>4.8566666666666675E-2</v>
      </c>
      <c r="O126">
        <f t="shared" si="12"/>
        <v>5.0666666666666665E-2</v>
      </c>
      <c r="P126">
        <f t="shared" si="12"/>
        <v>4.5566666666666672E-2</v>
      </c>
      <c r="Q126">
        <f t="shared" si="12"/>
        <v>4.6866666666666668E-2</v>
      </c>
      <c r="R126">
        <f t="shared" si="12"/>
        <v>4.016666666666667E-2</v>
      </c>
      <c r="S126">
        <f t="shared" si="12"/>
        <v>6.2966666666666671E-2</v>
      </c>
      <c r="U126" t="s">
        <v>1658</v>
      </c>
      <c r="V126">
        <f>L126/$L$131*100</f>
        <v>8.6193284725769779</v>
      </c>
      <c r="W126">
        <f t="shared" ref="W126:AC126" si="13">M126/$L$131*100</f>
        <v>8.1177727209399517</v>
      </c>
      <c r="X126">
        <f t="shared" si="13"/>
        <v>6.7663586123624224</v>
      </c>
      <c r="Y126">
        <f t="shared" si="13"/>
        <v>7.0589328008173498</v>
      </c>
      <c r="Z126">
        <f t="shared" si="13"/>
        <v>6.3483954859982354</v>
      </c>
      <c r="AA126">
        <f t="shared" si="13"/>
        <v>6.5295128407560492</v>
      </c>
      <c r="AB126">
        <f t="shared" si="13"/>
        <v>5.5960618585427024</v>
      </c>
      <c r="AC126">
        <f t="shared" si="13"/>
        <v>8.772581618910511</v>
      </c>
    </row>
    <row r="127" spans="1:29" x14ac:dyDescent="0.25">
      <c r="A127" t="s">
        <v>1659</v>
      </c>
      <c r="B127">
        <v>0.56030000000000002</v>
      </c>
      <c r="C127">
        <v>0.1993</v>
      </c>
      <c r="D127">
        <v>0.20649999999999999</v>
      </c>
      <c r="E127">
        <v>0.17100000000000001</v>
      </c>
      <c r="F127">
        <v>0.19769999999999999</v>
      </c>
      <c r="G127">
        <v>0.2054</v>
      </c>
      <c r="H127">
        <v>0.21809999999999999</v>
      </c>
      <c r="I127">
        <v>0.19209999999999999</v>
      </c>
      <c r="K127" t="s">
        <v>1659</v>
      </c>
      <c r="L127">
        <f t="shared" ref="L127:L131" si="14">B127-$G$132</f>
        <v>0.47756666666666669</v>
      </c>
      <c r="M127">
        <f t="shared" ref="M127:M131" si="15">C127-$G$132</f>
        <v>0.11656666666666668</v>
      </c>
      <c r="N127">
        <f t="shared" ref="N127:N131" si="16">D127-$G$132</f>
        <v>0.12376666666666666</v>
      </c>
      <c r="O127">
        <f t="shared" ref="O127:O131" si="17">E127-$G$132</f>
        <v>8.8266666666666688E-2</v>
      </c>
      <c r="P127">
        <f t="shared" ref="P127:P131" si="18">F127-$G$132</f>
        <v>0.11496666666666666</v>
      </c>
      <c r="Q127">
        <f t="shared" ref="Q127:Q131" si="19">G127-$G$132</f>
        <v>0.12266666666666667</v>
      </c>
      <c r="R127">
        <f t="shared" ref="R127:R131" si="20">H127-$G$132</f>
        <v>0.13536666666666666</v>
      </c>
      <c r="S127">
        <f t="shared" ref="S127:S131" si="21">I127-$G$132</f>
        <v>0.10936666666666667</v>
      </c>
      <c r="U127" t="s">
        <v>1659</v>
      </c>
      <c r="V127">
        <f t="shared" ref="V127:V131" si="22">L127/$L$131*100</f>
        <v>66.535085682440908</v>
      </c>
      <c r="W127">
        <f t="shared" ref="W127:W131" si="23">M127/$L$131*100</f>
        <v>16.240189476617285</v>
      </c>
      <c r="X127">
        <f t="shared" ref="X127:X131" si="24">N127/$L$131*100</f>
        <v>17.24330097989133</v>
      </c>
      <c r="Y127">
        <f t="shared" ref="Y127:Y131" si="25">O127/$L$131*100</f>
        <v>12.297403984581807</v>
      </c>
      <c r="Z127">
        <f t="shared" ref="Z127:Z131" si="26">P127/$L$131*100</f>
        <v>16.017275809223051</v>
      </c>
      <c r="AA127">
        <f t="shared" ref="AA127:AA131" si="27">Q127/$L$131*100</f>
        <v>17.090047833557794</v>
      </c>
      <c r="AB127">
        <f t="shared" ref="AB127:AB131" si="28">R127/$L$131*100</f>
        <v>18.859425068499512</v>
      </c>
      <c r="AC127">
        <f t="shared" ref="AC127:AC131" si="29">S127/$L$131*100</f>
        <v>15.237077973343242</v>
      </c>
    </row>
    <row r="128" spans="1:29" x14ac:dyDescent="0.25">
      <c r="A128" t="s">
        <v>1660</v>
      </c>
      <c r="B128">
        <v>0.15609999999999999</v>
      </c>
      <c r="C128">
        <v>0.12659999999999999</v>
      </c>
      <c r="D128">
        <v>0.12130000000000001</v>
      </c>
      <c r="E128">
        <v>0.1258</v>
      </c>
      <c r="F128">
        <v>0.1249</v>
      </c>
      <c r="G128">
        <v>0.1235</v>
      </c>
      <c r="H128">
        <v>0.122</v>
      </c>
      <c r="I128">
        <v>0.1236</v>
      </c>
      <c r="K128" t="s">
        <v>1660</v>
      </c>
      <c r="L128">
        <f t="shared" si="14"/>
        <v>7.3366666666666663E-2</v>
      </c>
      <c r="M128">
        <f t="shared" si="15"/>
        <v>4.3866666666666665E-2</v>
      </c>
      <c r="N128">
        <f t="shared" si="16"/>
        <v>3.856666666666668E-2</v>
      </c>
      <c r="O128">
        <f t="shared" si="17"/>
        <v>4.306666666666667E-2</v>
      </c>
      <c r="P128">
        <f t="shared" si="18"/>
        <v>4.2166666666666672E-2</v>
      </c>
      <c r="Q128">
        <f t="shared" si="19"/>
        <v>4.0766666666666673E-2</v>
      </c>
      <c r="R128">
        <f t="shared" si="20"/>
        <v>3.9266666666666672E-2</v>
      </c>
      <c r="S128">
        <f t="shared" si="21"/>
        <v>4.0866666666666676E-2</v>
      </c>
      <c r="U128" t="s">
        <v>1660</v>
      </c>
      <c r="V128">
        <f t="shared" si="22"/>
        <v>10.221520456973018</v>
      </c>
      <c r="W128">
        <f t="shared" si="23"/>
        <v>6.1115497143918631</v>
      </c>
      <c r="X128">
        <f t="shared" si="24"/>
        <v>5.3731481911484718</v>
      </c>
      <c r="Y128">
        <f t="shared" si="25"/>
        <v>6.0000928806947487</v>
      </c>
      <c r="Z128">
        <f t="shared" si="26"/>
        <v>5.8747039427854926</v>
      </c>
      <c r="AA128">
        <f t="shared" si="27"/>
        <v>5.6796544838155398</v>
      </c>
      <c r="AB128">
        <f t="shared" si="28"/>
        <v>5.4706729206334472</v>
      </c>
      <c r="AC128">
        <f t="shared" si="29"/>
        <v>5.6935865880276797</v>
      </c>
    </row>
    <row r="129" spans="1:29" x14ac:dyDescent="0.25">
      <c r="A129" t="s">
        <v>1661</v>
      </c>
      <c r="B129">
        <v>0.30790000000000001</v>
      </c>
      <c r="C129">
        <v>0.127</v>
      </c>
      <c r="D129">
        <v>0.1273</v>
      </c>
      <c r="E129">
        <v>0.12690000000000001</v>
      </c>
      <c r="F129">
        <v>0.1229</v>
      </c>
      <c r="G129">
        <v>0.12570000000000001</v>
      </c>
      <c r="H129">
        <v>0.1138</v>
      </c>
      <c r="I129">
        <v>0.12909999999999999</v>
      </c>
      <c r="K129" t="s">
        <v>1661</v>
      </c>
      <c r="L129">
        <f t="shared" si="14"/>
        <v>0.22516666666666668</v>
      </c>
      <c r="M129">
        <f t="shared" si="15"/>
        <v>4.4266666666666676E-2</v>
      </c>
      <c r="N129">
        <f t="shared" si="16"/>
        <v>4.4566666666666671E-2</v>
      </c>
      <c r="O129">
        <f t="shared" si="17"/>
        <v>4.4166666666666687E-2</v>
      </c>
      <c r="P129">
        <f t="shared" si="18"/>
        <v>4.016666666666667E-2</v>
      </c>
      <c r="Q129">
        <f t="shared" si="19"/>
        <v>4.2966666666666681E-2</v>
      </c>
      <c r="R129">
        <f t="shared" si="20"/>
        <v>3.1066666666666673E-2</v>
      </c>
      <c r="S129">
        <f t="shared" si="21"/>
        <v>4.6366666666666667E-2</v>
      </c>
      <c r="U129" t="s">
        <v>1661</v>
      </c>
      <c r="V129">
        <f t="shared" si="22"/>
        <v>31.370454651000792</v>
      </c>
      <c r="W129">
        <f t="shared" si="23"/>
        <v>6.1672781312404235</v>
      </c>
      <c r="X129">
        <f t="shared" si="24"/>
        <v>6.2090744438768404</v>
      </c>
      <c r="Y129">
        <f t="shared" si="25"/>
        <v>6.1533460270282854</v>
      </c>
      <c r="Z129">
        <f t="shared" si="26"/>
        <v>5.5960618585427024</v>
      </c>
      <c r="AA129">
        <f t="shared" si="27"/>
        <v>5.9861607764826106</v>
      </c>
      <c r="AB129">
        <f t="shared" si="28"/>
        <v>4.3282403752380079</v>
      </c>
      <c r="AC129">
        <f t="shared" si="29"/>
        <v>6.4598523196953517</v>
      </c>
    </row>
    <row r="130" spans="1:29" x14ac:dyDescent="0.25">
      <c r="A130" t="s">
        <v>1662</v>
      </c>
      <c r="B130">
        <v>0.13780000000000001</v>
      </c>
      <c r="C130">
        <v>0.1308</v>
      </c>
      <c r="D130">
        <v>0.1246</v>
      </c>
      <c r="E130">
        <v>0.1303</v>
      </c>
      <c r="F130">
        <v>0.1222</v>
      </c>
      <c r="G130">
        <v>0.1236</v>
      </c>
      <c r="H130">
        <v>0.1196</v>
      </c>
      <c r="I130">
        <v>0.12280000000000001</v>
      </c>
      <c r="K130" t="s">
        <v>1662</v>
      </c>
      <c r="L130">
        <f t="shared" si="14"/>
        <v>5.506666666666668E-2</v>
      </c>
      <c r="M130">
        <f t="shared" si="15"/>
        <v>4.8066666666666674E-2</v>
      </c>
      <c r="N130">
        <f t="shared" si="16"/>
        <v>4.1866666666666677E-2</v>
      </c>
      <c r="O130">
        <f t="shared" si="17"/>
        <v>4.7566666666666674E-2</v>
      </c>
      <c r="P130">
        <f t="shared" si="18"/>
        <v>3.9466666666666678E-2</v>
      </c>
      <c r="Q130">
        <f t="shared" si="19"/>
        <v>4.0866666666666676E-2</v>
      </c>
      <c r="R130">
        <f t="shared" si="20"/>
        <v>3.6866666666666673E-2</v>
      </c>
      <c r="S130">
        <f t="shared" si="21"/>
        <v>4.0066666666666681E-2</v>
      </c>
      <c r="U130" t="s">
        <v>1662</v>
      </c>
      <c r="V130">
        <f t="shared" si="22"/>
        <v>7.6719453861514904</v>
      </c>
      <c r="W130">
        <f t="shared" si="23"/>
        <v>6.696698091301724</v>
      </c>
      <c r="X130">
        <f t="shared" si="24"/>
        <v>5.8329076301490748</v>
      </c>
      <c r="Y130">
        <f t="shared" si="25"/>
        <v>6.6270375702410265</v>
      </c>
      <c r="Z130">
        <f t="shared" si="26"/>
        <v>5.498537129057727</v>
      </c>
      <c r="AA130">
        <f t="shared" si="27"/>
        <v>5.6935865880276797</v>
      </c>
      <c r="AB130">
        <f t="shared" si="28"/>
        <v>5.1363024195420994</v>
      </c>
      <c r="AC130">
        <f t="shared" si="29"/>
        <v>5.5821297543305644</v>
      </c>
    </row>
    <row r="131" spans="1:29" x14ac:dyDescent="0.25">
      <c r="A131" t="s">
        <v>1663</v>
      </c>
      <c r="B131">
        <v>0.80049999999999999</v>
      </c>
      <c r="C131">
        <v>9.0300000000000005E-2</v>
      </c>
      <c r="D131">
        <v>9.6000000000000002E-2</v>
      </c>
      <c r="E131">
        <v>0.1008</v>
      </c>
      <c r="F131">
        <v>0.10920000000000001</v>
      </c>
      <c r="G131">
        <v>0.1193</v>
      </c>
      <c r="H131">
        <v>0.11600000000000001</v>
      </c>
      <c r="I131">
        <v>0.1255</v>
      </c>
      <c r="K131" t="s">
        <v>1663</v>
      </c>
      <c r="L131">
        <f t="shared" si="14"/>
        <v>0.71776666666666666</v>
      </c>
      <c r="M131">
        <f t="shared" si="15"/>
        <v>7.5666666666666799E-3</v>
      </c>
      <c r="N131">
        <f t="shared" si="16"/>
        <v>1.3266666666666677E-2</v>
      </c>
      <c r="O131">
        <f t="shared" si="17"/>
        <v>1.8066666666666675E-2</v>
      </c>
      <c r="P131">
        <f t="shared" si="18"/>
        <v>2.646666666666668E-2</v>
      </c>
      <c r="Q131">
        <f t="shared" si="19"/>
        <v>3.6566666666666678E-2</v>
      </c>
      <c r="R131">
        <f t="shared" si="20"/>
        <v>3.326666666666668E-2</v>
      </c>
      <c r="S131">
        <f t="shared" si="21"/>
        <v>4.2766666666666675E-2</v>
      </c>
      <c r="U131" t="s">
        <v>1663</v>
      </c>
      <c r="V131">
        <f t="shared" si="22"/>
        <v>100</v>
      </c>
      <c r="W131">
        <f t="shared" si="23"/>
        <v>1.0541958853852245</v>
      </c>
      <c r="X131">
        <f t="shared" si="24"/>
        <v>1.8483258254771757</v>
      </c>
      <c r="Y131">
        <f t="shared" si="25"/>
        <v>2.517066827659872</v>
      </c>
      <c r="Z131">
        <f t="shared" si="26"/>
        <v>3.6873635814795911</v>
      </c>
      <c r="AA131">
        <f t="shared" si="27"/>
        <v>5.0945061069056816</v>
      </c>
      <c r="AB131">
        <f t="shared" si="28"/>
        <v>4.6347466679050777</v>
      </c>
      <c r="AC131">
        <f t="shared" si="29"/>
        <v>5.95829656805833</v>
      </c>
    </row>
    <row r="132" spans="1:29" x14ac:dyDescent="0.25">
      <c r="A132" t="s">
        <v>1664</v>
      </c>
      <c r="B132">
        <v>8.3299999999999999E-2</v>
      </c>
      <c r="C132">
        <v>8.2600000000000007E-2</v>
      </c>
      <c r="D132">
        <v>8.2299999999999998E-2</v>
      </c>
      <c r="E132">
        <v>3.1179000000000001</v>
      </c>
      <c r="F132">
        <v>1.7748999999999999</v>
      </c>
      <c r="G132">
        <f>AVERAGE(B132:D132)</f>
        <v>8.2733333333333325E-2</v>
      </c>
    </row>
    <row r="133" spans="1:29" x14ac:dyDescent="0.25">
      <c r="A133" t="s">
        <v>1665</v>
      </c>
    </row>
    <row r="136" spans="1:29" x14ac:dyDescent="0.25">
      <c r="A136" s="7" t="s">
        <v>2056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0.13880000000000001</v>
      </c>
      <c r="C139">
        <v>0.1419</v>
      </c>
      <c r="D139">
        <v>0.13880000000000001</v>
      </c>
      <c r="E139">
        <v>0.1328</v>
      </c>
      <c r="F139">
        <v>0.13619999999999999</v>
      </c>
      <c r="G139">
        <v>0.13569999999999999</v>
      </c>
      <c r="H139">
        <v>0.13120000000000001</v>
      </c>
      <c r="I139">
        <v>0.13289999999999999</v>
      </c>
      <c r="K139" t="s">
        <v>1658</v>
      </c>
      <c r="L139">
        <f>B139-$G$145</f>
        <v>6.3300000000000009E-2</v>
      </c>
      <c r="M139">
        <f t="shared" ref="M139:S139" si="30">C139-$G$145</f>
        <v>6.6400000000000001E-2</v>
      </c>
      <c r="N139">
        <f t="shared" si="30"/>
        <v>6.3300000000000009E-2</v>
      </c>
      <c r="O139">
        <f t="shared" si="30"/>
        <v>5.7300000000000004E-2</v>
      </c>
      <c r="P139">
        <f t="shared" si="30"/>
        <v>6.069999999999999E-2</v>
      </c>
      <c r="Q139">
        <f t="shared" si="30"/>
        <v>6.019999999999999E-2</v>
      </c>
      <c r="R139">
        <f t="shared" si="30"/>
        <v>5.5700000000000013E-2</v>
      </c>
      <c r="S139">
        <f t="shared" si="30"/>
        <v>5.7399999999999993E-2</v>
      </c>
      <c r="U139" t="s">
        <v>1658</v>
      </c>
      <c r="V139">
        <f>L139/$L$144*100</f>
        <v>12.351219512195124</v>
      </c>
      <c r="W139">
        <f t="shared" ref="W139:AC139" si="31">M139/$L$144*100</f>
        <v>12.956097560975611</v>
      </c>
      <c r="X139">
        <f t="shared" si="31"/>
        <v>12.351219512195124</v>
      </c>
      <c r="Y139">
        <f t="shared" si="31"/>
        <v>11.18048780487805</v>
      </c>
      <c r="Z139">
        <f t="shared" si="31"/>
        <v>11.84390243902439</v>
      </c>
      <c r="AA139">
        <f t="shared" si="31"/>
        <v>11.746341463414634</v>
      </c>
      <c r="AB139">
        <f t="shared" si="31"/>
        <v>10.868292682926834</v>
      </c>
      <c r="AC139">
        <f t="shared" si="31"/>
        <v>11.200000000000001</v>
      </c>
    </row>
    <row r="140" spans="1:29" x14ac:dyDescent="0.25">
      <c r="A140" t="s">
        <v>1659</v>
      </c>
      <c r="B140">
        <v>0.22220000000000001</v>
      </c>
      <c r="C140">
        <v>0.2104</v>
      </c>
      <c r="D140">
        <v>0.21110000000000001</v>
      </c>
      <c r="E140">
        <v>0.2036</v>
      </c>
      <c r="F140">
        <v>0.19900000000000001</v>
      </c>
      <c r="G140">
        <v>0.20580000000000001</v>
      </c>
      <c r="H140">
        <v>0.19570000000000001</v>
      </c>
      <c r="I140">
        <v>0.19070000000000001</v>
      </c>
      <c r="K140" t="s">
        <v>1659</v>
      </c>
      <c r="L140">
        <f t="shared" ref="L140:L144" si="32">B140-$G$145</f>
        <v>0.1467</v>
      </c>
      <c r="M140">
        <f t="shared" ref="M140:M144" si="33">C140-$G$145</f>
        <v>0.13490000000000002</v>
      </c>
      <c r="N140">
        <f t="shared" ref="N140:N144" si="34">D140-$G$145</f>
        <v>0.1356</v>
      </c>
      <c r="O140">
        <f t="shared" ref="O140:O144" si="35">E140-$G$145</f>
        <v>0.12809999999999999</v>
      </c>
      <c r="P140">
        <f t="shared" ref="P140:P144" si="36">F140-$G$145</f>
        <v>0.12350000000000001</v>
      </c>
      <c r="Q140">
        <f t="shared" ref="Q140:Q144" si="37">G140-$G$145</f>
        <v>0.13030000000000003</v>
      </c>
      <c r="R140">
        <f t="shared" ref="R140:R144" si="38">H140-$G$145</f>
        <v>0.12020000000000002</v>
      </c>
      <c r="S140">
        <f t="shared" ref="S140:S144" si="39">I140-$G$145</f>
        <v>0.11520000000000001</v>
      </c>
      <c r="U140" t="s">
        <v>1659</v>
      </c>
      <c r="V140">
        <f t="shared" ref="V140:V144" si="40">L140/$L$144*100</f>
        <v>28.624390243902443</v>
      </c>
      <c r="W140">
        <f t="shared" ref="W140:W144" si="41">M140/$L$144*100</f>
        <v>26.321951219512201</v>
      </c>
      <c r="X140">
        <f t="shared" ref="X140:X144" si="42">N140/$L$144*100</f>
        <v>26.458536585365856</v>
      </c>
      <c r="Y140">
        <f t="shared" ref="Y140:Y144" si="43">O140/$L$144*100</f>
        <v>24.995121951219513</v>
      </c>
      <c r="Z140">
        <f t="shared" ref="Z140:Z144" si="44">P140/$L$144*100</f>
        <v>24.09756097560976</v>
      </c>
      <c r="AA140">
        <f t="shared" ref="AA140:AA144" si="45">Q140/$L$144*100</f>
        <v>25.424390243902444</v>
      </c>
      <c r="AB140">
        <f t="shared" ref="AB140:AB144" si="46">R140/$L$144*100</f>
        <v>23.453658536585369</v>
      </c>
      <c r="AC140">
        <f t="shared" ref="AC140:AC144" si="47">S140/$L$144*100</f>
        <v>22.478048780487807</v>
      </c>
    </row>
    <row r="141" spans="1:29" x14ac:dyDescent="0.25">
      <c r="A141" t="s">
        <v>1660</v>
      </c>
      <c r="B141">
        <v>0.1439</v>
      </c>
      <c r="C141">
        <v>0.13950000000000001</v>
      </c>
      <c r="D141">
        <v>0.1348</v>
      </c>
      <c r="E141">
        <v>0.13589999999999999</v>
      </c>
      <c r="F141">
        <v>0.1384</v>
      </c>
      <c r="G141">
        <v>0.1338</v>
      </c>
      <c r="H141">
        <v>0.128</v>
      </c>
      <c r="I141">
        <v>0.1222</v>
      </c>
      <c r="K141" t="s">
        <v>1660</v>
      </c>
      <c r="L141">
        <f t="shared" si="32"/>
        <v>6.8400000000000002E-2</v>
      </c>
      <c r="M141">
        <f t="shared" si="33"/>
        <v>6.4000000000000015E-2</v>
      </c>
      <c r="N141">
        <f t="shared" si="34"/>
        <v>5.9300000000000005E-2</v>
      </c>
      <c r="O141">
        <f t="shared" si="35"/>
        <v>6.0399999999999995E-2</v>
      </c>
      <c r="P141">
        <f t="shared" si="36"/>
        <v>6.2899999999999998E-2</v>
      </c>
      <c r="Q141">
        <f t="shared" si="37"/>
        <v>5.8300000000000005E-2</v>
      </c>
      <c r="R141">
        <f t="shared" si="38"/>
        <v>5.2500000000000005E-2</v>
      </c>
      <c r="S141">
        <f t="shared" si="39"/>
        <v>4.6700000000000005E-2</v>
      </c>
      <c r="U141" t="s">
        <v>1660</v>
      </c>
      <c r="V141">
        <f t="shared" si="40"/>
        <v>13.346341463414635</v>
      </c>
      <c r="W141">
        <f t="shared" si="41"/>
        <v>12.487804878048784</v>
      </c>
      <c r="X141">
        <f t="shared" si="42"/>
        <v>11.570731707317075</v>
      </c>
      <c r="Y141">
        <f t="shared" si="43"/>
        <v>11.785365853658538</v>
      </c>
      <c r="Z141">
        <f t="shared" si="44"/>
        <v>12.273170731707319</v>
      </c>
      <c r="AA141">
        <f t="shared" si="45"/>
        <v>11.375609756097562</v>
      </c>
      <c r="AB141">
        <f t="shared" si="46"/>
        <v>10.243902439024392</v>
      </c>
      <c r="AC141">
        <f t="shared" si="47"/>
        <v>9.1121951219512205</v>
      </c>
    </row>
    <row r="142" spans="1:29" x14ac:dyDescent="0.25">
      <c r="A142" t="s">
        <v>1661</v>
      </c>
      <c r="B142">
        <v>0.13880000000000001</v>
      </c>
      <c r="C142">
        <v>0.13589999999999999</v>
      </c>
      <c r="D142">
        <v>0.1552</v>
      </c>
      <c r="E142">
        <v>0.1769</v>
      </c>
      <c r="F142">
        <v>0.13930000000000001</v>
      </c>
      <c r="G142">
        <v>0.13800000000000001</v>
      </c>
      <c r="H142">
        <v>0.1391</v>
      </c>
      <c r="I142">
        <v>0.1201</v>
      </c>
      <c r="K142" t="s">
        <v>1661</v>
      </c>
      <c r="L142">
        <f t="shared" si="32"/>
        <v>6.3300000000000009E-2</v>
      </c>
      <c r="M142">
        <f t="shared" si="33"/>
        <v>6.0399999999999995E-2</v>
      </c>
      <c r="N142">
        <f t="shared" si="34"/>
        <v>7.9700000000000007E-2</v>
      </c>
      <c r="O142">
        <f t="shared" si="35"/>
        <v>0.1014</v>
      </c>
      <c r="P142">
        <f t="shared" si="36"/>
        <v>6.3800000000000009E-2</v>
      </c>
      <c r="Q142">
        <f t="shared" si="37"/>
        <v>6.2500000000000014E-2</v>
      </c>
      <c r="R142">
        <f t="shared" si="38"/>
        <v>6.3600000000000004E-2</v>
      </c>
      <c r="S142">
        <f t="shared" si="39"/>
        <v>4.4600000000000001E-2</v>
      </c>
      <c r="U142" t="s">
        <v>1661</v>
      </c>
      <c r="V142">
        <f t="shared" si="40"/>
        <v>12.351219512195124</v>
      </c>
      <c r="W142">
        <f t="shared" si="41"/>
        <v>11.785365853658538</v>
      </c>
      <c r="X142">
        <f t="shared" si="42"/>
        <v>15.551219512195125</v>
      </c>
      <c r="Y142">
        <f t="shared" si="43"/>
        <v>19.78536585365854</v>
      </c>
      <c r="Z142">
        <f t="shared" si="44"/>
        <v>12.44878048780488</v>
      </c>
      <c r="AA142">
        <f t="shared" si="45"/>
        <v>12.195121951219516</v>
      </c>
      <c r="AB142">
        <f t="shared" si="46"/>
        <v>12.409756097560978</v>
      </c>
      <c r="AC142">
        <f t="shared" si="47"/>
        <v>8.7024390243902445</v>
      </c>
    </row>
    <row r="143" spans="1:29" x14ac:dyDescent="0.25">
      <c r="A143" t="s">
        <v>1662</v>
      </c>
      <c r="B143">
        <v>0.1326</v>
      </c>
      <c r="C143">
        <v>0.1391</v>
      </c>
      <c r="D143">
        <v>0.14230000000000001</v>
      </c>
      <c r="E143">
        <v>0.1396</v>
      </c>
      <c r="F143">
        <v>0.12870000000000001</v>
      </c>
      <c r="G143">
        <v>0.13250000000000001</v>
      </c>
      <c r="H143">
        <v>0.13109999999999999</v>
      </c>
      <c r="I143">
        <v>0.12479999999999999</v>
      </c>
      <c r="K143" t="s">
        <v>1662</v>
      </c>
      <c r="L143">
        <f t="shared" si="32"/>
        <v>5.7099999999999998E-2</v>
      </c>
      <c r="M143">
        <f t="shared" si="33"/>
        <v>6.3600000000000004E-2</v>
      </c>
      <c r="N143">
        <f t="shared" si="34"/>
        <v>6.6800000000000012E-2</v>
      </c>
      <c r="O143">
        <f t="shared" si="35"/>
        <v>6.4100000000000004E-2</v>
      </c>
      <c r="P143">
        <f t="shared" si="36"/>
        <v>5.3200000000000011E-2</v>
      </c>
      <c r="Q143">
        <f t="shared" si="37"/>
        <v>5.7000000000000009E-2</v>
      </c>
      <c r="R143">
        <f t="shared" si="38"/>
        <v>5.5599999999999997E-2</v>
      </c>
      <c r="S143">
        <f t="shared" si="39"/>
        <v>4.9299999999999997E-2</v>
      </c>
      <c r="U143" t="s">
        <v>1662</v>
      </c>
      <c r="V143">
        <f t="shared" si="40"/>
        <v>11.141463414634147</v>
      </c>
      <c r="W143">
        <f t="shared" si="41"/>
        <v>12.409756097560978</v>
      </c>
      <c r="X143">
        <f t="shared" si="42"/>
        <v>13.034146341463417</v>
      </c>
      <c r="Y143">
        <f t="shared" si="43"/>
        <v>12.507317073170734</v>
      </c>
      <c r="Z143">
        <f t="shared" si="44"/>
        <v>10.380487804878053</v>
      </c>
      <c r="AA143">
        <f t="shared" si="45"/>
        <v>11.121951219512198</v>
      </c>
      <c r="AB143">
        <f t="shared" si="46"/>
        <v>10.848780487804879</v>
      </c>
      <c r="AC143">
        <f t="shared" si="47"/>
        <v>9.6195121951219509</v>
      </c>
    </row>
    <row r="144" spans="1:29" x14ac:dyDescent="0.25">
      <c r="A144" t="s">
        <v>1663</v>
      </c>
      <c r="B144">
        <v>0.58799999999999997</v>
      </c>
      <c r="C144">
        <v>9.2399999999999996E-2</v>
      </c>
      <c r="D144">
        <v>9.8799999999999999E-2</v>
      </c>
      <c r="E144">
        <v>0.1072</v>
      </c>
      <c r="F144">
        <v>0.1134</v>
      </c>
      <c r="G144">
        <v>0.13139999999999999</v>
      </c>
      <c r="H144">
        <v>0.14169999999999999</v>
      </c>
      <c r="I144">
        <v>0.1333</v>
      </c>
      <c r="K144" t="s">
        <v>1663</v>
      </c>
      <c r="L144">
        <f t="shared" si="32"/>
        <v>0.51249999999999996</v>
      </c>
      <c r="M144">
        <f t="shared" si="33"/>
        <v>1.6899999999999998E-2</v>
      </c>
      <c r="N144">
        <f t="shared" si="34"/>
        <v>2.3300000000000001E-2</v>
      </c>
      <c r="O144">
        <f t="shared" si="35"/>
        <v>3.1700000000000006E-2</v>
      </c>
      <c r="P144">
        <f t="shared" si="36"/>
        <v>3.7900000000000003E-2</v>
      </c>
      <c r="Q144">
        <f t="shared" si="37"/>
        <v>5.5899999999999991E-2</v>
      </c>
      <c r="R144">
        <f t="shared" si="38"/>
        <v>6.6199999999999995E-2</v>
      </c>
      <c r="S144">
        <f t="shared" si="39"/>
        <v>5.7800000000000004E-2</v>
      </c>
      <c r="U144" t="s">
        <v>1663</v>
      </c>
      <c r="V144">
        <f t="shared" si="40"/>
        <v>100</v>
      </c>
      <c r="W144">
        <f t="shared" si="41"/>
        <v>3.2975609756097564</v>
      </c>
      <c r="X144">
        <f t="shared" si="42"/>
        <v>4.5463414634146346</v>
      </c>
      <c r="Y144">
        <f t="shared" si="43"/>
        <v>6.1853658536585385</v>
      </c>
      <c r="Z144">
        <f t="shared" si="44"/>
        <v>7.3951219512195134</v>
      </c>
      <c r="AA144">
        <f t="shared" si="45"/>
        <v>10.907317073170731</v>
      </c>
      <c r="AB144">
        <f t="shared" si="46"/>
        <v>12.917073170731708</v>
      </c>
      <c r="AC144">
        <f t="shared" si="47"/>
        <v>11.278048780487806</v>
      </c>
    </row>
    <row r="145" spans="1:29" x14ac:dyDescent="0.25">
      <c r="A145" t="s">
        <v>1664</v>
      </c>
      <c r="B145">
        <v>7.6499999999999999E-2</v>
      </c>
      <c r="C145">
        <v>7.46E-2</v>
      </c>
      <c r="D145">
        <v>7.5399999999999995E-2</v>
      </c>
      <c r="E145">
        <v>4</v>
      </c>
      <c r="F145">
        <v>2.0468999999999999</v>
      </c>
      <c r="G145">
        <f>AVERAGE(B145:D145)</f>
        <v>7.5499999999999998E-2</v>
      </c>
    </row>
    <row r="146" spans="1:29" x14ac:dyDescent="0.25">
      <c r="A146" t="s">
        <v>1665</v>
      </c>
    </row>
    <row r="149" spans="1:29" x14ac:dyDescent="0.25">
      <c r="A149" s="7" t="s">
        <v>2059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0.1731</v>
      </c>
      <c r="C152">
        <v>0.157</v>
      </c>
      <c r="D152">
        <v>0.13639999999999999</v>
      </c>
      <c r="E152">
        <v>0.21840000000000001</v>
      </c>
      <c r="F152">
        <v>0.1474</v>
      </c>
      <c r="G152">
        <v>0.14360000000000001</v>
      </c>
      <c r="H152">
        <v>0.13589999999999999</v>
      </c>
      <c r="I152">
        <v>0.1467</v>
      </c>
      <c r="K152" t="s">
        <v>1658</v>
      </c>
      <c r="L152">
        <f>B152-$G$158</f>
        <v>0.09</v>
      </c>
      <c r="M152">
        <f t="shared" ref="M152:R152" si="48">C152-$G$158</f>
        <v>7.3899999999999993E-2</v>
      </c>
      <c r="N152">
        <f t="shared" si="48"/>
        <v>5.3299999999999986E-2</v>
      </c>
      <c r="O152">
        <f t="shared" si="48"/>
        <v>0.1353</v>
      </c>
      <c r="P152">
        <f t="shared" si="48"/>
        <v>6.4299999999999996E-2</v>
      </c>
      <c r="Q152">
        <f t="shared" si="48"/>
        <v>6.0499999999999998E-2</v>
      </c>
      <c r="R152">
        <f t="shared" si="48"/>
        <v>5.2799999999999986E-2</v>
      </c>
      <c r="S152">
        <f>I152-$G$158</f>
        <v>6.359999999999999E-2</v>
      </c>
      <c r="U152" t="s">
        <v>1658</v>
      </c>
      <c r="V152">
        <f>L152/$L$157*100</f>
        <v>8.7676570871894786</v>
      </c>
      <c r="W152">
        <f t="shared" ref="W152:AC152" si="49">M152/$L$157*100</f>
        <v>7.1992206527033602</v>
      </c>
      <c r="X152">
        <f t="shared" si="49"/>
        <v>5.1924013638577682</v>
      </c>
      <c r="Y152">
        <f t="shared" si="49"/>
        <v>13.180711154408185</v>
      </c>
      <c r="Z152">
        <f t="shared" si="49"/>
        <v>6.2640038967364839</v>
      </c>
      <c r="AA152">
        <f t="shared" si="49"/>
        <v>5.8938139308329269</v>
      </c>
      <c r="AB152">
        <f t="shared" si="49"/>
        <v>5.143692157817827</v>
      </c>
      <c r="AC152">
        <f t="shared" si="49"/>
        <v>6.1958110082805637</v>
      </c>
    </row>
    <row r="153" spans="1:29" x14ac:dyDescent="0.25">
      <c r="A153" t="s">
        <v>1659</v>
      </c>
      <c r="B153">
        <v>0.20569999999999999</v>
      </c>
      <c r="C153">
        <v>0.1925</v>
      </c>
      <c r="D153">
        <v>0.1822</v>
      </c>
      <c r="E153">
        <v>0.19089999999999999</v>
      </c>
      <c r="F153">
        <v>0.19969999999999999</v>
      </c>
      <c r="G153">
        <v>0.191</v>
      </c>
      <c r="H153">
        <v>0.18740000000000001</v>
      </c>
      <c r="I153">
        <v>0.18779999999999999</v>
      </c>
      <c r="K153" t="s">
        <v>1659</v>
      </c>
      <c r="L153">
        <f t="shared" ref="L153:L157" si="50">B153-$G$158</f>
        <v>0.12259999999999999</v>
      </c>
      <c r="M153">
        <f t="shared" ref="M153:M157" si="51">C153-$G$158</f>
        <v>0.1094</v>
      </c>
      <c r="N153">
        <f t="shared" ref="N153:N157" si="52">D153-$G$158</f>
        <v>9.9099999999999994E-2</v>
      </c>
      <c r="O153">
        <f t="shared" ref="O153:O157" si="53">E153-$G$158</f>
        <v>0.10779999999999998</v>
      </c>
      <c r="P153">
        <f t="shared" ref="P153:P157" si="54">F153-$G$158</f>
        <v>0.11659999999999998</v>
      </c>
      <c r="Q153">
        <f t="shared" ref="Q153:Q157" si="55">G153-$G$158</f>
        <v>0.1079</v>
      </c>
      <c r="R153">
        <f t="shared" ref="R153:R157" si="56">H153-$G$158</f>
        <v>0.1043</v>
      </c>
      <c r="S153">
        <f t="shared" ref="S153:S157" si="57">I153-$G$158</f>
        <v>0.10469999999999999</v>
      </c>
      <c r="U153" t="s">
        <v>1659</v>
      </c>
      <c r="V153">
        <f t="shared" ref="V153:V157" si="58">L153/$L$157*100</f>
        <v>11.943497320993666</v>
      </c>
      <c r="W153">
        <f t="shared" ref="W153:W157" si="59">M153/$L$157*100</f>
        <v>10.657574281539212</v>
      </c>
      <c r="X153">
        <f t="shared" ref="X153:X157" si="60">N153/$L$157*100</f>
        <v>9.6541646371164145</v>
      </c>
      <c r="Y153">
        <f t="shared" ref="Y153:Y157" si="61">O153/$L$157*100</f>
        <v>10.501704822211396</v>
      </c>
      <c r="Z153">
        <f t="shared" ref="Z153:Z157" si="62">P153/$L$157*100</f>
        <v>11.358986848514368</v>
      </c>
      <c r="AA153">
        <f t="shared" ref="AA153:AA157" si="63">Q153/$L$157*100</f>
        <v>10.511446663419386</v>
      </c>
      <c r="AB153">
        <f t="shared" ref="AB153:AB157" si="64">R153/$L$157*100</f>
        <v>10.160740379931807</v>
      </c>
      <c r="AC153">
        <f t="shared" ref="AC153:AC157" si="65">S153/$L$157*100</f>
        <v>10.19970774476376</v>
      </c>
    </row>
    <row r="154" spans="1:29" x14ac:dyDescent="0.25">
      <c r="A154" t="s">
        <v>1660</v>
      </c>
      <c r="B154">
        <v>0.1661</v>
      </c>
      <c r="C154">
        <v>0.14280000000000001</v>
      </c>
      <c r="D154">
        <v>0.1368</v>
      </c>
      <c r="E154">
        <v>0.1308</v>
      </c>
      <c r="F154">
        <v>0.2019</v>
      </c>
      <c r="G154">
        <v>0.14369999999999999</v>
      </c>
      <c r="H154">
        <v>0.1348</v>
      </c>
      <c r="I154">
        <v>0.1356</v>
      </c>
      <c r="K154" t="s">
        <v>1660</v>
      </c>
      <c r="L154">
        <f t="shared" si="50"/>
        <v>8.299999999999999E-2</v>
      </c>
      <c r="M154">
        <f t="shared" si="51"/>
        <v>5.9700000000000003E-2</v>
      </c>
      <c r="N154">
        <f t="shared" si="52"/>
        <v>5.3699999999999998E-2</v>
      </c>
      <c r="O154">
        <f t="shared" si="53"/>
        <v>4.7699999999999992E-2</v>
      </c>
      <c r="P154">
        <f t="shared" si="54"/>
        <v>0.11879999999999999</v>
      </c>
      <c r="Q154">
        <f t="shared" si="55"/>
        <v>6.0599999999999987E-2</v>
      </c>
      <c r="R154">
        <f t="shared" si="56"/>
        <v>5.1699999999999996E-2</v>
      </c>
      <c r="S154">
        <f t="shared" si="57"/>
        <v>5.2499999999999991E-2</v>
      </c>
      <c r="U154" t="s">
        <v>1660</v>
      </c>
      <c r="V154">
        <f t="shared" si="58"/>
        <v>8.0857282026302961</v>
      </c>
      <c r="W154">
        <f t="shared" si="59"/>
        <v>5.8158792011690208</v>
      </c>
      <c r="X154">
        <f t="shared" si="60"/>
        <v>5.2313687286897226</v>
      </c>
      <c r="Y154">
        <f t="shared" si="61"/>
        <v>4.6468582562104235</v>
      </c>
      <c r="Z154">
        <f t="shared" si="62"/>
        <v>11.57330735509011</v>
      </c>
      <c r="AA154">
        <f t="shared" si="63"/>
        <v>5.9035557720409146</v>
      </c>
      <c r="AB154">
        <f t="shared" si="64"/>
        <v>5.0365319045299559</v>
      </c>
      <c r="AC154">
        <f t="shared" si="65"/>
        <v>5.114466634193862</v>
      </c>
    </row>
    <row r="155" spans="1:29" x14ac:dyDescent="0.25">
      <c r="A155" t="s">
        <v>1661</v>
      </c>
      <c r="B155">
        <v>0.14249999999999999</v>
      </c>
      <c r="C155">
        <v>0.1464</v>
      </c>
      <c r="D155">
        <v>0.14019999999999999</v>
      </c>
      <c r="E155">
        <v>0.1361</v>
      </c>
      <c r="F155">
        <v>0.14349999999999999</v>
      </c>
      <c r="G155">
        <v>0.1389</v>
      </c>
      <c r="H155">
        <v>0.13389999999999999</v>
      </c>
      <c r="I155">
        <v>0.1479</v>
      </c>
      <c r="K155" t="s">
        <v>1661</v>
      </c>
      <c r="L155">
        <f t="shared" si="50"/>
        <v>5.9399999999999981E-2</v>
      </c>
      <c r="M155">
        <f t="shared" si="51"/>
        <v>6.3299999999999995E-2</v>
      </c>
      <c r="N155">
        <f t="shared" si="52"/>
        <v>5.7099999999999984E-2</v>
      </c>
      <c r="O155">
        <f t="shared" si="53"/>
        <v>5.2999999999999992E-2</v>
      </c>
      <c r="P155">
        <f t="shared" si="54"/>
        <v>6.0399999999999981E-2</v>
      </c>
      <c r="Q155">
        <f t="shared" si="55"/>
        <v>5.5799999999999988E-2</v>
      </c>
      <c r="R155">
        <f t="shared" si="56"/>
        <v>5.0799999999999984E-2</v>
      </c>
      <c r="S155">
        <f t="shared" si="57"/>
        <v>6.4799999999999996E-2</v>
      </c>
      <c r="U155" t="s">
        <v>1661</v>
      </c>
      <c r="V155">
        <f t="shared" si="58"/>
        <v>5.7866536775450541</v>
      </c>
      <c r="W155">
        <f t="shared" si="59"/>
        <v>6.1665854846565997</v>
      </c>
      <c r="X155">
        <f t="shared" si="60"/>
        <v>5.5625913297613234</v>
      </c>
      <c r="Y155">
        <f t="shared" si="61"/>
        <v>5.1631758402338042</v>
      </c>
      <c r="Z155">
        <f t="shared" si="62"/>
        <v>5.8840720896249374</v>
      </c>
      <c r="AA155">
        <f t="shared" si="63"/>
        <v>5.4359473940574761</v>
      </c>
      <c r="AB155">
        <f t="shared" si="64"/>
        <v>4.9488553336580603</v>
      </c>
      <c r="AC155">
        <f t="shared" si="65"/>
        <v>6.3127131027764252</v>
      </c>
    </row>
    <row r="156" spans="1:29" x14ac:dyDescent="0.25">
      <c r="A156" t="s">
        <v>1662</v>
      </c>
      <c r="B156">
        <v>0.15559999999999999</v>
      </c>
      <c r="C156">
        <v>0.1482</v>
      </c>
      <c r="D156">
        <v>0.21260000000000001</v>
      </c>
      <c r="E156">
        <v>0.1356</v>
      </c>
      <c r="F156">
        <v>0.13869999999999999</v>
      </c>
      <c r="G156">
        <v>0.18659999999999999</v>
      </c>
      <c r="H156">
        <v>0.1255</v>
      </c>
      <c r="I156">
        <v>0.14169999999999999</v>
      </c>
      <c r="K156" t="s">
        <v>1662</v>
      </c>
      <c r="L156">
        <f t="shared" si="50"/>
        <v>7.2499999999999981E-2</v>
      </c>
      <c r="M156">
        <f t="shared" si="51"/>
        <v>6.5099999999999991E-2</v>
      </c>
      <c r="N156">
        <f t="shared" si="52"/>
        <v>0.1295</v>
      </c>
      <c r="O156">
        <f t="shared" si="53"/>
        <v>5.2499999999999991E-2</v>
      </c>
      <c r="P156">
        <f t="shared" si="54"/>
        <v>5.5599999999999983E-2</v>
      </c>
      <c r="Q156">
        <f t="shared" si="55"/>
        <v>0.10349999999999998</v>
      </c>
      <c r="R156">
        <f t="shared" si="56"/>
        <v>4.2399999999999993E-2</v>
      </c>
      <c r="S156">
        <f t="shared" si="57"/>
        <v>5.8599999999999985E-2</v>
      </c>
      <c r="U156" t="s">
        <v>1662</v>
      </c>
      <c r="V156">
        <f t="shared" si="58"/>
        <v>7.0628348757915225</v>
      </c>
      <c r="W156">
        <f t="shared" si="59"/>
        <v>6.3419386264003901</v>
      </c>
      <c r="X156">
        <f t="shared" si="60"/>
        <v>12.615684364344862</v>
      </c>
      <c r="Y156">
        <f t="shared" si="61"/>
        <v>5.114466634193862</v>
      </c>
      <c r="Z156">
        <f t="shared" si="62"/>
        <v>5.4164637116414989</v>
      </c>
      <c r="AA156">
        <f t="shared" si="63"/>
        <v>10.082805650267899</v>
      </c>
      <c r="AB156">
        <f t="shared" si="64"/>
        <v>4.1305406721870428</v>
      </c>
      <c r="AC156">
        <f t="shared" si="65"/>
        <v>5.708718947881148</v>
      </c>
    </row>
    <row r="157" spans="1:29" x14ac:dyDescent="0.25">
      <c r="A157" t="s">
        <v>1663</v>
      </c>
      <c r="B157">
        <v>1.1095999999999999</v>
      </c>
      <c r="C157">
        <v>9.35E-2</v>
      </c>
      <c r="D157">
        <v>9.7500000000000003E-2</v>
      </c>
      <c r="E157">
        <v>0.10059999999999999</v>
      </c>
      <c r="F157">
        <v>0.1148</v>
      </c>
      <c r="G157">
        <v>0.13150000000000001</v>
      </c>
      <c r="H157">
        <v>0.13109999999999999</v>
      </c>
      <c r="I157">
        <v>0.1452</v>
      </c>
      <c r="K157" t="s">
        <v>1663</v>
      </c>
      <c r="L157">
        <f t="shared" si="50"/>
        <v>1.0265</v>
      </c>
      <c r="M157">
        <f t="shared" si="51"/>
        <v>1.0399999999999993E-2</v>
      </c>
      <c r="N157">
        <f t="shared" si="52"/>
        <v>1.4399999999999996E-2</v>
      </c>
      <c r="O157">
        <f t="shared" si="53"/>
        <v>1.7499999999999988E-2</v>
      </c>
      <c r="P157">
        <f t="shared" si="54"/>
        <v>3.1699999999999992E-2</v>
      </c>
      <c r="Q157">
        <f t="shared" si="55"/>
        <v>4.8399999999999999E-2</v>
      </c>
      <c r="R157">
        <f t="shared" si="56"/>
        <v>4.7999999999999987E-2</v>
      </c>
      <c r="S157">
        <f t="shared" si="57"/>
        <v>6.2099999999999989E-2</v>
      </c>
      <c r="U157" t="s">
        <v>1663</v>
      </c>
      <c r="V157">
        <f t="shared" si="58"/>
        <v>100</v>
      </c>
      <c r="W157">
        <f t="shared" si="59"/>
        <v>1.0131514856307835</v>
      </c>
      <c r="X157">
        <f t="shared" si="60"/>
        <v>1.4028251339503162</v>
      </c>
      <c r="Y157">
        <f t="shared" si="61"/>
        <v>1.7048222113979532</v>
      </c>
      <c r="Z157">
        <f t="shared" si="62"/>
        <v>3.0881636629322933</v>
      </c>
      <c r="AA157">
        <f t="shared" si="63"/>
        <v>4.7150511446663419</v>
      </c>
      <c r="AB157">
        <f t="shared" si="64"/>
        <v>4.6760837798343875</v>
      </c>
      <c r="AC157">
        <f t="shared" si="65"/>
        <v>6.0496833901607392</v>
      </c>
    </row>
    <row r="158" spans="1:29" x14ac:dyDescent="0.25">
      <c r="A158" t="s">
        <v>1664</v>
      </c>
      <c r="B158">
        <v>7.9500000000000001E-2</v>
      </c>
      <c r="C158">
        <v>8.4199999999999997E-2</v>
      </c>
      <c r="D158">
        <v>8.5599999999999996E-2</v>
      </c>
      <c r="E158">
        <v>3.9256000000000002</v>
      </c>
      <c r="F158">
        <v>2.2288999999999999</v>
      </c>
      <c r="G158">
        <f>AVERAGE(B158:D158)</f>
        <v>8.3100000000000007E-2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9.9127350239871941</v>
      </c>
      <c r="C164">
        <f t="shared" ref="C164:I164" si="66">AVERAGE(W152,W139,W126)</f>
        <v>9.4243636448729742</v>
      </c>
      <c r="D164">
        <f t="shared" si="66"/>
        <v>8.1033264961384379</v>
      </c>
      <c r="E164">
        <f t="shared" si="66"/>
        <v>10.473377253367861</v>
      </c>
      <c r="F164">
        <f t="shared" si="66"/>
        <v>8.1521006072530362</v>
      </c>
      <c r="G164">
        <f t="shared" si="66"/>
        <v>8.0565560783345358</v>
      </c>
      <c r="H164">
        <f t="shared" si="66"/>
        <v>7.2026822330957883</v>
      </c>
      <c r="I164">
        <f t="shared" si="66"/>
        <v>8.722797542397025</v>
      </c>
      <c r="K164" t="s">
        <v>1658</v>
      </c>
      <c r="L164">
        <f>STDEV(V152, V139,V126)/SQRT(3)</f>
        <v>1.2199938925941711</v>
      </c>
      <c r="M164">
        <f t="shared" ref="M164:S164" si="67">STDEV(W152, W139,W126)/SQRT(3)</f>
        <v>1.7856644716675916</v>
      </c>
      <c r="N164">
        <f t="shared" si="67"/>
        <v>2.172002276082865</v>
      </c>
      <c r="O164">
        <f t="shared" si="67"/>
        <v>1.8022251571937506</v>
      </c>
      <c r="P164">
        <f t="shared" si="67"/>
        <v>1.8460616691475307</v>
      </c>
      <c r="Q164">
        <f t="shared" si="67"/>
        <v>1.8539970709238267</v>
      </c>
      <c r="R164">
        <f t="shared" si="67"/>
        <v>1.8374515471132296</v>
      </c>
      <c r="S164">
        <f t="shared" si="67"/>
        <v>1.4447993755670996</v>
      </c>
    </row>
    <row r="165" spans="1:19" x14ac:dyDescent="0.25">
      <c r="A165" t="s">
        <v>1659</v>
      </c>
      <c r="B165">
        <f t="shared" ref="B165:B169" si="68">AVERAGE(V153,V140,V127)</f>
        <v>35.700991082445675</v>
      </c>
      <c r="C165">
        <f t="shared" ref="C165:C169" si="69">AVERAGE(W153,W140,W127)</f>
        <v>17.739904992556234</v>
      </c>
      <c r="D165">
        <f t="shared" ref="D165:D169" si="70">AVERAGE(X153,X140,X127)</f>
        <v>17.785334067457867</v>
      </c>
      <c r="E165">
        <f t="shared" ref="E165:E169" si="71">AVERAGE(Y153,Y140,Y127)</f>
        <v>15.931410252670906</v>
      </c>
      <c r="F165">
        <f t="shared" ref="F165:F169" si="72">AVERAGE(Z153,Z140,Z127)</f>
        <v>17.157941211115727</v>
      </c>
      <c r="G165">
        <f t="shared" ref="G165:G169" si="73">AVERAGE(AA153,AA140,AA127)</f>
        <v>17.675294913626541</v>
      </c>
      <c r="H165">
        <f t="shared" ref="H165:H169" si="74">AVERAGE(AB153,AB140,AB127)</f>
        <v>17.491274661672229</v>
      </c>
      <c r="I165">
        <f t="shared" ref="I165:I169" si="75">AVERAGE(AC153,AC140,AC127)</f>
        <v>15.971611499531603</v>
      </c>
      <c r="K165" t="s">
        <v>1659</v>
      </c>
      <c r="L165">
        <f t="shared" ref="L165:L169" si="76">STDEV(V153, V140,V127)/SQRT(3)</f>
        <v>16.151564315647349</v>
      </c>
      <c r="M165">
        <f t="shared" ref="M165:M169" si="77">STDEV(W153, W140,W127)/SQRT(3)</f>
        <v>4.5836679702790413</v>
      </c>
      <c r="N165">
        <f t="shared" ref="N165:N169" si="78">STDEV(X153, X140,X127)/SQRT(3)</f>
        <v>4.8585690295528643</v>
      </c>
      <c r="O165">
        <f t="shared" ref="O165:O169" si="79">STDEV(Y153, Y140,Y127)/SQRT(3)</f>
        <v>4.5614064419591624</v>
      </c>
      <c r="P165">
        <f t="shared" ref="P165:P169" si="80">STDEV(Z153, Z140,Z127)/SQRT(3)</f>
        <v>3.721274686053254</v>
      </c>
      <c r="Q165">
        <f t="shared" ref="Q165:Q169" si="81">STDEV(AA153, AA140,AA127)/SQRT(3)</f>
        <v>4.3149297857251607</v>
      </c>
      <c r="R165">
        <f t="shared" ref="R165:R169" si="82">STDEV(AB153, AB140,AB127)/SQRT(3)</f>
        <v>3.8978325144302448</v>
      </c>
      <c r="S165">
        <f t="shared" ref="S165:S169" si="83">STDEV(AC153, AC140,AC127)/SQRT(3)</f>
        <v>3.5634285584348571</v>
      </c>
    </row>
    <row r="166" spans="1:19" x14ac:dyDescent="0.25">
      <c r="A166" t="s">
        <v>1660</v>
      </c>
      <c r="B166">
        <f t="shared" si="68"/>
        <v>10.55119670767265</v>
      </c>
      <c r="C166">
        <f t="shared" si="69"/>
        <v>8.1384112645365558</v>
      </c>
      <c r="D166">
        <f t="shared" si="70"/>
        <v>7.3917495423850896</v>
      </c>
      <c r="E166">
        <f t="shared" si="71"/>
        <v>7.4774389968545698</v>
      </c>
      <c r="F166">
        <f t="shared" si="72"/>
        <v>9.9070606765276406</v>
      </c>
      <c r="G166">
        <f t="shared" si="73"/>
        <v>7.6529400039846722</v>
      </c>
      <c r="H166">
        <f t="shared" si="74"/>
        <v>6.9170357547292651</v>
      </c>
      <c r="I166">
        <f t="shared" si="75"/>
        <v>6.6400827813909205</v>
      </c>
      <c r="K166" t="s">
        <v>1660</v>
      </c>
      <c r="L166">
        <f t="shared" si="76"/>
        <v>1.5275282640692818</v>
      </c>
      <c r="M166">
        <f t="shared" si="77"/>
        <v>2.1763711285105676</v>
      </c>
      <c r="N166">
        <f t="shared" si="78"/>
        <v>2.0898918875632844</v>
      </c>
      <c r="O166">
        <f t="shared" si="79"/>
        <v>2.1891007544884347</v>
      </c>
      <c r="P166">
        <f t="shared" si="80"/>
        <v>2.0262755495077851</v>
      </c>
      <c r="Q166">
        <f t="shared" si="81"/>
        <v>1.8624567564724315</v>
      </c>
      <c r="R166">
        <f t="shared" si="82"/>
        <v>1.6681477809005703</v>
      </c>
      <c r="S166">
        <f t="shared" si="83"/>
        <v>1.2473103795093146</v>
      </c>
    </row>
    <row r="167" spans="1:19" x14ac:dyDescent="0.25">
      <c r="A167" t="s">
        <v>1661</v>
      </c>
      <c r="B167">
        <f t="shared" si="68"/>
        <v>16.502775946913655</v>
      </c>
      <c r="C167">
        <f t="shared" si="69"/>
        <v>8.0397431565185205</v>
      </c>
      <c r="D167">
        <f t="shared" si="70"/>
        <v>9.1076284286110969</v>
      </c>
      <c r="E167">
        <f t="shared" si="71"/>
        <v>10.367295906973544</v>
      </c>
      <c r="F167">
        <f t="shared" si="72"/>
        <v>7.9763048119908406</v>
      </c>
      <c r="G167">
        <f t="shared" si="73"/>
        <v>7.8724100405865336</v>
      </c>
      <c r="H167">
        <f t="shared" si="74"/>
        <v>7.2289506021523486</v>
      </c>
      <c r="I167">
        <f t="shared" si="75"/>
        <v>7.1583348156206732</v>
      </c>
      <c r="K167" t="s">
        <v>1661</v>
      </c>
      <c r="L167">
        <f t="shared" si="76"/>
        <v>7.6715770583224581</v>
      </c>
      <c r="M167">
        <f t="shared" si="77"/>
        <v>1.8728113592437878</v>
      </c>
      <c r="N167">
        <f t="shared" si="78"/>
        <v>3.2271961330511969</v>
      </c>
      <c r="O167">
        <f t="shared" si="79"/>
        <v>4.717702138053812</v>
      </c>
      <c r="P167">
        <f t="shared" si="80"/>
        <v>2.2377828667651656</v>
      </c>
      <c r="Q167">
        <f t="shared" si="81"/>
        <v>2.1671842244639419</v>
      </c>
      <c r="R167">
        <f t="shared" si="82"/>
        <v>2.5965907081912789</v>
      </c>
      <c r="S167">
        <f t="shared" si="83"/>
        <v>0.77321964170253821</v>
      </c>
    </row>
    <row r="168" spans="1:19" x14ac:dyDescent="0.25">
      <c r="A168" t="s">
        <v>1662</v>
      </c>
      <c r="B168">
        <f t="shared" si="68"/>
        <v>8.6254145588590543</v>
      </c>
      <c r="C168">
        <f t="shared" si="69"/>
        <v>8.482797605087697</v>
      </c>
      <c r="D168">
        <f t="shared" si="70"/>
        <v>10.494246111985783</v>
      </c>
      <c r="E168">
        <f t="shared" si="71"/>
        <v>8.0829404258685411</v>
      </c>
      <c r="F168">
        <f t="shared" si="72"/>
        <v>7.0984962151924265</v>
      </c>
      <c r="G168">
        <f t="shared" si="73"/>
        <v>8.9661144859359254</v>
      </c>
      <c r="H168">
        <f t="shared" si="74"/>
        <v>6.7052078598446743</v>
      </c>
      <c r="I168">
        <f t="shared" si="75"/>
        <v>6.9701202991112199</v>
      </c>
      <c r="K168" t="s">
        <v>1662</v>
      </c>
      <c r="L168">
        <f t="shared" si="76"/>
        <v>1.2702532932376271</v>
      </c>
      <c r="M168">
        <f t="shared" si="77"/>
        <v>1.9661481650416799</v>
      </c>
      <c r="N168">
        <f t="shared" si="78"/>
        <v>2.3337976874800979</v>
      </c>
      <c r="O168">
        <f t="shared" si="79"/>
        <v>2.25486875058087</v>
      </c>
      <c r="P168">
        <f t="shared" si="80"/>
        <v>1.6411668214552901</v>
      </c>
      <c r="Q168">
        <f t="shared" si="81"/>
        <v>1.6635338900927001</v>
      </c>
      <c r="R168">
        <f t="shared" si="82"/>
        <v>2.0920312908348531</v>
      </c>
      <c r="S168">
        <f t="shared" si="83"/>
        <v>1.3251998930936746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1.7883027822085882</v>
      </c>
      <c r="D169">
        <f t="shared" si="70"/>
        <v>2.5991641409473751</v>
      </c>
      <c r="E169">
        <f t="shared" si="71"/>
        <v>3.4690849642387875</v>
      </c>
      <c r="F169">
        <f t="shared" si="72"/>
        <v>4.7235497318771325</v>
      </c>
      <c r="G169">
        <f t="shared" si="73"/>
        <v>6.9056247749142514</v>
      </c>
      <c r="H169">
        <f t="shared" si="74"/>
        <v>7.4093012061570578</v>
      </c>
      <c r="I169">
        <f t="shared" si="75"/>
        <v>7.7620095795689581</v>
      </c>
      <c r="K169" t="s">
        <v>1663</v>
      </c>
      <c r="L169">
        <f t="shared" si="76"/>
        <v>0</v>
      </c>
      <c r="M169">
        <f t="shared" si="77"/>
        <v>0.75472210811865903</v>
      </c>
      <c r="N169">
        <f t="shared" si="78"/>
        <v>0.98204588494051603</v>
      </c>
      <c r="O169">
        <f t="shared" si="79"/>
        <v>1.378232168616961</v>
      </c>
      <c r="P169">
        <f t="shared" si="80"/>
        <v>1.346938965205706</v>
      </c>
      <c r="Q169">
        <f t="shared" si="81"/>
        <v>2.0038423469704338</v>
      </c>
      <c r="R169">
        <f t="shared" si="82"/>
        <v>2.7539118358873651</v>
      </c>
      <c r="S169">
        <f t="shared" si="83"/>
        <v>1.7582175286931974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936</v>
      </c>
      <c r="D175" s="224" t="s">
        <v>936</v>
      </c>
      <c r="E175" s="224" t="s">
        <v>936</v>
      </c>
      <c r="F175" s="224" t="s">
        <v>936</v>
      </c>
      <c r="G175" s="224" t="s">
        <v>936</v>
      </c>
      <c r="H175" s="224" t="s">
        <v>936</v>
      </c>
      <c r="I175" s="225" t="s">
        <v>936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940</v>
      </c>
      <c r="D176" s="219" t="s">
        <v>940</v>
      </c>
      <c r="E176" s="219" t="s">
        <v>940</v>
      </c>
      <c r="F176" s="219" t="s">
        <v>940</v>
      </c>
      <c r="G176" s="219" t="s">
        <v>940</v>
      </c>
      <c r="H176" s="219" t="s">
        <v>940</v>
      </c>
      <c r="I176" s="220" t="s">
        <v>940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47" x14ac:dyDescent="0.25">
      <c r="A177" s="6" t="s">
        <v>1660</v>
      </c>
      <c r="B177" s="19" t="s">
        <v>1644</v>
      </c>
      <c r="C177" s="218" t="s">
        <v>944</v>
      </c>
      <c r="D177" s="219" t="s">
        <v>944</v>
      </c>
      <c r="E177" s="219" t="s">
        <v>944</v>
      </c>
      <c r="F177" s="219" t="s">
        <v>944</v>
      </c>
      <c r="G177" s="219" t="s">
        <v>944</v>
      </c>
      <c r="H177" s="219" t="s">
        <v>944</v>
      </c>
      <c r="I177" s="220" t="s">
        <v>944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47" x14ac:dyDescent="0.25">
      <c r="A178" s="6" t="s">
        <v>1661</v>
      </c>
      <c r="B178" s="19" t="s">
        <v>1686</v>
      </c>
      <c r="C178" s="218" t="s">
        <v>948</v>
      </c>
      <c r="D178" s="219" t="s">
        <v>948</v>
      </c>
      <c r="E178" s="219" t="s">
        <v>948</v>
      </c>
      <c r="F178" s="219" t="s">
        <v>948</v>
      </c>
      <c r="G178" s="219" t="s">
        <v>948</v>
      </c>
      <c r="H178" s="219" t="s">
        <v>948</v>
      </c>
      <c r="I178" s="220" t="s">
        <v>948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47" x14ac:dyDescent="0.25">
      <c r="A179" s="6" t="s">
        <v>1662</v>
      </c>
      <c r="B179" s="19" t="s">
        <v>1686</v>
      </c>
      <c r="C179" s="218" t="s">
        <v>952</v>
      </c>
      <c r="D179" s="219" t="s">
        <v>952</v>
      </c>
      <c r="E179" s="219" t="s">
        <v>952</v>
      </c>
      <c r="F179" s="219" t="s">
        <v>952</v>
      </c>
      <c r="G179" s="219" t="s">
        <v>952</v>
      </c>
      <c r="H179" s="219" t="s">
        <v>952</v>
      </c>
      <c r="I179" s="220" t="s">
        <v>952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47" x14ac:dyDescent="0.25">
      <c r="A180" s="6" t="s">
        <v>1663</v>
      </c>
      <c r="B180" s="19" t="s">
        <v>1687</v>
      </c>
      <c r="C180" s="218" t="s">
        <v>956</v>
      </c>
      <c r="D180" s="219" t="s">
        <v>956</v>
      </c>
      <c r="E180" s="219" t="s">
        <v>956</v>
      </c>
      <c r="F180" s="219" t="s">
        <v>956</v>
      </c>
      <c r="G180" s="219" t="s">
        <v>956</v>
      </c>
      <c r="H180" s="219" t="s">
        <v>956</v>
      </c>
      <c r="I180" s="220" t="s">
        <v>956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47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47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47" x14ac:dyDescent="0.25">
      <c r="A186" s="7" t="s">
        <v>2053</v>
      </c>
      <c r="K186" t="s">
        <v>1788</v>
      </c>
      <c r="U186" t="s">
        <v>1798</v>
      </c>
    </row>
    <row r="187" spans="1:47" x14ac:dyDescent="0.25">
      <c r="A187" s="41" t="s">
        <v>1796</v>
      </c>
    </row>
    <row r="189" spans="1:47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47" x14ac:dyDescent="0.25">
      <c r="A190" t="s">
        <v>1658</v>
      </c>
      <c r="B190">
        <v>35017</v>
      </c>
      <c r="C190">
        <v>38699</v>
      </c>
      <c r="D190">
        <v>35103</v>
      </c>
      <c r="E190">
        <v>35235</v>
      </c>
      <c r="F190">
        <v>29968</v>
      </c>
      <c r="G190">
        <v>24458</v>
      </c>
      <c r="H190">
        <v>9798</v>
      </c>
      <c r="I190">
        <v>8532</v>
      </c>
      <c r="K190" t="s">
        <v>1658</v>
      </c>
      <c r="L190">
        <f>B190-$E$196</f>
        <v>26909.333333333332</v>
      </c>
      <c r="M190">
        <f t="shared" ref="M190:S190" si="84">C190-$E$196</f>
        <v>30591.333333333332</v>
      </c>
      <c r="N190">
        <f t="shared" si="84"/>
        <v>26995.333333333332</v>
      </c>
      <c r="O190">
        <f t="shared" si="84"/>
        <v>27127.333333333332</v>
      </c>
      <c r="P190">
        <f t="shared" si="84"/>
        <v>21860.333333333332</v>
      </c>
      <c r="Q190">
        <f t="shared" si="84"/>
        <v>16350.333333333332</v>
      </c>
      <c r="R190">
        <f t="shared" si="84"/>
        <v>1690.333333333333</v>
      </c>
      <c r="S190">
        <f t="shared" si="84"/>
        <v>424.33333333333303</v>
      </c>
      <c r="U190" t="s">
        <v>1658</v>
      </c>
      <c r="V190">
        <f>L190/$O$209*100</f>
        <v>85.510608323535337</v>
      </c>
      <c r="W190">
        <f t="shared" ref="W190:AC190" si="85">M190/$O$209*100</f>
        <v>97.211011895304367</v>
      </c>
      <c r="X190">
        <f t="shared" si="85"/>
        <v>85.783893143516892</v>
      </c>
      <c r="Y190">
        <f t="shared" si="85"/>
        <v>86.203353564883955</v>
      </c>
      <c r="Z190">
        <f t="shared" si="85"/>
        <v>69.466247206245285</v>
      </c>
      <c r="AA190">
        <f t="shared" si="85"/>
        <v>51.956952344635454</v>
      </c>
      <c r="AB190">
        <f t="shared" si="85"/>
        <v>5.3714237291726237</v>
      </c>
      <c r="AC190">
        <f t="shared" si="85"/>
        <v>1.3484169606067338</v>
      </c>
      <c r="AE190">
        <v>1.3484169606067338</v>
      </c>
      <c r="AF190">
        <v>5.3714237291726237</v>
      </c>
      <c r="AG190">
        <v>51.956952344635454</v>
      </c>
      <c r="AH190">
        <v>69.466247206245285</v>
      </c>
      <c r="AI190">
        <v>86.203353564883955</v>
      </c>
      <c r="AJ190">
        <v>85.783893143516892</v>
      </c>
      <c r="AK190">
        <v>97.211011895304367</v>
      </c>
      <c r="AL190">
        <v>85.510608323535337</v>
      </c>
      <c r="AN190">
        <v>105.05682841314734</v>
      </c>
      <c r="AO190">
        <v>54.689800544451153</v>
      </c>
      <c r="AP190">
        <v>106.71560371582616</v>
      </c>
      <c r="AQ190">
        <v>108.73028483057401</v>
      </c>
      <c r="AR190">
        <v>88.933024034234748</v>
      </c>
      <c r="AS190">
        <v>90.846017774105718</v>
      </c>
      <c r="AT190">
        <v>105.27291408476067</v>
      </c>
      <c r="AU190">
        <v>92.771722435836324</v>
      </c>
    </row>
    <row r="191" spans="1:47" x14ac:dyDescent="0.25">
      <c r="A191" t="s">
        <v>1659</v>
      </c>
      <c r="B191">
        <v>42524</v>
      </c>
      <c r="C191">
        <v>39701</v>
      </c>
      <c r="D191">
        <v>38227</v>
      </c>
      <c r="E191">
        <v>37767</v>
      </c>
      <c r="F191">
        <v>38680</v>
      </c>
      <c r="G191">
        <v>42067</v>
      </c>
      <c r="H191">
        <v>44012</v>
      </c>
      <c r="I191">
        <v>43877</v>
      </c>
      <c r="K191" t="s">
        <v>1659</v>
      </c>
      <c r="L191">
        <f t="shared" ref="L191:L195" si="86">B191-$E$196</f>
        <v>34416.333333333336</v>
      </c>
      <c r="M191">
        <f t="shared" ref="M191:M195" si="87">C191-$E$196</f>
        <v>31593.333333333332</v>
      </c>
      <c r="N191">
        <f t="shared" ref="N191:N195" si="88">D191-$E$196</f>
        <v>30119.333333333332</v>
      </c>
      <c r="O191">
        <f t="shared" ref="O191:O195" si="89">E191-$E$196</f>
        <v>29659.333333333332</v>
      </c>
      <c r="P191">
        <f t="shared" ref="P191:P195" si="90">F191-$E$196</f>
        <v>30572.333333333332</v>
      </c>
      <c r="Q191">
        <f t="shared" ref="Q191:Q195" si="91">G191-$E$196</f>
        <v>33959.333333333336</v>
      </c>
      <c r="R191">
        <f t="shared" ref="R191:R195" si="92">H191-$E$196</f>
        <v>35904.333333333336</v>
      </c>
      <c r="S191">
        <f t="shared" ref="S191:S195" si="93">I191-$E$196</f>
        <v>35769.333333333336</v>
      </c>
      <c r="U191" t="s">
        <v>1659</v>
      </c>
      <c r="V191">
        <f t="shared" ref="V191:V195" si="94">L191/$O$209*100</f>
        <v>109.36583092355441</v>
      </c>
      <c r="W191">
        <f t="shared" ref="W191:W195" si="95">M191/$O$209*100</f>
        <v>100.39509782113613</v>
      </c>
      <c r="X191">
        <f t="shared" ref="X191:X195" si="96">N191/$O$209*100</f>
        <v>95.711123115870649</v>
      </c>
      <c r="Y191">
        <f t="shared" ref="Y191:Y195" si="97">O191/$O$209*100</f>
        <v>94.249367102015739</v>
      </c>
      <c r="Z191">
        <f t="shared" ref="Z191:Z195" si="98">P191/$O$209*100</f>
        <v>97.150635016471227</v>
      </c>
      <c r="AA191">
        <f t="shared" ref="AA191:AA195" si="99">Q191/$O$209*100</f>
        <v>107.91360810109421</v>
      </c>
      <c r="AB191">
        <f t="shared" ref="AB191:AB195" si="100">R191/$O$209*100</f>
        <v>114.09429385532852</v>
      </c>
      <c r="AC191">
        <f t="shared" ref="AC191:AC195" si="101">S191/$O$209*100</f>
        <v>113.66530024256676</v>
      </c>
      <c r="AE191">
        <v>113.66530024256676</v>
      </c>
      <c r="AF191">
        <v>114.09429385532852</v>
      </c>
      <c r="AG191">
        <v>107.91360810109421</v>
      </c>
      <c r="AH191">
        <v>97.150635016471227</v>
      </c>
      <c r="AI191">
        <v>94.249367102015739</v>
      </c>
      <c r="AJ191">
        <v>95.711123115870649</v>
      </c>
      <c r="AK191">
        <v>100.39509782113613</v>
      </c>
      <c r="AL191">
        <v>109.36583092355441</v>
      </c>
      <c r="AN191">
        <v>124.6761363034521</v>
      </c>
      <c r="AO191">
        <v>97.166523668795747</v>
      </c>
      <c r="AP191">
        <v>101.95218574893809</v>
      </c>
      <c r="AQ191">
        <v>107.69116696855107</v>
      </c>
      <c r="AR191">
        <v>98.110309616871632</v>
      </c>
      <c r="AS191">
        <v>105.4794665649793</v>
      </c>
      <c r="AT191">
        <v>114.91732604573815</v>
      </c>
      <c r="AU191">
        <v>113.60174563326872</v>
      </c>
    </row>
    <row r="192" spans="1:47" x14ac:dyDescent="0.25">
      <c r="A192" t="s">
        <v>1660</v>
      </c>
      <c r="B192">
        <v>42596</v>
      </c>
      <c r="C192">
        <v>38352</v>
      </c>
      <c r="D192">
        <v>36551</v>
      </c>
      <c r="E192">
        <v>40281</v>
      </c>
      <c r="F192">
        <v>39935</v>
      </c>
      <c r="G192">
        <v>39251</v>
      </c>
      <c r="H192">
        <v>41306</v>
      </c>
      <c r="I192">
        <v>48088</v>
      </c>
      <c r="K192" t="s">
        <v>1660</v>
      </c>
      <c r="L192">
        <f t="shared" si="86"/>
        <v>34488.333333333336</v>
      </c>
      <c r="M192">
        <f t="shared" si="87"/>
        <v>30244.333333333332</v>
      </c>
      <c r="N192">
        <f t="shared" si="88"/>
        <v>28443.333333333332</v>
      </c>
      <c r="O192">
        <f t="shared" si="89"/>
        <v>32173.333333333332</v>
      </c>
      <c r="P192">
        <f t="shared" si="90"/>
        <v>31827.333333333332</v>
      </c>
      <c r="Q192">
        <f t="shared" si="91"/>
        <v>31143.333333333332</v>
      </c>
      <c r="R192">
        <f t="shared" si="92"/>
        <v>33198.333333333336</v>
      </c>
      <c r="S192">
        <f t="shared" si="93"/>
        <v>39980.333333333336</v>
      </c>
      <c r="U192" t="s">
        <v>1660</v>
      </c>
      <c r="V192">
        <f t="shared" si="94"/>
        <v>109.59462751702735</v>
      </c>
      <c r="W192">
        <f t="shared" si="95"/>
        <v>96.108339423983395</v>
      </c>
      <c r="X192">
        <f t="shared" si="96"/>
        <v>90.385246856694948</v>
      </c>
      <c r="Y192">
        <f t="shared" si="97"/>
        <v>102.23818149077928</v>
      </c>
      <c r="Z192">
        <f t="shared" si="98"/>
        <v>101.1386867499232</v>
      </c>
      <c r="AA192">
        <f t="shared" si="99"/>
        <v>98.96511911193025</v>
      </c>
      <c r="AB192">
        <f t="shared" si="100"/>
        <v>105.4953552173038</v>
      </c>
      <c r="AC192">
        <f t="shared" si="101"/>
        <v>127.04672323026895</v>
      </c>
      <c r="AE192">
        <v>127.04672323026895</v>
      </c>
      <c r="AF192">
        <v>105.4953552173038</v>
      </c>
      <c r="AG192">
        <v>98.96511911193025</v>
      </c>
      <c r="AH192">
        <v>101.1386867499232</v>
      </c>
      <c r="AI192">
        <v>102.23818149077928</v>
      </c>
      <c r="AJ192">
        <v>90.385246856694948</v>
      </c>
      <c r="AK192">
        <v>96.108339423983395</v>
      </c>
      <c r="AL192">
        <v>109.59462751702735</v>
      </c>
      <c r="AN192">
        <v>109.76940269259697</v>
      </c>
      <c r="AO192">
        <v>102.81017297446165</v>
      </c>
      <c r="AP192">
        <v>100.13134619254929</v>
      </c>
      <c r="AQ192">
        <v>95.599902549599065</v>
      </c>
      <c r="AR192">
        <v>102.51146631076085</v>
      </c>
      <c r="AS192">
        <v>91.618206277076908</v>
      </c>
      <c r="AT192">
        <v>105.71461861938205</v>
      </c>
      <c r="AU192">
        <v>105.85761649030263</v>
      </c>
    </row>
    <row r="193" spans="1:47" x14ac:dyDescent="0.25">
      <c r="A193" t="s">
        <v>1661</v>
      </c>
      <c r="B193">
        <v>41420</v>
      </c>
      <c r="C193">
        <v>41375</v>
      </c>
      <c r="D193">
        <v>36939</v>
      </c>
      <c r="E193">
        <v>40367</v>
      </c>
      <c r="F193">
        <v>38192</v>
      </c>
      <c r="G193">
        <v>39618</v>
      </c>
      <c r="H193">
        <v>40461</v>
      </c>
      <c r="I193">
        <v>42651</v>
      </c>
      <c r="K193" t="s">
        <v>1661</v>
      </c>
      <c r="L193">
        <f t="shared" si="86"/>
        <v>33312.333333333336</v>
      </c>
      <c r="M193">
        <f t="shared" si="87"/>
        <v>33267.333333333336</v>
      </c>
      <c r="N193">
        <f t="shared" si="88"/>
        <v>28831.333333333332</v>
      </c>
      <c r="O193">
        <f t="shared" si="89"/>
        <v>32259.333333333332</v>
      </c>
      <c r="P193">
        <f t="shared" si="90"/>
        <v>30084.333333333332</v>
      </c>
      <c r="Q193">
        <f t="shared" si="91"/>
        <v>31510.333333333332</v>
      </c>
      <c r="R193">
        <f t="shared" si="92"/>
        <v>32353.333333333332</v>
      </c>
      <c r="S193">
        <f t="shared" si="93"/>
        <v>34543.333333333336</v>
      </c>
      <c r="U193" t="s">
        <v>1661</v>
      </c>
      <c r="V193">
        <f t="shared" si="94"/>
        <v>105.85761649030263</v>
      </c>
      <c r="W193">
        <f t="shared" si="95"/>
        <v>105.71461861938205</v>
      </c>
      <c r="X193">
        <f t="shared" si="96"/>
        <v>91.618206277076908</v>
      </c>
      <c r="Y193">
        <f t="shared" si="97"/>
        <v>102.51146631076085</v>
      </c>
      <c r="Z193">
        <f t="shared" si="98"/>
        <v>95.599902549599065</v>
      </c>
      <c r="AA193">
        <f t="shared" si="99"/>
        <v>100.13134619254929</v>
      </c>
      <c r="AB193">
        <f t="shared" si="100"/>
        <v>102.81017297446165</v>
      </c>
      <c r="AC193">
        <f t="shared" si="101"/>
        <v>109.76940269259697</v>
      </c>
      <c r="AE193">
        <v>109.76940269259697</v>
      </c>
      <c r="AF193">
        <v>102.81017297446165</v>
      </c>
      <c r="AG193">
        <v>100.13134619254929</v>
      </c>
      <c r="AH193">
        <v>95.599902549599065</v>
      </c>
      <c r="AI193">
        <v>102.51146631076085</v>
      </c>
      <c r="AJ193">
        <v>91.618206277076908</v>
      </c>
      <c r="AK193">
        <v>105.71461861938205</v>
      </c>
      <c r="AL193">
        <v>105.85761649030263</v>
      </c>
      <c r="AN193">
        <v>127.04672323026895</v>
      </c>
      <c r="AO193">
        <v>105.4953552173038</v>
      </c>
      <c r="AP193">
        <v>98.96511911193025</v>
      </c>
      <c r="AQ193">
        <v>101.1386867499232</v>
      </c>
      <c r="AR193">
        <v>102.23818149077928</v>
      </c>
      <c r="AS193">
        <v>90.385246856694948</v>
      </c>
      <c r="AT193">
        <v>96.108339423983395</v>
      </c>
      <c r="AU193">
        <v>109.59462751702735</v>
      </c>
    </row>
    <row r="194" spans="1:47" x14ac:dyDescent="0.25">
      <c r="A194" t="s">
        <v>1662</v>
      </c>
      <c r="B194">
        <v>43857</v>
      </c>
      <c r="C194">
        <v>44271</v>
      </c>
      <c r="D194">
        <v>41301</v>
      </c>
      <c r="E194">
        <v>38982</v>
      </c>
      <c r="F194">
        <v>41997</v>
      </c>
      <c r="G194">
        <v>40191</v>
      </c>
      <c r="H194">
        <v>38685</v>
      </c>
      <c r="I194">
        <v>47342</v>
      </c>
      <c r="K194" t="s">
        <v>1662</v>
      </c>
      <c r="L194">
        <f t="shared" si="86"/>
        <v>35749.333333333336</v>
      </c>
      <c r="M194">
        <f t="shared" si="87"/>
        <v>36163.333333333336</v>
      </c>
      <c r="N194">
        <f t="shared" si="88"/>
        <v>33193.333333333336</v>
      </c>
      <c r="O194">
        <f t="shared" si="89"/>
        <v>30874.333333333332</v>
      </c>
      <c r="P194">
        <f t="shared" si="90"/>
        <v>33889.333333333336</v>
      </c>
      <c r="Q194">
        <f t="shared" si="91"/>
        <v>32083.333333333332</v>
      </c>
      <c r="R194">
        <f t="shared" si="92"/>
        <v>30577.333333333332</v>
      </c>
      <c r="S194">
        <f t="shared" si="93"/>
        <v>39234.333333333336</v>
      </c>
      <c r="U194" t="s">
        <v>1662</v>
      </c>
      <c r="V194">
        <f t="shared" si="94"/>
        <v>113.60174563326872</v>
      </c>
      <c r="W194">
        <f t="shared" si="95"/>
        <v>114.91732604573815</v>
      </c>
      <c r="X194">
        <f t="shared" si="96"/>
        <v>105.4794665649793</v>
      </c>
      <c r="Y194">
        <f t="shared" si="97"/>
        <v>98.110309616871632</v>
      </c>
      <c r="Z194">
        <f t="shared" si="98"/>
        <v>107.69116696855107</v>
      </c>
      <c r="AA194">
        <f t="shared" si="99"/>
        <v>101.95218574893809</v>
      </c>
      <c r="AB194">
        <f t="shared" si="100"/>
        <v>97.166523668795747</v>
      </c>
      <c r="AC194">
        <f t="shared" si="101"/>
        <v>124.6761363034521</v>
      </c>
      <c r="AE194">
        <v>124.6761363034521</v>
      </c>
      <c r="AF194">
        <v>97.166523668795747</v>
      </c>
      <c r="AG194">
        <v>101.95218574893809</v>
      </c>
      <c r="AH194">
        <v>107.69116696855107</v>
      </c>
      <c r="AI194">
        <v>98.110309616871632</v>
      </c>
      <c r="AJ194">
        <v>105.4794665649793</v>
      </c>
      <c r="AK194">
        <v>114.91732604573815</v>
      </c>
      <c r="AL194">
        <v>113.60174563326872</v>
      </c>
      <c r="AN194">
        <v>113.66530024256676</v>
      </c>
      <c r="AO194">
        <v>114.09429385532852</v>
      </c>
      <c r="AP194">
        <v>107.91360810109421</v>
      </c>
      <c r="AQ194">
        <v>97.150635016471227</v>
      </c>
      <c r="AR194">
        <v>94.249367102015739</v>
      </c>
      <c r="AS194">
        <v>95.711123115870649</v>
      </c>
      <c r="AT194">
        <v>100.39509782113613</v>
      </c>
      <c r="AU194">
        <v>109.36583092355441</v>
      </c>
    </row>
    <row r="195" spans="1:47" x14ac:dyDescent="0.25">
      <c r="A195" t="s">
        <v>1663</v>
      </c>
      <c r="B195">
        <v>37302</v>
      </c>
      <c r="C195">
        <v>41236</v>
      </c>
      <c r="D195">
        <v>36696</v>
      </c>
      <c r="E195">
        <v>36094</v>
      </c>
      <c r="F195">
        <v>42324</v>
      </c>
      <c r="G195">
        <v>41690</v>
      </c>
      <c r="H195">
        <v>25318</v>
      </c>
      <c r="I195">
        <v>41168</v>
      </c>
      <c r="K195" t="s">
        <v>1663</v>
      </c>
      <c r="L195">
        <f t="shared" si="86"/>
        <v>29194.333333333332</v>
      </c>
      <c r="M195">
        <f t="shared" si="87"/>
        <v>33128.333333333336</v>
      </c>
      <c r="N195">
        <f t="shared" si="88"/>
        <v>28588.333333333332</v>
      </c>
      <c r="O195">
        <f t="shared" si="89"/>
        <v>27986.333333333332</v>
      </c>
      <c r="P195">
        <f t="shared" si="90"/>
        <v>34216.333333333336</v>
      </c>
      <c r="Q195">
        <f t="shared" si="91"/>
        <v>33582.333333333336</v>
      </c>
      <c r="R195">
        <f t="shared" si="92"/>
        <v>17210.333333333332</v>
      </c>
      <c r="S195">
        <f t="shared" si="93"/>
        <v>33060.333333333336</v>
      </c>
      <c r="U195" t="s">
        <v>1663</v>
      </c>
      <c r="V195">
        <f t="shared" si="94"/>
        <v>92.771722435836324</v>
      </c>
      <c r="W195">
        <f t="shared" si="95"/>
        <v>105.27291408476067</v>
      </c>
      <c r="X195">
        <f t="shared" si="96"/>
        <v>90.846017774105718</v>
      </c>
      <c r="Y195">
        <f t="shared" si="97"/>
        <v>88.933024034234748</v>
      </c>
      <c r="Z195">
        <f t="shared" si="98"/>
        <v>108.73028483057401</v>
      </c>
      <c r="AA195">
        <f t="shared" si="99"/>
        <v>106.71560371582616</v>
      </c>
      <c r="AB195">
        <f t="shared" si="100"/>
        <v>54.689800544451153</v>
      </c>
      <c r="AC195">
        <f t="shared" si="101"/>
        <v>105.05682841314734</v>
      </c>
      <c r="AE195">
        <v>105.05682841314734</v>
      </c>
      <c r="AF195">
        <v>54.689800544451153</v>
      </c>
      <c r="AG195">
        <v>106.71560371582616</v>
      </c>
      <c r="AH195">
        <v>108.73028483057401</v>
      </c>
      <c r="AI195">
        <v>88.933024034234748</v>
      </c>
      <c r="AJ195">
        <v>90.846017774105718</v>
      </c>
      <c r="AK195">
        <v>105.27291408476067</v>
      </c>
      <c r="AL195">
        <v>92.771722435836324</v>
      </c>
      <c r="AN195">
        <v>1.3484169606067338</v>
      </c>
      <c r="AO195">
        <v>5.3714237291726237</v>
      </c>
      <c r="AP195">
        <v>51.956952344635454</v>
      </c>
      <c r="AQ195">
        <v>69.466247206245285</v>
      </c>
      <c r="AR195">
        <v>86.203353564883955</v>
      </c>
      <c r="AS195">
        <v>85.783893143516892</v>
      </c>
      <c r="AT195">
        <v>97.211011895304367</v>
      </c>
      <c r="AU195">
        <v>85.510608323535337</v>
      </c>
    </row>
    <row r="196" spans="1:47" x14ac:dyDescent="0.25">
      <c r="A196" t="s">
        <v>1664</v>
      </c>
      <c r="B196">
        <v>7980</v>
      </c>
      <c r="C196">
        <v>8183</v>
      </c>
      <c r="D196">
        <v>8160</v>
      </c>
      <c r="E196">
        <f>AVERAGE(B196:D196)</f>
        <v>8107.666666666667</v>
      </c>
      <c r="O196">
        <f>AVERAGE(L190:L192)</f>
        <v>31938</v>
      </c>
    </row>
    <row r="197" spans="1:47" x14ac:dyDescent="0.25">
      <c r="A197" t="s">
        <v>1665</v>
      </c>
    </row>
    <row r="200" spans="1:47" x14ac:dyDescent="0.25">
      <c r="A200" s="7" t="s">
        <v>2056</v>
      </c>
      <c r="K200" t="s">
        <v>1788</v>
      </c>
    </row>
    <row r="201" spans="1:47" x14ac:dyDescent="0.25">
      <c r="A201" t="s">
        <v>1796</v>
      </c>
      <c r="U201" t="s">
        <v>1798</v>
      </c>
    </row>
    <row r="202" spans="1:47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47" x14ac:dyDescent="0.25">
      <c r="A203" t="s">
        <v>1658</v>
      </c>
      <c r="B203">
        <v>40222</v>
      </c>
      <c r="C203">
        <v>29943</v>
      </c>
      <c r="D203">
        <v>39890</v>
      </c>
      <c r="E203">
        <v>39601</v>
      </c>
      <c r="F203">
        <v>32776</v>
      </c>
      <c r="G203">
        <v>42591</v>
      </c>
      <c r="H203">
        <v>46957</v>
      </c>
      <c r="I203">
        <v>44204</v>
      </c>
      <c r="K203" t="s">
        <v>1658</v>
      </c>
      <c r="L203">
        <f>B203-$E$209</f>
        <v>31828</v>
      </c>
      <c r="M203">
        <f t="shared" ref="M203:S203" si="102">C203-$E$209</f>
        <v>21549</v>
      </c>
      <c r="N203">
        <f t="shared" si="102"/>
        <v>31496</v>
      </c>
      <c r="O203">
        <f t="shared" si="102"/>
        <v>31207</v>
      </c>
      <c r="P203">
        <f t="shared" si="102"/>
        <v>24382</v>
      </c>
      <c r="Q203">
        <f t="shared" si="102"/>
        <v>34197</v>
      </c>
      <c r="R203">
        <f t="shared" si="102"/>
        <v>38563</v>
      </c>
      <c r="S203">
        <f t="shared" si="102"/>
        <v>35810</v>
      </c>
    </row>
    <row r="204" spans="1:47" x14ac:dyDescent="0.25">
      <c r="A204" t="s">
        <v>1659</v>
      </c>
      <c r="B204">
        <v>39720</v>
      </c>
      <c r="C204">
        <v>39665</v>
      </c>
      <c r="D204">
        <v>39724</v>
      </c>
      <c r="E204">
        <v>42836</v>
      </c>
      <c r="F204">
        <v>42389</v>
      </c>
      <c r="G204">
        <v>44709</v>
      </c>
      <c r="H204">
        <v>44016</v>
      </c>
      <c r="I204">
        <v>49266</v>
      </c>
      <c r="K204" t="s">
        <v>1659</v>
      </c>
      <c r="L204">
        <f t="shared" ref="L204:L208" si="103">B204-$E$209</f>
        <v>31326</v>
      </c>
      <c r="M204">
        <f t="shared" ref="M204:M208" si="104">C204-$E$209</f>
        <v>31271</v>
      </c>
      <c r="N204">
        <f t="shared" ref="N204:N208" si="105">D204-$E$209</f>
        <v>31330</v>
      </c>
      <c r="O204">
        <f t="shared" ref="O204:O208" si="106">E204-$E$209</f>
        <v>34442</v>
      </c>
      <c r="P204">
        <f t="shared" ref="P204:P208" si="107">F204-$E$209</f>
        <v>33995</v>
      </c>
      <c r="Q204">
        <f t="shared" ref="Q204:Q208" si="108">G204-$E$209</f>
        <v>36315</v>
      </c>
      <c r="R204">
        <f t="shared" ref="R204:R208" si="109">H204-$E$209</f>
        <v>35622</v>
      </c>
      <c r="S204">
        <f t="shared" ref="S204:S208" si="110">I204-$E$209</f>
        <v>40872</v>
      </c>
      <c r="U204" t="s">
        <v>1658</v>
      </c>
      <c r="V204">
        <f>L203/$O$209*100</f>
        <v>101.14080523689981</v>
      </c>
      <c r="W204">
        <f t="shared" ref="W204:AC204" si="111">M203/$O$209*100</f>
        <v>68.476913788172482</v>
      </c>
      <c r="X204">
        <f t="shared" si="111"/>
        <v>100.08579872255234</v>
      </c>
      <c r="Y204">
        <f t="shared" si="111"/>
        <v>99.167434618195685</v>
      </c>
      <c r="Z204">
        <f t="shared" si="111"/>
        <v>77.479424195239758</v>
      </c>
      <c r="AA204">
        <f t="shared" si="111"/>
        <v>108.66884870825257</v>
      </c>
      <c r="AB204">
        <f t="shared" si="111"/>
        <v>122.54281991801454</v>
      </c>
      <c r="AC204">
        <f t="shared" si="111"/>
        <v>113.79452794813945</v>
      </c>
    </row>
    <row r="205" spans="1:47" x14ac:dyDescent="0.25">
      <c r="A205" t="s">
        <v>1660</v>
      </c>
      <c r="B205">
        <v>39647</v>
      </c>
      <c r="C205">
        <v>41750</v>
      </c>
      <c r="D205">
        <v>41363</v>
      </c>
      <c r="E205">
        <v>42067</v>
      </c>
      <c r="F205">
        <v>42672</v>
      </c>
      <c r="G205">
        <v>43881</v>
      </c>
      <c r="H205">
        <v>44903</v>
      </c>
      <c r="I205">
        <v>47865</v>
      </c>
      <c r="K205" t="s">
        <v>1660</v>
      </c>
      <c r="L205">
        <f t="shared" si="103"/>
        <v>31253</v>
      </c>
      <c r="M205">
        <f t="shared" si="104"/>
        <v>33356</v>
      </c>
      <c r="N205">
        <f t="shared" si="105"/>
        <v>32969</v>
      </c>
      <c r="O205">
        <f t="shared" si="106"/>
        <v>33673</v>
      </c>
      <c r="P205">
        <f t="shared" si="107"/>
        <v>34278</v>
      </c>
      <c r="Q205">
        <f t="shared" si="108"/>
        <v>35487</v>
      </c>
      <c r="R205">
        <f t="shared" si="109"/>
        <v>36509</v>
      </c>
      <c r="S205">
        <f t="shared" si="110"/>
        <v>39471</v>
      </c>
      <c r="U205" t="s">
        <v>1659</v>
      </c>
      <c r="V205">
        <f t="shared" ref="V205:V209" si="112">L204/$O$209*100</f>
        <v>99.545584543519013</v>
      </c>
      <c r="W205">
        <f t="shared" ref="W205:W209" si="113">M204/$O$209*100</f>
        <v>99.370809367949406</v>
      </c>
      <c r="X205">
        <f t="shared" ref="X205:X209" si="114">N204/$O$209*100</f>
        <v>99.55829546537862</v>
      </c>
      <c r="Y205">
        <f t="shared" ref="Y205:Y209" si="115">O204/$O$209*100</f>
        <v>109.44739267215355</v>
      </c>
      <c r="Z205">
        <f t="shared" ref="Z205:Z209" si="116">P204/$O$209*100</f>
        <v>108.02694715434238</v>
      </c>
      <c r="AA205">
        <f t="shared" ref="AA205:AA209" si="117">Q204/$O$209*100</f>
        <v>115.39928183291492</v>
      </c>
      <c r="AB205">
        <f t="shared" ref="AB205:AB209" si="118">R204/$O$209*100</f>
        <v>113.19711462073786</v>
      </c>
      <c r="AC205">
        <f t="shared" ref="AC205:AC209" si="119">S204/$O$209*100</f>
        <v>129.88019956147318</v>
      </c>
    </row>
    <row r="206" spans="1:47" x14ac:dyDescent="0.25">
      <c r="A206" t="s">
        <v>1661</v>
      </c>
      <c r="B206">
        <v>42356</v>
      </c>
      <c r="C206">
        <v>42428</v>
      </c>
      <c r="D206">
        <v>40483</v>
      </c>
      <c r="E206">
        <v>36359</v>
      </c>
      <c r="F206">
        <v>41786</v>
      </c>
      <c r="G206">
        <v>46319</v>
      </c>
      <c r="H206">
        <v>45076</v>
      </c>
      <c r="I206">
        <v>47235</v>
      </c>
      <c r="K206" t="s">
        <v>1661</v>
      </c>
      <c r="L206">
        <f t="shared" si="103"/>
        <v>33962</v>
      </c>
      <c r="M206">
        <f t="shared" si="104"/>
        <v>34034</v>
      </c>
      <c r="N206">
        <f t="shared" si="105"/>
        <v>32089</v>
      </c>
      <c r="O206">
        <f t="shared" si="106"/>
        <v>27965</v>
      </c>
      <c r="P206">
        <f t="shared" si="107"/>
        <v>33392</v>
      </c>
      <c r="Q206">
        <f t="shared" si="108"/>
        <v>37925</v>
      </c>
      <c r="R206">
        <f t="shared" si="109"/>
        <v>36682</v>
      </c>
      <c r="S206">
        <f t="shared" si="110"/>
        <v>38841</v>
      </c>
      <c r="U206" t="s">
        <v>1660</v>
      </c>
      <c r="V206">
        <f t="shared" si="112"/>
        <v>99.313610219581179</v>
      </c>
      <c r="W206">
        <f t="shared" si="113"/>
        <v>105.99637738727002</v>
      </c>
      <c r="X206">
        <f t="shared" si="114"/>
        <v>104.76659569735295</v>
      </c>
      <c r="Y206">
        <f t="shared" si="115"/>
        <v>107.00371794464394</v>
      </c>
      <c r="Z206">
        <f t="shared" si="116"/>
        <v>108.92624487590963</v>
      </c>
      <c r="AA206">
        <f t="shared" si="117"/>
        <v>112.76812100797611</v>
      </c>
      <c r="AB206">
        <f t="shared" si="118"/>
        <v>116.01576154310591</v>
      </c>
      <c r="AC206">
        <f t="shared" si="119"/>
        <v>125.42819918014554</v>
      </c>
    </row>
    <row r="207" spans="1:47" x14ac:dyDescent="0.25">
      <c r="A207" t="s">
        <v>1662</v>
      </c>
      <c r="B207">
        <v>40741</v>
      </c>
      <c r="C207">
        <v>39951</v>
      </c>
      <c r="D207">
        <v>42626</v>
      </c>
      <c r="E207">
        <v>40383</v>
      </c>
      <c r="F207">
        <v>42722</v>
      </c>
      <c r="G207">
        <v>44012</v>
      </c>
      <c r="H207">
        <v>45265</v>
      </c>
      <c r="I207">
        <v>46269</v>
      </c>
      <c r="K207" t="s">
        <v>1662</v>
      </c>
      <c r="L207">
        <f t="shared" si="103"/>
        <v>32347</v>
      </c>
      <c r="M207">
        <f t="shared" si="104"/>
        <v>31557</v>
      </c>
      <c r="N207">
        <f t="shared" si="105"/>
        <v>34232</v>
      </c>
      <c r="O207">
        <f t="shared" si="106"/>
        <v>31989</v>
      </c>
      <c r="P207">
        <f t="shared" si="107"/>
        <v>34328</v>
      </c>
      <c r="Q207">
        <f t="shared" si="108"/>
        <v>35618</v>
      </c>
      <c r="R207">
        <f t="shared" si="109"/>
        <v>36871</v>
      </c>
      <c r="S207">
        <f t="shared" si="110"/>
        <v>37875</v>
      </c>
      <c r="U207" t="s">
        <v>1661</v>
      </c>
      <c r="V207">
        <f t="shared" si="112"/>
        <v>107.92208204900061</v>
      </c>
      <c r="W207">
        <f t="shared" si="113"/>
        <v>108.15087864247354</v>
      </c>
      <c r="X207">
        <f t="shared" si="114"/>
        <v>101.97019288823923</v>
      </c>
      <c r="Y207">
        <f t="shared" si="115"/>
        <v>88.865232450983513</v>
      </c>
      <c r="Z207">
        <f t="shared" si="116"/>
        <v>106.11077568400648</v>
      </c>
      <c r="AA207">
        <f t="shared" si="117"/>
        <v>120.51542788140711</v>
      </c>
      <c r="AB207">
        <f t="shared" si="118"/>
        <v>116.56550891353395</v>
      </c>
      <c r="AC207">
        <f t="shared" si="119"/>
        <v>123.4262289872573</v>
      </c>
    </row>
    <row r="208" spans="1:47" x14ac:dyDescent="0.25">
      <c r="A208" t="s">
        <v>1663</v>
      </c>
      <c r="B208">
        <v>8748</v>
      </c>
      <c r="C208">
        <v>9084</v>
      </c>
      <c r="D208">
        <v>19903</v>
      </c>
      <c r="E208">
        <v>28108</v>
      </c>
      <c r="F208">
        <v>35165</v>
      </c>
      <c r="G208">
        <v>39238</v>
      </c>
      <c r="H208">
        <v>45137</v>
      </c>
      <c r="I208">
        <v>44983</v>
      </c>
      <c r="K208" t="s">
        <v>1663</v>
      </c>
      <c r="L208">
        <f t="shared" si="103"/>
        <v>354</v>
      </c>
      <c r="M208">
        <f t="shared" si="104"/>
        <v>690</v>
      </c>
      <c r="N208">
        <f t="shared" si="105"/>
        <v>11509</v>
      </c>
      <c r="O208">
        <f t="shared" si="106"/>
        <v>19714</v>
      </c>
      <c r="P208">
        <f t="shared" si="107"/>
        <v>26771</v>
      </c>
      <c r="Q208">
        <f t="shared" si="108"/>
        <v>30844</v>
      </c>
      <c r="R208">
        <f t="shared" si="109"/>
        <v>36743</v>
      </c>
      <c r="S208">
        <f t="shared" si="110"/>
        <v>36589</v>
      </c>
      <c r="U208" t="s">
        <v>1662</v>
      </c>
      <c r="V208">
        <f t="shared" si="112"/>
        <v>102.79004734818393</v>
      </c>
      <c r="W208">
        <f t="shared" si="113"/>
        <v>100.27964028091137</v>
      </c>
      <c r="X208">
        <f t="shared" si="114"/>
        <v>108.78006927452412</v>
      </c>
      <c r="Y208">
        <f t="shared" si="115"/>
        <v>101.65241984174902</v>
      </c>
      <c r="Z208">
        <f t="shared" si="116"/>
        <v>109.08513139915472</v>
      </c>
      <c r="AA208">
        <f t="shared" si="117"/>
        <v>113.18440369887826</v>
      </c>
      <c r="AB208">
        <f t="shared" si="118"/>
        <v>117.16609997140041</v>
      </c>
      <c r="AC208">
        <f t="shared" si="119"/>
        <v>120.356541358162</v>
      </c>
    </row>
    <row r="209" spans="1:29" x14ac:dyDescent="0.25">
      <c r="A209" t="s">
        <v>1664</v>
      </c>
      <c r="B209">
        <v>8300</v>
      </c>
      <c r="C209">
        <v>8447</v>
      </c>
      <c r="D209">
        <v>8435</v>
      </c>
      <c r="E209">
        <f>AVERAGE(B209:D209)</f>
        <v>8394</v>
      </c>
      <c r="O209">
        <f>AVERAGE(L203:L205)</f>
        <v>31469</v>
      </c>
      <c r="U209" t="s">
        <v>1663</v>
      </c>
      <c r="V209">
        <f t="shared" si="112"/>
        <v>1.1249165845752962</v>
      </c>
      <c r="W209">
        <f t="shared" si="113"/>
        <v>2.1926340207823571</v>
      </c>
      <c r="X209">
        <f t="shared" si="114"/>
        <v>36.572499920556737</v>
      </c>
      <c r="Y209">
        <f t="shared" si="115"/>
        <v>62.645778385077378</v>
      </c>
      <c r="Z209">
        <f t="shared" si="116"/>
        <v>85.071022275890556</v>
      </c>
      <c r="AA209">
        <f t="shared" si="117"/>
        <v>98.013918459436269</v>
      </c>
      <c r="AB209">
        <f t="shared" si="118"/>
        <v>116.75935047189296</v>
      </c>
      <c r="AC209">
        <f t="shared" si="119"/>
        <v>116.26997998029806</v>
      </c>
    </row>
    <row r="210" spans="1:29" x14ac:dyDescent="0.25">
      <c r="A210" t="s">
        <v>1665</v>
      </c>
    </row>
    <row r="213" spans="1:29" x14ac:dyDescent="0.25">
      <c r="A213" s="7" t="s">
        <v>2059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31423</v>
      </c>
      <c r="C216">
        <v>23728</v>
      </c>
      <c r="D216">
        <v>28365</v>
      </c>
      <c r="E216">
        <v>36342</v>
      </c>
      <c r="F216">
        <v>34352</v>
      </c>
      <c r="G216">
        <v>36999</v>
      </c>
      <c r="H216">
        <v>32231</v>
      </c>
      <c r="I216">
        <v>29264</v>
      </c>
      <c r="K216" t="s">
        <v>1658</v>
      </c>
      <c r="L216">
        <f>B216-$E$222</f>
        <v>22937.333333333336</v>
      </c>
      <c r="M216">
        <f t="shared" ref="M216:S216" si="120">C216-$E$222</f>
        <v>15242.333333333334</v>
      </c>
      <c r="N216">
        <f t="shared" si="120"/>
        <v>19879.333333333336</v>
      </c>
      <c r="O216">
        <f t="shared" si="120"/>
        <v>27856.333333333336</v>
      </c>
      <c r="P216">
        <f t="shared" si="120"/>
        <v>25866.333333333336</v>
      </c>
      <c r="Q216">
        <f t="shared" si="120"/>
        <v>28513.333333333336</v>
      </c>
      <c r="R216">
        <f t="shared" si="120"/>
        <v>23745.333333333336</v>
      </c>
      <c r="S216">
        <f t="shared" si="120"/>
        <v>20778.333333333336</v>
      </c>
    </row>
    <row r="217" spans="1:29" x14ac:dyDescent="0.25">
      <c r="A217" t="s">
        <v>1659</v>
      </c>
      <c r="B217">
        <v>34971</v>
      </c>
      <c r="C217">
        <v>28938</v>
      </c>
      <c r="D217">
        <v>30094</v>
      </c>
      <c r="E217">
        <v>32377</v>
      </c>
      <c r="F217">
        <v>37376</v>
      </c>
      <c r="G217">
        <v>36030</v>
      </c>
      <c r="H217">
        <v>32874</v>
      </c>
      <c r="I217">
        <v>34020</v>
      </c>
      <c r="K217" t="s">
        <v>1659</v>
      </c>
      <c r="L217">
        <f t="shared" ref="L217:L221" si="121">B217-$E$222</f>
        <v>26485.333333333336</v>
      </c>
      <c r="M217">
        <f t="shared" ref="M217:M221" si="122">C217-$E$222</f>
        <v>20452.333333333336</v>
      </c>
      <c r="N217">
        <f t="shared" ref="N217:N221" si="123">D217-$E$222</f>
        <v>21608.333333333336</v>
      </c>
      <c r="O217">
        <f t="shared" ref="O217:O221" si="124">E217-$E$222</f>
        <v>23891.333333333336</v>
      </c>
      <c r="P217">
        <f t="shared" ref="P217:P221" si="125">F217-$E$222</f>
        <v>28890.333333333336</v>
      </c>
      <c r="Q217">
        <f t="shared" ref="Q217:Q221" si="126">G217-$E$222</f>
        <v>27544.333333333336</v>
      </c>
      <c r="R217">
        <f t="shared" ref="R217:R221" si="127">H217-$E$222</f>
        <v>24388.333333333336</v>
      </c>
      <c r="S217">
        <f t="shared" ref="S217:S221" si="128">I217-$E$222</f>
        <v>25534.333333333336</v>
      </c>
      <c r="U217" t="s">
        <v>1658</v>
      </c>
      <c r="V217">
        <f>L216/$O$222*100</f>
        <v>92.052492876540086</v>
      </c>
      <c r="W217">
        <f t="shared" ref="W217:AC217" si="129">M216/$O$222*100</f>
        <v>61.170789132208739</v>
      </c>
      <c r="X217">
        <f t="shared" si="129"/>
        <v>79.780075716024783</v>
      </c>
      <c r="Y217">
        <f t="shared" si="129"/>
        <v>111.79350661511913</v>
      </c>
      <c r="Z217">
        <f t="shared" si="129"/>
        <v>103.8072050620042</v>
      </c>
      <c r="AA217">
        <f t="shared" si="129"/>
        <v>114.43019009270532</v>
      </c>
      <c r="AB217">
        <f t="shared" si="129"/>
        <v>95.295172100116389</v>
      </c>
      <c r="AC217">
        <f t="shared" si="129"/>
        <v>83.387957673939511</v>
      </c>
    </row>
    <row r="218" spans="1:29" x14ac:dyDescent="0.25">
      <c r="A218" t="s">
        <v>1660</v>
      </c>
      <c r="B218">
        <v>33816</v>
      </c>
      <c r="C218">
        <v>26138</v>
      </c>
      <c r="D218">
        <v>29827</v>
      </c>
      <c r="E218">
        <v>36122</v>
      </c>
      <c r="F218">
        <v>34209</v>
      </c>
      <c r="G218">
        <v>37489</v>
      </c>
      <c r="H218">
        <v>36199</v>
      </c>
      <c r="I218">
        <v>34949</v>
      </c>
      <c r="K218" t="s">
        <v>1660</v>
      </c>
      <c r="L218">
        <f t="shared" si="121"/>
        <v>25330.333333333336</v>
      </c>
      <c r="M218">
        <f t="shared" si="122"/>
        <v>17652.333333333336</v>
      </c>
      <c r="N218">
        <f t="shared" si="123"/>
        <v>21341.333333333336</v>
      </c>
      <c r="O218">
        <f t="shared" si="124"/>
        <v>27636.333333333336</v>
      </c>
      <c r="P218">
        <f t="shared" si="125"/>
        <v>25723.333333333336</v>
      </c>
      <c r="Q218">
        <f t="shared" si="126"/>
        <v>29003.333333333336</v>
      </c>
      <c r="R218">
        <f t="shared" si="127"/>
        <v>27713.333333333336</v>
      </c>
      <c r="S218">
        <f t="shared" si="128"/>
        <v>26463.333333333336</v>
      </c>
      <c r="U218" t="s">
        <v>1659</v>
      </c>
      <c r="V218">
        <f t="shared" ref="V218:V222" si="130">L217/$O$222*100</f>
        <v>106.29138629887764</v>
      </c>
      <c r="W218">
        <f t="shared" ref="W218:W222" si="131">M217/$O$222*100</f>
        <v>82.079648977298575</v>
      </c>
      <c r="X218">
        <f t="shared" ref="X218:X222" si="132">N217/$O$222*100</f>
        <v>86.718927668454782</v>
      </c>
      <c r="Y218">
        <f t="shared" ref="Y218:Y222" si="133">O217/$O$222*100</f>
        <v>95.881101761802213</v>
      </c>
      <c r="Z218">
        <f t="shared" ref="Z218:Z222" si="134">P217/$O$222*100</f>
        <v>115.9431728492502</v>
      </c>
      <c r="AA218">
        <f t="shared" ref="AA218:AA222" si="135">Q217/$O$222*100</f>
        <v>110.54138295453026</v>
      </c>
      <c r="AB218">
        <f t="shared" ref="AB218:AB222" si="136">R217/$O$222*100</f>
        <v>97.875670541650507</v>
      </c>
      <c r="AC218">
        <f t="shared" ref="AC218:AC222" si="137">S217/$O$222*100</f>
        <v>102.47481706419809</v>
      </c>
    </row>
    <row r="219" spans="1:29" x14ac:dyDescent="0.25">
      <c r="A219" t="s">
        <v>1661</v>
      </c>
      <c r="B219">
        <v>30198</v>
      </c>
      <c r="C219">
        <v>31897</v>
      </c>
      <c r="D219">
        <v>31760</v>
      </c>
      <c r="E219">
        <v>34334</v>
      </c>
      <c r="F219">
        <v>35982</v>
      </c>
      <c r="G219">
        <v>35947</v>
      </c>
      <c r="H219">
        <v>37678</v>
      </c>
      <c r="I219">
        <v>38004</v>
      </c>
      <c r="K219" t="s">
        <v>1661</v>
      </c>
      <c r="L219">
        <f t="shared" si="121"/>
        <v>21712.333333333336</v>
      </c>
      <c r="M219">
        <f t="shared" si="122"/>
        <v>23411.333333333336</v>
      </c>
      <c r="N219">
        <f t="shared" si="123"/>
        <v>23274.333333333336</v>
      </c>
      <c r="O219">
        <f t="shared" si="124"/>
        <v>25848.333333333336</v>
      </c>
      <c r="P219">
        <f t="shared" si="125"/>
        <v>27496.333333333336</v>
      </c>
      <c r="Q219">
        <f t="shared" si="126"/>
        <v>27461.333333333336</v>
      </c>
      <c r="R219">
        <f t="shared" si="127"/>
        <v>29192.333333333336</v>
      </c>
      <c r="S219">
        <f t="shared" si="128"/>
        <v>29518.333333333336</v>
      </c>
      <c r="U219" t="s">
        <v>1660</v>
      </c>
      <c r="V219">
        <f t="shared" si="130"/>
        <v>101.65612082458229</v>
      </c>
      <c r="W219">
        <f t="shared" si="131"/>
        <v>70.84264176688562</v>
      </c>
      <c r="X219">
        <f t="shared" si="132"/>
        <v>85.647398766604681</v>
      </c>
      <c r="Y219">
        <f t="shared" si="133"/>
        <v>110.91059890572954</v>
      </c>
      <c r="Z219">
        <f t="shared" si="134"/>
        <v>103.23331505090097</v>
      </c>
      <c r="AA219">
        <f t="shared" si="135"/>
        <v>116.39666635452758</v>
      </c>
      <c r="AB219">
        <f t="shared" si="136"/>
        <v>111.2196166040159</v>
      </c>
      <c r="AC219">
        <f t="shared" si="137"/>
        <v>106.20309552793867</v>
      </c>
    </row>
    <row r="220" spans="1:29" x14ac:dyDescent="0.25">
      <c r="A220" t="s">
        <v>1662</v>
      </c>
      <c r="B220">
        <v>34779</v>
      </c>
      <c r="C220">
        <v>29134</v>
      </c>
      <c r="D220">
        <v>40135</v>
      </c>
      <c r="E220">
        <v>37756</v>
      </c>
      <c r="F220">
        <v>35581</v>
      </c>
      <c r="G220">
        <v>38222</v>
      </c>
      <c r="H220">
        <v>33131</v>
      </c>
      <c r="I220">
        <v>38249</v>
      </c>
      <c r="K220" t="s">
        <v>1662</v>
      </c>
      <c r="L220">
        <f t="shared" si="121"/>
        <v>26293.333333333336</v>
      </c>
      <c r="M220">
        <f t="shared" si="122"/>
        <v>20648.333333333336</v>
      </c>
      <c r="N220">
        <f t="shared" si="123"/>
        <v>31649.333333333336</v>
      </c>
      <c r="O220">
        <f t="shared" si="124"/>
        <v>29270.333333333336</v>
      </c>
      <c r="P220">
        <f t="shared" si="125"/>
        <v>27095.333333333336</v>
      </c>
      <c r="Q220">
        <f t="shared" si="126"/>
        <v>29736.333333333336</v>
      </c>
      <c r="R220">
        <f t="shared" si="127"/>
        <v>24645.333333333336</v>
      </c>
      <c r="S220">
        <f t="shared" si="128"/>
        <v>29763.333333333336</v>
      </c>
      <c r="U220" t="s">
        <v>1661</v>
      </c>
      <c r="V220">
        <f t="shared" si="130"/>
        <v>87.136302221984408</v>
      </c>
      <c r="W220">
        <f t="shared" si="131"/>
        <v>93.954757668588556</v>
      </c>
      <c r="X220">
        <f t="shared" si="132"/>
        <v>93.404946958650498</v>
      </c>
      <c r="Y220">
        <f t="shared" si="133"/>
        <v>103.7349671585087</v>
      </c>
      <c r="Z220">
        <f t="shared" si="134"/>
        <v>110.34874854520889</v>
      </c>
      <c r="AA220">
        <f t="shared" si="135"/>
        <v>110.20828595507872</v>
      </c>
      <c r="AB220">
        <f t="shared" si="136"/>
        <v>117.15516434123046</v>
      </c>
      <c r="AC220">
        <f t="shared" si="137"/>
        <v>118.4634730378714</v>
      </c>
    </row>
    <row r="221" spans="1:29" x14ac:dyDescent="0.25">
      <c r="A221" t="s">
        <v>1663</v>
      </c>
      <c r="B221">
        <v>9443</v>
      </c>
      <c r="C221">
        <v>9373</v>
      </c>
      <c r="D221">
        <v>16870</v>
      </c>
      <c r="E221">
        <v>26250</v>
      </c>
      <c r="F221">
        <v>31019</v>
      </c>
      <c r="G221">
        <v>28488</v>
      </c>
      <c r="H221">
        <v>37153</v>
      </c>
      <c r="I221">
        <v>39688</v>
      </c>
      <c r="K221" t="s">
        <v>1663</v>
      </c>
      <c r="L221">
        <f t="shared" si="121"/>
        <v>957.33333333333394</v>
      </c>
      <c r="M221">
        <f t="shared" si="122"/>
        <v>887.33333333333394</v>
      </c>
      <c r="N221">
        <f t="shared" si="123"/>
        <v>8384.3333333333339</v>
      </c>
      <c r="O221">
        <f t="shared" si="124"/>
        <v>17764.333333333336</v>
      </c>
      <c r="P221">
        <f t="shared" si="125"/>
        <v>22533.333333333336</v>
      </c>
      <c r="Q221">
        <f t="shared" si="126"/>
        <v>20002.333333333336</v>
      </c>
      <c r="R221">
        <f t="shared" si="127"/>
        <v>28667.333333333336</v>
      </c>
      <c r="S221">
        <f t="shared" si="128"/>
        <v>31202.333333333336</v>
      </c>
      <c r="U221" t="s">
        <v>1662</v>
      </c>
      <c r="V221">
        <f t="shared" si="130"/>
        <v>105.5208486615922</v>
      </c>
      <c r="W221">
        <f t="shared" si="131"/>
        <v>82.866239482027481</v>
      </c>
      <c r="X221">
        <f t="shared" si="132"/>
        <v>127.01563816836783</v>
      </c>
      <c r="Y221">
        <f t="shared" si="133"/>
        <v>117.46819525637768</v>
      </c>
      <c r="Z221">
        <f t="shared" si="134"/>
        <v>108.73944858400333</v>
      </c>
      <c r="AA221">
        <f t="shared" si="135"/>
        <v>119.33835431353926</v>
      </c>
      <c r="AB221">
        <f t="shared" si="136"/>
        <v>98.907067274891986</v>
      </c>
      <c r="AC221">
        <f t="shared" si="137"/>
        <v>119.44671116878254</v>
      </c>
    </row>
    <row r="222" spans="1:29" x14ac:dyDescent="0.25">
      <c r="A222" t="s">
        <v>1664</v>
      </c>
      <c r="B222">
        <v>8319</v>
      </c>
      <c r="C222">
        <v>8504</v>
      </c>
      <c r="D222">
        <v>8634</v>
      </c>
      <c r="E222">
        <f>AVERAGE(B222:D222)</f>
        <v>8485.6666666666661</v>
      </c>
      <c r="O222">
        <f>AVERAGE(L216:L218)</f>
        <v>24917.666666666668</v>
      </c>
      <c r="U222" t="s">
        <v>1663</v>
      </c>
      <c r="V222">
        <f t="shared" si="130"/>
        <v>3.8419862747983382</v>
      </c>
      <c r="W222">
        <f t="shared" si="131"/>
        <v>3.5610610945380143</v>
      </c>
      <c r="X222">
        <f t="shared" si="132"/>
        <v>33.648147900418714</v>
      </c>
      <c r="Y222">
        <f t="shared" si="133"/>
        <v>71.29212205530213</v>
      </c>
      <c r="Z222">
        <f t="shared" si="134"/>
        <v>90.431153264751913</v>
      </c>
      <c r="AA222">
        <f t="shared" si="135"/>
        <v>80.273701389910784</v>
      </c>
      <c r="AB222">
        <f t="shared" si="136"/>
        <v>115.04822548927802</v>
      </c>
      <c r="AC222">
        <f t="shared" si="137"/>
        <v>125.22173023156262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K228" t="s">
        <v>1658</v>
      </c>
    </row>
    <row r="229" spans="1:19" x14ac:dyDescent="0.25">
      <c r="A229" t="s">
        <v>1659</v>
      </c>
      <c r="K229" t="s">
        <v>1659</v>
      </c>
    </row>
    <row r="230" spans="1:19" x14ac:dyDescent="0.25">
      <c r="A230" t="s">
        <v>1660</v>
      </c>
      <c r="K230" t="s">
        <v>1660</v>
      </c>
    </row>
    <row r="231" spans="1:19" x14ac:dyDescent="0.25">
      <c r="A231" t="s">
        <v>1661</v>
      </c>
      <c r="K231" t="s">
        <v>1661</v>
      </c>
    </row>
    <row r="232" spans="1:19" x14ac:dyDescent="0.25">
      <c r="A232" t="s">
        <v>1662</v>
      </c>
      <c r="K232" t="s">
        <v>1662</v>
      </c>
    </row>
    <row r="233" spans="1:19" x14ac:dyDescent="0.25">
      <c r="A233" t="s">
        <v>1663</v>
      </c>
      <c r="K233" t="s">
        <v>1663</v>
      </c>
    </row>
  </sheetData>
  <mergeCells count="20">
    <mergeCell ref="C177:I177"/>
    <mergeCell ref="C178:I178"/>
    <mergeCell ref="C179:I179"/>
    <mergeCell ref="C180:I180"/>
    <mergeCell ref="B181:D181"/>
    <mergeCell ref="C117:I117"/>
    <mergeCell ref="B118:D118"/>
    <mergeCell ref="C175:I175"/>
    <mergeCell ref="C176:I176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W233"/>
  <sheetViews>
    <sheetView topLeftCell="A85" zoomScale="90" zoomScaleNormal="90" workbookViewId="0">
      <selection activeCell="A106" sqref="A106:B108"/>
    </sheetView>
  </sheetViews>
  <sheetFormatPr defaultRowHeight="15" x14ac:dyDescent="0.25"/>
  <cols>
    <col min="1" max="1" width="11" customWidth="1"/>
    <col min="10" max="10" width="13" customWidth="1"/>
  </cols>
  <sheetData>
    <row r="1" spans="1:12" x14ac:dyDescent="0.25">
      <c r="A1" s="7" t="s">
        <v>1677</v>
      </c>
      <c r="I1" s="7" t="s">
        <v>1678</v>
      </c>
      <c r="J1" t="s">
        <v>2080</v>
      </c>
      <c r="K1" s="7" t="s">
        <v>1679</v>
      </c>
      <c r="L1" t="s">
        <v>2356</v>
      </c>
    </row>
    <row r="2" spans="1:12" x14ac:dyDescent="0.25">
      <c r="A2" s="7" t="s">
        <v>1680</v>
      </c>
      <c r="J2" t="s">
        <v>2083</v>
      </c>
      <c r="L2" t="s">
        <v>2357</v>
      </c>
    </row>
    <row r="3" spans="1:12" x14ac:dyDescent="0.25">
      <c r="A3" s="53" t="s">
        <v>1681</v>
      </c>
      <c r="B3" s="17"/>
      <c r="J3" t="s">
        <v>2086</v>
      </c>
      <c r="L3" t="s">
        <v>1864</v>
      </c>
    </row>
    <row r="4" spans="1:12" x14ac:dyDescent="0.25">
      <c r="A4" s="7" t="s">
        <v>1682</v>
      </c>
      <c r="B4" s="17"/>
      <c r="I4" s="7" t="s">
        <v>1683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1345</v>
      </c>
      <c r="D12" s="224" t="s">
        <v>1345</v>
      </c>
      <c r="E12" s="224" t="s">
        <v>1345</v>
      </c>
      <c r="F12" s="224" t="s">
        <v>1345</v>
      </c>
      <c r="G12" s="224" t="s">
        <v>1345</v>
      </c>
      <c r="H12" s="224" t="s">
        <v>1345</v>
      </c>
      <c r="I12" s="225" t="s">
        <v>1345</v>
      </c>
    </row>
    <row r="13" spans="1:12" x14ac:dyDescent="0.25">
      <c r="A13" s="6" t="s">
        <v>1659</v>
      </c>
      <c r="B13" s="19" t="s">
        <v>1644</v>
      </c>
      <c r="C13" s="218" t="s">
        <v>1349</v>
      </c>
      <c r="D13" s="219" t="s">
        <v>1349</v>
      </c>
      <c r="E13" s="219" t="s">
        <v>1349</v>
      </c>
      <c r="F13" s="219" t="s">
        <v>1349</v>
      </c>
      <c r="G13" s="219" t="s">
        <v>1349</v>
      </c>
      <c r="H13" s="219" t="s">
        <v>1349</v>
      </c>
      <c r="I13" s="220" t="s">
        <v>1349</v>
      </c>
    </row>
    <row r="14" spans="1:12" x14ac:dyDescent="0.25">
      <c r="A14" s="6" t="s">
        <v>1660</v>
      </c>
      <c r="B14" s="19" t="s">
        <v>1644</v>
      </c>
      <c r="C14" s="218" t="s">
        <v>1353</v>
      </c>
      <c r="D14" s="219" t="s">
        <v>1353</v>
      </c>
      <c r="E14" s="219" t="s">
        <v>1353</v>
      </c>
      <c r="F14" s="219" t="s">
        <v>1353</v>
      </c>
      <c r="G14" s="219" t="s">
        <v>1353</v>
      </c>
      <c r="H14" s="219" t="s">
        <v>1353</v>
      </c>
      <c r="I14" s="220" t="s">
        <v>1353</v>
      </c>
    </row>
    <row r="15" spans="1:12" x14ac:dyDescent="0.25">
      <c r="A15" s="6" t="s">
        <v>1661</v>
      </c>
      <c r="B15" s="19" t="s">
        <v>1686</v>
      </c>
      <c r="C15" s="218" t="s">
        <v>1357</v>
      </c>
      <c r="D15" s="219" t="s">
        <v>1357</v>
      </c>
      <c r="E15" s="219" t="s">
        <v>1357</v>
      </c>
      <c r="F15" s="219" t="s">
        <v>1357</v>
      </c>
      <c r="G15" s="219" t="s">
        <v>1357</v>
      </c>
      <c r="H15" s="219" t="s">
        <v>1357</v>
      </c>
      <c r="I15" s="220" t="s">
        <v>1357</v>
      </c>
    </row>
    <row r="16" spans="1:12" x14ac:dyDescent="0.25">
      <c r="A16" s="6" t="s">
        <v>1662</v>
      </c>
      <c r="B16" s="19" t="s">
        <v>1686</v>
      </c>
      <c r="C16" s="218" t="s">
        <v>1361</v>
      </c>
      <c r="D16" s="219" t="s">
        <v>1361</v>
      </c>
      <c r="E16" s="219" t="s">
        <v>1361</v>
      </c>
      <c r="F16" s="219" t="s">
        <v>1361</v>
      </c>
      <c r="G16" s="219" t="s">
        <v>1361</v>
      </c>
      <c r="H16" s="219" t="s">
        <v>1361</v>
      </c>
      <c r="I16" s="220" t="s">
        <v>1361</v>
      </c>
    </row>
    <row r="17" spans="1:9" x14ac:dyDescent="0.25">
      <c r="A17" s="6" t="s">
        <v>1663</v>
      </c>
      <c r="B17" s="19" t="s">
        <v>1687</v>
      </c>
      <c r="C17" s="218" t="s">
        <v>1365</v>
      </c>
      <c r="D17" s="219" t="s">
        <v>1365</v>
      </c>
      <c r="E17" s="219" t="s">
        <v>1365</v>
      </c>
      <c r="F17" s="219" t="s">
        <v>1365</v>
      </c>
      <c r="G17" s="219" t="s">
        <v>1365</v>
      </c>
      <c r="H17" s="219" t="s">
        <v>1365</v>
      </c>
      <c r="I17" s="220" t="s">
        <v>1365</v>
      </c>
    </row>
    <row r="22" spans="1:9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114</v>
      </c>
      <c r="C23">
        <v>20</v>
      </c>
      <c r="D23" t="s">
        <v>1345</v>
      </c>
      <c r="E23">
        <v>47277</v>
      </c>
      <c r="F23" t="s">
        <v>1346</v>
      </c>
      <c r="G23" t="s">
        <v>1347</v>
      </c>
      <c r="H23">
        <v>448.4085</v>
      </c>
      <c r="I23">
        <v>89.816000000000003</v>
      </c>
    </row>
    <row r="24" spans="1:9" x14ac:dyDescent="0.25">
      <c r="A24" t="s">
        <v>1255</v>
      </c>
      <c r="B24" t="s">
        <v>119</v>
      </c>
      <c r="C24">
        <v>20</v>
      </c>
      <c r="D24" t="s">
        <v>1349</v>
      </c>
      <c r="E24">
        <v>32638</v>
      </c>
      <c r="F24" t="s">
        <v>1350</v>
      </c>
      <c r="G24" t="s">
        <v>1351</v>
      </c>
      <c r="H24">
        <v>387.81</v>
      </c>
      <c r="I24">
        <v>77.56</v>
      </c>
    </row>
    <row r="25" spans="1:9" x14ac:dyDescent="0.25">
      <c r="A25" t="s">
        <v>1255</v>
      </c>
      <c r="B25" t="s">
        <v>124</v>
      </c>
      <c r="C25">
        <v>20</v>
      </c>
      <c r="D25" t="s">
        <v>1353</v>
      </c>
      <c r="E25">
        <v>27982</v>
      </c>
      <c r="F25" t="s">
        <v>1354</v>
      </c>
      <c r="G25" t="s">
        <v>1355</v>
      </c>
      <c r="H25">
        <v>398.62</v>
      </c>
      <c r="I25">
        <v>79.72</v>
      </c>
    </row>
    <row r="26" spans="1:9" x14ac:dyDescent="0.25">
      <c r="A26" t="s">
        <v>1255</v>
      </c>
      <c r="B26" t="s">
        <v>129</v>
      </c>
      <c r="C26">
        <v>20</v>
      </c>
      <c r="D26" t="s">
        <v>1357</v>
      </c>
      <c r="E26">
        <v>21519</v>
      </c>
      <c r="F26" t="s">
        <v>1358</v>
      </c>
      <c r="G26" t="s">
        <v>1359</v>
      </c>
      <c r="H26">
        <v>162.22999999999999</v>
      </c>
      <c r="I26">
        <v>32.450000000000003</v>
      </c>
    </row>
    <row r="27" spans="1:9" x14ac:dyDescent="0.25">
      <c r="A27" t="s">
        <v>1255</v>
      </c>
      <c r="B27" t="s">
        <v>134</v>
      </c>
      <c r="C27">
        <v>20</v>
      </c>
      <c r="D27" t="s">
        <v>1361</v>
      </c>
      <c r="E27">
        <v>23652</v>
      </c>
      <c r="F27" t="s">
        <v>1362</v>
      </c>
      <c r="G27" t="s">
        <v>1363</v>
      </c>
      <c r="H27">
        <v>167.19300000000001</v>
      </c>
      <c r="I27">
        <v>33.43</v>
      </c>
    </row>
    <row r="28" spans="1:9" x14ac:dyDescent="0.25">
      <c r="A28" t="s">
        <v>1255</v>
      </c>
      <c r="B28" t="s">
        <v>139</v>
      </c>
      <c r="C28">
        <v>17.5</v>
      </c>
      <c r="D28" t="s">
        <v>1365</v>
      </c>
      <c r="E28">
        <v>23796</v>
      </c>
      <c r="F28" t="s">
        <v>1366</v>
      </c>
      <c r="G28" t="s">
        <v>1367</v>
      </c>
      <c r="H28">
        <v>340.42</v>
      </c>
      <c r="I28">
        <v>68.08</v>
      </c>
    </row>
    <row r="31" spans="1:9" x14ac:dyDescent="0.25">
      <c r="A31" s="7" t="s">
        <v>2080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2337</v>
      </c>
    </row>
    <row r="34" spans="1:49" x14ac:dyDescent="0.25">
      <c r="A34" t="s">
        <v>1709</v>
      </c>
      <c r="B34" s="38">
        <v>42450.099953703706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14</v>
      </c>
      <c r="F38">
        <v>16</v>
      </c>
      <c r="G38">
        <v>16</v>
      </c>
      <c r="H38">
        <v>16</v>
      </c>
      <c r="I38">
        <v>16</v>
      </c>
      <c r="J38">
        <v>15</v>
      </c>
      <c r="K38">
        <v>16</v>
      </c>
      <c r="L38">
        <v>15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13</v>
      </c>
      <c r="S38">
        <v>16</v>
      </c>
      <c r="T38">
        <v>14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15</v>
      </c>
      <c r="AC38">
        <v>16</v>
      </c>
      <c r="AD38">
        <v>15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15</v>
      </c>
      <c r="AL38">
        <v>16</v>
      </c>
      <c r="AM38">
        <v>15</v>
      </c>
      <c r="AN38">
        <v>16</v>
      </c>
      <c r="AO38">
        <v>16</v>
      </c>
      <c r="AP38">
        <v>15</v>
      </c>
      <c r="AQ38">
        <v>15</v>
      </c>
      <c r="AR38">
        <v>14</v>
      </c>
      <c r="AS38">
        <v>15</v>
      </c>
      <c r="AT38">
        <v>16</v>
      </c>
      <c r="AU38">
        <v>15</v>
      </c>
      <c r="AV38">
        <v>15</v>
      </c>
      <c r="AW38">
        <v>16</v>
      </c>
    </row>
    <row r="39" spans="1:49" x14ac:dyDescent="0.25">
      <c r="A39" t="s">
        <v>1764</v>
      </c>
      <c r="B39">
        <v>128.727</v>
      </c>
      <c r="C39">
        <v>97.662999999999997</v>
      </c>
      <c r="D39">
        <v>82.641999999999996</v>
      </c>
      <c r="E39">
        <v>47.287999999999997</v>
      </c>
      <c r="F39">
        <v>91.08</v>
      </c>
      <c r="G39">
        <v>74.266000000000005</v>
      </c>
      <c r="H39">
        <v>112.447</v>
      </c>
      <c r="I39">
        <v>89.745000000000005</v>
      </c>
      <c r="J39">
        <v>133.77000000000001</v>
      </c>
      <c r="K39">
        <v>93.492000000000004</v>
      </c>
      <c r="L39">
        <v>76.05</v>
      </c>
      <c r="M39">
        <v>79.959000000000003</v>
      </c>
      <c r="N39">
        <v>81.977000000000004</v>
      </c>
      <c r="O39">
        <v>78.891000000000005</v>
      </c>
      <c r="P39">
        <v>108.15</v>
      </c>
      <c r="Q39">
        <v>78.242000000000004</v>
      </c>
      <c r="R39">
        <v>48.247999999999998</v>
      </c>
      <c r="S39">
        <v>88.433999999999997</v>
      </c>
      <c r="T39">
        <v>69.784000000000006</v>
      </c>
      <c r="U39">
        <v>60.33</v>
      </c>
      <c r="V39">
        <v>98.144000000000005</v>
      </c>
      <c r="W39">
        <v>133.63399999999999</v>
      </c>
      <c r="X39">
        <v>52.05</v>
      </c>
      <c r="Y39">
        <v>89.241</v>
      </c>
      <c r="Z39">
        <v>97.677999999999997</v>
      </c>
      <c r="AA39">
        <v>56.515999999999998</v>
      </c>
      <c r="AB39">
        <v>70.263000000000005</v>
      </c>
      <c r="AC39">
        <v>94.558999999999997</v>
      </c>
      <c r="AD39">
        <v>62.343000000000004</v>
      </c>
      <c r="AE39">
        <v>121.242</v>
      </c>
      <c r="AF39">
        <v>86.596999999999994</v>
      </c>
      <c r="AG39">
        <v>87.260999999999996</v>
      </c>
      <c r="AH39">
        <v>101.508</v>
      </c>
      <c r="AI39">
        <v>117.40900000000001</v>
      </c>
      <c r="AJ39">
        <v>83.77</v>
      </c>
      <c r="AK39">
        <v>102.97199999999999</v>
      </c>
      <c r="AL39">
        <v>108.892</v>
      </c>
      <c r="AM39">
        <v>90.692999999999998</v>
      </c>
      <c r="AN39">
        <v>85.691000000000003</v>
      </c>
      <c r="AO39">
        <v>109.18899999999999</v>
      </c>
      <c r="AP39">
        <v>99.385000000000005</v>
      </c>
      <c r="AQ39">
        <v>75.852999999999994</v>
      </c>
      <c r="AR39">
        <v>89.587999999999994</v>
      </c>
      <c r="AS39">
        <v>128.708</v>
      </c>
      <c r="AT39">
        <v>82.882999999999996</v>
      </c>
      <c r="AU39">
        <v>98.292000000000002</v>
      </c>
      <c r="AV39">
        <v>81.863</v>
      </c>
      <c r="AW39">
        <v>93.427999999999997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2338</v>
      </c>
    </row>
    <row r="42" spans="1:49" x14ac:dyDescent="0.25">
      <c r="A42" t="s">
        <v>1709</v>
      </c>
      <c r="B42" s="38">
        <v>42450.099282407406</v>
      </c>
    </row>
    <row r="43" spans="1:49" x14ac:dyDescent="0.25">
      <c r="A43" t="s">
        <v>1710</v>
      </c>
      <c r="B43">
        <v>2447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0</v>
      </c>
      <c r="D46">
        <v>16</v>
      </c>
      <c r="E46">
        <v>12</v>
      </c>
      <c r="F46">
        <v>16</v>
      </c>
      <c r="G46">
        <v>16</v>
      </c>
      <c r="H46">
        <v>16</v>
      </c>
      <c r="I46">
        <v>16</v>
      </c>
      <c r="J46">
        <v>15</v>
      </c>
      <c r="K46">
        <v>0</v>
      </c>
      <c r="L46">
        <v>0</v>
      </c>
      <c r="M46">
        <v>0</v>
      </c>
      <c r="N46">
        <v>0</v>
      </c>
      <c r="O46">
        <v>0</v>
      </c>
      <c r="P46">
        <v>5</v>
      </c>
      <c r="Q46">
        <v>16</v>
      </c>
      <c r="R46">
        <v>12</v>
      </c>
      <c r="S46">
        <v>15</v>
      </c>
      <c r="T46">
        <v>14</v>
      </c>
      <c r="U46">
        <v>16</v>
      </c>
      <c r="V46">
        <v>15</v>
      </c>
      <c r="W46">
        <v>16</v>
      </c>
      <c r="X46">
        <v>16</v>
      </c>
      <c r="Y46">
        <v>16</v>
      </c>
      <c r="Z46">
        <v>16</v>
      </c>
      <c r="AA46">
        <v>15</v>
      </c>
      <c r="AB46">
        <v>15</v>
      </c>
      <c r="AC46">
        <v>16</v>
      </c>
      <c r="AD46">
        <v>13</v>
      </c>
      <c r="AE46">
        <v>16</v>
      </c>
      <c r="AF46">
        <v>16</v>
      </c>
      <c r="AG46">
        <v>15</v>
      </c>
      <c r="AH46">
        <v>16</v>
      </c>
      <c r="AI46">
        <v>16</v>
      </c>
      <c r="AJ46">
        <v>16</v>
      </c>
      <c r="AK46">
        <v>14</v>
      </c>
      <c r="AL46">
        <v>16</v>
      </c>
      <c r="AM46">
        <v>15</v>
      </c>
      <c r="AN46">
        <v>16</v>
      </c>
      <c r="AO46">
        <v>16</v>
      </c>
      <c r="AP46">
        <v>0</v>
      </c>
      <c r="AQ46">
        <v>0</v>
      </c>
      <c r="AR46">
        <v>14</v>
      </c>
      <c r="AS46">
        <v>15</v>
      </c>
      <c r="AT46">
        <v>16</v>
      </c>
      <c r="AU46">
        <v>15</v>
      </c>
      <c r="AV46">
        <v>15</v>
      </c>
      <c r="AW46">
        <v>16</v>
      </c>
    </row>
    <row r="47" spans="1:49" x14ac:dyDescent="0.25">
      <c r="A47" t="s">
        <v>1764</v>
      </c>
      <c r="B47">
        <v>100.151</v>
      </c>
      <c r="C47">
        <v>0</v>
      </c>
      <c r="D47">
        <v>34.927999999999997</v>
      </c>
      <c r="E47">
        <v>24.925999999999998</v>
      </c>
      <c r="F47">
        <v>65.183999999999997</v>
      </c>
      <c r="G47">
        <v>52.779000000000003</v>
      </c>
      <c r="H47">
        <v>74.478999999999999</v>
      </c>
      <c r="I47">
        <v>68.524000000000001</v>
      </c>
      <c r="J47">
        <v>62.56</v>
      </c>
      <c r="K47">
        <v>0</v>
      </c>
      <c r="L47">
        <v>0</v>
      </c>
      <c r="M47">
        <v>0</v>
      </c>
      <c r="N47">
        <v>0</v>
      </c>
      <c r="O47">
        <v>0</v>
      </c>
      <c r="P47">
        <v>6.9779999999999998</v>
      </c>
      <c r="Q47">
        <v>69.730999999999995</v>
      </c>
      <c r="R47">
        <v>32.573</v>
      </c>
      <c r="S47">
        <v>63.246000000000002</v>
      </c>
      <c r="T47">
        <v>35.731999999999999</v>
      </c>
      <c r="U47">
        <v>30.010999999999999</v>
      </c>
      <c r="V47">
        <v>60.591999999999999</v>
      </c>
      <c r="W47">
        <v>86.647999999999996</v>
      </c>
      <c r="X47">
        <v>49.006</v>
      </c>
      <c r="Y47">
        <v>70.367000000000004</v>
      </c>
      <c r="Z47">
        <v>168.74700000000001</v>
      </c>
      <c r="AA47">
        <v>38.552999999999997</v>
      </c>
      <c r="AB47">
        <v>43.331000000000003</v>
      </c>
      <c r="AC47">
        <v>69.474000000000004</v>
      </c>
      <c r="AD47">
        <v>34.722000000000001</v>
      </c>
      <c r="AE47">
        <v>80.293000000000006</v>
      </c>
      <c r="AF47">
        <v>44.720999999999997</v>
      </c>
      <c r="AG47">
        <v>52.371000000000002</v>
      </c>
      <c r="AH47">
        <v>159.934</v>
      </c>
      <c r="AI47">
        <v>60.5</v>
      </c>
      <c r="AJ47">
        <v>74.73</v>
      </c>
      <c r="AK47">
        <v>61.944000000000003</v>
      </c>
      <c r="AL47">
        <v>70.668000000000006</v>
      </c>
      <c r="AM47">
        <v>67.787000000000006</v>
      </c>
      <c r="AN47">
        <v>54.076999999999998</v>
      </c>
      <c r="AO47">
        <v>87.427999999999997</v>
      </c>
      <c r="AP47">
        <v>0</v>
      </c>
      <c r="AQ47">
        <v>0</v>
      </c>
      <c r="AR47">
        <v>49.246000000000002</v>
      </c>
      <c r="AS47">
        <v>119.202</v>
      </c>
      <c r="AT47">
        <v>99.343999999999994</v>
      </c>
      <c r="AU47">
        <v>96.653999999999996</v>
      </c>
      <c r="AV47">
        <v>51.948999999999998</v>
      </c>
      <c r="AW47">
        <v>68.914000000000001</v>
      </c>
    </row>
    <row r="49" spans="1:49" x14ac:dyDescent="0.25">
      <c r="A49" s="7" t="s">
        <v>2083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2339</v>
      </c>
    </row>
    <row r="52" spans="1:49" x14ac:dyDescent="0.25">
      <c r="A52" t="s">
        <v>1709</v>
      </c>
      <c r="B52" s="38">
        <v>42450.098634259259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15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15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15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14</v>
      </c>
      <c r="AG56">
        <v>16</v>
      </c>
      <c r="AH56">
        <v>15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15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77.652000000000001</v>
      </c>
      <c r="C57">
        <v>77.83</v>
      </c>
      <c r="D57">
        <v>103.666</v>
      </c>
      <c r="E57">
        <v>71.155000000000001</v>
      </c>
      <c r="F57">
        <v>106.544</v>
      </c>
      <c r="G57">
        <v>103.367</v>
      </c>
      <c r="H57">
        <v>85.935000000000002</v>
      </c>
      <c r="I57">
        <v>85.471999999999994</v>
      </c>
      <c r="J57">
        <v>129.04499999999999</v>
      </c>
      <c r="K57">
        <v>101.813</v>
      </c>
      <c r="L57">
        <v>129.19399999999999</v>
      </c>
      <c r="M57">
        <v>105.383</v>
      </c>
      <c r="N57">
        <v>154.934</v>
      </c>
      <c r="O57">
        <v>146.26400000000001</v>
      </c>
      <c r="P57">
        <v>79.472999999999999</v>
      </c>
      <c r="Q57">
        <v>78.741</v>
      </c>
      <c r="R57">
        <v>93.316000000000003</v>
      </c>
      <c r="S57">
        <v>106.108</v>
      </c>
      <c r="T57">
        <v>78.090999999999994</v>
      </c>
      <c r="U57">
        <v>103.05200000000001</v>
      </c>
      <c r="V57">
        <v>78.706000000000003</v>
      </c>
      <c r="W57">
        <v>52.494999999999997</v>
      </c>
      <c r="X57">
        <v>97.691999999999993</v>
      </c>
      <c r="Y57">
        <v>68.841999999999999</v>
      </c>
      <c r="Z57">
        <v>77.191000000000003</v>
      </c>
      <c r="AA57">
        <v>93.361000000000004</v>
      </c>
      <c r="AB57">
        <v>94.091999999999999</v>
      </c>
      <c r="AC57">
        <v>105.864</v>
      </c>
      <c r="AD57">
        <v>106.872</v>
      </c>
      <c r="AE57">
        <v>87.798000000000002</v>
      </c>
      <c r="AF57">
        <v>90.888999999999996</v>
      </c>
      <c r="AG57">
        <v>110.931</v>
      </c>
      <c r="AH57">
        <v>75.8</v>
      </c>
      <c r="AI57">
        <v>98.855000000000004</v>
      </c>
      <c r="AJ57">
        <v>66.180000000000007</v>
      </c>
      <c r="AK57">
        <v>110.169</v>
      </c>
      <c r="AL57">
        <v>90.674999999999997</v>
      </c>
      <c r="AM57">
        <v>90.209000000000003</v>
      </c>
      <c r="AN57">
        <v>73.097999999999999</v>
      </c>
      <c r="AO57">
        <v>85.153000000000006</v>
      </c>
      <c r="AP57">
        <v>119.83</v>
      </c>
      <c r="AQ57">
        <v>75.289000000000001</v>
      </c>
      <c r="AR57">
        <v>85.055000000000007</v>
      </c>
      <c r="AS57">
        <v>71.775000000000006</v>
      </c>
      <c r="AT57">
        <v>75.453000000000003</v>
      </c>
      <c r="AU57">
        <v>123.283</v>
      </c>
      <c r="AV57">
        <v>89.983000000000004</v>
      </c>
      <c r="AW57">
        <v>71.858000000000004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2340</v>
      </c>
    </row>
    <row r="60" spans="1:49" x14ac:dyDescent="0.25">
      <c r="A60" t="s">
        <v>1709</v>
      </c>
      <c r="B60" s="38">
        <v>42450.097662037035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0</v>
      </c>
      <c r="D64">
        <v>16</v>
      </c>
      <c r="E64">
        <v>15</v>
      </c>
      <c r="F64">
        <v>16</v>
      </c>
      <c r="G64">
        <v>16</v>
      </c>
      <c r="H64">
        <v>15</v>
      </c>
      <c r="I64">
        <v>16</v>
      </c>
      <c r="J64">
        <v>15</v>
      </c>
      <c r="K64">
        <v>0</v>
      </c>
      <c r="L64">
        <v>0</v>
      </c>
      <c r="M64">
        <v>0</v>
      </c>
      <c r="N64">
        <v>11</v>
      </c>
      <c r="O64">
        <v>13</v>
      </c>
      <c r="P64">
        <v>15</v>
      </c>
      <c r="Q64">
        <v>16</v>
      </c>
      <c r="R64">
        <v>16</v>
      </c>
      <c r="S64">
        <v>16</v>
      </c>
      <c r="T64">
        <v>14</v>
      </c>
      <c r="U64">
        <v>16</v>
      </c>
      <c r="V64">
        <v>16</v>
      </c>
      <c r="W64">
        <v>12</v>
      </c>
      <c r="X64">
        <v>16</v>
      </c>
      <c r="Y64">
        <v>16</v>
      </c>
      <c r="Z64">
        <v>16</v>
      </c>
      <c r="AA64">
        <v>16</v>
      </c>
      <c r="AB64">
        <v>15</v>
      </c>
      <c r="AC64">
        <v>15</v>
      </c>
      <c r="AD64">
        <v>16</v>
      </c>
      <c r="AE64">
        <v>16</v>
      </c>
      <c r="AF64">
        <v>14</v>
      </c>
      <c r="AG64">
        <v>16</v>
      </c>
      <c r="AH64">
        <v>15</v>
      </c>
      <c r="AI64">
        <v>16</v>
      </c>
      <c r="AJ64">
        <v>15</v>
      </c>
      <c r="AK64">
        <v>16</v>
      </c>
      <c r="AL64">
        <v>16</v>
      </c>
      <c r="AM64">
        <v>16</v>
      </c>
      <c r="AN64">
        <v>16</v>
      </c>
      <c r="AO64">
        <v>15</v>
      </c>
      <c r="AP64">
        <v>0</v>
      </c>
      <c r="AQ64">
        <v>1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57.835000000000001</v>
      </c>
      <c r="C65">
        <v>0</v>
      </c>
      <c r="D65">
        <v>37.508000000000003</v>
      </c>
      <c r="E65">
        <v>36.881</v>
      </c>
      <c r="F65">
        <v>80.665999999999997</v>
      </c>
      <c r="G65">
        <v>60.67</v>
      </c>
      <c r="H65">
        <v>57.872999999999998</v>
      </c>
      <c r="I65">
        <v>53.259</v>
      </c>
      <c r="J65">
        <v>53.213000000000001</v>
      </c>
      <c r="K65">
        <v>0</v>
      </c>
      <c r="L65">
        <v>0</v>
      </c>
      <c r="M65">
        <v>0</v>
      </c>
      <c r="N65">
        <v>12.252000000000001</v>
      </c>
      <c r="O65">
        <v>11.334</v>
      </c>
      <c r="P65">
        <v>26.013999999999999</v>
      </c>
      <c r="Q65">
        <v>58.115000000000002</v>
      </c>
      <c r="R65">
        <v>81.53</v>
      </c>
      <c r="S65">
        <v>80.257000000000005</v>
      </c>
      <c r="T65">
        <v>42.273000000000003</v>
      </c>
      <c r="U65">
        <v>59.430999999999997</v>
      </c>
      <c r="V65">
        <v>41.63</v>
      </c>
      <c r="W65">
        <v>22.959</v>
      </c>
      <c r="X65">
        <v>62.24</v>
      </c>
      <c r="Y65">
        <v>76.730999999999995</v>
      </c>
      <c r="Z65">
        <v>131.608</v>
      </c>
      <c r="AA65">
        <v>84.977000000000004</v>
      </c>
      <c r="AB65">
        <v>53.076000000000001</v>
      </c>
      <c r="AC65">
        <v>55.134999999999998</v>
      </c>
      <c r="AD65">
        <v>79.194999999999993</v>
      </c>
      <c r="AE65">
        <v>59.332999999999998</v>
      </c>
      <c r="AF65">
        <v>37.874000000000002</v>
      </c>
      <c r="AG65">
        <v>114.762</v>
      </c>
      <c r="AH65">
        <v>131.10499999999999</v>
      </c>
      <c r="AI65">
        <v>85.582999999999998</v>
      </c>
      <c r="AJ65">
        <v>57.756</v>
      </c>
      <c r="AK65">
        <v>39.656999999999996</v>
      </c>
      <c r="AL65">
        <v>58.286999999999999</v>
      </c>
      <c r="AM65">
        <v>24.218</v>
      </c>
      <c r="AN65">
        <v>34.232999999999997</v>
      </c>
      <c r="AO65">
        <v>36.103000000000002</v>
      </c>
      <c r="AP65">
        <v>0</v>
      </c>
      <c r="AQ65">
        <v>12.82</v>
      </c>
      <c r="AR65">
        <v>38.887999999999998</v>
      </c>
      <c r="AS65">
        <v>78.352000000000004</v>
      </c>
      <c r="AT65">
        <v>79.792000000000002</v>
      </c>
      <c r="AU65">
        <v>126.6</v>
      </c>
      <c r="AV65">
        <v>71.94</v>
      </c>
      <c r="AW65">
        <v>55.701999999999998</v>
      </c>
    </row>
    <row r="67" spans="1:49" x14ac:dyDescent="0.25">
      <c r="A67" s="7" t="s">
        <v>2086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2341</v>
      </c>
    </row>
    <row r="70" spans="1:49" x14ac:dyDescent="0.25">
      <c r="A70" t="s">
        <v>1709</v>
      </c>
      <c r="B70" s="38">
        <v>42450.096134259256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15</v>
      </c>
      <c r="C74">
        <v>15</v>
      </c>
      <c r="D74">
        <v>16</v>
      </c>
      <c r="E74">
        <v>15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15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14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15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73.959999999999994</v>
      </c>
      <c r="C75">
        <v>59.122</v>
      </c>
      <c r="D75">
        <v>69.076999999999998</v>
      </c>
      <c r="E75">
        <v>57.972999999999999</v>
      </c>
      <c r="F75">
        <v>79.816999999999993</v>
      </c>
      <c r="G75">
        <v>75.147000000000006</v>
      </c>
      <c r="H75">
        <v>96.960999999999999</v>
      </c>
      <c r="I75">
        <v>79.972999999999999</v>
      </c>
      <c r="J75">
        <v>105.622</v>
      </c>
      <c r="K75">
        <v>83.302000000000007</v>
      </c>
      <c r="L75">
        <v>97.938999999999993</v>
      </c>
      <c r="M75">
        <v>63.517000000000003</v>
      </c>
      <c r="N75">
        <v>72.545000000000002</v>
      </c>
      <c r="O75">
        <v>105.10299999999999</v>
      </c>
      <c r="P75">
        <v>121.331</v>
      </c>
      <c r="Q75">
        <v>115.748</v>
      </c>
      <c r="R75">
        <v>77.468999999999994</v>
      </c>
      <c r="S75">
        <v>169.40799999999999</v>
      </c>
      <c r="T75">
        <v>130.03899999999999</v>
      </c>
      <c r="U75">
        <v>106.31100000000001</v>
      </c>
      <c r="V75">
        <v>98.231999999999999</v>
      </c>
      <c r="W75">
        <v>97.944000000000003</v>
      </c>
      <c r="X75">
        <v>94.144000000000005</v>
      </c>
      <c r="Y75">
        <v>101.575</v>
      </c>
      <c r="Z75">
        <v>103.414</v>
      </c>
      <c r="AA75">
        <v>132.25299999999999</v>
      </c>
      <c r="AB75">
        <v>99.826999999999998</v>
      </c>
      <c r="AC75">
        <v>159.56299999999999</v>
      </c>
      <c r="AD75">
        <v>134.18799999999999</v>
      </c>
      <c r="AE75">
        <v>102.684</v>
      </c>
      <c r="AF75">
        <v>104.502</v>
      </c>
      <c r="AG75">
        <v>84.394999999999996</v>
      </c>
      <c r="AH75">
        <v>115.34699999999999</v>
      </c>
      <c r="AI75">
        <v>73.709000000000003</v>
      </c>
      <c r="AJ75">
        <v>100.94499999999999</v>
      </c>
      <c r="AK75">
        <v>100.53100000000001</v>
      </c>
      <c r="AL75">
        <v>83.25</v>
      </c>
      <c r="AM75">
        <v>52.37</v>
      </c>
      <c r="AN75">
        <v>123.581</v>
      </c>
      <c r="AO75">
        <v>90.613</v>
      </c>
      <c r="AP75">
        <v>87.427000000000007</v>
      </c>
      <c r="AQ75">
        <v>76.988</v>
      </c>
      <c r="AR75">
        <v>95.625</v>
      </c>
      <c r="AS75">
        <v>97.447000000000003</v>
      </c>
      <c r="AT75">
        <v>76.477999999999994</v>
      </c>
      <c r="AU75">
        <v>94.894999999999996</v>
      </c>
      <c r="AV75">
        <v>79.677000000000007</v>
      </c>
      <c r="AW75">
        <v>77.563999999999993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2342</v>
      </c>
    </row>
    <row r="78" spans="1:49" x14ac:dyDescent="0.25">
      <c r="A78" t="s">
        <v>1709</v>
      </c>
      <c r="B78" s="38">
        <v>42450.100717592592</v>
      </c>
    </row>
    <row r="79" spans="1:49" x14ac:dyDescent="0.25">
      <c r="A79" t="s">
        <v>1710</v>
      </c>
      <c r="B79">
        <v>2439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14</v>
      </c>
      <c r="C82">
        <v>0</v>
      </c>
      <c r="D82">
        <v>16</v>
      </c>
      <c r="E82">
        <v>15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0</v>
      </c>
      <c r="L82">
        <v>0</v>
      </c>
      <c r="M82">
        <v>0</v>
      </c>
      <c r="N82">
        <v>0</v>
      </c>
      <c r="O82">
        <v>2</v>
      </c>
      <c r="P82">
        <v>16</v>
      </c>
      <c r="Q82">
        <v>16</v>
      </c>
      <c r="R82">
        <v>16</v>
      </c>
      <c r="S82">
        <v>16</v>
      </c>
      <c r="T82">
        <v>16</v>
      </c>
      <c r="U82">
        <v>16</v>
      </c>
      <c r="V82">
        <v>14</v>
      </c>
      <c r="W82">
        <v>16</v>
      </c>
      <c r="X82">
        <v>16</v>
      </c>
      <c r="Y82">
        <v>16</v>
      </c>
      <c r="Z82">
        <v>16</v>
      </c>
      <c r="AA82">
        <v>16</v>
      </c>
      <c r="AB82">
        <v>15</v>
      </c>
      <c r="AC82">
        <v>16</v>
      </c>
      <c r="AD82">
        <v>14</v>
      </c>
      <c r="AE82">
        <v>16</v>
      </c>
      <c r="AF82">
        <v>14</v>
      </c>
      <c r="AG82">
        <v>16</v>
      </c>
      <c r="AH82">
        <v>16</v>
      </c>
      <c r="AI82">
        <v>16</v>
      </c>
      <c r="AJ82">
        <v>16</v>
      </c>
      <c r="AK82">
        <v>16</v>
      </c>
      <c r="AL82">
        <v>15</v>
      </c>
      <c r="AM82">
        <v>16</v>
      </c>
      <c r="AN82">
        <v>16</v>
      </c>
      <c r="AO82">
        <v>16</v>
      </c>
      <c r="AP82">
        <v>0</v>
      </c>
      <c r="AQ82">
        <v>0</v>
      </c>
      <c r="AR82">
        <v>16</v>
      </c>
      <c r="AS82">
        <v>16</v>
      </c>
      <c r="AT82">
        <v>15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46.031999999999996</v>
      </c>
      <c r="C83">
        <v>0</v>
      </c>
      <c r="D83">
        <v>24.556000000000001</v>
      </c>
      <c r="E83">
        <v>40.466000000000001</v>
      </c>
      <c r="F83">
        <v>37.14</v>
      </c>
      <c r="G83">
        <v>39.268000000000001</v>
      </c>
      <c r="H83">
        <v>71.444000000000003</v>
      </c>
      <c r="I83">
        <v>56.78</v>
      </c>
      <c r="J83">
        <v>47.625999999999998</v>
      </c>
      <c r="K83">
        <v>0</v>
      </c>
      <c r="L83">
        <v>0</v>
      </c>
      <c r="M83">
        <v>0</v>
      </c>
      <c r="N83">
        <v>0</v>
      </c>
      <c r="O83">
        <v>7.2080000000000002</v>
      </c>
      <c r="P83">
        <v>49.576999999999998</v>
      </c>
      <c r="Q83">
        <v>53.192999999999998</v>
      </c>
      <c r="R83">
        <v>47.656999999999996</v>
      </c>
      <c r="S83">
        <v>76.852999999999994</v>
      </c>
      <c r="T83">
        <v>74.356999999999999</v>
      </c>
      <c r="U83">
        <v>43.146000000000001</v>
      </c>
      <c r="V83">
        <v>34.924999999999997</v>
      </c>
      <c r="W83">
        <v>45.216999999999999</v>
      </c>
      <c r="X83">
        <v>78.542000000000002</v>
      </c>
      <c r="Y83">
        <v>74.182000000000002</v>
      </c>
      <c r="Z83">
        <v>101.94499999999999</v>
      </c>
      <c r="AA83">
        <v>40.063000000000002</v>
      </c>
      <c r="AB83">
        <v>62.658000000000001</v>
      </c>
      <c r="AC83">
        <v>75.257999999999996</v>
      </c>
      <c r="AD83">
        <v>72.760000000000005</v>
      </c>
      <c r="AE83">
        <v>52.024999999999999</v>
      </c>
      <c r="AF83">
        <v>94.653000000000006</v>
      </c>
      <c r="AG83">
        <v>55.145000000000003</v>
      </c>
      <c r="AH83">
        <v>152.166</v>
      </c>
      <c r="AI83">
        <v>57.338999999999999</v>
      </c>
      <c r="AJ83">
        <v>81.942999999999998</v>
      </c>
      <c r="AK83">
        <v>66.17</v>
      </c>
      <c r="AL83">
        <v>32.134</v>
      </c>
      <c r="AM83">
        <v>20.64</v>
      </c>
      <c r="AN83">
        <v>36.807000000000002</v>
      </c>
      <c r="AO83">
        <v>30.472000000000001</v>
      </c>
      <c r="AP83">
        <v>0</v>
      </c>
      <c r="AQ83">
        <v>0</v>
      </c>
      <c r="AR83">
        <v>86.876999999999995</v>
      </c>
      <c r="AS83">
        <v>92.932000000000002</v>
      </c>
      <c r="AT83">
        <v>94.171000000000006</v>
      </c>
      <c r="AU83">
        <v>92.186000000000007</v>
      </c>
      <c r="AV83">
        <v>97.353999999999999</v>
      </c>
      <c r="AW83">
        <v>65.185000000000002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0</v>
      </c>
      <c r="D86">
        <f t="shared" si="0"/>
        <v>100</v>
      </c>
      <c r="E86">
        <f t="shared" si="0"/>
        <v>85.714285714285708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0</v>
      </c>
      <c r="L86">
        <f t="shared" si="0"/>
        <v>0</v>
      </c>
      <c r="M86">
        <f t="shared" si="0"/>
        <v>0</v>
      </c>
      <c r="N86">
        <f t="shared" si="0"/>
        <v>0</v>
      </c>
      <c r="O86">
        <f t="shared" si="0"/>
        <v>0</v>
      </c>
      <c r="P86">
        <f t="shared" si="0"/>
        <v>31.25</v>
      </c>
      <c r="Q86">
        <f t="shared" si="0"/>
        <v>100</v>
      </c>
      <c r="R86">
        <f t="shared" si="0"/>
        <v>92.307692307692307</v>
      </c>
      <c r="S86">
        <f t="shared" si="0"/>
        <v>93.75</v>
      </c>
      <c r="T86">
        <f t="shared" si="0"/>
        <v>100</v>
      </c>
      <c r="U86">
        <f t="shared" si="0"/>
        <v>100</v>
      </c>
      <c r="V86">
        <f t="shared" si="0"/>
        <v>93.75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93.75</v>
      </c>
      <c r="AB86">
        <f t="shared" si="0"/>
        <v>100</v>
      </c>
      <c r="AC86">
        <f t="shared" si="0"/>
        <v>100</v>
      </c>
      <c r="AD86">
        <f t="shared" si="0"/>
        <v>86.666666666666671</v>
      </c>
      <c r="AE86">
        <f t="shared" si="0"/>
        <v>100</v>
      </c>
      <c r="AF86">
        <f t="shared" si="0"/>
        <v>100</v>
      </c>
      <c r="AG86">
        <f t="shared" si="0"/>
        <v>93.75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93.333333333333329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0</v>
      </c>
      <c r="D87">
        <f t="shared" si="1"/>
        <v>100</v>
      </c>
      <c r="E87">
        <f t="shared" si="1"/>
        <v>93.75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93.75</v>
      </c>
      <c r="K87">
        <f t="shared" si="1"/>
        <v>0</v>
      </c>
      <c r="L87">
        <f t="shared" si="1"/>
        <v>0</v>
      </c>
      <c r="M87">
        <f t="shared" si="1"/>
        <v>0</v>
      </c>
      <c r="N87">
        <f t="shared" si="1"/>
        <v>68.75</v>
      </c>
      <c r="O87">
        <f t="shared" si="1"/>
        <v>81.25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87.5</v>
      </c>
      <c r="U87">
        <f t="shared" si="1"/>
        <v>100</v>
      </c>
      <c r="V87">
        <f t="shared" si="1"/>
        <v>100</v>
      </c>
      <c r="W87">
        <f t="shared" si="1"/>
        <v>80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93.75</v>
      </c>
      <c r="AC87">
        <f t="shared" si="1"/>
        <v>93.75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93.75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6.25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93.333333333333329</v>
      </c>
      <c r="C88">
        <f t="shared" ref="C88:AW88" si="2">C82/C74*100</f>
        <v>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0</v>
      </c>
      <c r="M88">
        <f t="shared" si="2"/>
        <v>0</v>
      </c>
      <c r="N88">
        <f t="shared" si="2"/>
        <v>0</v>
      </c>
      <c r="O88">
        <f t="shared" si="2"/>
        <v>12.5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93.333333333333329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93.75</v>
      </c>
      <c r="AC88">
        <f t="shared" si="2"/>
        <v>100</v>
      </c>
      <c r="AD88">
        <f t="shared" si="2"/>
        <v>87.5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93.75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100</v>
      </c>
      <c r="AS88">
        <f t="shared" si="2"/>
        <v>100</v>
      </c>
      <c r="AT88">
        <f t="shared" si="2"/>
        <v>93.75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1347</v>
      </c>
      <c r="D89" s="7" t="s">
        <v>1347</v>
      </c>
      <c r="E89" s="7" t="s">
        <v>1347</v>
      </c>
      <c r="F89" s="7" t="s">
        <v>1347</v>
      </c>
      <c r="G89" s="7" t="s">
        <v>1347</v>
      </c>
      <c r="H89" s="7" t="s">
        <v>1347</v>
      </c>
      <c r="I89" s="7" t="s">
        <v>1347</v>
      </c>
      <c r="J89" s="7" t="s">
        <v>1644</v>
      </c>
      <c r="K89" s="7" t="s">
        <v>1351</v>
      </c>
      <c r="L89" s="7" t="s">
        <v>1351</v>
      </c>
      <c r="M89" s="7" t="s">
        <v>1351</v>
      </c>
      <c r="N89" s="7" t="s">
        <v>1351</v>
      </c>
      <c r="O89" s="7" t="s">
        <v>1351</v>
      </c>
      <c r="P89" s="7" t="s">
        <v>1351</v>
      </c>
      <c r="Q89" s="7" t="s">
        <v>1351</v>
      </c>
      <c r="R89" s="7" t="s">
        <v>1644</v>
      </c>
      <c r="S89" s="7" t="s">
        <v>1355</v>
      </c>
      <c r="T89" s="7" t="s">
        <v>1355</v>
      </c>
      <c r="U89" s="7" t="s">
        <v>1355</v>
      </c>
      <c r="V89" s="7" t="s">
        <v>1355</v>
      </c>
      <c r="W89" s="7" t="s">
        <v>1355</v>
      </c>
      <c r="X89" s="7" t="s">
        <v>1355</v>
      </c>
      <c r="Y89" s="7" t="s">
        <v>1355</v>
      </c>
      <c r="Z89" s="7" t="s">
        <v>1686</v>
      </c>
      <c r="AA89" s="7" t="s">
        <v>1359</v>
      </c>
      <c r="AB89" s="7" t="s">
        <v>1359</v>
      </c>
      <c r="AC89" s="7" t="s">
        <v>1359</v>
      </c>
      <c r="AD89" s="7" t="s">
        <v>1359</v>
      </c>
      <c r="AE89" s="7" t="s">
        <v>1359</v>
      </c>
      <c r="AF89" s="7" t="s">
        <v>1359</v>
      </c>
      <c r="AG89" s="7" t="s">
        <v>1359</v>
      </c>
      <c r="AH89" s="7" t="s">
        <v>1686</v>
      </c>
      <c r="AI89" s="7" t="s">
        <v>1363</v>
      </c>
      <c r="AJ89" s="7" t="s">
        <v>1363</v>
      </c>
      <c r="AK89" s="7" t="s">
        <v>1363</v>
      </c>
      <c r="AL89" s="7" t="s">
        <v>1363</v>
      </c>
      <c r="AM89" s="7" t="s">
        <v>1363</v>
      </c>
      <c r="AN89" s="7" t="s">
        <v>1363</v>
      </c>
      <c r="AO89" s="7" t="s">
        <v>1363</v>
      </c>
      <c r="AP89" s="7" t="s">
        <v>1794</v>
      </c>
      <c r="AQ89" s="7" t="s">
        <v>1367</v>
      </c>
      <c r="AR89" s="7" t="s">
        <v>1367</v>
      </c>
      <c r="AS89" s="7" t="s">
        <v>1367</v>
      </c>
      <c r="AT89" s="7" t="s">
        <v>1367</v>
      </c>
      <c r="AU89" s="7" t="s">
        <v>1367</v>
      </c>
      <c r="AV89" s="7" t="s">
        <v>1367</v>
      </c>
      <c r="AW89" s="7" t="s">
        <v>1367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97.777777777777771</v>
      </c>
      <c r="C91">
        <f t="shared" ref="C91:AW91" si="3">AVERAGE(C86:C88)</f>
        <v>0</v>
      </c>
      <c r="D91">
        <f t="shared" si="3"/>
        <v>100</v>
      </c>
      <c r="E91">
        <f t="shared" si="3"/>
        <v>93.154761904761912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97.916666666666671</v>
      </c>
      <c r="K91">
        <f t="shared" si="3"/>
        <v>0</v>
      </c>
      <c r="L91">
        <f t="shared" si="3"/>
        <v>0</v>
      </c>
      <c r="M91">
        <f t="shared" si="3"/>
        <v>0</v>
      </c>
      <c r="N91">
        <f t="shared" si="3"/>
        <v>22.916666666666668</v>
      </c>
      <c r="O91">
        <f t="shared" si="3"/>
        <v>31.25</v>
      </c>
      <c r="P91">
        <f t="shared" si="3"/>
        <v>77.083333333333329</v>
      </c>
      <c r="Q91">
        <f t="shared" si="3"/>
        <v>100</v>
      </c>
      <c r="R91">
        <f t="shared" si="3"/>
        <v>97.435897435897445</v>
      </c>
      <c r="S91">
        <f t="shared" si="3"/>
        <v>97.916666666666671</v>
      </c>
      <c r="T91">
        <f t="shared" si="3"/>
        <v>95.833333333333329</v>
      </c>
      <c r="U91">
        <f t="shared" si="3"/>
        <v>100</v>
      </c>
      <c r="V91">
        <f t="shared" si="3"/>
        <v>95.694444444444443</v>
      </c>
      <c r="W91">
        <f t="shared" si="3"/>
        <v>93.333333333333329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97.916666666666671</v>
      </c>
      <c r="AB91">
        <f t="shared" si="3"/>
        <v>95.833333333333329</v>
      </c>
      <c r="AC91">
        <f t="shared" si="3"/>
        <v>97.916666666666671</v>
      </c>
      <c r="AD91">
        <f t="shared" si="3"/>
        <v>91.3888888888889</v>
      </c>
      <c r="AE91">
        <f t="shared" si="3"/>
        <v>100</v>
      </c>
      <c r="AF91">
        <f t="shared" si="3"/>
        <v>100</v>
      </c>
      <c r="AG91">
        <f t="shared" si="3"/>
        <v>97.916666666666671</v>
      </c>
      <c r="AH91">
        <f t="shared" si="3"/>
        <v>100</v>
      </c>
      <c r="AI91">
        <f t="shared" si="3"/>
        <v>100</v>
      </c>
      <c r="AJ91">
        <f t="shared" si="3"/>
        <v>97.916666666666671</v>
      </c>
      <c r="AK91">
        <f t="shared" si="3"/>
        <v>97.777777777777771</v>
      </c>
      <c r="AL91">
        <f t="shared" si="3"/>
        <v>97.916666666666671</v>
      </c>
      <c r="AM91">
        <f t="shared" si="3"/>
        <v>100</v>
      </c>
      <c r="AN91">
        <f t="shared" si="3"/>
        <v>100</v>
      </c>
      <c r="AO91">
        <f t="shared" si="3"/>
        <v>100</v>
      </c>
      <c r="AP91">
        <f t="shared" si="3"/>
        <v>0</v>
      </c>
      <c r="AQ91">
        <f t="shared" si="3"/>
        <v>2.0833333333333335</v>
      </c>
      <c r="AR91">
        <f t="shared" si="3"/>
        <v>100</v>
      </c>
      <c r="AS91">
        <f t="shared" si="3"/>
        <v>100</v>
      </c>
      <c r="AT91">
        <f t="shared" si="3"/>
        <v>97.916666666666671</v>
      </c>
      <c r="AU91">
        <f t="shared" si="3"/>
        <v>100</v>
      </c>
      <c r="AV91">
        <f>AVERAGE(AV86:AV88)</f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3.8490017945975077</v>
      </c>
      <c r="C92">
        <f t="shared" ref="C92:AW92" si="4">STDEV(C86:C88)</f>
        <v>0</v>
      </c>
      <c r="D92">
        <f t="shared" si="4"/>
        <v>0</v>
      </c>
      <c r="E92">
        <f t="shared" si="4"/>
        <v>7.1614341759023636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3.6084391824351609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39.692831006786776</v>
      </c>
      <c r="O92">
        <f t="shared" si="4"/>
        <v>43.75</v>
      </c>
      <c r="P92">
        <f t="shared" si="4"/>
        <v>39.692831006786776</v>
      </c>
      <c r="Q92">
        <f t="shared" si="4"/>
        <v>0</v>
      </c>
      <c r="R92">
        <f t="shared" si="4"/>
        <v>4.4411559168432753</v>
      </c>
      <c r="S92">
        <f t="shared" si="4"/>
        <v>3.6084391824351609</v>
      </c>
      <c r="T92">
        <f t="shared" si="4"/>
        <v>7.2168783648703219</v>
      </c>
      <c r="U92">
        <f t="shared" si="4"/>
        <v>0</v>
      </c>
      <c r="V92">
        <f t="shared" si="4"/>
        <v>3.7345360165968771</v>
      </c>
      <c r="W92">
        <f t="shared" si="4"/>
        <v>11.547005383792541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3.6084391824351609</v>
      </c>
      <c r="AB92">
        <f t="shared" si="4"/>
        <v>3.6084391824351609</v>
      </c>
      <c r="AC92">
        <f t="shared" si="4"/>
        <v>3.6084391824351609</v>
      </c>
      <c r="AD92">
        <f t="shared" si="4"/>
        <v>7.4690720331937497</v>
      </c>
      <c r="AE92">
        <f t="shared" si="4"/>
        <v>0</v>
      </c>
      <c r="AF92">
        <f t="shared" si="4"/>
        <v>0</v>
      </c>
      <c r="AG92">
        <f t="shared" si="4"/>
        <v>3.6084391824351609</v>
      </c>
      <c r="AH92">
        <f t="shared" si="4"/>
        <v>0</v>
      </c>
      <c r="AI92">
        <f t="shared" si="4"/>
        <v>0</v>
      </c>
      <c r="AJ92">
        <f t="shared" si="4"/>
        <v>3.6084391824351609</v>
      </c>
      <c r="AK92">
        <f t="shared" si="4"/>
        <v>3.8490017945975077</v>
      </c>
      <c r="AL92">
        <f t="shared" si="4"/>
        <v>3.6084391824351609</v>
      </c>
      <c r="AM92">
        <f t="shared" si="4"/>
        <v>0</v>
      </c>
      <c r="AN92">
        <f t="shared" si="4"/>
        <v>0</v>
      </c>
      <c r="AO92">
        <f t="shared" si="4"/>
        <v>0</v>
      </c>
      <c r="AP92">
        <f t="shared" si="4"/>
        <v>0</v>
      </c>
      <c r="AQ92">
        <f t="shared" si="4"/>
        <v>3.6084391824351609</v>
      </c>
      <c r="AR92">
        <f t="shared" si="4"/>
        <v>0</v>
      </c>
      <c r="AS92">
        <f t="shared" si="4"/>
        <v>0</v>
      </c>
      <c r="AT92">
        <f t="shared" si="4"/>
        <v>3.6084391824351609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2.2222222222222237</v>
      </c>
      <c r="C93">
        <f t="shared" ref="C93:AW93" si="5">STDEV(C86:C88)/SQRT(3)</f>
        <v>0</v>
      </c>
      <c r="D93">
        <f t="shared" si="5"/>
        <v>0</v>
      </c>
      <c r="E93">
        <f t="shared" si="5"/>
        <v>4.134655949241016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2.0833333333333335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22.916666666666671</v>
      </c>
      <c r="O93">
        <f t="shared" si="5"/>
        <v>25.259074277046128</v>
      </c>
      <c r="P93">
        <f t="shared" si="5"/>
        <v>22.916666666666671</v>
      </c>
      <c r="Q93">
        <f t="shared" si="5"/>
        <v>0</v>
      </c>
      <c r="R93">
        <f t="shared" si="5"/>
        <v>2.5641025641025643</v>
      </c>
      <c r="S93">
        <f t="shared" si="5"/>
        <v>2.0833333333333335</v>
      </c>
      <c r="T93">
        <f t="shared" si="5"/>
        <v>4.166666666666667</v>
      </c>
      <c r="U93">
        <f t="shared" si="5"/>
        <v>0</v>
      </c>
      <c r="V93">
        <f t="shared" si="5"/>
        <v>2.1561353744805598</v>
      </c>
      <c r="W93">
        <f t="shared" si="5"/>
        <v>6.6666666666666821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2.0833333333333335</v>
      </c>
      <c r="AB93">
        <f t="shared" si="5"/>
        <v>2.0833333333333335</v>
      </c>
      <c r="AC93">
        <f t="shared" si="5"/>
        <v>2.0833333333333335</v>
      </c>
      <c r="AD93">
        <f t="shared" si="5"/>
        <v>4.312270748961117</v>
      </c>
      <c r="AE93">
        <f t="shared" si="5"/>
        <v>0</v>
      </c>
      <c r="AF93">
        <f t="shared" si="5"/>
        <v>0</v>
      </c>
      <c r="AG93">
        <f t="shared" si="5"/>
        <v>2.0833333333333335</v>
      </c>
      <c r="AH93">
        <f t="shared" si="5"/>
        <v>0</v>
      </c>
      <c r="AI93">
        <f t="shared" si="5"/>
        <v>0</v>
      </c>
      <c r="AJ93">
        <f t="shared" si="5"/>
        <v>2.0833333333333335</v>
      </c>
      <c r="AK93">
        <f t="shared" si="5"/>
        <v>2.2222222222222237</v>
      </c>
      <c r="AL93">
        <f t="shared" si="5"/>
        <v>2.0833333333333335</v>
      </c>
      <c r="AM93">
        <f t="shared" si="5"/>
        <v>0</v>
      </c>
      <c r="AN93">
        <f t="shared" si="5"/>
        <v>0</v>
      </c>
      <c r="AO93">
        <f t="shared" si="5"/>
        <v>0</v>
      </c>
      <c r="AP93">
        <f t="shared" si="5"/>
        <v>0</v>
      </c>
      <c r="AQ93">
        <f t="shared" si="5"/>
        <v>2.0833333333333335</v>
      </c>
      <c r="AR93">
        <f t="shared" si="5"/>
        <v>0</v>
      </c>
      <c r="AS93">
        <f t="shared" si="5"/>
        <v>0</v>
      </c>
      <c r="AT93">
        <f t="shared" si="5"/>
        <v>2.0833333333333335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77.801082911898817</v>
      </c>
      <c r="C97">
        <f t="shared" ref="C97:AV97" si="6">C47/C39*100</f>
        <v>0</v>
      </c>
      <c r="D97">
        <f t="shared" si="6"/>
        <v>42.264224002323274</v>
      </c>
      <c r="E97">
        <f t="shared" si="6"/>
        <v>52.71104720013534</v>
      </c>
      <c r="F97">
        <f t="shared" si="6"/>
        <v>71.567852437417656</v>
      </c>
      <c r="G97">
        <f t="shared" si="6"/>
        <v>71.067514071041927</v>
      </c>
      <c r="H97">
        <f t="shared" si="6"/>
        <v>66.234759486691502</v>
      </c>
      <c r="I97">
        <f t="shared" si="6"/>
        <v>76.354114435344584</v>
      </c>
      <c r="J97">
        <f t="shared" si="6"/>
        <v>46.766838603573298</v>
      </c>
      <c r="K97">
        <f t="shared" si="6"/>
        <v>0</v>
      </c>
      <c r="L97">
        <f t="shared" si="6"/>
        <v>0</v>
      </c>
      <c r="M97">
        <f t="shared" si="6"/>
        <v>0</v>
      </c>
      <c r="N97">
        <f t="shared" si="6"/>
        <v>0</v>
      </c>
      <c r="O97">
        <f t="shared" si="6"/>
        <v>0</v>
      </c>
      <c r="P97">
        <f t="shared" si="6"/>
        <v>6.4521497919556161</v>
      </c>
      <c r="Q97">
        <f t="shared" si="6"/>
        <v>89.122210577439219</v>
      </c>
      <c r="R97">
        <f t="shared" si="6"/>
        <v>67.51160669872327</v>
      </c>
      <c r="S97">
        <f t="shared" si="6"/>
        <v>71.517742044914854</v>
      </c>
      <c r="T97">
        <f t="shared" si="6"/>
        <v>51.203714318468407</v>
      </c>
      <c r="U97">
        <f t="shared" si="6"/>
        <v>49.744737278302672</v>
      </c>
      <c r="V97">
        <f t="shared" si="6"/>
        <v>61.737854581023797</v>
      </c>
      <c r="W97">
        <f t="shared" si="6"/>
        <v>64.839786281934238</v>
      </c>
      <c r="X97">
        <f t="shared" si="6"/>
        <v>94.151777137367915</v>
      </c>
      <c r="Y97">
        <f t="shared" si="6"/>
        <v>78.850528344594977</v>
      </c>
      <c r="Z97">
        <f t="shared" si="6"/>
        <v>172.75845123774033</v>
      </c>
      <c r="AA97">
        <f t="shared" si="6"/>
        <v>68.21608040201005</v>
      </c>
      <c r="AB97">
        <f t="shared" si="6"/>
        <v>61.669726598636551</v>
      </c>
      <c r="AC97">
        <f t="shared" si="6"/>
        <v>73.471589166552107</v>
      </c>
      <c r="AD97">
        <f t="shared" si="6"/>
        <v>55.695106106539626</v>
      </c>
      <c r="AE97">
        <f t="shared" si="6"/>
        <v>66.225400438791837</v>
      </c>
      <c r="AF97">
        <f t="shared" si="6"/>
        <v>51.642666605078702</v>
      </c>
      <c r="AG97">
        <f t="shared" si="6"/>
        <v>60.016502217485481</v>
      </c>
      <c r="AH97">
        <f t="shared" si="6"/>
        <v>157.55802498325255</v>
      </c>
      <c r="AI97">
        <f t="shared" si="6"/>
        <v>51.529269476786276</v>
      </c>
      <c r="AJ97">
        <f t="shared" si="6"/>
        <v>89.20854721260595</v>
      </c>
      <c r="AK97">
        <f t="shared" si="6"/>
        <v>60.156158955832659</v>
      </c>
      <c r="AL97">
        <f t="shared" si="6"/>
        <v>64.897329464056142</v>
      </c>
      <c r="AM97">
        <f t="shared" si="6"/>
        <v>74.743364978554027</v>
      </c>
      <c r="AN97">
        <f t="shared" si="6"/>
        <v>63.106977395525774</v>
      </c>
      <c r="AO97">
        <f t="shared" si="6"/>
        <v>80.070336755533987</v>
      </c>
      <c r="AP97">
        <f t="shared" si="6"/>
        <v>0</v>
      </c>
      <c r="AQ97">
        <f t="shared" si="6"/>
        <v>0</v>
      </c>
      <c r="AR97">
        <f t="shared" si="6"/>
        <v>54.96941554672501</v>
      </c>
      <c r="AS97">
        <f t="shared" si="6"/>
        <v>92.614289710041334</v>
      </c>
      <c r="AT97">
        <f t="shared" si="6"/>
        <v>119.86052628403894</v>
      </c>
      <c r="AU97">
        <f t="shared" si="6"/>
        <v>98.333536808692457</v>
      </c>
      <c r="AV97">
        <f t="shared" si="6"/>
        <v>63.458461087426556</v>
      </c>
      <c r="AW97">
        <f>AW47/AW39*100</f>
        <v>73.761613220875972</v>
      </c>
    </row>
    <row r="98" spans="1:49" x14ac:dyDescent="0.25">
      <c r="A98" t="s">
        <v>1771</v>
      </c>
      <c r="B98">
        <f>B65/B57*100</f>
        <v>74.479730077782918</v>
      </c>
      <c r="C98">
        <f t="shared" ref="C98:AW98" si="7">C65/C57*100</f>
        <v>0</v>
      </c>
      <c r="D98">
        <f t="shared" si="7"/>
        <v>36.181583161306506</v>
      </c>
      <c r="E98">
        <f t="shared" si="7"/>
        <v>51.831916239196119</v>
      </c>
      <c r="F98">
        <f t="shared" si="7"/>
        <v>75.711443159633575</v>
      </c>
      <c r="G98">
        <f t="shared" si="7"/>
        <v>58.693780413478194</v>
      </c>
      <c r="H98">
        <f t="shared" si="7"/>
        <v>67.345086402513516</v>
      </c>
      <c r="I98">
        <f t="shared" si="7"/>
        <v>62.311634219393483</v>
      </c>
      <c r="J98">
        <f t="shared" si="7"/>
        <v>41.236002944709213</v>
      </c>
      <c r="K98">
        <f t="shared" si="7"/>
        <v>0</v>
      </c>
      <c r="L98">
        <f t="shared" si="7"/>
        <v>0</v>
      </c>
      <c r="M98">
        <f t="shared" si="7"/>
        <v>0</v>
      </c>
      <c r="N98">
        <f t="shared" si="7"/>
        <v>7.90788335678418</v>
      </c>
      <c r="O98">
        <f t="shared" si="7"/>
        <v>7.749001804955423</v>
      </c>
      <c r="P98">
        <f t="shared" si="7"/>
        <v>32.733129490518792</v>
      </c>
      <c r="Q98">
        <f t="shared" si="7"/>
        <v>73.805260283714972</v>
      </c>
      <c r="R98">
        <f t="shared" si="7"/>
        <v>87.369797248060351</v>
      </c>
      <c r="S98">
        <f t="shared" si="7"/>
        <v>75.637086741810236</v>
      </c>
      <c r="T98">
        <f t="shared" si="7"/>
        <v>54.132998681025988</v>
      </c>
      <c r="U98">
        <f t="shared" si="7"/>
        <v>57.670884601948522</v>
      </c>
      <c r="V98">
        <f t="shared" si="7"/>
        <v>52.893045002922264</v>
      </c>
      <c r="W98">
        <f t="shared" si="7"/>
        <v>43.735593866082482</v>
      </c>
      <c r="X98">
        <f t="shared" si="7"/>
        <v>63.710436883265778</v>
      </c>
      <c r="Y98">
        <f t="shared" si="7"/>
        <v>111.4595740972081</v>
      </c>
      <c r="Z98">
        <f t="shared" si="7"/>
        <v>170.49656047984868</v>
      </c>
      <c r="AA98">
        <f t="shared" si="7"/>
        <v>91.019804843564231</v>
      </c>
      <c r="AB98">
        <f t="shared" si="7"/>
        <v>56.408621349317691</v>
      </c>
      <c r="AC98">
        <f t="shared" si="7"/>
        <v>52.08097181289201</v>
      </c>
      <c r="AD98">
        <f t="shared" si="7"/>
        <v>74.102664870124997</v>
      </c>
      <c r="AE98">
        <f t="shared" si="7"/>
        <v>67.578988131848106</v>
      </c>
      <c r="AF98">
        <f t="shared" si="7"/>
        <v>41.670609204634232</v>
      </c>
      <c r="AG98">
        <f t="shared" si="7"/>
        <v>103.45349812045326</v>
      </c>
      <c r="AH98">
        <f t="shared" si="7"/>
        <v>172.96174142480209</v>
      </c>
      <c r="AI98">
        <f t="shared" si="7"/>
        <v>86.574275453947692</v>
      </c>
      <c r="AJ98">
        <f t="shared" si="7"/>
        <v>87.271078875793279</v>
      </c>
      <c r="AK98">
        <f t="shared" si="7"/>
        <v>35.996514445987529</v>
      </c>
      <c r="AL98">
        <f t="shared" si="7"/>
        <v>64.281224152191896</v>
      </c>
      <c r="AM98">
        <f t="shared" si="7"/>
        <v>26.846545244931214</v>
      </c>
      <c r="AN98">
        <f t="shared" si="7"/>
        <v>46.831650660756793</v>
      </c>
      <c r="AO98">
        <f t="shared" si="7"/>
        <v>42.397801604171313</v>
      </c>
      <c r="AP98">
        <f t="shared" si="7"/>
        <v>0</v>
      </c>
      <c r="AQ98">
        <f t="shared" si="7"/>
        <v>17.027719852833748</v>
      </c>
      <c r="AR98">
        <f t="shared" si="7"/>
        <v>45.721004056198922</v>
      </c>
      <c r="AS98">
        <f t="shared" si="7"/>
        <v>109.16335771508186</v>
      </c>
      <c r="AT98">
        <f t="shared" si="7"/>
        <v>105.75059971107841</v>
      </c>
      <c r="AU98">
        <f t="shared" si="7"/>
        <v>102.69055749778964</v>
      </c>
      <c r="AV98">
        <f t="shared" si="7"/>
        <v>79.948434704333039</v>
      </c>
      <c r="AW98">
        <f t="shared" si="7"/>
        <v>77.516769183667776</v>
      </c>
    </row>
    <row r="99" spans="1:49" x14ac:dyDescent="0.25">
      <c r="A99" t="s">
        <v>1772</v>
      </c>
      <c r="B99">
        <f>B83/B75*100</f>
        <v>62.239048134126548</v>
      </c>
      <c r="C99">
        <f t="shared" ref="C99:AW99" si="8">C83/C75*100</f>
        <v>0</v>
      </c>
      <c r="D99">
        <f t="shared" si="8"/>
        <v>35.548735469114177</v>
      </c>
      <c r="E99">
        <f t="shared" si="8"/>
        <v>69.801459300018976</v>
      </c>
      <c r="F99">
        <f t="shared" si="8"/>
        <v>46.531440670533854</v>
      </c>
      <c r="G99">
        <f t="shared" si="8"/>
        <v>52.254913702476479</v>
      </c>
      <c r="H99">
        <f t="shared" si="8"/>
        <v>73.683233465001393</v>
      </c>
      <c r="I99">
        <f t="shared" si="8"/>
        <v>70.998962149725529</v>
      </c>
      <c r="J99">
        <f t="shared" si="8"/>
        <v>45.090984832705303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6.8580344994909765</v>
      </c>
      <c r="P99">
        <f t="shared" si="8"/>
        <v>40.860950622676803</v>
      </c>
      <c r="Q99">
        <f t="shared" si="8"/>
        <v>45.955869647855685</v>
      </c>
      <c r="R99">
        <f t="shared" si="8"/>
        <v>61.517510229898406</v>
      </c>
      <c r="S99">
        <f t="shared" si="8"/>
        <v>45.365626180581792</v>
      </c>
      <c r="T99">
        <f t="shared" si="8"/>
        <v>57.180538146248438</v>
      </c>
      <c r="U99">
        <f t="shared" si="8"/>
        <v>40.584699607754601</v>
      </c>
      <c r="V99">
        <f t="shared" si="8"/>
        <v>35.553587425686132</v>
      </c>
      <c r="W99">
        <f t="shared" si="8"/>
        <v>46.166176590704886</v>
      </c>
      <c r="X99">
        <f t="shared" si="8"/>
        <v>83.427515295717185</v>
      </c>
      <c r="Y99">
        <f t="shared" si="8"/>
        <v>73.031749938469119</v>
      </c>
      <c r="Z99">
        <f t="shared" si="8"/>
        <v>98.579496006343419</v>
      </c>
      <c r="AA99">
        <f t="shared" si="8"/>
        <v>30.292696573990764</v>
      </c>
      <c r="AB99">
        <f t="shared" si="8"/>
        <v>62.766586194115824</v>
      </c>
      <c r="AC99">
        <f t="shared" si="8"/>
        <v>47.165069596334988</v>
      </c>
      <c r="AD99">
        <f t="shared" si="8"/>
        <v>54.222434196798531</v>
      </c>
      <c r="AE99">
        <f t="shared" si="8"/>
        <v>50.665147442639558</v>
      </c>
      <c r="AF99">
        <f t="shared" si="8"/>
        <v>90.575299994258501</v>
      </c>
      <c r="AG99">
        <f t="shared" si="8"/>
        <v>65.341548669944899</v>
      </c>
      <c r="AH99">
        <f t="shared" si="8"/>
        <v>131.9202059871518</v>
      </c>
      <c r="AI99">
        <f t="shared" si="8"/>
        <v>77.7910431561953</v>
      </c>
      <c r="AJ99">
        <f t="shared" si="8"/>
        <v>81.175887859725592</v>
      </c>
      <c r="AK99">
        <f t="shared" si="8"/>
        <v>65.82049318120778</v>
      </c>
      <c r="AL99">
        <f t="shared" si="8"/>
        <v>38.599399399399395</v>
      </c>
      <c r="AM99">
        <f t="shared" si="8"/>
        <v>39.411877028833302</v>
      </c>
      <c r="AN99">
        <f t="shared" si="8"/>
        <v>29.783704614787066</v>
      </c>
      <c r="AO99">
        <f t="shared" si="8"/>
        <v>33.628728769602596</v>
      </c>
      <c r="AP99">
        <f t="shared" si="8"/>
        <v>0</v>
      </c>
      <c r="AQ99">
        <f t="shared" si="8"/>
        <v>0</v>
      </c>
      <c r="AR99">
        <f t="shared" si="8"/>
        <v>90.851764705882346</v>
      </c>
      <c r="AS99">
        <f t="shared" si="8"/>
        <v>95.366712161482653</v>
      </c>
      <c r="AT99">
        <f t="shared" si="8"/>
        <v>123.13475770809907</v>
      </c>
      <c r="AU99">
        <f t="shared" si="8"/>
        <v>97.14526582011699</v>
      </c>
      <c r="AV99">
        <f t="shared" si="8"/>
        <v>122.18582526952571</v>
      </c>
      <c r="AW99">
        <f t="shared" si="8"/>
        <v>84.040276416894443</v>
      </c>
    </row>
    <row r="100" spans="1:49" s="7" customFormat="1" x14ac:dyDescent="0.25">
      <c r="A100" s="7" t="s">
        <v>1773</v>
      </c>
      <c r="B100" s="7" t="s">
        <v>1644</v>
      </c>
      <c r="C100" s="7" t="s">
        <v>1347</v>
      </c>
      <c r="D100" s="7" t="s">
        <v>1347</v>
      </c>
      <c r="E100" s="7" t="s">
        <v>1347</v>
      </c>
      <c r="F100" s="7" t="s">
        <v>1347</v>
      </c>
      <c r="G100" s="7" t="s">
        <v>1347</v>
      </c>
      <c r="H100" s="7" t="s">
        <v>1347</v>
      </c>
      <c r="I100" s="7" t="s">
        <v>1347</v>
      </c>
      <c r="J100" s="7" t="s">
        <v>1644</v>
      </c>
      <c r="K100" s="7" t="s">
        <v>1351</v>
      </c>
      <c r="L100" s="7" t="s">
        <v>1351</v>
      </c>
      <c r="M100" s="7" t="s">
        <v>1351</v>
      </c>
      <c r="N100" s="7" t="s">
        <v>1351</v>
      </c>
      <c r="O100" s="7" t="s">
        <v>1351</v>
      </c>
      <c r="P100" s="7" t="s">
        <v>1351</v>
      </c>
      <c r="Q100" s="7" t="s">
        <v>1351</v>
      </c>
      <c r="R100" s="7" t="s">
        <v>1644</v>
      </c>
      <c r="S100" s="7" t="s">
        <v>1355</v>
      </c>
      <c r="T100" s="7" t="s">
        <v>1355</v>
      </c>
      <c r="U100" s="7" t="s">
        <v>1355</v>
      </c>
      <c r="V100" s="7" t="s">
        <v>1355</v>
      </c>
      <c r="W100" s="7" t="s">
        <v>1355</v>
      </c>
      <c r="X100" s="7" t="s">
        <v>1355</v>
      </c>
      <c r="Y100" s="7" t="s">
        <v>1355</v>
      </c>
      <c r="Z100" s="7" t="s">
        <v>1686</v>
      </c>
      <c r="AA100" s="7" t="s">
        <v>1359</v>
      </c>
      <c r="AB100" s="7" t="s">
        <v>1359</v>
      </c>
      <c r="AC100" s="7" t="s">
        <v>1359</v>
      </c>
      <c r="AD100" s="7" t="s">
        <v>1359</v>
      </c>
      <c r="AE100" s="7" t="s">
        <v>1359</v>
      </c>
      <c r="AF100" s="7" t="s">
        <v>1359</v>
      </c>
      <c r="AG100" s="7" t="s">
        <v>1359</v>
      </c>
      <c r="AH100" s="7" t="s">
        <v>1686</v>
      </c>
      <c r="AI100" s="7" t="s">
        <v>1363</v>
      </c>
      <c r="AJ100" s="7" t="s">
        <v>1363</v>
      </c>
      <c r="AK100" s="7" t="s">
        <v>1363</v>
      </c>
      <c r="AL100" s="7" t="s">
        <v>1363</v>
      </c>
      <c r="AM100" s="7" t="s">
        <v>1363</v>
      </c>
      <c r="AN100" s="7" t="s">
        <v>1363</v>
      </c>
      <c r="AO100" s="7" t="s">
        <v>1363</v>
      </c>
      <c r="AP100" s="7" t="s">
        <v>1794</v>
      </c>
      <c r="AQ100" s="7" t="s">
        <v>1367</v>
      </c>
      <c r="AR100" s="7" t="s">
        <v>1367</v>
      </c>
      <c r="AS100" s="7" t="s">
        <v>1367</v>
      </c>
      <c r="AT100" s="7" t="s">
        <v>1367</v>
      </c>
      <c r="AU100" s="7" t="s">
        <v>1367</v>
      </c>
      <c r="AV100" s="7" t="s">
        <v>1367</v>
      </c>
      <c r="AW100" s="7" t="s">
        <v>1367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71.506620374602775</v>
      </c>
      <c r="C102">
        <f t="shared" ref="C102:AW102" si="9">AVERAGE(C97:C99)</f>
        <v>0</v>
      </c>
      <c r="D102">
        <f t="shared" si="9"/>
        <v>37.998180877581319</v>
      </c>
      <c r="E102">
        <f t="shared" si="9"/>
        <v>58.114807579783474</v>
      </c>
      <c r="F102">
        <f t="shared" si="9"/>
        <v>64.60357875586169</v>
      </c>
      <c r="G102">
        <f t="shared" si="9"/>
        <v>60.672069395665538</v>
      </c>
      <c r="H102">
        <f t="shared" si="9"/>
        <v>69.087693118068799</v>
      </c>
      <c r="I102">
        <f t="shared" si="9"/>
        <v>69.888236934821194</v>
      </c>
      <c r="J102">
        <f t="shared" si="9"/>
        <v>44.364608793662605</v>
      </c>
      <c r="K102">
        <f t="shared" si="9"/>
        <v>0</v>
      </c>
      <c r="L102">
        <f t="shared" si="9"/>
        <v>0</v>
      </c>
      <c r="M102">
        <f t="shared" si="9"/>
        <v>0</v>
      </c>
      <c r="N102">
        <f t="shared" si="9"/>
        <v>2.6359611189280598</v>
      </c>
      <c r="O102">
        <f t="shared" si="9"/>
        <v>4.8690121014821335</v>
      </c>
      <c r="P102">
        <f t="shared" si="9"/>
        <v>26.682076635050407</v>
      </c>
      <c r="Q102">
        <f t="shared" si="9"/>
        <v>69.627780169669947</v>
      </c>
      <c r="R102">
        <f t="shared" si="9"/>
        <v>72.132971392227333</v>
      </c>
      <c r="S102">
        <f t="shared" si="9"/>
        <v>64.173484989102292</v>
      </c>
      <c r="T102">
        <f t="shared" si="9"/>
        <v>54.17241704858094</v>
      </c>
      <c r="U102">
        <f t="shared" si="9"/>
        <v>49.333440496001934</v>
      </c>
      <c r="V102">
        <f t="shared" si="9"/>
        <v>50.061495669877395</v>
      </c>
      <c r="W102">
        <f t="shared" si="9"/>
        <v>51.580518912907202</v>
      </c>
      <c r="X102">
        <f t="shared" si="9"/>
        <v>80.429909772116957</v>
      </c>
      <c r="Y102">
        <f t="shared" si="9"/>
        <v>87.780617460090738</v>
      </c>
      <c r="Z102">
        <f t="shared" si="9"/>
        <v>147.27816924131082</v>
      </c>
      <c r="AA102">
        <f t="shared" si="9"/>
        <v>63.176193939855011</v>
      </c>
      <c r="AB102">
        <f t="shared" si="9"/>
        <v>60.281644714023351</v>
      </c>
      <c r="AC102">
        <f t="shared" si="9"/>
        <v>57.572543525259697</v>
      </c>
      <c r="AD102">
        <f t="shared" si="9"/>
        <v>61.340068391154382</v>
      </c>
      <c r="AE102">
        <f t="shared" si="9"/>
        <v>61.489845337759839</v>
      </c>
      <c r="AF102">
        <f t="shared" si="9"/>
        <v>61.296191934657145</v>
      </c>
      <c r="AG102">
        <f t="shared" si="9"/>
        <v>76.270516335961219</v>
      </c>
      <c r="AH102">
        <f t="shared" si="9"/>
        <v>154.14665746506881</v>
      </c>
      <c r="AI102">
        <f t="shared" si="9"/>
        <v>71.964862695643092</v>
      </c>
      <c r="AJ102">
        <f t="shared" si="9"/>
        <v>85.885171316041621</v>
      </c>
      <c r="AK102">
        <f t="shared" si="9"/>
        <v>53.991055527675989</v>
      </c>
      <c r="AL102">
        <f t="shared" si="9"/>
        <v>55.925984338549149</v>
      </c>
      <c r="AM102">
        <f t="shared" si="9"/>
        <v>47.000595750772845</v>
      </c>
      <c r="AN102">
        <f t="shared" si="9"/>
        <v>46.574110890356543</v>
      </c>
      <c r="AO102">
        <f t="shared" si="9"/>
        <v>52.032289043102629</v>
      </c>
      <c r="AP102">
        <f t="shared" si="9"/>
        <v>0</v>
      </c>
      <c r="AQ102">
        <f t="shared" si="9"/>
        <v>5.6759066176112496</v>
      </c>
      <c r="AR102">
        <f t="shared" si="9"/>
        <v>63.84739476960209</v>
      </c>
      <c r="AS102">
        <f t="shared" si="9"/>
        <v>99.048119862201943</v>
      </c>
      <c r="AT102">
        <f t="shared" si="9"/>
        <v>116.24862790107214</v>
      </c>
      <c r="AU102">
        <f t="shared" si="9"/>
        <v>99.389786708866367</v>
      </c>
      <c r="AV102">
        <f t="shared" si="9"/>
        <v>88.530907020428444</v>
      </c>
      <c r="AW102">
        <f t="shared" si="9"/>
        <v>78.439552940479402</v>
      </c>
    </row>
    <row r="103" spans="1:49" x14ac:dyDescent="0.25">
      <c r="A103" t="s">
        <v>1774</v>
      </c>
      <c r="B103">
        <f>STDEV(B97:B99)</f>
        <v>8.1959604432004429</v>
      </c>
      <c r="C103">
        <f t="shared" ref="C103:AW103" si="10">STDEV(C97:C99)</f>
        <v>0</v>
      </c>
      <c r="D103">
        <f t="shared" si="10"/>
        <v>3.7080273740894727</v>
      </c>
      <c r="E103">
        <f t="shared" si="10"/>
        <v>10.130478228306087</v>
      </c>
      <c r="F103">
        <f t="shared" si="10"/>
        <v>15.787462343571137</v>
      </c>
      <c r="G103">
        <f t="shared" si="10"/>
        <v>9.5610513872491438</v>
      </c>
      <c r="H103">
        <f t="shared" si="10"/>
        <v>4.0183889527040169</v>
      </c>
      <c r="I103">
        <f t="shared" si="10"/>
        <v>7.0868254903809174</v>
      </c>
      <c r="J103">
        <f t="shared" si="10"/>
        <v>2.8360628314464664</v>
      </c>
      <c r="K103">
        <f t="shared" si="10"/>
        <v>0</v>
      </c>
      <c r="L103">
        <f t="shared" si="10"/>
        <v>0</v>
      </c>
      <c r="M103">
        <f t="shared" si="10"/>
        <v>0</v>
      </c>
      <c r="N103">
        <f t="shared" si="10"/>
        <v>4.5656185847595081</v>
      </c>
      <c r="O103">
        <f t="shared" si="10"/>
        <v>4.2401550464736824</v>
      </c>
      <c r="P103">
        <f t="shared" si="10"/>
        <v>17.98479424810898</v>
      </c>
      <c r="Q103">
        <f t="shared" si="10"/>
        <v>21.884280942943779</v>
      </c>
      <c r="R103">
        <f t="shared" si="10"/>
        <v>13.531553670592762</v>
      </c>
      <c r="S103">
        <f t="shared" si="10"/>
        <v>16.417792631894585</v>
      </c>
      <c r="T103">
        <f t="shared" si="10"/>
        <v>2.9886068866372018</v>
      </c>
      <c r="U103">
        <f t="shared" si="10"/>
        <v>8.5505147913036641</v>
      </c>
      <c r="V103">
        <f t="shared" si="10"/>
        <v>13.319805379007006</v>
      </c>
      <c r="W103">
        <f t="shared" si="10"/>
        <v>11.54699361166432</v>
      </c>
      <c r="X103">
        <f t="shared" si="10"/>
        <v>15.440467229745497</v>
      </c>
      <c r="Y103">
        <f t="shared" si="10"/>
        <v>20.71193583665622</v>
      </c>
      <c r="Z103">
        <f t="shared" si="10"/>
        <v>42.189449138199777</v>
      </c>
      <c r="AA103">
        <f t="shared" si="10"/>
        <v>30.675654212415523</v>
      </c>
      <c r="AB103">
        <f t="shared" si="10"/>
        <v>3.39867735019312</v>
      </c>
      <c r="AC103">
        <f t="shared" si="10"/>
        <v>13.986645876642958</v>
      </c>
      <c r="AD103">
        <f t="shared" si="10"/>
        <v>11.077233061654381</v>
      </c>
      <c r="AE103">
        <f t="shared" si="10"/>
        <v>9.3988623407922951</v>
      </c>
      <c r="AF103">
        <f t="shared" si="10"/>
        <v>25.842022149471983</v>
      </c>
      <c r="AG103">
        <f t="shared" si="10"/>
        <v>23.691241080876907</v>
      </c>
      <c r="AH103">
        <f t="shared" si="10"/>
        <v>20.732341378340877</v>
      </c>
      <c r="AI103">
        <f t="shared" si="10"/>
        <v>18.234483679391875</v>
      </c>
      <c r="AJ103">
        <f t="shared" si="10"/>
        <v>4.1918324027788492</v>
      </c>
      <c r="AK103">
        <f t="shared" si="10"/>
        <v>15.838996246909732</v>
      </c>
      <c r="AL103">
        <f t="shared" si="10"/>
        <v>15.008424490232287</v>
      </c>
      <c r="AM103">
        <f t="shared" si="10"/>
        <v>24.833804058768916</v>
      </c>
      <c r="AN103">
        <f t="shared" si="10"/>
        <v>16.663129125553919</v>
      </c>
      <c r="AO103">
        <f t="shared" si="10"/>
        <v>24.674343947467509</v>
      </c>
      <c r="AP103">
        <f t="shared" si="10"/>
        <v>0</v>
      </c>
      <c r="AQ103">
        <f t="shared" si="10"/>
        <v>9.8309586407190981</v>
      </c>
      <c r="AR103">
        <f t="shared" si="10"/>
        <v>23.839259122634907</v>
      </c>
      <c r="AS103">
        <f t="shared" si="10"/>
        <v>8.867495979872249</v>
      </c>
      <c r="AT103">
        <f t="shared" si="10"/>
        <v>9.2377808354064683</v>
      </c>
      <c r="AU103">
        <f t="shared" si="10"/>
        <v>2.9196425870865474</v>
      </c>
      <c r="AV103">
        <f t="shared" si="10"/>
        <v>30.28976641106086</v>
      </c>
      <c r="AW103">
        <f t="shared" si="10"/>
        <v>5.2010937956042174</v>
      </c>
    </row>
    <row r="104" spans="1:49" x14ac:dyDescent="0.25">
      <c r="A104" t="s">
        <v>1775</v>
      </c>
      <c r="B104">
        <f>STDEV(B97:B99)/SQRT(3)</f>
        <v>4.7319399681493008</v>
      </c>
      <c r="C104">
        <f t="shared" ref="C104:AW104" si="11">STDEV(C97:C99)/SQRT(3)</f>
        <v>0</v>
      </c>
      <c r="D104">
        <f t="shared" si="11"/>
        <v>2.1408306025930584</v>
      </c>
      <c r="E104">
        <f t="shared" si="11"/>
        <v>5.8488343321321627</v>
      </c>
      <c r="F104">
        <f t="shared" si="11"/>
        <v>9.1148956338818774</v>
      </c>
      <c r="G104">
        <f t="shared" si="11"/>
        <v>5.5200755921641385</v>
      </c>
      <c r="H104">
        <f t="shared" si="11"/>
        <v>2.3200179435522825</v>
      </c>
      <c r="I104">
        <f t="shared" si="11"/>
        <v>4.0915806045713241</v>
      </c>
      <c r="J104">
        <f t="shared" si="11"/>
        <v>1.6374016391743098</v>
      </c>
      <c r="K104">
        <f t="shared" si="11"/>
        <v>0</v>
      </c>
      <c r="L104">
        <f t="shared" si="11"/>
        <v>0</v>
      </c>
      <c r="M104">
        <f t="shared" si="11"/>
        <v>0</v>
      </c>
      <c r="N104">
        <f t="shared" si="11"/>
        <v>2.6359611189280603</v>
      </c>
      <c r="O104">
        <f t="shared" si="11"/>
        <v>2.4480546574873308</v>
      </c>
      <c r="P104">
        <f t="shared" si="11"/>
        <v>10.383525800465753</v>
      </c>
      <c r="Q104">
        <f t="shared" si="11"/>
        <v>12.634895493429989</v>
      </c>
      <c r="R104">
        <f t="shared" si="11"/>
        <v>7.8124461542706003</v>
      </c>
      <c r="S104">
        <f t="shared" si="11"/>
        <v>9.4788169955237933</v>
      </c>
      <c r="T104">
        <f t="shared" si="11"/>
        <v>1.7254729905019579</v>
      </c>
      <c r="U104">
        <f t="shared" si="11"/>
        <v>4.9366420164690474</v>
      </c>
      <c r="V104">
        <f t="shared" si="11"/>
        <v>7.6901932211231205</v>
      </c>
      <c r="W104">
        <f t="shared" si="11"/>
        <v>6.6666598700252848</v>
      </c>
      <c r="X104">
        <f t="shared" si="11"/>
        <v>8.914557911507158</v>
      </c>
      <c r="Y104">
        <f t="shared" si="11"/>
        <v>11.958041730731725</v>
      </c>
      <c r="Z104">
        <f t="shared" si="11"/>
        <v>24.358089816901668</v>
      </c>
      <c r="AA104">
        <f t="shared" si="11"/>
        <v>17.710597217105981</v>
      </c>
      <c r="AB104">
        <f t="shared" si="11"/>
        <v>1.9622272830226819</v>
      </c>
      <c r="AC104">
        <f t="shared" si="11"/>
        <v>8.0751937619397811</v>
      </c>
      <c r="AD104">
        <f t="shared" si="11"/>
        <v>6.3954434900223793</v>
      </c>
      <c r="AE104">
        <f t="shared" si="11"/>
        <v>5.4264357025326682</v>
      </c>
      <c r="AF104">
        <f t="shared" si="11"/>
        <v>14.919898444401921</v>
      </c>
      <c r="AG104">
        <f t="shared" si="11"/>
        <v>13.678144415480604</v>
      </c>
      <c r="AH104">
        <f t="shared" si="11"/>
        <v>11.969822875716323</v>
      </c>
      <c r="AI104">
        <f t="shared" si="11"/>
        <v>10.527684060830737</v>
      </c>
      <c r="AJ104">
        <f t="shared" si="11"/>
        <v>2.4201555661421645</v>
      </c>
      <c r="AK104">
        <f t="shared" si="11"/>
        <v>9.1446487468468067</v>
      </c>
      <c r="AL104">
        <f t="shared" si="11"/>
        <v>8.6651179195477823</v>
      </c>
      <c r="AM104">
        <f t="shared" si="11"/>
        <v>14.337803458332655</v>
      </c>
      <c r="AN104">
        <f t="shared" si="11"/>
        <v>9.6204620861800496</v>
      </c>
      <c r="AO104">
        <f t="shared" si="11"/>
        <v>14.24573912014778</v>
      </c>
      <c r="AP104">
        <f t="shared" si="11"/>
        <v>0</v>
      </c>
      <c r="AQ104">
        <f t="shared" si="11"/>
        <v>5.6759066176112487</v>
      </c>
      <c r="AR104">
        <f t="shared" si="11"/>
        <v>13.763602671734507</v>
      </c>
      <c r="AS104">
        <f t="shared" si="11"/>
        <v>5.1196511910171676</v>
      </c>
      <c r="AT104">
        <f t="shared" si="11"/>
        <v>5.3334352520366908</v>
      </c>
      <c r="AU104">
        <f t="shared" si="11"/>
        <v>1.6856564335919137</v>
      </c>
      <c r="AV104">
        <f t="shared" si="11"/>
        <v>17.487804791116872</v>
      </c>
      <c r="AW104">
        <f t="shared" si="11"/>
        <v>3.0028529029725877</v>
      </c>
    </row>
    <row r="106" spans="1:49" x14ac:dyDescent="0.25">
      <c r="A106" t="s">
        <v>1773</v>
      </c>
      <c r="B106" s="165">
        <f>AVERAGE(B97:B99,J97:J99,R97:R99,)</f>
        <v>56.401260168147829</v>
      </c>
    </row>
    <row r="107" spans="1:49" x14ac:dyDescent="0.25">
      <c r="A107" t="s">
        <v>1774</v>
      </c>
      <c r="B107" s="165">
        <f>STDEV(B97:B99,J97:J99,R97:R99)</f>
        <v>15.909128665186282</v>
      </c>
    </row>
    <row r="108" spans="1:49" x14ac:dyDescent="0.25">
      <c r="A108" t="s">
        <v>1775</v>
      </c>
      <c r="B108" s="165">
        <f>STDEV(B97:B99,J97:J99,R97:R99)/SQRT(3)</f>
        <v>9.1851397174176928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1345</v>
      </c>
      <c r="D112" s="224" t="s">
        <v>1345</v>
      </c>
      <c r="E112" s="224" t="s">
        <v>1345</v>
      </c>
      <c r="F112" s="224" t="s">
        <v>1345</v>
      </c>
      <c r="G112" s="224" t="s">
        <v>1345</v>
      </c>
      <c r="H112" s="224" t="s">
        <v>1345</v>
      </c>
      <c r="I112" s="225" t="s">
        <v>1345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1349</v>
      </c>
      <c r="D113" s="219" t="s">
        <v>1349</v>
      </c>
      <c r="E113" s="219" t="s">
        <v>1349</v>
      </c>
      <c r="F113" s="219" t="s">
        <v>1349</v>
      </c>
      <c r="G113" s="219" t="s">
        <v>1349</v>
      </c>
      <c r="H113" s="219" t="s">
        <v>1349</v>
      </c>
      <c r="I113" s="220" t="s">
        <v>1349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1353</v>
      </c>
      <c r="D114" s="219" t="s">
        <v>1353</v>
      </c>
      <c r="E114" s="219" t="s">
        <v>1353</v>
      </c>
      <c r="F114" s="219" t="s">
        <v>1353</v>
      </c>
      <c r="G114" s="219" t="s">
        <v>1353</v>
      </c>
      <c r="H114" s="219" t="s">
        <v>1353</v>
      </c>
      <c r="I114" s="220" t="s">
        <v>1353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1357</v>
      </c>
      <c r="D115" s="219" t="s">
        <v>1357</v>
      </c>
      <c r="E115" s="219" t="s">
        <v>1357</v>
      </c>
      <c r="F115" s="219" t="s">
        <v>1357</v>
      </c>
      <c r="G115" s="219" t="s">
        <v>1357</v>
      </c>
      <c r="H115" s="219" t="s">
        <v>1357</v>
      </c>
      <c r="I115" s="220" t="s">
        <v>1357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1361</v>
      </c>
      <c r="D116" s="219" t="s">
        <v>1361</v>
      </c>
      <c r="E116" s="219" t="s">
        <v>1361</v>
      </c>
      <c r="F116" s="219" t="s">
        <v>1361</v>
      </c>
      <c r="G116" s="219" t="s">
        <v>1361</v>
      </c>
      <c r="H116" s="219" t="s">
        <v>1361</v>
      </c>
      <c r="I116" s="220" t="s">
        <v>1361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1365</v>
      </c>
      <c r="D117" s="219" t="s">
        <v>1365</v>
      </c>
      <c r="E117" s="219" t="s">
        <v>1365</v>
      </c>
      <c r="F117" s="219" t="s">
        <v>1365</v>
      </c>
      <c r="G117" s="219" t="s">
        <v>1365</v>
      </c>
      <c r="H117" s="219" t="s">
        <v>1365</v>
      </c>
      <c r="I117" s="220" t="s">
        <v>1365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2080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0.15609999999999999</v>
      </c>
      <c r="C126">
        <v>0.1719</v>
      </c>
      <c r="D126">
        <v>0.14849999999999999</v>
      </c>
      <c r="E126">
        <v>0.13930000000000001</v>
      </c>
      <c r="F126">
        <v>0.1517</v>
      </c>
      <c r="G126">
        <v>0.1545</v>
      </c>
      <c r="H126">
        <v>0.15090000000000001</v>
      </c>
      <c r="I126">
        <v>0.15040000000000001</v>
      </c>
      <c r="K126" t="s">
        <v>1658</v>
      </c>
      <c r="L126">
        <f>B126-$F$132</f>
        <v>7.1199999999999999E-2</v>
      </c>
      <c r="M126">
        <f t="shared" ref="M126:S126" si="12">C126-$F$132</f>
        <v>8.7000000000000008E-2</v>
      </c>
      <c r="N126">
        <f t="shared" si="12"/>
        <v>6.3600000000000004E-2</v>
      </c>
      <c r="O126">
        <f t="shared" si="12"/>
        <v>5.4400000000000018E-2</v>
      </c>
      <c r="P126">
        <f t="shared" si="12"/>
        <v>6.6800000000000012E-2</v>
      </c>
      <c r="Q126">
        <f t="shared" si="12"/>
        <v>6.9600000000000009E-2</v>
      </c>
      <c r="R126">
        <f t="shared" si="12"/>
        <v>6.6000000000000017E-2</v>
      </c>
      <c r="S126">
        <f t="shared" si="12"/>
        <v>6.5500000000000017E-2</v>
      </c>
      <c r="U126" t="s">
        <v>1658</v>
      </c>
      <c r="V126">
        <f>L126/$L$131*100</f>
        <v>7.0641928762774082</v>
      </c>
      <c r="W126">
        <f t="shared" ref="W126:AC126" si="13">M126/$L$131*100</f>
        <v>8.6318087111816659</v>
      </c>
      <c r="X126">
        <f t="shared" si="13"/>
        <v>6.3101498164500445</v>
      </c>
      <c r="Y126">
        <f t="shared" si="13"/>
        <v>5.3973608492906058</v>
      </c>
      <c r="Z126">
        <f t="shared" si="13"/>
        <v>6.6276416311141988</v>
      </c>
      <c r="AA126">
        <f t="shared" si="13"/>
        <v>6.9054469689453324</v>
      </c>
      <c r="AB126">
        <f t="shared" si="13"/>
        <v>6.5482686774481618</v>
      </c>
      <c r="AC126">
        <f t="shared" si="13"/>
        <v>6.4986605814068872</v>
      </c>
    </row>
    <row r="127" spans="1:29" x14ac:dyDescent="0.25">
      <c r="A127" t="s">
        <v>1659</v>
      </c>
      <c r="B127">
        <v>0.2172</v>
      </c>
      <c r="C127">
        <v>0.19539999999999999</v>
      </c>
      <c r="D127">
        <v>0.18540000000000001</v>
      </c>
      <c r="E127">
        <v>0.1714</v>
      </c>
      <c r="F127">
        <v>0.20269999999999999</v>
      </c>
      <c r="G127">
        <v>0.16200000000000001</v>
      </c>
      <c r="H127">
        <v>0.15820000000000001</v>
      </c>
      <c r="I127">
        <v>0.15759999999999999</v>
      </c>
      <c r="K127" t="s">
        <v>1659</v>
      </c>
      <c r="L127">
        <f t="shared" ref="L127:L131" si="14">B127-$F$132</f>
        <v>0.13230000000000003</v>
      </c>
      <c r="M127">
        <f t="shared" ref="M127:M131" si="15">C127-$F$132</f>
        <v>0.1105</v>
      </c>
      <c r="N127">
        <f t="shared" ref="N127:N131" si="16">D127-$F$132</f>
        <v>0.10050000000000002</v>
      </c>
      <c r="O127">
        <f t="shared" ref="O127:O131" si="17">E127-$F$132</f>
        <v>8.6500000000000007E-2</v>
      </c>
      <c r="P127">
        <f t="shared" ref="P127:P131" si="18">F127-$F$132</f>
        <v>0.1178</v>
      </c>
      <c r="Q127">
        <f t="shared" ref="Q127:Q131" si="19">G127-$F$132</f>
        <v>7.7100000000000016E-2</v>
      </c>
      <c r="R127">
        <f t="shared" ref="R127:R131" si="20">H127-$F$132</f>
        <v>7.3300000000000018E-2</v>
      </c>
      <c r="S127">
        <f t="shared" ref="S127:S131" si="21">I127-$F$132</f>
        <v>7.2700000000000001E-2</v>
      </c>
      <c r="U127" t="s">
        <v>1659</v>
      </c>
      <c r="V127">
        <f t="shared" ref="V127:V131" si="22">L127/$L$131*100</f>
        <v>13.126302212521084</v>
      </c>
      <c r="W127">
        <f t="shared" ref="W127:W131" si="23">M127/$L$131*100</f>
        <v>10.963389225121539</v>
      </c>
      <c r="X127">
        <f t="shared" ref="X127:X131" si="24">N127/$L$131*100</f>
        <v>9.9712273042960629</v>
      </c>
      <c r="Y127">
        <f t="shared" ref="Y127:Y131" si="25">O127/$L$131*100</f>
        <v>8.5822006151403905</v>
      </c>
      <c r="Z127">
        <f t="shared" ref="Z127:Z131" si="26">P127/$L$131*100</f>
        <v>11.687667427324138</v>
      </c>
      <c r="AA127">
        <f t="shared" ref="AA127:AA131" si="27">Q127/$L$131*100</f>
        <v>7.6495684095644414</v>
      </c>
      <c r="AB127">
        <f t="shared" ref="AB127:AB131" si="28">R127/$L$131*100</f>
        <v>7.2725468796507613</v>
      </c>
      <c r="AC127">
        <f t="shared" ref="AC127:AC131" si="29">S127/$L$131*100</f>
        <v>7.2130171644012311</v>
      </c>
    </row>
    <row r="128" spans="1:29" x14ac:dyDescent="0.25">
      <c r="A128" t="s">
        <v>1660</v>
      </c>
      <c r="B128">
        <v>0.13439999999999999</v>
      </c>
      <c r="C128">
        <v>0.14699999999999999</v>
      </c>
      <c r="D128">
        <v>0.14610000000000001</v>
      </c>
      <c r="E128">
        <v>0.13830000000000001</v>
      </c>
      <c r="F128">
        <v>0.13800000000000001</v>
      </c>
      <c r="G128">
        <v>0.15279999999999999</v>
      </c>
      <c r="H128">
        <v>0.1399</v>
      </c>
      <c r="I128">
        <v>0.14560000000000001</v>
      </c>
      <c r="K128" t="s">
        <v>1660</v>
      </c>
      <c r="L128">
        <f t="shared" si="14"/>
        <v>4.9500000000000002E-2</v>
      </c>
      <c r="M128">
        <f t="shared" si="15"/>
        <v>6.2100000000000002E-2</v>
      </c>
      <c r="N128">
        <f t="shared" si="16"/>
        <v>6.1200000000000018E-2</v>
      </c>
      <c r="O128">
        <f t="shared" si="17"/>
        <v>5.3400000000000017E-2</v>
      </c>
      <c r="P128">
        <f t="shared" si="18"/>
        <v>5.3100000000000022E-2</v>
      </c>
      <c r="Q128">
        <f t="shared" si="19"/>
        <v>6.7900000000000002E-2</v>
      </c>
      <c r="R128">
        <f t="shared" si="20"/>
        <v>5.5000000000000007E-2</v>
      </c>
      <c r="S128">
        <f t="shared" si="21"/>
        <v>6.0700000000000018E-2</v>
      </c>
      <c r="U128" t="s">
        <v>1660</v>
      </c>
      <c r="V128">
        <f t="shared" si="22"/>
        <v>4.9112015080861191</v>
      </c>
      <c r="W128">
        <f t="shared" si="23"/>
        <v>6.1613255283262234</v>
      </c>
      <c r="X128">
        <f t="shared" si="24"/>
        <v>6.0720309554519316</v>
      </c>
      <c r="Y128">
        <f t="shared" si="25"/>
        <v>5.2981446572080575</v>
      </c>
      <c r="Z128">
        <f t="shared" si="26"/>
        <v>5.2683797995832942</v>
      </c>
      <c r="AA128">
        <f t="shared" si="27"/>
        <v>6.7367794424050009</v>
      </c>
      <c r="AB128">
        <f t="shared" si="28"/>
        <v>5.4568905645401333</v>
      </c>
      <c r="AC128">
        <f t="shared" si="29"/>
        <v>6.022422859410657</v>
      </c>
    </row>
    <row r="129" spans="1:29" x14ac:dyDescent="0.25">
      <c r="A129" t="s">
        <v>1661</v>
      </c>
      <c r="B129">
        <v>0.16220000000000001</v>
      </c>
      <c r="C129">
        <v>0.1593</v>
      </c>
      <c r="D129">
        <v>0.1457</v>
      </c>
      <c r="E129">
        <v>0.13900000000000001</v>
      </c>
      <c r="F129">
        <v>0.14610000000000001</v>
      </c>
      <c r="G129">
        <v>0.14729999999999999</v>
      </c>
      <c r="H129">
        <v>0.1472</v>
      </c>
      <c r="I129">
        <v>0.14360000000000001</v>
      </c>
      <c r="K129" t="s">
        <v>1661</v>
      </c>
      <c r="L129">
        <f t="shared" si="14"/>
        <v>7.7300000000000021E-2</v>
      </c>
      <c r="M129">
        <f t="shared" si="15"/>
        <v>7.4400000000000008E-2</v>
      </c>
      <c r="N129">
        <f t="shared" si="16"/>
        <v>6.0800000000000007E-2</v>
      </c>
      <c r="O129">
        <f t="shared" si="17"/>
        <v>5.4100000000000023E-2</v>
      </c>
      <c r="P129">
        <f t="shared" si="18"/>
        <v>6.1200000000000018E-2</v>
      </c>
      <c r="Q129">
        <f t="shared" si="19"/>
        <v>6.2399999999999997E-2</v>
      </c>
      <c r="R129">
        <f t="shared" si="20"/>
        <v>6.2300000000000008E-2</v>
      </c>
      <c r="S129">
        <f t="shared" si="21"/>
        <v>5.8700000000000016E-2</v>
      </c>
      <c r="U129" t="s">
        <v>1661</v>
      </c>
      <c r="V129">
        <f t="shared" si="22"/>
        <v>7.6694116479809518</v>
      </c>
      <c r="W129">
        <f t="shared" si="23"/>
        <v>7.3816846909415617</v>
      </c>
      <c r="X129">
        <f t="shared" si="24"/>
        <v>6.0323444786189109</v>
      </c>
      <c r="Y129">
        <f t="shared" si="25"/>
        <v>5.3675959916658416</v>
      </c>
      <c r="Z129">
        <f t="shared" si="26"/>
        <v>6.0720309554519316</v>
      </c>
      <c r="AA129">
        <f t="shared" si="27"/>
        <v>6.1910903859509867</v>
      </c>
      <c r="AB129">
        <f t="shared" si="28"/>
        <v>6.1811687667427329</v>
      </c>
      <c r="AC129">
        <f t="shared" si="29"/>
        <v>5.8239904752455613</v>
      </c>
    </row>
    <row r="130" spans="1:29" x14ac:dyDescent="0.25">
      <c r="A130" t="s">
        <v>1662</v>
      </c>
      <c r="B130">
        <v>0.1532</v>
      </c>
      <c r="C130">
        <v>0.14099999999999999</v>
      </c>
      <c r="D130">
        <v>0.14030000000000001</v>
      </c>
      <c r="E130">
        <v>0.14360000000000001</v>
      </c>
      <c r="F130">
        <v>0.14649999999999999</v>
      </c>
      <c r="G130">
        <v>0.14349999999999999</v>
      </c>
      <c r="H130">
        <v>0.14449999999999999</v>
      </c>
      <c r="I130">
        <v>0.14960000000000001</v>
      </c>
      <c r="K130" t="s">
        <v>1662</v>
      </c>
      <c r="L130">
        <f t="shared" si="14"/>
        <v>6.8300000000000013E-2</v>
      </c>
      <c r="M130">
        <f t="shared" si="15"/>
        <v>5.6099999999999997E-2</v>
      </c>
      <c r="N130">
        <f t="shared" si="16"/>
        <v>5.5400000000000019E-2</v>
      </c>
      <c r="O130">
        <f t="shared" si="17"/>
        <v>5.8700000000000016E-2</v>
      </c>
      <c r="P130">
        <f t="shared" si="18"/>
        <v>6.1600000000000002E-2</v>
      </c>
      <c r="Q130">
        <f t="shared" si="19"/>
        <v>5.8599999999999999E-2</v>
      </c>
      <c r="R130">
        <f t="shared" si="20"/>
        <v>5.96E-2</v>
      </c>
      <c r="S130">
        <f t="shared" si="21"/>
        <v>6.4700000000000021E-2</v>
      </c>
      <c r="U130" t="s">
        <v>1662</v>
      </c>
      <c r="V130">
        <f t="shared" si="22"/>
        <v>6.7764659192380217</v>
      </c>
      <c r="W130">
        <f t="shared" si="23"/>
        <v>5.5660283758309355</v>
      </c>
      <c r="X130">
        <f t="shared" si="24"/>
        <v>5.4965770413731541</v>
      </c>
      <c r="Y130">
        <f t="shared" si="25"/>
        <v>5.8239904752455613</v>
      </c>
      <c r="Z130">
        <f t="shared" si="26"/>
        <v>6.1117174322849488</v>
      </c>
      <c r="AA130">
        <f t="shared" si="27"/>
        <v>5.8140688560373048</v>
      </c>
      <c r="AB130">
        <f t="shared" si="28"/>
        <v>5.9132850481198531</v>
      </c>
      <c r="AC130">
        <f t="shared" si="29"/>
        <v>6.4192876277408493</v>
      </c>
    </row>
    <row r="131" spans="1:29" x14ac:dyDescent="0.25">
      <c r="A131" t="s">
        <v>1663</v>
      </c>
      <c r="B131">
        <v>1.0928</v>
      </c>
      <c r="C131">
        <v>0.15190000000000001</v>
      </c>
      <c r="D131">
        <v>0.1419</v>
      </c>
      <c r="E131">
        <v>0.14860000000000001</v>
      </c>
      <c r="F131">
        <v>0.1452</v>
      </c>
      <c r="G131">
        <v>0.15079999999999999</v>
      </c>
      <c r="H131">
        <v>0.2918</v>
      </c>
      <c r="I131">
        <v>0.157</v>
      </c>
      <c r="K131" t="s">
        <v>1663</v>
      </c>
      <c r="L131">
        <f t="shared" si="14"/>
        <v>1.0079</v>
      </c>
      <c r="M131">
        <f t="shared" si="15"/>
        <v>6.7000000000000018E-2</v>
      </c>
      <c r="N131">
        <f t="shared" si="16"/>
        <v>5.7000000000000009E-2</v>
      </c>
      <c r="O131">
        <f t="shared" si="17"/>
        <v>6.370000000000002E-2</v>
      </c>
      <c r="P131">
        <f t="shared" si="18"/>
        <v>6.0300000000000006E-2</v>
      </c>
      <c r="Q131">
        <f t="shared" si="19"/>
        <v>6.59E-2</v>
      </c>
      <c r="R131">
        <f t="shared" si="20"/>
        <v>0.20690000000000003</v>
      </c>
      <c r="S131">
        <f t="shared" si="21"/>
        <v>7.2100000000000011E-2</v>
      </c>
      <c r="U131" t="s">
        <v>1663</v>
      </c>
      <c r="V131">
        <f t="shared" si="22"/>
        <v>100</v>
      </c>
      <c r="W131">
        <f t="shared" si="23"/>
        <v>6.6474848695307092</v>
      </c>
      <c r="X131">
        <f t="shared" si="24"/>
        <v>5.6553229487052299</v>
      </c>
      <c r="Y131">
        <f t="shared" si="25"/>
        <v>6.3200714356583019</v>
      </c>
      <c r="Z131">
        <f t="shared" si="26"/>
        <v>5.9827363825776372</v>
      </c>
      <c r="AA131">
        <f t="shared" si="27"/>
        <v>6.5383470582399044</v>
      </c>
      <c r="AB131">
        <f t="shared" si="28"/>
        <v>20.527830141879157</v>
      </c>
      <c r="AC131">
        <f t="shared" si="29"/>
        <v>7.1534874491517018</v>
      </c>
    </row>
    <row r="132" spans="1:29" x14ac:dyDescent="0.25">
      <c r="A132" t="s">
        <v>1664</v>
      </c>
      <c r="B132">
        <v>8.3299999999999999E-2</v>
      </c>
      <c r="C132">
        <v>8.6199999999999999E-2</v>
      </c>
      <c r="D132">
        <v>8.5199999999999998E-2</v>
      </c>
      <c r="E132">
        <v>4</v>
      </c>
      <c r="F132">
        <f>AVERAGE(B132:D132)</f>
        <v>8.4899999999999989E-2</v>
      </c>
    </row>
    <row r="133" spans="1:29" x14ac:dyDescent="0.25">
      <c r="A133" t="s">
        <v>1665</v>
      </c>
    </row>
    <row r="136" spans="1:29" x14ac:dyDescent="0.25">
      <c r="A136" s="7" t="s">
        <v>2083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0.1239</v>
      </c>
      <c r="C139">
        <v>0.12659999999999999</v>
      </c>
      <c r="D139">
        <v>0.12180000000000001</v>
      </c>
      <c r="E139">
        <v>0.1207</v>
      </c>
      <c r="F139">
        <v>0.12429999999999999</v>
      </c>
      <c r="G139">
        <v>0.126</v>
      </c>
      <c r="H139">
        <v>0.1244</v>
      </c>
      <c r="I139">
        <v>0.13100000000000001</v>
      </c>
      <c r="K139" t="s">
        <v>1658</v>
      </c>
      <c r="L139">
        <f>B139-$F$145</f>
        <v>4.8399999999999999E-2</v>
      </c>
      <c r="M139">
        <f t="shared" ref="M139:S139" si="30">C139-$F$145</f>
        <v>5.1099999999999993E-2</v>
      </c>
      <c r="N139">
        <f t="shared" si="30"/>
        <v>4.6300000000000008E-2</v>
      </c>
      <c r="O139">
        <f t="shared" si="30"/>
        <v>4.5200000000000004E-2</v>
      </c>
      <c r="P139">
        <f t="shared" si="30"/>
        <v>4.8799999999999996E-2</v>
      </c>
      <c r="Q139">
        <f t="shared" si="30"/>
        <v>5.0500000000000003E-2</v>
      </c>
      <c r="R139">
        <f t="shared" si="30"/>
        <v>4.8899999999999999E-2</v>
      </c>
      <c r="S139">
        <f t="shared" si="30"/>
        <v>5.5500000000000008E-2</v>
      </c>
      <c r="U139" t="s">
        <v>1658</v>
      </c>
      <c r="V139">
        <f>L139/$L$144*100</f>
        <v>5.9856542171654707</v>
      </c>
      <c r="W139">
        <f t="shared" ref="W139:AC139" si="31">M139/$L$144*100</f>
        <v>6.319564679693296</v>
      </c>
      <c r="X139">
        <f t="shared" si="31"/>
        <v>5.7259460796438306</v>
      </c>
      <c r="Y139">
        <f t="shared" si="31"/>
        <v>5.5899084837991593</v>
      </c>
      <c r="Z139">
        <f t="shared" si="31"/>
        <v>6.0351224338362597</v>
      </c>
      <c r="AA139">
        <f t="shared" si="31"/>
        <v>6.2453623546871135</v>
      </c>
      <c r="AB139">
        <f t="shared" si="31"/>
        <v>6.0474894880039578</v>
      </c>
      <c r="AC139">
        <f t="shared" si="31"/>
        <v>6.8637150630719779</v>
      </c>
    </row>
    <row r="140" spans="1:29" x14ac:dyDescent="0.25">
      <c r="A140" t="s">
        <v>1659</v>
      </c>
      <c r="B140">
        <v>0.2147</v>
      </c>
      <c r="C140">
        <v>0.16930000000000001</v>
      </c>
      <c r="D140">
        <v>0.16200000000000001</v>
      </c>
      <c r="E140">
        <v>0.1439</v>
      </c>
      <c r="F140">
        <v>0.13489999999999999</v>
      </c>
      <c r="G140">
        <v>0.12920000000000001</v>
      </c>
      <c r="H140">
        <v>0.13370000000000001</v>
      </c>
      <c r="I140">
        <v>0.1368</v>
      </c>
      <c r="K140" t="s">
        <v>1659</v>
      </c>
      <c r="L140">
        <f t="shared" ref="L140:L144" si="32">B140-$F$145</f>
        <v>0.13919999999999999</v>
      </c>
      <c r="M140">
        <f t="shared" ref="M140:M144" si="33">C140-$F$145</f>
        <v>9.3800000000000008E-2</v>
      </c>
      <c r="N140">
        <f t="shared" ref="N140:N144" si="34">D140-$F$145</f>
        <v>8.6500000000000007E-2</v>
      </c>
      <c r="O140">
        <f t="shared" ref="O140:O144" si="35">E140-$F$145</f>
        <v>6.8400000000000002E-2</v>
      </c>
      <c r="P140">
        <f t="shared" ref="P140:P144" si="36">F140-$F$145</f>
        <v>5.9399999999999994E-2</v>
      </c>
      <c r="Q140">
        <f t="shared" ref="Q140:Q144" si="37">G140-$F$145</f>
        <v>5.3700000000000012E-2</v>
      </c>
      <c r="R140">
        <f t="shared" ref="R140:R144" si="38">H140-$F$145</f>
        <v>5.8200000000000016E-2</v>
      </c>
      <c r="S140">
        <f t="shared" ref="S140:S144" si="39">I140-$F$145</f>
        <v>6.1300000000000007E-2</v>
      </c>
      <c r="U140" t="s">
        <v>1659</v>
      </c>
      <c r="V140">
        <f t="shared" ref="V140:V144" si="40">L140/$L$144*100</f>
        <v>17.214939401434577</v>
      </c>
      <c r="W140">
        <f t="shared" ref="W140:W144" si="41">M140/$L$144*100</f>
        <v>11.600296809300026</v>
      </c>
      <c r="X140">
        <f t="shared" ref="X140:X144" si="42">N140/$L$144*100</f>
        <v>10.697501855058126</v>
      </c>
      <c r="Y140">
        <f t="shared" ref="Y140:Y144" si="43">O140/$L$144*100</f>
        <v>8.4590650507049219</v>
      </c>
      <c r="Z140">
        <f t="shared" ref="Z140:Z144" si="44">P140/$L$144*100</f>
        <v>7.3460301756121682</v>
      </c>
      <c r="AA140">
        <f t="shared" ref="AA140:AA144" si="45">Q140/$L$144*100</f>
        <v>6.6411080880534268</v>
      </c>
      <c r="AB140">
        <f t="shared" ref="AB140:AB144" si="46">R140/$L$144*100</f>
        <v>7.1976255255998041</v>
      </c>
      <c r="AC140">
        <f t="shared" ref="AC140:AC144" si="47">S140/$L$144*100</f>
        <v>7.5810042047984183</v>
      </c>
    </row>
    <row r="141" spans="1:29" x14ac:dyDescent="0.25">
      <c r="A141" t="s">
        <v>1660</v>
      </c>
      <c r="B141">
        <v>0.1255</v>
      </c>
      <c r="C141">
        <v>0.1241</v>
      </c>
      <c r="D141">
        <v>0.1174</v>
      </c>
      <c r="E141">
        <v>0.11700000000000001</v>
      </c>
      <c r="F141">
        <v>0.12</v>
      </c>
      <c r="G141">
        <v>0.1115</v>
      </c>
      <c r="H141">
        <v>0.1197</v>
      </c>
      <c r="I141">
        <v>0.129</v>
      </c>
      <c r="K141" t="s">
        <v>1660</v>
      </c>
      <c r="L141">
        <f t="shared" si="32"/>
        <v>0.05</v>
      </c>
      <c r="M141">
        <f t="shared" si="33"/>
        <v>4.8600000000000004E-2</v>
      </c>
      <c r="N141">
        <f t="shared" si="34"/>
        <v>4.1900000000000007E-2</v>
      </c>
      <c r="O141">
        <f t="shared" si="35"/>
        <v>4.1500000000000009E-2</v>
      </c>
      <c r="P141">
        <f t="shared" si="36"/>
        <v>4.4499999999999998E-2</v>
      </c>
      <c r="Q141">
        <f t="shared" si="37"/>
        <v>3.6000000000000004E-2</v>
      </c>
      <c r="R141">
        <f t="shared" si="38"/>
        <v>4.4200000000000003E-2</v>
      </c>
      <c r="S141">
        <f t="shared" si="39"/>
        <v>5.3500000000000006E-2</v>
      </c>
      <c r="U141" t="s">
        <v>1660</v>
      </c>
      <c r="V141">
        <f t="shared" si="40"/>
        <v>6.1835270838486274</v>
      </c>
      <c r="W141">
        <f t="shared" si="41"/>
        <v>6.0103883255008661</v>
      </c>
      <c r="X141">
        <f t="shared" si="42"/>
        <v>5.1817956962651506</v>
      </c>
      <c r="Y141">
        <f t="shared" si="43"/>
        <v>5.1323274795943616</v>
      </c>
      <c r="Z141">
        <f t="shared" si="44"/>
        <v>5.5033391046252778</v>
      </c>
      <c r="AA141">
        <f t="shared" si="45"/>
        <v>4.452139500371012</v>
      </c>
      <c r="AB141">
        <f t="shared" si="46"/>
        <v>5.4662379421221869</v>
      </c>
      <c r="AC141">
        <f t="shared" si="47"/>
        <v>6.6163739797180323</v>
      </c>
    </row>
    <row r="142" spans="1:29" x14ac:dyDescent="0.25">
      <c r="A142" t="s">
        <v>1661</v>
      </c>
      <c r="B142">
        <v>0.12870000000000001</v>
      </c>
      <c r="C142">
        <v>0.1278</v>
      </c>
      <c r="D142">
        <v>0.13250000000000001</v>
      </c>
      <c r="E142">
        <v>0.12590000000000001</v>
      </c>
      <c r="F142">
        <v>0.12559999999999999</v>
      </c>
      <c r="G142">
        <v>0.1263</v>
      </c>
      <c r="H142">
        <v>0.1273</v>
      </c>
      <c r="I142">
        <v>0.14349999999999999</v>
      </c>
      <c r="K142" t="s">
        <v>1661</v>
      </c>
      <c r="L142">
        <f t="shared" si="32"/>
        <v>5.3200000000000011E-2</v>
      </c>
      <c r="M142">
        <f t="shared" si="33"/>
        <v>5.2299999999999999E-2</v>
      </c>
      <c r="N142">
        <f t="shared" si="34"/>
        <v>5.7000000000000009E-2</v>
      </c>
      <c r="O142">
        <f t="shared" si="35"/>
        <v>5.0400000000000014E-2</v>
      </c>
      <c r="P142">
        <f t="shared" si="36"/>
        <v>5.0099999999999992E-2</v>
      </c>
      <c r="Q142">
        <f t="shared" si="37"/>
        <v>5.0799999999999998E-2</v>
      </c>
      <c r="R142">
        <f t="shared" si="38"/>
        <v>5.1799999999999999E-2</v>
      </c>
      <c r="S142">
        <f t="shared" si="39"/>
        <v>6.7999999999999991E-2</v>
      </c>
      <c r="U142" t="s">
        <v>1661</v>
      </c>
      <c r="V142">
        <f t="shared" si="40"/>
        <v>6.5792728172149415</v>
      </c>
      <c r="W142">
        <f t="shared" si="41"/>
        <v>6.4679693297056637</v>
      </c>
      <c r="X142">
        <f t="shared" si="42"/>
        <v>7.0492208755874364</v>
      </c>
      <c r="Y142">
        <f t="shared" si="43"/>
        <v>6.2329953005194181</v>
      </c>
      <c r="Z142">
        <f t="shared" si="44"/>
        <v>6.1958941380163237</v>
      </c>
      <c r="AA142">
        <f t="shared" si="45"/>
        <v>6.2824635171902052</v>
      </c>
      <c r="AB142">
        <f t="shared" si="46"/>
        <v>6.4061340588671776</v>
      </c>
      <c r="AC142">
        <f t="shared" si="47"/>
        <v>8.4095968340341312</v>
      </c>
    </row>
    <row r="143" spans="1:29" x14ac:dyDescent="0.25">
      <c r="A143" t="s">
        <v>1662</v>
      </c>
      <c r="B143">
        <v>0.2177</v>
      </c>
      <c r="C143">
        <v>0.12559999999999999</v>
      </c>
      <c r="D143">
        <v>0.12709999999999999</v>
      </c>
      <c r="E143">
        <v>0.12740000000000001</v>
      </c>
      <c r="F143">
        <v>0.13109999999999999</v>
      </c>
      <c r="G143">
        <v>0.12280000000000001</v>
      </c>
      <c r="H143">
        <v>0.13189999999999999</v>
      </c>
      <c r="I143">
        <v>0.12620000000000001</v>
      </c>
      <c r="K143" t="s">
        <v>1662</v>
      </c>
      <c r="L143">
        <f t="shared" si="32"/>
        <v>0.14219999999999999</v>
      </c>
      <c r="M143">
        <f t="shared" si="33"/>
        <v>5.0099999999999992E-2</v>
      </c>
      <c r="N143">
        <f t="shared" si="34"/>
        <v>5.1599999999999993E-2</v>
      </c>
      <c r="O143">
        <f t="shared" si="35"/>
        <v>5.1900000000000016E-2</v>
      </c>
      <c r="P143">
        <f t="shared" si="36"/>
        <v>5.5599999999999997E-2</v>
      </c>
      <c r="Q143">
        <f t="shared" si="37"/>
        <v>4.7300000000000009E-2</v>
      </c>
      <c r="R143">
        <f t="shared" si="38"/>
        <v>5.6399999999999992E-2</v>
      </c>
      <c r="S143">
        <f t="shared" si="39"/>
        <v>5.0700000000000009E-2</v>
      </c>
      <c r="U143" t="s">
        <v>1662</v>
      </c>
      <c r="V143">
        <f t="shared" si="40"/>
        <v>17.585951026465494</v>
      </c>
      <c r="W143">
        <f t="shared" si="41"/>
        <v>6.1958941380163237</v>
      </c>
      <c r="X143">
        <f t="shared" si="42"/>
        <v>6.3813999505317822</v>
      </c>
      <c r="Y143">
        <f t="shared" si="43"/>
        <v>6.4185011130348775</v>
      </c>
      <c r="Z143">
        <f t="shared" si="44"/>
        <v>6.8760821172396733</v>
      </c>
      <c r="AA143">
        <f t="shared" si="45"/>
        <v>5.8496166213208021</v>
      </c>
      <c r="AB143">
        <f t="shared" si="46"/>
        <v>6.9750185505812512</v>
      </c>
      <c r="AC143">
        <f t="shared" si="47"/>
        <v>6.2700964630225089</v>
      </c>
    </row>
    <row r="144" spans="1:29" x14ac:dyDescent="0.25">
      <c r="A144" t="s">
        <v>1663</v>
      </c>
      <c r="B144">
        <v>0.8841</v>
      </c>
      <c r="C144">
        <v>0.12590000000000001</v>
      </c>
      <c r="D144">
        <v>0.13150000000000001</v>
      </c>
      <c r="E144">
        <v>0.13109999999999999</v>
      </c>
      <c r="F144">
        <v>0.12559999999999999</v>
      </c>
      <c r="G144">
        <v>0.12740000000000001</v>
      </c>
      <c r="H144">
        <v>0.12690000000000001</v>
      </c>
      <c r="I144">
        <v>0.13270000000000001</v>
      </c>
      <c r="K144" t="s">
        <v>1663</v>
      </c>
      <c r="L144">
        <f t="shared" si="32"/>
        <v>0.80859999999999999</v>
      </c>
      <c r="M144">
        <f t="shared" si="33"/>
        <v>5.0400000000000014E-2</v>
      </c>
      <c r="N144">
        <f t="shared" si="34"/>
        <v>5.6000000000000008E-2</v>
      </c>
      <c r="O144">
        <f t="shared" si="35"/>
        <v>5.5599999999999997E-2</v>
      </c>
      <c r="P144">
        <f t="shared" si="36"/>
        <v>5.0099999999999992E-2</v>
      </c>
      <c r="Q144">
        <f t="shared" si="37"/>
        <v>5.1900000000000016E-2</v>
      </c>
      <c r="R144">
        <f t="shared" si="38"/>
        <v>5.1400000000000015E-2</v>
      </c>
      <c r="S144">
        <f t="shared" si="39"/>
        <v>5.7200000000000015E-2</v>
      </c>
      <c r="U144" t="s">
        <v>1663</v>
      </c>
      <c r="V144">
        <f t="shared" si="40"/>
        <v>100</v>
      </c>
      <c r="W144">
        <f t="shared" si="41"/>
        <v>6.2329953005194181</v>
      </c>
      <c r="X144">
        <f t="shared" si="42"/>
        <v>6.925550333910464</v>
      </c>
      <c r="Y144">
        <f t="shared" si="43"/>
        <v>6.8760821172396733</v>
      </c>
      <c r="Z144">
        <f t="shared" si="44"/>
        <v>6.1958941380163237</v>
      </c>
      <c r="AA144">
        <f t="shared" si="45"/>
        <v>6.4185011130348775</v>
      </c>
      <c r="AB144">
        <f t="shared" si="46"/>
        <v>6.3566658421963904</v>
      </c>
      <c r="AC144">
        <f t="shared" si="47"/>
        <v>7.0739549839228308</v>
      </c>
    </row>
    <row r="145" spans="1:29" x14ac:dyDescent="0.25">
      <c r="A145" t="s">
        <v>1664</v>
      </c>
      <c r="B145">
        <v>7.4300000000000005E-2</v>
      </c>
      <c r="C145">
        <v>7.5600000000000001E-2</v>
      </c>
      <c r="D145">
        <v>7.6600000000000001E-2</v>
      </c>
      <c r="E145">
        <v>2.4256000000000002</v>
      </c>
      <c r="F145">
        <f>AVERAGE(B145:D145)</f>
        <v>7.5499999999999998E-2</v>
      </c>
    </row>
    <row r="146" spans="1:29" x14ac:dyDescent="0.25">
      <c r="A146" t="s">
        <v>1665</v>
      </c>
    </row>
    <row r="149" spans="1:29" x14ac:dyDescent="0.25">
      <c r="A149" s="7" t="s">
        <v>2086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0.13750000000000001</v>
      </c>
      <c r="C152">
        <v>0.13009999999999999</v>
      </c>
      <c r="D152">
        <v>0.13500000000000001</v>
      </c>
      <c r="E152">
        <v>0.12859999999999999</v>
      </c>
      <c r="F152">
        <v>0.1497</v>
      </c>
      <c r="G152">
        <v>0.12670000000000001</v>
      </c>
      <c r="H152">
        <v>0.1326</v>
      </c>
      <c r="I152">
        <v>0.1331</v>
      </c>
      <c r="K152" t="s">
        <v>1658</v>
      </c>
      <c r="L152">
        <f>B152-$F$158</f>
        <v>5.453333333333335E-2</v>
      </c>
      <c r="M152">
        <f t="shared" ref="M152:S152" si="48">C152-$F$158</f>
        <v>4.7133333333333333E-2</v>
      </c>
      <c r="N152">
        <f t="shared" si="48"/>
        <v>5.2033333333333348E-2</v>
      </c>
      <c r="O152">
        <f t="shared" si="48"/>
        <v>4.5633333333333331E-2</v>
      </c>
      <c r="P152">
        <f t="shared" si="48"/>
        <v>6.6733333333333339E-2</v>
      </c>
      <c r="Q152">
        <f t="shared" si="48"/>
        <v>4.3733333333333346E-2</v>
      </c>
      <c r="R152">
        <f t="shared" si="48"/>
        <v>4.9633333333333335E-2</v>
      </c>
      <c r="S152">
        <f t="shared" si="48"/>
        <v>5.0133333333333335E-2</v>
      </c>
      <c r="U152" t="s">
        <v>1658</v>
      </c>
      <c r="V152">
        <f>L152/$L$157*100</f>
        <v>2.8637947030300914</v>
      </c>
      <c r="W152">
        <f t="shared" ref="W152:AC152" si="49">M152/$L$157*100</f>
        <v>2.4751868643548582</v>
      </c>
      <c r="X152">
        <f t="shared" si="49"/>
        <v>2.7325082710452158</v>
      </c>
      <c r="Y152">
        <f t="shared" si="49"/>
        <v>2.396415005163933</v>
      </c>
      <c r="Z152">
        <f t="shared" si="49"/>
        <v>3.5044724911162848</v>
      </c>
      <c r="AA152">
        <f t="shared" si="49"/>
        <v>2.2966373168554282</v>
      </c>
      <c r="AB152">
        <f t="shared" si="49"/>
        <v>2.6064732963397343</v>
      </c>
      <c r="AC152">
        <f t="shared" si="49"/>
        <v>2.6327305827367096</v>
      </c>
    </row>
    <row r="153" spans="1:29" x14ac:dyDescent="0.25">
      <c r="A153" t="s">
        <v>1659</v>
      </c>
      <c r="B153">
        <v>0.20349999999999999</v>
      </c>
      <c r="C153">
        <v>0.18160000000000001</v>
      </c>
      <c r="D153">
        <v>0.1719</v>
      </c>
      <c r="E153">
        <v>0.15590000000000001</v>
      </c>
      <c r="F153">
        <v>0.15140000000000001</v>
      </c>
      <c r="G153">
        <v>0.13800000000000001</v>
      </c>
      <c r="H153">
        <v>0.13539999999999999</v>
      </c>
      <c r="I153">
        <v>0.12620000000000001</v>
      </c>
      <c r="K153" t="s">
        <v>1659</v>
      </c>
      <c r="L153">
        <f t="shared" ref="L153:L157" si="50">B153-$F$158</f>
        <v>0.12053333333333333</v>
      </c>
      <c r="M153">
        <f t="shared" ref="M153:M157" si="51">C153-$F$158</f>
        <v>9.8633333333333351E-2</v>
      </c>
      <c r="N153">
        <f t="shared" ref="N153:N157" si="52">D153-$F$158</f>
        <v>8.8933333333333336E-2</v>
      </c>
      <c r="O153">
        <f t="shared" ref="O153:O157" si="53">E153-$F$158</f>
        <v>7.293333333333335E-2</v>
      </c>
      <c r="P153">
        <f t="shared" ref="P153:P157" si="54">F153-$F$158</f>
        <v>6.8433333333333346E-2</v>
      </c>
      <c r="Q153">
        <f t="shared" ref="Q153:Q157" si="55">G153-$F$158</f>
        <v>5.5033333333333351E-2</v>
      </c>
      <c r="R153">
        <f t="shared" ref="R153:R157" si="56">H153-$F$158</f>
        <v>5.2433333333333332E-2</v>
      </c>
      <c r="S153">
        <f t="shared" ref="S153:S157" si="57">I153-$F$158</f>
        <v>4.3233333333333346E-2</v>
      </c>
      <c r="U153" t="s">
        <v>1659</v>
      </c>
      <c r="V153">
        <f t="shared" ref="V153:V157" si="58">L153/$L$157*100</f>
        <v>6.3297565074308118</v>
      </c>
      <c r="W153">
        <f t="shared" ref="W153:W157" si="59">M153/$L$157*100</f>
        <v>5.1796873632433007</v>
      </c>
      <c r="X153">
        <f t="shared" ref="X153:X157" si="60">N153/$L$157*100</f>
        <v>4.6702960071419817</v>
      </c>
      <c r="Y153">
        <f t="shared" ref="Y153:Y157" si="61">O153/$L$157*100</f>
        <v>3.8300628424387773</v>
      </c>
      <c r="Z153">
        <f t="shared" ref="Z153:Z157" si="62">P153/$L$157*100</f>
        <v>3.5937472648660007</v>
      </c>
      <c r="AA153">
        <f t="shared" ref="AA153:AA157" si="63">Q153/$L$157*100</f>
        <v>2.8900519894270666</v>
      </c>
      <c r="AB153">
        <f t="shared" ref="AB153:AB157" si="64">R153/$L$157*100</f>
        <v>2.753514100162795</v>
      </c>
      <c r="AC153">
        <f t="shared" ref="AC153:AC157" si="65">S153/$L$157*100</f>
        <v>2.2703800304584529</v>
      </c>
    </row>
    <row r="154" spans="1:29" x14ac:dyDescent="0.25">
      <c r="A154" t="s">
        <v>1660</v>
      </c>
      <c r="B154">
        <v>0.1938</v>
      </c>
      <c r="C154">
        <v>0.13200000000000001</v>
      </c>
      <c r="D154">
        <v>0.13450000000000001</v>
      </c>
      <c r="E154">
        <v>0.12429999999999999</v>
      </c>
      <c r="F154">
        <v>0.13250000000000001</v>
      </c>
      <c r="G154">
        <v>0.1239</v>
      </c>
      <c r="H154">
        <v>0.1358</v>
      </c>
      <c r="I154">
        <v>0.12970000000000001</v>
      </c>
      <c r="K154" t="s">
        <v>1660</v>
      </c>
      <c r="L154">
        <f t="shared" si="50"/>
        <v>0.11083333333333334</v>
      </c>
      <c r="M154">
        <f t="shared" si="51"/>
        <v>4.9033333333333345E-2</v>
      </c>
      <c r="N154">
        <f t="shared" si="52"/>
        <v>5.1533333333333348E-2</v>
      </c>
      <c r="O154">
        <f t="shared" si="53"/>
        <v>4.1333333333333333E-2</v>
      </c>
      <c r="P154">
        <f t="shared" si="54"/>
        <v>4.9533333333333346E-2</v>
      </c>
      <c r="Q154">
        <f t="shared" si="55"/>
        <v>4.0933333333333335E-2</v>
      </c>
      <c r="R154">
        <f t="shared" si="56"/>
        <v>5.2833333333333343E-2</v>
      </c>
      <c r="S154">
        <f t="shared" si="57"/>
        <v>4.6733333333333349E-2</v>
      </c>
      <c r="U154" t="s">
        <v>1660</v>
      </c>
      <c r="V154">
        <f t="shared" si="58"/>
        <v>5.8203651513294936</v>
      </c>
      <c r="W154">
        <f t="shared" si="59"/>
        <v>2.5749645526633644</v>
      </c>
      <c r="X154">
        <f t="shared" si="60"/>
        <v>2.7062509846482405</v>
      </c>
      <c r="Y154">
        <f t="shared" si="61"/>
        <v>2.1706023421499463</v>
      </c>
      <c r="Z154">
        <f t="shared" si="62"/>
        <v>2.6012218390603397</v>
      </c>
      <c r="AA154">
        <f t="shared" si="63"/>
        <v>2.1495965130323662</v>
      </c>
      <c r="AB154">
        <f t="shared" si="64"/>
        <v>2.7745199292803755</v>
      </c>
      <c r="AC154">
        <f t="shared" si="65"/>
        <v>2.454181035237279</v>
      </c>
    </row>
    <row r="155" spans="1:29" x14ac:dyDescent="0.25">
      <c r="A155" t="s">
        <v>1661</v>
      </c>
      <c r="B155">
        <v>0.12509999999999999</v>
      </c>
      <c r="C155">
        <v>0.12590000000000001</v>
      </c>
      <c r="D155">
        <v>0.13669999999999999</v>
      </c>
      <c r="E155">
        <v>0.1273</v>
      </c>
      <c r="F155">
        <v>0.1303</v>
      </c>
      <c r="G155">
        <v>0.12920000000000001</v>
      </c>
      <c r="H155">
        <v>0.1885</v>
      </c>
      <c r="I155">
        <v>0.1336</v>
      </c>
      <c r="K155" t="s">
        <v>1661</v>
      </c>
      <c r="L155">
        <f t="shared" si="50"/>
        <v>4.2133333333333328E-2</v>
      </c>
      <c r="M155">
        <f t="shared" si="51"/>
        <v>4.2933333333333351E-2</v>
      </c>
      <c r="N155">
        <f t="shared" si="52"/>
        <v>5.3733333333333327E-2</v>
      </c>
      <c r="O155">
        <f t="shared" si="53"/>
        <v>4.4333333333333336E-2</v>
      </c>
      <c r="P155">
        <f t="shared" si="54"/>
        <v>4.7333333333333338E-2</v>
      </c>
      <c r="Q155">
        <f t="shared" si="55"/>
        <v>4.6233333333333348E-2</v>
      </c>
      <c r="R155">
        <f t="shared" si="56"/>
        <v>0.10553333333333334</v>
      </c>
      <c r="S155">
        <f t="shared" si="57"/>
        <v>5.0633333333333336E-2</v>
      </c>
      <c r="U155" t="s">
        <v>1661</v>
      </c>
      <c r="V155">
        <f t="shared" si="58"/>
        <v>2.2126140003851065</v>
      </c>
      <c r="W155">
        <f t="shared" si="59"/>
        <v>2.254625658620268</v>
      </c>
      <c r="X155">
        <f t="shared" si="60"/>
        <v>2.8217830447949304</v>
      </c>
      <c r="Y155">
        <f t="shared" si="61"/>
        <v>2.3281460605317976</v>
      </c>
      <c r="Z155">
        <f t="shared" si="62"/>
        <v>2.485689778913649</v>
      </c>
      <c r="AA155">
        <f t="shared" si="63"/>
        <v>2.4279237488403038</v>
      </c>
      <c r="AB155">
        <f t="shared" si="64"/>
        <v>5.5420379155215578</v>
      </c>
      <c r="AC155">
        <f t="shared" si="65"/>
        <v>2.6589878691336848</v>
      </c>
    </row>
    <row r="156" spans="1:29" x14ac:dyDescent="0.25">
      <c r="A156" t="s">
        <v>1662</v>
      </c>
      <c r="B156">
        <v>0.17660000000000001</v>
      </c>
      <c r="C156">
        <v>0.1361</v>
      </c>
      <c r="D156">
        <v>0.12970000000000001</v>
      </c>
      <c r="E156">
        <v>0.13789999999999999</v>
      </c>
      <c r="F156">
        <v>0.12529999999999999</v>
      </c>
      <c r="G156">
        <v>0.1366</v>
      </c>
      <c r="H156">
        <v>0.1237</v>
      </c>
      <c r="I156">
        <v>0.12759999999999999</v>
      </c>
      <c r="K156" t="s">
        <v>1662</v>
      </c>
      <c r="L156">
        <f t="shared" si="50"/>
        <v>9.3633333333333346E-2</v>
      </c>
      <c r="M156">
        <f t="shared" si="51"/>
        <v>5.3133333333333338E-2</v>
      </c>
      <c r="N156">
        <f t="shared" si="52"/>
        <v>4.6733333333333349E-2</v>
      </c>
      <c r="O156">
        <f t="shared" si="53"/>
        <v>5.4933333333333334E-2</v>
      </c>
      <c r="P156">
        <f t="shared" si="54"/>
        <v>4.2333333333333334E-2</v>
      </c>
      <c r="Q156">
        <f t="shared" si="55"/>
        <v>5.3633333333333338E-2</v>
      </c>
      <c r="R156">
        <f t="shared" si="56"/>
        <v>4.0733333333333344E-2</v>
      </c>
      <c r="S156">
        <f t="shared" si="57"/>
        <v>4.463333333333333E-2</v>
      </c>
      <c r="U156" t="s">
        <v>1662</v>
      </c>
      <c r="V156">
        <f t="shared" si="58"/>
        <v>4.9171144992735494</v>
      </c>
      <c r="W156">
        <f t="shared" si="59"/>
        <v>2.7902743011185605</v>
      </c>
      <c r="X156">
        <f t="shared" si="60"/>
        <v>2.454181035237279</v>
      </c>
      <c r="Y156">
        <f t="shared" si="61"/>
        <v>2.8848005321476711</v>
      </c>
      <c r="Z156">
        <f t="shared" si="62"/>
        <v>2.2231169149438967</v>
      </c>
      <c r="AA156">
        <f t="shared" si="63"/>
        <v>2.8165315875155357</v>
      </c>
      <c r="AB156">
        <f t="shared" si="64"/>
        <v>2.1390935984735768</v>
      </c>
      <c r="AC156">
        <f t="shared" si="65"/>
        <v>2.3439004323699821</v>
      </c>
    </row>
    <row r="157" spans="1:29" x14ac:dyDescent="0.25">
      <c r="A157" t="s">
        <v>1663</v>
      </c>
      <c r="B157">
        <v>1.9872000000000001</v>
      </c>
      <c r="C157">
        <v>0.1255</v>
      </c>
      <c r="D157">
        <v>0.1234</v>
      </c>
      <c r="E157">
        <v>0.12570000000000001</v>
      </c>
      <c r="F157">
        <v>0.1246</v>
      </c>
      <c r="G157">
        <v>0.1321</v>
      </c>
      <c r="H157">
        <v>0.12470000000000001</v>
      </c>
      <c r="I157">
        <v>0.1285</v>
      </c>
      <c r="K157" t="s">
        <v>1663</v>
      </c>
      <c r="L157">
        <f t="shared" si="50"/>
        <v>1.9042333333333334</v>
      </c>
      <c r="M157">
        <f t="shared" si="51"/>
        <v>4.253333333333334E-2</v>
      </c>
      <c r="N157">
        <f t="shared" si="52"/>
        <v>4.0433333333333335E-2</v>
      </c>
      <c r="O157">
        <f t="shared" si="53"/>
        <v>4.2733333333333345E-2</v>
      </c>
      <c r="P157">
        <f t="shared" si="54"/>
        <v>4.1633333333333342E-2</v>
      </c>
      <c r="Q157">
        <f t="shared" si="55"/>
        <v>4.9133333333333334E-2</v>
      </c>
      <c r="R157">
        <f t="shared" si="56"/>
        <v>4.1733333333333344E-2</v>
      </c>
      <c r="S157">
        <f t="shared" si="57"/>
        <v>4.5533333333333342E-2</v>
      </c>
      <c r="U157" t="s">
        <v>1663</v>
      </c>
      <c r="V157">
        <f t="shared" si="58"/>
        <v>100</v>
      </c>
      <c r="W157">
        <f t="shared" si="59"/>
        <v>2.2336198295026874</v>
      </c>
      <c r="X157">
        <f t="shared" si="60"/>
        <v>2.123339226635391</v>
      </c>
      <c r="Y157">
        <f t="shared" si="61"/>
        <v>2.2441227440614773</v>
      </c>
      <c r="Z157">
        <f t="shared" si="62"/>
        <v>2.1863567139881317</v>
      </c>
      <c r="AA157">
        <f t="shared" si="63"/>
        <v>2.5802160099427587</v>
      </c>
      <c r="AB157">
        <f t="shared" si="64"/>
        <v>2.1916081712675273</v>
      </c>
      <c r="AC157">
        <f t="shared" si="65"/>
        <v>2.3911635478845383</v>
      </c>
    </row>
    <row r="158" spans="1:29" x14ac:dyDescent="0.25">
      <c r="A158" t="s">
        <v>1664</v>
      </c>
      <c r="B158">
        <v>7.4499999999999997E-2</v>
      </c>
      <c r="C158">
        <v>9.8599999999999993E-2</v>
      </c>
      <c r="D158">
        <v>7.5800000000000006E-2</v>
      </c>
      <c r="E158">
        <v>3.4607000000000001</v>
      </c>
      <c r="F158">
        <f>AVERAGE(B158:D158)</f>
        <v>8.2966666666666661E-2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5.3045472654909904</v>
      </c>
      <c r="C164">
        <f t="shared" ref="C164:I164" si="66">AVERAGE(W152,W139,W126)</f>
        <v>5.8088534184099396</v>
      </c>
      <c r="D164">
        <f t="shared" si="66"/>
        <v>4.92286805571303</v>
      </c>
      <c r="E164">
        <f t="shared" si="66"/>
        <v>4.4612281127512325</v>
      </c>
      <c r="F164">
        <f t="shared" si="66"/>
        <v>5.3890788520222479</v>
      </c>
      <c r="G164">
        <f t="shared" si="66"/>
        <v>5.1491488801626248</v>
      </c>
      <c r="H164">
        <f t="shared" si="66"/>
        <v>5.0674104872639516</v>
      </c>
      <c r="I164">
        <f t="shared" si="66"/>
        <v>5.3317020757385256</v>
      </c>
      <c r="K164" t="s">
        <v>1658</v>
      </c>
      <c r="L164">
        <f>STDEV(V152,V139,V126)/SQRT(3)</f>
        <v>1.2594663172906908</v>
      </c>
      <c r="M164">
        <f t="shared" ref="M164:S164" si="67">STDEV(W152,W139,W126)/SQRT(3)</f>
        <v>1.7955145627839302</v>
      </c>
      <c r="N164">
        <f t="shared" si="67"/>
        <v>1.1080885180108009</v>
      </c>
      <c r="O164">
        <f t="shared" si="67"/>
        <v>1.0339017562671595</v>
      </c>
      <c r="P164">
        <f t="shared" si="67"/>
        <v>0.95770134549018537</v>
      </c>
      <c r="Q164">
        <f t="shared" si="67"/>
        <v>1.4389283730837177</v>
      </c>
      <c r="R164">
        <f t="shared" si="67"/>
        <v>1.2389315077114607</v>
      </c>
      <c r="S164">
        <f t="shared" si="67"/>
        <v>1.353594170307737</v>
      </c>
    </row>
    <row r="165" spans="1:19" x14ac:dyDescent="0.25">
      <c r="A165" t="s">
        <v>1659</v>
      </c>
      <c r="B165">
        <f t="shared" ref="B165:B169" si="68">AVERAGE(V153,V140,V127)</f>
        <v>12.223666040462158</v>
      </c>
      <c r="C165">
        <f t="shared" ref="C165:C169" si="69">AVERAGE(W153,W140,W127)</f>
        <v>9.2477911325549549</v>
      </c>
      <c r="D165">
        <f t="shared" ref="D165:D169" si="70">AVERAGE(X153,X140,X127)</f>
        <v>8.4463417221653909</v>
      </c>
      <c r="E165">
        <f t="shared" ref="E165:E169" si="71">AVERAGE(Y153,Y140,Y127)</f>
        <v>6.9571095027613632</v>
      </c>
      <c r="F165">
        <f t="shared" ref="F165:F169" si="72">AVERAGE(Z153,Z140,Z127)</f>
        <v>7.5424816226007687</v>
      </c>
      <c r="G165">
        <f t="shared" ref="G165:G169" si="73">AVERAGE(AA153,AA140,AA127)</f>
        <v>5.7269094956816451</v>
      </c>
      <c r="H165">
        <f t="shared" ref="H165:H169" si="74">AVERAGE(AB153,AB140,AB127)</f>
        <v>5.7412288351377869</v>
      </c>
      <c r="I165">
        <f t="shared" ref="I165:I169" si="75">AVERAGE(AC153,AC140,AC127)</f>
        <v>5.6881337998860344</v>
      </c>
      <c r="K165" t="s">
        <v>1659</v>
      </c>
      <c r="L165">
        <f t="shared" ref="L165:L169" si="76">STDEV(V153,V140,V127)/SQRT(3)</f>
        <v>3.1745270358123143</v>
      </c>
      <c r="M165">
        <f t="shared" ref="M165:M169" si="77">STDEV(W153,W140,W127)/SQRT(3)</f>
        <v>2.0423445698601568</v>
      </c>
      <c r="N165">
        <f t="shared" ref="N165:N169" si="78">STDEV(X153,X140,X127)/SQRT(3)</f>
        <v>1.8996279997437353</v>
      </c>
      <c r="O165">
        <f t="shared" ref="O165:O169" si="79">STDEV(Y153,Y140,Y127)/SQRT(3)</f>
        <v>1.5639273431208562</v>
      </c>
      <c r="P165">
        <f t="shared" ref="P165:P169" si="80">STDEV(Z153,Z140,Z127)/SQRT(3)</f>
        <v>2.3385772581728359</v>
      </c>
      <c r="Q165">
        <f t="shared" ref="Q165:Q169" si="81">STDEV(AA153,AA140,AA127)/SQRT(3)</f>
        <v>1.4479949859616505</v>
      </c>
      <c r="R165">
        <f t="shared" ref="R165:R169" si="82">STDEV(AB153,AB140,AB127)/SQRT(3)</f>
        <v>1.4940139229062552</v>
      </c>
      <c r="S165">
        <f t="shared" ref="S165:S169" si="83">STDEV(AC153,AC140,AC127)/SQRT(3)</f>
        <v>1.7121754424126054</v>
      </c>
    </row>
    <row r="166" spans="1:19" x14ac:dyDescent="0.25">
      <c r="A166" t="s">
        <v>1660</v>
      </c>
      <c r="B166">
        <f t="shared" si="68"/>
        <v>5.63836458108808</v>
      </c>
      <c r="C166">
        <f t="shared" si="69"/>
        <v>4.9155594688301507</v>
      </c>
      <c r="D166">
        <f t="shared" si="70"/>
        <v>4.6533592121217744</v>
      </c>
      <c r="E166">
        <f t="shared" si="71"/>
        <v>4.2003581596507891</v>
      </c>
      <c r="F166">
        <f t="shared" si="72"/>
        <v>4.4576469144229707</v>
      </c>
      <c r="G166">
        <f t="shared" si="73"/>
        <v>4.4461718186027932</v>
      </c>
      <c r="H166">
        <f t="shared" si="74"/>
        <v>4.5658828119808987</v>
      </c>
      <c r="I166">
        <f t="shared" si="75"/>
        <v>5.0309926247886558</v>
      </c>
      <c r="K166" t="s">
        <v>1660</v>
      </c>
      <c r="L166">
        <f t="shared" si="76"/>
        <v>0.37839408397463059</v>
      </c>
      <c r="M166">
        <f t="shared" si="77"/>
        <v>1.1711082971539608</v>
      </c>
      <c r="N166">
        <f t="shared" si="78"/>
        <v>1.0069016074566215</v>
      </c>
      <c r="O166">
        <f t="shared" si="79"/>
        <v>1.0160061258192656</v>
      </c>
      <c r="P166">
        <f t="shared" si="80"/>
        <v>0.93068738290269659</v>
      </c>
      <c r="Q166">
        <f t="shared" si="81"/>
        <v>1.3242090112970815</v>
      </c>
      <c r="R166">
        <f t="shared" si="82"/>
        <v>0.89568550591242002</v>
      </c>
      <c r="S166">
        <f t="shared" si="83"/>
        <v>1.2997644606316598</v>
      </c>
    </row>
    <row r="167" spans="1:19" x14ac:dyDescent="0.25">
      <c r="A167" t="s">
        <v>1661</v>
      </c>
      <c r="B167">
        <f t="shared" si="68"/>
        <v>5.4870994885269999</v>
      </c>
      <c r="C167">
        <f t="shared" si="69"/>
        <v>5.3680932264224976</v>
      </c>
      <c r="D167">
        <f t="shared" si="70"/>
        <v>5.3011161330004262</v>
      </c>
      <c r="E167">
        <f t="shared" si="71"/>
        <v>4.6429124509056861</v>
      </c>
      <c r="F167">
        <f t="shared" si="72"/>
        <v>4.9178716241273017</v>
      </c>
      <c r="G167">
        <f t="shared" si="73"/>
        <v>4.9671592173271648</v>
      </c>
      <c r="H167">
        <f t="shared" si="74"/>
        <v>6.0431135803771561</v>
      </c>
      <c r="I167">
        <f t="shared" si="75"/>
        <v>5.6308583928044591</v>
      </c>
      <c r="K167" t="s">
        <v>1661</v>
      </c>
      <c r="L167">
        <f t="shared" si="76"/>
        <v>1.6672124516314515</v>
      </c>
      <c r="M167">
        <f t="shared" si="77"/>
        <v>1.5789214844482575</v>
      </c>
      <c r="N167">
        <f t="shared" si="78"/>
        <v>1.2739477780219086</v>
      </c>
      <c r="O167">
        <f t="shared" si="79"/>
        <v>1.1840378052022489</v>
      </c>
      <c r="P167">
        <f t="shared" si="80"/>
        <v>1.2166164717689936</v>
      </c>
      <c r="Q167">
        <f t="shared" si="81"/>
        <v>1.2698917060907706</v>
      </c>
      <c r="R167">
        <f t="shared" si="82"/>
        <v>0.25881780084196881</v>
      </c>
      <c r="S167">
        <f t="shared" si="83"/>
        <v>1.662864082213714</v>
      </c>
    </row>
    <row r="168" spans="1:19" x14ac:dyDescent="0.25">
      <c r="A168" t="s">
        <v>1662</v>
      </c>
      <c r="B168">
        <f t="shared" si="68"/>
        <v>9.7598438149923545</v>
      </c>
      <c r="C168">
        <f t="shared" si="69"/>
        <v>4.8507322716552732</v>
      </c>
      <c r="D168">
        <f t="shared" si="70"/>
        <v>4.7773860090474054</v>
      </c>
      <c r="E168">
        <f t="shared" si="71"/>
        <v>5.0424307068093697</v>
      </c>
      <c r="F168">
        <f t="shared" si="72"/>
        <v>5.0703054881561727</v>
      </c>
      <c r="G168">
        <f t="shared" si="73"/>
        <v>4.8267390216245474</v>
      </c>
      <c r="H168">
        <f t="shared" si="74"/>
        <v>5.0091323990582266</v>
      </c>
      <c r="I168">
        <f t="shared" si="75"/>
        <v>5.0110948410444465</v>
      </c>
      <c r="K168" t="s">
        <v>1662</v>
      </c>
      <c r="L168">
        <f t="shared" si="76"/>
        <v>3.9496946080186541</v>
      </c>
      <c r="M168">
        <f t="shared" si="77"/>
        <v>1.0461513602811892</v>
      </c>
      <c r="N168">
        <f t="shared" si="78"/>
        <v>1.1893540134452638</v>
      </c>
      <c r="O168">
        <f t="shared" si="79"/>
        <v>1.0923806880035258</v>
      </c>
      <c r="P168">
        <f t="shared" si="80"/>
        <v>1.4405930979373749</v>
      </c>
      <c r="Q168">
        <f t="shared" si="81"/>
        <v>1.0051561001513671</v>
      </c>
      <c r="R168">
        <f t="shared" si="82"/>
        <v>1.4673856054457615</v>
      </c>
      <c r="S168">
        <f t="shared" si="83"/>
        <v>1.3342924480982117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5.0380333331842717</v>
      </c>
      <c r="D169">
        <f t="shared" si="70"/>
        <v>4.9014041697503616</v>
      </c>
      <c r="E169">
        <f t="shared" si="71"/>
        <v>5.1467587656531508</v>
      </c>
      <c r="F169">
        <f t="shared" si="72"/>
        <v>4.7883290781940309</v>
      </c>
      <c r="G169">
        <f t="shared" si="73"/>
        <v>5.1790213937391805</v>
      </c>
      <c r="H169">
        <f t="shared" si="74"/>
        <v>9.692034718447692</v>
      </c>
      <c r="I169">
        <f t="shared" si="75"/>
        <v>5.539535326986357</v>
      </c>
      <c r="K169" t="s">
        <v>1663</v>
      </c>
      <c r="L169">
        <f t="shared" si="76"/>
        <v>0</v>
      </c>
      <c r="M169">
        <f t="shared" si="77"/>
        <v>1.4073025883379999</v>
      </c>
      <c r="N169">
        <f t="shared" si="78"/>
        <v>1.4366167458830272</v>
      </c>
      <c r="O169">
        <f t="shared" si="79"/>
        <v>1.4601665287321739</v>
      </c>
      <c r="P169">
        <f t="shared" si="80"/>
        <v>1.3024405546568263</v>
      </c>
      <c r="Q169">
        <f t="shared" si="81"/>
        <v>1.2998631761051453</v>
      </c>
      <c r="R169">
        <f t="shared" si="82"/>
        <v>5.5497078960483606</v>
      </c>
      <c r="S169">
        <f t="shared" si="83"/>
        <v>1.5743533061588508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1345</v>
      </c>
      <c r="D175" s="224" t="s">
        <v>1345</v>
      </c>
      <c r="E175" s="224" t="s">
        <v>1345</v>
      </c>
      <c r="F175" s="224" t="s">
        <v>1345</v>
      </c>
      <c r="G175" s="224" t="s">
        <v>1345</v>
      </c>
      <c r="H175" s="224" t="s">
        <v>1345</v>
      </c>
      <c r="I175" s="225" t="s">
        <v>1345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1349</v>
      </c>
      <c r="D176" s="219" t="s">
        <v>1349</v>
      </c>
      <c r="E176" s="219" t="s">
        <v>1349</v>
      </c>
      <c r="F176" s="219" t="s">
        <v>1349</v>
      </c>
      <c r="G176" s="219" t="s">
        <v>1349</v>
      </c>
      <c r="H176" s="219" t="s">
        <v>1349</v>
      </c>
      <c r="I176" s="220" t="s">
        <v>1349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1353</v>
      </c>
      <c r="D177" s="219" t="s">
        <v>1353</v>
      </c>
      <c r="E177" s="219" t="s">
        <v>1353</v>
      </c>
      <c r="F177" s="219" t="s">
        <v>1353</v>
      </c>
      <c r="G177" s="219" t="s">
        <v>1353</v>
      </c>
      <c r="H177" s="219" t="s">
        <v>1353</v>
      </c>
      <c r="I177" s="220" t="s">
        <v>1353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1357</v>
      </c>
      <c r="D178" s="219" t="s">
        <v>1357</v>
      </c>
      <c r="E178" s="219" t="s">
        <v>1357</v>
      </c>
      <c r="F178" s="219" t="s">
        <v>1357</v>
      </c>
      <c r="G178" s="219" t="s">
        <v>1357</v>
      </c>
      <c r="H178" s="219" t="s">
        <v>1357</v>
      </c>
      <c r="I178" s="220" t="s">
        <v>1357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1361</v>
      </c>
      <c r="D179" s="219" t="s">
        <v>1361</v>
      </c>
      <c r="E179" s="219" t="s">
        <v>1361</v>
      </c>
      <c r="F179" s="219" t="s">
        <v>1361</v>
      </c>
      <c r="G179" s="219" t="s">
        <v>1361</v>
      </c>
      <c r="H179" s="219" t="s">
        <v>1361</v>
      </c>
      <c r="I179" s="220" t="s">
        <v>1361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1365</v>
      </c>
      <c r="D180" s="219" t="s">
        <v>1365</v>
      </c>
      <c r="E180" s="219" t="s">
        <v>1365</v>
      </c>
      <c r="F180" s="219" t="s">
        <v>1365</v>
      </c>
      <c r="G180" s="219" t="s">
        <v>1365</v>
      </c>
      <c r="H180" s="219" t="s">
        <v>1365</v>
      </c>
      <c r="I180" s="220" t="s">
        <v>1365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2080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32919</v>
      </c>
      <c r="C190">
        <v>32390</v>
      </c>
      <c r="D190">
        <v>32605</v>
      </c>
      <c r="E190">
        <v>31776</v>
      </c>
      <c r="F190">
        <v>33571</v>
      </c>
      <c r="G190">
        <v>32508</v>
      </c>
      <c r="H190">
        <v>31054</v>
      </c>
      <c r="I190">
        <v>31517</v>
      </c>
      <c r="K190" t="s">
        <v>1658</v>
      </c>
      <c r="L190">
        <f>B190-$E$196</f>
        <v>24622.666666666664</v>
      </c>
      <c r="M190">
        <f t="shared" ref="M190:S190" si="84">C190-$E$196</f>
        <v>24093.666666666664</v>
      </c>
      <c r="N190">
        <f t="shared" si="84"/>
        <v>24308.666666666664</v>
      </c>
      <c r="O190">
        <f t="shared" si="84"/>
        <v>23479.666666666664</v>
      </c>
      <c r="P190">
        <f t="shared" si="84"/>
        <v>25274.666666666664</v>
      </c>
      <c r="Q190">
        <f t="shared" si="84"/>
        <v>24211.666666666664</v>
      </c>
      <c r="R190">
        <f t="shared" si="84"/>
        <v>22757.666666666664</v>
      </c>
      <c r="S190">
        <f t="shared" si="84"/>
        <v>23220.666666666664</v>
      </c>
      <c r="U190" t="s">
        <v>1658</v>
      </c>
      <c r="V190">
        <f>L190/$O$196*100</f>
        <v>110.18660779546235</v>
      </c>
      <c r="W190">
        <f t="shared" ref="W190:AC190" si="85">M190/$O$196*100</f>
        <v>107.81932904727098</v>
      </c>
      <c r="X190">
        <f t="shared" si="85"/>
        <v>108.78145557063799</v>
      </c>
      <c r="Y190">
        <f t="shared" si="85"/>
        <v>105.07167469681826</v>
      </c>
      <c r="Z190">
        <f t="shared" si="85"/>
        <v>113.10431241516132</v>
      </c>
      <c r="AA190">
        <f t="shared" si="85"/>
        <v>108.34737988335148</v>
      </c>
      <c r="AB190">
        <f t="shared" si="85"/>
        <v>101.84071958113934</v>
      </c>
      <c r="AC190">
        <f t="shared" si="85"/>
        <v>103.91264786169245</v>
      </c>
    </row>
    <row r="191" spans="1:29" x14ac:dyDescent="0.25">
      <c r="A191" t="s">
        <v>1659</v>
      </c>
      <c r="B191">
        <v>27445</v>
      </c>
      <c r="C191">
        <v>29081</v>
      </c>
      <c r="D191">
        <v>33240</v>
      </c>
      <c r="E191">
        <v>30872</v>
      </c>
      <c r="F191">
        <v>30255</v>
      </c>
      <c r="G191">
        <v>33865</v>
      </c>
      <c r="H191">
        <v>32757</v>
      </c>
      <c r="I191">
        <v>35440</v>
      </c>
      <c r="K191" t="s">
        <v>1659</v>
      </c>
      <c r="L191">
        <f t="shared" ref="L191:L195" si="86">B191-$E$196</f>
        <v>19148.666666666664</v>
      </c>
      <c r="M191">
        <f t="shared" ref="M191:M195" si="87">C191-$E$196</f>
        <v>20784.666666666664</v>
      </c>
      <c r="N191">
        <f t="shared" ref="N191:N195" si="88">D191-$E$196</f>
        <v>24943.666666666664</v>
      </c>
      <c r="O191">
        <f t="shared" ref="O191:O195" si="89">E191-$E$196</f>
        <v>22575.666666666664</v>
      </c>
      <c r="P191">
        <f t="shared" ref="P191:P195" si="90">F191-$E$196</f>
        <v>21958.666666666664</v>
      </c>
      <c r="Q191">
        <f t="shared" ref="Q191:Q195" si="91">G191-$E$196</f>
        <v>25568.666666666664</v>
      </c>
      <c r="R191">
        <f t="shared" ref="R191:R195" si="92">H191-$E$196</f>
        <v>24460.666666666664</v>
      </c>
      <c r="S191">
        <f t="shared" ref="S191:S195" si="93">I191-$E$196</f>
        <v>27143.666666666664</v>
      </c>
      <c r="U191" t="s">
        <v>1659</v>
      </c>
      <c r="V191">
        <f t="shared" ref="V191:V195" si="94">L191/$O$196*100</f>
        <v>85.690419009830094</v>
      </c>
      <c r="W191">
        <f t="shared" ref="W191:W195" si="95">M191/$O$196*100</f>
        <v>93.01153060159011</v>
      </c>
      <c r="X191">
        <f t="shared" ref="X191:X195" si="96">N191/$O$196*100</f>
        <v>111.6230850698847</v>
      </c>
      <c r="Y191">
        <f t="shared" ref="Y191:Y195" si="97">O191/$O$196*100</f>
        <v>101.02626829159145</v>
      </c>
      <c r="Z191">
        <f t="shared" ref="Z191:Z195" si="98">P191/$O$196*100</f>
        <v>98.265188919882448</v>
      </c>
      <c r="AA191">
        <f t="shared" ref="AA191:AA195" si="99">Q191/$O$196*100</f>
        <v>114.41996449827711</v>
      </c>
      <c r="AB191">
        <f t="shared" ref="AB191:AB195" si="100">R191/$O$196*100</f>
        <v>109.46165664762302</v>
      </c>
      <c r="AC191">
        <f t="shared" ref="AC191:AC195" si="101">S191/$O$196*100</f>
        <v>121.46810065782603</v>
      </c>
    </row>
    <row r="192" spans="1:29" x14ac:dyDescent="0.25">
      <c r="A192" t="s">
        <v>1660</v>
      </c>
      <c r="B192">
        <v>31564</v>
      </c>
      <c r="C192">
        <v>31569</v>
      </c>
      <c r="D192">
        <v>32583</v>
      </c>
      <c r="E192">
        <v>32768</v>
      </c>
      <c r="F192">
        <v>35355</v>
      </c>
      <c r="G192">
        <v>35522</v>
      </c>
      <c r="H192">
        <v>32476</v>
      </c>
      <c r="I192">
        <v>34163</v>
      </c>
      <c r="K192" t="s">
        <v>1660</v>
      </c>
      <c r="L192">
        <f t="shared" si="86"/>
        <v>23267.666666666664</v>
      </c>
      <c r="M192">
        <f t="shared" si="87"/>
        <v>23272.666666666664</v>
      </c>
      <c r="N192">
        <f t="shared" si="88"/>
        <v>24286.666666666664</v>
      </c>
      <c r="O192">
        <f t="shared" si="89"/>
        <v>24471.666666666664</v>
      </c>
      <c r="P192">
        <f t="shared" si="90"/>
        <v>27058.666666666664</v>
      </c>
      <c r="Q192">
        <f t="shared" si="91"/>
        <v>27225.666666666664</v>
      </c>
      <c r="R192">
        <f t="shared" si="92"/>
        <v>24179.666666666664</v>
      </c>
      <c r="S192">
        <f t="shared" si="93"/>
        <v>25866.666666666664</v>
      </c>
      <c r="U192" t="s">
        <v>1660</v>
      </c>
      <c r="V192">
        <f t="shared" si="94"/>
        <v>104.12297319470755</v>
      </c>
      <c r="W192">
        <f t="shared" si="95"/>
        <v>104.14534823013469</v>
      </c>
      <c r="X192">
        <f t="shared" si="96"/>
        <v>108.68300541475857</v>
      </c>
      <c r="Y192">
        <f t="shared" si="97"/>
        <v>109.51088172556274</v>
      </c>
      <c r="Z192">
        <f t="shared" si="98"/>
        <v>121.08772505556466</v>
      </c>
      <c r="AA192">
        <f t="shared" si="99"/>
        <v>121.83505123883111</v>
      </c>
      <c r="AB192">
        <f t="shared" si="100"/>
        <v>108.2041796566178</v>
      </c>
      <c r="AC192">
        <f t="shared" si="101"/>
        <v>115.75351660973463</v>
      </c>
    </row>
    <row r="193" spans="1:29" x14ac:dyDescent="0.25">
      <c r="A193" t="s">
        <v>1661</v>
      </c>
      <c r="B193">
        <v>31191</v>
      </c>
      <c r="C193">
        <v>34845</v>
      </c>
      <c r="D193">
        <v>33160</v>
      </c>
      <c r="E193">
        <v>31025</v>
      </c>
      <c r="F193">
        <v>32002</v>
      </c>
      <c r="G193">
        <v>33681</v>
      </c>
      <c r="H193">
        <v>31318</v>
      </c>
      <c r="I193">
        <v>33430</v>
      </c>
      <c r="K193" t="s">
        <v>1661</v>
      </c>
      <c r="L193">
        <f t="shared" si="86"/>
        <v>22894.666666666664</v>
      </c>
      <c r="M193">
        <f t="shared" si="87"/>
        <v>26548.666666666664</v>
      </c>
      <c r="N193">
        <f t="shared" si="88"/>
        <v>24863.666666666664</v>
      </c>
      <c r="O193">
        <f t="shared" si="89"/>
        <v>22728.666666666664</v>
      </c>
      <c r="P193">
        <f t="shared" si="90"/>
        <v>23705.666666666664</v>
      </c>
      <c r="Q193">
        <f t="shared" si="91"/>
        <v>25384.666666666664</v>
      </c>
      <c r="R193">
        <f t="shared" si="92"/>
        <v>23021.666666666664</v>
      </c>
      <c r="S193">
        <f t="shared" si="93"/>
        <v>25133.666666666664</v>
      </c>
      <c r="U193" t="s">
        <v>1661</v>
      </c>
      <c r="V193">
        <f t="shared" si="94"/>
        <v>102.45379555184296</v>
      </c>
      <c r="W193">
        <f t="shared" si="95"/>
        <v>118.80547144199645</v>
      </c>
      <c r="X193">
        <f t="shared" si="96"/>
        <v>111.26508450305046</v>
      </c>
      <c r="Y193">
        <f t="shared" si="97"/>
        <v>101.71094437566192</v>
      </c>
      <c r="Z193">
        <f t="shared" si="98"/>
        <v>106.08302629812496</v>
      </c>
      <c r="AA193">
        <f t="shared" si="99"/>
        <v>113.5965631945584</v>
      </c>
      <c r="AB193">
        <f t="shared" si="100"/>
        <v>103.0221214516923</v>
      </c>
      <c r="AC193">
        <f t="shared" si="101"/>
        <v>112.47333641611598</v>
      </c>
    </row>
    <row r="194" spans="1:29" x14ac:dyDescent="0.25">
      <c r="A194" t="s">
        <v>1662</v>
      </c>
      <c r="B194">
        <v>33415</v>
      </c>
      <c r="C194">
        <v>32419</v>
      </c>
      <c r="D194">
        <v>32485</v>
      </c>
      <c r="E194">
        <v>30841</v>
      </c>
      <c r="F194">
        <v>33265</v>
      </c>
      <c r="G194">
        <v>33352</v>
      </c>
      <c r="H194">
        <v>33609</v>
      </c>
      <c r="I194">
        <v>33445</v>
      </c>
      <c r="K194" t="s">
        <v>1662</v>
      </c>
      <c r="L194">
        <f t="shared" si="86"/>
        <v>25118.666666666664</v>
      </c>
      <c r="M194">
        <f t="shared" si="87"/>
        <v>24122.666666666664</v>
      </c>
      <c r="N194">
        <f t="shared" si="88"/>
        <v>24188.666666666664</v>
      </c>
      <c r="O194">
        <f t="shared" si="89"/>
        <v>22544.666666666664</v>
      </c>
      <c r="P194">
        <f t="shared" si="90"/>
        <v>24968.666666666664</v>
      </c>
      <c r="Q194">
        <f t="shared" si="91"/>
        <v>25055.666666666664</v>
      </c>
      <c r="R194">
        <f t="shared" si="92"/>
        <v>25312.666666666664</v>
      </c>
      <c r="S194">
        <f t="shared" si="93"/>
        <v>25148.666666666664</v>
      </c>
      <c r="U194" t="s">
        <v>1662</v>
      </c>
      <c r="V194">
        <f t="shared" si="94"/>
        <v>112.40621130983457</v>
      </c>
      <c r="W194">
        <f t="shared" si="95"/>
        <v>107.9491042527484</v>
      </c>
      <c r="X194">
        <f t="shared" si="96"/>
        <v>108.24445472038664</v>
      </c>
      <c r="Y194">
        <f t="shared" si="97"/>
        <v>100.88754307194318</v>
      </c>
      <c r="Z194">
        <f t="shared" si="98"/>
        <v>111.73496024702038</v>
      </c>
      <c r="AA194">
        <f t="shared" si="99"/>
        <v>112.12428586345263</v>
      </c>
      <c r="AB194">
        <f t="shared" si="100"/>
        <v>113.27436268440758</v>
      </c>
      <c r="AC194">
        <f t="shared" si="101"/>
        <v>112.54046152239741</v>
      </c>
    </row>
    <row r="195" spans="1:29" x14ac:dyDescent="0.25">
      <c r="A195" t="s">
        <v>1663</v>
      </c>
      <c r="B195">
        <v>8596</v>
      </c>
      <c r="C195">
        <v>29100</v>
      </c>
      <c r="D195">
        <v>30369</v>
      </c>
      <c r="E195">
        <v>32217</v>
      </c>
      <c r="F195">
        <v>32024</v>
      </c>
      <c r="G195">
        <v>32392</v>
      </c>
      <c r="H195">
        <v>41874</v>
      </c>
      <c r="I195">
        <v>31836</v>
      </c>
      <c r="K195" t="s">
        <v>1663</v>
      </c>
      <c r="L195">
        <f t="shared" si="86"/>
        <v>299.66666666666606</v>
      </c>
      <c r="M195">
        <f t="shared" si="87"/>
        <v>20803.666666666664</v>
      </c>
      <c r="N195">
        <f t="shared" si="88"/>
        <v>22072.666666666664</v>
      </c>
      <c r="O195">
        <f t="shared" si="89"/>
        <v>23920.666666666664</v>
      </c>
      <c r="P195">
        <f t="shared" si="90"/>
        <v>23727.666666666664</v>
      </c>
      <c r="Q195">
        <f t="shared" si="91"/>
        <v>24095.666666666664</v>
      </c>
      <c r="R195">
        <f t="shared" si="92"/>
        <v>33577.666666666664</v>
      </c>
      <c r="S195">
        <f t="shared" si="93"/>
        <v>23539.666666666664</v>
      </c>
      <c r="U195" t="s">
        <v>1663</v>
      </c>
      <c r="V195">
        <f t="shared" si="94"/>
        <v>1.341010456599887</v>
      </c>
      <c r="W195">
        <f t="shared" si="95"/>
        <v>93.096555736213233</v>
      </c>
      <c r="X195">
        <f t="shared" si="96"/>
        <v>98.77533972762123</v>
      </c>
      <c r="Y195">
        <f t="shared" si="97"/>
        <v>107.04515282149197</v>
      </c>
      <c r="Z195">
        <f t="shared" si="98"/>
        <v>106.18147645400438</v>
      </c>
      <c r="AA195">
        <f t="shared" si="99"/>
        <v>107.82827906144183</v>
      </c>
      <c r="AB195">
        <f t="shared" si="100"/>
        <v>150.26029624546905</v>
      </c>
      <c r="AC195">
        <f t="shared" si="101"/>
        <v>105.34017512194393</v>
      </c>
    </row>
    <row r="196" spans="1:29" x14ac:dyDescent="0.25">
      <c r="A196" t="s">
        <v>1664</v>
      </c>
      <c r="B196">
        <v>8157</v>
      </c>
      <c r="C196">
        <v>8413</v>
      </c>
      <c r="D196">
        <v>8319</v>
      </c>
      <c r="E196">
        <f>AVERAGE(B196:D196)</f>
        <v>8296.3333333333339</v>
      </c>
      <c r="O196">
        <f>AVERAGE(L190:L192)</f>
        <v>22346.333333333332</v>
      </c>
    </row>
    <row r="197" spans="1:29" x14ac:dyDescent="0.25">
      <c r="A197" t="s">
        <v>1665</v>
      </c>
    </row>
    <row r="200" spans="1:29" x14ac:dyDescent="0.25">
      <c r="A200" s="7" t="s">
        <v>2083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37781</v>
      </c>
      <c r="C203">
        <v>38312</v>
      </c>
      <c r="D203">
        <v>39463</v>
      </c>
      <c r="E203">
        <v>40716</v>
      </c>
      <c r="F203">
        <v>40489</v>
      </c>
      <c r="G203">
        <v>39319</v>
      </c>
      <c r="H203">
        <v>38453</v>
      </c>
      <c r="I203">
        <v>43293</v>
      </c>
      <c r="K203" t="s">
        <v>1658</v>
      </c>
      <c r="L203">
        <f>B203-$E$209</f>
        <v>29296</v>
      </c>
      <c r="M203">
        <f t="shared" ref="M203:S203" si="102">C203-$E$209</f>
        <v>29827</v>
      </c>
      <c r="N203">
        <f t="shared" si="102"/>
        <v>30978</v>
      </c>
      <c r="O203">
        <f t="shared" si="102"/>
        <v>32231</v>
      </c>
      <c r="P203">
        <f t="shared" si="102"/>
        <v>32004</v>
      </c>
      <c r="Q203">
        <f t="shared" si="102"/>
        <v>30834</v>
      </c>
      <c r="R203">
        <f t="shared" si="102"/>
        <v>29968</v>
      </c>
      <c r="S203">
        <f t="shared" si="102"/>
        <v>34808</v>
      </c>
    </row>
    <row r="204" spans="1:29" x14ac:dyDescent="0.25">
      <c r="A204" t="s">
        <v>1659</v>
      </c>
      <c r="B204">
        <v>34496</v>
      </c>
      <c r="C204">
        <v>37038</v>
      </c>
      <c r="D204">
        <v>38818</v>
      </c>
      <c r="E204">
        <v>37367</v>
      </c>
      <c r="F204">
        <v>37808</v>
      </c>
      <c r="G204">
        <v>36879</v>
      </c>
      <c r="H204">
        <v>41613</v>
      </c>
      <c r="I204">
        <v>41701</v>
      </c>
      <c r="K204" t="s">
        <v>1659</v>
      </c>
      <c r="L204">
        <f t="shared" ref="L204:L208" si="103">B204-$E$209</f>
        <v>26011</v>
      </c>
      <c r="M204">
        <f t="shared" ref="M204:M208" si="104">C204-$E$209</f>
        <v>28553</v>
      </c>
      <c r="N204">
        <f t="shared" ref="N204:N208" si="105">D204-$E$209</f>
        <v>30333</v>
      </c>
      <c r="O204">
        <f t="shared" ref="O204:O208" si="106">E204-$E$209</f>
        <v>28882</v>
      </c>
      <c r="P204">
        <f t="shared" ref="P204:P208" si="107">F204-$E$209</f>
        <v>29323</v>
      </c>
      <c r="Q204">
        <f t="shared" ref="Q204:Q208" si="108">G204-$E$209</f>
        <v>28394</v>
      </c>
      <c r="R204">
        <f t="shared" ref="R204:R208" si="109">H204-$E$209</f>
        <v>33128</v>
      </c>
      <c r="S204">
        <f t="shared" ref="S204:S208" si="110">I204-$E$209</f>
        <v>33216</v>
      </c>
      <c r="U204" t="s">
        <v>1658</v>
      </c>
      <c r="V204">
        <f>L203/$O$209*100</f>
        <v>106.04503004416131</v>
      </c>
      <c r="W204">
        <f t="shared" ref="W204:AC204" si="111">M203/$O$209*100</f>
        <v>107.96713241149642</v>
      </c>
      <c r="X204">
        <f t="shared" si="111"/>
        <v>112.13349742995729</v>
      </c>
      <c r="Y204">
        <f t="shared" si="111"/>
        <v>116.66907985231303</v>
      </c>
      <c r="Z204">
        <f t="shared" si="111"/>
        <v>115.84739013972344</v>
      </c>
      <c r="AA204">
        <f t="shared" si="111"/>
        <v>111.61224933034097</v>
      </c>
      <c r="AB204">
        <f t="shared" si="111"/>
        <v>108.47752117570404</v>
      </c>
      <c r="AC204">
        <f t="shared" si="111"/>
        <v>125.99724896836312</v>
      </c>
    </row>
    <row r="205" spans="1:29" x14ac:dyDescent="0.25">
      <c r="A205" t="s">
        <v>1660</v>
      </c>
      <c r="B205">
        <v>36056</v>
      </c>
      <c r="C205">
        <v>41160</v>
      </c>
      <c r="D205">
        <v>41161</v>
      </c>
      <c r="E205">
        <v>40750</v>
      </c>
      <c r="F205">
        <v>41259</v>
      </c>
      <c r="G205">
        <v>37759</v>
      </c>
      <c r="H205">
        <v>38921</v>
      </c>
      <c r="I205">
        <v>41645</v>
      </c>
      <c r="K205" t="s">
        <v>1660</v>
      </c>
      <c r="L205">
        <f t="shared" si="103"/>
        <v>27571</v>
      </c>
      <c r="M205">
        <f t="shared" si="104"/>
        <v>32675</v>
      </c>
      <c r="N205">
        <f t="shared" si="105"/>
        <v>32676</v>
      </c>
      <c r="O205">
        <f t="shared" si="106"/>
        <v>32265</v>
      </c>
      <c r="P205">
        <f t="shared" si="107"/>
        <v>32774</v>
      </c>
      <c r="Q205">
        <f t="shared" si="108"/>
        <v>29274</v>
      </c>
      <c r="R205">
        <f t="shared" si="109"/>
        <v>30436</v>
      </c>
      <c r="S205">
        <f t="shared" si="110"/>
        <v>33160</v>
      </c>
      <c r="U205" t="s">
        <v>1659</v>
      </c>
      <c r="V205">
        <f t="shared" ref="V205:V209" si="112">L204/$O$209*100</f>
        <v>94.154057771664384</v>
      </c>
      <c r="W205">
        <f t="shared" ref="W205:W209" si="113">M204/$O$209*100</f>
        <v>103.35553464127996</v>
      </c>
      <c r="X205">
        <f t="shared" ref="X205:X209" si="114">N204/$O$209*100</f>
        <v>109.79874031709261</v>
      </c>
      <c r="Y205">
        <f t="shared" ref="Y205:Y209" si="115">O204/$O$209*100</f>
        <v>104.54644175776441</v>
      </c>
      <c r="Z205">
        <f t="shared" ref="Z205:Z209" si="116">P204/$O$209*100</f>
        <v>106.14276406283936</v>
      </c>
      <c r="AA205">
        <f t="shared" ref="AA205:AA209" si="117">Q204/$O$209*100</f>
        <v>102.77998986462029</v>
      </c>
      <c r="AB205">
        <f t="shared" ref="AB205:AB209" si="118">R204/$O$209*100</f>
        <v>119.91602113950626</v>
      </c>
      <c r="AC205">
        <f t="shared" ref="AC205:AC209" si="119">S204/$O$209*100</f>
        <v>120.23456164482734</v>
      </c>
    </row>
    <row r="206" spans="1:29" x14ac:dyDescent="0.25">
      <c r="A206" t="s">
        <v>1661</v>
      </c>
      <c r="B206">
        <v>37314</v>
      </c>
      <c r="C206">
        <v>39783</v>
      </c>
      <c r="D206">
        <v>40693</v>
      </c>
      <c r="E206">
        <v>40675</v>
      </c>
      <c r="F206">
        <v>40402</v>
      </c>
      <c r="G206">
        <v>40076</v>
      </c>
      <c r="H206">
        <v>38909</v>
      </c>
      <c r="I206">
        <v>40895</v>
      </c>
      <c r="K206" t="s">
        <v>1661</v>
      </c>
      <c r="L206">
        <f t="shared" si="103"/>
        <v>28829</v>
      </c>
      <c r="M206">
        <f t="shared" si="104"/>
        <v>31298</v>
      </c>
      <c r="N206">
        <f t="shared" si="105"/>
        <v>32208</v>
      </c>
      <c r="O206">
        <f t="shared" si="106"/>
        <v>32190</v>
      </c>
      <c r="P206">
        <f t="shared" si="107"/>
        <v>31917</v>
      </c>
      <c r="Q206">
        <f t="shared" si="108"/>
        <v>31591</v>
      </c>
      <c r="R206">
        <f t="shared" si="109"/>
        <v>30424</v>
      </c>
      <c r="S206">
        <f t="shared" si="110"/>
        <v>32410</v>
      </c>
      <c r="U206" t="s">
        <v>1660</v>
      </c>
      <c r="V206">
        <f t="shared" si="112"/>
        <v>99.800912184174322</v>
      </c>
      <c r="W206">
        <f t="shared" si="113"/>
        <v>118.27626149279664</v>
      </c>
      <c r="X206">
        <f t="shared" si="114"/>
        <v>118.27988127126621</v>
      </c>
      <c r="Y206">
        <f t="shared" si="115"/>
        <v>116.79215232027799</v>
      </c>
      <c r="Z206">
        <f t="shared" si="116"/>
        <v>118.63461956128285</v>
      </c>
      <c r="AA206">
        <f t="shared" si="117"/>
        <v>105.96539491783103</v>
      </c>
      <c r="AB206">
        <f t="shared" si="118"/>
        <v>110.17157749945703</v>
      </c>
      <c r="AC206">
        <f t="shared" si="119"/>
        <v>120.03185405053212</v>
      </c>
    </row>
    <row r="207" spans="1:29" x14ac:dyDescent="0.25">
      <c r="A207" t="s">
        <v>1662</v>
      </c>
      <c r="B207">
        <v>44079</v>
      </c>
      <c r="C207">
        <v>39346</v>
      </c>
      <c r="D207">
        <v>41872</v>
      </c>
      <c r="E207">
        <v>40322</v>
      </c>
      <c r="F207">
        <v>40707</v>
      </c>
      <c r="G207">
        <v>38121</v>
      </c>
      <c r="H207">
        <v>42322</v>
      </c>
      <c r="I207">
        <v>38844</v>
      </c>
      <c r="K207" t="s">
        <v>1662</v>
      </c>
      <c r="L207">
        <f t="shared" si="103"/>
        <v>35594</v>
      </c>
      <c r="M207">
        <f t="shared" si="104"/>
        <v>30861</v>
      </c>
      <c r="N207">
        <f t="shared" si="105"/>
        <v>33387</v>
      </c>
      <c r="O207">
        <f t="shared" si="106"/>
        <v>31837</v>
      </c>
      <c r="P207">
        <f t="shared" si="107"/>
        <v>32222</v>
      </c>
      <c r="Q207">
        <f t="shared" si="108"/>
        <v>29636</v>
      </c>
      <c r="R207">
        <f t="shared" si="109"/>
        <v>33837</v>
      </c>
      <c r="S207">
        <f t="shared" si="110"/>
        <v>30359</v>
      </c>
      <c r="U207" t="s">
        <v>1661</v>
      </c>
      <c r="V207">
        <f t="shared" si="112"/>
        <v>104.35459349887788</v>
      </c>
      <c r="W207">
        <f t="shared" si="113"/>
        <v>113.29182654021575</v>
      </c>
      <c r="X207">
        <f t="shared" si="114"/>
        <v>116.58582494751322</v>
      </c>
      <c r="Y207">
        <f t="shared" si="115"/>
        <v>116.52066893506117</v>
      </c>
      <c r="Z207">
        <f t="shared" si="116"/>
        <v>115.53246941287195</v>
      </c>
      <c r="AA207">
        <f t="shared" si="117"/>
        <v>114.35242163179613</v>
      </c>
      <c r="AB207">
        <f t="shared" si="118"/>
        <v>110.12814015782236</v>
      </c>
      <c r="AC207">
        <f t="shared" si="119"/>
        <v>117.31702019836385</v>
      </c>
    </row>
    <row r="208" spans="1:29" x14ac:dyDescent="0.25">
      <c r="A208" t="s">
        <v>1663</v>
      </c>
      <c r="B208">
        <v>8759</v>
      </c>
      <c r="C208">
        <v>38646</v>
      </c>
      <c r="D208">
        <v>40251</v>
      </c>
      <c r="E208">
        <v>39121</v>
      </c>
      <c r="F208">
        <v>39137</v>
      </c>
      <c r="G208">
        <v>41489</v>
      </c>
      <c r="H208">
        <v>39753</v>
      </c>
      <c r="I208">
        <v>40604</v>
      </c>
      <c r="K208" t="s">
        <v>1663</v>
      </c>
      <c r="L208">
        <f t="shared" si="103"/>
        <v>274</v>
      </c>
      <c r="M208">
        <f t="shared" si="104"/>
        <v>30161</v>
      </c>
      <c r="N208">
        <f t="shared" si="105"/>
        <v>31766</v>
      </c>
      <c r="O208">
        <f t="shared" si="106"/>
        <v>30636</v>
      </c>
      <c r="P208">
        <f t="shared" si="107"/>
        <v>30652</v>
      </c>
      <c r="Q208">
        <f t="shared" si="108"/>
        <v>33004</v>
      </c>
      <c r="R208">
        <f t="shared" si="109"/>
        <v>31268</v>
      </c>
      <c r="S208">
        <f t="shared" si="110"/>
        <v>32119</v>
      </c>
      <c r="U208" t="s">
        <v>1662</v>
      </c>
      <c r="V208">
        <f t="shared" si="112"/>
        <v>128.84239484543545</v>
      </c>
      <c r="W208">
        <f t="shared" si="113"/>
        <v>111.70998334901905</v>
      </c>
      <c r="X208">
        <f t="shared" si="114"/>
        <v>120.85354376312169</v>
      </c>
      <c r="Y208">
        <f t="shared" si="115"/>
        <v>115.24288713530733</v>
      </c>
      <c r="Z208">
        <f t="shared" si="116"/>
        <v>116.63650184608703</v>
      </c>
      <c r="AA208">
        <f t="shared" si="117"/>
        <v>107.27575472381091</v>
      </c>
      <c r="AB208">
        <f t="shared" si="118"/>
        <v>122.48244407442263</v>
      </c>
      <c r="AC208">
        <f t="shared" si="119"/>
        <v>109.89285455730109</v>
      </c>
    </row>
    <row r="209" spans="1:29" x14ac:dyDescent="0.25">
      <c r="A209" t="s">
        <v>1664</v>
      </c>
      <c r="B209">
        <v>8310</v>
      </c>
      <c r="C209">
        <v>8548</v>
      </c>
      <c r="D209">
        <v>8597</v>
      </c>
      <c r="E209">
        <f>AVERAGE(B209:D209)</f>
        <v>8485</v>
      </c>
      <c r="O209">
        <f>AVERAGE(L203:L205)</f>
        <v>27626</v>
      </c>
      <c r="U209" t="s">
        <v>1663</v>
      </c>
      <c r="V209">
        <f t="shared" si="112"/>
        <v>0.99181930065879964</v>
      </c>
      <c r="W209">
        <f t="shared" si="113"/>
        <v>109.17613842032867</v>
      </c>
      <c r="X209">
        <f t="shared" si="114"/>
        <v>114.98588286396874</v>
      </c>
      <c r="Y209">
        <f t="shared" si="115"/>
        <v>110.89553319336855</v>
      </c>
      <c r="Z209">
        <f t="shared" si="116"/>
        <v>110.9534496488815</v>
      </c>
      <c r="AA209">
        <f t="shared" si="117"/>
        <v>119.4671686092811</v>
      </c>
      <c r="AB209">
        <f t="shared" si="118"/>
        <v>113.18323318612902</v>
      </c>
      <c r="AC209">
        <f t="shared" si="119"/>
        <v>116.26366466372258</v>
      </c>
    </row>
    <row r="210" spans="1:29" x14ac:dyDescent="0.25">
      <c r="A210" t="s">
        <v>1665</v>
      </c>
    </row>
    <row r="213" spans="1:29" x14ac:dyDescent="0.25">
      <c r="A213" s="7" t="s">
        <v>2086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33990</v>
      </c>
      <c r="C216">
        <v>26397</v>
      </c>
      <c r="D216">
        <v>35430</v>
      </c>
      <c r="E216">
        <v>31167</v>
      </c>
      <c r="F216">
        <v>28052</v>
      </c>
      <c r="G216">
        <v>31347</v>
      </c>
      <c r="H216">
        <v>25576</v>
      </c>
      <c r="I216">
        <v>37963</v>
      </c>
      <c r="K216" t="s">
        <v>1658</v>
      </c>
      <c r="L216">
        <f>B216-$E$222</f>
        <v>25547.666666666664</v>
      </c>
      <c r="M216">
        <f t="shared" ref="M216:S216" si="120">C216-$E$222</f>
        <v>17954.666666666664</v>
      </c>
      <c r="N216">
        <f t="shared" si="120"/>
        <v>26987.666666666664</v>
      </c>
      <c r="O216">
        <f t="shared" si="120"/>
        <v>22724.666666666664</v>
      </c>
      <c r="P216">
        <f t="shared" si="120"/>
        <v>19609.666666666664</v>
      </c>
      <c r="Q216">
        <f t="shared" si="120"/>
        <v>22904.666666666664</v>
      </c>
      <c r="R216">
        <f t="shared" si="120"/>
        <v>17133.666666666664</v>
      </c>
      <c r="S216">
        <f t="shared" si="120"/>
        <v>29520.666666666664</v>
      </c>
    </row>
    <row r="217" spans="1:29" x14ac:dyDescent="0.25">
      <c r="A217" t="s">
        <v>1659</v>
      </c>
      <c r="B217">
        <v>29842</v>
      </c>
      <c r="C217">
        <v>28183</v>
      </c>
      <c r="D217">
        <v>31155</v>
      </c>
      <c r="E217">
        <v>30888</v>
      </c>
      <c r="F217">
        <v>25922</v>
      </c>
      <c r="G217">
        <v>29784</v>
      </c>
      <c r="H217">
        <v>31387</v>
      </c>
      <c r="I217">
        <v>36518</v>
      </c>
      <c r="K217" t="s">
        <v>1659</v>
      </c>
      <c r="L217">
        <f t="shared" ref="L217:L221" si="121">B217-$E$222</f>
        <v>21399.666666666664</v>
      </c>
      <c r="M217">
        <f t="shared" ref="M217:M221" si="122">C217-$E$222</f>
        <v>19740.666666666664</v>
      </c>
      <c r="N217">
        <f t="shared" ref="N217:N221" si="123">D217-$E$222</f>
        <v>22712.666666666664</v>
      </c>
      <c r="O217">
        <f t="shared" ref="O217:O221" si="124">E217-$E$222</f>
        <v>22445.666666666664</v>
      </c>
      <c r="P217">
        <f t="shared" ref="P217:P221" si="125">F217-$E$222</f>
        <v>17479.666666666664</v>
      </c>
      <c r="Q217">
        <f t="shared" ref="Q217:Q221" si="126">G217-$E$222</f>
        <v>21341.666666666664</v>
      </c>
      <c r="R217">
        <f t="shared" ref="R217:R221" si="127">H217-$E$222</f>
        <v>22944.666666666664</v>
      </c>
      <c r="S217">
        <f t="shared" ref="S217:S221" si="128">I217-$E$222</f>
        <v>28075.666666666664</v>
      </c>
      <c r="U217" t="s">
        <v>1658</v>
      </c>
      <c r="V217">
        <f>L216/$O$222*100</f>
        <v>108.12911781718655</v>
      </c>
      <c r="W217">
        <f t="shared" ref="W217:AC217" si="129">M216/$O$222*100</f>
        <v>75.99215586687545</v>
      </c>
      <c r="X217">
        <f t="shared" si="129"/>
        <v>114.22383995711121</v>
      </c>
      <c r="Y217">
        <f t="shared" si="129"/>
        <v>96.180922955375905</v>
      </c>
      <c r="Z217">
        <f t="shared" si="129"/>
        <v>82.996853881858314</v>
      </c>
      <c r="AA217">
        <f t="shared" si="129"/>
        <v>96.942763222866475</v>
      </c>
      <c r="AB217">
        <f t="shared" si="129"/>
        <v>72.517317757932304</v>
      </c>
      <c r="AC217">
        <f t="shared" si="129"/>
        <v>124.9446254990759</v>
      </c>
    </row>
    <row r="218" spans="1:29" x14ac:dyDescent="0.25">
      <c r="A218" t="s">
        <v>1660</v>
      </c>
      <c r="B218">
        <v>32376</v>
      </c>
      <c r="C218">
        <v>27228</v>
      </c>
      <c r="D218">
        <v>27703</v>
      </c>
      <c r="E218">
        <v>31842</v>
      </c>
      <c r="F218">
        <v>30334</v>
      </c>
      <c r="G218">
        <v>30368</v>
      </c>
      <c r="H218">
        <v>28861</v>
      </c>
      <c r="I218">
        <v>35715</v>
      </c>
      <c r="K218" t="s">
        <v>1660</v>
      </c>
      <c r="L218">
        <f t="shared" si="121"/>
        <v>23933.666666666664</v>
      </c>
      <c r="M218">
        <f t="shared" si="122"/>
        <v>18785.666666666664</v>
      </c>
      <c r="N218">
        <f t="shared" si="123"/>
        <v>19260.666666666664</v>
      </c>
      <c r="O218">
        <f t="shared" si="124"/>
        <v>23399.666666666664</v>
      </c>
      <c r="P218">
        <f t="shared" si="125"/>
        <v>21891.666666666664</v>
      </c>
      <c r="Q218">
        <f t="shared" si="126"/>
        <v>21925.666666666664</v>
      </c>
      <c r="R218">
        <f t="shared" si="127"/>
        <v>20418.666666666664</v>
      </c>
      <c r="S218">
        <f t="shared" si="128"/>
        <v>27272.666666666664</v>
      </c>
      <c r="U218" t="s">
        <v>1659</v>
      </c>
      <c r="V218">
        <f t="shared" ref="V218:V222" si="130">L217/$O$222*100</f>
        <v>90.572932097459116</v>
      </c>
      <c r="W218">
        <f t="shared" ref="W218:W222" si="131">M217/$O$222*100</f>
        <v>83.551304298754232</v>
      </c>
      <c r="X218">
        <f t="shared" ref="X218:X222" si="132">N217/$O$222*100</f>
        <v>96.13013360420986</v>
      </c>
      <c r="Y218">
        <f t="shared" ref="Y218:Y222" si="133">O217/$O$222*100</f>
        <v>95.000070540765506</v>
      </c>
      <c r="Z218">
        <f t="shared" ref="Z218:Z222" si="134">P217/$O$222*100</f>
        <v>73.981744049886416</v>
      </c>
      <c r="AA218">
        <f t="shared" ref="AA218:AA222" si="135">Q217/$O$222*100</f>
        <v>90.327450233489927</v>
      </c>
      <c r="AB218">
        <f t="shared" ref="AB218:AB222" si="136">R217/$O$222*100</f>
        <v>97.112061060086617</v>
      </c>
      <c r="AC218">
        <f t="shared" ref="AC218:AC222" si="137">S217/$O$222*100</f>
        <v>118.82874112949872</v>
      </c>
    </row>
    <row r="219" spans="1:29" x14ac:dyDescent="0.25">
      <c r="A219" t="s">
        <v>1661</v>
      </c>
      <c r="B219">
        <v>29342</v>
      </c>
      <c r="C219">
        <v>32178</v>
      </c>
      <c r="D219">
        <v>29934</v>
      </c>
      <c r="E219">
        <v>30124</v>
      </c>
      <c r="F219">
        <v>28647</v>
      </c>
      <c r="G219">
        <v>29811</v>
      </c>
      <c r="H219">
        <v>27423</v>
      </c>
      <c r="I219">
        <v>33783</v>
      </c>
      <c r="K219" t="s">
        <v>1661</v>
      </c>
      <c r="L219">
        <f t="shared" si="121"/>
        <v>20899.666666666664</v>
      </c>
      <c r="M219">
        <f t="shared" si="122"/>
        <v>23735.666666666664</v>
      </c>
      <c r="N219">
        <f t="shared" si="123"/>
        <v>21491.666666666664</v>
      </c>
      <c r="O219">
        <f t="shared" si="124"/>
        <v>21681.666666666664</v>
      </c>
      <c r="P219">
        <f t="shared" si="125"/>
        <v>20204.666666666664</v>
      </c>
      <c r="Q219">
        <f t="shared" si="126"/>
        <v>21368.666666666664</v>
      </c>
      <c r="R219">
        <f t="shared" si="127"/>
        <v>18980.666666666664</v>
      </c>
      <c r="S219">
        <f t="shared" si="128"/>
        <v>25340.666666666664</v>
      </c>
      <c r="U219" t="s">
        <v>1660</v>
      </c>
      <c r="V219">
        <f t="shared" si="130"/>
        <v>101.29795008535432</v>
      </c>
      <c r="W219">
        <f t="shared" si="131"/>
        <v>79.509318435123646</v>
      </c>
      <c r="X219">
        <f t="shared" si="132"/>
        <v>81.519730252112694</v>
      </c>
      <c r="Y219">
        <f t="shared" si="133"/>
        <v>99.037823958465594</v>
      </c>
      <c r="Z219">
        <f t="shared" si="134"/>
        <v>92.655295495266714</v>
      </c>
      <c r="AA219">
        <f t="shared" si="135"/>
        <v>92.799198656903812</v>
      </c>
      <c r="AB219">
        <f t="shared" si="136"/>
        <v>86.420902639635429</v>
      </c>
      <c r="AC219">
        <f t="shared" si="137"/>
        <v>115.43008704730462</v>
      </c>
    </row>
    <row r="220" spans="1:29" x14ac:dyDescent="0.25">
      <c r="A220" t="s">
        <v>1662</v>
      </c>
      <c r="B220">
        <v>31314</v>
      </c>
      <c r="C220">
        <v>30881</v>
      </c>
      <c r="D220">
        <v>30877</v>
      </c>
      <c r="E220">
        <v>32726</v>
      </c>
      <c r="F220">
        <v>29874</v>
      </c>
      <c r="G220">
        <v>31163</v>
      </c>
      <c r="H220">
        <v>27219</v>
      </c>
      <c r="I220">
        <v>34530</v>
      </c>
      <c r="K220" t="s">
        <v>1662</v>
      </c>
      <c r="L220">
        <f t="shared" si="121"/>
        <v>22871.666666666664</v>
      </c>
      <c r="M220">
        <f t="shared" si="122"/>
        <v>22438.666666666664</v>
      </c>
      <c r="N220">
        <f t="shared" si="123"/>
        <v>22434.666666666664</v>
      </c>
      <c r="O220">
        <f t="shared" si="124"/>
        <v>24283.666666666664</v>
      </c>
      <c r="P220">
        <f t="shared" si="125"/>
        <v>21431.666666666664</v>
      </c>
      <c r="Q220">
        <f t="shared" si="126"/>
        <v>22720.666666666664</v>
      </c>
      <c r="R220">
        <f t="shared" si="127"/>
        <v>18776.666666666664</v>
      </c>
      <c r="S220">
        <f t="shared" si="128"/>
        <v>26087.666666666664</v>
      </c>
      <c r="U220" t="s">
        <v>1661</v>
      </c>
      <c r="V220">
        <f t="shared" si="130"/>
        <v>88.456709132207493</v>
      </c>
      <c r="W220">
        <f t="shared" si="131"/>
        <v>100.45992579111467</v>
      </c>
      <c r="X220">
        <f t="shared" si="132"/>
        <v>90.962317123065404</v>
      </c>
      <c r="Y220">
        <f t="shared" si="133"/>
        <v>91.766481849861023</v>
      </c>
      <c r="Z220">
        <f t="shared" si="134"/>
        <v>85.515159210507747</v>
      </c>
      <c r="AA220">
        <f t="shared" si="135"/>
        <v>90.441726273613511</v>
      </c>
      <c r="AB220">
        <f t="shared" si="136"/>
        <v>80.334645391571783</v>
      </c>
      <c r="AC220">
        <f t="shared" si="137"/>
        <v>107.25300150957237</v>
      </c>
    </row>
    <row r="221" spans="1:29" x14ac:dyDescent="0.25">
      <c r="A221" t="s">
        <v>1663</v>
      </c>
      <c r="B221">
        <v>9562</v>
      </c>
      <c r="C221">
        <v>24803</v>
      </c>
      <c r="D221">
        <v>29177</v>
      </c>
      <c r="E221">
        <v>30399</v>
      </c>
      <c r="F221">
        <v>23885</v>
      </c>
      <c r="G221">
        <v>29022</v>
      </c>
      <c r="H221">
        <v>30673</v>
      </c>
      <c r="I221">
        <v>34244</v>
      </c>
      <c r="K221" t="s">
        <v>1663</v>
      </c>
      <c r="L221">
        <f t="shared" si="121"/>
        <v>1119.6666666666661</v>
      </c>
      <c r="M221">
        <f t="shared" si="122"/>
        <v>16360.666666666666</v>
      </c>
      <c r="N221">
        <f t="shared" si="123"/>
        <v>20734.666666666664</v>
      </c>
      <c r="O221">
        <f t="shared" si="124"/>
        <v>21956.666666666664</v>
      </c>
      <c r="P221">
        <f t="shared" si="125"/>
        <v>15442.666666666666</v>
      </c>
      <c r="Q221">
        <f t="shared" si="126"/>
        <v>20579.666666666664</v>
      </c>
      <c r="R221">
        <f t="shared" si="127"/>
        <v>22230.666666666664</v>
      </c>
      <c r="S221">
        <f t="shared" si="128"/>
        <v>25801.666666666664</v>
      </c>
      <c r="U221" t="s">
        <v>1662</v>
      </c>
      <c r="V221">
        <f t="shared" si="130"/>
        <v>96.803092507159889</v>
      </c>
      <c r="W221">
        <f t="shared" si="131"/>
        <v>94.970443419251964</v>
      </c>
      <c r="X221">
        <f t="shared" si="132"/>
        <v>94.953513635529958</v>
      </c>
      <c r="Y221">
        <f t="shared" si="133"/>
        <v>102.77930616103046</v>
      </c>
      <c r="Z221">
        <f t="shared" si="134"/>
        <v>90.708370367235219</v>
      </c>
      <c r="AA221">
        <f t="shared" si="135"/>
        <v>96.163993171653885</v>
      </c>
      <c r="AB221">
        <f t="shared" si="136"/>
        <v>79.471226421749122</v>
      </c>
      <c r="AC221">
        <f t="shared" si="137"/>
        <v>110.41463861965831</v>
      </c>
    </row>
    <row r="222" spans="1:29" x14ac:dyDescent="0.25">
      <c r="A222" t="s">
        <v>1664</v>
      </c>
      <c r="B222">
        <v>8295</v>
      </c>
      <c r="C222">
        <v>8320</v>
      </c>
      <c r="D222">
        <v>8712</v>
      </c>
      <c r="E222">
        <f>AVERAGE(B222:D222)</f>
        <v>8442.3333333333339</v>
      </c>
      <c r="O222">
        <f>AVERAGE(L216:L218)</f>
        <v>23627</v>
      </c>
      <c r="U222" t="s">
        <v>1663</v>
      </c>
      <c r="V222">
        <f t="shared" si="130"/>
        <v>4.7389286268534558</v>
      </c>
      <c r="W222">
        <f t="shared" si="131"/>
        <v>69.245637053653311</v>
      </c>
      <c r="X222">
        <f t="shared" si="132"/>
        <v>87.758355553674463</v>
      </c>
      <c r="Y222">
        <f t="shared" si="133"/>
        <v>92.930404480749417</v>
      </c>
      <c r="Z222">
        <f t="shared" si="134"/>
        <v>65.360251689451331</v>
      </c>
      <c r="AA222">
        <f t="shared" si="135"/>
        <v>87.102326434446454</v>
      </c>
      <c r="AB222">
        <f t="shared" si="136"/>
        <v>94.090094665707298</v>
      </c>
      <c r="AC222">
        <f t="shared" si="137"/>
        <v>109.20415908353436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108.12025188560341</v>
      </c>
      <c r="C228">
        <f t="shared" ref="C228:I228" si="138">AVERAGE(W217,W204,W190)</f>
        <v>97.259539108547628</v>
      </c>
      <c r="D228">
        <f t="shared" si="138"/>
        <v>111.71293098590216</v>
      </c>
      <c r="E228">
        <f t="shared" si="138"/>
        <v>105.97389250150241</v>
      </c>
      <c r="F228">
        <f t="shared" si="138"/>
        <v>103.98285214558102</v>
      </c>
      <c r="G228">
        <f t="shared" si="138"/>
        <v>105.63413081218631</v>
      </c>
      <c r="H228">
        <f t="shared" si="138"/>
        <v>94.278519504925228</v>
      </c>
      <c r="I228">
        <f t="shared" si="138"/>
        <v>118.28484077637715</v>
      </c>
      <c r="K228" t="s">
        <v>1658</v>
      </c>
      <c r="L228">
        <f>STDEV(V217,V204,V190)/SQRT(3)</f>
        <v>1.195578733093319</v>
      </c>
      <c r="M228">
        <f t="shared" ref="M228:S228" si="139">STDEV(W217,W204,W190)/SQRT(3)</f>
        <v>10.633777220406907</v>
      </c>
      <c r="N228">
        <f t="shared" si="139"/>
        <v>1.5850913804289812</v>
      </c>
      <c r="O228">
        <f t="shared" si="139"/>
        <v>5.9316001490237271</v>
      </c>
      <c r="P228">
        <f t="shared" si="139"/>
        <v>10.522835663363722</v>
      </c>
      <c r="Q228">
        <f t="shared" si="139"/>
        <v>4.4467121208064437</v>
      </c>
      <c r="R228">
        <f t="shared" si="139"/>
        <v>11.047989409185069</v>
      </c>
      <c r="S228">
        <f t="shared" si="139"/>
        <v>7.1925181247531702</v>
      </c>
    </row>
    <row r="229" spans="1:19" x14ac:dyDescent="0.25">
      <c r="A229" t="s">
        <v>1659</v>
      </c>
      <c r="B229">
        <f t="shared" ref="B229:B233" si="140">AVERAGE(V218,V205,V191)</f>
        <v>90.139136292984517</v>
      </c>
      <c r="C229">
        <f t="shared" ref="C229:C233" si="141">AVERAGE(W218,W205,W191)</f>
        <v>93.306123180541434</v>
      </c>
      <c r="D229">
        <f t="shared" ref="D229:D233" si="142">AVERAGE(X218,X205,X191)</f>
        <v>105.85065299706237</v>
      </c>
      <c r="E229">
        <f t="shared" ref="E229:E233" si="143">AVERAGE(Y218,Y205,Y191)</f>
        <v>100.1909268633738</v>
      </c>
      <c r="F229">
        <f t="shared" ref="F229:F233" si="144">AVERAGE(Z218,Z205,Z191)</f>
        <v>92.79656567753608</v>
      </c>
      <c r="G229">
        <f t="shared" ref="G229:G233" si="145">AVERAGE(AA218,AA205,AA191)</f>
        <v>102.50913486546244</v>
      </c>
      <c r="H229">
        <f t="shared" ref="H229:H233" si="146">AVERAGE(AB218,AB205,AB191)</f>
        <v>108.82991294907197</v>
      </c>
      <c r="I229">
        <f t="shared" ref="I229:I233" si="147">AVERAGE(AC218,AC205,AC191)</f>
        <v>120.17713447738403</v>
      </c>
      <c r="K229" t="s">
        <v>1659</v>
      </c>
      <c r="L229">
        <f t="shared" ref="L229:L233" si="148">STDEV(V218,V205,V191)/SQRT(3)</f>
        <v>2.4528506798343015</v>
      </c>
      <c r="M229">
        <f t="shared" ref="M229:M233" si="149">STDEV(W218,W205,W191)/SQRT(3)</f>
        <v>5.7188860644835984</v>
      </c>
      <c r="N229">
        <f t="shared" ref="N229:N233" si="150">STDEV(X218,X205,X191)/SQRT(3)</f>
        <v>4.8887091477668063</v>
      </c>
      <c r="O229">
        <f t="shared" ref="O229:O233" si="151">STDEV(Y218,Y205,Y191)/SQRT(3)</f>
        <v>2.7872715051018884</v>
      </c>
      <c r="P229">
        <f t="shared" ref="P229:P233" si="152">STDEV(Z218,Z205,Z191)/SQRT(3)</f>
        <v>9.6783638802130394</v>
      </c>
      <c r="Q229">
        <f t="shared" ref="Q229:Q233" si="153">STDEV(AA218,AA205,AA191)/SQRT(3)</f>
        <v>6.9562282098531467</v>
      </c>
      <c r="R229">
        <f t="shared" ref="R229:R233" si="154">STDEV(AB218,AB205,AB191)/SQRT(3)</f>
        <v>6.590510195258922</v>
      </c>
      <c r="S229">
        <f t="shared" ref="S229:S233" si="155">STDEV(AC218,AC205,AC191)/SQRT(3)</f>
        <v>0.76245832445965067</v>
      </c>
    </row>
    <row r="230" spans="1:19" x14ac:dyDescent="0.25">
      <c r="A230" t="s">
        <v>1660</v>
      </c>
      <c r="B230">
        <f t="shared" si="140"/>
        <v>101.74061182141206</v>
      </c>
      <c r="C230">
        <f t="shared" si="141"/>
        <v>100.64364271935165</v>
      </c>
      <c r="D230">
        <f t="shared" si="142"/>
        <v>102.82753897937916</v>
      </c>
      <c r="E230">
        <f t="shared" si="143"/>
        <v>108.4469526681021</v>
      </c>
      <c r="F230">
        <f t="shared" si="144"/>
        <v>110.79254670403806</v>
      </c>
      <c r="G230">
        <f t="shared" si="145"/>
        <v>106.86654827118866</v>
      </c>
      <c r="H230">
        <f t="shared" si="146"/>
        <v>101.59888659857008</v>
      </c>
      <c r="I230">
        <f t="shared" si="147"/>
        <v>117.07181923585712</v>
      </c>
      <c r="K230" t="s">
        <v>1660</v>
      </c>
      <c r="L230">
        <f t="shared" si="148"/>
        <v>1.2671509912819034</v>
      </c>
      <c r="M230">
        <f t="shared" si="149"/>
        <v>11.327185949775913</v>
      </c>
      <c r="N230">
        <f t="shared" si="150"/>
        <v>11.008209680652492</v>
      </c>
      <c r="O230">
        <f t="shared" si="151"/>
        <v>5.1527663338652641</v>
      </c>
      <c r="P230">
        <f t="shared" si="152"/>
        <v>9.0962326029164888</v>
      </c>
      <c r="Q230">
        <f t="shared" si="153"/>
        <v>8.3940304545263889</v>
      </c>
      <c r="R230">
        <f t="shared" si="154"/>
        <v>7.6102137806428773</v>
      </c>
      <c r="S230">
        <f t="shared" si="155"/>
        <v>1.4829594564619126</v>
      </c>
    </row>
    <row r="231" spans="1:19" x14ac:dyDescent="0.25">
      <c r="A231" t="s">
        <v>1661</v>
      </c>
      <c r="B231">
        <f t="shared" si="140"/>
        <v>98.421699394309442</v>
      </c>
      <c r="C231">
        <f t="shared" si="141"/>
        <v>110.85240792444229</v>
      </c>
      <c r="D231">
        <f t="shared" si="142"/>
        <v>106.27107552454304</v>
      </c>
      <c r="E231">
        <f t="shared" si="143"/>
        <v>103.33269838686137</v>
      </c>
      <c r="F231">
        <f t="shared" si="144"/>
        <v>102.37688497383488</v>
      </c>
      <c r="G231">
        <f t="shared" si="145"/>
        <v>106.13023703332267</v>
      </c>
      <c r="H231">
        <f t="shared" si="146"/>
        <v>97.828302333695476</v>
      </c>
      <c r="I231">
        <f t="shared" si="147"/>
        <v>112.34778604135074</v>
      </c>
      <c r="K231" t="s">
        <v>1661</v>
      </c>
      <c r="L231">
        <f t="shared" si="148"/>
        <v>5.0126184575097756</v>
      </c>
      <c r="M231">
        <f t="shared" si="149"/>
        <v>5.434544865775587</v>
      </c>
      <c r="N231">
        <f t="shared" si="150"/>
        <v>7.8069655343896267</v>
      </c>
      <c r="O231">
        <f t="shared" si="151"/>
        <v>7.1917779238262431</v>
      </c>
      <c r="P231">
        <f t="shared" si="152"/>
        <v>8.8611763813267999</v>
      </c>
      <c r="Q231">
        <f t="shared" si="153"/>
        <v>7.8472895084315573</v>
      </c>
      <c r="R231">
        <f t="shared" si="154"/>
        <v>8.9841508663777283</v>
      </c>
      <c r="S231">
        <f t="shared" si="155"/>
        <v>2.9059100820304589</v>
      </c>
    </row>
    <row r="232" spans="1:19" x14ac:dyDescent="0.25">
      <c r="A232" t="s">
        <v>1662</v>
      </c>
      <c r="B232">
        <f t="shared" si="140"/>
        <v>112.68389955414331</v>
      </c>
      <c r="C232">
        <f t="shared" si="141"/>
        <v>104.87651034033981</v>
      </c>
      <c r="D232">
        <f t="shared" si="142"/>
        <v>108.01717070634611</v>
      </c>
      <c r="E232">
        <f t="shared" si="143"/>
        <v>106.30324545609365</v>
      </c>
      <c r="F232">
        <f t="shared" si="144"/>
        <v>106.35994415344754</v>
      </c>
      <c r="G232">
        <f t="shared" si="145"/>
        <v>105.18801125297246</v>
      </c>
      <c r="H232">
        <f t="shared" si="146"/>
        <v>105.07601106019312</v>
      </c>
      <c r="I232">
        <f t="shared" si="147"/>
        <v>110.94931823311894</v>
      </c>
      <c r="K232" t="s">
        <v>1662</v>
      </c>
      <c r="L232">
        <f t="shared" si="148"/>
        <v>9.2499920117375662</v>
      </c>
      <c r="M232">
        <f t="shared" si="149"/>
        <v>5.0706237051600942</v>
      </c>
      <c r="N232">
        <f t="shared" si="150"/>
        <v>7.4775582839546999</v>
      </c>
      <c r="O232">
        <f t="shared" si="151"/>
        <v>4.5030577356154682</v>
      </c>
      <c r="P232">
        <f t="shared" si="152"/>
        <v>7.952674581564442</v>
      </c>
      <c r="Q232">
        <f t="shared" si="153"/>
        <v>4.7241133313385717</v>
      </c>
      <c r="R232">
        <f t="shared" si="154"/>
        <v>13.075434193008753</v>
      </c>
      <c r="S232">
        <f t="shared" si="155"/>
        <v>0.80970516798697301</v>
      </c>
    </row>
    <row r="233" spans="1:19" x14ac:dyDescent="0.25">
      <c r="A233" t="s">
        <v>1663</v>
      </c>
      <c r="B233">
        <f t="shared" si="140"/>
        <v>2.3572527947040474</v>
      </c>
      <c r="C233">
        <f t="shared" si="141"/>
        <v>90.506110403398409</v>
      </c>
      <c r="D233">
        <f t="shared" si="142"/>
        <v>100.50652604842146</v>
      </c>
      <c r="E233">
        <f t="shared" si="143"/>
        <v>103.62369683186996</v>
      </c>
      <c r="F233">
        <f t="shared" si="144"/>
        <v>94.165059264112415</v>
      </c>
      <c r="G233">
        <f t="shared" si="145"/>
        <v>104.79925803505647</v>
      </c>
      <c r="H233">
        <f t="shared" si="146"/>
        <v>119.17787469910179</v>
      </c>
      <c r="I233">
        <f t="shared" si="147"/>
        <v>110.26933295640031</v>
      </c>
      <c r="K233" t="s">
        <v>1663</v>
      </c>
      <c r="L233">
        <f t="shared" si="148"/>
        <v>1.195096710581798</v>
      </c>
      <c r="M233">
        <f t="shared" si="149"/>
        <v>11.59948332348241</v>
      </c>
      <c r="N233">
        <f t="shared" si="150"/>
        <v>7.907429321345095</v>
      </c>
      <c r="O233">
        <f t="shared" si="151"/>
        <v>5.4609594160712955</v>
      </c>
      <c r="P233">
        <f t="shared" si="152"/>
        <v>14.468133219862832</v>
      </c>
      <c r="Q233">
        <f t="shared" si="153"/>
        <v>9.4648820829809441</v>
      </c>
      <c r="R233">
        <f t="shared" si="154"/>
        <v>16.489639995358285</v>
      </c>
      <c r="S233">
        <f t="shared" si="155"/>
        <v>3.1979995036957112</v>
      </c>
    </row>
  </sheetData>
  <mergeCells count="20"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W233"/>
  <sheetViews>
    <sheetView topLeftCell="A79" zoomScale="80" zoomScaleNormal="80" workbookViewId="0">
      <selection activeCell="A106" sqref="A106:B108"/>
    </sheetView>
  </sheetViews>
  <sheetFormatPr defaultRowHeight="15" x14ac:dyDescent="0.25"/>
  <cols>
    <col min="1" max="1" width="13.42578125" customWidth="1"/>
    <col min="10" max="10" width="11.42578125" customWidth="1"/>
  </cols>
  <sheetData>
    <row r="1" spans="1:13" x14ac:dyDescent="0.25">
      <c r="A1" s="7" t="s">
        <v>1677</v>
      </c>
      <c r="I1" s="7" t="s">
        <v>1678</v>
      </c>
      <c r="J1" t="s">
        <v>2358</v>
      </c>
      <c r="L1" s="7" t="s">
        <v>1679</v>
      </c>
      <c r="M1" t="s">
        <v>1864</v>
      </c>
    </row>
    <row r="2" spans="1:13" x14ac:dyDescent="0.25">
      <c r="A2" s="7" t="s">
        <v>1680</v>
      </c>
      <c r="J2" t="s">
        <v>2359</v>
      </c>
      <c r="M2" t="s">
        <v>1864</v>
      </c>
    </row>
    <row r="3" spans="1:13" x14ac:dyDescent="0.25">
      <c r="A3" s="53" t="s">
        <v>1681</v>
      </c>
      <c r="B3" s="17"/>
      <c r="J3" t="s">
        <v>2360</v>
      </c>
      <c r="M3" t="s">
        <v>1864</v>
      </c>
    </row>
    <row r="4" spans="1:13" x14ac:dyDescent="0.25">
      <c r="A4" s="7" t="s">
        <v>1682</v>
      </c>
      <c r="B4" s="17"/>
      <c r="I4" s="7" t="s">
        <v>1683</v>
      </c>
    </row>
    <row r="9" spans="1:13" x14ac:dyDescent="0.25">
      <c r="A9" s="7" t="s">
        <v>1685</v>
      </c>
    </row>
    <row r="10" spans="1:13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3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3" x14ac:dyDescent="0.25">
      <c r="A12" s="6" t="s">
        <v>1658</v>
      </c>
      <c r="B12" s="19" t="s">
        <v>1644</v>
      </c>
      <c r="C12" s="223" t="s">
        <v>936</v>
      </c>
      <c r="D12" s="224" t="s">
        <v>936</v>
      </c>
      <c r="E12" s="224" t="s">
        <v>936</v>
      </c>
      <c r="F12" s="224" t="s">
        <v>936</v>
      </c>
      <c r="G12" s="224" t="s">
        <v>936</v>
      </c>
      <c r="H12" s="224" t="s">
        <v>936</v>
      </c>
      <c r="I12" s="225" t="s">
        <v>936</v>
      </c>
    </row>
    <row r="13" spans="1:13" x14ac:dyDescent="0.25">
      <c r="A13" s="6" t="s">
        <v>1659</v>
      </c>
      <c r="B13" s="19" t="s">
        <v>1644</v>
      </c>
      <c r="C13" s="218" t="s">
        <v>940</v>
      </c>
      <c r="D13" s="219" t="s">
        <v>940</v>
      </c>
      <c r="E13" s="219" t="s">
        <v>940</v>
      </c>
      <c r="F13" s="219" t="s">
        <v>940</v>
      </c>
      <c r="G13" s="219" t="s">
        <v>940</v>
      </c>
      <c r="H13" s="219" t="s">
        <v>940</v>
      </c>
      <c r="I13" s="220" t="s">
        <v>940</v>
      </c>
    </row>
    <row r="14" spans="1:13" x14ac:dyDescent="0.25">
      <c r="A14" s="6" t="s">
        <v>1660</v>
      </c>
      <c r="B14" s="19" t="s">
        <v>1644</v>
      </c>
      <c r="C14" s="218" t="s">
        <v>944</v>
      </c>
      <c r="D14" s="219" t="s">
        <v>944</v>
      </c>
      <c r="E14" s="219" t="s">
        <v>944</v>
      </c>
      <c r="F14" s="219" t="s">
        <v>944</v>
      </c>
      <c r="G14" s="219" t="s">
        <v>944</v>
      </c>
      <c r="H14" s="219" t="s">
        <v>944</v>
      </c>
      <c r="I14" s="220" t="s">
        <v>944</v>
      </c>
    </row>
    <row r="15" spans="1:13" x14ac:dyDescent="0.25">
      <c r="A15" s="6" t="s">
        <v>1661</v>
      </c>
      <c r="B15" s="19" t="s">
        <v>1686</v>
      </c>
      <c r="C15" s="218" t="s">
        <v>948</v>
      </c>
      <c r="D15" s="219" t="s">
        <v>948</v>
      </c>
      <c r="E15" s="219" t="s">
        <v>948</v>
      </c>
      <c r="F15" s="219" t="s">
        <v>948</v>
      </c>
      <c r="G15" s="219" t="s">
        <v>948</v>
      </c>
      <c r="H15" s="219" t="s">
        <v>948</v>
      </c>
      <c r="I15" s="220" t="s">
        <v>948</v>
      </c>
    </row>
    <row r="16" spans="1:13" x14ac:dyDescent="0.25">
      <c r="A16" s="6" t="s">
        <v>1662</v>
      </c>
      <c r="B16" s="19" t="s">
        <v>1686</v>
      </c>
      <c r="C16" s="218" t="s">
        <v>952</v>
      </c>
      <c r="D16" s="219" t="s">
        <v>952</v>
      </c>
      <c r="E16" s="219" t="s">
        <v>952</v>
      </c>
      <c r="F16" s="219" t="s">
        <v>952</v>
      </c>
      <c r="G16" s="219" t="s">
        <v>952</v>
      </c>
      <c r="H16" s="219" t="s">
        <v>952</v>
      </c>
      <c r="I16" s="220" t="s">
        <v>952</v>
      </c>
    </row>
    <row r="17" spans="1:9" x14ac:dyDescent="0.25">
      <c r="A17" s="6" t="s">
        <v>1663</v>
      </c>
      <c r="B17" s="19" t="s">
        <v>1687</v>
      </c>
      <c r="C17" s="218" t="s">
        <v>956</v>
      </c>
      <c r="D17" s="219" t="s">
        <v>956</v>
      </c>
      <c r="E17" s="219" t="s">
        <v>956</v>
      </c>
      <c r="F17" s="219" t="s">
        <v>956</v>
      </c>
      <c r="G17" s="219" t="s">
        <v>956</v>
      </c>
      <c r="H17" s="219" t="s">
        <v>956</v>
      </c>
      <c r="I17" s="220" t="s">
        <v>956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84</v>
      </c>
      <c r="C23">
        <v>20</v>
      </c>
      <c r="D23" t="s">
        <v>936</v>
      </c>
      <c r="E23">
        <v>32578</v>
      </c>
      <c r="F23" t="s">
        <v>937</v>
      </c>
      <c r="G23" t="s">
        <v>938</v>
      </c>
      <c r="H23">
        <v>354.47</v>
      </c>
      <c r="I23">
        <v>70.89</v>
      </c>
    </row>
    <row r="24" spans="1:9" x14ac:dyDescent="0.25">
      <c r="A24" t="s">
        <v>869</v>
      </c>
      <c r="B24" t="s">
        <v>89</v>
      </c>
      <c r="C24">
        <v>20</v>
      </c>
      <c r="D24" t="s">
        <v>940</v>
      </c>
      <c r="E24">
        <v>23881</v>
      </c>
      <c r="F24" t="s">
        <v>941</v>
      </c>
      <c r="G24" t="s">
        <v>942</v>
      </c>
      <c r="H24">
        <v>303.14600000000002</v>
      </c>
      <c r="I24">
        <v>60.63</v>
      </c>
    </row>
    <row r="25" spans="1:9" x14ac:dyDescent="0.25">
      <c r="A25" t="s">
        <v>869</v>
      </c>
      <c r="B25" t="s">
        <v>94</v>
      </c>
      <c r="C25">
        <v>20</v>
      </c>
      <c r="D25" t="s">
        <v>944</v>
      </c>
      <c r="E25">
        <v>24940</v>
      </c>
      <c r="F25" t="s">
        <v>945</v>
      </c>
      <c r="G25" t="s">
        <v>946</v>
      </c>
      <c r="H25">
        <v>198.84</v>
      </c>
      <c r="I25">
        <v>39.770000000000003</v>
      </c>
    </row>
    <row r="26" spans="1:9" x14ac:dyDescent="0.25">
      <c r="A26" t="s">
        <v>869</v>
      </c>
      <c r="B26" t="s">
        <v>99</v>
      </c>
      <c r="C26">
        <v>20</v>
      </c>
      <c r="D26" t="s">
        <v>948</v>
      </c>
      <c r="E26">
        <v>27200</v>
      </c>
      <c r="F26" t="s">
        <v>949</v>
      </c>
      <c r="G26" t="s">
        <v>950</v>
      </c>
      <c r="H26">
        <v>156.19</v>
      </c>
      <c r="I26">
        <v>31.23</v>
      </c>
    </row>
    <row r="27" spans="1:9" x14ac:dyDescent="0.25">
      <c r="A27" t="s">
        <v>869</v>
      </c>
      <c r="B27" t="s">
        <v>104</v>
      </c>
      <c r="C27">
        <v>20</v>
      </c>
      <c r="D27" t="s">
        <v>952</v>
      </c>
      <c r="E27">
        <v>20713</v>
      </c>
      <c r="F27" t="s">
        <v>953</v>
      </c>
      <c r="G27" t="s">
        <v>954</v>
      </c>
      <c r="H27" s="88">
        <v>297.74</v>
      </c>
      <c r="I27">
        <v>59.55</v>
      </c>
    </row>
    <row r="28" spans="1:9" x14ac:dyDescent="0.25">
      <c r="A28" t="s">
        <v>869</v>
      </c>
      <c r="B28" t="s">
        <v>109</v>
      </c>
      <c r="C28">
        <v>20</v>
      </c>
      <c r="D28" t="s">
        <v>956</v>
      </c>
      <c r="E28">
        <v>40001</v>
      </c>
      <c r="F28" t="s">
        <v>957</v>
      </c>
      <c r="G28" t="s">
        <v>958</v>
      </c>
      <c r="H28" s="88">
        <v>180.16</v>
      </c>
      <c r="I28">
        <v>36.03</v>
      </c>
    </row>
    <row r="31" spans="1:9" x14ac:dyDescent="0.25">
      <c r="A31" s="7" t="s">
        <v>2358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2365</v>
      </c>
    </row>
    <row r="34" spans="1:49" x14ac:dyDescent="0.25">
      <c r="A34" t="s">
        <v>1709</v>
      </c>
      <c r="B34" s="38">
        <v>42459.452557870369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16</v>
      </c>
      <c r="N38">
        <v>16</v>
      </c>
      <c r="O38">
        <v>16</v>
      </c>
      <c r="P38">
        <v>15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15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85.665999999999997</v>
      </c>
      <c r="C39">
        <v>80.393000000000001</v>
      </c>
      <c r="D39">
        <v>71.513999999999996</v>
      </c>
      <c r="E39">
        <v>87.123000000000005</v>
      </c>
      <c r="F39">
        <v>109.426</v>
      </c>
      <c r="G39">
        <v>93.325000000000003</v>
      </c>
      <c r="H39">
        <v>81.233000000000004</v>
      </c>
      <c r="I39">
        <v>79.8</v>
      </c>
      <c r="J39">
        <v>109.764</v>
      </c>
      <c r="K39">
        <v>114.779</v>
      </c>
      <c r="L39">
        <v>89.698999999999998</v>
      </c>
      <c r="M39">
        <v>68.058999999999997</v>
      </c>
      <c r="N39">
        <v>79.457999999999998</v>
      </c>
      <c r="O39">
        <v>113.682</v>
      </c>
      <c r="P39">
        <v>77.849000000000004</v>
      </c>
      <c r="Q39">
        <v>91.441999999999993</v>
      </c>
      <c r="R39">
        <v>94.108000000000004</v>
      </c>
      <c r="S39">
        <v>98.012</v>
      </c>
      <c r="T39">
        <v>88.387</v>
      </c>
      <c r="U39">
        <v>71.444000000000003</v>
      </c>
      <c r="V39">
        <v>75.281000000000006</v>
      </c>
      <c r="W39">
        <v>95.078999999999994</v>
      </c>
      <c r="X39">
        <v>64.257999999999996</v>
      </c>
      <c r="Y39">
        <v>94.59</v>
      </c>
      <c r="Z39">
        <v>128.89599999999999</v>
      </c>
      <c r="AA39">
        <v>112.544</v>
      </c>
      <c r="AB39">
        <v>98.742000000000004</v>
      </c>
      <c r="AC39">
        <v>86.094999999999999</v>
      </c>
      <c r="AD39">
        <v>61.332999999999998</v>
      </c>
      <c r="AE39">
        <v>83.54</v>
      </c>
      <c r="AF39">
        <v>66.155000000000001</v>
      </c>
      <c r="AG39">
        <v>100.59399999999999</v>
      </c>
      <c r="AH39">
        <v>100.85599999999999</v>
      </c>
      <c r="AI39">
        <v>102.378</v>
      </c>
      <c r="AJ39">
        <v>68.945999999999998</v>
      </c>
      <c r="AK39">
        <v>86.778999999999996</v>
      </c>
      <c r="AL39">
        <v>91.001000000000005</v>
      </c>
      <c r="AM39">
        <v>80.113</v>
      </c>
      <c r="AN39">
        <v>87.656000000000006</v>
      </c>
      <c r="AO39">
        <v>92.945999999999998</v>
      </c>
      <c r="AP39">
        <v>103.25700000000001</v>
      </c>
      <c r="AQ39">
        <v>71.673000000000002</v>
      </c>
      <c r="AR39">
        <v>76.156000000000006</v>
      </c>
      <c r="AS39">
        <v>72.341999999999999</v>
      </c>
      <c r="AT39">
        <v>100.129</v>
      </c>
      <c r="AU39">
        <v>94.796000000000006</v>
      </c>
      <c r="AV39">
        <v>77.674000000000007</v>
      </c>
      <c r="AW39">
        <v>80.447999999999993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2364</v>
      </c>
    </row>
    <row r="42" spans="1:49" x14ac:dyDescent="0.25">
      <c r="A42" t="s">
        <v>1709</v>
      </c>
      <c r="B42" s="38">
        <v>42459.451932870368</v>
      </c>
    </row>
    <row r="43" spans="1:49" x14ac:dyDescent="0.25">
      <c r="A43" t="s">
        <v>1710</v>
      </c>
      <c r="B43">
        <v>2400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13</v>
      </c>
      <c r="D46">
        <v>15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16</v>
      </c>
      <c r="L46">
        <v>16</v>
      </c>
      <c r="M46">
        <v>15</v>
      </c>
      <c r="N46">
        <v>16</v>
      </c>
      <c r="O46">
        <v>16</v>
      </c>
      <c r="P46">
        <v>15</v>
      </c>
      <c r="Q46">
        <v>16</v>
      </c>
      <c r="R46">
        <v>16</v>
      </c>
      <c r="S46">
        <v>16</v>
      </c>
      <c r="T46">
        <v>16</v>
      </c>
      <c r="U46">
        <v>15</v>
      </c>
      <c r="V46">
        <v>16</v>
      </c>
      <c r="W46">
        <v>16</v>
      </c>
      <c r="X46">
        <v>15</v>
      </c>
      <c r="Y46">
        <v>16</v>
      </c>
      <c r="Z46">
        <v>16</v>
      </c>
      <c r="AA46">
        <v>16</v>
      </c>
      <c r="AB46">
        <v>16</v>
      </c>
      <c r="AC46">
        <v>16</v>
      </c>
      <c r="AD46">
        <v>14</v>
      </c>
      <c r="AE46">
        <v>16</v>
      </c>
      <c r="AF46">
        <v>15</v>
      </c>
      <c r="AG46">
        <v>16</v>
      </c>
      <c r="AH46">
        <v>16</v>
      </c>
      <c r="AI46">
        <v>16</v>
      </c>
      <c r="AJ46">
        <v>16</v>
      </c>
      <c r="AK46">
        <v>16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16</v>
      </c>
      <c r="AR46">
        <v>16</v>
      </c>
      <c r="AS46">
        <v>15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55.173000000000002</v>
      </c>
      <c r="C47">
        <v>30.327000000000002</v>
      </c>
      <c r="D47">
        <v>56.034999999999997</v>
      </c>
      <c r="E47">
        <v>63.356000000000002</v>
      </c>
      <c r="F47">
        <v>80.882999999999996</v>
      </c>
      <c r="G47">
        <v>79.296999999999997</v>
      </c>
      <c r="H47">
        <v>62.994</v>
      </c>
      <c r="I47">
        <v>60.08</v>
      </c>
      <c r="J47">
        <v>48.927999999999997</v>
      </c>
      <c r="K47">
        <v>56.316000000000003</v>
      </c>
      <c r="L47">
        <v>28.25</v>
      </c>
      <c r="M47">
        <v>36.582999999999998</v>
      </c>
      <c r="N47">
        <v>32.494999999999997</v>
      </c>
      <c r="O47">
        <v>48.389000000000003</v>
      </c>
      <c r="P47">
        <v>36.857999999999997</v>
      </c>
      <c r="Q47">
        <v>34.226999999999997</v>
      </c>
      <c r="R47">
        <v>36.545000000000002</v>
      </c>
      <c r="S47">
        <v>100.383</v>
      </c>
      <c r="T47">
        <v>41.398000000000003</v>
      </c>
      <c r="U47">
        <v>37.692999999999998</v>
      </c>
      <c r="V47">
        <v>38.506</v>
      </c>
      <c r="W47">
        <v>48.009</v>
      </c>
      <c r="X47">
        <v>37.427</v>
      </c>
      <c r="Y47">
        <v>45.341999999999999</v>
      </c>
      <c r="Z47">
        <v>175.58600000000001</v>
      </c>
      <c r="AA47">
        <v>56.030999999999999</v>
      </c>
      <c r="AB47">
        <v>52.18</v>
      </c>
      <c r="AC47">
        <v>45.296999999999997</v>
      </c>
      <c r="AD47">
        <v>34.747999999999998</v>
      </c>
      <c r="AE47">
        <v>38.817</v>
      </c>
      <c r="AF47">
        <v>30.898</v>
      </c>
      <c r="AG47">
        <v>53.039000000000001</v>
      </c>
      <c r="AH47">
        <v>148.08099999999999</v>
      </c>
      <c r="AI47">
        <v>101.88</v>
      </c>
      <c r="AJ47">
        <v>35.890999999999998</v>
      </c>
      <c r="AK47">
        <v>44.956000000000003</v>
      </c>
      <c r="AL47">
        <v>41.363999999999997</v>
      </c>
      <c r="AM47">
        <v>41.716000000000001</v>
      </c>
      <c r="AN47">
        <v>46.905999999999999</v>
      </c>
      <c r="AO47">
        <v>47.523000000000003</v>
      </c>
      <c r="AP47">
        <v>0</v>
      </c>
      <c r="AQ47">
        <v>52.771999999999998</v>
      </c>
      <c r="AR47">
        <v>45.552</v>
      </c>
      <c r="AS47">
        <v>57.494999999999997</v>
      </c>
      <c r="AT47">
        <v>71.272000000000006</v>
      </c>
      <c r="AU47">
        <v>74.980999999999995</v>
      </c>
      <c r="AV47">
        <v>68.894999999999996</v>
      </c>
      <c r="AW47">
        <v>60.497999999999998</v>
      </c>
    </row>
    <row r="49" spans="1:49" x14ac:dyDescent="0.25">
      <c r="A49" s="7" t="s">
        <v>2359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2363</v>
      </c>
    </row>
    <row r="52" spans="1:49" x14ac:dyDescent="0.25">
      <c r="A52" t="s">
        <v>1709</v>
      </c>
      <c r="B52" s="38">
        <v>42459.451180555552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14</v>
      </c>
      <c r="L56">
        <v>16</v>
      </c>
      <c r="M56">
        <v>16</v>
      </c>
      <c r="N56">
        <v>16</v>
      </c>
      <c r="O56">
        <v>16</v>
      </c>
      <c r="P56">
        <v>15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14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64.064999999999998</v>
      </c>
      <c r="C57">
        <v>62.868000000000002</v>
      </c>
      <c r="D57">
        <v>78.605000000000004</v>
      </c>
      <c r="E57">
        <v>58.124000000000002</v>
      </c>
      <c r="F57">
        <v>93.063000000000002</v>
      </c>
      <c r="G57">
        <v>90.867000000000004</v>
      </c>
      <c r="H57">
        <v>65.334000000000003</v>
      </c>
      <c r="I57">
        <v>93.677999999999997</v>
      </c>
      <c r="J57">
        <v>84.701999999999998</v>
      </c>
      <c r="K57">
        <v>96.256</v>
      </c>
      <c r="L57">
        <v>83.667000000000002</v>
      </c>
      <c r="M57">
        <v>93.036000000000001</v>
      </c>
      <c r="N57">
        <v>73.741</v>
      </c>
      <c r="O57">
        <v>74.299000000000007</v>
      </c>
      <c r="P57">
        <v>56.59</v>
      </c>
      <c r="Q57">
        <v>56.206000000000003</v>
      </c>
      <c r="R57">
        <v>108.47</v>
      </c>
      <c r="S57">
        <v>96.210999999999999</v>
      </c>
      <c r="T57">
        <v>90.57</v>
      </c>
      <c r="U57">
        <v>47.042999999999999</v>
      </c>
      <c r="V57">
        <v>57.579000000000001</v>
      </c>
      <c r="W57">
        <v>82.730999999999995</v>
      </c>
      <c r="X57">
        <v>53.985999999999997</v>
      </c>
      <c r="Y57">
        <v>48.405999999999999</v>
      </c>
      <c r="Z57">
        <v>117.25</v>
      </c>
      <c r="AA57">
        <v>113.32</v>
      </c>
      <c r="AB57">
        <v>98.692999999999998</v>
      </c>
      <c r="AC57">
        <v>61.398000000000003</v>
      </c>
      <c r="AD57">
        <v>63.627000000000002</v>
      </c>
      <c r="AE57">
        <v>40.235999999999997</v>
      </c>
      <c r="AF57">
        <v>80.301000000000002</v>
      </c>
      <c r="AG57">
        <v>83.703999999999994</v>
      </c>
      <c r="AH57">
        <v>119.642</v>
      </c>
      <c r="AI57">
        <v>99.504999999999995</v>
      </c>
      <c r="AJ57">
        <v>90.391999999999996</v>
      </c>
      <c r="AK57">
        <v>52.689</v>
      </c>
      <c r="AL57">
        <v>52.174999999999997</v>
      </c>
      <c r="AM57">
        <v>118.49</v>
      </c>
      <c r="AN57">
        <v>65.507000000000005</v>
      </c>
      <c r="AO57">
        <v>45.280999999999999</v>
      </c>
      <c r="AP57">
        <v>95.894000000000005</v>
      </c>
      <c r="AQ57">
        <v>98.239000000000004</v>
      </c>
      <c r="AR57">
        <v>75.578000000000003</v>
      </c>
      <c r="AS57">
        <v>76.465000000000003</v>
      </c>
      <c r="AT57">
        <v>54.984999999999999</v>
      </c>
      <c r="AU57">
        <v>82.206000000000003</v>
      </c>
      <c r="AV57">
        <v>64.69</v>
      </c>
      <c r="AW57">
        <v>73.768000000000001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2362</v>
      </c>
    </row>
    <row r="60" spans="1:49" x14ac:dyDescent="0.25">
      <c r="A60" t="s">
        <v>1709</v>
      </c>
      <c r="B60" s="38">
        <v>42459.438981481479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10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15</v>
      </c>
      <c r="J64">
        <v>16</v>
      </c>
      <c r="K64">
        <v>11</v>
      </c>
      <c r="L64">
        <v>16</v>
      </c>
      <c r="M64">
        <v>15</v>
      </c>
      <c r="N64">
        <v>16</v>
      </c>
      <c r="O64">
        <v>15</v>
      </c>
      <c r="P64">
        <v>14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14</v>
      </c>
      <c r="Y64">
        <v>14</v>
      </c>
      <c r="Z64">
        <v>16</v>
      </c>
      <c r="AA64">
        <v>16</v>
      </c>
      <c r="AB64">
        <v>16</v>
      </c>
      <c r="AC64">
        <v>16</v>
      </c>
      <c r="AD64">
        <v>15</v>
      </c>
      <c r="AE64">
        <v>16</v>
      </c>
      <c r="AF64">
        <v>16</v>
      </c>
      <c r="AG64">
        <v>16</v>
      </c>
      <c r="AH64">
        <v>16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15</v>
      </c>
      <c r="AO64">
        <v>16</v>
      </c>
      <c r="AP64">
        <v>0</v>
      </c>
      <c r="AQ64">
        <v>16</v>
      </c>
      <c r="AR64">
        <v>16</v>
      </c>
      <c r="AS64">
        <v>16</v>
      </c>
      <c r="AT64">
        <v>16</v>
      </c>
      <c r="AU64">
        <v>15</v>
      </c>
      <c r="AV64">
        <v>15</v>
      </c>
      <c r="AW64">
        <v>16</v>
      </c>
    </row>
    <row r="65" spans="1:49" x14ac:dyDescent="0.25">
      <c r="A65" t="s">
        <v>1764</v>
      </c>
      <c r="B65">
        <v>42.375999999999998</v>
      </c>
      <c r="C65">
        <v>23.138000000000002</v>
      </c>
      <c r="D65">
        <v>68.025000000000006</v>
      </c>
      <c r="E65">
        <v>56.875</v>
      </c>
      <c r="F65">
        <v>89.844999999999999</v>
      </c>
      <c r="G65">
        <v>85.73</v>
      </c>
      <c r="H65">
        <v>61.16</v>
      </c>
      <c r="I65">
        <v>65.453999999999994</v>
      </c>
      <c r="J65">
        <v>48.627000000000002</v>
      </c>
      <c r="K65">
        <v>16.071000000000002</v>
      </c>
      <c r="L65">
        <v>40.802</v>
      </c>
      <c r="M65">
        <v>49.033000000000001</v>
      </c>
      <c r="N65">
        <v>40.756</v>
      </c>
      <c r="O65">
        <v>50.499000000000002</v>
      </c>
      <c r="P65">
        <v>33.957000000000001</v>
      </c>
      <c r="Q65">
        <v>30.309000000000001</v>
      </c>
      <c r="R65">
        <v>52.722999999999999</v>
      </c>
      <c r="S65">
        <v>62.043999999999997</v>
      </c>
      <c r="T65">
        <v>47.582000000000001</v>
      </c>
      <c r="U65">
        <v>30.44</v>
      </c>
      <c r="V65">
        <v>36.956000000000003</v>
      </c>
      <c r="W65">
        <v>43.896999999999998</v>
      </c>
      <c r="X65">
        <v>29.009</v>
      </c>
      <c r="Y65">
        <v>24.395</v>
      </c>
      <c r="Z65">
        <v>133.93</v>
      </c>
      <c r="AA65">
        <v>63.905999999999999</v>
      </c>
      <c r="AB65">
        <v>55.613999999999997</v>
      </c>
      <c r="AC65">
        <v>29.1</v>
      </c>
      <c r="AD65">
        <v>29.042999999999999</v>
      </c>
      <c r="AE65">
        <v>25.997</v>
      </c>
      <c r="AF65">
        <v>48.095999999999997</v>
      </c>
      <c r="AG65">
        <v>28.471</v>
      </c>
      <c r="AH65">
        <v>137.58600000000001</v>
      </c>
      <c r="AI65">
        <v>62.670999999999999</v>
      </c>
      <c r="AJ65">
        <v>49.058</v>
      </c>
      <c r="AK65">
        <v>27.128</v>
      </c>
      <c r="AL65">
        <v>32.362000000000002</v>
      </c>
      <c r="AM65">
        <v>56.609000000000002</v>
      </c>
      <c r="AN65">
        <v>33.792999999999999</v>
      </c>
      <c r="AO65">
        <v>24.225999999999999</v>
      </c>
      <c r="AP65">
        <v>0</v>
      </c>
      <c r="AQ65">
        <v>77.513000000000005</v>
      </c>
      <c r="AR65">
        <v>47.921999999999997</v>
      </c>
      <c r="AS65">
        <v>55.433</v>
      </c>
      <c r="AT65">
        <v>54.531999999999996</v>
      </c>
      <c r="AU65">
        <v>70.986999999999995</v>
      </c>
      <c r="AV65">
        <v>53.607999999999997</v>
      </c>
      <c r="AW65">
        <v>46.706000000000003</v>
      </c>
    </row>
    <row r="67" spans="1:49" x14ac:dyDescent="0.25">
      <c r="A67" s="7" t="s">
        <v>2360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2361</v>
      </c>
    </row>
    <row r="70" spans="1:49" x14ac:dyDescent="0.25">
      <c r="A70" t="s">
        <v>1709</v>
      </c>
      <c r="B70" s="38">
        <v>42459.438321759262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15</v>
      </c>
      <c r="H74">
        <v>15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15</v>
      </c>
      <c r="X74">
        <v>16</v>
      </c>
      <c r="Y74">
        <v>15</v>
      </c>
      <c r="Z74">
        <v>16</v>
      </c>
      <c r="AA74">
        <v>16</v>
      </c>
      <c r="AB74">
        <v>15</v>
      </c>
      <c r="AC74">
        <v>16</v>
      </c>
      <c r="AD74">
        <v>16</v>
      </c>
      <c r="AE74">
        <v>16</v>
      </c>
      <c r="AF74">
        <v>15</v>
      </c>
      <c r="AG74">
        <v>16</v>
      </c>
      <c r="AH74">
        <v>16</v>
      </c>
      <c r="AI74">
        <v>16</v>
      </c>
      <c r="AJ74">
        <v>16</v>
      </c>
      <c r="AK74">
        <v>15</v>
      </c>
      <c r="AL74">
        <v>14</v>
      </c>
      <c r="AM74">
        <v>15</v>
      </c>
      <c r="AN74">
        <v>15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15</v>
      </c>
      <c r="AW74">
        <v>16</v>
      </c>
    </row>
    <row r="75" spans="1:49" x14ac:dyDescent="0.25">
      <c r="A75" t="s">
        <v>1764</v>
      </c>
      <c r="B75">
        <v>56.286000000000001</v>
      </c>
      <c r="C75">
        <v>72.52</v>
      </c>
      <c r="D75">
        <v>59.298000000000002</v>
      </c>
      <c r="E75">
        <v>44.938000000000002</v>
      </c>
      <c r="F75">
        <v>80.641000000000005</v>
      </c>
      <c r="G75">
        <v>53.524999999999999</v>
      </c>
      <c r="H75">
        <v>56.715000000000003</v>
      </c>
      <c r="I75">
        <v>61.856000000000002</v>
      </c>
      <c r="J75">
        <v>65.563999999999993</v>
      </c>
      <c r="K75">
        <v>77.855000000000004</v>
      </c>
      <c r="L75">
        <v>72.786000000000001</v>
      </c>
      <c r="M75">
        <v>65.786000000000001</v>
      </c>
      <c r="N75">
        <v>61.817</v>
      </c>
      <c r="O75">
        <v>70.555000000000007</v>
      </c>
      <c r="P75">
        <v>51.792000000000002</v>
      </c>
      <c r="Q75">
        <v>41.103000000000002</v>
      </c>
      <c r="R75">
        <v>47.713000000000001</v>
      </c>
      <c r="S75">
        <v>87.384</v>
      </c>
      <c r="T75">
        <v>48.238</v>
      </c>
      <c r="U75">
        <v>44.2</v>
      </c>
      <c r="V75">
        <v>54.808</v>
      </c>
      <c r="W75">
        <v>73.984999999999999</v>
      </c>
      <c r="X75">
        <v>50.171999999999997</v>
      </c>
      <c r="Y75">
        <v>53.411999999999999</v>
      </c>
      <c r="Z75">
        <v>60.966000000000001</v>
      </c>
      <c r="AA75">
        <v>68.174999999999997</v>
      </c>
      <c r="AB75">
        <v>60.082999999999998</v>
      </c>
      <c r="AC75">
        <v>62.226999999999997</v>
      </c>
      <c r="AD75">
        <v>62.877000000000002</v>
      </c>
      <c r="AE75">
        <v>50.991999999999997</v>
      </c>
      <c r="AF75">
        <v>49.183</v>
      </c>
      <c r="AG75">
        <v>45.813000000000002</v>
      </c>
      <c r="AH75">
        <v>91.927000000000007</v>
      </c>
      <c r="AI75">
        <v>63.543999999999997</v>
      </c>
      <c r="AJ75">
        <v>67.180000000000007</v>
      </c>
      <c r="AK75">
        <v>59.692</v>
      </c>
      <c r="AL75">
        <v>50.893000000000001</v>
      </c>
      <c r="AM75">
        <v>46.161999999999999</v>
      </c>
      <c r="AN75">
        <v>52.597999999999999</v>
      </c>
      <c r="AO75">
        <v>85.906000000000006</v>
      </c>
      <c r="AP75">
        <v>61.938000000000002</v>
      </c>
      <c r="AQ75">
        <v>64.599999999999994</v>
      </c>
      <c r="AR75">
        <v>69.909000000000006</v>
      </c>
      <c r="AS75">
        <v>71.102999999999994</v>
      </c>
      <c r="AT75">
        <v>45.72</v>
      </c>
      <c r="AU75">
        <v>61.622</v>
      </c>
      <c r="AV75">
        <v>62.747</v>
      </c>
      <c r="AW75">
        <v>43.146999999999998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2366</v>
      </c>
    </row>
    <row r="78" spans="1:49" x14ac:dyDescent="0.25">
      <c r="A78" t="s">
        <v>1709</v>
      </c>
      <c r="B78" s="38">
        <v>42459.453263888892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5</v>
      </c>
      <c r="D82">
        <v>16</v>
      </c>
      <c r="E82">
        <v>14</v>
      </c>
      <c r="F82">
        <v>16</v>
      </c>
      <c r="G82">
        <v>14</v>
      </c>
      <c r="H82">
        <v>15</v>
      </c>
      <c r="I82">
        <v>16</v>
      </c>
      <c r="J82">
        <v>16</v>
      </c>
      <c r="K82">
        <v>9</v>
      </c>
      <c r="L82">
        <v>14</v>
      </c>
      <c r="M82">
        <v>14</v>
      </c>
      <c r="N82">
        <v>16</v>
      </c>
      <c r="O82">
        <v>16</v>
      </c>
      <c r="P82">
        <v>14</v>
      </c>
      <c r="Q82">
        <v>14</v>
      </c>
      <c r="R82">
        <v>16</v>
      </c>
      <c r="S82">
        <v>16</v>
      </c>
      <c r="T82">
        <v>15</v>
      </c>
      <c r="U82">
        <v>14</v>
      </c>
      <c r="V82">
        <v>16</v>
      </c>
      <c r="W82">
        <v>15</v>
      </c>
      <c r="X82">
        <v>13</v>
      </c>
      <c r="Y82">
        <v>14</v>
      </c>
      <c r="Z82">
        <v>16</v>
      </c>
      <c r="AA82">
        <v>15</v>
      </c>
      <c r="AB82">
        <v>14</v>
      </c>
      <c r="AC82">
        <v>15</v>
      </c>
      <c r="AD82">
        <v>13</v>
      </c>
      <c r="AE82">
        <v>14</v>
      </c>
      <c r="AF82">
        <v>15</v>
      </c>
      <c r="AG82">
        <v>15</v>
      </c>
      <c r="AH82">
        <v>16</v>
      </c>
      <c r="AI82">
        <v>16</v>
      </c>
      <c r="AJ82">
        <v>16</v>
      </c>
      <c r="AK82">
        <v>15</v>
      </c>
      <c r="AL82">
        <v>11</v>
      </c>
      <c r="AM82">
        <v>14</v>
      </c>
      <c r="AN82">
        <v>13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15</v>
      </c>
      <c r="AU82">
        <v>16</v>
      </c>
      <c r="AV82">
        <v>14</v>
      </c>
      <c r="AW82">
        <v>14</v>
      </c>
    </row>
    <row r="83" spans="1:49" x14ac:dyDescent="0.25">
      <c r="A83" t="s">
        <v>1764</v>
      </c>
      <c r="B83">
        <v>42.706000000000003</v>
      </c>
      <c r="C83">
        <v>7.4870000000000001</v>
      </c>
      <c r="D83">
        <v>35.515000000000001</v>
      </c>
      <c r="E83">
        <v>38.786999999999999</v>
      </c>
      <c r="F83">
        <v>53.192999999999998</v>
      </c>
      <c r="G83">
        <v>37.988</v>
      </c>
      <c r="H83">
        <v>49.222999999999999</v>
      </c>
      <c r="I83">
        <v>34.213999999999999</v>
      </c>
      <c r="J83">
        <v>50.844000000000001</v>
      </c>
      <c r="K83">
        <v>15.56</v>
      </c>
      <c r="L83">
        <v>29.298999999999999</v>
      </c>
      <c r="M83">
        <v>43.186</v>
      </c>
      <c r="N83">
        <v>36.482999999999997</v>
      </c>
      <c r="O83">
        <v>27.891999999999999</v>
      </c>
      <c r="P83">
        <v>21.797999999999998</v>
      </c>
      <c r="Q83">
        <v>24.260999999999999</v>
      </c>
      <c r="R83">
        <v>39.012999999999998</v>
      </c>
      <c r="S83">
        <v>36.735999999999997</v>
      </c>
      <c r="T83">
        <v>21.388000000000002</v>
      </c>
      <c r="U83">
        <v>27.638000000000002</v>
      </c>
      <c r="V83">
        <v>32.822000000000003</v>
      </c>
      <c r="W83">
        <v>32.204999999999998</v>
      </c>
      <c r="X83">
        <v>22.988</v>
      </c>
      <c r="Y83">
        <v>27.31</v>
      </c>
      <c r="Z83">
        <v>81.478999999999999</v>
      </c>
      <c r="AA83">
        <v>44.563000000000002</v>
      </c>
      <c r="AB83">
        <v>28.622</v>
      </c>
      <c r="AC83">
        <v>40.430999999999997</v>
      </c>
      <c r="AD83">
        <v>36.659999999999997</v>
      </c>
      <c r="AE83">
        <v>29.606999999999999</v>
      </c>
      <c r="AF83">
        <v>15.935</v>
      </c>
      <c r="AG83">
        <v>17.783000000000001</v>
      </c>
      <c r="AH83">
        <v>113.815</v>
      </c>
      <c r="AI83">
        <v>38.749000000000002</v>
      </c>
      <c r="AJ83">
        <v>29.861000000000001</v>
      </c>
      <c r="AK83">
        <v>29.379000000000001</v>
      </c>
      <c r="AL83">
        <v>27.8</v>
      </c>
      <c r="AM83">
        <v>24.141999999999999</v>
      </c>
      <c r="AN83">
        <v>31.248999999999999</v>
      </c>
      <c r="AO83">
        <v>29.408000000000001</v>
      </c>
      <c r="AP83">
        <v>0</v>
      </c>
      <c r="AQ83">
        <v>46.997999999999998</v>
      </c>
      <c r="AR83">
        <v>40.107999999999997</v>
      </c>
      <c r="AS83">
        <v>66.902000000000001</v>
      </c>
      <c r="AT83">
        <v>32.255000000000003</v>
      </c>
      <c r="AU83">
        <v>52.485999999999997</v>
      </c>
      <c r="AV83">
        <v>59.622999999999998</v>
      </c>
      <c r="AW83">
        <v>34.798000000000002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81.25</v>
      </c>
      <c r="D86">
        <f t="shared" si="0"/>
        <v>93.75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93.75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100</v>
      </c>
      <c r="T86">
        <f t="shared" si="0"/>
        <v>100</v>
      </c>
      <c r="U86">
        <f t="shared" si="0"/>
        <v>93.75</v>
      </c>
      <c r="V86">
        <f t="shared" si="0"/>
        <v>100</v>
      </c>
      <c r="W86">
        <f t="shared" si="0"/>
        <v>100</v>
      </c>
      <c r="X86">
        <f t="shared" si="0"/>
        <v>93.75</v>
      </c>
      <c r="Y86">
        <f t="shared" si="0"/>
        <v>100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93.333333333333329</v>
      </c>
      <c r="AE86">
        <f t="shared" si="0"/>
        <v>100</v>
      </c>
      <c r="AF86">
        <f t="shared" si="0"/>
        <v>93.75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100</v>
      </c>
      <c r="AR86">
        <f t="shared" si="0"/>
        <v>100</v>
      </c>
      <c r="AS86">
        <f t="shared" si="0"/>
        <v>93.75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62.5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93.75</v>
      </c>
      <c r="J87">
        <f t="shared" si="1"/>
        <v>100</v>
      </c>
      <c r="K87">
        <f t="shared" si="1"/>
        <v>78.571428571428569</v>
      </c>
      <c r="L87">
        <f t="shared" si="1"/>
        <v>100</v>
      </c>
      <c r="M87">
        <f t="shared" si="1"/>
        <v>93.75</v>
      </c>
      <c r="N87">
        <f t="shared" si="1"/>
        <v>100</v>
      </c>
      <c r="O87">
        <f t="shared" si="1"/>
        <v>93.75</v>
      </c>
      <c r="P87">
        <f t="shared" si="1"/>
        <v>93.333333333333329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87.5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93.75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93.75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93.75</v>
      </c>
      <c r="AV87">
        <f t="shared" si="1"/>
        <v>93.75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31.25</v>
      </c>
      <c r="D88">
        <f t="shared" si="2"/>
        <v>100</v>
      </c>
      <c r="E88">
        <f t="shared" si="2"/>
        <v>87.5</v>
      </c>
      <c r="F88">
        <f t="shared" si="2"/>
        <v>100</v>
      </c>
      <c r="G88">
        <f t="shared" si="2"/>
        <v>93.333333333333329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56.25</v>
      </c>
      <c r="L88">
        <f t="shared" si="2"/>
        <v>87.5</v>
      </c>
      <c r="M88">
        <f t="shared" si="2"/>
        <v>87.5</v>
      </c>
      <c r="N88">
        <f t="shared" si="2"/>
        <v>100</v>
      </c>
      <c r="O88">
        <f t="shared" si="2"/>
        <v>100</v>
      </c>
      <c r="P88">
        <f t="shared" si="2"/>
        <v>87.5</v>
      </c>
      <c r="Q88">
        <f t="shared" si="2"/>
        <v>87.5</v>
      </c>
      <c r="R88">
        <f t="shared" si="2"/>
        <v>100</v>
      </c>
      <c r="S88">
        <f t="shared" si="2"/>
        <v>100</v>
      </c>
      <c r="T88">
        <f t="shared" si="2"/>
        <v>93.75</v>
      </c>
      <c r="U88">
        <f t="shared" si="2"/>
        <v>87.5</v>
      </c>
      <c r="V88">
        <f t="shared" si="2"/>
        <v>100</v>
      </c>
      <c r="W88">
        <f t="shared" si="2"/>
        <v>100</v>
      </c>
      <c r="X88">
        <f t="shared" si="2"/>
        <v>81.25</v>
      </c>
      <c r="Y88">
        <f t="shared" si="2"/>
        <v>93.333333333333329</v>
      </c>
      <c r="Z88">
        <f t="shared" si="2"/>
        <v>100</v>
      </c>
      <c r="AA88">
        <f t="shared" si="2"/>
        <v>93.75</v>
      </c>
      <c r="AB88">
        <f t="shared" si="2"/>
        <v>93.333333333333329</v>
      </c>
      <c r="AC88">
        <f t="shared" si="2"/>
        <v>93.75</v>
      </c>
      <c r="AD88">
        <f t="shared" si="2"/>
        <v>81.25</v>
      </c>
      <c r="AE88">
        <f t="shared" si="2"/>
        <v>87.5</v>
      </c>
      <c r="AF88">
        <f t="shared" si="2"/>
        <v>100</v>
      </c>
      <c r="AG88">
        <f t="shared" si="2"/>
        <v>93.75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78.571428571428569</v>
      </c>
      <c r="AM88">
        <f t="shared" si="2"/>
        <v>93.333333333333329</v>
      </c>
      <c r="AN88">
        <f t="shared" si="2"/>
        <v>86.666666666666671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93.75</v>
      </c>
      <c r="AU88">
        <f t="shared" si="2"/>
        <v>100</v>
      </c>
      <c r="AV88">
        <f t="shared" si="2"/>
        <v>93.333333333333329</v>
      </c>
      <c r="AW88">
        <f t="shared" si="2"/>
        <v>87.5</v>
      </c>
    </row>
    <row r="89" spans="1:49" s="7" customFormat="1" x14ac:dyDescent="0.25">
      <c r="A89" s="7" t="s">
        <v>1773</v>
      </c>
      <c r="B89" s="7" t="s">
        <v>1644</v>
      </c>
      <c r="C89" s="7" t="s">
        <v>938</v>
      </c>
      <c r="D89" s="7" t="s">
        <v>938</v>
      </c>
      <c r="E89" s="7" t="s">
        <v>938</v>
      </c>
      <c r="F89" s="7" t="s">
        <v>938</v>
      </c>
      <c r="G89" s="7" t="s">
        <v>938</v>
      </c>
      <c r="H89" s="7" t="s">
        <v>938</v>
      </c>
      <c r="I89" s="7" t="s">
        <v>938</v>
      </c>
      <c r="J89" s="7" t="s">
        <v>1644</v>
      </c>
      <c r="K89" s="7" t="s">
        <v>942</v>
      </c>
      <c r="L89" s="7" t="s">
        <v>942</v>
      </c>
      <c r="M89" s="7" t="s">
        <v>942</v>
      </c>
      <c r="N89" s="7" t="s">
        <v>942</v>
      </c>
      <c r="O89" s="7" t="s">
        <v>942</v>
      </c>
      <c r="P89" s="7" t="s">
        <v>942</v>
      </c>
      <c r="Q89" s="7" t="s">
        <v>942</v>
      </c>
      <c r="R89" s="7" t="s">
        <v>1644</v>
      </c>
      <c r="S89" s="7" t="s">
        <v>946</v>
      </c>
      <c r="T89" s="7" t="s">
        <v>946</v>
      </c>
      <c r="U89" s="7" t="s">
        <v>946</v>
      </c>
      <c r="V89" s="7" t="s">
        <v>946</v>
      </c>
      <c r="W89" s="7" t="s">
        <v>946</v>
      </c>
      <c r="X89" s="7" t="s">
        <v>946</v>
      </c>
      <c r="Y89" s="7" t="s">
        <v>946</v>
      </c>
      <c r="Z89" s="7" t="s">
        <v>1686</v>
      </c>
      <c r="AA89" s="7" t="s">
        <v>950</v>
      </c>
      <c r="AB89" s="7" t="s">
        <v>950</v>
      </c>
      <c r="AC89" s="7" t="s">
        <v>950</v>
      </c>
      <c r="AD89" s="7" t="s">
        <v>950</v>
      </c>
      <c r="AE89" s="7" t="s">
        <v>950</v>
      </c>
      <c r="AF89" s="7" t="s">
        <v>950</v>
      </c>
      <c r="AG89" s="7" t="s">
        <v>950</v>
      </c>
      <c r="AH89" s="7" t="s">
        <v>1686</v>
      </c>
      <c r="AI89" s="7" t="s">
        <v>954</v>
      </c>
      <c r="AJ89" s="7" t="s">
        <v>954</v>
      </c>
      <c r="AK89" s="7" t="s">
        <v>954</v>
      </c>
      <c r="AL89" s="7" t="s">
        <v>954</v>
      </c>
      <c r="AM89" s="7" t="s">
        <v>954</v>
      </c>
      <c r="AN89" s="7" t="s">
        <v>954</v>
      </c>
      <c r="AO89" s="7" t="s">
        <v>954</v>
      </c>
      <c r="AP89" s="7" t="s">
        <v>1794</v>
      </c>
      <c r="AQ89" s="7" t="s">
        <v>958</v>
      </c>
      <c r="AR89" s="7" t="s">
        <v>958</v>
      </c>
      <c r="AS89" s="7" t="s">
        <v>958</v>
      </c>
      <c r="AT89" s="7" t="s">
        <v>958</v>
      </c>
      <c r="AU89" s="7" t="s">
        <v>958</v>
      </c>
      <c r="AV89" s="7" t="s">
        <v>958</v>
      </c>
      <c r="AW89" s="7" t="s">
        <v>958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58.333333333333336</v>
      </c>
      <c r="D91">
        <f t="shared" si="3"/>
        <v>97.916666666666671</v>
      </c>
      <c r="E91">
        <f t="shared" si="3"/>
        <v>95.833333333333329</v>
      </c>
      <c r="F91">
        <f t="shared" si="3"/>
        <v>100</v>
      </c>
      <c r="G91">
        <f t="shared" si="3"/>
        <v>97.777777777777771</v>
      </c>
      <c r="H91">
        <f t="shared" si="3"/>
        <v>100</v>
      </c>
      <c r="I91">
        <f t="shared" si="3"/>
        <v>97.916666666666671</v>
      </c>
      <c r="J91">
        <f t="shared" si="3"/>
        <v>100</v>
      </c>
      <c r="K91">
        <f t="shared" si="3"/>
        <v>78.273809523809518</v>
      </c>
      <c r="L91">
        <f t="shared" si="3"/>
        <v>95.833333333333329</v>
      </c>
      <c r="M91">
        <f t="shared" si="3"/>
        <v>91.666666666666671</v>
      </c>
      <c r="N91">
        <f t="shared" si="3"/>
        <v>100</v>
      </c>
      <c r="O91">
        <f t="shared" si="3"/>
        <v>97.916666666666671</v>
      </c>
      <c r="P91">
        <f t="shared" si="3"/>
        <v>93.6111111111111</v>
      </c>
      <c r="Q91">
        <f t="shared" si="3"/>
        <v>95.833333333333329</v>
      </c>
      <c r="R91">
        <f t="shared" si="3"/>
        <v>100</v>
      </c>
      <c r="S91">
        <f t="shared" si="3"/>
        <v>100</v>
      </c>
      <c r="T91">
        <f t="shared" si="3"/>
        <v>97.916666666666671</v>
      </c>
      <c r="U91">
        <f t="shared" si="3"/>
        <v>93.75</v>
      </c>
      <c r="V91">
        <f t="shared" si="3"/>
        <v>100</v>
      </c>
      <c r="W91">
        <f t="shared" si="3"/>
        <v>100</v>
      </c>
      <c r="X91">
        <f t="shared" si="3"/>
        <v>91.666666666666671</v>
      </c>
      <c r="Y91">
        <f t="shared" si="3"/>
        <v>93.6111111111111</v>
      </c>
      <c r="Z91">
        <f t="shared" si="3"/>
        <v>100</v>
      </c>
      <c r="AA91">
        <f t="shared" si="3"/>
        <v>97.916666666666671</v>
      </c>
      <c r="AB91">
        <f t="shared" si="3"/>
        <v>97.777777777777771</v>
      </c>
      <c r="AC91">
        <f t="shared" si="3"/>
        <v>97.916666666666671</v>
      </c>
      <c r="AD91">
        <f t="shared" si="3"/>
        <v>89.444444444444443</v>
      </c>
      <c r="AE91">
        <f t="shared" si="3"/>
        <v>95.833333333333329</v>
      </c>
      <c r="AF91">
        <f t="shared" si="3"/>
        <v>97.916666666666671</v>
      </c>
      <c r="AG91">
        <f t="shared" si="3"/>
        <v>97.916666666666671</v>
      </c>
      <c r="AH91">
        <f t="shared" si="3"/>
        <v>100</v>
      </c>
      <c r="AI91">
        <f t="shared" si="3"/>
        <v>100</v>
      </c>
      <c r="AJ91">
        <f t="shared" si="3"/>
        <v>100</v>
      </c>
      <c r="AK91">
        <f t="shared" si="3"/>
        <v>100</v>
      </c>
      <c r="AL91">
        <f t="shared" si="3"/>
        <v>92.857142857142847</v>
      </c>
      <c r="AM91">
        <f t="shared" si="3"/>
        <v>97.777777777777771</v>
      </c>
      <c r="AN91">
        <f t="shared" si="3"/>
        <v>93.472222222222229</v>
      </c>
      <c r="AO91">
        <f t="shared" si="3"/>
        <v>100</v>
      </c>
      <c r="AP91">
        <f t="shared" si="3"/>
        <v>0</v>
      </c>
      <c r="AQ91">
        <f t="shared" si="3"/>
        <v>100</v>
      </c>
      <c r="AR91">
        <f t="shared" si="3"/>
        <v>100</v>
      </c>
      <c r="AS91">
        <f t="shared" si="3"/>
        <v>97.916666666666671</v>
      </c>
      <c r="AT91">
        <f t="shared" si="3"/>
        <v>97.916666666666671</v>
      </c>
      <c r="AU91">
        <f t="shared" si="3"/>
        <v>97.916666666666671</v>
      </c>
      <c r="AV91">
        <f t="shared" si="3"/>
        <v>95.694444444444443</v>
      </c>
      <c r="AW91">
        <f t="shared" si="3"/>
        <v>95.833333333333329</v>
      </c>
    </row>
    <row r="92" spans="1:49" x14ac:dyDescent="0.25">
      <c r="A92" t="s">
        <v>1774</v>
      </c>
      <c r="B92">
        <f>STDEV(B86:B88)</f>
        <v>0</v>
      </c>
      <c r="C92">
        <f t="shared" ref="C92:AV92" si="4">STDEV(C86:C88)</f>
        <v>25.259074277046121</v>
      </c>
      <c r="D92">
        <f t="shared" si="4"/>
        <v>3.6084391824351609</v>
      </c>
      <c r="E92">
        <f t="shared" si="4"/>
        <v>7.2168783648703219</v>
      </c>
      <c r="F92">
        <f t="shared" si="4"/>
        <v>0</v>
      </c>
      <c r="G92">
        <f t="shared" si="4"/>
        <v>3.8490017945975077</v>
      </c>
      <c r="H92">
        <f t="shared" si="4"/>
        <v>0</v>
      </c>
      <c r="I92">
        <f t="shared" si="4"/>
        <v>3.6084391824351609</v>
      </c>
      <c r="J92">
        <f t="shared" si="4"/>
        <v>0</v>
      </c>
      <c r="K92">
        <f t="shared" si="4"/>
        <v>21.876518411829853</v>
      </c>
      <c r="L92">
        <f t="shared" si="4"/>
        <v>7.2168783648703219</v>
      </c>
      <c r="M92">
        <f t="shared" si="4"/>
        <v>3.6084391824351609</v>
      </c>
      <c r="N92">
        <f t="shared" si="4"/>
        <v>0</v>
      </c>
      <c r="O92">
        <f t="shared" si="4"/>
        <v>3.6084391824351609</v>
      </c>
      <c r="P92">
        <f t="shared" si="4"/>
        <v>6.2546279162209455</v>
      </c>
      <c r="Q92">
        <f t="shared" si="4"/>
        <v>7.2168783648703219</v>
      </c>
      <c r="R92">
        <f t="shared" si="4"/>
        <v>0</v>
      </c>
      <c r="S92">
        <f t="shared" si="4"/>
        <v>0</v>
      </c>
      <c r="T92">
        <f t="shared" si="4"/>
        <v>3.6084391824351609</v>
      </c>
      <c r="U92">
        <f t="shared" si="4"/>
        <v>6.25</v>
      </c>
      <c r="V92">
        <f t="shared" si="4"/>
        <v>0</v>
      </c>
      <c r="W92">
        <f t="shared" si="4"/>
        <v>0</v>
      </c>
      <c r="X92">
        <f t="shared" si="4"/>
        <v>9.5470326978246671</v>
      </c>
      <c r="Y92">
        <f t="shared" si="4"/>
        <v>6.2546279162209455</v>
      </c>
      <c r="Z92">
        <f t="shared" si="4"/>
        <v>0</v>
      </c>
      <c r="AA92">
        <f t="shared" si="4"/>
        <v>3.6084391824351609</v>
      </c>
      <c r="AB92">
        <f t="shared" si="4"/>
        <v>3.8490017945975077</v>
      </c>
      <c r="AC92">
        <f t="shared" si="4"/>
        <v>3.6084391824351609</v>
      </c>
      <c r="AD92">
        <f t="shared" si="4"/>
        <v>7.0996543995178083</v>
      </c>
      <c r="AE92">
        <f t="shared" si="4"/>
        <v>7.2168783648703219</v>
      </c>
      <c r="AF92">
        <f t="shared" si="4"/>
        <v>3.6084391824351609</v>
      </c>
      <c r="AG92">
        <f t="shared" si="4"/>
        <v>3.6084391824351609</v>
      </c>
      <c r="AH92">
        <f t="shared" si="4"/>
        <v>0</v>
      </c>
      <c r="AI92">
        <f t="shared" si="4"/>
        <v>0</v>
      </c>
      <c r="AJ92">
        <f t="shared" si="4"/>
        <v>0</v>
      </c>
      <c r="AK92">
        <f t="shared" si="4"/>
        <v>0</v>
      </c>
      <c r="AL92">
        <f t="shared" si="4"/>
        <v>12.371791482634938</v>
      </c>
      <c r="AM92">
        <f t="shared" si="4"/>
        <v>3.8490017945975077</v>
      </c>
      <c r="AN92">
        <f t="shared" si="4"/>
        <v>6.6710055325126794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0</v>
      </c>
      <c r="AS92">
        <f t="shared" si="4"/>
        <v>3.6084391824351609</v>
      </c>
      <c r="AT92">
        <f t="shared" si="4"/>
        <v>3.6084391824351609</v>
      </c>
      <c r="AU92">
        <f t="shared" si="4"/>
        <v>3.6084391824351609</v>
      </c>
      <c r="AV92">
        <f t="shared" si="4"/>
        <v>3.7345360165968771</v>
      </c>
      <c r="AW92">
        <f>STDEV(AW86:AW88)</f>
        <v>7.2168783648703219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14.58333333333333</v>
      </c>
      <c r="D93">
        <f t="shared" si="5"/>
        <v>2.0833333333333335</v>
      </c>
      <c r="E93">
        <f t="shared" si="5"/>
        <v>4.166666666666667</v>
      </c>
      <c r="F93">
        <f t="shared" si="5"/>
        <v>0</v>
      </c>
      <c r="G93">
        <f t="shared" si="5"/>
        <v>2.2222222222222237</v>
      </c>
      <c r="H93">
        <f t="shared" si="5"/>
        <v>0</v>
      </c>
      <c r="I93">
        <f t="shared" si="5"/>
        <v>2.0833333333333335</v>
      </c>
      <c r="J93">
        <f t="shared" si="5"/>
        <v>0</v>
      </c>
      <c r="K93">
        <f t="shared" si="5"/>
        <v>12.63041379400177</v>
      </c>
      <c r="L93">
        <f t="shared" si="5"/>
        <v>4.166666666666667</v>
      </c>
      <c r="M93">
        <f t="shared" si="5"/>
        <v>2.0833333333333335</v>
      </c>
      <c r="N93">
        <f t="shared" si="5"/>
        <v>0</v>
      </c>
      <c r="O93">
        <f t="shared" si="5"/>
        <v>2.0833333333333335</v>
      </c>
      <c r="P93">
        <f t="shared" si="5"/>
        <v>3.6111111111111112</v>
      </c>
      <c r="Q93">
        <f t="shared" si="5"/>
        <v>4.166666666666667</v>
      </c>
      <c r="R93">
        <f t="shared" si="5"/>
        <v>0</v>
      </c>
      <c r="S93">
        <f t="shared" si="5"/>
        <v>0</v>
      </c>
      <c r="T93">
        <f t="shared" si="5"/>
        <v>2.0833333333333335</v>
      </c>
      <c r="U93">
        <f t="shared" si="5"/>
        <v>3.6084391824351614</v>
      </c>
      <c r="V93">
        <f t="shared" si="5"/>
        <v>0</v>
      </c>
      <c r="W93">
        <f t="shared" si="5"/>
        <v>0</v>
      </c>
      <c r="X93">
        <f t="shared" si="5"/>
        <v>5.5119818980512312</v>
      </c>
      <c r="Y93">
        <f t="shared" si="5"/>
        <v>3.6111111111111112</v>
      </c>
      <c r="Z93">
        <f t="shared" si="5"/>
        <v>0</v>
      </c>
      <c r="AA93">
        <f t="shared" si="5"/>
        <v>2.0833333333333335</v>
      </c>
      <c r="AB93">
        <f t="shared" si="5"/>
        <v>2.2222222222222237</v>
      </c>
      <c r="AC93">
        <f t="shared" si="5"/>
        <v>2.0833333333333335</v>
      </c>
      <c r="AD93">
        <f t="shared" si="5"/>
        <v>4.0989873787149174</v>
      </c>
      <c r="AE93">
        <f t="shared" si="5"/>
        <v>4.166666666666667</v>
      </c>
      <c r="AF93">
        <f t="shared" si="5"/>
        <v>2.0833333333333335</v>
      </c>
      <c r="AG93">
        <f t="shared" si="5"/>
        <v>2.0833333333333335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0</v>
      </c>
      <c r="AL93">
        <f t="shared" si="5"/>
        <v>7.142857142857201</v>
      </c>
      <c r="AM93">
        <f t="shared" si="5"/>
        <v>2.2222222222222237</v>
      </c>
      <c r="AN93">
        <f t="shared" si="5"/>
        <v>3.8515068399616785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0</v>
      </c>
      <c r="AS93">
        <f t="shared" si="5"/>
        <v>2.0833333333333335</v>
      </c>
      <c r="AT93">
        <f t="shared" si="5"/>
        <v>2.0833333333333335</v>
      </c>
      <c r="AU93">
        <f t="shared" si="5"/>
        <v>2.0833333333333335</v>
      </c>
      <c r="AV93">
        <f t="shared" si="5"/>
        <v>2.1561353744805598</v>
      </c>
      <c r="AW93">
        <f t="shared" si="5"/>
        <v>4.166666666666667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64.404781360166226</v>
      </c>
      <c r="C97">
        <f t="shared" ref="C97:AW97" si="6">C47/C39*100</f>
        <v>37.72343363228142</v>
      </c>
      <c r="D97">
        <f t="shared" si="6"/>
        <v>78.355287076656325</v>
      </c>
      <c r="E97">
        <f t="shared" si="6"/>
        <v>72.720177220710951</v>
      </c>
      <c r="F97">
        <f t="shared" si="6"/>
        <v>73.915705590992999</v>
      </c>
      <c r="G97">
        <f t="shared" si="6"/>
        <v>84.968657915885331</v>
      </c>
      <c r="H97">
        <f t="shared" si="6"/>
        <v>77.547302204768997</v>
      </c>
      <c r="I97">
        <f t="shared" si="6"/>
        <v>75.288220551378444</v>
      </c>
      <c r="J97">
        <f t="shared" si="6"/>
        <v>44.575634998724531</v>
      </c>
      <c r="K97">
        <f t="shared" si="6"/>
        <v>49.064724383380238</v>
      </c>
      <c r="L97">
        <f t="shared" si="6"/>
        <v>31.494219556516796</v>
      </c>
      <c r="M97">
        <f t="shared" si="6"/>
        <v>53.751891740989436</v>
      </c>
      <c r="N97">
        <f t="shared" si="6"/>
        <v>40.895819174910017</v>
      </c>
      <c r="O97">
        <f t="shared" si="6"/>
        <v>42.565225805316587</v>
      </c>
      <c r="P97">
        <f t="shared" si="6"/>
        <v>47.34550219013731</v>
      </c>
      <c r="Q97">
        <f t="shared" si="6"/>
        <v>37.43028367708493</v>
      </c>
      <c r="R97">
        <f t="shared" si="6"/>
        <v>38.83304288689591</v>
      </c>
      <c r="S97">
        <f t="shared" si="6"/>
        <v>102.41909153981146</v>
      </c>
      <c r="T97">
        <f t="shared" si="6"/>
        <v>46.837204566282374</v>
      </c>
      <c r="U97">
        <f t="shared" si="6"/>
        <v>52.758804098314762</v>
      </c>
      <c r="V97">
        <f t="shared" si="6"/>
        <v>51.149692485487705</v>
      </c>
      <c r="W97">
        <f t="shared" si="6"/>
        <v>50.493799892720794</v>
      </c>
      <c r="X97">
        <f t="shared" si="6"/>
        <v>58.244887796072085</v>
      </c>
      <c r="Y97">
        <f t="shared" si="6"/>
        <v>47.935299714557559</v>
      </c>
      <c r="Z97">
        <f t="shared" si="6"/>
        <v>136.22300148957299</v>
      </c>
      <c r="AA97">
        <f t="shared" si="6"/>
        <v>49.785861529712818</v>
      </c>
      <c r="AB97">
        <f t="shared" si="6"/>
        <v>52.844787425816776</v>
      </c>
      <c r="AC97">
        <f t="shared" si="6"/>
        <v>52.612811429235137</v>
      </c>
      <c r="AD97">
        <f t="shared" si="6"/>
        <v>56.654655731824633</v>
      </c>
      <c r="AE97">
        <f t="shared" si="6"/>
        <v>46.465166387359346</v>
      </c>
      <c r="AF97">
        <f t="shared" si="6"/>
        <v>46.705464439573731</v>
      </c>
      <c r="AG97">
        <f t="shared" si="6"/>
        <v>52.725808696343726</v>
      </c>
      <c r="AH97">
        <f t="shared" si="6"/>
        <v>146.82418497660029</v>
      </c>
      <c r="AI97">
        <f t="shared" si="6"/>
        <v>99.513567367989211</v>
      </c>
      <c r="AJ97">
        <f t="shared" si="6"/>
        <v>52.056682041017609</v>
      </c>
      <c r="AK97">
        <f t="shared" si="6"/>
        <v>51.805160234618988</v>
      </c>
      <c r="AL97">
        <f t="shared" si="6"/>
        <v>45.454445555543337</v>
      </c>
      <c r="AM97">
        <f t="shared" si="6"/>
        <v>52.071449078177082</v>
      </c>
      <c r="AN97">
        <f t="shared" si="6"/>
        <v>53.511453865109061</v>
      </c>
      <c r="AO97">
        <f t="shared" si="6"/>
        <v>51.129688206055135</v>
      </c>
      <c r="AP97">
        <f t="shared" si="6"/>
        <v>0</v>
      </c>
      <c r="AQ97">
        <f t="shared" si="6"/>
        <v>73.628842102325848</v>
      </c>
      <c r="AR97">
        <f t="shared" si="6"/>
        <v>59.814065864803823</v>
      </c>
      <c r="AS97">
        <f t="shared" si="6"/>
        <v>79.476652566973542</v>
      </c>
      <c r="AT97">
        <f t="shared" si="6"/>
        <v>71.180177570933495</v>
      </c>
      <c r="AU97">
        <f t="shared" si="6"/>
        <v>79.097219291953238</v>
      </c>
      <c r="AV97">
        <f t="shared" si="6"/>
        <v>88.697633699822319</v>
      </c>
      <c r="AW97">
        <f t="shared" si="6"/>
        <v>75.201372315035812</v>
      </c>
    </row>
    <row r="98" spans="1:49" x14ac:dyDescent="0.25">
      <c r="A98" t="s">
        <v>1771</v>
      </c>
      <c r="B98">
        <f>B65/B57*100</f>
        <v>66.145321158198698</v>
      </c>
      <c r="C98">
        <f t="shared" ref="C98:AW98" si="7">C65/C57*100</f>
        <v>36.804097474072663</v>
      </c>
      <c r="D98">
        <f t="shared" si="7"/>
        <v>86.540296418802882</v>
      </c>
      <c r="E98">
        <f t="shared" si="7"/>
        <v>97.851145826164739</v>
      </c>
      <c r="F98">
        <f t="shared" si="7"/>
        <v>96.542127376078568</v>
      </c>
      <c r="G98">
        <f t="shared" si="7"/>
        <v>94.346682514003987</v>
      </c>
      <c r="H98">
        <f t="shared" si="7"/>
        <v>93.611289680717533</v>
      </c>
      <c r="I98">
        <f t="shared" si="7"/>
        <v>69.87126112854672</v>
      </c>
      <c r="J98">
        <f t="shared" si="7"/>
        <v>57.409506269037337</v>
      </c>
      <c r="K98">
        <f t="shared" si="7"/>
        <v>16.696102061170215</v>
      </c>
      <c r="L98">
        <f t="shared" si="7"/>
        <v>48.767136385910817</v>
      </c>
      <c r="M98">
        <f t="shared" si="7"/>
        <v>52.703254654112385</v>
      </c>
      <c r="N98">
        <f t="shared" si="7"/>
        <v>55.269117587230987</v>
      </c>
      <c r="O98">
        <f t="shared" si="7"/>
        <v>67.967267392562476</v>
      </c>
      <c r="P98">
        <f t="shared" si="7"/>
        <v>60.005301289980565</v>
      </c>
      <c r="Q98">
        <f t="shared" si="7"/>
        <v>53.924847881009143</v>
      </c>
      <c r="R98">
        <f t="shared" si="7"/>
        <v>48.606066193417533</v>
      </c>
      <c r="S98">
        <f t="shared" si="7"/>
        <v>64.48742867239713</v>
      </c>
      <c r="T98">
        <f t="shared" si="7"/>
        <v>52.536159876338751</v>
      </c>
      <c r="U98">
        <f t="shared" si="7"/>
        <v>64.706757647258897</v>
      </c>
      <c r="V98">
        <f t="shared" si="7"/>
        <v>64.183122318900999</v>
      </c>
      <c r="W98">
        <f t="shared" si="7"/>
        <v>53.059917080659005</v>
      </c>
      <c r="X98">
        <f t="shared" si="7"/>
        <v>53.734301485570334</v>
      </c>
      <c r="Y98">
        <f t="shared" si="7"/>
        <v>50.39664504400281</v>
      </c>
      <c r="Z98">
        <f t="shared" si="7"/>
        <v>114.22601279317696</v>
      </c>
      <c r="AA98">
        <f t="shared" si="7"/>
        <v>56.394281680197679</v>
      </c>
      <c r="AB98">
        <f t="shared" si="7"/>
        <v>56.35050104870659</v>
      </c>
      <c r="AC98">
        <f t="shared" si="7"/>
        <v>47.395680641063223</v>
      </c>
      <c r="AD98">
        <f t="shared" si="7"/>
        <v>45.64571644113348</v>
      </c>
      <c r="AE98">
        <f t="shared" si="7"/>
        <v>64.61129336912218</v>
      </c>
      <c r="AF98">
        <f t="shared" si="7"/>
        <v>59.894646392946541</v>
      </c>
      <c r="AG98">
        <f t="shared" si="7"/>
        <v>34.013906145464972</v>
      </c>
      <c r="AH98">
        <f t="shared" si="7"/>
        <v>114.9980775981679</v>
      </c>
      <c r="AI98">
        <f t="shared" si="7"/>
        <v>62.982764685191704</v>
      </c>
      <c r="AJ98">
        <f t="shared" si="7"/>
        <v>54.272501991326671</v>
      </c>
      <c r="AK98">
        <f t="shared" si="7"/>
        <v>51.487027652830761</v>
      </c>
      <c r="AL98">
        <f t="shared" si="7"/>
        <v>62.025874460948735</v>
      </c>
      <c r="AM98">
        <f t="shared" si="7"/>
        <v>47.775339691113174</v>
      </c>
      <c r="AN98">
        <f t="shared" si="7"/>
        <v>51.586853313386349</v>
      </c>
      <c r="AO98">
        <f t="shared" si="7"/>
        <v>53.501468607142066</v>
      </c>
      <c r="AP98">
        <f t="shared" si="7"/>
        <v>0</v>
      </c>
      <c r="AQ98">
        <f t="shared" si="7"/>
        <v>78.902472541455026</v>
      </c>
      <c r="AR98">
        <f t="shared" si="7"/>
        <v>63.40734076053878</v>
      </c>
      <c r="AS98">
        <f t="shared" si="7"/>
        <v>72.494605375008163</v>
      </c>
      <c r="AT98">
        <f t="shared" si="7"/>
        <v>99.176138946985532</v>
      </c>
      <c r="AU98">
        <f t="shared" si="7"/>
        <v>86.35257767072963</v>
      </c>
      <c r="AV98">
        <f t="shared" si="7"/>
        <v>82.869067862111606</v>
      </c>
      <c r="AW98">
        <f t="shared" si="7"/>
        <v>63.314716408198677</v>
      </c>
    </row>
    <row r="99" spans="1:49" x14ac:dyDescent="0.25">
      <c r="A99" t="s">
        <v>1772</v>
      </c>
      <c r="B99">
        <f>B83/B75*100</f>
        <v>75.873218917670471</v>
      </c>
      <c r="C99">
        <f t="shared" ref="C99:AW99" si="8">C83/C75*100</f>
        <v>10.324048538334253</v>
      </c>
      <c r="D99">
        <f t="shared" si="8"/>
        <v>59.892407838375661</v>
      </c>
      <c r="E99">
        <f t="shared" si="8"/>
        <v>86.312252436690542</v>
      </c>
      <c r="F99">
        <f t="shared" si="8"/>
        <v>65.9627236765417</v>
      </c>
      <c r="G99">
        <f t="shared" si="8"/>
        <v>70.972442783745919</v>
      </c>
      <c r="H99">
        <f t="shared" si="8"/>
        <v>86.790090804901695</v>
      </c>
      <c r="I99">
        <f t="shared" si="8"/>
        <v>55.312338334195545</v>
      </c>
      <c r="J99">
        <f t="shared" si="8"/>
        <v>77.548654749557699</v>
      </c>
      <c r="K99">
        <f t="shared" si="8"/>
        <v>19.985871170766167</v>
      </c>
      <c r="L99">
        <f t="shared" si="8"/>
        <v>40.253620201687134</v>
      </c>
      <c r="M99">
        <f t="shared" si="8"/>
        <v>65.646186118627057</v>
      </c>
      <c r="N99">
        <f t="shared" si="8"/>
        <v>59.017745927495668</v>
      </c>
      <c r="O99">
        <f t="shared" si="8"/>
        <v>39.532279781730558</v>
      </c>
      <c r="P99">
        <f t="shared" si="8"/>
        <v>42.087581093605188</v>
      </c>
      <c r="Q99">
        <f t="shared" si="8"/>
        <v>59.024888694255893</v>
      </c>
      <c r="R99">
        <f t="shared" si="8"/>
        <v>81.765975729884929</v>
      </c>
      <c r="S99">
        <f t="shared" si="8"/>
        <v>42.039732674173756</v>
      </c>
      <c r="T99">
        <f t="shared" si="8"/>
        <v>44.338488328703519</v>
      </c>
      <c r="U99">
        <f t="shared" si="8"/>
        <v>62.529411764705877</v>
      </c>
      <c r="V99">
        <f t="shared" si="8"/>
        <v>59.885418187125971</v>
      </c>
      <c r="W99">
        <f t="shared" si="8"/>
        <v>43.529093735216598</v>
      </c>
      <c r="X99">
        <f t="shared" si="8"/>
        <v>45.818384756437858</v>
      </c>
      <c r="Y99">
        <f t="shared" si="8"/>
        <v>51.130832022766413</v>
      </c>
      <c r="Z99">
        <f t="shared" si="8"/>
        <v>133.64662270773871</v>
      </c>
      <c r="AA99">
        <f t="shared" si="8"/>
        <v>65.365603226989379</v>
      </c>
      <c r="AB99">
        <f t="shared" si="8"/>
        <v>47.637434881746913</v>
      </c>
      <c r="AC99">
        <f t="shared" si="8"/>
        <v>64.97340382792035</v>
      </c>
      <c r="AD99">
        <f t="shared" si="8"/>
        <v>58.304308411660855</v>
      </c>
      <c r="AE99">
        <f t="shared" si="8"/>
        <v>58.062048948854731</v>
      </c>
      <c r="AF99">
        <f t="shared" si="8"/>
        <v>32.399406298924426</v>
      </c>
      <c r="AG99">
        <f t="shared" si="8"/>
        <v>38.816493135136312</v>
      </c>
      <c r="AH99">
        <f t="shared" si="8"/>
        <v>123.81019722170852</v>
      </c>
      <c r="AI99">
        <f t="shared" si="8"/>
        <v>60.979793528893367</v>
      </c>
      <c r="AJ99">
        <f t="shared" si="8"/>
        <v>44.449240845489726</v>
      </c>
      <c r="AK99">
        <f t="shared" si="8"/>
        <v>49.217650606446426</v>
      </c>
      <c r="AL99">
        <f t="shared" si="8"/>
        <v>54.624408071836996</v>
      </c>
      <c r="AM99">
        <f t="shared" si="8"/>
        <v>52.29842727784758</v>
      </c>
      <c r="AN99">
        <f t="shared" si="8"/>
        <v>59.411004220692796</v>
      </c>
      <c r="AO99">
        <f t="shared" si="8"/>
        <v>34.232766046609079</v>
      </c>
      <c r="AP99">
        <f t="shared" si="8"/>
        <v>0</v>
      </c>
      <c r="AQ99">
        <f t="shared" si="8"/>
        <v>72.752321981424146</v>
      </c>
      <c r="AR99">
        <f t="shared" si="8"/>
        <v>57.371726101074252</v>
      </c>
      <c r="AS99">
        <f t="shared" si="8"/>
        <v>94.091669831090115</v>
      </c>
      <c r="AT99">
        <f t="shared" si="8"/>
        <v>70.548993875765547</v>
      </c>
      <c r="AU99">
        <f t="shared" si="8"/>
        <v>85.174126123786948</v>
      </c>
      <c r="AV99">
        <f t="shared" si="8"/>
        <v>95.021275917573746</v>
      </c>
      <c r="AW99">
        <f t="shared" si="8"/>
        <v>80.649871369967798</v>
      </c>
    </row>
    <row r="100" spans="1:49" s="7" customFormat="1" x14ac:dyDescent="0.25">
      <c r="A100" s="7" t="s">
        <v>1773</v>
      </c>
      <c r="B100" s="7" t="s">
        <v>1644</v>
      </c>
      <c r="C100" s="7" t="s">
        <v>938</v>
      </c>
      <c r="D100" s="7" t="s">
        <v>938</v>
      </c>
      <c r="E100" s="7" t="s">
        <v>938</v>
      </c>
      <c r="F100" s="7" t="s">
        <v>938</v>
      </c>
      <c r="G100" s="7" t="s">
        <v>938</v>
      </c>
      <c r="H100" s="7" t="s">
        <v>938</v>
      </c>
      <c r="I100" s="7" t="s">
        <v>938</v>
      </c>
      <c r="J100" s="7" t="s">
        <v>1644</v>
      </c>
      <c r="K100" s="7" t="s">
        <v>942</v>
      </c>
      <c r="L100" s="7" t="s">
        <v>942</v>
      </c>
      <c r="M100" s="7" t="s">
        <v>942</v>
      </c>
      <c r="N100" s="7" t="s">
        <v>942</v>
      </c>
      <c r="O100" s="7" t="s">
        <v>942</v>
      </c>
      <c r="P100" s="7" t="s">
        <v>942</v>
      </c>
      <c r="Q100" s="7" t="s">
        <v>942</v>
      </c>
      <c r="R100" s="7" t="s">
        <v>1644</v>
      </c>
      <c r="S100" s="7" t="s">
        <v>946</v>
      </c>
      <c r="T100" s="7" t="s">
        <v>946</v>
      </c>
      <c r="U100" s="7" t="s">
        <v>946</v>
      </c>
      <c r="V100" s="7" t="s">
        <v>946</v>
      </c>
      <c r="W100" s="7" t="s">
        <v>946</v>
      </c>
      <c r="X100" s="7" t="s">
        <v>946</v>
      </c>
      <c r="Y100" s="7" t="s">
        <v>946</v>
      </c>
      <c r="Z100" s="7" t="s">
        <v>1686</v>
      </c>
      <c r="AA100" s="7" t="s">
        <v>950</v>
      </c>
      <c r="AB100" s="7" t="s">
        <v>950</v>
      </c>
      <c r="AC100" s="7" t="s">
        <v>950</v>
      </c>
      <c r="AD100" s="7" t="s">
        <v>950</v>
      </c>
      <c r="AE100" s="7" t="s">
        <v>950</v>
      </c>
      <c r="AF100" s="7" t="s">
        <v>950</v>
      </c>
      <c r="AG100" s="7" t="s">
        <v>950</v>
      </c>
      <c r="AH100" s="7" t="s">
        <v>1686</v>
      </c>
      <c r="AI100" s="7" t="s">
        <v>954</v>
      </c>
      <c r="AJ100" s="7" t="s">
        <v>954</v>
      </c>
      <c r="AK100" s="7" t="s">
        <v>954</v>
      </c>
      <c r="AL100" s="7" t="s">
        <v>954</v>
      </c>
      <c r="AM100" s="7" t="s">
        <v>954</v>
      </c>
      <c r="AN100" s="7" t="s">
        <v>954</v>
      </c>
      <c r="AO100" s="7" t="s">
        <v>954</v>
      </c>
      <c r="AP100" s="7" t="s">
        <v>1794</v>
      </c>
      <c r="AQ100" s="7" t="s">
        <v>958</v>
      </c>
      <c r="AR100" s="7" t="s">
        <v>958</v>
      </c>
      <c r="AS100" s="7" t="s">
        <v>958</v>
      </c>
      <c r="AT100" s="7" t="s">
        <v>958</v>
      </c>
      <c r="AU100" s="7" t="s">
        <v>958</v>
      </c>
      <c r="AV100" s="7" t="s">
        <v>958</v>
      </c>
      <c r="AW100" s="7" t="s">
        <v>958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68.807773812011803</v>
      </c>
      <c r="C102">
        <f t="shared" ref="C102:AW102" si="9">AVERAGE(C97:C99)</f>
        <v>28.283859881562776</v>
      </c>
      <c r="D102">
        <f t="shared" si="9"/>
        <v>74.929330444611637</v>
      </c>
      <c r="E102">
        <f t="shared" si="9"/>
        <v>85.627858494522073</v>
      </c>
      <c r="F102">
        <f t="shared" si="9"/>
        <v>78.806852214537756</v>
      </c>
      <c r="G102">
        <f t="shared" si="9"/>
        <v>83.429261071211741</v>
      </c>
      <c r="H102">
        <f t="shared" si="9"/>
        <v>85.982894230129418</v>
      </c>
      <c r="I102">
        <f t="shared" si="9"/>
        <v>66.823940004706898</v>
      </c>
      <c r="J102">
        <f t="shared" si="9"/>
        <v>59.844598672439851</v>
      </c>
      <c r="K102">
        <f t="shared" si="9"/>
        <v>28.58223253843887</v>
      </c>
      <c r="L102">
        <f t="shared" si="9"/>
        <v>40.171658714704911</v>
      </c>
      <c r="M102">
        <f t="shared" si="9"/>
        <v>57.367110837909628</v>
      </c>
      <c r="N102">
        <f t="shared" si="9"/>
        <v>51.727560896545555</v>
      </c>
      <c r="O102">
        <f t="shared" si="9"/>
        <v>50.021590993203205</v>
      </c>
      <c r="P102">
        <f t="shared" si="9"/>
        <v>49.812794857907683</v>
      </c>
      <c r="Q102">
        <f t="shared" si="9"/>
        <v>50.126673417449986</v>
      </c>
      <c r="R102">
        <f t="shared" si="9"/>
        <v>56.401694936732788</v>
      </c>
      <c r="S102">
        <f t="shared" si="9"/>
        <v>69.648750962127451</v>
      </c>
      <c r="T102">
        <f t="shared" si="9"/>
        <v>47.903950923774879</v>
      </c>
      <c r="U102">
        <f t="shared" si="9"/>
        <v>59.998324503426517</v>
      </c>
      <c r="V102">
        <f t="shared" si="9"/>
        <v>58.406077663838225</v>
      </c>
      <c r="W102">
        <f t="shared" si="9"/>
        <v>49.02760356953214</v>
      </c>
      <c r="X102">
        <f t="shared" si="9"/>
        <v>52.599191346026764</v>
      </c>
      <c r="Y102">
        <f t="shared" si="9"/>
        <v>49.820925593775598</v>
      </c>
      <c r="Z102">
        <f t="shared" si="9"/>
        <v>128.03187899682953</v>
      </c>
      <c r="AA102">
        <f t="shared" si="9"/>
        <v>57.18191547896663</v>
      </c>
      <c r="AB102">
        <f t="shared" si="9"/>
        <v>52.277574452090086</v>
      </c>
      <c r="AC102">
        <f t="shared" si="9"/>
        <v>54.993965299406234</v>
      </c>
      <c r="AD102">
        <f t="shared" si="9"/>
        <v>53.534893528206318</v>
      </c>
      <c r="AE102">
        <f t="shared" si="9"/>
        <v>56.37950290177875</v>
      </c>
      <c r="AF102">
        <f t="shared" si="9"/>
        <v>46.33317237714823</v>
      </c>
      <c r="AG102">
        <f t="shared" si="9"/>
        <v>41.852069325648337</v>
      </c>
      <c r="AH102">
        <f t="shared" si="9"/>
        <v>128.54415326549221</v>
      </c>
      <c r="AI102">
        <f t="shared" si="9"/>
        <v>74.49204186069143</v>
      </c>
      <c r="AJ102">
        <f t="shared" si="9"/>
        <v>50.259474959278002</v>
      </c>
      <c r="AK102">
        <f t="shared" si="9"/>
        <v>50.83661283129873</v>
      </c>
      <c r="AL102">
        <f t="shared" si="9"/>
        <v>54.034909362776354</v>
      </c>
      <c r="AM102">
        <f t="shared" si="9"/>
        <v>50.715072015712614</v>
      </c>
      <c r="AN102">
        <f t="shared" si="9"/>
        <v>54.836437133062738</v>
      </c>
      <c r="AO102">
        <f t="shared" si="9"/>
        <v>46.287974286602093</v>
      </c>
      <c r="AP102">
        <f t="shared" si="9"/>
        <v>0</v>
      </c>
      <c r="AQ102">
        <f t="shared" si="9"/>
        <v>75.094545541735002</v>
      </c>
      <c r="AR102">
        <f t="shared" si="9"/>
        <v>60.197710908805618</v>
      </c>
      <c r="AS102">
        <f t="shared" si="9"/>
        <v>82.020975924357273</v>
      </c>
      <c r="AT102">
        <f t="shared" si="9"/>
        <v>80.301770131228196</v>
      </c>
      <c r="AU102">
        <f t="shared" si="9"/>
        <v>83.541307695489934</v>
      </c>
      <c r="AV102">
        <f t="shared" si="9"/>
        <v>88.8626591598359</v>
      </c>
      <c r="AW102">
        <f t="shared" si="9"/>
        <v>73.055320031067424</v>
      </c>
    </row>
    <row r="103" spans="1:49" x14ac:dyDescent="0.25">
      <c r="A103" t="s">
        <v>1774</v>
      </c>
      <c r="B103">
        <f>STDEV(B97:B99)</f>
        <v>6.1804332860197437</v>
      </c>
      <c r="C103">
        <f t="shared" ref="C103:AW103" si="10">STDEV(C97:C99)</f>
        <v>15.560443835450766</v>
      </c>
      <c r="D103">
        <f t="shared" si="10"/>
        <v>13.650288479816156</v>
      </c>
      <c r="E103">
        <f t="shared" si="10"/>
        <v>12.579455157642293</v>
      </c>
      <c r="F103">
        <f t="shared" si="10"/>
        <v>15.86560648461227</v>
      </c>
      <c r="G103">
        <f t="shared" si="10"/>
        <v>11.762911107627119</v>
      </c>
      <c r="H103">
        <f t="shared" si="10"/>
        <v>8.062356860099964</v>
      </c>
      <c r="I103">
        <f t="shared" si="10"/>
        <v>10.330711113594319</v>
      </c>
      <c r="J103">
        <f t="shared" si="10"/>
        <v>16.62083824998129</v>
      </c>
      <c r="K103">
        <f t="shared" si="10"/>
        <v>17.814460399691612</v>
      </c>
      <c r="L103">
        <f t="shared" si="10"/>
        <v>8.6367500955395418</v>
      </c>
      <c r="M103">
        <f t="shared" si="10"/>
        <v>7.1890350926137625</v>
      </c>
      <c r="N103">
        <f t="shared" si="10"/>
        <v>9.5659827070471248</v>
      </c>
      <c r="O103">
        <f t="shared" si="10"/>
        <v>15.615222267658789</v>
      </c>
      <c r="P103">
        <f t="shared" si="10"/>
        <v>9.2101478864470359</v>
      </c>
      <c r="Q103">
        <f t="shared" si="10"/>
        <v>11.287220136226221</v>
      </c>
      <c r="R103">
        <f t="shared" si="10"/>
        <v>22.503067596504572</v>
      </c>
      <c r="S103">
        <f t="shared" si="10"/>
        <v>30.518784053271443</v>
      </c>
      <c r="T103">
        <f t="shared" si="10"/>
        <v>4.2016562858169042</v>
      </c>
      <c r="U103">
        <f t="shared" si="10"/>
        <v>6.3634267926243711</v>
      </c>
      <c r="V103">
        <f t="shared" si="10"/>
        <v>6.6414538764872759</v>
      </c>
      <c r="W103">
        <f t="shared" si="10"/>
        <v>4.9316779248148865</v>
      </c>
      <c r="X103">
        <f t="shared" si="10"/>
        <v>6.2905366003371004</v>
      </c>
      <c r="Y103">
        <f t="shared" si="10"/>
        <v>1.6737521761685921</v>
      </c>
      <c r="Z103">
        <f t="shared" si="10"/>
        <v>12.025426733872655</v>
      </c>
      <c r="AA103">
        <f t="shared" si="10"/>
        <v>7.8196779402470282</v>
      </c>
      <c r="AB103">
        <f t="shared" si="10"/>
        <v>4.3841394167643957</v>
      </c>
      <c r="AC103">
        <f t="shared" si="10"/>
        <v>9.0275416600266318</v>
      </c>
      <c r="AD103">
        <f t="shared" si="10"/>
        <v>6.8818365880351973</v>
      </c>
      <c r="AE103">
        <f t="shared" si="10"/>
        <v>9.1893254382443104</v>
      </c>
      <c r="AF103">
        <f t="shared" si="10"/>
        <v>13.751400219315473</v>
      </c>
      <c r="AG103">
        <f t="shared" si="10"/>
        <v>9.7182748661837319</v>
      </c>
      <c r="AH103">
        <f t="shared" si="10"/>
        <v>16.432681843942593</v>
      </c>
      <c r="AI103">
        <f t="shared" si="10"/>
        <v>21.692407137003194</v>
      </c>
      <c r="AJ103">
        <f t="shared" si="10"/>
        <v>5.152337319684988</v>
      </c>
      <c r="AK103">
        <f t="shared" si="10"/>
        <v>1.4110567313268592</v>
      </c>
      <c r="AL103">
        <f t="shared" si="10"/>
        <v>8.3014273193056614</v>
      </c>
      <c r="AM103">
        <f t="shared" si="10"/>
        <v>2.5484111483437135</v>
      </c>
      <c r="AN103">
        <f t="shared" si="10"/>
        <v>4.0768885010929559</v>
      </c>
      <c r="AO103">
        <f t="shared" si="10"/>
        <v>10.507253201952535</v>
      </c>
      <c r="AP103">
        <f t="shared" si="10"/>
        <v>0</v>
      </c>
      <c r="AQ103">
        <f t="shared" si="10"/>
        <v>3.3267556127530491</v>
      </c>
      <c r="AR103">
        <f t="shared" si="10"/>
        <v>3.0360416201406286</v>
      </c>
      <c r="AS103">
        <f t="shared" si="10"/>
        <v>11.021047331820792</v>
      </c>
      <c r="AT103">
        <f t="shared" si="10"/>
        <v>16.348729212363502</v>
      </c>
      <c r="AU103">
        <f t="shared" si="10"/>
        <v>3.8935367361770119</v>
      </c>
      <c r="AV103">
        <f t="shared" si="10"/>
        <v>6.0777845641030455</v>
      </c>
      <c r="AW103">
        <f t="shared" si="10"/>
        <v>8.8645955740395497</v>
      </c>
    </row>
    <row r="104" spans="1:49" x14ac:dyDescent="0.25">
      <c r="A104" t="s">
        <v>1775</v>
      </c>
      <c r="B104">
        <f>STDEV(B97:B99)/SQRT(3)</f>
        <v>3.5682748213920226</v>
      </c>
      <c r="C104">
        <f t="shared" ref="C104:AW104" si="11">STDEV(C97:C99)/SQRT(3)</f>
        <v>8.9838264371075525</v>
      </c>
      <c r="D104">
        <f t="shared" si="11"/>
        <v>7.8809977283379054</v>
      </c>
      <c r="E104">
        <f t="shared" si="11"/>
        <v>7.2627518215236044</v>
      </c>
      <c r="F104">
        <f t="shared" si="11"/>
        <v>9.1600121747475676</v>
      </c>
      <c r="G104">
        <f t="shared" si="11"/>
        <v>6.7913198944421564</v>
      </c>
      <c r="H104">
        <f t="shared" si="11"/>
        <v>4.6548039034815405</v>
      </c>
      <c r="I104">
        <f t="shared" si="11"/>
        <v>5.964438842353939</v>
      </c>
      <c r="J104">
        <f t="shared" si="11"/>
        <v>9.5960454377839266</v>
      </c>
      <c r="K104">
        <f t="shared" si="11"/>
        <v>10.285183507229881</v>
      </c>
      <c r="L104">
        <f t="shared" si="11"/>
        <v>4.9864299925832807</v>
      </c>
      <c r="M104">
        <f t="shared" si="11"/>
        <v>4.1505913459342221</v>
      </c>
      <c r="N104">
        <f t="shared" si="11"/>
        <v>5.5229226909769631</v>
      </c>
      <c r="O104">
        <f t="shared" si="11"/>
        <v>9.0154527796886406</v>
      </c>
      <c r="P104">
        <f t="shared" si="11"/>
        <v>5.3174813615164593</v>
      </c>
      <c r="Q104">
        <f t="shared" si="11"/>
        <v>6.5166795840527731</v>
      </c>
      <c r="R104">
        <f t="shared" si="11"/>
        <v>12.99215213443426</v>
      </c>
      <c r="S104">
        <f t="shared" si="11"/>
        <v>17.620028188496327</v>
      </c>
      <c r="T104">
        <f t="shared" si="11"/>
        <v>2.4258273876586731</v>
      </c>
      <c r="U104">
        <f t="shared" si="11"/>
        <v>3.6739261716901579</v>
      </c>
      <c r="V104">
        <f t="shared" si="11"/>
        <v>3.8344451834004127</v>
      </c>
      <c r="W104">
        <f t="shared" si="11"/>
        <v>2.84730557744841</v>
      </c>
      <c r="X104">
        <f t="shared" si="11"/>
        <v>3.6318429995518184</v>
      </c>
      <c r="Y104">
        <f t="shared" si="11"/>
        <v>0.96634126946765864</v>
      </c>
      <c r="Z104">
        <f t="shared" si="11"/>
        <v>6.9428833619215</v>
      </c>
      <c r="AA104">
        <f t="shared" si="11"/>
        <v>4.5146931637778005</v>
      </c>
      <c r="AB104">
        <f t="shared" si="11"/>
        <v>2.5311840724337729</v>
      </c>
      <c r="AC104">
        <f t="shared" si="11"/>
        <v>5.2120536075369372</v>
      </c>
      <c r="AD104">
        <f t="shared" si="11"/>
        <v>3.9732302066211371</v>
      </c>
      <c r="AE104">
        <f t="shared" si="11"/>
        <v>5.305459515441429</v>
      </c>
      <c r="AF104">
        <f t="shared" si="11"/>
        <v>7.9393746183560676</v>
      </c>
      <c r="AG104">
        <f t="shared" si="11"/>
        <v>5.6108486100499526</v>
      </c>
      <c r="AH104">
        <f t="shared" si="11"/>
        <v>9.4874132861077332</v>
      </c>
      <c r="AI104">
        <f t="shared" si="11"/>
        <v>12.524117099919755</v>
      </c>
      <c r="AJ104">
        <f t="shared" si="11"/>
        <v>2.9747033384758828</v>
      </c>
      <c r="AK104">
        <f t="shared" si="11"/>
        <v>0.81467398367339561</v>
      </c>
      <c r="AL104">
        <f t="shared" si="11"/>
        <v>4.7928312974592373</v>
      </c>
      <c r="AM104">
        <f t="shared" si="11"/>
        <v>1.4713258625020864</v>
      </c>
      <c r="AN104">
        <f t="shared" si="11"/>
        <v>2.3537926735621082</v>
      </c>
      <c r="AO104">
        <f t="shared" si="11"/>
        <v>6.066365464590854</v>
      </c>
      <c r="AP104">
        <f t="shared" si="11"/>
        <v>0</v>
      </c>
      <c r="AQ104">
        <f t="shared" si="11"/>
        <v>1.9207032485510713</v>
      </c>
      <c r="AR104">
        <f t="shared" si="11"/>
        <v>1.7528594466590997</v>
      </c>
      <c r="AS104">
        <f t="shared" si="11"/>
        <v>6.3630046437783419</v>
      </c>
      <c r="AT104">
        <f t="shared" si="11"/>
        <v>9.4389432116663663</v>
      </c>
      <c r="AU104">
        <f t="shared" si="11"/>
        <v>2.2479344827314947</v>
      </c>
      <c r="AV104">
        <f t="shared" si="11"/>
        <v>3.5090105541614456</v>
      </c>
      <c r="AW104">
        <f t="shared" si="11"/>
        <v>5.1179766409288998</v>
      </c>
    </row>
    <row r="106" spans="1:49" x14ac:dyDescent="0.25">
      <c r="A106" t="s">
        <v>1773</v>
      </c>
      <c r="B106" s="165">
        <f>AVERAGE(B97:B99,J97:J99,R97:R99,)</f>
        <v>55.516220226355337</v>
      </c>
    </row>
    <row r="107" spans="1:49" x14ac:dyDescent="0.25">
      <c r="A107" t="s">
        <v>1774</v>
      </c>
      <c r="B107" s="165">
        <f>STDEV(B97:B99,J97:J99,R97:R99)</f>
        <v>15.361392473304996</v>
      </c>
    </row>
    <row r="108" spans="1:49" x14ac:dyDescent="0.25">
      <c r="A108" t="s">
        <v>1775</v>
      </c>
      <c r="B108" s="165">
        <f>STDEV(B97:B99,J97:J99,R97:R99)/SQRT(3)</f>
        <v>8.8689040795901306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936</v>
      </c>
      <c r="D112" s="224" t="s">
        <v>936</v>
      </c>
      <c r="E112" s="224" t="s">
        <v>936</v>
      </c>
      <c r="F112" s="224" t="s">
        <v>936</v>
      </c>
      <c r="G112" s="224" t="s">
        <v>936</v>
      </c>
      <c r="H112" s="224" t="s">
        <v>936</v>
      </c>
      <c r="I112" s="225" t="s">
        <v>936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940</v>
      </c>
      <c r="D113" s="219" t="s">
        <v>940</v>
      </c>
      <c r="E113" s="219" t="s">
        <v>940</v>
      </c>
      <c r="F113" s="219" t="s">
        <v>940</v>
      </c>
      <c r="G113" s="219" t="s">
        <v>940</v>
      </c>
      <c r="H113" s="219" t="s">
        <v>940</v>
      </c>
      <c r="I113" s="220" t="s">
        <v>940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944</v>
      </c>
      <c r="D114" s="219" t="s">
        <v>944</v>
      </c>
      <c r="E114" s="219" t="s">
        <v>944</v>
      </c>
      <c r="F114" s="219" t="s">
        <v>944</v>
      </c>
      <c r="G114" s="219" t="s">
        <v>944</v>
      </c>
      <c r="H114" s="219" t="s">
        <v>944</v>
      </c>
      <c r="I114" s="220" t="s">
        <v>944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948</v>
      </c>
      <c r="D115" s="219" t="s">
        <v>948</v>
      </c>
      <c r="E115" s="219" t="s">
        <v>948</v>
      </c>
      <c r="F115" s="219" t="s">
        <v>948</v>
      </c>
      <c r="G115" s="219" t="s">
        <v>948</v>
      </c>
      <c r="H115" s="219" t="s">
        <v>948</v>
      </c>
      <c r="I115" s="220" t="s">
        <v>948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952</v>
      </c>
      <c r="D116" s="219" t="s">
        <v>952</v>
      </c>
      <c r="E116" s="219" t="s">
        <v>952</v>
      </c>
      <c r="F116" s="219" t="s">
        <v>952</v>
      </c>
      <c r="G116" s="219" t="s">
        <v>952</v>
      </c>
      <c r="H116" s="219" t="s">
        <v>952</v>
      </c>
      <c r="I116" s="220" t="s">
        <v>952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956</v>
      </c>
      <c r="D117" s="219" t="s">
        <v>956</v>
      </c>
      <c r="E117" s="219" t="s">
        <v>956</v>
      </c>
      <c r="F117" s="219" t="s">
        <v>956</v>
      </c>
      <c r="G117" s="219" t="s">
        <v>956</v>
      </c>
      <c r="H117" s="219" t="s">
        <v>956</v>
      </c>
      <c r="I117" s="220" t="s">
        <v>956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2358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0.25700000000000001</v>
      </c>
      <c r="C126">
        <v>0.23549999999999999</v>
      </c>
      <c r="D126">
        <v>0.2339</v>
      </c>
      <c r="E126">
        <v>0.224</v>
      </c>
      <c r="F126">
        <v>0.2283</v>
      </c>
      <c r="G126">
        <v>0.20180000000000001</v>
      </c>
      <c r="H126">
        <v>0.23089999999999999</v>
      </c>
      <c r="I126">
        <v>0.2311</v>
      </c>
      <c r="K126" t="s">
        <v>1658</v>
      </c>
      <c r="L126">
        <f>B126-$F$132</f>
        <v>0.17246666666666666</v>
      </c>
      <c r="M126">
        <f t="shared" ref="M126:S126" si="12">C126-$F$132</f>
        <v>0.15096666666666664</v>
      </c>
      <c r="N126">
        <f t="shared" si="12"/>
        <v>0.14936666666666665</v>
      </c>
      <c r="O126">
        <f t="shared" si="12"/>
        <v>0.13946666666666668</v>
      </c>
      <c r="P126">
        <f t="shared" si="12"/>
        <v>0.14376666666666665</v>
      </c>
      <c r="Q126">
        <f t="shared" si="12"/>
        <v>0.11726666666666667</v>
      </c>
      <c r="R126">
        <f t="shared" si="12"/>
        <v>0.14636666666666664</v>
      </c>
      <c r="S126">
        <f t="shared" si="12"/>
        <v>0.14656666666666668</v>
      </c>
      <c r="U126" t="s">
        <v>1658</v>
      </c>
      <c r="V126">
        <f>L126/$L$131*100</f>
        <v>5.6749879348922905</v>
      </c>
      <c r="W126">
        <f t="shared" ref="W126:AC126" si="13">M126/$L$131*100</f>
        <v>4.9675338919843801</v>
      </c>
      <c r="X126">
        <f t="shared" si="13"/>
        <v>4.9148861492563496</v>
      </c>
      <c r="Y126">
        <f t="shared" si="13"/>
        <v>4.5891282411266623</v>
      </c>
      <c r="Z126">
        <f t="shared" si="13"/>
        <v>4.7306190497082428</v>
      </c>
      <c r="AA126">
        <f t="shared" si="13"/>
        <v>3.8586408107752379</v>
      </c>
      <c r="AB126">
        <f t="shared" si="13"/>
        <v>4.8161716316412928</v>
      </c>
      <c r="AC126">
        <f t="shared" si="13"/>
        <v>4.8227525994822971</v>
      </c>
    </row>
    <row r="127" spans="1:29" x14ac:dyDescent="0.25">
      <c r="A127" t="s">
        <v>1659</v>
      </c>
      <c r="B127">
        <v>0.28139999999999998</v>
      </c>
      <c r="C127">
        <v>0.1978</v>
      </c>
      <c r="D127">
        <v>0.19889999999999999</v>
      </c>
      <c r="E127">
        <v>0.1817</v>
      </c>
      <c r="F127">
        <v>0.19120000000000001</v>
      </c>
      <c r="G127">
        <v>0.24049999999999999</v>
      </c>
      <c r="H127">
        <v>0.2485</v>
      </c>
      <c r="I127">
        <v>0.2576</v>
      </c>
      <c r="K127" t="s">
        <v>1659</v>
      </c>
      <c r="L127">
        <f t="shared" ref="L127:L131" si="14">B127-$F$132</f>
        <v>0.19686666666666663</v>
      </c>
      <c r="M127">
        <f t="shared" ref="M127:M131" si="15">C127-$F$132</f>
        <v>0.11326666666666667</v>
      </c>
      <c r="N127">
        <f t="shared" ref="N127:N131" si="16">D127-$F$132</f>
        <v>0.11436666666666666</v>
      </c>
      <c r="O127">
        <f t="shared" ref="O127:O131" si="17">E127-$F$132</f>
        <v>9.7166666666666665E-2</v>
      </c>
      <c r="P127">
        <f t="shared" ref="P127:P131" si="18">F127-$F$132</f>
        <v>0.10666666666666667</v>
      </c>
      <c r="Q127">
        <f t="shared" ref="Q127:Q131" si="19">G127-$F$132</f>
        <v>0.15596666666666664</v>
      </c>
      <c r="R127">
        <f t="shared" ref="R127:R131" si="20">H127-$F$132</f>
        <v>0.16396666666666665</v>
      </c>
      <c r="S127">
        <f t="shared" ref="S127:S131" si="21">I127-$F$132</f>
        <v>0.17306666666666665</v>
      </c>
      <c r="U127" t="s">
        <v>1659</v>
      </c>
      <c r="V127">
        <f t="shared" ref="V127:V131" si="22">L127/$L$131*100</f>
        <v>6.477866011494755</v>
      </c>
      <c r="W127">
        <f t="shared" ref="W127:W131" si="23">M127/$L$131*100</f>
        <v>3.7270214539551616</v>
      </c>
      <c r="X127">
        <f t="shared" ref="X127:X131" si="24">N127/$L$131*100</f>
        <v>3.7632167770806824</v>
      </c>
      <c r="Y127">
        <f t="shared" ref="Y127:Y131" si="25">O127/$L$131*100</f>
        <v>3.1972535427543547</v>
      </c>
      <c r="Z127">
        <f t="shared" ref="Z127:Z131" si="26">P127/$L$131*100</f>
        <v>3.5098495152020357</v>
      </c>
      <c r="AA127">
        <f t="shared" ref="AA127:AA131" si="27">Q127/$L$131*100</f>
        <v>5.1320580880094759</v>
      </c>
      <c r="AB127">
        <f t="shared" ref="AB127:AB131" si="28">R127/$L$131*100</f>
        <v>5.3952968016496285</v>
      </c>
      <c r="AC127">
        <f t="shared" ref="AC127:AC131" si="29">S127/$L$131*100</f>
        <v>5.6947308384153015</v>
      </c>
    </row>
    <row r="128" spans="1:29" x14ac:dyDescent="0.25">
      <c r="A128" t="s">
        <v>1660</v>
      </c>
      <c r="B128">
        <v>0.2424</v>
      </c>
      <c r="C128">
        <v>0.24429999999999999</v>
      </c>
      <c r="D128">
        <v>0.23499999999999999</v>
      </c>
      <c r="E128">
        <v>0.22090000000000001</v>
      </c>
      <c r="F128">
        <v>0.2485</v>
      </c>
      <c r="G128">
        <v>0.2177</v>
      </c>
      <c r="H128">
        <v>0.22770000000000001</v>
      </c>
      <c r="I128">
        <v>0.2102</v>
      </c>
      <c r="K128" t="s">
        <v>1660</v>
      </c>
      <c r="L128">
        <f t="shared" si="14"/>
        <v>0.15786666666666666</v>
      </c>
      <c r="M128">
        <f t="shared" si="15"/>
        <v>0.15976666666666667</v>
      </c>
      <c r="N128">
        <f t="shared" si="16"/>
        <v>0.15046666666666664</v>
      </c>
      <c r="O128">
        <f t="shared" si="17"/>
        <v>0.13636666666666669</v>
      </c>
      <c r="P128">
        <f t="shared" si="18"/>
        <v>0.16396666666666665</v>
      </c>
      <c r="Q128">
        <f t="shared" si="19"/>
        <v>0.13316666666666666</v>
      </c>
      <c r="R128">
        <f t="shared" si="20"/>
        <v>0.14316666666666666</v>
      </c>
      <c r="S128">
        <f t="shared" si="21"/>
        <v>0.12566666666666665</v>
      </c>
      <c r="U128" t="s">
        <v>1660</v>
      </c>
      <c r="V128">
        <f t="shared" si="22"/>
        <v>5.1945772824990115</v>
      </c>
      <c r="W128">
        <f t="shared" si="23"/>
        <v>5.2570964769885489</v>
      </c>
      <c r="X128">
        <f t="shared" si="24"/>
        <v>4.9510814723818708</v>
      </c>
      <c r="Y128">
        <f t="shared" si="25"/>
        <v>4.4871232395911029</v>
      </c>
      <c r="Z128">
        <f t="shared" si="26"/>
        <v>5.3952968016496285</v>
      </c>
      <c r="AA128">
        <f t="shared" si="27"/>
        <v>4.381827754135041</v>
      </c>
      <c r="AB128">
        <f t="shared" si="28"/>
        <v>4.7108761461852318</v>
      </c>
      <c r="AC128">
        <f t="shared" si="29"/>
        <v>4.1350414600973977</v>
      </c>
    </row>
    <row r="129" spans="1:38" x14ac:dyDescent="0.25">
      <c r="A129" t="s">
        <v>1661</v>
      </c>
      <c r="B129">
        <v>0.35920000000000002</v>
      </c>
      <c r="C129">
        <v>0.248</v>
      </c>
      <c r="D129">
        <v>0.25140000000000001</v>
      </c>
      <c r="E129">
        <v>0.214</v>
      </c>
      <c r="F129">
        <v>0.2359</v>
      </c>
      <c r="G129">
        <v>0.22239999999999999</v>
      </c>
      <c r="H129">
        <v>0.23019999999999999</v>
      </c>
      <c r="I129">
        <v>0.21879999999999999</v>
      </c>
      <c r="K129" t="s">
        <v>1661</v>
      </c>
      <c r="L129">
        <f t="shared" si="14"/>
        <v>0.27466666666666667</v>
      </c>
      <c r="M129">
        <f t="shared" si="15"/>
        <v>0.16346666666666665</v>
      </c>
      <c r="N129">
        <f t="shared" si="16"/>
        <v>0.16686666666666666</v>
      </c>
      <c r="O129">
        <f t="shared" si="17"/>
        <v>0.12946666666666667</v>
      </c>
      <c r="P129">
        <f t="shared" si="18"/>
        <v>0.15136666666666665</v>
      </c>
      <c r="Q129">
        <f t="shared" si="19"/>
        <v>0.13786666666666664</v>
      </c>
      <c r="R129">
        <f t="shared" si="20"/>
        <v>0.14566666666666667</v>
      </c>
      <c r="S129">
        <f t="shared" si="21"/>
        <v>0.13426666666666665</v>
      </c>
      <c r="U129" t="s">
        <v>1661</v>
      </c>
      <c r="V129">
        <f t="shared" si="22"/>
        <v>9.0378625016452414</v>
      </c>
      <c r="W129">
        <f t="shared" si="23"/>
        <v>5.3788443820471192</v>
      </c>
      <c r="X129">
        <f t="shared" si="24"/>
        <v>5.4907208353441845</v>
      </c>
      <c r="Y129">
        <f t="shared" si="25"/>
        <v>4.2600798490764706</v>
      </c>
      <c r="Z129">
        <f t="shared" si="26"/>
        <v>4.9806958276663877</v>
      </c>
      <c r="AA129">
        <f t="shared" si="27"/>
        <v>4.53648049839863</v>
      </c>
      <c r="AB129">
        <f t="shared" si="28"/>
        <v>4.7931382441977792</v>
      </c>
      <c r="AC129">
        <f t="shared" si="29"/>
        <v>4.4180230772605613</v>
      </c>
    </row>
    <row r="130" spans="1:38" x14ac:dyDescent="0.25">
      <c r="A130" t="s">
        <v>1662</v>
      </c>
      <c r="B130">
        <v>0.37040000000000001</v>
      </c>
      <c r="C130">
        <v>0.24759999999999999</v>
      </c>
      <c r="D130">
        <v>0.26919999999999999</v>
      </c>
      <c r="E130">
        <v>0.24529999999999999</v>
      </c>
      <c r="F130">
        <v>0.21990000000000001</v>
      </c>
      <c r="G130">
        <v>0.22819999999999999</v>
      </c>
      <c r="H130">
        <v>0.22</v>
      </c>
      <c r="I130">
        <v>0.2298</v>
      </c>
      <c r="K130" t="s">
        <v>1662</v>
      </c>
      <c r="L130">
        <f t="shared" si="14"/>
        <v>0.28586666666666666</v>
      </c>
      <c r="M130">
        <f t="shared" si="15"/>
        <v>0.16306666666666664</v>
      </c>
      <c r="N130">
        <f t="shared" si="16"/>
        <v>0.18466666666666665</v>
      </c>
      <c r="O130">
        <f t="shared" si="17"/>
        <v>0.16076666666666667</v>
      </c>
      <c r="P130">
        <f t="shared" si="18"/>
        <v>0.13536666666666669</v>
      </c>
      <c r="Q130">
        <f t="shared" si="19"/>
        <v>0.14366666666666666</v>
      </c>
      <c r="R130">
        <f t="shared" si="20"/>
        <v>0.13546666666666668</v>
      </c>
      <c r="S130">
        <f t="shared" si="21"/>
        <v>0.14526666666666666</v>
      </c>
      <c r="U130" t="s">
        <v>1662</v>
      </c>
      <c r="V130">
        <f t="shared" si="22"/>
        <v>9.4063967007414551</v>
      </c>
      <c r="W130">
        <f t="shared" si="23"/>
        <v>5.3656824463651107</v>
      </c>
      <c r="X130">
        <f t="shared" si="24"/>
        <v>6.0764269731935228</v>
      </c>
      <c r="Y130">
        <f t="shared" si="25"/>
        <v>5.2900013161935684</v>
      </c>
      <c r="Z130">
        <f t="shared" si="26"/>
        <v>4.4542184003860843</v>
      </c>
      <c r="AA130">
        <f t="shared" si="27"/>
        <v>4.727328565787742</v>
      </c>
      <c r="AB130">
        <f t="shared" si="28"/>
        <v>4.457508884306586</v>
      </c>
      <c r="AC130">
        <f t="shared" si="29"/>
        <v>4.7799763085157716</v>
      </c>
    </row>
    <row r="131" spans="1:38" x14ac:dyDescent="0.25">
      <c r="A131" t="s">
        <v>1663</v>
      </c>
      <c r="B131">
        <v>3.1236000000000002</v>
      </c>
      <c r="C131">
        <v>2.3380999999999998</v>
      </c>
      <c r="D131">
        <v>0.2177</v>
      </c>
      <c r="E131">
        <v>0.22359999999999999</v>
      </c>
      <c r="F131">
        <v>0.24099999999999999</v>
      </c>
      <c r="G131">
        <v>0.2281</v>
      </c>
      <c r="H131">
        <v>0.23080000000000001</v>
      </c>
      <c r="I131">
        <v>0.24890000000000001</v>
      </c>
      <c r="K131" t="s">
        <v>1663</v>
      </c>
      <c r="L131">
        <f t="shared" si="14"/>
        <v>3.0390666666666668</v>
      </c>
      <c r="M131">
        <f t="shared" si="15"/>
        <v>2.2535666666666665</v>
      </c>
      <c r="N131">
        <f t="shared" si="16"/>
        <v>0.13316666666666666</v>
      </c>
      <c r="O131">
        <f t="shared" si="17"/>
        <v>0.13906666666666667</v>
      </c>
      <c r="P131">
        <f t="shared" si="18"/>
        <v>0.15646666666666664</v>
      </c>
      <c r="Q131">
        <f t="shared" si="19"/>
        <v>0.14356666666666668</v>
      </c>
      <c r="R131">
        <f t="shared" si="20"/>
        <v>0.14626666666666666</v>
      </c>
      <c r="S131">
        <f t="shared" si="21"/>
        <v>0.16436666666666666</v>
      </c>
      <c r="U131" t="s">
        <v>1663</v>
      </c>
      <c r="V131">
        <f t="shared" si="22"/>
        <v>100</v>
      </c>
      <c r="W131">
        <f t="shared" si="23"/>
        <v>74.15324880445749</v>
      </c>
      <c r="X131">
        <f t="shared" si="24"/>
        <v>4.381827754135041</v>
      </c>
      <c r="Y131">
        <f t="shared" si="25"/>
        <v>4.5759663054446547</v>
      </c>
      <c r="Z131">
        <f t="shared" si="26"/>
        <v>5.1485105076119853</v>
      </c>
      <c r="AA131">
        <f t="shared" si="27"/>
        <v>4.7240380818672403</v>
      </c>
      <c r="AB131">
        <f t="shared" si="28"/>
        <v>4.8128811477207902</v>
      </c>
      <c r="AC131">
        <f t="shared" si="29"/>
        <v>5.4084587373316371</v>
      </c>
    </row>
    <row r="132" spans="1:38" x14ac:dyDescent="0.25">
      <c r="A132" t="s">
        <v>1664</v>
      </c>
      <c r="B132">
        <v>7.4499999999999997E-2</v>
      </c>
      <c r="C132">
        <v>9.6799999999999997E-2</v>
      </c>
      <c r="D132">
        <v>8.2299999999999998E-2</v>
      </c>
      <c r="E132">
        <v>4</v>
      </c>
      <c r="F132">
        <f>AVERAGE(B132:D132)</f>
        <v>8.4533333333333335E-2</v>
      </c>
    </row>
    <row r="133" spans="1:38" x14ac:dyDescent="0.25">
      <c r="A133" t="s">
        <v>1665</v>
      </c>
    </row>
    <row r="136" spans="1:38" x14ac:dyDescent="0.25">
      <c r="A136" s="7" t="s">
        <v>2359</v>
      </c>
      <c r="K136" t="s">
        <v>1788</v>
      </c>
      <c r="U136" t="s">
        <v>1791</v>
      </c>
    </row>
    <row r="137" spans="1:38" x14ac:dyDescent="0.25">
      <c r="A137" t="s">
        <v>1789</v>
      </c>
    </row>
    <row r="138" spans="1:38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38" x14ac:dyDescent="0.25">
      <c r="A139" t="s">
        <v>1658</v>
      </c>
      <c r="B139">
        <v>1.3604000000000001</v>
      </c>
      <c r="C139">
        <v>0.223</v>
      </c>
      <c r="D139">
        <v>0.20660000000000001</v>
      </c>
      <c r="E139">
        <v>0.1978</v>
      </c>
      <c r="F139">
        <v>0.21990000000000001</v>
      </c>
      <c r="G139">
        <v>0.20660000000000001</v>
      </c>
      <c r="H139">
        <v>0.22850000000000001</v>
      </c>
      <c r="I139">
        <v>0.2336</v>
      </c>
      <c r="K139" t="s">
        <v>1658</v>
      </c>
      <c r="L139">
        <f>B139-$F$145</f>
        <v>1.28725</v>
      </c>
      <c r="M139">
        <f t="shared" ref="M139:S139" si="30">C139-$F$145</f>
        <v>0.14985000000000001</v>
      </c>
      <c r="N139">
        <f t="shared" si="30"/>
        <v>0.13345000000000001</v>
      </c>
      <c r="O139">
        <f t="shared" si="30"/>
        <v>0.12465000000000001</v>
      </c>
      <c r="P139">
        <f t="shared" si="30"/>
        <v>0.14675000000000002</v>
      </c>
      <c r="Q139">
        <f t="shared" si="30"/>
        <v>0.13345000000000001</v>
      </c>
      <c r="R139">
        <f t="shared" si="30"/>
        <v>0.15535000000000002</v>
      </c>
      <c r="S139">
        <f t="shared" si="30"/>
        <v>0.16045000000000001</v>
      </c>
      <c r="U139" t="s">
        <v>1658</v>
      </c>
      <c r="V139">
        <f t="shared" ref="V139:V144" si="31">L139/$L$139*100</f>
        <v>100</v>
      </c>
      <c r="W139">
        <f t="shared" ref="W139:W144" si="32">M139/$L$139*100</f>
        <v>11.641095358322005</v>
      </c>
      <c r="X139">
        <f t="shared" ref="X139:X144" si="33">N139/$L$139*100</f>
        <v>10.367061565352497</v>
      </c>
      <c r="Y139">
        <f t="shared" ref="Y139:Y144" si="34">O139/$L$139*100</f>
        <v>9.6834336764420286</v>
      </c>
      <c r="Z139">
        <f t="shared" ref="Z139:Z144" si="35">P139/$L$139*100</f>
        <v>11.400271897455818</v>
      </c>
      <c r="AA139">
        <f t="shared" ref="AA139:AA144" si="36">Q139/$L$139*100</f>
        <v>10.367061565352497</v>
      </c>
      <c r="AB139">
        <f t="shared" ref="AB139:AB144" si="37">R139/$L$139*100</f>
        <v>12.068362788891047</v>
      </c>
      <c r="AC139">
        <f t="shared" ref="AC139:AC143" si="38">S139/$L$139*100</f>
        <v>12.464556224509614</v>
      </c>
      <c r="AE139">
        <v>23.014177510196156</v>
      </c>
      <c r="AF139">
        <v>12.138279277529618</v>
      </c>
      <c r="AG139">
        <v>12.604389201786756</v>
      </c>
      <c r="AH139">
        <v>12.464556224509614</v>
      </c>
      <c r="AI139">
        <v>12.114973781316762</v>
      </c>
      <c r="AJ139">
        <v>9.6834336764420286</v>
      </c>
      <c r="AK139">
        <v>12.029520295202953</v>
      </c>
      <c r="AL139">
        <v>10.297145076713925</v>
      </c>
    </row>
    <row r="140" spans="1:38" x14ac:dyDescent="0.25">
      <c r="A140" t="s">
        <v>1659</v>
      </c>
      <c r="B140">
        <v>0.31519999999999998</v>
      </c>
      <c r="C140">
        <v>0.62370000000000003</v>
      </c>
      <c r="D140">
        <v>0.24279999999999999</v>
      </c>
      <c r="E140">
        <v>0.23730000000000001</v>
      </c>
      <c r="F140">
        <v>0.23350000000000001</v>
      </c>
      <c r="G140">
        <v>0.2135</v>
      </c>
      <c r="H140">
        <v>0.23669999999999999</v>
      </c>
      <c r="I140">
        <v>0.24429999999999999</v>
      </c>
      <c r="K140" t="s">
        <v>1659</v>
      </c>
      <c r="L140">
        <f t="shared" ref="L140:L144" si="39">B140-$F$145</f>
        <v>0.24204999999999999</v>
      </c>
      <c r="M140">
        <f t="shared" ref="M140:M144" si="40">C140-$F$145</f>
        <v>0.55055000000000009</v>
      </c>
      <c r="N140">
        <f t="shared" ref="N140:N144" si="41">D140-$F$145</f>
        <v>0.16965</v>
      </c>
      <c r="O140">
        <f t="shared" ref="O140:O144" si="42">E140-$F$145</f>
        <v>0.16415000000000002</v>
      </c>
      <c r="P140">
        <f t="shared" ref="P140:P144" si="43">F140-$F$145</f>
        <v>0.16035000000000002</v>
      </c>
      <c r="Q140">
        <f t="shared" ref="Q140:Q144" si="44">G140-$F$145</f>
        <v>0.14035</v>
      </c>
      <c r="R140">
        <f t="shared" ref="R140:R144" si="45">H140-$F$145</f>
        <v>0.16355</v>
      </c>
      <c r="S140">
        <f t="shared" ref="S140:S144" si="46">I140-$F$145</f>
        <v>0.17115</v>
      </c>
      <c r="U140" t="s">
        <v>1659</v>
      </c>
      <c r="V140">
        <f t="shared" si="31"/>
        <v>18.80365119440668</v>
      </c>
      <c r="W140">
        <f t="shared" si="32"/>
        <v>42.769469799961165</v>
      </c>
      <c r="X140">
        <f t="shared" si="33"/>
        <v>13.179258108370556</v>
      </c>
      <c r="Y140">
        <f t="shared" si="34"/>
        <v>12.751990677801517</v>
      </c>
      <c r="Z140">
        <f t="shared" si="35"/>
        <v>12.456787725771996</v>
      </c>
      <c r="AA140">
        <f t="shared" si="36"/>
        <v>10.903087978248204</v>
      </c>
      <c r="AB140">
        <f t="shared" si="37"/>
        <v>12.705379685375801</v>
      </c>
      <c r="AC140">
        <f t="shared" si="38"/>
        <v>13.295785589434841</v>
      </c>
      <c r="AE140">
        <v>11.594484365896291</v>
      </c>
      <c r="AF140">
        <v>9.4426102155758418</v>
      </c>
      <c r="AG140">
        <v>10.001942124684406</v>
      </c>
      <c r="AH140">
        <v>11.874150320450575</v>
      </c>
      <c r="AI140">
        <v>11.2293649252282</v>
      </c>
      <c r="AJ140">
        <v>10.646727519906779</v>
      </c>
      <c r="AK140">
        <v>10.872013983297729</v>
      </c>
      <c r="AL140">
        <v>12.013983297727716</v>
      </c>
    </row>
    <row r="141" spans="1:38" x14ac:dyDescent="0.25">
      <c r="A141" t="s">
        <v>1660</v>
      </c>
      <c r="B141">
        <v>0.22420000000000001</v>
      </c>
      <c r="C141">
        <v>0.22239999999999999</v>
      </c>
      <c r="D141">
        <v>0.2177</v>
      </c>
      <c r="E141">
        <v>0.217</v>
      </c>
      <c r="F141">
        <v>0.2298</v>
      </c>
      <c r="G141">
        <v>0.21290000000000001</v>
      </c>
      <c r="H141">
        <v>0.23400000000000001</v>
      </c>
      <c r="I141">
        <v>0.24410000000000001</v>
      </c>
      <c r="K141" t="s">
        <v>1660</v>
      </c>
      <c r="L141">
        <f t="shared" si="39"/>
        <v>0.15105000000000002</v>
      </c>
      <c r="M141">
        <f t="shared" si="40"/>
        <v>0.14924999999999999</v>
      </c>
      <c r="N141">
        <f t="shared" si="41"/>
        <v>0.14455000000000001</v>
      </c>
      <c r="O141">
        <f t="shared" si="42"/>
        <v>0.14385000000000001</v>
      </c>
      <c r="P141">
        <f t="shared" si="43"/>
        <v>0.15665000000000001</v>
      </c>
      <c r="Q141">
        <f t="shared" si="44"/>
        <v>0.13975000000000001</v>
      </c>
      <c r="R141">
        <f t="shared" si="45"/>
        <v>0.16085000000000002</v>
      </c>
      <c r="S141">
        <f t="shared" si="46"/>
        <v>0.17095000000000002</v>
      </c>
      <c r="U141" t="s">
        <v>1660</v>
      </c>
      <c r="V141">
        <f t="shared" si="31"/>
        <v>11.734317343173432</v>
      </c>
      <c r="W141">
        <f t="shared" si="32"/>
        <v>11.594484365896291</v>
      </c>
      <c r="X141">
        <f t="shared" si="33"/>
        <v>11.2293649252282</v>
      </c>
      <c r="Y141">
        <f t="shared" si="34"/>
        <v>11.174985434064867</v>
      </c>
      <c r="Z141">
        <f t="shared" si="35"/>
        <v>12.169353272480093</v>
      </c>
      <c r="AA141">
        <f t="shared" si="36"/>
        <v>10.856476985822491</v>
      </c>
      <c r="AB141">
        <f t="shared" si="37"/>
        <v>12.495630219460091</v>
      </c>
      <c r="AC141">
        <f t="shared" si="38"/>
        <v>13.280248591959607</v>
      </c>
      <c r="AE141">
        <v>11.2293649252282</v>
      </c>
      <c r="AF141">
        <v>10.514663041367257</v>
      </c>
      <c r="AG141">
        <v>10.483589046416782</v>
      </c>
      <c r="AH141">
        <v>10.941930471936297</v>
      </c>
      <c r="AI141">
        <v>11.780928335599146</v>
      </c>
      <c r="AJ141">
        <v>12.254806758593901</v>
      </c>
      <c r="AK141">
        <v>11.586715867158672</v>
      </c>
      <c r="AL141">
        <v>10.545737036317732</v>
      </c>
    </row>
    <row r="142" spans="1:38" x14ac:dyDescent="0.25">
      <c r="A142" t="s">
        <v>1661</v>
      </c>
      <c r="B142">
        <v>0.2177</v>
      </c>
      <c r="C142">
        <v>0.20849999999999999</v>
      </c>
      <c r="D142">
        <v>0.20810000000000001</v>
      </c>
      <c r="E142">
        <v>0.214</v>
      </c>
      <c r="F142">
        <v>0.2248</v>
      </c>
      <c r="G142">
        <v>0.23089999999999999</v>
      </c>
      <c r="H142">
        <v>0.2223</v>
      </c>
      <c r="I142">
        <v>0.2089</v>
      </c>
      <c r="K142" t="s">
        <v>1661</v>
      </c>
      <c r="L142">
        <f t="shared" si="39"/>
        <v>0.14455000000000001</v>
      </c>
      <c r="M142">
        <f t="shared" si="40"/>
        <v>0.13535</v>
      </c>
      <c r="N142">
        <f t="shared" si="41"/>
        <v>0.13495000000000001</v>
      </c>
      <c r="O142">
        <f t="shared" si="42"/>
        <v>0.14085</v>
      </c>
      <c r="P142">
        <f t="shared" si="43"/>
        <v>0.15165000000000001</v>
      </c>
      <c r="Q142">
        <f t="shared" si="44"/>
        <v>0.15775</v>
      </c>
      <c r="R142">
        <f t="shared" si="45"/>
        <v>0.14915</v>
      </c>
      <c r="S142">
        <f t="shared" si="46"/>
        <v>0.13575000000000001</v>
      </c>
      <c r="U142" t="s">
        <v>1661</v>
      </c>
      <c r="V142">
        <f t="shared" si="31"/>
        <v>11.2293649252282</v>
      </c>
      <c r="W142">
        <f t="shared" si="32"/>
        <v>10.514663041367257</v>
      </c>
      <c r="X142">
        <f t="shared" si="33"/>
        <v>10.483589046416782</v>
      </c>
      <c r="Y142">
        <f t="shared" si="34"/>
        <v>10.941930471936297</v>
      </c>
      <c r="Z142">
        <f t="shared" si="35"/>
        <v>11.780928335599146</v>
      </c>
      <c r="AA142">
        <f t="shared" si="36"/>
        <v>12.254806758593901</v>
      </c>
      <c r="AB142">
        <f t="shared" si="37"/>
        <v>11.586715867158672</v>
      </c>
      <c r="AC142">
        <f t="shared" si="38"/>
        <v>10.545737036317732</v>
      </c>
      <c r="AE142">
        <v>11.734317343173432</v>
      </c>
      <c r="AF142">
        <v>11.594484365896291</v>
      </c>
      <c r="AG142">
        <v>11.2293649252282</v>
      </c>
      <c r="AH142">
        <v>11.174985434064867</v>
      </c>
      <c r="AI142">
        <v>12.169353272480093</v>
      </c>
      <c r="AJ142">
        <v>10.856476985822491</v>
      </c>
      <c r="AK142">
        <v>12.495630219460091</v>
      </c>
      <c r="AL142">
        <v>13.280248591959607</v>
      </c>
    </row>
    <row r="143" spans="1:38" x14ac:dyDescent="0.25">
      <c r="A143" t="s">
        <v>1662</v>
      </c>
      <c r="B143">
        <v>0.22239999999999999</v>
      </c>
      <c r="C143">
        <v>0.19470000000000001</v>
      </c>
      <c r="D143">
        <v>0.2019</v>
      </c>
      <c r="E143">
        <v>0.22600000000000001</v>
      </c>
      <c r="F143">
        <v>0.2177</v>
      </c>
      <c r="G143">
        <v>0.2102</v>
      </c>
      <c r="H143">
        <v>0.21310000000000001</v>
      </c>
      <c r="I143">
        <v>0.2278</v>
      </c>
      <c r="K143" t="s">
        <v>1662</v>
      </c>
      <c r="L143">
        <f t="shared" si="39"/>
        <v>0.14924999999999999</v>
      </c>
      <c r="M143">
        <f t="shared" si="40"/>
        <v>0.12155000000000002</v>
      </c>
      <c r="N143">
        <f t="shared" si="41"/>
        <v>0.12875</v>
      </c>
      <c r="O143">
        <f t="shared" si="42"/>
        <v>0.15285000000000001</v>
      </c>
      <c r="P143">
        <f t="shared" si="43"/>
        <v>0.14455000000000001</v>
      </c>
      <c r="Q143">
        <f t="shared" si="44"/>
        <v>0.13705000000000001</v>
      </c>
      <c r="R143">
        <f t="shared" si="45"/>
        <v>0.13995000000000002</v>
      </c>
      <c r="S143">
        <f t="shared" si="46"/>
        <v>0.15465000000000001</v>
      </c>
      <c r="U143" t="s">
        <v>1662</v>
      </c>
      <c r="V143">
        <f t="shared" si="31"/>
        <v>11.594484365896291</v>
      </c>
      <c r="W143">
        <f t="shared" si="32"/>
        <v>9.4426102155758418</v>
      </c>
      <c r="X143">
        <f t="shared" si="33"/>
        <v>10.001942124684406</v>
      </c>
      <c r="Y143">
        <f t="shared" si="34"/>
        <v>11.874150320450575</v>
      </c>
      <c r="Z143">
        <f t="shared" si="35"/>
        <v>11.2293649252282</v>
      </c>
      <c r="AA143">
        <f t="shared" si="36"/>
        <v>10.646727519906779</v>
      </c>
      <c r="AB143">
        <f t="shared" si="37"/>
        <v>10.872013983297729</v>
      </c>
      <c r="AC143">
        <f t="shared" si="38"/>
        <v>12.013983297727716</v>
      </c>
      <c r="AE143">
        <v>18.80365119440668</v>
      </c>
      <c r="AF143">
        <v>42.769469799961165</v>
      </c>
      <c r="AG143">
        <v>13.179258108370556</v>
      </c>
      <c r="AH143">
        <v>12.751990677801517</v>
      </c>
      <c r="AI143">
        <v>12.456787725771996</v>
      </c>
      <c r="AJ143">
        <v>10.903087978248204</v>
      </c>
      <c r="AK143">
        <v>12.705379685375801</v>
      </c>
      <c r="AL143">
        <v>13.295785589434841</v>
      </c>
    </row>
    <row r="144" spans="1:38" x14ac:dyDescent="0.25">
      <c r="A144" t="s">
        <v>1663</v>
      </c>
      <c r="B144">
        <v>0.36940000000000001</v>
      </c>
      <c r="C144">
        <v>0.22939999999999999</v>
      </c>
      <c r="D144">
        <v>0.2354</v>
      </c>
      <c r="E144">
        <v>0.2336</v>
      </c>
      <c r="F144">
        <v>0.2291</v>
      </c>
      <c r="G144">
        <v>0.1978</v>
      </c>
      <c r="H144">
        <v>0.22800000000000001</v>
      </c>
      <c r="I144">
        <v>0.20569999999999999</v>
      </c>
      <c r="K144" t="s">
        <v>1663</v>
      </c>
      <c r="L144">
        <f t="shared" si="39"/>
        <v>0.29625000000000001</v>
      </c>
      <c r="M144">
        <f t="shared" si="40"/>
        <v>0.15625</v>
      </c>
      <c r="N144">
        <f t="shared" si="41"/>
        <v>0.16225000000000001</v>
      </c>
      <c r="O144">
        <f t="shared" si="42"/>
        <v>0.16045000000000001</v>
      </c>
      <c r="P144">
        <f t="shared" si="43"/>
        <v>0.15595000000000001</v>
      </c>
      <c r="Q144">
        <f t="shared" si="44"/>
        <v>0.12465000000000001</v>
      </c>
      <c r="R144">
        <f t="shared" si="45"/>
        <v>0.15485000000000002</v>
      </c>
      <c r="S144">
        <f t="shared" si="46"/>
        <v>0.13255</v>
      </c>
      <c r="U144" t="s">
        <v>1663</v>
      </c>
      <c r="V144">
        <f t="shared" si="31"/>
        <v>23.014177510196156</v>
      </c>
      <c r="W144">
        <f t="shared" si="32"/>
        <v>12.138279277529618</v>
      </c>
      <c r="X144">
        <f t="shared" si="33"/>
        <v>12.604389201786756</v>
      </c>
      <c r="Y144">
        <f t="shared" si="34"/>
        <v>12.464556224509614</v>
      </c>
      <c r="Z144">
        <f t="shared" si="35"/>
        <v>12.114973781316762</v>
      </c>
      <c r="AA144">
        <f t="shared" si="36"/>
        <v>9.6834336764420286</v>
      </c>
      <c r="AB144">
        <f t="shared" si="37"/>
        <v>12.029520295202953</v>
      </c>
      <c r="AC144">
        <f>S144/$L$139*100</f>
        <v>10.297145076713925</v>
      </c>
      <c r="AE144">
        <v>100</v>
      </c>
      <c r="AF144">
        <v>11.641095358322005</v>
      </c>
      <c r="AG144">
        <v>10.367061565352497</v>
      </c>
      <c r="AH144">
        <v>9.6834336764420286</v>
      </c>
      <c r="AI144">
        <v>11.400271897455818</v>
      </c>
      <c r="AJ144">
        <v>10.367061565352497</v>
      </c>
      <c r="AK144">
        <v>12.068362788891047</v>
      </c>
      <c r="AL144">
        <v>12.464556224509614</v>
      </c>
    </row>
    <row r="145" spans="1:29" x14ac:dyDescent="0.25">
      <c r="A145" t="s">
        <v>1664</v>
      </c>
      <c r="C145">
        <v>7.3700000000000002E-2</v>
      </c>
      <c r="D145">
        <v>7.2599999999999998E-2</v>
      </c>
      <c r="E145">
        <v>1.7176</v>
      </c>
      <c r="F145">
        <f>AVERAGE(C145:D145)</f>
        <v>7.3149999999999993E-2</v>
      </c>
    </row>
    <row r="146" spans="1:29" x14ac:dyDescent="0.25">
      <c r="A146" t="s">
        <v>1665</v>
      </c>
    </row>
    <row r="149" spans="1:29" x14ac:dyDescent="0.25">
      <c r="A149" s="7" t="s">
        <v>2360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0.2084</v>
      </c>
      <c r="C152">
        <v>0.1817</v>
      </c>
      <c r="D152">
        <v>0.20169999999999999</v>
      </c>
      <c r="E152">
        <v>0.1988</v>
      </c>
      <c r="F152">
        <v>0.19089999999999999</v>
      </c>
      <c r="G152">
        <v>0.1968</v>
      </c>
      <c r="H152">
        <v>0.21110000000000001</v>
      </c>
      <c r="I152">
        <v>0.21579999999999999</v>
      </c>
      <c r="K152" t="s">
        <v>1658</v>
      </c>
      <c r="L152">
        <f>B152-$F$158</f>
        <v>0.13990000000000002</v>
      </c>
      <c r="M152">
        <f t="shared" ref="M152:S152" si="47">C152-$F$158</f>
        <v>0.11320000000000001</v>
      </c>
      <c r="N152">
        <f t="shared" si="47"/>
        <v>0.13319999999999999</v>
      </c>
      <c r="O152">
        <f t="shared" si="47"/>
        <v>0.13030000000000003</v>
      </c>
      <c r="P152">
        <f t="shared" si="47"/>
        <v>0.12239999999999999</v>
      </c>
      <c r="Q152">
        <f t="shared" si="47"/>
        <v>0.12830000000000003</v>
      </c>
      <c r="R152">
        <f t="shared" si="47"/>
        <v>0.1426</v>
      </c>
      <c r="S152">
        <f t="shared" si="47"/>
        <v>0.14729999999999999</v>
      </c>
      <c r="U152" t="s">
        <v>1658</v>
      </c>
      <c r="V152">
        <f>L152/$L$157*100</f>
        <v>7.2872174184810925</v>
      </c>
      <c r="W152">
        <f t="shared" ref="W152:AC152" si="48">M152/$L$157*100</f>
        <v>5.8964475466194406</v>
      </c>
      <c r="X152">
        <f t="shared" si="48"/>
        <v>6.9382227315345339</v>
      </c>
      <c r="Y152">
        <f t="shared" si="48"/>
        <v>6.7871653297218479</v>
      </c>
      <c r="Z152">
        <f t="shared" si="48"/>
        <v>6.3756641316803835</v>
      </c>
      <c r="AA152">
        <f t="shared" si="48"/>
        <v>6.6829878112303387</v>
      </c>
      <c r="AB152">
        <f t="shared" si="48"/>
        <v>7.4278570684446308</v>
      </c>
      <c r="AC152">
        <f t="shared" si="48"/>
        <v>7.6726742368996765</v>
      </c>
    </row>
    <row r="153" spans="1:29" x14ac:dyDescent="0.25">
      <c r="A153" t="s">
        <v>1659</v>
      </c>
      <c r="B153">
        <v>0.31519999999999998</v>
      </c>
      <c r="C153">
        <v>0.2457</v>
      </c>
      <c r="D153">
        <v>0.2349</v>
      </c>
      <c r="E153">
        <v>0.21060000000000001</v>
      </c>
      <c r="F153">
        <v>0.2114</v>
      </c>
      <c r="G153">
        <v>0.2054</v>
      </c>
      <c r="H153">
        <v>0.20880000000000001</v>
      </c>
      <c r="I153">
        <v>0.2218</v>
      </c>
      <c r="K153" t="s">
        <v>1659</v>
      </c>
      <c r="L153">
        <f t="shared" ref="L153:L157" si="49">B153-$F$158</f>
        <v>0.24669999999999997</v>
      </c>
      <c r="M153">
        <f t="shared" ref="M153:M157" si="50">C153-$F$158</f>
        <v>0.17720000000000002</v>
      </c>
      <c r="N153">
        <f t="shared" ref="N153:N157" si="51">D153-$F$158</f>
        <v>0.16639999999999999</v>
      </c>
      <c r="O153">
        <f t="shared" ref="O153:O157" si="52">E153-$F$158</f>
        <v>0.1421</v>
      </c>
      <c r="P153">
        <f t="shared" ref="P153:P157" si="53">F153-$F$158</f>
        <v>0.14290000000000003</v>
      </c>
      <c r="Q153">
        <f t="shared" ref="Q153:Q157" si="54">G153-$F$158</f>
        <v>0.13690000000000002</v>
      </c>
      <c r="R153">
        <f t="shared" ref="R153:R157" si="55">H153-$F$158</f>
        <v>0.14030000000000004</v>
      </c>
      <c r="S153">
        <f t="shared" ref="S153:S157" si="56">I153-$F$158</f>
        <v>0.15329999999999999</v>
      </c>
      <c r="U153" t="s">
        <v>1659</v>
      </c>
      <c r="V153">
        <f t="shared" ref="V153:V157" si="57">L153/$L$157*100</f>
        <v>12.850296905927699</v>
      </c>
      <c r="W153">
        <f t="shared" ref="W153:W157" si="58">M153/$L$157*100</f>
        <v>9.2301281383477463</v>
      </c>
      <c r="X153">
        <f t="shared" ref="X153:X157" si="59">N153/$L$157*100</f>
        <v>8.6675695384935931</v>
      </c>
      <c r="Y153">
        <f t="shared" ref="Y153:Y157" si="60">O153/$L$157*100</f>
        <v>7.401812688821753</v>
      </c>
      <c r="Z153">
        <f t="shared" ref="Z153:Z157" si="61">P153/$L$157*100</f>
        <v>7.4434836962183573</v>
      </c>
      <c r="AA153">
        <f t="shared" ref="AA153:AA157" si="62">Q153/$L$157*100</f>
        <v>7.1309511407438286</v>
      </c>
      <c r="AB153">
        <f t="shared" ref="AB153:AB157" si="63">R153/$L$157*100</f>
        <v>7.3080529221793959</v>
      </c>
      <c r="AC153">
        <f t="shared" ref="AC153:AC157" si="64">S153/$L$157*100</f>
        <v>7.9852067923742052</v>
      </c>
    </row>
    <row r="154" spans="1:29" x14ac:dyDescent="0.25">
      <c r="A154" t="s">
        <v>1660</v>
      </c>
      <c r="B154">
        <v>0.22539999999999999</v>
      </c>
      <c r="C154">
        <v>0.21240000000000001</v>
      </c>
      <c r="D154">
        <v>0.19470000000000001</v>
      </c>
      <c r="E154">
        <v>0.17269999999999999</v>
      </c>
      <c r="F154">
        <v>0.18820000000000001</v>
      </c>
      <c r="G154">
        <v>0.18990000000000001</v>
      </c>
      <c r="H154">
        <v>0.19120000000000001</v>
      </c>
      <c r="I154">
        <v>0.21010000000000001</v>
      </c>
      <c r="K154" t="s">
        <v>1660</v>
      </c>
      <c r="L154">
        <f t="shared" si="49"/>
        <v>0.15689999999999998</v>
      </c>
      <c r="M154">
        <f t="shared" si="50"/>
        <v>0.14390000000000003</v>
      </c>
      <c r="N154">
        <f t="shared" si="51"/>
        <v>0.12620000000000003</v>
      </c>
      <c r="O154">
        <f t="shared" si="52"/>
        <v>0.1042</v>
      </c>
      <c r="P154">
        <f t="shared" si="53"/>
        <v>0.11970000000000001</v>
      </c>
      <c r="Q154">
        <f t="shared" si="54"/>
        <v>0.12140000000000002</v>
      </c>
      <c r="R154">
        <f t="shared" si="55"/>
        <v>0.12270000000000002</v>
      </c>
      <c r="S154">
        <f t="shared" si="56"/>
        <v>0.1416</v>
      </c>
      <c r="U154" t="s">
        <v>1660</v>
      </c>
      <c r="V154">
        <f t="shared" si="57"/>
        <v>8.1727263256589211</v>
      </c>
      <c r="W154">
        <f t="shared" si="58"/>
        <v>7.4955724554641128</v>
      </c>
      <c r="X154">
        <f t="shared" si="59"/>
        <v>6.5736014168142534</v>
      </c>
      <c r="Y154">
        <f t="shared" si="60"/>
        <v>5.4276487134076472</v>
      </c>
      <c r="Z154">
        <f t="shared" si="61"/>
        <v>6.2350244817168461</v>
      </c>
      <c r="AA154">
        <f t="shared" si="62"/>
        <v>6.3235753724346297</v>
      </c>
      <c r="AB154">
        <f t="shared" si="63"/>
        <v>6.39129075945411</v>
      </c>
      <c r="AC154">
        <f t="shared" si="64"/>
        <v>7.3757683091988753</v>
      </c>
    </row>
    <row r="155" spans="1:29" x14ac:dyDescent="0.25">
      <c r="A155" t="s">
        <v>1661</v>
      </c>
      <c r="B155">
        <v>0.20269999999999999</v>
      </c>
      <c r="C155">
        <v>0.1925</v>
      </c>
      <c r="D155">
        <v>0.2029</v>
      </c>
      <c r="E155">
        <v>0.18049999999999999</v>
      </c>
      <c r="F155">
        <v>0.18940000000000001</v>
      </c>
      <c r="G155">
        <v>0.1905</v>
      </c>
      <c r="H155">
        <v>0.20399999999999999</v>
      </c>
      <c r="I155">
        <v>0.24079999999999999</v>
      </c>
      <c r="K155" t="s">
        <v>1661</v>
      </c>
      <c r="L155">
        <f t="shared" si="49"/>
        <v>0.13419999999999999</v>
      </c>
      <c r="M155">
        <f t="shared" si="50"/>
        <v>0.12400000000000001</v>
      </c>
      <c r="N155">
        <f t="shared" si="51"/>
        <v>0.13440000000000002</v>
      </c>
      <c r="O155">
        <f t="shared" si="52"/>
        <v>0.112</v>
      </c>
      <c r="P155">
        <f t="shared" si="53"/>
        <v>0.12090000000000002</v>
      </c>
      <c r="Q155">
        <f t="shared" si="54"/>
        <v>0.12200000000000001</v>
      </c>
      <c r="R155">
        <f t="shared" si="55"/>
        <v>0.13550000000000001</v>
      </c>
      <c r="S155">
        <f t="shared" si="56"/>
        <v>0.17230000000000001</v>
      </c>
      <c r="U155" t="s">
        <v>1661</v>
      </c>
      <c r="V155">
        <f t="shared" si="57"/>
        <v>6.9903114907802895</v>
      </c>
      <c r="W155">
        <f t="shared" si="58"/>
        <v>6.4590061464735919</v>
      </c>
      <c r="X155">
        <f t="shared" si="59"/>
        <v>7.0007292426294416</v>
      </c>
      <c r="Y155">
        <f t="shared" si="60"/>
        <v>5.8339410355245338</v>
      </c>
      <c r="Z155">
        <f t="shared" si="61"/>
        <v>6.297530992811752</v>
      </c>
      <c r="AA155">
        <f t="shared" si="62"/>
        <v>6.3548286279820827</v>
      </c>
      <c r="AB155">
        <f t="shared" si="63"/>
        <v>7.0580268777997706</v>
      </c>
      <c r="AC155">
        <f t="shared" si="64"/>
        <v>8.9748932180435474</v>
      </c>
    </row>
    <row r="156" spans="1:29" x14ac:dyDescent="0.25">
      <c r="A156" t="s">
        <v>1662</v>
      </c>
      <c r="B156">
        <v>0.20630000000000001</v>
      </c>
      <c r="C156">
        <v>0.2094</v>
      </c>
      <c r="D156">
        <v>0.18110000000000001</v>
      </c>
      <c r="E156">
        <v>0.18940000000000001</v>
      </c>
      <c r="F156">
        <v>0.18770000000000001</v>
      </c>
      <c r="G156">
        <v>0.19670000000000001</v>
      </c>
      <c r="H156">
        <v>0.1918</v>
      </c>
      <c r="I156">
        <v>0.21160000000000001</v>
      </c>
      <c r="K156" t="s">
        <v>1662</v>
      </c>
      <c r="L156">
        <f t="shared" si="49"/>
        <v>0.13780000000000003</v>
      </c>
      <c r="M156">
        <f t="shared" si="50"/>
        <v>0.14090000000000003</v>
      </c>
      <c r="N156">
        <f t="shared" si="51"/>
        <v>0.11260000000000002</v>
      </c>
      <c r="O156">
        <f t="shared" si="52"/>
        <v>0.12090000000000002</v>
      </c>
      <c r="P156">
        <f t="shared" si="53"/>
        <v>0.11920000000000001</v>
      </c>
      <c r="Q156">
        <f t="shared" si="54"/>
        <v>0.12820000000000004</v>
      </c>
      <c r="R156">
        <f t="shared" si="55"/>
        <v>0.12330000000000001</v>
      </c>
      <c r="S156">
        <f t="shared" si="56"/>
        <v>0.1431</v>
      </c>
      <c r="U156" t="s">
        <v>1662</v>
      </c>
      <c r="V156">
        <f t="shared" si="57"/>
        <v>7.1778310240650081</v>
      </c>
      <c r="W156">
        <f t="shared" si="58"/>
        <v>7.339306177726848</v>
      </c>
      <c r="X156">
        <f t="shared" si="59"/>
        <v>5.8651942910719876</v>
      </c>
      <c r="Y156">
        <f t="shared" si="60"/>
        <v>6.297530992811752</v>
      </c>
      <c r="Z156">
        <f t="shared" si="61"/>
        <v>6.2089801020939683</v>
      </c>
      <c r="AA156">
        <f t="shared" si="62"/>
        <v>6.6777789353057626</v>
      </c>
      <c r="AB156">
        <f t="shared" si="63"/>
        <v>6.4225440150015629</v>
      </c>
      <c r="AC156">
        <f t="shared" si="64"/>
        <v>7.4539014480675068</v>
      </c>
    </row>
    <row r="157" spans="1:29" x14ac:dyDescent="0.25">
      <c r="A157" t="s">
        <v>1663</v>
      </c>
      <c r="B157">
        <v>1.9883</v>
      </c>
      <c r="C157">
        <v>0.1825</v>
      </c>
      <c r="D157">
        <v>0.20150000000000001</v>
      </c>
      <c r="E157">
        <v>0.183</v>
      </c>
      <c r="F157">
        <v>0.2044</v>
      </c>
      <c r="G157">
        <v>0.20799999999999999</v>
      </c>
      <c r="H157">
        <v>0.2114</v>
      </c>
      <c r="I157">
        <v>0.2082</v>
      </c>
      <c r="K157" t="s">
        <v>1663</v>
      </c>
      <c r="L157">
        <f t="shared" si="49"/>
        <v>1.9198</v>
      </c>
      <c r="M157">
        <f t="shared" si="50"/>
        <v>0.114</v>
      </c>
      <c r="N157">
        <f t="shared" si="51"/>
        <v>0.13300000000000001</v>
      </c>
      <c r="O157">
        <f t="shared" si="52"/>
        <v>0.1145</v>
      </c>
      <c r="P157">
        <f t="shared" si="53"/>
        <v>0.13590000000000002</v>
      </c>
      <c r="Q157">
        <f t="shared" si="54"/>
        <v>0.13950000000000001</v>
      </c>
      <c r="R157">
        <f t="shared" si="55"/>
        <v>0.14290000000000003</v>
      </c>
      <c r="S157">
        <f t="shared" si="56"/>
        <v>0.13969999999999999</v>
      </c>
      <c r="U157" t="s">
        <v>1663</v>
      </c>
      <c r="V157">
        <f t="shared" si="57"/>
        <v>100</v>
      </c>
      <c r="W157">
        <f t="shared" si="58"/>
        <v>5.9381185540160439</v>
      </c>
      <c r="X157">
        <f t="shared" si="59"/>
        <v>6.9278049796853844</v>
      </c>
      <c r="Y157">
        <f t="shared" si="60"/>
        <v>5.9641629336389208</v>
      </c>
      <c r="Z157">
        <f t="shared" si="61"/>
        <v>7.0788623814980749</v>
      </c>
      <c r="AA157">
        <f t="shared" si="62"/>
        <v>7.2663819147827908</v>
      </c>
      <c r="AB157">
        <f t="shared" si="63"/>
        <v>7.4434836962183573</v>
      </c>
      <c r="AC157">
        <f t="shared" si="64"/>
        <v>7.2767996666319403</v>
      </c>
    </row>
    <row r="158" spans="1:29" x14ac:dyDescent="0.25">
      <c r="A158" t="s">
        <v>1664</v>
      </c>
      <c r="B158">
        <v>6.8699999999999997E-2</v>
      </c>
      <c r="C158">
        <v>6.8199999999999997E-2</v>
      </c>
      <c r="D158">
        <v>6.8599999999999994E-2</v>
      </c>
      <c r="E158">
        <v>1.7357</v>
      </c>
      <c r="F158">
        <f>AVERAGE(B158:D158)</f>
        <v>6.8499999999999991E-2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K164" t="s">
        <v>1658</v>
      </c>
    </row>
    <row r="165" spans="1:19" x14ac:dyDescent="0.25">
      <c r="A165" t="s">
        <v>1659</v>
      </c>
      <c r="K165" t="s">
        <v>1659</v>
      </c>
    </row>
    <row r="166" spans="1:19" x14ac:dyDescent="0.25">
      <c r="A166" t="s">
        <v>1660</v>
      </c>
      <c r="K166" t="s">
        <v>1660</v>
      </c>
    </row>
    <row r="167" spans="1:19" x14ac:dyDescent="0.25">
      <c r="A167" t="s">
        <v>1661</v>
      </c>
      <c r="K167" t="s">
        <v>1661</v>
      </c>
    </row>
    <row r="168" spans="1:19" x14ac:dyDescent="0.25">
      <c r="A168" t="s">
        <v>1662</v>
      </c>
      <c r="K168" t="s">
        <v>1662</v>
      </c>
    </row>
    <row r="169" spans="1:19" x14ac:dyDescent="0.25">
      <c r="A169" t="s">
        <v>1663</v>
      </c>
      <c r="K169" t="s">
        <v>1663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936</v>
      </c>
      <c r="D175" s="224" t="s">
        <v>936</v>
      </c>
      <c r="E175" s="224" t="s">
        <v>936</v>
      </c>
      <c r="F175" s="224" t="s">
        <v>936</v>
      </c>
      <c r="G175" s="224" t="s">
        <v>936</v>
      </c>
      <c r="H175" s="224" t="s">
        <v>936</v>
      </c>
      <c r="I175" s="225" t="s">
        <v>936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940</v>
      </c>
      <c r="D176" s="219" t="s">
        <v>940</v>
      </c>
      <c r="E176" s="219" t="s">
        <v>940</v>
      </c>
      <c r="F176" s="219" t="s">
        <v>940</v>
      </c>
      <c r="G176" s="219" t="s">
        <v>940</v>
      </c>
      <c r="H176" s="219" t="s">
        <v>940</v>
      </c>
      <c r="I176" s="220" t="s">
        <v>940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944</v>
      </c>
      <c r="D177" s="219" t="s">
        <v>944</v>
      </c>
      <c r="E177" s="219" t="s">
        <v>944</v>
      </c>
      <c r="F177" s="219" t="s">
        <v>944</v>
      </c>
      <c r="G177" s="219" t="s">
        <v>944</v>
      </c>
      <c r="H177" s="219" t="s">
        <v>944</v>
      </c>
      <c r="I177" s="220" t="s">
        <v>944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948</v>
      </c>
      <c r="D178" s="219" t="s">
        <v>948</v>
      </c>
      <c r="E178" s="219" t="s">
        <v>948</v>
      </c>
      <c r="F178" s="219" t="s">
        <v>948</v>
      </c>
      <c r="G178" s="219" t="s">
        <v>948</v>
      </c>
      <c r="H178" s="219" t="s">
        <v>948</v>
      </c>
      <c r="I178" s="220" t="s">
        <v>948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952</v>
      </c>
      <c r="D179" s="219" t="s">
        <v>952</v>
      </c>
      <c r="E179" s="219" t="s">
        <v>952</v>
      </c>
      <c r="F179" s="219" t="s">
        <v>952</v>
      </c>
      <c r="G179" s="219" t="s">
        <v>952</v>
      </c>
      <c r="H179" s="219" t="s">
        <v>952</v>
      </c>
      <c r="I179" s="220" t="s">
        <v>952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956</v>
      </c>
      <c r="D180" s="219" t="s">
        <v>956</v>
      </c>
      <c r="E180" s="219" t="s">
        <v>956</v>
      </c>
      <c r="F180" s="219" t="s">
        <v>956</v>
      </c>
      <c r="G180" s="219" t="s">
        <v>956</v>
      </c>
      <c r="H180" s="219" t="s">
        <v>956</v>
      </c>
      <c r="I180" s="220" t="s">
        <v>956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2358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50956</v>
      </c>
      <c r="C190">
        <v>35680</v>
      </c>
      <c r="D190">
        <v>58480</v>
      </c>
      <c r="E190">
        <v>51896</v>
      </c>
      <c r="F190">
        <v>51952</v>
      </c>
      <c r="G190">
        <v>62670</v>
      </c>
      <c r="H190">
        <v>63338</v>
      </c>
      <c r="I190">
        <v>52664</v>
      </c>
      <c r="K190" t="s">
        <v>1658</v>
      </c>
      <c r="L190">
        <f>B190-$E$196</f>
        <v>38633</v>
      </c>
      <c r="M190">
        <f t="shared" ref="M190:S190" si="65">C190-$E$196</f>
        <v>23357</v>
      </c>
      <c r="N190">
        <f t="shared" si="65"/>
        <v>46157</v>
      </c>
      <c r="O190">
        <f t="shared" si="65"/>
        <v>39573</v>
      </c>
      <c r="P190">
        <f t="shared" si="65"/>
        <v>39629</v>
      </c>
      <c r="Q190">
        <f t="shared" si="65"/>
        <v>50347</v>
      </c>
      <c r="R190">
        <f t="shared" si="65"/>
        <v>51015</v>
      </c>
      <c r="S190">
        <f t="shared" si="65"/>
        <v>40341</v>
      </c>
      <c r="U190" t="s">
        <v>1658</v>
      </c>
      <c r="V190">
        <f>L190/$O$196*100</f>
        <v>109.36756879175631</v>
      </c>
      <c r="W190">
        <f t="shared" ref="W190:AC190" si="66">M190/$O$196*100</f>
        <v>66.12218321820859</v>
      </c>
      <c r="X190">
        <f t="shared" si="66"/>
        <v>130.66753482051863</v>
      </c>
      <c r="Y190">
        <f t="shared" si="66"/>
        <v>112.02864907711472</v>
      </c>
      <c r="Z190">
        <f t="shared" si="66"/>
        <v>112.1871815196467</v>
      </c>
      <c r="AA190">
        <f t="shared" si="66"/>
        <v>142.52915864567998</v>
      </c>
      <c r="AB190">
        <f t="shared" si="66"/>
        <v>144.42022421016873</v>
      </c>
      <c r="AC190">
        <f t="shared" si="66"/>
        <v>114.202808288982</v>
      </c>
    </row>
    <row r="191" spans="1:29" x14ac:dyDescent="0.25">
      <c r="A191" t="s">
        <v>1659</v>
      </c>
      <c r="B191">
        <v>45118</v>
      </c>
      <c r="C191">
        <v>54473</v>
      </c>
      <c r="D191">
        <v>46518</v>
      </c>
      <c r="E191">
        <v>54061</v>
      </c>
      <c r="F191">
        <v>45469</v>
      </c>
      <c r="G191">
        <v>59386</v>
      </c>
      <c r="H191">
        <v>57391</v>
      </c>
      <c r="I191">
        <v>48487</v>
      </c>
      <c r="K191" t="s">
        <v>1659</v>
      </c>
      <c r="L191">
        <f t="shared" ref="L191:L195" si="67">B191-$E$196</f>
        <v>32795</v>
      </c>
      <c r="M191">
        <f t="shared" ref="M191:M195" si="68">C191-$E$196</f>
        <v>42150</v>
      </c>
      <c r="N191">
        <f t="shared" ref="N191:N195" si="69">D191-$E$196</f>
        <v>34195</v>
      </c>
      <c r="O191">
        <f t="shared" ref="O191:O195" si="70">E191-$E$196</f>
        <v>41738</v>
      </c>
      <c r="P191">
        <f t="shared" ref="P191:P195" si="71">F191-$E$196</f>
        <v>33146</v>
      </c>
      <c r="Q191">
        <f t="shared" ref="Q191:Q195" si="72">G191-$E$196</f>
        <v>47063</v>
      </c>
      <c r="R191">
        <f t="shared" ref="R191:R195" si="73">H191-$E$196</f>
        <v>45068</v>
      </c>
      <c r="S191">
        <f t="shared" ref="S191:S195" si="74">I191-$E$196</f>
        <v>36164</v>
      </c>
      <c r="U191" t="s">
        <v>1659</v>
      </c>
      <c r="V191">
        <f t="shared" ref="V191:V195" si="75">L191/$O$196*100</f>
        <v>92.8405616577964</v>
      </c>
      <c r="W191">
        <f t="shared" ref="W191:W195" si="76">M191/$O$196*100</f>
        <v>119.32397237006001</v>
      </c>
      <c r="X191">
        <f t="shared" ref="X191:X195" si="77">N191/$O$196*100</f>
        <v>96.803872721096141</v>
      </c>
      <c r="Y191">
        <f t="shared" ref="Y191:Y195" si="78">O191/$O$196*100</f>
        <v>118.15762654286037</v>
      </c>
      <c r="Z191">
        <f t="shared" ref="Z191:Z195" si="79">P191/$O$196*100</f>
        <v>93.834220360095117</v>
      </c>
      <c r="AA191">
        <f t="shared" ref="AA191:AA195" si="80">Q191/$O$196*100</f>
        <v>133.2323632657683</v>
      </c>
      <c r="AB191">
        <f t="shared" ref="AB191:AB195" si="81">R191/$O$196*100</f>
        <v>127.58464500056618</v>
      </c>
      <c r="AC191">
        <f t="shared" ref="AC191:AC195" si="82">S191/$O$196*100</f>
        <v>102.37798663797983</v>
      </c>
    </row>
    <row r="192" spans="1:29" x14ac:dyDescent="0.25">
      <c r="A192" t="s">
        <v>1660</v>
      </c>
      <c r="B192">
        <v>46867</v>
      </c>
      <c r="C192">
        <v>58454</v>
      </c>
      <c r="D192">
        <v>45059</v>
      </c>
      <c r="E192">
        <v>45480</v>
      </c>
      <c r="F192">
        <v>46145</v>
      </c>
      <c r="G192">
        <v>59428</v>
      </c>
      <c r="H192">
        <v>54475</v>
      </c>
      <c r="I192">
        <v>50011</v>
      </c>
      <c r="K192" t="s">
        <v>1660</v>
      </c>
      <c r="L192">
        <f t="shared" si="67"/>
        <v>34544</v>
      </c>
      <c r="M192">
        <f t="shared" si="68"/>
        <v>46131</v>
      </c>
      <c r="N192">
        <f t="shared" si="69"/>
        <v>32736</v>
      </c>
      <c r="O192">
        <f t="shared" si="70"/>
        <v>33157</v>
      </c>
      <c r="P192">
        <f t="shared" si="71"/>
        <v>33822</v>
      </c>
      <c r="Q192">
        <f t="shared" si="72"/>
        <v>47105</v>
      </c>
      <c r="R192">
        <f t="shared" si="73"/>
        <v>42152</v>
      </c>
      <c r="S192">
        <f t="shared" si="74"/>
        <v>37688</v>
      </c>
      <c r="U192" t="s">
        <v>1660</v>
      </c>
      <c r="V192">
        <f t="shared" si="75"/>
        <v>97.791869550447288</v>
      </c>
      <c r="W192">
        <f t="shared" si="76"/>
        <v>130.59393047220021</v>
      </c>
      <c r="X192">
        <f t="shared" si="77"/>
        <v>92.673536405843052</v>
      </c>
      <c r="Y192">
        <f t="shared" si="78"/>
        <v>93.865360661306767</v>
      </c>
      <c r="Z192">
        <f t="shared" si="79"/>
        <v>95.747933416374138</v>
      </c>
      <c r="AA192">
        <f t="shared" si="80"/>
        <v>133.35126259766733</v>
      </c>
      <c r="AB192">
        <f t="shared" si="81"/>
        <v>119.32963424300758</v>
      </c>
      <c r="AC192">
        <f t="shared" si="82"/>
        <v>106.69233382402898</v>
      </c>
    </row>
    <row r="193" spans="1:29" x14ac:dyDescent="0.25">
      <c r="A193" t="s">
        <v>1661</v>
      </c>
      <c r="B193">
        <v>48276</v>
      </c>
      <c r="C193">
        <v>46515</v>
      </c>
      <c r="D193">
        <v>46932</v>
      </c>
      <c r="E193">
        <v>46951</v>
      </c>
      <c r="F193">
        <v>49598</v>
      </c>
      <c r="G193">
        <v>47874</v>
      </c>
      <c r="H193">
        <v>49623</v>
      </c>
      <c r="I193">
        <v>47193</v>
      </c>
      <c r="K193" t="s">
        <v>1661</v>
      </c>
      <c r="L193">
        <f t="shared" si="67"/>
        <v>35953</v>
      </c>
      <c r="M193">
        <f t="shared" si="68"/>
        <v>34192</v>
      </c>
      <c r="N193">
        <f t="shared" si="69"/>
        <v>34609</v>
      </c>
      <c r="O193">
        <f t="shared" si="70"/>
        <v>34628</v>
      </c>
      <c r="P193">
        <f t="shared" si="71"/>
        <v>37275</v>
      </c>
      <c r="Q193">
        <f t="shared" si="72"/>
        <v>35551</v>
      </c>
      <c r="R193">
        <f t="shared" si="73"/>
        <v>37300</v>
      </c>
      <c r="S193">
        <f t="shared" si="74"/>
        <v>34870</v>
      </c>
      <c r="U193" t="s">
        <v>1661</v>
      </c>
      <c r="V193">
        <f t="shared" si="75"/>
        <v>101.7806590420111</v>
      </c>
      <c r="W193">
        <f t="shared" si="76"/>
        <v>96.795379911674786</v>
      </c>
      <c r="X193">
        <f t="shared" si="77"/>
        <v>97.975880421243346</v>
      </c>
      <c r="Y193">
        <f t="shared" si="78"/>
        <v>98.029668214245262</v>
      </c>
      <c r="Z193">
        <f t="shared" si="79"/>
        <v>105.52315706035556</v>
      </c>
      <c r="AA193">
        <f t="shared" si="80"/>
        <v>100.64262257954933</v>
      </c>
      <c r="AB193">
        <f t="shared" si="81"/>
        <v>105.5939304722002</v>
      </c>
      <c r="AC193">
        <f t="shared" si="82"/>
        <v>98.714754840901378</v>
      </c>
    </row>
    <row r="194" spans="1:29" x14ac:dyDescent="0.25">
      <c r="A194" t="s">
        <v>1662</v>
      </c>
      <c r="B194">
        <v>47259</v>
      </c>
      <c r="C194">
        <v>48608</v>
      </c>
      <c r="D194">
        <v>49845</v>
      </c>
      <c r="E194">
        <v>44067</v>
      </c>
      <c r="F194">
        <v>48394</v>
      </c>
      <c r="G194">
        <v>48887</v>
      </c>
      <c r="H194">
        <v>50937</v>
      </c>
      <c r="I194">
        <v>50605</v>
      </c>
      <c r="K194" t="s">
        <v>1662</v>
      </c>
      <c r="L194">
        <f t="shared" si="67"/>
        <v>34936</v>
      </c>
      <c r="M194">
        <f t="shared" si="68"/>
        <v>36285</v>
      </c>
      <c r="N194">
        <f t="shared" si="69"/>
        <v>37522</v>
      </c>
      <c r="O194">
        <f t="shared" si="70"/>
        <v>31744</v>
      </c>
      <c r="P194">
        <f t="shared" si="71"/>
        <v>36071</v>
      </c>
      <c r="Q194">
        <f t="shared" si="72"/>
        <v>36564</v>
      </c>
      <c r="R194">
        <f t="shared" si="73"/>
        <v>38614</v>
      </c>
      <c r="S194">
        <f t="shared" si="74"/>
        <v>38282</v>
      </c>
      <c r="U194" t="s">
        <v>1662</v>
      </c>
      <c r="V194">
        <f t="shared" si="75"/>
        <v>98.901596648171221</v>
      </c>
      <c r="W194">
        <f t="shared" si="76"/>
        <v>102.7205299513079</v>
      </c>
      <c r="X194">
        <f t="shared" si="77"/>
        <v>106.22239836938058</v>
      </c>
      <c r="Y194">
        <f t="shared" si="78"/>
        <v>89.865247423847805</v>
      </c>
      <c r="Z194">
        <f t="shared" si="79"/>
        <v>102.11470954591779</v>
      </c>
      <c r="AA194">
        <f t="shared" si="80"/>
        <v>103.51036122749406</v>
      </c>
      <c r="AB194">
        <f t="shared" si="81"/>
        <v>109.3137809987544</v>
      </c>
      <c r="AC194">
        <f t="shared" si="82"/>
        <v>108.37391008945761</v>
      </c>
    </row>
    <row r="195" spans="1:29" x14ac:dyDescent="0.25">
      <c r="A195" t="s">
        <v>1663</v>
      </c>
      <c r="B195">
        <v>9353</v>
      </c>
      <c r="C195">
        <v>49827</v>
      </c>
      <c r="D195">
        <v>44259</v>
      </c>
      <c r="E195">
        <v>47954</v>
      </c>
      <c r="F195">
        <v>44955</v>
      </c>
      <c r="G195">
        <v>50584</v>
      </c>
      <c r="H195">
        <v>53292</v>
      </c>
      <c r="I195">
        <v>51854</v>
      </c>
      <c r="K195" t="s">
        <v>1663</v>
      </c>
      <c r="L195">
        <f t="shared" si="67"/>
        <v>-2970</v>
      </c>
      <c r="M195">
        <f t="shared" si="68"/>
        <v>37504</v>
      </c>
      <c r="N195">
        <f t="shared" si="69"/>
        <v>31936</v>
      </c>
      <c r="O195">
        <f t="shared" si="70"/>
        <v>35631</v>
      </c>
      <c r="P195">
        <f t="shared" si="71"/>
        <v>32632</v>
      </c>
      <c r="Q195">
        <f t="shared" si="72"/>
        <v>38261</v>
      </c>
      <c r="R195">
        <f t="shared" si="73"/>
        <v>40969</v>
      </c>
      <c r="S195">
        <f t="shared" si="74"/>
        <v>39531</v>
      </c>
      <c r="U195" t="s">
        <v>1663</v>
      </c>
      <c r="V195">
        <f t="shared" si="75"/>
        <v>-8.4078813271430182</v>
      </c>
      <c r="W195">
        <f t="shared" si="76"/>
        <v>106.17144151285245</v>
      </c>
      <c r="X195">
        <f t="shared" si="77"/>
        <v>90.408787226814638</v>
      </c>
      <c r="Y195">
        <f t="shared" si="78"/>
        <v>100.86909749745216</v>
      </c>
      <c r="Z195">
        <f t="shared" si="79"/>
        <v>92.379119012569362</v>
      </c>
      <c r="AA195">
        <f t="shared" si="80"/>
        <v>108.31446042350809</v>
      </c>
      <c r="AB195">
        <f t="shared" si="81"/>
        <v>115.98063639451929</v>
      </c>
      <c r="AC195">
        <f t="shared" si="82"/>
        <v>111.90974974521572</v>
      </c>
    </row>
    <row r="196" spans="1:29" x14ac:dyDescent="0.25">
      <c r="A196" t="s">
        <v>1664</v>
      </c>
      <c r="B196">
        <v>11928</v>
      </c>
      <c r="C196">
        <v>12219</v>
      </c>
      <c r="D196">
        <v>12822</v>
      </c>
      <c r="E196">
        <f>AVERAGE(B196:D196)</f>
        <v>12323</v>
      </c>
      <c r="O196">
        <f>AVERAGE(L190:L192)</f>
        <v>35324</v>
      </c>
    </row>
    <row r="197" spans="1:29" x14ac:dyDescent="0.25">
      <c r="A197" t="s">
        <v>1665</v>
      </c>
    </row>
    <row r="200" spans="1:29" x14ac:dyDescent="0.25">
      <c r="A200" s="7" t="s">
        <v>2359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56680</v>
      </c>
      <c r="C203">
        <v>56499</v>
      </c>
      <c r="D203">
        <v>55677</v>
      </c>
      <c r="E203">
        <v>50059</v>
      </c>
      <c r="F203">
        <v>60132</v>
      </c>
      <c r="G203">
        <v>45533</v>
      </c>
      <c r="H203">
        <v>53397</v>
      </c>
      <c r="I203">
        <v>52188</v>
      </c>
      <c r="K203" t="s">
        <v>1658</v>
      </c>
      <c r="L203">
        <f>B203-$E$209</f>
        <v>47998.666666666664</v>
      </c>
      <c r="M203">
        <f t="shared" ref="M203:S203" si="83">C203-$E$209</f>
        <v>47817.666666666664</v>
      </c>
      <c r="N203">
        <f t="shared" si="83"/>
        <v>46995.666666666664</v>
      </c>
      <c r="O203">
        <f t="shared" si="83"/>
        <v>41377.666666666664</v>
      </c>
      <c r="P203">
        <f t="shared" si="83"/>
        <v>51450.666666666664</v>
      </c>
      <c r="Q203">
        <f t="shared" si="83"/>
        <v>36851.666666666664</v>
      </c>
      <c r="R203">
        <f t="shared" si="83"/>
        <v>44715.666666666664</v>
      </c>
      <c r="S203">
        <f t="shared" si="83"/>
        <v>43506.666666666664</v>
      </c>
    </row>
    <row r="204" spans="1:29" x14ac:dyDescent="0.25">
      <c r="A204" t="s">
        <v>1659</v>
      </c>
      <c r="B204">
        <v>51739</v>
      </c>
      <c r="C204">
        <v>46712</v>
      </c>
      <c r="D204">
        <v>45845</v>
      </c>
      <c r="E204">
        <v>45973</v>
      </c>
      <c r="F204">
        <v>44335</v>
      </c>
      <c r="G204">
        <v>48019</v>
      </c>
      <c r="H204">
        <v>48156</v>
      </c>
      <c r="I204">
        <v>51890</v>
      </c>
      <c r="K204" t="s">
        <v>1659</v>
      </c>
      <c r="L204">
        <f t="shared" ref="L204:L208" si="84">B204-$E$209</f>
        <v>43057.666666666664</v>
      </c>
      <c r="M204">
        <f t="shared" ref="M204:M208" si="85">C204-$E$209</f>
        <v>38030.666666666664</v>
      </c>
      <c r="N204">
        <f t="shared" ref="N204:N208" si="86">D204-$E$209</f>
        <v>37163.666666666664</v>
      </c>
      <c r="O204">
        <f t="shared" ref="O204:O208" si="87">E204-$E$209</f>
        <v>37291.666666666664</v>
      </c>
      <c r="P204">
        <f t="shared" ref="P204:P208" si="88">F204-$E$209</f>
        <v>35653.666666666664</v>
      </c>
      <c r="Q204">
        <f t="shared" ref="Q204:Q208" si="89">G204-$E$209</f>
        <v>39337.666666666664</v>
      </c>
      <c r="R204">
        <f t="shared" ref="R204:R208" si="90">H204-$E$209</f>
        <v>39474.666666666664</v>
      </c>
      <c r="S204">
        <f t="shared" ref="S204:S208" si="91">I204-$E$209</f>
        <v>43208.666666666664</v>
      </c>
      <c r="U204" t="s">
        <v>1658</v>
      </c>
      <c r="V204">
        <f>L203/$N$209*100</f>
        <v>108.97725036705164</v>
      </c>
      <c r="W204">
        <f t="shared" ref="W204:AC204" si="92">M203/$N$209*100</f>
        <v>108.56630390361299</v>
      </c>
      <c r="X204">
        <f t="shared" si="92"/>
        <v>106.70001664976463</v>
      </c>
      <c r="Y204">
        <f t="shared" si="92"/>
        <v>93.944783326017529</v>
      </c>
      <c r="Z204">
        <f t="shared" si="92"/>
        <v>116.8147486642348</v>
      </c>
      <c r="AA204">
        <f t="shared" si="92"/>
        <v>83.66885131760182</v>
      </c>
      <c r="AB204">
        <f t="shared" si="92"/>
        <v>101.52345346390786</v>
      </c>
      <c r="AC204">
        <f t="shared" si="92"/>
        <v>98.778512721933794</v>
      </c>
    </row>
    <row r="205" spans="1:29" x14ac:dyDescent="0.25">
      <c r="A205" t="s">
        <v>1660</v>
      </c>
      <c r="B205">
        <v>49759</v>
      </c>
      <c r="C205">
        <v>44311</v>
      </c>
      <c r="D205">
        <v>43773</v>
      </c>
      <c r="E205">
        <v>47568</v>
      </c>
      <c r="F205">
        <v>45323</v>
      </c>
      <c r="G205">
        <v>49007</v>
      </c>
      <c r="H205">
        <v>50578</v>
      </c>
      <c r="I205">
        <v>53479</v>
      </c>
      <c r="K205" t="s">
        <v>1660</v>
      </c>
      <c r="L205">
        <f t="shared" si="84"/>
        <v>41077.666666666664</v>
      </c>
      <c r="M205">
        <f t="shared" si="85"/>
        <v>35629.666666666664</v>
      </c>
      <c r="N205">
        <f t="shared" si="86"/>
        <v>35091.666666666664</v>
      </c>
      <c r="O205">
        <f t="shared" si="87"/>
        <v>38886.666666666664</v>
      </c>
      <c r="P205">
        <f t="shared" si="88"/>
        <v>36641.666666666664</v>
      </c>
      <c r="Q205">
        <f t="shared" si="89"/>
        <v>40325.666666666664</v>
      </c>
      <c r="R205">
        <f t="shared" si="90"/>
        <v>41896.666666666664</v>
      </c>
      <c r="S205">
        <f t="shared" si="91"/>
        <v>44797.666666666664</v>
      </c>
      <c r="U205" t="s">
        <v>1659</v>
      </c>
      <c r="V205">
        <f t="shared" ref="V205:V209" si="93">L204/$N$209*100</f>
        <v>97.759093041911996</v>
      </c>
      <c r="W205">
        <f t="shared" ref="W205:W209" si="94">M204/$N$209*100</f>
        <v>86.345679386077762</v>
      </c>
      <c r="X205">
        <f t="shared" ref="X205:X209" si="95">N204/$N$209*100</f>
        <v>84.377223121982226</v>
      </c>
      <c r="Y205">
        <f t="shared" ref="Y205:Y209" si="96">O204/$N$209*100</f>
        <v>84.667837195574194</v>
      </c>
      <c r="Z205">
        <f t="shared" ref="Z205:Z209" si="97">P204/$N$209*100</f>
        <v>80.948885222577076</v>
      </c>
      <c r="AA205">
        <f t="shared" ref="AA205:AA209" si="98">Q204/$N$209*100</f>
        <v>89.313121528145672</v>
      </c>
      <c r="AB205">
        <f t="shared" ref="AB205:AB209" si="99">R204/$N$209*100</f>
        <v>89.624169403787064</v>
      </c>
      <c r="AC205">
        <f t="shared" ref="AC205:AC209" si="100">S204/$N$209*100</f>
        <v>98.101926831852509</v>
      </c>
    </row>
    <row r="206" spans="1:29" x14ac:dyDescent="0.25">
      <c r="A206" t="s">
        <v>1661</v>
      </c>
      <c r="B206">
        <v>43395</v>
      </c>
      <c r="C206">
        <v>43056</v>
      </c>
      <c r="D206">
        <v>44928</v>
      </c>
      <c r="E206">
        <v>48262</v>
      </c>
      <c r="F206">
        <v>46529</v>
      </c>
      <c r="G206">
        <v>48145</v>
      </c>
      <c r="H206">
        <v>46712</v>
      </c>
      <c r="I206">
        <v>46152</v>
      </c>
      <c r="K206" t="s">
        <v>1661</v>
      </c>
      <c r="L206">
        <f t="shared" si="84"/>
        <v>34713.666666666664</v>
      </c>
      <c r="M206">
        <f t="shared" si="85"/>
        <v>34374.666666666664</v>
      </c>
      <c r="N206">
        <f t="shared" si="86"/>
        <v>36246.666666666664</v>
      </c>
      <c r="O206">
        <f t="shared" si="87"/>
        <v>39580.666666666664</v>
      </c>
      <c r="P206">
        <f t="shared" si="88"/>
        <v>37847.666666666664</v>
      </c>
      <c r="Q206">
        <f t="shared" si="89"/>
        <v>39463.666666666664</v>
      </c>
      <c r="R206">
        <f t="shared" si="90"/>
        <v>38030.666666666664</v>
      </c>
      <c r="S206">
        <f t="shared" si="91"/>
        <v>37470.666666666664</v>
      </c>
      <c r="U206" t="s">
        <v>1660</v>
      </c>
      <c r="V206">
        <f t="shared" si="93"/>
        <v>93.263656591036366</v>
      </c>
      <c r="W206">
        <f t="shared" si="94"/>
        <v>80.894395083778591</v>
      </c>
      <c r="X206">
        <f t="shared" si="95"/>
        <v>79.672907805712384</v>
      </c>
      <c r="Y206">
        <f t="shared" si="96"/>
        <v>88.28916100322401</v>
      </c>
      <c r="Z206">
        <f t="shared" si="97"/>
        <v>83.192062603115019</v>
      </c>
      <c r="AA206">
        <f t="shared" si="98"/>
        <v>91.556298908683615</v>
      </c>
      <c r="AB206">
        <f t="shared" si="99"/>
        <v>95.123132577534932</v>
      </c>
      <c r="AC206">
        <f t="shared" si="100"/>
        <v>101.7096281048027</v>
      </c>
    </row>
    <row r="207" spans="1:29" x14ac:dyDescent="0.25">
      <c r="A207" t="s">
        <v>1662</v>
      </c>
      <c r="B207">
        <v>43182</v>
      </c>
      <c r="C207">
        <v>43886</v>
      </c>
      <c r="D207">
        <v>47122</v>
      </c>
      <c r="E207">
        <v>50004</v>
      </c>
      <c r="F207">
        <v>51083</v>
      </c>
      <c r="G207">
        <v>46886</v>
      </c>
      <c r="H207">
        <v>46901</v>
      </c>
      <c r="I207">
        <v>48442</v>
      </c>
      <c r="K207" t="s">
        <v>1662</v>
      </c>
      <c r="L207">
        <f t="shared" si="84"/>
        <v>34500.666666666664</v>
      </c>
      <c r="M207">
        <f t="shared" si="85"/>
        <v>35204.666666666664</v>
      </c>
      <c r="N207">
        <f t="shared" si="86"/>
        <v>38440.666666666664</v>
      </c>
      <c r="O207">
        <f t="shared" si="87"/>
        <v>41322.666666666664</v>
      </c>
      <c r="P207">
        <f t="shared" si="88"/>
        <v>42401.666666666664</v>
      </c>
      <c r="Q207">
        <f t="shared" si="89"/>
        <v>38204.666666666664</v>
      </c>
      <c r="R207">
        <f t="shared" si="90"/>
        <v>38219.666666666664</v>
      </c>
      <c r="S207">
        <f t="shared" si="91"/>
        <v>39760.666666666664</v>
      </c>
      <c r="U207" t="s">
        <v>1661</v>
      </c>
      <c r="V207">
        <f t="shared" si="93"/>
        <v>78.814688119636116</v>
      </c>
      <c r="W207">
        <f t="shared" si="94"/>
        <v>78.045014909107422</v>
      </c>
      <c r="X207">
        <f t="shared" si="95"/>
        <v>82.295245735389827</v>
      </c>
      <c r="Y207">
        <f t="shared" si="96"/>
        <v>89.864834183480397</v>
      </c>
      <c r="Z207">
        <f t="shared" si="97"/>
        <v>85.930192077739264</v>
      </c>
      <c r="AA207">
        <f t="shared" si="98"/>
        <v>89.599194756837747</v>
      </c>
      <c r="AB207">
        <f t="shared" si="99"/>
        <v>86.345679386077762</v>
      </c>
      <c r="AC207">
        <f t="shared" si="100"/>
        <v>85.074242814112949</v>
      </c>
    </row>
    <row r="208" spans="1:29" x14ac:dyDescent="0.25">
      <c r="A208" t="s">
        <v>1663</v>
      </c>
      <c r="B208">
        <v>10027</v>
      </c>
      <c r="C208">
        <v>47548</v>
      </c>
      <c r="D208">
        <v>45561</v>
      </c>
      <c r="E208">
        <v>48168</v>
      </c>
      <c r="F208">
        <v>52145</v>
      </c>
      <c r="G208">
        <v>49665</v>
      </c>
      <c r="H208">
        <v>50531</v>
      </c>
      <c r="I208">
        <v>48908</v>
      </c>
      <c r="K208" t="s">
        <v>1663</v>
      </c>
      <c r="L208">
        <f t="shared" si="84"/>
        <v>1345.6666666666661</v>
      </c>
      <c r="M208">
        <f t="shared" si="85"/>
        <v>38866.666666666664</v>
      </c>
      <c r="N208">
        <f t="shared" si="86"/>
        <v>36879.666666666664</v>
      </c>
      <c r="O208">
        <f t="shared" si="87"/>
        <v>39486.666666666664</v>
      </c>
      <c r="P208">
        <f t="shared" si="88"/>
        <v>43463.666666666664</v>
      </c>
      <c r="Q208">
        <f t="shared" si="89"/>
        <v>40983.666666666664</v>
      </c>
      <c r="R208">
        <f t="shared" si="90"/>
        <v>41849.666666666664</v>
      </c>
      <c r="S208">
        <f t="shared" si="91"/>
        <v>40226.666666666664</v>
      </c>
      <c r="U208" t="s">
        <v>1662</v>
      </c>
      <c r="V208">
        <f t="shared" si="93"/>
        <v>78.331088137799512</v>
      </c>
      <c r="W208">
        <f t="shared" si="94"/>
        <v>79.929465542555292</v>
      </c>
      <c r="X208">
        <f t="shared" si="95"/>
        <v>87.276552590552015</v>
      </c>
      <c r="Y208">
        <f t="shared" si="96"/>
        <v>93.819910091270984</v>
      </c>
      <c r="Z208">
        <f t="shared" si="97"/>
        <v>96.2696959147532</v>
      </c>
      <c r="AA208">
        <f t="shared" si="98"/>
        <v>86.740732892366836</v>
      </c>
      <c r="AB208">
        <f t="shared" si="99"/>
        <v>86.774789229115896</v>
      </c>
      <c r="AC208">
        <f t="shared" si="100"/>
        <v>90.273510224469106</v>
      </c>
    </row>
    <row r="209" spans="1:29" x14ac:dyDescent="0.25">
      <c r="A209" t="s">
        <v>1664</v>
      </c>
      <c r="B209">
        <v>8581</v>
      </c>
      <c r="C209">
        <v>8707</v>
      </c>
      <c r="D209">
        <v>8756</v>
      </c>
      <c r="E209">
        <f>AVERAGE(B209:D209)</f>
        <v>8681.3333333333339</v>
      </c>
      <c r="N209">
        <f>AVERAGE(L203:L205)</f>
        <v>44044.666666666664</v>
      </c>
      <c r="U209" t="s">
        <v>1663</v>
      </c>
      <c r="V209">
        <f t="shared" si="93"/>
        <v>3.0552318101321374</v>
      </c>
      <c r="W209">
        <f t="shared" si="94"/>
        <v>88.243752554225253</v>
      </c>
      <c r="X209">
        <f t="shared" si="95"/>
        <v>83.732423146200063</v>
      </c>
      <c r="Y209">
        <f t="shared" si="96"/>
        <v>89.651414473186307</v>
      </c>
      <c r="Z209">
        <f t="shared" si="97"/>
        <v>98.680884556586491</v>
      </c>
      <c r="AA209">
        <f t="shared" si="98"/>
        <v>93.050236880742276</v>
      </c>
      <c r="AB209">
        <f t="shared" si="99"/>
        <v>95.016422722387887</v>
      </c>
      <c r="AC209">
        <f t="shared" si="100"/>
        <v>91.331527086139829</v>
      </c>
    </row>
    <row r="210" spans="1:29" x14ac:dyDescent="0.25">
      <c r="A210" t="s">
        <v>1665</v>
      </c>
    </row>
    <row r="213" spans="1:29" x14ac:dyDescent="0.25">
      <c r="A213" s="7" t="s">
        <v>2360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55603</v>
      </c>
      <c r="C216">
        <v>44866</v>
      </c>
      <c r="D216">
        <v>44835</v>
      </c>
      <c r="E216">
        <v>51456</v>
      </c>
      <c r="F216">
        <v>46338</v>
      </c>
      <c r="G216">
        <v>43251</v>
      </c>
      <c r="H216">
        <v>45713</v>
      </c>
      <c r="I216">
        <v>43012</v>
      </c>
      <c r="K216" t="s">
        <v>1658</v>
      </c>
      <c r="L216">
        <f>B216-$E$222</f>
        <v>46687</v>
      </c>
      <c r="M216">
        <f t="shared" ref="M216:S216" si="101">C216-$E$222</f>
        <v>35950</v>
      </c>
      <c r="N216">
        <f t="shared" si="101"/>
        <v>35919</v>
      </c>
      <c r="O216">
        <f t="shared" si="101"/>
        <v>42540</v>
      </c>
      <c r="P216">
        <f t="shared" si="101"/>
        <v>37422</v>
      </c>
      <c r="Q216">
        <f t="shared" si="101"/>
        <v>34335</v>
      </c>
      <c r="R216">
        <f t="shared" si="101"/>
        <v>36797</v>
      </c>
      <c r="S216">
        <f t="shared" si="101"/>
        <v>34096</v>
      </c>
    </row>
    <row r="217" spans="1:29" x14ac:dyDescent="0.25">
      <c r="A217" t="s">
        <v>1659</v>
      </c>
      <c r="B217">
        <v>58140</v>
      </c>
      <c r="C217">
        <v>55344</v>
      </c>
      <c r="D217">
        <v>39971</v>
      </c>
      <c r="E217">
        <v>36630</v>
      </c>
      <c r="F217">
        <v>40020</v>
      </c>
      <c r="G217">
        <v>44488</v>
      </c>
      <c r="H217">
        <v>41020</v>
      </c>
      <c r="I217">
        <v>44304</v>
      </c>
      <c r="K217" t="s">
        <v>1659</v>
      </c>
      <c r="L217">
        <f t="shared" ref="L217:L221" si="102">B217-$E$222</f>
        <v>49224</v>
      </c>
      <c r="M217">
        <f t="shared" ref="M217:M221" si="103">C217-$E$222</f>
        <v>46428</v>
      </c>
      <c r="N217">
        <f t="shared" ref="N217:N221" si="104">D217-$E$222</f>
        <v>31055</v>
      </c>
      <c r="O217">
        <f t="shared" ref="O217:O221" si="105">E217-$E$222</f>
        <v>27714</v>
      </c>
      <c r="P217">
        <f t="shared" ref="P217:P221" si="106">F217-$E$222</f>
        <v>31104</v>
      </c>
      <c r="Q217">
        <f t="shared" ref="Q217:Q221" si="107">G217-$E$222</f>
        <v>35572</v>
      </c>
      <c r="R217">
        <f t="shared" ref="R217:R221" si="108">H217-$E$222</f>
        <v>32104</v>
      </c>
      <c r="S217">
        <f t="shared" ref="S217:S221" si="109">I217-$E$222</f>
        <v>35388</v>
      </c>
      <c r="U217" t="s">
        <v>1658</v>
      </c>
      <c r="V217">
        <f>L216/$N$222*100</f>
        <v>104.88161027991194</v>
      </c>
      <c r="W217">
        <f t="shared" ref="W217:AC217" si="110">M216/$N$222*100</f>
        <v>80.761108864626863</v>
      </c>
      <c r="X217">
        <f t="shared" si="110"/>
        <v>80.691467852810348</v>
      </c>
      <c r="Y217">
        <f t="shared" si="110"/>
        <v>95.565440086264999</v>
      </c>
      <c r="Z217">
        <f t="shared" si="110"/>
        <v>84.067933683784872</v>
      </c>
      <c r="AA217">
        <f t="shared" si="110"/>
        <v>77.133036797412046</v>
      </c>
      <c r="AB217">
        <f t="shared" si="110"/>
        <v>82.663881026194005</v>
      </c>
      <c r="AC217">
        <f t="shared" si="110"/>
        <v>76.596127061149303</v>
      </c>
    </row>
    <row r="218" spans="1:29" x14ac:dyDescent="0.25">
      <c r="A218" t="s">
        <v>1660</v>
      </c>
      <c r="B218">
        <v>46547</v>
      </c>
      <c r="C218">
        <v>45312</v>
      </c>
      <c r="D218">
        <v>43021</v>
      </c>
      <c r="E218">
        <v>37533</v>
      </c>
      <c r="F218">
        <v>42117</v>
      </c>
      <c r="G218">
        <v>44347</v>
      </c>
      <c r="H218">
        <v>41315</v>
      </c>
      <c r="I218">
        <v>44236</v>
      </c>
      <c r="K218" t="s">
        <v>1660</v>
      </c>
      <c r="L218">
        <f t="shared" si="102"/>
        <v>37631</v>
      </c>
      <c r="M218">
        <f t="shared" si="103"/>
        <v>36396</v>
      </c>
      <c r="N218">
        <f t="shared" si="104"/>
        <v>34105</v>
      </c>
      <c r="O218">
        <f t="shared" si="105"/>
        <v>28617</v>
      </c>
      <c r="P218">
        <f t="shared" si="106"/>
        <v>33201</v>
      </c>
      <c r="Q218">
        <f t="shared" si="107"/>
        <v>35431</v>
      </c>
      <c r="R218">
        <f t="shared" si="108"/>
        <v>32399</v>
      </c>
      <c r="S218">
        <f t="shared" si="109"/>
        <v>35320</v>
      </c>
      <c r="U218" t="s">
        <v>1659</v>
      </c>
      <c r="V218">
        <f t="shared" ref="V218:V222" si="111">L217/$N$222*100</f>
        <v>110.58094082760479</v>
      </c>
      <c r="W218">
        <f t="shared" ref="W218:W222" si="112">M217/$N$222*100</f>
        <v>104.29977085860629</v>
      </c>
      <c r="X218">
        <f t="shared" ref="X218:X222" si="113">N217/$N$222*100</f>
        <v>69.764568450375165</v>
      </c>
      <c r="Y218">
        <f t="shared" ref="Y218:Y222" si="114">O217/$N$222*100</f>
        <v>62.259064563957409</v>
      </c>
      <c r="Z218">
        <f t="shared" ref="Z218:Z222" si="115">P217/$N$222*100</f>
        <v>69.874646178730288</v>
      </c>
      <c r="AA218">
        <f t="shared" ref="AA218:AA222" si="116">Q217/$N$222*100</f>
        <v>79.911937817315902</v>
      </c>
      <c r="AB218">
        <f t="shared" ref="AB218:AB222" si="117">R217/$N$222*100</f>
        <v>72.121130430875681</v>
      </c>
      <c r="AC218">
        <f t="shared" ref="AC218:AC222" si="118">S217/$N$222*100</f>
        <v>79.498584714921151</v>
      </c>
    </row>
    <row r="219" spans="1:29" x14ac:dyDescent="0.25">
      <c r="A219" t="s">
        <v>1661</v>
      </c>
      <c r="B219">
        <v>46978</v>
      </c>
      <c r="C219">
        <v>43154</v>
      </c>
      <c r="D219">
        <v>41147</v>
      </c>
      <c r="E219">
        <v>39059</v>
      </c>
      <c r="F219">
        <v>39770</v>
      </c>
      <c r="G219">
        <v>41226</v>
      </c>
      <c r="H219">
        <v>41605</v>
      </c>
      <c r="I219">
        <v>42468</v>
      </c>
      <c r="K219" t="s">
        <v>1661</v>
      </c>
      <c r="L219">
        <f t="shared" si="102"/>
        <v>38062</v>
      </c>
      <c r="M219">
        <f t="shared" si="103"/>
        <v>34238</v>
      </c>
      <c r="N219">
        <f t="shared" si="104"/>
        <v>32231</v>
      </c>
      <c r="O219">
        <f t="shared" si="105"/>
        <v>30143</v>
      </c>
      <c r="P219">
        <f t="shared" si="106"/>
        <v>30854</v>
      </c>
      <c r="Q219">
        <f t="shared" si="107"/>
        <v>32310</v>
      </c>
      <c r="R219">
        <f t="shared" si="108"/>
        <v>32689</v>
      </c>
      <c r="S219">
        <f t="shared" si="109"/>
        <v>33552</v>
      </c>
      <c r="U219" t="s">
        <v>1660</v>
      </c>
      <c r="V219">
        <f t="shared" si="111"/>
        <v>84.537448892483269</v>
      </c>
      <c r="W219">
        <f t="shared" si="112"/>
        <v>81.763040841083694</v>
      </c>
      <c r="X219">
        <f t="shared" si="113"/>
        <v>76.616345419418607</v>
      </c>
      <c r="Y219">
        <f t="shared" si="114"/>
        <v>64.287639843644698</v>
      </c>
      <c r="Z219">
        <f t="shared" si="115"/>
        <v>74.585523655479179</v>
      </c>
      <c r="AA219">
        <f t="shared" si="116"/>
        <v>79.595183537763404</v>
      </c>
      <c r="AB219">
        <f t="shared" si="117"/>
        <v>72.78384328525857</v>
      </c>
      <c r="AC219">
        <f t="shared" si="118"/>
        <v>79.345823785775266</v>
      </c>
    </row>
    <row r="220" spans="1:29" x14ac:dyDescent="0.25">
      <c r="A220" t="s">
        <v>1662</v>
      </c>
      <c r="B220">
        <v>47598</v>
      </c>
      <c r="C220">
        <v>45932</v>
      </c>
      <c r="D220">
        <v>39873</v>
      </c>
      <c r="E220">
        <v>40442</v>
      </c>
      <c r="F220">
        <v>44357</v>
      </c>
      <c r="G220">
        <v>41124</v>
      </c>
      <c r="H220">
        <v>43148</v>
      </c>
      <c r="I220">
        <v>42093</v>
      </c>
      <c r="K220" t="s">
        <v>1662</v>
      </c>
      <c r="L220">
        <f t="shared" si="102"/>
        <v>38682</v>
      </c>
      <c r="M220">
        <f t="shared" si="103"/>
        <v>37016</v>
      </c>
      <c r="N220">
        <f t="shared" si="104"/>
        <v>30957</v>
      </c>
      <c r="O220">
        <f t="shared" si="105"/>
        <v>31526</v>
      </c>
      <c r="P220">
        <f t="shared" si="106"/>
        <v>35441</v>
      </c>
      <c r="Q220">
        <f t="shared" si="107"/>
        <v>32208</v>
      </c>
      <c r="R220">
        <f t="shared" si="108"/>
        <v>34232</v>
      </c>
      <c r="S220">
        <f t="shared" si="109"/>
        <v>33177</v>
      </c>
      <c r="U220" t="s">
        <v>1661</v>
      </c>
      <c r="V220">
        <f t="shared" si="111"/>
        <v>85.505683605157927</v>
      </c>
      <c r="W220">
        <f t="shared" si="112"/>
        <v>76.915127824953942</v>
      </c>
      <c r="X220">
        <f t="shared" si="113"/>
        <v>72.406433930898146</v>
      </c>
      <c r="Y220">
        <f t="shared" si="114"/>
        <v>67.715774812418559</v>
      </c>
      <c r="Z220">
        <f t="shared" si="115"/>
        <v>69.313025115693932</v>
      </c>
      <c r="AA220">
        <f t="shared" si="116"/>
        <v>72.583906186817629</v>
      </c>
      <c r="AB220">
        <f t="shared" si="117"/>
        <v>73.435323718380729</v>
      </c>
      <c r="AC220">
        <f t="shared" si="118"/>
        <v>75.374039627982199</v>
      </c>
    </row>
    <row r="221" spans="1:29" x14ac:dyDescent="0.25">
      <c r="A221" t="s">
        <v>1663</v>
      </c>
      <c r="B221">
        <v>11107</v>
      </c>
      <c r="C221">
        <v>42207</v>
      </c>
      <c r="D221">
        <v>42359</v>
      </c>
      <c r="E221">
        <v>40837</v>
      </c>
      <c r="F221">
        <v>43279</v>
      </c>
      <c r="G221">
        <v>43069</v>
      </c>
      <c r="H221">
        <v>48603</v>
      </c>
      <c r="I221">
        <v>43070</v>
      </c>
      <c r="K221" t="s">
        <v>1663</v>
      </c>
      <c r="L221">
        <f t="shared" si="102"/>
        <v>2191</v>
      </c>
      <c r="M221">
        <f t="shared" si="103"/>
        <v>33291</v>
      </c>
      <c r="N221">
        <f t="shared" si="104"/>
        <v>33443</v>
      </c>
      <c r="O221">
        <f t="shared" si="105"/>
        <v>31921</v>
      </c>
      <c r="P221">
        <f t="shared" si="106"/>
        <v>34363</v>
      </c>
      <c r="Q221">
        <f t="shared" si="107"/>
        <v>34153</v>
      </c>
      <c r="R221">
        <f t="shared" si="108"/>
        <v>39687</v>
      </c>
      <c r="S221">
        <f t="shared" si="109"/>
        <v>34154</v>
      </c>
      <c r="U221" t="s">
        <v>1662</v>
      </c>
      <c r="V221">
        <f t="shared" si="111"/>
        <v>86.898503841488079</v>
      </c>
      <c r="W221">
        <f t="shared" si="112"/>
        <v>83.155861077413846</v>
      </c>
      <c r="X221">
        <f t="shared" si="113"/>
        <v>69.54441299366492</v>
      </c>
      <c r="Y221">
        <f t="shared" si="114"/>
        <v>70.822662533135642</v>
      </c>
      <c r="Z221">
        <f t="shared" si="115"/>
        <v>79.617648380284862</v>
      </c>
      <c r="AA221">
        <f t="shared" si="116"/>
        <v>72.354764793098809</v>
      </c>
      <c r="AB221">
        <f t="shared" si="117"/>
        <v>76.901648919441072</v>
      </c>
      <c r="AC221">
        <f t="shared" si="118"/>
        <v>74.531608033427688</v>
      </c>
    </row>
    <row r="222" spans="1:29" x14ac:dyDescent="0.25">
      <c r="A222" t="s">
        <v>1664</v>
      </c>
      <c r="B222">
        <v>8853</v>
      </c>
      <c r="C222">
        <v>9027</v>
      </c>
      <c r="D222">
        <v>8868</v>
      </c>
      <c r="E222">
        <f>AVERAGE(B222:D222)</f>
        <v>8916</v>
      </c>
      <c r="N222">
        <f>AVERAGE(L216:L218)</f>
        <v>44514</v>
      </c>
      <c r="U222" t="s">
        <v>1663</v>
      </c>
      <c r="V222">
        <f t="shared" si="111"/>
        <v>4.9220469964505549</v>
      </c>
      <c r="W222">
        <f t="shared" si="112"/>
        <v>74.78770723817226</v>
      </c>
      <c r="X222">
        <f t="shared" si="113"/>
        <v>75.129172844498356</v>
      </c>
      <c r="Y222">
        <f t="shared" si="114"/>
        <v>71.71002381273307</v>
      </c>
      <c r="Z222">
        <f t="shared" si="115"/>
        <v>77.195938356472112</v>
      </c>
      <c r="AA222">
        <f t="shared" si="116"/>
        <v>76.72417666352159</v>
      </c>
      <c r="AB222">
        <f t="shared" si="117"/>
        <v>89.156220514894187</v>
      </c>
      <c r="AC222">
        <f t="shared" si="118"/>
        <v>76.726423147773744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107.74214314623997</v>
      </c>
      <c r="C228">
        <f t="shared" ref="C228:I228" si="119">AVERAGE(W217,W204,W190)</f>
        <v>85.149865328816148</v>
      </c>
      <c r="D228">
        <f t="shared" si="119"/>
        <v>106.01967310769787</v>
      </c>
      <c r="E228">
        <f t="shared" si="119"/>
        <v>100.51295749646575</v>
      </c>
      <c r="F228">
        <f t="shared" si="119"/>
        <v>104.35662128922212</v>
      </c>
      <c r="G228">
        <f t="shared" si="119"/>
        <v>101.11034892023129</v>
      </c>
      <c r="H228">
        <f t="shared" si="119"/>
        <v>109.53585290009021</v>
      </c>
      <c r="I228">
        <f t="shared" si="119"/>
        <v>96.525816024021694</v>
      </c>
      <c r="K228" t="s">
        <v>1658</v>
      </c>
      <c r="L228">
        <f>STDEV(V217,V204,V190)/SQRT(3)</f>
        <v>1.4346977995003107</v>
      </c>
      <c r="M228">
        <f t="shared" ref="M228:S228" si="120">STDEV(W217,W204,W190)/SQRT(3)</f>
        <v>12.447512906410438</v>
      </c>
      <c r="N228">
        <f t="shared" si="120"/>
        <v>14.430857769511821</v>
      </c>
      <c r="O228">
        <f t="shared" si="120"/>
        <v>5.7768214016333177</v>
      </c>
      <c r="P228">
        <f t="shared" si="120"/>
        <v>10.231922725514284</v>
      </c>
      <c r="Q228">
        <f t="shared" si="120"/>
        <v>20.795172253556608</v>
      </c>
      <c r="R228">
        <f t="shared" si="120"/>
        <v>18.272113446523889</v>
      </c>
      <c r="S228">
        <f t="shared" si="120"/>
        <v>10.914388058163521</v>
      </c>
    </row>
    <row r="229" spans="1:19" x14ac:dyDescent="0.25">
      <c r="A229" t="s">
        <v>1659</v>
      </c>
      <c r="B229">
        <f t="shared" ref="B229:B233" si="121">AVERAGE(V218,V205,V191)</f>
        <v>100.39353184243772</v>
      </c>
      <c r="C229">
        <f t="shared" ref="C229:C233" si="122">AVERAGE(W218,W205,W191)</f>
        <v>103.32314087158136</v>
      </c>
      <c r="D229">
        <f t="shared" ref="D229:D233" si="123">AVERAGE(X218,X205,X191)</f>
        <v>83.648554764484516</v>
      </c>
      <c r="E229">
        <f t="shared" ref="E229:E233" si="124">AVERAGE(Y218,Y205,Y191)</f>
        <v>88.361509434130653</v>
      </c>
      <c r="F229">
        <f t="shared" ref="F229:F233" si="125">AVERAGE(Z218,Z205,Z191)</f>
        <v>81.552583920467498</v>
      </c>
      <c r="G229">
        <f t="shared" ref="G229:G233" si="126">AVERAGE(AA218,AA205,AA191)</f>
        <v>100.81914087040995</v>
      </c>
      <c r="H229">
        <f t="shared" ref="H229:H233" si="127">AVERAGE(AB218,AB205,AB191)</f>
        <v>96.443314945076324</v>
      </c>
      <c r="I229">
        <f t="shared" ref="I229:I233" si="128">AVERAGE(AC218,AC205,AC191)</f>
        <v>93.326166061584487</v>
      </c>
      <c r="K229" t="s">
        <v>1659</v>
      </c>
      <c r="L229">
        <f t="shared" ref="L229:L233" si="129">STDEV(V218,V205,V191)/SQRT(3)</f>
        <v>5.2878938503412201</v>
      </c>
      <c r="M229">
        <f t="shared" ref="M229:M233" si="130">STDEV(W218,W205,W191)/SQRT(3)</f>
        <v>9.5325286367785296</v>
      </c>
      <c r="N229">
        <f t="shared" ref="N229:N233" si="131">STDEV(X218,X205,X191)/SQRT(3)</f>
        <v>7.8140730318779958</v>
      </c>
      <c r="O229">
        <f t="shared" ref="O229:O233" si="132">STDEV(Y218,Y205,Y191)/SQRT(3)</f>
        <v>16.241866875267434</v>
      </c>
      <c r="P229">
        <f t="shared" ref="P229:P233" si="133">STDEV(Z218,Z205,Z191)/SQRT(3)</f>
        <v>6.9231167794680379</v>
      </c>
      <c r="Q229">
        <f t="shared" ref="Q229:Q233" si="134">STDEV(AA218,AA205,AA191)/SQRT(3)</f>
        <v>16.432268085785918</v>
      </c>
      <c r="R229">
        <f t="shared" ref="R229:R233" si="135">STDEV(AB218,AB205,AB191)/SQRT(3)</f>
        <v>16.369951349352782</v>
      </c>
      <c r="S229">
        <f t="shared" ref="S229:S233" si="136">STDEV(AC218,AC205,AC191)/SQRT(3)</f>
        <v>7.0231207757032275</v>
      </c>
    </row>
    <row r="230" spans="1:19" x14ac:dyDescent="0.25">
      <c r="A230" t="s">
        <v>1660</v>
      </c>
      <c r="B230">
        <f t="shared" si="121"/>
        <v>91.864325011322308</v>
      </c>
      <c r="C230">
        <f t="shared" si="122"/>
        <v>97.750455465687494</v>
      </c>
      <c r="D230">
        <f t="shared" si="123"/>
        <v>82.987596543658015</v>
      </c>
      <c r="E230">
        <f t="shared" si="124"/>
        <v>82.14738716939182</v>
      </c>
      <c r="F230">
        <f t="shared" si="125"/>
        <v>84.508506558322779</v>
      </c>
      <c r="G230">
        <f t="shared" si="126"/>
        <v>101.50091501470479</v>
      </c>
      <c r="H230">
        <f t="shared" si="127"/>
        <v>95.745536701933702</v>
      </c>
      <c r="I230">
        <f t="shared" si="128"/>
        <v>95.915928571535645</v>
      </c>
      <c r="K230" t="s">
        <v>1660</v>
      </c>
      <c r="L230">
        <f t="shared" si="129"/>
        <v>3.8896663694570091</v>
      </c>
      <c r="M230">
        <f t="shared" si="130"/>
        <v>16.423651890292128</v>
      </c>
      <c r="N230">
        <f t="shared" si="131"/>
        <v>4.9226929170162315</v>
      </c>
      <c r="O230">
        <f t="shared" si="132"/>
        <v>9.0737980206994884</v>
      </c>
      <c r="P230">
        <f t="shared" si="133"/>
        <v>6.1444192900932206</v>
      </c>
      <c r="Q230">
        <f t="shared" si="134"/>
        <v>16.295199201971116</v>
      </c>
      <c r="R230">
        <f t="shared" si="135"/>
        <v>13.440215823430391</v>
      </c>
      <c r="S230">
        <f t="shared" si="136"/>
        <v>8.4089856409560078</v>
      </c>
    </row>
    <row r="231" spans="1:19" x14ac:dyDescent="0.25">
      <c r="A231" t="s">
        <v>1661</v>
      </c>
      <c r="B231">
        <f t="shared" si="121"/>
        <v>88.700343588935041</v>
      </c>
      <c r="C231">
        <f t="shared" si="122"/>
        <v>83.918507548578717</v>
      </c>
      <c r="D231">
        <f t="shared" si="123"/>
        <v>84.225853362510449</v>
      </c>
      <c r="E231">
        <f t="shared" si="124"/>
        <v>85.203425736714735</v>
      </c>
      <c r="F231">
        <f t="shared" si="125"/>
        <v>86.922124751262913</v>
      </c>
      <c r="G231">
        <f t="shared" si="126"/>
        <v>87.6085745077349</v>
      </c>
      <c r="H231">
        <f t="shared" si="127"/>
        <v>88.458311192219568</v>
      </c>
      <c r="I231">
        <f t="shared" si="128"/>
        <v>86.387679094332171</v>
      </c>
      <c r="K231" t="s">
        <v>1661</v>
      </c>
      <c r="L231">
        <f t="shared" si="129"/>
        <v>6.8194169939178106</v>
      </c>
      <c r="M231">
        <f t="shared" si="130"/>
        <v>6.4466927592715884</v>
      </c>
      <c r="N231">
        <f t="shared" si="131"/>
        <v>7.444115860039501</v>
      </c>
      <c r="O231">
        <f t="shared" si="132"/>
        <v>9.0559295459754541</v>
      </c>
      <c r="P231">
        <f t="shared" si="133"/>
        <v>10.464724262716398</v>
      </c>
      <c r="Q231">
        <f t="shared" si="134"/>
        <v>8.1607764772322504</v>
      </c>
      <c r="R231">
        <f t="shared" si="135"/>
        <v>9.3432936189180005</v>
      </c>
      <c r="S231">
        <f t="shared" si="136"/>
        <v>6.7698124742441754</v>
      </c>
    </row>
    <row r="232" spans="1:19" x14ac:dyDescent="0.25">
      <c r="A232" t="s">
        <v>1662</v>
      </c>
      <c r="B232">
        <f t="shared" si="121"/>
        <v>88.043729542486275</v>
      </c>
      <c r="C232">
        <f t="shared" si="122"/>
        <v>88.601952190425664</v>
      </c>
      <c r="D232">
        <f t="shared" si="123"/>
        <v>87.681121317865845</v>
      </c>
      <c r="E232">
        <f t="shared" si="124"/>
        <v>84.835940016084805</v>
      </c>
      <c r="F232">
        <f t="shared" si="125"/>
        <v>92.667351280318613</v>
      </c>
      <c r="G232">
        <f t="shared" si="126"/>
        <v>87.535286304319911</v>
      </c>
      <c r="H232">
        <f t="shared" si="127"/>
        <v>90.996739715770445</v>
      </c>
      <c r="I232">
        <f t="shared" si="128"/>
        <v>91.059676115784796</v>
      </c>
      <c r="K232" t="s">
        <v>1662</v>
      </c>
      <c r="L232">
        <f t="shared" si="129"/>
        <v>5.9657386109765378</v>
      </c>
      <c r="M232">
        <f t="shared" si="130"/>
        <v>7.1204654700237393</v>
      </c>
      <c r="N232">
        <f t="shared" si="131"/>
        <v>10.589954511967852</v>
      </c>
      <c r="O232">
        <f t="shared" si="132"/>
        <v>7.0990327642545044</v>
      </c>
      <c r="P232">
        <f t="shared" si="133"/>
        <v>6.7394882451980216</v>
      </c>
      <c r="Q232">
        <f t="shared" si="134"/>
        <v>9.0026159834990764</v>
      </c>
      <c r="R232">
        <f t="shared" si="135"/>
        <v>9.5917538527552964</v>
      </c>
      <c r="S232">
        <f t="shared" si="136"/>
        <v>9.7773359479869768</v>
      </c>
    </row>
    <row r="233" spans="1:19" x14ac:dyDescent="0.25">
      <c r="A233" t="s">
        <v>1663</v>
      </c>
      <c r="B233">
        <f t="shared" si="121"/>
        <v>-0.14353417352010864</v>
      </c>
      <c r="C233">
        <f t="shared" si="122"/>
        <v>89.734300435083313</v>
      </c>
      <c r="D233">
        <f t="shared" si="123"/>
        <v>83.090127739171024</v>
      </c>
      <c r="E233">
        <f t="shared" si="124"/>
        <v>87.410178594457179</v>
      </c>
      <c r="F233">
        <f t="shared" si="125"/>
        <v>89.418647308542674</v>
      </c>
      <c r="G233">
        <f t="shared" si="126"/>
        <v>92.696291322590653</v>
      </c>
      <c r="H233">
        <f t="shared" si="127"/>
        <v>100.05109321060046</v>
      </c>
      <c r="I233">
        <f t="shared" si="128"/>
        <v>93.322566659709764</v>
      </c>
      <c r="K233" t="s">
        <v>1663</v>
      </c>
      <c r="L233">
        <f t="shared" si="129"/>
        <v>4.1671663090427762</v>
      </c>
      <c r="M233">
        <f t="shared" si="130"/>
        <v>9.0903060820264798</v>
      </c>
      <c r="N233">
        <f t="shared" si="131"/>
        <v>4.422520452580919</v>
      </c>
      <c r="O233">
        <f t="shared" si="132"/>
        <v>8.4917655846865259</v>
      </c>
      <c r="P233">
        <f t="shared" si="133"/>
        <v>6.3763631964259275</v>
      </c>
      <c r="Q233">
        <f t="shared" si="134"/>
        <v>9.1210464513438634</v>
      </c>
      <c r="R233">
        <f t="shared" si="135"/>
        <v>8.1424454151160415</v>
      </c>
      <c r="S233">
        <f t="shared" si="136"/>
        <v>10.205224096073019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8:I178"/>
    <mergeCell ref="C179:I179"/>
    <mergeCell ref="C180:I180"/>
    <mergeCell ref="B181:D181"/>
    <mergeCell ref="C117:I117"/>
    <mergeCell ref="B118:D118"/>
    <mergeCell ref="C175:I175"/>
    <mergeCell ref="C176:I176"/>
    <mergeCell ref="C177:I177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W233"/>
  <sheetViews>
    <sheetView topLeftCell="A73" zoomScale="90" zoomScaleNormal="90" workbookViewId="0">
      <selection activeCell="A106" sqref="A106:B108"/>
    </sheetView>
  </sheetViews>
  <sheetFormatPr defaultRowHeight="15" x14ac:dyDescent="0.25"/>
  <cols>
    <col min="1" max="1" width="14.28515625" customWidth="1"/>
    <col min="2" max="2" width="10.42578125" bestFit="1" customWidth="1"/>
  </cols>
  <sheetData>
    <row r="1" spans="1:12" x14ac:dyDescent="0.25">
      <c r="A1" s="7" t="s">
        <v>1677</v>
      </c>
      <c r="I1" s="7" t="s">
        <v>1678</v>
      </c>
      <c r="J1" t="s">
        <v>2367</v>
      </c>
      <c r="K1" s="7" t="s">
        <v>1679</v>
      </c>
      <c r="L1" t="s">
        <v>2371</v>
      </c>
    </row>
    <row r="2" spans="1:12" x14ac:dyDescent="0.25">
      <c r="A2" s="7" t="s">
        <v>1680</v>
      </c>
      <c r="J2" t="s">
        <v>2368</v>
      </c>
      <c r="L2" t="s">
        <v>2372</v>
      </c>
    </row>
    <row r="3" spans="1:12" x14ac:dyDescent="0.25">
      <c r="A3" s="53" t="s">
        <v>1681</v>
      </c>
      <c r="B3" s="17">
        <v>42465</v>
      </c>
      <c r="J3" t="s">
        <v>2369</v>
      </c>
      <c r="L3" t="s">
        <v>1864</v>
      </c>
    </row>
    <row r="4" spans="1:12" x14ac:dyDescent="0.25">
      <c r="A4" s="7" t="s">
        <v>1682</v>
      </c>
      <c r="B4" s="17">
        <v>42452</v>
      </c>
      <c r="I4" s="7" t="s">
        <v>1683</v>
      </c>
      <c r="J4" t="s">
        <v>2370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1409</v>
      </c>
      <c r="D12" s="224" t="s">
        <v>1409</v>
      </c>
      <c r="E12" s="224" t="s">
        <v>1409</v>
      </c>
      <c r="F12" s="224" t="s">
        <v>1409</v>
      </c>
      <c r="G12" s="224" t="s">
        <v>1409</v>
      </c>
      <c r="H12" s="224" t="s">
        <v>1409</v>
      </c>
      <c r="I12" s="225" t="s">
        <v>1409</v>
      </c>
    </row>
    <row r="13" spans="1:12" x14ac:dyDescent="0.25">
      <c r="A13" s="6" t="s">
        <v>1659</v>
      </c>
      <c r="B13" s="19" t="s">
        <v>1644</v>
      </c>
      <c r="C13" s="218" t="s">
        <v>1413</v>
      </c>
      <c r="D13" s="219" t="s">
        <v>1413</v>
      </c>
      <c r="E13" s="219" t="s">
        <v>1413</v>
      </c>
      <c r="F13" s="219" t="s">
        <v>1413</v>
      </c>
      <c r="G13" s="219" t="s">
        <v>1413</v>
      </c>
      <c r="H13" s="219" t="s">
        <v>1413</v>
      </c>
      <c r="I13" s="220" t="s">
        <v>1413</v>
      </c>
    </row>
    <row r="14" spans="1:12" x14ac:dyDescent="0.25">
      <c r="A14" s="6" t="s">
        <v>1660</v>
      </c>
      <c r="B14" s="19" t="s">
        <v>1644</v>
      </c>
      <c r="C14" s="218" t="s">
        <v>1417</v>
      </c>
      <c r="D14" s="219" t="s">
        <v>1417</v>
      </c>
      <c r="E14" s="219" t="s">
        <v>1417</v>
      </c>
      <c r="F14" s="219" t="s">
        <v>1417</v>
      </c>
      <c r="G14" s="219" t="s">
        <v>1417</v>
      </c>
      <c r="H14" s="219" t="s">
        <v>1417</v>
      </c>
      <c r="I14" s="220" t="s">
        <v>1417</v>
      </c>
    </row>
    <row r="15" spans="1:12" x14ac:dyDescent="0.25">
      <c r="A15" s="6" t="s">
        <v>1661</v>
      </c>
      <c r="B15" s="19" t="s">
        <v>1686</v>
      </c>
      <c r="C15" s="218" t="s">
        <v>1421</v>
      </c>
      <c r="D15" s="219" t="s">
        <v>1421</v>
      </c>
      <c r="E15" s="219" t="s">
        <v>1421</v>
      </c>
      <c r="F15" s="219" t="s">
        <v>1421</v>
      </c>
      <c r="G15" s="219" t="s">
        <v>1421</v>
      </c>
      <c r="H15" s="219" t="s">
        <v>1421</v>
      </c>
      <c r="I15" s="220" t="s">
        <v>1421</v>
      </c>
    </row>
    <row r="16" spans="1:12" x14ac:dyDescent="0.25">
      <c r="A16" s="6" t="s">
        <v>1662</v>
      </c>
      <c r="B16" s="19" t="s">
        <v>1686</v>
      </c>
      <c r="C16" s="218" t="s">
        <v>1425</v>
      </c>
      <c r="D16" s="219" t="s">
        <v>1425</v>
      </c>
      <c r="E16" s="219" t="s">
        <v>1425</v>
      </c>
      <c r="F16" s="219" t="s">
        <v>1425</v>
      </c>
      <c r="G16" s="219" t="s">
        <v>1425</v>
      </c>
      <c r="H16" s="219" t="s">
        <v>1425</v>
      </c>
      <c r="I16" s="220" t="s">
        <v>1425</v>
      </c>
    </row>
    <row r="17" spans="1:9" x14ac:dyDescent="0.25">
      <c r="A17" s="6" t="s">
        <v>1663</v>
      </c>
      <c r="B17" s="19" t="s">
        <v>1687</v>
      </c>
      <c r="C17" s="218" t="s">
        <v>1429</v>
      </c>
      <c r="D17" s="219" t="s">
        <v>1429</v>
      </c>
      <c r="E17" s="219" t="s">
        <v>1429</v>
      </c>
      <c r="F17" s="219" t="s">
        <v>1429</v>
      </c>
      <c r="G17" s="219" t="s">
        <v>1429</v>
      </c>
      <c r="H17" s="219" t="s">
        <v>1429</v>
      </c>
      <c r="I17" s="220" t="s">
        <v>1429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194</v>
      </c>
      <c r="C23">
        <v>20</v>
      </c>
      <c r="D23" t="s">
        <v>1409</v>
      </c>
      <c r="E23">
        <v>20242</v>
      </c>
      <c r="F23" t="s">
        <v>1410</v>
      </c>
      <c r="G23" t="s">
        <v>1411</v>
      </c>
      <c r="H23">
        <v>349.05</v>
      </c>
      <c r="I23">
        <v>69.81</v>
      </c>
    </row>
    <row r="24" spans="1:9" x14ac:dyDescent="0.25">
      <c r="A24" t="s">
        <v>1255</v>
      </c>
      <c r="B24" t="s">
        <v>199</v>
      </c>
      <c r="C24">
        <v>20</v>
      </c>
      <c r="D24" t="s">
        <v>1413</v>
      </c>
      <c r="E24">
        <v>35204</v>
      </c>
      <c r="F24" t="s">
        <v>1414</v>
      </c>
      <c r="G24" t="s">
        <v>1415</v>
      </c>
      <c r="H24">
        <v>375.13</v>
      </c>
      <c r="I24">
        <v>75.03</v>
      </c>
    </row>
    <row r="25" spans="1:9" x14ac:dyDescent="0.25">
      <c r="A25" t="s">
        <v>1255</v>
      </c>
      <c r="B25" t="s">
        <v>204</v>
      </c>
      <c r="C25">
        <v>20</v>
      </c>
      <c r="D25" t="s">
        <v>1417</v>
      </c>
      <c r="E25">
        <v>21097</v>
      </c>
      <c r="F25" t="s">
        <v>1418</v>
      </c>
      <c r="G25" t="s">
        <v>1419</v>
      </c>
      <c r="H25">
        <v>496.89</v>
      </c>
      <c r="I25">
        <v>99.37</v>
      </c>
    </row>
    <row r="26" spans="1:9" x14ac:dyDescent="0.25">
      <c r="A26" t="s">
        <v>1255</v>
      </c>
      <c r="B26" t="s">
        <v>209</v>
      </c>
      <c r="C26">
        <v>20</v>
      </c>
      <c r="D26" t="s">
        <v>1421</v>
      </c>
      <c r="E26">
        <v>20087</v>
      </c>
      <c r="F26" t="s">
        <v>1422</v>
      </c>
      <c r="G26" t="s">
        <v>1423</v>
      </c>
      <c r="H26">
        <v>148.21</v>
      </c>
      <c r="I26">
        <v>29.64</v>
      </c>
    </row>
    <row r="27" spans="1:9" x14ac:dyDescent="0.25">
      <c r="A27" t="s">
        <v>1255</v>
      </c>
      <c r="B27" t="s">
        <v>214</v>
      </c>
      <c r="C27">
        <v>20</v>
      </c>
      <c r="D27" t="s">
        <v>1425</v>
      </c>
      <c r="E27">
        <v>21515</v>
      </c>
      <c r="F27" t="s">
        <v>1426</v>
      </c>
      <c r="G27" t="s">
        <v>1427</v>
      </c>
      <c r="H27">
        <v>88.11</v>
      </c>
      <c r="I27">
        <v>17.62</v>
      </c>
    </row>
    <row r="28" spans="1:9" x14ac:dyDescent="0.25">
      <c r="A28" t="s">
        <v>1255</v>
      </c>
      <c r="B28" t="s">
        <v>219</v>
      </c>
      <c r="C28">
        <v>5</v>
      </c>
      <c r="D28" t="s">
        <v>1429</v>
      </c>
      <c r="E28">
        <v>47341</v>
      </c>
      <c r="F28" t="s">
        <v>1430</v>
      </c>
      <c r="G28" t="s">
        <v>1431</v>
      </c>
      <c r="H28">
        <v>658.1</v>
      </c>
      <c r="I28">
        <v>131.62</v>
      </c>
    </row>
    <row r="31" spans="1:9" x14ac:dyDescent="0.25">
      <c r="A31" s="7" t="s">
        <v>2367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2377</v>
      </c>
    </row>
    <row r="34" spans="1:49" x14ac:dyDescent="0.25">
      <c r="A34" t="s">
        <v>1709</v>
      </c>
      <c r="B34" s="38">
        <v>42466.446886574071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15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15</v>
      </c>
      <c r="L38">
        <v>16</v>
      </c>
      <c r="M38">
        <v>16</v>
      </c>
      <c r="N38">
        <v>13</v>
      </c>
      <c r="O38">
        <v>15</v>
      </c>
      <c r="P38">
        <v>16</v>
      </c>
      <c r="Q38">
        <v>16</v>
      </c>
      <c r="R38">
        <v>15</v>
      </c>
      <c r="S38">
        <v>15</v>
      </c>
      <c r="T38">
        <v>15</v>
      </c>
      <c r="U38">
        <v>15</v>
      </c>
      <c r="V38">
        <v>16</v>
      </c>
      <c r="W38">
        <v>16</v>
      </c>
      <c r="X38">
        <v>15</v>
      </c>
      <c r="Y38">
        <v>16</v>
      </c>
      <c r="Z38">
        <v>16</v>
      </c>
      <c r="AA38">
        <v>16</v>
      </c>
      <c r="AB38">
        <v>16</v>
      </c>
      <c r="AC38">
        <v>15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15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116.203</v>
      </c>
      <c r="C39">
        <v>87.251999999999995</v>
      </c>
      <c r="D39">
        <v>177.864</v>
      </c>
      <c r="E39">
        <v>75.614000000000004</v>
      </c>
      <c r="F39">
        <v>140.40899999999999</v>
      </c>
      <c r="G39">
        <v>145.24100000000001</v>
      </c>
      <c r="H39">
        <v>169.78899999999999</v>
      </c>
      <c r="I39">
        <v>111.614</v>
      </c>
      <c r="J39">
        <v>200.30799999999999</v>
      </c>
      <c r="K39">
        <v>122.64</v>
      </c>
      <c r="L39">
        <v>137.595</v>
      </c>
      <c r="M39">
        <v>121.26900000000001</v>
      </c>
      <c r="N39">
        <v>73.147999999999996</v>
      </c>
      <c r="O39">
        <v>115.505</v>
      </c>
      <c r="P39">
        <v>132.64500000000001</v>
      </c>
      <c r="Q39">
        <v>143.84700000000001</v>
      </c>
      <c r="R39">
        <v>222.583</v>
      </c>
      <c r="S39">
        <v>209.26499999999999</v>
      </c>
      <c r="T39">
        <v>163.93799999999999</v>
      </c>
      <c r="U39">
        <v>114.94799999999999</v>
      </c>
      <c r="V39">
        <v>113.858</v>
      </c>
      <c r="W39">
        <v>129.208</v>
      </c>
      <c r="X39">
        <v>174.262</v>
      </c>
      <c r="Y39">
        <v>165.01400000000001</v>
      </c>
      <c r="Z39">
        <v>152.49799999999999</v>
      </c>
      <c r="AA39">
        <v>193.47</v>
      </c>
      <c r="AB39">
        <v>121.14100000000001</v>
      </c>
      <c r="AC39">
        <v>152.62200000000001</v>
      </c>
      <c r="AD39">
        <v>161.21899999999999</v>
      </c>
      <c r="AE39">
        <v>152.88</v>
      </c>
      <c r="AF39">
        <v>160.69399999999999</v>
      </c>
      <c r="AG39">
        <v>166.94800000000001</v>
      </c>
      <c r="AH39">
        <v>189.36699999999999</v>
      </c>
      <c r="AI39">
        <v>157.80000000000001</v>
      </c>
      <c r="AJ39">
        <v>148.44999999999999</v>
      </c>
      <c r="AK39">
        <v>124.375</v>
      </c>
      <c r="AL39">
        <v>146.66399999999999</v>
      </c>
      <c r="AM39">
        <v>109.77200000000001</v>
      </c>
      <c r="AN39">
        <v>115.842</v>
      </c>
      <c r="AO39">
        <v>162.572</v>
      </c>
      <c r="AP39">
        <v>180.42</v>
      </c>
      <c r="AQ39">
        <v>138.63399999999999</v>
      </c>
      <c r="AR39">
        <v>171.33600000000001</v>
      </c>
      <c r="AS39">
        <v>138.62</v>
      </c>
      <c r="AT39">
        <v>204.66</v>
      </c>
      <c r="AU39">
        <v>236.37700000000001</v>
      </c>
      <c r="AV39">
        <v>161.79400000000001</v>
      </c>
      <c r="AW39">
        <v>149.863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2376</v>
      </c>
    </row>
    <row r="42" spans="1:49" x14ac:dyDescent="0.25">
      <c r="A42" t="s">
        <v>1709</v>
      </c>
      <c r="B42" s="38">
        <v>42466.446134259262</v>
      </c>
    </row>
    <row r="43" spans="1:49" x14ac:dyDescent="0.25">
      <c r="A43" t="s">
        <v>1710</v>
      </c>
      <c r="B43">
        <v>2407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15</v>
      </c>
      <c r="C46">
        <v>7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</v>
      </c>
      <c r="L46">
        <v>0</v>
      </c>
      <c r="M46">
        <v>2</v>
      </c>
      <c r="N46">
        <v>2</v>
      </c>
      <c r="O46">
        <v>2</v>
      </c>
      <c r="P46">
        <v>12</v>
      </c>
      <c r="Q46">
        <v>15</v>
      </c>
      <c r="R46">
        <v>15</v>
      </c>
      <c r="S46">
        <v>15</v>
      </c>
      <c r="T46">
        <v>15</v>
      </c>
      <c r="U46">
        <v>13</v>
      </c>
      <c r="V46">
        <v>15</v>
      </c>
      <c r="W46">
        <v>15</v>
      </c>
      <c r="X46">
        <v>15</v>
      </c>
      <c r="Y46">
        <v>15</v>
      </c>
      <c r="Z46">
        <v>16</v>
      </c>
      <c r="AA46">
        <v>16</v>
      </c>
      <c r="AB46">
        <v>16</v>
      </c>
      <c r="AC46">
        <v>15</v>
      </c>
      <c r="AD46">
        <v>15</v>
      </c>
      <c r="AE46">
        <v>16</v>
      </c>
      <c r="AF46">
        <v>16</v>
      </c>
      <c r="AG46">
        <v>16</v>
      </c>
      <c r="AH46">
        <v>16</v>
      </c>
      <c r="AI46">
        <v>16</v>
      </c>
      <c r="AJ46">
        <v>16</v>
      </c>
      <c r="AK46">
        <v>16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0</v>
      </c>
      <c r="AR46">
        <v>14</v>
      </c>
      <c r="AS46">
        <v>16</v>
      </c>
      <c r="AT46">
        <v>15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79.236999999999995</v>
      </c>
      <c r="C47">
        <v>22.405999999999999</v>
      </c>
      <c r="D47">
        <v>136.96100000000001</v>
      </c>
      <c r="E47">
        <v>69.27</v>
      </c>
      <c r="F47">
        <v>98.382000000000005</v>
      </c>
      <c r="G47">
        <v>103.687</v>
      </c>
      <c r="H47">
        <v>118.934</v>
      </c>
      <c r="I47">
        <v>64.712999999999994</v>
      </c>
      <c r="J47">
        <v>49.472999999999999</v>
      </c>
      <c r="K47">
        <v>9.4469999999999992</v>
      </c>
      <c r="L47">
        <v>0</v>
      </c>
      <c r="M47">
        <v>7.266</v>
      </c>
      <c r="N47">
        <v>23.033000000000001</v>
      </c>
      <c r="O47">
        <v>33.003999999999998</v>
      </c>
      <c r="P47">
        <v>21.14</v>
      </c>
      <c r="Q47">
        <v>30.106000000000002</v>
      </c>
      <c r="R47">
        <v>61.926000000000002</v>
      </c>
      <c r="S47">
        <v>161.059</v>
      </c>
      <c r="T47">
        <v>52.265999999999998</v>
      </c>
      <c r="U47">
        <v>53.118000000000002</v>
      </c>
      <c r="V47">
        <v>47.506</v>
      </c>
      <c r="W47">
        <v>50.274999999999999</v>
      </c>
      <c r="X47">
        <v>63.100999999999999</v>
      </c>
      <c r="Y47">
        <v>23.434999999999999</v>
      </c>
      <c r="Z47">
        <v>191.286</v>
      </c>
      <c r="AA47">
        <v>62.104999999999997</v>
      </c>
      <c r="AB47">
        <v>99.728999999999999</v>
      </c>
      <c r="AC47">
        <v>133.346</v>
      </c>
      <c r="AD47">
        <v>70.731999999999999</v>
      </c>
      <c r="AE47">
        <v>63.177</v>
      </c>
      <c r="AF47">
        <v>145.239</v>
      </c>
      <c r="AG47">
        <v>49.677</v>
      </c>
      <c r="AH47">
        <v>344.04</v>
      </c>
      <c r="AI47">
        <v>77.846000000000004</v>
      </c>
      <c r="AJ47">
        <v>49.606999999999999</v>
      </c>
      <c r="AK47">
        <v>51.161999999999999</v>
      </c>
      <c r="AL47">
        <v>51.719000000000001</v>
      </c>
      <c r="AM47">
        <v>40.805999999999997</v>
      </c>
      <c r="AN47">
        <v>42.834000000000003</v>
      </c>
      <c r="AO47">
        <v>120.735</v>
      </c>
      <c r="AP47">
        <v>0</v>
      </c>
      <c r="AQ47">
        <v>0</v>
      </c>
      <c r="AR47">
        <v>18.943000000000001</v>
      </c>
      <c r="AS47">
        <v>93.058000000000007</v>
      </c>
      <c r="AT47">
        <v>142.98599999999999</v>
      </c>
      <c r="AU47">
        <v>156.62299999999999</v>
      </c>
      <c r="AV47">
        <v>118.97199999999999</v>
      </c>
      <c r="AW47">
        <v>108.619</v>
      </c>
    </row>
    <row r="49" spans="1:49" x14ac:dyDescent="0.25">
      <c r="A49" s="7" t="s">
        <v>2368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2375</v>
      </c>
    </row>
    <row r="52" spans="1:49" x14ac:dyDescent="0.25">
      <c r="A52" t="s">
        <v>1709</v>
      </c>
      <c r="B52" s="38">
        <v>42466.445335648146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15</v>
      </c>
      <c r="C56">
        <v>15</v>
      </c>
      <c r="D56">
        <v>16</v>
      </c>
      <c r="E56">
        <v>15</v>
      </c>
      <c r="F56">
        <v>16</v>
      </c>
      <c r="G56">
        <v>15</v>
      </c>
      <c r="H56">
        <v>15</v>
      </c>
      <c r="I56">
        <v>15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15</v>
      </c>
      <c r="U56">
        <v>16</v>
      </c>
      <c r="V56">
        <v>16</v>
      </c>
      <c r="W56">
        <v>16</v>
      </c>
      <c r="X56">
        <v>13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15</v>
      </c>
      <c r="AO56">
        <v>16</v>
      </c>
      <c r="AP56">
        <v>15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152.16800000000001</v>
      </c>
      <c r="C57">
        <v>174.38</v>
      </c>
      <c r="D57">
        <v>116.059</v>
      </c>
      <c r="E57">
        <v>93.113</v>
      </c>
      <c r="F57">
        <v>106.956</v>
      </c>
      <c r="G57">
        <v>139.01499999999999</v>
      </c>
      <c r="H57">
        <v>163.97200000000001</v>
      </c>
      <c r="I57">
        <v>148.762</v>
      </c>
      <c r="J57">
        <v>142.898</v>
      </c>
      <c r="K57">
        <v>141.59800000000001</v>
      </c>
      <c r="L57">
        <v>161.495</v>
      </c>
      <c r="M57">
        <v>110.413</v>
      </c>
      <c r="N57">
        <v>122.423</v>
      </c>
      <c r="O57">
        <v>114.794</v>
      </c>
      <c r="P57">
        <v>105.348</v>
      </c>
      <c r="Q57">
        <v>176.26300000000001</v>
      </c>
      <c r="R57">
        <v>164.56299999999999</v>
      </c>
      <c r="S57">
        <v>169.166</v>
      </c>
      <c r="T57">
        <v>83.965000000000003</v>
      </c>
      <c r="U57">
        <v>142.93100000000001</v>
      </c>
      <c r="V57">
        <v>129.542</v>
      </c>
      <c r="W57">
        <v>153.72</v>
      </c>
      <c r="X57">
        <v>101.277</v>
      </c>
      <c r="Y57">
        <v>150.30000000000001</v>
      </c>
      <c r="Z57">
        <v>156.75200000000001</v>
      </c>
      <c r="AA57">
        <v>136.94800000000001</v>
      </c>
      <c r="AB57">
        <v>103.15600000000001</v>
      </c>
      <c r="AC57">
        <v>106.539</v>
      </c>
      <c r="AD57">
        <v>106.155</v>
      </c>
      <c r="AE57">
        <v>107.261</v>
      </c>
      <c r="AF57">
        <v>132.322</v>
      </c>
      <c r="AG57">
        <v>163.13399999999999</v>
      </c>
      <c r="AH57">
        <v>209.61099999999999</v>
      </c>
      <c r="AI57">
        <v>108.309</v>
      </c>
      <c r="AJ57">
        <v>127.289</v>
      </c>
      <c r="AK57">
        <v>30.469000000000001</v>
      </c>
      <c r="AL57">
        <v>142.21899999999999</v>
      </c>
      <c r="AM57">
        <v>91.882999999999996</v>
      </c>
      <c r="AN57">
        <v>161.13300000000001</v>
      </c>
      <c r="AO57">
        <v>147.661</v>
      </c>
      <c r="AP57">
        <v>149.75700000000001</v>
      </c>
      <c r="AQ57">
        <v>131.614</v>
      </c>
      <c r="AR57">
        <v>138.148</v>
      </c>
      <c r="AS57">
        <v>160.39500000000001</v>
      </c>
      <c r="AT57">
        <v>166.625</v>
      </c>
      <c r="AU57">
        <v>157.011</v>
      </c>
      <c r="AV57">
        <v>159.30500000000001</v>
      </c>
      <c r="AW57">
        <v>135.97999999999999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2374</v>
      </c>
    </row>
    <row r="60" spans="1:49" x14ac:dyDescent="0.25">
      <c r="A60" t="s">
        <v>1709</v>
      </c>
      <c r="B60" s="38">
        <v>42466.444212962961</v>
      </c>
    </row>
    <row r="61" spans="1:49" x14ac:dyDescent="0.25">
      <c r="A61" t="s">
        <v>1710</v>
      </c>
      <c r="B61">
        <v>2411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15</v>
      </c>
      <c r="D64">
        <v>16</v>
      </c>
      <c r="E64">
        <v>15</v>
      </c>
      <c r="F64">
        <v>16</v>
      </c>
      <c r="G64">
        <v>15</v>
      </c>
      <c r="H64">
        <v>15</v>
      </c>
      <c r="I64">
        <v>16</v>
      </c>
      <c r="J64">
        <v>16</v>
      </c>
      <c r="K64">
        <v>0</v>
      </c>
      <c r="L64">
        <v>3</v>
      </c>
      <c r="M64">
        <v>2</v>
      </c>
      <c r="N64">
        <v>9</v>
      </c>
      <c r="O64">
        <v>11</v>
      </c>
      <c r="P64">
        <v>15</v>
      </c>
      <c r="Q64">
        <v>16</v>
      </c>
      <c r="R64">
        <v>16</v>
      </c>
      <c r="S64">
        <v>16</v>
      </c>
      <c r="T64">
        <v>15</v>
      </c>
      <c r="U64">
        <v>16</v>
      </c>
      <c r="V64">
        <v>16</v>
      </c>
      <c r="W64">
        <v>16</v>
      </c>
      <c r="X64">
        <v>13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  <c r="AF64">
        <v>16</v>
      </c>
      <c r="AG64">
        <v>16</v>
      </c>
      <c r="AH64">
        <v>16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15</v>
      </c>
      <c r="AO64">
        <v>16</v>
      </c>
      <c r="AP64">
        <v>0</v>
      </c>
      <c r="AQ64">
        <v>0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182.79300000000001</v>
      </c>
      <c r="C65">
        <v>34.130000000000003</v>
      </c>
      <c r="D65">
        <v>195.12799999999999</v>
      </c>
      <c r="E65">
        <v>161.964</v>
      </c>
      <c r="F65">
        <v>235.679</v>
      </c>
      <c r="G65">
        <v>243.30799999999999</v>
      </c>
      <c r="H65">
        <v>273.07799999999997</v>
      </c>
      <c r="I65">
        <v>151.148</v>
      </c>
      <c r="J65">
        <v>89.045000000000002</v>
      </c>
      <c r="K65">
        <v>0</v>
      </c>
      <c r="L65">
        <v>7.8970000000000002</v>
      </c>
      <c r="M65">
        <v>35.637</v>
      </c>
      <c r="N65">
        <v>33.396999999999998</v>
      </c>
      <c r="O65">
        <v>63.817</v>
      </c>
      <c r="P65">
        <v>142.52699999999999</v>
      </c>
      <c r="Q65">
        <v>92.945999999999998</v>
      </c>
      <c r="R65">
        <v>147.09100000000001</v>
      </c>
      <c r="S65">
        <v>115.819</v>
      </c>
      <c r="T65">
        <v>73.376999999999995</v>
      </c>
      <c r="U65">
        <v>117.309</v>
      </c>
      <c r="V65">
        <v>104.129</v>
      </c>
      <c r="W65">
        <v>174.304</v>
      </c>
      <c r="X65">
        <v>97.679000000000002</v>
      </c>
      <c r="Y65">
        <v>126.044</v>
      </c>
      <c r="Z65">
        <v>368.56099999999998</v>
      </c>
      <c r="AA65">
        <v>85.521000000000001</v>
      </c>
      <c r="AB65">
        <v>189.43199999999999</v>
      </c>
      <c r="AC65">
        <v>168.624</v>
      </c>
      <c r="AD65">
        <v>189.19800000000001</v>
      </c>
      <c r="AE65">
        <v>212.066</v>
      </c>
      <c r="AF65">
        <v>108.717</v>
      </c>
      <c r="AG65">
        <v>86.637</v>
      </c>
      <c r="AH65">
        <v>439.40499999999997</v>
      </c>
      <c r="AI65">
        <v>94.75</v>
      </c>
      <c r="AJ65">
        <v>84.135999999999996</v>
      </c>
      <c r="AK65">
        <v>35.578000000000003</v>
      </c>
      <c r="AL65">
        <v>116.992</v>
      </c>
      <c r="AM65">
        <v>159.09</v>
      </c>
      <c r="AN65">
        <v>104.541</v>
      </c>
      <c r="AO65">
        <v>83.11</v>
      </c>
      <c r="AP65">
        <v>0</v>
      </c>
      <c r="AQ65">
        <v>0</v>
      </c>
      <c r="AR65">
        <v>81.808999999999997</v>
      </c>
      <c r="AS65">
        <v>241.62700000000001</v>
      </c>
      <c r="AT65">
        <v>271.101</v>
      </c>
      <c r="AU65">
        <v>289.98</v>
      </c>
      <c r="AV65">
        <v>253.267</v>
      </c>
      <c r="AW65">
        <v>220.68899999999999</v>
      </c>
    </row>
    <row r="67" spans="1:49" x14ac:dyDescent="0.25">
      <c r="A67" s="7" t="s">
        <v>2369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2373</v>
      </c>
    </row>
    <row r="70" spans="1:49" x14ac:dyDescent="0.25">
      <c r="A70" t="s">
        <v>1709</v>
      </c>
      <c r="B70" s="38">
        <v>42466.443657407406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15</v>
      </c>
      <c r="F74">
        <v>16</v>
      </c>
      <c r="G74">
        <v>15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15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242.44300000000001</v>
      </c>
      <c r="C75">
        <v>171.85499999999999</v>
      </c>
      <c r="D75">
        <v>157.27199999999999</v>
      </c>
      <c r="E75">
        <v>169.11500000000001</v>
      </c>
      <c r="F75">
        <v>179.42500000000001</v>
      </c>
      <c r="G75">
        <v>72.287000000000006</v>
      </c>
      <c r="H75">
        <v>179.15</v>
      </c>
      <c r="I75">
        <v>208.75200000000001</v>
      </c>
      <c r="J75">
        <v>239.38900000000001</v>
      </c>
      <c r="K75">
        <v>199.667</v>
      </c>
      <c r="L75">
        <v>134.499</v>
      </c>
      <c r="M75">
        <v>73.212000000000003</v>
      </c>
      <c r="N75">
        <v>157.69499999999999</v>
      </c>
      <c r="O75">
        <v>171.64099999999999</v>
      </c>
      <c r="P75">
        <v>158.39699999999999</v>
      </c>
      <c r="Q75">
        <v>177.08699999999999</v>
      </c>
      <c r="R75">
        <v>177.97399999999999</v>
      </c>
      <c r="S75">
        <v>178.363</v>
      </c>
      <c r="T75">
        <v>129.791</v>
      </c>
      <c r="U75">
        <v>100.619</v>
      </c>
      <c r="V75">
        <v>130.57400000000001</v>
      </c>
      <c r="W75">
        <v>116.806</v>
      </c>
      <c r="X75">
        <v>127.797</v>
      </c>
      <c r="Y75">
        <v>201.238</v>
      </c>
      <c r="Z75">
        <v>256.226</v>
      </c>
      <c r="AA75">
        <v>161.27199999999999</v>
      </c>
      <c r="AB75">
        <v>180.364</v>
      </c>
      <c r="AC75">
        <v>144.70099999999999</v>
      </c>
      <c r="AD75">
        <v>151.60599999999999</v>
      </c>
      <c r="AE75">
        <v>132.935</v>
      </c>
      <c r="AF75">
        <v>148.05699999999999</v>
      </c>
      <c r="AG75">
        <v>206.96199999999999</v>
      </c>
      <c r="AH75">
        <v>216.71</v>
      </c>
      <c r="AI75">
        <v>144.81</v>
      </c>
      <c r="AJ75">
        <v>126.386</v>
      </c>
      <c r="AK75">
        <v>165.21899999999999</v>
      </c>
      <c r="AL75">
        <v>174.584</v>
      </c>
      <c r="AM75">
        <v>137.53</v>
      </c>
      <c r="AN75">
        <v>112.33799999999999</v>
      </c>
      <c r="AO75">
        <v>162.32</v>
      </c>
      <c r="AP75">
        <v>195.23099999999999</v>
      </c>
      <c r="AQ75">
        <v>167.983</v>
      </c>
      <c r="AR75">
        <v>181.607</v>
      </c>
      <c r="AS75">
        <v>177.34800000000001</v>
      </c>
      <c r="AT75">
        <v>178.08699999999999</v>
      </c>
      <c r="AU75">
        <v>218.10900000000001</v>
      </c>
      <c r="AV75">
        <v>171.333</v>
      </c>
      <c r="AW75">
        <v>196.60400000000001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2378</v>
      </c>
    </row>
    <row r="78" spans="1:49" x14ac:dyDescent="0.25">
      <c r="A78" t="s">
        <v>1709</v>
      </c>
      <c r="B78" s="38">
        <v>42466.44771990741</v>
      </c>
    </row>
    <row r="79" spans="1:49" x14ac:dyDescent="0.25">
      <c r="A79" t="s">
        <v>1710</v>
      </c>
      <c r="B79">
        <v>2408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15</v>
      </c>
      <c r="C82">
        <v>14</v>
      </c>
      <c r="D82">
        <v>16</v>
      </c>
      <c r="E82">
        <v>16</v>
      </c>
      <c r="F82">
        <v>16</v>
      </c>
      <c r="G82">
        <v>14</v>
      </c>
      <c r="H82">
        <v>16</v>
      </c>
      <c r="I82">
        <v>16</v>
      </c>
      <c r="J82">
        <v>16</v>
      </c>
      <c r="K82">
        <v>0</v>
      </c>
      <c r="L82">
        <v>1</v>
      </c>
      <c r="M82">
        <v>0</v>
      </c>
      <c r="N82">
        <v>2</v>
      </c>
      <c r="O82">
        <v>11</v>
      </c>
      <c r="P82">
        <v>14</v>
      </c>
      <c r="Q82">
        <v>16</v>
      </c>
      <c r="R82">
        <v>16</v>
      </c>
      <c r="S82">
        <v>16</v>
      </c>
      <c r="T82">
        <v>16</v>
      </c>
      <c r="U82">
        <v>16</v>
      </c>
      <c r="V82">
        <v>16</v>
      </c>
      <c r="W82">
        <v>16</v>
      </c>
      <c r="X82">
        <v>15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16</v>
      </c>
      <c r="AE82">
        <v>15</v>
      </c>
      <c r="AF82">
        <v>16</v>
      </c>
      <c r="AG82">
        <v>16</v>
      </c>
      <c r="AH82">
        <v>16</v>
      </c>
      <c r="AI82">
        <v>16</v>
      </c>
      <c r="AJ82">
        <v>16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2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146.749</v>
      </c>
      <c r="C83">
        <v>22.811</v>
      </c>
      <c r="D83">
        <v>131.018</v>
      </c>
      <c r="E83">
        <v>133.715</v>
      </c>
      <c r="F83">
        <v>134.006</v>
      </c>
      <c r="G83">
        <v>59.332999999999998</v>
      </c>
      <c r="H83">
        <v>142.816</v>
      </c>
      <c r="I83">
        <v>94.325000000000003</v>
      </c>
      <c r="J83">
        <v>213.91399999999999</v>
      </c>
      <c r="K83">
        <v>0</v>
      </c>
      <c r="L83">
        <v>5.2569999999999997</v>
      </c>
      <c r="M83">
        <v>0</v>
      </c>
      <c r="N83">
        <v>13.218</v>
      </c>
      <c r="O83">
        <v>18.501999999999999</v>
      </c>
      <c r="P83">
        <v>38.65</v>
      </c>
      <c r="Q83">
        <v>84.852000000000004</v>
      </c>
      <c r="R83">
        <v>75.504999999999995</v>
      </c>
      <c r="S83">
        <v>62.194000000000003</v>
      </c>
      <c r="T83">
        <v>94.483000000000004</v>
      </c>
      <c r="U83">
        <v>29.419</v>
      </c>
      <c r="V83">
        <v>41.295000000000002</v>
      </c>
      <c r="W83">
        <v>102.166</v>
      </c>
      <c r="X83">
        <v>73.587999999999994</v>
      </c>
      <c r="Y83">
        <v>84.123000000000005</v>
      </c>
      <c r="Z83">
        <v>346.44099999999997</v>
      </c>
      <c r="AA83">
        <v>53.014000000000003</v>
      </c>
      <c r="AB83">
        <v>153.91399999999999</v>
      </c>
      <c r="AC83">
        <v>58.183</v>
      </c>
      <c r="AD83">
        <v>56.973999999999997</v>
      </c>
      <c r="AE83">
        <v>74.563000000000002</v>
      </c>
      <c r="AF83">
        <v>135.91900000000001</v>
      </c>
      <c r="AG83">
        <v>105.202</v>
      </c>
      <c r="AH83">
        <v>262.10899999999998</v>
      </c>
      <c r="AI83">
        <v>144.63499999999999</v>
      </c>
      <c r="AJ83">
        <v>46.389000000000003</v>
      </c>
      <c r="AK83">
        <v>49.808999999999997</v>
      </c>
      <c r="AL83">
        <v>70.671999999999997</v>
      </c>
      <c r="AM83">
        <v>70.263999999999996</v>
      </c>
      <c r="AN83">
        <v>107.327</v>
      </c>
      <c r="AO83">
        <v>145.13999999999999</v>
      </c>
      <c r="AP83">
        <v>0</v>
      </c>
      <c r="AQ83">
        <v>8.7959999999999994</v>
      </c>
      <c r="AR83">
        <v>69.777000000000001</v>
      </c>
      <c r="AS83">
        <v>154.38399999999999</v>
      </c>
      <c r="AT83">
        <v>151.59299999999999</v>
      </c>
      <c r="AU83">
        <v>186.74299999999999</v>
      </c>
      <c r="AV83">
        <v>146.571</v>
      </c>
      <c r="AW83">
        <v>172.488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43.75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6.666666666666667</v>
      </c>
      <c r="L86">
        <f t="shared" si="0"/>
        <v>0</v>
      </c>
      <c r="M86">
        <f t="shared" si="0"/>
        <v>12.5</v>
      </c>
      <c r="N86">
        <f t="shared" si="0"/>
        <v>15.384615384615385</v>
      </c>
      <c r="O86">
        <f t="shared" si="0"/>
        <v>13.333333333333334</v>
      </c>
      <c r="P86">
        <f t="shared" si="0"/>
        <v>75</v>
      </c>
      <c r="Q86">
        <f t="shared" si="0"/>
        <v>93.75</v>
      </c>
      <c r="R86">
        <f t="shared" si="0"/>
        <v>100</v>
      </c>
      <c r="S86">
        <f t="shared" si="0"/>
        <v>100</v>
      </c>
      <c r="T86">
        <f t="shared" si="0"/>
        <v>100</v>
      </c>
      <c r="U86">
        <f t="shared" si="0"/>
        <v>86.666666666666671</v>
      </c>
      <c r="V86">
        <f t="shared" si="0"/>
        <v>93.75</v>
      </c>
      <c r="W86">
        <f t="shared" si="0"/>
        <v>93.75</v>
      </c>
      <c r="X86">
        <f t="shared" si="0"/>
        <v>100</v>
      </c>
      <c r="Y86">
        <f t="shared" si="0"/>
        <v>93.75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93.75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0</v>
      </c>
      <c r="AR86">
        <f t="shared" si="0"/>
        <v>87.5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106.66666666666667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106.66666666666667</v>
      </c>
      <c r="J87">
        <f t="shared" si="1"/>
        <v>100</v>
      </c>
      <c r="K87">
        <f t="shared" si="1"/>
        <v>0</v>
      </c>
      <c r="L87">
        <f t="shared" si="1"/>
        <v>18.75</v>
      </c>
      <c r="M87">
        <f t="shared" si="1"/>
        <v>12.5</v>
      </c>
      <c r="N87">
        <f t="shared" si="1"/>
        <v>56.25</v>
      </c>
      <c r="O87">
        <f t="shared" si="1"/>
        <v>68.75</v>
      </c>
      <c r="P87">
        <f t="shared" si="1"/>
        <v>93.75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93.75</v>
      </c>
      <c r="C88">
        <f t="shared" ref="C88:AW88" si="2">C82/C74*100</f>
        <v>87.5</v>
      </c>
      <c r="D88">
        <f t="shared" si="2"/>
        <v>100</v>
      </c>
      <c r="E88">
        <f t="shared" si="2"/>
        <v>106.66666666666667</v>
      </c>
      <c r="F88">
        <f t="shared" si="2"/>
        <v>100</v>
      </c>
      <c r="G88">
        <f t="shared" si="2"/>
        <v>93.333333333333329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6.25</v>
      </c>
      <c r="M88">
        <f t="shared" si="2"/>
        <v>0</v>
      </c>
      <c r="N88">
        <f t="shared" si="2"/>
        <v>12.5</v>
      </c>
      <c r="O88">
        <f t="shared" si="2"/>
        <v>68.75</v>
      </c>
      <c r="P88">
        <f t="shared" si="2"/>
        <v>87.5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93.75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12.5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1411</v>
      </c>
      <c r="D89" s="7" t="s">
        <v>1411</v>
      </c>
      <c r="E89" s="7" t="s">
        <v>1411</v>
      </c>
      <c r="F89" s="7" t="s">
        <v>1411</v>
      </c>
      <c r="G89" s="7" t="s">
        <v>1411</v>
      </c>
      <c r="H89" s="7" t="s">
        <v>1411</v>
      </c>
      <c r="I89" s="7" t="s">
        <v>1411</v>
      </c>
      <c r="J89" s="7" t="s">
        <v>1644</v>
      </c>
      <c r="K89" s="7" t="s">
        <v>1415</v>
      </c>
      <c r="L89" s="7" t="s">
        <v>1415</v>
      </c>
      <c r="M89" s="7" t="s">
        <v>1415</v>
      </c>
      <c r="N89" s="7" t="s">
        <v>1415</v>
      </c>
      <c r="O89" s="7" t="s">
        <v>1415</v>
      </c>
      <c r="P89" s="7" t="s">
        <v>1415</v>
      </c>
      <c r="Q89" s="7" t="s">
        <v>1415</v>
      </c>
      <c r="R89" s="7" t="s">
        <v>1644</v>
      </c>
      <c r="S89" s="7" t="s">
        <v>1419</v>
      </c>
      <c r="T89" s="7" t="s">
        <v>1419</v>
      </c>
      <c r="U89" s="7" t="s">
        <v>1419</v>
      </c>
      <c r="V89" s="7" t="s">
        <v>1419</v>
      </c>
      <c r="W89" s="7" t="s">
        <v>1419</v>
      </c>
      <c r="X89" s="7" t="s">
        <v>1419</v>
      </c>
      <c r="Y89" s="7" t="s">
        <v>1419</v>
      </c>
      <c r="Z89" s="7" t="s">
        <v>1686</v>
      </c>
      <c r="AA89" s="7" t="s">
        <v>1423</v>
      </c>
      <c r="AB89" s="7" t="s">
        <v>1423</v>
      </c>
      <c r="AC89" s="7" t="s">
        <v>1423</v>
      </c>
      <c r="AD89" s="7" t="s">
        <v>1423</v>
      </c>
      <c r="AE89" s="7" t="s">
        <v>1423</v>
      </c>
      <c r="AF89" s="7" t="s">
        <v>1423</v>
      </c>
      <c r="AG89" s="7" t="s">
        <v>1423</v>
      </c>
      <c r="AH89" s="7" t="s">
        <v>1686</v>
      </c>
      <c r="AI89" s="7" t="s">
        <v>1427</v>
      </c>
      <c r="AJ89" s="7" t="s">
        <v>1427</v>
      </c>
      <c r="AK89" s="7" t="s">
        <v>1427</v>
      </c>
      <c r="AL89" s="7" t="s">
        <v>1427</v>
      </c>
      <c r="AM89" s="7" t="s">
        <v>1427</v>
      </c>
      <c r="AN89" s="7" t="s">
        <v>1427</v>
      </c>
      <c r="AO89" s="7" t="s">
        <v>1427</v>
      </c>
      <c r="AP89" s="7" t="s">
        <v>1794</v>
      </c>
      <c r="AQ89" s="7" t="s">
        <v>1431</v>
      </c>
      <c r="AR89" s="7" t="s">
        <v>1431</v>
      </c>
      <c r="AS89" s="7" t="s">
        <v>1431</v>
      </c>
      <c r="AT89" s="7" t="s">
        <v>1431</v>
      </c>
      <c r="AU89" s="7" t="s">
        <v>1431</v>
      </c>
      <c r="AV89" s="7" t="s">
        <v>1431</v>
      </c>
      <c r="AW89" s="7" t="s">
        <v>1431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100.1388888888889</v>
      </c>
      <c r="C91">
        <f t="shared" ref="C91:AW91" si="3">AVERAGE(C86:C88)</f>
        <v>77.083333333333329</v>
      </c>
      <c r="D91">
        <f t="shared" si="3"/>
        <v>100</v>
      </c>
      <c r="E91">
        <f t="shared" si="3"/>
        <v>102.22222222222223</v>
      </c>
      <c r="F91">
        <f t="shared" si="3"/>
        <v>100</v>
      </c>
      <c r="G91">
        <f t="shared" si="3"/>
        <v>97.777777777777771</v>
      </c>
      <c r="H91">
        <f t="shared" si="3"/>
        <v>100</v>
      </c>
      <c r="I91">
        <f t="shared" si="3"/>
        <v>102.22222222222223</v>
      </c>
      <c r="J91">
        <f t="shared" si="3"/>
        <v>100</v>
      </c>
      <c r="K91">
        <f t="shared" si="3"/>
        <v>2.2222222222222223</v>
      </c>
      <c r="L91">
        <f t="shared" si="3"/>
        <v>8.3333333333333339</v>
      </c>
      <c r="M91">
        <f t="shared" si="3"/>
        <v>8.3333333333333339</v>
      </c>
      <c r="N91">
        <f t="shared" si="3"/>
        <v>28.044871794871796</v>
      </c>
      <c r="O91">
        <f t="shared" si="3"/>
        <v>50.277777777777771</v>
      </c>
      <c r="P91">
        <f t="shared" si="3"/>
        <v>85.416666666666671</v>
      </c>
      <c r="Q91">
        <f t="shared" si="3"/>
        <v>97.916666666666671</v>
      </c>
      <c r="R91">
        <f t="shared" si="3"/>
        <v>100</v>
      </c>
      <c r="S91">
        <f t="shared" si="3"/>
        <v>100</v>
      </c>
      <c r="T91">
        <f t="shared" si="3"/>
        <v>100</v>
      </c>
      <c r="U91">
        <f t="shared" si="3"/>
        <v>95.555555555555557</v>
      </c>
      <c r="V91">
        <f t="shared" si="3"/>
        <v>97.916666666666671</v>
      </c>
      <c r="W91">
        <f t="shared" si="3"/>
        <v>97.916666666666671</v>
      </c>
      <c r="X91">
        <f t="shared" si="3"/>
        <v>97.916666666666671</v>
      </c>
      <c r="Y91">
        <f t="shared" si="3"/>
        <v>97.916666666666671</v>
      </c>
      <c r="Z91">
        <f t="shared" si="3"/>
        <v>100</v>
      </c>
      <c r="AA91">
        <f t="shared" si="3"/>
        <v>100</v>
      </c>
      <c r="AB91">
        <f t="shared" si="3"/>
        <v>100</v>
      </c>
      <c r="AC91">
        <f t="shared" si="3"/>
        <v>100</v>
      </c>
      <c r="AD91">
        <f t="shared" si="3"/>
        <v>97.916666666666671</v>
      </c>
      <c r="AE91">
        <f t="shared" si="3"/>
        <v>100</v>
      </c>
      <c r="AF91">
        <f t="shared" si="3"/>
        <v>100</v>
      </c>
      <c r="AG91">
        <f t="shared" si="3"/>
        <v>100</v>
      </c>
      <c r="AH91">
        <f t="shared" si="3"/>
        <v>100</v>
      </c>
      <c r="AI91">
        <f t="shared" si="3"/>
        <v>100</v>
      </c>
      <c r="AJ91">
        <f t="shared" si="3"/>
        <v>100</v>
      </c>
      <c r="AK91">
        <f t="shared" si="3"/>
        <v>100</v>
      </c>
      <c r="AL91">
        <f t="shared" si="3"/>
        <v>100</v>
      </c>
      <c r="AM91">
        <f t="shared" si="3"/>
        <v>100</v>
      </c>
      <c r="AN91">
        <f t="shared" si="3"/>
        <v>100</v>
      </c>
      <c r="AO91">
        <f t="shared" si="3"/>
        <v>100</v>
      </c>
      <c r="AP91">
        <f t="shared" si="3"/>
        <v>0</v>
      </c>
      <c r="AQ91">
        <f t="shared" si="3"/>
        <v>4.166666666666667</v>
      </c>
      <c r="AR91">
        <f t="shared" si="3"/>
        <v>95.833333333333329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6.4594533079074941</v>
      </c>
      <c r="C92">
        <f t="shared" ref="C92:AW92" si="4">STDEV(C86:C88)</f>
        <v>29.536347664078814</v>
      </c>
      <c r="D92">
        <f t="shared" si="4"/>
        <v>0</v>
      </c>
      <c r="E92">
        <f t="shared" si="4"/>
        <v>3.8490017945975077</v>
      </c>
      <c r="F92">
        <f t="shared" si="4"/>
        <v>0</v>
      </c>
      <c r="G92">
        <f t="shared" si="4"/>
        <v>3.8490017945975077</v>
      </c>
      <c r="H92">
        <f t="shared" si="4"/>
        <v>0</v>
      </c>
      <c r="I92">
        <f t="shared" si="4"/>
        <v>3.8490017945975077</v>
      </c>
      <c r="J92">
        <f t="shared" si="4"/>
        <v>0</v>
      </c>
      <c r="K92">
        <f t="shared" si="4"/>
        <v>3.8490017945975055</v>
      </c>
      <c r="L92">
        <f t="shared" si="4"/>
        <v>9.5470326978246671</v>
      </c>
      <c r="M92">
        <f t="shared" si="4"/>
        <v>7.2168783648703219</v>
      </c>
      <c r="N92">
        <f t="shared" si="4"/>
        <v>24.468902596562824</v>
      </c>
      <c r="O92">
        <f t="shared" si="4"/>
        <v>31.994827417591772</v>
      </c>
      <c r="P92">
        <f t="shared" si="4"/>
        <v>9.5470326978246671</v>
      </c>
      <c r="Q92">
        <f t="shared" si="4"/>
        <v>3.6084391824351609</v>
      </c>
      <c r="R92">
        <f t="shared" si="4"/>
        <v>0</v>
      </c>
      <c r="S92">
        <f t="shared" si="4"/>
        <v>0</v>
      </c>
      <c r="T92">
        <f t="shared" si="4"/>
        <v>0</v>
      </c>
      <c r="U92">
        <f t="shared" si="4"/>
        <v>7.6980035891950074</v>
      </c>
      <c r="V92">
        <f t="shared" si="4"/>
        <v>3.6084391824351609</v>
      </c>
      <c r="W92">
        <f t="shared" si="4"/>
        <v>3.6084391824351609</v>
      </c>
      <c r="X92">
        <f t="shared" si="4"/>
        <v>3.6084391824351609</v>
      </c>
      <c r="Y92">
        <f t="shared" si="4"/>
        <v>3.6084391824351609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0</v>
      </c>
      <c r="AD92">
        <f t="shared" si="4"/>
        <v>3.6084391824351609</v>
      </c>
      <c r="AE92">
        <f t="shared" si="4"/>
        <v>0</v>
      </c>
      <c r="AF92">
        <f t="shared" si="4"/>
        <v>0</v>
      </c>
      <c r="AG92">
        <f t="shared" si="4"/>
        <v>0</v>
      </c>
      <c r="AH92">
        <f t="shared" si="4"/>
        <v>0</v>
      </c>
      <c r="AI92">
        <f t="shared" si="4"/>
        <v>0</v>
      </c>
      <c r="AJ92">
        <f t="shared" si="4"/>
        <v>0</v>
      </c>
      <c r="AK92">
        <f t="shared" si="4"/>
        <v>0</v>
      </c>
      <c r="AL92">
        <f t="shared" si="4"/>
        <v>0</v>
      </c>
      <c r="AM92">
        <f t="shared" si="4"/>
        <v>0</v>
      </c>
      <c r="AN92">
        <f t="shared" si="4"/>
        <v>0</v>
      </c>
      <c r="AO92">
        <f t="shared" si="4"/>
        <v>0</v>
      </c>
      <c r="AP92">
        <f t="shared" si="4"/>
        <v>0</v>
      </c>
      <c r="AQ92">
        <f t="shared" si="4"/>
        <v>7.2168783648703219</v>
      </c>
      <c r="AR92">
        <f t="shared" si="4"/>
        <v>7.2168783648703219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3.7293671061382105</v>
      </c>
      <c r="C93">
        <f t="shared" ref="C93:AW93" si="5">STDEV(C86:C88)/SQRT(3)</f>
        <v>17.052818274734278</v>
      </c>
      <c r="D93">
        <f t="shared" si="5"/>
        <v>0</v>
      </c>
      <c r="E93">
        <f t="shared" si="5"/>
        <v>2.2222222222222237</v>
      </c>
      <c r="F93">
        <f t="shared" si="5"/>
        <v>0</v>
      </c>
      <c r="G93">
        <f t="shared" si="5"/>
        <v>2.2222222222222237</v>
      </c>
      <c r="H93">
        <f t="shared" si="5"/>
        <v>0</v>
      </c>
      <c r="I93">
        <f t="shared" si="5"/>
        <v>2.2222222222222237</v>
      </c>
      <c r="J93">
        <f t="shared" si="5"/>
        <v>0</v>
      </c>
      <c r="K93">
        <f t="shared" si="5"/>
        <v>2.2222222222222228</v>
      </c>
      <c r="L93">
        <f t="shared" si="5"/>
        <v>5.5119818980512312</v>
      </c>
      <c r="M93">
        <f t="shared" si="5"/>
        <v>4.166666666666667</v>
      </c>
      <c r="N93">
        <f t="shared" si="5"/>
        <v>14.127127500900279</v>
      </c>
      <c r="O93">
        <f t="shared" si="5"/>
        <v>18.472222222222229</v>
      </c>
      <c r="P93">
        <f t="shared" si="5"/>
        <v>5.5119818980512312</v>
      </c>
      <c r="Q93">
        <f t="shared" si="5"/>
        <v>2.0833333333333335</v>
      </c>
      <c r="R93">
        <f t="shared" si="5"/>
        <v>0</v>
      </c>
      <c r="S93">
        <f t="shared" si="5"/>
        <v>0</v>
      </c>
      <c r="T93">
        <f t="shared" si="5"/>
        <v>0</v>
      </c>
      <c r="U93">
        <f t="shared" si="5"/>
        <v>4.4444444444444429</v>
      </c>
      <c r="V93">
        <f t="shared" si="5"/>
        <v>2.0833333333333335</v>
      </c>
      <c r="W93">
        <f t="shared" si="5"/>
        <v>2.0833333333333335</v>
      </c>
      <c r="X93">
        <f t="shared" si="5"/>
        <v>2.0833333333333335</v>
      </c>
      <c r="Y93">
        <f t="shared" si="5"/>
        <v>2.0833333333333335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0</v>
      </c>
      <c r="AD93">
        <f t="shared" si="5"/>
        <v>2.0833333333333335</v>
      </c>
      <c r="AE93">
        <f t="shared" si="5"/>
        <v>0</v>
      </c>
      <c r="AF93">
        <f t="shared" si="5"/>
        <v>0</v>
      </c>
      <c r="AG93">
        <f t="shared" si="5"/>
        <v>0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0</v>
      </c>
      <c r="AL93">
        <f t="shared" si="5"/>
        <v>0</v>
      </c>
      <c r="AM93">
        <f t="shared" si="5"/>
        <v>0</v>
      </c>
      <c r="AN93">
        <f t="shared" si="5"/>
        <v>0</v>
      </c>
      <c r="AO93">
        <f t="shared" si="5"/>
        <v>0</v>
      </c>
      <c r="AP93">
        <f t="shared" si="5"/>
        <v>0</v>
      </c>
      <c r="AQ93">
        <f t="shared" si="5"/>
        <v>4.166666666666667</v>
      </c>
      <c r="AR93">
        <f t="shared" si="5"/>
        <v>4.166666666666667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68.188428870166859</v>
      </c>
      <c r="C97">
        <f t="shared" ref="C97:AV97" si="6">C47/C39*100</f>
        <v>25.679640581304724</v>
      </c>
      <c r="D97">
        <f t="shared" si="6"/>
        <v>77.003215940268973</v>
      </c>
      <c r="E97">
        <f t="shared" si="6"/>
        <v>91.610019308593635</v>
      </c>
      <c r="F97">
        <f t="shared" si="6"/>
        <v>70.068158024058292</v>
      </c>
      <c r="G97">
        <f t="shared" si="6"/>
        <v>71.389621387900107</v>
      </c>
      <c r="H97">
        <f t="shared" si="6"/>
        <v>70.048118547137932</v>
      </c>
      <c r="I97">
        <f t="shared" si="6"/>
        <v>57.979285752683353</v>
      </c>
      <c r="J97">
        <f t="shared" si="6"/>
        <v>24.698464364878088</v>
      </c>
      <c r="K97">
        <f t="shared" si="6"/>
        <v>7.7030332681017608</v>
      </c>
      <c r="L97">
        <f t="shared" si="6"/>
        <v>0</v>
      </c>
      <c r="M97">
        <f t="shared" si="6"/>
        <v>5.9916384236696931</v>
      </c>
      <c r="N97">
        <f t="shared" si="6"/>
        <v>31.488215672335539</v>
      </c>
      <c r="O97">
        <f t="shared" si="6"/>
        <v>28.573654820137655</v>
      </c>
      <c r="P97">
        <f t="shared" si="6"/>
        <v>15.937276188322214</v>
      </c>
      <c r="Q97">
        <f t="shared" si="6"/>
        <v>20.929181700000697</v>
      </c>
      <c r="R97">
        <f t="shared" si="6"/>
        <v>27.821531743214891</v>
      </c>
      <c r="S97">
        <f t="shared" si="6"/>
        <v>76.964136382099255</v>
      </c>
      <c r="T97">
        <f t="shared" si="6"/>
        <v>31.881564981883397</v>
      </c>
      <c r="U97">
        <f t="shared" si="6"/>
        <v>46.210460382085813</v>
      </c>
      <c r="V97">
        <f t="shared" si="6"/>
        <v>41.72390170212018</v>
      </c>
      <c r="W97">
        <f t="shared" si="6"/>
        <v>38.910129403752094</v>
      </c>
      <c r="X97">
        <f t="shared" si="6"/>
        <v>36.210418794688458</v>
      </c>
      <c r="Y97">
        <f t="shared" si="6"/>
        <v>14.201825299671542</v>
      </c>
      <c r="Z97">
        <f t="shared" si="6"/>
        <v>125.43508767328098</v>
      </c>
      <c r="AA97">
        <f t="shared" si="6"/>
        <v>32.100584069881634</v>
      </c>
      <c r="AB97">
        <f t="shared" si="6"/>
        <v>82.324729034761148</v>
      </c>
      <c r="AC97">
        <f t="shared" si="6"/>
        <v>87.370103916866498</v>
      </c>
      <c r="AD97">
        <f t="shared" si="6"/>
        <v>43.873240747058354</v>
      </c>
      <c r="AE97">
        <f t="shared" si="6"/>
        <v>41.324568288854003</v>
      </c>
      <c r="AF97">
        <f t="shared" si="6"/>
        <v>90.382341593338893</v>
      </c>
      <c r="AG97">
        <f t="shared" si="6"/>
        <v>29.755971919400054</v>
      </c>
      <c r="AH97">
        <f t="shared" si="6"/>
        <v>181.67896201555712</v>
      </c>
      <c r="AI97">
        <f t="shared" si="6"/>
        <v>49.332065906210396</v>
      </c>
      <c r="AJ97">
        <f t="shared" si="6"/>
        <v>33.416638598854838</v>
      </c>
      <c r="AK97">
        <f t="shared" si="6"/>
        <v>41.135276381909549</v>
      </c>
      <c r="AL97">
        <f t="shared" si="6"/>
        <v>35.263595701740037</v>
      </c>
      <c r="AM97">
        <f t="shared" si="6"/>
        <v>37.173413985351452</v>
      </c>
      <c r="AN97">
        <f t="shared" si="6"/>
        <v>36.976226239187866</v>
      </c>
      <c r="AO97">
        <f t="shared" si="6"/>
        <v>74.265556184336788</v>
      </c>
      <c r="AP97">
        <f t="shared" si="6"/>
        <v>0</v>
      </c>
      <c r="AQ97">
        <f t="shared" si="6"/>
        <v>0</v>
      </c>
      <c r="AR97">
        <f t="shared" si="6"/>
        <v>11.056053602278563</v>
      </c>
      <c r="AS97">
        <f t="shared" si="6"/>
        <v>67.131727023517527</v>
      </c>
      <c r="AT97">
        <f t="shared" si="6"/>
        <v>69.865142187041911</v>
      </c>
      <c r="AU97">
        <f t="shared" si="6"/>
        <v>66.25983069418767</v>
      </c>
      <c r="AV97">
        <f t="shared" si="6"/>
        <v>73.533011112896645</v>
      </c>
      <c r="AW97">
        <f>AW47/AW39*100</f>
        <v>72.478864029146621</v>
      </c>
    </row>
    <row r="98" spans="1:49" x14ac:dyDescent="0.25">
      <c r="A98" t="s">
        <v>1771</v>
      </c>
      <c r="B98">
        <f>B65/B57*100</f>
        <v>120.12578203038746</v>
      </c>
      <c r="C98">
        <f t="shared" ref="C98:AW98" si="7">C65/C57*100</f>
        <v>19.57219864663379</v>
      </c>
      <c r="D98">
        <f t="shared" si="7"/>
        <v>168.12827958193677</v>
      </c>
      <c r="E98">
        <f t="shared" si="7"/>
        <v>173.94348801993277</v>
      </c>
      <c r="F98">
        <f t="shared" si="7"/>
        <v>220.3513594375257</v>
      </c>
      <c r="G98">
        <f t="shared" si="7"/>
        <v>175.02283926195017</v>
      </c>
      <c r="H98">
        <f t="shared" si="7"/>
        <v>166.5394091674188</v>
      </c>
      <c r="I98">
        <f t="shared" si="7"/>
        <v>101.60390422285262</v>
      </c>
      <c r="J98">
        <f>J65/J57*100</f>
        <v>62.313678288009633</v>
      </c>
      <c r="K98">
        <f t="shared" si="7"/>
        <v>0</v>
      </c>
      <c r="L98">
        <f t="shared" si="7"/>
        <v>4.8899346729000897</v>
      </c>
      <c r="M98">
        <f t="shared" si="7"/>
        <v>32.27609067772817</v>
      </c>
      <c r="N98">
        <f t="shared" si="7"/>
        <v>27.280004574303845</v>
      </c>
      <c r="O98">
        <f t="shared" si="7"/>
        <v>55.592626792341058</v>
      </c>
      <c r="P98">
        <f t="shared" si="7"/>
        <v>135.29160496639707</v>
      </c>
      <c r="Q98">
        <f t="shared" si="7"/>
        <v>52.731429738515736</v>
      </c>
      <c r="R98">
        <f t="shared" si="7"/>
        <v>89.382789569951953</v>
      </c>
      <c r="S98">
        <f t="shared" si="7"/>
        <v>68.464703309175604</v>
      </c>
      <c r="T98">
        <f t="shared" si="7"/>
        <v>87.389983921872201</v>
      </c>
      <c r="U98">
        <f t="shared" si="7"/>
        <v>82.073867810342051</v>
      </c>
      <c r="V98">
        <f t="shared" si="7"/>
        <v>80.382424233067269</v>
      </c>
      <c r="W98">
        <f t="shared" si="7"/>
        <v>113.39058027582618</v>
      </c>
      <c r="X98">
        <f t="shared" si="7"/>
        <v>96.447367121853915</v>
      </c>
      <c r="Y98">
        <f t="shared" si="7"/>
        <v>83.861610113107105</v>
      </c>
      <c r="Z98">
        <f t="shared" si="7"/>
        <v>235.12363478615899</v>
      </c>
      <c r="AA98">
        <f t="shared" si="7"/>
        <v>62.447790402196446</v>
      </c>
      <c r="AB98">
        <f t="shared" si="7"/>
        <v>183.6364341385862</v>
      </c>
      <c r="AC98">
        <f t="shared" si="7"/>
        <v>158.27443471404837</v>
      </c>
      <c r="AD98">
        <f t="shared" si="7"/>
        <v>178.2280627384485</v>
      </c>
      <c r="AE98">
        <f t="shared" si="7"/>
        <v>197.71025815534071</v>
      </c>
      <c r="AF98">
        <f t="shared" si="7"/>
        <v>82.160940735478604</v>
      </c>
      <c r="AG98">
        <f t="shared" si="7"/>
        <v>53.107874508073124</v>
      </c>
      <c r="AH98">
        <f t="shared" si="7"/>
        <v>209.62878856548559</v>
      </c>
      <c r="AI98">
        <f t="shared" si="7"/>
        <v>87.481188082246163</v>
      </c>
      <c r="AJ98">
        <f t="shared" si="7"/>
        <v>66.098405989519904</v>
      </c>
      <c r="AK98">
        <f t="shared" si="7"/>
        <v>116.76786241753913</v>
      </c>
      <c r="AL98">
        <f t="shared" si="7"/>
        <v>82.261863745350482</v>
      </c>
      <c r="AM98">
        <f t="shared" si="7"/>
        <v>173.14410717978299</v>
      </c>
      <c r="AN98">
        <f t="shared" si="7"/>
        <v>64.878702686600505</v>
      </c>
      <c r="AO98">
        <f t="shared" si="7"/>
        <v>56.284326938054051</v>
      </c>
      <c r="AP98">
        <f t="shared" si="7"/>
        <v>0</v>
      </c>
      <c r="AQ98">
        <f t="shared" si="7"/>
        <v>0</v>
      </c>
      <c r="AR98">
        <f t="shared" si="7"/>
        <v>59.218374496916347</v>
      </c>
      <c r="AS98">
        <f t="shared" si="7"/>
        <v>150.64497022974533</v>
      </c>
      <c r="AT98">
        <f t="shared" si="7"/>
        <v>162.70127531882969</v>
      </c>
      <c r="AU98">
        <f t="shared" si="7"/>
        <v>184.68769704033477</v>
      </c>
      <c r="AV98">
        <f t="shared" si="7"/>
        <v>158.98245503907597</v>
      </c>
      <c r="AW98">
        <f t="shared" si="7"/>
        <v>162.29519046918665</v>
      </c>
    </row>
    <row r="99" spans="1:49" x14ac:dyDescent="0.25">
      <c r="A99" t="s">
        <v>1772</v>
      </c>
      <c r="B99">
        <f>B83/B75*100</f>
        <v>60.529279047033732</v>
      </c>
      <c r="C99">
        <f t="shared" ref="C99:AW99" si="8">C83/C75*100</f>
        <v>13.27339908643915</v>
      </c>
      <c r="D99">
        <f t="shared" si="8"/>
        <v>83.30662800752836</v>
      </c>
      <c r="E99">
        <f t="shared" si="8"/>
        <v>79.067498447801782</v>
      </c>
      <c r="F99">
        <f t="shared" si="8"/>
        <v>74.686359203009616</v>
      </c>
      <c r="G99">
        <f t="shared" si="8"/>
        <v>82.079765379667151</v>
      </c>
      <c r="H99">
        <f t="shared" si="8"/>
        <v>79.718671504325982</v>
      </c>
      <c r="I99">
        <f t="shared" si="8"/>
        <v>45.185195830459108</v>
      </c>
      <c r="J99">
        <f t="shared" si="8"/>
        <v>89.358324735054651</v>
      </c>
      <c r="K99">
        <f t="shared" si="8"/>
        <v>0</v>
      </c>
      <c r="L99">
        <f t="shared" si="8"/>
        <v>3.9085792459423487</v>
      </c>
      <c r="M99">
        <f t="shared" si="8"/>
        <v>0</v>
      </c>
      <c r="N99">
        <f t="shared" si="8"/>
        <v>8.3820032340911261</v>
      </c>
      <c r="O99">
        <f t="shared" si="8"/>
        <v>10.779475766279619</v>
      </c>
      <c r="P99">
        <f t="shared" si="8"/>
        <v>24.400714659999874</v>
      </c>
      <c r="Q99">
        <f t="shared" si="8"/>
        <v>47.915431398126351</v>
      </c>
      <c r="R99">
        <f t="shared" si="8"/>
        <v>42.424736197422099</v>
      </c>
      <c r="S99">
        <f t="shared" si="8"/>
        <v>34.869339493056295</v>
      </c>
      <c r="T99">
        <f t="shared" si="8"/>
        <v>72.796264764120792</v>
      </c>
      <c r="U99">
        <f t="shared" si="8"/>
        <v>29.238016676770791</v>
      </c>
      <c r="V99">
        <f t="shared" si="8"/>
        <v>31.625744788395849</v>
      </c>
      <c r="W99">
        <f t="shared" si="8"/>
        <v>87.466397274112623</v>
      </c>
      <c r="X99">
        <f t="shared" si="8"/>
        <v>57.581946368068103</v>
      </c>
      <c r="Y99">
        <f t="shared" si="8"/>
        <v>41.802741033005695</v>
      </c>
      <c r="Z99">
        <f t="shared" si="8"/>
        <v>135.20915129612138</v>
      </c>
      <c r="AA99">
        <f t="shared" si="8"/>
        <v>32.872414306265199</v>
      </c>
      <c r="AB99">
        <f t="shared" si="8"/>
        <v>85.335211017719715</v>
      </c>
      <c r="AC99">
        <f t="shared" si="8"/>
        <v>40.209120876842597</v>
      </c>
      <c r="AD99">
        <f t="shared" si="8"/>
        <v>37.580306848013926</v>
      </c>
      <c r="AE99">
        <f t="shared" si="8"/>
        <v>56.089818332267647</v>
      </c>
      <c r="AF99">
        <f t="shared" si="8"/>
        <v>91.801806061179164</v>
      </c>
      <c r="AG99">
        <f t="shared" si="8"/>
        <v>50.83155361853867</v>
      </c>
      <c r="AH99">
        <f t="shared" si="8"/>
        <v>120.94919477642931</v>
      </c>
      <c r="AI99">
        <f t="shared" si="8"/>
        <v>99.879151992265719</v>
      </c>
      <c r="AJ99">
        <f t="shared" si="8"/>
        <v>36.704223569066194</v>
      </c>
      <c r="AK99">
        <f t="shared" si="8"/>
        <v>30.147259092477256</v>
      </c>
      <c r="AL99">
        <f t="shared" si="8"/>
        <v>40.480227283141637</v>
      </c>
      <c r="AM99">
        <f t="shared" si="8"/>
        <v>51.089944012215518</v>
      </c>
      <c r="AN99">
        <f t="shared" si="8"/>
        <v>95.539354448183161</v>
      </c>
      <c r="AO99">
        <f t="shared" si="8"/>
        <v>89.415968457368152</v>
      </c>
      <c r="AP99">
        <f t="shared" si="8"/>
        <v>0</v>
      </c>
      <c r="AQ99">
        <f t="shared" si="8"/>
        <v>5.236244143752641</v>
      </c>
      <c r="AR99">
        <f t="shared" si="8"/>
        <v>38.421977126432353</v>
      </c>
      <c r="AS99">
        <f t="shared" si="8"/>
        <v>87.051446872815021</v>
      </c>
      <c r="AT99">
        <f t="shared" si="8"/>
        <v>85.123001678954665</v>
      </c>
      <c r="AU99">
        <f t="shared" si="8"/>
        <v>85.619117046981088</v>
      </c>
      <c r="AV99">
        <f t="shared" si="8"/>
        <v>85.547442699304867</v>
      </c>
      <c r="AW99">
        <f t="shared" si="8"/>
        <v>87.733718540823162</v>
      </c>
    </row>
    <row r="100" spans="1:49" x14ac:dyDescent="0.25">
      <c r="A100" s="7" t="s">
        <v>1773</v>
      </c>
      <c r="B100" s="7" t="s">
        <v>1644</v>
      </c>
      <c r="C100" s="7" t="s">
        <v>1411</v>
      </c>
      <c r="D100" s="7" t="s">
        <v>1411</v>
      </c>
      <c r="E100" s="7" t="s">
        <v>1411</v>
      </c>
      <c r="F100" s="7" t="s">
        <v>1411</v>
      </c>
      <c r="G100" s="7" t="s">
        <v>1411</v>
      </c>
      <c r="H100" s="7" t="s">
        <v>1411</v>
      </c>
      <c r="I100" s="7" t="s">
        <v>1411</v>
      </c>
      <c r="J100" s="7" t="s">
        <v>1644</v>
      </c>
      <c r="K100" s="7" t="s">
        <v>1415</v>
      </c>
      <c r="L100" s="7" t="s">
        <v>1415</v>
      </c>
      <c r="M100" s="7" t="s">
        <v>1415</v>
      </c>
      <c r="N100" s="7" t="s">
        <v>1415</v>
      </c>
      <c r="O100" s="7" t="s">
        <v>1415</v>
      </c>
      <c r="P100" s="7" t="s">
        <v>1415</v>
      </c>
      <c r="Q100" s="7" t="s">
        <v>1415</v>
      </c>
      <c r="R100" s="7" t="s">
        <v>1644</v>
      </c>
      <c r="S100" s="7" t="s">
        <v>1419</v>
      </c>
      <c r="T100" s="7" t="s">
        <v>1419</v>
      </c>
      <c r="U100" s="7" t="s">
        <v>1419</v>
      </c>
      <c r="V100" s="7" t="s">
        <v>1419</v>
      </c>
      <c r="W100" s="7" t="s">
        <v>1419</v>
      </c>
      <c r="X100" s="7" t="s">
        <v>1419</v>
      </c>
      <c r="Y100" s="7" t="s">
        <v>1419</v>
      </c>
      <c r="Z100" s="7" t="s">
        <v>1686</v>
      </c>
      <c r="AA100" s="7" t="s">
        <v>1423</v>
      </c>
      <c r="AB100" s="7" t="s">
        <v>1423</v>
      </c>
      <c r="AC100" s="7" t="s">
        <v>1423</v>
      </c>
      <c r="AD100" s="7" t="s">
        <v>1423</v>
      </c>
      <c r="AE100" s="7" t="s">
        <v>1423</v>
      </c>
      <c r="AF100" s="7" t="s">
        <v>1423</v>
      </c>
      <c r="AG100" s="7" t="s">
        <v>1423</v>
      </c>
      <c r="AH100" s="7" t="s">
        <v>1686</v>
      </c>
      <c r="AI100" s="7" t="s">
        <v>1427</v>
      </c>
      <c r="AJ100" s="7" t="s">
        <v>1427</v>
      </c>
      <c r="AK100" s="7" t="s">
        <v>1427</v>
      </c>
      <c r="AL100" s="7" t="s">
        <v>1427</v>
      </c>
      <c r="AM100" s="7" t="s">
        <v>1427</v>
      </c>
      <c r="AN100" s="7" t="s">
        <v>1427</v>
      </c>
      <c r="AO100" s="7" t="s">
        <v>1427</v>
      </c>
      <c r="AP100" s="7" t="s">
        <v>1794</v>
      </c>
      <c r="AQ100" s="7" t="s">
        <v>1431</v>
      </c>
      <c r="AR100" s="7" t="s">
        <v>1431</v>
      </c>
      <c r="AS100" s="7" t="s">
        <v>1431</v>
      </c>
      <c r="AT100" s="7" t="s">
        <v>1431</v>
      </c>
      <c r="AU100" s="7" t="s">
        <v>1431</v>
      </c>
      <c r="AV100" s="7" t="s">
        <v>1431</v>
      </c>
      <c r="AW100" s="7" t="s">
        <v>1431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82.947829982529342</v>
      </c>
      <c r="C102">
        <f t="shared" ref="C102:AW102" si="9">AVERAGE(C97:C99)</f>
        <v>19.508412771459223</v>
      </c>
      <c r="D102">
        <f t="shared" si="9"/>
        <v>109.47937450991135</v>
      </c>
      <c r="E102">
        <f t="shared" si="9"/>
        <v>114.87366859210938</v>
      </c>
      <c r="F102">
        <f t="shared" si="9"/>
        <v>121.70195888819786</v>
      </c>
      <c r="G102">
        <f t="shared" si="9"/>
        <v>109.49740867650581</v>
      </c>
      <c r="H102">
        <f t="shared" si="9"/>
        <v>105.43539973962758</v>
      </c>
      <c r="I102">
        <f t="shared" si="9"/>
        <v>68.256128601998356</v>
      </c>
      <c r="J102">
        <f t="shared" si="9"/>
        <v>58.790155795980787</v>
      </c>
      <c r="K102">
        <f t="shared" si="9"/>
        <v>2.5676777560339201</v>
      </c>
      <c r="L102">
        <f t="shared" si="9"/>
        <v>2.9328379729474796</v>
      </c>
      <c r="M102">
        <f t="shared" si="9"/>
        <v>12.755909700465955</v>
      </c>
      <c r="N102">
        <f t="shared" si="9"/>
        <v>22.383407826910172</v>
      </c>
      <c r="O102">
        <f t="shared" si="9"/>
        <v>31.648585792919445</v>
      </c>
      <c r="P102">
        <f t="shared" si="9"/>
        <v>58.543198604906387</v>
      </c>
      <c r="Q102">
        <f t="shared" si="9"/>
        <v>40.525347612214262</v>
      </c>
      <c r="R102">
        <f t="shared" si="9"/>
        <v>53.209685836862981</v>
      </c>
      <c r="S102">
        <f t="shared" si="9"/>
        <v>60.099393061443713</v>
      </c>
      <c r="T102">
        <f t="shared" si="9"/>
        <v>64.022604555958807</v>
      </c>
      <c r="U102">
        <f t="shared" si="9"/>
        <v>52.507448289732885</v>
      </c>
      <c r="V102">
        <f t="shared" si="9"/>
        <v>51.244023574527766</v>
      </c>
      <c r="W102">
        <f t="shared" si="9"/>
        <v>79.922368984563647</v>
      </c>
      <c r="X102">
        <f t="shared" si="9"/>
        <v>63.413244094870151</v>
      </c>
      <c r="Y102">
        <f t="shared" si="9"/>
        <v>46.622058815261447</v>
      </c>
      <c r="Z102">
        <f t="shared" si="9"/>
        <v>165.25595791852047</v>
      </c>
      <c r="AA102">
        <f t="shared" si="9"/>
        <v>42.47359625944776</v>
      </c>
      <c r="AB102">
        <f t="shared" si="9"/>
        <v>117.09879139702235</v>
      </c>
      <c r="AC102">
        <f t="shared" si="9"/>
        <v>95.28455316925249</v>
      </c>
      <c r="AD102">
        <f t="shared" si="9"/>
        <v>86.560536777840255</v>
      </c>
      <c r="AE102">
        <f t="shared" si="9"/>
        <v>98.374881592154125</v>
      </c>
      <c r="AF102">
        <f t="shared" si="9"/>
        <v>88.11502946333222</v>
      </c>
      <c r="AG102">
        <f t="shared" si="9"/>
        <v>44.565133348670621</v>
      </c>
      <c r="AH102">
        <f t="shared" si="9"/>
        <v>170.75231511915732</v>
      </c>
      <c r="AI102">
        <f t="shared" si="9"/>
        <v>78.897468660240762</v>
      </c>
      <c r="AJ102">
        <f t="shared" si="9"/>
        <v>45.406422719146974</v>
      </c>
      <c r="AK102">
        <f t="shared" si="9"/>
        <v>62.683465963975323</v>
      </c>
      <c r="AL102">
        <f t="shared" si="9"/>
        <v>52.668562243410719</v>
      </c>
      <c r="AM102">
        <f t="shared" si="9"/>
        <v>87.13582172578333</v>
      </c>
      <c r="AN102">
        <f t="shared" si="9"/>
        <v>65.798094457990501</v>
      </c>
      <c r="AO102">
        <f t="shared" si="9"/>
        <v>73.321950526586321</v>
      </c>
      <c r="AP102">
        <f t="shared" si="9"/>
        <v>0</v>
      </c>
      <c r="AQ102">
        <f t="shared" si="9"/>
        <v>1.7454147145842136</v>
      </c>
      <c r="AR102">
        <f t="shared" si="9"/>
        <v>36.232135075209086</v>
      </c>
      <c r="AS102">
        <f t="shared" si="9"/>
        <v>101.60938137535929</v>
      </c>
      <c r="AT102">
        <f t="shared" si="9"/>
        <v>105.89647306160875</v>
      </c>
      <c r="AU102">
        <f t="shared" si="9"/>
        <v>112.18888159383452</v>
      </c>
      <c r="AV102">
        <f t="shared" si="9"/>
        <v>106.02096961709249</v>
      </c>
      <c r="AW102">
        <f t="shared" si="9"/>
        <v>107.50259101305214</v>
      </c>
    </row>
    <row r="103" spans="1:49" x14ac:dyDescent="0.25">
      <c r="A103" t="s">
        <v>1774</v>
      </c>
      <c r="B103">
        <f>STDEV(B97:B99)</f>
        <v>32.423999334720065</v>
      </c>
      <c r="C103">
        <f t="shared" ref="C103:AW103" si="10">STDEV(C97:C99)</f>
        <v>6.2033667057199624</v>
      </c>
      <c r="D103">
        <f t="shared" si="10"/>
        <v>50.889132440364939</v>
      </c>
      <c r="E103">
        <f t="shared" si="10"/>
        <v>51.538930749605136</v>
      </c>
      <c r="F103">
        <f t="shared" si="10"/>
        <v>85.464086709498076</v>
      </c>
      <c r="G103">
        <f t="shared" si="10"/>
        <v>56.997862544985779</v>
      </c>
      <c r="H103">
        <f t="shared" si="10"/>
        <v>53.138073682983112</v>
      </c>
      <c r="I103">
        <f t="shared" si="10"/>
        <v>29.580023468189168</v>
      </c>
      <c r="J103">
        <f t="shared" si="10"/>
        <v>32.473616888738412</v>
      </c>
      <c r="K103">
        <f t="shared" si="10"/>
        <v>4.4473483309151947</v>
      </c>
      <c r="L103">
        <f t="shared" si="10"/>
        <v>2.5868742818654455</v>
      </c>
      <c r="M103">
        <f t="shared" si="10"/>
        <v>17.168373009368157</v>
      </c>
      <c r="N103">
        <f t="shared" si="10"/>
        <v>12.306776917221656</v>
      </c>
      <c r="O103">
        <f t="shared" si="10"/>
        <v>22.564264370607724</v>
      </c>
      <c r="P103">
        <f t="shared" si="10"/>
        <v>66.600644568670262</v>
      </c>
      <c r="Q103">
        <f t="shared" si="10"/>
        <v>17.140762784891148</v>
      </c>
      <c r="R103">
        <f t="shared" si="10"/>
        <v>32.166496084380348</v>
      </c>
      <c r="S103">
        <f t="shared" si="10"/>
        <v>22.25930800672052</v>
      </c>
      <c r="T103">
        <f t="shared" si="10"/>
        <v>28.775492669814362</v>
      </c>
      <c r="U103">
        <f t="shared" si="10"/>
        <v>26.974911191401816</v>
      </c>
      <c r="V103">
        <f t="shared" si="10"/>
        <v>25.734762248109693</v>
      </c>
      <c r="W103">
        <f t="shared" si="10"/>
        <v>37.808975953495427</v>
      </c>
      <c r="X103">
        <f t="shared" si="10"/>
        <v>30.538917970785342</v>
      </c>
      <c r="Y103">
        <f t="shared" si="10"/>
        <v>35.079064596683779</v>
      </c>
      <c r="Z103">
        <f t="shared" si="10"/>
        <v>60.704219648113394</v>
      </c>
      <c r="AA103">
        <f t="shared" si="10"/>
        <v>17.302463819283403</v>
      </c>
      <c r="AB103">
        <f t="shared" si="10"/>
        <v>57.642945593068177</v>
      </c>
      <c r="AC103">
        <f t="shared" si="10"/>
        <v>59.429230712637683</v>
      </c>
      <c r="AD103">
        <f t="shared" si="10"/>
        <v>79.448736560555361</v>
      </c>
      <c r="AE103">
        <f t="shared" si="10"/>
        <v>86.343157979794142</v>
      </c>
      <c r="AF103">
        <f t="shared" si="10"/>
        <v>5.2050071352718037</v>
      </c>
      <c r="AG103">
        <f t="shared" si="10"/>
        <v>12.875513810201065</v>
      </c>
      <c r="AH103">
        <f t="shared" si="10"/>
        <v>45.338298357425799</v>
      </c>
      <c r="AI103">
        <f t="shared" si="10"/>
        <v>26.344110485733964</v>
      </c>
      <c r="AJ103">
        <f t="shared" si="10"/>
        <v>17.995018268402358</v>
      </c>
      <c r="AK103">
        <f t="shared" si="10"/>
        <v>47.159575759308041</v>
      </c>
      <c r="AL103">
        <f t="shared" si="10"/>
        <v>25.76093809632232</v>
      </c>
      <c r="AM103">
        <f t="shared" si="10"/>
        <v>74.809667336846701</v>
      </c>
      <c r="AN103">
        <f t="shared" si="10"/>
        <v>29.292387361356905</v>
      </c>
      <c r="AO103">
        <f t="shared" si="10"/>
        <v>16.585964282160031</v>
      </c>
      <c r="AP103">
        <f t="shared" si="10"/>
        <v>0</v>
      </c>
      <c r="AQ103">
        <f t="shared" si="10"/>
        <v>3.0231469659381887</v>
      </c>
      <c r="AR103">
        <f t="shared" si="10"/>
        <v>24.155720743676749</v>
      </c>
      <c r="AS103">
        <f t="shared" si="10"/>
        <v>43.618408274957915</v>
      </c>
      <c r="AT103">
        <f t="shared" si="10"/>
        <v>49.782423993616675</v>
      </c>
      <c r="AU103">
        <f t="shared" si="10"/>
        <v>63.527585920461668</v>
      </c>
      <c r="AV103">
        <f t="shared" si="10"/>
        <v>46.257711196765293</v>
      </c>
      <c r="AW103">
        <f t="shared" si="10"/>
        <v>48.060892240088499</v>
      </c>
    </row>
    <row r="104" spans="1:49" x14ac:dyDescent="0.25">
      <c r="A104" t="s">
        <v>1775</v>
      </c>
      <c r="B104">
        <f>STDEV(B97:B99)/SQRT(3)</f>
        <v>18.720004744104877</v>
      </c>
      <c r="C104">
        <f t="shared" ref="C104:AW104" si="11">STDEV(C97:C99)/SQRT(3)</f>
        <v>3.5815154374293825</v>
      </c>
      <c r="D104">
        <f t="shared" si="11"/>
        <v>29.380854313271218</v>
      </c>
      <c r="E104">
        <f t="shared" si="11"/>
        <v>29.756015542030006</v>
      </c>
      <c r="F104">
        <f t="shared" si="11"/>
        <v>49.342713467774232</v>
      </c>
      <c r="G104">
        <f t="shared" si="11"/>
        <v>32.90773128358083</v>
      </c>
      <c r="H104">
        <f t="shared" si="11"/>
        <v>30.679281145088471</v>
      </c>
      <c r="I104">
        <f t="shared" si="11"/>
        <v>17.078034511994463</v>
      </c>
      <c r="J104">
        <f t="shared" si="11"/>
        <v>18.748651452273901</v>
      </c>
      <c r="K104">
        <f t="shared" si="11"/>
        <v>2.5676777560339206</v>
      </c>
      <c r="L104">
        <f t="shared" si="11"/>
        <v>1.4935325629947349</v>
      </c>
      <c r="M104">
        <f t="shared" si="11"/>
        <v>9.9121647785066109</v>
      </c>
      <c r="N104">
        <f t="shared" si="11"/>
        <v>7.1053209660145962</v>
      </c>
      <c r="O104">
        <f t="shared" si="11"/>
        <v>13.027484108436251</v>
      </c>
      <c r="P104">
        <f t="shared" si="11"/>
        <v>38.451900069924363</v>
      </c>
      <c r="Q104">
        <f t="shared" si="11"/>
        <v>9.8962240079724246</v>
      </c>
      <c r="R104">
        <f t="shared" si="11"/>
        <v>18.571335173204037</v>
      </c>
      <c r="S104">
        <f t="shared" si="11"/>
        <v>12.851417469654885</v>
      </c>
      <c r="T104">
        <f t="shared" si="11"/>
        <v>16.613538438981426</v>
      </c>
      <c r="U104">
        <f t="shared" si="11"/>
        <v>15.573972237722089</v>
      </c>
      <c r="V104">
        <f t="shared" si="11"/>
        <v>14.857971911477151</v>
      </c>
      <c r="W104">
        <f t="shared" si="11"/>
        <v>21.829022444534672</v>
      </c>
      <c r="X104">
        <f t="shared" si="11"/>
        <v>17.631652511192819</v>
      </c>
      <c r="Y104">
        <f t="shared" si="11"/>
        <v>20.25290738781565</v>
      </c>
      <c r="Z104">
        <f t="shared" si="11"/>
        <v>35.047597554784439</v>
      </c>
      <c r="AA104">
        <f t="shared" si="11"/>
        <v>9.9895821437070342</v>
      </c>
      <c r="AB104">
        <f t="shared" si="11"/>
        <v>33.280170155040864</v>
      </c>
      <c r="AC104">
        <f t="shared" si="11"/>
        <v>34.311482349673746</v>
      </c>
      <c r="AD104">
        <f t="shared" si="11"/>
        <v>45.869749440012299</v>
      </c>
      <c r="AE104">
        <f t="shared" si="11"/>
        <v>49.850245502316533</v>
      </c>
      <c r="AF104">
        <f t="shared" si="11"/>
        <v>3.0051122706830991</v>
      </c>
      <c r="AG104">
        <f t="shared" si="11"/>
        <v>7.4336813642743298</v>
      </c>
      <c r="AH104">
        <f t="shared" si="11"/>
        <v>26.176078761259355</v>
      </c>
      <c r="AI104">
        <f t="shared" si="11"/>
        <v>15.209779280499747</v>
      </c>
      <c r="AJ104">
        <f t="shared" si="11"/>
        <v>10.389428641334336</v>
      </c>
      <c r="AK104">
        <f t="shared" si="11"/>
        <v>27.227593759505048</v>
      </c>
      <c r="AL104">
        <f t="shared" si="11"/>
        <v>14.873084544488979</v>
      </c>
      <c r="AM104">
        <f t="shared" si="11"/>
        <v>43.1913815749148</v>
      </c>
      <c r="AN104">
        <f t="shared" si="11"/>
        <v>16.9119677282862</v>
      </c>
      <c r="AO104">
        <f t="shared" si="11"/>
        <v>9.5759109430746125</v>
      </c>
      <c r="AP104">
        <f t="shared" si="11"/>
        <v>0</v>
      </c>
      <c r="AQ104">
        <f t="shared" si="11"/>
        <v>1.7454147145842138</v>
      </c>
      <c r="AR104">
        <f t="shared" si="11"/>
        <v>13.946311873831199</v>
      </c>
      <c r="AS104">
        <f t="shared" si="11"/>
        <v>25.183099759169952</v>
      </c>
      <c r="AT104">
        <f t="shared" si="11"/>
        <v>28.741895893626673</v>
      </c>
      <c r="AU104">
        <f t="shared" si="11"/>
        <v>36.677668832145628</v>
      </c>
      <c r="AV104">
        <f t="shared" si="11"/>
        <v>26.706902011548408</v>
      </c>
      <c r="AW104">
        <f t="shared" si="11"/>
        <v>27.747969072308692</v>
      </c>
    </row>
    <row r="106" spans="1:49" x14ac:dyDescent="0.25">
      <c r="A106" t="s">
        <v>1773</v>
      </c>
      <c r="B106" s="165">
        <f>AVERAGE(B97:B99,J97:J99,R97:R99,)</f>
        <v>58.484301484611933</v>
      </c>
    </row>
    <row r="107" spans="1:49" x14ac:dyDescent="0.25">
      <c r="A107" t="s">
        <v>1774</v>
      </c>
      <c r="B107" s="165">
        <f>STDEV(B97:B99,J97:J99,R97:R99)</f>
        <v>31.185257090447347</v>
      </c>
    </row>
    <row r="108" spans="1:49" x14ac:dyDescent="0.25">
      <c r="A108" t="s">
        <v>1775</v>
      </c>
      <c r="B108" s="165">
        <f>STDEV(B97:B99,J97:J99,R97:R99)/SQRT(3)</f>
        <v>18.004816575917463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1409</v>
      </c>
      <c r="D112" s="224" t="s">
        <v>1409</v>
      </c>
      <c r="E112" s="224" t="s">
        <v>1409</v>
      </c>
      <c r="F112" s="224" t="s">
        <v>1409</v>
      </c>
      <c r="G112" s="224" t="s">
        <v>1409</v>
      </c>
      <c r="H112" s="224" t="s">
        <v>1409</v>
      </c>
      <c r="I112" s="225" t="s">
        <v>1409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1413</v>
      </c>
      <c r="D113" s="219" t="s">
        <v>1413</v>
      </c>
      <c r="E113" s="219" t="s">
        <v>1413</v>
      </c>
      <c r="F113" s="219" t="s">
        <v>1413</v>
      </c>
      <c r="G113" s="219" t="s">
        <v>1413</v>
      </c>
      <c r="H113" s="219" t="s">
        <v>1413</v>
      </c>
      <c r="I113" s="220" t="s">
        <v>1413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1417</v>
      </c>
      <c r="D114" s="219" t="s">
        <v>1417</v>
      </c>
      <c r="E114" s="219" t="s">
        <v>1417</v>
      </c>
      <c r="F114" s="219" t="s">
        <v>1417</v>
      </c>
      <c r="G114" s="219" t="s">
        <v>1417</v>
      </c>
      <c r="H114" s="219" t="s">
        <v>1417</v>
      </c>
      <c r="I114" s="220" t="s">
        <v>1417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1421</v>
      </c>
      <c r="D115" s="219" t="s">
        <v>1421</v>
      </c>
      <c r="E115" s="219" t="s">
        <v>1421</v>
      </c>
      <c r="F115" s="219" t="s">
        <v>1421</v>
      </c>
      <c r="G115" s="219" t="s">
        <v>1421</v>
      </c>
      <c r="H115" s="219" t="s">
        <v>1421</v>
      </c>
      <c r="I115" s="220" t="s">
        <v>1421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1425</v>
      </c>
      <c r="D116" s="219" t="s">
        <v>1425</v>
      </c>
      <c r="E116" s="219" t="s">
        <v>1425</v>
      </c>
      <c r="F116" s="219" t="s">
        <v>1425</v>
      </c>
      <c r="G116" s="219" t="s">
        <v>1425</v>
      </c>
      <c r="H116" s="219" t="s">
        <v>1425</v>
      </c>
      <c r="I116" s="220" t="s">
        <v>1425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1429</v>
      </c>
      <c r="D117" s="219" t="s">
        <v>1429</v>
      </c>
      <c r="E117" s="219" t="s">
        <v>1429</v>
      </c>
      <c r="F117" s="219" t="s">
        <v>1429</v>
      </c>
      <c r="G117" s="219" t="s">
        <v>1429</v>
      </c>
      <c r="H117" s="219" t="s">
        <v>1429</v>
      </c>
      <c r="I117" s="220" t="s">
        <v>1429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2367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0.15210000000000001</v>
      </c>
      <c r="C126">
        <v>0.35370000000000001</v>
      </c>
      <c r="D126">
        <v>0.14979999999999999</v>
      </c>
      <c r="E126">
        <v>0.2036</v>
      </c>
      <c r="F126">
        <v>0.14410000000000001</v>
      </c>
      <c r="G126">
        <v>0.58940000000000003</v>
      </c>
      <c r="H126">
        <v>0.13500000000000001</v>
      </c>
      <c r="I126">
        <v>0.1346</v>
      </c>
      <c r="K126" t="s">
        <v>1658</v>
      </c>
      <c r="L126">
        <f>B126-$F$132</f>
        <v>7.5466666666666682E-2</v>
      </c>
      <c r="M126">
        <f t="shared" ref="M126:S126" si="12">C126-$F$132</f>
        <v>0.27706666666666668</v>
      </c>
      <c r="N126">
        <f t="shared" si="12"/>
        <v>7.3166666666666658E-2</v>
      </c>
      <c r="O126">
        <f t="shared" si="12"/>
        <v>0.12696666666666667</v>
      </c>
      <c r="P126">
        <f t="shared" si="12"/>
        <v>6.7466666666666675E-2</v>
      </c>
      <c r="Q126">
        <f t="shared" si="12"/>
        <v>0.5127666666666667</v>
      </c>
      <c r="R126">
        <f t="shared" si="12"/>
        <v>5.8366666666666678E-2</v>
      </c>
      <c r="S126">
        <f t="shared" si="12"/>
        <v>5.7966666666666666E-2</v>
      </c>
      <c r="U126" t="s">
        <v>1658</v>
      </c>
      <c r="V126">
        <f>L126/$L$131*100</f>
        <v>3.7397380201192632</v>
      </c>
      <c r="W126">
        <f t="shared" ref="W126:AC126" si="13">M126/$L$131*100</f>
        <v>13.729992236409592</v>
      </c>
      <c r="X126">
        <f t="shared" si="13"/>
        <v>3.6257619055484898</v>
      </c>
      <c r="Y126">
        <f t="shared" si="13"/>
        <v>6.2918118898561275</v>
      </c>
      <c r="Z126">
        <f t="shared" si="13"/>
        <v>3.3432993607426633</v>
      </c>
      <c r="AA126">
        <f t="shared" si="13"/>
        <v>25.410066238292679</v>
      </c>
      <c r="AB126">
        <f t="shared" si="13"/>
        <v>2.8923503857017798</v>
      </c>
      <c r="AC126">
        <f t="shared" si="13"/>
        <v>2.8725284527329498</v>
      </c>
    </row>
    <row r="127" spans="1:29" x14ac:dyDescent="0.25">
      <c r="A127" t="s">
        <v>1659</v>
      </c>
      <c r="B127">
        <v>0.1004</v>
      </c>
      <c r="C127">
        <v>0.1101</v>
      </c>
      <c r="D127">
        <v>0.9506</v>
      </c>
      <c r="E127">
        <v>0.19550000000000001</v>
      </c>
      <c r="F127">
        <v>0.50539999999999996</v>
      </c>
      <c r="G127">
        <v>0.16420000000000001</v>
      </c>
      <c r="H127">
        <v>0.15840000000000001</v>
      </c>
      <c r="I127">
        <v>0.14510000000000001</v>
      </c>
      <c r="K127" t="s">
        <v>1659</v>
      </c>
      <c r="L127">
        <f t="shared" ref="L127:L131" si="14">B127-$F$132</f>
        <v>2.3766666666666672E-2</v>
      </c>
      <c r="M127">
        <f t="shared" ref="M127:M131" si="15">C127-$F$132</f>
        <v>3.3466666666666672E-2</v>
      </c>
      <c r="N127">
        <f t="shared" ref="N127:N131" si="16">D127-$F$132</f>
        <v>0.87396666666666667</v>
      </c>
      <c r="O127">
        <f t="shared" ref="O127:O131" si="17">E127-$F$132</f>
        <v>0.11886666666666668</v>
      </c>
      <c r="P127">
        <f t="shared" ref="P127:P131" si="18">F127-$F$132</f>
        <v>0.42876666666666663</v>
      </c>
      <c r="Q127">
        <f t="shared" ref="Q127:Q131" si="19">G127-$F$132</f>
        <v>8.7566666666666682E-2</v>
      </c>
      <c r="R127">
        <f t="shared" ref="R127:R131" si="20">H127-$F$132</f>
        <v>8.1766666666666682E-2</v>
      </c>
      <c r="S127">
        <f t="shared" ref="S127:S131" si="21">I127-$F$132</f>
        <v>6.8466666666666676E-2</v>
      </c>
      <c r="U127" t="s">
        <v>1659</v>
      </c>
      <c r="V127">
        <f t="shared" ref="V127:V131" si="22">L127/$L$131*100</f>
        <v>1.1777531838979836</v>
      </c>
      <c r="W127">
        <f t="shared" ref="W127:W131" si="23">M127/$L$131*100</f>
        <v>1.6584350583921115</v>
      </c>
      <c r="X127">
        <f t="shared" ref="X127:X131" si="24">N127/$L$131*100</f>
        <v>43.309271709146181</v>
      </c>
      <c r="Y127">
        <f t="shared" ref="Y127:Y131" si="25">O127/$L$131*100</f>
        <v>5.8904177472373203</v>
      </c>
      <c r="Z127">
        <f t="shared" ref="Z127:Z131" si="26">P127/$L$131*100</f>
        <v>21.247460314838371</v>
      </c>
      <c r="AA127">
        <f t="shared" ref="AA127:AA131" si="27">Q127/$L$131*100</f>
        <v>4.3393514924263714</v>
      </c>
      <c r="AB127">
        <f t="shared" ref="AB127:AB131" si="28">R127/$L$131*100</f>
        <v>4.0519334643783367</v>
      </c>
      <c r="AC127">
        <f t="shared" ref="AC127:AC131" si="29">S127/$L$131*100</f>
        <v>3.3928541931647378</v>
      </c>
    </row>
    <row r="128" spans="1:29" x14ac:dyDescent="0.25">
      <c r="A128" t="s">
        <v>1660</v>
      </c>
      <c r="B128">
        <v>2.0678000000000001</v>
      </c>
      <c r="C128">
        <v>0.16189999999999999</v>
      </c>
      <c r="D128">
        <v>1.1771</v>
      </c>
      <c r="E128">
        <v>0.14599999999999999</v>
      </c>
      <c r="F128">
        <v>0.15529999999999999</v>
      </c>
      <c r="G128">
        <v>0.1552</v>
      </c>
      <c r="H128">
        <v>0.14929999999999999</v>
      </c>
      <c r="I128">
        <v>0.14940000000000001</v>
      </c>
      <c r="K128" t="s">
        <v>1660</v>
      </c>
      <c r="L128">
        <f t="shared" si="14"/>
        <v>1.9911666666666668</v>
      </c>
      <c r="M128">
        <f t="shared" si="15"/>
        <v>8.5266666666666657E-2</v>
      </c>
      <c r="N128">
        <f t="shared" si="16"/>
        <v>1.1004666666666667</v>
      </c>
      <c r="O128">
        <f t="shared" si="17"/>
        <v>6.936666666666666E-2</v>
      </c>
      <c r="P128">
        <f t="shared" si="18"/>
        <v>7.8666666666666663E-2</v>
      </c>
      <c r="Q128">
        <f t="shared" si="19"/>
        <v>7.8566666666666674E-2</v>
      </c>
      <c r="R128">
        <f t="shared" si="20"/>
        <v>7.2666666666666657E-2</v>
      </c>
      <c r="S128">
        <f t="shared" si="21"/>
        <v>7.2766666666666674E-2</v>
      </c>
      <c r="U128" t="s">
        <v>1660</v>
      </c>
      <c r="V128">
        <f t="shared" si="22"/>
        <v>98.671930491088418</v>
      </c>
      <c r="W128">
        <f t="shared" si="23"/>
        <v>4.2253753778555971</v>
      </c>
      <c r="X128">
        <f t="shared" si="24"/>
        <v>54.533441252746172</v>
      </c>
      <c r="Y128">
        <f t="shared" si="25"/>
        <v>3.4374535423446049</v>
      </c>
      <c r="Z128">
        <f t="shared" si="26"/>
        <v>3.8983134838699032</v>
      </c>
      <c r="AA128">
        <f t="shared" si="27"/>
        <v>3.8933580006276962</v>
      </c>
      <c r="AB128">
        <f t="shared" si="28"/>
        <v>3.6009844893374519</v>
      </c>
      <c r="AC128">
        <f t="shared" si="29"/>
        <v>3.6059399725796601</v>
      </c>
    </row>
    <row r="129" spans="1:29" x14ac:dyDescent="0.25">
      <c r="A129" t="s">
        <v>1661</v>
      </c>
      <c r="B129">
        <v>0.71750000000000003</v>
      </c>
      <c r="C129">
        <v>0.15909999999999999</v>
      </c>
      <c r="D129">
        <v>1.6975</v>
      </c>
      <c r="E129">
        <v>0.1459</v>
      </c>
      <c r="F129">
        <v>0.16739999999999999</v>
      </c>
      <c r="G129">
        <v>0.15629999999999999</v>
      </c>
      <c r="H129">
        <v>0.154</v>
      </c>
      <c r="I129">
        <v>0.15870000000000001</v>
      </c>
      <c r="K129" t="s">
        <v>1661</v>
      </c>
      <c r="L129">
        <f t="shared" si="14"/>
        <v>0.6408666666666667</v>
      </c>
      <c r="M129">
        <f t="shared" si="15"/>
        <v>8.246666666666666E-2</v>
      </c>
      <c r="N129">
        <f t="shared" si="16"/>
        <v>1.6208666666666667</v>
      </c>
      <c r="O129">
        <f t="shared" si="17"/>
        <v>6.9266666666666671E-2</v>
      </c>
      <c r="P129">
        <f t="shared" si="18"/>
        <v>9.0766666666666662E-2</v>
      </c>
      <c r="Q129">
        <f t="shared" si="19"/>
        <v>7.9666666666666663E-2</v>
      </c>
      <c r="R129">
        <f t="shared" si="20"/>
        <v>7.7366666666666667E-2</v>
      </c>
      <c r="S129">
        <f t="shared" si="21"/>
        <v>8.2066666666666677E-2</v>
      </c>
      <c r="U129" t="s">
        <v>1661</v>
      </c>
      <c r="V129">
        <f t="shared" si="22"/>
        <v>31.758040271560489</v>
      </c>
      <c r="W129">
        <f t="shared" si="23"/>
        <v>4.0866218470737872</v>
      </c>
      <c r="X129">
        <f t="shared" si="24"/>
        <v>80.321776045194028</v>
      </c>
      <c r="Y129">
        <f t="shared" si="25"/>
        <v>3.4324980591023979</v>
      </c>
      <c r="Z129">
        <f t="shared" si="26"/>
        <v>4.4979269561770101</v>
      </c>
      <c r="AA129">
        <f t="shared" si="27"/>
        <v>3.9478683162919777</v>
      </c>
      <c r="AB129">
        <f t="shared" si="28"/>
        <v>3.8338922017212056</v>
      </c>
      <c r="AC129">
        <f t="shared" si="29"/>
        <v>4.0667999141049584</v>
      </c>
    </row>
    <row r="130" spans="1:29" x14ac:dyDescent="0.25">
      <c r="A130" t="s">
        <v>1662</v>
      </c>
      <c r="B130">
        <v>0.41420000000000001</v>
      </c>
      <c r="C130">
        <v>0.1623</v>
      </c>
      <c r="D130">
        <v>0.59430000000000005</v>
      </c>
      <c r="E130">
        <v>0.15939999999999999</v>
      </c>
      <c r="F130">
        <v>0.16159999999999999</v>
      </c>
      <c r="G130">
        <v>0.15529999999999999</v>
      </c>
      <c r="H130">
        <v>1.0074000000000001</v>
      </c>
      <c r="I130">
        <v>0.1613</v>
      </c>
      <c r="K130" t="s">
        <v>1662</v>
      </c>
      <c r="L130">
        <f t="shared" si="14"/>
        <v>0.33756666666666668</v>
      </c>
      <c r="M130">
        <f t="shared" si="15"/>
        <v>8.5666666666666669E-2</v>
      </c>
      <c r="N130">
        <f t="shared" si="16"/>
        <v>0.51766666666666672</v>
      </c>
      <c r="O130">
        <f t="shared" si="17"/>
        <v>8.2766666666666655E-2</v>
      </c>
      <c r="P130">
        <f t="shared" si="18"/>
        <v>8.4966666666666663E-2</v>
      </c>
      <c r="Q130">
        <f t="shared" si="19"/>
        <v>7.8666666666666663E-2</v>
      </c>
      <c r="R130">
        <f t="shared" si="20"/>
        <v>0.93076666666666674</v>
      </c>
      <c r="S130">
        <f t="shared" si="21"/>
        <v>8.4666666666666668E-2</v>
      </c>
      <c r="U130" t="s">
        <v>1662</v>
      </c>
      <c r="V130">
        <f t="shared" si="22"/>
        <v>16.72805959794513</v>
      </c>
      <c r="W130">
        <f t="shared" si="23"/>
        <v>4.2451973108244285</v>
      </c>
      <c r="X130">
        <f t="shared" si="24"/>
        <v>25.652884917160847</v>
      </c>
      <c r="Y130">
        <f t="shared" si="25"/>
        <v>4.1014882968004098</v>
      </c>
      <c r="Z130">
        <f t="shared" si="26"/>
        <v>4.2105089281289754</v>
      </c>
      <c r="AA130">
        <f t="shared" si="27"/>
        <v>3.8983134838699032</v>
      </c>
      <c r="AB130">
        <f t="shared" si="28"/>
        <v>46.123986190720046</v>
      </c>
      <c r="AC130">
        <f t="shared" si="29"/>
        <v>4.1956424784023536</v>
      </c>
    </row>
    <row r="131" spans="1:29" x14ac:dyDescent="0.25">
      <c r="A131" t="s">
        <v>1663</v>
      </c>
      <c r="B131">
        <v>2.0945999999999998</v>
      </c>
      <c r="C131">
        <v>0.18679999999999999</v>
      </c>
      <c r="D131">
        <v>0.28339999999999999</v>
      </c>
      <c r="E131">
        <v>0.1855</v>
      </c>
      <c r="F131">
        <v>0.14660000000000001</v>
      </c>
      <c r="G131">
        <v>0.96140000000000003</v>
      </c>
      <c r="H131">
        <v>0.1593</v>
      </c>
      <c r="I131">
        <v>0.1658</v>
      </c>
      <c r="K131" t="s">
        <v>1663</v>
      </c>
      <c r="L131">
        <f t="shared" si="14"/>
        <v>2.0179666666666662</v>
      </c>
      <c r="M131">
        <f t="shared" si="15"/>
        <v>0.11016666666666666</v>
      </c>
      <c r="N131">
        <f t="shared" si="16"/>
        <v>0.20676666666666665</v>
      </c>
      <c r="O131">
        <f t="shared" si="17"/>
        <v>0.10886666666666667</v>
      </c>
      <c r="P131">
        <f t="shared" si="18"/>
        <v>6.9966666666666677E-2</v>
      </c>
      <c r="Q131">
        <f t="shared" si="19"/>
        <v>0.8847666666666667</v>
      </c>
      <c r="R131">
        <f t="shared" si="20"/>
        <v>8.2666666666666666E-2</v>
      </c>
      <c r="S131">
        <f t="shared" si="21"/>
        <v>8.9166666666666672E-2</v>
      </c>
      <c r="U131" t="s">
        <v>1663</v>
      </c>
      <c r="V131">
        <f t="shared" si="22"/>
        <v>100</v>
      </c>
      <c r="W131">
        <f t="shared" si="23"/>
        <v>5.4592907051652668</v>
      </c>
      <c r="X131">
        <f t="shared" si="24"/>
        <v>10.246287517137715</v>
      </c>
      <c r="Y131">
        <f t="shared" si="25"/>
        <v>5.3948694230165692</v>
      </c>
      <c r="Z131">
        <f t="shared" si="26"/>
        <v>3.4671864417978502</v>
      </c>
      <c r="AA131">
        <f t="shared" si="27"/>
        <v>43.844463899304593</v>
      </c>
      <c r="AB131">
        <f t="shared" si="28"/>
        <v>4.0965328135582029</v>
      </c>
      <c r="AC131">
        <f t="shared" si="29"/>
        <v>4.4186392243016908</v>
      </c>
    </row>
    <row r="132" spans="1:29" x14ac:dyDescent="0.25">
      <c r="A132" t="s">
        <v>1664</v>
      </c>
      <c r="B132">
        <v>7.8799999999999995E-2</v>
      </c>
      <c r="C132">
        <v>7.7700000000000005E-2</v>
      </c>
      <c r="D132">
        <v>7.3400000000000007E-2</v>
      </c>
      <c r="E132">
        <v>4</v>
      </c>
      <c r="F132">
        <f>AVERAGE(B132:D132)</f>
        <v>7.6633333333333331E-2</v>
      </c>
    </row>
    <row r="133" spans="1:29" x14ac:dyDescent="0.25">
      <c r="A133" t="s">
        <v>1665</v>
      </c>
    </row>
    <row r="136" spans="1:29" x14ac:dyDescent="0.25">
      <c r="A136" s="7" t="s">
        <v>2368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0.14130000000000001</v>
      </c>
      <c r="C139">
        <v>0.17280000000000001</v>
      </c>
      <c r="D139">
        <v>0.15959999999999999</v>
      </c>
      <c r="E139">
        <v>0.17119999999999999</v>
      </c>
      <c r="F139">
        <v>0.1517</v>
      </c>
      <c r="G139">
        <v>0.60970000000000002</v>
      </c>
      <c r="H139">
        <v>0.17349999999999999</v>
      </c>
      <c r="I139">
        <v>0.18279999999999999</v>
      </c>
      <c r="K139" t="s">
        <v>1658</v>
      </c>
      <c r="L139">
        <f>B139-$F$145</f>
        <v>6.5000000000000002E-2</v>
      </c>
      <c r="M139">
        <f t="shared" ref="M139:S139" si="30">C139-$F$145</f>
        <v>9.6500000000000002E-2</v>
      </c>
      <c r="N139">
        <f t="shared" si="30"/>
        <v>8.3299999999999985E-2</v>
      </c>
      <c r="O139">
        <f t="shared" si="30"/>
        <v>9.4899999999999984E-2</v>
      </c>
      <c r="P139">
        <f t="shared" si="30"/>
        <v>7.5399999999999995E-2</v>
      </c>
      <c r="Q139">
        <f t="shared" si="30"/>
        <v>0.53339999999999999</v>
      </c>
      <c r="R139">
        <f t="shared" si="30"/>
        <v>9.7199999999999981E-2</v>
      </c>
      <c r="S139">
        <f t="shared" si="30"/>
        <v>0.10649999999999998</v>
      </c>
      <c r="U139" t="s">
        <v>1658</v>
      </c>
      <c r="V139">
        <f>L139/$L$144*100</f>
        <v>4.8348705742338591</v>
      </c>
      <c r="W139">
        <f t="shared" ref="W139:AC139" si="31">M139/$L$144*100</f>
        <v>7.1779232371318056</v>
      </c>
      <c r="X139">
        <f t="shared" si="31"/>
        <v>6.1960725974412361</v>
      </c>
      <c r="Y139">
        <f t="shared" si="31"/>
        <v>7.0589110383814324</v>
      </c>
      <c r="Z139">
        <f t="shared" si="31"/>
        <v>5.6084498661112754</v>
      </c>
      <c r="AA139">
        <f t="shared" si="31"/>
        <v>39.675691758405236</v>
      </c>
      <c r="AB139">
        <f t="shared" si="31"/>
        <v>7.2299910740850919</v>
      </c>
      <c r="AC139">
        <f t="shared" si="31"/>
        <v>7.9217494793216288</v>
      </c>
    </row>
    <row r="140" spans="1:29" x14ac:dyDescent="0.25">
      <c r="A140" t="s">
        <v>1659</v>
      </c>
      <c r="B140">
        <v>1.6035999999999999</v>
      </c>
      <c r="C140">
        <v>0.219</v>
      </c>
      <c r="D140">
        <v>0.21310000000000001</v>
      </c>
      <c r="E140">
        <v>0.2281</v>
      </c>
      <c r="F140">
        <v>0.21640000000000001</v>
      </c>
      <c r="G140">
        <v>0.87609999999999999</v>
      </c>
      <c r="H140">
        <v>0.2099</v>
      </c>
      <c r="I140">
        <v>0.13300000000000001</v>
      </c>
      <c r="K140" t="s">
        <v>1659</v>
      </c>
      <c r="L140">
        <f t="shared" ref="L140:L144" si="32">B140-$F$145</f>
        <v>1.5272999999999999</v>
      </c>
      <c r="M140">
        <f t="shared" ref="M140:M144" si="33">C140-$F$145</f>
        <v>0.14269999999999999</v>
      </c>
      <c r="N140">
        <f t="shared" ref="N140:N144" si="34">D140-$F$145</f>
        <v>0.1368</v>
      </c>
      <c r="O140">
        <f t="shared" ref="O140:O144" si="35">E140-$F$145</f>
        <v>0.15179999999999999</v>
      </c>
      <c r="P140">
        <f t="shared" ref="P140:P144" si="36">F140-$F$145</f>
        <v>0.1401</v>
      </c>
      <c r="Q140">
        <f t="shared" ref="Q140:Q144" si="37">G140-$F$145</f>
        <v>0.79979999999999996</v>
      </c>
      <c r="R140">
        <f t="shared" ref="R140:R144" si="38">H140-$F$145</f>
        <v>0.1336</v>
      </c>
      <c r="S140">
        <f t="shared" ref="S140:S144" si="39">I140-$F$145</f>
        <v>5.67E-2</v>
      </c>
      <c r="U140" t="s">
        <v>1659</v>
      </c>
      <c r="V140">
        <f t="shared" ref="V140:V144" si="40">L140/$L$144*100</f>
        <v>113.60458196965189</v>
      </c>
      <c r="W140">
        <f t="shared" ref="W140:W144" si="41">M140/$L$144*100</f>
        <v>10.614400476048793</v>
      </c>
      <c r="X140">
        <f t="shared" ref="X140:X144" si="42">N140/$L$144*100</f>
        <v>10.175542993156798</v>
      </c>
      <c r="Y140">
        <f t="shared" ref="Y140:Y144" si="43">O140/$L$144*100</f>
        <v>11.291282356441535</v>
      </c>
      <c r="Z140">
        <f t="shared" ref="Z140:Z144" si="44">P140/$L$144*100</f>
        <v>10.42100565307944</v>
      </c>
      <c r="AA140">
        <f t="shared" ref="AA140:AA144" si="45">Q140/$L$144*100</f>
        <v>59.491222850342155</v>
      </c>
      <c r="AB140">
        <f t="shared" ref="AB140:AB144" si="46">R140/$L$144*100</f>
        <v>9.937518595656055</v>
      </c>
      <c r="AC140">
        <f t="shared" ref="AC140:AC144" si="47">S140/$L$144*100</f>
        <v>4.2174947932163045</v>
      </c>
    </row>
    <row r="141" spans="1:29" x14ac:dyDescent="0.25">
      <c r="A141" t="s">
        <v>1660</v>
      </c>
      <c r="B141">
        <v>1.9077999999999999</v>
      </c>
      <c r="C141">
        <v>0.1673</v>
      </c>
      <c r="D141">
        <v>0.17899999999999999</v>
      </c>
      <c r="E141">
        <v>0.23169999999999999</v>
      </c>
      <c r="F141">
        <v>0.1842</v>
      </c>
      <c r="G141">
        <v>1.4235</v>
      </c>
      <c r="H141">
        <v>0.18410000000000001</v>
      </c>
      <c r="I141">
        <v>0.15890000000000001</v>
      </c>
      <c r="K141" t="s">
        <v>1660</v>
      </c>
      <c r="L141">
        <f t="shared" si="32"/>
        <v>1.8314999999999999</v>
      </c>
      <c r="M141">
        <f t="shared" si="33"/>
        <v>9.0999999999999998E-2</v>
      </c>
      <c r="N141">
        <f t="shared" si="34"/>
        <v>0.10269999999999999</v>
      </c>
      <c r="O141">
        <f t="shared" si="35"/>
        <v>0.15539999999999998</v>
      </c>
      <c r="P141">
        <f t="shared" si="36"/>
        <v>0.1079</v>
      </c>
      <c r="Q141">
        <f t="shared" si="37"/>
        <v>1.3472</v>
      </c>
      <c r="R141">
        <f t="shared" si="38"/>
        <v>0.10780000000000001</v>
      </c>
      <c r="S141">
        <f t="shared" si="39"/>
        <v>8.2600000000000007E-2</v>
      </c>
      <c r="U141" t="s">
        <v>1660</v>
      </c>
      <c r="V141">
        <f t="shared" si="40"/>
        <v>136.23177625706631</v>
      </c>
      <c r="W141">
        <f t="shared" si="41"/>
        <v>6.7688188039274024</v>
      </c>
      <c r="X141">
        <f t="shared" si="42"/>
        <v>7.6390955072894968</v>
      </c>
      <c r="Y141">
        <f t="shared" si="43"/>
        <v>11.55905980362987</v>
      </c>
      <c r="Z141">
        <f t="shared" si="44"/>
        <v>8.0258851532282058</v>
      </c>
      <c r="AA141">
        <f t="shared" si="45"/>
        <v>100.20827134781314</v>
      </c>
      <c r="AB141">
        <f t="shared" si="46"/>
        <v>8.0184468908063078</v>
      </c>
      <c r="AC141">
        <f t="shared" si="47"/>
        <v>6.1440047604879506</v>
      </c>
    </row>
    <row r="142" spans="1:29" x14ac:dyDescent="0.25">
      <c r="A142" t="s">
        <v>1661</v>
      </c>
      <c r="B142">
        <v>0.22620000000000001</v>
      </c>
      <c r="C142">
        <v>0.1744</v>
      </c>
      <c r="D142">
        <v>0.17560000000000001</v>
      </c>
      <c r="E142">
        <v>0.19689999999999999</v>
      </c>
      <c r="F142">
        <v>0.17349999999999999</v>
      </c>
      <c r="G142">
        <v>1.4777</v>
      </c>
      <c r="H142">
        <v>0.155</v>
      </c>
      <c r="I142">
        <v>0.1565</v>
      </c>
      <c r="K142" t="s">
        <v>1661</v>
      </c>
      <c r="L142">
        <f t="shared" si="32"/>
        <v>0.14990000000000001</v>
      </c>
      <c r="M142">
        <f t="shared" si="33"/>
        <v>9.8099999999999993E-2</v>
      </c>
      <c r="N142">
        <f t="shared" si="34"/>
        <v>9.9299999999999999E-2</v>
      </c>
      <c r="O142">
        <f t="shared" si="35"/>
        <v>0.12059999999999998</v>
      </c>
      <c r="P142">
        <f t="shared" si="36"/>
        <v>9.7199999999999981E-2</v>
      </c>
      <c r="Q142">
        <f t="shared" si="37"/>
        <v>1.4014</v>
      </c>
      <c r="R142">
        <f t="shared" si="38"/>
        <v>7.8699999999999992E-2</v>
      </c>
      <c r="S142">
        <f t="shared" si="39"/>
        <v>8.0199999999999994E-2</v>
      </c>
      <c r="U142" t="s">
        <v>1661</v>
      </c>
      <c r="V142">
        <f t="shared" si="40"/>
        <v>11.149955370425468</v>
      </c>
      <c r="W142">
        <f t="shared" si="41"/>
        <v>7.2969354358821779</v>
      </c>
      <c r="X142">
        <f t="shared" si="42"/>
        <v>7.3861945849449562</v>
      </c>
      <c r="Y142">
        <f t="shared" si="43"/>
        <v>8.9705444808092807</v>
      </c>
      <c r="Z142">
        <f t="shared" si="44"/>
        <v>7.2299910740850919</v>
      </c>
      <c r="AA142">
        <f t="shared" si="45"/>
        <v>104.239809580482</v>
      </c>
      <c r="AB142">
        <f t="shared" si="46"/>
        <v>5.853912526033918</v>
      </c>
      <c r="AC142">
        <f t="shared" si="47"/>
        <v>5.9654864623623922</v>
      </c>
    </row>
    <row r="143" spans="1:29" x14ac:dyDescent="0.25">
      <c r="A143" t="s">
        <v>1662</v>
      </c>
      <c r="B143">
        <v>0.20080000000000001</v>
      </c>
      <c r="C143">
        <v>0.16209999999999999</v>
      </c>
      <c r="D143">
        <v>0.1724</v>
      </c>
      <c r="E143">
        <v>0.96319999999999995</v>
      </c>
      <c r="F143">
        <v>0.1671</v>
      </c>
      <c r="G143">
        <v>1.0378000000000001</v>
      </c>
      <c r="H143">
        <v>1.7069000000000001</v>
      </c>
      <c r="I143">
        <v>0.15509999999999999</v>
      </c>
      <c r="K143" t="s">
        <v>1662</v>
      </c>
      <c r="L143">
        <f t="shared" si="32"/>
        <v>0.1245</v>
      </c>
      <c r="M143">
        <f t="shared" si="33"/>
        <v>8.5799999999999987E-2</v>
      </c>
      <c r="N143">
        <f t="shared" si="34"/>
        <v>9.6099999999999991E-2</v>
      </c>
      <c r="O143">
        <f t="shared" si="35"/>
        <v>0.88689999999999991</v>
      </c>
      <c r="P143">
        <f t="shared" si="36"/>
        <v>9.0799999999999992E-2</v>
      </c>
      <c r="Q143">
        <f t="shared" si="37"/>
        <v>0.96150000000000002</v>
      </c>
      <c r="R143">
        <f t="shared" si="38"/>
        <v>1.6306</v>
      </c>
      <c r="S143">
        <f t="shared" si="39"/>
        <v>7.8799999999999981E-2</v>
      </c>
      <c r="U143" t="s">
        <v>1662</v>
      </c>
      <c r="V143">
        <f t="shared" si="40"/>
        <v>9.2606367152633133</v>
      </c>
      <c r="W143">
        <f t="shared" si="41"/>
        <v>6.3820291579886934</v>
      </c>
      <c r="X143">
        <f t="shared" si="42"/>
        <v>7.1481701874442125</v>
      </c>
      <c r="Y143">
        <f t="shared" si="43"/>
        <v>65.969949419815521</v>
      </c>
      <c r="Z143">
        <f t="shared" si="44"/>
        <v>6.7539422790836054</v>
      </c>
      <c r="AA143">
        <f t="shared" si="45"/>
        <v>71.518893186551622</v>
      </c>
      <c r="AB143">
        <f t="shared" si="46"/>
        <v>121.28830705147277</v>
      </c>
      <c r="AC143">
        <f t="shared" si="47"/>
        <v>5.8613507884558151</v>
      </c>
    </row>
    <row r="144" spans="1:29" x14ac:dyDescent="0.25">
      <c r="A144" t="s">
        <v>1663</v>
      </c>
      <c r="B144">
        <v>1.4207000000000001</v>
      </c>
      <c r="C144">
        <v>0.1588</v>
      </c>
      <c r="D144">
        <v>0.1404</v>
      </c>
      <c r="E144">
        <v>0.44109999999999999</v>
      </c>
      <c r="F144">
        <v>0.24840000000000001</v>
      </c>
      <c r="G144">
        <v>0.1479</v>
      </c>
      <c r="H144">
        <v>2.2158000000000002</v>
      </c>
      <c r="I144">
        <v>0.13919999999999999</v>
      </c>
      <c r="K144" t="s">
        <v>1663</v>
      </c>
      <c r="L144">
        <f t="shared" si="32"/>
        <v>1.3444</v>
      </c>
      <c r="M144">
        <f t="shared" si="33"/>
        <v>8.249999999999999E-2</v>
      </c>
      <c r="N144">
        <f t="shared" si="34"/>
        <v>6.409999999999999E-2</v>
      </c>
      <c r="O144">
        <f t="shared" si="35"/>
        <v>0.36480000000000001</v>
      </c>
      <c r="P144">
        <f t="shared" si="36"/>
        <v>0.1721</v>
      </c>
      <c r="Q144">
        <f t="shared" si="37"/>
        <v>7.1599999999999997E-2</v>
      </c>
      <c r="R144">
        <f t="shared" si="38"/>
        <v>2.1395000000000004</v>
      </c>
      <c r="S144">
        <f t="shared" si="39"/>
        <v>6.2899999999999984E-2</v>
      </c>
      <c r="U144" t="s">
        <v>1663</v>
      </c>
      <c r="V144">
        <f t="shared" si="40"/>
        <v>100</v>
      </c>
      <c r="W144">
        <f t="shared" si="41"/>
        <v>6.1365664980660508</v>
      </c>
      <c r="X144">
        <f t="shared" si="42"/>
        <v>4.7679262124367741</v>
      </c>
      <c r="Y144">
        <f t="shared" si="43"/>
        <v>27.134781315084794</v>
      </c>
      <c r="Z144">
        <f t="shared" si="44"/>
        <v>12.801249628086877</v>
      </c>
      <c r="AA144">
        <f t="shared" si="45"/>
        <v>5.3257958940791426</v>
      </c>
      <c r="AB144">
        <f t="shared" si="46"/>
        <v>159.14162451651296</v>
      </c>
      <c r="AC144">
        <f t="shared" si="47"/>
        <v>4.6786670633739948</v>
      </c>
    </row>
    <row r="145" spans="1:29" x14ac:dyDescent="0.25">
      <c r="A145" t="s">
        <v>1664</v>
      </c>
      <c r="B145">
        <v>7.6300000000000007E-2</v>
      </c>
      <c r="C145">
        <v>1.5145999999999999</v>
      </c>
      <c r="D145">
        <v>0.22320000000000001</v>
      </c>
      <c r="E145">
        <v>4</v>
      </c>
      <c r="F145">
        <f>AVERAGE(B145)</f>
        <v>7.6300000000000007E-2</v>
      </c>
    </row>
    <row r="146" spans="1:29" x14ac:dyDescent="0.25">
      <c r="A146" t="s">
        <v>1665</v>
      </c>
    </row>
    <row r="149" spans="1:29" x14ac:dyDescent="0.25">
      <c r="A149" s="7" t="s">
        <v>2369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0.14380000000000001</v>
      </c>
      <c r="C152">
        <v>0.15579999999999999</v>
      </c>
      <c r="D152">
        <v>0.1741</v>
      </c>
      <c r="E152">
        <v>0.1552</v>
      </c>
      <c r="F152">
        <v>0.15859999999999999</v>
      </c>
      <c r="G152">
        <v>0.44750000000000001</v>
      </c>
      <c r="H152">
        <v>0.14319999999999999</v>
      </c>
      <c r="I152">
        <v>0.1391</v>
      </c>
      <c r="K152" t="s">
        <v>1658</v>
      </c>
      <c r="L152">
        <f>B152-$F$158</f>
        <v>6.716666666666668E-2</v>
      </c>
      <c r="M152">
        <f t="shared" ref="M152:S152" si="48">C152-$F$158</f>
        <v>7.9166666666666663E-2</v>
      </c>
      <c r="N152">
        <f t="shared" si="48"/>
        <v>9.7466666666666674E-2</v>
      </c>
      <c r="O152">
        <f t="shared" si="48"/>
        <v>7.8566666666666674E-2</v>
      </c>
      <c r="P152">
        <f t="shared" si="48"/>
        <v>8.196666666666666E-2</v>
      </c>
      <c r="Q152">
        <f t="shared" si="48"/>
        <v>0.37086666666666668</v>
      </c>
      <c r="R152">
        <f t="shared" si="48"/>
        <v>6.6566666666666663E-2</v>
      </c>
      <c r="S152">
        <f t="shared" si="48"/>
        <v>6.246666666666667E-2</v>
      </c>
      <c r="U152" t="s">
        <v>1658</v>
      </c>
      <c r="V152">
        <f>L152/$L$157*100</f>
        <v>3.8053331318930366</v>
      </c>
      <c r="W152">
        <f t="shared" ref="W152:AC152" si="49">M152/$L$157*100</f>
        <v>4.4851941380873246</v>
      </c>
      <c r="X152">
        <f t="shared" si="49"/>
        <v>5.5219821725336162</v>
      </c>
      <c r="Y152">
        <f t="shared" si="49"/>
        <v>4.4512010877776103</v>
      </c>
      <c r="Z152">
        <f t="shared" si="49"/>
        <v>4.6438283728659915</v>
      </c>
      <c r="AA152">
        <f t="shared" si="49"/>
        <v>21.011482096993504</v>
      </c>
      <c r="AB152">
        <f t="shared" si="49"/>
        <v>3.7713400815833209</v>
      </c>
      <c r="AC152">
        <f t="shared" si="49"/>
        <v>3.5390542378002725</v>
      </c>
    </row>
    <row r="153" spans="1:29" x14ac:dyDescent="0.25">
      <c r="A153" t="s">
        <v>1659</v>
      </c>
      <c r="B153">
        <v>0.43430000000000002</v>
      </c>
      <c r="C153">
        <v>0.34470000000000001</v>
      </c>
      <c r="D153">
        <v>0.1193</v>
      </c>
      <c r="E153">
        <v>0.11559999999999999</v>
      </c>
      <c r="F153">
        <v>0.19139999999999999</v>
      </c>
      <c r="G153">
        <v>0.18149999999999999</v>
      </c>
      <c r="H153">
        <v>0.17599999999999999</v>
      </c>
      <c r="I153">
        <v>0.15329999999999999</v>
      </c>
      <c r="K153" t="s">
        <v>1659</v>
      </c>
      <c r="L153">
        <f t="shared" ref="L153:L157" si="50">B153-$F$158</f>
        <v>0.35766666666666669</v>
      </c>
      <c r="M153">
        <f t="shared" ref="M153:M157" si="51">C153-$F$158</f>
        <v>0.26806666666666668</v>
      </c>
      <c r="N153">
        <f t="shared" ref="N153:N157" si="52">D153-$F$158</f>
        <v>4.2666666666666672E-2</v>
      </c>
      <c r="O153">
        <f t="shared" ref="O153:O157" si="53">E153-$F$158</f>
        <v>3.8966666666666663E-2</v>
      </c>
      <c r="P153">
        <f t="shared" ref="P153:P157" si="54">F153-$F$158</f>
        <v>0.11476666666666666</v>
      </c>
      <c r="Q153">
        <f t="shared" ref="Q153:Q157" si="55">G153-$F$158</f>
        <v>0.10486666666666666</v>
      </c>
      <c r="R153">
        <f t="shared" ref="R153:R157" si="56">H153-$F$158</f>
        <v>9.9366666666666659E-2</v>
      </c>
      <c r="S153">
        <f t="shared" ref="S153:S157" si="57">I153-$F$158</f>
        <v>7.6666666666666661E-2</v>
      </c>
      <c r="U153" t="s">
        <v>1659</v>
      </c>
      <c r="V153">
        <f t="shared" ref="V153:V157" si="58">L153/$L$157*100</f>
        <v>20.263634990179789</v>
      </c>
      <c r="W153">
        <f t="shared" ref="W153:W157" si="59">M153/$L$157*100</f>
        <v>15.187339477262427</v>
      </c>
      <c r="X153">
        <f t="shared" ref="X153:X157" si="60">N153/$L$157*100</f>
        <v>2.417283577579695</v>
      </c>
      <c r="Y153">
        <f t="shared" ref="Y153:Y157" si="61">O153/$L$157*100</f>
        <v>2.2076597673364553</v>
      </c>
      <c r="Z153">
        <f t="shared" ref="Z153:Z157" si="62">P153/$L$157*100</f>
        <v>6.5021151231303822</v>
      </c>
      <c r="AA153">
        <f t="shared" ref="AA153:AA157" si="63">Q153/$L$157*100</f>
        <v>5.9412297930200939</v>
      </c>
      <c r="AB153">
        <f t="shared" ref="AB153:AB157" si="64">R153/$L$157*100</f>
        <v>5.6296268318477107</v>
      </c>
      <c r="AC153">
        <f t="shared" ref="AC153:AC157" si="65">S153/$L$157*100</f>
        <v>4.343556428463514</v>
      </c>
    </row>
    <row r="154" spans="1:29" x14ac:dyDescent="0.25">
      <c r="A154" t="s">
        <v>1660</v>
      </c>
      <c r="B154">
        <v>0.1615</v>
      </c>
      <c r="C154">
        <v>2.2237</v>
      </c>
      <c r="D154">
        <v>0.1714</v>
      </c>
      <c r="E154">
        <v>0.1646</v>
      </c>
      <c r="F154">
        <v>0.18010000000000001</v>
      </c>
      <c r="G154">
        <v>0.1666</v>
      </c>
      <c r="H154">
        <v>0.1699</v>
      </c>
      <c r="I154">
        <v>0.1555</v>
      </c>
      <c r="K154" t="s">
        <v>1660</v>
      </c>
      <c r="L154">
        <f t="shared" si="50"/>
        <v>8.4866666666666674E-2</v>
      </c>
      <c r="M154">
        <f t="shared" si="51"/>
        <v>2.1470666666666665</v>
      </c>
      <c r="N154">
        <f t="shared" si="52"/>
        <v>9.4766666666666666E-2</v>
      </c>
      <c r="O154">
        <f t="shared" si="53"/>
        <v>8.7966666666666665E-2</v>
      </c>
      <c r="P154">
        <f t="shared" si="54"/>
        <v>0.10346666666666668</v>
      </c>
      <c r="Q154">
        <f t="shared" si="55"/>
        <v>8.9966666666666667E-2</v>
      </c>
      <c r="R154">
        <f t="shared" si="56"/>
        <v>9.3266666666666664E-2</v>
      </c>
      <c r="S154">
        <f t="shared" si="57"/>
        <v>7.8866666666666668E-2</v>
      </c>
      <c r="U154" t="s">
        <v>1660</v>
      </c>
      <c r="V154">
        <f t="shared" si="58"/>
        <v>4.8081281160296125</v>
      </c>
      <c r="W154">
        <f t="shared" si="59"/>
        <v>121.6422420305182</v>
      </c>
      <c r="X154">
        <f t="shared" si="60"/>
        <v>5.3690134461398999</v>
      </c>
      <c r="Y154">
        <f t="shared" si="61"/>
        <v>4.9837588759631366</v>
      </c>
      <c r="Z154">
        <f t="shared" si="62"/>
        <v>5.8619126756307605</v>
      </c>
      <c r="AA154">
        <f t="shared" si="63"/>
        <v>5.0970690436621853</v>
      </c>
      <c r="AB154">
        <f t="shared" si="64"/>
        <v>5.2840308203656141</v>
      </c>
      <c r="AC154">
        <f t="shared" si="65"/>
        <v>4.4681976129324674</v>
      </c>
    </row>
    <row r="155" spans="1:29" x14ac:dyDescent="0.25">
      <c r="A155" t="s">
        <v>1661</v>
      </c>
      <c r="B155">
        <v>0.16520000000000001</v>
      </c>
      <c r="C155">
        <v>1.5875999999999999</v>
      </c>
      <c r="D155">
        <v>0.18440000000000001</v>
      </c>
      <c r="E155">
        <v>0.19239999999999999</v>
      </c>
      <c r="F155">
        <v>0.17829999999999999</v>
      </c>
      <c r="G155">
        <v>0.15679999999999999</v>
      </c>
      <c r="H155">
        <v>0.1792</v>
      </c>
      <c r="I155">
        <v>0.15590000000000001</v>
      </c>
      <c r="K155" t="s">
        <v>1661</v>
      </c>
      <c r="L155">
        <f t="shared" si="50"/>
        <v>8.8566666666666682E-2</v>
      </c>
      <c r="M155">
        <f t="shared" si="51"/>
        <v>1.5109666666666666</v>
      </c>
      <c r="N155">
        <f t="shared" si="52"/>
        <v>0.10776666666666668</v>
      </c>
      <c r="O155">
        <f t="shared" si="53"/>
        <v>0.11576666666666666</v>
      </c>
      <c r="P155">
        <f t="shared" si="54"/>
        <v>0.10166666666666666</v>
      </c>
      <c r="Q155">
        <f t="shared" si="55"/>
        <v>8.0166666666666664E-2</v>
      </c>
      <c r="R155">
        <f t="shared" si="56"/>
        <v>0.10256666666666667</v>
      </c>
      <c r="S155">
        <f t="shared" si="57"/>
        <v>7.926666666666668E-2</v>
      </c>
      <c r="U155" t="s">
        <v>1661</v>
      </c>
      <c r="V155">
        <f t="shared" si="58"/>
        <v>5.0177519262728527</v>
      </c>
      <c r="W155">
        <f t="shared" si="59"/>
        <v>85.603943193835931</v>
      </c>
      <c r="X155">
        <f t="shared" si="60"/>
        <v>6.105529536183715</v>
      </c>
      <c r="Y155">
        <f t="shared" si="61"/>
        <v>6.558770206979907</v>
      </c>
      <c r="Z155">
        <f t="shared" si="62"/>
        <v>5.7599335247016166</v>
      </c>
      <c r="AA155">
        <f t="shared" si="63"/>
        <v>4.5418492219368485</v>
      </c>
      <c r="AB155">
        <f t="shared" si="64"/>
        <v>5.8109231001661881</v>
      </c>
      <c r="AC155">
        <f t="shared" si="65"/>
        <v>4.4908596464722779</v>
      </c>
    </row>
    <row r="156" spans="1:29" x14ac:dyDescent="0.25">
      <c r="A156" t="s">
        <v>1662</v>
      </c>
      <c r="B156">
        <v>0.1888</v>
      </c>
      <c r="C156">
        <v>0.66259999999999997</v>
      </c>
      <c r="D156">
        <v>0.18179999999999999</v>
      </c>
      <c r="E156">
        <v>0.18479999999999999</v>
      </c>
      <c r="F156">
        <v>0.16950000000000001</v>
      </c>
      <c r="G156">
        <v>0.18129999999999999</v>
      </c>
      <c r="H156">
        <v>0.16550000000000001</v>
      </c>
      <c r="I156">
        <v>0.16259999999999999</v>
      </c>
      <c r="K156" t="s">
        <v>1662</v>
      </c>
      <c r="L156">
        <f t="shared" si="50"/>
        <v>0.11216666666666666</v>
      </c>
      <c r="M156">
        <f t="shared" si="51"/>
        <v>0.58596666666666664</v>
      </c>
      <c r="N156">
        <f t="shared" si="52"/>
        <v>0.10516666666666666</v>
      </c>
      <c r="O156">
        <f t="shared" si="53"/>
        <v>0.10816666666666666</v>
      </c>
      <c r="P156">
        <f t="shared" si="54"/>
        <v>9.2866666666666681E-2</v>
      </c>
      <c r="Q156">
        <f t="shared" si="55"/>
        <v>0.10466666666666666</v>
      </c>
      <c r="R156">
        <f t="shared" si="56"/>
        <v>8.8866666666666677E-2</v>
      </c>
      <c r="S156">
        <f t="shared" si="57"/>
        <v>8.5966666666666663E-2</v>
      </c>
      <c r="U156" t="s">
        <v>1662</v>
      </c>
      <c r="V156">
        <f t="shared" si="58"/>
        <v>6.3548119051216201</v>
      </c>
      <c r="W156">
        <f t="shared" si="59"/>
        <v>33.197990633026137</v>
      </c>
      <c r="X156">
        <f t="shared" si="60"/>
        <v>5.9582263181749511</v>
      </c>
      <c r="Y156">
        <f t="shared" si="61"/>
        <v>6.1281915697235236</v>
      </c>
      <c r="Z156">
        <f t="shared" si="62"/>
        <v>5.2613687868258054</v>
      </c>
      <c r="AA156">
        <f t="shared" si="63"/>
        <v>5.9298987762501882</v>
      </c>
      <c r="AB156">
        <f t="shared" si="64"/>
        <v>5.034748451427709</v>
      </c>
      <c r="AC156">
        <f t="shared" si="65"/>
        <v>4.8704487082640888</v>
      </c>
    </row>
    <row r="157" spans="1:29" x14ac:dyDescent="0.25">
      <c r="A157" t="s">
        <v>1663</v>
      </c>
      <c r="B157">
        <v>1.8416999999999999</v>
      </c>
      <c r="C157">
        <v>0.1643</v>
      </c>
      <c r="D157">
        <v>0.19189999999999999</v>
      </c>
      <c r="E157">
        <v>0.17560000000000001</v>
      </c>
      <c r="F157">
        <v>0.1575</v>
      </c>
      <c r="G157">
        <v>0.30909999999999999</v>
      </c>
      <c r="H157">
        <v>0.1527</v>
      </c>
      <c r="I157">
        <v>0.16250000000000001</v>
      </c>
      <c r="K157" t="s">
        <v>1663</v>
      </c>
      <c r="L157">
        <f t="shared" si="50"/>
        <v>1.7650666666666666</v>
      </c>
      <c r="M157">
        <f t="shared" si="51"/>
        <v>8.7666666666666671E-2</v>
      </c>
      <c r="N157">
        <f t="shared" si="52"/>
        <v>0.11526666666666666</v>
      </c>
      <c r="O157">
        <f t="shared" si="53"/>
        <v>9.8966666666666675E-2</v>
      </c>
      <c r="P157">
        <f t="shared" si="54"/>
        <v>8.086666666666667E-2</v>
      </c>
      <c r="Q157">
        <f t="shared" si="55"/>
        <v>0.23246666666666665</v>
      </c>
      <c r="R157">
        <f t="shared" si="56"/>
        <v>7.6066666666666671E-2</v>
      </c>
      <c r="S157">
        <f t="shared" si="57"/>
        <v>8.5866666666666674E-2</v>
      </c>
      <c r="U157" t="s">
        <v>1663</v>
      </c>
      <c r="V157">
        <f t="shared" si="58"/>
        <v>100</v>
      </c>
      <c r="W157">
        <f t="shared" si="59"/>
        <v>4.9667623508082803</v>
      </c>
      <c r="X157">
        <f t="shared" si="60"/>
        <v>6.5304426650551441</v>
      </c>
      <c r="Y157">
        <f t="shared" si="61"/>
        <v>5.6069647983079021</v>
      </c>
      <c r="Z157">
        <f t="shared" si="62"/>
        <v>4.5815077806315152</v>
      </c>
      <c r="AA157">
        <f t="shared" si="63"/>
        <v>13.170418492219369</v>
      </c>
      <c r="AB157">
        <f t="shared" si="64"/>
        <v>4.3095633781538005</v>
      </c>
      <c r="AC157">
        <f t="shared" si="65"/>
        <v>4.8647831998791364</v>
      </c>
    </row>
    <row r="158" spans="1:29" x14ac:dyDescent="0.25">
      <c r="A158" t="s">
        <v>1664</v>
      </c>
      <c r="B158">
        <v>0.3367</v>
      </c>
      <c r="C158">
        <v>0.33100000000000002</v>
      </c>
      <c r="D158">
        <v>0.10009999999999999</v>
      </c>
      <c r="E158">
        <v>3.9645999999999999</v>
      </c>
      <c r="F158">
        <v>7.6633333333333331E-2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K164" t="s">
        <v>1658</v>
      </c>
    </row>
    <row r="165" spans="1:19" x14ac:dyDescent="0.25">
      <c r="A165" t="s">
        <v>1659</v>
      </c>
      <c r="K165" t="s">
        <v>1659</v>
      </c>
    </row>
    <row r="166" spans="1:19" x14ac:dyDescent="0.25">
      <c r="A166" t="s">
        <v>1660</v>
      </c>
      <c r="K166" t="s">
        <v>1660</v>
      </c>
    </row>
    <row r="167" spans="1:19" x14ac:dyDescent="0.25">
      <c r="A167" t="s">
        <v>1661</v>
      </c>
      <c r="K167" t="s">
        <v>1661</v>
      </c>
    </row>
    <row r="168" spans="1:19" x14ac:dyDescent="0.25">
      <c r="A168" t="s">
        <v>1662</v>
      </c>
      <c r="K168" t="s">
        <v>1662</v>
      </c>
    </row>
    <row r="169" spans="1:19" x14ac:dyDescent="0.25">
      <c r="A169" t="s">
        <v>1663</v>
      </c>
      <c r="K169" t="s">
        <v>1663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1409</v>
      </c>
      <c r="D175" s="224" t="s">
        <v>1409</v>
      </c>
      <c r="E175" s="224" t="s">
        <v>1409</v>
      </c>
      <c r="F175" s="224" t="s">
        <v>1409</v>
      </c>
      <c r="G175" s="224" t="s">
        <v>1409</v>
      </c>
      <c r="H175" s="224" t="s">
        <v>1409</v>
      </c>
      <c r="I175" s="225" t="s">
        <v>1409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1413</v>
      </c>
      <c r="D176" s="219" t="s">
        <v>1413</v>
      </c>
      <c r="E176" s="219" t="s">
        <v>1413</v>
      </c>
      <c r="F176" s="219" t="s">
        <v>1413</v>
      </c>
      <c r="G176" s="219" t="s">
        <v>1413</v>
      </c>
      <c r="H176" s="219" t="s">
        <v>1413</v>
      </c>
      <c r="I176" s="220" t="s">
        <v>1413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1417</v>
      </c>
      <c r="D177" s="219" t="s">
        <v>1417</v>
      </c>
      <c r="E177" s="219" t="s">
        <v>1417</v>
      </c>
      <c r="F177" s="219" t="s">
        <v>1417</v>
      </c>
      <c r="G177" s="219" t="s">
        <v>1417</v>
      </c>
      <c r="H177" s="219" t="s">
        <v>1417</v>
      </c>
      <c r="I177" s="220" t="s">
        <v>1417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1421</v>
      </c>
      <c r="D178" s="219" t="s">
        <v>1421</v>
      </c>
      <c r="E178" s="219" t="s">
        <v>1421</v>
      </c>
      <c r="F178" s="219" t="s">
        <v>1421</v>
      </c>
      <c r="G178" s="219" t="s">
        <v>1421</v>
      </c>
      <c r="H178" s="219" t="s">
        <v>1421</v>
      </c>
      <c r="I178" s="220" t="s">
        <v>1421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1425</v>
      </c>
      <c r="D179" s="219" t="s">
        <v>1425</v>
      </c>
      <c r="E179" s="219" t="s">
        <v>1425</v>
      </c>
      <c r="F179" s="219" t="s">
        <v>1425</v>
      </c>
      <c r="G179" s="219" t="s">
        <v>1425</v>
      </c>
      <c r="H179" s="219" t="s">
        <v>1425</v>
      </c>
      <c r="I179" s="220" t="s">
        <v>1425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1429</v>
      </c>
      <c r="D180" s="219" t="s">
        <v>1429</v>
      </c>
      <c r="E180" s="219" t="s">
        <v>1429</v>
      </c>
      <c r="F180" s="219" t="s">
        <v>1429</v>
      </c>
      <c r="G180" s="219" t="s">
        <v>1429</v>
      </c>
      <c r="H180" s="219" t="s">
        <v>1429</v>
      </c>
      <c r="I180" s="220" t="s">
        <v>1429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2367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35767</v>
      </c>
      <c r="C190">
        <v>41371</v>
      </c>
      <c r="D190">
        <v>59744</v>
      </c>
      <c r="E190">
        <v>59940</v>
      </c>
      <c r="F190">
        <v>53629</v>
      </c>
      <c r="G190">
        <v>43437</v>
      </c>
      <c r="H190">
        <v>45555</v>
      </c>
      <c r="I190">
        <v>41900</v>
      </c>
      <c r="K190" t="s">
        <v>1658</v>
      </c>
      <c r="L190">
        <f>B190-$E$196</f>
        <v>27605.333333333332</v>
      </c>
      <c r="M190">
        <f t="shared" ref="M190:S190" si="66">C190-$E$196</f>
        <v>33209.333333333336</v>
      </c>
      <c r="N190">
        <f t="shared" si="66"/>
        <v>51582.333333333336</v>
      </c>
      <c r="O190">
        <f t="shared" si="66"/>
        <v>51778.333333333336</v>
      </c>
      <c r="P190">
        <f t="shared" si="66"/>
        <v>45467.333333333336</v>
      </c>
      <c r="Q190">
        <f t="shared" si="66"/>
        <v>35275.333333333336</v>
      </c>
      <c r="R190">
        <f t="shared" si="66"/>
        <v>37393.333333333336</v>
      </c>
      <c r="S190">
        <f t="shared" si="66"/>
        <v>33738.333333333336</v>
      </c>
      <c r="U190" t="s">
        <v>1658</v>
      </c>
      <c r="V190">
        <f>L190/$O$196*100</f>
        <v>87.53223692554856</v>
      </c>
      <c r="W190">
        <f t="shared" ref="W190:AC190" si="67">M190/$O$196*100</f>
        <v>105.3016530672642</v>
      </c>
      <c r="X190">
        <f t="shared" si="67"/>
        <v>163.55959074958781</v>
      </c>
      <c r="Y190">
        <f t="shared" si="67"/>
        <v>164.18107639622883</v>
      </c>
      <c r="Z190">
        <f t="shared" si="67"/>
        <v>144.16987274341523</v>
      </c>
      <c r="AA190">
        <f t="shared" si="67"/>
        <v>111.85261911808229</v>
      </c>
      <c r="AB190">
        <f t="shared" si="67"/>
        <v>118.56846911596838</v>
      </c>
      <c r="AC190">
        <f t="shared" si="67"/>
        <v>106.97903014416777</v>
      </c>
    </row>
    <row r="191" spans="1:29" x14ac:dyDescent="0.25">
      <c r="A191" t="s">
        <v>1659</v>
      </c>
      <c r="B191">
        <v>42740</v>
      </c>
      <c r="C191">
        <v>10732</v>
      </c>
      <c r="D191">
        <v>13324</v>
      </c>
      <c r="E191">
        <v>30278</v>
      </c>
      <c r="F191">
        <v>42906</v>
      </c>
      <c r="G191">
        <v>37921</v>
      </c>
      <c r="H191">
        <v>39359</v>
      </c>
      <c r="I191">
        <v>40297</v>
      </c>
      <c r="K191" t="s">
        <v>1659</v>
      </c>
      <c r="L191">
        <f t="shared" ref="L191:L195" si="68">B191-$E$196</f>
        <v>34578.333333333336</v>
      </c>
      <c r="M191">
        <f t="shared" ref="M191:M195" si="69">C191-$E$196</f>
        <v>2570.333333333333</v>
      </c>
      <c r="N191">
        <f t="shared" ref="N191:N195" si="70">D191-$E$196</f>
        <v>5162.333333333333</v>
      </c>
      <c r="O191">
        <f t="shared" ref="O191:O195" si="71">E191-$E$196</f>
        <v>22116.333333333332</v>
      </c>
      <c r="P191">
        <f t="shared" ref="P191:P195" si="72">F191-$E$196</f>
        <v>34744.333333333336</v>
      </c>
      <c r="Q191">
        <f t="shared" ref="Q191:Q195" si="73">G191-$E$196</f>
        <v>29759.333333333332</v>
      </c>
      <c r="R191">
        <f t="shared" ref="R191:R195" si="74">H191-$E$196</f>
        <v>31197.333333333332</v>
      </c>
      <c r="S191">
        <f t="shared" ref="S191:S195" si="75">I191-$E$196</f>
        <v>32135.333333333332</v>
      </c>
      <c r="U191" t="s">
        <v>1659</v>
      </c>
      <c r="V191">
        <f t="shared" ref="V191:V195" si="76">L191/$O$196*100</f>
        <v>109.64254005834356</v>
      </c>
      <c r="W191">
        <f t="shared" ref="W191:W195" si="77">M191/$O$196*100</f>
        <v>8.1501289477021945</v>
      </c>
      <c r="X191">
        <f t="shared" ref="X191:X195" si="78">N191/$O$196*100</f>
        <v>16.368959540016064</v>
      </c>
      <c r="Y191">
        <f t="shared" ref="Y191:Y195" si="79">O191/$O$196*100</f>
        <v>70.127467974464125</v>
      </c>
      <c r="Z191">
        <f t="shared" ref="Z191:Z195" si="80">P191/$O$196*100</f>
        <v>110.16890035090687</v>
      </c>
      <c r="AA191">
        <f t="shared" ref="AA191:AA195" si="81">Q191/$O$196*100</f>
        <v>94.362237348327909</v>
      </c>
      <c r="AB191">
        <f t="shared" ref="AB191:AB195" si="82">R191/$O$196*100</f>
        <v>98.921912653785995</v>
      </c>
      <c r="AC191">
        <f t="shared" ref="AC191:AC195" si="83">S191/$O$196*100</f>
        <v>101.8961653912823</v>
      </c>
    </row>
    <row r="192" spans="1:29" x14ac:dyDescent="0.25">
      <c r="A192" t="s">
        <v>1660</v>
      </c>
      <c r="B192">
        <v>40590</v>
      </c>
      <c r="C192">
        <v>40633</v>
      </c>
      <c r="D192">
        <v>40050</v>
      </c>
      <c r="E192">
        <v>41378</v>
      </c>
      <c r="F192">
        <v>42245</v>
      </c>
      <c r="G192">
        <v>42218</v>
      </c>
      <c r="H192">
        <v>41883</v>
      </c>
      <c r="I192">
        <v>40026</v>
      </c>
      <c r="K192" t="s">
        <v>1660</v>
      </c>
      <c r="L192">
        <f t="shared" si="68"/>
        <v>32428.333333333332</v>
      </c>
      <c r="M192">
        <f t="shared" si="69"/>
        <v>32471.333333333332</v>
      </c>
      <c r="N192">
        <f t="shared" si="70"/>
        <v>31888.333333333332</v>
      </c>
      <c r="O192">
        <f t="shared" si="71"/>
        <v>33216.333333333336</v>
      </c>
      <c r="P192">
        <f t="shared" si="72"/>
        <v>34083.333333333336</v>
      </c>
      <c r="Q192">
        <f t="shared" si="73"/>
        <v>34056.333333333336</v>
      </c>
      <c r="R192">
        <f t="shared" si="74"/>
        <v>33721.333333333336</v>
      </c>
      <c r="S192">
        <f t="shared" si="75"/>
        <v>31864.333333333332</v>
      </c>
      <c r="U192" t="s">
        <v>1660</v>
      </c>
      <c r="V192">
        <f t="shared" si="76"/>
        <v>102.8252230161079</v>
      </c>
      <c r="W192">
        <f t="shared" si="77"/>
        <v>102.96156935695259</v>
      </c>
      <c r="X192">
        <f t="shared" si="78"/>
        <v>101.11296664270917</v>
      </c>
      <c r="Y192">
        <f t="shared" si="79"/>
        <v>105.32384898321567</v>
      </c>
      <c r="Z192">
        <f t="shared" si="80"/>
        <v>108.0729717160614</v>
      </c>
      <c r="AA192">
        <f t="shared" si="81"/>
        <v>107.98735889739146</v>
      </c>
      <c r="AB192">
        <f t="shared" si="82"/>
        <v>106.92512577685707</v>
      </c>
      <c r="AC192">
        <f t="shared" si="83"/>
        <v>101.036866359447</v>
      </c>
    </row>
    <row r="193" spans="1:29" x14ac:dyDescent="0.25">
      <c r="A193" t="s">
        <v>1661</v>
      </c>
      <c r="B193">
        <v>40631</v>
      </c>
      <c r="C193">
        <v>41793</v>
      </c>
      <c r="D193">
        <v>41813</v>
      </c>
      <c r="E193">
        <v>39132</v>
      </c>
      <c r="F193">
        <v>42446</v>
      </c>
      <c r="G193">
        <v>43323</v>
      </c>
      <c r="H193">
        <v>41257</v>
      </c>
      <c r="I193">
        <v>40486</v>
      </c>
      <c r="K193" t="s">
        <v>1661</v>
      </c>
      <c r="L193">
        <f t="shared" si="68"/>
        <v>32469.333333333332</v>
      </c>
      <c r="M193">
        <f t="shared" si="69"/>
        <v>33631.333333333336</v>
      </c>
      <c r="N193">
        <f t="shared" si="70"/>
        <v>33651.333333333336</v>
      </c>
      <c r="O193">
        <f t="shared" si="71"/>
        <v>30970.333333333332</v>
      </c>
      <c r="P193">
        <f t="shared" si="72"/>
        <v>34284.333333333336</v>
      </c>
      <c r="Q193">
        <f t="shared" si="73"/>
        <v>35161.333333333336</v>
      </c>
      <c r="R193">
        <f t="shared" si="74"/>
        <v>33095.333333333336</v>
      </c>
      <c r="S193">
        <f t="shared" si="75"/>
        <v>32324.333333333332</v>
      </c>
      <c r="U193" t="s">
        <v>1661</v>
      </c>
      <c r="V193">
        <f t="shared" si="76"/>
        <v>102.95522766668074</v>
      </c>
      <c r="W193">
        <f t="shared" si="77"/>
        <v>106.63974971462396</v>
      </c>
      <c r="X193">
        <f t="shared" si="78"/>
        <v>106.70316661734243</v>
      </c>
      <c r="Y193">
        <f t="shared" si="79"/>
        <v>98.20213080793134</v>
      </c>
      <c r="Z193">
        <f t="shared" si="80"/>
        <v>108.71031158838203</v>
      </c>
      <c r="AA193">
        <f t="shared" si="81"/>
        <v>111.49114277258701</v>
      </c>
      <c r="AB193">
        <f t="shared" si="82"/>
        <v>104.94017672176892</v>
      </c>
      <c r="AC193">
        <f t="shared" si="83"/>
        <v>102.49545512197184</v>
      </c>
    </row>
    <row r="194" spans="1:29" x14ac:dyDescent="0.25">
      <c r="A194" t="s">
        <v>1662</v>
      </c>
      <c r="B194">
        <v>39375</v>
      </c>
      <c r="C194">
        <v>42423</v>
      </c>
      <c r="D194">
        <v>42655</v>
      </c>
      <c r="E194">
        <v>42533</v>
      </c>
      <c r="F194">
        <v>42179</v>
      </c>
      <c r="G194">
        <v>43458</v>
      </c>
      <c r="H194">
        <v>42656</v>
      </c>
      <c r="I194">
        <v>40236</v>
      </c>
      <c r="K194" t="s">
        <v>1662</v>
      </c>
      <c r="L194">
        <f t="shared" si="68"/>
        <v>31213.333333333332</v>
      </c>
      <c r="M194">
        <f t="shared" si="69"/>
        <v>34261.333333333336</v>
      </c>
      <c r="N194">
        <f t="shared" si="70"/>
        <v>34493.333333333336</v>
      </c>
      <c r="O194">
        <f t="shared" si="71"/>
        <v>34371.333333333336</v>
      </c>
      <c r="P194">
        <f t="shared" si="72"/>
        <v>34017.333333333336</v>
      </c>
      <c r="Q194">
        <f t="shared" si="73"/>
        <v>35296.333333333336</v>
      </c>
      <c r="R194">
        <f t="shared" si="74"/>
        <v>34494.333333333336</v>
      </c>
      <c r="S194">
        <f t="shared" si="75"/>
        <v>32074.333333333332</v>
      </c>
      <c r="U194" t="s">
        <v>1662</v>
      </c>
      <c r="V194">
        <f t="shared" si="76"/>
        <v>98.972646175960762</v>
      </c>
      <c r="W194">
        <f t="shared" si="77"/>
        <v>108.6373821502558</v>
      </c>
      <c r="X194">
        <f t="shared" si="78"/>
        <v>109.37301822179006</v>
      </c>
      <c r="Y194">
        <f t="shared" si="79"/>
        <v>108.98617511520739</v>
      </c>
      <c r="Z194">
        <f t="shared" si="80"/>
        <v>107.86369593709044</v>
      </c>
      <c r="AA194">
        <f t="shared" si="81"/>
        <v>111.91920686593669</v>
      </c>
      <c r="AB194">
        <f t="shared" si="82"/>
        <v>109.37618906692599</v>
      </c>
      <c r="AC194">
        <f t="shared" si="83"/>
        <v>101.70274383799097</v>
      </c>
    </row>
    <row r="195" spans="1:29" x14ac:dyDescent="0.25">
      <c r="A195" t="s">
        <v>1663</v>
      </c>
      <c r="B195">
        <v>9630</v>
      </c>
      <c r="C195">
        <v>38897</v>
      </c>
      <c r="D195">
        <v>41475</v>
      </c>
      <c r="E195">
        <v>45817</v>
      </c>
      <c r="F195">
        <v>42671</v>
      </c>
      <c r="G195">
        <v>43574</v>
      </c>
      <c r="H195">
        <v>42825</v>
      </c>
      <c r="I195">
        <v>41704</v>
      </c>
      <c r="K195" t="s">
        <v>1663</v>
      </c>
      <c r="L195">
        <f t="shared" si="68"/>
        <v>1468.333333333333</v>
      </c>
      <c r="M195">
        <f t="shared" si="69"/>
        <v>30735.333333333332</v>
      </c>
      <c r="N195">
        <f t="shared" si="70"/>
        <v>33313.333333333336</v>
      </c>
      <c r="O195">
        <f t="shared" si="71"/>
        <v>37655.333333333336</v>
      </c>
      <c r="P195">
        <f t="shared" si="72"/>
        <v>34509.333333333336</v>
      </c>
      <c r="Q195">
        <f t="shared" si="73"/>
        <v>35412.333333333336</v>
      </c>
      <c r="R195">
        <f t="shared" si="74"/>
        <v>34663.333333333336</v>
      </c>
      <c r="S195">
        <f t="shared" si="75"/>
        <v>33542.333333333336</v>
      </c>
      <c r="U195" t="s">
        <v>1663</v>
      </c>
      <c r="V195">
        <f t="shared" si="76"/>
        <v>4.6558576079144283</v>
      </c>
      <c r="W195">
        <f t="shared" si="77"/>
        <v>97.456982200989302</v>
      </c>
      <c r="X195">
        <f t="shared" si="78"/>
        <v>105.63142096140025</v>
      </c>
      <c r="Y195">
        <f t="shared" si="79"/>
        <v>119.39923054158037</v>
      </c>
      <c r="Z195">
        <f t="shared" si="80"/>
        <v>109.42375174396484</v>
      </c>
      <c r="AA195">
        <f t="shared" si="81"/>
        <v>112.28702490170382</v>
      </c>
      <c r="AB195">
        <f t="shared" si="82"/>
        <v>109.91206189489706</v>
      </c>
      <c r="AC195">
        <f t="shared" si="83"/>
        <v>106.35754449752675</v>
      </c>
    </row>
    <row r="196" spans="1:29" x14ac:dyDescent="0.25">
      <c r="A196" t="s">
        <v>1664</v>
      </c>
      <c r="B196">
        <v>7976</v>
      </c>
      <c r="C196">
        <v>8260</v>
      </c>
      <c r="D196">
        <v>8249</v>
      </c>
      <c r="E196">
        <f>AVERAGE(B196:D196)</f>
        <v>8161.666666666667</v>
      </c>
      <c r="O196">
        <f>AVERAGE(L190:L192)</f>
        <v>31537.333333333332</v>
      </c>
    </row>
    <row r="197" spans="1:29" x14ac:dyDescent="0.25">
      <c r="A197" t="s">
        <v>1665</v>
      </c>
    </row>
    <row r="200" spans="1:29" x14ac:dyDescent="0.25">
      <c r="A200" s="7" t="s">
        <v>2368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40257</v>
      </c>
      <c r="C203">
        <v>23699</v>
      </c>
      <c r="D203">
        <v>58774</v>
      </c>
      <c r="E203">
        <v>58162</v>
      </c>
      <c r="F203">
        <v>46850</v>
      </c>
      <c r="G203">
        <v>45178</v>
      </c>
      <c r="H203">
        <v>59617</v>
      </c>
      <c r="I203">
        <v>53583</v>
      </c>
      <c r="K203" t="s">
        <v>1658</v>
      </c>
      <c r="L203">
        <f>B203-$E$209</f>
        <v>31290</v>
      </c>
      <c r="M203">
        <f t="shared" ref="M203:S203" si="84">C203-$E$209</f>
        <v>14732</v>
      </c>
      <c r="N203">
        <f t="shared" si="84"/>
        <v>49807</v>
      </c>
      <c r="O203">
        <f t="shared" si="84"/>
        <v>49195</v>
      </c>
      <c r="P203">
        <f t="shared" si="84"/>
        <v>37883</v>
      </c>
      <c r="Q203">
        <f t="shared" si="84"/>
        <v>36211</v>
      </c>
      <c r="R203">
        <f t="shared" si="84"/>
        <v>50650</v>
      </c>
      <c r="S203">
        <f t="shared" si="84"/>
        <v>44616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57049</v>
      </c>
      <c r="C204">
        <v>12944</v>
      </c>
      <c r="D204">
        <v>16398</v>
      </c>
      <c r="E204">
        <v>31949</v>
      </c>
      <c r="F204">
        <v>36793</v>
      </c>
      <c r="G204">
        <v>42472</v>
      </c>
      <c r="H204">
        <v>54794</v>
      </c>
      <c r="I204">
        <v>40627</v>
      </c>
      <c r="K204" t="s">
        <v>1659</v>
      </c>
      <c r="L204">
        <f t="shared" ref="L204:L208" si="85">B204-$E$209</f>
        <v>48082</v>
      </c>
      <c r="M204">
        <f t="shared" ref="M204:M208" si="86">C204-$E$209</f>
        <v>3977</v>
      </c>
      <c r="N204">
        <f t="shared" ref="N204:N208" si="87">D204-$E$209</f>
        <v>7431</v>
      </c>
      <c r="O204">
        <f t="shared" ref="O204:O208" si="88">E204-$E$209</f>
        <v>22982</v>
      </c>
      <c r="P204">
        <f t="shared" ref="P204:P208" si="89">F204-$E$209</f>
        <v>27826</v>
      </c>
      <c r="Q204">
        <f t="shared" ref="Q204:Q208" si="90">G204-$E$209</f>
        <v>33505</v>
      </c>
      <c r="R204">
        <f t="shared" ref="R204:R208" si="91">H204-$E$209</f>
        <v>45827</v>
      </c>
      <c r="S204">
        <f t="shared" ref="S204:S208" si="92">I204-$E$209</f>
        <v>31660</v>
      </c>
      <c r="U204" t="s">
        <v>1658</v>
      </c>
      <c r="V204">
        <f>L203/$O$209*100</f>
        <v>74.370147361749318</v>
      </c>
      <c r="W204">
        <f t="shared" ref="W204:AC204" si="93">M203/$O$209*100</f>
        <v>35.015053081920456</v>
      </c>
      <c r="X204">
        <f t="shared" si="93"/>
        <v>118.38139755981618</v>
      </c>
      <c r="Y204">
        <f t="shared" si="93"/>
        <v>116.92679448581839</v>
      </c>
      <c r="Z204">
        <f t="shared" si="93"/>
        <v>90.040405640944371</v>
      </c>
      <c r="AA204">
        <f t="shared" si="93"/>
        <v>86.066392013943897</v>
      </c>
      <c r="AB204">
        <f t="shared" si="93"/>
        <v>120.38504199017588</v>
      </c>
      <c r="AC204">
        <f t="shared" si="93"/>
        <v>106.04341625732847</v>
      </c>
    </row>
    <row r="205" spans="1:29" x14ac:dyDescent="0.25">
      <c r="A205" t="s">
        <v>1660</v>
      </c>
      <c r="B205">
        <v>55815</v>
      </c>
      <c r="C205">
        <v>47402</v>
      </c>
      <c r="D205">
        <v>40631</v>
      </c>
      <c r="E205">
        <v>42782</v>
      </c>
      <c r="F205">
        <v>38635</v>
      </c>
      <c r="G205">
        <v>41422</v>
      </c>
      <c r="H205">
        <v>43892</v>
      </c>
      <c r="I205">
        <v>44172</v>
      </c>
      <c r="K205" t="s">
        <v>1660</v>
      </c>
      <c r="L205">
        <f t="shared" si="85"/>
        <v>46848</v>
      </c>
      <c r="M205">
        <f t="shared" si="86"/>
        <v>38435</v>
      </c>
      <c r="N205">
        <f t="shared" si="87"/>
        <v>31664</v>
      </c>
      <c r="O205">
        <f t="shared" si="88"/>
        <v>33815</v>
      </c>
      <c r="P205">
        <f t="shared" si="89"/>
        <v>29668</v>
      </c>
      <c r="Q205">
        <f t="shared" si="90"/>
        <v>32455</v>
      </c>
      <c r="R205">
        <f t="shared" si="91"/>
        <v>34925</v>
      </c>
      <c r="S205">
        <f t="shared" si="92"/>
        <v>35205</v>
      </c>
      <c r="U205" t="s">
        <v>1659</v>
      </c>
      <c r="V205">
        <f t="shared" ref="V205:V209" si="94">L204/$O$209*100</f>
        <v>114.28141340516558</v>
      </c>
      <c r="W205">
        <f t="shared" ref="W205:W209" si="95">M204/$O$209*100</f>
        <v>9.4525431785770877</v>
      </c>
      <c r="X205">
        <f t="shared" ref="X205:X209" si="96">N204/$O$209*100</f>
        <v>17.662018697512281</v>
      </c>
      <c r="Y205">
        <f t="shared" ref="Y205:Y209" si="97">O204/$O$209*100</f>
        <v>54.623672951988588</v>
      </c>
      <c r="Z205">
        <f t="shared" ref="Z205:Z209" si="98">P204/$O$209*100</f>
        <v>66.136903818729195</v>
      </c>
      <c r="AA205">
        <f t="shared" ref="AA205:AA209" si="99">Q204/$O$209*100</f>
        <v>79.634764696561561</v>
      </c>
      <c r="AB205">
        <f t="shared" ref="AB205:AB209" si="100">R204/$O$209*100</f>
        <v>108.92172397401363</v>
      </c>
      <c r="AC205">
        <f t="shared" ref="AC205:AC209" si="101">S204/$O$209*100</f>
        <v>75.249564252891773</v>
      </c>
    </row>
    <row r="206" spans="1:29" x14ac:dyDescent="0.25">
      <c r="A206" t="s">
        <v>1661</v>
      </c>
      <c r="B206">
        <v>40722</v>
      </c>
      <c r="C206">
        <v>42206</v>
      </c>
      <c r="D206">
        <v>37548</v>
      </c>
      <c r="E206">
        <v>37322</v>
      </c>
      <c r="F206">
        <v>39029</v>
      </c>
      <c r="G206">
        <v>39051</v>
      </c>
      <c r="H206">
        <v>43593</v>
      </c>
      <c r="I206">
        <v>42380</v>
      </c>
      <c r="K206" t="s">
        <v>1661</v>
      </c>
      <c r="L206">
        <f t="shared" si="85"/>
        <v>31755</v>
      </c>
      <c r="M206">
        <f t="shared" si="86"/>
        <v>33239</v>
      </c>
      <c r="N206">
        <f t="shared" si="87"/>
        <v>28581</v>
      </c>
      <c r="O206">
        <f t="shared" si="88"/>
        <v>28355</v>
      </c>
      <c r="P206">
        <f t="shared" si="89"/>
        <v>30062</v>
      </c>
      <c r="Q206">
        <f t="shared" si="90"/>
        <v>30084</v>
      </c>
      <c r="R206">
        <f t="shared" si="91"/>
        <v>34626</v>
      </c>
      <c r="S206">
        <f t="shared" si="92"/>
        <v>33413</v>
      </c>
      <c r="U206" t="s">
        <v>1660</v>
      </c>
      <c r="V206">
        <f t="shared" si="94"/>
        <v>111.34843923308509</v>
      </c>
      <c r="W206">
        <f t="shared" si="95"/>
        <v>91.352400570432565</v>
      </c>
      <c r="X206">
        <f t="shared" si="96"/>
        <v>75.259071462525739</v>
      </c>
      <c r="Y206">
        <f t="shared" si="97"/>
        <v>80.371573443194421</v>
      </c>
      <c r="Z206">
        <f t="shared" si="98"/>
        <v>70.514973855173508</v>
      </c>
      <c r="AA206">
        <f t="shared" si="99"/>
        <v>77.139122167643791</v>
      </c>
      <c r="AB206">
        <f t="shared" si="100"/>
        <v>83.009824116621772</v>
      </c>
      <c r="AC206">
        <f t="shared" si="101"/>
        <v>83.675328790999842</v>
      </c>
    </row>
    <row r="207" spans="1:29" x14ac:dyDescent="0.25">
      <c r="A207" t="s">
        <v>1662</v>
      </c>
      <c r="B207">
        <v>40473</v>
      </c>
      <c r="C207">
        <v>38141</v>
      </c>
      <c r="D207">
        <v>39070</v>
      </c>
      <c r="E207">
        <v>48830</v>
      </c>
      <c r="F207">
        <v>37718</v>
      </c>
      <c r="G207">
        <v>38561</v>
      </c>
      <c r="H207">
        <v>49405</v>
      </c>
      <c r="I207">
        <v>40710</v>
      </c>
      <c r="K207" t="s">
        <v>1662</v>
      </c>
      <c r="L207">
        <f t="shared" si="85"/>
        <v>31506</v>
      </c>
      <c r="M207">
        <f t="shared" si="86"/>
        <v>29174</v>
      </c>
      <c r="N207">
        <f t="shared" si="87"/>
        <v>30103</v>
      </c>
      <c r="O207">
        <f t="shared" si="88"/>
        <v>39863</v>
      </c>
      <c r="P207">
        <f t="shared" si="89"/>
        <v>28751</v>
      </c>
      <c r="Q207">
        <f t="shared" si="90"/>
        <v>29594</v>
      </c>
      <c r="R207">
        <f t="shared" si="91"/>
        <v>40438</v>
      </c>
      <c r="S207">
        <f t="shared" si="92"/>
        <v>31743</v>
      </c>
      <c r="U207" t="s">
        <v>1661</v>
      </c>
      <c r="V207">
        <f t="shared" si="94"/>
        <v>75.475360481698615</v>
      </c>
      <c r="W207">
        <f t="shared" si="95"/>
        <v>79.002535255902387</v>
      </c>
      <c r="X207">
        <f t="shared" si="96"/>
        <v>67.931389637141493</v>
      </c>
      <c r="Y207">
        <f t="shared" si="97"/>
        <v>67.394232292822053</v>
      </c>
      <c r="Z207">
        <f t="shared" si="98"/>
        <v>71.45143400411979</v>
      </c>
      <c r="AA207">
        <f t="shared" si="99"/>
        <v>71.503723657106633</v>
      </c>
      <c r="AB207">
        <f t="shared" si="100"/>
        <v>82.299160196482319</v>
      </c>
      <c r="AC207">
        <f t="shared" si="101"/>
        <v>79.416098874980193</v>
      </c>
    </row>
    <row r="208" spans="1:29" x14ac:dyDescent="0.25">
      <c r="A208" t="s">
        <v>1663</v>
      </c>
      <c r="B208">
        <v>10742</v>
      </c>
      <c r="C208">
        <v>39582</v>
      </c>
      <c r="D208">
        <v>41331</v>
      </c>
      <c r="E208">
        <v>39636</v>
      </c>
      <c r="F208">
        <v>39497</v>
      </c>
      <c r="G208">
        <v>39761</v>
      </c>
      <c r="H208">
        <v>43894</v>
      </c>
      <c r="I208">
        <v>39352</v>
      </c>
      <c r="K208" t="s">
        <v>1663</v>
      </c>
      <c r="L208">
        <f t="shared" si="85"/>
        <v>1775</v>
      </c>
      <c r="M208">
        <f t="shared" si="86"/>
        <v>30615</v>
      </c>
      <c r="N208">
        <f t="shared" si="87"/>
        <v>32364</v>
      </c>
      <c r="O208">
        <f t="shared" si="88"/>
        <v>30669</v>
      </c>
      <c r="P208">
        <f t="shared" si="89"/>
        <v>30530</v>
      </c>
      <c r="Q208">
        <f t="shared" si="90"/>
        <v>30794</v>
      </c>
      <c r="R208">
        <f t="shared" si="91"/>
        <v>34927</v>
      </c>
      <c r="S208">
        <f t="shared" si="92"/>
        <v>30385</v>
      </c>
      <c r="U208" t="s">
        <v>1662</v>
      </c>
      <c r="V208">
        <f t="shared" si="94"/>
        <v>74.883536681983827</v>
      </c>
      <c r="W208">
        <f t="shared" si="95"/>
        <v>69.340833465377898</v>
      </c>
      <c r="X208">
        <f t="shared" si="96"/>
        <v>71.548882902868002</v>
      </c>
      <c r="Y208">
        <f t="shared" si="97"/>
        <v>94.746474409760722</v>
      </c>
      <c r="Z208">
        <f t="shared" si="98"/>
        <v>68.335446046585318</v>
      </c>
      <c r="AA208">
        <f t="shared" si="99"/>
        <v>70.339090476945003</v>
      </c>
      <c r="AB208">
        <f t="shared" si="100"/>
        <v>96.113135794644265</v>
      </c>
      <c r="AC208">
        <f t="shared" si="101"/>
        <v>75.446838852796702</v>
      </c>
    </row>
    <row r="209" spans="1:29" x14ac:dyDescent="0.25">
      <c r="A209" t="s">
        <v>1664</v>
      </c>
      <c r="B209">
        <v>8783</v>
      </c>
      <c r="C209">
        <v>9063</v>
      </c>
      <c r="D209">
        <v>9055</v>
      </c>
      <c r="E209">
        <f>AVERAGE(B209:D209)</f>
        <v>8967</v>
      </c>
      <c r="O209">
        <f>AVERAGE(L203:L205)</f>
        <v>42073.333333333336</v>
      </c>
      <c r="U209" t="s">
        <v>1663</v>
      </c>
      <c r="V209">
        <f t="shared" si="94"/>
        <v>4.2188242750752645</v>
      </c>
      <c r="W209">
        <f t="shared" si="95"/>
        <v>72.765805736016475</v>
      </c>
      <c r="X209">
        <f t="shared" si="96"/>
        <v>76.922833148470914</v>
      </c>
      <c r="Y209">
        <f t="shared" si="97"/>
        <v>72.894153066075106</v>
      </c>
      <c r="Z209">
        <f t="shared" si="98"/>
        <v>72.563777531294562</v>
      </c>
      <c r="AA209">
        <f t="shared" si="99"/>
        <v>73.191253367136738</v>
      </c>
      <c r="AB209">
        <f t="shared" si="100"/>
        <v>83.014577721438755</v>
      </c>
      <c r="AC209">
        <f t="shared" si="101"/>
        <v>72.219141182063069</v>
      </c>
    </row>
    <row r="210" spans="1:29" x14ac:dyDescent="0.25">
      <c r="A210" t="s">
        <v>1665</v>
      </c>
    </row>
    <row r="213" spans="1:29" x14ac:dyDescent="0.25">
      <c r="A213" s="7" t="s">
        <v>2369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53086</v>
      </c>
      <c r="C216">
        <v>18509</v>
      </c>
      <c r="D216">
        <v>49581</v>
      </c>
      <c r="E216">
        <v>46430</v>
      </c>
      <c r="F216">
        <v>54939</v>
      </c>
      <c r="G216">
        <v>54726</v>
      </c>
      <c r="H216">
        <v>35501</v>
      </c>
      <c r="I216">
        <v>54385</v>
      </c>
      <c r="K216" t="s">
        <v>1658</v>
      </c>
      <c r="L216">
        <f>B216-$E$222</f>
        <v>42983</v>
      </c>
      <c r="M216">
        <f t="shared" ref="M216:S216" si="102">C216-$E$222</f>
        <v>8406</v>
      </c>
      <c r="N216">
        <f t="shared" si="102"/>
        <v>39478</v>
      </c>
      <c r="O216">
        <f t="shared" si="102"/>
        <v>36327</v>
      </c>
      <c r="P216">
        <f t="shared" si="102"/>
        <v>44836</v>
      </c>
      <c r="Q216">
        <f t="shared" si="102"/>
        <v>44623</v>
      </c>
      <c r="R216">
        <f t="shared" si="102"/>
        <v>25398</v>
      </c>
      <c r="S216">
        <f t="shared" si="102"/>
        <v>44282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44411</v>
      </c>
      <c r="C217">
        <v>10228</v>
      </c>
      <c r="D217">
        <v>22774</v>
      </c>
      <c r="E217">
        <v>32393</v>
      </c>
      <c r="F217">
        <v>40697</v>
      </c>
      <c r="G217">
        <v>48553</v>
      </c>
      <c r="H217">
        <v>51784</v>
      </c>
      <c r="I217">
        <v>45274</v>
      </c>
      <c r="K217" t="s">
        <v>1659</v>
      </c>
      <c r="L217">
        <f t="shared" ref="L217:L221" si="103">B217-$E$222</f>
        <v>34308</v>
      </c>
      <c r="M217">
        <f t="shared" ref="M217:M221" si="104">C217-$E$222</f>
        <v>125</v>
      </c>
      <c r="N217">
        <f t="shared" ref="N217:N221" si="105">D217-$E$222</f>
        <v>12671</v>
      </c>
      <c r="O217">
        <f t="shared" ref="O217:O221" si="106">E217-$E$222</f>
        <v>22290</v>
      </c>
      <c r="P217">
        <f t="shared" ref="P217:P221" si="107">F217-$E$222</f>
        <v>30594</v>
      </c>
      <c r="Q217">
        <f t="shared" ref="Q217:Q221" si="108">G217-$E$222</f>
        <v>38450</v>
      </c>
      <c r="R217">
        <f t="shared" ref="R217:R221" si="109">H217-$E$222</f>
        <v>41681</v>
      </c>
      <c r="S217">
        <f t="shared" ref="S217:S221" si="110">I217-$E$222</f>
        <v>35171</v>
      </c>
      <c r="U217" t="s">
        <v>1658</v>
      </c>
      <c r="V217">
        <f>L216/$O$222*100</f>
        <v>125.04266708040805</v>
      </c>
      <c r="W217">
        <f t="shared" ref="W217:AC217" si="111">M216/$O$222*100</f>
        <v>24.454055312051512</v>
      </c>
      <c r="X217">
        <f t="shared" si="111"/>
        <v>114.84620456925643</v>
      </c>
      <c r="Y217">
        <f t="shared" si="111"/>
        <v>105.67957022613554</v>
      </c>
      <c r="Z217">
        <f t="shared" si="111"/>
        <v>130.43326480741632</v>
      </c>
      <c r="AA217">
        <f t="shared" si="111"/>
        <v>129.81362243512666</v>
      </c>
      <c r="AB217">
        <f t="shared" si="111"/>
        <v>73.885807377526092</v>
      </c>
      <c r="AC217">
        <f t="shared" si="111"/>
        <v>128.82161281563944</v>
      </c>
    </row>
    <row r="218" spans="1:29" x14ac:dyDescent="0.25">
      <c r="A218" t="s">
        <v>1660</v>
      </c>
      <c r="B218">
        <v>35936</v>
      </c>
      <c r="C218">
        <v>41635</v>
      </c>
      <c r="D218">
        <v>40770</v>
      </c>
      <c r="E218">
        <v>44729</v>
      </c>
      <c r="F218">
        <v>48173</v>
      </c>
      <c r="G218">
        <v>42928</v>
      </c>
      <c r="H218">
        <v>50611</v>
      </c>
      <c r="I218">
        <v>42154</v>
      </c>
      <c r="K218" t="s">
        <v>1660</v>
      </c>
      <c r="L218">
        <f t="shared" si="103"/>
        <v>25833</v>
      </c>
      <c r="M218">
        <f t="shared" si="104"/>
        <v>31532</v>
      </c>
      <c r="N218">
        <f t="shared" si="105"/>
        <v>30667</v>
      </c>
      <c r="O218">
        <f t="shared" si="106"/>
        <v>34626</v>
      </c>
      <c r="P218">
        <f t="shared" si="107"/>
        <v>38070</v>
      </c>
      <c r="Q218">
        <f t="shared" si="108"/>
        <v>32825</v>
      </c>
      <c r="R218">
        <f t="shared" si="109"/>
        <v>40508</v>
      </c>
      <c r="S218">
        <f t="shared" si="110"/>
        <v>32051</v>
      </c>
      <c r="U218" t="s">
        <v>1659</v>
      </c>
      <c r="V218">
        <f t="shared" ref="V218:V222" si="112">L217/$O$222*100</f>
        <v>99.806058725417941</v>
      </c>
      <c r="W218">
        <f t="shared" ref="W218:W222" si="113">M217/$O$222*100</f>
        <v>0.36363988984135603</v>
      </c>
      <c r="X218">
        <f t="shared" ref="X218:X222" si="114">N217/$O$222*100</f>
        <v>36.861448353438583</v>
      </c>
      <c r="Y218">
        <f t="shared" ref="Y218:Y222" si="115">O217/$O$222*100</f>
        <v>64.844265156510616</v>
      </c>
      <c r="Z218">
        <f t="shared" ref="Z218:Z222" si="116">P217/$O$222*100</f>
        <v>89.001590318451591</v>
      </c>
      <c r="AA218">
        <f t="shared" ref="AA218:AA222" si="117">Q217/$O$222*100</f>
        <v>111.85563011520112</v>
      </c>
      <c r="AB218">
        <f t="shared" ref="AB218:AB222" si="118">R217/$O$222*100</f>
        <v>121.2549939878205</v>
      </c>
      <c r="AC218">
        <f t="shared" ref="AC218:AC222" si="119">S217/$O$222*100</f>
        <v>102.31662852488267</v>
      </c>
    </row>
    <row r="219" spans="1:29" x14ac:dyDescent="0.25">
      <c r="A219" t="s">
        <v>1661</v>
      </c>
      <c r="B219">
        <v>40007</v>
      </c>
      <c r="C219">
        <v>42815</v>
      </c>
      <c r="D219">
        <v>39498</v>
      </c>
      <c r="E219">
        <v>42537</v>
      </c>
      <c r="F219">
        <v>41048</v>
      </c>
      <c r="G219">
        <v>38843</v>
      </c>
      <c r="H219">
        <v>48204</v>
      </c>
      <c r="I219">
        <v>40204</v>
      </c>
      <c r="K219" t="s">
        <v>1661</v>
      </c>
      <c r="L219">
        <f t="shared" si="103"/>
        <v>29904</v>
      </c>
      <c r="M219">
        <f t="shared" si="104"/>
        <v>32712</v>
      </c>
      <c r="N219">
        <f t="shared" si="105"/>
        <v>29395</v>
      </c>
      <c r="O219">
        <f t="shared" si="106"/>
        <v>32434</v>
      </c>
      <c r="P219">
        <f t="shared" si="107"/>
        <v>30945</v>
      </c>
      <c r="Q219">
        <f t="shared" si="108"/>
        <v>28740</v>
      </c>
      <c r="R219">
        <f t="shared" si="109"/>
        <v>38101</v>
      </c>
      <c r="S219">
        <f t="shared" si="110"/>
        <v>30101</v>
      </c>
      <c r="U219" t="s">
        <v>1660</v>
      </c>
      <c r="V219">
        <f t="shared" si="112"/>
        <v>75.151274194174007</v>
      </c>
      <c r="W219">
        <f t="shared" si="113"/>
        <v>91.730344051821106</v>
      </c>
      <c r="X219">
        <f t="shared" si="114"/>
        <v>89.213956014118935</v>
      </c>
      <c r="Y219">
        <f t="shared" si="115"/>
        <v>100.73115860517436</v>
      </c>
      <c r="Z219">
        <f t="shared" si="116"/>
        <v>110.75016485008339</v>
      </c>
      <c r="AA219">
        <f t="shared" si="117"/>
        <v>95.491835072340109</v>
      </c>
      <c r="AB219">
        <f t="shared" si="118"/>
        <v>117.84259726154922</v>
      </c>
      <c r="AC219">
        <f t="shared" si="119"/>
        <v>93.240176874442426</v>
      </c>
    </row>
    <row r="220" spans="1:29" x14ac:dyDescent="0.25">
      <c r="A220" t="s">
        <v>1662</v>
      </c>
      <c r="B220">
        <v>38741</v>
      </c>
      <c r="C220">
        <v>40698</v>
      </c>
      <c r="D220">
        <v>40499</v>
      </c>
      <c r="E220">
        <v>39256</v>
      </c>
      <c r="F220">
        <v>41815</v>
      </c>
      <c r="G220">
        <v>39887</v>
      </c>
      <c r="H220">
        <v>42091</v>
      </c>
      <c r="I220">
        <v>38930</v>
      </c>
      <c r="K220" t="s">
        <v>1662</v>
      </c>
      <c r="L220">
        <f t="shared" si="103"/>
        <v>28638</v>
      </c>
      <c r="M220">
        <f t="shared" si="104"/>
        <v>30595</v>
      </c>
      <c r="N220">
        <f t="shared" si="105"/>
        <v>30396</v>
      </c>
      <c r="O220">
        <f t="shared" si="106"/>
        <v>29153</v>
      </c>
      <c r="P220">
        <f t="shared" si="107"/>
        <v>31712</v>
      </c>
      <c r="Q220">
        <f t="shared" si="108"/>
        <v>29784</v>
      </c>
      <c r="R220">
        <f t="shared" si="109"/>
        <v>31988</v>
      </c>
      <c r="S220">
        <f t="shared" si="110"/>
        <v>28827</v>
      </c>
      <c r="U220" t="s">
        <v>1661</v>
      </c>
      <c r="V220">
        <f t="shared" si="112"/>
        <v>86.994298126527298</v>
      </c>
      <c r="W220">
        <f t="shared" si="113"/>
        <v>95.163104611923515</v>
      </c>
      <c r="X220">
        <f t="shared" si="114"/>
        <v>85.513556495093297</v>
      </c>
      <c r="Y220">
        <f t="shared" si="115"/>
        <v>94.354369496916334</v>
      </c>
      <c r="Z220">
        <f t="shared" si="116"/>
        <v>90.022691129126116</v>
      </c>
      <c r="AA220">
        <f t="shared" si="117"/>
        <v>83.608083472324594</v>
      </c>
      <c r="AB220">
        <f t="shared" si="118"/>
        <v>110.84034754276406</v>
      </c>
      <c r="AC220">
        <f t="shared" si="119"/>
        <v>87.567394592917267</v>
      </c>
    </row>
    <row r="221" spans="1:29" x14ac:dyDescent="0.25">
      <c r="A221" t="s">
        <v>1663</v>
      </c>
      <c r="B221">
        <v>10704</v>
      </c>
      <c r="C221">
        <v>39322</v>
      </c>
      <c r="D221">
        <v>38800</v>
      </c>
      <c r="E221">
        <v>41419</v>
      </c>
      <c r="F221">
        <v>36644</v>
      </c>
      <c r="G221">
        <v>42543</v>
      </c>
      <c r="H221">
        <v>42308</v>
      </c>
      <c r="I221">
        <v>39324</v>
      </c>
      <c r="K221" t="s">
        <v>1663</v>
      </c>
      <c r="L221">
        <f t="shared" si="103"/>
        <v>601</v>
      </c>
      <c r="M221">
        <f t="shared" si="104"/>
        <v>29219</v>
      </c>
      <c r="N221">
        <f t="shared" si="105"/>
        <v>28697</v>
      </c>
      <c r="O221">
        <f t="shared" si="106"/>
        <v>31316</v>
      </c>
      <c r="P221">
        <f t="shared" si="107"/>
        <v>26541</v>
      </c>
      <c r="Q221">
        <f t="shared" si="108"/>
        <v>32440</v>
      </c>
      <c r="R221">
        <f t="shared" si="109"/>
        <v>32205</v>
      </c>
      <c r="S221">
        <f t="shared" si="110"/>
        <v>29221</v>
      </c>
      <c r="U221" t="s">
        <v>1662</v>
      </c>
      <c r="V221">
        <f t="shared" si="112"/>
        <v>83.311353322214046</v>
      </c>
      <c r="W221">
        <f t="shared" si="113"/>
        <v>89.004499437570303</v>
      </c>
      <c r="X221">
        <f t="shared" si="114"/>
        <v>88.42558473294288</v>
      </c>
      <c r="Y221">
        <f t="shared" si="115"/>
        <v>84.809549668360432</v>
      </c>
      <c r="Z221">
        <f t="shared" si="116"/>
        <v>92.253985493192673</v>
      </c>
      <c r="AA221">
        <f t="shared" si="117"/>
        <v>86.645203832279591</v>
      </c>
      <c r="AB221">
        <f t="shared" si="118"/>
        <v>93.056902369962387</v>
      </c>
      <c r="AC221">
        <f t="shared" si="119"/>
        <v>83.861176835654177</v>
      </c>
    </row>
    <row r="222" spans="1:29" x14ac:dyDescent="0.25">
      <c r="A222" t="s">
        <v>1664</v>
      </c>
      <c r="B222">
        <v>10296</v>
      </c>
      <c r="C222">
        <v>10397</v>
      </c>
      <c r="D222" s="42">
        <v>9616</v>
      </c>
      <c r="E222">
        <f>AVERAGE(B222:D222)</f>
        <v>10103</v>
      </c>
      <c r="O222">
        <f>AVERAGE(L216:L218)</f>
        <v>34374.666666666664</v>
      </c>
      <c r="U222" t="s">
        <v>1663</v>
      </c>
      <c r="V222">
        <f t="shared" si="112"/>
        <v>1.7483805903572398</v>
      </c>
      <c r="W222">
        <f t="shared" si="113"/>
        <v>85.001551530196664</v>
      </c>
      <c r="X222">
        <f t="shared" si="114"/>
        <v>83.482991350219166</v>
      </c>
      <c r="Y222">
        <f t="shared" si="115"/>
        <v>91.101974322175252</v>
      </c>
      <c r="Z222">
        <f t="shared" si="116"/>
        <v>77.210930530235458</v>
      </c>
      <c r="AA222">
        <f t="shared" si="117"/>
        <v>94.371824211628734</v>
      </c>
      <c r="AB222">
        <f t="shared" si="118"/>
        <v>93.688181218726967</v>
      </c>
      <c r="AC222">
        <f t="shared" si="119"/>
        <v>85.007369768434131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95.648350455901962</v>
      </c>
      <c r="C228">
        <f t="shared" ref="C228:I228" si="120">AVERAGE(W217,W204,W190)</f>
        <v>54.923587153745387</v>
      </c>
      <c r="D228">
        <f t="shared" si="120"/>
        <v>132.26239762622015</v>
      </c>
      <c r="E228">
        <f t="shared" si="120"/>
        <v>128.92914703606093</v>
      </c>
      <c r="F228">
        <f t="shared" si="120"/>
        <v>121.54784773059197</v>
      </c>
      <c r="G228">
        <f t="shared" si="120"/>
        <v>109.24421118905094</v>
      </c>
      <c r="H228">
        <f t="shared" si="120"/>
        <v>104.27977282789011</v>
      </c>
      <c r="I228">
        <f t="shared" si="120"/>
        <v>113.94801973904522</v>
      </c>
      <c r="K228" t="s">
        <v>1658</v>
      </c>
      <c r="L228">
        <f>STDEV(V217,V204,V190)/SQRT(3)</f>
        <v>15.180355044021606</v>
      </c>
      <c r="M228">
        <f t="shared" ref="M228:S228" si="121">STDEV(W217,W204,W190)/SQRT(3)</f>
        <v>25.372858283107227</v>
      </c>
      <c r="N228">
        <f t="shared" si="121"/>
        <v>15.681837906966914</v>
      </c>
      <c r="O228">
        <f t="shared" si="121"/>
        <v>17.922508251707793</v>
      </c>
      <c r="P228">
        <f t="shared" si="121"/>
        <v>16.245130343903188</v>
      </c>
      <c r="Q228">
        <f t="shared" si="121"/>
        <v>12.695903359275514</v>
      </c>
      <c r="R228">
        <f t="shared" si="121"/>
        <v>15.206027709434498</v>
      </c>
      <c r="S228">
        <f t="shared" si="121"/>
        <v>7.4416994383540098</v>
      </c>
    </row>
    <row r="229" spans="1:19" x14ac:dyDescent="0.25">
      <c r="A229" t="s">
        <v>1659</v>
      </c>
      <c r="B229">
        <f t="shared" ref="B229:B233" si="122">AVERAGE(V218,V205,V191)</f>
        <v>107.9100040629757</v>
      </c>
      <c r="C229">
        <f t="shared" ref="C229:C233" si="123">AVERAGE(W218,W205,W191)</f>
        <v>5.9887706720402134</v>
      </c>
      <c r="D229">
        <f t="shared" ref="D229:D233" si="124">AVERAGE(X218,X205,X191)</f>
        <v>23.630808863655641</v>
      </c>
      <c r="E229">
        <f t="shared" ref="E229:E233" si="125">AVERAGE(Y218,Y205,Y191)</f>
        <v>63.198468694321114</v>
      </c>
      <c r="F229">
        <f t="shared" ref="F229:F233" si="126">AVERAGE(Z218,Z205,Z191)</f>
        <v>88.435798162695889</v>
      </c>
      <c r="G229">
        <f t="shared" ref="G229:G233" si="127">AVERAGE(AA218,AA205,AA191)</f>
        <v>95.284210720030202</v>
      </c>
      <c r="H229">
        <f t="shared" ref="H229:H233" si="128">AVERAGE(AB218,AB205,AB191)</f>
        <v>109.69954353854003</v>
      </c>
      <c r="I229">
        <f t="shared" ref="I229:I233" si="129">AVERAGE(AC218,AC205,AC191)</f>
        <v>93.15411938968559</v>
      </c>
      <c r="K229" t="s">
        <v>1659</v>
      </c>
      <c r="L229">
        <f t="shared" ref="L229:L233" si="130">STDEV(V218,V205,V191)/SQRT(3)</f>
        <v>4.2675220760044876</v>
      </c>
      <c r="M229">
        <f t="shared" ref="M229:M233" si="131">STDEV(W218,W205,W191)/SQRT(3)</f>
        <v>2.8375836519139077</v>
      </c>
      <c r="N229">
        <f t="shared" ref="N229:N233" si="132">STDEV(X218,X205,X191)/SQRT(3)</f>
        <v>6.6258424993266427</v>
      </c>
      <c r="O229">
        <f t="shared" ref="O229:O233" si="133">STDEV(Y218,Y205,Y191)/SQRT(3)</f>
        <v>4.5505823627659803</v>
      </c>
      <c r="P229">
        <f t="shared" ref="P229:P233" si="134">STDEV(Z218,Z205,Z191)/SQRT(3)</f>
        <v>12.714090218140681</v>
      </c>
      <c r="Q229">
        <f t="shared" ref="Q229:Q233" si="135">STDEV(AA218,AA205,AA191)/SQRT(3)</f>
        <v>9.3127791815890539</v>
      </c>
      <c r="R229">
        <f t="shared" ref="R229:R233" si="136">STDEV(AB218,AB205,AB191)/SQRT(3)</f>
        <v>6.4587249238109461</v>
      </c>
      <c r="S229">
        <f t="shared" ref="S229:S233" si="137">STDEV(AC218,AC205,AC191)/SQRT(3)</f>
        <v>8.9531003623799723</v>
      </c>
    </row>
    <row r="230" spans="1:19" x14ac:dyDescent="0.25">
      <c r="A230" t="s">
        <v>1660</v>
      </c>
      <c r="B230">
        <f t="shared" si="122"/>
        <v>96.441645481122336</v>
      </c>
      <c r="C230">
        <f t="shared" si="123"/>
        <v>95.348104659735426</v>
      </c>
      <c r="D230">
        <f t="shared" si="124"/>
        <v>88.528664706451295</v>
      </c>
      <c r="E230">
        <f t="shared" si="125"/>
        <v>95.47552701052814</v>
      </c>
      <c r="F230">
        <f t="shared" si="126"/>
        <v>96.446036807106111</v>
      </c>
      <c r="G230">
        <f t="shared" si="127"/>
        <v>93.539438712458448</v>
      </c>
      <c r="H230">
        <f t="shared" si="128"/>
        <v>102.59251571834268</v>
      </c>
      <c r="I230">
        <f t="shared" si="129"/>
        <v>92.650790674963091</v>
      </c>
      <c r="K230" t="s">
        <v>1660</v>
      </c>
      <c r="L230">
        <f t="shared" si="130"/>
        <v>10.925829271691009</v>
      </c>
      <c r="M230">
        <f t="shared" si="131"/>
        <v>3.8082954997658365</v>
      </c>
      <c r="N230">
        <f t="shared" si="132"/>
        <v>7.4712380082832404</v>
      </c>
      <c r="O230">
        <f t="shared" si="133"/>
        <v>7.6674694054442583</v>
      </c>
      <c r="P230">
        <f t="shared" si="134"/>
        <v>12.988544441571445</v>
      </c>
      <c r="Q230">
        <f t="shared" si="135"/>
        <v>8.9584655678897587</v>
      </c>
      <c r="R230">
        <f t="shared" si="136"/>
        <v>10.286061016100868</v>
      </c>
      <c r="S230">
        <f t="shared" si="137"/>
        <v>5.0205005976911998</v>
      </c>
    </row>
    <row r="231" spans="1:19" x14ac:dyDescent="0.25">
      <c r="A231" t="s">
        <v>1661</v>
      </c>
      <c r="B231">
        <f t="shared" si="122"/>
        <v>88.474962091635561</v>
      </c>
      <c r="C231">
        <f t="shared" si="123"/>
        <v>93.601796527483302</v>
      </c>
      <c r="D231">
        <f t="shared" si="124"/>
        <v>86.716037583192417</v>
      </c>
      <c r="E231">
        <f t="shared" si="125"/>
        <v>86.650244199223252</v>
      </c>
      <c r="F231">
        <f t="shared" si="126"/>
        <v>90.06147890720932</v>
      </c>
      <c r="G231">
        <f t="shared" si="127"/>
        <v>88.867649967339403</v>
      </c>
      <c r="H231">
        <f t="shared" si="128"/>
        <v>99.359894820338425</v>
      </c>
      <c r="I231">
        <f t="shared" si="129"/>
        <v>89.826316196623111</v>
      </c>
      <c r="K231" t="s">
        <v>1661</v>
      </c>
      <c r="L231">
        <f t="shared" si="130"/>
        <v>7.9672255618301433</v>
      </c>
      <c r="M231">
        <f t="shared" si="131"/>
        <v>8.0162786037796021</v>
      </c>
      <c r="N231">
        <f t="shared" si="132"/>
        <v>11.20858514898341</v>
      </c>
      <c r="O231">
        <f t="shared" si="133"/>
        <v>9.6918662234754667</v>
      </c>
      <c r="P231">
        <f t="shared" si="134"/>
        <v>10.755728986274487</v>
      </c>
      <c r="Q231">
        <f t="shared" si="135"/>
        <v>11.839139913381699</v>
      </c>
      <c r="R231">
        <f t="shared" si="136"/>
        <v>8.6987451845742854</v>
      </c>
      <c r="S231">
        <f t="shared" si="137"/>
        <v>6.7574950068461739</v>
      </c>
    </row>
    <row r="232" spans="1:19" x14ac:dyDescent="0.25">
      <c r="A232" t="s">
        <v>1662</v>
      </c>
      <c r="B232">
        <f t="shared" si="122"/>
        <v>85.722512060052892</v>
      </c>
      <c r="C232">
        <f t="shared" si="123"/>
        <v>88.994238351068006</v>
      </c>
      <c r="D232">
        <f t="shared" si="124"/>
        <v>89.782495285866972</v>
      </c>
      <c r="E232">
        <f t="shared" si="125"/>
        <v>96.180733064442848</v>
      </c>
      <c r="F232">
        <f t="shared" si="126"/>
        <v>89.484375825622806</v>
      </c>
      <c r="G232">
        <f t="shared" si="127"/>
        <v>89.634500391720437</v>
      </c>
      <c r="H232">
        <f t="shared" si="128"/>
        <v>99.515409077177537</v>
      </c>
      <c r="I232">
        <f t="shared" si="129"/>
        <v>87.003586508813953</v>
      </c>
      <c r="K232" t="s">
        <v>1662</v>
      </c>
      <c r="L232">
        <f t="shared" si="130"/>
        <v>7.057656926995274</v>
      </c>
      <c r="M232">
        <f t="shared" si="131"/>
        <v>11.343937640918844</v>
      </c>
      <c r="N232">
        <f t="shared" si="132"/>
        <v>10.939945274733782</v>
      </c>
      <c r="O232">
        <f t="shared" si="133"/>
        <v>7.015937283919583</v>
      </c>
      <c r="P232">
        <f t="shared" si="134"/>
        <v>11.49454491102305</v>
      </c>
      <c r="Q232">
        <f t="shared" si="135"/>
        <v>12.095845570149772</v>
      </c>
      <c r="R232">
        <f t="shared" si="136"/>
        <v>5.0087049953457079</v>
      </c>
      <c r="S232">
        <f t="shared" si="137"/>
        <v>7.7405682513917826</v>
      </c>
    </row>
    <row r="233" spans="1:19" x14ac:dyDescent="0.25">
      <c r="A233" t="s">
        <v>1663</v>
      </c>
      <c r="B233">
        <f t="shared" si="122"/>
        <v>3.5410208244489776</v>
      </c>
      <c r="C233">
        <f t="shared" si="123"/>
        <v>85.074779822400814</v>
      </c>
      <c r="D233">
        <f t="shared" si="124"/>
        <v>88.679081820030106</v>
      </c>
      <c r="E233">
        <f t="shared" si="125"/>
        <v>94.465119309943574</v>
      </c>
      <c r="F233">
        <f t="shared" si="126"/>
        <v>86.399486601831612</v>
      </c>
      <c r="G233">
        <f t="shared" si="127"/>
        <v>93.283367493489763</v>
      </c>
      <c r="H233">
        <f t="shared" si="128"/>
        <v>95.5382736116876</v>
      </c>
      <c r="I233">
        <f t="shared" si="129"/>
        <v>87.861351816007982</v>
      </c>
      <c r="K233" t="s">
        <v>1663</v>
      </c>
      <c r="L233">
        <f t="shared" si="130"/>
        <v>0.90515538079869373</v>
      </c>
      <c r="M233">
        <f t="shared" si="131"/>
        <v>7.1278227295856178</v>
      </c>
      <c r="N233">
        <f t="shared" si="132"/>
        <v>8.6851457612219303</v>
      </c>
      <c r="O233">
        <f t="shared" si="133"/>
        <v>13.529764914282527</v>
      </c>
      <c r="P233">
        <f t="shared" si="134"/>
        <v>11.590033027711526</v>
      </c>
      <c r="Q233">
        <f t="shared" si="135"/>
        <v>11.299091283391094</v>
      </c>
      <c r="R233">
        <f t="shared" si="136"/>
        <v>7.8195437870382918</v>
      </c>
      <c r="S233">
        <f t="shared" si="137"/>
        <v>9.957686400937046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8:I178"/>
    <mergeCell ref="C179:I179"/>
    <mergeCell ref="C180:I180"/>
    <mergeCell ref="B181:D181"/>
    <mergeCell ref="C117:I117"/>
    <mergeCell ref="B118:D118"/>
    <mergeCell ref="C175:I175"/>
    <mergeCell ref="C176:I176"/>
    <mergeCell ref="C177:I177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W233"/>
  <sheetViews>
    <sheetView topLeftCell="A98" workbookViewId="0">
      <selection activeCell="A106" sqref="A106:B108"/>
    </sheetView>
  </sheetViews>
  <sheetFormatPr defaultRowHeight="15" x14ac:dyDescent="0.25"/>
  <sheetData>
    <row r="1" spans="1:11" x14ac:dyDescent="0.25">
      <c r="A1" s="7" t="s">
        <v>1677</v>
      </c>
      <c r="I1" s="7" t="s">
        <v>1678</v>
      </c>
      <c r="J1" t="s">
        <v>2385</v>
      </c>
      <c r="K1" s="7" t="s">
        <v>1679</v>
      </c>
    </row>
    <row r="2" spans="1:11" x14ac:dyDescent="0.25">
      <c r="A2" s="7" t="s">
        <v>1680</v>
      </c>
      <c r="J2" t="s">
        <v>2386</v>
      </c>
    </row>
    <row r="3" spans="1:11" x14ac:dyDescent="0.25">
      <c r="A3" s="53" t="s">
        <v>1681</v>
      </c>
      <c r="B3" s="17"/>
      <c r="J3" t="s">
        <v>2387</v>
      </c>
    </row>
    <row r="4" spans="1:11" x14ac:dyDescent="0.25">
      <c r="A4" s="7" t="s">
        <v>1682</v>
      </c>
      <c r="B4" s="17"/>
      <c r="I4" s="7" t="s">
        <v>1683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9" t="s">
        <v>1644</v>
      </c>
      <c r="C12" s="223" t="s">
        <v>1433</v>
      </c>
      <c r="D12" s="224" t="s">
        <v>1433</v>
      </c>
      <c r="E12" s="224" t="s">
        <v>1433</v>
      </c>
      <c r="F12" s="224" t="s">
        <v>1433</v>
      </c>
      <c r="G12" s="224" t="s">
        <v>1433</v>
      </c>
      <c r="H12" s="224" t="s">
        <v>1433</v>
      </c>
      <c r="I12" s="225" t="s">
        <v>1433</v>
      </c>
    </row>
    <row r="13" spans="1:11" x14ac:dyDescent="0.25">
      <c r="A13" s="6" t="s">
        <v>1659</v>
      </c>
      <c r="B13" s="19" t="s">
        <v>1644</v>
      </c>
      <c r="C13" s="218" t="s">
        <v>1437</v>
      </c>
      <c r="D13" s="219" t="s">
        <v>1437</v>
      </c>
      <c r="E13" s="219" t="s">
        <v>1437</v>
      </c>
      <c r="F13" s="219" t="s">
        <v>1437</v>
      </c>
      <c r="G13" s="219" t="s">
        <v>1437</v>
      </c>
      <c r="H13" s="219" t="s">
        <v>1437</v>
      </c>
      <c r="I13" s="220" t="s">
        <v>1437</v>
      </c>
    </row>
    <row r="14" spans="1:11" x14ac:dyDescent="0.25">
      <c r="A14" s="6" t="s">
        <v>1660</v>
      </c>
      <c r="B14" s="19" t="s">
        <v>1644</v>
      </c>
      <c r="C14" s="218" t="s">
        <v>1441</v>
      </c>
      <c r="D14" s="219" t="s">
        <v>1441</v>
      </c>
      <c r="E14" s="219" t="s">
        <v>1441</v>
      </c>
      <c r="F14" s="219" t="s">
        <v>1441</v>
      </c>
      <c r="G14" s="219" t="s">
        <v>1441</v>
      </c>
      <c r="H14" s="219" t="s">
        <v>1441</v>
      </c>
      <c r="I14" s="220" t="s">
        <v>1441</v>
      </c>
    </row>
    <row r="15" spans="1:11" x14ac:dyDescent="0.25">
      <c r="A15" s="6" t="s">
        <v>1661</v>
      </c>
      <c r="B15" s="19" t="s">
        <v>1686</v>
      </c>
      <c r="C15" s="218" t="s">
        <v>1445</v>
      </c>
      <c r="D15" s="219" t="s">
        <v>1445</v>
      </c>
      <c r="E15" s="219" t="s">
        <v>1445</v>
      </c>
      <c r="F15" s="219" t="s">
        <v>1445</v>
      </c>
      <c r="G15" s="219" t="s">
        <v>1445</v>
      </c>
      <c r="H15" s="219" t="s">
        <v>1445</v>
      </c>
      <c r="I15" s="220" t="s">
        <v>1445</v>
      </c>
    </row>
    <row r="16" spans="1:11" x14ac:dyDescent="0.25">
      <c r="A16" s="6" t="s">
        <v>1662</v>
      </c>
      <c r="B16" s="19" t="s">
        <v>1686</v>
      </c>
      <c r="C16" s="218" t="s">
        <v>1449</v>
      </c>
      <c r="D16" s="219" t="s">
        <v>1449</v>
      </c>
      <c r="E16" s="219" t="s">
        <v>1449</v>
      </c>
      <c r="F16" s="219" t="s">
        <v>1449</v>
      </c>
      <c r="G16" s="219" t="s">
        <v>1449</v>
      </c>
      <c r="H16" s="219" t="s">
        <v>1449</v>
      </c>
      <c r="I16" s="220" t="s">
        <v>1449</v>
      </c>
    </row>
    <row r="17" spans="1:9" x14ac:dyDescent="0.25">
      <c r="A17" s="6" t="s">
        <v>1663</v>
      </c>
      <c r="B17" s="19" t="s">
        <v>1687</v>
      </c>
      <c r="C17" s="218" t="s">
        <v>1453</v>
      </c>
      <c r="D17" s="219" t="s">
        <v>1453</v>
      </c>
      <c r="E17" s="219" t="s">
        <v>1453</v>
      </c>
      <c r="F17" s="219" t="s">
        <v>1453</v>
      </c>
      <c r="G17" s="219" t="s">
        <v>1453</v>
      </c>
      <c r="H17" s="219" t="s">
        <v>1453</v>
      </c>
      <c r="I17" s="220" t="s">
        <v>1453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224</v>
      </c>
      <c r="C23">
        <v>20</v>
      </c>
      <c r="D23" t="s">
        <v>1433</v>
      </c>
      <c r="E23">
        <v>47324</v>
      </c>
      <c r="F23" t="s">
        <v>1434</v>
      </c>
      <c r="G23" t="s">
        <v>1435</v>
      </c>
      <c r="H23">
        <v>406.41</v>
      </c>
      <c r="I23">
        <v>81.28</v>
      </c>
    </row>
    <row r="24" spans="1:9" x14ac:dyDescent="0.25">
      <c r="A24" t="s">
        <v>1255</v>
      </c>
      <c r="B24" t="s">
        <v>229</v>
      </c>
      <c r="C24">
        <v>20</v>
      </c>
      <c r="D24" t="s">
        <v>1437</v>
      </c>
      <c r="E24">
        <v>47288</v>
      </c>
      <c r="F24" t="s">
        <v>1438</v>
      </c>
      <c r="G24" t="s">
        <v>1439</v>
      </c>
      <c r="H24">
        <v>759.66</v>
      </c>
      <c r="I24">
        <v>151.93</v>
      </c>
    </row>
    <row r="25" spans="1:9" x14ac:dyDescent="0.25">
      <c r="A25" t="s">
        <v>1255</v>
      </c>
      <c r="B25" t="s">
        <v>234</v>
      </c>
      <c r="C25">
        <v>20</v>
      </c>
      <c r="D25" t="s">
        <v>1441</v>
      </c>
      <c r="E25">
        <v>32580</v>
      </c>
      <c r="F25" t="s">
        <v>1442</v>
      </c>
      <c r="G25" t="s">
        <v>1443</v>
      </c>
      <c r="H25">
        <v>408.37</v>
      </c>
      <c r="I25">
        <v>81.67</v>
      </c>
    </row>
    <row r="26" spans="1:9" x14ac:dyDescent="0.25">
      <c r="A26" t="s">
        <v>1255</v>
      </c>
      <c r="B26" t="s">
        <v>239</v>
      </c>
      <c r="C26">
        <v>20</v>
      </c>
      <c r="D26" t="s">
        <v>1445</v>
      </c>
      <c r="E26">
        <v>20347</v>
      </c>
      <c r="F26" t="s">
        <v>1446</v>
      </c>
      <c r="G26" t="s">
        <v>1447</v>
      </c>
      <c r="H26">
        <v>362.77</v>
      </c>
      <c r="I26">
        <v>72.55</v>
      </c>
    </row>
    <row r="27" spans="1:9" x14ac:dyDescent="0.25">
      <c r="A27" t="s">
        <v>1255</v>
      </c>
      <c r="B27" t="s">
        <v>244</v>
      </c>
      <c r="C27">
        <v>20</v>
      </c>
      <c r="D27" t="s">
        <v>1449</v>
      </c>
      <c r="E27">
        <v>47363</v>
      </c>
      <c r="F27" t="s">
        <v>1450</v>
      </c>
      <c r="G27" t="s">
        <v>1451</v>
      </c>
      <c r="H27">
        <v>373.46</v>
      </c>
      <c r="I27">
        <v>74.69</v>
      </c>
    </row>
    <row r="28" spans="1:9" x14ac:dyDescent="0.25">
      <c r="A28" t="s">
        <v>1255</v>
      </c>
      <c r="B28" t="s">
        <v>249</v>
      </c>
      <c r="C28">
        <v>20</v>
      </c>
      <c r="D28" t="s">
        <v>1453</v>
      </c>
      <c r="E28">
        <v>20561</v>
      </c>
      <c r="F28" t="s">
        <v>1454</v>
      </c>
      <c r="G28" t="s">
        <v>1455</v>
      </c>
      <c r="H28">
        <v>380.91</v>
      </c>
      <c r="I28">
        <v>76.180000000000007</v>
      </c>
    </row>
    <row r="31" spans="1:9" x14ac:dyDescent="0.25">
      <c r="A31" s="7" t="s">
        <v>2385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2379</v>
      </c>
    </row>
    <row r="34" spans="1:49" x14ac:dyDescent="0.25">
      <c r="A34" t="s">
        <v>1709</v>
      </c>
      <c r="B34" s="38">
        <v>42471.098958333336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15</v>
      </c>
      <c r="J38">
        <v>15</v>
      </c>
      <c r="K38">
        <v>16</v>
      </c>
      <c r="L38">
        <v>16</v>
      </c>
      <c r="M38">
        <v>6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15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15</v>
      </c>
      <c r="AD38">
        <v>15</v>
      </c>
      <c r="AE38">
        <v>15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15</v>
      </c>
      <c r="AN38">
        <v>12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73.97</v>
      </c>
      <c r="C39">
        <v>103.71299999999999</v>
      </c>
      <c r="D39">
        <v>83.375</v>
      </c>
      <c r="E39">
        <v>102.425</v>
      </c>
      <c r="F39">
        <v>96.617000000000004</v>
      </c>
      <c r="G39">
        <v>112.01600000000001</v>
      </c>
      <c r="H39">
        <v>88.447000000000003</v>
      </c>
      <c r="I39">
        <v>114.423</v>
      </c>
      <c r="J39">
        <v>65.344999999999999</v>
      </c>
      <c r="K39">
        <v>79.763000000000005</v>
      </c>
      <c r="L39">
        <v>114</v>
      </c>
      <c r="M39">
        <v>36.304000000000002</v>
      </c>
      <c r="N39">
        <v>84.614000000000004</v>
      </c>
      <c r="O39">
        <v>73.844999999999999</v>
      </c>
      <c r="P39">
        <v>66.099999999999994</v>
      </c>
      <c r="Q39">
        <v>107.095</v>
      </c>
      <c r="R39">
        <v>77.328000000000003</v>
      </c>
      <c r="S39">
        <v>69.194999999999993</v>
      </c>
      <c r="T39">
        <v>39.533000000000001</v>
      </c>
      <c r="U39">
        <v>74.233000000000004</v>
      </c>
      <c r="V39">
        <v>73.33</v>
      </c>
      <c r="W39">
        <v>61.258000000000003</v>
      </c>
      <c r="X39">
        <v>55.942</v>
      </c>
      <c r="Y39">
        <v>115.94799999999999</v>
      </c>
      <c r="Z39">
        <v>87.128</v>
      </c>
      <c r="AA39">
        <v>84.090999999999994</v>
      </c>
      <c r="AB39">
        <v>53.972999999999999</v>
      </c>
      <c r="AC39">
        <v>78.653000000000006</v>
      </c>
      <c r="AD39">
        <v>88.355000000000004</v>
      </c>
      <c r="AE39">
        <v>58.118000000000002</v>
      </c>
      <c r="AF39">
        <v>77.619</v>
      </c>
      <c r="AG39">
        <v>79.197000000000003</v>
      </c>
      <c r="AH39">
        <v>147.76400000000001</v>
      </c>
      <c r="AI39">
        <v>70.938000000000002</v>
      </c>
      <c r="AJ39">
        <v>68.748000000000005</v>
      </c>
      <c r="AK39">
        <v>97.632999999999996</v>
      </c>
      <c r="AL39">
        <v>92.093999999999994</v>
      </c>
      <c r="AM39">
        <v>68.42</v>
      </c>
      <c r="AN39">
        <v>36.152000000000001</v>
      </c>
      <c r="AO39">
        <v>65.409000000000006</v>
      </c>
      <c r="AP39">
        <v>96.861000000000004</v>
      </c>
      <c r="AQ39">
        <v>86.489000000000004</v>
      </c>
      <c r="AR39">
        <v>68.382999999999996</v>
      </c>
      <c r="AS39">
        <v>93.164000000000001</v>
      </c>
      <c r="AT39">
        <v>63.377000000000002</v>
      </c>
      <c r="AU39">
        <v>126.072</v>
      </c>
      <c r="AV39">
        <v>44.116</v>
      </c>
      <c r="AW39">
        <v>56.302999999999997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2380</v>
      </c>
    </row>
    <row r="42" spans="1:49" x14ac:dyDescent="0.25">
      <c r="A42" t="s">
        <v>1709</v>
      </c>
      <c r="B42" s="38">
        <v>42471.094884259262</v>
      </c>
    </row>
    <row r="43" spans="1:49" x14ac:dyDescent="0.25">
      <c r="A43" t="s">
        <v>1710</v>
      </c>
      <c r="B43">
        <v>2416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15</v>
      </c>
      <c r="J46">
        <v>14</v>
      </c>
      <c r="K46">
        <v>0</v>
      </c>
      <c r="L46">
        <v>2</v>
      </c>
      <c r="M46">
        <v>0</v>
      </c>
      <c r="N46">
        <v>5</v>
      </c>
      <c r="O46">
        <v>16</v>
      </c>
      <c r="P46">
        <v>13</v>
      </c>
      <c r="Q46">
        <v>16</v>
      </c>
      <c r="R46">
        <v>16</v>
      </c>
      <c r="S46">
        <v>0</v>
      </c>
      <c r="T46">
        <v>0</v>
      </c>
      <c r="U46">
        <v>6</v>
      </c>
      <c r="V46">
        <v>2</v>
      </c>
      <c r="W46">
        <v>10</v>
      </c>
      <c r="X46">
        <v>16</v>
      </c>
      <c r="Y46">
        <v>16</v>
      </c>
      <c r="Z46">
        <v>16</v>
      </c>
      <c r="AA46">
        <v>0</v>
      </c>
      <c r="AB46">
        <v>0</v>
      </c>
      <c r="AC46">
        <v>15</v>
      </c>
      <c r="AD46">
        <v>15</v>
      </c>
      <c r="AE46">
        <v>14</v>
      </c>
      <c r="AF46">
        <v>15</v>
      </c>
      <c r="AG46">
        <v>16</v>
      </c>
      <c r="AH46">
        <v>16</v>
      </c>
      <c r="AI46">
        <v>0</v>
      </c>
      <c r="AJ46">
        <v>2</v>
      </c>
      <c r="AK46">
        <v>16</v>
      </c>
      <c r="AL46">
        <v>16</v>
      </c>
      <c r="AM46">
        <v>15</v>
      </c>
      <c r="AN46">
        <v>10</v>
      </c>
      <c r="AO46">
        <v>16</v>
      </c>
      <c r="AP46">
        <v>0</v>
      </c>
      <c r="AQ46">
        <v>16</v>
      </c>
      <c r="AR46">
        <v>16</v>
      </c>
      <c r="AS46">
        <v>16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63.427</v>
      </c>
      <c r="C47">
        <v>113.81</v>
      </c>
      <c r="D47">
        <v>92.986000000000004</v>
      </c>
      <c r="E47">
        <v>100.254</v>
      </c>
      <c r="F47">
        <v>67.853999999999999</v>
      </c>
      <c r="G47">
        <v>84.021000000000001</v>
      </c>
      <c r="H47">
        <v>82.36</v>
      </c>
      <c r="I47">
        <v>102.94199999999999</v>
      </c>
      <c r="J47">
        <v>50.66</v>
      </c>
      <c r="K47">
        <v>0</v>
      </c>
      <c r="L47">
        <v>14.429</v>
      </c>
      <c r="M47">
        <v>0</v>
      </c>
      <c r="N47">
        <v>8.0510000000000002</v>
      </c>
      <c r="O47">
        <v>29.041</v>
      </c>
      <c r="P47">
        <v>28.838999999999999</v>
      </c>
      <c r="Q47">
        <v>87.120999999999995</v>
      </c>
      <c r="R47">
        <v>60.329000000000001</v>
      </c>
      <c r="S47">
        <v>0</v>
      </c>
      <c r="T47">
        <v>0</v>
      </c>
      <c r="U47">
        <v>10.911</v>
      </c>
      <c r="V47">
        <v>6.06</v>
      </c>
      <c r="W47">
        <v>19.16</v>
      </c>
      <c r="X47">
        <v>49.036999999999999</v>
      </c>
      <c r="Y47">
        <v>71.823999999999998</v>
      </c>
      <c r="Z47">
        <v>171.46899999999999</v>
      </c>
      <c r="AA47">
        <v>0</v>
      </c>
      <c r="AB47">
        <v>0</v>
      </c>
      <c r="AC47">
        <v>22.71</v>
      </c>
      <c r="AD47">
        <v>45.478000000000002</v>
      </c>
      <c r="AE47">
        <v>42.061999999999998</v>
      </c>
      <c r="AF47">
        <v>84.704999999999998</v>
      </c>
      <c r="AG47">
        <v>68.388000000000005</v>
      </c>
      <c r="AH47">
        <v>145.43</v>
      </c>
      <c r="AI47">
        <v>0</v>
      </c>
      <c r="AJ47">
        <v>5.4260000000000002</v>
      </c>
      <c r="AK47">
        <v>28.847000000000001</v>
      </c>
      <c r="AL47">
        <v>80.388999999999996</v>
      </c>
      <c r="AM47">
        <v>33.567999999999998</v>
      </c>
      <c r="AN47">
        <v>29.387</v>
      </c>
      <c r="AO47">
        <v>38.646999999999998</v>
      </c>
      <c r="AP47">
        <v>0</v>
      </c>
      <c r="AQ47">
        <v>115.559</v>
      </c>
      <c r="AR47">
        <v>82.727999999999994</v>
      </c>
      <c r="AS47">
        <v>146.43600000000001</v>
      </c>
      <c r="AT47">
        <v>72.796999999999997</v>
      </c>
      <c r="AU47">
        <v>130.17599999999999</v>
      </c>
      <c r="AV47">
        <v>84.751999999999995</v>
      </c>
      <c r="AW47">
        <v>53.314999999999998</v>
      </c>
    </row>
    <row r="49" spans="1:49" x14ac:dyDescent="0.25">
      <c r="A49" s="7" t="s">
        <v>2386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2381</v>
      </c>
    </row>
    <row r="52" spans="1:49" x14ac:dyDescent="0.25">
      <c r="A52" t="s">
        <v>1709</v>
      </c>
      <c r="B52" s="38">
        <v>42471.094097222223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15</v>
      </c>
      <c r="E56">
        <v>15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15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15</v>
      </c>
      <c r="AA56">
        <v>16</v>
      </c>
      <c r="AB56">
        <v>16</v>
      </c>
      <c r="AC56">
        <v>16</v>
      </c>
      <c r="AD56">
        <v>16</v>
      </c>
      <c r="AE56">
        <v>15</v>
      </c>
      <c r="AF56">
        <v>16</v>
      </c>
      <c r="AG56">
        <v>16</v>
      </c>
      <c r="AH56">
        <v>16</v>
      </c>
      <c r="AI56">
        <v>16</v>
      </c>
      <c r="AJ56">
        <v>15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15</v>
      </c>
    </row>
    <row r="57" spans="1:49" x14ac:dyDescent="0.25">
      <c r="A57" t="s">
        <v>1764</v>
      </c>
      <c r="B57">
        <v>83.971000000000004</v>
      </c>
      <c r="C57">
        <v>76.266999999999996</v>
      </c>
      <c r="D57">
        <v>71.037000000000006</v>
      </c>
      <c r="E57">
        <v>60.680999999999997</v>
      </c>
      <c r="F57">
        <v>109.083</v>
      </c>
      <c r="G57">
        <v>61.112000000000002</v>
      </c>
      <c r="H57">
        <v>56.084000000000003</v>
      </c>
      <c r="I57">
        <v>86.742000000000004</v>
      </c>
      <c r="J57">
        <v>98.445999999999998</v>
      </c>
      <c r="K57">
        <v>79.718000000000004</v>
      </c>
      <c r="L57">
        <v>75.233999999999995</v>
      </c>
      <c r="M57">
        <v>97.031000000000006</v>
      </c>
      <c r="N57">
        <v>50.145000000000003</v>
      </c>
      <c r="O57">
        <v>62.735999999999997</v>
      </c>
      <c r="P57">
        <v>49.137</v>
      </c>
      <c r="Q57">
        <v>96.954999999999998</v>
      </c>
      <c r="R57">
        <v>109.12</v>
      </c>
      <c r="S57">
        <v>107.572</v>
      </c>
      <c r="T57">
        <v>104.71899999999999</v>
      </c>
      <c r="U57">
        <v>72.784999999999997</v>
      </c>
      <c r="V57">
        <v>76.293000000000006</v>
      </c>
      <c r="W57">
        <v>69.102000000000004</v>
      </c>
      <c r="X57">
        <v>71.369</v>
      </c>
      <c r="Y57">
        <v>75.608999999999995</v>
      </c>
      <c r="Z57">
        <v>116.185</v>
      </c>
      <c r="AA57">
        <v>92.873999999999995</v>
      </c>
      <c r="AB57">
        <v>104.97799999999999</v>
      </c>
      <c r="AC57">
        <v>75.37</v>
      </c>
      <c r="AD57">
        <v>70.516999999999996</v>
      </c>
      <c r="AE57">
        <v>72.16</v>
      </c>
      <c r="AF57">
        <v>48.569000000000003</v>
      </c>
      <c r="AG57">
        <v>101.367</v>
      </c>
      <c r="AH57">
        <v>134.81100000000001</v>
      </c>
      <c r="AI57">
        <v>123.119</v>
      </c>
      <c r="AJ57">
        <v>52.765000000000001</v>
      </c>
      <c r="AK57">
        <v>70.685000000000002</v>
      </c>
      <c r="AL57">
        <v>67.37</v>
      </c>
      <c r="AM57">
        <v>84.212999999999994</v>
      </c>
      <c r="AN57">
        <v>85.527000000000001</v>
      </c>
      <c r="AO57">
        <v>77.587999999999994</v>
      </c>
      <c r="AP57">
        <v>123.59399999999999</v>
      </c>
      <c r="AQ57">
        <v>91.968999999999994</v>
      </c>
      <c r="AR57">
        <v>89.352000000000004</v>
      </c>
      <c r="AS57">
        <v>93.47</v>
      </c>
      <c r="AT57">
        <v>76.338999999999999</v>
      </c>
      <c r="AU57">
        <v>93.457999999999998</v>
      </c>
      <c r="AV57">
        <v>75.762</v>
      </c>
      <c r="AW57">
        <v>73.168000000000006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2382</v>
      </c>
    </row>
    <row r="60" spans="1:49" x14ac:dyDescent="0.25">
      <c r="A60" t="s">
        <v>1709</v>
      </c>
      <c r="B60" s="38">
        <v>42471.093402777777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15</v>
      </c>
      <c r="E64">
        <v>15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0</v>
      </c>
      <c r="L64">
        <v>3</v>
      </c>
      <c r="M64">
        <v>8</v>
      </c>
      <c r="N64">
        <v>13</v>
      </c>
      <c r="O64">
        <v>16</v>
      </c>
      <c r="P64">
        <v>16</v>
      </c>
      <c r="Q64">
        <v>16</v>
      </c>
      <c r="R64">
        <v>16</v>
      </c>
      <c r="S64">
        <v>0</v>
      </c>
      <c r="T64">
        <v>2</v>
      </c>
      <c r="U64">
        <v>1</v>
      </c>
      <c r="V64">
        <v>1</v>
      </c>
      <c r="W64">
        <v>16</v>
      </c>
      <c r="X64">
        <v>15</v>
      </c>
      <c r="Y64">
        <v>16</v>
      </c>
      <c r="Z64">
        <v>16</v>
      </c>
      <c r="AA64">
        <v>1</v>
      </c>
      <c r="AB64">
        <v>12</v>
      </c>
      <c r="AC64">
        <v>16</v>
      </c>
      <c r="AD64">
        <v>16</v>
      </c>
      <c r="AE64">
        <v>13</v>
      </c>
      <c r="AF64">
        <v>16</v>
      </c>
      <c r="AG64">
        <v>16</v>
      </c>
      <c r="AH64">
        <v>16</v>
      </c>
      <c r="AI64">
        <v>0</v>
      </c>
      <c r="AJ64">
        <v>1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16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15</v>
      </c>
    </row>
    <row r="65" spans="1:49" x14ac:dyDescent="0.25">
      <c r="A65" t="s">
        <v>1764</v>
      </c>
      <c r="B65">
        <v>57.808999999999997</v>
      </c>
      <c r="C65">
        <v>84.951999999999998</v>
      </c>
      <c r="D65">
        <v>76.73</v>
      </c>
      <c r="E65">
        <v>57.281999999999996</v>
      </c>
      <c r="F65">
        <v>105.705</v>
      </c>
      <c r="G65">
        <v>72.998000000000005</v>
      </c>
      <c r="H65">
        <v>51.93</v>
      </c>
      <c r="I65">
        <v>89.094999999999999</v>
      </c>
      <c r="J65">
        <v>45.65</v>
      </c>
      <c r="K65">
        <v>0</v>
      </c>
      <c r="L65">
        <v>8</v>
      </c>
      <c r="M65">
        <v>7.9059999999999997</v>
      </c>
      <c r="N65">
        <v>10.141999999999999</v>
      </c>
      <c r="O65">
        <v>79.754999999999995</v>
      </c>
      <c r="P65">
        <v>31.015999999999998</v>
      </c>
      <c r="Q65">
        <v>60.012999999999998</v>
      </c>
      <c r="R65">
        <v>57.162999999999997</v>
      </c>
      <c r="S65">
        <v>0</v>
      </c>
      <c r="T65">
        <v>20.588000000000001</v>
      </c>
      <c r="U65">
        <v>54.55</v>
      </c>
      <c r="V65">
        <v>61.524999999999999</v>
      </c>
      <c r="W65">
        <v>73.757999999999996</v>
      </c>
      <c r="X65">
        <v>39.531999999999996</v>
      </c>
      <c r="Y65">
        <v>37.252000000000002</v>
      </c>
      <c r="Z65">
        <v>166.53399999999999</v>
      </c>
      <c r="AA65">
        <v>6.4249999999999998</v>
      </c>
      <c r="AB65">
        <v>11.975</v>
      </c>
      <c r="AC65">
        <v>19.582999999999998</v>
      </c>
      <c r="AD65">
        <v>38.549999999999997</v>
      </c>
      <c r="AE65">
        <v>36.29</v>
      </c>
      <c r="AF65">
        <v>40.216999999999999</v>
      </c>
      <c r="AG65">
        <v>38.235999999999997</v>
      </c>
      <c r="AH65">
        <v>234.64699999999999</v>
      </c>
      <c r="AI65">
        <v>0</v>
      </c>
      <c r="AJ65">
        <v>5.7249999999999996</v>
      </c>
      <c r="AK65">
        <v>24.398</v>
      </c>
      <c r="AL65">
        <v>68.994</v>
      </c>
      <c r="AM65">
        <v>55.036000000000001</v>
      </c>
      <c r="AN65">
        <v>66.980999999999995</v>
      </c>
      <c r="AO65">
        <v>72.753</v>
      </c>
      <c r="AP65">
        <v>0</v>
      </c>
      <c r="AQ65">
        <v>195.483</v>
      </c>
      <c r="AR65">
        <v>198.755</v>
      </c>
      <c r="AS65">
        <v>159.483</v>
      </c>
      <c r="AT65">
        <v>115.605</v>
      </c>
      <c r="AU65">
        <v>119.39700000000001</v>
      </c>
      <c r="AV65">
        <v>78.644999999999996</v>
      </c>
      <c r="AW65">
        <v>81.545000000000002</v>
      </c>
    </row>
    <row r="67" spans="1:49" x14ac:dyDescent="0.25">
      <c r="A67" s="7" t="s">
        <v>2387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2383</v>
      </c>
    </row>
    <row r="70" spans="1:49" x14ac:dyDescent="0.25">
      <c r="A70" t="s">
        <v>1709</v>
      </c>
      <c r="B70" s="38">
        <v>42471.092766203707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12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15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15</v>
      </c>
    </row>
    <row r="75" spans="1:49" x14ac:dyDescent="0.25">
      <c r="A75" t="s">
        <v>1764</v>
      </c>
      <c r="B75">
        <v>85.927999999999997</v>
      </c>
      <c r="C75">
        <v>85.313000000000002</v>
      </c>
      <c r="D75">
        <v>109.17</v>
      </c>
      <c r="E75">
        <v>86.766999999999996</v>
      </c>
      <c r="F75">
        <v>153.87299999999999</v>
      </c>
      <c r="G75">
        <v>127.19499999999999</v>
      </c>
      <c r="H75">
        <v>101.19199999999999</v>
      </c>
      <c r="I75">
        <v>114.673</v>
      </c>
      <c r="J75">
        <v>92.165999999999997</v>
      </c>
      <c r="K75">
        <v>68.097999999999999</v>
      </c>
      <c r="L75">
        <v>83.641999999999996</v>
      </c>
      <c r="M75">
        <v>87.356999999999999</v>
      </c>
      <c r="N75">
        <v>100.221</v>
      </c>
      <c r="O75">
        <v>109.85</v>
      </c>
      <c r="P75">
        <v>73.608000000000004</v>
      </c>
      <c r="Q75">
        <v>152.32599999999999</v>
      </c>
      <c r="R75">
        <v>96.688000000000002</v>
      </c>
      <c r="S75">
        <v>115.375</v>
      </c>
      <c r="T75">
        <v>44.113</v>
      </c>
      <c r="U75">
        <v>78.378</v>
      </c>
      <c r="V75">
        <v>100.90300000000001</v>
      </c>
      <c r="W75">
        <v>96.283000000000001</v>
      </c>
      <c r="X75">
        <v>92.584999999999994</v>
      </c>
      <c r="Y75">
        <v>147.273</v>
      </c>
      <c r="Z75">
        <v>127.94</v>
      </c>
      <c r="AA75">
        <v>120.108</v>
      </c>
      <c r="AB75">
        <v>61.167000000000002</v>
      </c>
      <c r="AC75">
        <v>126.47499999999999</v>
      </c>
      <c r="AD75">
        <v>71.424999999999997</v>
      </c>
      <c r="AE75">
        <v>151.36199999999999</v>
      </c>
      <c r="AF75">
        <v>51.253999999999998</v>
      </c>
      <c r="AG75">
        <v>80.096000000000004</v>
      </c>
      <c r="AH75">
        <v>122.908</v>
      </c>
      <c r="AI75">
        <v>79.287000000000006</v>
      </c>
      <c r="AJ75">
        <v>95.003</v>
      </c>
      <c r="AK75">
        <v>133.68</v>
      </c>
      <c r="AL75">
        <v>41.984000000000002</v>
      </c>
      <c r="AM75">
        <v>72.685000000000002</v>
      </c>
      <c r="AN75">
        <v>91.39</v>
      </c>
      <c r="AO75">
        <v>77.313000000000002</v>
      </c>
      <c r="AP75">
        <v>107.79900000000001</v>
      </c>
      <c r="AQ75">
        <v>119.989</v>
      </c>
      <c r="AR75">
        <v>68.253</v>
      </c>
      <c r="AS75">
        <v>63.438000000000002</v>
      </c>
      <c r="AT75">
        <v>76.765000000000001</v>
      </c>
      <c r="AU75">
        <v>103.25700000000001</v>
      </c>
      <c r="AV75">
        <v>92.242999999999995</v>
      </c>
      <c r="AW75">
        <v>87.75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2384</v>
      </c>
    </row>
    <row r="78" spans="1:49" x14ac:dyDescent="0.25">
      <c r="A78" t="s">
        <v>1709</v>
      </c>
      <c r="B78" s="38">
        <v>42471.105879629627</v>
      </c>
    </row>
    <row r="79" spans="1:49" x14ac:dyDescent="0.25">
      <c r="A79" t="s">
        <v>1710</v>
      </c>
      <c r="B79">
        <v>2404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0</v>
      </c>
      <c r="L82">
        <v>0</v>
      </c>
      <c r="M82">
        <v>10</v>
      </c>
      <c r="N82">
        <v>11</v>
      </c>
      <c r="O82">
        <v>16</v>
      </c>
      <c r="P82">
        <v>13</v>
      </c>
      <c r="Q82">
        <v>16</v>
      </c>
      <c r="R82">
        <v>16</v>
      </c>
      <c r="S82">
        <v>1</v>
      </c>
      <c r="T82">
        <v>2</v>
      </c>
      <c r="U82">
        <v>7</v>
      </c>
      <c r="V82">
        <v>16</v>
      </c>
      <c r="W82">
        <v>15</v>
      </c>
      <c r="X82">
        <v>15</v>
      </c>
      <c r="Y82">
        <v>16</v>
      </c>
      <c r="Z82">
        <v>16</v>
      </c>
      <c r="AA82">
        <v>2</v>
      </c>
      <c r="AB82">
        <v>6</v>
      </c>
      <c r="AC82">
        <v>16</v>
      </c>
      <c r="AD82">
        <v>16</v>
      </c>
      <c r="AE82">
        <v>16</v>
      </c>
      <c r="AF82">
        <v>15</v>
      </c>
      <c r="AG82">
        <v>16</v>
      </c>
      <c r="AH82">
        <v>16</v>
      </c>
      <c r="AI82">
        <v>0</v>
      </c>
      <c r="AJ82">
        <v>0</v>
      </c>
      <c r="AK82">
        <v>16</v>
      </c>
      <c r="AL82">
        <v>16</v>
      </c>
      <c r="AM82">
        <v>15</v>
      </c>
      <c r="AN82">
        <v>16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15</v>
      </c>
    </row>
    <row r="83" spans="1:49" x14ac:dyDescent="0.25">
      <c r="A83" t="s">
        <v>1764</v>
      </c>
      <c r="B83">
        <v>65.808999999999997</v>
      </c>
      <c r="C83">
        <v>106.669</v>
      </c>
      <c r="D83">
        <v>120.452</v>
      </c>
      <c r="E83">
        <v>94.075999999999993</v>
      </c>
      <c r="F83">
        <v>124.43</v>
      </c>
      <c r="G83">
        <v>110.715</v>
      </c>
      <c r="H83">
        <v>76.867000000000004</v>
      </c>
      <c r="I83">
        <v>107.22799999999999</v>
      </c>
      <c r="J83">
        <v>40.622999999999998</v>
      </c>
      <c r="K83">
        <v>0</v>
      </c>
      <c r="L83">
        <v>0</v>
      </c>
      <c r="M83">
        <v>7.6749999999999998</v>
      </c>
      <c r="N83">
        <v>11.122</v>
      </c>
      <c r="O83">
        <v>40.146999999999998</v>
      </c>
      <c r="P83">
        <v>30.053999999999998</v>
      </c>
      <c r="Q83">
        <v>136.63200000000001</v>
      </c>
      <c r="R83">
        <v>57.478999999999999</v>
      </c>
      <c r="S83">
        <v>6.4640000000000004</v>
      </c>
      <c r="T83">
        <v>26.193999999999999</v>
      </c>
      <c r="U83">
        <v>7.9080000000000004</v>
      </c>
      <c r="V83">
        <v>46.012</v>
      </c>
      <c r="W83">
        <v>26.385999999999999</v>
      </c>
      <c r="X83">
        <v>60.055</v>
      </c>
      <c r="Y83">
        <v>94.671999999999997</v>
      </c>
      <c r="Z83">
        <v>233.494</v>
      </c>
      <c r="AA83">
        <v>7.2</v>
      </c>
      <c r="AB83">
        <v>6.851</v>
      </c>
      <c r="AC83">
        <v>37.009</v>
      </c>
      <c r="AD83">
        <v>38.021000000000001</v>
      </c>
      <c r="AE83">
        <v>100.67400000000001</v>
      </c>
      <c r="AF83">
        <v>32.573999999999998</v>
      </c>
      <c r="AG83">
        <v>54.756</v>
      </c>
      <c r="AH83">
        <v>228.274</v>
      </c>
      <c r="AI83">
        <v>0</v>
      </c>
      <c r="AJ83">
        <v>0</v>
      </c>
      <c r="AK83">
        <v>34.19</v>
      </c>
      <c r="AL83">
        <v>32.857999999999997</v>
      </c>
      <c r="AM83">
        <v>76.834999999999994</v>
      </c>
      <c r="AN83">
        <v>45.671999999999997</v>
      </c>
      <c r="AO83">
        <v>74.623000000000005</v>
      </c>
      <c r="AP83">
        <v>0</v>
      </c>
      <c r="AQ83">
        <v>297.79000000000002</v>
      </c>
      <c r="AR83">
        <v>159.65700000000001</v>
      </c>
      <c r="AS83">
        <v>166.48699999999999</v>
      </c>
      <c r="AT83">
        <v>107.38500000000001</v>
      </c>
      <c r="AU83">
        <v>131.61199999999999</v>
      </c>
      <c r="AV83">
        <v>100.249</v>
      </c>
      <c r="AW83">
        <v>113.72199999999999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93.333333333333329</v>
      </c>
      <c r="K86">
        <f t="shared" si="0"/>
        <v>0</v>
      </c>
      <c r="L86">
        <f t="shared" si="0"/>
        <v>12.5</v>
      </c>
      <c r="M86">
        <f t="shared" si="0"/>
        <v>0</v>
      </c>
      <c r="N86">
        <f t="shared" si="0"/>
        <v>31.25</v>
      </c>
      <c r="O86">
        <f t="shared" si="0"/>
        <v>100</v>
      </c>
      <c r="P86">
        <f t="shared" si="0"/>
        <v>81.25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0</v>
      </c>
      <c r="U86">
        <f t="shared" si="0"/>
        <v>37.5</v>
      </c>
      <c r="V86">
        <f t="shared" si="0"/>
        <v>13.333333333333334</v>
      </c>
      <c r="W86">
        <f t="shared" si="0"/>
        <v>62.5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0</v>
      </c>
      <c r="AB86">
        <f t="shared" si="0"/>
        <v>0</v>
      </c>
      <c r="AC86">
        <f t="shared" si="0"/>
        <v>100</v>
      </c>
      <c r="AD86">
        <f t="shared" si="0"/>
        <v>100</v>
      </c>
      <c r="AE86">
        <f t="shared" si="0"/>
        <v>93.333333333333329</v>
      </c>
      <c r="AF86">
        <f t="shared" si="0"/>
        <v>93.75</v>
      </c>
      <c r="AG86">
        <f t="shared" si="0"/>
        <v>100</v>
      </c>
      <c r="AH86">
        <f t="shared" si="0"/>
        <v>100</v>
      </c>
      <c r="AI86">
        <f t="shared" si="0"/>
        <v>0</v>
      </c>
      <c r="AJ86">
        <f t="shared" si="0"/>
        <v>12.5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83.333333333333343</v>
      </c>
      <c r="AO86">
        <f t="shared" si="0"/>
        <v>100</v>
      </c>
      <c r="AP86">
        <f t="shared" si="0"/>
        <v>0</v>
      </c>
      <c r="AQ86">
        <f t="shared" si="0"/>
        <v>100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0</v>
      </c>
      <c r="L87">
        <f t="shared" si="1"/>
        <v>18.75</v>
      </c>
      <c r="M87">
        <f t="shared" si="1"/>
        <v>50</v>
      </c>
      <c r="N87">
        <f t="shared" si="1"/>
        <v>81.25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12.5</v>
      </c>
      <c r="U87">
        <f t="shared" si="1"/>
        <v>6.25</v>
      </c>
      <c r="V87">
        <f t="shared" si="1"/>
        <v>6.25</v>
      </c>
      <c r="W87">
        <f t="shared" si="1"/>
        <v>100</v>
      </c>
      <c r="X87">
        <f t="shared" si="1"/>
        <v>93.75</v>
      </c>
      <c r="Y87">
        <f t="shared" si="1"/>
        <v>100</v>
      </c>
      <c r="Z87">
        <f t="shared" si="1"/>
        <v>106.66666666666667</v>
      </c>
      <c r="AA87">
        <f t="shared" si="1"/>
        <v>6.25</v>
      </c>
      <c r="AB87">
        <f t="shared" si="1"/>
        <v>75</v>
      </c>
      <c r="AC87">
        <f t="shared" si="1"/>
        <v>100</v>
      </c>
      <c r="AD87">
        <f t="shared" si="1"/>
        <v>100</v>
      </c>
      <c r="AE87">
        <f t="shared" si="1"/>
        <v>86.666666666666671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0</v>
      </c>
      <c r="AJ87">
        <f t="shared" si="1"/>
        <v>6.666666666666667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0</v>
      </c>
      <c r="M88">
        <f t="shared" si="2"/>
        <v>62.5</v>
      </c>
      <c r="N88">
        <f t="shared" si="2"/>
        <v>68.75</v>
      </c>
      <c r="O88">
        <f t="shared" si="2"/>
        <v>100</v>
      </c>
      <c r="P88">
        <f t="shared" si="2"/>
        <v>81.25</v>
      </c>
      <c r="Q88">
        <f t="shared" si="2"/>
        <v>100</v>
      </c>
      <c r="R88">
        <f t="shared" si="2"/>
        <v>100</v>
      </c>
      <c r="S88">
        <f t="shared" si="2"/>
        <v>6.25</v>
      </c>
      <c r="T88">
        <f t="shared" si="2"/>
        <v>16.666666666666664</v>
      </c>
      <c r="U88">
        <f t="shared" si="2"/>
        <v>43.75</v>
      </c>
      <c r="V88">
        <f t="shared" si="2"/>
        <v>100</v>
      </c>
      <c r="W88">
        <f t="shared" si="2"/>
        <v>93.75</v>
      </c>
      <c r="X88">
        <f t="shared" si="2"/>
        <v>93.75</v>
      </c>
      <c r="Y88">
        <f t="shared" si="2"/>
        <v>100</v>
      </c>
      <c r="Z88">
        <f t="shared" si="2"/>
        <v>100</v>
      </c>
      <c r="AA88">
        <f t="shared" si="2"/>
        <v>12.5</v>
      </c>
      <c r="AB88">
        <f t="shared" si="2"/>
        <v>37.5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93.75</v>
      </c>
      <c r="AG88">
        <f t="shared" si="2"/>
        <v>100</v>
      </c>
      <c r="AH88">
        <f t="shared" si="2"/>
        <v>100</v>
      </c>
      <c r="AI88">
        <f t="shared" si="2"/>
        <v>0</v>
      </c>
      <c r="AJ88">
        <f t="shared" si="2"/>
        <v>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1435</v>
      </c>
      <c r="D89" s="7" t="s">
        <v>1435</v>
      </c>
      <c r="E89" s="7" t="s">
        <v>1435</v>
      </c>
      <c r="F89" s="7" t="s">
        <v>1435</v>
      </c>
      <c r="G89" s="7" t="s">
        <v>1435</v>
      </c>
      <c r="H89" s="7" t="s">
        <v>1435</v>
      </c>
      <c r="I89" s="7" t="s">
        <v>1435</v>
      </c>
      <c r="J89" s="7" t="s">
        <v>1644</v>
      </c>
      <c r="K89" s="7" t="s">
        <v>1439</v>
      </c>
      <c r="L89" s="7" t="s">
        <v>1439</v>
      </c>
      <c r="M89" s="7" t="s">
        <v>1439</v>
      </c>
      <c r="N89" s="7" t="s">
        <v>1439</v>
      </c>
      <c r="O89" s="7" t="s">
        <v>1439</v>
      </c>
      <c r="P89" s="7" t="s">
        <v>1439</v>
      </c>
      <c r="Q89" s="7" t="s">
        <v>1439</v>
      </c>
      <c r="R89" s="7" t="s">
        <v>1644</v>
      </c>
      <c r="S89" s="7" t="s">
        <v>1443</v>
      </c>
      <c r="T89" s="7" t="s">
        <v>1443</v>
      </c>
      <c r="U89" s="7" t="s">
        <v>1443</v>
      </c>
      <c r="V89" s="7" t="s">
        <v>1443</v>
      </c>
      <c r="W89" s="7" t="s">
        <v>1443</v>
      </c>
      <c r="X89" s="7" t="s">
        <v>1443</v>
      </c>
      <c r="Y89" s="7" t="s">
        <v>1443</v>
      </c>
      <c r="Z89" s="7" t="s">
        <v>1686</v>
      </c>
      <c r="AA89" s="7" t="s">
        <v>1447</v>
      </c>
      <c r="AB89" s="7" t="s">
        <v>1447</v>
      </c>
      <c r="AC89" s="7" t="s">
        <v>1447</v>
      </c>
      <c r="AD89" s="7" t="s">
        <v>1447</v>
      </c>
      <c r="AE89" s="7" t="s">
        <v>1447</v>
      </c>
      <c r="AF89" s="7" t="s">
        <v>1447</v>
      </c>
      <c r="AG89" s="7" t="s">
        <v>1447</v>
      </c>
      <c r="AH89" s="7" t="s">
        <v>1686</v>
      </c>
      <c r="AI89" s="7" t="s">
        <v>1451</v>
      </c>
      <c r="AJ89" s="7" t="s">
        <v>1451</v>
      </c>
      <c r="AK89" s="7" t="s">
        <v>1451</v>
      </c>
      <c r="AL89" s="7" t="s">
        <v>1451</v>
      </c>
      <c r="AM89" s="7" t="s">
        <v>1451</v>
      </c>
      <c r="AN89" s="7" t="s">
        <v>1451</v>
      </c>
      <c r="AO89" s="7" t="s">
        <v>1451</v>
      </c>
      <c r="AP89" s="7" t="s">
        <v>1687</v>
      </c>
      <c r="AQ89" s="7" t="s">
        <v>1455</v>
      </c>
      <c r="AR89" s="7" t="s">
        <v>1455</v>
      </c>
      <c r="AS89" s="7" t="s">
        <v>1455</v>
      </c>
      <c r="AT89" s="7" t="s">
        <v>1455</v>
      </c>
      <c r="AU89" s="7" t="s">
        <v>1455</v>
      </c>
      <c r="AV89" s="7" t="s">
        <v>1455</v>
      </c>
      <c r="AW89" s="7" t="s">
        <v>1455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100</v>
      </c>
      <c r="D91">
        <f t="shared" si="3"/>
        <v>100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97.777777777777771</v>
      </c>
      <c r="K91">
        <f t="shared" si="3"/>
        <v>0</v>
      </c>
      <c r="L91">
        <f t="shared" si="3"/>
        <v>10.416666666666666</v>
      </c>
      <c r="M91">
        <f t="shared" si="3"/>
        <v>37.5</v>
      </c>
      <c r="N91">
        <f t="shared" si="3"/>
        <v>60.416666666666664</v>
      </c>
      <c r="O91">
        <f t="shared" si="3"/>
        <v>100</v>
      </c>
      <c r="P91">
        <f t="shared" si="3"/>
        <v>87.5</v>
      </c>
      <c r="Q91">
        <f t="shared" si="3"/>
        <v>100</v>
      </c>
      <c r="R91">
        <f t="shared" si="3"/>
        <v>100</v>
      </c>
      <c r="S91">
        <f t="shared" si="3"/>
        <v>2.0833333333333335</v>
      </c>
      <c r="T91">
        <f t="shared" si="3"/>
        <v>9.7222222222222214</v>
      </c>
      <c r="U91">
        <f t="shared" si="3"/>
        <v>29.166666666666668</v>
      </c>
      <c r="V91">
        <f t="shared" si="3"/>
        <v>39.861111111111114</v>
      </c>
      <c r="W91">
        <f t="shared" si="3"/>
        <v>85.416666666666671</v>
      </c>
      <c r="X91">
        <f t="shared" si="3"/>
        <v>95.833333333333329</v>
      </c>
      <c r="Y91">
        <f t="shared" si="3"/>
        <v>100</v>
      </c>
      <c r="Z91">
        <f t="shared" si="3"/>
        <v>102.22222222222223</v>
      </c>
      <c r="AA91">
        <f t="shared" si="3"/>
        <v>6.25</v>
      </c>
      <c r="AB91">
        <f t="shared" si="3"/>
        <v>37.5</v>
      </c>
      <c r="AC91">
        <f t="shared" si="3"/>
        <v>100</v>
      </c>
      <c r="AD91">
        <f t="shared" si="3"/>
        <v>100</v>
      </c>
      <c r="AE91">
        <f t="shared" si="3"/>
        <v>93.333333333333329</v>
      </c>
      <c r="AF91">
        <f t="shared" si="3"/>
        <v>95.833333333333329</v>
      </c>
      <c r="AG91">
        <f t="shared" si="3"/>
        <v>100</v>
      </c>
      <c r="AH91">
        <f t="shared" si="3"/>
        <v>100</v>
      </c>
      <c r="AI91">
        <f t="shared" si="3"/>
        <v>0</v>
      </c>
      <c r="AJ91">
        <f t="shared" si="3"/>
        <v>6.3888888888888893</v>
      </c>
      <c r="AK91">
        <f t="shared" si="3"/>
        <v>100</v>
      </c>
      <c r="AL91">
        <f t="shared" si="3"/>
        <v>100</v>
      </c>
      <c r="AM91">
        <f t="shared" si="3"/>
        <v>100</v>
      </c>
      <c r="AN91">
        <f t="shared" si="3"/>
        <v>94.444444444444457</v>
      </c>
      <c r="AO91">
        <f t="shared" si="3"/>
        <v>100</v>
      </c>
      <c r="AP91">
        <f t="shared" si="3"/>
        <v>0</v>
      </c>
      <c r="AQ91">
        <f t="shared" si="3"/>
        <v>100</v>
      </c>
      <c r="AR91">
        <f t="shared" si="3"/>
        <v>100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3.8490017945975077</v>
      </c>
      <c r="K92">
        <f t="shared" si="4"/>
        <v>0</v>
      </c>
      <c r="L92">
        <f t="shared" si="4"/>
        <v>9.5470326978246671</v>
      </c>
      <c r="M92">
        <f t="shared" si="4"/>
        <v>33.071891388307385</v>
      </c>
      <c r="N92">
        <f t="shared" si="4"/>
        <v>26.020824993326652</v>
      </c>
      <c r="O92">
        <f t="shared" si="4"/>
        <v>0</v>
      </c>
      <c r="P92">
        <f t="shared" si="4"/>
        <v>10.825317547305483</v>
      </c>
      <c r="Q92">
        <f t="shared" si="4"/>
        <v>0</v>
      </c>
      <c r="R92">
        <f t="shared" si="4"/>
        <v>0</v>
      </c>
      <c r="S92">
        <f t="shared" si="4"/>
        <v>3.6084391824351609</v>
      </c>
      <c r="T92">
        <f t="shared" si="4"/>
        <v>8.6736083311088858</v>
      </c>
      <c r="U92">
        <f t="shared" si="4"/>
        <v>20.090939085401988</v>
      </c>
      <c r="V92">
        <f t="shared" si="4"/>
        <v>52.202086839228656</v>
      </c>
      <c r="W92">
        <f t="shared" si="4"/>
        <v>20.090939085402006</v>
      </c>
      <c r="X92">
        <f t="shared" si="4"/>
        <v>3.6084391824351609</v>
      </c>
      <c r="Y92">
        <f t="shared" si="4"/>
        <v>0</v>
      </c>
      <c r="Z92">
        <f t="shared" si="4"/>
        <v>3.8490017945975077</v>
      </c>
      <c r="AA92">
        <f t="shared" si="4"/>
        <v>6.25</v>
      </c>
      <c r="AB92">
        <f t="shared" si="4"/>
        <v>37.5</v>
      </c>
      <c r="AC92">
        <f t="shared" si="4"/>
        <v>0</v>
      </c>
      <c r="AD92">
        <f t="shared" si="4"/>
        <v>0</v>
      </c>
      <c r="AE92">
        <f t="shared" si="4"/>
        <v>6.6666666666666643</v>
      </c>
      <c r="AF92">
        <f t="shared" si="4"/>
        <v>3.6084391824351609</v>
      </c>
      <c r="AG92">
        <f t="shared" si="4"/>
        <v>0</v>
      </c>
      <c r="AH92">
        <f t="shared" si="4"/>
        <v>0</v>
      </c>
      <c r="AI92">
        <f t="shared" si="4"/>
        <v>0</v>
      </c>
      <c r="AJ92">
        <f t="shared" si="4"/>
        <v>6.2546279162209464</v>
      </c>
      <c r="AK92">
        <f t="shared" si="4"/>
        <v>0</v>
      </c>
      <c r="AL92">
        <f t="shared" si="4"/>
        <v>0</v>
      </c>
      <c r="AM92">
        <f t="shared" si="4"/>
        <v>0</v>
      </c>
      <c r="AN92">
        <f t="shared" si="4"/>
        <v>9.6225044864937566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0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2.2222222222222237</v>
      </c>
      <c r="K93">
        <f t="shared" si="5"/>
        <v>0</v>
      </c>
      <c r="L93">
        <f t="shared" si="5"/>
        <v>5.5119818980512312</v>
      </c>
      <c r="M93">
        <f t="shared" si="5"/>
        <v>19.094065395649338</v>
      </c>
      <c r="N93">
        <f t="shared" si="5"/>
        <v>15.023130314433285</v>
      </c>
      <c r="O93">
        <f t="shared" si="5"/>
        <v>0</v>
      </c>
      <c r="P93">
        <f t="shared" si="5"/>
        <v>6.25</v>
      </c>
      <c r="Q93">
        <f t="shared" si="5"/>
        <v>0</v>
      </c>
      <c r="R93">
        <f t="shared" si="5"/>
        <v>0</v>
      </c>
      <c r="S93">
        <f t="shared" si="5"/>
        <v>2.0833333333333335</v>
      </c>
      <c r="T93">
        <f t="shared" si="5"/>
        <v>5.0077101048110961</v>
      </c>
      <c r="U93">
        <f t="shared" si="5"/>
        <v>11.599509089229212</v>
      </c>
      <c r="V93">
        <f t="shared" si="5"/>
        <v>30.138888888888886</v>
      </c>
      <c r="W93">
        <f t="shared" si="5"/>
        <v>11.599509089229223</v>
      </c>
      <c r="X93">
        <f t="shared" si="5"/>
        <v>2.0833333333333335</v>
      </c>
      <c r="Y93">
        <f t="shared" si="5"/>
        <v>0</v>
      </c>
      <c r="Z93">
        <f t="shared" si="5"/>
        <v>2.2222222222222237</v>
      </c>
      <c r="AA93">
        <f t="shared" si="5"/>
        <v>3.6084391824351614</v>
      </c>
      <c r="AB93">
        <f t="shared" si="5"/>
        <v>21.650635094610969</v>
      </c>
      <c r="AC93">
        <f t="shared" si="5"/>
        <v>0</v>
      </c>
      <c r="AD93">
        <f t="shared" si="5"/>
        <v>0</v>
      </c>
      <c r="AE93">
        <f t="shared" si="5"/>
        <v>3.8490017945975041</v>
      </c>
      <c r="AF93">
        <f t="shared" si="5"/>
        <v>2.0833333333333335</v>
      </c>
      <c r="AG93">
        <f t="shared" si="5"/>
        <v>0</v>
      </c>
      <c r="AH93">
        <f t="shared" si="5"/>
        <v>0</v>
      </c>
      <c r="AI93">
        <f t="shared" si="5"/>
        <v>0</v>
      </c>
      <c r="AJ93">
        <f t="shared" si="5"/>
        <v>3.6111111111111116</v>
      </c>
      <c r="AK93">
        <f t="shared" si="5"/>
        <v>0</v>
      </c>
      <c r="AL93">
        <f t="shared" si="5"/>
        <v>0</v>
      </c>
      <c r="AM93">
        <f t="shared" si="5"/>
        <v>0</v>
      </c>
      <c r="AN93">
        <f t="shared" si="5"/>
        <v>5.5555555555555527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0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0</v>
      </c>
    </row>
    <row r="96" spans="1:49" s="7" customFormat="1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85.746924428822496</v>
      </c>
      <c r="C97">
        <f t="shared" ref="C97:AW97" si="6">C47/C39*100</f>
        <v>109.73552013730199</v>
      </c>
      <c r="D97">
        <f t="shared" si="6"/>
        <v>111.52743628185908</v>
      </c>
      <c r="E97">
        <f t="shared" si="6"/>
        <v>97.880400292897249</v>
      </c>
      <c r="F97">
        <f t="shared" si="6"/>
        <v>70.229876729768051</v>
      </c>
      <c r="G97">
        <f t="shared" si="6"/>
        <v>75.008034566490494</v>
      </c>
      <c r="H97">
        <f t="shared" si="6"/>
        <v>93.117912422128498</v>
      </c>
      <c r="I97">
        <f t="shared" si="6"/>
        <v>89.966178128523097</v>
      </c>
      <c r="J97">
        <f t="shared" si="6"/>
        <v>77.526972224347688</v>
      </c>
      <c r="K97">
        <f t="shared" si="6"/>
        <v>0</v>
      </c>
      <c r="L97">
        <f t="shared" si="6"/>
        <v>12.65701754385965</v>
      </c>
      <c r="M97">
        <f t="shared" si="6"/>
        <v>0</v>
      </c>
      <c r="N97">
        <f t="shared" si="6"/>
        <v>9.5149738813907856</v>
      </c>
      <c r="O97">
        <f t="shared" si="6"/>
        <v>39.326968650551834</v>
      </c>
      <c r="P97">
        <f t="shared" si="6"/>
        <v>43.629349470499243</v>
      </c>
      <c r="Q97">
        <f t="shared" si="6"/>
        <v>81.349269340305327</v>
      </c>
      <c r="R97">
        <f t="shared" si="6"/>
        <v>78.017018415063106</v>
      </c>
      <c r="S97">
        <f t="shared" si="6"/>
        <v>0</v>
      </c>
      <c r="T97">
        <f t="shared" si="6"/>
        <v>0</v>
      </c>
      <c r="U97">
        <f t="shared" si="6"/>
        <v>14.698314765670254</v>
      </c>
      <c r="V97">
        <f t="shared" si="6"/>
        <v>8.2640120005454794</v>
      </c>
      <c r="W97">
        <f t="shared" si="6"/>
        <v>31.277547422377484</v>
      </c>
      <c r="X97">
        <f t="shared" si="6"/>
        <v>87.656858889564191</v>
      </c>
      <c r="Y97">
        <f t="shared" si="6"/>
        <v>61.945009831993659</v>
      </c>
      <c r="Z97">
        <f t="shared" si="6"/>
        <v>196.80125791938298</v>
      </c>
      <c r="AA97">
        <f t="shared" si="6"/>
        <v>0</v>
      </c>
      <c r="AB97">
        <f t="shared" si="6"/>
        <v>0</v>
      </c>
      <c r="AC97">
        <f t="shared" si="6"/>
        <v>28.873660254535743</v>
      </c>
      <c r="AD97">
        <f t="shared" si="6"/>
        <v>51.4719031181031</v>
      </c>
      <c r="AE97">
        <f t="shared" si="6"/>
        <v>72.37344712481503</v>
      </c>
      <c r="AF97">
        <f t="shared" si="6"/>
        <v>109.12920805472888</v>
      </c>
      <c r="AG97">
        <f t="shared" si="6"/>
        <v>86.351755748323797</v>
      </c>
      <c r="AH97">
        <f t="shared" si="6"/>
        <v>98.420454237838712</v>
      </c>
      <c r="AI97">
        <f t="shared" si="6"/>
        <v>0</v>
      </c>
      <c r="AJ97">
        <f t="shared" si="6"/>
        <v>7.8925932390760458</v>
      </c>
      <c r="AK97">
        <f t="shared" si="6"/>
        <v>29.546362397959708</v>
      </c>
      <c r="AL97">
        <f t="shared" si="6"/>
        <v>87.290160053858017</v>
      </c>
      <c r="AM97">
        <f t="shared" si="6"/>
        <v>49.061677871967255</v>
      </c>
      <c r="AN97">
        <f t="shared" si="6"/>
        <v>81.287342332374408</v>
      </c>
      <c r="AO97">
        <f t="shared" si="6"/>
        <v>59.085141188521447</v>
      </c>
      <c r="AP97">
        <f t="shared" si="6"/>
        <v>0</v>
      </c>
      <c r="AQ97">
        <f t="shared" si="6"/>
        <v>133.61121067418978</v>
      </c>
      <c r="AR97">
        <f t="shared" si="6"/>
        <v>120.97743591243437</v>
      </c>
      <c r="AS97">
        <f t="shared" si="6"/>
        <v>157.18088532051007</v>
      </c>
      <c r="AT97">
        <f t="shared" si="6"/>
        <v>114.86343626236646</v>
      </c>
      <c r="AU97">
        <f t="shared" si="6"/>
        <v>103.25528269560249</v>
      </c>
      <c r="AV97">
        <f t="shared" si="6"/>
        <v>192.11170550367214</v>
      </c>
      <c r="AW97">
        <f t="shared" si="6"/>
        <v>94.693000372981899</v>
      </c>
    </row>
    <row r="98" spans="1:49" x14ac:dyDescent="0.25">
      <c r="A98" t="s">
        <v>1771</v>
      </c>
      <c r="B98">
        <f>B65/B57*100</f>
        <v>68.84400566862368</v>
      </c>
      <c r="C98">
        <f t="shared" ref="C98:AW98" si="7">C65/C57*100</f>
        <v>111.3876250540863</v>
      </c>
      <c r="D98">
        <f t="shared" si="7"/>
        <v>108.01413347973592</v>
      </c>
      <c r="E98">
        <f t="shared" si="7"/>
        <v>94.398576160577434</v>
      </c>
      <c r="F98">
        <f t="shared" si="7"/>
        <v>96.90327548747284</v>
      </c>
      <c r="G98">
        <f t="shared" si="7"/>
        <v>119.44953527948685</v>
      </c>
      <c r="H98">
        <f t="shared" si="7"/>
        <v>92.593252977676329</v>
      </c>
      <c r="I98">
        <f t="shared" si="7"/>
        <v>102.71264208803117</v>
      </c>
      <c r="J98">
        <f t="shared" si="7"/>
        <v>46.370599110172073</v>
      </c>
      <c r="K98">
        <f t="shared" si="7"/>
        <v>0</v>
      </c>
      <c r="L98">
        <f t="shared" si="7"/>
        <v>10.633490177313449</v>
      </c>
      <c r="M98">
        <f t="shared" si="7"/>
        <v>8.1479114922035212</v>
      </c>
      <c r="N98">
        <f t="shared" si="7"/>
        <v>20.225346495164022</v>
      </c>
      <c r="O98">
        <f t="shared" si="7"/>
        <v>127.12796480489669</v>
      </c>
      <c r="P98">
        <f t="shared" si="7"/>
        <v>63.121476687628466</v>
      </c>
      <c r="Q98">
        <f t="shared" si="7"/>
        <v>61.897787633438192</v>
      </c>
      <c r="R98">
        <f t="shared" si="7"/>
        <v>52.385447214076244</v>
      </c>
      <c r="S98">
        <f t="shared" si="7"/>
        <v>0</v>
      </c>
      <c r="T98">
        <f t="shared" si="7"/>
        <v>19.660233577478778</v>
      </c>
      <c r="U98">
        <f t="shared" si="7"/>
        <v>74.946761008449542</v>
      </c>
      <c r="V98">
        <f t="shared" si="7"/>
        <v>80.643047199612013</v>
      </c>
      <c r="W98">
        <f t="shared" si="7"/>
        <v>106.73786576365372</v>
      </c>
      <c r="X98">
        <f t="shared" si="7"/>
        <v>55.390996090739677</v>
      </c>
      <c r="Y98">
        <f t="shared" si="7"/>
        <v>49.269266886217252</v>
      </c>
      <c r="Z98">
        <f t="shared" si="7"/>
        <v>143.33519817532382</v>
      </c>
      <c r="AA98">
        <f t="shared" si="7"/>
        <v>6.9179748907121477</v>
      </c>
      <c r="AB98">
        <f t="shared" si="7"/>
        <v>11.407151974699461</v>
      </c>
      <c r="AC98">
        <f t="shared" si="7"/>
        <v>25.98248640042457</v>
      </c>
      <c r="AD98">
        <f t="shared" si="7"/>
        <v>54.667668789086321</v>
      </c>
      <c r="AE98">
        <f t="shared" si="7"/>
        <v>50.291019955654107</v>
      </c>
      <c r="AF98">
        <f t="shared" si="7"/>
        <v>82.803846074656661</v>
      </c>
      <c r="AG98">
        <f t="shared" si="7"/>
        <v>37.72036264267463</v>
      </c>
      <c r="AH98">
        <f t="shared" si="7"/>
        <v>174.05627137251409</v>
      </c>
      <c r="AI98">
        <f t="shared" si="7"/>
        <v>0</v>
      </c>
      <c r="AJ98">
        <f t="shared" si="7"/>
        <v>10.849995262010802</v>
      </c>
      <c r="AK98">
        <f t="shared" si="7"/>
        <v>34.516516941359555</v>
      </c>
      <c r="AL98">
        <f t="shared" si="7"/>
        <v>102.41056850230072</v>
      </c>
      <c r="AM98">
        <f t="shared" si="7"/>
        <v>65.353330245924042</v>
      </c>
      <c r="AN98">
        <f t="shared" si="7"/>
        <v>78.31561962888911</v>
      </c>
      <c r="AO98">
        <f t="shared" si="7"/>
        <v>93.768366242202404</v>
      </c>
      <c r="AP98">
        <f t="shared" si="7"/>
        <v>0</v>
      </c>
      <c r="AQ98">
        <f t="shared" si="7"/>
        <v>212.55314290684905</v>
      </c>
      <c r="AR98">
        <f t="shared" si="7"/>
        <v>222.44046020234575</v>
      </c>
      <c r="AS98">
        <f t="shared" si="7"/>
        <v>170.62479940087729</v>
      </c>
      <c r="AT98">
        <f t="shared" si="7"/>
        <v>151.43635625302926</v>
      </c>
      <c r="AU98">
        <f t="shared" si="7"/>
        <v>127.75471334717201</v>
      </c>
      <c r="AV98">
        <f t="shared" si="7"/>
        <v>103.80533776827431</v>
      </c>
      <c r="AW98">
        <f t="shared" si="7"/>
        <v>111.44899409577957</v>
      </c>
    </row>
    <row r="99" spans="1:49" x14ac:dyDescent="0.25">
      <c r="A99" t="s">
        <v>1772</v>
      </c>
      <c r="B99">
        <f>B83/B75*100</f>
        <v>76.586211712131089</v>
      </c>
      <c r="C99">
        <f t="shared" ref="C99:AW99" si="8">C83/C75*100</f>
        <v>125.03252728189138</v>
      </c>
      <c r="D99">
        <f t="shared" si="8"/>
        <v>110.33434093615462</v>
      </c>
      <c r="E99">
        <f t="shared" si="8"/>
        <v>108.42370947480033</v>
      </c>
      <c r="F99">
        <f t="shared" si="8"/>
        <v>80.865388989621323</v>
      </c>
      <c r="G99">
        <f t="shared" si="8"/>
        <v>87.043515861472557</v>
      </c>
      <c r="H99">
        <f t="shared" si="8"/>
        <v>75.961538461538467</v>
      </c>
      <c r="I99">
        <f t="shared" si="8"/>
        <v>93.507626032283099</v>
      </c>
      <c r="J99">
        <f t="shared" si="8"/>
        <v>44.075906516502833</v>
      </c>
      <c r="K99">
        <f t="shared" si="8"/>
        <v>0</v>
      </c>
      <c r="L99">
        <f t="shared" si="8"/>
        <v>0</v>
      </c>
      <c r="M99">
        <f t="shared" si="8"/>
        <v>8.7857870577057362</v>
      </c>
      <c r="N99">
        <f t="shared" si="8"/>
        <v>11.0974745811756</v>
      </c>
      <c r="O99">
        <f t="shared" si="8"/>
        <v>36.547109695038685</v>
      </c>
      <c r="P99">
        <f t="shared" si="8"/>
        <v>40.829801108575154</v>
      </c>
      <c r="Q99">
        <f t="shared" si="8"/>
        <v>89.697097015611263</v>
      </c>
      <c r="R99">
        <f t="shared" si="8"/>
        <v>59.447914942909151</v>
      </c>
      <c r="S99">
        <f t="shared" si="8"/>
        <v>5.6026002166847242</v>
      </c>
      <c r="T99">
        <f t="shared" si="8"/>
        <v>59.379321288509054</v>
      </c>
      <c r="U99">
        <f t="shared" si="8"/>
        <v>10.089565949628723</v>
      </c>
      <c r="V99">
        <f t="shared" si="8"/>
        <v>45.600229923788191</v>
      </c>
      <c r="W99">
        <f t="shared" si="8"/>
        <v>27.404630100848536</v>
      </c>
      <c r="X99">
        <f t="shared" si="8"/>
        <v>64.864718906950372</v>
      </c>
      <c r="Y99">
        <f t="shared" si="8"/>
        <v>64.283337746905417</v>
      </c>
      <c r="Z99">
        <f t="shared" si="8"/>
        <v>182.5027356573394</v>
      </c>
      <c r="AA99">
        <f t="shared" si="8"/>
        <v>5.9946048556299329</v>
      </c>
      <c r="AB99">
        <f t="shared" si="8"/>
        <v>11.20048392106855</v>
      </c>
      <c r="AC99">
        <f t="shared" si="8"/>
        <v>29.261909468274368</v>
      </c>
      <c r="AD99">
        <f t="shared" si="8"/>
        <v>53.232061603080162</v>
      </c>
      <c r="AE99">
        <f t="shared" si="8"/>
        <v>66.51207040076109</v>
      </c>
      <c r="AF99">
        <f t="shared" si="8"/>
        <v>63.554064073047954</v>
      </c>
      <c r="AG99">
        <f t="shared" si="8"/>
        <v>68.362964442668797</v>
      </c>
      <c r="AH99">
        <f t="shared" si="8"/>
        <v>185.72753604321932</v>
      </c>
      <c r="AI99">
        <f t="shared" si="8"/>
        <v>0</v>
      </c>
      <c r="AJ99">
        <f t="shared" si="8"/>
        <v>0</v>
      </c>
      <c r="AK99">
        <f t="shared" si="8"/>
        <v>25.576002393776182</v>
      </c>
      <c r="AL99">
        <f t="shared" si="8"/>
        <v>78.263147865853639</v>
      </c>
      <c r="AM99">
        <f t="shared" si="8"/>
        <v>105.70956868679919</v>
      </c>
      <c r="AN99">
        <f t="shared" si="8"/>
        <v>49.974833132727866</v>
      </c>
      <c r="AO99">
        <f t="shared" si="8"/>
        <v>96.520636891596496</v>
      </c>
      <c r="AP99">
        <f t="shared" si="8"/>
        <v>0</v>
      </c>
      <c r="AQ99">
        <f t="shared" si="8"/>
        <v>248.18108326596607</v>
      </c>
      <c r="AR99">
        <f t="shared" si="8"/>
        <v>233.91938815876227</v>
      </c>
      <c r="AS99">
        <f t="shared" si="8"/>
        <v>262.4404930798575</v>
      </c>
      <c r="AT99">
        <f t="shared" si="8"/>
        <v>139.88796977789357</v>
      </c>
      <c r="AU99">
        <f t="shared" si="8"/>
        <v>127.46060799752075</v>
      </c>
      <c r="AV99">
        <f t="shared" si="8"/>
        <v>108.67924937393623</v>
      </c>
      <c r="AW99">
        <f t="shared" si="8"/>
        <v>129.5977207977208</v>
      </c>
    </row>
    <row r="100" spans="1:49" s="7" customFormat="1" x14ac:dyDescent="0.25">
      <c r="A100" s="7" t="s">
        <v>1773</v>
      </c>
      <c r="B100" s="7" t="s">
        <v>1644</v>
      </c>
      <c r="C100" s="7" t="s">
        <v>1435</v>
      </c>
      <c r="D100" s="7" t="s">
        <v>1435</v>
      </c>
      <c r="E100" s="7" t="s">
        <v>1435</v>
      </c>
      <c r="F100" s="7" t="s">
        <v>1435</v>
      </c>
      <c r="G100" s="7" t="s">
        <v>1435</v>
      </c>
      <c r="H100" s="7" t="s">
        <v>1435</v>
      </c>
      <c r="I100" s="7" t="s">
        <v>1435</v>
      </c>
      <c r="J100" s="7" t="s">
        <v>1644</v>
      </c>
      <c r="K100" s="7" t="s">
        <v>1439</v>
      </c>
      <c r="L100" s="7" t="s">
        <v>1439</v>
      </c>
      <c r="M100" s="7" t="s">
        <v>1439</v>
      </c>
      <c r="N100" s="7" t="s">
        <v>1439</v>
      </c>
      <c r="O100" s="7" t="s">
        <v>1439</v>
      </c>
      <c r="P100" s="7" t="s">
        <v>1439</v>
      </c>
      <c r="Q100" s="7" t="s">
        <v>1439</v>
      </c>
      <c r="R100" s="7" t="s">
        <v>1644</v>
      </c>
      <c r="S100" s="7" t="s">
        <v>1443</v>
      </c>
      <c r="T100" s="7" t="s">
        <v>1443</v>
      </c>
      <c r="U100" s="7" t="s">
        <v>1443</v>
      </c>
      <c r="V100" s="7" t="s">
        <v>1443</v>
      </c>
      <c r="W100" s="7" t="s">
        <v>1443</v>
      </c>
      <c r="X100" s="7" t="s">
        <v>1443</v>
      </c>
      <c r="Y100" s="7" t="s">
        <v>1443</v>
      </c>
      <c r="Z100" s="7" t="s">
        <v>1686</v>
      </c>
      <c r="AA100" s="7" t="s">
        <v>1447</v>
      </c>
      <c r="AB100" s="7" t="s">
        <v>1447</v>
      </c>
      <c r="AC100" s="7" t="s">
        <v>1447</v>
      </c>
      <c r="AD100" s="7" t="s">
        <v>1447</v>
      </c>
      <c r="AE100" s="7" t="s">
        <v>1447</v>
      </c>
      <c r="AF100" s="7" t="s">
        <v>1447</v>
      </c>
      <c r="AG100" s="7" t="s">
        <v>1447</v>
      </c>
      <c r="AH100" s="7" t="s">
        <v>1686</v>
      </c>
      <c r="AI100" s="7" t="s">
        <v>1451</v>
      </c>
      <c r="AJ100" s="7" t="s">
        <v>1451</v>
      </c>
      <c r="AK100" s="7" t="s">
        <v>1451</v>
      </c>
      <c r="AL100" s="7" t="s">
        <v>1451</v>
      </c>
      <c r="AM100" s="7" t="s">
        <v>1451</v>
      </c>
      <c r="AN100" s="7" t="s">
        <v>1451</v>
      </c>
      <c r="AO100" s="7" t="s">
        <v>1451</v>
      </c>
      <c r="AP100" s="7" t="s">
        <v>1687</v>
      </c>
      <c r="AQ100" s="7" t="s">
        <v>1455</v>
      </c>
      <c r="AR100" s="7" t="s">
        <v>1455</v>
      </c>
      <c r="AS100" s="7" t="s">
        <v>1455</v>
      </c>
      <c r="AT100" s="7" t="s">
        <v>1455</v>
      </c>
      <c r="AU100" s="7" t="s">
        <v>1455</v>
      </c>
      <c r="AV100" s="7" t="s">
        <v>1455</v>
      </c>
      <c r="AW100" s="7" t="s">
        <v>1455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77.059047269859093</v>
      </c>
      <c r="C102">
        <f t="shared" ref="C102:AW102" si="9">AVERAGE(C97:C99)</f>
        <v>115.38522415775988</v>
      </c>
      <c r="D102">
        <f t="shared" si="9"/>
        <v>109.95863689924987</v>
      </c>
      <c r="E102">
        <f t="shared" si="9"/>
        <v>100.23422864275834</v>
      </c>
      <c r="F102">
        <f t="shared" si="9"/>
        <v>82.666180402287395</v>
      </c>
      <c r="G102">
        <f t="shared" si="9"/>
        <v>93.83369523581662</v>
      </c>
      <c r="H102">
        <f t="shared" si="9"/>
        <v>87.22423462044776</v>
      </c>
      <c r="I102">
        <f t="shared" si="9"/>
        <v>95.395482082945776</v>
      </c>
      <c r="J102">
        <f t="shared" si="9"/>
        <v>55.9911592836742</v>
      </c>
      <c r="K102">
        <f t="shared" si="9"/>
        <v>0</v>
      </c>
      <c r="L102">
        <f t="shared" si="9"/>
        <v>7.7635025737243666</v>
      </c>
      <c r="M102">
        <f t="shared" si="9"/>
        <v>5.6445661833030867</v>
      </c>
      <c r="N102">
        <f t="shared" si="9"/>
        <v>13.612598319243469</v>
      </c>
      <c r="O102">
        <f t="shared" si="9"/>
        <v>67.66734771682907</v>
      </c>
      <c r="P102">
        <f t="shared" si="9"/>
        <v>49.193542422234287</v>
      </c>
      <c r="Q102">
        <f t="shared" si="9"/>
        <v>77.648051329784934</v>
      </c>
      <c r="R102">
        <f t="shared" si="9"/>
        <v>63.283460190682831</v>
      </c>
      <c r="S102">
        <f t="shared" si="9"/>
        <v>1.8675334055615747</v>
      </c>
      <c r="T102">
        <f t="shared" si="9"/>
        <v>26.346518288662612</v>
      </c>
      <c r="U102">
        <f t="shared" si="9"/>
        <v>33.244880574582837</v>
      </c>
      <c r="V102">
        <f t="shared" si="9"/>
        <v>44.835763041315225</v>
      </c>
      <c r="W102">
        <f t="shared" si="9"/>
        <v>55.140014428959908</v>
      </c>
      <c r="X102">
        <f t="shared" si="9"/>
        <v>69.304191295751409</v>
      </c>
      <c r="Y102">
        <f t="shared" si="9"/>
        <v>58.49920482170544</v>
      </c>
      <c r="Z102">
        <f t="shared" si="9"/>
        <v>174.21306391734871</v>
      </c>
      <c r="AA102">
        <f t="shared" si="9"/>
        <v>4.3041932487806935</v>
      </c>
      <c r="AB102">
        <f t="shared" si="9"/>
        <v>7.5358786319226709</v>
      </c>
      <c r="AC102">
        <f t="shared" si="9"/>
        <v>28.039352041078228</v>
      </c>
      <c r="AD102">
        <f t="shared" si="9"/>
        <v>53.123877836756527</v>
      </c>
      <c r="AE102">
        <f t="shared" si="9"/>
        <v>63.058845827076745</v>
      </c>
      <c r="AF102">
        <f t="shared" si="9"/>
        <v>85.162372734144498</v>
      </c>
      <c r="AG102">
        <f t="shared" si="9"/>
        <v>64.145027611222403</v>
      </c>
      <c r="AH102">
        <f t="shared" si="9"/>
        <v>152.73475388452403</v>
      </c>
      <c r="AI102">
        <f t="shared" si="9"/>
        <v>0</v>
      </c>
      <c r="AJ102">
        <f t="shared" si="9"/>
        <v>6.2475295003622833</v>
      </c>
      <c r="AK102">
        <f t="shared" si="9"/>
        <v>29.87962724436515</v>
      </c>
      <c r="AL102">
        <f t="shared" si="9"/>
        <v>89.321292140670792</v>
      </c>
      <c r="AM102">
        <f t="shared" si="9"/>
        <v>73.374858934896835</v>
      </c>
      <c r="AN102">
        <f t="shared" si="9"/>
        <v>69.859265031330466</v>
      </c>
      <c r="AO102">
        <f t="shared" si="9"/>
        <v>83.124714774106778</v>
      </c>
      <c r="AP102">
        <f t="shared" si="9"/>
        <v>0</v>
      </c>
      <c r="AQ102">
        <f t="shared" si="9"/>
        <v>198.1151456156683</v>
      </c>
      <c r="AR102">
        <f t="shared" si="9"/>
        <v>192.4457614245141</v>
      </c>
      <c r="AS102">
        <f t="shared" si="9"/>
        <v>196.74872593374826</v>
      </c>
      <c r="AT102">
        <f t="shared" si="9"/>
        <v>135.39592076442977</v>
      </c>
      <c r="AU102">
        <f t="shared" si="9"/>
        <v>119.49020134676509</v>
      </c>
      <c r="AV102">
        <f t="shared" si="9"/>
        <v>134.86543088196089</v>
      </c>
      <c r="AW102">
        <f t="shared" si="9"/>
        <v>111.91323842216076</v>
      </c>
    </row>
    <row r="103" spans="1:49" x14ac:dyDescent="0.25">
      <c r="A103" t="s">
        <v>1774</v>
      </c>
      <c r="B103">
        <f>STDEV(B97:B99)</f>
        <v>8.4613737508728004</v>
      </c>
      <c r="C103">
        <f t="shared" ref="C103:AW103" si="10">STDEV(C97:C99)</f>
        <v>8.3955467862834041</v>
      </c>
      <c r="D103">
        <f t="shared" si="10"/>
        <v>1.7865299570288518</v>
      </c>
      <c r="E103">
        <f t="shared" si="10"/>
        <v>7.3028399986504287</v>
      </c>
      <c r="F103">
        <f t="shared" si="10"/>
        <v>13.427571917730749</v>
      </c>
      <c r="G103">
        <f t="shared" si="10"/>
        <v>22.985683552107826</v>
      </c>
      <c r="H103">
        <f t="shared" si="10"/>
        <v>9.7573080539201946</v>
      </c>
      <c r="I103">
        <f t="shared" si="10"/>
        <v>6.5795962048424661</v>
      </c>
      <c r="J103">
        <f t="shared" si="10"/>
        <v>18.685819029055683</v>
      </c>
      <c r="K103">
        <f t="shared" si="10"/>
        <v>0</v>
      </c>
      <c r="L103">
        <f t="shared" si="10"/>
        <v>6.799091476804751</v>
      </c>
      <c r="M103">
        <f t="shared" si="10"/>
        <v>4.8987311477088396</v>
      </c>
      <c r="N103">
        <f t="shared" si="10"/>
        <v>5.7812114599632398</v>
      </c>
      <c r="O103">
        <f t="shared" si="10"/>
        <v>51.513159894569519</v>
      </c>
      <c r="P103">
        <f t="shared" si="10"/>
        <v>12.142894318635248</v>
      </c>
      <c r="Q103">
        <f t="shared" si="10"/>
        <v>14.264454479667043</v>
      </c>
      <c r="R103">
        <f t="shared" si="10"/>
        <v>13.23925662824783</v>
      </c>
      <c r="S103">
        <f t="shared" si="10"/>
        <v>3.234662743264781</v>
      </c>
      <c r="T103">
        <f t="shared" si="10"/>
        <v>30.249061995378536</v>
      </c>
      <c r="U103">
        <f t="shared" si="10"/>
        <v>36.188330511405567</v>
      </c>
      <c r="V103">
        <f t="shared" si="10"/>
        <v>36.195572813504789</v>
      </c>
      <c r="W103">
        <f t="shared" si="10"/>
        <v>44.726989267250289</v>
      </c>
      <c r="X103">
        <f t="shared" si="10"/>
        <v>16.584726764596915</v>
      </c>
      <c r="Y103">
        <f t="shared" si="10"/>
        <v>8.0784132154239963</v>
      </c>
      <c r="Z103">
        <f t="shared" si="10"/>
        <v>27.680207356637212</v>
      </c>
      <c r="AA103">
        <f t="shared" si="10"/>
        <v>3.7560235219656053</v>
      </c>
      <c r="AB103">
        <f t="shared" si="10"/>
        <v>6.5270803570508757</v>
      </c>
      <c r="AC103">
        <f t="shared" si="10"/>
        <v>1.7918444577497092</v>
      </c>
      <c r="AD103">
        <f t="shared" si="10"/>
        <v>1.6006271744009233</v>
      </c>
      <c r="AE103">
        <f t="shared" si="10"/>
        <v>11.43905447961261</v>
      </c>
      <c r="AF103">
        <f t="shared" si="10"/>
        <v>22.878929678644745</v>
      </c>
      <c r="AG103">
        <f t="shared" si="10"/>
        <v>24.588540871401865</v>
      </c>
      <c r="AH103">
        <f t="shared" si="10"/>
        <v>47.398174694136351</v>
      </c>
      <c r="AI103">
        <f t="shared" si="10"/>
        <v>0</v>
      </c>
      <c r="AJ103">
        <f t="shared" si="10"/>
        <v>5.6089460083635485</v>
      </c>
      <c r="AK103">
        <f t="shared" si="10"/>
        <v>4.4795646202811676</v>
      </c>
      <c r="AL103">
        <f t="shared" si="10"/>
        <v>12.201172239335786</v>
      </c>
      <c r="AM103">
        <f t="shared" si="10"/>
        <v>29.163411585808866</v>
      </c>
      <c r="AN103">
        <f t="shared" si="10"/>
        <v>17.284407941963877</v>
      </c>
      <c r="AO103">
        <f t="shared" si="10"/>
        <v>20.864313361921546</v>
      </c>
      <c r="AP103">
        <f t="shared" si="10"/>
        <v>0</v>
      </c>
      <c r="AQ103">
        <f t="shared" si="10"/>
        <v>58.633657149789634</v>
      </c>
      <c r="AR103">
        <f t="shared" si="10"/>
        <v>62.158930254490485</v>
      </c>
      <c r="AS103">
        <f t="shared" si="10"/>
        <v>57.28648103640208</v>
      </c>
      <c r="AT103">
        <f t="shared" si="10"/>
        <v>18.695681250368398</v>
      </c>
      <c r="AU103">
        <f t="shared" si="10"/>
        <v>14.060620974785349</v>
      </c>
      <c r="AV103">
        <f t="shared" si="10"/>
        <v>49.636586527814771</v>
      </c>
      <c r="AW103">
        <f t="shared" si="10"/>
        <v>17.456990550442185</v>
      </c>
    </row>
    <row r="104" spans="1:49" x14ac:dyDescent="0.25">
      <c r="A104" t="s">
        <v>1775</v>
      </c>
      <c r="B104">
        <f>STDEV(B97:B99)/SQRT(3)</f>
        <v>4.8851764127804449</v>
      </c>
      <c r="C104">
        <f t="shared" ref="C104:AW104" si="11">STDEV(C97:C99)/SQRT(3)</f>
        <v>4.8471711970548208</v>
      </c>
      <c r="D104">
        <f t="shared" si="11"/>
        <v>1.0314535516059382</v>
      </c>
      <c r="E104">
        <f t="shared" si="11"/>
        <v>4.2162966390695917</v>
      </c>
      <c r="F104">
        <f t="shared" si="11"/>
        <v>7.752412261264908</v>
      </c>
      <c r="G104">
        <f t="shared" si="11"/>
        <v>13.270790586317007</v>
      </c>
      <c r="H104">
        <f t="shared" si="11"/>
        <v>5.6333844314969284</v>
      </c>
      <c r="I104">
        <f t="shared" si="11"/>
        <v>3.7987316400248381</v>
      </c>
      <c r="J104">
        <f t="shared" si="11"/>
        <v>10.78826264645393</v>
      </c>
      <c r="K104">
        <f t="shared" si="11"/>
        <v>0</v>
      </c>
      <c r="L104">
        <f t="shared" si="11"/>
        <v>3.9254572943781132</v>
      </c>
      <c r="M104">
        <f t="shared" si="11"/>
        <v>2.828283746817303</v>
      </c>
      <c r="N104">
        <f t="shared" si="11"/>
        <v>3.3377839926519259</v>
      </c>
      <c r="O104">
        <f t="shared" si="11"/>
        <v>29.741136731937946</v>
      </c>
      <c r="P104">
        <f t="shared" si="11"/>
        <v>7.0107033036052382</v>
      </c>
      <c r="Q104">
        <f t="shared" si="11"/>
        <v>8.2355866336789312</v>
      </c>
      <c r="R104">
        <f t="shared" si="11"/>
        <v>7.643688378189422</v>
      </c>
      <c r="S104">
        <f t="shared" si="11"/>
        <v>1.8675334055615747</v>
      </c>
      <c r="T104">
        <f t="shared" si="11"/>
        <v>17.464304085765477</v>
      </c>
      <c r="U104">
        <f t="shared" si="11"/>
        <v>20.893342362283153</v>
      </c>
      <c r="V104">
        <f t="shared" si="11"/>
        <v>20.897523707349691</v>
      </c>
      <c r="W104">
        <f t="shared" si="11"/>
        <v>25.82313929348846</v>
      </c>
      <c r="X104">
        <f t="shared" si="11"/>
        <v>9.5751964619764216</v>
      </c>
      <c r="Y104">
        <f t="shared" si="11"/>
        <v>4.664074044550075</v>
      </c>
      <c r="Z104">
        <f t="shared" si="11"/>
        <v>15.981175168579155</v>
      </c>
      <c r="AA104">
        <f t="shared" si="11"/>
        <v>2.1685411914894086</v>
      </c>
      <c r="AB104">
        <f t="shared" si="11"/>
        <v>3.7684116011656421</v>
      </c>
      <c r="AC104">
        <f t="shared" si="11"/>
        <v>1.0345218800277336</v>
      </c>
      <c r="AD104">
        <f t="shared" si="11"/>
        <v>0.92412253001260314</v>
      </c>
      <c r="AE104">
        <f t="shared" si="11"/>
        <v>6.6043411830791348</v>
      </c>
      <c r="AF104">
        <f t="shared" si="11"/>
        <v>13.209156208736063</v>
      </c>
      <c r="AG104">
        <f t="shared" si="11"/>
        <v>14.196200691083982</v>
      </c>
      <c r="AH104">
        <f t="shared" si="11"/>
        <v>27.365348918756531</v>
      </c>
      <c r="AI104">
        <f t="shared" si="11"/>
        <v>0</v>
      </c>
      <c r="AJ104">
        <f t="shared" si="11"/>
        <v>3.2383264877987719</v>
      </c>
      <c r="AK104">
        <f t="shared" si="11"/>
        <v>2.5862778393716561</v>
      </c>
      <c r="AL104">
        <f t="shared" si="11"/>
        <v>7.044350076809506</v>
      </c>
      <c r="AM104">
        <f t="shared" si="11"/>
        <v>16.837503529554599</v>
      </c>
      <c r="AN104">
        <f t="shared" si="11"/>
        <v>9.9791575780761512</v>
      </c>
      <c r="AO104">
        <f t="shared" si="11"/>
        <v>12.046016935962111</v>
      </c>
      <c r="AP104">
        <f t="shared" si="11"/>
        <v>0</v>
      </c>
      <c r="AQ104">
        <f t="shared" si="11"/>
        <v>33.852157739003275</v>
      </c>
      <c r="AR104">
        <f t="shared" si="11"/>
        <v>35.887475114969256</v>
      </c>
      <c r="AS104">
        <f t="shared" si="11"/>
        <v>33.074365247293137</v>
      </c>
      <c r="AT104">
        <f t="shared" si="11"/>
        <v>10.793956602583634</v>
      </c>
      <c r="AU104">
        <f t="shared" si="11"/>
        <v>8.1179033047656208</v>
      </c>
      <c r="AV104">
        <f t="shared" si="11"/>
        <v>28.657696593488012</v>
      </c>
      <c r="AW104">
        <f t="shared" si="11"/>
        <v>10.07879819353855</v>
      </c>
    </row>
    <row r="106" spans="1:49" x14ac:dyDescent="0.25">
      <c r="A106" t="s">
        <v>1773</v>
      </c>
      <c r="B106" s="165">
        <f>AVERAGE(B97:B99,J97:J99,R97:R99,)</f>
        <v>58.900100023264841</v>
      </c>
    </row>
    <row r="107" spans="1:49" x14ac:dyDescent="0.25">
      <c r="A107" t="s">
        <v>1774</v>
      </c>
      <c r="B107" s="165">
        <f>STDEV(B97:B99,J97:J99,R97:R99)</f>
        <v>15.325083789767405</v>
      </c>
    </row>
    <row r="108" spans="1:49" x14ac:dyDescent="0.25">
      <c r="A108" t="s">
        <v>1775</v>
      </c>
      <c r="B108" s="165">
        <f>STDEV(B97:B99,J97:J99,R97:R99)/SQRT(3)</f>
        <v>8.8479412513757811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1433</v>
      </c>
      <c r="D112" s="224" t="s">
        <v>1433</v>
      </c>
      <c r="E112" s="224" t="s">
        <v>1433</v>
      </c>
      <c r="F112" s="224" t="s">
        <v>1433</v>
      </c>
      <c r="G112" s="224" t="s">
        <v>1433</v>
      </c>
      <c r="H112" s="224" t="s">
        <v>1433</v>
      </c>
      <c r="I112" s="225" t="s">
        <v>1433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1437</v>
      </c>
      <c r="D113" s="219" t="s">
        <v>1437</v>
      </c>
      <c r="E113" s="219" t="s">
        <v>1437</v>
      </c>
      <c r="F113" s="219" t="s">
        <v>1437</v>
      </c>
      <c r="G113" s="219" t="s">
        <v>1437</v>
      </c>
      <c r="H113" s="219" t="s">
        <v>1437</v>
      </c>
      <c r="I113" s="220" t="s">
        <v>1437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1441</v>
      </c>
      <c r="D114" s="219" t="s">
        <v>1441</v>
      </c>
      <c r="E114" s="219" t="s">
        <v>1441</v>
      </c>
      <c r="F114" s="219" t="s">
        <v>1441</v>
      </c>
      <c r="G114" s="219" t="s">
        <v>1441</v>
      </c>
      <c r="H114" s="219" t="s">
        <v>1441</v>
      </c>
      <c r="I114" s="220" t="s">
        <v>1441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1445</v>
      </c>
      <c r="D115" s="219" t="s">
        <v>1445</v>
      </c>
      <c r="E115" s="219" t="s">
        <v>1445</v>
      </c>
      <c r="F115" s="219" t="s">
        <v>1445</v>
      </c>
      <c r="G115" s="219" t="s">
        <v>1445</v>
      </c>
      <c r="H115" s="219" t="s">
        <v>1445</v>
      </c>
      <c r="I115" s="220" t="s">
        <v>1445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1449</v>
      </c>
      <c r="D116" s="219" t="s">
        <v>1449</v>
      </c>
      <c r="E116" s="219" t="s">
        <v>1449</v>
      </c>
      <c r="F116" s="219" t="s">
        <v>1449</v>
      </c>
      <c r="G116" s="219" t="s">
        <v>1449</v>
      </c>
      <c r="H116" s="219" t="s">
        <v>1449</v>
      </c>
      <c r="I116" s="220" t="s">
        <v>1449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1453</v>
      </c>
      <c r="D117" s="219" t="s">
        <v>1453</v>
      </c>
      <c r="E117" s="219" t="s">
        <v>1453</v>
      </c>
      <c r="F117" s="219" t="s">
        <v>1453</v>
      </c>
      <c r="G117" s="219" t="s">
        <v>1453</v>
      </c>
      <c r="H117" s="219" t="s">
        <v>1453</v>
      </c>
      <c r="I117" s="220" t="s">
        <v>1453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2385</v>
      </c>
      <c r="K122" t="s">
        <v>1788</v>
      </c>
      <c r="U122" t="s">
        <v>1791</v>
      </c>
    </row>
    <row r="123" spans="1:29" x14ac:dyDescent="0.25">
      <c r="A123" s="41" t="s">
        <v>1796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0.1736</v>
      </c>
      <c r="C126">
        <v>0.17780000000000001</v>
      </c>
      <c r="D126">
        <v>0.18479999999999999</v>
      </c>
      <c r="E126">
        <v>0.17649999999999999</v>
      </c>
      <c r="F126">
        <v>0.17799999999999999</v>
      </c>
      <c r="G126">
        <v>0.17899999999999999</v>
      </c>
      <c r="H126">
        <v>0.1757</v>
      </c>
      <c r="I126">
        <v>0.17380000000000001</v>
      </c>
      <c r="K126" t="s">
        <v>1658</v>
      </c>
      <c r="L126">
        <f>B126-$F$132</f>
        <v>9.9966666666666662E-2</v>
      </c>
      <c r="M126">
        <f t="shared" ref="M126:S126" si="12">C126-$F$132</f>
        <v>0.10416666666666667</v>
      </c>
      <c r="N126">
        <f t="shared" si="12"/>
        <v>0.11116666666666665</v>
      </c>
      <c r="O126">
        <f t="shared" si="12"/>
        <v>0.10286666666666665</v>
      </c>
      <c r="P126">
        <f t="shared" si="12"/>
        <v>0.10436666666666665</v>
      </c>
      <c r="Q126">
        <f t="shared" si="12"/>
        <v>0.10536666666666665</v>
      </c>
      <c r="R126">
        <f t="shared" si="12"/>
        <v>0.10206666666666665</v>
      </c>
      <c r="S126">
        <f t="shared" si="12"/>
        <v>0.10016666666666667</v>
      </c>
      <c r="U126" t="s">
        <v>1658</v>
      </c>
      <c r="V126">
        <f>L126/$L$131*100</f>
        <v>5.1418774110587231</v>
      </c>
      <c r="W126">
        <f t="shared" ref="W126:AC126" si="13">M126/$L$131*100</f>
        <v>5.3579082726103744</v>
      </c>
      <c r="X126">
        <f t="shared" si="13"/>
        <v>5.71795970852979</v>
      </c>
      <c r="Y126">
        <f t="shared" si="13"/>
        <v>5.2910415773681958</v>
      </c>
      <c r="Z126">
        <f t="shared" si="13"/>
        <v>5.368195456493785</v>
      </c>
      <c r="AA126">
        <f t="shared" si="13"/>
        <v>5.4196313759108445</v>
      </c>
      <c r="AB126">
        <f t="shared" si="13"/>
        <v>5.2498928418345479</v>
      </c>
      <c r="AC126">
        <f t="shared" si="13"/>
        <v>5.1521645949421355</v>
      </c>
    </row>
    <row r="127" spans="1:29" x14ac:dyDescent="0.25">
      <c r="A127" t="s">
        <v>1659</v>
      </c>
      <c r="B127">
        <v>0.28510000000000002</v>
      </c>
      <c r="C127">
        <v>1.5632999999999999</v>
      </c>
      <c r="D127">
        <v>0.27450000000000002</v>
      </c>
      <c r="E127">
        <v>0.24049999999999999</v>
      </c>
      <c r="F127">
        <v>0.2243</v>
      </c>
      <c r="G127">
        <v>0.22120000000000001</v>
      </c>
      <c r="H127">
        <v>0.20799999999999999</v>
      </c>
      <c r="I127">
        <v>0.19070000000000001</v>
      </c>
      <c r="K127" t="s">
        <v>1659</v>
      </c>
      <c r="L127">
        <f t="shared" ref="L127:L131" si="14">B127-$F$132</f>
        <v>0.21146666666666669</v>
      </c>
      <c r="M127">
        <f t="shared" ref="M127:M131" si="15">C127-$F$132</f>
        <v>1.4896666666666665</v>
      </c>
      <c r="N127">
        <f t="shared" ref="N127:N131" si="16">D127-$F$132</f>
        <v>0.20086666666666669</v>
      </c>
      <c r="O127">
        <f t="shared" ref="O127:O131" si="17">E127-$F$132</f>
        <v>0.16686666666666666</v>
      </c>
      <c r="P127">
        <f t="shared" ref="P127:P131" si="18">F127-$F$132</f>
        <v>0.15066666666666667</v>
      </c>
      <c r="Q127">
        <f t="shared" ref="Q127:Q131" si="19">G127-$F$132</f>
        <v>0.14756666666666668</v>
      </c>
      <c r="R127">
        <f t="shared" ref="R127:R131" si="20">H127-$F$132</f>
        <v>0.13436666666666663</v>
      </c>
      <c r="S127">
        <f t="shared" ref="S127:S131" si="21">I127-$F$132</f>
        <v>0.11706666666666667</v>
      </c>
      <c r="U127" t="s">
        <v>1659</v>
      </c>
      <c r="V127">
        <f t="shared" ref="V127:V131" si="22">L127/$L$131*100</f>
        <v>10.876982426060868</v>
      </c>
      <c r="W127">
        <f t="shared" ref="W127:W131" si="23">M127/$L$131*100</f>
        <v>76.622374624946417</v>
      </c>
      <c r="X127">
        <f t="shared" ref="X127:X131" si="24">N127/$L$131*100</f>
        <v>10.331761680240037</v>
      </c>
      <c r="Y127">
        <f t="shared" ref="Y127:Y131" si="25">O127/$L$131*100</f>
        <v>8.5829404200600088</v>
      </c>
      <c r="Z127">
        <f t="shared" ref="Z127:Z131" si="26">P127/$L$131*100</f>
        <v>7.7496785255036453</v>
      </c>
      <c r="AA127">
        <f t="shared" ref="AA127:AA131" si="27">Q127/$L$131*100</f>
        <v>7.5902271753107611</v>
      </c>
      <c r="AB127">
        <f t="shared" ref="AB127:AB131" si="28">R127/$L$131*100</f>
        <v>6.9112730390055717</v>
      </c>
      <c r="AC127">
        <f t="shared" ref="AC127:AC131" si="29">S127/$L$131*100</f>
        <v>6.0214316330904429</v>
      </c>
    </row>
    <row r="128" spans="1:29" x14ac:dyDescent="0.25">
      <c r="A128" t="s">
        <v>1660</v>
      </c>
      <c r="B128">
        <v>0.17</v>
      </c>
      <c r="C128">
        <v>0.20030000000000001</v>
      </c>
      <c r="D128">
        <v>0.434</v>
      </c>
      <c r="E128">
        <v>0.2135</v>
      </c>
      <c r="F128">
        <v>0.20899999999999999</v>
      </c>
      <c r="G128">
        <v>0.21560000000000001</v>
      </c>
      <c r="H128">
        <v>0.20319999999999999</v>
      </c>
      <c r="I128">
        <v>0.1797</v>
      </c>
      <c r="K128" t="s">
        <v>1660</v>
      </c>
      <c r="L128">
        <f t="shared" si="14"/>
        <v>9.636666666666667E-2</v>
      </c>
      <c r="M128">
        <f t="shared" si="15"/>
        <v>0.12666666666666665</v>
      </c>
      <c r="N128">
        <f t="shared" si="16"/>
        <v>0.36036666666666667</v>
      </c>
      <c r="O128">
        <f t="shared" si="17"/>
        <v>0.13986666666666664</v>
      </c>
      <c r="P128">
        <f t="shared" si="18"/>
        <v>0.13536666666666664</v>
      </c>
      <c r="Q128">
        <f t="shared" si="19"/>
        <v>0.14196666666666669</v>
      </c>
      <c r="R128">
        <f t="shared" si="20"/>
        <v>0.12956666666666666</v>
      </c>
      <c r="S128">
        <f t="shared" si="21"/>
        <v>0.10606666666666666</v>
      </c>
      <c r="U128" t="s">
        <v>1660</v>
      </c>
      <c r="V128">
        <f t="shared" si="22"/>
        <v>4.9567081011573091</v>
      </c>
      <c r="W128">
        <f t="shared" si="23"/>
        <v>6.5152164594942139</v>
      </c>
      <c r="X128">
        <f t="shared" si="24"/>
        <v>18.535790827261039</v>
      </c>
      <c r="Y128">
        <f t="shared" si="25"/>
        <v>7.1941705957993998</v>
      </c>
      <c r="Z128">
        <f t="shared" si="26"/>
        <v>6.9627089584226312</v>
      </c>
      <c r="AA128">
        <f t="shared" si="27"/>
        <v>7.3021860265752272</v>
      </c>
      <c r="AB128">
        <f t="shared" si="28"/>
        <v>6.6643806258036866</v>
      </c>
      <c r="AC128">
        <f t="shared" si="29"/>
        <v>5.4556365195027867</v>
      </c>
    </row>
    <row r="129" spans="1:29" x14ac:dyDescent="0.25">
      <c r="A129" t="s">
        <v>1661</v>
      </c>
      <c r="B129">
        <v>0.18210000000000001</v>
      </c>
      <c r="C129">
        <v>0.20269999999999999</v>
      </c>
      <c r="D129">
        <v>0.34899999999999998</v>
      </c>
      <c r="E129">
        <v>0.19539999999999999</v>
      </c>
      <c r="F129">
        <v>0.20380000000000001</v>
      </c>
      <c r="G129">
        <v>0.23019999999999999</v>
      </c>
      <c r="H129">
        <v>0.2009</v>
      </c>
      <c r="I129">
        <v>0.20300000000000001</v>
      </c>
      <c r="K129" t="s">
        <v>1661</v>
      </c>
      <c r="L129">
        <f t="shared" si="14"/>
        <v>0.10846666666666667</v>
      </c>
      <c r="M129">
        <f t="shared" si="15"/>
        <v>0.12906666666666666</v>
      </c>
      <c r="N129">
        <f t="shared" si="16"/>
        <v>0.27536666666666665</v>
      </c>
      <c r="O129">
        <f t="shared" si="17"/>
        <v>0.12176666666666665</v>
      </c>
      <c r="P129">
        <f t="shared" si="18"/>
        <v>0.13016666666666665</v>
      </c>
      <c r="Q129">
        <f t="shared" si="19"/>
        <v>0.15656666666666663</v>
      </c>
      <c r="R129">
        <f t="shared" si="20"/>
        <v>0.12726666666666664</v>
      </c>
      <c r="S129">
        <f t="shared" si="21"/>
        <v>0.12936666666666669</v>
      </c>
      <c r="U129" t="s">
        <v>1661</v>
      </c>
      <c r="V129">
        <f t="shared" si="22"/>
        <v>5.5790827261037306</v>
      </c>
      <c r="W129">
        <f t="shared" si="23"/>
        <v>6.6386626660951578</v>
      </c>
      <c r="X129">
        <f t="shared" si="24"/>
        <v>14.163737676810975</v>
      </c>
      <c r="Y129">
        <f t="shared" si="25"/>
        <v>6.2631804543506213</v>
      </c>
      <c r="Z129">
        <f t="shared" si="26"/>
        <v>6.6952421774539221</v>
      </c>
      <c r="AA129">
        <f t="shared" si="27"/>
        <v>8.0531504500642939</v>
      </c>
      <c r="AB129">
        <f t="shared" si="28"/>
        <v>6.5460780111444485</v>
      </c>
      <c r="AC129">
        <f t="shared" si="29"/>
        <v>6.6540934419202769</v>
      </c>
    </row>
    <row r="130" spans="1:29" x14ac:dyDescent="0.25">
      <c r="A130" t="s">
        <v>1662</v>
      </c>
      <c r="B130">
        <v>0.17219999999999999</v>
      </c>
      <c r="C130">
        <v>0.17749999999999999</v>
      </c>
      <c r="D130">
        <v>0.2074</v>
      </c>
      <c r="E130">
        <v>0.18360000000000001</v>
      </c>
      <c r="F130">
        <v>0.19969999999999999</v>
      </c>
      <c r="G130">
        <v>0.21329999999999999</v>
      </c>
      <c r="H130">
        <v>0.3473</v>
      </c>
      <c r="I130">
        <v>0.18029999999999999</v>
      </c>
      <c r="K130" t="s">
        <v>1662</v>
      </c>
      <c r="L130">
        <f t="shared" si="14"/>
        <v>9.856666666666665E-2</v>
      </c>
      <c r="M130">
        <f t="shared" si="15"/>
        <v>0.10386666666666665</v>
      </c>
      <c r="N130">
        <f t="shared" si="16"/>
        <v>0.13376666666666664</v>
      </c>
      <c r="O130">
        <f t="shared" si="17"/>
        <v>0.10996666666666667</v>
      </c>
      <c r="P130">
        <f t="shared" si="18"/>
        <v>0.12606666666666666</v>
      </c>
      <c r="Q130">
        <f t="shared" si="19"/>
        <v>0.13966666666666666</v>
      </c>
      <c r="R130">
        <f t="shared" si="20"/>
        <v>0.27366666666666667</v>
      </c>
      <c r="S130">
        <f t="shared" si="21"/>
        <v>0.10666666666666665</v>
      </c>
      <c r="U130" t="s">
        <v>1662</v>
      </c>
      <c r="V130">
        <f t="shared" si="22"/>
        <v>5.0698671238748387</v>
      </c>
      <c r="W130">
        <f t="shared" si="23"/>
        <v>5.3424774967852553</v>
      </c>
      <c r="X130">
        <f t="shared" si="24"/>
        <v>6.880411487355337</v>
      </c>
      <c r="Y130">
        <f t="shared" si="25"/>
        <v>5.6562366052293189</v>
      </c>
      <c r="Z130">
        <f t="shared" si="26"/>
        <v>6.4843549078439784</v>
      </c>
      <c r="AA130">
        <f t="shared" si="27"/>
        <v>7.1838834119159891</v>
      </c>
      <c r="AB130">
        <f t="shared" si="28"/>
        <v>14.076296613801976</v>
      </c>
      <c r="AC130">
        <f t="shared" si="29"/>
        <v>5.4864980711530213</v>
      </c>
    </row>
    <row r="131" spans="1:29" x14ac:dyDescent="0.25">
      <c r="A131" t="s">
        <v>1663</v>
      </c>
      <c r="B131">
        <v>2.0177999999999998</v>
      </c>
      <c r="C131">
        <v>0.184</v>
      </c>
      <c r="D131">
        <v>0.18329999999999999</v>
      </c>
      <c r="E131">
        <v>0.1709</v>
      </c>
      <c r="F131">
        <v>0.17899999999999999</v>
      </c>
      <c r="G131">
        <v>0.1845</v>
      </c>
      <c r="H131">
        <v>0.20660000000000001</v>
      </c>
      <c r="I131">
        <v>0.17530000000000001</v>
      </c>
      <c r="K131" t="s">
        <v>1663</v>
      </c>
      <c r="L131">
        <f t="shared" si="14"/>
        <v>1.9441666666666664</v>
      </c>
      <c r="M131">
        <f t="shared" si="15"/>
        <v>0.11036666666666665</v>
      </c>
      <c r="N131">
        <f t="shared" si="16"/>
        <v>0.10966666666666665</v>
      </c>
      <c r="O131">
        <f t="shared" si="17"/>
        <v>9.7266666666666654E-2</v>
      </c>
      <c r="P131">
        <f t="shared" si="18"/>
        <v>0.10536666666666665</v>
      </c>
      <c r="Q131">
        <f t="shared" si="19"/>
        <v>0.11086666666666666</v>
      </c>
      <c r="R131">
        <f t="shared" si="20"/>
        <v>0.13296666666666668</v>
      </c>
      <c r="S131">
        <f t="shared" si="21"/>
        <v>0.10166666666666667</v>
      </c>
      <c r="U131" t="s">
        <v>1663</v>
      </c>
      <c r="V131">
        <f t="shared" si="22"/>
        <v>100</v>
      </c>
      <c r="W131">
        <f t="shared" si="23"/>
        <v>5.6768109729961429</v>
      </c>
      <c r="X131">
        <f t="shared" si="24"/>
        <v>5.6408058294042007</v>
      </c>
      <c r="Y131">
        <f t="shared" si="25"/>
        <v>5.0030004286326619</v>
      </c>
      <c r="Z131">
        <f t="shared" si="26"/>
        <v>5.4196313759108445</v>
      </c>
      <c r="AA131">
        <f t="shared" si="27"/>
        <v>5.7025289327046726</v>
      </c>
      <c r="AB131">
        <f t="shared" si="28"/>
        <v>6.83926275182169</v>
      </c>
      <c r="AC131">
        <f t="shared" si="29"/>
        <v>5.2293184740677248</v>
      </c>
    </row>
    <row r="132" spans="1:29" x14ac:dyDescent="0.25">
      <c r="A132" t="s">
        <v>1664</v>
      </c>
      <c r="B132">
        <v>7.2499999999999995E-2</v>
      </c>
      <c r="C132">
        <v>7.2099999999999997E-2</v>
      </c>
      <c r="D132">
        <v>7.6300000000000007E-2</v>
      </c>
      <c r="E132">
        <v>3.7900999999999998</v>
      </c>
      <c r="F132">
        <f>AVERAGE(B132:D132)</f>
        <v>7.3633333333333342E-2</v>
      </c>
    </row>
    <row r="133" spans="1:29" x14ac:dyDescent="0.25">
      <c r="A133" t="s">
        <v>1665</v>
      </c>
    </row>
    <row r="136" spans="1:29" x14ac:dyDescent="0.25">
      <c r="A136" s="7" t="s">
        <v>2386</v>
      </c>
      <c r="K136" t="s">
        <v>1788</v>
      </c>
      <c r="U136" t="s">
        <v>1791</v>
      </c>
    </row>
    <row r="137" spans="1:29" x14ac:dyDescent="0.25">
      <c r="A137" t="s">
        <v>1796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0.19209999999999999</v>
      </c>
      <c r="C139">
        <v>0.17430000000000001</v>
      </c>
      <c r="D139">
        <v>0.17810000000000001</v>
      </c>
      <c r="E139">
        <v>0.1704</v>
      </c>
      <c r="F139">
        <v>0.17</v>
      </c>
      <c r="G139">
        <v>0.30559999999999998</v>
      </c>
      <c r="H139">
        <v>0.16650000000000001</v>
      </c>
      <c r="I139">
        <v>0.15890000000000001</v>
      </c>
      <c r="K139" t="s">
        <v>1658</v>
      </c>
      <c r="L139">
        <f>B139-$F$145</f>
        <v>0.11716666666666666</v>
      </c>
      <c r="M139">
        <f t="shared" ref="M139:S139" si="30">C139-$F$145</f>
        <v>9.9366666666666673E-2</v>
      </c>
      <c r="N139">
        <f t="shared" si="30"/>
        <v>0.10316666666666667</v>
      </c>
      <c r="O139">
        <f t="shared" si="30"/>
        <v>9.5466666666666658E-2</v>
      </c>
      <c r="P139">
        <f t="shared" si="30"/>
        <v>9.5066666666666674E-2</v>
      </c>
      <c r="Q139">
        <f t="shared" si="30"/>
        <v>0.23066666666666663</v>
      </c>
      <c r="R139">
        <f t="shared" si="30"/>
        <v>9.1566666666666671E-2</v>
      </c>
      <c r="S139">
        <f t="shared" si="30"/>
        <v>8.3966666666666676E-2</v>
      </c>
      <c r="U139" t="s">
        <v>1658</v>
      </c>
      <c r="V139">
        <f>L139/$L$144*100</f>
        <v>6.5391699067958982</v>
      </c>
      <c r="W139">
        <f t="shared" ref="W139:AC139" si="31">M139/$L$144*100</f>
        <v>5.5457369821219276</v>
      </c>
      <c r="X139">
        <f t="shared" si="31"/>
        <v>5.7578181682882823</v>
      </c>
      <c r="Y139">
        <f t="shared" si="31"/>
        <v>5.3280747121090908</v>
      </c>
      <c r="Z139">
        <f t="shared" si="31"/>
        <v>5.30575037672316</v>
      </c>
      <c r="AA139">
        <f t="shared" si="31"/>
        <v>12.873700072554087</v>
      </c>
      <c r="AB139">
        <f t="shared" si="31"/>
        <v>5.1104124420962549</v>
      </c>
      <c r="AC139">
        <f t="shared" si="31"/>
        <v>4.686250069763549</v>
      </c>
    </row>
    <row r="140" spans="1:29" x14ac:dyDescent="0.25">
      <c r="A140" t="s">
        <v>1659</v>
      </c>
      <c r="B140">
        <v>0.21199999999999999</v>
      </c>
      <c r="C140">
        <v>0.25280000000000002</v>
      </c>
      <c r="D140">
        <v>0.2969</v>
      </c>
      <c r="E140">
        <v>0.2072</v>
      </c>
      <c r="F140">
        <v>0.23200000000000001</v>
      </c>
      <c r="G140">
        <v>0.20610000000000001</v>
      </c>
      <c r="H140">
        <v>0.19839999999999999</v>
      </c>
      <c r="I140">
        <v>0.18740000000000001</v>
      </c>
      <c r="K140" t="s">
        <v>1659</v>
      </c>
      <c r="L140">
        <f t="shared" ref="L140:L144" si="32">B140-$F$145</f>
        <v>0.13706666666666667</v>
      </c>
      <c r="M140">
        <f t="shared" ref="M140:M144" si="33">C140-$F$145</f>
        <v>0.17786666666666667</v>
      </c>
      <c r="N140">
        <f t="shared" ref="N140:N144" si="34">D140-$F$145</f>
        <v>0.22196666666666665</v>
      </c>
      <c r="O140">
        <f t="shared" ref="O140:O144" si="35">E140-$F$145</f>
        <v>0.13226666666666664</v>
      </c>
      <c r="P140">
        <f t="shared" ref="P140:P144" si="36">F140-$F$145</f>
        <v>0.15706666666666669</v>
      </c>
      <c r="Q140">
        <f t="shared" ref="Q140:Q144" si="37">G140-$F$145</f>
        <v>0.13116666666666665</v>
      </c>
      <c r="R140">
        <f t="shared" ref="R140:R144" si="38">H140-$F$145</f>
        <v>0.12346666666666666</v>
      </c>
      <c r="S140">
        <f t="shared" ref="S140:S144" si="39">I140-$F$145</f>
        <v>0.11246666666666667</v>
      </c>
      <c r="U140" t="s">
        <v>1659</v>
      </c>
      <c r="V140">
        <f t="shared" ref="V140:V144" si="40">L140/$L$144*100</f>
        <v>7.6498055922460146</v>
      </c>
      <c r="W140">
        <f t="shared" ref="W140:W144" si="41">M140/$L$144*100</f>
        <v>9.9268878016110733</v>
      </c>
      <c r="X140">
        <f t="shared" ref="X140:X144" si="42">N140/$L$144*100</f>
        <v>12.388145777910069</v>
      </c>
      <c r="Y140">
        <f t="shared" ref="Y140:Y144" si="43">O140/$L$144*100</f>
        <v>7.3819135676148298</v>
      </c>
      <c r="Z140">
        <f t="shared" ref="Z140:Z144" si="44">P140/$L$144*100</f>
        <v>8.7660223615426123</v>
      </c>
      <c r="AA140">
        <f t="shared" ref="AA140:AA144" si="45">Q140/$L$144*100</f>
        <v>7.3205216453035167</v>
      </c>
      <c r="AB140">
        <f t="shared" ref="AB140:AB144" si="46">R140/$L$144*100</f>
        <v>6.8907781891243278</v>
      </c>
      <c r="AC140">
        <f t="shared" ref="AC140:AC144" si="47">S140/$L$144*100</f>
        <v>6.2768589660111989</v>
      </c>
    </row>
    <row r="141" spans="1:29" x14ac:dyDescent="0.25">
      <c r="A141" t="s">
        <v>1660</v>
      </c>
      <c r="B141">
        <v>0.1681</v>
      </c>
      <c r="C141">
        <v>0.1744</v>
      </c>
      <c r="D141">
        <v>0.17030000000000001</v>
      </c>
      <c r="E141">
        <v>0.18279999999999999</v>
      </c>
      <c r="F141">
        <v>0.18529999999999999</v>
      </c>
      <c r="G141">
        <v>0.1767</v>
      </c>
      <c r="H141">
        <v>0.17730000000000001</v>
      </c>
      <c r="I141">
        <v>0.17660000000000001</v>
      </c>
      <c r="K141" t="s">
        <v>1660</v>
      </c>
      <c r="L141">
        <f t="shared" si="32"/>
        <v>9.3166666666666662E-2</v>
      </c>
      <c r="M141">
        <f t="shared" si="33"/>
        <v>9.9466666666666662E-2</v>
      </c>
      <c r="N141">
        <f t="shared" si="34"/>
        <v>9.5366666666666669E-2</v>
      </c>
      <c r="O141">
        <f t="shared" si="35"/>
        <v>0.10786666666666665</v>
      </c>
      <c r="P141">
        <f t="shared" si="36"/>
        <v>0.11036666666666665</v>
      </c>
      <c r="Q141">
        <f t="shared" si="37"/>
        <v>0.10176666666666666</v>
      </c>
      <c r="R141">
        <f t="shared" si="38"/>
        <v>0.10236666666666668</v>
      </c>
      <c r="S141">
        <f t="shared" si="39"/>
        <v>0.10166666666666667</v>
      </c>
      <c r="U141" t="s">
        <v>1660</v>
      </c>
      <c r="V141">
        <f t="shared" si="40"/>
        <v>5.1997097836399826</v>
      </c>
      <c r="W141">
        <f t="shared" si="41"/>
        <v>5.5513180659684105</v>
      </c>
      <c r="X141">
        <f t="shared" si="42"/>
        <v>5.3224936282626079</v>
      </c>
      <c r="Y141">
        <f t="shared" si="43"/>
        <v>6.0201291090729807</v>
      </c>
      <c r="Z141">
        <f t="shared" si="44"/>
        <v>6.1596562052350556</v>
      </c>
      <c r="AA141">
        <f t="shared" si="45"/>
        <v>5.6796829944375187</v>
      </c>
      <c r="AB141">
        <f t="shared" si="46"/>
        <v>5.713169497516418</v>
      </c>
      <c r="AC141">
        <f t="shared" si="47"/>
        <v>5.6741019105910366</v>
      </c>
    </row>
    <row r="142" spans="1:29" x14ac:dyDescent="0.25">
      <c r="A142" t="s">
        <v>1661</v>
      </c>
      <c r="B142">
        <v>0.16550000000000001</v>
      </c>
      <c r="C142">
        <v>0.16969999999999999</v>
      </c>
      <c r="D142">
        <v>0.17150000000000001</v>
      </c>
      <c r="E142">
        <v>0.17780000000000001</v>
      </c>
      <c r="F142">
        <v>0.19320000000000001</v>
      </c>
      <c r="G142">
        <v>0.1774</v>
      </c>
      <c r="H142">
        <v>0.1789</v>
      </c>
      <c r="I142">
        <v>0.17929999999999999</v>
      </c>
      <c r="K142" t="s">
        <v>1661</v>
      </c>
      <c r="L142">
        <f t="shared" si="32"/>
        <v>9.056666666666667E-2</v>
      </c>
      <c r="M142">
        <f t="shared" si="33"/>
        <v>9.4766666666666652E-2</v>
      </c>
      <c r="N142">
        <f t="shared" si="34"/>
        <v>9.6566666666666676E-2</v>
      </c>
      <c r="O142">
        <f t="shared" si="35"/>
        <v>0.10286666666666668</v>
      </c>
      <c r="P142">
        <f t="shared" si="36"/>
        <v>0.11826666666666667</v>
      </c>
      <c r="Q142">
        <f t="shared" si="37"/>
        <v>0.10246666666666666</v>
      </c>
      <c r="R142">
        <f t="shared" si="38"/>
        <v>0.10396666666666667</v>
      </c>
      <c r="S142">
        <f t="shared" si="39"/>
        <v>0.10436666666666665</v>
      </c>
      <c r="U142" t="s">
        <v>1661</v>
      </c>
      <c r="V142">
        <f t="shared" si="40"/>
        <v>5.0546016036314247</v>
      </c>
      <c r="W142">
        <f t="shared" si="41"/>
        <v>5.2890071251837094</v>
      </c>
      <c r="X142">
        <f t="shared" si="42"/>
        <v>5.3894666344204047</v>
      </c>
      <c r="Y142">
        <f t="shared" si="43"/>
        <v>5.7410749167488326</v>
      </c>
      <c r="Z142">
        <f t="shared" si="44"/>
        <v>6.600561829107213</v>
      </c>
      <c r="AA142">
        <f t="shared" si="45"/>
        <v>5.7187505813629</v>
      </c>
      <c r="AB142">
        <f t="shared" si="46"/>
        <v>5.8024668390601457</v>
      </c>
      <c r="AC142">
        <f t="shared" si="47"/>
        <v>5.8247911744460765</v>
      </c>
    </row>
    <row r="143" spans="1:29" x14ac:dyDescent="0.25">
      <c r="A143" t="s">
        <v>1662</v>
      </c>
      <c r="B143">
        <v>0.1731</v>
      </c>
      <c r="C143">
        <v>0.17510000000000001</v>
      </c>
      <c r="D143">
        <v>0.17249999999999999</v>
      </c>
      <c r="E143">
        <v>0.17899999999999999</v>
      </c>
      <c r="F143">
        <v>0.16589999999999999</v>
      </c>
      <c r="G143">
        <v>0.16769999999999999</v>
      </c>
      <c r="H143">
        <v>0.16819999999999999</v>
      </c>
      <c r="I143">
        <v>0.17599999999999999</v>
      </c>
      <c r="K143" t="s">
        <v>1662</v>
      </c>
      <c r="L143">
        <f t="shared" si="32"/>
        <v>9.8166666666666666E-2</v>
      </c>
      <c r="M143">
        <f t="shared" si="33"/>
        <v>0.10016666666666667</v>
      </c>
      <c r="N143">
        <f t="shared" si="34"/>
        <v>9.7566666666666649E-2</v>
      </c>
      <c r="O143">
        <f t="shared" si="35"/>
        <v>0.10406666666666665</v>
      </c>
      <c r="P143">
        <f t="shared" si="36"/>
        <v>9.0966666666666654E-2</v>
      </c>
      <c r="Q143">
        <f t="shared" si="37"/>
        <v>9.276666666666665E-2</v>
      </c>
      <c r="R143">
        <f t="shared" si="38"/>
        <v>9.3266666666666651E-2</v>
      </c>
      <c r="S143">
        <f t="shared" si="39"/>
        <v>0.10106666666666665</v>
      </c>
      <c r="U143" t="s">
        <v>1662</v>
      </c>
      <c r="V143">
        <f t="shared" si="40"/>
        <v>5.4787639759641324</v>
      </c>
      <c r="W143">
        <f t="shared" si="41"/>
        <v>5.5903856528937919</v>
      </c>
      <c r="X143">
        <f t="shared" si="42"/>
        <v>5.4452774728852331</v>
      </c>
      <c r="Y143">
        <f t="shared" si="43"/>
        <v>5.8080479229066277</v>
      </c>
      <c r="Z143">
        <f t="shared" si="44"/>
        <v>5.0769259390173564</v>
      </c>
      <c r="AA143">
        <f t="shared" si="45"/>
        <v>5.17738544825405</v>
      </c>
      <c r="AB143">
        <f t="shared" si="46"/>
        <v>5.2052908674864646</v>
      </c>
      <c r="AC143">
        <f t="shared" si="47"/>
        <v>5.6406154075121382</v>
      </c>
    </row>
    <row r="144" spans="1:29" x14ac:dyDescent="0.25">
      <c r="A144" t="s">
        <v>1663</v>
      </c>
      <c r="B144">
        <v>1.8667</v>
      </c>
      <c r="C144">
        <v>0.16439999999999999</v>
      </c>
      <c r="D144">
        <v>0.16880000000000001</v>
      </c>
      <c r="E144">
        <v>0.17469999999999999</v>
      </c>
      <c r="F144">
        <v>0.17979999999999999</v>
      </c>
      <c r="G144">
        <v>0.1731</v>
      </c>
      <c r="H144">
        <v>0.2707</v>
      </c>
      <c r="I144">
        <v>0.17019999999999999</v>
      </c>
      <c r="K144" t="s">
        <v>1663</v>
      </c>
      <c r="L144">
        <f t="shared" si="32"/>
        <v>1.7917666666666667</v>
      </c>
      <c r="M144">
        <f t="shared" si="33"/>
        <v>8.9466666666666653E-2</v>
      </c>
      <c r="N144">
        <f t="shared" si="34"/>
        <v>9.3866666666666668E-2</v>
      </c>
      <c r="O144">
        <f t="shared" si="35"/>
        <v>9.9766666666666656E-2</v>
      </c>
      <c r="P144">
        <f t="shared" si="36"/>
        <v>0.10486666666666665</v>
      </c>
      <c r="Q144">
        <f t="shared" si="37"/>
        <v>9.8166666666666666E-2</v>
      </c>
      <c r="R144">
        <f t="shared" si="38"/>
        <v>0.19576666666666664</v>
      </c>
      <c r="S144">
        <f t="shared" si="39"/>
        <v>9.5266666666666652E-2</v>
      </c>
      <c r="U144" t="s">
        <v>1663</v>
      </c>
      <c r="V144">
        <f t="shared" si="40"/>
        <v>100</v>
      </c>
      <c r="W144">
        <f t="shared" si="41"/>
        <v>4.9932096813201117</v>
      </c>
      <c r="X144">
        <f t="shared" si="42"/>
        <v>5.238777370565364</v>
      </c>
      <c r="Y144">
        <f t="shared" si="43"/>
        <v>5.5680613175078593</v>
      </c>
      <c r="Z144">
        <f t="shared" si="44"/>
        <v>5.8526965936784912</v>
      </c>
      <c r="AA144">
        <f t="shared" si="45"/>
        <v>5.4787639759641324</v>
      </c>
      <c r="AB144">
        <f t="shared" si="46"/>
        <v>10.925901810131526</v>
      </c>
      <c r="AC144">
        <f t="shared" si="47"/>
        <v>5.3169125444161249</v>
      </c>
    </row>
    <row r="145" spans="1:29" x14ac:dyDescent="0.25">
      <c r="A145" t="s">
        <v>1664</v>
      </c>
      <c r="B145">
        <v>7.3899999999999993E-2</v>
      </c>
      <c r="C145">
        <v>7.4899999999999994E-2</v>
      </c>
      <c r="D145">
        <v>7.5999999999999998E-2</v>
      </c>
      <c r="E145">
        <v>3.5674000000000001</v>
      </c>
      <c r="F145">
        <f>AVERAGE(B145:D145)</f>
        <v>7.4933333333333338E-2</v>
      </c>
    </row>
    <row r="146" spans="1:29" x14ac:dyDescent="0.25">
      <c r="A146" t="s">
        <v>1665</v>
      </c>
    </row>
    <row r="149" spans="1:29" x14ac:dyDescent="0.25">
      <c r="A149" s="7" t="s">
        <v>2387</v>
      </c>
      <c r="K149" t="s">
        <v>1788</v>
      </c>
      <c r="U149" t="s">
        <v>1791</v>
      </c>
    </row>
    <row r="150" spans="1:29" x14ac:dyDescent="0.25">
      <c r="A150" t="s">
        <v>1796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0.1497</v>
      </c>
      <c r="C152">
        <v>0.15759999999999999</v>
      </c>
      <c r="D152">
        <v>0.1653</v>
      </c>
      <c r="E152">
        <v>0.1487</v>
      </c>
      <c r="F152">
        <v>0.15340000000000001</v>
      </c>
      <c r="G152">
        <v>0.1421</v>
      </c>
      <c r="H152">
        <v>0.16339999999999999</v>
      </c>
      <c r="I152">
        <v>0.1502</v>
      </c>
      <c r="K152" t="s">
        <v>1658</v>
      </c>
      <c r="L152">
        <f>B152-$F$158</f>
        <v>8.9033333333333325E-2</v>
      </c>
      <c r="M152">
        <f t="shared" ref="M152:S152" si="48">C152-$F$158</f>
        <v>9.6933333333333316E-2</v>
      </c>
      <c r="N152">
        <f t="shared" si="48"/>
        <v>0.10463333333333333</v>
      </c>
      <c r="O152">
        <f t="shared" si="48"/>
        <v>8.8033333333333325E-2</v>
      </c>
      <c r="P152">
        <f t="shared" si="48"/>
        <v>9.2733333333333334E-2</v>
      </c>
      <c r="Q152">
        <f t="shared" si="48"/>
        <v>8.143333333333333E-2</v>
      </c>
      <c r="R152">
        <f t="shared" si="48"/>
        <v>0.10273333333333332</v>
      </c>
      <c r="S152">
        <f t="shared" si="48"/>
        <v>8.9533333333333326E-2</v>
      </c>
      <c r="U152" t="s">
        <v>1658</v>
      </c>
      <c r="V152">
        <f>L152/$L$157*100</f>
        <v>6.851177345713845</v>
      </c>
      <c r="W152">
        <f t="shared" ref="W152:AC152" si="49">M152/$L$157*100</f>
        <v>7.4590878776996856</v>
      </c>
      <c r="X152">
        <f t="shared" si="49"/>
        <v>8.0516082696352527</v>
      </c>
      <c r="Y152">
        <f t="shared" si="49"/>
        <v>6.7742266454624724</v>
      </c>
      <c r="Z152">
        <f t="shared" si="49"/>
        <v>7.1358949366439228</v>
      </c>
      <c r="AA152">
        <f t="shared" si="49"/>
        <v>6.2663520238034165</v>
      </c>
      <c r="AB152">
        <f t="shared" si="49"/>
        <v>7.9054019391576444</v>
      </c>
      <c r="AC152">
        <f t="shared" si="49"/>
        <v>6.8896526958395308</v>
      </c>
    </row>
    <row r="153" spans="1:29" x14ac:dyDescent="0.25">
      <c r="A153" t="s">
        <v>1659</v>
      </c>
      <c r="B153">
        <v>0.25169999999999998</v>
      </c>
      <c r="C153">
        <v>0.25530000000000003</v>
      </c>
      <c r="D153">
        <v>0.24329999999999999</v>
      </c>
      <c r="E153">
        <v>0.20180000000000001</v>
      </c>
      <c r="F153">
        <v>0.18770000000000001</v>
      </c>
      <c r="G153">
        <v>0.18590000000000001</v>
      </c>
      <c r="H153">
        <v>0.1759</v>
      </c>
      <c r="I153">
        <v>0.13789999999999999</v>
      </c>
      <c r="K153" t="s">
        <v>1659</v>
      </c>
      <c r="L153">
        <f t="shared" ref="L153:L157" si="50">B153-$F$158</f>
        <v>0.19103333333333331</v>
      </c>
      <c r="M153">
        <f t="shared" ref="M153:M157" si="51">C153-$F$158</f>
        <v>0.19463333333333335</v>
      </c>
      <c r="N153">
        <f t="shared" ref="N153:N157" si="52">D153-$F$158</f>
        <v>0.18263333333333331</v>
      </c>
      <c r="O153">
        <f t="shared" ref="O153:O157" si="53">E153-$F$158</f>
        <v>0.14113333333333333</v>
      </c>
      <c r="P153">
        <f t="shared" ref="P153:P157" si="54">F153-$F$158</f>
        <v>0.12703333333333333</v>
      </c>
      <c r="Q153">
        <f t="shared" ref="Q153:Q157" si="55">G153-$F$158</f>
        <v>0.12523333333333334</v>
      </c>
      <c r="R153">
        <f t="shared" ref="R153:R157" si="56">H153-$F$158</f>
        <v>0.11523333333333333</v>
      </c>
      <c r="S153">
        <f t="shared" ref="S153:S157" si="57">I153-$F$158</f>
        <v>7.7233333333333321E-2</v>
      </c>
      <c r="U153" t="s">
        <v>1659</v>
      </c>
      <c r="V153">
        <f t="shared" ref="V153:V157" si="58">L153/$L$157*100</f>
        <v>14.700148771353817</v>
      </c>
      <c r="W153">
        <f t="shared" ref="W153:W157" si="59">M153/$L$157*100</f>
        <v>14.97717129225876</v>
      </c>
      <c r="X153">
        <f t="shared" ref="X153:X157" si="60">N153/$L$157*100</f>
        <v>14.053762889242288</v>
      </c>
      <c r="Y153">
        <f t="shared" ref="Y153:Y157" si="61">O153/$L$157*100</f>
        <v>10.860308828810341</v>
      </c>
      <c r="Z153">
        <f t="shared" ref="Z153:Z157" si="62">P153/$L$157*100</f>
        <v>9.7753039552659917</v>
      </c>
      <c r="AA153">
        <f t="shared" ref="AA153:AA157" si="63">Q153/$L$157*100</f>
        <v>9.6367926948135221</v>
      </c>
      <c r="AB153">
        <f t="shared" ref="AB153:AB157" si="64">R153/$L$157*100</f>
        <v>8.8672856922997987</v>
      </c>
      <c r="AC153">
        <f t="shared" ref="AC153:AC157" si="65">S153/$L$157*100</f>
        <v>5.9431590827476519</v>
      </c>
    </row>
    <row r="154" spans="1:29" x14ac:dyDescent="0.25">
      <c r="A154" t="s">
        <v>1660</v>
      </c>
      <c r="B154">
        <v>0.14269999999999999</v>
      </c>
      <c r="C154">
        <v>0.1832</v>
      </c>
      <c r="D154">
        <v>0.41610000000000003</v>
      </c>
      <c r="E154">
        <v>0.1799</v>
      </c>
      <c r="F154">
        <v>0.16869999999999999</v>
      </c>
      <c r="G154">
        <v>0.161</v>
      </c>
      <c r="H154">
        <v>0.1724</v>
      </c>
      <c r="I154">
        <v>0.14879999999999999</v>
      </c>
      <c r="K154" t="s">
        <v>1660</v>
      </c>
      <c r="L154">
        <f t="shared" si="50"/>
        <v>8.2033333333333319E-2</v>
      </c>
      <c r="M154">
        <f t="shared" si="51"/>
        <v>0.12253333333333333</v>
      </c>
      <c r="N154">
        <f t="shared" si="52"/>
        <v>0.35543333333333338</v>
      </c>
      <c r="O154">
        <f t="shared" si="53"/>
        <v>0.11923333333333333</v>
      </c>
      <c r="P154">
        <f t="shared" si="54"/>
        <v>0.10803333333333331</v>
      </c>
      <c r="Q154">
        <f t="shared" si="55"/>
        <v>0.10033333333333333</v>
      </c>
      <c r="R154">
        <f t="shared" si="56"/>
        <v>0.11173333333333332</v>
      </c>
      <c r="S154">
        <f t="shared" si="57"/>
        <v>8.8133333333333314E-2</v>
      </c>
      <c r="U154" t="s">
        <v>1660</v>
      </c>
      <c r="V154">
        <f t="shared" si="58"/>
        <v>6.3125224439542382</v>
      </c>
      <c r="W154">
        <f t="shared" si="59"/>
        <v>9.4290258041348167</v>
      </c>
      <c r="X154">
        <f t="shared" si="60"/>
        <v>27.350843892679428</v>
      </c>
      <c r="Y154">
        <f t="shared" si="61"/>
        <v>9.175088493305287</v>
      </c>
      <c r="Z154">
        <f t="shared" si="62"/>
        <v>8.3132406504899166</v>
      </c>
      <c r="AA154">
        <f t="shared" si="63"/>
        <v>7.7207202585543522</v>
      </c>
      <c r="AB154">
        <f t="shared" si="64"/>
        <v>8.5979582414199953</v>
      </c>
      <c r="AC154">
        <f t="shared" si="65"/>
        <v>6.7819217154876084</v>
      </c>
    </row>
    <row r="155" spans="1:29" x14ac:dyDescent="0.25">
      <c r="A155" t="s">
        <v>1661</v>
      </c>
      <c r="B155">
        <v>0.1421</v>
      </c>
      <c r="C155">
        <v>0.154</v>
      </c>
      <c r="D155">
        <v>0.18379999999999999</v>
      </c>
      <c r="E155">
        <v>0.1744</v>
      </c>
      <c r="F155">
        <v>0.1704</v>
      </c>
      <c r="G155">
        <v>0.16669999999999999</v>
      </c>
      <c r="H155">
        <v>0.17030000000000001</v>
      </c>
      <c r="I155">
        <v>0.16439999999999999</v>
      </c>
      <c r="K155" t="s">
        <v>1661</v>
      </c>
      <c r="L155">
        <f t="shared" si="50"/>
        <v>8.143333333333333E-2</v>
      </c>
      <c r="M155">
        <f t="shared" si="51"/>
        <v>9.3333333333333324E-2</v>
      </c>
      <c r="N155">
        <f t="shared" si="52"/>
        <v>0.12313333333333332</v>
      </c>
      <c r="O155">
        <f t="shared" si="53"/>
        <v>0.11373333333333333</v>
      </c>
      <c r="P155">
        <f t="shared" si="54"/>
        <v>0.10973333333333332</v>
      </c>
      <c r="Q155">
        <f t="shared" si="55"/>
        <v>0.10603333333333331</v>
      </c>
      <c r="R155">
        <f t="shared" si="56"/>
        <v>0.10963333333333333</v>
      </c>
      <c r="S155">
        <f t="shared" si="57"/>
        <v>0.10373333333333332</v>
      </c>
      <c r="U155" t="s">
        <v>1661</v>
      </c>
      <c r="V155">
        <f t="shared" si="58"/>
        <v>6.2663520238034165</v>
      </c>
      <c r="W155">
        <f t="shared" si="59"/>
        <v>7.1820653567947454</v>
      </c>
      <c r="X155">
        <f t="shared" si="60"/>
        <v>9.4751962242856393</v>
      </c>
      <c r="Y155">
        <f t="shared" si="61"/>
        <v>8.7518596419227404</v>
      </c>
      <c r="Z155">
        <f t="shared" si="62"/>
        <v>8.4440568409172503</v>
      </c>
      <c r="AA155">
        <f t="shared" si="63"/>
        <v>8.1593392499871733</v>
      </c>
      <c r="AB155">
        <f t="shared" si="64"/>
        <v>8.4363617708921144</v>
      </c>
      <c r="AC155">
        <f t="shared" si="65"/>
        <v>7.982352639409017</v>
      </c>
    </row>
    <row r="156" spans="1:29" x14ac:dyDescent="0.25">
      <c r="A156" t="s">
        <v>1662</v>
      </c>
      <c r="B156">
        <v>0.14080000000000001</v>
      </c>
      <c r="C156">
        <v>0.17549999999999999</v>
      </c>
      <c r="D156">
        <v>0.17</v>
      </c>
      <c r="E156">
        <v>0.1726</v>
      </c>
      <c r="F156">
        <v>0.30730000000000002</v>
      </c>
      <c r="G156">
        <v>0.17130000000000001</v>
      </c>
      <c r="H156">
        <v>0.16009999999999999</v>
      </c>
      <c r="I156">
        <v>0.1996</v>
      </c>
      <c r="K156" t="s">
        <v>1662</v>
      </c>
      <c r="L156">
        <f t="shared" si="50"/>
        <v>8.0133333333333334E-2</v>
      </c>
      <c r="M156">
        <f t="shared" si="51"/>
        <v>0.11483333333333332</v>
      </c>
      <c r="N156">
        <f t="shared" si="52"/>
        <v>0.10933333333333334</v>
      </c>
      <c r="O156">
        <f t="shared" si="53"/>
        <v>0.11193333333333333</v>
      </c>
      <c r="P156">
        <f t="shared" si="54"/>
        <v>0.24663333333333334</v>
      </c>
      <c r="Q156">
        <f t="shared" si="55"/>
        <v>0.11063333333333333</v>
      </c>
      <c r="R156">
        <f t="shared" si="56"/>
        <v>9.9433333333333318E-2</v>
      </c>
      <c r="S156">
        <f t="shared" si="57"/>
        <v>0.13893333333333333</v>
      </c>
      <c r="U156" t="s">
        <v>1662</v>
      </c>
      <c r="V156">
        <f t="shared" si="58"/>
        <v>6.1663161134766327</v>
      </c>
      <c r="W156">
        <f t="shared" si="59"/>
        <v>8.8365054121992479</v>
      </c>
      <c r="X156">
        <f t="shared" si="60"/>
        <v>8.4132765608167031</v>
      </c>
      <c r="Y156">
        <f t="shared" si="61"/>
        <v>8.6133483814702707</v>
      </c>
      <c r="Z156">
        <f t="shared" si="62"/>
        <v>18.978607705330116</v>
      </c>
      <c r="AA156">
        <f t="shared" si="63"/>
        <v>8.5133124711434878</v>
      </c>
      <c r="AB156">
        <f t="shared" si="64"/>
        <v>7.6514646283281156</v>
      </c>
      <c r="AC156">
        <f t="shared" si="65"/>
        <v>10.691017288257322</v>
      </c>
    </row>
    <row r="157" spans="1:29" x14ac:dyDescent="0.25">
      <c r="A157" t="s">
        <v>1663</v>
      </c>
      <c r="B157">
        <v>1.3602000000000001</v>
      </c>
      <c r="C157">
        <v>0.15939999999999999</v>
      </c>
      <c r="D157">
        <v>0.16400000000000001</v>
      </c>
      <c r="E157">
        <v>0.15790000000000001</v>
      </c>
      <c r="F157">
        <v>0.15870000000000001</v>
      </c>
      <c r="G157">
        <v>0.14499999999999999</v>
      </c>
      <c r="H157">
        <v>0.16209999999999999</v>
      </c>
      <c r="I157">
        <v>0.15160000000000001</v>
      </c>
      <c r="K157" t="s">
        <v>1663</v>
      </c>
      <c r="L157">
        <f t="shared" si="50"/>
        <v>1.2995333333333334</v>
      </c>
      <c r="M157">
        <f t="shared" si="51"/>
        <v>9.8733333333333312E-2</v>
      </c>
      <c r="N157">
        <f t="shared" si="52"/>
        <v>0.10333333333333333</v>
      </c>
      <c r="O157">
        <f t="shared" si="53"/>
        <v>9.7233333333333338E-2</v>
      </c>
      <c r="P157">
        <f t="shared" si="54"/>
        <v>9.8033333333333333E-2</v>
      </c>
      <c r="Q157">
        <f t="shared" si="55"/>
        <v>8.4333333333333316E-2</v>
      </c>
      <c r="R157">
        <f t="shared" si="56"/>
        <v>0.10143333333333332</v>
      </c>
      <c r="S157">
        <f t="shared" si="57"/>
        <v>9.0933333333333338E-2</v>
      </c>
      <c r="U157" t="s">
        <v>1663</v>
      </c>
      <c r="V157">
        <f t="shared" si="58"/>
        <v>100</v>
      </c>
      <c r="W157">
        <f t="shared" si="59"/>
        <v>7.5975991381521544</v>
      </c>
      <c r="X157">
        <f t="shared" si="60"/>
        <v>7.9515723593084688</v>
      </c>
      <c r="Y157">
        <f t="shared" si="61"/>
        <v>7.4821730877750987</v>
      </c>
      <c r="Z157">
        <f t="shared" si="62"/>
        <v>7.5437336479761958</v>
      </c>
      <c r="AA157">
        <f t="shared" si="63"/>
        <v>6.4895090545323946</v>
      </c>
      <c r="AB157">
        <f t="shared" si="64"/>
        <v>7.8053660288308606</v>
      </c>
      <c r="AC157">
        <f t="shared" si="65"/>
        <v>6.9973836761914532</v>
      </c>
    </row>
    <row r="158" spans="1:29" x14ac:dyDescent="0.25">
      <c r="A158" t="s">
        <v>1664</v>
      </c>
      <c r="B158">
        <v>6.3500000000000001E-2</v>
      </c>
      <c r="C158">
        <v>5.8400000000000001E-2</v>
      </c>
      <c r="D158">
        <v>6.0100000000000001E-2</v>
      </c>
      <c r="E158">
        <v>1.3653999999999999</v>
      </c>
      <c r="F158">
        <f>AVERAGE(B158:D158)</f>
        <v>6.0666666666666667E-2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6.1774082211894887</v>
      </c>
      <c r="C164">
        <f t="shared" ref="C164:I164" si="66">AVERAGE(W152,W139,W126)</f>
        <v>6.1209110441439956</v>
      </c>
      <c r="D164">
        <f t="shared" si="66"/>
        <v>6.5091287154844411</v>
      </c>
      <c r="E164">
        <f t="shared" si="66"/>
        <v>5.797780978313253</v>
      </c>
      <c r="F164">
        <f t="shared" si="66"/>
        <v>5.9366135899536232</v>
      </c>
      <c r="G164">
        <f t="shared" si="66"/>
        <v>8.1865611574227817</v>
      </c>
      <c r="H164">
        <f t="shared" si="66"/>
        <v>6.088569074362816</v>
      </c>
      <c r="I164">
        <f t="shared" si="66"/>
        <v>5.5760224535150718</v>
      </c>
      <c r="K164" t="s">
        <v>1658</v>
      </c>
      <c r="L164">
        <f>STDEV(V152,V139,V126)/SQRT(3)</f>
        <v>0.52554105597076251</v>
      </c>
      <c r="M164">
        <f t="shared" ref="M164:S164" si="67">STDEV(W152,W139,W126)/SQRT(3)</f>
        <v>0.67128181722930791</v>
      </c>
      <c r="N164">
        <f t="shared" si="67"/>
        <v>0.77132560254701643</v>
      </c>
      <c r="O164">
        <f t="shared" si="67"/>
        <v>0.48833986421276959</v>
      </c>
      <c r="P164">
        <f t="shared" si="67"/>
        <v>0.59991156525673461</v>
      </c>
      <c r="Q164">
        <f t="shared" si="67"/>
        <v>2.3562814893524937</v>
      </c>
      <c r="R164">
        <f t="shared" si="67"/>
        <v>0.90930833410651835</v>
      </c>
      <c r="S164">
        <f t="shared" si="67"/>
        <v>0.67044447852529598</v>
      </c>
    </row>
    <row r="165" spans="1:19" x14ac:dyDescent="0.25">
      <c r="A165" t="s">
        <v>1659</v>
      </c>
      <c r="B165">
        <f t="shared" ref="B165:B169" si="68">AVERAGE(V153,V140,V127)</f>
        <v>11.075645596553565</v>
      </c>
      <c r="C165">
        <f t="shared" ref="C165:C169" si="69">AVERAGE(W153,W140,W127)</f>
        <v>33.84214457293875</v>
      </c>
      <c r="D165">
        <f t="shared" ref="D165:D169" si="70">AVERAGE(X153,X140,X127)</f>
        <v>12.257890115797464</v>
      </c>
      <c r="E165">
        <f t="shared" ref="E165:E169" si="71">AVERAGE(Y153,Y140,Y127)</f>
        <v>8.9417209388283929</v>
      </c>
      <c r="F165">
        <f t="shared" ref="F165:F169" si="72">AVERAGE(Z153,Z140,Z127)</f>
        <v>8.7636682807707498</v>
      </c>
      <c r="G165">
        <f t="shared" ref="G165:G169" si="73">AVERAGE(AA153,AA140,AA127)</f>
        <v>8.1825138384759324</v>
      </c>
      <c r="H165">
        <f t="shared" ref="H165:H169" si="74">AVERAGE(AB153,AB140,AB127)</f>
        <v>7.5564456401432336</v>
      </c>
      <c r="I165">
        <f t="shared" ref="I165:I169" si="75">AVERAGE(AC153,AC140,AC127)</f>
        <v>6.0804832272830973</v>
      </c>
      <c r="K165" t="s">
        <v>1659</v>
      </c>
      <c r="L165">
        <f t="shared" ref="L165:L169" si="76">STDEV(V153,V140,V127)/SQRT(3)</f>
        <v>2.03768128251048</v>
      </c>
      <c r="M165">
        <f t="shared" ref="M165:M169" si="77">STDEV(W153,W140,W127)/SQRT(3)</f>
        <v>21.439740384863207</v>
      </c>
      <c r="N165">
        <f t="shared" ref="N165:N169" si="78">STDEV(X153,X140,X127)/SQRT(3)</f>
        <v>1.0764212547585528</v>
      </c>
      <c r="O165">
        <f t="shared" ref="O165:O169" si="79">STDEV(Y153,Y140,Y127)/SQRT(3)</f>
        <v>1.0200246718850512</v>
      </c>
      <c r="P165">
        <f t="shared" ref="P165:P169" si="80">STDEV(Z153,Z140,Z127)/SQRT(3)</f>
        <v>0.58474887820818233</v>
      </c>
      <c r="Q165">
        <f t="shared" ref="Q165:Q169" si="81">STDEV(AA153,AA140,AA127)/SQRT(3)</f>
        <v>0.73129577058397988</v>
      </c>
      <c r="R165">
        <f t="shared" ref="R165:R169" si="82">STDEV(AB153,AB140,AB127)/SQRT(3)</f>
        <v>0.6554467284408072</v>
      </c>
      <c r="S165">
        <f t="shared" ref="S165:S169" si="83">STDEV(AC153,AC140,AC127)/SQRT(3)</f>
        <v>0.10075419115359703</v>
      </c>
    </row>
    <row r="166" spans="1:19" x14ac:dyDescent="0.25">
      <c r="A166" t="s">
        <v>1660</v>
      </c>
      <c r="B166">
        <f t="shared" si="68"/>
        <v>5.4896467762505097</v>
      </c>
      <c r="C166">
        <f t="shared" si="69"/>
        <v>7.1651867765324795</v>
      </c>
      <c r="D166">
        <f t="shared" si="70"/>
        <v>17.069709449401024</v>
      </c>
      <c r="E166">
        <f t="shared" si="71"/>
        <v>7.4631293993925558</v>
      </c>
      <c r="F166">
        <f t="shared" si="72"/>
        <v>7.1452019380492011</v>
      </c>
      <c r="G166">
        <f t="shared" si="73"/>
        <v>6.9008630931890336</v>
      </c>
      <c r="H166">
        <f t="shared" si="74"/>
        <v>6.9918361215800333</v>
      </c>
      <c r="I166">
        <f t="shared" si="75"/>
        <v>5.9705533818604772</v>
      </c>
      <c r="K166" t="s">
        <v>1660</v>
      </c>
      <c r="L166">
        <f t="shared" si="76"/>
        <v>0.41737502233063556</v>
      </c>
      <c r="M166">
        <f t="shared" si="77"/>
        <v>1.1656186319478652</v>
      </c>
      <c r="N166">
        <f t="shared" si="78"/>
        <v>6.4011483292150828</v>
      </c>
      <c r="O166">
        <f t="shared" si="79"/>
        <v>0.92063317116746168</v>
      </c>
      <c r="P166">
        <f t="shared" si="80"/>
        <v>0.6283468406383671</v>
      </c>
      <c r="Q166">
        <f t="shared" si="81"/>
        <v>0.62242893865475268</v>
      </c>
      <c r="R166">
        <f t="shared" si="82"/>
        <v>0.84870918665225414</v>
      </c>
      <c r="S166">
        <f t="shared" si="83"/>
        <v>0.41055682164002838</v>
      </c>
    </row>
    <row r="167" spans="1:19" x14ac:dyDescent="0.25">
      <c r="A167" t="s">
        <v>1661</v>
      </c>
      <c r="B167">
        <f t="shared" si="68"/>
        <v>5.6333454511795233</v>
      </c>
      <c r="C167">
        <f t="shared" si="69"/>
        <v>6.3699117160245367</v>
      </c>
      <c r="D167">
        <f t="shared" si="70"/>
        <v>9.6761335118390068</v>
      </c>
      <c r="E167">
        <f t="shared" si="71"/>
        <v>6.9187050043407323</v>
      </c>
      <c r="F167">
        <f t="shared" si="72"/>
        <v>7.2466202824927946</v>
      </c>
      <c r="G167">
        <f t="shared" si="73"/>
        <v>7.3104134271381227</v>
      </c>
      <c r="H167">
        <f t="shared" si="74"/>
        <v>6.9283022070322362</v>
      </c>
      <c r="I167">
        <f t="shared" si="75"/>
        <v>6.8204124185917898</v>
      </c>
      <c r="K167" t="s">
        <v>1661</v>
      </c>
      <c r="L167">
        <f t="shared" si="76"/>
        <v>0.35085281942539104</v>
      </c>
      <c r="M167">
        <f t="shared" si="77"/>
        <v>0.56275739945985992</v>
      </c>
      <c r="N167">
        <f t="shared" si="78"/>
        <v>2.5349056475853562</v>
      </c>
      <c r="O167">
        <f t="shared" si="79"/>
        <v>0.92888651837651315</v>
      </c>
      <c r="P167">
        <f t="shared" si="80"/>
        <v>0.59934181279114651</v>
      </c>
      <c r="Q167">
        <f t="shared" si="81"/>
        <v>0.79642157518766721</v>
      </c>
      <c r="R167">
        <f t="shared" si="82"/>
        <v>0.78399024864770728</v>
      </c>
      <c r="S167">
        <f t="shared" si="83"/>
        <v>0.62836145921331099</v>
      </c>
    </row>
    <row r="168" spans="1:19" x14ac:dyDescent="0.25">
      <c r="A168" t="s">
        <v>1662</v>
      </c>
      <c r="B168">
        <f t="shared" si="68"/>
        <v>5.5716490711052016</v>
      </c>
      <c r="C168">
        <f t="shared" si="69"/>
        <v>6.5897895206260984</v>
      </c>
      <c r="D168">
        <f t="shared" si="70"/>
        <v>6.9129885070190911</v>
      </c>
      <c r="E168">
        <f t="shared" si="71"/>
        <v>6.6925443032020722</v>
      </c>
      <c r="F168">
        <f t="shared" si="72"/>
        <v>10.179962850730485</v>
      </c>
      <c r="G168">
        <f t="shared" si="73"/>
        <v>6.9581937771045093</v>
      </c>
      <c r="H168">
        <f t="shared" si="74"/>
        <v>8.9776840365388519</v>
      </c>
      <c r="I168">
        <f t="shared" si="75"/>
        <v>7.2727102556408276</v>
      </c>
      <c r="K168" t="s">
        <v>1662</v>
      </c>
      <c r="L168">
        <f t="shared" si="76"/>
        <v>0.31990666731315182</v>
      </c>
      <c r="M168">
        <f t="shared" si="77"/>
        <v>1.1256352038666553</v>
      </c>
      <c r="N168">
        <f t="shared" si="78"/>
        <v>0.85694235378819084</v>
      </c>
      <c r="O168">
        <f t="shared" si="79"/>
        <v>0.96140139022202997</v>
      </c>
      <c r="P168">
        <f t="shared" si="80"/>
        <v>4.4180435916667369</v>
      </c>
      <c r="Q168">
        <f t="shared" si="81"/>
        <v>0.96958825177786701</v>
      </c>
      <c r="R168">
        <f t="shared" si="82"/>
        <v>2.6452995530958208</v>
      </c>
      <c r="S168">
        <f t="shared" si="83"/>
        <v>1.7097324610659741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6.0892065974894694</v>
      </c>
      <c r="D169">
        <f t="shared" si="70"/>
        <v>6.2770518530926784</v>
      </c>
      <c r="E169">
        <f t="shared" si="71"/>
        <v>6.0177449446385394</v>
      </c>
      <c r="F169">
        <f t="shared" si="72"/>
        <v>6.2720205391885102</v>
      </c>
      <c r="G169">
        <f t="shared" si="73"/>
        <v>5.8902673210670669</v>
      </c>
      <c r="H169">
        <f t="shared" si="74"/>
        <v>8.5235101969280258</v>
      </c>
      <c r="I169">
        <f t="shared" si="75"/>
        <v>5.8478715648917676</v>
      </c>
      <c r="K169" t="s">
        <v>1663</v>
      </c>
      <c r="L169">
        <f t="shared" si="76"/>
        <v>0</v>
      </c>
      <c r="M169">
        <f t="shared" si="77"/>
        <v>0.77958615603417192</v>
      </c>
      <c r="N169">
        <f t="shared" si="78"/>
        <v>0.84526542473000288</v>
      </c>
      <c r="O169">
        <f t="shared" si="79"/>
        <v>0.75016349147856021</v>
      </c>
      <c r="P169">
        <f t="shared" si="80"/>
        <v>0.64802958883239836</v>
      </c>
      <c r="Q169">
        <f t="shared" si="81"/>
        <v>0.30650485603068478</v>
      </c>
      <c r="R169">
        <f t="shared" si="82"/>
        <v>1.2331467853767244</v>
      </c>
      <c r="S169">
        <f t="shared" si="83"/>
        <v>0.57531201702743995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1433</v>
      </c>
      <c r="D175" s="224" t="s">
        <v>1433</v>
      </c>
      <c r="E175" s="224" t="s">
        <v>1433</v>
      </c>
      <c r="F175" s="224" t="s">
        <v>1433</v>
      </c>
      <c r="G175" s="224" t="s">
        <v>1433</v>
      </c>
      <c r="H175" s="224" t="s">
        <v>1433</v>
      </c>
      <c r="I175" s="225" t="s">
        <v>1433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1437</v>
      </c>
      <c r="D176" s="219" t="s">
        <v>1437</v>
      </c>
      <c r="E176" s="219" t="s">
        <v>1437</v>
      </c>
      <c r="F176" s="219" t="s">
        <v>1437</v>
      </c>
      <c r="G176" s="219" t="s">
        <v>1437</v>
      </c>
      <c r="H176" s="219" t="s">
        <v>1437</v>
      </c>
      <c r="I176" s="220" t="s">
        <v>1437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1441</v>
      </c>
      <c r="D177" s="219" t="s">
        <v>1441</v>
      </c>
      <c r="E177" s="219" t="s">
        <v>1441</v>
      </c>
      <c r="F177" s="219" t="s">
        <v>1441</v>
      </c>
      <c r="G177" s="219" t="s">
        <v>1441</v>
      </c>
      <c r="H177" s="219" t="s">
        <v>1441</v>
      </c>
      <c r="I177" s="220" t="s">
        <v>1441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1445</v>
      </c>
      <c r="D178" s="219" t="s">
        <v>1445</v>
      </c>
      <c r="E178" s="219" t="s">
        <v>1445</v>
      </c>
      <c r="F178" s="219" t="s">
        <v>1445</v>
      </c>
      <c r="G178" s="219" t="s">
        <v>1445</v>
      </c>
      <c r="H178" s="219" t="s">
        <v>1445</v>
      </c>
      <c r="I178" s="220" t="s">
        <v>1445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1449</v>
      </c>
      <c r="D179" s="219" t="s">
        <v>1449</v>
      </c>
      <c r="E179" s="219" t="s">
        <v>1449</v>
      </c>
      <c r="F179" s="219" t="s">
        <v>1449</v>
      </c>
      <c r="G179" s="219" t="s">
        <v>1449</v>
      </c>
      <c r="H179" s="219" t="s">
        <v>1449</v>
      </c>
      <c r="I179" s="220" t="s">
        <v>1449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1453</v>
      </c>
      <c r="D180" s="219" t="s">
        <v>1453</v>
      </c>
      <c r="E180" s="219" t="s">
        <v>1453</v>
      </c>
      <c r="F180" s="219" t="s">
        <v>1453</v>
      </c>
      <c r="G180" s="219" t="s">
        <v>1453</v>
      </c>
      <c r="H180" s="219" t="s">
        <v>1453</v>
      </c>
      <c r="I180" s="220" t="s">
        <v>1453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2385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45277</v>
      </c>
      <c r="C190">
        <v>36977</v>
      </c>
      <c r="D190">
        <v>34844</v>
      </c>
      <c r="E190">
        <v>39061</v>
      </c>
      <c r="F190">
        <v>43065</v>
      </c>
      <c r="G190">
        <v>41568</v>
      </c>
      <c r="H190">
        <v>47517</v>
      </c>
      <c r="I190">
        <v>42054</v>
      </c>
      <c r="K190" t="s">
        <v>1658</v>
      </c>
      <c r="L190">
        <f>B190-$E$196</f>
        <v>37410.333333333336</v>
      </c>
      <c r="M190">
        <f t="shared" ref="M190:S190" si="84">C190-$E$196</f>
        <v>29110.333333333332</v>
      </c>
      <c r="N190">
        <f t="shared" si="84"/>
        <v>26977.333333333332</v>
      </c>
      <c r="O190">
        <f t="shared" si="84"/>
        <v>31194.333333333332</v>
      </c>
      <c r="P190">
        <f t="shared" si="84"/>
        <v>35198.333333333336</v>
      </c>
      <c r="Q190">
        <f t="shared" si="84"/>
        <v>33701.333333333336</v>
      </c>
      <c r="R190">
        <f t="shared" si="84"/>
        <v>39650.333333333336</v>
      </c>
      <c r="S190">
        <f t="shared" si="84"/>
        <v>34187.333333333336</v>
      </c>
      <c r="U190" t="s">
        <v>1658</v>
      </c>
      <c r="V190">
        <f>L190/$O$196*100</f>
        <v>104.91722055510373</v>
      </c>
      <c r="W190">
        <f t="shared" ref="W190:AC190" si="85">M190/$O$196*100</f>
        <v>81.639883706799026</v>
      </c>
      <c r="X190">
        <f t="shared" si="85"/>
        <v>75.657888586626271</v>
      </c>
      <c r="Y190">
        <f t="shared" si="85"/>
        <v>87.48445840461433</v>
      </c>
      <c r="Z190">
        <f t="shared" si="85"/>
        <v>98.713670060109763</v>
      </c>
      <c r="AA190">
        <f t="shared" si="85"/>
        <v>94.51533593216854</v>
      </c>
      <c r="AB190">
        <f t="shared" si="85"/>
        <v>111.19929700573053</v>
      </c>
      <c r="AC190">
        <f t="shared" si="85"/>
        <v>95.878322162081318</v>
      </c>
    </row>
    <row r="191" spans="1:29" x14ac:dyDescent="0.25">
      <c r="A191" t="s">
        <v>1659</v>
      </c>
      <c r="B191">
        <v>44746</v>
      </c>
      <c r="C191">
        <v>7767</v>
      </c>
      <c r="D191">
        <v>45986</v>
      </c>
      <c r="E191">
        <v>36175</v>
      </c>
      <c r="F191">
        <v>40342</v>
      </c>
      <c r="G191">
        <v>39886</v>
      </c>
      <c r="H191">
        <v>44622</v>
      </c>
      <c r="I191">
        <v>40641</v>
      </c>
      <c r="K191" t="s">
        <v>1659</v>
      </c>
      <c r="L191">
        <f t="shared" ref="L191:L195" si="86">B191-$E$196</f>
        <v>36879.333333333336</v>
      </c>
      <c r="M191">
        <f t="shared" ref="M191:M195" si="87">C191-$E$196</f>
        <v>-99.66666666666697</v>
      </c>
      <c r="N191">
        <f t="shared" ref="N191:N195" si="88">D191-$E$196</f>
        <v>38119.333333333336</v>
      </c>
      <c r="O191">
        <f t="shared" ref="O191:O195" si="89">E191-$E$196</f>
        <v>28308.333333333332</v>
      </c>
      <c r="P191">
        <f t="shared" ref="P191:P195" si="90">F191-$E$196</f>
        <v>32475.333333333332</v>
      </c>
      <c r="Q191">
        <f t="shared" ref="Q191:Q195" si="91">G191-$E$196</f>
        <v>32019.333333333332</v>
      </c>
      <c r="R191">
        <f t="shared" ref="R191:R195" si="92">H191-$E$196</f>
        <v>36755.333333333336</v>
      </c>
      <c r="S191">
        <f t="shared" ref="S191:S195" si="93">I191-$E$196</f>
        <v>32774.333333333336</v>
      </c>
      <c r="U191" t="s">
        <v>1659</v>
      </c>
      <c r="V191">
        <f t="shared" ref="V191:V195" si="94">L191/$O$196*100</f>
        <v>103.42803189649533</v>
      </c>
      <c r="W191">
        <v>0</v>
      </c>
      <c r="X191">
        <f t="shared" ref="X191:X195" si="95">N191/$O$196*100</f>
        <v>106.90560993166373</v>
      </c>
      <c r="Y191">
        <f t="shared" ref="Y191:Y195" si="96">O191/$O$196*100</f>
        <v>79.390675977601404</v>
      </c>
      <c r="Z191">
        <f t="shared" ref="Z191:Z195" si="97">P191/$O$196*100</f>
        <v>91.07702087481654</v>
      </c>
      <c r="AA191">
        <f t="shared" ref="AA191:AA195" si="98">Q191/$O$196*100</f>
        <v>89.798169597367504</v>
      </c>
      <c r="AB191">
        <f t="shared" ref="AB191:AB195" si="99">R191/$O$196*100</f>
        <v>103.08027409297848</v>
      </c>
      <c r="AC191">
        <f t="shared" ref="AC191:AC195" si="100">S191/$O$196*100</f>
        <v>91.915565901038605</v>
      </c>
    </row>
    <row r="192" spans="1:29" x14ac:dyDescent="0.25">
      <c r="A192" t="s">
        <v>1660</v>
      </c>
      <c r="B192">
        <v>40548</v>
      </c>
      <c r="C192">
        <v>43388</v>
      </c>
      <c r="D192">
        <v>58803</v>
      </c>
      <c r="E192">
        <v>37324</v>
      </c>
      <c r="F192">
        <v>40578</v>
      </c>
      <c r="G192">
        <v>40896</v>
      </c>
      <c r="H192">
        <v>44107</v>
      </c>
      <c r="I192">
        <v>39228</v>
      </c>
      <c r="K192" t="s">
        <v>1660</v>
      </c>
      <c r="L192">
        <f t="shared" si="86"/>
        <v>32681.333333333332</v>
      </c>
      <c r="M192">
        <f t="shared" si="87"/>
        <v>35521.333333333336</v>
      </c>
      <c r="N192">
        <f t="shared" si="88"/>
        <v>50936.333333333336</v>
      </c>
      <c r="O192">
        <f t="shared" si="89"/>
        <v>29457.333333333332</v>
      </c>
      <c r="P192">
        <f t="shared" si="90"/>
        <v>32711.333333333332</v>
      </c>
      <c r="Q192">
        <f t="shared" si="91"/>
        <v>33029.333333333336</v>
      </c>
      <c r="R192">
        <f t="shared" si="92"/>
        <v>36240.333333333336</v>
      </c>
      <c r="S192">
        <f t="shared" si="93"/>
        <v>31361.333333333332</v>
      </c>
      <c r="U192" t="s">
        <v>1660</v>
      </c>
      <c r="V192">
        <f t="shared" si="94"/>
        <v>91.654747548400962</v>
      </c>
      <c r="W192">
        <f t="shared" ref="W192:W195" si="101">M192/$O$196*100</f>
        <v>99.61952304830281</v>
      </c>
      <c r="X192">
        <f t="shared" si="95"/>
        <v>142.850866122594</v>
      </c>
      <c r="Y192">
        <f t="shared" si="96"/>
        <v>82.613044656963098</v>
      </c>
      <c r="Z192">
        <f t="shared" si="97"/>
        <v>91.738882500864719</v>
      </c>
      <c r="AA192">
        <f t="shared" si="98"/>
        <v>92.630712996980506</v>
      </c>
      <c r="AB192">
        <f t="shared" si="99"/>
        <v>101.63595740901741</v>
      </c>
      <c r="AC192">
        <f t="shared" si="100"/>
        <v>87.952809639995891</v>
      </c>
    </row>
    <row r="193" spans="1:29" x14ac:dyDescent="0.25">
      <c r="A193" t="s">
        <v>1661</v>
      </c>
      <c r="B193">
        <v>39593</v>
      </c>
      <c r="C193">
        <v>43382</v>
      </c>
      <c r="D193">
        <v>45952</v>
      </c>
      <c r="E193">
        <v>40572</v>
      </c>
      <c r="F193">
        <v>38939</v>
      </c>
      <c r="G193">
        <v>43104</v>
      </c>
      <c r="H193">
        <v>49630</v>
      </c>
      <c r="I193">
        <v>43815</v>
      </c>
      <c r="K193" t="s">
        <v>1661</v>
      </c>
      <c r="L193">
        <f t="shared" si="86"/>
        <v>31726.333333333332</v>
      </c>
      <c r="M193">
        <f t="shared" si="87"/>
        <v>35515.333333333336</v>
      </c>
      <c r="N193">
        <f t="shared" si="88"/>
        <v>38085.333333333336</v>
      </c>
      <c r="O193">
        <f t="shared" si="89"/>
        <v>32705.333333333332</v>
      </c>
      <c r="P193">
        <f t="shared" si="90"/>
        <v>31072.333333333332</v>
      </c>
      <c r="Q193">
        <f t="shared" si="91"/>
        <v>35237.333333333336</v>
      </c>
      <c r="R193">
        <f t="shared" si="92"/>
        <v>41763.333333333336</v>
      </c>
      <c r="S193">
        <f t="shared" si="93"/>
        <v>35948.333333333336</v>
      </c>
      <c r="U193" t="s">
        <v>1661</v>
      </c>
      <c r="V193">
        <f t="shared" si="94"/>
        <v>88.976451561638186</v>
      </c>
      <c r="W193">
        <f t="shared" si="101"/>
        <v>99.602696057810064</v>
      </c>
      <c r="X193">
        <f t="shared" si="95"/>
        <v>106.81025698553815</v>
      </c>
      <c r="Y193">
        <f t="shared" si="96"/>
        <v>91.722055510371973</v>
      </c>
      <c r="Z193">
        <f t="shared" si="97"/>
        <v>87.142309597928403</v>
      </c>
      <c r="AA193">
        <f t="shared" si="98"/>
        <v>98.823045498312638</v>
      </c>
      <c r="AB193">
        <f t="shared" si="99"/>
        <v>117.12520215759412</v>
      </c>
      <c r="AC193">
        <f t="shared" si="100"/>
        <v>100.81704387170356</v>
      </c>
    </row>
    <row r="194" spans="1:29" x14ac:dyDescent="0.25">
      <c r="A194" t="s">
        <v>1662</v>
      </c>
      <c r="B194">
        <v>37350</v>
      </c>
      <c r="C194">
        <v>47329</v>
      </c>
      <c r="D194">
        <v>42152</v>
      </c>
      <c r="E194">
        <v>41360</v>
      </c>
      <c r="F194">
        <v>43771</v>
      </c>
      <c r="G194">
        <v>44466</v>
      </c>
      <c r="H194">
        <v>46922</v>
      </c>
      <c r="I194">
        <v>40881</v>
      </c>
      <c r="K194" t="s">
        <v>1662</v>
      </c>
      <c r="L194">
        <f t="shared" si="86"/>
        <v>29483.333333333332</v>
      </c>
      <c r="M194">
        <f t="shared" si="87"/>
        <v>39462.333333333336</v>
      </c>
      <c r="N194">
        <f t="shared" si="88"/>
        <v>34285.333333333336</v>
      </c>
      <c r="O194">
        <f t="shared" si="89"/>
        <v>33493.333333333336</v>
      </c>
      <c r="P194">
        <f t="shared" si="90"/>
        <v>35904.333333333336</v>
      </c>
      <c r="Q194">
        <f t="shared" si="91"/>
        <v>36599.333333333336</v>
      </c>
      <c r="R194">
        <f t="shared" si="92"/>
        <v>39055.333333333336</v>
      </c>
      <c r="S194">
        <f t="shared" si="93"/>
        <v>33014.333333333336</v>
      </c>
      <c r="U194" t="s">
        <v>1662</v>
      </c>
      <c r="V194">
        <f t="shared" si="94"/>
        <v>82.685961615765009</v>
      </c>
      <c r="W194">
        <f t="shared" si="101"/>
        <v>110.67205130362436</v>
      </c>
      <c r="X194">
        <f t="shared" si="95"/>
        <v>96.153163006796234</v>
      </c>
      <c r="Y194">
        <f t="shared" si="96"/>
        <v>93.932000261753188</v>
      </c>
      <c r="Z194">
        <f t="shared" si="97"/>
        <v>100.69364594142338</v>
      </c>
      <c r="AA194">
        <f t="shared" si="98"/>
        <v>102.64277234016697</v>
      </c>
      <c r="AB194">
        <f t="shared" si="99"/>
        <v>109.53062044853279</v>
      </c>
      <c r="AC194">
        <f t="shared" si="100"/>
        <v>92.588645520748628</v>
      </c>
    </row>
    <row r="195" spans="1:29" x14ac:dyDescent="0.25">
      <c r="A195" t="s">
        <v>1663</v>
      </c>
      <c r="B195">
        <v>9503</v>
      </c>
      <c r="C195">
        <v>47657</v>
      </c>
      <c r="D195">
        <v>43374</v>
      </c>
      <c r="E195">
        <v>43654</v>
      </c>
      <c r="F195">
        <v>43086</v>
      </c>
      <c r="G195">
        <v>45063</v>
      </c>
      <c r="H195">
        <v>57627</v>
      </c>
      <c r="I195">
        <v>44269</v>
      </c>
      <c r="K195" t="s">
        <v>1663</v>
      </c>
      <c r="L195">
        <f t="shared" si="86"/>
        <v>1636.333333333333</v>
      </c>
      <c r="M195">
        <f t="shared" si="87"/>
        <v>39790.333333333336</v>
      </c>
      <c r="N195">
        <f t="shared" si="88"/>
        <v>35507.333333333336</v>
      </c>
      <c r="O195">
        <f t="shared" si="89"/>
        <v>35787.333333333336</v>
      </c>
      <c r="P195">
        <f t="shared" si="90"/>
        <v>35219.333333333336</v>
      </c>
      <c r="Q195">
        <f t="shared" si="91"/>
        <v>37196.333333333336</v>
      </c>
      <c r="R195">
        <f t="shared" si="92"/>
        <v>49760.333333333336</v>
      </c>
      <c r="S195">
        <f t="shared" si="93"/>
        <v>36402.333333333336</v>
      </c>
      <c r="U195" t="s">
        <v>1663</v>
      </c>
      <c r="V195">
        <f t="shared" si="94"/>
        <v>4.5890942404950872</v>
      </c>
      <c r="W195">
        <f t="shared" si="101"/>
        <v>111.59192678389471</v>
      </c>
      <c r="X195">
        <f t="shared" si="95"/>
        <v>99.580260070486403</v>
      </c>
      <c r="Y195">
        <f t="shared" si="96"/>
        <v>100.36551962681474</v>
      </c>
      <c r="Z195">
        <f t="shared" si="97"/>
        <v>98.772564526834387</v>
      </c>
      <c r="AA195">
        <f t="shared" si="98"/>
        <v>104.31705789419563</v>
      </c>
      <c r="AB195">
        <f t="shared" si="99"/>
        <v>139.55277598601489</v>
      </c>
      <c r="AC195">
        <f t="shared" si="100"/>
        <v>102.09028615232168</v>
      </c>
    </row>
    <row r="196" spans="1:29" x14ac:dyDescent="0.25">
      <c r="A196" t="s">
        <v>1664</v>
      </c>
      <c r="B196">
        <v>8057</v>
      </c>
      <c r="C196">
        <v>7393</v>
      </c>
      <c r="D196">
        <v>8150</v>
      </c>
      <c r="E196">
        <f>AVERAGE(B196:D196)</f>
        <v>7866.666666666667</v>
      </c>
      <c r="O196">
        <f>AVERAGE(L190:L192)</f>
        <v>35657</v>
      </c>
    </row>
    <row r="197" spans="1:29" x14ac:dyDescent="0.25">
      <c r="A197" t="s">
        <v>1665</v>
      </c>
    </row>
    <row r="200" spans="1:29" x14ac:dyDescent="0.25">
      <c r="A200" s="7" t="s">
        <v>2386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52408</v>
      </c>
      <c r="C203">
        <v>44896</v>
      </c>
      <c r="D203">
        <v>47393</v>
      </c>
      <c r="E203">
        <v>50829</v>
      </c>
      <c r="F203">
        <v>58314</v>
      </c>
      <c r="G203">
        <v>59442</v>
      </c>
      <c r="H203">
        <v>41251</v>
      </c>
      <c r="I203">
        <v>35583</v>
      </c>
      <c r="K203" t="s">
        <v>1658</v>
      </c>
      <c r="L203">
        <f>B203-$E$209</f>
        <v>42556.666666666664</v>
      </c>
      <c r="M203">
        <f t="shared" ref="M203:S203" si="102">C203-$E$209</f>
        <v>35044.666666666664</v>
      </c>
      <c r="N203">
        <f t="shared" si="102"/>
        <v>37541.666666666664</v>
      </c>
      <c r="O203">
        <f t="shared" si="102"/>
        <v>40977.666666666664</v>
      </c>
      <c r="P203">
        <f t="shared" si="102"/>
        <v>48462.666666666664</v>
      </c>
      <c r="Q203">
        <f t="shared" si="102"/>
        <v>49590.666666666664</v>
      </c>
      <c r="R203">
        <f t="shared" si="102"/>
        <v>31399.666666666664</v>
      </c>
      <c r="S203">
        <f t="shared" si="102"/>
        <v>25731.666666666664</v>
      </c>
    </row>
    <row r="204" spans="1:29" x14ac:dyDescent="0.25">
      <c r="A204" t="s">
        <v>1659</v>
      </c>
      <c r="B204">
        <v>32845</v>
      </c>
      <c r="C204">
        <v>9961</v>
      </c>
      <c r="D204">
        <v>34434</v>
      </c>
      <c r="E204">
        <v>36540</v>
      </c>
      <c r="F204">
        <v>40862</v>
      </c>
      <c r="G204">
        <v>45251</v>
      </c>
      <c r="H204">
        <v>33674</v>
      </c>
      <c r="I204">
        <v>37072</v>
      </c>
      <c r="K204" t="s">
        <v>1659</v>
      </c>
      <c r="L204">
        <f t="shared" ref="L204:L208" si="103">B204-$E$209</f>
        <v>22993.666666666664</v>
      </c>
      <c r="M204">
        <f t="shared" ref="M204:M208" si="104">C204-$E$209</f>
        <v>109.66666666666606</v>
      </c>
      <c r="N204">
        <f t="shared" ref="N204:N208" si="105">D204-$E$209</f>
        <v>24582.666666666664</v>
      </c>
      <c r="O204">
        <f t="shared" ref="O204:O208" si="106">E204-$E$209</f>
        <v>26688.666666666664</v>
      </c>
      <c r="P204">
        <f t="shared" ref="P204:P208" si="107">F204-$E$209</f>
        <v>31010.666666666664</v>
      </c>
      <c r="Q204">
        <f t="shared" ref="Q204:Q208" si="108">G204-$E$209</f>
        <v>35399.666666666664</v>
      </c>
      <c r="R204">
        <f t="shared" ref="R204:R208" si="109">H204-$E$209</f>
        <v>23822.666666666664</v>
      </c>
      <c r="S204">
        <f t="shared" ref="S204:S208" si="110">I204-$E$209</f>
        <v>27220.666666666664</v>
      </c>
      <c r="U204" t="s">
        <v>1658</v>
      </c>
      <c r="V204">
        <f>L203/$O$209*100</f>
        <v>142.15407912171113</v>
      </c>
      <c r="W204">
        <f t="shared" ref="W204:AC204" si="111">M203/$O$209*100</f>
        <v>117.06138446292769</v>
      </c>
      <c r="X204">
        <f t="shared" si="111"/>
        <v>125.40223357940563</v>
      </c>
      <c r="Y204">
        <f t="shared" si="111"/>
        <v>136.87966952823149</v>
      </c>
      <c r="Z204">
        <f t="shared" si="111"/>
        <v>161.8821747892797</v>
      </c>
      <c r="AA204">
        <f t="shared" si="111"/>
        <v>165.65008740577434</v>
      </c>
      <c r="AB204">
        <f t="shared" si="111"/>
        <v>104.88581576866976</v>
      </c>
      <c r="AC204">
        <f t="shared" si="111"/>
        <v>85.952722940397052</v>
      </c>
    </row>
    <row r="205" spans="1:29" x14ac:dyDescent="0.25">
      <c r="A205" t="s">
        <v>1660</v>
      </c>
      <c r="B205">
        <v>34112</v>
      </c>
      <c r="C205">
        <v>35079</v>
      </c>
      <c r="D205">
        <v>32167</v>
      </c>
      <c r="E205">
        <v>34114</v>
      </c>
      <c r="F205">
        <v>34643</v>
      </c>
      <c r="G205">
        <v>36876</v>
      </c>
      <c r="H205">
        <v>36609</v>
      </c>
      <c r="I205">
        <v>37106</v>
      </c>
      <c r="K205" t="s">
        <v>1660</v>
      </c>
      <c r="L205">
        <f t="shared" si="103"/>
        <v>24260.666666666664</v>
      </c>
      <c r="M205">
        <f t="shared" si="104"/>
        <v>25227.666666666664</v>
      </c>
      <c r="N205">
        <f t="shared" si="105"/>
        <v>22315.666666666664</v>
      </c>
      <c r="O205">
        <f t="shared" si="106"/>
        <v>24262.666666666664</v>
      </c>
      <c r="P205">
        <f t="shared" si="107"/>
        <v>24791.666666666664</v>
      </c>
      <c r="Q205">
        <f t="shared" si="108"/>
        <v>27024.666666666664</v>
      </c>
      <c r="R205">
        <f t="shared" si="109"/>
        <v>26757.666666666664</v>
      </c>
      <c r="S205">
        <f t="shared" si="110"/>
        <v>27254.666666666664</v>
      </c>
      <c r="U205" t="s">
        <v>1659</v>
      </c>
      <c r="V205">
        <f t="shared" ref="V205:V209" si="112">L204/$O$209*100</f>
        <v>76.806849940430453</v>
      </c>
      <c r="W205">
        <f t="shared" ref="W205:W209" si="113">M204/$O$209*100</f>
        <v>0.36632483771475449</v>
      </c>
      <c r="X205">
        <f t="shared" ref="X205:X209" si="114">N204/$O$209*100</f>
        <v>82.114663014552775</v>
      </c>
      <c r="Y205">
        <f t="shared" ref="Y205:Y209" si="115">O204/$O$209*100</f>
        <v>89.149436037901808</v>
      </c>
      <c r="Z205">
        <f t="shared" ref="Z205:Z209" si="116">P204/$O$209*100</f>
        <v>103.58642037166939</v>
      </c>
      <c r="AA205">
        <f t="shared" ref="AA205:AA209" si="117">Q204/$O$209*100</f>
        <v>118.24720802574294</v>
      </c>
      <c r="AB205">
        <f t="shared" ref="AB205:AB209" si="118">R204/$O$209*100</f>
        <v>79.575998485708865</v>
      </c>
      <c r="AC205">
        <f t="shared" ref="AC205:AC209" si="119">S204/$O$209*100</f>
        <v>90.926501208092546</v>
      </c>
    </row>
    <row r="206" spans="1:29" x14ac:dyDescent="0.25">
      <c r="A206" t="s">
        <v>1661</v>
      </c>
      <c r="B206">
        <v>33332</v>
      </c>
      <c r="C206">
        <v>33913</v>
      </c>
      <c r="D206">
        <v>34986</v>
      </c>
      <c r="E206">
        <v>37029</v>
      </c>
      <c r="F206">
        <v>36720</v>
      </c>
      <c r="G206">
        <v>35444</v>
      </c>
      <c r="H206">
        <v>36335</v>
      </c>
      <c r="I206">
        <v>35257</v>
      </c>
      <c r="K206" t="s">
        <v>1661</v>
      </c>
      <c r="L206">
        <f t="shared" si="103"/>
        <v>23480.666666666664</v>
      </c>
      <c r="M206">
        <f t="shared" si="104"/>
        <v>24061.666666666664</v>
      </c>
      <c r="N206">
        <f t="shared" si="105"/>
        <v>25134.666666666664</v>
      </c>
      <c r="O206">
        <f t="shared" si="106"/>
        <v>27177.666666666664</v>
      </c>
      <c r="P206">
        <f t="shared" si="107"/>
        <v>26868.666666666664</v>
      </c>
      <c r="Q206">
        <f t="shared" si="108"/>
        <v>25592.666666666664</v>
      </c>
      <c r="R206">
        <f t="shared" si="109"/>
        <v>26483.666666666664</v>
      </c>
      <c r="S206">
        <f t="shared" si="110"/>
        <v>25405.666666666664</v>
      </c>
      <c r="U206" t="s">
        <v>1660</v>
      </c>
      <c r="V206">
        <f t="shared" si="112"/>
        <v>81.039070937858384</v>
      </c>
      <c r="W206">
        <f t="shared" si="113"/>
        <v>84.269187516005829</v>
      </c>
      <c r="X206">
        <f t="shared" si="114"/>
        <v>74.542093952856547</v>
      </c>
      <c r="Y206">
        <f t="shared" si="115"/>
        <v>81.045751633986924</v>
      </c>
      <c r="Z206">
        <f t="shared" si="116"/>
        <v>82.812795759984851</v>
      </c>
      <c r="AA206">
        <f t="shared" si="117"/>
        <v>90.271792987495957</v>
      </c>
      <c r="AB206">
        <f t="shared" si="118"/>
        <v>89.379920054336324</v>
      </c>
      <c r="AC206">
        <f t="shared" si="119"/>
        <v>91.040073042277669</v>
      </c>
    </row>
    <row r="207" spans="1:29" x14ac:dyDescent="0.25">
      <c r="A207" t="s">
        <v>1662</v>
      </c>
      <c r="B207">
        <v>33010</v>
      </c>
      <c r="C207">
        <v>34220</v>
      </c>
      <c r="D207">
        <v>33409</v>
      </c>
      <c r="E207">
        <v>37599</v>
      </c>
      <c r="F207">
        <v>35103</v>
      </c>
      <c r="G207">
        <v>37363</v>
      </c>
      <c r="H207">
        <v>36296</v>
      </c>
      <c r="I207">
        <v>33527</v>
      </c>
      <c r="K207" t="s">
        <v>1662</v>
      </c>
      <c r="L207">
        <f t="shared" si="103"/>
        <v>23158.666666666664</v>
      </c>
      <c r="M207">
        <f t="shared" si="104"/>
        <v>24368.666666666664</v>
      </c>
      <c r="N207">
        <f t="shared" si="105"/>
        <v>23557.666666666664</v>
      </c>
      <c r="O207">
        <f t="shared" si="106"/>
        <v>27747.666666666664</v>
      </c>
      <c r="P207">
        <f t="shared" si="107"/>
        <v>25251.666666666664</v>
      </c>
      <c r="Q207">
        <f t="shared" si="108"/>
        <v>27511.666666666664</v>
      </c>
      <c r="R207">
        <f t="shared" si="109"/>
        <v>26444.666666666664</v>
      </c>
      <c r="S207">
        <f t="shared" si="110"/>
        <v>23675.666666666664</v>
      </c>
      <c r="U207" t="s">
        <v>1661</v>
      </c>
      <c r="V207">
        <f t="shared" si="112"/>
        <v>78.433599447729108</v>
      </c>
      <c r="W207">
        <f t="shared" si="113"/>
        <v>80.374341673068997</v>
      </c>
      <c r="X207">
        <f t="shared" si="114"/>
        <v>83.958535146028879</v>
      </c>
      <c r="Y207">
        <f t="shared" si="115"/>
        <v>90.782866241329003</v>
      </c>
      <c r="Z207">
        <f t="shared" si="116"/>
        <v>89.750698689470099</v>
      </c>
      <c r="AA207">
        <f t="shared" si="117"/>
        <v>85.488414559463749</v>
      </c>
      <c r="AB207">
        <f t="shared" si="118"/>
        <v>88.464664684726813</v>
      </c>
      <c r="AC207">
        <f t="shared" si="119"/>
        <v>84.863769471445579</v>
      </c>
    </row>
    <row r="208" spans="1:29" x14ac:dyDescent="0.25">
      <c r="A208" t="s">
        <v>1663</v>
      </c>
      <c r="B208">
        <v>10356</v>
      </c>
      <c r="C208">
        <v>37497</v>
      </c>
      <c r="D208">
        <v>34241</v>
      </c>
      <c r="E208">
        <v>36518</v>
      </c>
      <c r="F208">
        <v>34231</v>
      </c>
      <c r="G208">
        <v>36890</v>
      </c>
      <c r="H208">
        <v>40300</v>
      </c>
      <c r="I208">
        <v>32568</v>
      </c>
      <c r="K208" t="s">
        <v>1663</v>
      </c>
      <c r="L208">
        <f t="shared" si="103"/>
        <v>504.66666666666606</v>
      </c>
      <c r="M208">
        <f t="shared" si="104"/>
        <v>27645.666666666664</v>
      </c>
      <c r="N208">
        <f t="shared" si="105"/>
        <v>24389.666666666664</v>
      </c>
      <c r="O208">
        <f t="shared" si="106"/>
        <v>26666.666666666664</v>
      </c>
      <c r="P208">
        <f t="shared" si="107"/>
        <v>24379.666666666664</v>
      </c>
      <c r="Q208">
        <f t="shared" si="108"/>
        <v>27038.666666666664</v>
      </c>
      <c r="R208">
        <f t="shared" si="109"/>
        <v>30448.666666666664</v>
      </c>
      <c r="S208">
        <f t="shared" si="110"/>
        <v>22716.666666666664</v>
      </c>
      <c r="U208" t="s">
        <v>1662</v>
      </c>
      <c r="V208">
        <f t="shared" si="112"/>
        <v>77.358007371034716</v>
      </c>
      <c r="W208">
        <f t="shared" si="113"/>
        <v>81.399828528799361</v>
      </c>
      <c r="X208">
        <f t="shared" si="114"/>
        <v>78.690806248677774</v>
      </c>
      <c r="Y208">
        <f t="shared" si="115"/>
        <v>92.686864637961932</v>
      </c>
      <c r="Z208">
        <f t="shared" si="116"/>
        <v>84.349355869548276</v>
      </c>
      <c r="AA208">
        <f t="shared" si="117"/>
        <v>91.898542494794626</v>
      </c>
      <c r="AB208">
        <f t="shared" si="118"/>
        <v>88.334391110220338</v>
      </c>
      <c r="AC208">
        <f t="shared" si="119"/>
        <v>79.084967320261441</v>
      </c>
    </row>
    <row r="209" spans="1:29" x14ac:dyDescent="0.25">
      <c r="A209" t="s">
        <v>1664</v>
      </c>
      <c r="B209">
        <v>9720</v>
      </c>
      <c r="C209">
        <v>9910</v>
      </c>
      <c r="D209">
        <v>9924</v>
      </c>
      <c r="E209">
        <f>AVERAGE(B209:D209)</f>
        <v>9851.3333333333339</v>
      </c>
      <c r="O209">
        <f>AVERAGE(L203:L205)</f>
        <v>29937</v>
      </c>
      <c r="U209" t="s">
        <v>1663</v>
      </c>
      <c r="V209">
        <f t="shared" si="112"/>
        <v>1.6857623231007317</v>
      </c>
      <c r="W209">
        <f t="shared" si="113"/>
        <v>92.346149135406563</v>
      </c>
      <c r="X209">
        <f t="shared" si="114"/>
        <v>81.469975838148983</v>
      </c>
      <c r="Y209">
        <f t="shared" si="115"/>
        <v>89.075948380487901</v>
      </c>
      <c r="Z209">
        <f t="shared" si="116"/>
        <v>81.436572357506307</v>
      </c>
      <c r="AA209">
        <f t="shared" si="117"/>
        <v>90.318557860395714</v>
      </c>
      <c r="AB209">
        <f t="shared" si="118"/>
        <v>101.7091447595506</v>
      </c>
      <c r="AC209">
        <f t="shared" si="119"/>
        <v>75.881573526628131</v>
      </c>
    </row>
    <row r="210" spans="1:29" x14ac:dyDescent="0.25">
      <c r="A210" t="s">
        <v>1665</v>
      </c>
    </row>
    <row r="213" spans="1:29" x14ac:dyDescent="0.25">
      <c r="A213" s="7" t="s">
        <v>2387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51789</v>
      </c>
      <c r="C216">
        <v>57329</v>
      </c>
      <c r="D216">
        <v>48470</v>
      </c>
      <c r="E216">
        <v>48457</v>
      </c>
      <c r="F216">
        <v>52628</v>
      </c>
      <c r="G216">
        <v>52125</v>
      </c>
      <c r="H216">
        <v>40441</v>
      </c>
      <c r="I216">
        <v>47340</v>
      </c>
      <c r="K216" t="s">
        <v>1658</v>
      </c>
      <c r="L216">
        <f>B216-$E$222</f>
        <v>40932</v>
      </c>
      <c r="M216">
        <f t="shared" ref="M216:S216" si="120">C216-$E$222</f>
        <v>46472</v>
      </c>
      <c r="N216">
        <f t="shared" si="120"/>
        <v>37613</v>
      </c>
      <c r="O216">
        <f t="shared" si="120"/>
        <v>37600</v>
      </c>
      <c r="P216">
        <f t="shared" si="120"/>
        <v>41771</v>
      </c>
      <c r="Q216">
        <f t="shared" si="120"/>
        <v>41268</v>
      </c>
      <c r="R216">
        <f t="shared" si="120"/>
        <v>29584</v>
      </c>
      <c r="S216">
        <f t="shared" si="120"/>
        <v>36483</v>
      </c>
    </row>
    <row r="217" spans="1:29" x14ac:dyDescent="0.25">
      <c r="A217" t="s">
        <v>1659</v>
      </c>
      <c r="B217">
        <v>40630</v>
      </c>
      <c r="C217">
        <v>10432</v>
      </c>
      <c r="D217">
        <v>34147</v>
      </c>
      <c r="E217">
        <v>40393</v>
      </c>
      <c r="F217">
        <v>38925</v>
      </c>
      <c r="G217">
        <v>42963</v>
      </c>
      <c r="H217">
        <v>46369</v>
      </c>
      <c r="I217">
        <v>43775</v>
      </c>
      <c r="K217" t="s">
        <v>1659</v>
      </c>
      <c r="L217">
        <f t="shared" ref="L217:L221" si="121">B217-$E$222</f>
        <v>29773</v>
      </c>
      <c r="M217">
        <f t="shared" ref="M217:M221" si="122">C217-$E$222</f>
        <v>-425</v>
      </c>
      <c r="N217">
        <f t="shared" ref="N217:N221" si="123">D217-$E$222</f>
        <v>23290</v>
      </c>
      <c r="O217">
        <f t="shared" ref="O217:O221" si="124">E217-$E$222</f>
        <v>29536</v>
      </c>
      <c r="P217">
        <f t="shared" ref="P217:P221" si="125">F217-$E$222</f>
        <v>28068</v>
      </c>
      <c r="Q217">
        <f t="shared" ref="Q217:Q221" si="126">G217-$E$222</f>
        <v>32106</v>
      </c>
      <c r="R217">
        <f t="shared" ref="R217:R221" si="127">H217-$E$222</f>
        <v>35512</v>
      </c>
      <c r="S217">
        <f t="shared" ref="S217:S221" si="128">I217-$E$222</f>
        <v>32918</v>
      </c>
      <c r="U217" t="s">
        <v>1658</v>
      </c>
      <c r="V217">
        <f>L216/$O$222*100</f>
        <v>123.10375939849625</v>
      </c>
      <c r="W217">
        <f t="shared" ref="W217:AC217" si="129">M216/$O$222*100</f>
        <v>139.76541353383459</v>
      </c>
      <c r="X217">
        <f t="shared" si="129"/>
        <v>113.1218045112782</v>
      </c>
      <c r="Y217">
        <f t="shared" si="129"/>
        <v>113.0827067669173</v>
      </c>
      <c r="Z217">
        <f t="shared" si="129"/>
        <v>125.62706766917293</v>
      </c>
      <c r="AA217">
        <f t="shared" si="129"/>
        <v>124.11428571428571</v>
      </c>
      <c r="AB217">
        <f t="shared" si="129"/>
        <v>88.974436090225566</v>
      </c>
      <c r="AC217">
        <f t="shared" si="129"/>
        <v>109.72330827067668</v>
      </c>
    </row>
    <row r="218" spans="1:29" x14ac:dyDescent="0.25">
      <c r="A218" t="s">
        <v>1660</v>
      </c>
      <c r="B218">
        <v>39902</v>
      </c>
      <c r="C218">
        <v>41627</v>
      </c>
      <c r="D218">
        <v>46473</v>
      </c>
      <c r="E218">
        <v>34691</v>
      </c>
      <c r="F218">
        <v>39957</v>
      </c>
      <c r="G218">
        <v>41018</v>
      </c>
      <c r="H218">
        <v>51836</v>
      </c>
      <c r="I218">
        <v>42370</v>
      </c>
      <c r="K218" t="s">
        <v>1660</v>
      </c>
      <c r="L218">
        <f t="shared" si="121"/>
        <v>29045</v>
      </c>
      <c r="M218">
        <f t="shared" si="122"/>
        <v>30770</v>
      </c>
      <c r="N218">
        <f t="shared" si="123"/>
        <v>35616</v>
      </c>
      <c r="O218">
        <f t="shared" si="124"/>
        <v>23834</v>
      </c>
      <c r="P218">
        <f t="shared" si="125"/>
        <v>29100</v>
      </c>
      <c r="Q218">
        <f t="shared" si="126"/>
        <v>30161</v>
      </c>
      <c r="R218">
        <f t="shared" si="127"/>
        <v>40979</v>
      </c>
      <c r="S218">
        <f t="shared" si="128"/>
        <v>31513</v>
      </c>
      <c r="U218" t="s">
        <v>1659</v>
      </c>
      <c r="V218">
        <f t="shared" ref="V218:V222" si="130">L217/$O$222*100</f>
        <v>89.542857142857144</v>
      </c>
      <c r="W218">
        <v>0</v>
      </c>
      <c r="X218">
        <f t="shared" ref="X218:X222" si="131">N217/$O$222*100</f>
        <v>70.045112781954884</v>
      </c>
      <c r="Y218">
        <f t="shared" ref="Y218:Y222" si="132">O217/$O$222*100</f>
        <v>88.830075187969925</v>
      </c>
      <c r="Z218">
        <f t="shared" ref="Z218:Z222" si="133">P217/$O$222*100</f>
        <v>84.415037593984962</v>
      </c>
      <c r="AA218">
        <f t="shared" ref="AA218:AA222" si="134">Q217/$O$222*100</f>
        <v>96.559398496240604</v>
      </c>
      <c r="AB218">
        <f t="shared" ref="AB218:AB222" si="135">R217/$O$222*100</f>
        <v>106.80300751879699</v>
      </c>
      <c r="AC218">
        <f t="shared" ref="AC218:AC222" si="136">S217/$O$222*100</f>
        <v>99.001503759398503</v>
      </c>
    </row>
    <row r="219" spans="1:29" x14ac:dyDescent="0.25">
      <c r="A219" t="s">
        <v>1661</v>
      </c>
      <c r="B219">
        <v>36680</v>
      </c>
      <c r="C219">
        <v>40415</v>
      </c>
      <c r="D219">
        <v>40496</v>
      </c>
      <c r="E219">
        <v>42598</v>
      </c>
      <c r="F219">
        <v>42294</v>
      </c>
      <c r="G219">
        <v>43294</v>
      </c>
      <c r="H219">
        <v>54436</v>
      </c>
      <c r="I219">
        <v>43687</v>
      </c>
      <c r="K219" t="s">
        <v>1661</v>
      </c>
      <c r="L219">
        <f t="shared" si="121"/>
        <v>25823</v>
      </c>
      <c r="M219">
        <f t="shared" si="122"/>
        <v>29558</v>
      </c>
      <c r="N219">
        <f t="shared" si="123"/>
        <v>29639</v>
      </c>
      <c r="O219">
        <f t="shared" si="124"/>
        <v>31741</v>
      </c>
      <c r="P219">
        <f t="shared" si="125"/>
        <v>31437</v>
      </c>
      <c r="Q219">
        <f t="shared" si="126"/>
        <v>32437</v>
      </c>
      <c r="R219">
        <f t="shared" si="127"/>
        <v>43579</v>
      </c>
      <c r="S219">
        <f t="shared" si="128"/>
        <v>32830</v>
      </c>
      <c r="U219" t="s">
        <v>1660</v>
      </c>
      <c r="V219">
        <f t="shared" si="130"/>
        <v>87.353383458646618</v>
      </c>
      <c r="W219">
        <f t="shared" ref="W219:W222" si="137">M218/$O$222*100</f>
        <v>92.541353383458642</v>
      </c>
      <c r="X219">
        <f t="shared" si="131"/>
        <v>107.1157894736842</v>
      </c>
      <c r="Y219">
        <f t="shared" si="132"/>
        <v>71.681203007518803</v>
      </c>
      <c r="Z219">
        <f t="shared" si="133"/>
        <v>87.518796992481214</v>
      </c>
      <c r="AA219">
        <f t="shared" si="134"/>
        <v>90.709774436090228</v>
      </c>
      <c r="AB219">
        <f t="shared" si="135"/>
        <v>123.24511278195489</v>
      </c>
      <c r="AC219">
        <f t="shared" si="136"/>
        <v>94.775939849624052</v>
      </c>
    </row>
    <row r="220" spans="1:29" x14ac:dyDescent="0.25">
      <c r="A220" t="s">
        <v>1662</v>
      </c>
      <c r="B220">
        <v>39184</v>
      </c>
      <c r="C220">
        <v>40998</v>
      </c>
      <c r="D220">
        <v>41370</v>
      </c>
      <c r="E220">
        <v>43551</v>
      </c>
      <c r="F220">
        <v>51932</v>
      </c>
      <c r="G220">
        <v>44098</v>
      </c>
      <c r="H220">
        <v>44547</v>
      </c>
      <c r="I220">
        <v>44991</v>
      </c>
      <c r="K220" t="s">
        <v>1662</v>
      </c>
      <c r="L220">
        <f t="shared" si="121"/>
        <v>28327</v>
      </c>
      <c r="M220">
        <f t="shared" si="122"/>
        <v>30141</v>
      </c>
      <c r="N220">
        <f t="shared" si="123"/>
        <v>30513</v>
      </c>
      <c r="O220">
        <f t="shared" si="124"/>
        <v>32694</v>
      </c>
      <c r="P220">
        <f t="shared" si="125"/>
        <v>41075</v>
      </c>
      <c r="Q220">
        <f t="shared" si="126"/>
        <v>33241</v>
      </c>
      <c r="R220">
        <f t="shared" si="127"/>
        <v>33690</v>
      </c>
      <c r="S220">
        <f t="shared" si="128"/>
        <v>34134</v>
      </c>
      <c r="U220" t="s">
        <v>1661</v>
      </c>
      <c r="V220">
        <f t="shared" si="130"/>
        <v>77.663157894736841</v>
      </c>
      <c r="W220">
        <f t="shared" si="137"/>
        <v>88.896240601503763</v>
      </c>
      <c r="X220">
        <f t="shared" si="131"/>
        <v>89.139849624060147</v>
      </c>
      <c r="Y220">
        <f t="shared" si="132"/>
        <v>95.46165413533835</v>
      </c>
      <c r="Z220">
        <f t="shared" si="133"/>
        <v>94.547368421052639</v>
      </c>
      <c r="AA220">
        <f t="shared" si="134"/>
        <v>97.55488721804511</v>
      </c>
      <c r="AB220">
        <f t="shared" si="135"/>
        <v>131.06466165413534</v>
      </c>
      <c r="AC220">
        <f t="shared" si="136"/>
        <v>98.73684210526315</v>
      </c>
    </row>
    <row r="221" spans="1:29" x14ac:dyDescent="0.25">
      <c r="A221" t="s">
        <v>1663</v>
      </c>
      <c r="B221">
        <v>10984</v>
      </c>
      <c r="C221">
        <v>41617</v>
      </c>
      <c r="D221">
        <v>43587</v>
      </c>
      <c r="E221">
        <v>44745</v>
      </c>
      <c r="F221">
        <v>43260</v>
      </c>
      <c r="G221">
        <v>48071</v>
      </c>
      <c r="H221">
        <v>53988</v>
      </c>
      <c r="I221">
        <v>46688</v>
      </c>
      <c r="K221" t="s">
        <v>1663</v>
      </c>
      <c r="L221">
        <f t="shared" si="121"/>
        <v>127</v>
      </c>
      <c r="M221">
        <f t="shared" si="122"/>
        <v>30760</v>
      </c>
      <c r="N221">
        <f t="shared" si="123"/>
        <v>32730</v>
      </c>
      <c r="O221">
        <f t="shared" si="124"/>
        <v>33888</v>
      </c>
      <c r="P221">
        <f t="shared" si="125"/>
        <v>32403</v>
      </c>
      <c r="Q221">
        <f t="shared" si="126"/>
        <v>37214</v>
      </c>
      <c r="R221">
        <f t="shared" si="127"/>
        <v>43131</v>
      </c>
      <c r="S221">
        <f t="shared" si="128"/>
        <v>35831</v>
      </c>
      <c r="U221" t="s">
        <v>1662</v>
      </c>
      <c r="V221">
        <f t="shared" si="130"/>
        <v>85.193984962406006</v>
      </c>
      <c r="W221">
        <f t="shared" si="137"/>
        <v>90.649624060150387</v>
      </c>
      <c r="X221">
        <f t="shared" si="131"/>
        <v>91.768421052631581</v>
      </c>
      <c r="Y221">
        <f t="shared" si="132"/>
        <v>98.327819548872171</v>
      </c>
      <c r="Z221">
        <f t="shared" si="133"/>
        <v>123.53383458646616</v>
      </c>
      <c r="AA221">
        <f t="shared" si="134"/>
        <v>99.972932330827064</v>
      </c>
      <c r="AB221">
        <f t="shared" si="135"/>
        <v>101.32330827067668</v>
      </c>
      <c r="AC221">
        <f t="shared" si="136"/>
        <v>102.65864661654136</v>
      </c>
    </row>
    <row r="222" spans="1:29" x14ac:dyDescent="0.25">
      <c r="A222" t="s">
        <v>1664</v>
      </c>
      <c r="B222">
        <v>10726</v>
      </c>
      <c r="C222">
        <v>10881</v>
      </c>
      <c r="D222">
        <v>10964</v>
      </c>
      <c r="E222">
        <f>AVERAGE(B222:D222)</f>
        <v>10857</v>
      </c>
      <c r="O222">
        <f>AVERAGE(L216:L218)</f>
        <v>33250</v>
      </c>
      <c r="U222" t="s">
        <v>1663</v>
      </c>
      <c r="V222">
        <f t="shared" si="130"/>
        <v>0.3819548872180451</v>
      </c>
      <c r="W222">
        <f t="shared" si="137"/>
        <v>92.511278195488728</v>
      </c>
      <c r="X222">
        <f t="shared" si="131"/>
        <v>98.436090225563916</v>
      </c>
      <c r="Y222">
        <f t="shared" si="132"/>
        <v>101.91879699248121</v>
      </c>
      <c r="Z222">
        <f t="shared" si="133"/>
        <v>97.452631578947376</v>
      </c>
      <c r="AA222">
        <f t="shared" si="134"/>
        <v>111.9218045112782</v>
      </c>
      <c r="AB222">
        <f t="shared" si="135"/>
        <v>129.7172932330827</v>
      </c>
      <c r="AC222">
        <f t="shared" si="136"/>
        <v>107.7624060150376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123.39168635843703</v>
      </c>
      <c r="C228">
        <f t="shared" ref="C228:I228" si="138">AVERAGE(W217,W204,W190)</f>
        <v>112.82222723452043</v>
      </c>
      <c r="D228">
        <f t="shared" si="138"/>
        <v>104.72730889243671</v>
      </c>
      <c r="E228">
        <f t="shared" si="138"/>
        <v>112.48227823325436</v>
      </c>
      <c r="F228">
        <f t="shared" si="138"/>
        <v>128.74097083952077</v>
      </c>
      <c r="G228">
        <f t="shared" si="138"/>
        <v>128.09323635074284</v>
      </c>
      <c r="H228">
        <f t="shared" si="138"/>
        <v>101.68651628820862</v>
      </c>
      <c r="I228">
        <f t="shared" si="138"/>
        <v>97.184784457718351</v>
      </c>
      <c r="K228" t="s">
        <v>1658</v>
      </c>
      <c r="L228">
        <f>STDEV(V217,V204,V190)/SQRT(3)</f>
        <v>10.75031914918627</v>
      </c>
      <c r="M228">
        <f t="shared" ref="M228:S228" si="139">STDEV(W217,W204,W190)/SQRT(3)</f>
        <v>16.91273824590774</v>
      </c>
      <c r="N228">
        <f t="shared" si="139"/>
        <v>14.960789108101023</v>
      </c>
      <c r="O228">
        <f t="shared" si="139"/>
        <v>14.262329242970933</v>
      </c>
      <c r="P228">
        <f t="shared" si="139"/>
        <v>18.301523544462327</v>
      </c>
      <c r="Q228">
        <f t="shared" si="139"/>
        <v>20.630981984452735</v>
      </c>
      <c r="R228">
        <f t="shared" si="139"/>
        <v>6.6121793823379242</v>
      </c>
      <c r="S228">
        <f t="shared" si="139"/>
        <v>6.8929992149877979</v>
      </c>
    </row>
    <row r="229" spans="1:19" x14ac:dyDescent="0.25">
      <c r="A229" t="s">
        <v>1659</v>
      </c>
      <c r="B229">
        <f t="shared" ref="B229:B233" si="140">AVERAGE(V218,V205,V191)</f>
        <v>89.92591299326098</v>
      </c>
      <c r="C229">
        <f t="shared" ref="C229:C233" si="141">AVERAGE(W218,W205,W191)</f>
        <v>0.1221082792382515</v>
      </c>
      <c r="D229">
        <f t="shared" ref="D229:D233" si="142">AVERAGE(X218,X205,X191)</f>
        <v>86.35512857605714</v>
      </c>
      <c r="E229">
        <f t="shared" ref="E229:E233" si="143">AVERAGE(Y218,Y205,Y191)</f>
        <v>85.790062401157726</v>
      </c>
      <c r="F229">
        <f t="shared" ref="F229:F233" si="144">AVERAGE(Z218,Z205,Z191)</f>
        <v>93.026159613490293</v>
      </c>
      <c r="G229">
        <f t="shared" ref="G229:G233" si="145">AVERAGE(AA218,AA205,AA191)</f>
        <v>101.53492537311702</v>
      </c>
      <c r="H229">
        <f t="shared" ref="H229:H233" si="146">AVERAGE(AB218,AB205,AB191)</f>
        <v>96.486426699161441</v>
      </c>
      <c r="I229">
        <f t="shared" ref="I229:I233" si="147">AVERAGE(AC218,AC205,AC191)</f>
        <v>93.947856956176565</v>
      </c>
      <c r="K229" t="s">
        <v>1659</v>
      </c>
      <c r="L229">
        <f t="shared" ref="L229:L233" si="148">STDEV(V218,V205,V191)/SQRT(3)</f>
        <v>7.6872596119135324</v>
      </c>
      <c r="M229">
        <f t="shared" ref="M229:M233" si="149">STDEV(W218,W205,W191)/SQRT(3)</f>
        <v>0.1221082792382515</v>
      </c>
      <c r="N229">
        <f t="shared" ref="N229:N233" si="150">STDEV(X218,X205,X191)/SQRT(3)</f>
        <v>10.849888227759928</v>
      </c>
      <c r="O229">
        <f t="shared" ref="O229:O233" si="151">STDEV(Y218,Y205,Y191)/SQRT(3)</f>
        <v>3.2010210759805431</v>
      </c>
      <c r="P229">
        <f t="shared" ref="P229:P233" si="152">STDEV(Z218,Z205,Z191)/SQRT(3)</f>
        <v>5.6194553641514888</v>
      </c>
      <c r="Q229">
        <f t="shared" ref="Q229:Q233" si="153">STDEV(AA218,AA205,AA191)/SQRT(3)</f>
        <v>8.5810614660364202</v>
      </c>
      <c r="R229">
        <f t="shared" ref="R229:R233" si="154">STDEV(AB218,AB205,AB191)/SQRT(3)</f>
        <v>8.5232353562028287</v>
      </c>
      <c r="S229">
        <f t="shared" ref="S229:S233" si="155">STDEV(AC218,AC205,AC191)/SQRT(3)</f>
        <v>2.5429033112104178</v>
      </c>
    </row>
    <row r="230" spans="1:19" x14ac:dyDescent="0.25">
      <c r="A230" t="s">
        <v>1660</v>
      </c>
      <c r="B230">
        <f t="shared" si="140"/>
        <v>86.682400648301993</v>
      </c>
      <c r="C230">
        <f t="shared" si="141"/>
        <v>92.143354649255755</v>
      </c>
      <c r="D230">
        <f t="shared" si="142"/>
        <v>108.16958318304494</v>
      </c>
      <c r="E230">
        <f t="shared" si="143"/>
        <v>78.446666432822937</v>
      </c>
      <c r="F230">
        <f t="shared" si="144"/>
        <v>87.356825084443585</v>
      </c>
      <c r="G230">
        <f t="shared" si="145"/>
        <v>91.204093473522221</v>
      </c>
      <c r="H230">
        <f t="shared" si="146"/>
        <v>104.75366341510288</v>
      </c>
      <c r="I230">
        <f t="shared" si="147"/>
        <v>91.256274177299204</v>
      </c>
      <c r="K230" t="s">
        <v>1660</v>
      </c>
      <c r="L230">
        <f t="shared" si="148"/>
        <v>3.0827915338611898</v>
      </c>
      <c r="M230">
        <f t="shared" si="149"/>
        <v>4.4357262645796478</v>
      </c>
      <c r="N230">
        <f t="shared" si="150"/>
        <v>19.726082139481285</v>
      </c>
      <c r="O230">
        <f t="shared" si="151"/>
        <v>3.4128542978135594</v>
      </c>
      <c r="P230">
        <f t="shared" si="152"/>
        <v>2.5780116563398785</v>
      </c>
      <c r="Q230">
        <f t="shared" si="153"/>
        <v>0.72442836909810548</v>
      </c>
      <c r="R230">
        <f t="shared" si="154"/>
        <v>9.8995435530292877</v>
      </c>
      <c r="S230">
        <f t="shared" si="155"/>
        <v>1.9726322230692639</v>
      </c>
    </row>
    <row r="231" spans="1:19" x14ac:dyDescent="0.25">
      <c r="A231" t="s">
        <v>1661</v>
      </c>
      <c r="B231">
        <f t="shared" si="140"/>
        <v>81.691069634701378</v>
      </c>
      <c r="C231">
        <f t="shared" si="141"/>
        <v>89.624426110794275</v>
      </c>
      <c r="D231">
        <f t="shared" si="142"/>
        <v>93.302880585209053</v>
      </c>
      <c r="E231">
        <f t="shared" si="143"/>
        <v>92.655525295679766</v>
      </c>
      <c r="F231">
        <f t="shared" si="144"/>
        <v>90.480125569483718</v>
      </c>
      <c r="G231">
        <f t="shared" si="145"/>
        <v>93.955449091940508</v>
      </c>
      <c r="H231">
        <f t="shared" si="146"/>
        <v>112.21817616548542</v>
      </c>
      <c r="I231">
        <f t="shared" si="147"/>
        <v>94.805885149470768</v>
      </c>
      <c r="K231" t="s">
        <v>1661</v>
      </c>
      <c r="L231">
        <f t="shared" si="148"/>
        <v>3.6494742732183312</v>
      </c>
      <c r="M231">
        <f t="shared" si="149"/>
        <v>5.5626760253272973</v>
      </c>
      <c r="N231">
        <f t="shared" si="150"/>
        <v>6.9173313217644754</v>
      </c>
      <c r="O231">
        <f t="shared" si="151"/>
        <v>1.4290192930052938</v>
      </c>
      <c r="P231">
        <f t="shared" si="152"/>
        <v>2.1685457280127713</v>
      </c>
      <c r="Q231">
        <f t="shared" si="153"/>
        <v>4.249316089543826</v>
      </c>
      <c r="R231">
        <f t="shared" si="154"/>
        <v>12.539924421806136</v>
      </c>
      <c r="S231">
        <f t="shared" si="155"/>
        <v>5.0071967527982864</v>
      </c>
    </row>
    <row r="232" spans="1:19" x14ac:dyDescent="0.25">
      <c r="A232" t="s">
        <v>1662</v>
      </c>
      <c r="B232">
        <f t="shared" si="140"/>
        <v>81.745984649735249</v>
      </c>
      <c r="C232">
        <f t="shared" si="141"/>
        <v>94.240501297524702</v>
      </c>
      <c r="D232">
        <f t="shared" si="142"/>
        <v>88.870796769368511</v>
      </c>
      <c r="E232">
        <f t="shared" si="143"/>
        <v>94.982228149529092</v>
      </c>
      <c r="F232">
        <f t="shared" si="144"/>
        <v>102.85894546581261</v>
      </c>
      <c r="G232">
        <f t="shared" si="145"/>
        <v>98.171415721929563</v>
      </c>
      <c r="H232">
        <f t="shared" si="146"/>
        <v>99.729439943143277</v>
      </c>
      <c r="I232">
        <f t="shared" si="147"/>
        <v>91.444086485850491</v>
      </c>
      <c r="K232" t="s">
        <v>1662</v>
      </c>
      <c r="L232">
        <f t="shared" si="148"/>
        <v>2.3103609909577725</v>
      </c>
      <c r="M232">
        <f t="shared" si="149"/>
        <v>8.6387992229855417</v>
      </c>
      <c r="N232">
        <f t="shared" si="150"/>
        <v>5.245018136357845</v>
      </c>
      <c r="O232">
        <f t="shared" si="151"/>
        <v>1.7109770151317318</v>
      </c>
      <c r="P232">
        <f t="shared" si="152"/>
        <v>11.363277616983078</v>
      </c>
      <c r="Q232">
        <f t="shared" si="153"/>
        <v>3.2297427818970172</v>
      </c>
      <c r="R232">
        <f t="shared" si="154"/>
        <v>6.1705036727083025</v>
      </c>
      <c r="S232">
        <f t="shared" si="155"/>
        <v>6.8291556439830687</v>
      </c>
    </row>
    <row r="233" spans="1:19" x14ac:dyDescent="0.25">
      <c r="A233" t="s">
        <v>1663</v>
      </c>
      <c r="B233">
        <f t="shared" si="140"/>
        <v>2.2189371502712878</v>
      </c>
      <c r="C233">
        <f t="shared" si="141"/>
        <v>98.816451371596671</v>
      </c>
      <c r="D233">
        <f t="shared" si="142"/>
        <v>93.162108711399767</v>
      </c>
      <c r="E233">
        <f t="shared" si="143"/>
        <v>97.120088333261279</v>
      </c>
      <c r="F233">
        <f t="shared" si="144"/>
        <v>92.553922821096023</v>
      </c>
      <c r="G233">
        <f t="shared" si="145"/>
        <v>102.18580675528985</v>
      </c>
      <c r="H233">
        <f t="shared" si="146"/>
        <v>123.65973799288274</v>
      </c>
      <c r="I233">
        <f t="shared" si="147"/>
        <v>95.244755231329123</v>
      </c>
      <c r="K233" t="s">
        <v>1663</v>
      </c>
      <c r="L233">
        <f t="shared" si="148"/>
        <v>1.243410891019719</v>
      </c>
      <c r="M233">
        <f t="shared" si="149"/>
        <v>6.3879155679374984</v>
      </c>
      <c r="N233">
        <f t="shared" si="150"/>
        <v>5.8553895259786453</v>
      </c>
      <c r="O233">
        <f t="shared" si="151"/>
        <v>4.0469868762050059</v>
      </c>
      <c r="P233">
        <f t="shared" si="152"/>
        <v>5.5717192662121295</v>
      </c>
      <c r="Q233">
        <f t="shared" si="153"/>
        <v>6.3267089925050213</v>
      </c>
      <c r="R233">
        <f t="shared" si="154"/>
        <v>11.336601308993336</v>
      </c>
      <c r="S233">
        <f t="shared" si="155"/>
        <v>9.8190773536554676</v>
      </c>
    </row>
  </sheetData>
  <mergeCells count="20"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W233"/>
  <sheetViews>
    <sheetView topLeftCell="A88" workbookViewId="0">
      <selection activeCell="A106" sqref="A106:B108"/>
    </sheetView>
  </sheetViews>
  <sheetFormatPr defaultRowHeight="15" x14ac:dyDescent="0.25"/>
  <sheetData>
    <row r="1" spans="1:11" x14ac:dyDescent="0.25">
      <c r="A1" s="7" t="s">
        <v>1677</v>
      </c>
      <c r="I1" s="7" t="s">
        <v>1678</v>
      </c>
      <c r="J1" t="s">
        <v>1831</v>
      </c>
      <c r="K1" s="7" t="s">
        <v>1679</v>
      </c>
    </row>
    <row r="2" spans="1:11" x14ac:dyDescent="0.25">
      <c r="A2" s="7" t="s">
        <v>1680</v>
      </c>
      <c r="J2" t="s">
        <v>2388</v>
      </c>
    </row>
    <row r="3" spans="1:11" x14ac:dyDescent="0.25">
      <c r="A3" s="53" t="s">
        <v>1681</v>
      </c>
      <c r="B3" s="17"/>
      <c r="J3" t="s">
        <v>2389</v>
      </c>
    </row>
    <row r="4" spans="1:11" x14ac:dyDescent="0.25">
      <c r="A4" s="7" t="s">
        <v>1682</v>
      </c>
      <c r="B4" s="17"/>
      <c r="I4" s="7" t="s">
        <v>1683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9" t="s">
        <v>1644</v>
      </c>
      <c r="C12" s="223" t="s">
        <v>1457</v>
      </c>
      <c r="D12" s="224" t="s">
        <v>1457</v>
      </c>
      <c r="E12" s="224" t="s">
        <v>1457</v>
      </c>
      <c r="F12" s="224" t="s">
        <v>1457</v>
      </c>
      <c r="G12" s="224" t="s">
        <v>1457</v>
      </c>
      <c r="H12" s="224" t="s">
        <v>1457</v>
      </c>
      <c r="I12" s="225" t="s">
        <v>1457</v>
      </c>
    </row>
    <row r="13" spans="1:11" x14ac:dyDescent="0.25">
      <c r="A13" s="6" t="s">
        <v>1659</v>
      </c>
      <c r="B13" s="19" t="s">
        <v>1644</v>
      </c>
      <c r="C13" s="218" t="s">
        <v>1461</v>
      </c>
      <c r="D13" s="219" t="s">
        <v>1461</v>
      </c>
      <c r="E13" s="219" t="s">
        <v>1461</v>
      </c>
      <c r="F13" s="219" t="s">
        <v>1461</v>
      </c>
      <c r="G13" s="219" t="s">
        <v>1461</v>
      </c>
      <c r="H13" s="219" t="s">
        <v>1461</v>
      </c>
      <c r="I13" s="220" t="s">
        <v>1461</v>
      </c>
    </row>
    <row r="14" spans="1:11" x14ac:dyDescent="0.25">
      <c r="A14" s="6" t="s">
        <v>1660</v>
      </c>
      <c r="B14" s="19" t="s">
        <v>1644</v>
      </c>
      <c r="C14" s="218" t="s">
        <v>1465</v>
      </c>
      <c r="D14" s="219" t="s">
        <v>1465</v>
      </c>
      <c r="E14" s="219" t="s">
        <v>1465</v>
      </c>
      <c r="F14" s="219" t="s">
        <v>1465</v>
      </c>
      <c r="G14" s="219" t="s">
        <v>1465</v>
      </c>
      <c r="H14" s="219" t="s">
        <v>1465</v>
      </c>
      <c r="I14" s="220" t="s">
        <v>1465</v>
      </c>
    </row>
    <row r="15" spans="1:11" x14ac:dyDescent="0.25">
      <c r="A15" s="6" t="s">
        <v>1661</v>
      </c>
      <c r="B15" s="19" t="s">
        <v>1686</v>
      </c>
      <c r="C15" s="218" t="s">
        <v>1469</v>
      </c>
      <c r="D15" s="219" t="s">
        <v>1469</v>
      </c>
      <c r="E15" s="219" t="s">
        <v>1469</v>
      </c>
      <c r="F15" s="219" t="s">
        <v>1469</v>
      </c>
      <c r="G15" s="219" t="s">
        <v>1469</v>
      </c>
      <c r="H15" s="219" t="s">
        <v>1469</v>
      </c>
      <c r="I15" s="220" t="s">
        <v>1469</v>
      </c>
    </row>
    <row r="16" spans="1:11" x14ac:dyDescent="0.25">
      <c r="A16" s="6" t="s">
        <v>1662</v>
      </c>
      <c r="B16" s="19" t="s">
        <v>1686</v>
      </c>
      <c r="C16" s="218" t="s">
        <v>1473</v>
      </c>
      <c r="D16" s="219" t="s">
        <v>1473</v>
      </c>
      <c r="E16" s="219" t="s">
        <v>1473</v>
      </c>
      <c r="F16" s="219" t="s">
        <v>1473</v>
      </c>
      <c r="G16" s="219" t="s">
        <v>1473</v>
      </c>
      <c r="H16" s="219" t="s">
        <v>1473</v>
      </c>
      <c r="I16" s="220" t="s">
        <v>1473</v>
      </c>
    </row>
    <row r="17" spans="1:9" x14ac:dyDescent="0.25">
      <c r="A17" s="6" t="s">
        <v>1663</v>
      </c>
      <c r="B17" s="19" t="s">
        <v>1687</v>
      </c>
      <c r="C17" s="218" t="s">
        <v>1477</v>
      </c>
      <c r="D17" s="219" t="s">
        <v>1477</v>
      </c>
      <c r="E17" s="219" t="s">
        <v>1477</v>
      </c>
      <c r="F17" s="219" t="s">
        <v>1477</v>
      </c>
      <c r="G17" s="219" t="s">
        <v>1477</v>
      </c>
      <c r="H17" s="219" t="s">
        <v>1477</v>
      </c>
      <c r="I17" s="220" t="s">
        <v>1477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254</v>
      </c>
      <c r="C23">
        <v>20</v>
      </c>
      <c r="D23" t="s">
        <v>1457</v>
      </c>
      <c r="E23">
        <v>22360</v>
      </c>
      <c r="F23" t="s">
        <v>1458</v>
      </c>
      <c r="G23" t="s">
        <v>1459</v>
      </c>
      <c r="H23">
        <v>206.32390000000001</v>
      </c>
      <c r="I23">
        <v>41.26</v>
      </c>
    </row>
    <row r="24" spans="1:9" x14ac:dyDescent="0.25">
      <c r="A24" t="s">
        <v>1255</v>
      </c>
      <c r="B24" t="s">
        <v>259</v>
      </c>
      <c r="C24">
        <v>20</v>
      </c>
      <c r="D24" t="s">
        <v>1461</v>
      </c>
      <c r="E24">
        <v>20137</v>
      </c>
      <c r="F24" t="s">
        <v>1462</v>
      </c>
      <c r="G24" t="s">
        <v>1463</v>
      </c>
      <c r="H24">
        <v>184.24</v>
      </c>
      <c r="I24">
        <v>36.840000000000003</v>
      </c>
    </row>
    <row r="25" spans="1:9" x14ac:dyDescent="0.25">
      <c r="A25" t="s">
        <v>1255</v>
      </c>
      <c r="B25" t="s">
        <v>264</v>
      </c>
      <c r="C25">
        <v>20</v>
      </c>
      <c r="D25" t="s">
        <v>1465</v>
      </c>
      <c r="E25">
        <v>20268</v>
      </c>
      <c r="F25" t="s">
        <v>1466</v>
      </c>
      <c r="G25" t="s">
        <v>1467</v>
      </c>
      <c r="H25">
        <v>388.84</v>
      </c>
      <c r="I25">
        <v>77.760000000000005</v>
      </c>
    </row>
    <row r="26" spans="1:9" x14ac:dyDescent="0.25">
      <c r="A26" t="s">
        <v>1255</v>
      </c>
      <c r="B26" t="s">
        <v>269</v>
      </c>
      <c r="C26">
        <v>20.2</v>
      </c>
      <c r="D26" t="s">
        <v>1469</v>
      </c>
      <c r="E26">
        <v>20154</v>
      </c>
      <c r="F26" t="s">
        <v>1470</v>
      </c>
      <c r="G26" t="s">
        <v>1471</v>
      </c>
      <c r="H26">
        <v>218.6788</v>
      </c>
      <c r="I26">
        <v>43.73</v>
      </c>
    </row>
    <row r="27" spans="1:9" x14ac:dyDescent="0.25">
      <c r="A27" t="s">
        <v>1255</v>
      </c>
      <c r="B27" t="s">
        <v>274</v>
      </c>
      <c r="C27">
        <v>20</v>
      </c>
      <c r="D27" t="s">
        <v>1473</v>
      </c>
      <c r="E27">
        <v>22310</v>
      </c>
      <c r="F27" t="s">
        <v>1474</v>
      </c>
      <c r="G27" t="s">
        <v>1475</v>
      </c>
      <c r="H27">
        <v>254.23</v>
      </c>
      <c r="I27">
        <v>50.85</v>
      </c>
    </row>
    <row r="28" spans="1:9" x14ac:dyDescent="0.25">
      <c r="A28" t="s">
        <v>1255</v>
      </c>
      <c r="B28" t="s">
        <v>279</v>
      </c>
      <c r="C28">
        <v>20</v>
      </c>
      <c r="D28" t="s">
        <v>1477</v>
      </c>
      <c r="E28">
        <v>47251</v>
      </c>
      <c r="F28" t="s">
        <v>1478</v>
      </c>
      <c r="G28" t="s">
        <v>1479</v>
      </c>
      <c r="H28">
        <v>380.404</v>
      </c>
      <c r="I28">
        <v>76.08</v>
      </c>
    </row>
    <row r="31" spans="1:9" x14ac:dyDescent="0.25">
      <c r="A31" s="7" t="s">
        <v>1831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2394</v>
      </c>
    </row>
    <row r="34" spans="1:49" x14ac:dyDescent="0.25">
      <c r="A34" t="s">
        <v>1709</v>
      </c>
      <c r="B34" s="38">
        <v>42473.111597222225</v>
      </c>
    </row>
    <row r="35" spans="1:49" x14ac:dyDescent="0.25">
      <c r="A35" t="s">
        <v>1710</v>
      </c>
      <c r="B35">
        <v>2403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12</v>
      </c>
      <c r="C38">
        <v>16</v>
      </c>
      <c r="D38">
        <v>15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15</v>
      </c>
      <c r="K38">
        <v>16</v>
      </c>
      <c r="L38">
        <v>15</v>
      </c>
      <c r="M38">
        <v>16</v>
      </c>
      <c r="N38">
        <v>15</v>
      </c>
      <c r="O38">
        <v>16</v>
      </c>
      <c r="P38">
        <v>4</v>
      </c>
      <c r="Q38">
        <v>16</v>
      </c>
      <c r="R38">
        <v>16</v>
      </c>
      <c r="S38">
        <v>16</v>
      </c>
      <c r="T38">
        <v>15</v>
      </c>
      <c r="U38">
        <v>16</v>
      </c>
      <c r="V38">
        <v>14</v>
      </c>
      <c r="W38">
        <v>15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14</v>
      </c>
      <c r="AE38">
        <v>13</v>
      </c>
      <c r="AF38">
        <v>14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13</v>
      </c>
      <c r="AO38">
        <v>16</v>
      </c>
      <c r="AP38">
        <v>16</v>
      </c>
      <c r="AQ38">
        <v>16</v>
      </c>
      <c r="AR38">
        <v>15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ht="16.5" customHeight="1" x14ac:dyDescent="0.25">
      <c r="A39" t="s">
        <v>1764</v>
      </c>
      <c r="B39">
        <v>14.891999999999999</v>
      </c>
      <c r="C39">
        <v>50.518000000000001</v>
      </c>
      <c r="D39">
        <v>36.18</v>
      </c>
      <c r="E39">
        <v>32.823</v>
      </c>
      <c r="F39">
        <v>58.158999999999999</v>
      </c>
      <c r="G39">
        <v>68.438999999999993</v>
      </c>
      <c r="H39">
        <v>46.387</v>
      </c>
      <c r="I39">
        <v>34.469000000000001</v>
      </c>
      <c r="J39">
        <v>42.322000000000003</v>
      </c>
      <c r="K39">
        <v>62.703000000000003</v>
      </c>
      <c r="L39">
        <v>54.395000000000003</v>
      </c>
      <c r="M39">
        <v>42.524999999999999</v>
      </c>
      <c r="N39">
        <v>67.305999999999997</v>
      </c>
      <c r="O39">
        <v>36.865000000000002</v>
      </c>
      <c r="P39">
        <v>36.360999999999997</v>
      </c>
      <c r="Q39">
        <v>45.622999999999998</v>
      </c>
      <c r="R39">
        <v>53.8</v>
      </c>
      <c r="S39">
        <v>86.477999999999994</v>
      </c>
      <c r="T39">
        <v>59.898000000000003</v>
      </c>
      <c r="U39">
        <v>31.204999999999998</v>
      </c>
      <c r="V39">
        <v>34.320999999999998</v>
      </c>
      <c r="W39">
        <v>34.137</v>
      </c>
      <c r="X39">
        <v>54.534999999999997</v>
      </c>
      <c r="Y39">
        <v>47.031999999999996</v>
      </c>
      <c r="Z39">
        <v>95.016000000000005</v>
      </c>
      <c r="AA39">
        <v>58.585999999999999</v>
      </c>
      <c r="AB39">
        <v>43.796999999999997</v>
      </c>
      <c r="AC39">
        <v>30.63</v>
      </c>
      <c r="AD39">
        <v>40.823999999999998</v>
      </c>
      <c r="AE39">
        <v>29.751000000000001</v>
      </c>
      <c r="AF39">
        <v>25.556000000000001</v>
      </c>
      <c r="AG39">
        <v>43.319000000000003</v>
      </c>
      <c r="AH39">
        <v>109.56100000000001</v>
      </c>
      <c r="AI39">
        <v>67.308000000000007</v>
      </c>
      <c r="AJ39">
        <v>62.722000000000001</v>
      </c>
      <c r="AK39">
        <v>47.494</v>
      </c>
      <c r="AL39">
        <v>49.029000000000003</v>
      </c>
      <c r="AM39">
        <v>47.243000000000002</v>
      </c>
      <c r="AN39">
        <v>31.373999999999999</v>
      </c>
      <c r="AO39">
        <v>59.057000000000002</v>
      </c>
      <c r="AP39">
        <v>87.343999999999994</v>
      </c>
      <c r="AQ39">
        <v>57.625999999999998</v>
      </c>
      <c r="AR39">
        <v>69.927999999999997</v>
      </c>
      <c r="AS39">
        <v>54.426000000000002</v>
      </c>
      <c r="AT39">
        <v>52.84</v>
      </c>
      <c r="AU39">
        <v>50.145000000000003</v>
      </c>
      <c r="AV39">
        <v>65.64</v>
      </c>
      <c r="AW39">
        <v>43.081000000000003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2393</v>
      </c>
    </row>
    <row r="42" spans="1:49" x14ac:dyDescent="0.25">
      <c r="A42" t="s">
        <v>1709</v>
      </c>
      <c r="B42" s="38">
        <v>42473.108495370368</v>
      </c>
    </row>
    <row r="43" spans="1:49" x14ac:dyDescent="0.25">
      <c r="A43" t="s">
        <v>1710</v>
      </c>
      <c r="B43">
        <v>2410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11</v>
      </c>
      <c r="C46">
        <v>0</v>
      </c>
      <c r="D46">
        <v>5</v>
      </c>
      <c r="E46">
        <v>11</v>
      </c>
      <c r="F46">
        <v>15</v>
      </c>
      <c r="G46">
        <v>16</v>
      </c>
      <c r="H46">
        <v>16</v>
      </c>
      <c r="I46">
        <v>16</v>
      </c>
      <c r="J46">
        <v>14</v>
      </c>
      <c r="K46">
        <v>16</v>
      </c>
      <c r="L46">
        <v>15</v>
      </c>
      <c r="M46">
        <v>15</v>
      </c>
      <c r="N46">
        <v>14</v>
      </c>
      <c r="O46">
        <v>15</v>
      </c>
      <c r="P46">
        <v>4</v>
      </c>
      <c r="Q46">
        <v>15</v>
      </c>
      <c r="R46">
        <v>15</v>
      </c>
      <c r="S46">
        <v>16</v>
      </c>
      <c r="T46">
        <v>14</v>
      </c>
      <c r="U46">
        <v>13</v>
      </c>
      <c r="V46">
        <v>13</v>
      </c>
      <c r="W46">
        <v>15</v>
      </c>
      <c r="X46">
        <v>16</v>
      </c>
      <c r="Y46">
        <v>14</v>
      </c>
      <c r="Z46">
        <v>16</v>
      </c>
      <c r="AA46">
        <v>0</v>
      </c>
      <c r="AB46">
        <v>0</v>
      </c>
      <c r="AC46">
        <v>0</v>
      </c>
      <c r="AD46">
        <v>1</v>
      </c>
      <c r="AE46">
        <v>14</v>
      </c>
      <c r="AF46">
        <v>12</v>
      </c>
      <c r="AG46">
        <v>16</v>
      </c>
      <c r="AH46">
        <v>16</v>
      </c>
      <c r="AI46">
        <v>16</v>
      </c>
      <c r="AJ46">
        <v>7</v>
      </c>
      <c r="AK46">
        <v>11</v>
      </c>
      <c r="AL46">
        <v>13</v>
      </c>
      <c r="AM46">
        <v>16</v>
      </c>
      <c r="AN46">
        <v>13</v>
      </c>
      <c r="AO46">
        <v>16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12.545</v>
      </c>
      <c r="C47">
        <v>0</v>
      </c>
      <c r="D47">
        <v>9.5549999999999997</v>
      </c>
      <c r="E47">
        <v>22.608000000000001</v>
      </c>
      <c r="F47">
        <v>16.228999999999999</v>
      </c>
      <c r="G47">
        <v>50.171999999999997</v>
      </c>
      <c r="H47">
        <v>47.798000000000002</v>
      </c>
      <c r="I47">
        <v>28.5</v>
      </c>
      <c r="J47">
        <v>27.914000000000001</v>
      </c>
      <c r="K47">
        <v>19.817</v>
      </c>
      <c r="L47">
        <v>21.231999999999999</v>
      </c>
      <c r="M47">
        <v>20.672000000000001</v>
      </c>
      <c r="N47">
        <v>26.030999999999999</v>
      </c>
      <c r="O47">
        <v>18.806999999999999</v>
      </c>
      <c r="P47">
        <v>40.113999999999997</v>
      </c>
      <c r="Q47">
        <v>22.821999999999999</v>
      </c>
      <c r="R47">
        <v>27.957000000000001</v>
      </c>
      <c r="S47">
        <v>86.518000000000001</v>
      </c>
      <c r="T47">
        <v>49.17</v>
      </c>
      <c r="U47">
        <v>18.184000000000001</v>
      </c>
      <c r="V47">
        <v>14.015000000000001</v>
      </c>
      <c r="W47">
        <v>16.503</v>
      </c>
      <c r="X47">
        <v>24.837</v>
      </c>
      <c r="Y47">
        <v>20.126999999999999</v>
      </c>
      <c r="Z47">
        <v>101.30800000000001</v>
      </c>
      <c r="AA47">
        <v>0</v>
      </c>
      <c r="AB47">
        <v>0</v>
      </c>
      <c r="AC47">
        <v>0</v>
      </c>
      <c r="AD47">
        <v>8.9879999999999995</v>
      </c>
      <c r="AE47">
        <v>25.431999999999999</v>
      </c>
      <c r="AF47">
        <v>13.218</v>
      </c>
      <c r="AG47">
        <v>25.245999999999999</v>
      </c>
      <c r="AH47">
        <v>119.343</v>
      </c>
      <c r="AI47">
        <v>68.582999999999998</v>
      </c>
      <c r="AJ47">
        <v>8.4719999999999995</v>
      </c>
      <c r="AK47">
        <v>10.356999999999999</v>
      </c>
      <c r="AL47">
        <v>18.337</v>
      </c>
      <c r="AM47">
        <v>36.295999999999999</v>
      </c>
      <c r="AN47">
        <v>19.117999999999999</v>
      </c>
      <c r="AO47">
        <v>61.968000000000004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34.805</v>
      </c>
      <c r="AV47">
        <v>50.244</v>
      </c>
      <c r="AW47">
        <v>44.034999999999997</v>
      </c>
    </row>
    <row r="49" spans="1:49" x14ac:dyDescent="0.25">
      <c r="A49" s="7" t="s">
        <v>2388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2392</v>
      </c>
    </row>
    <row r="52" spans="1:49" x14ac:dyDescent="0.25">
      <c r="A52" t="s">
        <v>1709</v>
      </c>
      <c r="B52" s="38">
        <v>42473.107719907406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15</v>
      </c>
      <c r="Q56">
        <v>14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14</v>
      </c>
      <c r="X56">
        <v>15</v>
      </c>
      <c r="Y56">
        <v>15</v>
      </c>
      <c r="Z56">
        <v>16</v>
      </c>
      <c r="AA56">
        <v>15</v>
      </c>
      <c r="AB56">
        <v>16</v>
      </c>
      <c r="AC56">
        <v>16</v>
      </c>
      <c r="AD56">
        <v>15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11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94.792000000000002</v>
      </c>
      <c r="C57">
        <v>118.64400000000001</v>
      </c>
      <c r="D57">
        <v>95.188000000000002</v>
      </c>
      <c r="E57">
        <v>85.477999999999994</v>
      </c>
      <c r="F57">
        <v>97.447000000000003</v>
      </c>
      <c r="G57">
        <v>53.02</v>
      </c>
      <c r="H57">
        <v>68.513999999999996</v>
      </c>
      <c r="I57">
        <v>72.296999999999997</v>
      </c>
      <c r="J57">
        <v>97.269000000000005</v>
      </c>
      <c r="K57">
        <v>80.093999999999994</v>
      </c>
      <c r="L57">
        <v>65.212999999999994</v>
      </c>
      <c r="M57">
        <v>67.016999999999996</v>
      </c>
      <c r="N57">
        <v>60.063000000000002</v>
      </c>
      <c r="O57">
        <v>77.748000000000005</v>
      </c>
      <c r="P57">
        <v>81.784999999999997</v>
      </c>
      <c r="Q57">
        <v>54.518000000000001</v>
      </c>
      <c r="R57">
        <v>86.908000000000001</v>
      </c>
      <c r="S57">
        <v>103.497</v>
      </c>
      <c r="T57">
        <v>46.930999999999997</v>
      </c>
      <c r="U57">
        <v>46.402999999999999</v>
      </c>
      <c r="V57">
        <v>42.905999999999999</v>
      </c>
      <c r="W57">
        <v>43.841000000000001</v>
      </c>
      <c r="X57">
        <v>60.173000000000002</v>
      </c>
      <c r="Y57">
        <v>43.703000000000003</v>
      </c>
      <c r="Z57">
        <v>108.828</v>
      </c>
      <c r="AA57">
        <v>45.744999999999997</v>
      </c>
      <c r="AB57">
        <v>72.183999999999997</v>
      </c>
      <c r="AC57">
        <v>49.387999999999998</v>
      </c>
      <c r="AD57">
        <v>39.851999999999997</v>
      </c>
      <c r="AE57">
        <v>47.917000000000002</v>
      </c>
      <c r="AF57">
        <v>66.052000000000007</v>
      </c>
      <c r="AG57">
        <v>76.516999999999996</v>
      </c>
      <c r="AH57">
        <v>121.925</v>
      </c>
      <c r="AI57">
        <v>70.558999999999997</v>
      </c>
      <c r="AJ57">
        <v>63.146999999999998</v>
      </c>
      <c r="AK57">
        <v>64.501999999999995</v>
      </c>
      <c r="AL57">
        <v>75.02</v>
      </c>
      <c r="AM57">
        <v>53.081000000000003</v>
      </c>
      <c r="AN57">
        <v>70.805000000000007</v>
      </c>
      <c r="AO57">
        <v>87.244</v>
      </c>
      <c r="AP57">
        <v>114.069</v>
      </c>
      <c r="AQ57">
        <v>44.332999999999998</v>
      </c>
      <c r="AR57">
        <v>52.445</v>
      </c>
      <c r="AS57">
        <v>39.127000000000002</v>
      </c>
      <c r="AT57">
        <v>60.317</v>
      </c>
      <c r="AU57">
        <v>69.02</v>
      </c>
      <c r="AV57">
        <v>102.753</v>
      </c>
      <c r="AW57">
        <v>74.463999999999999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2391</v>
      </c>
    </row>
    <row r="60" spans="1:49" x14ac:dyDescent="0.25">
      <c r="A60" t="s">
        <v>1709</v>
      </c>
      <c r="B60" s="38">
        <v>42473.106944444444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0</v>
      </c>
      <c r="D64">
        <v>11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13</v>
      </c>
      <c r="L64">
        <v>15</v>
      </c>
      <c r="M64">
        <v>16</v>
      </c>
      <c r="N64">
        <v>16</v>
      </c>
      <c r="O64">
        <v>16</v>
      </c>
      <c r="P64">
        <v>15</v>
      </c>
      <c r="Q64">
        <v>14</v>
      </c>
      <c r="R64">
        <v>16</v>
      </c>
      <c r="S64">
        <v>16</v>
      </c>
      <c r="T64">
        <v>16</v>
      </c>
      <c r="U64">
        <v>15</v>
      </c>
      <c r="V64">
        <v>16</v>
      </c>
      <c r="W64">
        <v>14</v>
      </c>
      <c r="X64">
        <v>15</v>
      </c>
      <c r="Y64">
        <v>14</v>
      </c>
      <c r="Z64">
        <v>16</v>
      </c>
      <c r="AA64">
        <v>0</v>
      </c>
      <c r="AB64">
        <v>0</v>
      </c>
      <c r="AC64">
        <v>7</v>
      </c>
      <c r="AD64">
        <v>12</v>
      </c>
      <c r="AE64">
        <v>16</v>
      </c>
      <c r="AF64">
        <v>15</v>
      </c>
      <c r="AG64">
        <v>16</v>
      </c>
      <c r="AH64">
        <v>16</v>
      </c>
      <c r="AI64">
        <v>0</v>
      </c>
      <c r="AJ64">
        <v>11</v>
      </c>
      <c r="AK64">
        <v>16</v>
      </c>
      <c r="AL64">
        <v>16</v>
      </c>
      <c r="AM64">
        <v>15</v>
      </c>
      <c r="AN64">
        <v>15</v>
      </c>
      <c r="AO64">
        <v>16</v>
      </c>
      <c r="AP64">
        <v>0</v>
      </c>
      <c r="AQ64">
        <v>0</v>
      </c>
      <c r="AR64">
        <v>0</v>
      </c>
      <c r="AS64">
        <v>3</v>
      </c>
      <c r="AT64">
        <v>15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73.811000000000007</v>
      </c>
      <c r="C65">
        <v>0</v>
      </c>
      <c r="D65">
        <v>12.638999999999999</v>
      </c>
      <c r="E65">
        <v>44.274999999999999</v>
      </c>
      <c r="F65">
        <v>56.328000000000003</v>
      </c>
      <c r="G65">
        <v>40.338999999999999</v>
      </c>
      <c r="H65">
        <v>56.988</v>
      </c>
      <c r="I65">
        <v>48.564</v>
      </c>
      <c r="J65">
        <v>57.817</v>
      </c>
      <c r="K65">
        <v>16.321000000000002</v>
      </c>
      <c r="L65">
        <v>25.998000000000001</v>
      </c>
      <c r="M65">
        <v>37.584000000000003</v>
      </c>
      <c r="N65">
        <v>33.866</v>
      </c>
      <c r="O65">
        <v>36.658999999999999</v>
      </c>
      <c r="P65">
        <v>70.947999999999993</v>
      </c>
      <c r="Q65">
        <v>19.436</v>
      </c>
      <c r="R65">
        <v>47.65</v>
      </c>
      <c r="S65">
        <v>64.715999999999994</v>
      </c>
      <c r="T65">
        <v>33.790999999999997</v>
      </c>
      <c r="U65">
        <v>29.167999999999999</v>
      </c>
      <c r="V65">
        <v>26.928000000000001</v>
      </c>
      <c r="W65">
        <v>33.188000000000002</v>
      </c>
      <c r="X65">
        <v>29.87</v>
      </c>
      <c r="Y65">
        <v>20.611000000000001</v>
      </c>
      <c r="Z65">
        <v>336.03300000000002</v>
      </c>
      <c r="AA65">
        <v>0</v>
      </c>
      <c r="AB65">
        <v>0</v>
      </c>
      <c r="AC65">
        <v>8.6389999999999993</v>
      </c>
      <c r="AD65">
        <v>15.948</v>
      </c>
      <c r="AE65">
        <v>21.484000000000002</v>
      </c>
      <c r="AF65">
        <v>23.398</v>
      </c>
      <c r="AG65">
        <v>34.353000000000002</v>
      </c>
      <c r="AH65">
        <v>190.173</v>
      </c>
      <c r="AI65">
        <v>0</v>
      </c>
      <c r="AJ65">
        <v>8.8339999999999996</v>
      </c>
      <c r="AK65">
        <v>25.773</v>
      </c>
      <c r="AL65">
        <v>44.359000000000002</v>
      </c>
      <c r="AM65">
        <v>26.962</v>
      </c>
      <c r="AN65">
        <v>33.875</v>
      </c>
      <c r="AO65">
        <v>33.020000000000003</v>
      </c>
      <c r="AP65">
        <v>0</v>
      </c>
      <c r="AQ65">
        <v>0</v>
      </c>
      <c r="AR65">
        <v>0</v>
      </c>
      <c r="AS65">
        <v>10.407999999999999</v>
      </c>
      <c r="AT65">
        <v>29.013000000000002</v>
      </c>
      <c r="AU65">
        <v>47.045000000000002</v>
      </c>
      <c r="AV65">
        <v>58.332999999999998</v>
      </c>
      <c r="AW65">
        <v>35.247</v>
      </c>
    </row>
    <row r="67" spans="1:49" x14ac:dyDescent="0.25">
      <c r="A67" s="7" t="s">
        <v>2389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2390</v>
      </c>
    </row>
    <row r="70" spans="1:49" x14ac:dyDescent="0.25">
      <c r="A70" t="s">
        <v>1709</v>
      </c>
      <c r="B70" s="38">
        <v>42473.105902777781</v>
      </c>
    </row>
    <row r="71" spans="1:49" x14ac:dyDescent="0.25">
      <c r="A71" t="s">
        <v>1710</v>
      </c>
      <c r="B71">
        <v>2403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15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15</v>
      </c>
      <c r="AK74">
        <v>16</v>
      </c>
      <c r="AL74">
        <v>15</v>
      </c>
      <c r="AM74">
        <v>16</v>
      </c>
      <c r="AN74">
        <v>15</v>
      </c>
      <c r="AO74">
        <v>16</v>
      </c>
      <c r="AP74">
        <v>16</v>
      </c>
      <c r="AQ74">
        <v>15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86.164000000000001</v>
      </c>
      <c r="C75">
        <v>112.44199999999999</v>
      </c>
      <c r="D75">
        <v>69.165000000000006</v>
      </c>
      <c r="E75">
        <v>68.712999999999994</v>
      </c>
      <c r="F75">
        <v>92.680999999999997</v>
      </c>
      <c r="G75">
        <v>84.353999999999999</v>
      </c>
      <c r="H75">
        <v>106.44499999999999</v>
      </c>
      <c r="I75">
        <v>99.623999999999995</v>
      </c>
      <c r="J75">
        <v>96.751000000000005</v>
      </c>
      <c r="K75">
        <v>76.768000000000001</v>
      </c>
      <c r="L75">
        <v>105.604</v>
      </c>
      <c r="M75">
        <v>111.30800000000001</v>
      </c>
      <c r="N75">
        <v>116.854</v>
      </c>
      <c r="O75">
        <v>113.792</v>
      </c>
      <c r="P75">
        <v>70.542000000000002</v>
      </c>
      <c r="Q75">
        <v>92.742000000000004</v>
      </c>
      <c r="R75">
        <v>89.965999999999994</v>
      </c>
      <c r="S75">
        <v>67.090999999999994</v>
      </c>
      <c r="T75">
        <v>83.855000000000004</v>
      </c>
      <c r="U75">
        <v>85.677000000000007</v>
      </c>
      <c r="V75">
        <v>93.721999999999994</v>
      </c>
      <c r="W75">
        <v>83.632999999999996</v>
      </c>
      <c r="X75">
        <v>122.459</v>
      </c>
      <c r="Y75">
        <v>107.46599999999999</v>
      </c>
      <c r="Z75">
        <v>130.19999999999999</v>
      </c>
      <c r="AA75">
        <v>86.078000000000003</v>
      </c>
      <c r="AB75">
        <v>75.959999999999994</v>
      </c>
      <c r="AC75">
        <v>90.602000000000004</v>
      </c>
      <c r="AD75">
        <v>73.622</v>
      </c>
      <c r="AE75">
        <v>108.97</v>
      </c>
      <c r="AF75">
        <v>87.584000000000003</v>
      </c>
      <c r="AG75">
        <v>91.031999999999996</v>
      </c>
      <c r="AH75">
        <v>125.304</v>
      </c>
      <c r="AI75">
        <v>136.73699999999999</v>
      </c>
      <c r="AJ75">
        <v>111.53100000000001</v>
      </c>
      <c r="AK75">
        <v>73.197999999999993</v>
      </c>
      <c r="AL75">
        <v>97.194999999999993</v>
      </c>
      <c r="AM75">
        <v>93.641999999999996</v>
      </c>
      <c r="AN75">
        <v>106.568</v>
      </c>
      <c r="AO75">
        <v>79.472999999999999</v>
      </c>
      <c r="AP75">
        <v>97.126999999999995</v>
      </c>
      <c r="AQ75">
        <v>101.95099999999999</v>
      </c>
      <c r="AR75">
        <v>119.24</v>
      </c>
      <c r="AS75">
        <v>74.820999999999998</v>
      </c>
      <c r="AT75">
        <v>99.313000000000002</v>
      </c>
      <c r="AU75">
        <v>115.148</v>
      </c>
      <c r="AV75">
        <v>62.335999999999999</v>
      </c>
      <c r="AW75">
        <v>84.379000000000005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2395</v>
      </c>
    </row>
    <row r="78" spans="1:49" x14ac:dyDescent="0.25">
      <c r="A78" t="s">
        <v>1709</v>
      </c>
      <c r="B78" s="38">
        <v>42473.112962962965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0</v>
      </c>
      <c r="D82">
        <v>10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14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16</v>
      </c>
      <c r="S82">
        <v>16</v>
      </c>
      <c r="T82">
        <v>15</v>
      </c>
      <c r="U82">
        <v>16</v>
      </c>
      <c r="V82">
        <v>16</v>
      </c>
      <c r="W82">
        <v>16</v>
      </c>
      <c r="X82">
        <v>16</v>
      </c>
      <c r="Y82">
        <v>16</v>
      </c>
      <c r="Z82">
        <v>16</v>
      </c>
      <c r="AA82">
        <v>0</v>
      </c>
      <c r="AB82">
        <v>0</v>
      </c>
      <c r="AC82">
        <v>10</v>
      </c>
      <c r="AD82">
        <v>14</v>
      </c>
      <c r="AE82">
        <v>16</v>
      </c>
      <c r="AF82">
        <v>16</v>
      </c>
      <c r="AG82">
        <v>16</v>
      </c>
      <c r="AH82">
        <v>16</v>
      </c>
      <c r="AI82">
        <v>0</v>
      </c>
      <c r="AJ82">
        <v>15</v>
      </c>
      <c r="AK82">
        <v>16</v>
      </c>
      <c r="AL82">
        <v>15</v>
      </c>
      <c r="AM82">
        <v>16</v>
      </c>
      <c r="AN82">
        <v>15</v>
      </c>
      <c r="AO82">
        <v>16</v>
      </c>
      <c r="AP82">
        <v>0</v>
      </c>
      <c r="AQ82">
        <v>0</v>
      </c>
      <c r="AR82">
        <v>0</v>
      </c>
      <c r="AS82">
        <v>15</v>
      </c>
      <c r="AT82">
        <v>16</v>
      </c>
      <c r="AU82">
        <v>16</v>
      </c>
      <c r="AV82">
        <v>15</v>
      </c>
      <c r="AW82">
        <v>16</v>
      </c>
    </row>
    <row r="83" spans="1:49" x14ac:dyDescent="0.25">
      <c r="A83" t="s">
        <v>1764</v>
      </c>
      <c r="B83">
        <v>75.87</v>
      </c>
      <c r="C83">
        <v>0</v>
      </c>
      <c r="D83">
        <v>8.3119999999999994</v>
      </c>
      <c r="E83">
        <v>35.83</v>
      </c>
      <c r="F83">
        <v>58.146000000000001</v>
      </c>
      <c r="G83">
        <v>76.254000000000005</v>
      </c>
      <c r="H83">
        <v>97.335999999999999</v>
      </c>
      <c r="I83">
        <v>106.499</v>
      </c>
      <c r="J83">
        <v>69.760000000000005</v>
      </c>
      <c r="K83">
        <v>12.792999999999999</v>
      </c>
      <c r="L83">
        <v>44.546999999999997</v>
      </c>
      <c r="M83">
        <v>53.055999999999997</v>
      </c>
      <c r="N83">
        <v>69.066999999999993</v>
      </c>
      <c r="O83">
        <v>72.742999999999995</v>
      </c>
      <c r="P83">
        <v>75.536000000000001</v>
      </c>
      <c r="Q83">
        <v>80.606999999999999</v>
      </c>
      <c r="R83">
        <v>42.588999999999999</v>
      </c>
      <c r="S83">
        <v>42.154000000000003</v>
      </c>
      <c r="T83">
        <v>41.363999999999997</v>
      </c>
      <c r="U83">
        <v>44.902000000000001</v>
      </c>
      <c r="V83">
        <v>47.826999999999998</v>
      </c>
      <c r="W83">
        <v>45.896999999999998</v>
      </c>
      <c r="X83">
        <v>48.645000000000003</v>
      </c>
      <c r="Y83">
        <v>62.704999999999998</v>
      </c>
      <c r="Z83">
        <v>201.49299999999999</v>
      </c>
      <c r="AA83">
        <v>0</v>
      </c>
      <c r="AB83">
        <v>0</v>
      </c>
      <c r="AC83">
        <v>14.946</v>
      </c>
      <c r="AD83">
        <v>24.959</v>
      </c>
      <c r="AE83">
        <v>64.686000000000007</v>
      </c>
      <c r="AF83">
        <v>41.982999999999997</v>
      </c>
      <c r="AG83">
        <v>39.378999999999998</v>
      </c>
      <c r="AH83">
        <v>192.98500000000001</v>
      </c>
      <c r="AI83">
        <v>0</v>
      </c>
      <c r="AJ83">
        <v>13.784000000000001</v>
      </c>
      <c r="AK83">
        <v>56.383000000000003</v>
      </c>
      <c r="AL83">
        <v>37.439</v>
      </c>
      <c r="AM83">
        <v>42.45</v>
      </c>
      <c r="AN83">
        <v>46.139000000000003</v>
      </c>
      <c r="AO83">
        <v>72.271000000000001</v>
      </c>
      <c r="AP83">
        <v>0</v>
      </c>
      <c r="AQ83">
        <v>0</v>
      </c>
      <c r="AR83">
        <v>0</v>
      </c>
      <c r="AS83">
        <v>14.090999999999999</v>
      </c>
      <c r="AT83">
        <v>73.028999999999996</v>
      </c>
      <c r="AU83">
        <v>91.76</v>
      </c>
      <c r="AV83">
        <v>56.893000000000001</v>
      </c>
      <c r="AW83">
        <v>72.05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91.666666666666657</v>
      </c>
      <c r="C86">
        <f t="shared" ref="C86:AW86" si="0">C46/C38*100</f>
        <v>0</v>
      </c>
      <c r="D86">
        <f t="shared" si="0"/>
        <v>33.333333333333329</v>
      </c>
      <c r="E86">
        <f t="shared" si="0"/>
        <v>68.75</v>
      </c>
      <c r="F86">
        <f t="shared" si="0"/>
        <v>93.75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93.333333333333329</v>
      </c>
      <c r="K86">
        <f t="shared" si="0"/>
        <v>100</v>
      </c>
      <c r="L86">
        <f t="shared" si="0"/>
        <v>100</v>
      </c>
      <c r="M86">
        <f t="shared" si="0"/>
        <v>93.75</v>
      </c>
      <c r="N86">
        <f t="shared" si="0"/>
        <v>93.333333333333329</v>
      </c>
      <c r="O86">
        <f t="shared" si="0"/>
        <v>93.75</v>
      </c>
      <c r="P86">
        <f t="shared" si="0"/>
        <v>100</v>
      </c>
      <c r="Q86">
        <f t="shared" si="0"/>
        <v>93.75</v>
      </c>
      <c r="R86">
        <f t="shared" si="0"/>
        <v>93.75</v>
      </c>
      <c r="S86">
        <f t="shared" si="0"/>
        <v>100</v>
      </c>
      <c r="T86">
        <f t="shared" si="0"/>
        <v>93.333333333333329</v>
      </c>
      <c r="U86">
        <f t="shared" si="0"/>
        <v>81.25</v>
      </c>
      <c r="V86">
        <f t="shared" si="0"/>
        <v>92.857142857142861</v>
      </c>
      <c r="W86">
        <f t="shared" si="0"/>
        <v>100</v>
      </c>
      <c r="X86">
        <f t="shared" si="0"/>
        <v>100</v>
      </c>
      <c r="Y86">
        <f t="shared" si="0"/>
        <v>87.5</v>
      </c>
      <c r="Z86">
        <f t="shared" si="0"/>
        <v>100</v>
      </c>
      <c r="AA86">
        <f t="shared" si="0"/>
        <v>0</v>
      </c>
      <c r="AB86">
        <f t="shared" si="0"/>
        <v>0</v>
      </c>
      <c r="AC86">
        <f t="shared" si="0"/>
        <v>0</v>
      </c>
      <c r="AD86">
        <f t="shared" si="0"/>
        <v>7.1428571428571423</v>
      </c>
      <c r="AE86">
        <f t="shared" si="0"/>
        <v>107.69230769230769</v>
      </c>
      <c r="AF86">
        <f t="shared" si="0"/>
        <v>85.714285714285708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43.75</v>
      </c>
      <c r="AK86">
        <f t="shared" si="0"/>
        <v>68.75</v>
      </c>
      <c r="AL86">
        <f t="shared" si="0"/>
        <v>81.25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0</v>
      </c>
      <c r="AR86">
        <f t="shared" si="0"/>
        <v>0</v>
      </c>
      <c r="AS86">
        <f t="shared" si="0"/>
        <v>0</v>
      </c>
      <c r="AT86">
        <f t="shared" si="0"/>
        <v>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0</v>
      </c>
      <c r="D87">
        <f t="shared" si="1"/>
        <v>68.75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81.25</v>
      </c>
      <c r="L87">
        <f t="shared" si="1"/>
        <v>93.75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93.75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93.333333333333329</v>
      </c>
      <c r="Z87">
        <f t="shared" si="1"/>
        <v>100</v>
      </c>
      <c r="AA87">
        <f t="shared" si="1"/>
        <v>0</v>
      </c>
      <c r="AB87">
        <f t="shared" si="1"/>
        <v>0</v>
      </c>
      <c r="AC87">
        <f t="shared" si="1"/>
        <v>43.75</v>
      </c>
      <c r="AD87">
        <f t="shared" si="1"/>
        <v>80</v>
      </c>
      <c r="AE87">
        <f t="shared" si="1"/>
        <v>100</v>
      </c>
      <c r="AF87">
        <f t="shared" si="1"/>
        <v>93.75</v>
      </c>
      <c r="AG87">
        <f t="shared" si="1"/>
        <v>100</v>
      </c>
      <c r="AH87">
        <f t="shared" si="1"/>
        <v>100</v>
      </c>
      <c r="AI87">
        <f t="shared" si="1"/>
        <v>0</v>
      </c>
      <c r="AJ87">
        <f t="shared" si="1"/>
        <v>68.75</v>
      </c>
      <c r="AK87">
        <f t="shared" si="1"/>
        <v>100</v>
      </c>
      <c r="AL87">
        <f t="shared" si="1"/>
        <v>100</v>
      </c>
      <c r="AM87">
        <f t="shared" si="1"/>
        <v>93.75</v>
      </c>
      <c r="AN87">
        <f t="shared" si="1"/>
        <v>93.75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0</v>
      </c>
      <c r="AS87">
        <f t="shared" si="1"/>
        <v>27.27272727272727</v>
      </c>
      <c r="AT87">
        <f t="shared" si="1"/>
        <v>93.75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0</v>
      </c>
      <c r="D88">
        <f t="shared" si="2"/>
        <v>62.5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87.5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0</v>
      </c>
      <c r="AB88">
        <f t="shared" si="2"/>
        <v>0</v>
      </c>
      <c r="AC88">
        <f t="shared" si="2"/>
        <v>62.5</v>
      </c>
      <c r="AD88">
        <f t="shared" si="2"/>
        <v>87.5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0</v>
      </c>
      <c r="AS88">
        <f t="shared" si="2"/>
        <v>93.75</v>
      </c>
      <c r="AT88">
        <f t="shared" si="2"/>
        <v>100</v>
      </c>
      <c r="AU88">
        <f t="shared" si="2"/>
        <v>100</v>
      </c>
      <c r="AV88">
        <f t="shared" si="2"/>
        <v>93.75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1459</v>
      </c>
      <c r="D89" s="7" t="s">
        <v>1459</v>
      </c>
      <c r="E89" s="7" t="s">
        <v>1459</v>
      </c>
      <c r="F89" s="7" t="s">
        <v>1459</v>
      </c>
      <c r="G89" s="7" t="s">
        <v>1459</v>
      </c>
      <c r="H89" s="7" t="s">
        <v>1459</v>
      </c>
      <c r="I89" s="7" t="s">
        <v>1459</v>
      </c>
      <c r="J89" s="7" t="s">
        <v>1644</v>
      </c>
      <c r="K89" s="7" t="s">
        <v>1463</v>
      </c>
      <c r="L89" s="7" t="s">
        <v>1463</v>
      </c>
      <c r="M89" s="7" t="s">
        <v>1463</v>
      </c>
      <c r="N89" s="7" t="s">
        <v>1463</v>
      </c>
      <c r="O89" s="7" t="s">
        <v>1463</v>
      </c>
      <c r="P89" s="7" t="s">
        <v>1463</v>
      </c>
      <c r="Q89" s="7" t="s">
        <v>1463</v>
      </c>
      <c r="R89" s="7" t="s">
        <v>1644</v>
      </c>
      <c r="S89" s="7" t="s">
        <v>1467</v>
      </c>
      <c r="T89" s="7" t="s">
        <v>1467</v>
      </c>
      <c r="U89" s="7" t="s">
        <v>1467</v>
      </c>
      <c r="V89" s="7" t="s">
        <v>1467</v>
      </c>
      <c r="W89" s="7" t="s">
        <v>1467</v>
      </c>
      <c r="X89" s="7" t="s">
        <v>1467</v>
      </c>
      <c r="Y89" s="7" t="s">
        <v>1467</v>
      </c>
      <c r="Z89" s="7" t="s">
        <v>1686</v>
      </c>
      <c r="AA89" s="7" t="s">
        <v>1471</v>
      </c>
      <c r="AB89" s="7" t="s">
        <v>1471</v>
      </c>
      <c r="AC89" s="7" t="s">
        <v>1471</v>
      </c>
      <c r="AD89" s="7" t="s">
        <v>1471</v>
      </c>
      <c r="AE89" s="7" t="s">
        <v>1471</v>
      </c>
      <c r="AF89" s="7" t="s">
        <v>1471</v>
      </c>
      <c r="AG89" s="7" t="s">
        <v>1471</v>
      </c>
      <c r="AH89" s="7" t="s">
        <v>1686</v>
      </c>
      <c r="AI89" s="7" t="s">
        <v>1475</v>
      </c>
      <c r="AJ89" s="7" t="s">
        <v>1475</v>
      </c>
      <c r="AK89" s="7" t="s">
        <v>1475</v>
      </c>
      <c r="AL89" s="7" t="s">
        <v>1475</v>
      </c>
      <c r="AM89" s="7" t="s">
        <v>1475</v>
      </c>
      <c r="AN89" s="7" t="s">
        <v>1475</v>
      </c>
      <c r="AO89" s="7" t="s">
        <v>1475</v>
      </c>
      <c r="AP89" s="7" t="s">
        <v>1794</v>
      </c>
      <c r="AQ89" s="7" t="s">
        <v>1479</v>
      </c>
      <c r="AR89" s="7" t="s">
        <v>1479</v>
      </c>
      <c r="AS89" s="7" t="s">
        <v>1479</v>
      </c>
      <c r="AT89" s="7" t="s">
        <v>1479</v>
      </c>
      <c r="AU89" s="7" t="s">
        <v>1479</v>
      </c>
      <c r="AV89" s="7" t="s">
        <v>1479</v>
      </c>
      <c r="AW89" s="7" t="s">
        <v>1479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97.222222222222214</v>
      </c>
      <c r="C91">
        <f t="shared" ref="C91:AW91" si="3">AVERAGE(C86:C88)</f>
        <v>0</v>
      </c>
      <c r="D91">
        <f t="shared" si="3"/>
        <v>54.861111111111107</v>
      </c>
      <c r="E91">
        <f t="shared" si="3"/>
        <v>89.583333333333329</v>
      </c>
      <c r="F91">
        <f t="shared" si="3"/>
        <v>97.916666666666671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97.777777777777771</v>
      </c>
      <c r="K91">
        <f t="shared" si="3"/>
        <v>89.583333333333329</v>
      </c>
      <c r="L91">
        <f t="shared" si="3"/>
        <v>97.916666666666671</v>
      </c>
      <c r="M91">
        <f t="shared" si="3"/>
        <v>97.916666666666671</v>
      </c>
      <c r="N91">
        <f t="shared" si="3"/>
        <v>97.777777777777771</v>
      </c>
      <c r="O91">
        <f t="shared" si="3"/>
        <v>97.916666666666671</v>
      </c>
      <c r="P91">
        <f t="shared" si="3"/>
        <v>100</v>
      </c>
      <c r="Q91">
        <f t="shared" si="3"/>
        <v>97.916666666666671</v>
      </c>
      <c r="R91">
        <f t="shared" si="3"/>
        <v>97.916666666666671</v>
      </c>
      <c r="S91">
        <f t="shared" si="3"/>
        <v>100</v>
      </c>
      <c r="T91">
        <f t="shared" si="3"/>
        <v>97.777777777777771</v>
      </c>
      <c r="U91">
        <f t="shared" si="3"/>
        <v>91.666666666666671</v>
      </c>
      <c r="V91">
        <f t="shared" si="3"/>
        <v>97.619047619047635</v>
      </c>
      <c r="W91">
        <f t="shared" si="3"/>
        <v>100</v>
      </c>
      <c r="X91">
        <f t="shared" si="3"/>
        <v>100</v>
      </c>
      <c r="Y91">
        <f t="shared" si="3"/>
        <v>93.6111111111111</v>
      </c>
      <c r="Z91">
        <f t="shared" si="3"/>
        <v>100</v>
      </c>
      <c r="AA91">
        <f t="shared" si="3"/>
        <v>0</v>
      </c>
      <c r="AB91">
        <f t="shared" si="3"/>
        <v>0</v>
      </c>
      <c r="AC91">
        <f t="shared" si="3"/>
        <v>35.416666666666664</v>
      </c>
      <c r="AD91">
        <f t="shared" si="3"/>
        <v>58.214285714285715</v>
      </c>
      <c r="AE91">
        <f t="shared" si="3"/>
        <v>102.56410256410255</v>
      </c>
      <c r="AF91">
        <f t="shared" si="3"/>
        <v>93.154761904761912</v>
      </c>
      <c r="AG91">
        <f t="shared" si="3"/>
        <v>100</v>
      </c>
      <c r="AH91">
        <f t="shared" si="3"/>
        <v>100</v>
      </c>
      <c r="AI91">
        <f t="shared" si="3"/>
        <v>33.333333333333336</v>
      </c>
      <c r="AJ91">
        <f t="shared" si="3"/>
        <v>70.833333333333329</v>
      </c>
      <c r="AK91">
        <f t="shared" si="3"/>
        <v>89.583333333333329</v>
      </c>
      <c r="AL91">
        <f t="shared" si="3"/>
        <v>93.75</v>
      </c>
      <c r="AM91">
        <f t="shared" si="3"/>
        <v>97.916666666666671</v>
      </c>
      <c r="AN91">
        <f t="shared" si="3"/>
        <v>97.916666666666671</v>
      </c>
      <c r="AO91">
        <f t="shared" si="3"/>
        <v>100</v>
      </c>
      <c r="AP91">
        <f t="shared" si="3"/>
        <v>0</v>
      </c>
      <c r="AQ91">
        <f t="shared" si="3"/>
        <v>0</v>
      </c>
      <c r="AR91">
        <f t="shared" si="3"/>
        <v>0</v>
      </c>
      <c r="AS91">
        <f t="shared" si="3"/>
        <v>40.340909090909086</v>
      </c>
      <c r="AT91">
        <f t="shared" si="3"/>
        <v>64.583333333333329</v>
      </c>
      <c r="AU91">
        <f t="shared" si="3"/>
        <v>100</v>
      </c>
      <c r="AV91">
        <f>AVERAGE(AV86:AV88)</f>
        <v>97.916666666666671</v>
      </c>
      <c r="AW91">
        <f t="shared" si="3"/>
        <v>100</v>
      </c>
    </row>
    <row r="92" spans="1:49" x14ac:dyDescent="0.25">
      <c r="A92" t="s">
        <v>1774</v>
      </c>
      <c r="B92">
        <f>STDEV(B86:B88)</f>
        <v>4.8112522432468872</v>
      </c>
      <c r="C92">
        <f t="shared" ref="C92:AW92" si="4">STDEV(C86:C88)</f>
        <v>0</v>
      </c>
      <c r="D92">
        <f t="shared" si="4"/>
        <v>18.90369109557809</v>
      </c>
      <c r="E92">
        <f t="shared" si="4"/>
        <v>18.042195912175821</v>
      </c>
      <c r="F92">
        <f t="shared" si="4"/>
        <v>3.6084391824351609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3.8490017945975077</v>
      </c>
      <c r="K92">
        <f t="shared" si="4"/>
        <v>9.5470326978246671</v>
      </c>
      <c r="L92">
        <f t="shared" si="4"/>
        <v>3.6084391824351609</v>
      </c>
      <c r="M92">
        <f t="shared" si="4"/>
        <v>3.6084391824351609</v>
      </c>
      <c r="N92">
        <f t="shared" si="4"/>
        <v>3.8490017945975077</v>
      </c>
      <c r="O92">
        <f t="shared" si="4"/>
        <v>3.6084391824351609</v>
      </c>
      <c r="P92">
        <f t="shared" si="4"/>
        <v>0</v>
      </c>
      <c r="Q92">
        <f t="shared" si="4"/>
        <v>3.6084391824351609</v>
      </c>
      <c r="R92">
        <f t="shared" si="4"/>
        <v>3.6084391824351609</v>
      </c>
      <c r="S92">
        <f t="shared" si="4"/>
        <v>0</v>
      </c>
      <c r="T92">
        <f t="shared" si="4"/>
        <v>3.8490017945975077</v>
      </c>
      <c r="U92">
        <f t="shared" si="4"/>
        <v>9.5470326978246671</v>
      </c>
      <c r="V92">
        <f t="shared" si="4"/>
        <v>4.12393049421161</v>
      </c>
      <c r="W92">
        <f t="shared" si="4"/>
        <v>0</v>
      </c>
      <c r="X92">
        <f t="shared" si="4"/>
        <v>0</v>
      </c>
      <c r="Y92">
        <f t="shared" si="4"/>
        <v>6.2546279162209455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32.072508996543021</v>
      </c>
      <c r="AD92">
        <f t="shared" si="4"/>
        <v>44.387843068174625</v>
      </c>
      <c r="AE92">
        <f t="shared" si="4"/>
        <v>4.4411559168432753</v>
      </c>
      <c r="AF92">
        <f t="shared" si="4"/>
        <v>7.1614341759023636</v>
      </c>
      <c r="AG92">
        <f t="shared" si="4"/>
        <v>0</v>
      </c>
      <c r="AH92">
        <f t="shared" si="4"/>
        <v>0</v>
      </c>
      <c r="AI92">
        <f t="shared" si="4"/>
        <v>57.735026918962575</v>
      </c>
      <c r="AJ92">
        <f t="shared" si="4"/>
        <v>28.182810955143083</v>
      </c>
      <c r="AK92">
        <f t="shared" si="4"/>
        <v>18.042195912175821</v>
      </c>
      <c r="AL92">
        <f t="shared" si="4"/>
        <v>10.825317547305483</v>
      </c>
      <c r="AM92">
        <f t="shared" si="4"/>
        <v>3.6084391824351609</v>
      </c>
      <c r="AN92">
        <f t="shared" si="4"/>
        <v>3.6084391824351609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0</v>
      </c>
      <c r="AS92">
        <f t="shared" si="4"/>
        <v>48.221869074360789</v>
      </c>
      <c r="AT92">
        <f t="shared" si="4"/>
        <v>56.018040248953135</v>
      </c>
      <c r="AU92">
        <f t="shared" si="4"/>
        <v>0</v>
      </c>
      <c r="AV92">
        <f t="shared" si="4"/>
        <v>3.6084391824351609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2.7777777777777812</v>
      </c>
      <c r="C93">
        <f t="shared" ref="C93:AW93" si="5">STDEV(C86:C88)/SQRT(3)</f>
        <v>0</v>
      </c>
      <c r="D93">
        <f t="shared" si="5"/>
        <v>10.914051142709543</v>
      </c>
      <c r="E93">
        <f t="shared" si="5"/>
        <v>10.416666666666677</v>
      </c>
      <c r="F93">
        <f t="shared" si="5"/>
        <v>2.0833333333333335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2.2222222222222237</v>
      </c>
      <c r="K93">
        <f t="shared" si="5"/>
        <v>5.5119818980512312</v>
      </c>
      <c r="L93">
        <f t="shared" si="5"/>
        <v>2.0833333333333335</v>
      </c>
      <c r="M93">
        <f t="shared" si="5"/>
        <v>2.0833333333333335</v>
      </c>
      <c r="N93">
        <f t="shared" si="5"/>
        <v>2.2222222222222237</v>
      </c>
      <c r="O93">
        <f t="shared" si="5"/>
        <v>2.0833333333333335</v>
      </c>
      <c r="P93">
        <f t="shared" si="5"/>
        <v>0</v>
      </c>
      <c r="Q93">
        <f t="shared" si="5"/>
        <v>2.0833333333333335</v>
      </c>
      <c r="R93">
        <f t="shared" si="5"/>
        <v>2.0833333333333335</v>
      </c>
      <c r="S93">
        <f t="shared" si="5"/>
        <v>0</v>
      </c>
      <c r="T93">
        <f t="shared" si="5"/>
        <v>2.2222222222222237</v>
      </c>
      <c r="U93">
        <f t="shared" si="5"/>
        <v>5.5119818980512312</v>
      </c>
      <c r="V93">
        <f t="shared" si="5"/>
        <v>2.3809523809523796</v>
      </c>
      <c r="W93">
        <f t="shared" si="5"/>
        <v>0</v>
      </c>
      <c r="X93">
        <f t="shared" si="5"/>
        <v>0</v>
      </c>
      <c r="Y93">
        <f t="shared" si="5"/>
        <v>3.6111111111111112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18.517071702740807</v>
      </c>
      <c r="AD93">
        <f t="shared" si="5"/>
        <v>25.627333144157486</v>
      </c>
      <c r="AE93">
        <f t="shared" si="5"/>
        <v>2.5641025641025643</v>
      </c>
      <c r="AF93">
        <f t="shared" si="5"/>
        <v>4.134655949241016</v>
      </c>
      <c r="AG93">
        <f t="shared" si="5"/>
        <v>0</v>
      </c>
      <c r="AH93">
        <f t="shared" si="5"/>
        <v>0</v>
      </c>
      <c r="AI93">
        <f t="shared" si="5"/>
        <v>33.333333333333336</v>
      </c>
      <c r="AJ93">
        <f t="shared" si="5"/>
        <v>16.271353491472194</v>
      </c>
      <c r="AK93">
        <f t="shared" si="5"/>
        <v>10.416666666666677</v>
      </c>
      <c r="AL93">
        <f t="shared" si="5"/>
        <v>6.25</v>
      </c>
      <c r="AM93">
        <f t="shared" si="5"/>
        <v>2.0833333333333335</v>
      </c>
      <c r="AN93">
        <f t="shared" si="5"/>
        <v>2.0833333333333335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0</v>
      </c>
      <c r="AS93">
        <f t="shared" si="5"/>
        <v>27.840909090909093</v>
      </c>
      <c r="AT93">
        <f t="shared" si="5"/>
        <v>32.342030617208387</v>
      </c>
      <c r="AU93">
        <f t="shared" si="5"/>
        <v>0</v>
      </c>
      <c r="AV93">
        <f t="shared" si="5"/>
        <v>2.0833333333333335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84.239860327692725</v>
      </c>
      <c r="C97">
        <f t="shared" ref="C97:AW97" si="6">C47/C39*100</f>
        <v>0</v>
      </c>
      <c r="D97">
        <f t="shared" si="6"/>
        <v>26.409618573797676</v>
      </c>
      <c r="E97">
        <f t="shared" si="6"/>
        <v>68.878530298875788</v>
      </c>
      <c r="F97">
        <f t="shared" si="6"/>
        <v>27.904537560824632</v>
      </c>
      <c r="G97">
        <f t="shared" si="6"/>
        <v>73.309078157191081</v>
      </c>
      <c r="H97">
        <f t="shared" si="6"/>
        <v>103.04180050445169</v>
      </c>
      <c r="I97">
        <f t="shared" si="6"/>
        <v>82.682990513214776</v>
      </c>
      <c r="J97">
        <f t="shared" si="6"/>
        <v>65.956240253296158</v>
      </c>
      <c r="K97">
        <f t="shared" si="6"/>
        <v>31.604548426710043</v>
      </c>
      <c r="L97">
        <f t="shared" si="6"/>
        <v>39.032999356558499</v>
      </c>
      <c r="M97">
        <f t="shared" si="6"/>
        <v>48.611405055849502</v>
      </c>
      <c r="N97">
        <f t="shared" si="6"/>
        <v>38.675600986539088</v>
      </c>
      <c r="O97">
        <f t="shared" si="6"/>
        <v>51.015868710158685</v>
      </c>
      <c r="P97">
        <f t="shared" si="6"/>
        <v>110.32149830862738</v>
      </c>
      <c r="Q97">
        <f t="shared" si="6"/>
        <v>50.023014707494028</v>
      </c>
      <c r="R97">
        <f t="shared" si="6"/>
        <v>51.964684014869889</v>
      </c>
      <c r="S97">
        <f t="shared" si="6"/>
        <v>100.04625453872661</v>
      </c>
      <c r="T97">
        <f t="shared" si="6"/>
        <v>82.089552238805979</v>
      </c>
      <c r="U97">
        <f t="shared" si="6"/>
        <v>58.272712706297071</v>
      </c>
      <c r="V97">
        <f t="shared" si="6"/>
        <v>40.835057253576529</v>
      </c>
      <c r="W97">
        <f t="shared" si="6"/>
        <v>48.343439669566749</v>
      </c>
      <c r="X97">
        <f t="shared" si="6"/>
        <v>45.543229118914461</v>
      </c>
      <c r="Y97">
        <f t="shared" si="6"/>
        <v>42.794267732607587</v>
      </c>
      <c r="Z97">
        <f t="shared" si="6"/>
        <v>106.62204260335102</v>
      </c>
      <c r="AA97">
        <f t="shared" si="6"/>
        <v>0</v>
      </c>
      <c r="AB97">
        <f t="shared" si="6"/>
        <v>0</v>
      </c>
      <c r="AC97">
        <f t="shared" si="6"/>
        <v>0</v>
      </c>
      <c r="AD97">
        <f t="shared" si="6"/>
        <v>22.016460905349795</v>
      </c>
      <c r="AE97">
        <f t="shared" si="6"/>
        <v>85.48284091291049</v>
      </c>
      <c r="AF97">
        <f t="shared" si="6"/>
        <v>51.721709187666299</v>
      </c>
      <c r="AG97">
        <f t="shared" si="6"/>
        <v>58.2792769916203</v>
      </c>
      <c r="AH97">
        <f t="shared" si="6"/>
        <v>108.92835954399831</v>
      </c>
      <c r="AI97">
        <f t="shared" si="6"/>
        <v>101.89427705473346</v>
      </c>
      <c r="AJ97">
        <f t="shared" si="6"/>
        <v>13.507222346226202</v>
      </c>
      <c r="AK97">
        <f t="shared" si="6"/>
        <v>21.8069650903272</v>
      </c>
      <c r="AL97">
        <f t="shared" si="6"/>
        <v>37.400314099818473</v>
      </c>
      <c r="AM97">
        <f t="shared" si="6"/>
        <v>76.828313189255553</v>
      </c>
      <c r="AN97">
        <f t="shared" si="6"/>
        <v>60.935806718939247</v>
      </c>
      <c r="AO97">
        <f t="shared" si="6"/>
        <v>104.92913625819125</v>
      </c>
      <c r="AP97">
        <f t="shared" si="6"/>
        <v>0</v>
      </c>
      <c r="AQ97">
        <f t="shared" si="6"/>
        <v>0</v>
      </c>
      <c r="AR97">
        <f t="shared" si="6"/>
        <v>0</v>
      </c>
      <c r="AS97">
        <f t="shared" si="6"/>
        <v>0</v>
      </c>
      <c r="AT97">
        <f t="shared" si="6"/>
        <v>0</v>
      </c>
      <c r="AU97">
        <f t="shared" si="6"/>
        <v>69.408714727290857</v>
      </c>
      <c r="AV97">
        <f t="shared" si="6"/>
        <v>76.544789762340031</v>
      </c>
      <c r="AW97">
        <f t="shared" si="6"/>
        <v>102.21443327685056</v>
      </c>
    </row>
    <row r="98" spans="1:49" x14ac:dyDescent="0.25">
      <c r="A98" t="s">
        <v>1771</v>
      </c>
      <c r="B98">
        <f>B65/B57*100</f>
        <v>77.8662756350747</v>
      </c>
      <c r="C98">
        <f t="shared" ref="C98:AW98" si="7">C65/C57*100</f>
        <v>0</v>
      </c>
      <c r="D98">
        <f t="shared" si="7"/>
        <v>13.277934193385722</v>
      </c>
      <c r="E98">
        <f t="shared" si="7"/>
        <v>51.796953602096451</v>
      </c>
      <c r="F98">
        <f t="shared" si="7"/>
        <v>57.803729206645663</v>
      </c>
      <c r="G98">
        <f t="shared" si="7"/>
        <v>76.082610335722364</v>
      </c>
      <c r="H98">
        <f t="shared" si="7"/>
        <v>83.177160872230488</v>
      </c>
      <c r="I98">
        <f t="shared" si="7"/>
        <v>67.172911739076312</v>
      </c>
      <c r="J98">
        <f t="shared" si="7"/>
        <v>59.440315002724397</v>
      </c>
      <c r="K98">
        <f t="shared" si="7"/>
        <v>20.377306664669018</v>
      </c>
      <c r="L98">
        <f t="shared" si="7"/>
        <v>39.866284329811549</v>
      </c>
      <c r="M98">
        <f t="shared" si="7"/>
        <v>56.081292806302883</v>
      </c>
      <c r="N98">
        <f t="shared" si="7"/>
        <v>56.384129996836649</v>
      </c>
      <c r="O98">
        <f t="shared" si="7"/>
        <v>47.151052117096256</v>
      </c>
      <c r="P98">
        <f t="shared" si="7"/>
        <v>86.749403924925105</v>
      </c>
      <c r="Q98">
        <f t="shared" si="7"/>
        <v>35.65061080743974</v>
      </c>
      <c r="R98">
        <f t="shared" si="7"/>
        <v>54.828094076494679</v>
      </c>
      <c r="S98">
        <f t="shared" si="7"/>
        <v>62.529348676773232</v>
      </c>
      <c r="T98">
        <f t="shared" si="7"/>
        <v>72.001448935671519</v>
      </c>
      <c r="U98">
        <f t="shared" si="7"/>
        <v>62.858004870374764</v>
      </c>
      <c r="V98">
        <f t="shared" si="7"/>
        <v>62.760453083484833</v>
      </c>
      <c r="W98">
        <f t="shared" si="7"/>
        <v>75.70082799206223</v>
      </c>
      <c r="X98">
        <f t="shared" si="7"/>
        <v>49.640204078241077</v>
      </c>
      <c r="Y98">
        <f t="shared" si="7"/>
        <v>47.161522092304878</v>
      </c>
      <c r="Z98">
        <f t="shared" si="7"/>
        <v>308.77439629507114</v>
      </c>
      <c r="AA98">
        <f t="shared" si="7"/>
        <v>0</v>
      </c>
      <c r="AB98">
        <f t="shared" si="7"/>
        <v>0</v>
      </c>
      <c r="AC98">
        <f t="shared" si="7"/>
        <v>17.492103344942088</v>
      </c>
      <c r="AD98">
        <f t="shared" si="7"/>
        <v>40.018066847335142</v>
      </c>
      <c r="AE98">
        <f t="shared" si="7"/>
        <v>44.835862011394703</v>
      </c>
      <c r="AF98">
        <f t="shared" si="7"/>
        <v>35.423605644038027</v>
      </c>
      <c r="AG98">
        <f t="shared" si="7"/>
        <v>44.895905485055614</v>
      </c>
      <c r="AH98">
        <f t="shared" si="7"/>
        <v>155.97539470986263</v>
      </c>
      <c r="AI98">
        <f t="shared" si="7"/>
        <v>0</v>
      </c>
      <c r="AJ98">
        <f t="shared" si="7"/>
        <v>13.989579869194102</v>
      </c>
      <c r="AK98">
        <f t="shared" si="7"/>
        <v>39.956900561222909</v>
      </c>
      <c r="AL98">
        <f t="shared" si="7"/>
        <v>59.129565449213551</v>
      </c>
      <c r="AM98">
        <f t="shared" si="7"/>
        <v>50.794069441042936</v>
      </c>
      <c r="AN98">
        <f t="shared" si="7"/>
        <v>47.842666478356044</v>
      </c>
      <c r="AO98">
        <f t="shared" si="7"/>
        <v>37.847874925496313</v>
      </c>
      <c r="AP98">
        <f t="shared" si="7"/>
        <v>0</v>
      </c>
      <c r="AQ98">
        <f t="shared" si="7"/>
        <v>0</v>
      </c>
      <c r="AR98">
        <f t="shared" si="7"/>
        <v>0</v>
      </c>
      <c r="AS98">
        <f t="shared" si="7"/>
        <v>26.600557160017374</v>
      </c>
      <c r="AT98">
        <f t="shared" si="7"/>
        <v>48.100867085564602</v>
      </c>
      <c r="AU98">
        <f t="shared" si="7"/>
        <v>68.1614024920313</v>
      </c>
      <c r="AV98">
        <f t="shared" si="7"/>
        <v>56.770118634005819</v>
      </c>
      <c r="AW98">
        <f t="shared" si="7"/>
        <v>47.334282337773956</v>
      </c>
    </row>
    <row r="99" spans="1:49" x14ac:dyDescent="0.25">
      <c r="A99" t="s">
        <v>1772</v>
      </c>
      <c r="B99">
        <f>B83/B75*100</f>
        <v>88.053015180353739</v>
      </c>
      <c r="C99">
        <f t="shared" ref="C99:AW99" si="8">C83/C75*100</f>
        <v>0</v>
      </c>
      <c r="D99">
        <f t="shared" si="8"/>
        <v>12.01763897925251</v>
      </c>
      <c r="E99">
        <f t="shared" si="8"/>
        <v>52.144426818797029</v>
      </c>
      <c r="F99">
        <f t="shared" si="8"/>
        <v>62.737777969594632</v>
      </c>
      <c r="G99">
        <f t="shared" si="8"/>
        <v>90.397610071840106</v>
      </c>
      <c r="H99">
        <f t="shared" si="8"/>
        <v>91.442529005589748</v>
      </c>
      <c r="I99">
        <f t="shared" si="8"/>
        <v>106.90094756283625</v>
      </c>
      <c r="J99">
        <f t="shared" si="8"/>
        <v>72.102613926471051</v>
      </c>
      <c r="K99">
        <f t="shared" si="8"/>
        <v>16.664495623176322</v>
      </c>
      <c r="L99">
        <f t="shared" si="8"/>
        <v>42.183061247680008</v>
      </c>
      <c r="M99">
        <f t="shared" si="8"/>
        <v>47.665935961476258</v>
      </c>
      <c r="N99">
        <f t="shared" si="8"/>
        <v>59.105379362281127</v>
      </c>
      <c r="O99">
        <f t="shared" si="8"/>
        <v>63.926286557930254</v>
      </c>
      <c r="P99">
        <f t="shared" si="8"/>
        <v>107.07947038643645</v>
      </c>
      <c r="Q99">
        <f t="shared" si="8"/>
        <v>86.915313450216729</v>
      </c>
      <c r="R99">
        <f t="shared" si="8"/>
        <v>47.33899473134295</v>
      </c>
      <c r="S99">
        <f t="shared" si="8"/>
        <v>62.831080174688125</v>
      </c>
      <c r="T99">
        <f t="shared" si="8"/>
        <v>49.328006678194498</v>
      </c>
      <c r="U99">
        <f t="shared" si="8"/>
        <v>52.408464348658335</v>
      </c>
      <c r="V99">
        <f t="shared" si="8"/>
        <v>51.030707838074306</v>
      </c>
      <c r="W99">
        <f t="shared" si="8"/>
        <v>54.879054918513027</v>
      </c>
      <c r="X99">
        <f t="shared" si="8"/>
        <v>39.72349929364114</v>
      </c>
      <c r="Y99">
        <f t="shared" si="8"/>
        <v>58.348687026594462</v>
      </c>
      <c r="Z99">
        <f t="shared" si="8"/>
        <v>154.75652841781874</v>
      </c>
      <c r="AA99">
        <f t="shared" si="8"/>
        <v>0</v>
      </c>
      <c r="AB99">
        <f t="shared" si="8"/>
        <v>0</v>
      </c>
      <c r="AC99">
        <f t="shared" si="8"/>
        <v>16.49632458444626</v>
      </c>
      <c r="AD99">
        <f t="shared" si="8"/>
        <v>33.901551166770801</v>
      </c>
      <c r="AE99">
        <f t="shared" si="8"/>
        <v>59.36129209874278</v>
      </c>
      <c r="AF99">
        <f t="shared" si="8"/>
        <v>47.934554256485193</v>
      </c>
      <c r="AG99">
        <f t="shared" si="8"/>
        <v>43.258414623429125</v>
      </c>
      <c r="AH99">
        <f t="shared" si="8"/>
        <v>154.01343931558452</v>
      </c>
      <c r="AI99">
        <f t="shared" si="8"/>
        <v>0</v>
      </c>
      <c r="AJ99">
        <f t="shared" si="8"/>
        <v>12.3588957330249</v>
      </c>
      <c r="AK99">
        <f t="shared" si="8"/>
        <v>77.028060875980231</v>
      </c>
      <c r="AL99">
        <f t="shared" si="8"/>
        <v>38.519471166212256</v>
      </c>
      <c r="AM99">
        <f t="shared" si="8"/>
        <v>45.332222720574109</v>
      </c>
      <c r="AN99">
        <f t="shared" si="8"/>
        <v>43.295360708655508</v>
      </c>
      <c r="AO99">
        <f t="shared" si="8"/>
        <v>90.937802775785485</v>
      </c>
      <c r="AP99">
        <f t="shared" si="8"/>
        <v>0</v>
      </c>
      <c r="AQ99">
        <f t="shared" si="8"/>
        <v>0</v>
      </c>
      <c r="AR99">
        <f t="shared" si="8"/>
        <v>0</v>
      </c>
      <c r="AS99">
        <f t="shared" si="8"/>
        <v>18.832947969153043</v>
      </c>
      <c r="AT99">
        <f t="shared" si="8"/>
        <v>73.534179815331328</v>
      </c>
      <c r="AU99">
        <f t="shared" si="8"/>
        <v>79.688748393372009</v>
      </c>
      <c r="AV99">
        <f t="shared" si="8"/>
        <v>91.26828798767967</v>
      </c>
      <c r="AW99">
        <f t="shared" si="8"/>
        <v>85.388544543073507</v>
      </c>
    </row>
    <row r="100" spans="1:49" s="7" customFormat="1" x14ac:dyDescent="0.25">
      <c r="A100" s="7" t="s">
        <v>1773</v>
      </c>
      <c r="B100" s="7" t="s">
        <v>1644</v>
      </c>
      <c r="C100" s="7" t="s">
        <v>1459</v>
      </c>
      <c r="D100" s="7" t="s">
        <v>1459</v>
      </c>
      <c r="E100" s="7" t="s">
        <v>1459</v>
      </c>
      <c r="F100" s="7" t="s">
        <v>1459</v>
      </c>
      <c r="G100" s="7" t="s">
        <v>1459</v>
      </c>
      <c r="H100" s="7" t="s">
        <v>1459</v>
      </c>
      <c r="I100" s="7" t="s">
        <v>1459</v>
      </c>
      <c r="J100" s="7" t="s">
        <v>1644</v>
      </c>
      <c r="K100" s="7" t="s">
        <v>1463</v>
      </c>
      <c r="L100" s="7" t="s">
        <v>1463</v>
      </c>
      <c r="M100" s="7" t="s">
        <v>1463</v>
      </c>
      <c r="N100" s="7" t="s">
        <v>1463</v>
      </c>
      <c r="O100" s="7" t="s">
        <v>1463</v>
      </c>
      <c r="P100" s="7" t="s">
        <v>1463</v>
      </c>
      <c r="Q100" s="7" t="s">
        <v>1463</v>
      </c>
      <c r="R100" s="7" t="s">
        <v>1644</v>
      </c>
      <c r="S100" s="7" t="s">
        <v>1467</v>
      </c>
      <c r="T100" s="7" t="s">
        <v>1467</v>
      </c>
      <c r="U100" s="7" t="s">
        <v>1467</v>
      </c>
      <c r="V100" s="7" t="s">
        <v>1467</v>
      </c>
      <c r="W100" s="7" t="s">
        <v>1467</v>
      </c>
      <c r="X100" s="7" t="s">
        <v>1467</v>
      </c>
      <c r="Y100" s="7" t="s">
        <v>1467</v>
      </c>
      <c r="Z100" s="7" t="s">
        <v>1686</v>
      </c>
      <c r="AA100" s="7" t="s">
        <v>1471</v>
      </c>
      <c r="AB100" s="7" t="s">
        <v>1471</v>
      </c>
      <c r="AC100" s="7" t="s">
        <v>1471</v>
      </c>
      <c r="AD100" s="7" t="s">
        <v>1471</v>
      </c>
      <c r="AE100" s="7" t="s">
        <v>1471</v>
      </c>
      <c r="AF100" s="7" t="s">
        <v>1471</v>
      </c>
      <c r="AG100" s="7" t="s">
        <v>1471</v>
      </c>
      <c r="AH100" s="7" t="s">
        <v>1686</v>
      </c>
      <c r="AI100" s="7" t="s">
        <v>1475</v>
      </c>
      <c r="AJ100" s="7" t="s">
        <v>1475</v>
      </c>
      <c r="AK100" s="7" t="s">
        <v>1475</v>
      </c>
      <c r="AL100" s="7" t="s">
        <v>1475</v>
      </c>
      <c r="AM100" s="7" t="s">
        <v>1475</v>
      </c>
      <c r="AN100" s="7" t="s">
        <v>1475</v>
      </c>
      <c r="AO100" s="7" t="s">
        <v>1475</v>
      </c>
      <c r="AP100" s="7" t="s">
        <v>1794</v>
      </c>
      <c r="AQ100" s="7" t="s">
        <v>1479</v>
      </c>
      <c r="AR100" s="7" t="s">
        <v>1479</v>
      </c>
      <c r="AS100" s="7" t="s">
        <v>1479</v>
      </c>
      <c r="AT100" s="7" t="s">
        <v>1479</v>
      </c>
      <c r="AU100" s="7" t="s">
        <v>1479</v>
      </c>
      <c r="AV100" s="7" t="s">
        <v>1479</v>
      </c>
      <c r="AW100" s="7" t="s">
        <v>1479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83.386383714373721</v>
      </c>
      <c r="C102">
        <f t="shared" ref="C102:AW102" si="9">AVERAGE(C97:C99)</f>
        <v>0</v>
      </c>
      <c r="D102">
        <f t="shared" si="9"/>
        <v>17.235063915478637</v>
      </c>
      <c r="E102">
        <f t="shared" si="9"/>
        <v>57.606636906589756</v>
      </c>
      <c r="F102">
        <f t="shared" si="9"/>
        <v>49.482014912354977</v>
      </c>
      <c r="G102">
        <f t="shared" si="9"/>
        <v>79.929766188251179</v>
      </c>
      <c r="H102">
        <f t="shared" si="9"/>
        <v>92.553830127423964</v>
      </c>
      <c r="I102">
        <f t="shared" si="9"/>
        <v>85.585616605042446</v>
      </c>
      <c r="J102">
        <f t="shared" si="9"/>
        <v>65.833056394163862</v>
      </c>
      <c r="K102">
        <f t="shared" si="9"/>
        <v>22.882116904851795</v>
      </c>
      <c r="L102">
        <f t="shared" si="9"/>
        <v>40.36078164468335</v>
      </c>
      <c r="M102">
        <f t="shared" si="9"/>
        <v>50.786211274542886</v>
      </c>
      <c r="N102">
        <f t="shared" si="9"/>
        <v>51.388370115218954</v>
      </c>
      <c r="O102">
        <f t="shared" si="9"/>
        <v>54.031069128395067</v>
      </c>
      <c r="P102">
        <f t="shared" si="9"/>
        <v>101.38345753999631</v>
      </c>
      <c r="Q102">
        <f t="shared" si="9"/>
        <v>57.529646321716832</v>
      </c>
      <c r="R102">
        <f t="shared" si="9"/>
        <v>51.37725760756917</v>
      </c>
      <c r="S102">
        <f t="shared" si="9"/>
        <v>75.135561130062669</v>
      </c>
      <c r="T102">
        <f t="shared" si="9"/>
        <v>67.80633595089067</v>
      </c>
      <c r="U102">
        <f t="shared" si="9"/>
        <v>57.846393975110054</v>
      </c>
      <c r="V102">
        <f t="shared" si="9"/>
        <v>51.542072725045223</v>
      </c>
      <c r="W102">
        <f t="shared" si="9"/>
        <v>59.641107526714002</v>
      </c>
      <c r="X102">
        <f t="shared" si="9"/>
        <v>44.968977496932233</v>
      </c>
      <c r="Y102">
        <f t="shared" si="9"/>
        <v>49.434825617168975</v>
      </c>
      <c r="Z102">
        <f t="shared" si="9"/>
        <v>190.05098910541361</v>
      </c>
      <c r="AA102">
        <f t="shared" si="9"/>
        <v>0</v>
      </c>
      <c r="AB102">
        <f t="shared" si="9"/>
        <v>0</v>
      </c>
      <c r="AC102">
        <f t="shared" si="9"/>
        <v>11.329475976462783</v>
      </c>
      <c r="AD102">
        <f t="shared" si="9"/>
        <v>31.978692973151912</v>
      </c>
      <c r="AE102">
        <f t="shared" si="9"/>
        <v>63.226665007682662</v>
      </c>
      <c r="AF102">
        <f t="shared" si="9"/>
        <v>45.026623029396511</v>
      </c>
      <c r="AG102">
        <f t="shared" si="9"/>
        <v>48.811199033368347</v>
      </c>
      <c r="AH102">
        <f t="shared" si="9"/>
        <v>139.63906452314848</v>
      </c>
      <c r="AI102">
        <f t="shared" si="9"/>
        <v>33.964759018244486</v>
      </c>
      <c r="AJ102">
        <f t="shared" si="9"/>
        <v>13.285232649481735</v>
      </c>
      <c r="AK102">
        <f t="shared" si="9"/>
        <v>46.263975509176781</v>
      </c>
      <c r="AL102">
        <f t="shared" si="9"/>
        <v>45.016450238414755</v>
      </c>
      <c r="AM102">
        <f t="shared" si="9"/>
        <v>57.65153511695754</v>
      </c>
      <c r="AN102">
        <f t="shared" si="9"/>
        <v>50.691277968650262</v>
      </c>
      <c r="AO102">
        <f t="shared" si="9"/>
        <v>77.904937986491021</v>
      </c>
      <c r="AP102">
        <f t="shared" si="9"/>
        <v>0</v>
      </c>
      <c r="AQ102">
        <f t="shared" si="9"/>
        <v>0</v>
      </c>
      <c r="AR102">
        <f t="shared" si="9"/>
        <v>0</v>
      </c>
      <c r="AS102">
        <f t="shared" si="9"/>
        <v>15.144501709723471</v>
      </c>
      <c r="AT102">
        <f t="shared" si="9"/>
        <v>40.545015633631976</v>
      </c>
      <c r="AU102">
        <f t="shared" si="9"/>
        <v>72.419621870898055</v>
      </c>
      <c r="AV102">
        <f t="shared" si="9"/>
        <v>74.861065461341852</v>
      </c>
      <c r="AW102">
        <f t="shared" si="9"/>
        <v>78.312420052565997</v>
      </c>
    </row>
    <row r="103" spans="1:49" x14ac:dyDescent="0.25">
      <c r="A103" t="s">
        <v>1774</v>
      </c>
      <c r="B103">
        <f>STDEV(B97:B99)</f>
        <v>5.1467205469065256</v>
      </c>
      <c r="C103">
        <f t="shared" ref="C103:AW103" si="10">STDEV(C97:C99)</f>
        <v>0</v>
      </c>
      <c r="D103">
        <f t="shared" si="10"/>
        <v>7.9703466606261513</v>
      </c>
      <c r="E103">
        <f t="shared" si="10"/>
        <v>9.7632919599065815</v>
      </c>
      <c r="F103">
        <f t="shared" si="10"/>
        <v>18.848789243361022</v>
      </c>
      <c r="G103">
        <f t="shared" si="10"/>
        <v>9.1708743784183202</v>
      </c>
      <c r="H103">
        <f t="shared" si="10"/>
        <v>9.9788385880845762</v>
      </c>
      <c r="I103">
        <f t="shared" si="10"/>
        <v>20.022440817123357</v>
      </c>
      <c r="J103">
        <f t="shared" si="10"/>
        <v>6.3320481841140444</v>
      </c>
      <c r="K103">
        <f t="shared" si="10"/>
        <v>7.778614927966756</v>
      </c>
      <c r="L103">
        <f t="shared" si="10"/>
        <v>1.6322126623959186</v>
      </c>
      <c r="M103">
        <f t="shared" si="10"/>
        <v>4.6099776868324565</v>
      </c>
      <c r="N103">
        <f t="shared" si="10"/>
        <v>11.09333915989993</v>
      </c>
      <c r="O103">
        <f t="shared" si="10"/>
        <v>8.7846854131400463</v>
      </c>
      <c r="P103">
        <f t="shared" si="10"/>
        <v>12.776710459607706</v>
      </c>
      <c r="Q103">
        <f t="shared" si="10"/>
        <v>26.443894813488122</v>
      </c>
      <c r="R103">
        <f t="shared" si="10"/>
        <v>3.7789488734810481</v>
      </c>
      <c r="S103">
        <f t="shared" si="10"/>
        <v>21.57382082639857</v>
      </c>
      <c r="T103">
        <f t="shared" si="10"/>
        <v>16.778824350839137</v>
      </c>
      <c r="U103">
        <f t="shared" si="10"/>
        <v>5.2377986811416388</v>
      </c>
      <c r="V103">
        <f t="shared" si="10"/>
        <v>10.971639171530384</v>
      </c>
      <c r="W103">
        <f t="shared" si="10"/>
        <v>14.286865742331587</v>
      </c>
      <c r="X103">
        <f t="shared" si="10"/>
        <v>4.9832300910392187</v>
      </c>
      <c r="Y103">
        <f t="shared" si="10"/>
        <v>8.0225258853061199</v>
      </c>
      <c r="Z103">
        <f t="shared" si="10"/>
        <v>105.59672221331837</v>
      </c>
      <c r="AA103">
        <f t="shared" si="10"/>
        <v>0</v>
      </c>
      <c r="AB103">
        <f t="shared" si="10"/>
        <v>0</v>
      </c>
      <c r="AC103">
        <f t="shared" si="10"/>
        <v>9.8242385588349332</v>
      </c>
      <c r="AD103">
        <f t="shared" si="10"/>
        <v>9.1535507780973404</v>
      </c>
      <c r="AE103">
        <f t="shared" si="10"/>
        <v>20.597331240938487</v>
      </c>
      <c r="AF103">
        <f t="shared" si="10"/>
        <v>8.5293078731990146</v>
      </c>
      <c r="AG103">
        <f t="shared" si="10"/>
        <v>8.2403713052344028</v>
      </c>
      <c r="AH103">
        <f t="shared" si="10"/>
        <v>26.614335751237274</v>
      </c>
      <c r="AI103">
        <f t="shared" si="10"/>
        <v>58.828688286432673</v>
      </c>
      <c r="AJ103">
        <f t="shared" si="10"/>
        <v>0.83770057722553826</v>
      </c>
      <c r="AK103">
        <f t="shared" si="10"/>
        <v>28.145634665812697</v>
      </c>
      <c r="AL103">
        <f t="shared" si="10"/>
        <v>12.23511928220463</v>
      </c>
      <c r="AM103">
        <f t="shared" si="10"/>
        <v>16.830613634835199</v>
      </c>
      <c r="AN103">
        <f t="shared" si="10"/>
        <v>9.1587266815541604</v>
      </c>
      <c r="AO103">
        <f t="shared" si="10"/>
        <v>35.38877758496826</v>
      </c>
      <c r="AP103">
        <f t="shared" si="10"/>
        <v>0</v>
      </c>
      <c r="AQ103">
        <f t="shared" si="10"/>
        <v>0</v>
      </c>
      <c r="AR103">
        <f t="shared" si="10"/>
        <v>0</v>
      </c>
      <c r="AS103">
        <f t="shared" si="10"/>
        <v>13.678482633770564</v>
      </c>
      <c r="AT103">
        <f t="shared" si="10"/>
        <v>37.344839920009363</v>
      </c>
      <c r="AU103">
        <f t="shared" si="10"/>
        <v>6.3260649105789106</v>
      </c>
      <c r="AV103">
        <f t="shared" si="10"/>
        <v>17.310607090163483</v>
      </c>
      <c r="AW103">
        <f t="shared" si="10"/>
        <v>28.11603448439746</v>
      </c>
    </row>
    <row r="104" spans="1:49" x14ac:dyDescent="0.25">
      <c r="A104" t="s">
        <v>1775</v>
      </c>
      <c r="B104">
        <f>STDEV(B97:B99)/SQRT(3)</f>
        <v>2.9714604932002606</v>
      </c>
      <c r="C104">
        <f t="shared" ref="C104:AW104" si="11">STDEV(C97:C99)/SQRT(3)</f>
        <v>0</v>
      </c>
      <c r="D104">
        <f t="shared" si="11"/>
        <v>4.6016817900471434</v>
      </c>
      <c r="E104">
        <f t="shared" si="11"/>
        <v>5.6368392412289738</v>
      </c>
      <c r="F104">
        <f t="shared" si="11"/>
        <v>10.882353543553009</v>
      </c>
      <c r="G104">
        <f t="shared" si="11"/>
        <v>5.294806791084059</v>
      </c>
      <c r="H104">
        <f t="shared" si="11"/>
        <v>5.7612851450304552</v>
      </c>
      <c r="I104">
        <f t="shared" si="11"/>
        <v>11.559961595599521</v>
      </c>
      <c r="J104">
        <f t="shared" si="11"/>
        <v>3.6558097236199245</v>
      </c>
      <c r="K104">
        <f t="shared" si="11"/>
        <v>4.490985422584048</v>
      </c>
      <c r="L104">
        <f t="shared" si="11"/>
        <v>0.94235842000899939</v>
      </c>
      <c r="M104">
        <f t="shared" si="11"/>
        <v>2.6615718584508872</v>
      </c>
      <c r="N104">
        <f t="shared" si="11"/>
        <v>6.404742350180042</v>
      </c>
      <c r="O104">
        <f t="shared" si="11"/>
        <v>5.0718404880225849</v>
      </c>
      <c r="P104">
        <f t="shared" si="11"/>
        <v>7.3766372232124171</v>
      </c>
      <c r="Q104">
        <f t="shared" si="11"/>
        <v>15.267389788989517</v>
      </c>
      <c r="R104">
        <f t="shared" si="11"/>
        <v>2.1817771493581164</v>
      </c>
      <c r="S104">
        <f t="shared" si="11"/>
        <v>12.455651261569971</v>
      </c>
      <c r="T104">
        <f t="shared" si="11"/>
        <v>9.687258755642425</v>
      </c>
      <c r="U104">
        <f t="shared" si="11"/>
        <v>3.0240444785181921</v>
      </c>
      <c r="V104">
        <f t="shared" si="11"/>
        <v>6.3344788291345102</v>
      </c>
      <c r="W104">
        <f t="shared" si="11"/>
        <v>8.2485257822111855</v>
      </c>
      <c r="X104">
        <f t="shared" si="11"/>
        <v>2.8770692344953366</v>
      </c>
      <c r="Y104">
        <f t="shared" si="11"/>
        <v>4.6318074794622293</v>
      </c>
      <c r="Z104">
        <f t="shared" si="11"/>
        <v>60.966295995401502</v>
      </c>
      <c r="AA104">
        <f t="shared" si="11"/>
        <v>0</v>
      </c>
      <c r="AB104">
        <f t="shared" si="11"/>
        <v>0</v>
      </c>
      <c r="AC104">
        <f t="shared" si="11"/>
        <v>5.67202677652645</v>
      </c>
      <c r="AD104">
        <f t="shared" si="11"/>
        <v>5.2848050057754081</v>
      </c>
      <c r="AE104">
        <f t="shared" si="11"/>
        <v>11.891874736543725</v>
      </c>
      <c r="AF104">
        <f t="shared" si="11"/>
        <v>4.9243981965926462</v>
      </c>
      <c r="AG104">
        <f t="shared" si="11"/>
        <v>4.7575805912995506</v>
      </c>
      <c r="AH104">
        <f t="shared" si="11"/>
        <v>15.365793910279923</v>
      </c>
      <c r="AI104">
        <f t="shared" si="11"/>
        <v>33.964759018244493</v>
      </c>
      <c r="AJ104">
        <f t="shared" si="11"/>
        <v>0.48364665376146942</v>
      </c>
      <c r="AK104">
        <f t="shared" si="11"/>
        <v>16.249889750819825</v>
      </c>
      <c r="AL104">
        <f t="shared" si="11"/>
        <v>7.0639494111480241</v>
      </c>
      <c r="AM104">
        <f t="shared" si="11"/>
        <v>9.7171593126986888</v>
      </c>
      <c r="AN104">
        <f t="shared" si="11"/>
        <v>5.2877933150295027</v>
      </c>
      <c r="AO104">
        <f t="shared" si="11"/>
        <v>20.431720264973219</v>
      </c>
      <c r="AP104">
        <f t="shared" si="11"/>
        <v>0</v>
      </c>
      <c r="AQ104">
        <f t="shared" si="11"/>
        <v>0</v>
      </c>
      <c r="AR104">
        <f t="shared" si="11"/>
        <v>0</v>
      </c>
      <c r="AS104">
        <f t="shared" si="11"/>
        <v>7.8972756307130565</v>
      </c>
      <c r="AT104">
        <f t="shared" si="11"/>
        <v>21.561053380660891</v>
      </c>
      <c r="AU104">
        <f t="shared" si="11"/>
        <v>3.6523552790337801</v>
      </c>
      <c r="AV104">
        <f t="shared" si="11"/>
        <v>9.9942836633417311</v>
      </c>
      <c r="AW104">
        <f t="shared" si="11"/>
        <v>16.232800078111676</v>
      </c>
    </row>
    <row r="106" spans="1:49" x14ac:dyDescent="0.25">
      <c r="A106" t="s">
        <v>1773</v>
      </c>
      <c r="B106" s="165">
        <f>AVERAGE(B97:B99,J97:J99,R97:R99,)</f>
        <v>60.179009314832022</v>
      </c>
    </row>
    <row r="107" spans="1:49" x14ac:dyDescent="0.25">
      <c r="A107" t="s">
        <v>1774</v>
      </c>
      <c r="B107" s="165">
        <f>STDEV(B97:B99,J97:J99,R97:R99)</f>
        <v>14.591956753014676</v>
      </c>
    </row>
    <row r="108" spans="1:49" x14ac:dyDescent="0.25">
      <c r="A108" t="s">
        <v>1775</v>
      </c>
      <c r="B108" s="165">
        <f>STDEV(B97:B99,J97:J99,R97:R99)/SQRT(3)</f>
        <v>8.4246701593564008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1457</v>
      </c>
      <c r="D112" s="224" t="s">
        <v>1457</v>
      </c>
      <c r="E112" s="224" t="s">
        <v>1457</v>
      </c>
      <c r="F112" s="224" t="s">
        <v>1457</v>
      </c>
      <c r="G112" s="224" t="s">
        <v>1457</v>
      </c>
      <c r="H112" s="224" t="s">
        <v>1457</v>
      </c>
      <c r="I112" s="225" t="s">
        <v>1457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1461</v>
      </c>
      <c r="D113" s="219" t="s">
        <v>1461</v>
      </c>
      <c r="E113" s="219" t="s">
        <v>1461</v>
      </c>
      <c r="F113" s="219" t="s">
        <v>1461</v>
      </c>
      <c r="G113" s="219" t="s">
        <v>1461</v>
      </c>
      <c r="H113" s="219" t="s">
        <v>1461</v>
      </c>
      <c r="I113" s="220" t="s">
        <v>1461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1465</v>
      </c>
      <c r="D114" s="219" t="s">
        <v>1465</v>
      </c>
      <c r="E114" s="219" t="s">
        <v>1465</v>
      </c>
      <c r="F114" s="219" t="s">
        <v>1465</v>
      </c>
      <c r="G114" s="219" t="s">
        <v>1465</v>
      </c>
      <c r="H114" s="219" t="s">
        <v>1465</v>
      </c>
      <c r="I114" s="220" t="s">
        <v>1465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1469</v>
      </c>
      <c r="D115" s="219" t="s">
        <v>1469</v>
      </c>
      <c r="E115" s="219" t="s">
        <v>1469</v>
      </c>
      <c r="F115" s="219" t="s">
        <v>1469</v>
      </c>
      <c r="G115" s="219" t="s">
        <v>1469</v>
      </c>
      <c r="H115" s="219" t="s">
        <v>1469</v>
      </c>
      <c r="I115" s="220" t="s">
        <v>1469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1473</v>
      </c>
      <c r="D116" s="219" t="s">
        <v>1473</v>
      </c>
      <c r="E116" s="219" t="s">
        <v>1473</v>
      </c>
      <c r="F116" s="219" t="s">
        <v>1473</v>
      </c>
      <c r="G116" s="219" t="s">
        <v>1473</v>
      </c>
      <c r="H116" s="219" t="s">
        <v>1473</v>
      </c>
      <c r="I116" s="220" t="s">
        <v>1473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1477</v>
      </c>
      <c r="D117" s="219" t="s">
        <v>1477</v>
      </c>
      <c r="E117" s="219" t="s">
        <v>1477</v>
      </c>
      <c r="F117" s="219" t="s">
        <v>1477</v>
      </c>
      <c r="G117" s="219" t="s">
        <v>1477</v>
      </c>
      <c r="H117" s="219" t="s">
        <v>1477</v>
      </c>
      <c r="I117" s="220" t="s">
        <v>1477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x14ac:dyDescent="0.25">
      <c r="A118" s="6" t="s">
        <v>1664</v>
      </c>
      <c r="B118" s="218" t="s">
        <v>1808</v>
      </c>
      <c r="C118" s="219"/>
      <c r="D118" s="220"/>
      <c r="E118" s="19" t="s">
        <v>1809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1831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0.85940000000000005</v>
      </c>
      <c r="C126">
        <v>0.27110000000000001</v>
      </c>
      <c r="D126">
        <v>0.2344</v>
      </c>
      <c r="E126">
        <v>0.2142</v>
      </c>
      <c r="F126">
        <v>0.2034</v>
      </c>
      <c r="G126">
        <v>0.2036</v>
      </c>
      <c r="H126">
        <v>0.18970000000000001</v>
      </c>
      <c r="I126">
        <v>0.1825</v>
      </c>
      <c r="K126" t="s">
        <v>1658</v>
      </c>
      <c r="L126">
        <f>B126-$F$132</f>
        <v>0.77873333333333339</v>
      </c>
      <c r="M126">
        <f t="shared" ref="M126:S126" si="12">C126-$F$132</f>
        <v>0.19043333333333334</v>
      </c>
      <c r="N126">
        <f t="shared" si="12"/>
        <v>0.15373333333333333</v>
      </c>
      <c r="O126">
        <f t="shared" si="12"/>
        <v>0.13353333333333334</v>
      </c>
      <c r="P126">
        <f t="shared" si="12"/>
        <v>0.12273333333333333</v>
      </c>
      <c r="Q126">
        <f t="shared" si="12"/>
        <v>0.12293333333333334</v>
      </c>
      <c r="R126">
        <f t="shared" si="12"/>
        <v>0.10903333333333334</v>
      </c>
      <c r="S126">
        <f t="shared" si="12"/>
        <v>0.10183333333333333</v>
      </c>
      <c r="U126" t="s">
        <v>1658</v>
      </c>
      <c r="V126">
        <f>L126/$L$131*100</f>
        <v>44.265494438865417</v>
      </c>
      <c r="W126">
        <f t="shared" ref="W126:AC126" si="13">M126/$L$131*100</f>
        <v>10.824791102184664</v>
      </c>
      <c r="X126">
        <f t="shared" si="13"/>
        <v>8.7386550959698344</v>
      </c>
      <c r="Y126">
        <f t="shared" si="13"/>
        <v>7.5904276484074495</v>
      </c>
      <c r="Z126">
        <f t="shared" si="13"/>
        <v>6.976523864562215</v>
      </c>
      <c r="AA126">
        <f t="shared" si="13"/>
        <v>6.9878924531519404</v>
      </c>
      <c r="AB126">
        <f t="shared" si="13"/>
        <v>6.1977755461659436</v>
      </c>
      <c r="AC126">
        <f t="shared" si="13"/>
        <v>5.7885063569357857</v>
      </c>
    </row>
    <row r="127" spans="1:29" x14ac:dyDescent="0.25">
      <c r="A127" t="s">
        <v>1659</v>
      </c>
      <c r="B127">
        <v>0.25609999999999999</v>
      </c>
      <c r="C127">
        <v>0.25140000000000001</v>
      </c>
      <c r="D127">
        <v>0.23780000000000001</v>
      </c>
      <c r="E127">
        <v>0.23039999999999999</v>
      </c>
      <c r="F127">
        <v>0.23480000000000001</v>
      </c>
      <c r="G127">
        <v>0.21510000000000001</v>
      </c>
      <c r="H127">
        <v>0.22720000000000001</v>
      </c>
      <c r="I127">
        <v>0.21060000000000001</v>
      </c>
      <c r="K127" t="s">
        <v>1659</v>
      </c>
      <c r="L127">
        <f t="shared" ref="L127:L131" si="14">B127-$F$132</f>
        <v>0.17543333333333333</v>
      </c>
      <c r="M127">
        <f t="shared" ref="M127:M131" si="15">C127-$F$132</f>
        <v>0.17073333333333335</v>
      </c>
      <c r="N127">
        <f t="shared" ref="N127:N131" si="16">D127-$F$132</f>
        <v>0.15713333333333335</v>
      </c>
      <c r="O127">
        <f t="shared" ref="O127:O131" si="17">E127-$F$132</f>
        <v>0.14973333333333333</v>
      </c>
      <c r="P127">
        <f t="shared" ref="P127:P131" si="18">F127-$F$132</f>
        <v>0.15413333333333334</v>
      </c>
      <c r="Q127">
        <f t="shared" ref="Q127:Q131" si="19">G127-$F$132</f>
        <v>0.13443333333333335</v>
      </c>
      <c r="R127">
        <f t="shared" ref="R127:R131" si="20">H127-$F$132</f>
        <v>0.14653333333333335</v>
      </c>
      <c r="S127">
        <f t="shared" ref="S127:S131" si="21">I127-$F$132</f>
        <v>0.12993333333333335</v>
      </c>
      <c r="U127" t="s">
        <v>1659</v>
      </c>
      <c r="V127">
        <f t="shared" ref="V127:V131" si="22">L127/$L$131*100</f>
        <v>9.9721469579551698</v>
      </c>
      <c r="W127">
        <f t="shared" ref="W127:W131" si="23">M127/$L$131*100</f>
        <v>9.7049851260965951</v>
      </c>
      <c r="X127">
        <f t="shared" ref="X127:X131" si="24">N127/$L$131*100</f>
        <v>8.9319211019951883</v>
      </c>
      <c r="Y127">
        <f t="shared" ref="Y127:Y131" si="25">O127/$L$131*100</f>
        <v>8.5112833241753041</v>
      </c>
      <c r="Z127">
        <f t="shared" ref="Z127:Z131" si="26">P127/$L$131*100</f>
        <v>8.7613922731492888</v>
      </c>
      <c r="AA127">
        <f t="shared" ref="AA127:AA131" si="27">Q127/$L$131*100</f>
        <v>7.6415862970612203</v>
      </c>
      <c r="AB127">
        <f t="shared" ref="AB127:AB131" si="28">R127/$L$131*100</f>
        <v>8.3293859067396774</v>
      </c>
      <c r="AC127">
        <f t="shared" ref="AC127:AC131" si="29">S127/$L$131*100</f>
        <v>7.3857930537923719</v>
      </c>
    </row>
    <row r="128" spans="1:29" x14ac:dyDescent="0.25">
      <c r="A128" t="s">
        <v>1660</v>
      </c>
      <c r="B128">
        <v>0.1767</v>
      </c>
      <c r="C128">
        <v>0.2016</v>
      </c>
      <c r="D128">
        <v>0.18970000000000001</v>
      </c>
      <c r="E128">
        <v>0.20430000000000001</v>
      </c>
      <c r="F128">
        <v>0.18779999999999999</v>
      </c>
      <c r="G128">
        <v>0.19869999999999999</v>
      </c>
      <c r="H128">
        <v>0.1865</v>
      </c>
      <c r="I128">
        <v>0.18759999999999999</v>
      </c>
      <c r="K128" t="s">
        <v>1660</v>
      </c>
      <c r="L128">
        <f t="shared" si="14"/>
        <v>9.6033333333333332E-2</v>
      </c>
      <c r="M128">
        <f t="shared" si="15"/>
        <v>0.12093333333333334</v>
      </c>
      <c r="N128">
        <f t="shared" si="16"/>
        <v>0.10903333333333334</v>
      </c>
      <c r="O128">
        <f t="shared" si="17"/>
        <v>0.12363333333333335</v>
      </c>
      <c r="P128">
        <f t="shared" si="18"/>
        <v>0.10713333333333333</v>
      </c>
      <c r="Q128">
        <f t="shared" si="19"/>
        <v>0.11803333333333332</v>
      </c>
      <c r="R128">
        <f t="shared" si="20"/>
        <v>0.10583333333333333</v>
      </c>
      <c r="S128">
        <f t="shared" si="21"/>
        <v>0.10693333333333332</v>
      </c>
      <c r="U128" t="s">
        <v>1660</v>
      </c>
      <c r="V128">
        <f t="shared" si="22"/>
        <v>5.4588172878337149</v>
      </c>
      <c r="W128">
        <f t="shared" si="23"/>
        <v>6.8742065672546744</v>
      </c>
      <c r="X128">
        <f t="shared" si="24"/>
        <v>6.1977755461659436</v>
      </c>
      <c r="Y128">
        <f t="shared" si="25"/>
        <v>7.0276825132159839</v>
      </c>
      <c r="Z128">
        <f t="shared" si="26"/>
        <v>6.0897739545635403</v>
      </c>
      <c r="AA128">
        <f t="shared" si="27"/>
        <v>6.7093620327036394</v>
      </c>
      <c r="AB128">
        <f t="shared" si="28"/>
        <v>6.0158781287303178</v>
      </c>
      <c r="AC128">
        <f t="shared" si="29"/>
        <v>6.078405365973814</v>
      </c>
    </row>
    <row r="129" spans="1:29" x14ac:dyDescent="0.25">
      <c r="A129" t="s">
        <v>1661</v>
      </c>
      <c r="B129">
        <v>0.1918</v>
      </c>
      <c r="C129">
        <v>0.2208</v>
      </c>
      <c r="D129">
        <v>0.19889999999999999</v>
      </c>
      <c r="E129">
        <v>0.19570000000000001</v>
      </c>
      <c r="F129">
        <v>0.1928</v>
      </c>
      <c r="G129">
        <v>0.19170000000000001</v>
      </c>
      <c r="H129">
        <v>0.1928</v>
      </c>
      <c r="I129">
        <v>0.19919999999999999</v>
      </c>
      <c r="K129" t="s">
        <v>1661</v>
      </c>
      <c r="L129">
        <f t="shared" si="14"/>
        <v>0.11113333333333333</v>
      </c>
      <c r="M129">
        <f t="shared" si="15"/>
        <v>0.14013333333333333</v>
      </c>
      <c r="N129">
        <f t="shared" si="16"/>
        <v>0.11823333333333333</v>
      </c>
      <c r="O129">
        <f t="shared" si="17"/>
        <v>0.11503333333333335</v>
      </c>
      <c r="P129">
        <f t="shared" si="18"/>
        <v>0.11213333333333333</v>
      </c>
      <c r="Q129">
        <f t="shared" si="19"/>
        <v>0.11103333333333334</v>
      </c>
      <c r="R129">
        <f t="shared" si="20"/>
        <v>0.11213333333333333</v>
      </c>
      <c r="S129">
        <f t="shared" si="21"/>
        <v>0.11853333333333332</v>
      </c>
      <c r="U129" t="s">
        <v>1661</v>
      </c>
      <c r="V129">
        <f t="shared" si="22"/>
        <v>6.3171457263580724</v>
      </c>
      <c r="W129">
        <f t="shared" si="23"/>
        <v>7.9655910718684275</v>
      </c>
      <c r="X129">
        <f t="shared" si="24"/>
        <v>6.7207306212933666</v>
      </c>
      <c r="Y129">
        <f t="shared" si="25"/>
        <v>6.5388332038577417</v>
      </c>
      <c r="Z129">
        <f t="shared" si="26"/>
        <v>6.3739886693067058</v>
      </c>
      <c r="AA129">
        <f t="shared" si="27"/>
        <v>6.3114614320632105</v>
      </c>
      <c r="AB129">
        <f t="shared" si="28"/>
        <v>6.3739886693067058</v>
      </c>
      <c r="AC129">
        <f t="shared" si="29"/>
        <v>6.7377835041779548</v>
      </c>
    </row>
    <row r="130" spans="1:29" x14ac:dyDescent="0.25">
      <c r="A130" t="s">
        <v>1662</v>
      </c>
      <c r="B130">
        <v>0.1827</v>
      </c>
      <c r="C130">
        <v>0.1976</v>
      </c>
      <c r="D130">
        <v>0.18790000000000001</v>
      </c>
      <c r="E130">
        <v>0.19350000000000001</v>
      </c>
      <c r="F130">
        <v>0.1976</v>
      </c>
      <c r="G130">
        <v>0.22140000000000001</v>
      </c>
      <c r="H130">
        <v>0.20269999999999999</v>
      </c>
      <c r="I130">
        <v>0.1915</v>
      </c>
      <c r="K130" t="s">
        <v>1662</v>
      </c>
      <c r="L130">
        <f t="shared" si="14"/>
        <v>0.10203333333333334</v>
      </c>
      <c r="M130">
        <f t="shared" si="15"/>
        <v>0.11693333333333333</v>
      </c>
      <c r="N130">
        <f t="shared" si="16"/>
        <v>0.10723333333333335</v>
      </c>
      <c r="O130">
        <f t="shared" si="17"/>
        <v>0.11283333333333334</v>
      </c>
      <c r="P130">
        <f t="shared" si="18"/>
        <v>0.11693333333333333</v>
      </c>
      <c r="Q130">
        <f t="shared" si="19"/>
        <v>0.14073333333333335</v>
      </c>
      <c r="R130">
        <f t="shared" si="20"/>
        <v>0.12203333333333333</v>
      </c>
      <c r="S130">
        <f t="shared" si="21"/>
        <v>0.11083333333333334</v>
      </c>
      <c r="U130" t="s">
        <v>1662</v>
      </c>
      <c r="V130">
        <f t="shared" si="22"/>
        <v>5.799874945525513</v>
      </c>
      <c r="W130">
        <f t="shared" si="23"/>
        <v>6.6468347954601441</v>
      </c>
      <c r="X130">
        <f t="shared" si="24"/>
        <v>6.0954582488584048</v>
      </c>
      <c r="Y130">
        <f t="shared" si="25"/>
        <v>6.4137787293707493</v>
      </c>
      <c r="Z130">
        <f t="shared" si="26"/>
        <v>6.6468347954601441</v>
      </c>
      <c r="AA130">
        <f t="shared" si="27"/>
        <v>7.9996968376376074</v>
      </c>
      <c r="AB130">
        <f t="shared" si="28"/>
        <v>6.9367338044981715</v>
      </c>
      <c r="AC130">
        <f t="shared" si="29"/>
        <v>6.3000928434734833</v>
      </c>
    </row>
    <row r="131" spans="1:29" x14ac:dyDescent="0.25">
      <c r="A131" t="s">
        <v>1663</v>
      </c>
      <c r="B131">
        <v>1.8399000000000001</v>
      </c>
      <c r="C131">
        <v>0.20699999999999999</v>
      </c>
      <c r="D131">
        <v>0.19189999999999999</v>
      </c>
      <c r="E131">
        <v>0.1961</v>
      </c>
      <c r="F131">
        <v>0.1968</v>
      </c>
      <c r="G131">
        <v>0.2026</v>
      </c>
      <c r="H131">
        <v>0.19539999999999999</v>
      </c>
      <c r="I131">
        <v>0.188</v>
      </c>
      <c r="K131" t="s">
        <v>1663</v>
      </c>
      <c r="L131">
        <f t="shared" si="14"/>
        <v>1.7592333333333334</v>
      </c>
      <c r="M131">
        <f t="shared" si="15"/>
        <v>0.12633333333333333</v>
      </c>
      <c r="N131">
        <f t="shared" si="16"/>
        <v>0.11123333333333332</v>
      </c>
      <c r="O131">
        <f t="shared" si="17"/>
        <v>0.11543333333333333</v>
      </c>
      <c r="P131">
        <f t="shared" si="18"/>
        <v>0.11613333333333334</v>
      </c>
      <c r="Q131">
        <f t="shared" si="19"/>
        <v>0.12193333333333334</v>
      </c>
      <c r="R131">
        <f t="shared" si="20"/>
        <v>0.11473333333333333</v>
      </c>
      <c r="S131">
        <f t="shared" si="21"/>
        <v>0.10733333333333334</v>
      </c>
      <c r="U131" t="s">
        <v>1663</v>
      </c>
      <c r="V131">
        <f t="shared" si="22"/>
        <v>100</v>
      </c>
      <c r="W131">
        <f t="shared" si="23"/>
        <v>7.1811584591772917</v>
      </c>
      <c r="X131">
        <f t="shared" si="24"/>
        <v>6.3228300206529351</v>
      </c>
      <c r="Y131">
        <f t="shared" si="25"/>
        <v>6.5615703810371935</v>
      </c>
      <c r="Z131">
        <f t="shared" si="26"/>
        <v>6.601360441101237</v>
      </c>
      <c r="AA131">
        <f t="shared" si="27"/>
        <v>6.9310495102033078</v>
      </c>
      <c r="AB131">
        <f t="shared" si="28"/>
        <v>6.52178032097315</v>
      </c>
      <c r="AC131">
        <f t="shared" si="29"/>
        <v>6.1011425431532675</v>
      </c>
    </row>
    <row r="132" spans="1:29" x14ac:dyDescent="0.25">
      <c r="A132" t="s">
        <v>1664</v>
      </c>
      <c r="B132">
        <v>7.9000000000000001E-2</v>
      </c>
      <c r="C132">
        <v>8.2299999999999998E-2</v>
      </c>
      <c r="D132">
        <v>8.0699999999999994E-2</v>
      </c>
      <c r="E132">
        <v>3.2242000000000002</v>
      </c>
      <c r="F132">
        <f>AVERAGE(B132:D132)</f>
        <v>8.0666666666666664E-2</v>
      </c>
    </row>
    <row r="133" spans="1:29" x14ac:dyDescent="0.25">
      <c r="A133" t="s">
        <v>1665</v>
      </c>
    </row>
    <row r="136" spans="1:29" x14ac:dyDescent="0.25">
      <c r="A136" s="7" t="s">
        <v>2388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0.21190000000000001</v>
      </c>
      <c r="C139">
        <v>0.33339999999999997</v>
      </c>
      <c r="D139">
        <v>0.1855</v>
      </c>
      <c r="E139">
        <v>0.17180000000000001</v>
      </c>
      <c r="F139">
        <v>0.19209999999999999</v>
      </c>
      <c r="G139">
        <v>0.1893</v>
      </c>
      <c r="H139">
        <v>0.1963</v>
      </c>
      <c r="I139">
        <v>0.1978</v>
      </c>
      <c r="K139" t="s">
        <v>1658</v>
      </c>
      <c r="L139">
        <f>B139-$F$145</f>
        <v>0.13296666666666668</v>
      </c>
      <c r="M139">
        <f t="shared" ref="M139:S139" si="30">C139-$F$145</f>
        <v>0.25446666666666662</v>
      </c>
      <c r="N139">
        <f t="shared" si="30"/>
        <v>0.10656666666666666</v>
      </c>
      <c r="O139">
        <f t="shared" si="30"/>
        <v>9.2866666666666667E-2</v>
      </c>
      <c r="P139">
        <f t="shared" si="30"/>
        <v>0.11316666666666665</v>
      </c>
      <c r="Q139">
        <f t="shared" si="30"/>
        <v>0.11036666666666665</v>
      </c>
      <c r="R139">
        <f t="shared" si="30"/>
        <v>0.11736666666666666</v>
      </c>
      <c r="S139">
        <f t="shared" si="30"/>
        <v>0.11886666666666666</v>
      </c>
      <c r="U139" t="s">
        <v>1658</v>
      </c>
      <c r="V139">
        <f>L139/$L$144*100</f>
        <v>9.0745711815824208</v>
      </c>
      <c r="W139">
        <f t="shared" ref="W139:AC139" si="31">M139/$L$144*100</f>
        <v>17.366577187315162</v>
      </c>
      <c r="X139">
        <f t="shared" si="31"/>
        <v>7.2728513581145631</v>
      </c>
      <c r="Y139">
        <f t="shared" si="31"/>
        <v>6.3378679648755627</v>
      </c>
      <c r="Z139">
        <f t="shared" si="31"/>
        <v>7.7232813139815271</v>
      </c>
      <c r="AA139">
        <f t="shared" si="31"/>
        <v>7.5321898175531175</v>
      </c>
      <c r="AB139">
        <f t="shared" si="31"/>
        <v>8.0099185586241397</v>
      </c>
      <c r="AC139">
        <f t="shared" si="31"/>
        <v>8.1122890031393595</v>
      </c>
    </row>
    <row r="140" spans="1:29" x14ac:dyDescent="0.25">
      <c r="A140" t="s">
        <v>1659</v>
      </c>
      <c r="B140">
        <v>0.28870000000000001</v>
      </c>
      <c r="C140">
        <v>0.2457</v>
      </c>
      <c r="D140">
        <v>0.219</v>
      </c>
      <c r="E140">
        <v>0.22409999999999999</v>
      </c>
      <c r="F140">
        <v>0.24479999999999999</v>
      </c>
      <c r="G140">
        <v>0.23100000000000001</v>
      </c>
      <c r="H140">
        <v>0.22470000000000001</v>
      </c>
      <c r="I140">
        <v>0.21410000000000001</v>
      </c>
      <c r="K140" t="s">
        <v>1659</v>
      </c>
      <c r="L140">
        <f t="shared" ref="L140:L144" si="32">B140-$F$145</f>
        <v>0.20976666666666666</v>
      </c>
      <c r="M140">
        <f t="shared" ref="M140:M144" si="33">C140-$F$145</f>
        <v>0.16676666666666667</v>
      </c>
      <c r="N140">
        <f t="shared" ref="N140:N144" si="34">D140-$F$145</f>
        <v>0.14006666666666667</v>
      </c>
      <c r="O140">
        <f t="shared" ref="O140:O144" si="35">E140-$F$145</f>
        <v>0.14516666666666667</v>
      </c>
      <c r="P140">
        <f t="shared" ref="P140:P144" si="36">F140-$F$145</f>
        <v>0.16586666666666666</v>
      </c>
      <c r="Q140">
        <f t="shared" ref="Q140:Q144" si="37">G140-$F$145</f>
        <v>0.15206666666666668</v>
      </c>
      <c r="R140">
        <f t="shared" ref="R140:R144" si="38">H140-$F$145</f>
        <v>0.14576666666666666</v>
      </c>
      <c r="S140">
        <f t="shared" ref="S140:S144" si="39">I140-$F$145</f>
        <v>0.13516666666666666</v>
      </c>
      <c r="U140" t="s">
        <v>1659</v>
      </c>
      <c r="V140">
        <f t="shared" ref="V140:V144" si="40">L140/$L$144*100</f>
        <v>14.315937940761636</v>
      </c>
      <c r="W140">
        <f t="shared" ref="W140:W144" si="41">M140/$L$144*100</f>
        <v>11.381318531325356</v>
      </c>
      <c r="X140">
        <f t="shared" ref="X140:X144" si="42">N140/$L$144*100</f>
        <v>9.5591246189544563</v>
      </c>
      <c r="Y140">
        <f t="shared" ref="Y140:Y144" si="43">O140/$L$144*100</f>
        <v>9.9071841303062023</v>
      </c>
      <c r="Z140">
        <f t="shared" ref="Z140:Z144" si="44">P140/$L$144*100</f>
        <v>11.319896264616224</v>
      </c>
      <c r="AA140">
        <f t="shared" ref="AA140:AA144" si="45">Q140/$L$144*100</f>
        <v>10.37808817507621</v>
      </c>
      <c r="AB140">
        <f t="shared" ref="AB140:AB144" si="46">R140/$L$144*100</f>
        <v>9.9481323081122888</v>
      </c>
      <c r="AC140">
        <f t="shared" ref="AC140:AC144" si="47">S140/$L$144*100</f>
        <v>9.2247145002047386</v>
      </c>
    </row>
    <row r="141" spans="1:29" x14ac:dyDescent="0.25">
      <c r="A141" t="s">
        <v>1660</v>
      </c>
      <c r="B141">
        <v>0.21690000000000001</v>
      </c>
      <c r="C141">
        <v>0.18870000000000001</v>
      </c>
      <c r="D141">
        <v>0.2311</v>
      </c>
      <c r="E141">
        <v>0.20760000000000001</v>
      </c>
      <c r="F141">
        <v>0.21840000000000001</v>
      </c>
      <c r="G141">
        <v>0.26300000000000001</v>
      </c>
      <c r="H141">
        <v>0.20780000000000001</v>
      </c>
      <c r="I141">
        <v>0.2359</v>
      </c>
      <c r="K141" t="s">
        <v>1660</v>
      </c>
      <c r="L141">
        <f t="shared" si="32"/>
        <v>0.13796666666666668</v>
      </c>
      <c r="M141">
        <f t="shared" si="33"/>
        <v>0.10976666666666667</v>
      </c>
      <c r="N141">
        <f t="shared" si="34"/>
        <v>0.15216666666666667</v>
      </c>
      <c r="O141">
        <f t="shared" si="35"/>
        <v>0.12866666666666665</v>
      </c>
      <c r="P141">
        <f t="shared" si="36"/>
        <v>0.13946666666666668</v>
      </c>
      <c r="Q141">
        <f t="shared" si="37"/>
        <v>0.18406666666666666</v>
      </c>
      <c r="R141">
        <f t="shared" si="38"/>
        <v>0.12886666666666668</v>
      </c>
      <c r="S141">
        <f t="shared" si="39"/>
        <v>0.15696666666666664</v>
      </c>
      <c r="U141" t="s">
        <v>1660</v>
      </c>
      <c r="V141">
        <f t="shared" si="40"/>
        <v>9.41580599663315</v>
      </c>
      <c r="W141">
        <f t="shared" si="41"/>
        <v>7.4912416397470301</v>
      </c>
      <c r="X141">
        <f t="shared" si="42"/>
        <v>10.384912871377223</v>
      </c>
      <c r="Y141">
        <f t="shared" si="43"/>
        <v>8.7811092406387896</v>
      </c>
      <c r="Z141">
        <f t="shared" si="44"/>
        <v>9.5181764411483698</v>
      </c>
      <c r="AA141">
        <f t="shared" si="45"/>
        <v>12.561990991400881</v>
      </c>
      <c r="AB141">
        <f t="shared" si="46"/>
        <v>8.7947586332408214</v>
      </c>
      <c r="AC141">
        <f t="shared" si="47"/>
        <v>10.712498293825924</v>
      </c>
    </row>
    <row r="142" spans="1:29" x14ac:dyDescent="0.25">
      <c r="A142" t="s">
        <v>1661</v>
      </c>
      <c r="B142">
        <v>0.2369</v>
      </c>
      <c r="C142">
        <v>0.3019</v>
      </c>
      <c r="D142">
        <v>0.19600000000000001</v>
      </c>
      <c r="E142">
        <v>0.2142</v>
      </c>
      <c r="F142">
        <v>0.20949999999999999</v>
      </c>
      <c r="G142">
        <v>0.2046</v>
      </c>
      <c r="H142">
        <v>0.19919999999999999</v>
      </c>
      <c r="I142">
        <v>0.21829999999999999</v>
      </c>
      <c r="K142" t="s">
        <v>1661</v>
      </c>
      <c r="L142">
        <f t="shared" si="32"/>
        <v>0.15796666666666664</v>
      </c>
      <c r="M142">
        <f t="shared" si="33"/>
        <v>0.22296666666666665</v>
      </c>
      <c r="N142">
        <f t="shared" si="34"/>
        <v>0.11706666666666667</v>
      </c>
      <c r="O142">
        <f t="shared" si="35"/>
        <v>0.13526666666666665</v>
      </c>
      <c r="P142">
        <f t="shared" si="36"/>
        <v>0.13056666666666666</v>
      </c>
      <c r="Q142">
        <f t="shared" si="37"/>
        <v>0.12566666666666665</v>
      </c>
      <c r="R142">
        <f t="shared" si="38"/>
        <v>0.12026666666666665</v>
      </c>
      <c r="S142">
        <f t="shared" si="39"/>
        <v>0.13936666666666664</v>
      </c>
      <c r="U142" t="s">
        <v>1661</v>
      </c>
      <c r="V142">
        <f t="shared" si="40"/>
        <v>10.780745256836068</v>
      </c>
      <c r="W142">
        <f t="shared" si="41"/>
        <v>15.216797852495562</v>
      </c>
      <c r="X142">
        <f t="shared" si="42"/>
        <v>7.9894444697210965</v>
      </c>
      <c r="Y142">
        <f t="shared" si="43"/>
        <v>9.2315391965057536</v>
      </c>
      <c r="Z142">
        <f t="shared" si="44"/>
        <v>8.9107784703580695</v>
      </c>
      <c r="AA142">
        <f t="shared" si="45"/>
        <v>8.5763683516083518</v>
      </c>
      <c r="AB142">
        <f t="shared" si="46"/>
        <v>8.2078347513535626</v>
      </c>
      <c r="AC142">
        <f t="shared" si="47"/>
        <v>9.5113517448473512</v>
      </c>
    </row>
    <row r="143" spans="1:29" x14ac:dyDescent="0.25">
      <c r="A143" t="s">
        <v>1662</v>
      </c>
      <c r="B143">
        <v>0.2122</v>
      </c>
      <c r="C143">
        <v>0.2135</v>
      </c>
      <c r="D143">
        <v>0.18410000000000001</v>
      </c>
      <c r="E143">
        <v>0.19670000000000001</v>
      </c>
      <c r="F143">
        <v>0.21809999999999999</v>
      </c>
      <c r="G143">
        <v>0.2109</v>
      </c>
      <c r="H143">
        <v>0.22969999999999999</v>
      </c>
      <c r="I143">
        <v>0.18</v>
      </c>
      <c r="K143" t="s">
        <v>1662</v>
      </c>
      <c r="L143">
        <f t="shared" si="32"/>
        <v>0.13326666666666664</v>
      </c>
      <c r="M143">
        <f t="shared" si="33"/>
        <v>0.13456666666666667</v>
      </c>
      <c r="N143">
        <f t="shared" si="34"/>
        <v>0.10516666666666667</v>
      </c>
      <c r="O143">
        <f t="shared" si="35"/>
        <v>0.11776666666666667</v>
      </c>
      <c r="P143">
        <f t="shared" si="36"/>
        <v>0.13916666666666666</v>
      </c>
      <c r="Q143">
        <f t="shared" si="37"/>
        <v>0.13196666666666668</v>
      </c>
      <c r="R143">
        <f t="shared" si="38"/>
        <v>0.15076666666666666</v>
      </c>
      <c r="S143">
        <f t="shared" si="39"/>
        <v>0.10106666666666665</v>
      </c>
      <c r="U143" t="s">
        <v>1662</v>
      </c>
      <c r="V143">
        <f t="shared" si="40"/>
        <v>9.0950452704854623</v>
      </c>
      <c r="W143">
        <f t="shared" si="41"/>
        <v>9.1837663223986521</v>
      </c>
      <c r="X143">
        <f t="shared" si="42"/>
        <v>7.17730560990036</v>
      </c>
      <c r="Y143">
        <f t="shared" si="43"/>
        <v>8.0372173438281997</v>
      </c>
      <c r="Z143">
        <f t="shared" si="44"/>
        <v>9.4977023522453248</v>
      </c>
      <c r="AA143">
        <f t="shared" si="45"/>
        <v>9.0063242185722743</v>
      </c>
      <c r="AB143">
        <f t="shared" si="46"/>
        <v>10.289367123163018</v>
      </c>
      <c r="AC143">
        <f t="shared" si="47"/>
        <v>6.8974930615587597</v>
      </c>
    </row>
    <row r="144" spans="1:29" x14ac:dyDescent="0.25">
      <c r="A144" t="s">
        <v>1663</v>
      </c>
      <c r="B144">
        <v>1.5442</v>
      </c>
      <c r="C144">
        <v>0.24890000000000001</v>
      </c>
      <c r="D144">
        <v>0.20760000000000001</v>
      </c>
      <c r="E144">
        <v>0.28310000000000002</v>
      </c>
      <c r="F144">
        <v>0.21510000000000001</v>
      </c>
      <c r="G144">
        <v>0.18940000000000001</v>
      </c>
      <c r="H144">
        <v>0.20119999999999999</v>
      </c>
      <c r="I144">
        <v>0.22059999999999999</v>
      </c>
      <c r="K144" t="s">
        <v>1663</v>
      </c>
      <c r="L144">
        <f t="shared" si="32"/>
        <v>1.4652666666666667</v>
      </c>
      <c r="M144">
        <f t="shared" si="33"/>
        <v>0.16996666666666665</v>
      </c>
      <c r="N144">
        <f t="shared" si="34"/>
        <v>0.12866666666666665</v>
      </c>
      <c r="O144">
        <f t="shared" si="35"/>
        <v>0.20416666666666666</v>
      </c>
      <c r="P144">
        <f t="shared" si="36"/>
        <v>0.13616666666666666</v>
      </c>
      <c r="Q144">
        <f t="shared" si="37"/>
        <v>0.11046666666666667</v>
      </c>
      <c r="R144">
        <f t="shared" si="38"/>
        <v>0.12226666666666665</v>
      </c>
      <c r="S144">
        <f t="shared" si="39"/>
        <v>0.14166666666666666</v>
      </c>
      <c r="U144" t="s">
        <v>1663</v>
      </c>
      <c r="V144">
        <f t="shared" si="40"/>
        <v>100</v>
      </c>
      <c r="W144">
        <f t="shared" si="41"/>
        <v>11.599708812957822</v>
      </c>
      <c r="X144">
        <f t="shared" si="42"/>
        <v>8.7811092406387896</v>
      </c>
      <c r="Y144">
        <f t="shared" si="43"/>
        <v>13.933754947904816</v>
      </c>
      <c r="Z144">
        <f t="shared" si="44"/>
        <v>9.2929614632148851</v>
      </c>
      <c r="AA144">
        <f t="shared" si="45"/>
        <v>7.5390145138541333</v>
      </c>
      <c r="AB144">
        <f t="shared" si="46"/>
        <v>8.3443286773738556</v>
      </c>
      <c r="AC144">
        <f t="shared" si="47"/>
        <v>9.6683197597706894</v>
      </c>
    </row>
    <row r="145" spans="1:29" x14ac:dyDescent="0.25">
      <c r="A145" t="s">
        <v>1664</v>
      </c>
      <c r="B145">
        <v>7.7299999999999994E-2</v>
      </c>
      <c r="C145">
        <v>8.0299999999999996E-2</v>
      </c>
      <c r="D145">
        <v>7.9200000000000007E-2</v>
      </c>
      <c r="E145">
        <v>4</v>
      </c>
      <c r="F145">
        <f>AVERAGE(B145:D145)</f>
        <v>7.8933333333333341E-2</v>
      </c>
    </row>
    <row r="146" spans="1:29" x14ac:dyDescent="0.25">
      <c r="A146" t="s">
        <v>1665</v>
      </c>
    </row>
    <row r="149" spans="1:29" x14ac:dyDescent="0.25">
      <c r="A149" s="7" t="s">
        <v>2389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0.19489999999999999</v>
      </c>
      <c r="C152">
        <v>0.21410000000000001</v>
      </c>
      <c r="D152">
        <v>0.19800000000000001</v>
      </c>
      <c r="E152">
        <v>0.33960000000000001</v>
      </c>
      <c r="F152">
        <v>0.18559999999999999</v>
      </c>
      <c r="G152">
        <v>0.17</v>
      </c>
      <c r="H152">
        <v>0.17979999999999999</v>
      </c>
      <c r="I152">
        <v>0.17879999999999999</v>
      </c>
      <c r="K152" t="s">
        <v>1658</v>
      </c>
      <c r="L152">
        <f>B152-$F$158</f>
        <v>0.11239999999999999</v>
      </c>
      <c r="M152">
        <f t="shared" ref="M152:S152" si="48">C152-$F$158</f>
        <v>0.13159999999999999</v>
      </c>
      <c r="N152">
        <f t="shared" si="48"/>
        <v>0.11550000000000001</v>
      </c>
      <c r="O152">
        <f t="shared" si="48"/>
        <v>0.2571</v>
      </c>
      <c r="P152">
        <f t="shared" si="48"/>
        <v>0.10309999999999998</v>
      </c>
      <c r="Q152">
        <f t="shared" si="48"/>
        <v>8.7500000000000008E-2</v>
      </c>
      <c r="R152">
        <f t="shared" si="48"/>
        <v>9.7299999999999984E-2</v>
      </c>
      <c r="S152">
        <f t="shared" si="48"/>
        <v>9.6299999999999983E-2</v>
      </c>
      <c r="U152" t="s">
        <v>1658</v>
      </c>
      <c r="V152">
        <f>L152/$L$157*100</f>
        <v>5.4030668653559575</v>
      </c>
      <c r="W152">
        <f t="shared" ref="W152:AC152" si="49">M152/$L$157*100</f>
        <v>6.3260106715377589</v>
      </c>
      <c r="X152">
        <f t="shared" si="49"/>
        <v>5.5520838340623957</v>
      </c>
      <c r="Y152">
        <f t="shared" si="49"/>
        <v>12.358794404653176</v>
      </c>
      <c r="Z152">
        <f t="shared" si="49"/>
        <v>4.9560159592366482</v>
      </c>
      <c r="AA152">
        <f t="shared" si="49"/>
        <v>4.2061241167139363</v>
      </c>
      <c r="AB152">
        <f t="shared" si="49"/>
        <v>4.677210017785896</v>
      </c>
      <c r="AC152">
        <f t="shared" si="49"/>
        <v>4.6291400278805943</v>
      </c>
    </row>
    <row r="153" spans="1:29" x14ac:dyDescent="0.25">
      <c r="A153" t="s">
        <v>1659</v>
      </c>
      <c r="B153">
        <v>0.23860000000000001</v>
      </c>
      <c r="C153">
        <v>0.2102</v>
      </c>
      <c r="D153">
        <v>0.20180000000000001</v>
      </c>
      <c r="E153">
        <v>0.20430000000000001</v>
      </c>
      <c r="F153">
        <v>0.1993</v>
      </c>
      <c r="G153">
        <v>0.19239999999999999</v>
      </c>
      <c r="H153">
        <v>0.19819999999999999</v>
      </c>
      <c r="I153">
        <v>0.19969999999999999</v>
      </c>
      <c r="K153" t="s">
        <v>1659</v>
      </c>
      <c r="L153">
        <f t="shared" ref="L153:L157" si="50">B153-$F$158</f>
        <v>0.15610000000000002</v>
      </c>
      <c r="M153">
        <f t="shared" ref="M153:M157" si="51">C153-$F$158</f>
        <v>0.12769999999999998</v>
      </c>
      <c r="N153">
        <f t="shared" ref="N153:N157" si="52">D153-$F$158</f>
        <v>0.1193</v>
      </c>
      <c r="O153">
        <f t="shared" ref="O153:O157" si="53">E153-$F$158</f>
        <v>0.12180000000000001</v>
      </c>
      <c r="P153">
        <f t="shared" ref="P153:P157" si="54">F153-$F$158</f>
        <v>0.1168</v>
      </c>
      <c r="Q153">
        <f t="shared" ref="Q153:Q157" si="55">G153-$F$158</f>
        <v>0.10989999999999998</v>
      </c>
      <c r="R153">
        <f t="shared" ref="R153:R157" si="56">H153-$F$158</f>
        <v>0.11569999999999998</v>
      </c>
      <c r="S153">
        <f t="shared" ref="S153:S157" si="57">I153-$F$158</f>
        <v>0.11719999999999998</v>
      </c>
      <c r="U153" t="s">
        <v>1659</v>
      </c>
      <c r="V153">
        <f t="shared" ref="V153:V157" si="58">L153/$L$157*100</f>
        <v>7.5037254242176621</v>
      </c>
      <c r="W153">
        <f t="shared" ref="W153:W157" si="59">M153/$L$157*100</f>
        <v>6.1385377109070802</v>
      </c>
      <c r="X153">
        <f t="shared" ref="X153:X157" si="60">N153/$L$157*100</f>
        <v>5.7347497957025437</v>
      </c>
      <c r="Y153">
        <f t="shared" ref="Y153:Y157" si="61">O153/$L$157*100</f>
        <v>5.8549247704657992</v>
      </c>
      <c r="Z153">
        <f t="shared" ref="Z153:Z157" si="62">P153/$L$157*100</f>
        <v>5.6145748209392883</v>
      </c>
      <c r="AA153">
        <f t="shared" ref="AA153:AA157" si="63">Q153/$L$157*100</f>
        <v>5.282891890592702</v>
      </c>
      <c r="AB153">
        <f t="shared" ref="AB153:AB157" si="64">R153/$L$157*100</f>
        <v>5.5616978320434551</v>
      </c>
      <c r="AC153">
        <f t="shared" ref="AC153:AC157" si="65">S153/$L$157*100</f>
        <v>5.6338028169014081</v>
      </c>
    </row>
    <row r="154" spans="1:29" x14ac:dyDescent="0.25">
      <c r="A154" t="s">
        <v>1660</v>
      </c>
      <c r="B154">
        <v>0.25879999999999997</v>
      </c>
      <c r="C154">
        <v>0.17519999999999999</v>
      </c>
      <c r="D154">
        <v>0.18029999999999999</v>
      </c>
      <c r="E154">
        <v>0.19170000000000001</v>
      </c>
      <c r="F154">
        <v>0.19370000000000001</v>
      </c>
      <c r="G154">
        <v>0.17929999999999999</v>
      </c>
      <c r="H154">
        <v>0.182</v>
      </c>
      <c r="I154">
        <v>0.18920000000000001</v>
      </c>
      <c r="K154" t="s">
        <v>1660</v>
      </c>
      <c r="L154">
        <f t="shared" si="50"/>
        <v>0.17629999999999996</v>
      </c>
      <c r="M154">
        <f t="shared" si="51"/>
        <v>9.2699999999999991E-2</v>
      </c>
      <c r="N154">
        <f t="shared" si="52"/>
        <v>9.7799999999999984E-2</v>
      </c>
      <c r="O154">
        <f t="shared" si="53"/>
        <v>0.10920000000000001</v>
      </c>
      <c r="P154">
        <f t="shared" si="54"/>
        <v>0.11120000000000001</v>
      </c>
      <c r="Q154">
        <f t="shared" si="55"/>
        <v>9.6799999999999983E-2</v>
      </c>
      <c r="R154">
        <f t="shared" si="56"/>
        <v>9.9499999999999991E-2</v>
      </c>
      <c r="S154">
        <f t="shared" si="57"/>
        <v>0.1067</v>
      </c>
      <c r="U154" t="s">
        <v>1660</v>
      </c>
      <c r="V154">
        <f t="shared" si="58"/>
        <v>8.4747392203047625</v>
      </c>
      <c r="W154">
        <f t="shared" si="59"/>
        <v>4.4560880642215066</v>
      </c>
      <c r="X154">
        <f t="shared" si="60"/>
        <v>4.7012450127385463</v>
      </c>
      <c r="Y154">
        <f t="shared" si="61"/>
        <v>5.2492428976589922</v>
      </c>
      <c r="Z154">
        <f t="shared" si="62"/>
        <v>5.3453828774695973</v>
      </c>
      <c r="AA154">
        <f t="shared" si="63"/>
        <v>4.6531750228332447</v>
      </c>
      <c r="AB154">
        <f t="shared" si="64"/>
        <v>4.7829639955775614</v>
      </c>
      <c r="AC154">
        <f t="shared" si="65"/>
        <v>5.1290679228957368</v>
      </c>
    </row>
    <row r="155" spans="1:29" x14ac:dyDescent="0.25">
      <c r="A155" t="s">
        <v>1661</v>
      </c>
      <c r="B155">
        <v>0.2077</v>
      </c>
      <c r="C155">
        <v>0.18079999999999999</v>
      </c>
      <c r="D155">
        <v>0.1925</v>
      </c>
      <c r="E155">
        <v>0.18279999999999999</v>
      </c>
      <c r="F155">
        <v>0.19370000000000001</v>
      </c>
      <c r="G155">
        <v>0.1923</v>
      </c>
      <c r="H155">
        <v>0.21959999999999999</v>
      </c>
      <c r="I155">
        <v>0.18479999999999999</v>
      </c>
      <c r="K155" t="s">
        <v>1661</v>
      </c>
      <c r="L155">
        <f t="shared" si="50"/>
        <v>0.12519999999999998</v>
      </c>
      <c r="M155">
        <f t="shared" si="51"/>
        <v>9.8299999999999985E-2</v>
      </c>
      <c r="N155">
        <f t="shared" si="52"/>
        <v>0.11</v>
      </c>
      <c r="O155">
        <f t="shared" si="53"/>
        <v>0.10029999999999999</v>
      </c>
      <c r="P155">
        <f t="shared" si="54"/>
        <v>0.11120000000000001</v>
      </c>
      <c r="Q155">
        <f t="shared" si="55"/>
        <v>0.10979999999999999</v>
      </c>
      <c r="R155">
        <f t="shared" si="56"/>
        <v>0.1371</v>
      </c>
      <c r="S155">
        <f t="shared" si="57"/>
        <v>0.10229999999999999</v>
      </c>
      <c r="U155" t="s">
        <v>1661</v>
      </c>
      <c r="V155">
        <f t="shared" si="58"/>
        <v>6.0183627361438248</v>
      </c>
      <c r="W155">
        <f t="shared" si="59"/>
        <v>4.7252800076911985</v>
      </c>
      <c r="X155">
        <f t="shared" si="60"/>
        <v>5.2876988895832335</v>
      </c>
      <c r="Y155">
        <f t="shared" si="61"/>
        <v>4.8214199875018027</v>
      </c>
      <c r="Z155">
        <f t="shared" si="62"/>
        <v>5.3453828774695973</v>
      </c>
      <c r="AA155">
        <f t="shared" si="63"/>
        <v>5.2780848916021732</v>
      </c>
      <c r="AB155">
        <f t="shared" si="64"/>
        <v>6.590395616016921</v>
      </c>
      <c r="AC155">
        <f t="shared" si="65"/>
        <v>4.9175599673124069</v>
      </c>
    </row>
    <row r="156" spans="1:29" x14ac:dyDescent="0.25">
      <c r="A156" t="s">
        <v>1662</v>
      </c>
      <c r="B156">
        <v>0.1933</v>
      </c>
      <c r="C156">
        <v>0.18559999999999999</v>
      </c>
      <c r="D156">
        <v>0.1696</v>
      </c>
      <c r="E156">
        <v>0.19420000000000001</v>
      </c>
      <c r="F156">
        <v>0.18149999999999999</v>
      </c>
      <c r="G156">
        <v>0.17630000000000001</v>
      </c>
      <c r="H156">
        <v>0.18160000000000001</v>
      </c>
      <c r="I156">
        <v>0.19209999999999999</v>
      </c>
      <c r="K156" t="s">
        <v>1662</v>
      </c>
      <c r="L156">
        <f t="shared" si="50"/>
        <v>0.1108</v>
      </c>
      <c r="M156">
        <f t="shared" si="51"/>
        <v>0.10309999999999998</v>
      </c>
      <c r="N156">
        <f t="shared" si="52"/>
        <v>8.7099999999999997E-2</v>
      </c>
      <c r="O156">
        <f t="shared" si="53"/>
        <v>0.11170000000000001</v>
      </c>
      <c r="P156">
        <f t="shared" si="54"/>
        <v>9.8999999999999991E-2</v>
      </c>
      <c r="Q156">
        <f t="shared" si="55"/>
        <v>9.3800000000000008E-2</v>
      </c>
      <c r="R156">
        <f t="shared" si="56"/>
        <v>9.9100000000000008E-2</v>
      </c>
      <c r="S156">
        <f t="shared" si="57"/>
        <v>0.10959999999999999</v>
      </c>
      <c r="U156" t="s">
        <v>1662</v>
      </c>
      <c r="V156">
        <f t="shared" si="58"/>
        <v>5.3261548815074748</v>
      </c>
      <c r="W156">
        <f t="shared" si="59"/>
        <v>4.9560159592366482</v>
      </c>
      <c r="X156">
        <f t="shared" si="60"/>
        <v>4.1868961207518147</v>
      </c>
      <c r="Y156">
        <f t="shared" si="61"/>
        <v>5.3694178724222477</v>
      </c>
      <c r="Z156">
        <f t="shared" si="62"/>
        <v>4.7589290006249101</v>
      </c>
      <c r="AA156">
        <f t="shared" si="63"/>
        <v>4.5089650531173397</v>
      </c>
      <c r="AB156">
        <f t="shared" si="64"/>
        <v>4.7637359996154407</v>
      </c>
      <c r="AC156">
        <f t="shared" si="65"/>
        <v>5.2684708936211129</v>
      </c>
    </row>
    <row r="157" spans="1:29" x14ac:dyDescent="0.25">
      <c r="A157" t="s">
        <v>1663</v>
      </c>
      <c r="B157">
        <v>2.1627999999999998</v>
      </c>
      <c r="C157">
        <v>0.2089</v>
      </c>
      <c r="D157">
        <v>0.18770000000000001</v>
      </c>
      <c r="E157">
        <v>0.1855</v>
      </c>
      <c r="F157">
        <v>0.19850000000000001</v>
      </c>
      <c r="G157">
        <v>0.18290000000000001</v>
      </c>
      <c r="H157">
        <v>0.19309999999999999</v>
      </c>
      <c r="I157">
        <v>0.1966</v>
      </c>
      <c r="K157" t="s">
        <v>1663</v>
      </c>
      <c r="L157">
        <f t="shared" si="50"/>
        <v>2.0802999999999998</v>
      </c>
      <c r="M157">
        <f t="shared" si="51"/>
        <v>0.12640000000000001</v>
      </c>
      <c r="N157">
        <f t="shared" si="52"/>
        <v>0.1052</v>
      </c>
      <c r="O157">
        <f t="shared" si="53"/>
        <v>0.10299999999999999</v>
      </c>
      <c r="P157">
        <f t="shared" si="54"/>
        <v>0.11600000000000001</v>
      </c>
      <c r="Q157">
        <f t="shared" si="55"/>
        <v>0.1004</v>
      </c>
      <c r="R157">
        <f t="shared" si="56"/>
        <v>0.11059999999999999</v>
      </c>
      <c r="S157">
        <f t="shared" si="57"/>
        <v>0.11409999999999999</v>
      </c>
      <c r="U157" t="s">
        <v>1663</v>
      </c>
      <c r="V157">
        <f t="shared" si="58"/>
        <v>100</v>
      </c>
      <c r="W157">
        <f t="shared" si="59"/>
        <v>6.0760467240301885</v>
      </c>
      <c r="X157">
        <f t="shared" si="60"/>
        <v>5.0569629380377839</v>
      </c>
      <c r="Y157">
        <f t="shared" si="61"/>
        <v>4.9512089602461185</v>
      </c>
      <c r="Z157">
        <f t="shared" si="62"/>
        <v>5.576118829015047</v>
      </c>
      <c r="AA157">
        <f t="shared" si="63"/>
        <v>4.8262269864923333</v>
      </c>
      <c r="AB157">
        <f t="shared" si="64"/>
        <v>5.3165408835264145</v>
      </c>
      <c r="AC157">
        <f t="shared" si="65"/>
        <v>5.4847858481949725</v>
      </c>
    </row>
    <row r="158" spans="1:29" x14ac:dyDescent="0.25">
      <c r="A158" t="s">
        <v>1664</v>
      </c>
      <c r="B158">
        <v>7.8700000000000006E-2</v>
      </c>
      <c r="C158">
        <v>9.0300000000000005E-2</v>
      </c>
      <c r="D158">
        <v>7.85E-2</v>
      </c>
      <c r="E158">
        <v>3.8788999999999998</v>
      </c>
      <c r="F158">
        <f>AVERAGE(B158:D158)</f>
        <v>8.2500000000000004E-2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19.581044161934599</v>
      </c>
      <c r="C164">
        <f t="shared" ref="C164:I164" si="66">AVERAGE(W152,W139,W126)</f>
        <v>11.505792987012528</v>
      </c>
      <c r="D164">
        <f t="shared" si="66"/>
        <v>7.1878634293822641</v>
      </c>
      <c r="E164">
        <f t="shared" si="66"/>
        <v>8.7623633393120617</v>
      </c>
      <c r="F164">
        <f t="shared" si="66"/>
        <v>6.5519403792601301</v>
      </c>
      <c r="G164">
        <f t="shared" si="66"/>
        <v>6.2420687958063317</v>
      </c>
      <c r="H164">
        <f t="shared" si="66"/>
        <v>6.2949680408586595</v>
      </c>
      <c r="I164">
        <f t="shared" si="66"/>
        <v>6.1766451293185796</v>
      </c>
      <c r="K164" t="s">
        <v>1658</v>
      </c>
      <c r="L164">
        <f>STDEV(V152,V139,V126)/SQRT(3)</f>
        <v>12.387649092163262</v>
      </c>
      <c r="M164">
        <f t="shared" ref="M164:S164" si="67">STDEV(W152,W139,W126)/SQRT(3)</f>
        <v>3.2052742952140938</v>
      </c>
      <c r="N164">
        <f t="shared" si="67"/>
        <v>0.92086486754323515</v>
      </c>
      <c r="O164">
        <f t="shared" si="67"/>
        <v>1.8342086164533702</v>
      </c>
      <c r="P164">
        <f t="shared" si="67"/>
        <v>0.82656775037627206</v>
      </c>
      <c r="Q164">
        <f t="shared" si="67"/>
        <v>1.0300271772251119</v>
      </c>
      <c r="R164">
        <f t="shared" si="67"/>
        <v>0.96329665564188138</v>
      </c>
      <c r="S164">
        <f t="shared" si="67"/>
        <v>1.0240557400082704</v>
      </c>
    </row>
    <row r="165" spans="1:19" x14ac:dyDescent="0.25">
      <c r="A165" t="s">
        <v>1659</v>
      </c>
      <c r="B165">
        <f t="shared" ref="B165:B169" si="68">AVERAGE(V153,V140,V127)</f>
        <v>10.597270107644823</v>
      </c>
      <c r="C165">
        <f t="shared" ref="C165:C169" si="69">AVERAGE(W153,W140,W127)</f>
        <v>9.0749471227763436</v>
      </c>
      <c r="D165">
        <f t="shared" ref="D165:D169" si="70">AVERAGE(X153,X140,X127)</f>
        <v>8.0752651722173976</v>
      </c>
      <c r="E165">
        <f t="shared" ref="E165:E169" si="71">AVERAGE(Y153,Y140,Y127)</f>
        <v>8.0911307416491027</v>
      </c>
      <c r="F165">
        <f t="shared" ref="F165:F169" si="72">AVERAGE(Z153,Z140,Z127)</f>
        <v>8.5652877862349328</v>
      </c>
      <c r="G165">
        <f t="shared" ref="G165:G169" si="73">AVERAGE(AA153,AA140,AA127)</f>
        <v>7.7675221209100442</v>
      </c>
      <c r="H165">
        <f t="shared" ref="H165:H169" si="74">AVERAGE(AB153,AB140,AB127)</f>
        <v>7.9464053489651407</v>
      </c>
      <c r="I165">
        <f t="shared" ref="I165:I169" si="75">AVERAGE(AC153,AC140,AC127)</f>
        <v>7.4147701236328389</v>
      </c>
      <c r="K165" t="s">
        <v>1659</v>
      </c>
      <c r="L165">
        <f t="shared" ref="L165:L169" si="76">STDEV(V153,V140,V127)/SQRT(3)</f>
        <v>1.9912009823929613</v>
      </c>
      <c r="M165">
        <f t="shared" ref="M165:M169" si="77">STDEV(W153,W140,W127)/SQRT(3)</f>
        <v>1.5458976461328506</v>
      </c>
      <c r="N165">
        <f t="shared" ref="N165:N169" si="78">STDEV(X153,X140,X127)/SQRT(3)</f>
        <v>1.1841811845741552</v>
      </c>
      <c r="O165">
        <f t="shared" ref="O165:O169" si="79">STDEV(Y153,Y140,Y127)/SQRT(3)</f>
        <v>1.1885001226063752</v>
      </c>
      <c r="P165">
        <f t="shared" ref="P165:P169" si="80">STDEV(Z153,Z140,Z127)/SQRT(3)</f>
        <v>1.6499005951128227</v>
      </c>
      <c r="Q165">
        <f t="shared" ref="Q165:Q169" si="81">STDEV(AA153,AA140,AA127)/SQRT(3)</f>
        <v>1.4722036960681306</v>
      </c>
      <c r="R165">
        <f t="shared" ref="R165:R169" si="82">STDEV(AB153,AB140,AB127)/SQRT(3)</f>
        <v>1.2806518436504994</v>
      </c>
      <c r="S165">
        <f t="shared" ref="S165:S169" si="83">STDEV(AC153,AC140,AC127)/SQRT(3)</f>
        <v>1.0367081608394741</v>
      </c>
    </row>
    <row r="166" spans="1:19" x14ac:dyDescent="0.25">
      <c r="A166" t="s">
        <v>1660</v>
      </c>
      <c r="B166">
        <f t="shared" si="68"/>
        <v>7.7831208349238752</v>
      </c>
      <c r="C166">
        <f t="shared" si="69"/>
        <v>6.2738454237410695</v>
      </c>
      <c r="D166">
        <f t="shared" si="70"/>
        <v>7.0946444767605712</v>
      </c>
      <c r="E166">
        <f t="shared" si="71"/>
        <v>7.0193448838379213</v>
      </c>
      <c r="F166">
        <f t="shared" si="72"/>
        <v>6.9844444243938355</v>
      </c>
      <c r="G166">
        <f t="shared" si="73"/>
        <v>7.9748426823125884</v>
      </c>
      <c r="H166">
        <f t="shared" si="74"/>
        <v>6.5312002525162329</v>
      </c>
      <c r="I166">
        <f t="shared" si="75"/>
        <v>7.3066571942318248</v>
      </c>
      <c r="K166" t="s">
        <v>1660</v>
      </c>
      <c r="L166">
        <f t="shared" si="76"/>
        <v>1.1934811691908138</v>
      </c>
      <c r="M166">
        <f t="shared" si="77"/>
        <v>0.92616852925319448</v>
      </c>
      <c r="N166">
        <f t="shared" si="78"/>
        <v>1.7009115684273581</v>
      </c>
      <c r="O166">
        <f t="shared" si="79"/>
        <v>1.0195705146802598</v>
      </c>
      <c r="P166">
        <f t="shared" si="80"/>
        <v>1.2849614739308381</v>
      </c>
      <c r="Q166">
        <f t="shared" si="81"/>
        <v>2.3691365137301705</v>
      </c>
      <c r="R166">
        <f t="shared" si="82"/>
        <v>1.1864220331376392</v>
      </c>
      <c r="S166">
        <f t="shared" si="83"/>
        <v>1.7248309667878332</v>
      </c>
    </row>
    <row r="167" spans="1:19" x14ac:dyDescent="0.25">
      <c r="A167" t="s">
        <v>1661</v>
      </c>
      <c r="B167">
        <f t="shared" si="68"/>
        <v>7.7054179064459873</v>
      </c>
      <c r="C167">
        <f t="shared" si="69"/>
        <v>9.3025563106850626</v>
      </c>
      <c r="D167">
        <f t="shared" si="70"/>
        <v>6.6659579935325652</v>
      </c>
      <c r="E167">
        <f t="shared" si="71"/>
        <v>6.863930795955099</v>
      </c>
      <c r="F167">
        <f t="shared" si="72"/>
        <v>6.8767166723781239</v>
      </c>
      <c r="G167">
        <f t="shared" si="73"/>
        <v>6.7219715584245785</v>
      </c>
      <c r="H167">
        <f t="shared" si="74"/>
        <v>7.0574063455590625</v>
      </c>
      <c r="I167">
        <f t="shared" si="75"/>
        <v>7.0555650721125716</v>
      </c>
      <c r="K167" t="s">
        <v>1661</v>
      </c>
      <c r="L167">
        <f t="shared" si="76"/>
        <v>1.5400807936439913</v>
      </c>
      <c r="M167">
        <f t="shared" si="77"/>
        <v>3.1015369152145147</v>
      </c>
      <c r="N167">
        <f t="shared" si="78"/>
        <v>0.78040744177053656</v>
      </c>
      <c r="O167">
        <f t="shared" si="79"/>
        <v>1.2834269480180842</v>
      </c>
      <c r="P167">
        <f t="shared" si="80"/>
        <v>1.0594909182010122</v>
      </c>
      <c r="Q167">
        <f t="shared" si="81"/>
        <v>0.97400502540139222</v>
      </c>
      <c r="R167">
        <f t="shared" si="82"/>
        <v>0.57859661517914396</v>
      </c>
      <c r="S167">
        <f t="shared" si="83"/>
        <v>1.3355984385942445</v>
      </c>
    </row>
    <row r="168" spans="1:19" x14ac:dyDescent="0.25">
      <c r="A168" t="s">
        <v>1662</v>
      </c>
      <c r="B168">
        <f t="shared" si="68"/>
        <v>6.7403583658394837</v>
      </c>
      <c r="C168">
        <f t="shared" si="69"/>
        <v>6.9288723590318142</v>
      </c>
      <c r="D168">
        <f t="shared" si="70"/>
        <v>5.8198866598368602</v>
      </c>
      <c r="E168">
        <f t="shared" si="71"/>
        <v>6.6068046485403995</v>
      </c>
      <c r="F168">
        <f t="shared" si="72"/>
        <v>6.96782204944346</v>
      </c>
      <c r="G168">
        <f t="shared" si="73"/>
        <v>7.1716620364424069</v>
      </c>
      <c r="H168">
        <f t="shared" si="74"/>
        <v>7.3299456424255434</v>
      </c>
      <c r="I168">
        <f t="shared" si="75"/>
        <v>6.1553522662177853</v>
      </c>
      <c r="K168" t="s">
        <v>1662</v>
      </c>
      <c r="L168">
        <f t="shared" si="76"/>
        <v>1.1852588309376086</v>
      </c>
      <c r="M168">
        <f t="shared" si="77"/>
        <v>1.2285665324207728</v>
      </c>
      <c r="N168">
        <f t="shared" si="78"/>
        <v>0.87418381051590333</v>
      </c>
      <c r="O168">
        <f t="shared" si="79"/>
        <v>0.77615135100741883</v>
      </c>
      <c r="P168">
        <f t="shared" si="80"/>
        <v>1.3773486404951762</v>
      </c>
      <c r="Q168">
        <f t="shared" si="81"/>
        <v>1.3626923215664111</v>
      </c>
      <c r="R168">
        <f t="shared" si="82"/>
        <v>1.6071829900475005</v>
      </c>
      <c r="S168">
        <f t="shared" si="83"/>
        <v>0.47579431197955568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8.2856379987217679</v>
      </c>
      <c r="D169">
        <f t="shared" si="70"/>
        <v>6.720300733109835</v>
      </c>
      <c r="E169">
        <f t="shared" si="71"/>
        <v>8.4821780963960425</v>
      </c>
      <c r="F169">
        <f t="shared" si="72"/>
        <v>7.1568135777770552</v>
      </c>
      <c r="G169">
        <f t="shared" si="73"/>
        <v>6.4320970035165921</v>
      </c>
      <c r="H169">
        <f t="shared" si="74"/>
        <v>6.7275499606244731</v>
      </c>
      <c r="I169">
        <f t="shared" si="75"/>
        <v>7.0847493837063098</v>
      </c>
      <c r="K169" t="s">
        <v>1663</v>
      </c>
      <c r="L169">
        <f t="shared" si="76"/>
        <v>0</v>
      </c>
      <c r="M169">
        <f t="shared" si="77"/>
        <v>1.6874652597034772</v>
      </c>
      <c r="N169">
        <f t="shared" si="78"/>
        <v>1.093283074999327</v>
      </c>
      <c r="O169">
        <f t="shared" si="79"/>
        <v>2.7651451801742573</v>
      </c>
      <c r="P169">
        <f t="shared" si="80"/>
        <v>1.1083209421062223</v>
      </c>
      <c r="Q169">
        <f t="shared" si="81"/>
        <v>0.8218919728486529</v>
      </c>
      <c r="R169">
        <f t="shared" si="82"/>
        <v>0.88008154728118948</v>
      </c>
      <c r="S169">
        <f t="shared" si="83"/>
        <v>1.303981187225371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1457</v>
      </c>
      <c r="D175" s="224" t="s">
        <v>1457</v>
      </c>
      <c r="E175" s="224" t="s">
        <v>1457</v>
      </c>
      <c r="F175" s="224" t="s">
        <v>1457</v>
      </c>
      <c r="G175" s="224" t="s">
        <v>1457</v>
      </c>
      <c r="H175" s="224" t="s">
        <v>1457</v>
      </c>
      <c r="I175" s="225" t="s">
        <v>1457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1461</v>
      </c>
      <c r="D176" s="219" t="s">
        <v>1461</v>
      </c>
      <c r="E176" s="219" t="s">
        <v>1461</v>
      </c>
      <c r="F176" s="219" t="s">
        <v>1461</v>
      </c>
      <c r="G176" s="219" t="s">
        <v>1461</v>
      </c>
      <c r="H176" s="219" t="s">
        <v>1461</v>
      </c>
      <c r="I176" s="220" t="s">
        <v>1461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1465</v>
      </c>
      <c r="D177" s="219" t="s">
        <v>1465</v>
      </c>
      <c r="E177" s="219" t="s">
        <v>1465</v>
      </c>
      <c r="F177" s="219" t="s">
        <v>1465</v>
      </c>
      <c r="G177" s="219" t="s">
        <v>1465</v>
      </c>
      <c r="H177" s="219" t="s">
        <v>1465</v>
      </c>
      <c r="I177" s="220" t="s">
        <v>1465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1469</v>
      </c>
      <c r="D178" s="219" t="s">
        <v>1469</v>
      </c>
      <c r="E178" s="219" t="s">
        <v>1469</v>
      </c>
      <c r="F178" s="219" t="s">
        <v>1469</v>
      </c>
      <c r="G178" s="219" t="s">
        <v>1469</v>
      </c>
      <c r="H178" s="219" t="s">
        <v>1469</v>
      </c>
      <c r="I178" s="220" t="s">
        <v>1469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1473</v>
      </c>
      <c r="D179" s="219" t="s">
        <v>1473</v>
      </c>
      <c r="E179" s="219" t="s">
        <v>1473</v>
      </c>
      <c r="F179" s="219" t="s">
        <v>1473</v>
      </c>
      <c r="G179" s="219" t="s">
        <v>1473</v>
      </c>
      <c r="H179" s="219" t="s">
        <v>1473</v>
      </c>
      <c r="I179" s="220" t="s">
        <v>1473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1477</v>
      </c>
      <c r="D180" s="219" t="s">
        <v>1477</v>
      </c>
      <c r="E180" s="219" t="s">
        <v>1477</v>
      </c>
      <c r="F180" s="219" t="s">
        <v>1477</v>
      </c>
      <c r="G180" s="219" t="s">
        <v>1477</v>
      </c>
      <c r="H180" s="219" t="s">
        <v>1477</v>
      </c>
      <c r="I180" s="220" t="s">
        <v>1477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1831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46908</v>
      </c>
      <c r="C190">
        <v>23239</v>
      </c>
      <c r="D190">
        <v>41654</v>
      </c>
      <c r="E190">
        <v>33366</v>
      </c>
      <c r="F190">
        <v>41971</v>
      </c>
      <c r="G190">
        <v>34922</v>
      </c>
      <c r="H190">
        <v>36501</v>
      </c>
      <c r="I190">
        <v>39556</v>
      </c>
      <c r="K190" t="s">
        <v>1658</v>
      </c>
      <c r="L190">
        <f>B190-$E$196</f>
        <v>39731</v>
      </c>
      <c r="M190">
        <f t="shared" ref="M190:S190" si="84">C190-$E$196</f>
        <v>16062</v>
      </c>
      <c r="N190">
        <f t="shared" si="84"/>
        <v>34477</v>
      </c>
      <c r="O190">
        <f t="shared" si="84"/>
        <v>26189</v>
      </c>
      <c r="P190">
        <f t="shared" si="84"/>
        <v>34794</v>
      </c>
      <c r="Q190">
        <f t="shared" si="84"/>
        <v>27745</v>
      </c>
      <c r="R190">
        <f t="shared" si="84"/>
        <v>29324</v>
      </c>
      <c r="S190">
        <f t="shared" si="84"/>
        <v>32379</v>
      </c>
      <c r="U190" t="s">
        <v>1658</v>
      </c>
      <c r="V190">
        <f>L190/$O$196*100</f>
        <v>126.58291030351947</v>
      </c>
      <c r="W190">
        <f t="shared" ref="W190:AC190" si="85">M190/$O$196*100</f>
        <v>51.173509483655835</v>
      </c>
      <c r="X190">
        <f t="shared" si="85"/>
        <v>109.84367366878358</v>
      </c>
      <c r="Y190">
        <f t="shared" si="85"/>
        <v>83.438117287228394</v>
      </c>
      <c r="Z190">
        <f t="shared" si="85"/>
        <v>110.85363522440051</v>
      </c>
      <c r="AA190">
        <f t="shared" si="85"/>
        <v>88.395531105966313</v>
      </c>
      <c r="AB190">
        <f t="shared" si="85"/>
        <v>93.426222892461936</v>
      </c>
      <c r="AC190">
        <f t="shared" si="85"/>
        <v>103.15944860984261</v>
      </c>
    </row>
    <row r="191" spans="1:29" x14ac:dyDescent="0.25">
      <c r="A191" t="s">
        <v>1659</v>
      </c>
      <c r="B191">
        <v>34849</v>
      </c>
      <c r="C191">
        <v>38200</v>
      </c>
      <c r="D191">
        <v>37514</v>
      </c>
      <c r="E191">
        <v>35648</v>
      </c>
      <c r="F191">
        <v>35265</v>
      </c>
      <c r="G191">
        <v>35707</v>
      </c>
      <c r="H191">
        <v>33077</v>
      </c>
      <c r="I191">
        <v>41529</v>
      </c>
      <c r="K191" t="s">
        <v>1659</v>
      </c>
      <c r="L191">
        <f t="shared" ref="L191:L195" si="86">B191-$E$196</f>
        <v>27672</v>
      </c>
      <c r="M191">
        <f t="shared" ref="M191:M195" si="87">C191-$E$196</f>
        <v>31023</v>
      </c>
      <c r="N191">
        <f t="shared" ref="N191:N195" si="88">D191-$E$196</f>
        <v>30337</v>
      </c>
      <c r="O191">
        <f t="shared" ref="O191:O195" si="89">E191-$E$196</f>
        <v>28471</v>
      </c>
      <c r="P191">
        <f t="shared" ref="P191:P195" si="90">F191-$E$196</f>
        <v>28088</v>
      </c>
      <c r="Q191">
        <f t="shared" ref="Q191:Q195" si="91">G191-$E$196</f>
        <v>28530</v>
      </c>
      <c r="R191">
        <f t="shared" ref="R191:R195" si="92">H191-$E$196</f>
        <v>25900</v>
      </c>
      <c r="S191">
        <f t="shared" ref="S191:S195" si="93">I191-$E$196</f>
        <v>34352</v>
      </c>
      <c r="U191" t="s">
        <v>1659</v>
      </c>
      <c r="V191">
        <f t="shared" ref="V191:V195" si="94">L191/$O$196*100</f>
        <v>88.162953208300593</v>
      </c>
      <c r="W191">
        <f t="shared" ref="W191:W195" si="95">M191/$O$196*100</f>
        <v>98.839234510736816</v>
      </c>
      <c r="X191">
        <f t="shared" ref="X191:X195" si="96">N191/$O$196*100</f>
        <v>96.653639472398638</v>
      </c>
      <c r="Y191">
        <f t="shared" ref="Y191:Y195" si="97">O191/$O$196*100</f>
        <v>90.708566088230924</v>
      </c>
      <c r="Z191">
        <f t="shared" ref="Z191:Z195" si="98">P191/$O$196*100</f>
        <v>89.488328625135409</v>
      </c>
      <c r="AA191">
        <f t="shared" ref="AA191:AA195" si="99">Q191/$O$196*100</f>
        <v>90.896540005522397</v>
      </c>
      <c r="AB191">
        <f t="shared" ref="AB191:AB195" si="100">R191/$O$196*100</f>
        <v>82.517363692359979</v>
      </c>
      <c r="AC191">
        <f t="shared" ref="AC191:AC195" si="101">S191/$O$196*100</f>
        <v>109.44542384401352</v>
      </c>
    </row>
    <row r="192" spans="1:29" x14ac:dyDescent="0.25">
      <c r="A192" t="s">
        <v>1660</v>
      </c>
      <c r="B192">
        <v>33936</v>
      </c>
      <c r="C192">
        <v>30981</v>
      </c>
      <c r="D192">
        <v>31967</v>
      </c>
      <c r="E192">
        <v>38011</v>
      </c>
      <c r="F192">
        <v>39065</v>
      </c>
      <c r="G192">
        <v>37053</v>
      </c>
      <c r="H192">
        <v>35514</v>
      </c>
      <c r="I192">
        <v>33027</v>
      </c>
      <c r="K192" t="s">
        <v>1660</v>
      </c>
      <c r="L192">
        <f t="shared" si="86"/>
        <v>26759</v>
      </c>
      <c r="M192">
        <f t="shared" si="87"/>
        <v>23804</v>
      </c>
      <c r="N192">
        <f t="shared" si="88"/>
        <v>24790</v>
      </c>
      <c r="O192">
        <f t="shared" si="89"/>
        <v>30834</v>
      </c>
      <c r="P192">
        <f t="shared" si="90"/>
        <v>31888</v>
      </c>
      <c r="Q192">
        <f t="shared" si="91"/>
        <v>29876</v>
      </c>
      <c r="R192">
        <f t="shared" si="92"/>
        <v>28337</v>
      </c>
      <c r="S192">
        <f t="shared" si="93"/>
        <v>25850</v>
      </c>
      <c r="U192" t="s">
        <v>1660</v>
      </c>
      <c r="V192">
        <f t="shared" si="94"/>
        <v>85.254136488179938</v>
      </c>
      <c r="W192">
        <f t="shared" si="95"/>
        <v>75.839510630615322</v>
      </c>
      <c r="X192">
        <f t="shared" si="96"/>
        <v>78.980905248401683</v>
      </c>
      <c r="Y192">
        <f t="shared" si="97"/>
        <v>98.237080775684461</v>
      </c>
      <c r="Z192">
        <f t="shared" si="98"/>
        <v>101.59512329814575</v>
      </c>
      <c r="AA192">
        <f t="shared" si="99"/>
        <v>95.184894118646596</v>
      </c>
      <c r="AB192">
        <f t="shared" si="100"/>
        <v>90.281642276077406</v>
      </c>
      <c r="AC192">
        <f t="shared" si="101"/>
        <v>82.358063762451948</v>
      </c>
    </row>
    <row r="193" spans="1:29" x14ac:dyDescent="0.25">
      <c r="A193" t="s">
        <v>1661</v>
      </c>
      <c r="B193">
        <v>32747</v>
      </c>
      <c r="C193">
        <v>35502</v>
      </c>
      <c r="D193">
        <v>41416</v>
      </c>
      <c r="E193">
        <v>38800</v>
      </c>
      <c r="F193">
        <v>37995</v>
      </c>
      <c r="G193">
        <v>36958</v>
      </c>
      <c r="H193">
        <v>38031</v>
      </c>
      <c r="I193">
        <v>38386</v>
      </c>
      <c r="K193" t="s">
        <v>1661</v>
      </c>
      <c r="L193">
        <f t="shared" si="86"/>
        <v>25570</v>
      </c>
      <c r="M193">
        <f t="shared" si="87"/>
        <v>28325</v>
      </c>
      <c r="N193">
        <f t="shared" si="88"/>
        <v>34239</v>
      </c>
      <c r="O193">
        <f t="shared" si="89"/>
        <v>31623</v>
      </c>
      <c r="P193">
        <f t="shared" si="90"/>
        <v>30818</v>
      </c>
      <c r="Q193">
        <f t="shared" si="91"/>
        <v>29781</v>
      </c>
      <c r="R193">
        <f t="shared" si="92"/>
        <v>30854</v>
      </c>
      <c r="S193">
        <f t="shared" si="93"/>
        <v>31209</v>
      </c>
      <c r="U193" t="s">
        <v>1661</v>
      </c>
      <c r="V193">
        <f>L193/$O$196*100</f>
        <v>81.465984154966975</v>
      </c>
      <c r="W193">
        <f t="shared" si="95"/>
        <v>90.243410292899469</v>
      </c>
      <c r="X193">
        <f t="shared" si="96"/>
        <v>109.08540600242137</v>
      </c>
      <c r="Y193">
        <f t="shared" si="97"/>
        <v>100.7508336696332</v>
      </c>
      <c r="Z193">
        <f t="shared" si="98"/>
        <v>98.186104798113888</v>
      </c>
      <c r="AA193">
        <f t="shared" si="99"/>
        <v>94.882224251821327</v>
      </c>
      <c r="AB193">
        <f t="shared" si="100"/>
        <v>98.300800747647671</v>
      </c>
      <c r="AC193">
        <f t="shared" si="101"/>
        <v>99.43183024999469</v>
      </c>
    </row>
    <row r="194" spans="1:29" x14ac:dyDescent="0.25">
      <c r="A194" t="s">
        <v>1662</v>
      </c>
      <c r="B194">
        <v>34410</v>
      </c>
      <c r="C194">
        <v>39458</v>
      </c>
      <c r="D194">
        <v>42249</v>
      </c>
      <c r="E194">
        <v>40267</v>
      </c>
      <c r="F194">
        <v>39341</v>
      </c>
      <c r="G194">
        <v>41512</v>
      </c>
      <c r="H194">
        <v>38810</v>
      </c>
      <c r="I194">
        <v>30833</v>
      </c>
      <c r="K194" t="s">
        <v>1662</v>
      </c>
      <c r="L194">
        <f t="shared" si="86"/>
        <v>27233</v>
      </c>
      <c r="M194">
        <f t="shared" si="87"/>
        <v>32281</v>
      </c>
      <c r="N194">
        <f t="shared" si="88"/>
        <v>35072</v>
      </c>
      <c r="O194">
        <f t="shared" si="89"/>
        <v>33090</v>
      </c>
      <c r="P194">
        <f t="shared" si="90"/>
        <v>32164</v>
      </c>
      <c r="Q194">
        <f t="shared" si="91"/>
        <v>34335</v>
      </c>
      <c r="R194">
        <f t="shared" si="92"/>
        <v>31633</v>
      </c>
      <c r="S194">
        <f t="shared" si="93"/>
        <v>23656</v>
      </c>
      <c r="U194" t="s">
        <v>1662</v>
      </c>
      <c r="V194">
        <f t="shared" si="94"/>
        <v>86.764299823708086</v>
      </c>
      <c r="W194">
        <f t="shared" si="95"/>
        <v>102.84722074722288</v>
      </c>
      <c r="X194">
        <f t="shared" si="96"/>
        <v>111.73934283468915</v>
      </c>
      <c r="Y194">
        <f t="shared" si="97"/>
        <v>105.42469361313482</v>
      </c>
      <c r="Z194">
        <f t="shared" si="98"/>
        <v>102.47445891123807</v>
      </c>
      <c r="AA194">
        <f t="shared" si="99"/>
        <v>109.39126186784478</v>
      </c>
      <c r="AB194">
        <f t="shared" si="100"/>
        <v>100.78269365561479</v>
      </c>
      <c r="AC194">
        <f t="shared" si="101"/>
        <v>75.367982838087556</v>
      </c>
    </row>
    <row r="195" spans="1:29" x14ac:dyDescent="0.25">
      <c r="A195" t="s">
        <v>1663</v>
      </c>
      <c r="B195">
        <v>9016</v>
      </c>
      <c r="C195">
        <v>38164</v>
      </c>
      <c r="D195">
        <v>41721</v>
      </c>
      <c r="E195">
        <v>40839</v>
      </c>
      <c r="F195">
        <v>39915</v>
      </c>
      <c r="G195">
        <v>41033</v>
      </c>
      <c r="H195">
        <v>39473</v>
      </c>
      <c r="I195">
        <v>41032</v>
      </c>
      <c r="K195" t="s">
        <v>1663</v>
      </c>
      <c r="L195">
        <f t="shared" si="86"/>
        <v>1839</v>
      </c>
      <c r="M195">
        <f t="shared" si="87"/>
        <v>30987</v>
      </c>
      <c r="N195">
        <f t="shared" si="88"/>
        <v>34544</v>
      </c>
      <c r="O195">
        <f t="shared" si="89"/>
        <v>33662</v>
      </c>
      <c r="P195">
        <f t="shared" si="90"/>
        <v>32738</v>
      </c>
      <c r="Q195">
        <f t="shared" si="91"/>
        <v>33856</v>
      </c>
      <c r="R195">
        <f t="shared" si="92"/>
        <v>32296</v>
      </c>
      <c r="S195">
        <f t="shared" si="93"/>
        <v>33855</v>
      </c>
      <c r="U195" t="s">
        <v>1663</v>
      </c>
      <c r="V195">
        <f t="shared" si="94"/>
        <v>5.8590514220173739</v>
      </c>
      <c r="W195">
        <f t="shared" si="95"/>
        <v>98.724538561203033</v>
      </c>
      <c r="X195">
        <f t="shared" si="96"/>
        <v>110.05713557486034</v>
      </c>
      <c r="Y195">
        <f t="shared" si="97"/>
        <v>107.24708481128269</v>
      </c>
      <c r="Z195">
        <f t="shared" si="98"/>
        <v>104.30322210658227</v>
      </c>
      <c r="AA195">
        <f t="shared" si="99"/>
        <v>107.86516853932584</v>
      </c>
      <c r="AB195">
        <f t="shared" si="100"/>
        <v>102.8950107261953</v>
      </c>
      <c r="AC195">
        <f t="shared" si="101"/>
        <v>107.86198254072769</v>
      </c>
    </row>
    <row r="196" spans="1:29" x14ac:dyDescent="0.25">
      <c r="A196" t="s">
        <v>1664</v>
      </c>
      <c r="B196">
        <v>6886</v>
      </c>
      <c r="C196">
        <v>7307</v>
      </c>
      <c r="D196">
        <v>7338</v>
      </c>
      <c r="E196">
        <f>AVERAGE(B196:D196)</f>
        <v>7177</v>
      </c>
      <c r="O196">
        <f>AVERAGE(L190:L192)</f>
        <v>31387.333333333332</v>
      </c>
    </row>
    <row r="197" spans="1:29" x14ac:dyDescent="0.25">
      <c r="A197" t="s">
        <v>1665</v>
      </c>
    </row>
    <row r="200" spans="1:29" x14ac:dyDescent="0.25">
      <c r="A200" s="7" t="s">
        <v>2388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40270</v>
      </c>
      <c r="C203">
        <v>29357</v>
      </c>
      <c r="D203">
        <v>46961</v>
      </c>
      <c r="E203">
        <v>37300</v>
      </c>
      <c r="F203">
        <v>45187</v>
      </c>
      <c r="G203">
        <v>41270</v>
      </c>
      <c r="H203">
        <v>46634</v>
      </c>
      <c r="I203">
        <v>37574</v>
      </c>
      <c r="K203" t="s">
        <v>1658</v>
      </c>
      <c r="L203">
        <f>B203-$E$209</f>
        <v>32925</v>
      </c>
      <c r="M203">
        <f t="shared" ref="M203:S203" si="102">C203-$E$209</f>
        <v>22012</v>
      </c>
      <c r="N203">
        <f t="shared" si="102"/>
        <v>39616</v>
      </c>
      <c r="O203">
        <f t="shared" si="102"/>
        <v>29955</v>
      </c>
      <c r="P203">
        <f t="shared" si="102"/>
        <v>37842</v>
      </c>
      <c r="Q203">
        <f t="shared" si="102"/>
        <v>33925</v>
      </c>
      <c r="R203">
        <f t="shared" si="102"/>
        <v>39289</v>
      </c>
      <c r="S203">
        <f t="shared" si="102"/>
        <v>30229</v>
      </c>
    </row>
    <row r="204" spans="1:29" x14ac:dyDescent="0.25">
      <c r="A204" t="s">
        <v>1659</v>
      </c>
      <c r="B204">
        <v>38780</v>
      </c>
      <c r="C204">
        <v>36651</v>
      </c>
      <c r="D204">
        <v>35486</v>
      </c>
      <c r="E204">
        <v>36514</v>
      </c>
      <c r="F204">
        <v>40193</v>
      </c>
      <c r="G204">
        <v>34498</v>
      </c>
      <c r="H204">
        <v>41226</v>
      </c>
      <c r="I204">
        <v>34732</v>
      </c>
      <c r="K204" t="s">
        <v>1659</v>
      </c>
      <c r="L204">
        <f t="shared" ref="L204:L208" si="103">B204-$E$209</f>
        <v>31435</v>
      </c>
      <c r="M204">
        <f t="shared" ref="M204:M208" si="104">C204-$E$209</f>
        <v>29306</v>
      </c>
      <c r="N204">
        <f t="shared" ref="N204:N208" si="105">D204-$E$209</f>
        <v>28141</v>
      </c>
      <c r="O204">
        <f t="shared" ref="O204:O208" si="106">E204-$E$209</f>
        <v>29169</v>
      </c>
      <c r="P204">
        <f t="shared" ref="P204:P208" si="107">F204-$E$209</f>
        <v>32848</v>
      </c>
      <c r="Q204">
        <f t="shared" ref="Q204:Q208" si="108">G204-$E$209</f>
        <v>27153</v>
      </c>
      <c r="R204">
        <f t="shared" ref="R204:R208" si="109">H204-$E$209</f>
        <v>33881</v>
      </c>
      <c r="S204">
        <f t="shared" ref="S204:S208" si="110">I204-$E$209</f>
        <v>27387</v>
      </c>
      <c r="U204" t="s">
        <v>1658</v>
      </c>
      <c r="V204">
        <f>L203/$O$209*100</f>
        <v>101.70826640306439</v>
      </c>
      <c r="W204">
        <f t="shared" ref="W204:AC204" si="111">M203/$O$209*100</f>
        <v>67.997034474236997</v>
      </c>
      <c r="X204">
        <f t="shared" si="111"/>
        <v>122.3773631533424</v>
      </c>
      <c r="Y204">
        <f t="shared" si="111"/>
        <v>92.533671073767451</v>
      </c>
      <c r="Z204">
        <f t="shared" si="111"/>
        <v>116.89731867045595</v>
      </c>
      <c r="AA204">
        <f t="shared" si="111"/>
        <v>104.797355739528</v>
      </c>
      <c r="AB204">
        <f t="shared" si="111"/>
        <v>121.36723094031881</v>
      </c>
      <c r="AC204">
        <f t="shared" si="111"/>
        <v>93.380081551958483</v>
      </c>
    </row>
    <row r="205" spans="1:29" x14ac:dyDescent="0.25">
      <c r="A205" t="s">
        <v>1660</v>
      </c>
      <c r="B205">
        <v>40101</v>
      </c>
      <c r="C205">
        <v>35152</v>
      </c>
      <c r="D205">
        <v>37215</v>
      </c>
      <c r="E205">
        <v>37337</v>
      </c>
      <c r="F205">
        <v>38686</v>
      </c>
      <c r="G205">
        <v>34194</v>
      </c>
      <c r="H205">
        <v>37753</v>
      </c>
      <c r="I205">
        <v>37698</v>
      </c>
      <c r="K205" t="s">
        <v>1660</v>
      </c>
      <c r="L205">
        <f t="shared" si="103"/>
        <v>32756</v>
      </c>
      <c r="M205">
        <f t="shared" si="104"/>
        <v>27807</v>
      </c>
      <c r="N205">
        <f t="shared" si="105"/>
        <v>29870</v>
      </c>
      <c r="O205">
        <f t="shared" si="106"/>
        <v>29992</v>
      </c>
      <c r="P205">
        <f t="shared" si="107"/>
        <v>31341</v>
      </c>
      <c r="Q205">
        <f t="shared" si="108"/>
        <v>26849</v>
      </c>
      <c r="R205">
        <f t="shared" si="109"/>
        <v>30408</v>
      </c>
      <c r="S205">
        <f t="shared" si="110"/>
        <v>30353</v>
      </c>
      <c r="U205" t="s">
        <v>1659</v>
      </c>
      <c r="V205">
        <f t="shared" ref="V205:V209" si="112">L204/$O$209*100</f>
        <v>97.105523291733604</v>
      </c>
      <c r="W205">
        <f t="shared" ref="W205:W209" si="113">M204/$O$209*100</f>
        <v>90.528852094402566</v>
      </c>
      <c r="X205">
        <f t="shared" ref="X205:X209" si="114">N204/$O$209*100</f>
        <v>86.930063017422469</v>
      </c>
      <c r="Y205">
        <f t="shared" ref="Y205:Y209" si="115">O204/$O$209*100</f>
        <v>90.105646855307057</v>
      </c>
      <c r="Z205">
        <f t="shared" ref="Z205:Z209" si="116">P204/$O$209*100</f>
        <v>101.47040652415669</v>
      </c>
      <c r="AA205">
        <f t="shared" ref="AA205:AA209" si="117">Q204/$O$209*100</f>
        <v>83.878042752996421</v>
      </c>
      <c r="AB205">
        <f t="shared" ref="AB205:AB209" si="118">R204/$O$209*100</f>
        <v>104.66143580872358</v>
      </c>
      <c r="AC205">
        <f t="shared" ref="AC205:AC209" si="119">S204/$O$209*100</f>
        <v>84.600889657728899</v>
      </c>
    </row>
    <row r="206" spans="1:29" x14ac:dyDescent="0.25">
      <c r="A206" t="s">
        <v>1661</v>
      </c>
      <c r="B206">
        <v>41116</v>
      </c>
      <c r="C206">
        <v>35272</v>
      </c>
      <c r="D206">
        <v>35103</v>
      </c>
      <c r="E206">
        <v>37498</v>
      </c>
      <c r="F206">
        <v>37112</v>
      </c>
      <c r="G206">
        <v>38183</v>
      </c>
      <c r="H206">
        <v>37810</v>
      </c>
      <c r="I206">
        <v>32813</v>
      </c>
      <c r="K206" t="s">
        <v>1661</v>
      </c>
      <c r="L206">
        <f t="shared" si="103"/>
        <v>33771</v>
      </c>
      <c r="M206">
        <f t="shared" si="104"/>
        <v>27927</v>
      </c>
      <c r="N206">
        <f t="shared" si="105"/>
        <v>27758</v>
      </c>
      <c r="O206">
        <f t="shared" si="106"/>
        <v>30153</v>
      </c>
      <c r="P206">
        <f t="shared" si="107"/>
        <v>29767</v>
      </c>
      <c r="Q206">
        <f t="shared" si="108"/>
        <v>30838</v>
      </c>
      <c r="R206">
        <f t="shared" si="109"/>
        <v>30465</v>
      </c>
      <c r="S206">
        <f t="shared" si="110"/>
        <v>25468</v>
      </c>
      <c r="U206" t="s">
        <v>1660</v>
      </c>
      <c r="V206">
        <f t="shared" si="112"/>
        <v>101.18621030520202</v>
      </c>
      <c r="W206">
        <f t="shared" si="113"/>
        <v>85.898307179043627</v>
      </c>
      <c r="X206">
        <f t="shared" si="114"/>
        <v>92.27109848016805</v>
      </c>
      <c r="Y206">
        <f t="shared" si="115"/>
        <v>92.64796737921661</v>
      </c>
      <c r="Z206">
        <f t="shared" si="116"/>
        <v>96.815148894106017</v>
      </c>
      <c r="AA206">
        <f t="shared" si="117"/>
        <v>82.938959594711477</v>
      </c>
      <c r="AB206">
        <f t="shared" si="118"/>
        <v>93.933028543185472</v>
      </c>
      <c r="AC206">
        <f t="shared" si="119"/>
        <v>93.763128629679969</v>
      </c>
    </row>
    <row r="207" spans="1:29" x14ac:dyDescent="0.25">
      <c r="A207" t="s">
        <v>1662</v>
      </c>
      <c r="B207">
        <v>39785</v>
      </c>
      <c r="C207">
        <v>40425</v>
      </c>
      <c r="D207">
        <v>34431</v>
      </c>
      <c r="E207">
        <v>41907</v>
      </c>
      <c r="F207">
        <v>40797</v>
      </c>
      <c r="G207">
        <v>38941</v>
      </c>
      <c r="H207">
        <v>42682</v>
      </c>
      <c r="I207">
        <v>34135</v>
      </c>
      <c r="K207" t="s">
        <v>1662</v>
      </c>
      <c r="L207">
        <f t="shared" si="103"/>
        <v>32440</v>
      </c>
      <c r="M207">
        <f t="shared" si="104"/>
        <v>33080</v>
      </c>
      <c r="N207">
        <f t="shared" si="105"/>
        <v>27086</v>
      </c>
      <c r="O207">
        <f t="shared" si="106"/>
        <v>34562</v>
      </c>
      <c r="P207">
        <f t="shared" si="107"/>
        <v>33452</v>
      </c>
      <c r="Q207">
        <f t="shared" si="108"/>
        <v>31596</v>
      </c>
      <c r="R207">
        <f t="shared" si="109"/>
        <v>35337</v>
      </c>
      <c r="S207">
        <f t="shared" si="110"/>
        <v>26790</v>
      </c>
      <c r="U207" t="s">
        <v>1661</v>
      </c>
      <c r="V207">
        <f t="shared" si="112"/>
        <v>104.3216359817126</v>
      </c>
      <c r="W207">
        <f t="shared" si="113"/>
        <v>86.268997899419247</v>
      </c>
      <c r="X207">
        <f t="shared" si="114"/>
        <v>85.7469418015569</v>
      </c>
      <c r="Y207">
        <f t="shared" si="115"/>
        <v>93.14531076238724</v>
      </c>
      <c r="Z207">
        <f t="shared" si="116"/>
        <v>91.95292227851229</v>
      </c>
      <c r="AA207">
        <f t="shared" si="117"/>
        <v>95.261336957864813</v>
      </c>
      <c r="AB207">
        <f t="shared" si="118"/>
        <v>94.109106635363887</v>
      </c>
      <c r="AC207">
        <f t="shared" si="119"/>
        <v>78.672927221055232</v>
      </c>
    </row>
    <row r="208" spans="1:29" x14ac:dyDescent="0.25">
      <c r="A208" t="s">
        <v>1663</v>
      </c>
      <c r="B208">
        <v>8525</v>
      </c>
      <c r="C208">
        <v>30029</v>
      </c>
      <c r="D208">
        <v>33065</v>
      </c>
      <c r="E208">
        <v>35111</v>
      </c>
      <c r="F208">
        <v>41785</v>
      </c>
      <c r="G208">
        <v>31162</v>
      </c>
      <c r="H208">
        <v>42866</v>
      </c>
      <c r="I208">
        <v>33076</v>
      </c>
      <c r="K208" t="s">
        <v>1663</v>
      </c>
      <c r="L208">
        <f t="shared" si="103"/>
        <v>1180</v>
      </c>
      <c r="M208">
        <f t="shared" si="104"/>
        <v>22684</v>
      </c>
      <c r="N208">
        <f t="shared" si="105"/>
        <v>25720</v>
      </c>
      <c r="O208">
        <f t="shared" si="106"/>
        <v>27766</v>
      </c>
      <c r="P208">
        <f t="shared" si="107"/>
        <v>34440</v>
      </c>
      <c r="Q208">
        <f t="shared" si="108"/>
        <v>23817</v>
      </c>
      <c r="R208">
        <f t="shared" si="109"/>
        <v>35521</v>
      </c>
      <c r="S208">
        <f t="shared" si="110"/>
        <v>25731</v>
      </c>
      <c r="U208" t="s">
        <v>1662</v>
      </c>
      <c r="V208">
        <f t="shared" si="112"/>
        <v>100.21005807487953</v>
      </c>
      <c r="W208">
        <f t="shared" si="113"/>
        <v>102.18707525021624</v>
      </c>
      <c r="X208">
        <f t="shared" si="114"/>
        <v>83.67107376745335</v>
      </c>
      <c r="Y208">
        <f t="shared" si="115"/>
        <v>106.7651056468553</v>
      </c>
      <c r="Z208">
        <f t="shared" si="116"/>
        <v>103.3362164833807</v>
      </c>
      <c r="AA208">
        <f t="shared" si="117"/>
        <v>97.602866674904249</v>
      </c>
      <c r="AB208">
        <f t="shared" si="118"/>
        <v>109.15914988261461</v>
      </c>
      <c r="AC208">
        <f t="shared" si="119"/>
        <v>82.756703323860123</v>
      </c>
    </row>
    <row r="209" spans="1:29" x14ac:dyDescent="0.25">
      <c r="A209" t="s">
        <v>1664</v>
      </c>
      <c r="B209">
        <v>7216</v>
      </c>
      <c r="C209">
        <v>7439</v>
      </c>
      <c r="D209">
        <v>7380</v>
      </c>
      <c r="E209">
        <f>AVERAGE(B209:D209)</f>
        <v>7345</v>
      </c>
      <c r="O209">
        <f>AVERAGE(L203:L205)</f>
        <v>32372</v>
      </c>
      <c r="U209" t="s">
        <v>1663</v>
      </c>
      <c r="V209">
        <f t="shared" si="112"/>
        <v>3.6451254170270606</v>
      </c>
      <c r="W209">
        <f t="shared" si="113"/>
        <v>70.072902508340533</v>
      </c>
      <c r="X209">
        <f t="shared" si="114"/>
        <v>79.451377733844069</v>
      </c>
      <c r="Y209">
        <f t="shared" si="115"/>
        <v>85.771654516248603</v>
      </c>
      <c r="Z209">
        <f t="shared" si="116"/>
        <v>106.38823674780676</v>
      </c>
      <c r="AA209">
        <f t="shared" si="117"/>
        <v>73.572840726553807</v>
      </c>
      <c r="AB209">
        <f t="shared" si="118"/>
        <v>109.72754232052391</v>
      </c>
      <c r="AC209">
        <f t="shared" si="119"/>
        <v>79.485357716545153</v>
      </c>
    </row>
    <row r="210" spans="1:29" x14ac:dyDescent="0.25">
      <c r="A210" t="s">
        <v>1665</v>
      </c>
    </row>
    <row r="213" spans="1:29" x14ac:dyDescent="0.25">
      <c r="A213" s="7" t="s">
        <v>2389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39943</v>
      </c>
      <c r="C216">
        <v>28577</v>
      </c>
      <c r="D216">
        <v>40791</v>
      </c>
      <c r="E216">
        <v>33630</v>
      </c>
      <c r="F216">
        <v>43825</v>
      </c>
      <c r="G216">
        <v>34675</v>
      </c>
      <c r="H216">
        <v>40934</v>
      </c>
      <c r="I216">
        <v>34044</v>
      </c>
      <c r="K216" t="s">
        <v>1658</v>
      </c>
      <c r="L216">
        <f>B216-$E$222</f>
        <v>31261.666666666664</v>
      </c>
      <c r="M216">
        <f t="shared" ref="M216:S216" si="120">C216-$E$222</f>
        <v>19895.666666666664</v>
      </c>
      <c r="N216">
        <f t="shared" si="120"/>
        <v>32109.666666666664</v>
      </c>
      <c r="O216">
        <f t="shared" si="120"/>
        <v>24948.666666666664</v>
      </c>
      <c r="P216">
        <f t="shared" si="120"/>
        <v>35143.666666666664</v>
      </c>
      <c r="Q216">
        <f t="shared" si="120"/>
        <v>25993.666666666664</v>
      </c>
      <c r="R216">
        <f t="shared" si="120"/>
        <v>32252.666666666664</v>
      </c>
      <c r="S216">
        <f t="shared" si="120"/>
        <v>25362.666666666664</v>
      </c>
    </row>
    <row r="217" spans="1:29" x14ac:dyDescent="0.25">
      <c r="A217" t="s">
        <v>1659</v>
      </c>
      <c r="B217">
        <v>34160</v>
      </c>
      <c r="C217">
        <v>34505</v>
      </c>
      <c r="D217">
        <v>28939</v>
      </c>
      <c r="E217">
        <v>31555</v>
      </c>
      <c r="F217">
        <v>31794</v>
      </c>
      <c r="G217">
        <v>33107</v>
      </c>
      <c r="H217">
        <v>36986</v>
      </c>
      <c r="I217">
        <v>35311</v>
      </c>
      <c r="K217" t="s">
        <v>1659</v>
      </c>
      <c r="L217">
        <f t="shared" ref="L217:L221" si="121">B217-$E$222</f>
        <v>25478.666666666664</v>
      </c>
      <c r="M217">
        <f t="shared" ref="M217:M221" si="122">C217-$E$222</f>
        <v>25823.666666666664</v>
      </c>
      <c r="N217">
        <f t="shared" ref="N217:N221" si="123">D217-$E$222</f>
        <v>20257.666666666664</v>
      </c>
      <c r="O217">
        <f t="shared" ref="O217:O221" si="124">E217-$E$222</f>
        <v>22873.666666666664</v>
      </c>
      <c r="P217">
        <f t="shared" ref="P217:P221" si="125">F217-$E$222</f>
        <v>23112.666666666664</v>
      </c>
      <c r="Q217">
        <f t="shared" ref="Q217:Q221" si="126">G217-$E$222</f>
        <v>24425.666666666664</v>
      </c>
      <c r="R217">
        <f t="shared" ref="R217:R221" si="127">H217-$E$222</f>
        <v>28304.666666666664</v>
      </c>
      <c r="S217">
        <f t="shared" ref="S217:S221" si="128">I217-$E$222</f>
        <v>26629.666666666664</v>
      </c>
      <c r="U217" t="s">
        <v>1658</v>
      </c>
      <c r="V217">
        <f>L216/$O$222*100</f>
        <v>115.22489648987013</v>
      </c>
      <c r="W217">
        <f t="shared" ref="W217:AC217" si="129">M216/$O$222*100</f>
        <v>73.331859005074136</v>
      </c>
      <c r="X217">
        <f t="shared" si="129"/>
        <v>118.35047239934637</v>
      </c>
      <c r="Y217">
        <f t="shared" si="129"/>
        <v>91.956310739252757</v>
      </c>
      <c r="Z217">
        <f t="shared" si="129"/>
        <v>129.53325224527907</v>
      </c>
      <c r="AA217">
        <f t="shared" si="129"/>
        <v>95.807993316378543</v>
      </c>
      <c r="AB217">
        <f t="shared" si="129"/>
        <v>118.87754475200569</v>
      </c>
      <c r="AC217">
        <f t="shared" si="129"/>
        <v>93.482240487511206</v>
      </c>
    </row>
    <row r="218" spans="1:29" x14ac:dyDescent="0.25">
      <c r="A218" t="s">
        <v>1660</v>
      </c>
      <c r="B218">
        <v>33334</v>
      </c>
      <c r="C218">
        <v>32715</v>
      </c>
      <c r="D218">
        <v>30493</v>
      </c>
      <c r="E218">
        <v>32591</v>
      </c>
      <c r="F218">
        <v>33989</v>
      </c>
      <c r="G218">
        <v>34679</v>
      </c>
      <c r="H218">
        <v>33915</v>
      </c>
      <c r="I218">
        <v>33257</v>
      </c>
      <c r="K218" t="s">
        <v>1660</v>
      </c>
      <c r="L218">
        <f t="shared" si="121"/>
        <v>24652.666666666664</v>
      </c>
      <c r="M218">
        <f t="shared" si="122"/>
        <v>24033.666666666664</v>
      </c>
      <c r="N218">
        <f t="shared" si="123"/>
        <v>21811.666666666664</v>
      </c>
      <c r="O218">
        <f t="shared" si="124"/>
        <v>23909.666666666664</v>
      </c>
      <c r="P218">
        <f t="shared" si="125"/>
        <v>25307.666666666664</v>
      </c>
      <c r="Q218">
        <f t="shared" si="126"/>
        <v>25997.666666666664</v>
      </c>
      <c r="R218">
        <f t="shared" si="127"/>
        <v>25233.666666666664</v>
      </c>
      <c r="S218">
        <f t="shared" si="128"/>
        <v>24575.666666666664</v>
      </c>
      <c r="U218" t="s">
        <v>1659</v>
      </c>
      <c r="V218">
        <f t="shared" ref="V218:V222" si="130">L217/$O$222*100</f>
        <v>93.909795682675394</v>
      </c>
      <c r="W218">
        <f t="shared" ref="W218:W222" si="131">M217/$O$222*100</f>
        <v>95.181403806224125</v>
      </c>
      <c r="X218">
        <f t="shared" ref="X218:X222" si="132">N217/$O$222*100</f>
        <v>74.666126079638289</v>
      </c>
      <c r="Y218">
        <f t="shared" ref="Y218:Y222" si="133">O217/$O$222*100</f>
        <v>84.308232894720675</v>
      </c>
      <c r="Z218">
        <f t="shared" ref="Z218:Z222" si="134">P217/$O$222*100</f>
        <v>85.189144029584838</v>
      </c>
      <c r="AA218">
        <f t="shared" ref="AA218:AA222" si="135">Q217/$O$222*100</f>
        <v>90.028626540365877</v>
      </c>
      <c r="AB218">
        <f t="shared" ref="AB218:AB222" si="136">R217/$O$222*100</f>
        <v>104.32592483383092</v>
      </c>
      <c r="AC218">
        <f t="shared" ref="AC218:AC222" si="137">S217/$O$222*100</f>
        <v>98.152175248485733</v>
      </c>
    </row>
    <row r="219" spans="1:29" x14ac:dyDescent="0.25">
      <c r="A219" t="s">
        <v>1661</v>
      </c>
      <c r="B219">
        <v>36135</v>
      </c>
      <c r="C219">
        <v>31588</v>
      </c>
      <c r="D219">
        <v>29622</v>
      </c>
      <c r="E219">
        <v>31382</v>
      </c>
      <c r="F219">
        <v>30606</v>
      </c>
      <c r="G219">
        <v>35867</v>
      </c>
      <c r="H219">
        <v>31605</v>
      </c>
      <c r="I219">
        <v>31522</v>
      </c>
      <c r="K219" t="s">
        <v>1661</v>
      </c>
      <c r="L219">
        <f t="shared" si="121"/>
        <v>27453.666666666664</v>
      </c>
      <c r="M219">
        <f t="shared" si="122"/>
        <v>22906.666666666664</v>
      </c>
      <c r="N219">
        <f t="shared" si="123"/>
        <v>20940.666666666664</v>
      </c>
      <c r="O219">
        <f t="shared" si="124"/>
        <v>22700.666666666664</v>
      </c>
      <c r="P219">
        <f t="shared" si="125"/>
        <v>21924.666666666664</v>
      </c>
      <c r="Q219">
        <f t="shared" si="126"/>
        <v>27185.666666666664</v>
      </c>
      <c r="R219">
        <f t="shared" si="127"/>
        <v>22923.666666666664</v>
      </c>
      <c r="S219">
        <f t="shared" si="128"/>
        <v>22840.666666666664</v>
      </c>
      <c r="U219" t="s">
        <v>1660</v>
      </c>
      <c r="V219">
        <f t="shared" si="130"/>
        <v>90.865307827454444</v>
      </c>
      <c r="W219">
        <f t="shared" si="131"/>
        <v>88.583784846362704</v>
      </c>
      <c r="X219">
        <f t="shared" si="132"/>
        <v>80.393891366579425</v>
      </c>
      <c r="Y219">
        <f t="shared" si="133"/>
        <v>88.126743086014756</v>
      </c>
      <c r="Z219">
        <f t="shared" si="134"/>
        <v>93.279520351873003</v>
      </c>
      <c r="AA219">
        <f t="shared" si="135"/>
        <v>95.822736598970408</v>
      </c>
      <c r="AB219">
        <f t="shared" si="136"/>
        <v>93.006769623923418</v>
      </c>
      <c r="AC219">
        <f t="shared" si="137"/>
        <v>90.581499637560952</v>
      </c>
    </row>
    <row r="220" spans="1:29" x14ac:dyDescent="0.25">
      <c r="A220" t="s">
        <v>1662</v>
      </c>
      <c r="B220">
        <v>33176</v>
      </c>
      <c r="C220">
        <v>30395</v>
      </c>
      <c r="D220">
        <v>29744</v>
      </c>
      <c r="E220">
        <v>35074</v>
      </c>
      <c r="F220">
        <v>33128</v>
      </c>
      <c r="G220">
        <v>33036</v>
      </c>
      <c r="H220">
        <v>33392</v>
      </c>
      <c r="I220">
        <v>34558</v>
      </c>
      <c r="K220" t="s">
        <v>1662</v>
      </c>
      <c r="L220">
        <f t="shared" si="121"/>
        <v>24494.666666666664</v>
      </c>
      <c r="M220">
        <f t="shared" si="122"/>
        <v>21713.666666666664</v>
      </c>
      <c r="N220">
        <f t="shared" si="123"/>
        <v>21062.666666666664</v>
      </c>
      <c r="O220">
        <f t="shared" si="124"/>
        <v>26392.666666666664</v>
      </c>
      <c r="P220">
        <f t="shared" si="125"/>
        <v>24446.666666666664</v>
      </c>
      <c r="Q220">
        <f t="shared" si="126"/>
        <v>24354.666666666664</v>
      </c>
      <c r="R220">
        <f t="shared" si="127"/>
        <v>24710.666666666664</v>
      </c>
      <c r="S220">
        <f t="shared" si="128"/>
        <v>25876.666666666664</v>
      </c>
      <c r="U220" t="s">
        <v>1661</v>
      </c>
      <c r="V220">
        <f t="shared" si="130"/>
        <v>101.18929146241075</v>
      </c>
      <c r="W220">
        <f t="shared" si="131"/>
        <v>84.429864976103588</v>
      </c>
      <c r="X220">
        <f t="shared" si="132"/>
        <v>77.183541582199936</v>
      </c>
      <c r="Y220">
        <f t="shared" si="133"/>
        <v>83.670585922622337</v>
      </c>
      <c r="Z220">
        <f t="shared" si="134"/>
        <v>80.810389099799735</v>
      </c>
      <c r="AA220">
        <f t="shared" si="135"/>
        <v>100.20149152875553</v>
      </c>
      <c r="AB220">
        <f t="shared" si="136"/>
        <v>84.492523927119038</v>
      </c>
      <c r="AC220">
        <f t="shared" si="137"/>
        <v>84.186600813337748</v>
      </c>
    </row>
    <row r="221" spans="1:29" x14ac:dyDescent="0.25">
      <c r="A221" t="s">
        <v>1663</v>
      </c>
      <c r="B221">
        <v>9277</v>
      </c>
      <c r="C221">
        <v>30993</v>
      </c>
      <c r="D221">
        <v>31086</v>
      </c>
      <c r="E221">
        <v>37542</v>
      </c>
      <c r="F221">
        <v>35287</v>
      </c>
      <c r="G221">
        <v>38620</v>
      </c>
      <c r="H221">
        <v>31135</v>
      </c>
      <c r="I221">
        <v>30710</v>
      </c>
      <c r="K221" t="s">
        <v>1663</v>
      </c>
      <c r="L221">
        <f t="shared" si="121"/>
        <v>595.66666666666606</v>
      </c>
      <c r="M221">
        <f t="shared" si="122"/>
        <v>22311.666666666664</v>
      </c>
      <c r="N221">
        <f t="shared" si="123"/>
        <v>22404.666666666664</v>
      </c>
      <c r="O221">
        <f t="shared" si="124"/>
        <v>28860.666666666664</v>
      </c>
      <c r="P221">
        <f t="shared" si="125"/>
        <v>26605.666666666664</v>
      </c>
      <c r="Q221">
        <f t="shared" si="126"/>
        <v>29938.666666666664</v>
      </c>
      <c r="R221">
        <f t="shared" si="127"/>
        <v>22453.666666666664</v>
      </c>
      <c r="S221">
        <f t="shared" si="128"/>
        <v>22028.666666666664</v>
      </c>
      <c r="U221" t="s">
        <v>1662</v>
      </c>
      <c r="V221">
        <f t="shared" si="130"/>
        <v>90.282948165075609</v>
      </c>
      <c r="W221">
        <f t="shared" si="131"/>
        <v>80.032680943078631</v>
      </c>
      <c r="X221">
        <f t="shared" si="132"/>
        <v>77.633211701251938</v>
      </c>
      <c r="Y221">
        <f t="shared" si="133"/>
        <v>97.278635754917488</v>
      </c>
      <c r="Z221">
        <f t="shared" si="134"/>
        <v>90.106028773973179</v>
      </c>
      <c r="AA221">
        <f t="shared" si="135"/>
        <v>89.766933274360198</v>
      </c>
      <c r="AB221">
        <f t="shared" si="136"/>
        <v>91.079085425036538</v>
      </c>
      <c r="AC221">
        <f t="shared" si="137"/>
        <v>95.37675230056638</v>
      </c>
    </row>
    <row r="222" spans="1:29" x14ac:dyDescent="0.25">
      <c r="A222" t="s">
        <v>1664</v>
      </c>
      <c r="B222">
        <v>8510</v>
      </c>
      <c r="C222">
        <v>8809</v>
      </c>
      <c r="D222">
        <v>8725</v>
      </c>
      <c r="E222">
        <f>AVERAGE(B222:D222)</f>
        <v>8681.3333333333339</v>
      </c>
      <c r="O222">
        <f>AVERAGE(L216:L218)</f>
        <v>27131</v>
      </c>
      <c r="U222" t="s">
        <v>1663</v>
      </c>
      <c r="V222">
        <f t="shared" si="130"/>
        <v>2.195520499305835</v>
      </c>
      <c r="W222">
        <f t="shared" si="131"/>
        <v>82.23680169056307</v>
      </c>
      <c r="X222">
        <f t="shared" si="132"/>
        <v>82.579583010824024</v>
      </c>
      <c r="Y222">
        <f t="shared" si="133"/>
        <v>106.3752411141007</v>
      </c>
      <c r="Z222">
        <f t="shared" si="134"/>
        <v>98.063715552934511</v>
      </c>
      <c r="AA222">
        <f t="shared" si="135"/>
        <v>110.34855577260943</v>
      </c>
      <c r="AB222">
        <f t="shared" si="136"/>
        <v>82.760188222574413</v>
      </c>
      <c r="AC222">
        <f t="shared" si="137"/>
        <v>81.193714447188327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114.50535773215132</v>
      </c>
      <c r="C228">
        <f t="shared" ref="C228:I228" si="138">AVERAGE(W217,W204,W190)</f>
        <v>64.167467654322323</v>
      </c>
      <c r="D228">
        <f t="shared" si="138"/>
        <v>116.85716974049079</v>
      </c>
      <c r="E228">
        <f t="shared" si="138"/>
        <v>89.309366366749543</v>
      </c>
      <c r="F228">
        <f t="shared" si="138"/>
        <v>119.09473538004518</v>
      </c>
      <c r="G228">
        <f t="shared" si="138"/>
        <v>96.333626720624281</v>
      </c>
      <c r="H228">
        <f t="shared" si="138"/>
        <v>111.2236661949288</v>
      </c>
      <c r="I228">
        <f t="shared" si="138"/>
        <v>96.673923549770777</v>
      </c>
      <c r="K228" t="s">
        <v>1658</v>
      </c>
      <c r="L228">
        <f>STDEV(V217,V204,V190)/SQRT(3)</f>
        <v>7.1896981696384277</v>
      </c>
      <c r="M228">
        <f t="shared" ref="M228:S228" si="139">STDEV(W217,W204,W190)/SQRT(3)</f>
        <v>6.6770078103762494</v>
      </c>
      <c r="N228">
        <f t="shared" si="139"/>
        <v>3.6944015143206421</v>
      </c>
      <c r="O228">
        <f t="shared" si="139"/>
        <v>2.940352051161057</v>
      </c>
      <c r="P228">
        <f t="shared" si="139"/>
        <v>5.5031355655468674</v>
      </c>
      <c r="Q228">
        <f t="shared" si="139"/>
        <v>4.7420874687656278</v>
      </c>
      <c r="R228">
        <f t="shared" si="139"/>
        <v>8.9276980125052141</v>
      </c>
      <c r="S228">
        <f t="shared" si="139"/>
        <v>3.2428966265076071</v>
      </c>
    </row>
    <row r="229" spans="1:19" x14ac:dyDescent="0.25">
      <c r="A229" t="s">
        <v>1659</v>
      </c>
      <c r="B229">
        <f t="shared" ref="B229:B233" si="140">AVERAGE(V218,V205,V191)</f>
        <v>93.059424060903211</v>
      </c>
      <c r="C229">
        <f t="shared" ref="C229:C233" si="141">AVERAGE(W218,W205,W191)</f>
        <v>94.849830137121174</v>
      </c>
      <c r="D229">
        <f t="shared" ref="D229:D233" si="142">AVERAGE(X218,X205,X191)</f>
        <v>86.083276189819799</v>
      </c>
      <c r="E229">
        <f t="shared" ref="E229:E233" si="143">AVERAGE(Y218,Y205,Y191)</f>
        <v>88.374148612752876</v>
      </c>
      <c r="F229">
        <f t="shared" ref="F229:F233" si="144">AVERAGE(Z218,Z205,Z191)</f>
        <v>92.04929305962564</v>
      </c>
      <c r="G229">
        <f t="shared" ref="G229:G233" si="145">AVERAGE(AA218,AA205,AA191)</f>
        <v>88.26773643296157</v>
      </c>
      <c r="H229">
        <f t="shared" ref="H229:H233" si="146">AVERAGE(AB218,AB205,AB191)</f>
        <v>97.1682414449715</v>
      </c>
      <c r="I229">
        <f t="shared" ref="I229:I233" si="147">AVERAGE(AC218,AC205,AC191)</f>
        <v>97.399496250076041</v>
      </c>
      <c r="K229" t="s">
        <v>1659</v>
      </c>
      <c r="L229">
        <f t="shared" ref="L229:L233" si="148">STDEV(V218,V205,V191)/SQRT(3)</f>
        <v>2.6162784539376016</v>
      </c>
      <c r="M229">
        <f t="shared" ref="M229:M233" si="149">STDEV(W218,W205,W191)/SQRT(3)</f>
        <v>2.4047224233412865</v>
      </c>
      <c r="N229">
        <f t="shared" ref="N229:N233" si="150">STDEV(X218,X205,X191)/SQRT(3)</f>
        <v>6.3613539504247782</v>
      </c>
      <c r="O229">
        <f t="shared" ref="O229:O233" si="151">STDEV(Y218,Y205,Y191)/SQRT(3)</f>
        <v>2.0403946407466877</v>
      </c>
      <c r="P229">
        <f t="shared" ref="P229:P233" si="152">STDEV(Z218,Z205,Z191)/SQRT(3)</f>
        <v>4.8713030847447421</v>
      </c>
      <c r="Q229">
        <f t="shared" ref="Q229:Q233" si="153">STDEV(AA218,AA205,AA191)/SQRT(3)</f>
        <v>2.2091006012021004</v>
      </c>
      <c r="R229">
        <f t="shared" ref="R229:R233" si="154">STDEV(AB218,AB205,AB191)/SQRT(3)</f>
        <v>7.3260791263140046</v>
      </c>
      <c r="S229">
        <f t="shared" ref="S229:S233" si="155">STDEV(AC218,AC205,AC191)/SQRT(3)</f>
        <v>7.1818663774201275</v>
      </c>
    </row>
    <row r="230" spans="1:19" x14ac:dyDescent="0.25">
      <c r="A230" t="s">
        <v>1660</v>
      </c>
      <c r="B230">
        <f t="shared" si="140"/>
        <v>92.435218206945478</v>
      </c>
      <c r="C230">
        <f t="shared" si="141"/>
        <v>83.440534218673875</v>
      </c>
      <c r="D230">
        <f t="shared" si="142"/>
        <v>83.881965031716376</v>
      </c>
      <c r="E230">
        <f t="shared" si="143"/>
        <v>93.003930413638614</v>
      </c>
      <c r="F230">
        <f t="shared" si="144"/>
        <v>97.22993084804159</v>
      </c>
      <c r="G230">
        <f t="shared" si="145"/>
        <v>91.315530104109484</v>
      </c>
      <c r="H230">
        <f t="shared" si="146"/>
        <v>92.407146814395446</v>
      </c>
      <c r="I230">
        <f t="shared" si="147"/>
        <v>88.900897343230952</v>
      </c>
      <c r="K230" t="s">
        <v>1660</v>
      </c>
      <c r="L230">
        <f t="shared" si="148"/>
        <v>4.6656978033832353</v>
      </c>
      <c r="M230">
        <f t="shared" si="149"/>
        <v>3.8787720249706341</v>
      </c>
      <c r="N230">
        <f t="shared" si="150"/>
        <v>4.2143525582026884</v>
      </c>
      <c r="O230">
        <f t="shared" si="151"/>
        <v>2.9240248694334054</v>
      </c>
      <c r="P230">
        <f t="shared" si="152"/>
        <v>2.4094498778765496</v>
      </c>
      <c r="Q230">
        <f t="shared" si="153"/>
        <v>4.1923307312923139</v>
      </c>
      <c r="R230">
        <f t="shared" si="154"/>
        <v>1.0958734801040404</v>
      </c>
      <c r="S230">
        <f t="shared" si="155"/>
        <v>3.3979010290766354</v>
      </c>
    </row>
    <row r="231" spans="1:19" x14ac:dyDescent="0.25">
      <c r="A231" t="s">
        <v>1661</v>
      </c>
      <c r="B231">
        <f t="shared" si="140"/>
        <v>95.658970533030114</v>
      </c>
      <c r="C231">
        <f t="shared" si="141"/>
        <v>86.980757722807425</v>
      </c>
      <c r="D231">
        <f t="shared" si="142"/>
        <v>90.671963128726063</v>
      </c>
      <c r="E231">
        <f t="shared" si="143"/>
        <v>92.522243451547595</v>
      </c>
      <c r="F231">
        <f t="shared" si="144"/>
        <v>90.316472058808642</v>
      </c>
      <c r="G231">
        <f t="shared" si="145"/>
        <v>96.781684246147222</v>
      </c>
      <c r="H231">
        <f t="shared" si="146"/>
        <v>92.300810436710194</v>
      </c>
      <c r="I231">
        <f t="shared" si="147"/>
        <v>87.430452761462561</v>
      </c>
      <c r="K231" t="s">
        <v>1661</v>
      </c>
      <c r="L231">
        <f t="shared" si="148"/>
        <v>7.1538694027035623</v>
      </c>
      <c r="M231">
        <f t="shared" si="149"/>
        <v>1.7155445027018894</v>
      </c>
      <c r="N231">
        <f t="shared" si="150"/>
        <v>9.5328225039658516</v>
      </c>
      <c r="O231">
        <f t="shared" si="151"/>
        <v>4.9404748567384722</v>
      </c>
      <c r="P231">
        <f t="shared" si="152"/>
        <v>5.0822354332956126</v>
      </c>
      <c r="Q231">
        <f t="shared" si="153"/>
        <v>1.7134023655295232</v>
      </c>
      <c r="R231">
        <f t="shared" si="154"/>
        <v>4.0873617629891008</v>
      </c>
      <c r="S231">
        <f t="shared" si="155"/>
        <v>6.2081920432399311</v>
      </c>
    </row>
    <row r="232" spans="1:19" x14ac:dyDescent="0.25">
      <c r="A232" t="s">
        <v>1662</v>
      </c>
      <c r="B232">
        <f t="shared" si="140"/>
        <v>92.419102021221079</v>
      </c>
      <c r="C232">
        <f t="shared" si="141"/>
        <v>95.022325646839249</v>
      </c>
      <c r="D232">
        <f t="shared" si="142"/>
        <v>91.014542767798162</v>
      </c>
      <c r="E232">
        <f t="shared" si="143"/>
        <v>103.15614500496922</v>
      </c>
      <c r="F232">
        <f t="shared" si="144"/>
        <v>98.638901389530645</v>
      </c>
      <c r="G232">
        <f t="shared" si="145"/>
        <v>98.920353939036417</v>
      </c>
      <c r="H232">
        <f t="shared" si="146"/>
        <v>100.340309654422</v>
      </c>
      <c r="I232">
        <f t="shared" si="147"/>
        <v>84.500479487504691</v>
      </c>
      <c r="K232" t="s">
        <v>1662</v>
      </c>
      <c r="L232">
        <f t="shared" si="148"/>
        <v>4.0257284520974208</v>
      </c>
      <c r="M232">
        <f t="shared" si="149"/>
        <v>7.4972447000668332</v>
      </c>
      <c r="N232">
        <f t="shared" si="150"/>
        <v>10.507964407090935</v>
      </c>
      <c r="O232">
        <f t="shared" si="151"/>
        <v>2.9641194500991515</v>
      </c>
      <c r="P232">
        <f t="shared" si="152"/>
        <v>4.2736827535231727</v>
      </c>
      <c r="Q232">
        <f t="shared" si="153"/>
        <v>5.7032270895411177</v>
      </c>
      <c r="R232">
        <f t="shared" si="154"/>
        <v>5.2239499870285897</v>
      </c>
      <c r="S232">
        <f t="shared" si="155"/>
        <v>5.8414690028087835</v>
      </c>
    </row>
    <row r="233" spans="1:19" x14ac:dyDescent="0.25">
      <c r="A233" t="s">
        <v>1663</v>
      </c>
      <c r="B233">
        <f t="shared" si="140"/>
        <v>3.899899112783423</v>
      </c>
      <c r="C233">
        <f t="shared" si="141"/>
        <v>83.678080920035541</v>
      </c>
      <c r="D233">
        <f t="shared" si="142"/>
        <v>90.696032106509492</v>
      </c>
      <c r="E233">
        <f t="shared" si="143"/>
        <v>99.797993480544008</v>
      </c>
      <c r="F233">
        <f t="shared" si="144"/>
        <v>102.91839146910785</v>
      </c>
      <c r="G233">
        <f t="shared" si="145"/>
        <v>97.262188346163029</v>
      </c>
      <c r="H233">
        <f t="shared" si="146"/>
        <v>98.460913756431225</v>
      </c>
      <c r="I233">
        <f t="shared" si="147"/>
        <v>89.513684901487068</v>
      </c>
      <c r="K233" t="s">
        <v>1663</v>
      </c>
      <c r="L233">
        <f t="shared" si="148"/>
        <v>1.0652146782774097</v>
      </c>
      <c r="M233">
        <f t="shared" si="149"/>
        <v>8.3023495969395391</v>
      </c>
      <c r="N233">
        <f t="shared" si="150"/>
        <v>9.7225796079344668</v>
      </c>
      <c r="O233">
        <f t="shared" si="151"/>
        <v>7.0176840057591274</v>
      </c>
      <c r="P233">
        <f t="shared" si="152"/>
        <v>2.5008485361196362</v>
      </c>
      <c r="Q233">
        <f t="shared" si="153"/>
        <v>11.866348722608016</v>
      </c>
      <c r="R233">
        <f t="shared" si="154"/>
        <v>8.094349031145077</v>
      </c>
      <c r="S233">
        <f t="shared" si="155"/>
        <v>9.1873942692039101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W233"/>
  <sheetViews>
    <sheetView topLeftCell="A94" workbookViewId="0">
      <selection activeCell="A106" sqref="A106:B108"/>
    </sheetView>
  </sheetViews>
  <sheetFormatPr defaultRowHeight="15" x14ac:dyDescent="0.25"/>
  <cols>
    <col min="6" max="6" width="10" customWidth="1"/>
  </cols>
  <sheetData>
    <row r="1" spans="1:12" x14ac:dyDescent="0.25">
      <c r="A1" s="7" t="s">
        <v>1677</v>
      </c>
      <c r="I1" s="7" t="s">
        <v>1678</v>
      </c>
      <c r="J1" t="s">
        <v>2396</v>
      </c>
      <c r="K1" s="7" t="s">
        <v>1679</v>
      </c>
      <c r="L1" t="s">
        <v>2412</v>
      </c>
    </row>
    <row r="2" spans="1:12" x14ac:dyDescent="0.25">
      <c r="A2" s="7" t="s">
        <v>1680</v>
      </c>
      <c r="J2" t="s">
        <v>2397</v>
      </c>
      <c r="L2" t="s">
        <v>2413</v>
      </c>
    </row>
    <row r="3" spans="1:12" x14ac:dyDescent="0.25">
      <c r="A3" s="53" t="s">
        <v>1681</v>
      </c>
      <c r="B3" s="17"/>
      <c r="J3" t="s">
        <v>2398</v>
      </c>
      <c r="L3" t="s">
        <v>1864</v>
      </c>
    </row>
    <row r="4" spans="1:12" x14ac:dyDescent="0.25">
      <c r="A4" s="7" t="s">
        <v>1682</v>
      </c>
      <c r="B4" s="17"/>
      <c r="I4" s="7" t="s">
        <v>1683</v>
      </c>
      <c r="J4" t="s">
        <v>2411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1481</v>
      </c>
      <c r="D12" s="224" t="s">
        <v>1481</v>
      </c>
      <c r="E12" s="224" t="s">
        <v>1481</v>
      </c>
      <c r="F12" s="224" t="s">
        <v>1481</v>
      </c>
      <c r="G12" s="224" t="s">
        <v>1481</v>
      </c>
      <c r="H12" s="224" t="s">
        <v>1481</v>
      </c>
      <c r="I12" s="225" t="s">
        <v>1481</v>
      </c>
    </row>
    <row r="13" spans="1:12" x14ac:dyDescent="0.25">
      <c r="A13" s="6" t="s">
        <v>1659</v>
      </c>
      <c r="B13" s="19" t="s">
        <v>1644</v>
      </c>
      <c r="C13" s="218" t="s">
        <v>1485</v>
      </c>
      <c r="D13" s="219" t="s">
        <v>1485</v>
      </c>
      <c r="E13" s="219" t="s">
        <v>1485</v>
      </c>
      <c r="F13" s="219" t="s">
        <v>1485</v>
      </c>
      <c r="G13" s="219" t="s">
        <v>1485</v>
      </c>
      <c r="H13" s="219" t="s">
        <v>1485</v>
      </c>
      <c r="I13" s="220" t="s">
        <v>1485</v>
      </c>
    </row>
    <row r="14" spans="1:12" x14ac:dyDescent="0.25">
      <c r="A14" s="6" t="s">
        <v>1660</v>
      </c>
      <c r="B14" s="19" t="s">
        <v>1644</v>
      </c>
      <c r="C14" s="218" t="s">
        <v>1489</v>
      </c>
      <c r="D14" s="219" t="s">
        <v>1489</v>
      </c>
      <c r="E14" s="219" t="s">
        <v>1489</v>
      </c>
      <c r="F14" s="219" t="s">
        <v>1489</v>
      </c>
      <c r="G14" s="219" t="s">
        <v>1489</v>
      </c>
      <c r="H14" s="219" t="s">
        <v>1489</v>
      </c>
      <c r="I14" s="220" t="s">
        <v>1489</v>
      </c>
    </row>
    <row r="15" spans="1:12" x14ac:dyDescent="0.25">
      <c r="A15" s="6" t="s">
        <v>1661</v>
      </c>
      <c r="B15" s="19" t="s">
        <v>1686</v>
      </c>
      <c r="C15" s="218" t="s">
        <v>1493</v>
      </c>
      <c r="D15" s="219" t="s">
        <v>1493</v>
      </c>
      <c r="E15" s="219" t="s">
        <v>1493</v>
      </c>
      <c r="F15" s="219" t="s">
        <v>1493</v>
      </c>
      <c r="G15" s="219" t="s">
        <v>1493</v>
      </c>
      <c r="H15" s="219" t="s">
        <v>1493</v>
      </c>
      <c r="I15" s="220" t="s">
        <v>1493</v>
      </c>
    </row>
    <row r="16" spans="1:12" x14ac:dyDescent="0.25">
      <c r="A16" s="6" t="s">
        <v>1662</v>
      </c>
      <c r="B16" s="19" t="s">
        <v>1686</v>
      </c>
      <c r="C16" s="218" t="s">
        <v>1497</v>
      </c>
      <c r="D16" s="219" t="s">
        <v>1497</v>
      </c>
      <c r="E16" s="219" t="s">
        <v>1497</v>
      </c>
      <c r="F16" s="219" t="s">
        <v>1497</v>
      </c>
      <c r="G16" s="219" t="s">
        <v>1497</v>
      </c>
      <c r="H16" s="219" t="s">
        <v>1497</v>
      </c>
      <c r="I16" s="220" t="s">
        <v>1497</v>
      </c>
    </row>
    <row r="17" spans="1:9" x14ac:dyDescent="0.25">
      <c r="A17" s="6" t="s">
        <v>1663</v>
      </c>
      <c r="B17" s="19" t="s">
        <v>1687</v>
      </c>
      <c r="C17" s="218" t="s">
        <v>1501</v>
      </c>
      <c r="D17" s="219" t="s">
        <v>1501</v>
      </c>
      <c r="E17" s="219" t="s">
        <v>1501</v>
      </c>
      <c r="F17" s="219" t="s">
        <v>1501</v>
      </c>
      <c r="G17" s="219" t="s">
        <v>1501</v>
      </c>
      <c r="H17" s="219" t="s">
        <v>1501</v>
      </c>
      <c r="I17" s="220" t="s">
        <v>1501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284</v>
      </c>
      <c r="C23">
        <v>20</v>
      </c>
      <c r="D23" t="s">
        <v>1481</v>
      </c>
      <c r="E23">
        <v>47262</v>
      </c>
      <c r="F23" t="s">
        <v>1482</v>
      </c>
      <c r="G23" t="s">
        <v>1483</v>
      </c>
      <c r="H23">
        <v>483.66</v>
      </c>
      <c r="I23">
        <v>96.73</v>
      </c>
    </row>
    <row r="24" spans="1:9" x14ac:dyDescent="0.25">
      <c r="A24" t="s">
        <v>1255</v>
      </c>
      <c r="B24" t="s">
        <v>289</v>
      </c>
      <c r="C24">
        <v>20</v>
      </c>
      <c r="D24" t="s">
        <v>1485</v>
      </c>
      <c r="E24">
        <v>47257</v>
      </c>
      <c r="F24" t="s">
        <v>1486</v>
      </c>
      <c r="G24" t="s">
        <v>1487</v>
      </c>
      <c r="H24">
        <v>415.52</v>
      </c>
      <c r="I24">
        <v>83.103999999999999</v>
      </c>
    </row>
    <row r="25" spans="1:9" x14ac:dyDescent="0.25">
      <c r="A25" t="s">
        <v>1255</v>
      </c>
      <c r="B25" t="s">
        <v>294</v>
      </c>
      <c r="C25">
        <v>5</v>
      </c>
      <c r="D25" t="s">
        <v>1489</v>
      </c>
      <c r="E25">
        <v>47368</v>
      </c>
      <c r="F25" t="s">
        <v>1490</v>
      </c>
      <c r="G25" t="s">
        <v>1491</v>
      </c>
      <c r="H25">
        <v>556.63</v>
      </c>
      <c r="I25">
        <v>111.12</v>
      </c>
    </row>
    <row r="26" spans="1:9" x14ac:dyDescent="0.25">
      <c r="A26" t="s">
        <v>1255</v>
      </c>
      <c r="B26" t="s">
        <v>299</v>
      </c>
      <c r="C26">
        <v>20</v>
      </c>
      <c r="D26" t="s">
        <v>1493</v>
      </c>
      <c r="E26">
        <v>23719</v>
      </c>
      <c r="F26" t="s">
        <v>1494</v>
      </c>
      <c r="G26" t="s">
        <v>1495</v>
      </c>
      <c r="H26">
        <v>441.53</v>
      </c>
      <c r="I26">
        <v>88.305000000000007</v>
      </c>
    </row>
    <row r="27" spans="1:9" x14ac:dyDescent="0.25">
      <c r="A27" t="s">
        <v>1255</v>
      </c>
      <c r="B27" t="s">
        <v>304</v>
      </c>
      <c r="C27">
        <v>20</v>
      </c>
      <c r="D27" t="s">
        <v>1497</v>
      </c>
      <c r="E27">
        <v>21771</v>
      </c>
      <c r="F27" t="s">
        <v>1498</v>
      </c>
      <c r="G27" t="s">
        <v>1499</v>
      </c>
      <c r="H27">
        <v>164.24</v>
      </c>
      <c r="I27">
        <v>32.85</v>
      </c>
    </row>
    <row r="28" spans="1:9" x14ac:dyDescent="0.25">
      <c r="A28" t="s">
        <v>1255</v>
      </c>
      <c r="B28" t="s">
        <v>309</v>
      </c>
      <c r="C28">
        <v>20</v>
      </c>
      <c r="D28" t="s">
        <v>1501</v>
      </c>
      <c r="E28">
        <v>20710</v>
      </c>
      <c r="F28" t="s">
        <v>1502</v>
      </c>
      <c r="G28" t="s">
        <v>1503</v>
      </c>
      <c r="H28">
        <v>184.23</v>
      </c>
      <c r="I28">
        <v>36.85</v>
      </c>
    </row>
    <row r="31" spans="1:9" x14ac:dyDescent="0.25">
      <c r="A31" s="7" t="s">
        <v>2396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2403</v>
      </c>
    </row>
    <row r="34" spans="1:49" x14ac:dyDescent="0.25">
      <c r="A34" t="s">
        <v>1709</v>
      </c>
      <c r="B34" s="38">
        <v>42480.47278935185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15</v>
      </c>
      <c r="C38">
        <v>16</v>
      </c>
      <c r="D38">
        <v>16</v>
      </c>
      <c r="E38">
        <v>15</v>
      </c>
      <c r="F38">
        <v>16</v>
      </c>
      <c r="G38">
        <v>16</v>
      </c>
      <c r="H38">
        <v>15</v>
      </c>
      <c r="I38">
        <v>15</v>
      </c>
      <c r="J38">
        <v>16</v>
      </c>
      <c r="K38">
        <v>14</v>
      </c>
      <c r="L38">
        <v>12</v>
      </c>
      <c r="M38">
        <v>13</v>
      </c>
      <c r="N38">
        <v>13</v>
      </c>
      <c r="O38">
        <v>15</v>
      </c>
      <c r="P38">
        <v>14</v>
      </c>
      <c r="Q38">
        <v>16</v>
      </c>
      <c r="R38">
        <v>16</v>
      </c>
      <c r="S38">
        <v>1</v>
      </c>
      <c r="T38">
        <v>9</v>
      </c>
      <c r="U38">
        <v>8</v>
      </c>
      <c r="V38">
        <v>13</v>
      </c>
      <c r="W38">
        <v>16</v>
      </c>
      <c r="X38">
        <v>3</v>
      </c>
      <c r="Y38">
        <v>16</v>
      </c>
      <c r="Z38">
        <v>16</v>
      </c>
      <c r="AA38">
        <v>14</v>
      </c>
      <c r="AB38">
        <v>1</v>
      </c>
      <c r="AC38">
        <v>12</v>
      </c>
      <c r="AD38">
        <v>3</v>
      </c>
      <c r="AE38">
        <v>4</v>
      </c>
      <c r="AF38">
        <v>11</v>
      </c>
      <c r="AG38">
        <v>16</v>
      </c>
      <c r="AH38">
        <v>15</v>
      </c>
      <c r="AI38">
        <v>15</v>
      </c>
      <c r="AJ38">
        <v>15</v>
      </c>
      <c r="AK38">
        <v>1</v>
      </c>
      <c r="AL38">
        <v>12</v>
      </c>
      <c r="AM38">
        <v>16</v>
      </c>
      <c r="AN38">
        <v>15</v>
      </c>
      <c r="AO38">
        <v>15</v>
      </c>
      <c r="AP38">
        <v>4</v>
      </c>
      <c r="AQ38">
        <v>16</v>
      </c>
      <c r="AR38">
        <v>16</v>
      </c>
      <c r="AS38">
        <v>16</v>
      </c>
      <c r="AT38">
        <v>16</v>
      </c>
      <c r="AU38">
        <v>15</v>
      </c>
      <c r="AV38">
        <v>16</v>
      </c>
      <c r="AW38">
        <v>16</v>
      </c>
    </row>
    <row r="39" spans="1:49" x14ac:dyDescent="0.25">
      <c r="A39" t="s">
        <v>1764</v>
      </c>
      <c r="B39">
        <v>65.838999999999999</v>
      </c>
      <c r="C39">
        <v>93.796999999999997</v>
      </c>
      <c r="D39">
        <v>92.135000000000005</v>
      </c>
      <c r="E39">
        <v>108.765</v>
      </c>
      <c r="F39">
        <v>115.727</v>
      </c>
      <c r="G39">
        <v>157.363</v>
      </c>
      <c r="H39">
        <v>133.69399999999999</v>
      </c>
      <c r="I39">
        <v>14.481999999999999</v>
      </c>
      <c r="J39">
        <v>116.858</v>
      </c>
      <c r="K39">
        <v>85.054000000000002</v>
      </c>
      <c r="L39">
        <v>55.65</v>
      </c>
      <c r="M39">
        <v>56.88</v>
      </c>
      <c r="N39">
        <v>114.908</v>
      </c>
      <c r="O39">
        <v>79.59</v>
      </c>
      <c r="P39">
        <v>72.260999999999996</v>
      </c>
      <c r="Q39">
        <v>150.965</v>
      </c>
      <c r="R39">
        <v>195.13399999999999</v>
      </c>
      <c r="S39">
        <v>39.209000000000003</v>
      </c>
      <c r="T39">
        <v>80.869</v>
      </c>
      <c r="U39">
        <v>51.356999999999999</v>
      </c>
      <c r="V39">
        <v>109.328</v>
      </c>
      <c r="W39">
        <v>116.67</v>
      </c>
      <c r="X39">
        <v>16.152000000000001</v>
      </c>
      <c r="Y39">
        <v>139.11199999999999</v>
      </c>
      <c r="Z39">
        <v>108.053</v>
      </c>
      <c r="AA39">
        <v>83.680999999999997</v>
      </c>
      <c r="AB39">
        <v>46.206000000000003</v>
      </c>
      <c r="AC39">
        <v>76.233000000000004</v>
      </c>
      <c r="AD39">
        <v>53.761000000000003</v>
      </c>
      <c r="AE39">
        <v>73.626000000000005</v>
      </c>
      <c r="AF39">
        <v>43.709000000000003</v>
      </c>
      <c r="AG39">
        <v>124.92100000000001</v>
      </c>
      <c r="AH39">
        <v>186.37100000000001</v>
      </c>
      <c r="AI39">
        <v>65.596000000000004</v>
      </c>
      <c r="AJ39">
        <v>53.863999999999997</v>
      </c>
      <c r="AK39">
        <v>5.3730000000000002</v>
      </c>
      <c r="AL39">
        <v>68.177999999999997</v>
      </c>
      <c r="AM39">
        <v>142.976</v>
      </c>
      <c r="AN39">
        <v>137.548</v>
      </c>
      <c r="AO39">
        <v>136.13499999999999</v>
      </c>
      <c r="AP39">
        <v>46.905000000000001</v>
      </c>
      <c r="AQ39">
        <v>135.21899999999999</v>
      </c>
      <c r="AR39">
        <v>95.650999999999996</v>
      </c>
      <c r="AS39">
        <v>203.773</v>
      </c>
      <c r="AT39">
        <v>82.727999999999994</v>
      </c>
      <c r="AU39">
        <v>134.11099999999999</v>
      </c>
      <c r="AV39">
        <v>121.03700000000001</v>
      </c>
      <c r="AW39">
        <v>154.41200000000001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2402</v>
      </c>
    </row>
    <row r="42" spans="1:49" x14ac:dyDescent="0.25">
      <c r="A42" t="s">
        <v>1709</v>
      </c>
      <c r="B42" s="38">
        <v>42480.472118055557</v>
      </c>
    </row>
    <row r="43" spans="1:49" x14ac:dyDescent="0.25">
      <c r="A43" t="s">
        <v>1710</v>
      </c>
      <c r="B43">
        <v>2408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14</v>
      </c>
      <c r="C46">
        <v>16</v>
      </c>
      <c r="D46">
        <v>15</v>
      </c>
      <c r="E46">
        <v>15</v>
      </c>
      <c r="F46">
        <v>16</v>
      </c>
      <c r="G46">
        <v>15</v>
      </c>
      <c r="H46">
        <v>15</v>
      </c>
      <c r="I46">
        <v>15</v>
      </c>
      <c r="J46">
        <v>13</v>
      </c>
      <c r="K46">
        <v>0</v>
      </c>
      <c r="L46">
        <v>0</v>
      </c>
      <c r="M46">
        <v>10</v>
      </c>
      <c r="N46">
        <v>10</v>
      </c>
      <c r="O46">
        <v>14</v>
      </c>
      <c r="P46">
        <v>14</v>
      </c>
      <c r="Q46">
        <v>16</v>
      </c>
      <c r="R46">
        <v>15</v>
      </c>
      <c r="S46">
        <v>0</v>
      </c>
      <c r="T46">
        <v>8</v>
      </c>
      <c r="U46">
        <v>7</v>
      </c>
      <c r="V46">
        <v>11</v>
      </c>
      <c r="W46">
        <v>16</v>
      </c>
      <c r="X46">
        <v>1</v>
      </c>
      <c r="Y46">
        <v>15</v>
      </c>
      <c r="Z46">
        <v>16</v>
      </c>
      <c r="AA46">
        <v>0</v>
      </c>
      <c r="AB46">
        <v>1</v>
      </c>
      <c r="AC46">
        <v>9</v>
      </c>
      <c r="AD46">
        <v>1</v>
      </c>
      <c r="AE46">
        <v>2</v>
      </c>
      <c r="AF46">
        <v>10</v>
      </c>
      <c r="AG46">
        <v>14</v>
      </c>
      <c r="AH46">
        <v>16</v>
      </c>
      <c r="AI46">
        <v>0</v>
      </c>
      <c r="AJ46">
        <v>0</v>
      </c>
      <c r="AK46">
        <v>0</v>
      </c>
      <c r="AL46">
        <v>9</v>
      </c>
      <c r="AM46">
        <v>15</v>
      </c>
      <c r="AN46">
        <v>14</v>
      </c>
      <c r="AO46">
        <v>15</v>
      </c>
      <c r="AP46">
        <v>0</v>
      </c>
      <c r="AQ46">
        <v>0</v>
      </c>
      <c r="AR46">
        <v>16</v>
      </c>
      <c r="AS46">
        <v>16</v>
      </c>
      <c r="AT46">
        <v>16</v>
      </c>
      <c r="AU46">
        <v>15</v>
      </c>
      <c r="AV46">
        <v>16</v>
      </c>
      <c r="AW46">
        <v>15</v>
      </c>
    </row>
    <row r="47" spans="1:49" x14ac:dyDescent="0.25">
      <c r="A47" t="s">
        <v>1764</v>
      </c>
      <c r="B47">
        <v>36.115000000000002</v>
      </c>
      <c r="C47">
        <v>70.213999999999999</v>
      </c>
      <c r="D47">
        <v>41.536999999999999</v>
      </c>
      <c r="E47">
        <v>72.007000000000005</v>
      </c>
      <c r="F47">
        <v>61.698999999999998</v>
      </c>
      <c r="G47">
        <v>68.756</v>
      </c>
      <c r="H47">
        <v>87.399000000000001</v>
      </c>
      <c r="I47">
        <v>18.891999999999999</v>
      </c>
      <c r="J47">
        <v>41.905999999999999</v>
      </c>
      <c r="K47">
        <v>0</v>
      </c>
      <c r="L47">
        <v>0</v>
      </c>
      <c r="M47">
        <v>20.198</v>
      </c>
      <c r="N47">
        <v>37.246000000000002</v>
      </c>
      <c r="O47">
        <v>21.998000000000001</v>
      </c>
      <c r="P47">
        <v>38.926000000000002</v>
      </c>
      <c r="Q47">
        <v>75.888000000000005</v>
      </c>
      <c r="R47">
        <v>60.243000000000002</v>
      </c>
      <c r="S47">
        <v>0</v>
      </c>
      <c r="T47">
        <v>54.576999999999998</v>
      </c>
      <c r="U47">
        <v>26.155999999999999</v>
      </c>
      <c r="V47">
        <v>35.393000000000001</v>
      </c>
      <c r="W47">
        <v>35.779000000000003</v>
      </c>
      <c r="X47">
        <v>16.744</v>
      </c>
      <c r="Y47">
        <v>116.568</v>
      </c>
      <c r="Z47">
        <v>233.46700000000001</v>
      </c>
      <c r="AA47">
        <v>0</v>
      </c>
      <c r="AB47">
        <v>11.412000000000001</v>
      </c>
      <c r="AC47">
        <v>58.829000000000001</v>
      </c>
      <c r="AD47">
        <v>73.703999999999994</v>
      </c>
      <c r="AE47">
        <v>45.771999999999998</v>
      </c>
      <c r="AF47">
        <v>35.051000000000002</v>
      </c>
      <c r="AG47">
        <v>52.831000000000003</v>
      </c>
      <c r="AH47">
        <v>245.184</v>
      </c>
      <c r="AI47">
        <v>0</v>
      </c>
      <c r="AJ47">
        <v>0</v>
      </c>
      <c r="AK47">
        <v>0</v>
      </c>
      <c r="AL47">
        <v>13.051</v>
      </c>
      <c r="AM47">
        <v>32.399000000000001</v>
      </c>
      <c r="AN47">
        <v>50.811</v>
      </c>
      <c r="AO47">
        <v>82.055999999999997</v>
      </c>
      <c r="AP47">
        <v>0</v>
      </c>
      <c r="AQ47">
        <v>0</v>
      </c>
      <c r="AR47">
        <v>48.670999999999999</v>
      </c>
      <c r="AS47">
        <v>154.79</v>
      </c>
      <c r="AT47">
        <v>51.972000000000001</v>
      </c>
      <c r="AU47">
        <v>93.843999999999994</v>
      </c>
      <c r="AV47">
        <v>95.546000000000006</v>
      </c>
      <c r="AW47">
        <v>129.74799999999999</v>
      </c>
    </row>
    <row r="49" spans="1:49" x14ac:dyDescent="0.25">
      <c r="A49" s="7" t="s">
        <v>2397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2401</v>
      </c>
    </row>
    <row r="52" spans="1:49" x14ac:dyDescent="0.25">
      <c r="A52" t="s">
        <v>1709</v>
      </c>
      <c r="B52" s="38">
        <v>42480.471400462964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14</v>
      </c>
      <c r="G56">
        <v>16</v>
      </c>
      <c r="H56">
        <v>16</v>
      </c>
      <c r="I56">
        <v>0</v>
      </c>
      <c r="J56">
        <v>16</v>
      </c>
      <c r="K56">
        <v>16</v>
      </c>
      <c r="L56">
        <v>16</v>
      </c>
      <c r="M56">
        <v>15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14</v>
      </c>
      <c r="U56">
        <v>16</v>
      </c>
      <c r="V56">
        <v>16</v>
      </c>
      <c r="W56">
        <v>16</v>
      </c>
      <c r="X56">
        <v>15</v>
      </c>
      <c r="Y56">
        <v>16</v>
      </c>
      <c r="Z56">
        <v>16</v>
      </c>
      <c r="AA56">
        <v>15</v>
      </c>
      <c r="AB56">
        <v>15</v>
      </c>
      <c r="AC56">
        <v>5</v>
      </c>
      <c r="AD56">
        <v>16</v>
      </c>
      <c r="AE56">
        <v>16</v>
      </c>
      <c r="AF56">
        <v>16</v>
      </c>
      <c r="AG56">
        <v>11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7</v>
      </c>
      <c r="AP56">
        <v>8</v>
      </c>
      <c r="AQ56">
        <v>16</v>
      </c>
      <c r="AR56">
        <v>9</v>
      </c>
      <c r="AS56">
        <v>16</v>
      </c>
      <c r="AT56">
        <v>16</v>
      </c>
      <c r="AU56">
        <v>16</v>
      </c>
      <c r="AV56">
        <v>12</v>
      </c>
      <c r="AW56">
        <v>16</v>
      </c>
    </row>
    <row r="57" spans="1:49" x14ac:dyDescent="0.25">
      <c r="A57" t="s">
        <v>1764</v>
      </c>
      <c r="B57">
        <v>184.07300000000001</v>
      </c>
      <c r="C57">
        <v>136.12100000000001</v>
      </c>
      <c r="D57">
        <v>198.15799999999999</v>
      </c>
      <c r="E57">
        <v>211.00299999999999</v>
      </c>
      <c r="F57">
        <v>28.358000000000001</v>
      </c>
      <c r="G57">
        <v>217.97900000000001</v>
      </c>
      <c r="H57">
        <v>152.649</v>
      </c>
      <c r="I57">
        <v>0</v>
      </c>
      <c r="J57">
        <v>196.27600000000001</v>
      </c>
      <c r="K57">
        <v>167.59700000000001</v>
      </c>
      <c r="L57">
        <v>204.12899999999999</v>
      </c>
      <c r="M57">
        <v>211.69300000000001</v>
      </c>
      <c r="N57">
        <v>181.268</v>
      </c>
      <c r="O57">
        <v>228.53800000000001</v>
      </c>
      <c r="P57">
        <v>129.94</v>
      </c>
      <c r="Q57">
        <v>145.95599999999999</v>
      </c>
      <c r="R57">
        <v>238.95500000000001</v>
      </c>
      <c r="S57">
        <v>149.018</v>
      </c>
      <c r="T57">
        <v>135.404</v>
      </c>
      <c r="U57">
        <v>142.81200000000001</v>
      </c>
      <c r="V57">
        <v>142.82300000000001</v>
      </c>
      <c r="W57">
        <v>137.82900000000001</v>
      </c>
      <c r="X57">
        <v>225.46600000000001</v>
      </c>
      <c r="Y57">
        <v>140.23699999999999</v>
      </c>
      <c r="Z57">
        <v>202.309</v>
      </c>
      <c r="AA57">
        <v>153.73599999999999</v>
      </c>
      <c r="AB57">
        <v>221.26300000000001</v>
      </c>
      <c r="AC57">
        <v>52.137999999999998</v>
      </c>
      <c r="AD57">
        <v>167.774</v>
      </c>
      <c r="AE57">
        <v>130.642</v>
      </c>
      <c r="AF57">
        <v>175.096</v>
      </c>
      <c r="AG57">
        <v>72.144999999999996</v>
      </c>
      <c r="AH57">
        <v>214.00299999999999</v>
      </c>
      <c r="AI57">
        <v>171.16</v>
      </c>
      <c r="AJ57">
        <v>223.50700000000001</v>
      </c>
      <c r="AK57">
        <v>176.16900000000001</v>
      </c>
      <c r="AL57">
        <v>168.97200000000001</v>
      </c>
      <c r="AM57">
        <v>79.947999999999993</v>
      </c>
      <c r="AN57">
        <v>139.40600000000001</v>
      </c>
      <c r="AO57">
        <v>67.040000000000006</v>
      </c>
      <c r="AP57">
        <v>16.452999999999999</v>
      </c>
      <c r="AQ57">
        <v>132.65600000000001</v>
      </c>
      <c r="AR57">
        <v>38.552999999999997</v>
      </c>
      <c r="AS57">
        <v>173.96299999999999</v>
      </c>
      <c r="AT57">
        <v>180.72300000000001</v>
      </c>
      <c r="AU57">
        <v>170.44499999999999</v>
      </c>
      <c r="AV57">
        <v>57.72</v>
      </c>
      <c r="AW57">
        <v>88.578999999999994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2400</v>
      </c>
    </row>
    <row r="60" spans="1:49" x14ac:dyDescent="0.25">
      <c r="A60" t="s">
        <v>1709</v>
      </c>
      <c r="B60" s="38">
        <v>42480.470706018517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16</v>
      </c>
      <c r="E64">
        <v>16</v>
      </c>
      <c r="F64">
        <v>8</v>
      </c>
      <c r="G64">
        <v>16</v>
      </c>
      <c r="H64">
        <v>16</v>
      </c>
      <c r="I64">
        <v>0</v>
      </c>
      <c r="J64">
        <v>16</v>
      </c>
      <c r="K64">
        <v>14</v>
      </c>
      <c r="L64">
        <v>16</v>
      </c>
      <c r="M64">
        <v>15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9</v>
      </c>
      <c r="T64">
        <v>13</v>
      </c>
      <c r="U64">
        <v>16</v>
      </c>
      <c r="V64">
        <v>15</v>
      </c>
      <c r="W64">
        <v>15</v>
      </c>
      <c r="X64">
        <v>15</v>
      </c>
      <c r="Y64">
        <v>16</v>
      </c>
      <c r="Z64">
        <v>16</v>
      </c>
      <c r="AA64">
        <v>0</v>
      </c>
      <c r="AB64">
        <v>15</v>
      </c>
      <c r="AC64">
        <v>2</v>
      </c>
      <c r="AD64">
        <v>16</v>
      </c>
      <c r="AE64">
        <v>16</v>
      </c>
      <c r="AF64">
        <v>16</v>
      </c>
      <c r="AG64">
        <v>10</v>
      </c>
      <c r="AH64">
        <v>16</v>
      </c>
      <c r="AI64">
        <v>0</v>
      </c>
      <c r="AJ64">
        <v>3</v>
      </c>
      <c r="AK64">
        <v>16</v>
      </c>
      <c r="AL64">
        <v>15</v>
      </c>
      <c r="AM64">
        <v>15</v>
      </c>
      <c r="AN64">
        <v>16</v>
      </c>
      <c r="AO64">
        <v>6</v>
      </c>
      <c r="AP64">
        <v>0</v>
      </c>
      <c r="AQ64">
        <v>16</v>
      </c>
      <c r="AR64">
        <v>5</v>
      </c>
      <c r="AS64">
        <v>16</v>
      </c>
      <c r="AT64">
        <v>16</v>
      </c>
      <c r="AU64">
        <v>16</v>
      </c>
      <c r="AV64">
        <v>12</v>
      </c>
      <c r="AW64">
        <v>16</v>
      </c>
    </row>
    <row r="65" spans="1:49" x14ac:dyDescent="0.25">
      <c r="A65" t="s">
        <v>1764</v>
      </c>
      <c r="B65">
        <v>111.51300000000001</v>
      </c>
      <c r="C65">
        <v>157.99199999999999</v>
      </c>
      <c r="D65">
        <v>133.40199999999999</v>
      </c>
      <c r="E65">
        <v>128.02000000000001</v>
      </c>
      <c r="F65">
        <v>25.616</v>
      </c>
      <c r="G65">
        <v>120.322</v>
      </c>
      <c r="H65">
        <v>59.893999999999998</v>
      </c>
      <c r="I65">
        <v>0</v>
      </c>
      <c r="J65">
        <v>72.900000000000006</v>
      </c>
      <c r="K65">
        <v>9.3320000000000007</v>
      </c>
      <c r="L65">
        <v>50.146999999999998</v>
      </c>
      <c r="M65">
        <v>49.462000000000003</v>
      </c>
      <c r="N65">
        <v>52.610999999999997</v>
      </c>
      <c r="O65">
        <v>51.65</v>
      </c>
      <c r="P65">
        <v>36.838999999999999</v>
      </c>
      <c r="Q65">
        <v>144.98400000000001</v>
      </c>
      <c r="R65">
        <v>102.55</v>
      </c>
      <c r="S65">
        <v>12.967000000000001</v>
      </c>
      <c r="T65">
        <v>66.320999999999998</v>
      </c>
      <c r="U65">
        <v>48.982999999999997</v>
      </c>
      <c r="V65">
        <v>47.05</v>
      </c>
      <c r="W65">
        <v>31.65</v>
      </c>
      <c r="X65">
        <v>71.305000000000007</v>
      </c>
      <c r="Y65">
        <v>105.584</v>
      </c>
      <c r="Z65">
        <v>465.608</v>
      </c>
      <c r="AA65">
        <v>0</v>
      </c>
      <c r="AB65">
        <v>64.61</v>
      </c>
      <c r="AC65">
        <v>34.137999999999998</v>
      </c>
      <c r="AD65">
        <v>50.052999999999997</v>
      </c>
      <c r="AE65">
        <v>45.188000000000002</v>
      </c>
      <c r="AF65">
        <v>44.747</v>
      </c>
      <c r="AG65">
        <v>48.963000000000001</v>
      </c>
      <c r="AH65">
        <v>399.60899999999998</v>
      </c>
      <c r="AI65">
        <v>0</v>
      </c>
      <c r="AJ65">
        <v>23.817</v>
      </c>
      <c r="AK65">
        <v>21.030999999999999</v>
      </c>
      <c r="AL65">
        <v>26.896999999999998</v>
      </c>
      <c r="AM65">
        <v>14.202999999999999</v>
      </c>
      <c r="AN65">
        <v>64.022000000000006</v>
      </c>
      <c r="AO65">
        <v>44.058</v>
      </c>
      <c r="AP65">
        <v>0</v>
      </c>
      <c r="AQ65">
        <v>58.572000000000003</v>
      </c>
      <c r="AR65">
        <v>25.155000000000001</v>
      </c>
      <c r="AS65">
        <v>142.54400000000001</v>
      </c>
      <c r="AT65">
        <v>149.49799999999999</v>
      </c>
      <c r="AU65">
        <v>93.055000000000007</v>
      </c>
      <c r="AV65">
        <v>50.51</v>
      </c>
      <c r="AW65">
        <v>64.266999999999996</v>
      </c>
    </row>
    <row r="67" spans="1:49" x14ac:dyDescent="0.25">
      <c r="A67" s="7" t="s">
        <v>2398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2399</v>
      </c>
    </row>
    <row r="70" spans="1:49" x14ac:dyDescent="0.25">
      <c r="A70" t="s">
        <v>1709</v>
      </c>
      <c r="B70" s="38">
        <v>42480.469976851855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13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15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15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15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130.07499999999999</v>
      </c>
      <c r="C75">
        <v>135.19399999999999</v>
      </c>
      <c r="D75">
        <v>209.27099999999999</v>
      </c>
      <c r="E75">
        <v>125.248</v>
      </c>
      <c r="F75">
        <v>191.114</v>
      </c>
      <c r="G75">
        <v>164.39400000000001</v>
      </c>
      <c r="H75">
        <v>129.94399999999999</v>
      </c>
      <c r="I75">
        <v>123.56399999999999</v>
      </c>
      <c r="J75">
        <v>185.374</v>
      </c>
      <c r="K75">
        <v>169.03100000000001</v>
      </c>
      <c r="L75">
        <v>173.02199999999999</v>
      </c>
      <c r="M75">
        <v>199.09399999999999</v>
      </c>
      <c r="N75">
        <v>135.83099999999999</v>
      </c>
      <c r="O75">
        <v>117.11</v>
      </c>
      <c r="P75">
        <v>90.308000000000007</v>
      </c>
      <c r="Q75">
        <v>155.08699999999999</v>
      </c>
      <c r="R75">
        <v>226.81299999999999</v>
      </c>
      <c r="S75">
        <v>185.99799999999999</v>
      </c>
      <c r="T75">
        <v>124.804</v>
      </c>
      <c r="U75">
        <v>97.861999999999995</v>
      </c>
      <c r="V75">
        <v>137.523</v>
      </c>
      <c r="W75">
        <v>128.749</v>
      </c>
      <c r="X75">
        <v>160.708</v>
      </c>
      <c r="Y75">
        <v>145.51</v>
      </c>
      <c r="Z75">
        <v>180.804</v>
      </c>
      <c r="AA75">
        <v>154.126</v>
      </c>
      <c r="AB75">
        <v>176.44399999999999</v>
      </c>
      <c r="AC75">
        <v>146.31399999999999</v>
      </c>
      <c r="AD75">
        <v>142.78700000000001</v>
      </c>
      <c r="AE75">
        <v>130.833</v>
      </c>
      <c r="AF75">
        <v>150.934</v>
      </c>
      <c r="AG75">
        <v>172.33600000000001</v>
      </c>
      <c r="AH75">
        <v>244.05600000000001</v>
      </c>
      <c r="AI75">
        <v>128.25700000000001</v>
      </c>
      <c r="AJ75">
        <v>146.99799999999999</v>
      </c>
      <c r="AK75">
        <v>130.91399999999999</v>
      </c>
      <c r="AL75">
        <v>179.41399999999999</v>
      </c>
      <c r="AM75">
        <v>174.541</v>
      </c>
      <c r="AN75">
        <v>177.24</v>
      </c>
      <c r="AO75">
        <v>120.768</v>
      </c>
      <c r="AP75">
        <v>198.27699999999999</v>
      </c>
      <c r="AQ75">
        <v>199.256</v>
      </c>
      <c r="AR75">
        <v>152.624</v>
      </c>
      <c r="AS75">
        <v>144.34899999999999</v>
      </c>
      <c r="AT75">
        <v>162.642</v>
      </c>
      <c r="AU75">
        <v>159.53399999999999</v>
      </c>
      <c r="AV75">
        <v>173.37299999999999</v>
      </c>
      <c r="AW75">
        <v>133.58000000000001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2404</v>
      </c>
    </row>
    <row r="78" spans="1:49" x14ac:dyDescent="0.25">
      <c r="A78" t="s">
        <v>1709</v>
      </c>
      <c r="B78" s="38">
        <v>42480.473449074074</v>
      </c>
    </row>
    <row r="79" spans="1:49" x14ac:dyDescent="0.25">
      <c r="A79" t="s">
        <v>1710</v>
      </c>
      <c r="B79">
        <v>2400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12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15</v>
      </c>
      <c r="I82">
        <v>16</v>
      </c>
      <c r="J82">
        <v>16</v>
      </c>
      <c r="K82">
        <v>16</v>
      </c>
      <c r="L82">
        <v>15</v>
      </c>
      <c r="M82">
        <v>16</v>
      </c>
      <c r="N82">
        <v>16</v>
      </c>
      <c r="O82">
        <v>15</v>
      </c>
      <c r="P82">
        <v>16</v>
      </c>
      <c r="Q82">
        <v>16</v>
      </c>
      <c r="R82">
        <v>16</v>
      </c>
      <c r="S82">
        <v>8</v>
      </c>
      <c r="T82">
        <v>16</v>
      </c>
      <c r="U82">
        <v>15</v>
      </c>
      <c r="V82">
        <v>14</v>
      </c>
      <c r="W82">
        <v>16</v>
      </c>
      <c r="X82">
        <v>16</v>
      </c>
      <c r="Y82">
        <v>15</v>
      </c>
      <c r="Z82">
        <v>16</v>
      </c>
      <c r="AA82">
        <v>0</v>
      </c>
      <c r="AB82">
        <v>16</v>
      </c>
      <c r="AC82">
        <v>16</v>
      </c>
      <c r="AD82">
        <v>15</v>
      </c>
      <c r="AE82">
        <v>16</v>
      </c>
      <c r="AF82">
        <v>14</v>
      </c>
      <c r="AG82">
        <v>16</v>
      </c>
      <c r="AH82">
        <v>16</v>
      </c>
      <c r="AI82">
        <v>0</v>
      </c>
      <c r="AJ82">
        <v>1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2</v>
      </c>
      <c r="AR82">
        <v>15</v>
      </c>
      <c r="AS82">
        <v>16</v>
      </c>
      <c r="AT82">
        <v>16</v>
      </c>
      <c r="AU82">
        <v>15</v>
      </c>
      <c r="AV82">
        <v>16</v>
      </c>
      <c r="AW82">
        <v>15</v>
      </c>
    </row>
    <row r="83" spans="1:49" x14ac:dyDescent="0.25">
      <c r="A83" t="s">
        <v>1764</v>
      </c>
      <c r="B83">
        <v>95.680999999999997</v>
      </c>
      <c r="C83">
        <v>142.12</v>
      </c>
      <c r="D83">
        <v>152.886</v>
      </c>
      <c r="E83">
        <v>90.531000000000006</v>
      </c>
      <c r="F83">
        <v>137.714</v>
      </c>
      <c r="G83">
        <v>88.468999999999994</v>
      </c>
      <c r="H83">
        <v>93.7</v>
      </c>
      <c r="I83">
        <v>98.852000000000004</v>
      </c>
      <c r="J83">
        <v>71.613</v>
      </c>
      <c r="K83">
        <v>169.62200000000001</v>
      </c>
      <c r="L83">
        <v>12.622</v>
      </c>
      <c r="M83">
        <v>65.953000000000003</v>
      </c>
      <c r="N83">
        <v>37.444000000000003</v>
      </c>
      <c r="O83">
        <v>36.832000000000001</v>
      </c>
      <c r="P83">
        <v>18.661000000000001</v>
      </c>
      <c r="Q83">
        <v>138.38800000000001</v>
      </c>
      <c r="R83">
        <v>92.444000000000003</v>
      </c>
      <c r="S83">
        <v>8.0530000000000008</v>
      </c>
      <c r="T83">
        <v>71.126999999999995</v>
      </c>
      <c r="U83">
        <v>22.167999999999999</v>
      </c>
      <c r="V83">
        <v>48.601999999999997</v>
      </c>
      <c r="W83">
        <v>41.139000000000003</v>
      </c>
      <c r="X83">
        <v>36.354999999999997</v>
      </c>
      <c r="Y83">
        <v>52.875</v>
      </c>
      <c r="Z83">
        <v>267.84199999999998</v>
      </c>
      <c r="AA83">
        <v>0</v>
      </c>
      <c r="AB83">
        <v>54.119</v>
      </c>
      <c r="AC83">
        <v>74.789000000000001</v>
      </c>
      <c r="AD83">
        <v>56.101999999999997</v>
      </c>
      <c r="AE83">
        <v>52.195</v>
      </c>
      <c r="AF83">
        <v>36.756999999999998</v>
      </c>
      <c r="AG83">
        <v>173.43299999999999</v>
      </c>
      <c r="AH83">
        <v>485.77</v>
      </c>
      <c r="AI83">
        <v>0</v>
      </c>
      <c r="AJ83">
        <v>7.0750000000000002</v>
      </c>
      <c r="AK83">
        <v>151.911</v>
      </c>
      <c r="AL83">
        <v>32.959000000000003</v>
      </c>
      <c r="AM83">
        <v>42.863999999999997</v>
      </c>
      <c r="AN83">
        <v>35.317</v>
      </c>
      <c r="AO83">
        <v>99.995000000000005</v>
      </c>
      <c r="AP83">
        <v>0</v>
      </c>
      <c r="AQ83">
        <v>10.488</v>
      </c>
      <c r="AR83">
        <v>94.76</v>
      </c>
      <c r="AS83">
        <v>112.441</v>
      </c>
      <c r="AT83">
        <v>124.68</v>
      </c>
      <c r="AU83">
        <v>122.76</v>
      </c>
      <c r="AV83">
        <v>115.072</v>
      </c>
      <c r="AW83">
        <v>101.818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93.333333333333329</v>
      </c>
      <c r="C86">
        <f t="shared" ref="C86:AW86" si="0">C46/C38*100</f>
        <v>100</v>
      </c>
      <c r="D86">
        <f t="shared" si="0"/>
        <v>93.75</v>
      </c>
      <c r="E86">
        <f t="shared" si="0"/>
        <v>100</v>
      </c>
      <c r="F86">
        <f t="shared" si="0"/>
        <v>100</v>
      </c>
      <c r="G86">
        <f t="shared" si="0"/>
        <v>93.75</v>
      </c>
      <c r="H86">
        <f t="shared" si="0"/>
        <v>100</v>
      </c>
      <c r="I86">
        <f t="shared" si="0"/>
        <v>100</v>
      </c>
      <c r="J86">
        <f t="shared" si="0"/>
        <v>81.25</v>
      </c>
      <c r="K86">
        <f t="shared" si="0"/>
        <v>0</v>
      </c>
      <c r="L86">
        <f t="shared" si="0"/>
        <v>0</v>
      </c>
      <c r="M86">
        <f t="shared" si="0"/>
        <v>76.923076923076934</v>
      </c>
      <c r="N86">
        <f t="shared" si="0"/>
        <v>76.923076923076934</v>
      </c>
      <c r="O86">
        <f t="shared" si="0"/>
        <v>93.333333333333329</v>
      </c>
      <c r="P86">
        <f t="shared" si="0"/>
        <v>100</v>
      </c>
      <c r="Q86">
        <f t="shared" si="0"/>
        <v>100</v>
      </c>
      <c r="R86">
        <f t="shared" si="0"/>
        <v>93.75</v>
      </c>
      <c r="S86">
        <f t="shared" si="0"/>
        <v>0</v>
      </c>
      <c r="T86">
        <f t="shared" si="0"/>
        <v>88.888888888888886</v>
      </c>
      <c r="U86">
        <f t="shared" si="0"/>
        <v>87.5</v>
      </c>
      <c r="V86">
        <f t="shared" si="0"/>
        <v>84.615384615384613</v>
      </c>
      <c r="W86">
        <f t="shared" si="0"/>
        <v>100</v>
      </c>
      <c r="X86">
        <f t="shared" si="0"/>
        <v>33.333333333333329</v>
      </c>
      <c r="Y86">
        <f t="shared" si="0"/>
        <v>93.75</v>
      </c>
      <c r="Z86">
        <f t="shared" si="0"/>
        <v>100</v>
      </c>
      <c r="AA86">
        <f t="shared" si="0"/>
        <v>0</v>
      </c>
      <c r="AB86">
        <f t="shared" si="0"/>
        <v>100</v>
      </c>
      <c r="AC86">
        <f t="shared" si="0"/>
        <v>75</v>
      </c>
      <c r="AD86">
        <f t="shared" si="0"/>
        <v>33.333333333333329</v>
      </c>
      <c r="AE86">
        <f t="shared" si="0"/>
        <v>50</v>
      </c>
      <c r="AF86">
        <f t="shared" si="0"/>
        <v>90.909090909090907</v>
      </c>
      <c r="AG86">
        <f t="shared" si="0"/>
        <v>87.5</v>
      </c>
      <c r="AH86">
        <f t="shared" si="0"/>
        <v>106.66666666666667</v>
      </c>
      <c r="AI86">
        <f t="shared" si="0"/>
        <v>0</v>
      </c>
      <c r="AJ86">
        <f t="shared" si="0"/>
        <v>0</v>
      </c>
      <c r="AK86">
        <f t="shared" si="0"/>
        <v>0</v>
      </c>
      <c r="AL86">
        <f t="shared" si="0"/>
        <v>75</v>
      </c>
      <c r="AM86">
        <f t="shared" si="0"/>
        <v>93.75</v>
      </c>
      <c r="AN86">
        <f t="shared" si="0"/>
        <v>93.333333333333329</v>
      </c>
      <c r="AO86">
        <f t="shared" si="0"/>
        <v>100</v>
      </c>
      <c r="AP86">
        <f t="shared" si="0"/>
        <v>0</v>
      </c>
      <c r="AQ86">
        <f t="shared" si="0"/>
        <v>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93.75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57.142857142857139</v>
      </c>
      <c r="G87">
        <f t="shared" si="1"/>
        <v>100</v>
      </c>
      <c r="H87">
        <f t="shared" si="1"/>
        <v>100</v>
      </c>
      <c r="I87" t="e">
        <f t="shared" si="1"/>
        <v>#DIV/0!</v>
      </c>
      <c r="J87">
        <f t="shared" si="1"/>
        <v>100</v>
      </c>
      <c r="K87">
        <f t="shared" si="1"/>
        <v>87.5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56.25</v>
      </c>
      <c r="T87">
        <f t="shared" si="1"/>
        <v>92.857142857142861</v>
      </c>
      <c r="U87">
        <f t="shared" si="1"/>
        <v>100</v>
      </c>
      <c r="V87">
        <f t="shared" si="1"/>
        <v>93.75</v>
      </c>
      <c r="W87">
        <f t="shared" si="1"/>
        <v>93.75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0</v>
      </c>
      <c r="AB87">
        <f t="shared" si="1"/>
        <v>100</v>
      </c>
      <c r="AC87">
        <f t="shared" si="1"/>
        <v>40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90.909090909090907</v>
      </c>
      <c r="AH87">
        <f t="shared" si="1"/>
        <v>100</v>
      </c>
      <c r="AI87">
        <f t="shared" si="1"/>
        <v>0</v>
      </c>
      <c r="AJ87">
        <f t="shared" si="1"/>
        <v>18.75</v>
      </c>
      <c r="AK87">
        <f t="shared" si="1"/>
        <v>100</v>
      </c>
      <c r="AL87">
        <f t="shared" si="1"/>
        <v>93.75</v>
      </c>
      <c r="AM87">
        <f t="shared" si="1"/>
        <v>93.75</v>
      </c>
      <c r="AN87">
        <f t="shared" si="1"/>
        <v>100</v>
      </c>
      <c r="AO87">
        <f t="shared" si="1"/>
        <v>85.714285714285708</v>
      </c>
      <c r="AP87">
        <f t="shared" si="1"/>
        <v>0</v>
      </c>
      <c r="AQ87">
        <f t="shared" si="1"/>
        <v>100</v>
      </c>
      <c r="AR87">
        <f t="shared" si="1"/>
        <v>55.555555555555557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92.307692307692307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93.75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93.75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50</v>
      </c>
      <c r="T88">
        <f t="shared" si="2"/>
        <v>100</v>
      </c>
      <c r="U88">
        <f t="shared" si="2"/>
        <v>93.75</v>
      </c>
      <c r="V88">
        <f t="shared" si="2"/>
        <v>93.333333333333329</v>
      </c>
      <c r="W88">
        <f t="shared" si="2"/>
        <v>100</v>
      </c>
      <c r="X88">
        <f t="shared" si="2"/>
        <v>100</v>
      </c>
      <c r="Y88">
        <f t="shared" si="2"/>
        <v>93.75</v>
      </c>
      <c r="Z88">
        <f t="shared" si="2"/>
        <v>100</v>
      </c>
      <c r="AA88">
        <f t="shared" si="2"/>
        <v>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87.5</v>
      </c>
      <c r="AG88">
        <f t="shared" si="2"/>
        <v>100</v>
      </c>
      <c r="AH88">
        <f t="shared" si="2"/>
        <v>100</v>
      </c>
      <c r="AI88">
        <f t="shared" si="2"/>
        <v>0</v>
      </c>
      <c r="AJ88">
        <f t="shared" si="2"/>
        <v>6.25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12.5</v>
      </c>
      <c r="AR88">
        <f t="shared" si="2"/>
        <v>93.75</v>
      </c>
      <c r="AS88">
        <f t="shared" si="2"/>
        <v>100</v>
      </c>
      <c r="AT88">
        <f t="shared" si="2"/>
        <v>100</v>
      </c>
      <c r="AU88">
        <f t="shared" si="2"/>
        <v>93.75</v>
      </c>
      <c r="AV88">
        <f t="shared" si="2"/>
        <v>100</v>
      </c>
      <c r="AW88">
        <f t="shared" si="2"/>
        <v>93.75</v>
      </c>
    </row>
    <row r="89" spans="1:49" x14ac:dyDescent="0.25">
      <c r="A89" s="7" t="s">
        <v>1773</v>
      </c>
      <c r="B89" s="7" t="s">
        <v>1644</v>
      </c>
      <c r="C89" s="7" t="s">
        <v>1483</v>
      </c>
      <c r="D89" s="7" t="s">
        <v>1483</v>
      </c>
      <c r="E89" s="7" t="s">
        <v>1483</v>
      </c>
      <c r="F89" s="7" t="s">
        <v>1483</v>
      </c>
      <c r="G89" s="7" t="s">
        <v>1483</v>
      </c>
      <c r="H89" s="7" t="s">
        <v>1483</v>
      </c>
      <c r="I89" s="7" t="s">
        <v>1483</v>
      </c>
      <c r="J89" s="7" t="s">
        <v>1644</v>
      </c>
      <c r="K89" s="7" t="s">
        <v>1487</v>
      </c>
      <c r="L89" s="7" t="s">
        <v>1487</v>
      </c>
      <c r="M89" s="7" t="s">
        <v>1487</v>
      </c>
      <c r="N89" s="7" t="s">
        <v>1487</v>
      </c>
      <c r="O89" s="7" t="s">
        <v>1487</v>
      </c>
      <c r="P89" s="7" t="s">
        <v>1487</v>
      </c>
      <c r="Q89" s="7" t="s">
        <v>1487</v>
      </c>
      <c r="R89" s="7" t="s">
        <v>1644</v>
      </c>
      <c r="S89" s="7" t="s">
        <v>1491</v>
      </c>
      <c r="T89" s="7" t="s">
        <v>1491</v>
      </c>
      <c r="U89" s="7" t="s">
        <v>1491</v>
      </c>
      <c r="V89" s="7" t="s">
        <v>1491</v>
      </c>
      <c r="W89" s="7" t="s">
        <v>1491</v>
      </c>
      <c r="X89" s="7" t="s">
        <v>1491</v>
      </c>
      <c r="Y89" s="7" t="s">
        <v>1491</v>
      </c>
      <c r="Z89" s="7" t="s">
        <v>1686</v>
      </c>
      <c r="AA89" s="7" t="s">
        <v>1495</v>
      </c>
      <c r="AB89" s="7" t="s">
        <v>1495</v>
      </c>
      <c r="AC89" s="7" t="s">
        <v>1495</v>
      </c>
      <c r="AD89" s="7" t="s">
        <v>1495</v>
      </c>
      <c r="AE89" s="7" t="s">
        <v>1495</v>
      </c>
      <c r="AF89" s="7" t="s">
        <v>1495</v>
      </c>
      <c r="AG89" s="7" t="s">
        <v>1495</v>
      </c>
      <c r="AH89" s="7" t="s">
        <v>1686</v>
      </c>
      <c r="AI89" s="7" t="s">
        <v>1499</v>
      </c>
      <c r="AJ89" s="7" t="s">
        <v>1499</v>
      </c>
      <c r="AK89" s="7" t="s">
        <v>1499</v>
      </c>
      <c r="AL89" s="7" t="s">
        <v>1499</v>
      </c>
      <c r="AM89" s="7" t="s">
        <v>1499</v>
      </c>
      <c r="AN89" s="7" t="s">
        <v>1499</v>
      </c>
      <c r="AO89" s="7" t="s">
        <v>1499</v>
      </c>
      <c r="AP89" s="7" t="s">
        <v>1794</v>
      </c>
      <c r="AQ89" s="7" t="s">
        <v>1503</v>
      </c>
      <c r="AR89" s="7" t="s">
        <v>1503</v>
      </c>
      <c r="AS89" s="7" t="s">
        <v>1503</v>
      </c>
      <c r="AT89" s="7" t="s">
        <v>1503</v>
      </c>
      <c r="AU89" s="7" t="s">
        <v>1503</v>
      </c>
      <c r="AV89" s="7" t="s">
        <v>1503</v>
      </c>
      <c r="AW89" s="7" t="s">
        <v>1503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95.213675213675216</v>
      </c>
      <c r="C91">
        <f t="shared" ref="C91:AW91" si="3">AVERAGE(C86:C88)</f>
        <v>100</v>
      </c>
      <c r="D91">
        <f t="shared" si="3"/>
        <v>97.916666666666671</v>
      </c>
      <c r="E91">
        <f t="shared" si="3"/>
        <v>100</v>
      </c>
      <c r="F91">
        <f t="shared" si="3"/>
        <v>85.714285714285708</v>
      </c>
      <c r="G91">
        <f t="shared" si="3"/>
        <v>97.916666666666671</v>
      </c>
      <c r="H91">
        <f t="shared" si="3"/>
        <v>97.916666666666671</v>
      </c>
      <c r="I91" t="e">
        <f t="shared" si="3"/>
        <v>#DIV/0!</v>
      </c>
      <c r="J91">
        <f t="shared" si="3"/>
        <v>93.75</v>
      </c>
      <c r="K91">
        <f t="shared" si="3"/>
        <v>62.5</v>
      </c>
      <c r="L91">
        <f t="shared" si="3"/>
        <v>64.583333333333329</v>
      </c>
      <c r="M91">
        <f t="shared" si="3"/>
        <v>92.307692307692307</v>
      </c>
      <c r="N91">
        <f t="shared" si="3"/>
        <v>92.307692307692307</v>
      </c>
      <c r="O91">
        <f t="shared" si="3"/>
        <v>97.777777777777771</v>
      </c>
      <c r="P91">
        <f t="shared" si="3"/>
        <v>100</v>
      </c>
      <c r="Q91">
        <f t="shared" si="3"/>
        <v>100</v>
      </c>
      <c r="R91">
        <f t="shared" si="3"/>
        <v>97.916666666666671</v>
      </c>
      <c r="S91">
        <f t="shared" si="3"/>
        <v>35.416666666666664</v>
      </c>
      <c r="T91">
        <f t="shared" si="3"/>
        <v>93.915343915343911</v>
      </c>
      <c r="U91">
        <f t="shared" si="3"/>
        <v>93.75</v>
      </c>
      <c r="V91">
        <f t="shared" si="3"/>
        <v>90.566239316239319</v>
      </c>
      <c r="W91">
        <f t="shared" si="3"/>
        <v>97.916666666666671</v>
      </c>
      <c r="X91">
        <f t="shared" si="3"/>
        <v>77.777777777777771</v>
      </c>
      <c r="Y91">
        <f t="shared" si="3"/>
        <v>95.833333333333329</v>
      </c>
      <c r="Z91">
        <f t="shared" si="3"/>
        <v>100</v>
      </c>
      <c r="AA91">
        <f t="shared" si="3"/>
        <v>0</v>
      </c>
      <c r="AB91">
        <f t="shared" si="3"/>
        <v>100</v>
      </c>
      <c r="AC91">
        <f t="shared" si="3"/>
        <v>71.666666666666671</v>
      </c>
      <c r="AD91">
        <f t="shared" si="3"/>
        <v>77.777777777777771</v>
      </c>
      <c r="AE91">
        <f t="shared" si="3"/>
        <v>83.333333333333329</v>
      </c>
      <c r="AF91">
        <f t="shared" si="3"/>
        <v>92.803030303030297</v>
      </c>
      <c r="AG91">
        <f t="shared" si="3"/>
        <v>92.803030303030297</v>
      </c>
      <c r="AH91">
        <f t="shared" si="3"/>
        <v>102.22222222222223</v>
      </c>
      <c r="AI91">
        <f t="shared" si="3"/>
        <v>0</v>
      </c>
      <c r="AJ91">
        <f t="shared" si="3"/>
        <v>8.3333333333333339</v>
      </c>
      <c r="AK91">
        <f t="shared" si="3"/>
        <v>66.666666666666671</v>
      </c>
      <c r="AL91">
        <f t="shared" si="3"/>
        <v>89.583333333333329</v>
      </c>
      <c r="AM91">
        <f t="shared" si="3"/>
        <v>95.833333333333329</v>
      </c>
      <c r="AN91">
        <f t="shared" si="3"/>
        <v>97.777777777777771</v>
      </c>
      <c r="AO91">
        <f t="shared" si="3"/>
        <v>95.238095238095241</v>
      </c>
      <c r="AP91">
        <f t="shared" si="3"/>
        <v>0</v>
      </c>
      <c r="AQ91">
        <f t="shared" si="3"/>
        <v>37.5</v>
      </c>
      <c r="AR91">
        <f t="shared" si="3"/>
        <v>83.101851851851848</v>
      </c>
      <c r="AS91">
        <f t="shared" si="3"/>
        <v>100</v>
      </c>
      <c r="AT91">
        <f t="shared" si="3"/>
        <v>100</v>
      </c>
      <c r="AU91">
        <f t="shared" si="3"/>
        <v>97.916666666666671</v>
      </c>
      <c r="AV91">
        <f t="shared" si="3"/>
        <v>100</v>
      </c>
      <c r="AW91">
        <f t="shared" si="3"/>
        <v>95.833333333333329</v>
      </c>
    </row>
    <row r="92" spans="1:49" x14ac:dyDescent="0.25">
      <c r="A92" t="s">
        <v>1774</v>
      </c>
      <c r="B92">
        <f>STDEV(B86:B88)</f>
        <v>4.1766809308959383</v>
      </c>
      <c r="C92">
        <f t="shared" ref="C92:AW92" si="4">STDEV(C86:C88)</f>
        <v>0</v>
      </c>
      <c r="D92">
        <f t="shared" si="4"/>
        <v>3.6084391824351609</v>
      </c>
      <c r="E92">
        <f t="shared" si="4"/>
        <v>0</v>
      </c>
      <c r="F92">
        <f t="shared" si="4"/>
        <v>24.743582965269731</v>
      </c>
      <c r="G92">
        <f t="shared" si="4"/>
        <v>3.6084391824351609</v>
      </c>
      <c r="H92">
        <f t="shared" si="4"/>
        <v>3.6084391824351609</v>
      </c>
      <c r="I92" t="e">
        <f t="shared" si="4"/>
        <v>#DIV/0!</v>
      </c>
      <c r="J92">
        <f t="shared" si="4"/>
        <v>10.825317547305483</v>
      </c>
      <c r="K92">
        <f t="shared" si="4"/>
        <v>54.486236794258417</v>
      </c>
      <c r="L92">
        <f t="shared" si="4"/>
        <v>56.018040248953135</v>
      </c>
      <c r="M92">
        <f t="shared" si="4"/>
        <v>13.323467750529964</v>
      </c>
      <c r="N92">
        <f t="shared" si="4"/>
        <v>13.323467750529964</v>
      </c>
      <c r="O92">
        <f t="shared" si="4"/>
        <v>3.8490017945975077</v>
      </c>
      <c r="P92">
        <f t="shared" si="4"/>
        <v>0</v>
      </c>
      <c r="Q92">
        <f t="shared" si="4"/>
        <v>0</v>
      </c>
      <c r="R92">
        <f t="shared" si="4"/>
        <v>3.6084391824351609</v>
      </c>
      <c r="S92">
        <f t="shared" si="4"/>
        <v>30.830517889476546</v>
      </c>
      <c r="T92">
        <f t="shared" si="4"/>
        <v>5.6306340353949116</v>
      </c>
      <c r="U92">
        <f t="shared" si="4"/>
        <v>6.25</v>
      </c>
      <c r="V92">
        <f t="shared" si="4"/>
        <v>5.1578005516684282</v>
      </c>
      <c r="W92">
        <f t="shared" si="4"/>
        <v>3.6084391824351609</v>
      </c>
      <c r="X92">
        <f t="shared" si="4"/>
        <v>38.490017945975055</v>
      </c>
      <c r="Y92">
        <f t="shared" si="4"/>
        <v>3.6084391824351609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30.138568866708535</v>
      </c>
      <c r="AD92">
        <f t="shared" si="4"/>
        <v>38.490017945975055</v>
      </c>
      <c r="AE92">
        <f t="shared" si="4"/>
        <v>28.867513459481298</v>
      </c>
      <c r="AF92">
        <f t="shared" si="4"/>
        <v>6.4616371625878717</v>
      </c>
      <c r="AG92">
        <f t="shared" si="4"/>
        <v>6.4616371625878717</v>
      </c>
      <c r="AH92">
        <f t="shared" si="4"/>
        <v>3.8490017945975077</v>
      </c>
      <c r="AI92">
        <f t="shared" si="4"/>
        <v>0</v>
      </c>
      <c r="AJ92">
        <f t="shared" si="4"/>
        <v>9.5470326978246671</v>
      </c>
      <c r="AK92">
        <f t="shared" si="4"/>
        <v>57.735026918962575</v>
      </c>
      <c r="AL92">
        <f t="shared" si="4"/>
        <v>13.010412496663353</v>
      </c>
      <c r="AM92">
        <f t="shared" si="4"/>
        <v>3.6084391824351609</v>
      </c>
      <c r="AN92">
        <f t="shared" si="4"/>
        <v>3.8490017945975077</v>
      </c>
      <c r="AO92">
        <f t="shared" si="4"/>
        <v>8.2478609884232288</v>
      </c>
      <c r="AP92">
        <f t="shared" si="4"/>
        <v>0</v>
      </c>
      <c r="AQ92">
        <f t="shared" si="4"/>
        <v>54.486236794258417</v>
      </c>
      <c r="AR92">
        <f t="shared" si="4"/>
        <v>24.059602131633664</v>
      </c>
      <c r="AS92">
        <f t="shared" si="4"/>
        <v>0</v>
      </c>
      <c r="AT92">
        <f t="shared" si="4"/>
        <v>0</v>
      </c>
      <c r="AU92">
        <f t="shared" si="4"/>
        <v>3.6084391824351609</v>
      </c>
      <c r="AV92">
        <f t="shared" si="4"/>
        <v>0</v>
      </c>
      <c r="AW92">
        <f t="shared" si="4"/>
        <v>3.6084391824351609</v>
      </c>
    </row>
    <row r="93" spans="1:49" x14ac:dyDescent="0.25">
      <c r="A93" t="s">
        <v>1775</v>
      </c>
      <c r="B93">
        <f>STDEV(B86:B88)/SQRT(3)</f>
        <v>2.411407859771947</v>
      </c>
      <c r="C93">
        <f t="shared" ref="C93:AW93" si="5">STDEV(C86:C88)/SQRT(3)</f>
        <v>0</v>
      </c>
      <c r="D93">
        <f t="shared" si="5"/>
        <v>2.0833333333333335</v>
      </c>
      <c r="E93">
        <f t="shared" si="5"/>
        <v>0</v>
      </c>
      <c r="F93">
        <f t="shared" si="5"/>
        <v>14.285714285714318</v>
      </c>
      <c r="G93">
        <f t="shared" si="5"/>
        <v>2.0833333333333335</v>
      </c>
      <c r="H93">
        <f t="shared" si="5"/>
        <v>2.0833333333333335</v>
      </c>
      <c r="I93" t="e">
        <f t="shared" si="5"/>
        <v>#DIV/0!</v>
      </c>
      <c r="J93">
        <f t="shared" si="5"/>
        <v>6.25</v>
      </c>
      <c r="K93">
        <f t="shared" si="5"/>
        <v>31.457643480294792</v>
      </c>
      <c r="L93">
        <f t="shared" si="5"/>
        <v>32.342030617208387</v>
      </c>
      <c r="M93">
        <f t="shared" si="5"/>
        <v>7.6923076923077733</v>
      </c>
      <c r="N93">
        <f t="shared" si="5"/>
        <v>7.6923076923077733</v>
      </c>
      <c r="O93">
        <f t="shared" si="5"/>
        <v>2.2222222222222237</v>
      </c>
      <c r="P93">
        <f t="shared" si="5"/>
        <v>0</v>
      </c>
      <c r="Q93">
        <f t="shared" si="5"/>
        <v>0</v>
      </c>
      <c r="R93">
        <f t="shared" si="5"/>
        <v>2.0833333333333335</v>
      </c>
      <c r="S93">
        <f t="shared" si="5"/>
        <v>17.800007802744858</v>
      </c>
      <c r="T93">
        <f t="shared" si="5"/>
        <v>3.2508480760435212</v>
      </c>
      <c r="U93">
        <f t="shared" si="5"/>
        <v>3.6084391824351614</v>
      </c>
      <c r="V93">
        <f t="shared" si="5"/>
        <v>2.9778575369321674</v>
      </c>
      <c r="W93">
        <f t="shared" si="5"/>
        <v>2.0833333333333335</v>
      </c>
      <c r="X93">
        <f t="shared" si="5"/>
        <v>22.222222222222225</v>
      </c>
      <c r="Y93">
        <f t="shared" si="5"/>
        <v>2.0833333333333335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17.400510848184247</v>
      </c>
      <c r="AD93">
        <f t="shared" si="5"/>
        <v>22.222222222222225</v>
      </c>
      <c r="AE93">
        <f t="shared" si="5"/>
        <v>16.666666666666675</v>
      </c>
      <c r="AF93">
        <f t="shared" si="5"/>
        <v>3.7306279552257977</v>
      </c>
      <c r="AG93">
        <f t="shared" si="5"/>
        <v>3.7306279552257977</v>
      </c>
      <c r="AH93">
        <f t="shared" si="5"/>
        <v>2.2222222222222237</v>
      </c>
      <c r="AI93">
        <f t="shared" si="5"/>
        <v>0</v>
      </c>
      <c r="AJ93">
        <f t="shared" si="5"/>
        <v>5.5119818980512312</v>
      </c>
      <c r="AK93">
        <f t="shared" si="5"/>
        <v>33.333333333333336</v>
      </c>
      <c r="AL93">
        <f t="shared" si="5"/>
        <v>7.5115651572166584</v>
      </c>
      <c r="AM93">
        <f t="shared" si="5"/>
        <v>2.0833333333333335</v>
      </c>
      <c r="AN93">
        <f t="shared" si="5"/>
        <v>2.2222222222222237</v>
      </c>
      <c r="AO93">
        <f t="shared" si="5"/>
        <v>4.7619047619047645</v>
      </c>
      <c r="AP93">
        <f t="shared" si="5"/>
        <v>0</v>
      </c>
      <c r="AQ93">
        <f t="shared" si="5"/>
        <v>31.457643480294792</v>
      </c>
      <c r="AR93">
        <f t="shared" si="5"/>
        <v>13.89081776729399</v>
      </c>
      <c r="AS93">
        <f t="shared" si="5"/>
        <v>0</v>
      </c>
      <c r="AT93">
        <f t="shared" si="5"/>
        <v>0</v>
      </c>
      <c r="AU93">
        <f t="shared" si="5"/>
        <v>2.0833333333333335</v>
      </c>
      <c r="AV93">
        <f>STDEV(AV86:AV88)/SQRT(3)</f>
        <v>0</v>
      </c>
      <c r="AW93">
        <f t="shared" si="5"/>
        <v>2.0833333333333335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54.853506280472061</v>
      </c>
      <c r="C97">
        <f t="shared" ref="C97:AW97" si="6">C47/C39*100</f>
        <v>74.857404821049712</v>
      </c>
      <c r="D97">
        <f t="shared" si="6"/>
        <v>45.082758994953053</v>
      </c>
      <c r="E97">
        <f t="shared" si="6"/>
        <v>66.204201719303086</v>
      </c>
      <c r="F97">
        <f t="shared" si="6"/>
        <v>53.314265469596542</v>
      </c>
      <c r="G97">
        <f t="shared" si="6"/>
        <v>43.692608808932214</v>
      </c>
      <c r="H97">
        <f t="shared" si="6"/>
        <v>65.372417610363982</v>
      </c>
      <c r="I97">
        <f t="shared" si="6"/>
        <v>130.45159508355201</v>
      </c>
      <c r="J97">
        <f t="shared" si="6"/>
        <v>35.860617159287337</v>
      </c>
      <c r="K97">
        <f t="shared" si="6"/>
        <v>0</v>
      </c>
      <c r="L97">
        <f t="shared" si="6"/>
        <v>0</v>
      </c>
      <c r="M97">
        <f t="shared" si="6"/>
        <v>35.509845288326304</v>
      </c>
      <c r="N97">
        <f t="shared" si="6"/>
        <v>32.413757092630632</v>
      </c>
      <c r="O97">
        <f t="shared" si="6"/>
        <v>27.639150647066213</v>
      </c>
      <c r="P97">
        <f t="shared" si="6"/>
        <v>53.86861515893775</v>
      </c>
      <c r="Q97">
        <f t="shared" si="6"/>
        <v>50.268605305865599</v>
      </c>
      <c r="R97">
        <f t="shared" si="6"/>
        <v>30.872631115028646</v>
      </c>
      <c r="S97">
        <f t="shared" si="6"/>
        <v>0</v>
      </c>
      <c r="T97">
        <f t="shared" si="6"/>
        <v>67.488159863482906</v>
      </c>
      <c r="U97">
        <f t="shared" si="6"/>
        <v>50.929766146776487</v>
      </c>
      <c r="V97">
        <f t="shared" si="6"/>
        <v>32.373225523196254</v>
      </c>
      <c r="W97">
        <f t="shared" si="6"/>
        <v>30.666838090340278</v>
      </c>
      <c r="X97">
        <f t="shared" si="6"/>
        <v>103.66518078256561</v>
      </c>
      <c r="Y97">
        <f t="shared" si="6"/>
        <v>83.794352751739609</v>
      </c>
      <c r="Z97">
        <f t="shared" si="6"/>
        <v>216.06711521197934</v>
      </c>
      <c r="AA97">
        <f t="shared" si="6"/>
        <v>0</v>
      </c>
      <c r="AB97">
        <f t="shared" si="6"/>
        <v>24.6980911569926</v>
      </c>
      <c r="AC97">
        <f t="shared" si="6"/>
        <v>77.169991998215991</v>
      </c>
      <c r="AD97">
        <f t="shared" si="6"/>
        <v>137.09566414315208</v>
      </c>
      <c r="AE97">
        <f t="shared" si="6"/>
        <v>62.168255779208422</v>
      </c>
      <c r="AF97">
        <f t="shared" si="6"/>
        <v>80.191722528541035</v>
      </c>
      <c r="AG97">
        <f t="shared" si="6"/>
        <v>42.291528245851381</v>
      </c>
      <c r="AH97">
        <f t="shared" si="6"/>
        <v>131.55694823765501</v>
      </c>
      <c r="AI97">
        <f t="shared" si="6"/>
        <v>0</v>
      </c>
      <c r="AJ97">
        <f t="shared" si="6"/>
        <v>0</v>
      </c>
      <c r="AK97">
        <f t="shared" si="6"/>
        <v>0</v>
      </c>
      <c r="AL97">
        <f t="shared" si="6"/>
        <v>19.142538648831003</v>
      </c>
      <c r="AM97">
        <f t="shared" si="6"/>
        <v>22.660446508504926</v>
      </c>
      <c r="AN97">
        <f t="shared" si="6"/>
        <v>36.940558932154595</v>
      </c>
      <c r="AO97">
        <f t="shared" si="6"/>
        <v>60.275461857714774</v>
      </c>
      <c r="AP97">
        <f t="shared" si="6"/>
        <v>0</v>
      </c>
      <c r="AQ97">
        <f t="shared" si="6"/>
        <v>0</v>
      </c>
      <c r="AR97">
        <f t="shared" si="6"/>
        <v>50.883942666569091</v>
      </c>
      <c r="AS97">
        <f t="shared" si="6"/>
        <v>75.961977298268167</v>
      </c>
      <c r="AT97">
        <f t="shared" si="6"/>
        <v>62.822744415433718</v>
      </c>
      <c r="AU97">
        <f t="shared" si="6"/>
        <v>69.974871561616865</v>
      </c>
      <c r="AV97">
        <f t="shared" si="6"/>
        <v>78.93949783950363</v>
      </c>
      <c r="AW97">
        <f t="shared" si="6"/>
        <v>84.027148149107575</v>
      </c>
    </row>
    <row r="98" spans="1:49" x14ac:dyDescent="0.25">
      <c r="A98" t="s">
        <v>1771</v>
      </c>
      <c r="B98">
        <f>B65/B57*100</f>
        <v>60.580856508015849</v>
      </c>
      <c r="C98">
        <f t="shared" ref="C98:AW98" si="7">C65/C57*100</f>
        <v>116.06732245575625</v>
      </c>
      <c r="D98">
        <f t="shared" si="7"/>
        <v>67.321026655497135</v>
      </c>
      <c r="E98">
        <f t="shared" si="7"/>
        <v>60.67212314516857</v>
      </c>
      <c r="F98">
        <f t="shared" si="7"/>
        <v>90.330770858311581</v>
      </c>
      <c r="G98">
        <f t="shared" si="7"/>
        <v>55.198895306428597</v>
      </c>
      <c r="H98">
        <f t="shared" si="7"/>
        <v>39.236418188130941</v>
      </c>
      <c r="I98" t="e">
        <f t="shared" si="7"/>
        <v>#DIV/0!</v>
      </c>
      <c r="J98">
        <f t="shared" si="7"/>
        <v>37.141576147873408</v>
      </c>
      <c r="K98">
        <f t="shared" si="7"/>
        <v>5.5681187610756755</v>
      </c>
      <c r="L98">
        <f t="shared" si="7"/>
        <v>24.566328155235169</v>
      </c>
      <c r="M98">
        <f t="shared" si="7"/>
        <v>23.364967193057872</v>
      </c>
      <c r="N98">
        <f t="shared" si="7"/>
        <v>29.023876249531078</v>
      </c>
      <c r="O98">
        <f t="shared" si="7"/>
        <v>22.600180276365418</v>
      </c>
      <c r="P98">
        <f t="shared" si="7"/>
        <v>28.350777281822381</v>
      </c>
      <c r="Q98">
        <f t="shared" si="7"/>
        <v>99.33404587683961</v>
      </c>
      <c r="R98">
        <f t="shared" si="7"/>
        <v>42.916030214894015</v>
      </c>
      <c r="S98">
        <f t="shared" si="7"/>
        <v>8.7016333597283548</v>
      </c>
      <c r="T98">
        <f t="shared" si="7"/>
        <v>48.980089214498832</v>
      </c>
      <c r="U98">
        <f t="shared" si="7"/>
        <v>34.298938464554794</v>
      </c>
      <c r="V98">
        <f t="shared" si="7"/>
        <v>32.942873346729868</v>
      </c>
      <c r="W98">
        <f t="shared" si="7"/>
        <v>22.963237054611145</v>
      </c>
      <c r="X98">
        <f t="shared" si="7"/>
        <v>31.625610956862676</v>
      </c>
      <c r="Y98">
        <f t="shared" si="7"/>
        <v>75.289688170739538</v>
      </c>
      <c r="Z98">
        <f t="shared" si="7"/>
        <v>230.14695342273455</v>
      </c>
      <c r="AA98">
        <f t="shared" si="7"/>
        <v>0</v>
      </c>
      <c r="AB98">
        <f t="shared" si="7"/>
        <v>29.200544148818373</v>
      </c>
      <c r="AC98">
        <f t="shared" si="7"/>
        <v>65.476236142544792</v>
      </c>
      <c r="AD98">
        <f t="shared" si="7"/>
        <v>29.833585656895583</v>
      </c>
      <c r="AE98">
        <f t="shared" si="7"/>
        <v>34.58918265182713</v>
      </c>
      <c r="AF98">
        <f t="shared" si="7"/>
        <v>25.555695161511398</v>
      </c>
      <c r="AG98">
        <f t="shared" si="7"/>
        <v>67.867489084482642</v>
      </c>
      <c r="AH98">
        <f t="shared" si="7"/>
        <v>186.7305598519647</v>
      </c>
      <c r="AI98">
        <f t="shared" si="7"/>
        <v>0</v>
      </c>
      <c r="AJ98">
        <f t="shared" si="7"/>
        <v>10.656042092641393</v>
      </c>
      <c r="AK98">
        <f t="shared" si="7"/>
        <v>11.937968655098228</v>
      </c>
      <c r="AL98">
        <f t="shared" si="7"/>
        <v>15.918021920791608</v>
      </c>
      <c r="AM98">
        <f t="shared" si="7"/>
        <v>17.76529744333817</v>
      </c>
      <c r="AN98">
        <f t="shared" si="7"/>
        <v>45.924852588841233</v>
      </c>
      <c r="AO98">
        <f t="shared" si="7"/>
        <v>65.71897374701669</v>
      </c>
      <c r="AP98">
        <f t="shared" si="7"/>
        <v>0</v>
      </c>
      <c r="AQ98">
        <f t="shared" si="7"/>
        <v>44.153298757689058</v>
      </c>
      <c r="AR98">
        <f t="shared" si="7"/>
        <v>65.247840634970046</v>
      </c>
      <c r="AS98">
        <f t="shared" si="7"/>
        <v>81.939262946718557</v>
      </c>
      <c r="AT98">
        <f t="shared" si="7"/>
        <v>82.722177033360438</v>
      </c>
      <c r="AU98">
        <f t="shared" si="7"/>
        <v>54.595324004810941</v>
      </c>
      <c r="AV98">
        <f t="shared" si="7"/>
        <v>87.508662508662511</v>
      </c>
      <c r="AW98">
        <f t="shared" si="7"/>
        <v>72.553313990900776</v>
      </c>
    </row>
    <row r="99" spans="1:49" x14ac:dyDescent="0.25">
      <c r="A99" t="s">
        <v>1772</v>
      </c>
      <c r="B99">
        <f>B83/B75*100</f>
        <v>73.558331731693258</v>
      </c>
      <c r="C99">
        <f t="shared" ref="C99:AW99" si="8">C83/C75*100</f>
        <v>105.12300841753333</v>
      </c>
      <c r="D99">
        <f t="shared" si="8"/>
        <v>73.056467451295219</v>
      </c>
      <c r="E99">
        <f t="shared" si="8"/>
        <v>72.281393714869708</v>
      </c>
      <c r="F99">
        <f t="shared" si="8"/>
        <v>72.058561905459555</v>
      </c>
      <c r="G99">
        <f t="shared" si="8"/>
        <v>53.81522439991727</v>
      </c>
      <c r="H99">
        <f t="shared" si="8"/>
        <v>72.10798497814443</v>
      </c>
      <c r="I99">
        <f t="shared" si="8"/>
        <v>80.000647437765053</v>
      </c>
      <c r="J99">
        <f t="shared" si="8"/>
        <v>38.631631188839862</v>
      </c>
      <c r="K99">
        <f t="shared" si="8"/>
        <v>100.34964000686266</v>
      </c>
      <c r="L99">
        <f t="shared" si="8"/>
        <v>7.2950260660494042</v>
      </c>
      <c r="M99">
        <f t="shared" si="8"/>
        <v>33.126563331893486</v>
      </c>
      <c r="N99">
        <f t="shared" si="8"/>
        <v>27.566608506158392</v>
      </c>
      <c r="O99">
        <f t="shared" si="8"/>
        <v>31.450772777730339</v>
      </c>
      <c r="P99">
        <f t="shared" si="8"/>
        <v>20.663728573326836</v>
      </c>
      <c r="Q99">
        <f t="shared" si="8"/>
        <v>89.232495309084598</v>
      </c>
      <c r="R99">
        <f t="shared" si="8"/>
        <v>40.757804887726898</v>
      </c>
      <c r="S99">
        <f t="shared" si="8"/>
        <v>4.329616447488684</v>
      </c>
      <c r="T99">
        <f t="shared" si="8"/>
        <v>56.990961828146524</v>
      </c>
      <c r="U99">
        <f t="shared" si="8"/>
        <v>22.652306308883936</v>
      </c>
      <c r="V99">
        <f t="shared" si="8"/>
        <v>35.340997505871748</v>
      </c>
      <c r="W99">
        <f t="shared" si="8"/>
        <v>31.952869536850777</v>
      </c>
      <c r="X99">
        <f t="shared" si="8"/>
        <v>22.621773651591706</v>
      </c>
      <c r="Y99">
        <f t="shared" si="8"/>
        <v>36.337708748539619</v>
      </c>
      <c r="Z99">
        <f t="shared" si="8"/>
        <v>148.13942169421031</v>
      </c>
      <c r="AA99">
        <f t="shared" si="8"/>
        <v>0</v>
      </c>
      <c r="AB99">
        <f t="shared" si="8"/>
        <v>30.672054589558162</v>
      </c>
      <c r="AC99">
        <f t="shared" si="8"/>
        <v>51.115409325150019</v>
      </c>
      <c r="AD99">
        <f t="shared" si="8"/>
        <v>39.290691729639249</v>
      </c>
      <c r="AE99">
        <f t="shared" si="8"/>
        <v>39.894369157628432</v>
      </c>
      <c r="AF99">
        <f t="shared" si="8"/>
        <v>24.353028476022629</v>
      </c>
      <c r="AG99">
        <f t="shared" si="8"/>
        <v>100.63654721010118</v>
      </c>
      <c r="AH99">
        <f t="shared" si="8"/>
        <v>199.04038417412394</v>
      </c>
      <c r="AI99">
        <f t="shared" si="8"/>
        <v>0</v>
      </c>
      <c r="AJ99">
        <f t="shared" si="8"/>
        <v>4.8129906529340536</v>
      </c>
      <c r="AK99">
        <f t="shared" si="8"/>
        <v>116.03877354599203</v>
      </c>
      <c r="AL99">
        <f t="shared" si="8"/>
        <v>18.370361287301996</v>
      </c>
      <c r="AM99">
        <f t="shared" si="8"/>
        <v>24.558126743859606</v>
      </c>
      <c r="AN99">
        <f t="shared" si="8"/>
        <v>19.926088918979914</v>
      </c>
      <c r="AO99">
        <f t="shared" si="8"/>
        <v>82.799251457339693</v>
      </c>
      <c r="AP99">
        <f t="shared" si="8"/>
        <v>0</v>
      </c>
      <c r="AQ99">
        <f t="shared" si="8"/>
        <v>5.2635805195326606</v>
      </c>
      <c r="AR99">
        <f t="shared" si="8"/>
        <v>62.087220882692108</v>
      </c>
      <c r="AS99">
        <f t="shared" si="8"/>
        <v>77.895240008590292</v>
      </c>
      <c r="AT99">
        <f t="shared" si="8"/>
        <v>76.6591655291991</v>
      </c>
      <c r="AU99">
        <f t="shared" si="8"/>
        <v>76.949114295385314</v>
      </c>
      <c r="AV99">
        <f t="shared" si="8"/>
        <v>66.37250321561028</v>
      </c>
      <c r="AW99">
        <f t="shared" si="8"/>
        <v>76.222488396466531</v>
      </c>
    </row>
    <row r="100" spans="1:49" x14ac:dyDescent="0.25">
      <c r="A100" s="7" t="s">
        <v>1773</v>
      </c>
      <c r="B100" s="7" t="s">
        <v>1644</v>
      </c>
      <c r="C100" s="7" t="s">
        <v>1483</v>
      </c>
      <c r="D100" s="7" t="s">
        <v>1483</v>
      </c>
      <c r="E100" s="7" t="s">
        <v>1483</v>
      </c>
      <c r="F100" s="7" t="s">
        <v>1483</v>
      </c>
      <c r="G100" s="7" t="s">
        <v>1483</v>
      </c>
      <c r="H100" s="7" t="s">
        <v>1483</v>
      </c>
      <c r="I100" s="7" t="s">
        <v>1483</v>
      </c>
      <c r="J100" s="7" t="s">
        <v>1644</v>
      </c>
      <c r="K100" s="7" t="s">
        <v>1487</v>
      </c>
      <c r="L100" s="7" t="s">
        <v>1487</v>
      </c>
      <c r="M100" s="7" t="s">
        <v>1487</v>
      </c>
      <c r="N100" s="7" t="s">
        <v>1487</v>
      </c>
      <c r="O100" s="7" t="s">
        <v>1487</v>
      </c>
      <c r="P100" s="7" t="s">
        <v>1487</v>
      </c>
      <c r="Q100" s="7" t="s">
        <v>1487</v>
      </c>
      <c r="R100" s="7" t="s">
        <v>1644</v>
      </c>
      <c r="S100" s="7" t="s">
        <v>1491</v>
      </c>
      <c r="T100" s="7" t="s">
        <v>1491</v>
      </c>
      <c r="U100" s="7" t="s">
        <v>1491</v>
      </c>
      <c r="V100" s="7" t="s">
        <v>1491</v>
      </c>
      <c r="W100" s="7" t="s">
        <v>1491</v>
      </c>
      <c r="X100" s="7" t="s">
        <v>1491</v>
      </c>
      <c r="Y100" s="7" t="s">
        <v>1491</v>
      </c>
      <c r="Z100" s="7" t="s">
        <v>1686</v>
      </c>
      <c r="AA100" s="7" t="s">
        <v>1495</v>
      </c>
      <c r="AB100" s="7" t="s">
        <v>1495</v>
      </c>
      <c r="AC100" s="7" t="s">
        <v>1495</v>
      </c>
      <c r="AD100" s="7" t="s">
        <v>1495</v>
      </c>
      <c r="AE100" s="7" t="s">
        <v>1495</v>
      </c>
      <c r="AF100" s="7" t="s">
        <v>1495</v>
      </c>
      <c r="AG100" s="7" t="s">
        <v>1495</v>
      </c>
      <c r="AH100" s="7" t="s">
        <v>1686</v>
      </c>
      <c r="AI100" s="7" t="s">
        <v>1499</v>
      </c>
      <c r="AJ100" s="7" t="s">
        <v>1499</v>
      </c>
      <c r="AK100" s="7" t="s">
        <v>1499</v>
      </c>
      <c r="AL100" s="7" t="s">
        <v>1499</v>
      </c>
      <c r="AM100" s="7" t="s">
        <v>1499</v>
      </c>
      <c r="AN100" s="7" t="s">
        <v>1499</v>
      </c>
      <c r="AO100" s="7" t="s">
        <v>1499</v>
      </c>
      <c r="AP100" s="7" t="s">
        <v>1794</v>
      </c>
      <c r="AQ100" s="7" t="s">
        <v>1503</v>
      </c>
      <c r="AR100" s="7" t="s">
        <v>1503</v>
      </c>
      <c r="AS100" s="7" t="s">
        <v>1503</v>
      </c>
      <c r="AT100" s="7" t="s">
        <v>1503</v>
      </c>
      <c r="AU100" s="7" t="s">
        <v>1503</v>
      </c>
      <c r="AV100" s="7" t="s">
        <v>1503</v>
      </c>
      <c r="AW100" s="7" t="s">
        <v>1503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62.997564840060384</v>
      </c>
      <c r="C102">
        <f t="shared" ref="C102:AW102" si="9">AVERAGE(C97:C99)</f>
        <v>98.68257856477976</v>
      </c>
      <c r="D102">
        <f t="shared" si="9"/>
        <v>61.820084367248477</v>
      </c>
      <c r="E102">
        <f t="shared" si="9"/>
        <v>66.385906193113783</v>
      </c>
      <c r="F102">
        <f t="shared" si="9"/>
        <v>71.901199411122562</v>
      </c>
      <c r="G102">
        <f t="shared" si="9"/>
        <v>50.902242838426027</v>
      </c>
      <c r="H102">
        <f t="shared" si="9"/>
        <v>58.905606925546444</v>
      </c>
      <c r="I102">
        <f>AVERAGE(I97,I99)</f>
        <v>105.22612126065853</v>
      </c>
      <c r="J102">
        <f t="shared" si="9"/>
        <v>37.211274832000207</v>
      </c>
      <c r="K102">
        <f t="shared" si="9"/>
        <v>35.305919589312779</v>
      </c>
      <c r="L102">
        <f t="shared" si="9"/>
        <v>10.620451407094857</v>
      </c>
      <c r="M102">
        <f t="shared" si="9"/>
        <v>30.667125271092555</v>
      </c>
      <c r="N102">
        <f t="shared" si="9"/>
        <v>29.668080616106703</v>
      </c>
      <c r="O102">
        <f t="shared" si="9"/>
        <v>27.230034567053991</v>
      </c>
      <c r="P102">
        <f t="shared" si="9"/>
        <v>34.294373671362322</v>
      </c>
      <c r="Q102">
        <f t="shared" si="9"/>
        <v>79.611715497263276</v>
      </c>
      <c r="R102">
        <f t="shared" si="9"/>
        <v>38.182155405883186</v>
      </c>
      <c r="S102">
        <f t="shared" si="9"/>
        <v>4.3437499357390132</v>
      </c>
      <c r="T102">
        <f t="shared" si="9"/>
        <v>57.819736968709414</v>
      </c>
      <c r="U102">
        <f t="shared" si="9"/>
        <v>35.96033697340507</v>
      </c>
      <c r="V102">
        <f t="shared" si="9"/>
        <v>33.55236545859929</v>
      </c>
      <c r="W102">
        <f t="shared" si="9"/>
        <v>28.527648227267395</v>
      </c>
      <c r="X102">
        <f t="shared" si="9"/>
        <v>52.637521797006663</v>
      </c>
      <c r="Y102">
        <f t="shared" si="9"/>
        <v>65.14058322367292</v>
      </c>
      <c r="Z102">
        <f t="shared" si="9"/>
        <v>198.1178301096414</v>
      </c>
      <c r="AA102">
        <f t="shared" si="9"/>
        <v>0</v>
      </c>
      <c r="AB102">
        <f t="shared" si="9"/>
        <v>28.190229965123041</v>
      </c>
      <c r="AC102">
        <f t="shared" si="9"/>
        <v>64.587212488636936</v>
      </c>
      <c r="AD102">
        <f t="shared" si="9"/>
        <v>68.739980509895645</v>
      </c>
      <c r="AE102">
        <f t="shared" si="9"/>
        <v>45.550602529554659</v>
      </c>
      <c r="AF102">
        <f t="shared" si="9"/>
        <v>43.366815388691691</v>
      </c>
      <c r="AG102">
        <f t="shared" si="9"/>
        <v>70.265188180145074</v>
      </c>
      <c r="AH102">
        <f t="shared" si="9"/>
        <v>172.44263075458119</v>
      </c>
      <c r="AI102">
        <f t="shared" si="9"/>
        <v>0</v>
      </c>
      <c r="AJ102">
        <f t="shared" si="9"/>
        <v>5.1563442485251487</v>
      </c>
      <c r="AK102">
        <f t="shared" si="9"/>
        <v>42.658914067030089</v>
      </c>
      <c r="AL102">
        <f t="shared" si="9"/>
        <v>17.810307285641535</v>
      </c>
      <c r="AM102">
        <f t="shared" si="9"/>
        <v>21.661290231900903</v>
      </c>
      <c r="AN102">
        <f t="shared" si="9"/>
        <v>34.263833479991909</v>
      </c>
      <c r="AO102">
        <f t="shared" si="9"/>
        <v>69.597895687357052</v>
      </c>
      <c r="AP102">
        <f t="shared" si="9"/>
        <v>0</v>
      </c>
      <c r="AQ102">
        <f t="shared" si="9"/>
        <v>16.472293092407238</v>
      </c>
      <c r="AR102">
        <f t="shared" si="9"/>
        <v>59.406334728077091</v>
      </c>
      <c r="AS102">
        <f t="shared" si="9"/>
        <v>78.598826751192334</v>
      </c>
      <c r="AT102">
        <f t="shared" si="9"/>
        <v>74.068028992664424</v>
      </c>
      <c r="AU102">
        <f t="shared" si="9"/>
        <v>67.173103287271033</v>
      </c>
      <c r="AV102">
        <f t="shared" si="9"/>
        <v>77.606887854592131</v>
      </c>
      <c r="AW102">
        <f t="shared" si="9"/>
        <v>77.600983512158294</v>
      </c>
    </row>
    <row r="103" spans="1:49" x14ac:dyDescent="0.25">
      <c r="A103" t="s">
        <v>1774</v>
      </c>
      <c r="B103">
        <f>STDEV(B97:B99)</f>
        <v>9.5837353449370219</v>
      </c>
      <c r="C103">
        <f t="shared" ref="C103:AW103" si="10">STDEV(C97:C99)</f>
        <v>21.346514478504531</v>
      </c>
      <c r="D103">
        <f t="shared" si="10"/>
        <v>14.775904904407302</v>
      </c>
      <c r="E103">
        <f t="shared" si="10"/>
        <v>5.8067678769677338</v>
      </c>
      <c r="F103">
        <f t="shared" si="10"/>
        <v>18.508754415523502</v>
      </c>
      <c r="G103">
        <f t="shared" si="10"/>
        <v>6.2819386676254245</v>
      </c>
      <c r="H103">
        <f t="shared" si="10"/>
        <v>17.363746892089047</v>
      </c>
      <c r="I103" t="e">
        <f t="shared" si="10"/>
        <v>#DIV/0!</v>
      </c>
      <c r="J103">
        <f t="shared" si="10"/>
        <v>1.3868212278159666</v>
      </c>
      <c r="K103">
        <f t="shared" si="10"/>
        <v>56.398272677021389</v>
      </c>
      <c r="L103">
        <f t="shared" si="10"/>
        <v>12.616257766541768</v>
      </c>
      <c r="M103">
        <f t="shared" si="10"/>
        <v>6.4351490012601786</v>
      </c>
      <c r="N103">
        <f t="shared" si="10"/>
        <v>2.4869583438954668</v>
      </c>
      <c r="O103">
        <f t="shared" si="10"/>
        <v>4.4394570480518718</v>
      </c>
      <c r="P103">
        <f t="shared" si="10"/>
        <v>17.382056173598539</v>
      </c>
      <c r="Q103">
        <f t="shared" si="10"/>
        <v>25.908954393155398</v>
      </c>
      <c r="R103">
        <f t="shared" si="10"/>
        <v>6.4215530177403348</v>
      </c>
      <c r="S103">
        <f t="shared" si="10"/>
        <v>4.3508338968986084</v>
      </c>
      <c r="T103">
        <f t="shared" si="10"/>
        <v>9.2818274581118523</v>
      </c>
      <c r="U103">
        <f t="shared" si="10"/>
        <v>14.211751034788575</v>
      </c>
      <c r="V103">
        <f t="shared" si="10"/>
        <v>1.5749692413224119</v>
      </c>
      <c r="W103">
        <f t="shared" si="10"/>
        <v>4.8616327498218306</v>
      </c>
      <c r="X103">
        <f t="shared" si="10"/>
        <v>44.41997025792363</v>
      </c>
      <c r="Y103">
        <f t="shared" si="10"/>
        <v>25.303883366620678</v>
      </c>
      <c r="Z103">
        <f t="shared" si="10"/>
        <v>43.851356214089861</v>
      </c>
      <c r="AA103">
        <f t="shared" si="10"/>
        <v>0</v>
      </c>
      <c r="AB103">
        <f t="shared" si="10"/>
        <v>3.1124927045279311</v>
      </c>
      <c r="AC103">
        <f t="shared" si="10"/>
        <v>13.050022676601463</v>
      </c>
      <c r="AD103">
        <f t="shared" si="10"/>
        <v>59.386310102120021</v>
      </c>
      <c r="AE103">
        <f t="shared" si="10"/>
        <v>14.633729893968608</v>
      </c>
      <c r="AF103">
        <f t="shared" si="10"/>
        <v>31.896973856198194</v>
      </c>
      <c r="AG103">
        <f t="shared" si="10"/>
        <v>29.246316523618344</v>
      </c>
      <c r="AH103">
        <f t="shared" si="10"/>
        <v>35.939006940464942</v>
      </c>
      <c r="AI103">
        <f t="shared" si="10"/>
        <v>0</v>
      </c>
      <c r="AJ103">
        <f t="shared" si="10"/>
        <v>5.3363121196890537</v>
      </c>
      <c r="AK103">
        <f t="shared" si="10"/>
        <v>63.828532857701482</v>
      </c>
      <c r="AL103">
        <f t="shared" si="10"/>
        <v>1.6836336881677656</v>
      </c>
      <c r="AM103">
        <f t="shared" si="10"/>
        <v>3.5049061935112418</v>
      </c>
      <c r="AN103">
        <f t="shared" si="10"/>
        <v>13.20445275087223</v>
      </c>
      <c r="AO103">
        <f t="shared" si="10"/>
        <v>11.752225365711899</v>
      </c>
      <c r="AP103">
        <f t="shared" si="10"/>
        <v>0</v>
      </c>
      <c r="AQ103">
        <f t="shared" si="10"/>
        <v>24.116485563871532</v>
      </c>
      <c r="AR103">
        <f t="shared" si="10"/>
        <v>7.5478973325132905</v>
      </c>
      <c r="AS103">
        <f t="shared" si="10"/>
        <v>3.050124859586369</v>
      </c>
      <c r="AT103">
        <f t="shared" si="10"/>
        <v>10.199624799083297</v>
      </c>
      <c r="AU103">
        <f t="shared" si="10"/>
        <v>11.437238048851393</v>
      </c>
      <c r="AV103">
        <f t="shared" si="10"/>
        <v>10.630907508027489</v>
      </c>
      <c r="AW103">
        <f t="shared" si="10"/>
        <v>5.8598126386854572</v>
      </c>
    </row>
    <row r="104" spans="1:49" x14ac:dyDescent="0.25">
      <c r="A104" t="s">
        <v>1775</v>
      </c>
      <c r="B104">
        <f>STDEV(B97:B99)/SQRT(3)</f>
        <v>5.5331721812415209</v>
      </c>
      <c r="C104">
        <f t="shared" ref="C104:AW104" si="11">STDEV(C97:C99)/SQRT(3)</f>
        <v>12.324415880424835</v>
      </c>
      <c r="D104">
        <f t="shared" si="11"/>
        <v>8.5308726740798679</v>
      </c>
      <c r="E104">
        <f t="shared" si="11"/>
        <v>3.3525389968889932</v>
      </c>
      <c r="F104">
        <f t="shared" si="11"/>
        <v>10.686034344167169</v>
      </c>
      <c r="G104">
        <f t="shared" si="11"/>
        <v>3.626878980786258</v>
      </c>
      <c r="H104">
        <f t="shared" si="11"/>
        <v>10.02496394228814</v>
      </c>
      <c r="I104" t="e">
        <f t="shared" si="11"/>
        <v>#DIV/0!</v>
      </c>
      <c r="J104">
        <f t="shared" si="11"/>
        <v>0.8006816091974357</v>
      </c>
      <c r="K104">
        <f t="shared" si="11"/>
        <v>32.561557911908217</v>
      </c>
      <c r="L104">
        <f t="shared" si="11"/>
        <v>7.2839998176785965</v>
      </c>
      <c r="M104">
        <f t="shared" si="11"/>
        <v>3.7153350081529157</v>
      </c>
      <c r="N104">
        <f t="shared" si="11"/>
        <v>1.4358460693114337</v>
      </c>
      <c r="O104">
        <f t="shared" si="11"/>
        <v>2.5631217217485296</v>
      </c>
      <c r="P104">
        <f t="shared" si="11"/>
        <v>10.035534810896314</v>
      </c>
      <c r="Q104">
        <f t="shared" si="11"/>
        <v>14.958541793310006</v>
      </c>
      <c r="R104">
        <f t="shared" si="11"/>
        <v>3.7074853634078364</v>
      </c>
      <c r="S104">
        <f t="shared" si="11"/>
        <v>2.5119551215737603</v>
      </c>
      <c r="T104">
        <f t="shared" si="11"/>
        <v>5.3588655815125383</v>
      </c>
      <c r="U104">
        <f t="shared" si="11"/>
        <v>8.2051582855911267</v>
      </c>
      <c r="V104">
        <f t="shared" si="11"/>
        <v>0.90930891544287518</v>
      </c>
      <c r="W104">
        <f t="shared" si="11"/>
        <v>2.8068649768107345</v>
      </c>
      <c r="X104">
        <f t="shared" si="11"/>
        <v>25.645881785807379</v>
      </c>
      <c r="Y104">
        <f t="shared" si="11"/>
        <v>14.609203873261343</v>
      </c>
      <c r="Z104">
        <f t="shared" si="11"/>
        <v>25.317592314534952</v>
      </c>
      <c r="AA104">
        <f t="shared" si="11"/>
        <v>0</v>
      </c>
      <c r="AB104">
        <f t="shared" si="11"/>
        <v>1.7969985008099474</v>
      </c>
      <c r="AC104">
        <f t="shared" si="11"/>
        <v>7.534434105266576</v>
      </c>
      <c r="AD104">
        <f t="shared" si="11"/>
        <v>34.286702123637589</v>
      </c>
      <c r="AE104">
        <f t="shared" si="11"/>
        <v>8.4487878935310494</v>
      </c>
      <c r="AF104">
        <f t="shared" si="11"/>
        <v>18.415726442210484</v>
      </c>
      <c r="AG104">
        <f t="shared" si="11"/>
        <v>16.885368717716052</v>
      </c>
      <c r="AH104">
        <f t="shared" si="11"/>
        <v>20.749395331485264</v>
      </c>
      <c r="AI104">
        <f t="shared" si="11"/>
        <v>0</v>
      </c>
      <c r="AJ104">
        <f t="shared" si="11"/>
        <v>3.0809212387823379</v>
      </c>
      <c r="AK104">
        <f t="shared" si="11"/>
        <v>36.851420627372825</v>
      </c>
      <c r="AL104">
        <f t="shared" si="11"/>
        <v>0.97204636308038195</v>
      </c>
      <c r="AM104">
        <f t="shared" si="11"/>
        <v>2.0235585343081022</v>
      </c>
      <c r="AN104">
        <f t="shared" si="11"/>
        <v>7.6235943502177772</v>
      </c>
      <c r="AO104">
        <f t="shared" si="11"/>
        <v>6.7851504784709133</v>
      </c>
      <c r="AP104">
        <f t="shared" si="11"/>
        <v>0</v>
      </c>
      <c r="AQ104">
        <f t="shared" si="11"/>
        <v>13.923659432208954</v>
      </c>
      <c r="AR104">
        <f t="shared" si="11"/>
        <v>4.357780556742207</v>
      </c>
      <c r="AS104">
        <f t="shared" si="11"/>
        <v>1.7609904087441597</v>
      </c>
      <c r="AT104">
        <f t="shared" si="11"/>
        <v>5.8887561233839243</v>
      </c>
      <c r="AU104">
        <f t="shared" si="11"/>
        <v>6.6032924662901822</v>
      </c>
      <c r="AV104">
        <f t="shared" si="11"/>
        <v>6.1377573114896844</v>
      </c>
      <c r="AW104">
        <f t="shared" si="11"/>
        <v>3.3831644043458202</v>
      </c>
    </row>
    <row r="106" spans="1:49" x14ac:dyDescent="0.25">
      <c r="A106" t="s">
        <v>1773</v>
      </c>
      <c r="B106" s="165">
        <f>AVERAGE(B97:B99,J97:J99,R97:R99,)</f>
        <v>41.517298523383133</v>
      </c>
    </row>
    <row r="107" spans="1:49" x14ac:dyDescent="0.25">
      <c r="A107" t="s">
        <v>1774</v>
      </c>
      <c r="B107" s="165">
        <f>STDEV(B97:B99,J97:J99,R97:R99)</f>
        <v>13.927020076694035</v>
      </c>
    </row>
    <row r="108" spans="1:49" x14ac:dyDescent="0.25">
      <c r="A108" t="s">
        <v>1775</v>
      </c>
      <c r="B108" s="165">
        <f>STDEV(B97:B99,J97:J99,R97:R99)/SQRT(3)</f>
        <v>8.0407687902886238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1481</v>
      </c>
      <c r="D112" s="224" t="s">
        <v>1481</v>
      </c>
      <c r="E112" s="224" t="s">
        <v>1481</v>
      </c>
      <c r="F112" s="224" t="s">
        <v>1481</v>
      </c>
      <c r="G112" s="224" t="s">
        <v>1481</v>
      </c>
      <c r="H112" s="224" t="s">
        <v>1481</v>
      </c>
      <c r="I112" s="225" t="s">
        <v>1481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1485</v>
      </c>
      <c r="D113" s="219" t="s">
        <v>1485</v>
      </c>
      <c r="E113" s="219" t="s">
        <v>1485</v>
      </c>
      <c r="F113" s="219" t="s">
        <v>1485</v>
      </c>
      <c r="G113" s="219" t="s">
        <v>1485</v>
      </c>
      <c r="H113" s="219" t="s">
        <v>1485</v>
      </c>
      <c r="I113" s="220" t="s">
        <v>1485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1489</v>
      </c>
      <c r="D114" s="219" t="s">
        <v>1489</v>
      </c>
      <c r="E114" s="219" t="s">
        <v>1489</v>
      </c>
      <c r="F114" s="219" t="s">
        <v>1489</v>
      </c>
      <c r="G114" s="219" t="s">
        <v>1489</v>
      </c>
      <c r="H114" s="219" t="s">
        <v>1489</v>
      </c>
      <c r="I114" s="220" t="s">
        <v>1489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1493</v>
      </c>
      <c r="D115" s="219" t="s">
        <v>1493</v>
      </c>
      <c r="E115" s="219" t="s">
        <v>1493</v>
      </c>
      <c r="F115" s="219" t="s">
        <v>1493</v>
      </c>
      <c r="G115" s="219" t="s">
        <v>1493</v>
      </c>
      <c r="H115" s="219" t="s">
        <v>1493</v>
      </c>
      <c r="I115" s="220" t="s">
        <v>1493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1497</v>
      </c>
      <c r="D116" s="219" t="s">
        <v>1497</v>
      </c>
      <c r="E116" s="219" t="s">
        <v>1497</v>
      </c>
      <c r="F116" s="219" t="s">
        <v>1497</v>
      </c>
      <c r="G116" s="219" t="s">
        <v>1497</v>
      </c>
      <c r="H116" s="219" t="s">
        <v>1497</v>
      </c>
      <c r="I116" s="220" t="s">
        <v>1497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1501</v>
      </c>
      <c r="D117" s="219" t="s">
        <v>1501</v>
      </c>
      <c r="E117" s="219" t="s">
        <v>1501</v>
      </c>
      <c r="F117" s="219" t="s">
        <v>1501</v>
      </c>
      <c r="G117" s="219" t="s">
        <v>1501</v>
      </c>
      <c r="H117" s="219" t="s">
        <v>1501</v>
      </c>
      <c r="I117" s="220" t="s">
        <v>1501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2396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0.13519999999999999</v>
      </c>
      <c r="C126">
        <v>0.1186</v>
      </c>
      <c r="D126">
        <v>0.1283</v>
      </c>
      <c r="E126">
        <v>0.12239999999999999</v>
      </c>
      <c r="F126">
        <v>0.12239999999999999</v>
      </c>
      <c r="G126">
        <v>0.12690000000000001</v>
      </c>
      <c r="H126">
        <v>0.12429999999999999</v>
      </c>
      <c r="I126">
        <v>0.11940000000000001</v>
      </c>
      <c r="K126" t="s">
        <v>1658</v>
      </c>
      <c r="L126">
        <f>B126-$F$132</f>
        <v>5.7433333333333322E-2</v>
      </c>
      <c r="M126">
        <f t="shared" ref="M126:S126" si="12">C126-$F$132</f>
        <v>4.0833333333333333E-2</v>
      </c>
      <c r="N126">
        <f t="shared" si="12"/>
        <v>5.0533333333333333E-2</v>
      </c>
      <c r="O126">
        <f t="shared" si="12"/>
        <v>4.463333333333333E-2</v>
      </c>
      <c r="P126">
        <f t="shared" si="12"/>
        <v>4.463333333333333E-2</v>
      </c>
      <c r="Q126">
        <f t="shared" si="12"/>
        <v>4.9133333333333348E-2</v>
      </c>
      <c r="R126">
        <f t="shared" si="12"/>
        <v>4.6533333333333329E-2</v>
      </c>
      <c r="S126">
        <f t="shared" si="12"/>
        <v>4.1633333333333342E-2</v>
      </c>
      <c r="U126" t="s">
        <v>1658</v>
      </c>
      <c r="V126">
        <f>L126/$L$131*100</f>
        <v>3.9580988261239112</v>
      </c>
      <c r="W126">
        <f t="shared" ref="W126:AC126" si="13">M126/$L$131*100</f>
        <v>2.8140865130596588</v>
      </c>
      <c r="X126">
        <f t="shared" si="13"/>
        <v>3.4825756357538311</v>
      </c>
      <c r="Y126">
        <f t="shared" si="13"/>
        <v>3.0759688497852107</v>
      </c>
      <c r="Z126">
        <f t="shared" si="13"/>
        <v>3.0759688497852107</v>
      </c>
      <c r="AA126">
        <f t="shared" si="13"/>
        <v>3.3860926695917866</v>
      </c>
      <c r="AB126">
        <f t="shared" si="13"/>
        <v>3.2069100181479868</v>
      </c>
      <c r="AC126">
        <f t="shared" si="13"/>
        <v>2.8692196365808282</v>
      </c>
    </row>
    <row r="127" spans="1:29" x14ac:dyDescent="0.25">
      <c r="A127" t="s">
        <v>1659</v>
      </c>
      <c r="B127">
        <v>0.16669999999999999</v>
      </c>
      <c r="C127">
        <v>0.16500000000000001</v>
      </c>
      <c r="D127">
        <v>0.16209999999999999</v>
      </c>
      <c r="E127">
        <v>0.73629999999999995</v>
      </c>
      <c r="F127">
        <v>0.13730000000000001</v>
      </c>
      <c r="G127">
        <v>0.1424</v>
      </c>
      <c r="H127">
        <v>0.1293</v>
      </c>
      <c r="I127">
        <v>0.112</v>
      </c>
      <c r="K127" t="s">
        <v>1659</v>
      </c>
      <c r="L127">
        <f t="shared" ref="L127:L131" si="14">B127-$F$132</f>
        <v>8.8933333333333323E-2</v>
      </c>
      <c r="M127">
        <f t="shared" ref="M127:M131" si="15">C127-$F$132</f>
        <v>8.7233333333333343E-2</v>
      </c>
      <c r="N127">
        <f t="shared" ref="N127:N131" si="16">D127-$F$132</f>
        <v>8.433333333333333E-2</v>
      </c>
      <c r="O127">
        <f t="shared" ref="O127:O131" si="17">E127-$F$132</f>
        <v>0.6585333333333333</v>
      </c>
      <c r="P127">
        <f t="shared" ref="P127:P131" si="18">F127-$F$132</f>
        <v>5.9533333333333341E-2</v>
      </c>
      <c r="Q127">
        <f t="shared" ref="Q127:Q131" si="19">G127-$F$132</f>
        <v>6.4633333333333334E-2</v>
      </c>
      <c r="R127">
        <f t="shared" ref="R127:R131" si="20">H127-$F$132</f>
        <v>5.1533333333333334E-2</v>
      </c>
      <c r="S127">
        <f t="shared" ref="S127:S131" si="21">I127-$F$132</f>
        <v>3.4233333333333338E-2</v>
      </c>
      <c r="U127" t="s">
        <v>1659</v>
      </c>
      <c r="V127">
        <f t="shared" ref="V127:V131" si="22">L127/$L$131*100</f>
        <v>6.1289655647699339</v>
      </c>
      <c r="W127">
        <f t="shared" ref="W127:W131" si="23">M127/$L$131*100</f>
        <v>6.0118076772874511</v>
      </c>
      <c r="X127">
        <f t="shared" ref="X127:X131" si="24">N127/$L$131*100</f>
        <v>5.8119501045232136</v>
      </c>
      <c r="Y127">
        <f t="shared" ref="Y127:Y131" si="25">O127/$L$131*100</f>
        <v>45.383749511842133</v>
      </c>
      <c r="Z127">
        <f t="shared" ref="Z127:Z131" si="26">P127/$L$131*100</f>
        <v>4.1028232753669807</v>
      </c>
      <c r="AA127">
        <f t="shared" ref="AA127:AA131" si="27">Q127/$L$131*100</f>
        <v>4.4542969378144317</v>
      </c>
      <c r="AB127">
        <f t="shared" ref="AB127:AB131" si="28">R127/$L$131*100</f>
        <v>3.5514920401552921</v>
      </c>
      <c r="AC127">
        <f t="shared" ref="AC127:AC131" si="29">S127/$L$131*100</f>
        <v>2.3592382440100161</v>
      </c>
    </row>
    <row r="128" spans="1:29" x14ac:dyDescent="0.25">
      <c r="A128" t="s">
        <v>1660</v>
      </c>
      <c r="B128">
        <v>0.1085</v>
      </c>
      <c r="C128">
        <v>0.1111</v>
      </c>
      <c r="D128">
        <v>0.12089999999999999</v>
      </c>
      <c r="E128">
        <v>0.1313</v>
      </c>
      <c r="F128">
        <v>0.11550000000000001</v>
      </c>
      <c r="G128">
        <v>0.1167</v>
      </c>
      <c r="H128">
        <v>0.1163</v>
      </c>
      <c r="I128">
        <v>0.1249</v>
      </c>
      <c r="K128" t="s">
        <v>1660</v>
      </c>
      <c r="L128">
        <f t="shared" si="14"/>
        <v>3.0733333333333335E-2</v>
      </c>
      <c r="M128">
        <f t="shared" si="15"/>
        <v>3.333333333333334E-2</v>
      </c>
      <c r="N128">
        <f t="shared" si="16"/>
        <v>4.3133333333333329E-2</v>
      </c>
      <c r="O128">
        <f t="shared" si="17"/>
        <v>5.3533333333333336E-2</v>
      </c>
      <c r="P128">
        <f t="shared" si="18"/>
        <v>3.7733333333333341E-2</v>
      </c>
      <c r="Q128">
        <f t="shared" si="19"/>
        <v>3.8933333333333334E-2</v>
      </c>
      <c r="R128">
        <f t="shared" si="20"/>
        <v>3.8533333333333336E-2</v>
      </c>
      <c r="S128">
        <f t="shared" si="21"/>
        <v>4.7133333333333333E-2</v>
      </c>
      <c r="U128" t="s">
        <v>1660</v>
      </c>
      <c r="V128">
        <f t="shared" si="22"/>
        <v>2.1180308286049025</v>
      </c>
      <c r="W128">
        <f t="shared" si="23"/>
        <v>2.2972134800487014</v>
      </c>
      <c r="X128">
        <f t="shared" si="24"/>
        <v>2.972594243183019</v>
      </c>
      <c r="Y128">
        <f t="shared" si="25"/>
        <v>3.689324848958214</v>
      </c>
      <c r="Z128">
        <f t="shared" si="26"/>
        <v>2.6004456594151302</v>
      </c>
      <c r="AA128">
        <f t="shared" si="27"/>
        <v>2.6831453446968831</v>
      </c>
      <c r="AB128">
        <f t="shared" si="28"/>
        <v>2.6555787829362987</v>
      </c>
      <c r="AC128">
        <f t="shared" si="29"/>
        <v>3.2482598607888638</v>
      </c>
    </row>
    <row r="129" spans="1:29" x14ac:dyDescent="0.25">
      <c r="A129" t="s">
        <v>1661</v>
      </c>
      <c r="B129">
        <v>0.113</v>
      </c>
      <c r="C129">
        <v>0.1192</v>
      </c>
      <c r="D129">
        <v>0.1221</v>
      </c>
      <c r="E129">
        <v>0.1237</v>
      </c>
      <c r="F129">
        <v>0.127</v>
      </c>
      <c r="G129">
        <v>0.1255</v>
      </c>
      <c r="H129">
        <v>0.12470000000000001</v>
      </c>
      <c r="I129">
        <v>0.12189999999999999</v>
      </c>
      <c r="K129" t="s">
        <v>1661</v>
      </c>
      <c r="L129">
        <f t="shared" si="14"/>
        <v>3.5233333333333339E-2</v>
      </c>
      <c r="M129">
        <f t="shared" si="15"/>
        <v>4.1433333333333336E-2</v>
      </c>
      <c r="N129">
        <f t="shared" si="16"/>
        <v>4.4333333333333336E-2</v>
      </c>
      <c r="O129">
        <f t="shared" si="17"/>
        <v>4.593333333333334E-2</v>
      </c>
      <c r="P129">
        <f t="shared" si="18"/>
        <v>4.9233333333333337E-2</v>
      </c>
      <c r="Q129">
        <f t="shared" si="19"/>
        <v>4.7733333333333336E-2</v>
      </c>
      <c r="R129">
        <f t="shared" si="20"/>
        <v>4.6933333333333341E-2</v>
      </c>
      <c r="S129">
        <f t="shared" si="21"/>
        <v>4.413333333333333E-2</v>
      </c>
      <c r="U129" t="s">
        <v>1661</v>
      </c>
      <c r="V129">
        <f t="shared" si="22"/>
        <v>2.4281546484114775</v>
      </c>
      <c r="W129">
        <f t="shared" si="23"/>
        <v>2.8554363557005358</v>
      </c>
      <c r="X129">
        <f t="shared" si="24"/>
        <v>3.0552939284647729</v>
      </c>
      <c r="Y129">
        <f t="shared" si="25"/>
        <v>3.1655601755071108</v>
      </c>
      <c r="Z129">
        <f t="shared" si="26"/>
        <v>3.3929843100319315</v>
      </c>
      <c r="AA129">
        <f t="shared" si="27"/>
        <v>3.2896097034297402</v>
      </c>
      <c r="AB129">
        <f t="shared" si="28"/>
        <v>3.2344765799085717</v>
      </c>
      <c r="AC129">
        <f t="shared" si="29"/>
        <v>3.04151064758448</v>
      </c>
    </row>
    <row r="130" spans="1:29" x14ac:dyDescent="0.25">
      <c r="A130" t="s">
        <v>1662</v>
      </c>
      <c r="B130">
        <v>0.1106</v>
      </c>
      <c r="C130">
        <v>0.1182</v>
      </c>
      <c r="D130">
        <v>0.113</v>
      </c>
      <c r="E130">
        <v>0.13139999999999999</v>
      </c>
      <c r="F130">
        <v>0.14249999999999999</v>
      </c>
      <c r="G130">
        <v>0.12239999999999999</v>
      </c>
      <c r="H130">
        <v>0.127</v>
      </c>
      <c r="I130">
        <v>0.13020000000000001</v>
      </c>
      <c r="K130" t="s">
        <v>1662</v>
      </c>
      <c r="L130">
        <f t="shared" si="14"/>
        <v>3.2833333333333339E-2</v>
      </c>
      <c r="M130">
        <f t="shared" si="15"/>
        <v>4.0433333333333335E-2</v>
      </c>
      <c r="N130">
        <f t="shared" si="16"/>
        <v>3.5233333333333339E-2</v>
      </c>
      <c r="O130">
        <f t="shared" si="17"/>
        <v>5.3633333333333325E-2</v>
      </c>
      <c r="P130">
        <f t="shared" si="18"/>
        <v>6.4733333333333323E-2</v>
      </c>
      <c r="Q130">
        <f t="shared" si="19"/>
        <v>4.463333333333333E-2</v>
      </c>
      <c r="R130">
        <f t="shared" si="20"/>
        <v>4.9233333333333337E-2</v>
      </c>
      <c r="S130">
        <f t="shared" si="21"/>
        <v>5.2433333333333346E-2</v>
      </c>
      <c r="U130" t="s">
        <v>1662</v>
      </c>
      <c r="V130">
        <f t="shared" si="22"/>
        <v>2.2627552778479711</v>
      </c>
      <c r="W130">
        <f t="shared" si="23"/>
        <v>2.7865199512990748</v>
      </c>
      <c r="X130">
        <f t="shared" si="24"/>
        <v>2.4281546484114775</v>
      </c>
      <c r="Y130">
        <f t="shared" si="25"/>
        <v>3.6962164893983593</v>
      </c>
      <c r="Z130">
        <f t="shared" si="26"/>
        <v>4.4611885782545766</v>
      </c>
      <c r="AA130">
        <f t="shared" si="27"/>
        <v>3.0759688497852107</v>
      </c>
      <c r="AB130">
        <f t="shared" si="28"/>
        <v>3.3929843100319315</v>
      </c>
      <c r="AC130">
        <f t="shared" si="29"/>
        <v>3.6135168041166081</v>
      </c>
    </row>
    <row r="131" spans="1:29" x14ac:dyDescent="0.25">
      <c r="A131" t="s">
        <v>1663</v>
      </c>
      <c r="B131">
        <v>1.5287999999999999</v>
      </c>
      <c r="C131">
        <v>0.1159</v>
      </c>
      <c r="D131">
        <v>0.12889999999999999</v>
      </c>
      <c r="E131">
        <v>0.1226</v>
      </c>
      <c r="F131">
        <v>0.12139999999999999</v>
      </c>
      <c r="G131">
        <v>0.11899999999999999</v>
      </c>
      <c r="H131">
        <v>0.12920000000000001</v>
      </c>
      <c r="I131">
        <v>0.12590000000000001</v>
      </c>
      <c r="K131" t="s">
        <v>1663</v>
      </c>
      <c r="L131">
        <f t="shared" si="14"/>
        <v>1.4510333333333332</v>
      </c>
      <c r="M131">
        <f t="shared" si="15"/>
        <v>3.8133333333333339E-2</v>
      </c>
      <c r="N131">
        <f t="shared" si="16"/>
        <v>5.1133333333333322E-2</v>
      </c>
      <c r="O131">
        <f t="shared" si="17"/>
        <v>4.4833333333333336E-2</v>
      </c>
      <c r="P131">
        <f t="shared" si="18"/>
        <v>4.363333333333333E-2</v>
      </c>
      <c r="Q131">
        <f t="shared" si="19"/>
        <v>4.123333333333333E-2</v>
      </c>
      <c r="R131">
        <f t="shared" si="20"/>
        <v>5.1433333333333345E-2</v>
      </c>
      <c r="S131">
        <f t="shared" si="21"/>
        <v>4.8133333333333347E-2</v>
      </c>
      <c r="U131" t="s">
        <v>1663</v>
      </c>
      <c r="V131">
        <f t="shared" si="22"/>
        <v>100</v>
      </c>
      <c r="W131">
        <f t="shared" si="23"/>
        <v>2.6280122211757146</v>
      </c>
      <c r="X131">
        <f t="shared" si="24"/>
        <v>3.5239254783947072</v>
      </c>
      <c r="Y131">
        <f t="shared" si="25"/>
        <v>3.0897521306655031</v>
      </c>
      <c r="Z131">
        <f t="shared" si="26"/>
        <v>3.0070524453837497</v>
      </c>
      <c r="AA131">
        <f t="shared" si="27"/>
        <v>2.8416530748202433</v>
      </c>
      <c r="AB131">
        <f t="shared" si="28"/>
        <v>3.5446003997151467</v>
      </c>
      <c r="AC131">
        <f t="shared" si="29"/>
        <v>3.3171762651903256</v>
      </c>
    </row>
    <row r="132" spans="1:29" x14ac:dyDescent="0.25">
      <c r="A132" t="s">
        <v>1664</v>
      </c>
      <c r="B132">
        <v>7.9000000000000001E-2</v>
      </c>
      <c r="C132">
        <v>7.6600000000000001E-2</v>
      </c>
      <c r="D132">
        <v>7.7700000000000005E-2</v>
      </c>
      <c r="E132">
        <v>4</v>
      </c>
      <c r="F132">
        <f>AVERAGE(B132:D132)</f>
        <v>7.7766666666666664E-2</v>
      </c>
    </row>
    <row r="133" spans="1:29" x14ac:dyDescent="0.25">
      <c r="A133" t="s">
        <v>1665</v>
      </c>
    </row>
    <row r="136" spans="1:29" x14ac:dyDescent="0.25">
      <c r="A136" s="7" t="s">
        <v>2397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0.11600000000000001</v>
      </c>
      <c r="C139">
        <v>0.126</v>
      </c>
      <c r="D139">
        <v>0.12670000000000001</v>
      </c>
      <c r="E139">
        <v>0.13020000000000001</v>
      </c>
      <c r="F139">
        <v>1.3372999999999999</v>
      </c>
      <c r="G139">
        <v>0.1196</v>
      </c>
      <c r="H139">
        <v>0.11799999999999999</v>
      </c>
      <c r="I139">
        <v>0.1085</v>
      </c>
      <c r="K139" t="s">
        <v>1658</v>
      </c>
      <c r="L139">
        <f>B139-$F$145</f>
        <v>3.5200000000000009E-2</v>
      </c>
      <c r="M139">
        <f t="shared" ref="M139:S139" si="30">C139-$F$145</f>
        <v>4.5200000000000004E-2</v>
      </c>
      <c r="N139">
        <f t="shared" si="30"/>
        <v>4.590000000000001E-2</v>
      </c>
      <c r="O139">
        <f t="shared" si="30"/>
        <v>4.9400000000000013E-2</v>
      </c>
      <c r="P139">
        <f t="shared" si="30"/>
        <v>1.2565</v>
      </c>
      <c r="Q139">
        <f t="shared" si="30"/>
        <v>3.8800000000000001E-2</v>
      </c>
      <c r="R139">
        <f t="shared" si="30"/>
        <v>3.7199999999999997E-2</v>
      </c>
      <c r="S139">
        <f t="shared" si="30"/>
        <v>2.7700000000000002E-2</v>
      </c>
      <c r="U139" t="s">
        <v>1658</v>
      </c>
      <c r="V139">
        <f>L139/$L$144*100</f>
        <v>1.1397856425865367</v>
      </c>
      <c r="W139">
        <f t="shared" ref="W139:AC139" si="31">M139/$L$144*100</f>
        <v>1.4635883819577116</v>
      </c>
      <c r="X139">
        <f t="shared" si="31"/>
        <v>1.4862545737136941</v>
      </c>
      <c r="Y139">
        <f t="shared" si="31"/>
        <v>1.5995855324936055</v>
      </c>
      <c r="Z139">
        <f t="shared" si="31"/>
        <v>40.685814201988151</v>
      </c>
      <c r="AA139">
        <f t="shared" si="31"/>
        <v>1.2563546287601595</v>
      </c>
      <c r="AB139">
        <f t="shared" si="31"/>
        <v>1.2045461904607713</v>
      </c>
      <c r="AC139">
        <f t="shared" si="31"/>
        <v>0.89693358805815504</v>
      </c>
    </row>
    <row r="140" spans="1:29" x14ac:dyDescent="0.25">
      <c r="A140" t="s">
        <v>1659</v>
      </c>
      <c r="B140">
        <v>0.1726</v>
      </c>
      <c r="C140">
        <v>0.16600000000000001</v>
      </c>
      <c r="D140">
        <v>0.15279999999999999</v>
      </c>
      <c r="E140">
        <v>0.1507</v>
      </c>
      <c r="F140">
        <v>0.1454</v>
      </c>
      <c r="G140">
        <v>0.1431</v>
      </c>
      <c r="H140">
        <v>0.13919999999999999</v>
      </c>
      <c r="I140">
        <v>0.1295</v>
      </c>
      <c r="K140" t="s">
        <v>1659</v>
      </c>
      <c r="L140">
        <f t="shared" ref="L140:L144" si="32">B140-$F$145</f>
        <v>9.1800000000000007E-2</v>
      </c>
      <c r="M140">
        <f t="shared" ref="M140:M144" si="33">C140-$F$145</f>
        <v>8.5200000000000012E-2</v>
      </c>
      <c r="N140">
        <f t="shared" ref="N140:N144" si="34">D140-$F$145</f>
        <v>7.1999999999999995E-2</v>
      </c>
      <c r="O140">
        <f t="shared" ref="O140:O144" si="35">E140-$F$145</f>
        <v>6.9900000000000004E-2</v>
      </c>
      <c r="P140">
        <f t="shared" ref="P140:P144" si="36">F140-$F$145</f>
        <v>6.4600000000000005E-2</v>
      </c>
      <c r="Q140">
        <f t="shared" ref="Q140:Q144" si="37">G140-$F$145</f>
        <v>6.2300000000000008E-2</v>
      </c>
      <c r="R140">
        <f t="shared" ref="R140:R144" si="38">H140-$F$145</f>
        <v>5.8399999999999994E-2</v>
      </c>
      <c r="S140">
        <f t="shared" ref="S140:S144" si="39">I140-$F$145</f>
        <v>4.8700000000000007E-2</v>
      </c>
      <c r="U140" t="s">
        <v>1659</v>
      </c>
      <c r="V140">
        <f t="shared" ref="V140:V144" si="40">L140/$L$144*100</f>
        <v>2.9725091474273877</v>
      </c>
      <c r="W140">
        <f t="shared" ref="W140:W144" si="41">M140/$L$144*100</f>
        <v>2.7587993394424122</v>
      </c>
      <c r="X140">
        <f t="shared" ref="X140:X144" si="42">N140/$L$144*100</f>
        <v>2.3313797234724607</v>
      </c>
      <c r="Y140">
        <f t="shared" ref="Y140:Y144" si="43">O140/$L$144*100</f>
        <v>2.2633811482045139</v>
      </c>
      <c r="Z140">
        <f t="shared" ref="Z140:Z144" si="44">P140/$L$144*100</f>
        <v>2.0917656963377911</v>
      </c>
      <c r="AA140">
        <f t="shared" ref="AA140:AA144" si="45">Q140/$L$144*100</f>
        <v>2.0172910662824211</v>
      </c>
      <c r="AB140">
        <f t="shared" ref="AB140:AB144" si="46">R140/$L$144*100</f>
        <v>1.8910079979276624</v>
      </c>
      <c r="AC140">
        <f t="shared" ref="AC140:AC144" si="47">S140/$L$144*100</f>
        <v>1.5769193407376232</v>
      </c>
    </row>
    <row r="141" spans="1:29" x14ac:dyDescent="0.25">
      <c r="A141" t="s">
        <v>1660</v>
      </c>
      <c r="B141">
        <v>0.11269999999999999</v>
      </c>
      <c r="C141">
        <v>0.1216</v>
      </c>
      <c r="D141">
        <v>0.1114</v>
      </c>
      <c r="E141">
        <v>0.12509999999999999</v>
      </c>
      <c r="F141">
        <v>0.1133</v>
      </c>
      <c r="G141">
        <v>0.126</v>
      </c>
      <c r="H141">
        <v>0.11600000000000001</v>
      </c>
      <c r="I141">
        <v>0.1099</v>
      </c>
      <c r="K141" t="s">
        <v>1660</v>
      </c>
      <c r="L141">
        <f t="shared" si="32"/>
        <v>3.1899999999999998E-2</v>
      </c>
      <c r="M141">
        <f t="shared" si="33"/>
        <v>4.0800000000000003E-2</v>
      </c>
      <c r="N141">
        <f t="shared" si="34"/>
        <v>3.0600000000000002E-2</v>
      </c>
      <c r="O141">
        <f t="shared" si="35"/>
        <v>4.4299999999999992E-2</v>
      </c>
      <c r="P141">
        <f t="shared" si="36"/>
        <v>3.2500000000000001E-2</v>
      </c>
      <c r="Q141">
        <f t="shared" si="37"/>
        <v>4.5200000000000004E-2</v>
      </c>
      <c r="R141">
        <f t="shared" si="38"/>
        <v>3.5200000000000009E-2</v>
      </c>
      <c r="S141">
        <f t="shared" si="39"/>
        <v>2.9100000000000001E-2</v>
      </c>
      <c r="U141" t="s">
        <v>1660</v>
      </c>
      <c r="V141">
        <f t="shared" si="40"/>
        <v>1.0329307385940485</v>
      </c>
      <c r="W141">
        <f t="shared" si="41"/>
        <v>1.3211151766343945</v>
      </c>
      <c r="X141">
        <f t="shared" si="42"/>
        <v>0.99083638247579575</v>
      </c>
      <c r="Y141">
        <f t="shared" si="43"/>
        <v>1.4344461354143054</v>
      </c>
      <c r="Z141">
        <f t="shared" si="44"/>
        <v>1.052358902956319</v>
      </c>
      <c r="AA141">
        <f t="shared" si="45"/>
        <v>1.4635883819577116</v>
      </c>
      <c r="AB141">
        <f t="shared" si="46"/>
        <v>1.1397856425865367</v>
      </c>
      <c r="AC141">
        <f t="shared" si="47"/>
        <v>0.9422659715701196</v>
      </c>
    </row>
    <row r="142" spans="1:29" x14ac:dyDescent="0.25">
      <c r="A142" t="s">
        <v>1661</v>
      </c>
      <c r="B142">
        <v>0.12559999999999999</v>
      </c>
      <c r="C142">
        <v>0.1128</v>
      </c>
      <c r="D142">
        <v>0.1187</v>
      </c>
      <c r="E142">
        <v>0.1176</v>
      </c>
      <c r="F142">
        <v>0.128</v>
      </c>
      <c r="G142">
        <v>0.12</v>
      </c>
      <c r="H142">
        <v>0.1191</v>
      </c>
      <c r="I142">
        <v>0.1041</v>
      </c>
      <c r="K142" t="s">
        <v>1661</v>
      </c>
      <c r="L142">
        <f t="shared" si="32"/>
        <v>4.4799999999999993E-2</v>
      </c>
      <c r="M142">
        <f t="shared" si="33"/>
        <v>3.2000000000000001E-2</v>
      </c>
      <c r="N142">
        <f t="shared" si="34"/>
        <v>3.7900000000000003E-2</v>
      </c>
      <c r="O142">
        <f t="shared" si="35"/>
        <v>3.6799999999999999E-2</v>
      </c>
      <c r="P142">
        <f t="shared" si="36"/>
        <v>4.7200000000000006E-2</v>
      </c>
      <c r="Q142">
        <f t="shared" si="37"/>
        <v>3.9199999999999999E-2</v>
      </c>
      <c r="R142">
        <f t="shared" si="38"/>
        <v>3.8300000000000001E-2</v>
      </c>
      <c r="S142">
        <f t="shared" si="39"/>
        <v>2.3300000000000001E-2</v>
      </c>
      <c r="U142" t="s">
        <v>1661</v>
      </c>
      <c r="V142">
        <f t="shared" si="40"/>
        <v>1.4506362723828641</v>
      </c>
      <c r="W142">
        <f t="shared" si="41"/>
        <v>1.0361687659877603</v>
      </c>
      <c r="X142">
        <f t="shared" si="42"/>
        <v>1.2272123822167536</v>
      </c>
      <c r="Y142">
        <f t="shared" si="43"/>
        <v>1.1915940808859244</v>
      </c>
      <c r="Z142">
        <f t="shared" si="44"/>
        <v>1.5283489298319468</v>
      </c>
      <c r="AA142">
        <f t="shared" si="45"/>
        <v>1.2693067383350065</v>
      </c>
      <c r="AB142">
        <f t="shared" si="46"/>
        <v>1.2401644917916006</v>
      </c>
      <c r="AC142">
        <f t="shared" si="47"/>
        <v>0.75446038273483806</v>
      </c>
    </row>
    <row r="143" spans="1:29" x14ac:dyDescent="0.25">
      <c r="A143" t="s">
        <v>1662</v>
      </c>
      <c r="B143">
        <v>0.156</v>
      </c>
      <c r="C143">
        <v>0.1134</v>
      </c>
      <c r="D143">
        <v>0.1197</v>
      </c>
      <c r="E143">
        <v>0.1179</v>
      </c>
      <c r="F143">
        <v>0.1152</v>
      </c>
      <c r="G143">
        <v>0.1196</v>
      </c>
      <c r="H143">
        <v>0.1138</v>
      </c>
      <c r="I143">
        <v>0.11749999999999999</v>
      </c>
      <c r="K143" t="s">
        <v>1662</v>
      </c>
      <c r="L143">
        <f t="shared" si="32"/>
        <v>7.5200000000000003E-2</v>
      </c>
      <c r="M143">
        <f t="shared" si="33"/>
        <v>3.2600000000000004E-2</v>
      </c>
      <c r="N143">
        <f t="shared" si="34"/>
        <v>3.8900000000000004E-2</v>
      </c>
      <c r="O143">
        <f t="shared" si="35"/>
        <v>3.7100000000000008E-2</v>
      </c>
      <c r="P143">
        <f t="shared" si="36"/>
        <v>3.44E-2</v>
      </c>
      <c r="Q143">
        <f t="shared" si="37"/>
        <v>3.8800000000000001E-2</v>
      </c>
      <c r="R143">
        <f t="shared" si="38"/>
        <v>3.3000000000000002E-2</v>
      </c>
      <c r="S143">
        <f t="shared" si="39"/>
        <v>3.6699999999999997E-2</v>
      </c>
      <c r="U143" t="s">
        <v>1662</v>
      </c>
      <c r="V143">
        <f t="shared" si="40"/>
        <v>2.4349966000712366</v>
      </c>
      <c r="W143">
        <f t="shared" si="41"/>
        <v>1.055596930350031</v>
      </c>
      <c r="X143">
        <f t="shared" si="42"/>
        <v>1.2595926561538713</v>
      </c>
      <c r="Y143">
        <f t="shared" si="43"/>
        <v>1.2013081630670599</v>
      </c>
      <c r="Z143">
        <f t="shared" si="44"/>
        <v>1.1138814234368422</v>
      </c>
      <c r="AA143">
        <f t="shared" si="45"/>
        <v>1.2563546287601595</v>
      </c>
      <c r="AB143">
        <f t="shared" si="46"/>
        <v>1.0685490399248778</v>
      </c>
      <c r="AC143">
        <f t="shared" si="47"/>
        <v>1.1883560534922126</v>
      </c>
    </row>
    <row r="144" spans="1:29" x14ac:dyDescent="0.25">
      <c r="A144" t="s">
        <v>1663</v>
      </c>
      <c r="B144">
        <v>3.1690999999999998</v>
      </c>
      <c r="C144">
        <v>0.1182</v>
      </c>
      <c r="D144">
        <v>0.1166</v>
      </c>
      <c r="E144">
        <v>0.1202</v>
      </c>
      <c r="F144">
        <v>0.1152</v>
      </c>
      <c r="G144">
        <v>0.1198</v>
      </c>
      <c r="H144">
        <v>0.1105</v>
      </c>
      <c r="I144">
        <v>0.1186</v>
      </c>
      <c r="K144" t="s">
        <v>1663</v>
      </c>
      <c r="L144">
        <f t="shared" si="32"/>
        <v>3.0882999999999998</v>
      </c>
      <c r="M144">
        <f t="shared" si="33"/>
        <v>3.7400000000000003E-2</v>
      </c>
      <c r="N144">
        <f t="shared" si="34"/>
        <v>3.5799999999999998E-2</v>
      </c>
      <c r="O144">
        <f t="shared" si="35"/>
        <v>3.9400000000000004E-2</v>
      </c>
      <c r="P144">
        <f t="shared" si="36"/>
        <v>3.44E-2</v>
      </c>
      <c r="Q144">
        <f t="shared" si="37"/>
        <v>3.9000000000000007E-2</v>
      </c>
      <c r="R144">
        <f t="shared" si="38"/>
        <v>2.9700000000000004E-2</v>
      </c>
      <c r="S144">
        <f t="shared" si="39"/>
        <v>3.78E-2</v>
      </c>
      <c r="U144" t="s">
        <v>1663</v>
      </c>
      <c r="V144">
        <f t="shared" si="40"/>
        <v>100</v>
      </c>
      <c r="W144">
        <f t="shared" si="41"/>
        <v>1.2110222452481949</v>
      </c>
      <c r="X144">
        <f t="shared" si="42"/>
        <v>1.1592138069488067</v>
      </c>
      <c r="Y144">
        <f t="shared" si="43"/>
        <v>1.2757827931224299</v>
      </c>
      <c r="Z144">
        <f t="shared" si="44"/>
        <v>1.1138814234368422</v>
      </c>
      <c r="AA144">
        <f t="shared" si="45"/>
        <v>1.2628306835475831</v>
      </c>
      <c r="AB144">
        <f t="shared" si="46"/>
        <v>0.96169413593239028</v>
      </c>
      <c r="AC144">
        <f t="shared" si="47"/>
        <v>1.223974354823042</v>
      </c>
    </row>
    <row r="145" spans="1:29" x14ac:dyDescent="0.25">
      <c r="A145" t="s">
        <v>1664</v>
      </c>
      <c r="B145">
        <v>9.2200000000000004E-2</v>
      </c>
      <c r="C145">
        <v>7.4499999999999997E-2</v>
      </c>
      <c r="D145">
        <v>7.5700000000000003E-2</v>
      </c>
      <c r="E145">
        <v>3.6436000000000002</v>
      </c>
      <c r="F145">
        <f>AVERAGE(B145:D145)</f>
        <v>8.0799999999999997E-2</v>
      </c>
    </row>
    <row r="146" spans="1:29" x14ac:dyDescent="0.25">
      <c r="A146" t="s">
        <v>1665</v>
      </c>
    </row>
    <row r="149" spans="1:29" x14ac:dyDescent="0.25">
      <c r="A149" s="7" t="s">
        <v>2398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0.1211</v>
      </c>
      <c r="C152">
        <v>0.1205</v>
      </c>
      <c r="D152">
        <v>0.12839999999999999</v>
      </c>
      <c r="E152">
        <v>0.13250000000000001</v>
      </c>
      <c r="F152">
        <v>0.12909999999999999</v>
      </c>
      <c r="G152">
        <v>0.13039999999999999</v>
      </c>
      <c r="H152">
        <v>0.13439999999999999</v>
      </c>
      <c r="I152">
        <v>0.1232</v>
      </c>
      <c r="K152" t="s">
        <v>1658</v>
      </c>
      <c r="L152">
        <f>B152-$F$158</f>
        <v>3.9400000000000004E-2</v>
      </c>
      <c r="M152">
        <f t="shared" ref="M152:S152" si="48">C152-$F$158</f>
        <v>3.8800000000000001E-2</v>
      </c>
      <c r="N152">
        <f t="shared" si="48"/>
        <v>4.6699999999999992E-2</v>
      </c>
      <c r="O152">
        <f t="shared" si="48"/>
        <v>5.0800000000000012E-2</v>
      </c>
      <c r="P152">
        <f t="shared" si="48"/>
        <v>4.7399999999999998E-2</v>
      </c>
      <c r="Q152">
        <f t="shared" si="48"/>
        <v>4.8699999999999993E-2</v>
      </c>
      <c r="R152">
        <f t="shared" si="48"/>
        <v>5.2699999999999997E-2</v>
      </c>
      <c r="S152">
        <f t="shared" si="48"/>
        <v>4.1500000000000009E-2</v>
      </c>
      <c r="U152" t="s">
        <v>1658</v>
      </c>
      <c r="V152">
        <f>L152/$L$157*100</f>
        <v>3.4631273622220267</v>
      </c>
      <c r="W152">
        <f t="shared" ref="W152:AC152" si="49">M152/$L$157*100</f>
        <v>3.4103893820866658</v>
      </c>
      <c r="X152">
        <f t="shared" si="49"/>
        <v>4.1047727872022488</v>
      </c>
      <c r="Y152">
        <f t="shared" si="49"/>
        <v>4.465148984793883</v>
      </c>
      <c r="Z152">
        <f t="shared" si="49"/>
        <v>4.1663004306935036</v>
      </c>
      <c r="AA152">
        <f t="shared" si="49"/>
        <v>4.2805660543201185</v>
      </c>
      <c r="AB152">
        <f t="shared" si="49"/>
        <v>4.632152588555857</v>
      </c>
      <c r="AC152">
        <f t="shared" si="49"/>
        <v>3.6477102926957903</v>
      </c>
    </row>
    <row r="153" spans="1:29" x14ac:dyDescent="0.25">
      <c r="A153" t="s">
        <v>1659</v>
      </c>
      <c r="B153">
        <v>0.17910000000000001</v>
      </c>
      <c r="C153">
        <v>0.17380000000000001</v>
      </c>
      <c r="D153">
        <v>0.1709</v>
      </c>
      <c r="E153">
        <v>0.16450000000000001</v>
      </c>
      <c r="F153">
        <v>0.15759999999999999</v>
      </c>
      <c r="G153">
        <v>0.155</v>
      </c>
      <c r="H153">
        <v>0.1469</v>
      </c>
      <c r="I153">
        <v>0.1406</v>
      </c>
      <c r="K153" t="s">
        <v>1659</v>
      </c>
      <c r="L153">
        <f t="shared" ref="L153:L157" si="50">B153-$F$158</f>
        <v>9.7400000000000014E-2</v>
      </c>
      <c r="M153">
        <f t="shared" ref="M153:M157" si="51">C153-$F$158</f>
        <v>9.2100000000000015E-2</v>
      </c>
      <c r="N153">
        <f t="shared" ref="N153:N157" si="52">D153-$F$158</f>
        <v>8.9200000000000002E-2</v>
      </c>
      <c r="O153">
        <f t="shared" ref="O153:O157" si="53">E153-$F$158</f>
        <v>8.2800000000000012E-2</v>
      </c>
      <c r="P153">
        <f t="shared" ref="P153:P157" si="54">F153-$F$158</f>
        <v>7.5899999999999995E-2</v>
      </c>
      <c r="Q153">
        <f t="shared" ref="Q153:Q157" si="55">G153-$F$158</f>
        <v>7.3300000000000004E-2</v>
      </c>
      <c r="R153">
        <f t="shared" ref="R153:R157" si="56">H153-$F$158</f>
        <v>6.5200000000000008E-2</v>
      </c>
      <c r="S153">
        <f t="shared" ref="S153:S157" si="57">I153-$F$158</f>
        <v>5.8900000000000008E-2</v>
      </c>
      <c r="U153" t="s">
        <v>1659</v>
      </c>
      <c r="V153">
        <f t="shared" ref="V153:V157" si="58">L153/$L$157*100</f>
        <v>8.5611321086402388</v>
      </c>
      <c r="W153">
        <f t="shared" ref="W153:W157" si="59">M153/$L$157*100</f>
        <v>8.0952799507778845</v>
      </c>
      <c r="X153">
        <f t="shared" ref="X153:X157" si="60">N153/$L$157*100</f>
        <v>7.8403797134569739</v>
      </c>
      <c r="Y153">
        <f t="shared" ref="Y153:Y157" si="61">O153/$L$157*100</f>
        <v>7.2778412586797927</v>
      </c>
      <c r="Z153">
        <f t="shared" ref="Z153:Z157" si="62">P153/$L$157*100</f>
        <v>6.6713544871231418</v>
      </c>
      <c r="AA153">
        <f t="shared" ref="AA153:AA157" si="63">Q153/$L$157*100</f>
        <v>6.442823239869913</v>
      </c>
      <c r="AB153">
        <f t="shared" ref="AB153:AB157" si="64">R153/$L$157*100</f>
        <v>5.7308605080425421</v>
      </c>
      <c r="AC153">
        <f t="shared" ref="AC153:AC157" si="65">S153/$L$157*100</f>
        <v>5.1771117166212539</v>
      </c>
    </row>
    <row r="154" spans="1:29" x14ac:dyDescent="0.25">
      <c r="A154" t="s">
        <v>1660</v>
      </c>
      <c r="B154">
        <v>0.1192</v>
      </c>
      <c r="C154">
        <v>0.12909999999999999</v>
      </c>
      <c r="D154">
        <v>0.13</v>
      </c>
      <c r="E154">
        <v>0.13489999999999999</v>
      </c>
      <c r="F154">
        <v>0.13220000000000001</v>
      </c>
      <c r="G154">
        <v>0.13689999999999999</v>
      </c>
      <c r="H154">
        <v>0.13569999999999999</v>
      </c>
      <c r="I154">
        <v>0.1298</v>
      </c>
      <c r="K154" t="s">
        <v>1660</v>
      </c>
      <c r="L154">
        <f t="shared" si="50"/>
        <v>3.7500000000000006E-2</v>
      </c>
      <c r="M154">
        <f t="shared" si="51"/>
        <v>4.7399999999999998E-2</v>
      </c>
      <c r="N154">
        <f t="shared" si="52"/>
        <v>4.830000000000001E-2</v>
      </c>
      <c r="O154">
        <f t="shared" si="53"/>
        <v>5.3199999999999997E-2</v>
      </c>
      <c r="P154">
        <f t="shared" si="54"/>
        <v>5.0500000000000017E-2</v>
      </c>
      <c r="Q154">
        <f t="shared" si="55"/>
        <v>5.5199999999999999E-2</v>
      </c>
      <c r="R154">
        <f t="shared" si="56"/>
        <v>5.3999999999999992E-2</v>
      </c>
      <c r="S154">
        <f t="shared" si="57"/>
        <v>4.8100000000000004E-2</v>
      </c>
      <c r="U154" t="s">
        <v>1660</v>
      </c>
      <c r="V154">
        <f t="shared" si="58"/>
        <v>3.2961237584600509</v>
      </c>
      <c r="W154">
        <f t="shared" si="59"/>
        <v>4.1663004306935036</v>
      </c>
      <c r="X154">
        <f t="shared" si="60"/>
        <v>4.2454074008965463</v>
      </c>
      <c r="Y154">
        <f t="shared" si="61"/>
        <v>4.6761009053353249</v>
      </c>
      <c r="Z154">
        <f t="shared" si="62"/>
        <v>4.438779994726203</v>
      </c>
      <c r="AA154">
        <f t="shared" si="63"/>
        <v>4.8518941724531945</v>
      </c>
      <c r="AB154">
        <f t="shared" si="64"/>
        <v>4.7464182121824718</v>
      </c>
      <c r="AC154">
        <f t="shared" si="65"/>
        <v>4.2278280741847585</v>
      </c>
    </row>
    <row r="155" spans="1:29" x14ac:dyDescent="0.25">
      <c r="A155" t="s">
        <v>1661</v>
      </c>
      <c r="B155">
        <v>0.12640000000000001</v>
      </c>
      <c r="C155">
        <v>0.1255</v>
      </c>
      <c r="D155">
        <v>0.12620000000000001</v>
      </c>
      <c r="E155">
        <v>0.13919999999999999</v>
      </c>
      <c r="F155">
        <v>0.1346</v>
      </c>
      <c r="G155">
        <v>0.14149999999999999</v>
      </c>
      <c r="H155">
        <v>0.12509999999999999</v>
      </c>
      <c r="I155">
        <v>0.13159999999999999</v>
      </c>
      <c r="K155" t="s">
        <v>1661</v>
      </c>
      <c r="L155">
        <f t="shared" si="50"/>
        <v>4.4700000000000017E-2</v>
      </c>
      <c r="M155">
        <f t="shared" si="51"/>
        <v>4.3800000000000006E-2</v>
      </c>
      <c r="N155">
        <f t="shared" si="52"/>
        <v>4.4500000000000012E-2</v>
      </c>
      <c r="O155">
        <f t="shared" si="53"/>
        <v>5.7499999999999996E-2</v>
      </c>
      <c r="P155">
        <f t="shared" si="54"/>
        <v>5.2900000000000003E-2</v>
      </c>
      <c r="Q155">
        <f t="shared" si="55"/>
        <v>5.9799999999999992E-2</v>
      </c>
      <c r="R155">
        <f t="shared" si="56"/>
        <v>4.3399999999999994E-2</v>
      </c>
      <c r="S155">
        <f t="shared" si="57"/>
        <v>4.99E-2</v>
      </c>
      <c r="U155" t="s">
        <v>1661</v>
      </c>
      <c r="V155">
        <f t="shared" si="58"/>
        <v>3.9289795200843818</v>
      </c>
      <c r="W155">
        <f t="shared" si="59"/>
        <v>3.84987254988134</v>
      </c>
      <c r="X155">
        <f t="shared" si="60"/>
        <v>3.9114001933725948</v>
      </c>
      <c r="Y155">
        <f t="shared" si="61"/>
        <v>5.0540564296387442</v>
      </c>
      <c r="Z155">
        <f t="shared" si="62"/>
        <v>4.6497319152676448</v>
      </c>
      <c r="AA155">
        <f t="shared" si="63"/>
        <v>5.2562186868242931</v>
      </c>
      <c r="AB155">
        <f t="shared" si="64"/>
        <v>3.8147138964577643</v>
      </c>
      <c r="AC155">
        <f t="shared" si="65"/>
        <v>4.3860420145908403</v>
      </c>
    </row>
    <row r="156" spans="1:29" x14ac:dyDescent="0.25">
      <c r="A156" t="s">
        <v>1662</v>
      </c>
      <c r="B156">
        <v>0.1235</v>
      </c>
      <c r="C156">
        <v>0.13189999999999999</v>
      </c>
      <c r="D156">
        <v>0.12570000000000001</v>
      </c>
      <c r="E156">
        <v>0.13700000000000001</v>
      </c>
      <c r="F156">
        <v>0.1275</v>
      </c>
      <c r="G156">
        <v>0.1394</v>
      </c>
      <c r="H156">
        <v>0.14169999999999999</v>
      </c>
      <c r="I156">
        <v>0.19239999999999999</v>
      </c>
      <c r="K156" t="s">
        <v>1662</v>
      </c>
      <c r="L156">
        <f t="shared" si="50"/>
        <v>4.1800000000000004E-2</v>
      </c>
      <c r="M156">
        <f t="shared" si="51"/>
        <v>5.0199999999999995E-2</v>
      </c>
      <c r="N156">
        <f t="shared" si="52"/>
        <v>4.4000000000000011E-2</v>
      </c>
      <c r="O156">
        <f t="shared" si="53"/>
        <v>5.5300000000000016E-2</v>
      </c>
      <c r="P156">
        <f t="shared" si="54"/>
        <v>4.5800000000000007E-2</v>
      </c>
      <c r="Q156">
        <f t="shared" si="55"/>
        <v>5.7700000000000001E-2</v>
      </c>
      <c r="R156">
        <f t="shared" si="56"/>
        <v>0.06</v>
      </c>
      <c r="S156">
        <f t="shared" si="57"/>
        <v>0.11069999999999999</v>
      </c>
      <c r="U156" t="s">
        <v>1662</v>
      </c>
      <c r="V156">
        <f t="shared" si="58"/>
        <v>3.6740792827634698</v>
      </c>
      <c r="W156">
        <f t="shared" si="59"/>
        <v>4.4124110046585203</v>
      </c>
      <c r="X156">
        <f t="shared" si="60"/>
        <v>3.8674518765931269</v>
      </c>
      <c r="Y156">
        <f t="shared" si="61"/>
        <v>4.8606838358090894</v>
      </c>
      <c r="Z156">
        <f t="shared" si="62"/>
        <v>4.0256658169992088</v>
      </c>
      <c r="AA156">
        <f t="shared" si="63"/>
        <v>5.0716357563505312</v>
      </c>
      <c r="AB156">
        <f t="shared" si="64"/>
        <v>5.2737980135360809</v>
      </c>
      <c r="AC156">
        <f t="shared" si="65"/>
        <v>9.7301573349740682</v>
      </c>
    </row>
    <row r="157" spans="1:29" x14ac:dyDescent="0.25">
      <c r="A157" t="s">
        <v>1663</v>
      </c>
      <c r="B157">
        <v>1.2194</v>
      </c>
      <c r="C157">
        <v>0.18079999999999999</v>
      </c>
      <c r="D157">
        <v>0.13450000000000001</v>
      </c>
      <c r="E157">
        <v>0.1376</v>
      </c>
      <c r="F157">
        <v>0.12889999999999999</v>
      </c>
      <c r="G157">
        <v>0.1361</v>
      </c>
      <c r="H157">
        <v>0.12970000000000001</v>
      </c>
      <c r="I157">
        <v>0.1258</v>
      </c>
      <c r="K157" t="s">
        <v>1663</v>
      </c>
      <c r="L157">
        <f t="shared" si="50"/>
        <v>1.1377000000000002</v>
      </c>
      <c r="M157">
        <f t="shared" si="51"/>
        <v>9.9099999999999994E-2</v>
      </c>
      <c r="N157">
        <f t="shared" si="52"/>
        <v>5.2800000000000014E-2</v>
      </c>
      <c r="O157">
        <f t="shared" si="53"/>
        <v>5.5900000000000005E-2</v>
      </c>
      <c r="P157">
        <f t="shared" si="54"/>
        <v>4.7199999999999992E-2</v>
      </c>
      <c r="Q157">
        <f t="shared" si="55"/>
        <v>5.4400000000000004E-2</v>
      </c>
      <c r="R157">
        <f t="shared" si="56"/>
        <v>4.8000000000000015E-2</v>
      </c>
      <c r="S157">
        <f t="shared" si="57"/>
        <v>4.41E-2</v>
      </c>
      <c r="U157" t="s">
        <v>1663</v>
      </c>
      <c r="V157">
        <f t="shared" si="58"/>
        <v>100</v>
      </c>
      <c r="W157">
        <f t="shared" si="59"/>
        <v>8.7105563856904276</v>
      </c>
      <c r="X157">
        <f t="shared" si="60"/>
        <v>4.6409422519117527</v>
      </c>
      <c r="Y157">
        <f t="shared" si="61"/>
        <v>4.9134218159444494</v>
      </c>
      <c r="Z157">
        <f t="shared" si="62"/>
        <v>4.1487211039817158</v>
      </c>
      <c r="AA157">
        <f t="shared" si="63"/>
        <v>4.7815768656060476</v>
      </c>
      <c r="AB157">
        <f t="shared" si="64"/>
        <v>4.2190384108288663</v>
      </c>
      <c r="AC157">
        <f t="shared" si="65"/>
        <v>3.8762415399490191</v>
      </c>
    </row>
    <row r="158" spans="1:29" x14ac:dyDescent="0.25">
      <c r="A158" t="s">
        <v>1664</v>
      </c>
      <c r="B158">
        <v>7.9399999999999998E-2</v>
      </c>
      <c r="C158">
        <v>8.2100000000000006E-2</v>
      </c>
      <c r="D158">
        <v>8.3599999999999994E-2</v>
      </c>
      <c r="E158">
        <v>3.6539999999999999</v>
      </c>
      <c r="F158">
        <f>AVERAGE(B158:D158)</f>
        <v>8.1699999999999995E-2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2.8536706103108251</v>
      </c>
      <c r="C164">
        <f t="shared" ref="C164:I164" si="66">AVERAGE(W152,W139,W126)</f>
        <v>2.562688092368012</v>
      </c>
      <c r="D164">
        <f t="shared" si="66"/>
        <v>3.0245343322232578</v>
      </c>
      <c r="E164">
        <f t="shared" si="66"/>
        <v>3.0469011223575664</v>
      </c>
      <c r="F164">
        <f t="shared" si="66"/>
        <v>15.976027827488956</v>
      </c>
      <c r="G164">
        <f t="shared" si="66"/>
        <v>2.9743377842240215</v>
      </c>
      <c r="H164">
        <f t="shared" si="66"/>
        <v>3.0145362657215387</v>
      </c>
      <c r="I164">
        <f t="shared" si="66"/>
        <v>2.4712878391115911</v>
      </c>
      <c r="K164" t="s">
        <v>1658</v>
      </c>
      <c r="L164">
        <f>STDEV(V152,V139,V126)/SQRT(3)</f>
        <v>0.86877316745372879</v>
      </c>
      <c r="M164">
        <f t="shared" ref="M164:S164" si="67">STDEV(W152,W139,W126)/SQRT(3)</f>
        <v>0.57587886688390255</v>
      </c>
      <c r="N164">
        <f t="shared" si="67"/>
        <v>0.78983348147944354</v>
      </c>
      <c r="O164">
        <f t="shared" si="67"/>
        <v>0.8273445824590715</v>
      </c>
      <c r="P164">
        <f t="shared" si="67"/>
        <v>12.358901822089225</v>
      </c>
      <c r="Q164">
        <f t="shared" si="67"/>
        <v>0.89696158424613581</v>
      </c>
      <c r="R164">
        <f t="shared" si="67"/>
        <v>0.99412895718355132</v>
      </c>
      <c r="S164">
        <f t="shared" si="67"/>
        <v>0.81862799982085799</v>
      </c>
    </row>
    <row r="165" spans="1:19" x14ac:dyDescent="0.25">
      <c r="A165" t="s">
        <v>1659</v>
      </c>
      <c r="B165">
        <f t="shared" ref="B165:B169" si="68">AVERAGE(V153,V140,V127)</f>
        <v>5.8875356069458533</v>
      </c>
      <c r="C165">
        <f t="shared" ref="C165:C169" si="69">AVERAGE(W153,W140,W127)</f>
        <v>5.6219623225025828</v>
      </c>
      <c r="D165">
        <f t="shared" ref="D165:D169" si="70">AVERAGE(X153,X140,X127)</f>
        <v>5.3279031804842161</v>
      </c>
      <c r="E165">
        <f t="shared" ref="E165:E169" si="71">AVERAGE(Y153,Y140,Y127)</f>
        <v>18.308323972908813</v>
      </c>
      <c r="F165">
        <f t="shared" ref="F165:F169" si="72">AVERAGE(Z153,Z140,Z127)</f>
        <v>4.288647819609305</v>
      </c>
      <c r="G165">
        <f t="shared" ref="G165:G169" si="73">AVERAGE(AA153,AA140,AA127)</f>
        <v>4.3048037479889221</v>
      </c>
      <c r="H165">
        <f t="shared" ref="H165:H169" si="74">AVERAGE(AB153,AB140,AB127)</f>
        <v>3.7244535153751657</v>
      </c>
      <c r="I165">
        <f t="shared" ref="I165:I169" si="75">AVERAGE(AC153,AC140,AC127)</f>
        <v>3.0377564337896312</v>
      </c>
      <c r="K165" t="s">
        <v>1659</v>
      </c>
      <c r="L165">
        <f t="shared" ref="L165:L169" si="76">STDEV(V153,V140,V127)/SQRT(3)</f>
        <v>1.6178064335235005</v>
      </c>
      <c r="M165">
        <f t="shared" ref="M165:M169" si="77">STDEV(W153,W140,W127)/SQRT(3)</f>
        <v>1.5527922032342631</v>
      </c>
      <c r="N165">
        <f t="shared" ref="N165:N169" si="78">STDEV(X153,X140,X127)/SQRT(3)</f>
        <v>1.6086222149110563</v>
      </c>
      <c r="O165">
        <f t="shared" ref="O165:O169" si="79">STDEV(Y153,Y140,Y127)/SQRT(3)</f>
        <v>13.614884056742568</v>
      </c>
      <c r="P165">
        <f t="shared" ref="P165:P169" si="80">STDEV(Z153,Z140,Z127)/SQRT(3)</f>
        <v>1.3252743670782354</v>
      </c>
      <c r="Q165">
        <f t="shared" ref="Q165:Q169" si="81">STDEV(AA153,AA140,AA127)/SQRT(3)</f>
        <v>1.2797258710647967</v>
      </c>
      <c r="R165">
        <f t="shared" ref="R165:R169" si="82">STDEV(AB153,AB140,AB127)/SQRT(3)</f>
        <v>1.111838354377044</v>
      </c>
      <c r="S165">
        <f t="shared" ref="S165:S169" si="83">STDEV(AC153,AC140,AC127)/SQRT(3)</f>
        <v>1.0932575918234779</v>
      </c>
    </row>
    <row r="166" spans="1:19" x14ac:dyDescent="0.25">
      <c r="A166" t="s">
        <v>1660</v>
      </c>
      <c r="B166">
        <f t="shared" si="68"/>
        <v>2.1490284418863337</v>
      </c>
      <c r="C166">
        <f t="shared" si="69"/>
        <v>2.5948763624588667</v>
      </c>
      <c r="D166">
        <f t="shared" si="70"/>
        <v>2.7362793421851204</v>
      </c>
      <c r="E166">
        <f t="shared" si="71"/>
        <v>3.2666239632359484</v>
      </c>
      <c r="F166">
        <f t="shared" si="72"/>
        <v>2.6971948523658837</v>
      </c>
      <c r="G166">
        <f t="shared" si="73"/>
        <v>2.9995426330359294</v>
      </c>
      <c r="H166">
        <f t="shared" si="74"/>
        <v>2.8472608792351024</v>
      </c>
      <c r="I166">
        <f t="shared" si="75"/>
        <v>2.8061179688479139</v>
      </c>
      <c r="K166" t="s">
        <v>1660</v>
      </c>
      <c r="L166">
        <f t="shared" si="76"/>
        <v>0.65351136187889092</v>
      </c>
      <c r="M166">
        <f t="shared" si="77"/>
        <v>0.83470996482858117</v>
      </c>
      <c r="N166">
        <f t="shared" si="78"/>
        <v>0.94691458217576396</v>
      </c>
      <c r="O166">
        <f t="shared" si="79"/>
        <v>0.95935541570555138</v>
      </c>
      <c r="P166">
        <f t="shared" si="80"/>
        <v>0.97877172303665916</v>
      </c>
      <c r="Q166">
        <f t="shared" si="81"/>
        <v>0.99083036986282946</v>
      </c>
      <c r="R166">
        <f t="shared" si="82"/>
        <v>1.0455470884579476</v>
      </c>
      <c r="S166">
        <f t="shared" si="83"/>
        <v>0.9738834071200424</v>
      </c>
    </row>
    <row r="167" spans="1:19" x14ac:dyDescent="0.25">
      <c r="A167" t="s">
        <v>1661</v>
      </c>
      <c r="B167">
        <f t="shared" si="68"/>
        <v>2.6025901469595745</v>
      </c>
      <c r="C167">
        <f t="shared" si="69"/>
        <v>2.5804925571898787</v>
      </c>
      <c r="D167">
        <f t="shared" si="70"/>
        <v>2.7313021680180403</v>
      </c>
      <c r="E167">
        <f t="shared" si="71"/>
        <v>3.1370702286772598</v>
      </c>
      <c r="F167">
        <f t="shared" si="72"/>
        <v>3.1903550517105077</v>
      </c>
      <c r="G167">
        <f t="shared" si="73"/>
        <v>3.2717117095296797</v>
      </c>
      <c r="H167">
        <f t="shared" si="74"/>
        <v>2.7631183227193126</v>
      </c>
      <c r="I167">
        <f t="shared" si="75"/>
        <v>2.7273376816367194</v>
      </c>
      <c r="K167" t="s">
        <v>1661</v>
      </c>
      <c r="L167">
        <f t="shared" si="76"/>
        <v>0.72073275692686933</v>
      </c>
      <c r="M167">
        <f t="shared" si="77"/>
        <v>0.82379767239471802</v>
      </c>
      <c r="N167">
        <f t="shared" si="78"/>
        <v>0.79161102548693418</v>
      </c>
      <c r="O167">
        <f t="shared" si="79"/>
        <v>1.1150878301261091</v>
      </c>
      <c r="P167">
        <f t="shared" si="80"/>
        <v>0.90674360537912224</v>
      </c>
      <c r="Q167">
        <f t="shared" si="81"/>
        <v>1.1509571342859093</v>
      </c>
      <c r="R167">
        <f t="shared" si="82"/>
        <v>0.77968158334713722</v>
      </c>
      <c r="S167">
        <f t="shared" si="83"/>
        <v>1.0600510642743874</v>
      </c>
    </row>
    <row r="168" spans="1:19" x14ac:dyDescent="0.25">
      <c r="A168" t="s">
        <v>1662</v>
      </c>
      <c r="B168">
        <f t="shared" si="68"/>
        <v>2.790610386894226</v>
      </c>
      <c r="C168">
        <f t="shared" si="69"/>
        <v>2.7515092954358753</v>
      </c>
      <c r="D168">
        <f t="shared" si="70"/>
        <v>2.5183997270528251</v>
      </c>
      <c r="E168">
        <f t="shared" si="71"/>
        <v>3.2527361627581697</v>
      </c>
      <c r="F168">
        <f t="shared" si="72"/>
        <v>3.2002452728968755</v>
      </c>
      <c r="G168">
        <f t="shared" si="73"/>
        <v>3.1346530782986335</v>
      </c>
      <c r="H168">
        <f t="shared" si="74"/>
        <v>3.2451104544976297</v>
      </c>
      <c r="I168">
        <f t="shared" si="75"/>
        <v>4.844010064194296</v>
      </c>
      <c r="K168" t="s">
        <v>1662</v>
      </c>
      <c r="L168">
        <f t="shared" si="76"/>
        <v>0.44452399100859197</v>
      </c>
      <c r="M168">
        <f t="shared" si="77"/>
        <v>0.96918685709324892</v>
      </c>
      <c r="N168">
        <f t="shared" si="78"/>
        <v>0.7541751695443506</v>
      </c>
      <c r="O168">
        <f t="shared" si="79"/>
        <v>1.0793923720704646</v>
      </c>
      <c r="P168">
        <f t="shared" si="80"/>
        <v>1.0507307938038719</v>
      </c>
      <c r="Q168">
        <f t="shared" si="81"/>
        <v>1.1017675797922748</v>
      </c>
      <c r="R168">
        <f t="shared" si="82"/>
        <v>1.2162003316857326</v>
      </c>
      <c r="S168">
        <f t="shared" si="83"/>
        <v>2.541402337975613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4.1831969507047786</v>
      </c>
      <c r="D169">
        <f t="shared" si="70"/>
        <v>3.1080271790850893</v>
      </c>
      <c r="E169">
        <f t="shared" si="71"/>
        <v>3.0929855799107941</v>
      </c>
      <c r="F169">
        <f t="shared" si="72"/>
        <v>2.7565516576007689</v>
      </c>
      <c r="G169">
        <f t="shared" si="73"/>
        <v>2.9620202079912912</v>
      </c>
      <c r="H169">
        <f t="shared" si="74"/>
        <v>2.9084443154921344</v>
      </c>
      <c r="I169">
        <f t="shared" si="75"/>
        <v>2.8057973866541288</v>
      </c>
      <c r="K169" t="s">
        <v>1663</v>
      </c>
      <c r="L169">
        <f t="shared" si="76"/>
        <v>0</v>
      </c>
      <c r="M169">
        <f t="shared" si="77"/>
        <v>2.3003407528838671</v>
      </c>
      <c r="N169">
        <f t="shared" si="78"/>
        <v>1.0263749782028166</v>
      </c>
      <c r="O169">
        <f t="shared" si="79"/>
        <v>1.050097179071998</v>
      </c>
      <c r="P169">
        <f t="shared" si="80"/>
        <v>0.88499076363586027</v>
      </c>
      <c r="Q169">
        <f t="shared" si="81"/>
        <v>1.017555872093947</v>
      </c>
      <c r="R169">
        <f t="shared" si="82"/>
        <v>0.99265533694911501</v>
      </c>
      <c r="S169">
        <f t="shared" si="83"/>
        <v>0.80720950881905962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1481</v>
      </c>
      <c r="D175" s="224" t="s">
        <v>1481</v>
      </c>
      <c r="E175" s="224" t="s">
        <v>1481</v>
      </c>
      <c r="F175" s="224" t="s">
        <v>1481</v>
      </c>
      <c r="G175" s="224" t="s">
        <v>1481</v>
      </c>
      <c r="H175" s="224" t="s">
        <v>1481</v>
      </c>
      <c r="I175" s="225" t="s">
        <v>1481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1485</v>
      </c>
      <c r="D176" s="219" t="s">
        <v>1485</v>
      </c>
      <c r="E176" s="219" t="s">
        <v>1485</v>
      </c>
      <c r="F176" s="219" t="s">
        <v>1485</v>
      </c>
      <c r="G176" s="219" t="s">
        <v>1485</v>
      </c>
      <c r="H176" s="219" t="s">
        <v>1485</v>
      </c>
      <c r="I176" s="220" t="s">
        <v>1485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1489</v>
      </c>
      <c r="D177" s="219" t="s">
        <v>1489</v>
      </c>
      <c r="E177" s="219" t="s">
        <v>1489</v>
      </c>
      <c r="F177" s="219" t="s">
        <v>1489</v>
      </c>
      <c r="G177" s="219" t="s">
        <v>1489</v>
      </c>
      <c r="H177" s="219" t="s">
        <v>1489</v>
      </c>
      <c r="I177" s="220" t="s">
        <v>1489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1493</v>
      </c>
      <c r="D178" s="219" t="s">
        <v>1493</v>
      </c>
      <c r="E178" s="219" t="s">
        <v>1493</v>
      </c>
      <c r="F178" s="219" t="s">
        <v>1493</v>
      </c>
      <c r="G178" s="219" t="s">
        <v>1493</v>
      </c>
      <c r="H178" s="219" t="s">
        <v>1493</v>
      </c>
      <c r="I178" s="220" t="s">
        <v>1493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1497</v>
      </c>
      <c r="D179" s="219" t="s">
        <v>1497</v>
      </c>
      <c r="E179" s="219" t="s">
        <v>1497</v>
      </c>
      <c r="F179" s="219" t="s">
        <v>1497</v>
      </c>
      <c r="G179" s="219" t="s">
        <v>1497</v>
      </c>
      <c r="H179" s="219" t="s">
        <v>1497</v>
      </c>
      <c r="I179" s="220" t="s">
        <v>1497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1501</v>
      </c>
      <c r="D180" s="219" t="s">
        <v>1501</v>
      </c>
      <c r="E180" s="219" t="s">
        <v>1501</v>
      </c>
      <c r="F180" s="219" t="s">
        <v>1501</v>
      </c>
      <c r="G180" s="219" t="s">
        <v>1501</v>
      </c>
      <c r="H180" s="219" t="s">
        <v>1501</v>
      </c>
      <c r="I180" s="220" t="s">
        <v>1501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9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2396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53270</v>
      </c>
      <c r="C190">
        <v>43522</v>
      </c>
      <c r="D190">
        <v>49041</v>
      </c>
      <c r="E190">
        <v>48192</v>
      </c>
      <c r="F190">
        <v>52265</v>
      </c>
      <c r="G190">
        <v>43363</v>
      </c>
      <c r="H190">
        <v>57043</v>
      </c>
      <c r="I190">
        <v>44970</v>
      </c>
      <c r="K190" t="s">
        <v>1658</v>
      </c>
      <c r="L190">
        <f>B190-$E$196</f>
        <v>44604.333333333336</v>
      </c>
      <c r="M190">
        <f t="shared" ref="M190:S190" si="84">C190-$E$196</f>
        <v>34856.333333333336</v>
      </c>
      <c r="N190">
        <f t="shared" si="84"/>
        <v>40375.333333333336</v>
      </c>
      <c r="O190">
        <f t="shared" si="84"/>
        <v>39526.333333333336</v>
      </c>
      <c r="P190">
        <f t="shared" si="84"/>
        <v>43599.333333333336</v>
      </c>
      <c r="Q190">
        <f t="shared" si="84"/>
        <v>34697.333333333336</v>
      </c>
      <c r="R190">
        <f t="shared" si="84"/>
        <v>48377.333333333336</v>
      </c>
      <c r="S190">
        <f t="shared" si="84"/>
        <v>36304.333333333336</v>
      </c>
      <c r="U190" t="s">
        <v>1658</v>
      </c>
      <c r="V190">
        <f>L190/$O$196*100</f>
        <v>124.44826784468729</v>
      </c>
      <c r="W190">
        <f t="shared" ref="W190:AC190" si="85">M190/$O$196*100</f>
        <v>97.250871890258097</v>
      </c>
      <c r="X190">
        <f t="shared" si="85"/>
        <v>112.64915136014881</v>
      </c>
      <c r="Y190">
        <f t="shared" si="85"/>
        <v>110.28039990699838</v>
      </c>
      <c r="Z190">
        <f t="shared" si="85"/>
        <v>121.64426877470358</v>
      </c>
      <c r="AA190">
        <f t="shared" si="85"/>
        <v>96.807254126947242</v>
      </c>
      <c r="AB190">
        <f t="shared" si="85"/>
        <v>134.97512206463617</v>
      </c>
      <c r="AC190">
        <f t="shared" si="85"/>
        <v>101.29086259009534</v>
      </c>
    </row>
    <row r="191" spans="1:29" x14ac:dyDescent="0.25">
      <c r="A191" t="s">
        <v>1659</v>
      </c>
      <c r="B191">
        <v>38759</v>
      </c>
      <c r="C191">
        <v>39204</v>
      </c>
      <c r="D191">
        <v>42484</v>
      </c>
      <c r="E191">
        <v>59367</v>
      </c>
      <c r="F191">
        <v>36217</v>
      </c>
      <c r="G191">
        <v>39127</v>
      </c>
      <c r="H191">
        <v>30974</v>
      </c>
      <c r="I191">
        <v>43074</v>
      </c>
      <c r="K191" t="s">
        <v>1659</v>
      </c>
      <c r="L191">
        <f t="shared" ref="L191:L195" si="86">B191-$E$196</f>
        <v>30093.333333333336</v>
      </c>
      <c r="M191">
        <f t="shared" ref="M191:M195" si="87">C191-$E$196</f>
        <v>30538.333333333336</v>
      </c>
      <c r="N191">
        <f t="shared" ref="N191:N195" si="88">D191-$E$196</f>
        <v>33818.333333333336</v>
      </c>
      <c r="O191">
        <f t="shared" ref="O191:O195" si="89">E191-$E$196</f>
        <v>50701.333333333336</v>
      </c>
      <c r="P191">
        <f t="shared" ref="P191:P195" si="90">F191-$E$196</f>
        <v>27551.333333333336</v>
      </c>
      <c r="Q191">
        <f t="shared" ref="Q191:Q195" si="91">G191-$E$196</f>
        <v>30461.333333333336</v>
      </c>
      <c r="R191">
        <f t="shared" ref="R191:R195" si="92">H191-$E$196</f>
        <v>22308.333333333336</v>
      </c>
      <c r="S191">
        <f t="shared" ref="S191:S195" si="93">I191-$E$196</f>
        <v>34408.333333333336</v>
      </c>
      <c r="U191" t="s">
        <v>1659</v>
      </c>
      <c r="V191">
        <f t="shared" ref="V191:V195" si="94">L191/$O$196*100</f>
        <v>83.961869332713334</v>
      </c>
      <c r="W191">
        <f t="shared" ref="W191:W195" si="95">M191/$O$196*100</f>
        <v>85.203441060218566</v>
      </c>
      <c r="X191">
        <f t="shared" ref="X191:X195" si="96">N191/$O$196*100</f>
        <v>94.354801209021161</v>
      </c>
      <c r="Y191">
        <f t="shared" ref="Y191:Y195" si="97">O191/$O$196*100</f>
        <v>141.45919553592191</v>
      </c>
      <c r="Z191">
        <f t="shared" ref="Z191:Z195" si="98">P191/$O$196*100</f>
        <v>76.869565217391312</v>
      </c>
      <c r="AA191">
        <f t="shared" ref="AA191:AA195" si="99">Q191/$O$196*100</f>
        <v>84.988607300627777</v>
      </c>
      <c r="AB191">
        <f t="shared" ref="AB191:AB195" si="100">R191/$O$196*100</f>
        <v>62.24133922343642</v>
      </c>
      <c r="AC191">
        <f t="shared" ref="AC191:AC195" si="101">S191/$O$196*100</f>
        <v>96.000930016275305</v>
      </c>
    </row>
    <row r="192" spans="1:29" x14ac:dyDescent="0.25">
      <c r="A192" t="s">
        <v>1660</v>
      </c>
      <c r="B192">
        <v>41493</v>
      </c>
      <c r="C192">
        <v>32983</v>
      </c>
      <c r="D192">
        <v>37454</v>
      </c>
      <c r="E192">
        <v>27985</v>
      </c>
      <c r="F192">
        <v>41067</v>
      </c>
      <c r="G192">
        <v>40170</v>
      </c>
      <c r="H192">
        <v>37180</v>
      </c>
      <c r="I192">
        <v>43673</v>
      </c>
      <c r="K192" t="s">
        <v>1660</v>
      </c>
      <c r="L192">
        <f t="shared" si="86"/>
        <v>32827.333333333336</v>
      </c>
      <c r="M192">
        <f t="shared" si="87"/>
        <v>24317.333333333336</v>
      </c>
      <c r="N192">
        <f t="shared" si="88"/>
        <v>28788.333333333336</v>
      </c>
      <c r="O192">
        <f t="shared" si="89"/>
        <v>19319.333333333336</v>
      </c>
      <c r="P192">
        <f t="shared" si="90"/>
        <v>32401.333333333336</v>
      </c>
      <c r="Q192">
        <f t="shared" si="91"/>
        <v>31504.333333333336</v>
      </c>
      <c r="R192">
        <f t="shared" si="92"/>
        <v>28514.333333333336</v>
      </c>
      <c r="S192">
        <f t="shared" si="93"/>
        <v>35007.333333333336</v>
      </c>
      <c r="U192" t="s">
        <v>1660</v>
      </c>
      <c r="V192">
        <f t="shared" si="94"/>
        <v>91.589862822599414</v>
      </c>
      <c r="W192">
        <f t="shared" si="95"/>
        <v>67.846547314578018</v>
      </c>
      <c r="X192">
        <f t="shared" si="96"/>
        <v>80.320855614973269</v>
      </c>
      <c r="Y192">
        <f t="shared" si="97"/>
        <v>53.901883282957463</v>
      </c>
      <c r="Z192">
        <f t="shared" si="98"/>
        <v>90.401302022785416</v>
      </c>
      <c r="AA192">
        <f t="shared" si="99"/>
        <v>87.898628225993974</v>
      </c>
      <c r="AB192">
        <f t="shared" si="100"/>
        <v>79.556382236689146</v>
      </c>
      <c r="AC192">
        <f t="shared" si="101"/>
        <v>97.672169262962115</v>
      </c>
    </row>
    <row r="193" spans="1:29" x14ac:dyDescent="0.25">
      <c r="A193" t="s">
        <v>1661</v>
      </c>
      <c r="B193">
        <v>27441</v>
      </c>
      <c r="C193">
        <v>37024</v>
      </c>
      <c r="D193">
        <v>25340</v>
      </c>
      <c r="E193">
        <v>38258</v>
      </c>
      <c r="F193">
        <v>37770</v>
      </c>
      <c r="G193">
        <v>32549</v>
      </c>
      <c r="H193">
        <v>27281</v>
      </c>
      <c r="I193">
        <v>43235</v>
      </c>
      <c r="K193" t="s">
        <v>1661</v>
      </c>
      <c r="L193">
        <f t="shared" si="86"/>
        <v>18775.333333333336</v>
      </c>
      <c r="M193">
        <f t="shared" si="87"/>
        <v>28358.333333333336</v>
      </c>
      <c r="N193">
        <f t="shared" si="88"/>
        <v>16674.333333333336</v>
      </c>
      <c r="O193">
        <f t="shared" si="89"/>
        <v>29592.333333333336</v>
      </c>
      <c r="P193">
        <f t="shared" si="90"/>
        <v>29104.333333333336</v>
      </c>
      <c r="Q193">
        <f t="shared" si="91"/>
        <v>23883.333333333336</v>
      </c>
      <c r="R193">
        <f t="shared" si="92"/>
        <v>18615.333333333336</v>
      </c>
      <c r="S193">
        <f t="shared" si="93"/>
        <v>34569.333333333336</v>
      </c>
      <c r="U193" t="s">
        <v>1661</v>
      </c>
      <c r="V193">
        <f t="shared" si="94"/>
        <v>52.384096721692643</v>
      </c>
      <c r="W193">
        <f t="shared" si="95"/>
        <v>79.121134619855866</v>
      </c>
      <c r="X193">
        <f t="shared" si="96"/>
        <v>46.522204138572434</v>
      </c>
      <c r="Y193">
        <f t="shared" si="97"/>
        <v>82.564054870960263</v>
      </c>
      <c r="Z193">
        <f t="shared" si="98"/>
        <v>81.202511043943275</v>
      </c>
      <c r="AA193">
        <f t="shared" si="99"/>
        <v>66.635666124157183</v>
      </c>
      <c r="AB193">
        <f t="shared" si="100"/>
        <v>51.937688909555924</v>
      </c>
      <c r="AC193">
        <f t="shared" si="101"/>
        <v>96.450127877237861</v>
      </c>
    </row>
    <row r="194" spans="1:29" x14ac:dyDescent="0.25">
      <c r="A194" t="s">
        <v>1662</v>
      </c>
      <c r="B194">
        <v>28386</v>
      </c>
      <c r="C194">
        <v>23570</v>
      </c>
      <c r="D194">
        <v>35492</v>
      </c>
      <c r="E194">
        <v>24141</v>
      </c>
      <c r="F194">
        <v>32550</v>
      </c>
      <c r="G194">
        <v>29697</v>
      </c>
      <c r="H194">
        <v>34946</v>
      </c>
      <c r="I194">
        <v>41693</v>
      </c>
      <c r="K194" t="s">
        <v>1662</v>
      </c>
      <c r="L194">
        <f t="shared" si="86"/>
        <v>19720.333333333336</v>
      </c>
      <c r="M194">
        <f t="shared" si="87"/>
        <v>14904.333333333334</v>
      </c>
      <c r="N194">
        <f t="shared" si="88"/>
        <v>26826.333333333336</v>
      </c>
      <c r="O194">
        <f t="shared" si="89"/>
        <v>15475.333333333334</v>
      </c>
      <c r="P194">
        <f t="shared" si="90"/>
        <v>23884.333333333336</v>
      </c>
      <c r="Q194">
        <f t="shared" si="91"/>
        <v>21031.333333333336</v>
      </c>
      <c r="R194">
        <f t="shared" si="92"/>
        <v>26280.333333333336</v>
      </c>
      <c r="S194">
        <f t="shared" si="93"/>
        <v>33027.333333333336</v>
      </c>
      <c r="U194" t="s">
        <v>1662</v>
      </c>
      <c r="V194">
        <f t="shared" si="94"/>
        <v>55.020692862125095</v>
      </c>
      <c r="W194">
        <f t="shared" si="95"/>
        <v>41.583817716810053</v>
      </c>
      <c r="X194">
        <f t="shared" si="96"/>
        <v>74.846779818646837</v>
      </c>
      <c r="Y194">
        <f t="shared" si="97"/>
        <v>43.176935596372942</v>
      </c>
      <c r="Z194">
        <f t="shared" si="98"/>
        <v>66.638456172983041</v>
      </c>
      <c r="AA194">
        <f t="shared" si="99"/>
        <v>58.678446872820288</v>
      </c>
      <c r="AB194">
        <f t="shared" si="100"/>
        <v>73.323413159730308</v>
      </c>
      <c r="AC194">
        <f t="shared" si="101"/>
        <v>92.147872587770294</v>
      </c>
    </row>
    <row r="195" spans="1:29" x14ac:dyDescent="0.25">
      <c r="A195" t="s">
        <v>1663</v>
      </c>
      <c r="B195">
        <v>10162</v>
      </c>
      <c r="C195">
        <v>38868</v>
      </c>
      <c r="D195">
        <v>40209</v>
      </c>
      <c r="E195">
        <v>41561</v>
      </c>
      <c r="F195">
        <v>39788</v>
      </c>
      <c r="G195">
        <v>39430</v>
      </c>
      <c r="H195">
        <v>42629</v>
      </c>
      <c r="I195">
        <v>47208</v>
      </c>
      <c r="K195" t="s">
        <v>1663</v>
      </c>
      <c r="L195">
        <f t="shared" si="86"/>
        <v>1496.3333333333339</v>
      </c>
      <c r="M195">
        <f t="shared" si="87"/>
        <v>30202.333333333336</v>
      </c>
      <c r="N195">
        <f t="shared" si="88"/>
        <v>31543.333333333336</v>
      </c>
      <c r="O195">
        <f t="shared" si="89"/>
        <v>32895.333333333336</v>
      </c>
      <c r="P195">
        <f t="shared" si="90"/>
        <v>31122.333333333336</v>
      </c>
      <c r="Q195">
        <f t="shared" si="91"/>
        <v>30764.333333333336</v>
      </c>
      <c r="R195">
        <f t="shared" si="92"/>
        <v>33963.333333333336</v>
      </c>
      <c r="S195">
        <f t="shared" si="93"/>
        <v>38542.333333333336</v>
      </c>
      <c r="U195" t="s">
        <v>1663</v>
      </c>
      <c r="V195">
        <f t="shared" si="94"/>
        <v>4.174843059753548</v>
      </c>
      <c r="W195">
        <f t="shared" si="95"/>
        <v>84.265984654731469</v>
      </c>
      <c r="X195">
        <f t="shared" si="96"/>
        <v>88.007440130202284</v>
      </c>
      <c r="Y195">
        <f t="shared" si="97"/>
        <v>91.779586142757509</v>
      </c>
      <c r="Z195">
        <f t="shared" si="98"/>
        <v>86.832829574517561</v>
      </c>
      <c r="AA195">
        <f t="shared" si="99"/>
        <v>85.833992094861671</v>
      </c>
      <c r="AB195">
        <f t="shared" si="100"/>
        <v>94.759358288770073</v>
      </c>
      <c r="AC195">
        <f t="shared" si="101"/>
        <v>107.5349918623576</v>
      </c>
    </row>
    <row r="196" spans="1:29" x14ac:dyDescent="0.25">
      <c r="A196" t="s">
        <v>1664</v>
      </c>
      <c r="B196">
        <v>8617</v>
      </c>
      <c r="C196">
        <v>8675</v>
      </c>
      <c r="D196">
        <v>8705</v>
      </c>
      <c r="E196">
        <f>AVERAGE(B196:D196)</f>
        <v>8665.6666666666661</v>
      </c>
      <c r="O196">
        <f>AVERAGE(L190:L192)</f>
        <v>35841.666666666664</v>
      </c>
    </row>
    <row r="197" spans="1:29" x14ac:dyDescent="0.25">
      <c r="A197" t="s">
        <v>1665</v>
      </c>
    </row>
    <row r="200" spans="1:29" x14ac:dyDescent="0.25">
      <c r="A200" s="7" t="s">
        <v>2397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</row>
    <row r="203" spans="1:29" x14ac:dyDescent="0.25">
      <c r="A203" t="s">
        <v>1658</v>
      </c>
      <c r="B203">
        <v>59865</v>
      </c>
      <c r="C203">
        <v>48213</v>
      </c>
      <c r="D203">
        <v>47387</v>
      </c>
      <c r="E203">
        <v>41704</v>
      </c>
      <c r="F203">
        <v>59970</v>
      </c>
      <c r="G203">
        <v>35324</v>
      </c>
      <c r="H203">
        <v>47974</v>
      </c>
      <c r="I203">
        <v>25057</v>
      </c>
      <c r="K203" t="s">
        <v>1658</v>
      </c>
      <c r="L203">
        <f>B203-$E$209</f>
        <v>50019.666666666664</v>
      </c>
      <c r="M203">
        <f t="shared" ref="M203:S203" si="102">C203-$E$209</f>
        <v>38367.666666666664</v>
      </c>
      <c r="N203">
        <f t="shared" si="102"/>
        <v>37541.666666666664</v>
      </c>
      <c r="O203">
        <f t="shared" si="102"/>
        <v>31858.666666666664</v>
      </c>
      <c r="P203">
        <f t="shared" si="102"/>
        <v>50124.666666666664</v>
      </c>
      <c r="Q203">
        <f t="shared" si="102"/>
        <v>25478.666666666664</v>
      </c>
      <c r="R203">
        <f t="shared" si="102"/>
        <v>38128.666666666664</v>
      </c>
      <c r="S203">
        <f t="shared" si="102"/>
        <v>15211.666666666666</v>
      </c>
      <c r="V203">
        <v>1</v>
      </c>
      <c r="W203">
        <v>2</v>
      </c>
      <c r="X203">
        <v>3</v>
      </c>
      <c r="Y203">
        <v>4</v>
      </c>
      <c r="Z203">
        <v>5</v>
      </c>
      <c r="AA203">
        <v>6</v>
      </c>
      <c r="AB203">
        <v>7</v>
      </c>
      <c r="AC203">
        <v>8</v>
      </c>
    </row>
    <row r="204" spans="1:29" x14ac:dyDescent="0.25">
      <c r="A204" t="s">
        <v>1659</v>
      </c>
      <c r="B204">
        <v>42880</v>
      </c>
      <c r="C204">
        <v>43863</v>
      </c>
      <c r="D204">
        <v>39310</v>
      </c>
      <c r="E204">
        <v>38430</v>
      </c>
      <c r="F204">
        <v>32271</v>
      </c>
      <c r="G204">
        <v>40263</v>
      </c>
      <c r="H204">
        <v>47247</v>
      </c>
      <c r="I204">
        <v>42367</v>
      </c>
      <c r="K204" t="s">
        <v>1659</v>
      </c>
      <c r="L204">
        <f t="shared" ref="L204:L208" si="103">B204-$E$209</f>
        <v>33034.666666666664</v>
      </c>
      <c r="M204">
        <f t="shared" ref="M204:M208" si="104">C204-$E$209</f>
        <v>34017.666666666664</v>
      </c>
      <c r="N204">
        <f t="shared" ref="N204:N208" si="105">D204-$E$209</f>
        <v>29464.666666666664</v>
      </c>
      <c r="O204">
        <f t="shared" ref="O204:O208" si="106">E204-$E$209</f>
        <v>28584.666666666664</v>
      </c>
      <c r="P204">
        <f t="shared" ref="P204:P208" si="107">F204-$E$209</f>
        <v>22425.666666666664</v>
      </c>
      <c r="Q204">
        <f t="shared" ref="Q204:Q208" si="108">G204-$E$209</f>
        <v>30417.666666666664</v>
      </c>
      <c r="R204">
        <f t="shared" ref="R204:R208" si="109">H204-$E$209</f>
        <v>37401.666666666664</v>
      </c>
      <c r="S204">
        <f t="shared" ref="S204:S208" si="110">I204-$E$209</f>
        <v>32521.666666666664</v>
      </c>
      <c r="U204" t="s">
        <v>1658</v>
      </c>
      <c r="V204">
        <f>L203/$O$209*100</f>
        <v>131.08566137288815</v>
      </c>
      <c r="W204">
        <f t="shared" ref="W204:AC204" si="111">M203/$O$209*100</f>
        <v>100.54946974858919</v>
      </c>
      <c r="X204">
        <f t="shared" si="111"/>
        <v>98.384786064957979</v>
      </c>
      <c r="Y204">
        <f t="shared" si="111"/>
        <v>83.491447839684113</v>
      </c>
      <c r="Z204">
        <f t="shared" si="111"/>
        <v>131.36083302758706</v>
      </c>
      <c r="AA204">
        <f t="shared" si="111"/>
        <v>66.771493963694809</v>
      </c>
      <c r="AB204">
        <f t="shared" si="111"/>
        <v>99.923126648846022</v>
      </c>
      <c r="AC204">
        <f t="shared" si="111"/>
        <v>39.864947498995399</v>
      </c>
    </row>
    <row r="205" spans="1:29" x14ac:dyDescent="0.25">
      <c r="A205" t="s">
        <v>1660</v>
      </c>
      <c r="B205">
        <v>41265</v>
      </c>
      <c r="C205">
        <v>30454</v>
      </c>
      <c r="D205">
        <v>38585</v>
      </c>
      <c r="E205">
        <v>36129</v>
      </c>
      <c r="F205">
        <v>30809</v>
      </c>
      <c r="G205">
        <v>38492</v>
      </c>
      <c r="H205">
        <v>44635</v>
      </c>
      <c r="I205">
        <v>43648</v>
      </c>
      <c r="K205" t="s">
        <v>1660</v>
      </c>
      <c r="L205">
        <f t="shared" si="103"/>
        <v>31419.666666666664</v>
      </c>
      <c r="M205">
        <f t="shared" si="104"/>
        <v>20608.666666666664</v>
      </c>
      <c r="N205">
        <f t="shared" si="105"/>
        <v>28739.666666666664</v>
      </c>
      <c r="O205">
        <f t="shared" si="106"/>
        <v>26283.666666666664</v>
      </c>
      <c r="P205">
        <f t="shared" si="107"/>
        <v>20963.666666666664</v>
      </c>
      <c r="Q205">
        <f t="shared" si="108"/>
        <v>28646.666666666664</v>
      </c>
      <c r="R205">
        <f t="shared" si="109"/>
        <v>34789.666666666664</v>
      </c>
      <c r="S205">
        <f t="shared" si="110"/>
        <v>33802.666666666664</v>
      </c>
      <c r="U205" t="s">
        <v>1659</v>
      </c>
      <c r="V205">
        <f t="shared" ref="V205:V209" si="112">L204/$O$209*100</f>
        <v>86.573370372311615</v>
      </c>
      <c r="W205">
        <f t="shared" ref="W205:W209" si="113">M204/$O$209*100</f>
        <v>89.149501196778303</v>
      </c>
      <c r="X205">
        <f t="shared" ref="X205:X209" si="114">N204/$O$209*100</f>
        <v>77.217534112549572</v>
      </c>
      <c r="Y205">
        <f t="shared" ref="Y205:Y209" si="115">O204/$O$209*100</f>
        <v>74.91133357793035</v>
      </c>
      <c r="Z205">
        <f t="shared" ref="Z205:Z209" si="116">P204/$O$209*100</f>
        <v>58.770550518021558</v>
      </c>
      <c r="AA205">
        <f t="shared" ref="AA205:AA209" si="117">Q204/$O$209*100</f>
        <v>79.715044464245153</v>
      </c>
      <c r="AB205">
        <f t="shared" ref="AB205:AB209" si="118">R204/$O$209*100</f>
        <v>98.017890525359462</v>
      </c>
      <c r="AC205">
        <f t="shared" ref="AC205:AC209" si="119">S204/$O$209*100</f>
        <v>85.228960287925631</v>
      </c>
    </row>
    <row r="206" spans="1:29" x14ac:dyDescent="0.25">
      <c r="A206" t="s">
        <v>1661</v>
      </c>
      <c r="B206">
        <v>40960</v>
      </c>
      <c r="C206">
        <v>35313</v>
      </c>
      <c r="D206">
        <v>31306</v>
      </c>
      <c r="E206">
        <v>37320</v>
      </c>
      <c r="F206">
        <v>28556</v>
      </c>
      <c r="G206">
        <v>46904</v>
      </c>
      <c r="H206">
        <v>43150</v>
      </c>
      <c r="I206">
        <v>31588</v>
      </c>
      <c r="K206" t="s">
        <v>1661</v>
      </c>
      <c r="L206">
        <f t="shared" si="103"/>
        <v>31114.666666666664</v>
      </c>
      <c r="M206">
        <f t="shared" si="104"/>
        <v>25467.666666666664</v>
      </c>
      <c r="N206">
        <f t="shared" si="105"/>
        <v>21460.666666666664</v>
      </c>
      <c r="O206">
        <f t="shared" si="106"/>
        <v>27474.666666666664</v>
      </c>
      <c r="P206">
        <f t="shared" si="107"/>
        <v>18710.666666666664</v>
      </c>
      <c r="Q206">
        <f t="shared" si="108"/>
        <v>37058.666666666664</v>
      </c>
      <c r="R206">
        <f t="shared" si="109"/>
        <v>33304.666666666664</v>
      </c>
      <c r="S206">
        <f t="shared" si="110"/>
        <v>21742.666666666664</v>
      </c>
      <c r="U206" t="s">
        <v>1660</v>
      </c>
      <c r="V206">
        <f t="shared" si="112"/>
        <v>82.340968254800202</v>
      </c>
      <c r="W206">
        <f t="shared" si="113"/>
        <v>54.008770550518015</v>
      </c>
      <c r="X206">
        <f t="shared" si="114"/>
        <v>75.317539353914427</v>
      </c>
      <c r="Y206">
        <f t="shared" si="115"/>
        <v>68.881143316386257</v>
      </c>
      <c r="Z206">
        <f t="shared" si="116"/>
        <v>54.939112811642808</v>
      </c>
      <c r="AA206">
        <f t="shared" si="117"/>
        <v>75.073815888323978</v>
      </c>
      <c r="AB206">
        <f t="shared" si="118"/>
        <v>91.172668029421516</v>
      </c>
      <c r="AC206">
        <f t="shared" si="119"/>
        <v>88.586054475252013</v>
      </c>
    </row>
    <row r="207" spans="1:29" x14ac:dyDescent="0.25">
      <c r="A207" t="s">
        <v>1662</v>
      </c>
      <c r="B207">
        <v>42759</v>
      </c>
      <c r="C207">
        <v>30842</v>
      </c>
      <c r="D207">
        <v>38816</v>
      </c>
      <c r="E207">
        <v>40624</v>
      </c>
      <c r="F207">
        <v>39827</v>
      </c>
      <c r="G207">
        <v>44262</v>
      </c>
      <c r="H207">
        <v>41594</v>
      </c>
      <c r="I207">
        <v>35076</v>
      </c>
      <c r="K207" t="s">
        <v>1662</v>
      </c>
      <c r="L207">
        <f t="shared" si="103"/>
        <v>32913.666666666664</v>
      </c>
      <c r="M207">
        <f t="shared" si="104"/>
        <v>20996.666666666664</v>
      </c>
      <c r="N207">
        <f t="shared" si="105"/>
        <v>28970.666666666664</v>
      </c>
      <c r="O207">
        <f t="shared" si="106"/>
        <v>30778.666666666664</v>
      </c>
      <c r="P207">
        <f t="shared" si="107"/>
        <v>29981.666666666664</v>
      </c>
      <c r="Q207">
        <f t="shared" si="108"/>
        <v>34416.666666666664</v>
      </c>
      <c r="R207">
        <f t="shared" si="109"/>
        <v>31748.666666666664</v>
      </c>
      <c r="S207">
        <f t="shared" si="110"/>
        <v>25230.666666666664</v>
      </c>
      <c r="U207" t="s">
        <v>1661</v>
      </c>
      <c r="V207">
        <f t="shared" si="112"/>
        <v>81.541660114960607</v>
      </c>
      <c r="W207">
        <f t="shared" si="113"/>
        <v>66.742666457012064</v>
      </c>
      <c r="X207">
        <f t="shared" si="114"/>
        <v>56.241591977217531</v>
      </c>
      <c r="Y207">
        <f t="shared" si="115"/>
        <v>72.002376085399305</v>
      </c>
      <c r="Z207">
        <f t="shared" si="116"/>
        <v>49.034715306532483</v>
      </c>
      <c r="AA207">
        <f t="shared" si="117"/>
        <v>97.118996453343115</v>
      </c>
      <c r="AB207">
        <f t="shared" si="118"/>
        <v>87.280954627251589</v>
      </c>
      <c r="AC207">
        <f t="shared" si="119"/>
        <v>56.980624421265958</v>
      </c>
    </row>
    <row r="208" spans="1:29" x14ac:dyDescent="0.25">
      <c r="A208" t="s">
        <v>1663</v>
      </c>
      <c r="B208">
        <v>10912</v>
      </c>
      <c r="C208">
        <v>40033</v>
      </c>
      <c r="D208">
        <v>43779</v>
      </c>
      <c r="E208">
        <v>37631</v>
      </c>
      <c r="F208">
        <v>39780</v>
      </c>
      <c r="G208">
        <v>43070</v>
      </c>
      <c r="H208">
        <v>41704</v>
      </c>
      <c r="I208">
        <v>33120</v>
      </c>
      <c r="K208" t="s">
        <v>1663</v>
      </c>
      <c r="L208">
        <f t="shared" si="103"/>
        <v>1066.6666666666661</v>
      </c>
      <c r="M208">
        <f t="shared" si="104"/>
        <v>30187.666666666664</v>
      </c>
      <c r="N208">
        <f t="shared" si="105"/>
        <v>33933.666666666664</v>
      </c>
      <c r="O208">
        <f t="shared" si="106"/>
        <v>27785.666666666664</v>
      </c>
      <c r="P208">
        <f t="shared" si="107"/>
        <v>29934.666666666664</v>
      </c>
      <c r="Q208">
        <f t="shared" si="108"/>
        <v>33224.666666666664</v>
      </c>
      <c r="R208">
        <f t="shared" si="109"/>
        <v>31858.666666666664</v>
      </c>
      <c r="S208">
        <f t="shared" si="110"/>
        <v>23274.666666666664</v>
      </c>
      <c r="U208" t="s">
        <v>1662</v>
      </c>
      <c r="V208">
        <f t="shared" si="112"/>
        <v>86.256267798801474</v>
      </c>
      <c r="W208">
        <f t="shared" si="113"/>
        <v>55.025595331691036</v>
      </c>
      <c r="X208">
        <f t="shared" si="114"/>
        <v>75.922916994251963</v>
      </c>
      <c r="Y208">
        <f t="shared" si="115"/>
        <v>80.661110819924161</v>
      </c>
      <c r="Z208">
        <f t="shared" si="116"/>
        <v>78.572426926638357</v>
      </c>
      <c r="AA208">
        <f t="shared" si="117"/>
        <v>90.195153484634062</v>
      </c>
      <c r="AB208">
        <f t="shared" si="118"/>
        <v>83.203172772856718</v>
      </c>
      <c r="AC208">
        <f t="shared" si="119"/>
        <v>66.121564722120297</v>
      </c>
    </row>
    <row r="209" spans="1:29" x14ac:dyDescent="0.25">
      <c r="A209" t="s">
        <v>1664</v>
      </c>
      <c r="B209">
        <v>9742</v>
      </c>
      <c r="C209">
        <v>9916</v>
      </c>
      <c r="D209">
        <v>9878</v>
      </c>
      <c r="E209">
        <f>AVERAGE(B209:D209)</f>
        <v>9845.3333333333339</v>
      </c>
      <c r="O209">
        <f>AVERAGE(L203:L205)</f>
        <v>38158</v>
      </c>
      <c r="U209" t="s">
        <v>1663</v>
      </c>
      <c r="V209">
        <f t="shared" si="112"/>
        <v>2.7953945874172286</v>
      </c>
      <c r="W209">
        <f t="shared" si="113"/>
        <v>79.112287506333317</v>
      </c>
      <c r="X209">
        <f t="shared" si="114"/>
        <v>88.929363873019199</v>
      </c>
      <c r="Y209">
        <f t="shared" si="115"/>
        <v>72.817408319793131</v>
      </c>
      <c r="Z209">
        <f t="shared" si="116"/>
        <v>78.44925485263029</v>
      </c>
      <c r="AA209">
        <f t="shared" si="117"/>
        <v>87.071300033195314</v>
      </c>
      <c r="AB209">
        <f t="shared" si="118"/>
        <v>83.491447839684113</v>
      </c>
      <c r="AC209">
        <f t="shared" si="119"/>
        <v>60.995509897443952</v>
      </c>
    </row>
    <row r="210" spans="1:29" x14ac:dyDescent="0.25">
      <c r="A210" t="s">
        <v>1665</v>
      </c>
    </row>
    <row r="213" spans="1:29" x14ac:dyDescent="0.25">
      <c r="A213" s="7" t="s">
        <v>2398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</row>
    <row r="216" spans="1:29" x14ac:dyDescent="0.25">
      <c r="A216" t="s">
        <v>1658</v>
      </c>
      <c r="B216">
        <v>57533</v>
      </c>
      <c r="C216">
        <v>55642</v>
      </c>
      <c r="D216">
        <v>56360</v>
      </c>
      <c r="E216">
        <v>45359</v>
      </c>
      <c r="F216">
        <v>49893</v>
      </c>
      <c r="G216">
        <v>44301</v>
      </c>
      <c r="H216">
        <v>50993</v>
      </c>
      <c r="I216">
        <v>48422</v>
      </c>
      <c r="K216" t="s">
        <v>1658</v>
      </c>
      <c r="L216">
        <f>B216-$E$222</f>
        <v>46377.666666666664</v>
      </c>
      <c r="M216">
        <f t="shared" ref="M216:S216" si="120">C216-$E$222</f>
        <v>44486.666666666664</v>
      </c>
      <c r="N216">
        <f t="shared" si="120"/>
        <v>45204.666666666664</v>
      </c>
      <c r="O216">
        <f t="shared" si="120"/>
        <v>34203.666666666664</v>
      </c>
      <c r="P216">
        <f t="shared" si="120"/>
        <v>38737.666666666664</v>
      </c>
      <c r="Q216">
        <f t="shared" si="120"/>
        <v>33145.666666666664</v>
      </c>
      <c r="R216">
        <f t="shared" si="120"/>
        <v>39837.666666666664</v>
      </c>
      <c r="S216">
        <f t="shared" si="120"/>
        <v>37266.666666666664</v>
      </c>
      <c r="V216">
        <v>1</v>
      </c>
      <c r="W216">
        <v>2</v>
      </c>
      <c r="X216">
        <v>3</v>
      </c>
      <c r="Y216">
        <v>4</v>
      </c>
      <c r="Z216">
        <v>5</v>
      </c>
      <c r="AA216">
        <v>6</v>
      </c>
      <c r="AB216">
        <v>7</v>
      </c>
      <c r="AC216">
        <v>8</v>
      </c>
    </row>
    <row r="217" spans="1:29" x14ac:dyDescent="0.25">
      <c r="A217" t="s">
        <v>1659</v>
      </c>
      <c r="B217">
        <v>42573</v>
      </c>
      <c r="C217">
        <v>36605</v>
      </c>
      <c r="D217">
        <v>41979</v>
      </c>
      <c r="E217">
        <v>40916</v>
      </c>
      <c r="F217">
        <v>43492</v>
      </c>
      <c r="G217">
        <v>44062</v>
      </c>
      <c r="H217">
        <v>36477</v>
      </c>
      <c r="I217">
        <v>43841</v>
      </c>
      <c r="K217" t="s">
        <v>1659</v>
      </c>
      <c r="L217">
        <f t="shared" ref="L217:L221" si="121">B217-$E$222</f>
        <v>31417.666666666664</v>
      </c>
      <c r="M217">
        <f t="shared" ref="M217:M221" si="122">C217-$E$222</f>
        <v>25449.666666666664</v>
      </c>
      <c r="N217">
        <f t="shared" ref="N217:N221" si="123">D217-$E$222</f>
        <v>30823.666666666664</v>
      </c>
      <c r="O217">
        <f t="shared" ref="O217:O221" si="124">E217-$E$222</f>
        <v>29760.666666666664</v>
      </c>
      <c r="P217">
        <f t="shared" ref="P217:P221" si="125">F217-$E$222</f>
        <v>32336.666666666664</v>
      </c>
      <c r="Q217">
        <f t="shared" ref="Q217:Q221" si="126">G217-$E$222</f>
        <v>32906.666666666664</v>
      </c>
      <c r="R217">
        <f t="shared" ref="R217:R221" si="127">H217-$E$222</f>
        <v>25321.666666666664</v>
      </c>
      <c r="S217">
        <f t="shared" ref="S217:S221" si="128">I217-$E$222</f>
        <v>32685.666666666664</v>
      </c>
      <c r="U217" t="s">
        <v>1658</v>
      </c>
      <c r="V217">
        <f>L216/$O$222*100</f>
        <v>126.30198168102471</v>
      </c>
      <c r="W217">
        <f t="shared" ref="W217:AC217" si="129">M216/$O$222*100</f>
        <v>121.15215279732024</v>
      </c>
      <c r="X217">
        <f t="shared" si="129"/>
        <v>123.10750823809222</v>
      </c>
      <c r="Y217">
        <f t="shared" si="129"/>
        <v>93.148085948492636</v>
      </c>
      <c r="Z217">
        <f t="shared" si="129"/>
        <v>105.495692589802</v>
      </c>
      <c r="AA217">
        <f t="shared" si="129"/>
        <v>90.266796176435875</v>
      </c>
      <c r="AB217">
        <f t="shared" si="129"/>
        <v>108.49136248513514</v>
      </c>
      <c r="AC217">
        <f t="shared" si="129"/>
        <v>101.4896649388611</v>
      </c>
    </row>
    <row r="218" spans="1:29" x14ac:dyDescent="0.25">
      <c r="A218" t="s">
        <v>1660</v>
      </c>
      <c r="B218">
        <v>43519</v>
      </c>
      <c r="C218">
        <v>31611</v>
      </c>
      <c r="D218">
        <v>44275</v>
      </c>
      <c r="E218">
        <v>33341</v>
      </c>
      <c r="F218">
        <v>43511</v>
      </c>
      <c r="G218">
        <v>42393</v>
      </c>
      <c r="H218">
        <v>44472</v>
      </c>
      <c r="I218">
        <v>46066</v>
      </c>
      <c r="K218" t="s">
        <v>1660</v>
      </c>
      <c r="L218">
        <f t="shared" si="121"/>
        <v>32363.666666666664</v>
      </c>
      <c r="M218">
        <f t="shared" si="122"/>
        <v>20455.666666666664</v>
      </c>
      <c r="N218">
        <f t="shared" si="123"/>
        <v>33119.666666666664</v>
      </c>
      <c r="O218">
        <f t="shared" si="124"/>
        <v>22185.666666666664</v>
      </c>
      <c r="P218">
        <f t="shared" si="125"/>
        <v>32355.666666666664</v>
      </c>
      <c r="Q218">
        <f t="shared" si="126"/>
        <v>31237.666666666664</v>
      </c>
      <c r="R218">
        <f t="shared" si="127"/>
        <v>33316.666666666664</v>
      </c>
      <c r="S218">
        <f t="shared" si="128"/>
        <v>34910.666666666664</v>
      </c>
      <c r="U218" t="s">
        <v>1659</v>
      </c>
      <c r="V218">
        <f t="shared" ref="V218:V222" si="130">L217/$O$222*100</f>
        <v>85.56087110449441</v>
      </c>
      <c r="W218">
        <f t="shared" ref="W218:W222" si="131">M217/$O$222*100</f>
        <v>69.308000254178054</v>
      </c>
      <c r="X218">
        <f t="shared" ref="X218:X222" si="132">N217/$O$222*100</f>
        <v>83.943209361014539</v>
      </c>
      <c r="Y218">
        <f t="shared" ref="Y218:Y222" si="133">O217/$O$222*100</f>
        <v>81.048302907615351</v>
      </c>
      <c r="Z218">
        <f t="shared" ref="Z218:Z222" si="134">P217/$O$222*100</f>
        <v>88.063617135231794</v>
      </c>
      <c r="AA218">
        <f t="shared" ref="AA218:AA222" si="135">Q217/$O$222*100</f>
        <v>89.615918808268049</v>
      </c>
      <c r="AB218">
        <f t="shared" ref="AB218:AB222" si="136">R217/$O$222*100</f>
        <v>68.95941321181202</v>
      </c>
      <c r="AC218">
        <f t="shared" ref="AC218:AC222" si="137">S217/$O$222*100</f>
        <v>89.014061492932939</v>
      </c>
    </row>
    <row r="219" spans="1:29" x14ac:dyDescent="0.25">
      <c r="A219" t="s">
        <v>1661</v>
      </c>
      <c r="B219">
        <v>43498</v>
      </c>
      <c r="C219">
        <v>38117</v>
      </c>
      <c r="D219">
        <v>41079</v>
      </c>
      <c r="E219">
        <v>39437</v>
      </c>
      <c r="F219">
        <v>41773</v>
      </c>
      <c r="G219">
        <v>44569</v>
      </c>
      <c r="H219">
        <v>40961</v>
      </c>
      <c r="I219">
        <v>42075</v>
      </c>
      <c r="K219" t="s">
        <v>1661</v>
      </c>
      <c r="L219">
        <f t="shared" si="121"/>
        <v>32342.666666666664</v>
      </c>
      <c r="M219">
        <f t="shared" si="122"/>
        <v>26961.666666666664</v>
      </c>
      <c r="N219">
        <f t="shared" si="123"/>
        <v>29923.666666666664</v>
      </c>
      <c r="O219">
        <f t="shared" si="124"/>
        <v>28281.666666666664</v>
      </c>
      <c r="P219">
        <f t="shared" si="125"/>
        <v>30617.666666666664</v>
      </c>
      <c r="Q219">
        <f t="shared" si="126"/>
        <v>33413.666666666664</v>
      </c>
      <c r="R219">
        <f t="shared" si="127"/>
        <v>29805.666666666664</v>
      </c>
      <c r="S219">
        <f t="shared" si="128"/>
        <v>30919.666666666664</v>
      </c>
      <c r="U219" t="s">
        <v>1660</v>
      </c>
      <c r="V219">
        <f t="shared" si="130"/>
        <v>88.137147214480876</v>
      </c>
      <c r="W219">
        <f t="shared" si="131"/>
        <v>55.707658929365735</v>
      </c>
      <c r="X219">
        <f t="shared" si="132"/>
        <v>90.195989433455281</v>
      </c>
      <c r="Y219">
        <f t="shared" si="133"/>
        <v>60.419030673844162</v>
      </c>
      <c r="Z219">
        <f t="shared" si="134"/>
        <v>88.115360524333013</v>
      </c>
      <c r="AA219">
        <f t="shared" si="135"/>
        <v>85.070670576167174</v>
      </c>
      <c r="AB219">
        <f t="shared" si="136"/>
        <v>90.73248667834676</v>
      </c>
      <c r="AC219">
        <f t="shared" si="137"/>
        <v>95.073484690311275</v>
      </c>
    </row>
    <row r="220" spans="1:29" x14ac:dyDescent="0.25">
      <c r="A220" t="s">
        <v>1662</v>
      </c>
      <c r="B220">
        <v>43065</v>
      </c>
      <c r="C220">
        <v>45350</v>
      </c>
      <c r="D220">
        <v>41606</v>
      </c>
      <c r="E220">
        <v>28016</v>
      </c>
      <c r="F220">
        <v>40413</v>
      </c>
      <c r="G220">
        <v>43836</v>
      </c>
      <c r="H220">
        <v>44063</v>
      </c>
      <c r="I220">
        <v>42782</v>
      </c>
      <c r="K220" t="s">
        <v>1662</v>
      </c>
      <c r="L220">
        <f t="shared" si="121"/>
        <v>31909.666666666664</v>
      </c>
      <c r="M220">
        <f t="shared" si="122"/>
        <v>34194.666666666664</v>
      </c>
      <c r="N220">
        <f t="shared" si="123"/>
        <v>30450.666666666664</v>
      </c>
      <c r="O220">
        <f t="shared" si="124"/>
        <v>16860.666666666664</v>
      </c>
      <c r="P220">
        <f t="shared" si="125"/>
        <v>29257.666666666664</v>
      </c>
      <c r="Q220">
        <f t="shared" si="126"/>
        <v>32680.666666666664</v>
      </c>
      <c r="R220">
        <f t="shared" si="127"/>
        <v>32907.666666666664</v>
      </c>
      <c r="S220">
        <f t="shared" si="128"/>
        <v>31626.666666666664</v>
      </c>
      <c r="U220" t="s">
        <v>1661</v>
      </c>
      <c r="V220">
        <f t="shared" si="130"/>
        <v>88.079957152842709</v>
      </c>
      <c r="W220">
        <f t="shared" si="131"/>
        <v>73.425684692126836</v>
      </c>
      <c r="X220">
        <f t="shared" si="132"/>
        <v>81.492206719378359</v>
      </c>
      <c r="Y220">
        <f t="shared" si="133"/>
        <v>77.020488566526566</v>
      </c>
      <c r="Z220">
        <f t="shared" si="134"/>
        <v>83.382202089706695</v>
      </c>
      <c r="AA220">
        <f t="shared" si="135"/>
        <v>90.99665029638976</v>
      </c>
      <c r="AB220">
        <f t="shared" si="136"/>
        <v>81.170853039697164</v>
      </c>
      <c r="AC220">
        <f t="shared" si="137"/>
        <v>84.20464964278905</v>
      </c>
    </row>
    <row r="221" spans="1:29" x14ac:dyDescent="0.25">
      <c r="A221" t="s">
        <v>1663</v>
      </c>
      <c r="B221">
        <v>12110</v>
      </c>
      <c r="C221">
        <v>40984</v>
      </c>
      <c r="D221">
        <v>42155</v>
      </c>
      <c r="E221">
        <v>39634</v>
      </c>
      <c r="F221">
        <v>40124</v>
      </c>
      <c r="G221">
        <v>44598</v>
      </c>
      <c r="H221">
        <v>37965</v>
      </c>
      <c r="I221">
        <v>42167</v>
      </c>
      <c r="K221" t="s">
        <v>1663</v>
      </c>
      <c r="L221">
        <f t="shared" si="121"/>
        <v>954.66666666666606</v>
      </c>
      <c r="M221">
        <f t="shared" si="122"/>
        <v>29828.666666666664</v>
      </c>
      <c r="N221">
        <f t="shared" si="123"/>
        <v>30999.666666666664</v>
      </c>
      <c r="O221">
        <f t="shared" si="124"/>
        <v>28478.666666666664</v>
      </c>
      <c r="P221">
        <f t="shared" si="125"/>
        <v>28968.666666666664</v>
      </c>
      <c r="Q221">
        <f t="shared" si="126"/>
        <v>33442.666666666664</v>
      </c>
      <c r="R221">
        <f t="shared" si="127"/>
        <v>26809.666666666664</v>
      </c>
      <c r="S221">
        <f t="shared" si="128"/>
        <v>31011.666666666664</v>
      </c>
      <c r="U221" t="s">
        <v>1662</v>
      </c>
      <c r="V221">
        <f t="shared" si="130"/>
        <v>86.900752548588855</v>
      </c>
      <c r="W221">
        <f t="shared" si="131"/>
        <v>93.12357592207627</v>
      </c>
      <c r="X221">
        <f t="shared" si="132"/>
        <v>82.927404932869763</v>
      </c>
      <c r="Y221">
        <f t="shared" si="133"/>
        <v>45.917265044163436</v>
      </c>
      <c r="Z221">
        <f t="shared" si="134"/>
        <v>79.678464764567579</v>
      </c>
      <c r="AA221">
        <f t="shared" si="135"/>
        <v>89.000444811590512</v>
      </c>
      <c r="AB221">
        <f t="shared" si="136"/>
        <v>89.618642144536537</v>
      </c>
      <c r="AC221">
        <f t="shared" si="137"/>
        <v>86.130048384607704</v>
      </c>
    </row>
    <row r="222" spans="1:29" x14ac:dyDescent="0.25">
      <c r="A222" t="s">
        <v>1664</v>
      </c>
      <c r="B222">
        <v>11169</v>
      </c>
      <c r="C222">
        <v>11102</v>
      </c>
      <c r="D222">
        <v>11195</v>
      </c>
      <c r="E222">
        <f>AVERAGE(B222:D222)</f>
        <v>11155.333333333334</v>
      </c>
      <c r="O222">
        <f>AVERAGE(L216:L218)</f>
        <v>36719.666666666664</v>
      </c>
      <c r="U222" t="s">
        <v>1663</v>
      </c>
      <c r="V222">
        <f t="shared" si="130"/>
        <v>2.5998783576466731</v>
      </c>
      <c r="W222">
        <f t="shared" si="131"/>
        <v>81.233489773872307</v>
      </c>
      <c r="X222">
        <f t="shared" si="132"/>
        <v>84.422516544267836</v>
      </c>
      <c r="Y222">
        <f t="shared" si="133"/>
        <v>77.556985811418045</v>
      </c>
      <c r="Z222">
        <f t="shared" si="134"/>
        <v>78.891420582975513</v>
      </c>
      <c r="AA222">
        <f t="shared" si="135"/>
        <v>91.075627048175818</v>
      </c>
      <c r="AB222">
        <f t="shared" si="136"/>
        <v>73.01173757931717</v>
      </c>
      <c r="AC222">
        <f t="shared" si="137"/>
        <v>84.455196579489638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127.27863696620005</v>
      </c>
      <c r="C228">
        <f t="shared" ref="C228:I228" si="138">AVERAGE(W217,W204,W190)</f>
        <v>106.31749814538917</v>
      </c>
      <c r="D228">
        <f t="shared" si="138"/>
        <v>111.38048188773298</v>
      </c>
      <c r="E228">
        <f t="shared" si="138"/>
        <v>95.639977898391706</v>
      </c>
      <c r="F228">
        <f t="shared" si="138"/>
        <v>119.50026479736421</v>
      </c>
      <c r="G228">
        <f t="shared" si="138"/>
        <v>84.615181422359314</v>
      </c>
      <c r="H228">
        <f t="shared" si="138"/>
        <v>114.46320373287244</v>
      </c>
      <c r="I228">
        <f t="shared" si="138"/>
        <v>80.881825009317282</v>
      </c>
      <c r="K228" t="s">
        <v>1658</v>
      </c>
      <c r="L228">
        <f>STDEV(V217,V204,V190)/SQRT(3)</f>
        <v>1.9772994943943418</v>
      </c>
      <c r="M228">
        <f t="shared" ref="M228:S228" si="139">STDEV(W217,W204,W190)/SQRT(3)</f>
        <v>7.478199893452337</v>
      </c>
      <c r="N228">
        <f t="shared" si="139"/>
        <v>7.1649700996160437</v>
      </c>
      <c r="O228">
        <f t="shared" si="139"/>
        <v>7.8330311785773796</v>
      </c>
      <c r="P228">
        <f t="shared" si="139"/>
        <v>7.5431853850063719</v>
      </c>
      <c r="Q228">
        <f t="shared" si="139"/>
        <v>9.1194349997222552</v>
      </c>
      <c r="R228">
        <f t="shared" si="139"/>
        <v>10.550004132278415</v>
      </c>
      <c r="S228">
        <f t="shared" si="139"/>
        <v>20.508519051977963</v>
      </c>
    </row>
    <row r="229" spans="1:19" x14ac:dyDescent="0.25">
      <c r="A229" t="s">
        <v>1659</v>
      </c>
      <c r="B229">
        <f t="shared" ref="B229:B233" si="140">AVERAGE(V218,V205,V191)</f>
        <v>85.365370269839786</v>
      </c>
      <c r="C229">
        <f t="shared" ref="C229:C233" si="141">AVERAGE(W218,W205,W191)</f>
        <v>81.220314170391646</v>
      </c>
      <c r="D229">
        <f t="shared" ref="D229:D233" si="142">AVERAGE(X218,X205,X191)</f>
        <v>85.171848227528429</v>
      </c>
      <c r="E229">
        <f t="shared" ref="E229:E233" si="143">AVERAGE(Y218,Y205,Y191)</f>
        <v>99.139610673822531</v>
      </c>
      <c r="F229">
        <f t="shared" ref="F229:F233" si="144">AVERAGE(Z218,Z205,Z191)</f>
        <v>74.567910956881562</v>
      </c>
      <c r="G229">
        <f t="shared" ref="G229:G233" si="145">AVERAGE(AA218,AA205,AA191)</f>
        <v>84.773190191046993</v>
      </c>
      <c r="H229">
        <f t="shared" ref="H229:H233" si="146">AVERAGE(AB218,AB205,AB191)</f>
        <v>76.406214320202636</v>
      </c>
      <c r="I229">
        <f t="shared" ref="I229:I233" si="147">AVERAGE(AC218,AC205,AC191)</f>
        <v>90.081317265711277</v>
      </c>
      <c r="K229" t="s">
        <v>1659</v>
      </c>
      <c r="L229">
        <f t="shared" ref="L229:L233" si="148">STDEV(V218,V205,V191)/SQRT(3)</f>
        <v>0.76018634825475873</v>
      </c>
      <c r="M229">
        <f t="shared" ref="M229:M233" si="149">STDEV(W218,W205,W191)/SQRT(3)</f>
        <v>6.0641092992333698</v>
      </c>
      <c r="N229">
        <f t="shared" ref="N229:N233" si="150">STDEV(X218,X205,X191)/SQRT(3)</f>
        <v>4.985099329742031</v>
      </c>
      <c r="O229">
        <f t="shared" ref="O229:O233" si="151">STDEV(Y218,Y205,Y191)/SQRT(3)</f>
        <v>21.233825572371508</v>
      </c>
      <c r="P229">
        <f t="shared" ref="P229:P233" si="152">STDEV(Z218,Z205,Z191)/SQRT(3)</f>
        <v>8.5341304421573696</v>
      </c>
      <c r="Q229">
        <f t="shared" ref="Q229:Q233" si="153">STDEV(AA218,AA205,AA191)/SQRT(3)</f>
        <v>2.8601650064496753</v>
      </c>
      <c r="R229">
        <f t="shared" ref="R229:R233" si="154">STDEV(AB218,AB205,AB191)/SQRT(3)</f>
        <v>10.978487157857497</v>
      </c>
      <c r="S229">
        <f t="shared" ref="S229:S233" si="155">STDEV(AC218,AC205,AC191)/SQRT(3)</f>
        <v>3.1550546281861735</v>
      </c>
    </row>
    <row r="230" spans="1:19" x14ac:dyDescent="0.25">
      <c r="A230" t="s">
        <v>1660</v>
      </c>
      <c r="B230">
        <f t="shared" si="140"/>
        <v>87.35599276396016</v>
      </c>
      <c r="C230">
        <f t="shared" si="141"/>
        <v>59.187658931487249</v>
      </c>
      <c r="D230">
        <f t="shared" si="142"/>
        <v>81.944794800780983</v>
      </c>
      <c r="E230">
        <f t="shared" si="143"/>
        <v>61.067352424395956</v>
      </c>
      <c r="F230">
        <f t="shared" si="144"/>
        <v>77.818591786253748</v>
      </c>
      <c r="G230">
        <f t="shared" si="145"/>
        <v>82.681038230161704</v>
      </c>
      <c r="H230">
        <f t="shared" si="146"/>
        <v>87.153845648152469</v>
      </c>
      <c r="I230">
        <f t="shared" si="147"/>
        <v>93.777236142841801</v>
      </c>
      <c r="K230" t="s">
        <v>1660</v>
      </c>
      <c r="L230">
        <f t="shared" si="148"/>
        <v>2.6983429722851935</v>
      </c>
      <c r="M230">
        <f t="shared" si="149"/>
        <v>4.3571327136878075</v>
      </c>
      <c r="N230">
        <f t="shared" si="150"/>
        <v>4.3711155346489718</v>
      </c>
      <c r="O230">
        <f t="shared" si="151"/>
        <v>4.3362733080549027</v>
      </c>
      <c r="P230">
        <f t="shared" si="152"/>
        <v>11.458756487883491</v>
      </c>
      <c r="Q230">
        <f t="shared" si="153"/>
        <v>3.8902317812661598</v>
      </c>
      <c r="R230">
        <f t="shared" si="154"/>
        <v>3.8008563781447768</v>
      </c>
      <c r="S230">
        <f t="shared" si="155"/>
        <v>2.7018244272141736</v>
      </c>
    </row>
    <row r="231" spans="1:19" x14ac:dyDescent="0.25">
      <c r="A231" t="s">
        <v>1661</v>
      </c>
      <c r="B231">
        <f t="shared" si="140"/>
        <v>74.00190466316532</v>
      </c>
      <c r="C231">
        <f t="shared" si="141"/>
        <v>73.096495256331593</v>
      </c>
      <c r="D231">
        <f t="shared" si="142"/>
        <v>61.418667611722775</v>
      </c>
      <c r="E231">
        <f t="shared" si="143"/>
        <v>77.195639840962045</v>
      </c>
      <c r="F231">
        <f t="shared" si="144"/>
        <v>71.206476146727482</v>
      </c>
      <c r="G231">
        <f t="shared" si="145"/>
        <v>84.917104291296695</v>
      </c>
      <c r="H231">
        <f t="shared" si="146"/>
        <v>73.463165525501566</v>
      </c>
      <c r="I231">
        <f t="shared" si="147"/>
        <v>79.211800647097633</v>
      </c>
      <c r="K231" t="s">
        <v>1661</v>
      </c>
      <c r="L231">
        <f t="shared" si="148"/>
        <v>10.972458660736187</v>
      </c>
      <c r="M231">
        <f t="shared" si="149"/>
        <v>3.5771447076364224</v>
      </c>
      <c r="N231">
        <f t="shared" si="150"/>
        <v>10.421561850628638</v>
      </c>
      <c r="O231">
        <f t="shared" si="151"/>
        <v>3.0501515355276139</v>
      </c>
      <c r="P231">
        <f t="shared" si="152"/>
        <v>11.103723059254326</v>
      </c>
      <c r="Q231">
        <f t="shared" si="153"/>
        <v>9.3100128304709227</v>
      </c>
      <c r="R231">
        <f t="shared" si="154"/>
        <v>10.906312285556993</v>
      </c>
      <c r="S231">
        <f t="shared" si="155"/>
        <v>11.664144940594324</v>
      </c>
    </row>
    <row r="232" spans="1:19" x14ac:dyDescent="0.25">
      <c r="A232" t="s">
        <v>1662</v>
      </c>
      <c r="B232">
        <f t="shared" si="140"/>
        <v>76.059237736505139</v>
      </c>
      <c r="C232">
        <f t="shared" si="141"/>
        <v>63.244329656859115</v>
      </c>
      <c r="D232">
        <f t="shared" si="142"/>
        <v>77.899033915256197</v>
      </c>
      <c r="E232">
        <f t="shared" si="143"/>
        <v>56.585103820153513</v>
      </c>
      <c r="F232">
        <f t="shared" si="144"/>
        <v>74.963115954729659</v>
      </c>
      <c r="G232">
        <f t="shared" si="145"/>
        <v>79.291348389681616</v>
      </c>
      <c r="H232">
        <f t="shared" si="146"/>
        <v>82.048409359041187</v>
      </c>
      <c r="I232">
        <f t="shared" si="147"/>
        <v>81.466495231499437</v>
      </c>
      <c r="K232" t="s">
        <v>1662</v>
      </c>
      <c r="L232">
        <f t="shared" si="148"/>
        <v>10.520917545088546</v>
      </c>
      <c r="M232">
        <f t="shared" si="149"/>
        <v>15.43532058186786</v>
      </c>
      <c r="N232">
        <f t="shared" si="150"/>
        <v>2.5333050956712646</v>
      </c>
      <c r="O232">
        <f t="shared" si="151"/>
        <v>12.063967508802939</v>
      </c>
      <c r="P232">
        <f t="shared" si="152"/>
        <v>4.1745578722424819</v>
      </c>
      <c r="Q232">
        <f t="shared" si="153"/>
        <v>10.312219513942829</v>
      </c>
      <c r="R232">
        <f t="shared" si="154"/>
        <v>4.7393294470572682</v>
      </c>
      <c r="S232">
        <f t="shared" si="155"/>
        <v>7.8666748860472495</v>
      </c>
    </row>
    <row r="233" spans="1:19" x14ac:dyDescent="0.25">
      <c r="A233" t="s">
        <v>1663</v>
      </c>
      <c r="B233">
        <f t="shared" si="140"/>
        <v>3.1900386682724835</v>
      </c>
      <c r="C233">
        <f t="shared" si="141"/>
        <v>81.537253978312364</v>
      </c>
      <c r="D233">
        <f t="shared" si="142"/>
        <v>87.119773515829763</v>
      </c>
      <c r="E233">
        <f t="shared" si="143"/>
        <v>80.717993424656228</v>
      </c>
      <c r="F233">
        <f t="shared" si="144"/>
        <v>81.391168336707793</v>
      </c>
      <c r="G233">
        <f t="shared" si="145"/>
        <v>87.993639725410944</v>
      </c>
      <c r="H233">
        <f t="shared" si="146"/>
        <v>83.754181235923781</v>
      </c>
      <c r="I233">
        <f t="shared" si="147"/>
        <v>84.328566113097068</v>
      </c>
      <c r="K233" t="s">
        <v>1663</v>
      </c>
      <c r="L233">
        <f t="shared" si="148"/>
        <v>0.4956263431713509</v>
      </c>
      <c r="M233">
        <f t="shared" si="149"/>
        <v>1.4954768574244288</v>
      </c>
      <c r="N233">
        <f t="shared" si="150"/>
        <v>1.3746371915129694</v>
      </c>
      <c r="O233">
        <f t="shared" si="151"/>
        <v>5.6975147738770824</v>
      </c>
      <c r="P233">
        <f t="shared" si="152"/>
        <v>2.7238230120906644</v>
      </c>
      <c r="Q233">
        <f t="shared" si="153"/>
        <v>1.5818467189573557</v>
      </c>
      <c r="R233">
        <f t="shared" si="154"/>
        <v>6.279371604937344</v>
      </c>
      <c r="S233">
        <f t="shared" si="155"/>
        <v>13.43494041479029</v>
      </c>
    </row>
  </sheetData>
  <mergeCells count="20">
    <mergeCell ref="C178:I178"/>
    <mergeCell ref="C179:I179"/>
    <mergeCell ref="C180:I180"/>
    <mergeCell ref="B118:D118"/>
    <mergeCell ref="B181:D181"/>
    <mergeCell ref="C116:I116"/>
    <mergeCell ref="C117:I117"/>
    <mergeCell ref="C175:I175"/>
    <mergeCell ref="C176:I176"/>
    <mergeCell ref="C177:I177"/>
    <mergeCell ref="C17:I17"/>
    <mergeCell ref="C112:I112"/>
    <mergeCell ref="C113:I113"/>
    <mergeCell ref="C114:I114"/>
    <mergeCell ref="C115:I115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W233"/>
  <sheetViews>
    <sheetView topLeftCell="A91" workbookViewId="0">
      <selection activeCell="A106" sqref="A106:B108"/>
    </sheetView>
  </sheetViews>
  <sheetFormatPr defaultRowHeight="15" x14ac:dyDescent="0.25"/>
  <cols>
    <col min="2" max="2" width="9.7109375" bestFit="1" customWidth="1"/>
    <col min="10" max="10" width="11.7109375" customWidth="1"/>
  </cols>
  <sheetData>
    <row r="1" spans="1:12" x14ac:dyDescent="0.25">
      <c r="A1" s="7" t="s">
        <v>1677</v>
      </c>
      <c r="I1" s="7" t="s">
        <v>1678</v>
      </c>
      <c r="J1" t="s">
        <v>2414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2407</v>
      </c>
      <c r="L2" t="s">
        <v>2408</v>
      </c>
    </row>
    <row r="3" spans="1:12" x14ac:dyDescent="0.25">
      <c r="A3" s="53" t="s">
        <v>1681</v>
      </c>
      <c r="B3" s="17">
        <v>42481</v>
      </c>
      <c r="J3" t="s">
        <v>2406</v>
      </c>
      <c r="L3" t="s">
        <v>2409</v>
      </c>
    </row>
    <row r="4" spans="1:12" x14ac:dyDescent="0.25">
      <c r="A4" s="7" t="s">
        <v>1682</v>
      </c>
      <c r="B4" s="17">
        <v>42466</v>
      </c>
      <c r="I4" s="7" t="s">
        <v>1683</v>
      </c>
      <c r="J4" t="s">
        <v>2410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1505</v>
      </c>
      <c r="D12" s="224" t="s">
        <v>1505</v>
      </c>
      <c r="E12" s="224" t="s">
        <v>1505</v>
      </c>
      <c r="F12" s="224" t="s">
        <v>1505</v>
      </c>
      <c r="G12" s="224" t="s">
        <v>1505</v>
      </c>
      <c r="H12" s="224" t="s">
        <v>1505</v>
      </c>
      <c r="I12" s="225" t="s">
        <v>1505</v>
      </c>
    </row>
    <row r="13" spans="1:12" x14ac:dyDescent="0.25">
      <c r="A13" s="6" t="s">
        <v>1659</v>
      </c>
      <c r="B13" s="19" t="s">
        <v>1644</v>
      </c>
      <c r="C13" s="218" t="s">
        <v>1509</v>
      </c>
      <c r="D13" s="219" t="s">
        <v>1509</v>
      </c>
      <c r="E13" s="219" t="s">
        <v>1509</v>
      </c>
      <c r="F13" s="219" t="s">
        <v>1509</v>
      </c>
      <c r="G13" s="219" t="s">
        <v>1509</v>
      </c>
      <c r="H13" s="219" t="s">
        <v>1509</v>
      </c>
      <c r="I13" s="220" t="s">
        <v>1509</v>
      </c>
    </row>
    <row r="14" spans="1:12" x14ac:dyDescent="0.25">
      <c r="A14" s="6" t="s">
        <v>1660</v>
      </c>
      <c r="B14" s="19" t="s">
        <v>1644</v>
      </c>
      <c r="C14" s="218" t="s">
        <v>1513</v>
      </c>
      <c r="D14" s="219" t="s">
        <v>1513</v>
      </c>
      <c r="E14" s="219" t="s">
        <v>1513</v>
      </c>
      <c r="F14" s="219" t="s">
        <v>1513</v>
      </c>
      <c r="G14" s="219" t="s">
        <v>1513</v>
      </c>
      <c r="H14" s="219" t="s">
        <v>1513</v>
      </c>
      <c r="I14" s="220" t="s">
        <v>1513</v>
      </c>
    </row>
    <row r="15" spans="1:12" x14ac:dyDescent="0.25">
      <c r="A15" s="6" t="s">
        <v>1661</v>
      </c>
      <c r="B15" s="19" t="s">
        <v>1686</v>
      </c>
      <c r="C15" s="218" t="s">
        <v>1517</v>
      </c>
      <c r="D15" s="219" t="s">
        <v>1517</v>
      </c>
      <c r="E15" s="219" t="s">
        <v>1517</v>
      </c>
      <c r="F15" s="219" t="s">
        <v>1517</v>
      </c>
      <c r="G15" s="219" t="s">
        <v>1517</v>
      </c>
      <c r="H15" s="219" t="s">
        <v>1517</v>
      </c>
      <c r="I15" s="220" t="s">
        <v>1517</v>
      </c>
    </row>
    <row r="16" spans="1:12" x14ac:dyDescent="0.25">
      <c r="A16" s="6" t="s">
        <v>1662</v>
      </c>
      <c r="B16" s="19" t="s">
        <v>1686</v>
      </c>
      <c r="C16" s="218" t="s">
        <v>1521</v>
      </c>
      <c r="D16" s="219" t="s">
        <v>1521</v>
      </c>
      <c r="E16" s="219" t="s">
        <v>1521</v>
      </c>
      <c r="F16" s="219" t="s">
        <v>1521</v>
      </c>
      <c r="G16" s="219" t="s">
        <v>1521</v>
      </c>
      <c r="H16" s="219" t="s">
        <v>1521</v>
      </c>
      <c r="I16" s="220" t="s">
        <v>1521</v>
      </c>
    </row>
    <row r="17" spans="1:9" x14ac:dyDescent="0.25">
      <c r="A17" s="6" t="s">
        <v>1663</v>
      </c>
      <c r="B17" s="19" t="s">
        <v>1687</v>
      </c>
      <c r="C17" s="218" t="s">
        <v>1525</v>
      </c>
      <c r="D17" s="219" t="s">
        <v>1525</v>
      </c>
      <c r="E17" s="219" t="s">
        <v>1525</v>
      </c>
      <c r="F17" s="219" t="s">
        <v>1525</v>
      </c>
      <c r="G17" s="219" t="s">
        <v>1525</v>
      </c>
      <c r="H17" s="219" t="s">
        <v>1525</v>
      </c>
      <c r="I17" s="220" t="s">
        <v>1525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314</v>
      </c>
      <c r="C23">
        <v>20</v>
      </c>
      <c r="D23" t="s">
        <v>1505</v>
      </c>
      <c r="E23">
        <v>21946</v>
      </c>
      <c r="F23" t="s">
        <v>1506</v>
      </c>
      <c r="G23" t="s">
        <v>1507</v>
      </c>
      <c r="H23">
        <v>158.28</v>
      </c>
      <c r="I23">
        <v>31.65</v>
      </c>
    </row>
    <row r="24" spans="1:9" x14ac:dyDescent="0.25">
      <c r="A24" t="s">
        <v>1255</v>
      </c>
      <c r="B24" t="s">
        <v>319</v>
      </c>
      <c r="C24">
        <v>10</v>
      </c>
      <c r="D24" t="s">
        <v>1509</v>
      </c>
      <c r="E24">
        <v>47249</v>
      </c>
      <c r="F24" t="s">
        <v>1510</v>
      </c>
      <c r="G24" t="s">
        <v>1511</v>
      </c>
      <c r="H24">
        <v>555.55999999999995</v>
      </c>
      <c r="I24">
        <v>111.11</v>
      </c>
    </row>
    <row r="25" spans="1:9" x14ac:dyDescent="0.25">
      <c r="A25" t="s">
        <v>1255</v>
      </c>
      <c r="B25" t="s">
        <v>324</v>
      </c>
      <c r="C25">
        <v>20</v>
      </c>
      <c r="D25" t="s">
        <v>1513</v>
      </c>
      <c r="E25">
        <v>24827</v>
      </c>
      <c r="F25" t="s">
        <v>1514</v>
      </c>
      <c r="G25" t="s">
        <v>1515</v>
      </c>
      <c r="H25">
        <v>355.32</v>
      </c>
      <c r="I25">
        <v>71.06</v>
      </c>
    </row>
    <row r="26" spans="1:9" x14ac:dyDescent="0.25">
      <c r="A26" t="s">
        <v>1255</v>
      </c>
      <c r="B26" t="s">
        <v>329</v>
      </c>
      <c r="C26">
        <v>20</v>
      </c>
      <c r="D26" t="s">
        <v>1517</v>
      </c>
      <c r="E26">
        <v>27593</v>
      </c>
      <c r="F26" t="s">
        <v>1518</v>
      </c>
      <c r="G26" t="s">
        <v>1519</v>
      </c>
      <c r="H26">
        <v>229.91</v>
      </c>
      <c r="I26">
        <v>45.98</v>
      </c>
    </row>
    <row r="27" spans="1:9" x14ac:dyDescent="0.25">
      <c r="A27" t="s">
        <v>1255</v>
      </c>
      <c r="B27" t="s">
        <v>334</v>
      </c>
      <c r="C27">
        <v>20</v>
      </c>
      <c r="D27" t="s">
        <v>1521</v>
      </c>
      <c r="E27">
        <v>20247</v>
      </c>
      <c r="F27" t="s">
        <v>1522</v>
      </c>
      <c r="G27" t="s">
        <v>1523</v>
      </c>
      <c r="H27">
        <v>201.22</v>
      </c>
      <c r="I27">
        <v>40.24</v>
      </c>
    </row>
    <row r="28" spans="1:9" x14ac:dyDescent="0.25">
      <c r="A28" t="s">
        <v>1255</v>
      </c>
      <c r="B28" t="s">
        <v>339</v>
      </c>
      <c r="C28">
        <v>20</v>
      </c>
      <c r="D28" t="s">
        <v>1525</v>
      </c>
      <c r="E28">
        <v>24163</v>
      </c>
      <c r="F28" t="s">
        <v>1526</v>
      </c>
      <c r="G28" t="s">
        <v>1527</v>
      </c>
      <c r="H28">
        <v>249.09</v>
      </c>
      <c r="I28">
        <v>49.82</v>
      </c>
    </row>
    <row r="31" spans="1:9" x14ac:dyDescent="0.25">
      <c r="A31" s="7" t="s">
        <v>2414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2419</v>
      </c>
    </row>
    <row r="34" spans="1:49" x14ac:dyDescent="0.25">
      <c r="A34" t="s">
        <v>1709</v>
      </c>
      <c r="B34" s="38">
        <v>42485.416342592594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14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15</v>
      </c>
      <c r="L38">
        <v>16</v>
      </c>
      <c r="M38">
        <v>15</v>
      </c>
      <c r="N38">
        <v>3</v>
      </c>
      <c r="O38">
        <v>16</v>
      </c>
      <c r="P38">
        <v>16</v>
      </c>
      <c r="Q38">
        <v>16</v>
      </c>
      <c r="R38">
        <v>16</v>
      </c>
      <c r="S38">
        <v>15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14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12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148.42699999999999</v>
      </c>
      <c r="C39">
        <v>88.033000000000001</v>
      </c>
      <c r="D39">
        <v>96</v>
      </c>
      <c r="E39">
        <v>98.228999999999999</v>
      </c>
      <c r="F39">
        <v>170.661</v>
      </c>
      <c r="G39">
        <v>107.05800000000001</v>
      </c>
      <c r="H39">
        <v>86.257999999999996</v>
      </c>
      <c r="I39">
        <v>103.23099999999999</v>
      </c>
      <c r="J39">
        <v>152.74199999999999</v>
      </c>
      <c r="K39">
        <v>133.52000000000001</v>
      </c>
      <c r="L39">
        <v>159.14699999999999</v>
      </c>
      <c r="M39">
        <v>136.37299999999999</v>
      </c>
      <c r="N39">
        <v>31.067</v>
      </c>
      <c r="O39">
        <v>113.15600000000001</v>
      </c>
      <c r="P39">
        <v>75.858000000000004</v>
      </c>
      <c r="Q39">
        <v>105.73099999999999</v>
      </c>
      <c r="R39">
        <v>237.858</v>
      </c>
      <c r="S39">
        <v>100.02200000000001</v>
      </c>
      <c r="T39">
        <v>93.852999999999994</v>
      </c>
      <c r="U39">
        <v>72.831000000000003</v>
      </c>
      <c r="V39">
        <v>142.24199999999999</v>
      </c>
      <c r="W39">
        <v>109.214</v>
      </c>
      <c r="X39">
        <v>116.639</v>
      </c>
      <c r="Y39">
        <v>98.168000000000006</v>
      </c>
      <c r="Z39">
        <v>136.74100000000001</v>
      </c>
      <c r="AA39">
        <v>170.59200000000001</v>
      </c>
      <c r="AB39">
        <v>120.953</v>
      </c>
      <c r="AC39">
        <v>103.175</v>
      </c>
      <c r="AD39">
        <v>106.977</v>
      </c>
      <c r="AE39">
        <v>120.678</v>
      </c>
      <c r="AF39">
        <v>81.971000000000004</v>
      </c>
      <c r="AG39">
        <v>80.623000000000005</v>
      </c>
      <c r="AH39">
        <v>225.08799999999999</v>
      </c>
      <c r="AI39">
        <v>171.672</v>
      </c>
      <c r="AJ39">
        <v>116.8</v>
      </c>
      <c r="AK39">
        <v>113.63</v>
      </c>
      <c r="AL39">
        <v>112.575</v>
      </c>
      <c r="AM39">
        <v>101.39100000000001</v>
      </c>
      <c r="AN39">
        <v>106.28</v>
      </c>
      <c r="AO39">
        <v>144.559</v>
      </c>
      <c r="AP39">
        <v>126.97</v>
      </c>
      <c r="AQ39">
        <v>113.34399999999999</v>
      </c>
      <c r="AR39">
        <v>126.941</v>
      </c>
      <c r="AS39">
        <v>146.53899999999999</v>
      </c>
      <c r="AT39">
        <v>122.483</v>
      </c>
      <c r="AU39">
        <v>153.36600000000001</v>
      </c>
      <c r="AV39">
        <v>110.64100000000001</v>
      </c>
      <c r="AW39">
        <v>131.625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2418</v>
      </c>
    </row>
    <row r="42" spans="1:49" x14ac:dyDescent="0.25">
      <c r="A42" t="s">
        <v>1709</v>
      </c>
      <c r="B42" s="38">
        <v>42485.415578703702</v>
      </c>
    </row>
    <row r="43" spans="1:49" x14ac:dyDescent="0.25">
      <c r="A43" t="s">
        <v>1710</v>
      </c>
      <c r="B43">
        <v>2402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4</v>
      </c>
      <c r="D46">
        <v>16</v>
      </c>
      <c r="E46">
        <v>14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14</v>
      </c>
      <c r="L46">
        <v>16</v>
      </c>
      <c r="M46">
        <v>15</v>
      </c>
      <c r="N46">
        <v>2</v>
      </c>
      <c r="O46">
        <v>16</v>
      </c>
      <c r="P46">
        <v>16</v>
      </c>
      <c r="Q46">
        <v>16</v>
      </c>
      <c r="R46">
        <v>16</v>
      </c>
      <c r="S46">
        <v>0</v>
      </c>
      <c r="T46">
        <v>16</v>
      </c>
      <c r="U46">
        <v>0</v>
      </c>
      <c r="V46">
        <v>16</v>
      </c>
      <c r="W46">
        <v>16</v>
      </c>
      <c r="X46">
        <v>16</v>
      </c>
      <c r="Y46">
        <v>14</v>
      </c>
      <c r="Z46">
        <v>16</v>
      </c>
      <c r="AA46">
        <v>16</v>
      </c>
      <c r="AB46">
        <v>16</v>
      </c>
      <c r="AC46">
        <v>16</v>
      </c>
      <c r="AD46">
        <v>16</v>
      </c>
      <c r="AE46">
        <v>16</v>
      </c>
      <c r="AF46">
        <v>10</v>
      </c>
      <c r="AG46">
        <v>16</v>
      </c>
      <c r="AH46">
        <v>16</v>
      </c>
      <c r="AI46">
        <v>15</v>
      </c>
      <c r="AJ46">
        <v>16</v>
      </c>
      <c r="AK46">
        <v>15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8</v>
      </c>
      <c r="AR46">
        <v>16</v>
      </c>
      <c r="AS46">
        <v>16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105.351</v>
      </c>
      <c r="C47">
        <v>8.6989999999999998</v>
      </c>
      <c r="D47">
        <v>40.052999999999997</v>
      </c>
      <c r="E47">
        <v>61.34</v>
      </c>
      <c r="F47">
        <v>99.522999999999996</v>
      </c>
      <c r="G47">
        <v>80.635999999999996</v>
      </c>
      <c r="H47">
        <v>84.093999999999994</v>
      </c>
      <c r="I47">
        <v>103.331</v>
      </c>
      <c r="J47">
        <v>86.512</v>
      </c>
      <c r="K47">
        <v>58.341999999999999</v>
      </c>
      <c r="L47">
        <v>113.676</v>
      </c>
      <c r="M47">
        <v>142.89099999999999</v>
      </c>
      <c r="N47">
        <v>24.754000000000001</v>
      </c>
      <c r="O47">
        <v>77.397999999999996</v>
      </c>
      <c r="P47">
        <v>60.003</v>
      </c>
      <c r="Q47">
        <v>90.638999999999996</v>
      </c>
      <c r="R47">
        <v>114.854</v>
      </c>
      <c r="S47">
        <v>0</v>
      </c>
      <c r="T47">
        <v>101.264</v>
      </c>
      <c r="U47">
        <v>0</v>
      </c>
      <c r="V47">
        <v>81.018000000000001</v>
      </c>
      <c r="W47">
        <v>53.543999999999997</v>
      </c>
      <c r="X47">
        <v>73.344999999999999</v>
      </c>
      <c r="Y47">
        <v>69.58</v>
      </c>
      <c r="Z47">
        <v>268.23399999999998</v>
      </c>
      <c r="AA47">
        <v>71.423000000000002</v>
      </c>
      <c r="AB47">
        <v>89.635999999999996</v>
      </c>
      <c r="AC47">
        <v>54.167000000000002</v>
      </c>
      <c r="AD47">
        <v>50.962000000000003</v>
      </c>
      <c r="AE47">
        <v>81.402000000000001</v>
      </c>
      <c r="AF47">
        <v>33.709000000000003</v>
      </c>
      <c r="AG47">
        <v>78.228999999999999</v>
      </c>
      <c r="AH47">
        <v>393.577</v>
      </c>
      <c r="AI47">
        <v>22.826000000000001</v>
      </c>
      <c r="AJ47">
        <v>56.109000000000002</v>
      </c>
      <c r="AK47">
        <v>81.343999999999994</v>
      </c>
      <c r="AL47">
        <v>67.495000000000005</v>
      </c>
      <c r="AM47">
        <v>73.328000000000003</v>
      </c>
      <c r="AN47">
        <v>55.372999999999998</v>
      </c>
      <c r="AO47">
        <v>122.48399999999999</v>
      </c>
      <c r="AP47">
        <v>0</v>
      </c>
      <c r="AQ47">
        <v>8.7899999999999991</v>
      </c>
      <c r="AR47">
        <v>58.27</v>
      </c>
      <c r="AS47">
        <v>89.614000000000004</v>
      </c>
      <c r="AT47">
        <v>95.492000000000004</v>
      </c>
      <c r="AU47">
        <v>133.601</v>
      </c>
      <c r="AV47">
        <v>85.16</v>
      </c>
      <c r="AW47">
        <v>124.718</v>
      </c>
    </row>
    <row r="49" spans="1:49" x14ac:dyDescent="0.25">
      <c r="A49" s="7" t="s">
        <v>2407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2417</v>
      </c>
    </row>
    <row r="52" spans="1:49" x14ac:dyDescent="0.25">
      <c r="A52" t="s">
        <v>1709</v>
      </c>
      <c r="B52" s="38">
        <v>42485.414583333331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15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14</v>
      </c>
      <c r="AB56">
        <v>15</v>
      </c>
      <c r="AC56">
        <v>16</v>
      </c>
      <c r="AD56">
        <v>16</v>
      </c>
      <c r="AE56">
        <v>7</v>
      </c>
      <c r="AF56">
        <v>15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10</v>
      </c>
      <c r="AM56">
        <v>16</v>
      </c>
      <c r="AN56">
        <v>16</v>
      </c>
      <c r="AO56">
        <v>15</v>
      </c>
      <c r="AP56">
        <v>16</v>
      </c>
      <c r="AQ56">
        <v>15</v>
      </c>
      <c r="AR56">
        <v>15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71.486000000000004</v>
      </c>
      <c r="C57">
        <v>123.56699999999999</v>
      </c>
      <c r="D57">
        <v>51.582000000000001</v>
      </c>
      <c r="E57">
        <v>58.037999999999997</v>
      </c>
      <c r="F57">
        <v>122.974</v>
      </c>
      <c r="G57">
        <v>129.893</v>
      </c>
      <c r="H57">
        <v>116.98099999999999</v>
      </c>
      <c r="I57">
        <v>97.438000000000002</v>
      </c>
      <c r="J57">
        <v>149.36099999999999</v>
      </c>
      <c r="K57">
        <v>157.761</v>
      </c>
      <c r="L57">
        <v>112.795</v>
      </c>
      <c r="M57">
        <v>90.989000000000004</v>
      </c>
      <c r="N57">
        <v>120.464</v>
      </c>
      <c r="O57">
        <v>107.354</v>
      </c>
      <c r="P57">
        <v>46.503999999999998</v>
      </c>
      <c r="Q57">
        <v>124.136</v>
      </c>
      <c r="R57">
        <v>113.44199999999999</v>
      </c>
      <c r="S57">
        <v>133.10400000000001</v>
      </c>
      <c r="T57">
        <v>93.787000000000006</v>
      </c>
      <c r="U57">
        <v>62.713000000000001</v>
      </c>
      <c r="V57">
        <v>105.815</v>
      </c>
      <c r="W57">
        <v>150.03700000000001</v>
      </c>
      <c r="X57">
        <v>127.2</v>
      </c>
      <c r="Y57">
        <v>79.12</v>
      </c>
      <c r="Z57">
        <v>185.75700000000001</v>
      </c>
      <c r="AA57">
        <v>43.704999999999998</v>
      </c>
      <c r="AB57">
        <v>146.642</v>
      </c>
      <c r="AC57">
        <v>83.179000000000002</v>
      </c>
      <c r="AD57">
        <v>102.346</v>
      </c>
      <c r="AE57">
        <v>43.167999999999999</v>
      </c>
      <c r="AF57">
        <v>152.19499999999999</v>
      </c>
      <c r="AG57">
        <v>168.40299999999999</v>
      </c>
      <c r="AH57">
        <v>226.97399999999999</v>
      </c>
      <c r="AI57">
        <v>165.148</v>
      </c>
      <c r="AJ57">
        <v>127.93300000000001</v>
      </c>
      <c r="AK57">
        <v>108.69799999999999</v>
      </c>
      <c r="AL57">
        <v>78.185000000000002</v>
      </c>
      <c r="AM57">
        <v>71.989000000000004</v>
      </c>
      <c r="AN57">
        <v>139.94300000000001</v>
      </c>
      <c r="AO57">
        <v>102.10899999999999</v>
      </c>
      <c r="AP57">
        <v>118.902</v>
      </c>
      <c r="AQ57">
        <v>97.974000000000004</v>
      </c>
      <c r="AR57">
        <v>106.241</v>
      </c>
      <c r="AS57">
        <v>151.876</v>
      </c>
      <c r="AT57">
        <v>75.8</v>
      </c>
      <c r="AU57">
        <v>154.422</v>
      </c>
      <c r="AV57">
        <v>106.785</v>
      </c>
      <c r="AW57">
        <v>136.99299999999999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2416</v>
      </c>
    </row>
    <row r="60" spans="1:49" x14ac:dyDescent="0.25">
      <c r="A60" t="s">
        <v>1709</v>
      </c>
      <c r="B60" s="38">
        <v>42485.413622685184</v>
      </c>
    </row>
    <row r="61" spans="1:49" x14ac:dyDescent="0.25">
      <c r="A61" t="s">
        <v>1710</v>
      </c>
      <c r="B61">
        <v>2411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15</v>
      </c>
      <c r="C64">
        <v>10</v>
      </c>
      <c r="D64">
        <v>12</v>
      </c>
      <c r="E64">
        <v>14</v>
      </c>
      <c r="F64">
        <v>15</v>
      </c>
      <c r="G64">
        <v>16</v>
      </c>
      <c r="H64">
        <v>16</v>
      </c>
      <c r="I64">
        <v>16</v>
      </c>
      <c r="J64">
        <v>15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0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15</v>
      </c>
      <c r="Z64">
        <v>16</v>
      </c>
      <c r="AA64">
        <v>14</v>
      </c>
      <c r="AB64">
        <v>15</v>
      </c>
      <c r="AC64">
        <v>16</v>
      </c>
      <c r="AD64">
        <v>16</v>
      </c>
      <c r="AE64">
        <v>7</v>
      </c>
      <c r="AF64">
        <v>15</v>
      </c>
      <c r="AG64">
        <v>16</v>
      </c>
      <c r="AH64">
        <v>16</v>
      </c>
      <c r="AI64">
        <v>14</v>
      </c>
      <c r="AJ64">
        <v>16</v>
      </c>
      <c r="AK64">
        <v>16</v>
      </c>
      <c r="AL64">
        <v>11</v>
      </c>
      <c r="AM64">
        <v>16</v>
      </c>
      <c r="AN64">
        <v>16</v>
      </c>
      <c r="AO64">
        <v>15</v>
      </c>
      <c r="AP64">
        <v>0</v>
      </c>
      <c r="AQ64">
        <v>14</v>
      </c>
      <c r="AR64">
        <v>15</v>
      </c>
      <c r="AS64">
        <v>16</v>
      </c>
      <c r="AT64">
        <v>16</v>
      </c>
      <c r="AU64">
        <v>16</v>
      </c>
      <c r="AV64">
        <v>15</v>
      </c>
      <c r="AW64">
        <v>16</v>
      </c>
    </row>
    <row r="65" spans="1:49" x14ac:dyDescent="0.25">
      <c r="A65" t="s">
        <v>1764</v>
      </c>
      <c r="B65">
        <v>50.268000000000001</v>
      </c>
      <c r="C65">
        <v>15.885</v>
      </c>
      <c r="D65">
        <v>18.414000000000001</v>
      </c>
      <c r="E65">
        <v>62.121000000000002</v>
      </c>
      <c r="F65">
        <v>77.292000000000002</v>
      </c>
      <c r="G65">
        <v>64.272999999999996</v>
      </c>
      <c r="H65">
        <v>95.947999999999993</v>
      </c>
      <c r="I65">
        <v>85.972999999999999</v>
      </c>
      <c r="J65">
        <v>57.279000000000003</v>
      </c>
      <c r="K65">
        <v>71.337000000000003</v>
      </c>
      <c r="L65">
        <v>65.05</v>
      </c>
      <c r="M65">
        <v>50.069000000000003</v>
      </c>
      <c r="N65">
        <v>66.055000000000007</v>
      </c>
      <c r="O65">
        <v>63.091000000000001</v>
      </c>
      <c r="P65">
        <v>26.34</v>
      </c>
      <c r="Q65">
        <v>65.87</v>
      </c>
      <c r="R65">
        <v>54.914999999999999</v>
      </c>
      <c r="S65">
        <v>0</v>
      </c>
      <c r="T65">
        <v>30.268000000000001</v>
      </c>
      <c r="U65">
        <v>48.067</v>
      </c>
      <c r="V65">
        <v>69.594999999999999</v>
      </c>
      <c r="W65">
        <v>39.743000000000002</v>
      </c>
      <c r="X65">
        <v>55.436999999999998</v>
      </c>
      <c r="Y65">
        <v>25.402000000000001</v>
      </c>
      <c r="Z65">
        <v>573.81500000000005</v>
      </c>
      <c r="AA65">
        <v>23.835000000000001</v>
      </c>
      <c r="AB65">
        <v>73.953000000000003</v>
      </c>
      <c r="AC65">
        <v>67.242000000000004</v>
      </c>
      <c r="AD65">
        <v>47.246000000000002</v>
      </c>
      <c r="AE65">
        <v>16.225999999999999</v>
      </c>
      <c r="AF65">
        <v>54.503999999999998</v>
      </c>
      <c r="AG65">
        <v>70.619</v>
      </c>
      <c r="AH65">
        <v>483.36099999999999</v>
      </c>
      <c r="AI65">
        <v>18.352</v>
      </c>
      <c r="AJ65">
        <v>67.486000000000004</v>
      </c>
      <c r="AK65">
        <v>41.945</v>
      </c>
      <c r="AL65">
        <v>73.195999999999998</v>
      </c>
      <c r="AM65">
        <v>52.213999999999999</v>
      </c>
      <c r="AN65">
        <v>52.466999999999999</v>
      </c>
      <c r="AO65">
        <v>48.033000000000001</v>
      </c>
      <c r="AP65">
        <v>0</v>
      </c>
      <c r="AQ65">
        <v>32.143999999999998</v>
      </c>
      <c r="AR65">
        <v>31.62</v>
      </c>
      <c r="AS65">
        <v>89.927999999999997</v>
      </c>
      <c r="AT65">
        <v>51.253999999999998</v>
      </c>
      <c r="AU65">
        <v>92.784000000000006</v>
      </c>
      <c r="AV65">
        <v>64.885999999999996</v>
      </c>
      <c r="AW65">
        <v>48.786999999999999</v>
      </c>
    </row>
    <row r="67" spans="1:49" x14ac:dyDescent="0.25">
      <c r="A67" s="7" t="s">
        <v>2406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2415</v>
      </c>
    </row>
    <row r="70" spans="1:49" x14ac:dyDescent="0.25">
      <c r="A70" t="s">
        <v>1709</v>
      </c>
      <c r="B70" s="38">
        <v>42485.412893518522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15</v>
      </c>
      <c r="F74">
        <v>16</v>
      </c>
      <c r="G74">
        <v>16</v>
      </c>
      <c r="H74">
        <v>15</v>
      </c>
      <c r="I74">
        <v>16</v>
      </c>
      <c r="J74">
        <v>15</v>
      </c>
      <c r="K74">
        <v>15</v>
      </c>
      <c r="L74">
        <v>16</v>
      </c>
      <c r="M74">
        <v>8</v>
      </c>
      <c r="N74">
        <v>13</v>
      </c>
      <c r="O74">
        <v>14</v>
      </c>
      <c r="P74">
        <v>10</v>
      </c>
      <c r="Q74">
        <v>8</v>
      </c>
      <c r="R74">
        <v>15</v>
      </c>
      <c r="S74">
        <v>9</v>
      </c>
      <c r="T74">
        <v>13</v>
      </c>
      <c r="U74">
        <v>10</v>
      </c>
      <c r="V74">
        <v>16</v>
      </c>
      <c r="W74">
        <v>8</v>
      </c>
      <c r="X74">
        <v>13</v>
      </c>
      <c r="Y74">
        <v>16</v>
      </c>
      <c r="Z74">
        <v>11</v>
      </c>
      <c r="AA74">
        <v>11</v>
      </c>
      <c r="AB74">
        <v>9</v>
      </c>
      <c r="AC74">
        <v>11</v>
      </c>
      <c r="AD74">
        <v>11</v>
      </c>
      <c r="AE74">
        <v>5</v>
      </c>
      <c r="AF74">
        <v>12</v>
      </c>
      <c r="AG74">
        <v>15</v>
      </c>
      <c r="AH74">
        <v>16</v>
      </c>
      <c r="AI74">
        <v>4</v>
      </c>
      <c r="AJ74">
        <v>8</v>
      </c>
      <c r="AK74">
        <v>16</v>
      </c>
      <c r="AL74">
        <v>11</v>
      </c>
      <c r="AM74">
        <v>16</v>
      </c>
      <c r="AN74">
        <v>10</v>
      </c>
      <c r="AO74">
        <v>11</v>
      </c>
      <c r="AP74">
        <v>15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14</v>
      </c>
      <c r="AW74">
        <v>14</v>
      </c>
    </row>
    <row r="75" spans="1:49" x14ac:dyDescent="0.25">
      <c r="A75" t="s">
        <v>1764</v>
      </c>
      <c r="B75">
        <v>121.833</v>
      </c>
      <c r="C75">
        <v>135.76900000000001</v>
      </c>
      <c r="D75">
        <v>69.599999999999994</v>
      </c>
      <c r="E75">
        <v>153.167</v>
      </c>
      <c r="F75">
        <v>100.84699999999999</v>
      </c>
      <c r="G75">
        <v>80.349999999999994</v>
      </c>
      <c r="H75">
        <v>100.723</v>
      </c>
      <c r="I75">
        <v>14.394</v>
      </c>
      <c r="J75">
        <v>107.032</v>
      </c>
      <c r="K75">
        <v>82.542000000000002</v>
      </c>
      <c r="L75">
        <v>78.977000000000004</v>
      </c>
      <c r="M75">
        <v>33.247</v>
      </c>
      <c r="N75">
        <v>61.029000000000003</v>
      </c>
      <c r="O75">
        <v>69.870999999999995</v>
      </c>
      <c r="P75">
        <v>73.62</v>
      </c>
      <c r="Q75">
        <v>33.146999999999998</v>
      </c>
      <c r="R75">
        <v>100.13500000000001</v>
      </c>
      <c r="S75">
        <v>33.606000000000002</v>
      </c>
      <c r="T75">
        <v>73.016999999999996</v>
      </c>
      <c r="U75">
        <v>45.942999999999998</v>
      </c>
      <c r="V75">
        <v>115.325</v>
      </c>
      <c r="W75">
        <v>63.643999999999998</v>
      </c>
      <c r="X75">
        <v>116.187</v>
      </c>
      <c r="Y75">
        <v>147.00200000000001</v>
      </c>
      <c r="Z75">
        <v>105.65</v>
      </c>
      <c r="AA75">
        <v>85.072999999999993</v>
      </c>
      <c r="AB75">
        <v>63.689</v>
      </c>
      <c r="AC75">
        <v>70.155000000000001</v>
      </c>
      <c r="AD75">
        <v>73.326999999999998</v>
      </c>
      <c r="AE75">
        <v>38.234999999999999</v>
      </c>
      <c r="AF75">
        <v>84.284999999999997</v>
      </c>
      <c r="AG75">
        <v>128.947</v>
      </c>
      <c r="AH75">
        <v>167.244</v>
      </c>
      <c r="AI75">
        <v>39.037999999999997</v>
      </c>
      <c r="AJ75">
        <v>37.813000000000002</v>
      </c>
      <c r="AK75">
        <v>132.923</v>
      </c>
      <c r="AL75">
        <v>65.057000000000002</v>
      </c>
      <c r="AM75">
        <v>102.813</v>
      </c>
      <c r="AN75">
        <v>40</v>
      </c>
      <c r="AO75">
        <v>50.302</v>
      </c>
      <c r="AP75">
        <v>173.697</v>
      </c>
      <c r="AQ75">
        <v>97.433000000000007</v>
      </c>
      <c r="AR75">
        <v>141.339</v>
      </c>
      <c r="AS75">
        <v>89.968999999999994</v>
      </c>
      <c r="AT75">
        <v>86.722999999999999</v>
      </c>
      <c r="AU75">
        <v>124.402</v>
      </c>
      <c r="AV75">
        <v>123.968</v>
      </c>
      <c r="AW75">
        <v>85.813000000000002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2420</v>
      </c>
    </row>
    <row r="78" spans="1:49" x14ac:dyDescent="0.25">
      <c r="A78" t="s">
        <v>1709</v>
      </c>
      <c r="B78" s="38">
        <v>42485.417060185187</v>
      </c>
    </row>
    <row r="79" spans="1:49" x14ac:dyDescent="0.25">
      <c r="A79" t="s">
        <v>1710</v>
      </c>
      <c r="B79">
        <v>2404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15</v>
      </c>
      <c r="E82">
        <v>15</v>
      </c>
      <c r="F82">
        <v>16</v>
      </c>
      <c r="G82">
        <v>16</v>
      </c>
      <c r="H82">
        <v>16</v>
      </c>
      <c r="I82">
        <v>16</v>
      </c>
      <c r="J82">
        <v>15</v>
      </c>
      <c r="K82">
        <v>16</v>
      </c>
      <c r="L82">
        <v>16</v>
      </c>
      <c r="M82">
        <v>8</v>
      </c>
      <c r="N82">
        <v>12</v>
      </c>
      <c r="O82">
        <v>13</v>
      </c>
      <c r="P82">
        <v>10</v>
      </c>
      <c r="Q82">
        <v>8</v>
      </c>
      <c r="R82">
        <v>15</v>
      </c>
      <c r="S82">
        <v>0</v>
      </c>
      <c r="T82">
        <v>12</v>
      </c>
      <c r="U82">
        <v>10</v>
      </c>
      <c r="V82">
        <v>16</v>
      </c>
      <c r="W82">
        <v>7</v>
      </c>
      <c r="X82">
        <v>12</v>
      </c>
      <c r="Y82">
        <v>16</v>
      </c>
      <c r="Z82">
        <v>14</v>
      </c>
      <c r="AA82">
        <v>11</v>
      </c>
      <c r="AB82">
        <v>9</v>
      </c>
      <c r="AC82">
        <v>9</v>
      </c>
      <c r="AD82">
        <v>10</v>
      </c>
      <c r="AE82">
        <v>3</v>
      </c>
      <c r="AF82">
        <v>12</v>
      </c>
      <c r="AG82">
        <v>15</v>
      </c>
      <c r="AH82">
        <v>11</v>
      </c>
      <c r="AI82">
        <v>2</v>
      </c>
      <c r="AJ82">
        <v>5</v>
      </c>
      <c r="AK82">
        <v>16</v>
      </c>
      <c r="AL82">
        <v>9</v>
      </c>
      <c r="AM82">
        <v>14</v>
      </c>
      <c r="AN82">
        <v>9</v>
      </c>
      <c r="AO82">
        <v>10</v>
      </c>
      <c r="AP82">
        <v>0</v>
      </c>
      <c r="AQ82">
        <v>0</v>
      </c>
      <c r="AR82">
        <v>14</v>
      </c>
      <c r="AS82">
        <v>15</v>
      </c>
      <c r="AT82">
        <v>15</v>
      </c>
      <c r="AU82">
        <v>16</v>
      </c>
      <c r="AV82">
        <v>14</v>
      </c>
      <c r="AW82">
        <v>14</v>
      </c>
    </row>
    <row r="83" spans="1:49" x14ac:dyDescent="0.25">
      <c r="A83" t="s">
        <v>1764</v>
      </c>
      <c r="B83">
        <v>81.64</v>
      </c>
      <c r="C83">
        <v>17.145</v>
      </c>
      <c r="D83">
        <v>38.715000000000003</v>
      </c>
      <c r="E83">
        <v>107.68600000000001</v>
      </c>
      <c r="F83">
        <v>67.063000000000002</v>
      </c>
      <c r="G83">
        <v>42.584000000000003</v>
      </c>
      <c r="H83">
        <v>105.878</v>
      </c>
      <c r="I83">
        <v>26.777000000000001</v>
      </c>
      <c r="J83">
        <v>126.324</v>
      </c>
      <c r="K83">
        <v>91.787999999999997</v>
      </c>
      <c r="L83">
        <v>68.352999999999994</v>
      </c>
      <c r="M83">
        <v>48.185000000000002</v>
      </c>
      <c r="N83">
        <v>41.765999999999998</v>
      </c>
      <c r="O83">
        <v>31.574000000000002</v>
      </c>
      <c r="P83">
        <v>58.363</v>
      </c>
      <c r="Q83">
        <v>28.256</v>
      </c>
      <c r="R83">
        <v>72.521000000000001</v>
      </c>
      <c r="S83">
        <v>0</v>
      </c>
      <c r="T83">
        <v>85.323999999999998</v>
      </c>
      <c r="U83">
        <v>35.438000000000002</v>
      </c>
      <c r="V83">
        <v>64.034999999999997</v>
      </c>
      <c r="W83">
        <v>34.938000000000002</v>
      </c>
      <c r="X83">
        <v>63.976999999999997</v>
      </c>
      <c r="Y83">
        <v>84.945999999999998</v>
      </c>
      <c r="Z83">
        <v>56.14</v>
      </c>
      <c r="AA83">
        <v>45.088000000000001</v>
      </c>
      <c r="AB83">
        <v>38.393999999999998</v>
      </c>
      <c r="AC83">
        <v>32.892000000000003</v>
      </c>
      <c r="AD83">
        <v>39.524000000000001</v>
      </c>
      <c r="AE83">
        <v>29.035</v>
      </c>
      <c r="AF83">
        <v>62.564</v>
      </c>
      <c r="AG83">
        <v>69.158000000000001</v>
      </c>
      <c r="AH83">
        <v>11.315</v>
      </c>
      <c r="AI83">
        <v>19.254999999999999</v>
      </c>
      <c r="AJ83">
        <v>26.925000000000001</v>
      </c>
      <c r="AK83">
        <v>67.728999999999999</v>
      </c>
      <c r="AL83">
        <v>35.133000000000003</v>
      </c>
      <c r="AM83">
        <v>52.149000000000001</v>
      </c>
      <c r="AN83">
        <v>23.385999999999999</v>
      </c>
      <c r="AO83">
        <v>33.746000000000002</v>
      </c>
      <c r="AP83">
        <v>0</v>
      </c>
      <c r="AQ83">
        <v>0</v>
      </c>
      <c r="AR83">
        <v>36.5</v>
      </c>
      <c r="AS83">
        <v>38.677</v>
      </c>
      <c r="AT83">
        <v>43.371000000000002</v>
      </c>
      <c r="AU83">
        <v>60.408999999999999</v>
      </c>
      <c r="AV83">
        <v>92.391000000000005</v>
      </c>
      <c r="AW83">
        <v>96.468000000000004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25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93.333333333333329</v>
      </c>
      <c r="L86">
        <f t="shared" si="0"/>
        <v>100</v>
      </c>
      <c r="M86">
        <f t="shared" si="0"/>
        <v>100</v>
      </c>
      <c r="N86">
        <f t="shared" si="0"/>
        <v>66.666666666666657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100</v>
      </c>
      <c r="U86">
        <f t="shared" si="0"/>
        <v>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83.333333333333343</v>
      </c>
      <c r="AG86">
        <f t="shared" si="0"/>
        <v>100</v>
      </c>
      <c r="AH86">
        <f t="shared" si="0"/>
        <v>100</v>
      </c>
      <c r="AI86">
        <f t="shared" si="0"/>
        <v>93.75</v>
      </c>
      <c r="AJ86">
        <f t="shared" si="0"/>
        <v>100</v>
      </c>
      <c r="AK86">
        <f t="shared" si="0"/>
        <v>93.75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50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93.75</v>
      </c>
      <c r="C87">
        <f t="shared" ref="C87:AW87" si="1">C64/C56*100</f>
        <v>62.5</v>
      </c>
      <c r="D87">
        <f t="shared" si="1"/>
        <v>75</v>
      </c>
      <c r="E87">
        <f t="shared" si="1"/>
        <v>87.5</v>
      </c>
      <c r="F87">
        <f t="shared" si="1"/>
        <v>93.75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93.75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87.5</v>
      </c>
      <c r="AJ87">
        <f t="shared" si="1"/>
        <v>100</v>
      </c>
      <c r="AK87">
        <f t="shared" si="1"/>
        <v>100</v>
      </c>
      <c r="AL87">
        <f t="shared" si="1"/>
        <v>110.00000000000001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93.333333333333329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93.75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93.75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106.66666666666667</v>
      </c>
      <c r="I88">
        <f t="shared" si="2"/>
        <v>100</v>
      </c>
      <c r="J88">
        <f t="shared" si="2"/>
        <v>100</v>
      </c>
      <c r="K88">
        <f t="shared" si="2"/>
        <v>106.66666666666667</v>
      </c>
      <c r="L88">
        <f t="shared" si="2"/>
        <v>100</v>
      </c>
      <c r="M88">
        <f t="shared" si="2"/>
        <v>100</v>
      </c>
      <c r="N88">
        <f t="shared" si="2"/>
        <v>92.307692307692307</v>
      </c>
      <c r="O88">
        <f t="shared" si="2"/>
        <v>92.857142857142861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92.307692307692307</v>
      </c>
      <c r="U88">
        <f t="shared" si="2"/>
        <v>100</v>
      </c>
      <c r="V88">
        <f t="shared" si="2"/>
        <v>100</v>
      </c>
      <c r="W88">
        <f t="shared" si="2"/>
        <v>87.5</v>
      </c>
      <c r="X88">
        <f t="shared" si="2"/>
        <v>92.307692307692307</v>
      </c>
      <c r="Y88">
        <f t="shared" si="2"/>
        <v>100</v>
      </c>
      <c r="Z88">
        <f t="shared" si="2"/>
        <v>127.27272727272727</v>
      </c>
      <c r="AA88">
        <f t="shared" si="2"/>
        <v>100</v>
      </c>
      <c r="AB88">
        <f t="shared" si="2"/>
        <v>100</v>
      </c>
      <c r="AC88">
        <f t="shared" si="2"/>
        <v>81.818181818181827</v>
      </c>
      <c r="AD88">
        <f t="shared" si="2"/>
        <v>90.909090909090907</v>
      </c>
      <c r="AE88">
        <f t="shared" si="2"/>
        <v>60</v>
      </c>
      <c r="AF88">
        <f t="shared" si="2"/>
        <v>100</v>
      </c>
      <c r="AG88">
        <f t="shared" si="2"/>
        <v>100</v>
      </c>
      <c r="AH88">
        <f t="shared" si="2"/>
        <v>68.75</v>
      </c>
      <c r="AI88">
        <f t="shared" si="2"/>
        <v>50</v>
      </c>
      <c r="AJ88">
        <f t="shared" si="2"/>
        <v>62.5</v>
      </c>
      <c r="AK88">
        <f t="shared" si="2"/>
        <v>100</v>
      </c>
      <c r="AL88">
        <f t="shared" si="2"/>
        <v>81.818181818181827</v>
      </c>
      <c r="AM88">
        <f t="shared" si="2"/>
        <v>87.5</v>
      </c>
      <c r="AN88">
        <f t="shared" si="2"/>
        <v>90</v>
      </c>
      <c r="AO88">
        <f t="shared" si="2"/>
        <v>90.909090909090907</v>
      </c>
      <c r="AP88">
        <f t="shared" si="2"/>
        <v>0</v>
      </c>
      <c r="AQ88">
        <f t="shared" si="2"/>
        <v>0</v>
      </c>
      <c r="AR88">
        <f t="shared" si="2"/>
        <v>87.5</v>
      </c>
      <c r="AS88">
        <f t="shared" si="2"/>
        <v>93.75</v>
      </c>
      <c r="AT88">
        <f t="shared" si="2"/>
        <v>93.75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1507</v>
      </c>
      <c r="D89" s="7" t="s">
        <v>1507</v>
      </c>
      <c r="E89" s="7" t="s">
        <v>1507</v>
      </c>
      <c r="F89" s="7" t="s">
        <v>1507</v>
      </c>
      <c r="G89" s="7" t="s">
        <v>1507</v>
      </c>
      <c r="H89" s="7" t="s">
        <v>1507</v>
      </c>
      <c r="I89" s="7" t="s">
        <v>1507</v>
      </c>
      <c r="J89" s="7" t="s">
        <v>1644</v>
      </c>
      <c r="K89" s="7" t="s">
        <v>1511</v>
      </c>
      <c r="L89" s="7" t="s">
        <v>1511</v>
      </c>
      <c r="M89" s="7" t="s">
        <v>1511</v>
      </c>
      <c r="N89" s="7" t="s">
        <v>1511</v>
      </c>
      <c r="O89" s="7" t="s">
        <v>1511</v>
      </c>
      <c r="P89" s="7" t="s">
        <v>1511</v>
      </c>
      <c r="Q89" s="7" t="s">
        <v>1511</v>
      </c>
      <c r="R89" s="7" t="s">
        <v>1644</v>
      </c>
      <c r="S89" s="7" t="s">
        <v>1515</v>
      </c>
      <c r="T89" s="7" t="s">
        <v>1515</v>
      </c>
      <c r="U89" s="7" t="s">
        <v>1515</v>
      </c>
      <c r="V89" s="7" t="s">
        <v>1515</v>
      </c>
      <c r="W89" s="7" t="s">
        <v>1515</v>
      </c>
      <c r="X89" s="7" t="s">
        <v>1515</v>
      </c>
      <c r="Y89" s="7" t="s">
        <v>1515</v>
      </c>
      <c r="Z89" s="7" t="s">
        <v>1686</v>
      </c>
      <c r="AA89" s="7" t="s">
        <v>1519</v>
      </c>
      <c r="AB89" s="7" t="s">
        <v>1519</v>
      </c>
      <c r="AC89" s="7" t="s">
        <v>1519</v>
      </c>
      <c r="AD89" s="7" t="s">
        <v>1519</v>
      </c>
      <c r="AE89" s="7" t="s">
        <v>1519</v>
      </c>
      <c r="AF89" s="7" t="s">
        <v>1519</v>
      </c>
      <c r="AG89" s="7" t="s">
        <v>1519</v>
      </c>
      <c r="AH89" s="7" t="s">
        <v>1686</v>
      </c>
      <c r="AI89" s="7" t="s">
        <v>1523</v>
      </c>
      <c r="AJ89" s="7" t="s">
        <v>1523</v>
      </c>
      <c r="AK89" s="7" t="s">
        <v>1523</v>
      </c>
      <c r="AL89" s="7" t="s">
        <v>1523</v>
      </c>
      <c r="AM89" s="7" t="s">
        <v>1523</v>
      </c>
      <c r="AN89" s="7" t="s">
        <v>1523</v>
      </c>
      <c r="AO89" s="7" t="s">
        <v>1523</v>
      </c>
      <c r="AP89" s="7" t="s">
        <v>1794</v>
      </c>
      <c r="AQ89" s="7" t="s">
        <v>1527</v>
      </c>
      <c r="AR89" s="7" t="s">
        <v>1527</v>
      </c>
      <c r="AS89" s="7" t="s">
        <v>1527</v>
      </c>
      <c r="AT89" s="7" t="s">
        <v>1527</v>
      </c>
      <c r="AU89" s="7" t="s">
        <v>1527</v>
      </c>
      <c r="AV89" s="7" t="s">
        <v>1527</v>
      </c>
      <c r="AW89" s="7" t="s">
        <v>1527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97.916666666666671</v>
      </c>
      <c r="C91">
        <f t="shared" ref="C91:AW91" si="3">AVERAGE(C86:C88)</f>
        <v>62.5</v>
      </c>
      <c r="D91">
        <f t="shared" si="3"/>
        <v>89.583333333333329</v>
      </c>
      <c r="E91">
        <f t="shared" si="3"/>
        <v>95.833333333333329</v>
      </c>
      <c r="F91">
        <f t="shared" si="3"/>
        <v>97.916666666666671</v>
      </c>
      <c r="G91">
        <f t="shared" si="3"/>
        <v>100</v>
      </c>
      <c r="H91">
        <f t="shared" si="3"/>
        <v>102.22222222222223</v>
      </c>
      <c r="I91">
        <f t="shared" si="3"/>
        <v>100</v>
      </c>
      <c r="J91">
        <f t="shared" si="3"/>
        <v>100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86.324786324786317</v>
      </c>
      <c r="O91">
        <f t="shared" si="3"/>
        <v>97.619047619047635</v>
      </c>
      <c r="P91">
        <f t="shared" si="3"/>
        <v>100</v>
      </c>
      <c r="Q91">
        <f t="shared" si="3"/>
        <v>100</v>
      </c>
      <c r="R91">
        <f t="shared" si="3"/>
        <v>100</v>
      </c>
      <c r="S91">
        <f t="shared" si="3"/>
        <v>0</v>
      </c>
      <c r="T91">
        <f t="shared" si="3"/>
        <v>97.435897435897445</v>
      </c>
      <c r="U91">
        <f t="shared" si="3"/>
        <v>66.666666666666671</v>
      </c>
      <c r="V91">
        <f t="shared" si="3"/>
        <v>100</v>
      </c>
      <c r="W91">
        <f t="shared" si="3"/>
        <v>95.833333333333329</v>
      </c>
      <c r="X91">
        <f t="shared" si="3"/>
        <v>97.435897435897445</v>
      </c>
      <c r="Y91">
        <f t="shared" si="3"/>
        <v>97.916666666666671</v>
      </c>
      <c r="Z91">
        <f t="shared" si="3"/>
        <v>109.09090909090908</v>
      </c>
      <c r="AA91">
        <f t="shared" si="3"/>
        <v>100</v>
      </c>
      <c r="AB91">
        <f t="shared" si="3"/>
        <v>100</v>
      </c>
      <c r="AC91">
        <f t="shared" si="3"/>
        <v>93.939393939393938</v>
      </c>
      <c r="AD91">
        <f t="shared" si="3"/>
        <v>96.969696969696955</v>
      </c>
      <c r="AE91">
        <f t="shared" si="3"/>
        <v>86.666666666666671</v>
      </c>
      <c r="AF91">
        <f t="shared" si="3"/>
        <v>94.444444444444457</v>
      </c>
      <c r="AG91">
        <f t="shared" si="3"/>
        <v>100</v>
      </c>
      <c r="AH91">
        <f t="shared" si="3"/>
        <v>89.583333333333329</v>
      </c>
      <c r="AI91">
        <f t="shared" si="3"/>
        <v>77.083333333333329</v>
      </c>
      <c r="AJ91">
        <f t="shared" si="3"/>
        <v>87.5</v>
      </c>
      <c r="AK91">
        <f t="shared" si="3"/>
        <v>97.916666666666671</v>
      </c>
      <c r="AL91">
        <f t="shared" si="3"/>
        <v>97.272727272727266</v>
      </c>
      <c r="AM91">
        <f t="shared" si="3"/>
        <v>95.833333333333329</v>
      </c>
      <c r="AN91">
        <f t="shared" si="3"/>
        <v>96.666666666666671</v>
      </c>
      <c r="AO91">
        <f t="shared" si="3"/>
        <v>96.969696969696955</v>
      </c>
      <c r="AP91">
        <f t="shared" si="3"/>
        <v>0</v>
      </c>
      <c r="AQ91">
        <f t="shared" si="3"/>
        <v>47.777777777777771</v>
      </c>
      <c r="AR91">
        <f t="shared" si="3"/>
        <v>95.833333333333329</v>
      </c>
      <c r="AS91">
        <f t="shared" si="3"/>
        <v>97.916666666666671</v>
      </c>
      <c r="AT91">
        <f t="shared" si="3"/>
        <v>97.916666666666671</v>
      </c>
      <c r="AU91">
        <f t="shared" si="3"/>
        <v>100</v>
      </c>
      <c r="AV91">
        <f t="shared" si="3"/>
        <v>97.916666666666671</v>
      </c>
      <c r="AW91">
        <f t="shared" si="3"/>
        <v>100</v>
      </c>
    </row>
    <row r="92" spans="1:49" x14ac:dyDescent="0.25">
      <c r="A92" t="s">
        <v>1774</v>
      </c>
      <c r="B92">
        <f>STDEV(B86:B88)</f>
        <v>3.6084391824351609</v>
      </c>
      <c r="C92">
        <f t="shared" ref="C92:AW92" si="4">STDEV(C86:C88)</f>
        <v>37.5</v>
      </c>
      <c r="D92">
        <f t="shared" si="4"/>
        <v>13.010412496663353</v>
      </c>
      <c r="E92">
        <f t="shared" si="4"/>
        <v>7.2168783648703219</v>
      </c>
      <c r="F92">
        <f t="shared" si="4"/>
        <v>3.6084391824351609</v>
      </c>
      <c r="G92">
        <f t="shared" si="4"/>
        <v>0</v>
      </c>
      <c r="H92">
        <f t="shared" si="4"/>
        <v>3.8490017945975077</v>
      </c>
      <c r="I92">
        <f t="shared" si="4"/>
        <v>0</v>
      </c>
      <c r="J92">
        <f t="shared" si="4"/>
        <v>0</v>
      </c>
      <c r="K92">
        <f t="shared" si="4"/>
        <v>6.6666666666666714</v>
      </c>
      <c r="L92">
        <f t="shared" si="4"/>
        <v>0</v>
      </c>
      <c r="M92">
        <f t="shared" si="4"/>
        <v>0</v>
      </c>
      <c r="N92">
        <f t="shared" si="4"/>
        <v>17.4534853475745</v>
      </c>
      <c r="O92">
        <f t="shared" si="4"/>
        <v>4.12393049421161</v>
      </c>
      <c r="P92">
        <f t="shared" si="4"/>
        <v>0</v>
      </c>
      <c r="Q92">
        <f t="shared" si="4"/>
        <v>0</v>
      </c>
      <c r="R92">
        <f t="shared" si="4"/>
        <v>0</v>
      </c>
      <c r="S92">
        <f t="shared" si="4"/>
        <v>0</v>
      </c>
      <c r="T92">
        <f t="shared" si="4"/>
        <v>4.4411559168432753</v>
      </c>
      <c r="U92">
        <f t="shared" si="4"/>
        <v>57.735026918962575</v>
      </c>
      <c r="V92">
        <f t="shared" si="4"/>
        <v>0</v>
      </c>
      <c r="W92">
        <f t="shared" si="4"/>
        <v>7.2168783648703219</v>
      </c>
      <c r="X92">
        <f t="shared" si="4"/>
        <v>4.4411559168432753</v>
      </c>
      <c r="Y92">
        <f t="shared" si="4"/>
        <v>3.6084391824351609</v>
      </c>
      <c r="Z92">
        <f t="shared" si="4"/>
        <v>15.745916432444298</v>
      </c>
      <c r="AA92">
        <f t="shared" si="4"/>
        <v>0</v>
      </c>
      <c r="AB92">
        <f t="shared" si="4"/>
        <v>0</v>
      </c>
      <c r="AC92">
        <f t="shared" si="4"/>
        <v>10.497277621629554</v>
      </c>
      <c r="AD92">
        <f t="shared" si="4"/>
        <v>5.2486388108147812</v>
      </c>
      <c r="AE92">
        <f t="shared" si="4"/>
        <v>23.094010767585043</v>
      </c>
      <c r="AF92">
        <f t="shared" si="4"/>
        <v>9.6225044864937566</v>
      </c>
      <c r="AG92">
        <f t="shared" si="4"/>
        <v>0</v>
      </c>
      <c r="AH92">
        <f t="shared" si="4"/>
        <v>18.042195912175821</v>
      </c>
      <c r="AI92">
        <f t="shared" si="4"/>
        <v>23.662118107501154</v>
      </c>
      <c r="AJ92">
        <f t="shared" si="4"/>
        <v>21.650635094610966</v>
      </c>
      <c r="AK92">
        <f t="shared" si="4"/>
        <v>3.6084391824351609</v>
      </c>
      <c r="AL92">
        <f t="shared" si="4"/>
        <v>14.287485132274435</v>
      </c>
      <c r="AM92">
        <f t="shared" si="4"/>
        <v>7.2168783648703219</v>
      </c>
      <c r="AN92">
        <f t="shared" si="4"/>
        <v>5.7735026918962573</v>
      </c>
      <c r="AO92">
        <f t="shared" si="4"/>
        <v>5.2486388108147812</v>
      </c>
      <c r="AP92">
        <f t="shared" si="4"/>
        <v>0</v>
      </c>
      <c r="AQ92">
        <f t="shared" si="4"/>
        <v>46.706332348852676</v>
      </c>
      <c r="AR92">
        <f t="shared" si="4"/>
        <v>7.2168783648703219</v>
      </c>
      <c r="AS92">
        <f t="shared" si="4"/>
        <v>3.6084391824351609</v>
      </c>
      <c r="AT92">
        <f t="shared" si="4"/>
        <v>3.6084391824351609</v>
      </c>
      <c r="AU92">
        <f t="shared" si="4"/>
        <v>0</v>
      </c>
      <c r="AV92">
        <f t="shared" si="4"/>
        <v>3.6084391824351609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2.0833333333333335</v>
      </c>
      <c r="C93">
        <f t="shared" ref="C93:AW93" si="5">STDEV(C86:C88)/SQRT(3)</f>
        <v>21.650635094610969</v>
      </c>
      <c r="D93">
        <f t="shared" si="5"/>
        <v>7.5115651572166584</v>
      </c>
      <c r="E93">
        <f t="shared" si="5"/>
        <v>4.166666666666667</v>
      </c>
      <c r="F93">
        <f t="shared" si="5"/>
        <v>2.0833333333333335</v>
      </c>
      <c r="G93">
        <f t="shared" si="5"/>
        <v>0</v>
      </c>
      <c r="H93">
        <f t="shared" si="5"/>
        <v>2.2222222222222237</v>
      </c>
      <c r="I93">
        <f t="shared" si="5"/>
        <v>0</v>
      </c>
      <c r="J93">
        <f t="shared" si="5"/>
        <v>0</v>
      </c>
      <c r="K93">
        <f t="shared" si="5"/>
        <v>3.8490017945975081</v>
      </c>
      <c r="L93">
        <f t="shared" si="5"/>
        <v>0</v>
      </c>
      <c r="M93">
        <f t="shared" si="5"/>
        <v>0</v>
      </c>
      <c r="N93">
        <f t="shared" si="5"/>
        <v>10.076774463719326</v>
      </c>
      <c r="O93">
        <f t="shared" si="5"/>
        <v>2.3809523809523796</v>
      </c>
      <c r="P93">
        <f t="shared" si="5"/>
        <v>0</v>
      </c>
      <c r="Q93">
        <f t="shared" si="5"/>
        <v>0</v>
      </c>
      <c r="R93">
        <f t="shared" si="5"/>
        <v>0</v>
      </c>
      <c r="S93">
        <f t="shared" si="5"/>
        <v>0</v>
      </c>
      <c r="T93">
        <f t="shared" si="5"/>
        <v>2.5641025641025643</v>
      </c>
      <c r="U93">
        <f t="shared" si="5"/>
        <v>33.333333333333336</v>
      </c>
      <c r="V93">
        <f t="shared" si="5"/>
        <v>0</v>
      </c>
      <c r="W93">
        <f t="shared" si="5"/>
        <v>4.166666666666667</v>
      </c>
      <c r="X93">
        <f t="shared" si="5"/>
        <v>2.5641025641025643</v>
      </c>
      <c r="Y93">
        <f t="shared" si="5"/>
        <v>2.0833333333333335</v>
      </c>
      <c r="Z93">
        <f t="shared" si="5"/>
        <v>9.0909090909090686</v>
      </c>
      <c r="AA93">
        <f t="shared" si="5"/>
        <v>0</v>
      </c>
      <c r="AB93">
        <f t="shared" si="5"/>
        <v>0</v>
      </c>
      <c r="AC93">
        <f t="shared" si="5"/>
        <v>6.0606060606060579</v>
      </c>
      <c r="AD93">
        <f t="shared" si="5"/>
        <v>3.0303030303030312</v>
      </c>
      <c r="AE93">
        <f t="shared" si="5"/>
        <v>13.333333333333341</v>
      </c>
      <c r="AF93">
        <f t="shared" si="5"/>
        <v>5.5555555555555527</v>
      </c>
      <c r="AG93">
        <f t="shared" si="5"/>
        <v>0</v>
      </c>
      <c r="AH93">
        <f t="shared" si="5"/>
        <v>10.416666666666677</v>
      </c>
      <c r="AI93">
        <f t="shared" si="5"/>
        <v>13.66133025896251</v>
      </c>
      <c r="AJ93">
        <f t="shared" si="5"/>
        <v>12.5</v>
      </c>
      <c r="AK93">
        <f t="shared" si="5"/>
        <v>2.0833333333333335</v>
      </c>
      <c r="AL93">
        <f t="shared" si="5"/>
        <v>8.2488833871614222</v>
      </c>
      <c r="AM93">
        <f t="shared" si="5"/>
        <v>4.166666666666667</v>
      </c>
      <c r="AN93">
        <f t="shared" si="5"/>
        <v>3.3333333333333335</v>
      </c>
      <c r="AO93">
        <f t="shared" si="5"/>
        <v>3.0303030303030312</v>
      </c>
      <c r="AP93">
        <f t="shared" si="5"/>
        <v>0</v>
      </c>
      <c r="AQ93">
        <f t="shared" si="5"/>
        <v>26.96591355447022</v>
      </c>
      <c r="AR93">
        <f t="shared" si="5"/>
        <v>4.166666666666667</v>
      </c>
      <c r="AS93">
        <f t="shared" si="5"/>
        <v>2.0833333333333335</v>
      </c>
      <c r="AT93">
        <f t="shared" si="5"/>
        <v>2.0833333333333335</v>
      </c>
      <c r="AU93">
        <f t="shared" si="5"/>
        <v>0</v>
      </c>
      <c r="AV93">
        <f t="shared" si="5"/>
        <v>2.0833333333333335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70.978326045800301</v>
      </c>
      <c r="C97">
        <f t="shared" ref="C97:AW97" si="6">C47/C39*100</f>
        <v>9.8815217020889889</v>
      </c>
      <c r="D97">
        <f t="shared" si="6"/>
        <v>41.721874999999997</v>
      </c>
      <c r="E97">
        <f t="shared" si="6"/>
        <v>62.44591719349684</v>
      </c>
      <c r="F97">
        <f t="shared" si="6"/>
        <v>58.31619409238197</v>
      </c>
      <c r="G97">
        <f t="shared" si="6"/>
        <v>75.319920043340986</v>
      </c>
      <c r="H97">
        <f t="shared" si="6"/>
        <v>97.491247188666549</v>
      </c>
      <c r="I97">
        <f t="shared" si="6"/>
        <v>100.09687012622179</v>
      </c>
      <c r="J97">
        <f t="shared" si="6"/>
        <v>56.639300257951319</v>
      </c>
      <c r="K97">
        <f t="shared" si="6"/>
        <v>43.695326542840021</v>
      </c>
      <c r="L97">
        <f t="shared" si="6"/>
        <v>71.428302135761285</v>
      </c>
      <c r="M97">
        <f t="shared" si="6"/>
        <v>104.77953847169161</v>
      </c>
      <c r="N97">
        <f t="shared" si="6"/>
        <v>79.679402581517365</v>
      </c>
      <c r="O97">
        <f t="shared" si="6"/>
        <v>68.399377850047713</v>
      </c>
      <c r="P97">
        <f t="shared" si="6"/>
        <v>79.099106224788414</v>
      </c>
      <c r="Q97">
        <f t="shared" si="6"/>
        <v>85.726040612497755</v>
      </c>
      <c r="R97">
        <f t="shared" si="6"/>
        <v>48.286792960505849</v>
      </c>
      <c r="S97">
        <f t="shared" si="6"/>
        <v>0</v>
      </c>
      <c r="T97">
        <f t="shared" si="6"/>
        <v>107.89639116490683</v>
      </c>
      <c r="U97">
        <f t="shared" si="6"/>
        <v>0</v>
      </c>
      <c r="V97">
        <f t="shared" si="6"/>
        <v>56.957860547517612</v>
      </c>
      <c r="W97">
        <f t="shared" si="6"/>
        <v>49.026681560972037</v>
      </c>
      <c r="X97">
        <f t="shared" si="6"/>
        <v>62.882054887301855</v>
      </c>
      <c r="Y97">
        <f t="shared" si="6"/>
        <v>70.878494010268099</v>
      </c>
      <c r="Z97">
        <f t="shared" si="6"/>
        <v>196.16208744999668</v>
      </c>
      <c r="AA97">
        <f t="shared" si="6"/>
        <v>41.867731194897765</v>
      </c>
      <c r="AB97">
        <f t="shared" si="6"/>
        <v>74.108124643456534</v>
      </c>
      <c r="AC97">
        <f t="shared" si="6"/>
        <v>52.500121153380185</v>
      </c>
      <c r="AD97">
        <f t="shared" si="6"/>
        <v>47.638277386727992</v>
      </c>
      <c r="AE97">
        <f t="shared" si="6"/>
        <v>67.453885546661368</v>
      </c>
      <c r="AF97">
        <f t="shared" si="6"/>
        <v>41.123080113698748</v>
      </c>
      <c r="AG97">
        <f t="shared" si="6"/>
        <v>97.030624015479447</v>
      </c>
      <c r="AH97">
        <f t="shared" si="6"/>
        <v>174.85472348592549</v>
      </c>
      <c r="AI97">
        <f t="shared" si="6"/>
        <v>13.296285940630973</v>
      </c>
      <c r="AJ97">
        <f t="shared" si="6"/>
        <v>48.038527397260275</v>
      </c>
      <c r="AK97">
        <f t="shared" si="6"/>
        <v>71.586728856815981</v>
      </c>
      <c r="AL97">
        <f t="shared" si="6"/>
        <v>59.955585165445257</v>
      </c>
      <c r="AM97">
        <f>AM47/AM39*100</f>
        <v>72.322000966555208</v>
      </c>
      <c r="AN97">
        <f t="shared" si="6"/>
        <v>52.101053820097853</v>
      </c>
      <c r="AO97">
        <f t="shared" si="6"/>
        <v>84.729418438146368</v>
      </c>
      <c r="AP97">
        <f t="shared" si="6"/>
        <v>0</v>
      </c>
      <c r="AQ97">
        <f t="shared" si="6"/>
        <v>7.7551524562394132</v>
      </c>
      <c r="AR97">
        <f t="shared" si="6"/>
        <v>45.903214879353406</v>
      </c>
      <c r="AS97">
        <f t="shared" si="6"/>
        <v>61.1536860494476</v>
      </c>
      <c r="AT97">
        <f t="shared" si="6"/>
        <v>77.963472481895451</v>
      </c>
      <c r="AU97">
        <f t="shared" si="6"/>
        <v>87.112528200513793</v>
      </c>
      <c r="AV97">
        <f t="shared" si="6"/>
        <v>76.969658625645096</v>
      </c>
      <c r="AW97">
        <f t="shared" si="6"/>
        <v>94.752516619183297</v>
      </c>
    </row>
    <row r="98" spans="1:49" x14ac:dyDescent="0.25">
      <c r="A98" t="s">
        <v>1771</v>
      </c>
      <c r="B98">
        <f>B65/B57*100</f>
        <v>70.318663794309373</v>
      </c>
      <c r="C98">
        <f t="shared" ref="C98:AW98" si="7">C65/C57*100</f>
        <v>12.855374007623396</v>
      </c>
      <c r="D98">
        <f t="shared" si="7"/>
        <v>35.698499476561594</v>
      </c>
      <c r="E98">
        <f t="shared" si="7"/>
        <v>107.03504600434199</v>
      </c>
      <c r="F98">
        <f t="shared" si="7"/>
        <v>62.85231024444191</v>
      </c>
      <c r="G98">
        <f t="shared" si="7"/>
        <v>49.48149630850007</v>
      </c>
      <c r="H98">
        <f t="shared" si="7"/>
        <v>82.020157119532229</v>
      </c>
      <c r="I98">
        <f t="shared" si="7"/>
        <v>88.233543381432284</v>
      </c>
      <c r="J98">
        <f t="shared" si="7"/>
        <v>38.349368308996326</v>
      </c>
      <c r="K98">
        <f t="shared" si="7"/>
        <v>45.218399984787119</v>
      </c>
      <c r="L98">
        <f t="shared" si="7"/>
        <v>57.670996054789661</v>
      </c>
      <c r="M98">
        <f t="shared" si="7"/>
        <v>55.027530800426426</v>
      </c>
      <c r="N98">
        <f t="shared" si="7"/>
        <v>54.833809270819501</v>
      </c>
      <c r="O98">
        <f t="shared" si="7"/>
        <v>58.769118989511341</v>
      </c>
      <c r="P98">
        <f t="shared" si="7"/>
        <v>56.640289007397215</v>
      </c>
      <c r="Q98">
        <f t="shared" si="7"/>
        <v>53.062769865309022</v>
      </c>
      <c r="R98">
        <f t="shared" si="7"/>
        <v>48.407997038134027</v>
      </c>
      <c r="S98">
        <f t="shared" si="7"/>
        <v>0</v>
      </c>
      <c r="T98">
        <f t="shared" si="7"/>
        <v>32.27312953820892</v>
      </c>
      <c r="U98">
        <f t="shared" si="7"/>
        <v>76.64599046449699</v>
      </c>
      <c r="V98">
        <f t="shared" si="7"/>
        <v>65.770448424136461</v>
      </c>
      <c r="W98">
        <f t="shared" si="7"/>
        <v>26.488799429474064</v>
      </c>
      <c r="X98">
        <f t="shared" si="7"/>
        <v>43.58254716981132</v>
      </c>
      <c r="Y98">
        <f t="shared" si="7"/>
        <v>32.105662285136496</v>
      </c>
      <c r="Z98">
        <f t="shared" si="7"/>
        <v>308.9062592526796</v>
      </c>
      <c r="AA98">
        <f t="shared" si="7"/>
        <v>54.536094268390343</v>
      </c>
      <c r="AB98">
        <f t="shared" si="7"/>
        <v>50.430981574173842</v>
      </c>
      <c r="AC98">
        <f t="shared" si="7"/>
        <v>80.840115894636867</v>
      </c>
      <c r="AD98">
        <f t="shared" si="7"/>
        <v>46.163015652785653</v>
      </c>
      <c r="AE98">
        <f t="shared" si="7"/>
        <v>37.588028169014081</v>
      </c>
      <c r="AF98">
        <f t="shared" si="7"/>
        <v>35.811951772397258</v>
      </c>
      <c r="AG98">
        <f t="shared" si="7"/>
        <v>41.934526107017099</v>
      </c>
      <c r="AH98">
        <f t="shared" si="7"/>
        <v>212.95875298492336</v>
      </c>
      <c r="AI98">
        <f t="shared" si="7"/>
        <v>11.112456705500522</v>
      </c>
      <c r="AJ98">
        <f t="shared" si="7"/>
        <v>52.751049377408485</v>
      </c>
      <c r="AK98">
        <f t="shared" si="7"/>
        <v>38.588566486963884</v>
      </c>
      <c r="AL98">
        <f t="shared" si="7"/>
        <v>93.618980622881622</v>
      </c>
      <c r="AM98">
        <f t="shared" si="7"/>
        <v>72.530525496950915</v>
      </c>
      <c r="AN98">
        <f t="shared" si="7"/>
        <v>37.491693046454621</v>
      </c>
      <c r="AO98">
        <f t="shared" si="7"/>
        <v>47.040907265765021</v>
      </c>
      <c r="AP98">
        <f t="shared" si="7"/>
        <v>0</v>
      </c>
      <c r="AQ98">
        <f t="shared" si="7"/>
        <v>32.808704350133702</v>
      </c>
      <c r="AR98">
        <f t="shared" si="7"/>
        <v>29.76252106060749</v>
      </c>
      <c r="AS98">
        <f t="shared" si="7"/>
        <v>59.211461982143319</v>
      </c>
      <c r="AT98">
        <f t="shared" si="7"/>
        <v>67.617414248021106</v>
      </c>
      <c r="AU98">
        <f t="shared" si="7"/>
        <v>60.084702956832579</v>
      </c>
      <c r="AV98">
        <f t="shared" si="7"/>
        <v>60.763215807463588</v>
      </c>
      <c r="AW98">
        <f t="shared" si="7"/>
        <v>35.612768535618613</v>
      </c>
    </row>
    <row r="99" spans="1:49" x14ac:dyDescent="0.25">
      <c r="A99" t="s">
        <v>1772</v>
      </c>
      <c r="B99">
        <f>B83/B75*100</f>
        <v>67.009759260627249</v>
      </c>
      <c r="C99">
        <f t="shared" ref="C99:AW99" si="8">C83/C75*100</f>
        <v>12.628066789915223</v>
      </c>
      <c r="D99">
        <f t="shared" si="8"/>
        <v>55.625000000000014</v>
      </c>
      <c r="E99">
        <f t="shared" si="8"/>
        <v>70.306267015741</v>
      </c>
      <c r="F99">
        <f t="shared" si="8"/>
        <v>66.499747141709719</v>
      </c>
      <c r="G99">
        <f t="shared" si="8"/>
        <v>52.998133167392666</v>
      </c>
      <c r="H99">
        <f t="shared" si="8"/>
        <v>105.11799688253925</v>
      </c>
      <c r="I99">
        <f t="shared" si="8"/>
        <v>186.02890093094345</v>
      </c>
      <c r="J99">
        <f t="shared" si="8"/>
        <v>118.02451603258839</v>
      </c>
      <c r="K99">
        <f t="shared" si="8"/>
        <v>111.2015701097623</v>
      </c>
      <c r="L99">
        <f t="shared" si="8"/>
        <v>86.54798232396773</v>
      </c>
      <c r="M99">
        <f t="shared" si="8"/>
        <v>144.93036965741271</v>
      </c>
      <c r="N99">
        <f t="shared" si="8"/>
        <v>68.436317160694088</v>
      </c>
      <c r="O99">
        <f t="shared" si="8"/>
        <v>45.188991140816654</v>
      </c>
      <c r="P99">
        <f t="shared" si="8"/>
        <v>79.276011953273567</v>
      </c>
      <c r="Q99">
        <f t="shared" si="8"/>
        <v>85.244516849186951</v>
      </c>
      <c r="R99">
        <f t="shared" si="8"/>
        <v>72.423228641334191</v>
      </c>
      <c r="S99">
        <f t="shared" si="8"/>
        <v>0</v>
      </c>
      <c r="T99">
        <f t="shared" si="8"/>
        <v>116.85497897749839</v>
      </c>
      <c r="U99">
        <f t="shared" si="8"/>
        <v>77.134710402019905</v>
      </c>
      <c r="V99">
        <f t="shared" si="8"/>
        <v>55.525688272273996</v>
      </c>
      <c r="W99">
        <f t="shared" si="8"/>
        <v>54.895983910502174</v>
      </c>
      <c r="X99">
        <f t="shared" si="8"/>
        <v>55.063819532305679</v>
      </c>
      <c r="Y99">
        <f t="shared" si="8"/>
        <v>57.78560835906994</v>
      </c>
      <c r="Z99">
        <f t="shared" si="8"/>
        <v>53.13771888310459</v>
      </c>
      <c r="AA99">
        <f t="shared" si="8"/>
        <v>52.999188931858534</v>
      </c>
      <c r="AB99">
        <f t="shared" si="8"/>
        <v>60.283565450862788</v>
      </c>
      <c r="AC99">
        <f t="shared" si="8"/>
        <v>46.884755184947622</v>
      </c>
      <c r="AD99">
        <f t="shared" si="8"/>
        <v>53.901018724344375</v>
      </c>
      <c r="AE99">
        <f t="shared" si="8"/>
        <v>75.938276448280376</v>
      </c>
      <c r="AF99">
        <f t="shared" si="8"/>
        <v>74.229103636471493</v>
      </c>
      <c r="AG99">
        <f t="shared" si="8"/>
        <v>53.632887930700214</v>
      </c>
      <c r="AH99">
        <f t="shared" si="8"/>
        <v>6.7655640860060746</v>
      </c>
      <c r="AI99">
        <f t="shared" si="8"/>
        <v>49.323735847123316</v>
      </c>
      <c r="AJ99">
        <f t="shared" si="8"/>
        <v>71.205670007669326</v>
      </c>
      <c r="AK99">
        <f t="shared" si="8"/>
        <v>50.953559579606235</v>
      </c>
      <c r="AL99">
        <f t="shared" si="8"/>
        <v>54.003412392209917</v>
      </c>
      <c r="AM99">
        <f t="shared" si="8"/>
        <v>50.72218493770243</v>
      </c>
      <c r="AN99">
        <f t="shared" si="8"/>
        <v>58.465000000000003</v>
      </c>
      <c r="AO99">
        <f t="shared" si="8"/>
        <v>67.086795753647976</v>
      </c>
      <c r="AP99">
        <f t="shared" si="8"/>
        <v>0</v>
      </c>
      <c r="AQ99">
        <f t="shared" si="8"/>
        <v>0</v>
      </c>
      <c r="AR99">
        <f t="shared" si="8"/>
        <v>25.82443628439426</v>
      </c>
      <c r="AS99">
        <f t="shared" si="8"/>
        <v>42.989251853416178</v>
      </c>
      <c r="AT99">
        <f t="shared" si="8"/>
        <v>50.010954418089781</v>
      </c>
      <c r="AU99">
        <f t="shared" si="8"/>
        <v>48.559508689570904</v>
      </c>
      <c r="AV99">
        <f t="shared" si="8"/>
        <v>74.528104026845639</v>
      </c>
      <c r="AW99">
        <f t="shared" si="8"/>
        <v>112.41653362544137</v>
      </c>
    </row>
    <row r="100" spans="1:49" s="7" customFormat="1" x14ac:dyDescent="0.25">
      <c r="A100" s="7" t="s">
        <v>1773</v>
      </c>
      <c r="B100" s="7" t="s">
        <v>1644</v>
      </c>
      <c r="C100" s="7" t="s">
        <v>1507</v>
      </c>
      <c r="D100" s="7" t="s">
        <v>1507</v>
      </c>
      <c r="E100" s="7" t="s">
        <v>1507</v>
      </c>
      <c r="F100" s="7" t="s">
        <v>1507</v>
      </c>
      <c r="G100" s="7" t="s">
        <v>1507</v>
      </c>
      <c r="H100" s="7" t="s">
        <v>1507</v>
      </c>
      <c r="I100" s="7" t="s">
        <v>1507</v>
      </c>
      <c r="J100" s="7" t="s">
        <v>1644</v>
      </c>
      <c r="K100" s="7" t="s">
        <v>1511</v>
      </c>
      <c r="L100" s="7" t="s">
        <v>1511</v>
      </c>
      <c r="M100" s="7" t="s">
        <v>1511</v>
      </c>
      <c r="N100" s="7" t="s">
        <v>1511</v>
      </c>
      <c r="O100" s="7" t="s">
        <v>1511</v>
      </c>
      <c r="P100" s="7" t="s">
        <v>1511</v>
      </c>
      <c r="Q100" s="7" t="s">
        <v>1511</v>
      </c>
      <c r="R100" s="7" t="s">
        <v>1644</v>
      </c>
      <c r="S100" s="7" t="s">
        <v>1515</v>
      </c>
      <c r="T100" s="7" t="s">
        <v>1515</v>
      </c>
      <c r="U100" s="7" t="s">
        <v>1515</v>
      </c>
      <c r="V100" s="7" t="s">
        <v>1515</v>
      </c>
      <c r="W100" s="7" t="s">
        <v>1515</v>
      </c>
      <c r="X100" s="7" t="s">
        <v>1515</v>
      </c>
      <c r="Y100" s="7" t="s">
        <v>1515</v>
      </c>
      <c r="Z100" s="7" t="s">
        <v>1686</v>
      </c>
      <c r="AA100" s="7" t="s">
        <v>1519</v>
      </c>
      <c r="AB100" s="7" t="s">
        <v>1519</v>
      </c>
      <c r="AC100" s="7" t="s">
        <v>1519</v>
      </c>
      <c r="AD100" s="7" t="s">
        <v>1519</v>
      </c>
      <c r="AE100" s="7" t="s">
        <v>1519</v>
      </c>
      <c r="AF100" s="7" t="s">
        <v>1519</v>
      </c>
      <c r="AG100" s="7" t="s">
        <v>1519</v>
      </c>
      <c r="AH100" s="7" t="s">
        <v>1686</v>
      </c>
      <c r="AI100" s="7" t="s">
        <v>1523</v>
      </c>
      <c r="AJ100" s="7" t="s">
        <v>1523</v>
      </c>
      <c r="AK100" s="7" t="s">
        <v>1523</v>
      </c>
      <c r="AL100" s="7" t="s">
        <v>1523</v>
      </c>
      <c r="AM100" s="7" t="s">
        <v>1523</v>
      </c>
      <c r="AN100" s="7" t="s">
        <v>1523</v>
      </c>
      <c r="AO100" s="7" t="s">
        <v>1523</v>
      </c>
      <c r="AP100" s="7" t="s">
        <v>1794</v>
      </c>
      <c r="AQ100" s="7" t="s">
        <v>1527</v>
      </c>
      <c r="AR100" s="7" t="s">
        <v>1527</v>
      </c>
      <c r="AS100" s="7" t="s">
        <v>1527</v>
      </c>
      <c r="AT100" s="7" t="s">
        <v>1527</v>
      </c>
      <c r="AU100" s="7" t="s">
        <v>1527</v>
      </c>
      <c r="AV100" s="7" t="s">
        <v>1527</v>
      </c>
      <c r="AW100" s="7" t="s">
        <v>1527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69.435583033578979</v>
      </c>
      <c r="C102">
        <f t="shared" ref="C102:AW102" si="9">AVERAGE(C97:C99)</f>
        <v>11.788320833209204</v>
      </c>
      <c r="D102">
        <f t="shared" si="9"/>
        <v>44.348458158853873</v>
      </c>
      <c r="E102">
        <f t="shared" si="9"/>
        <v>79.929076737859944</v>
      </c>
      <c r="F102">
        <f t="shared" si="9"/>
        <v>62.556083826177861</v>
      </c>
      <c r="G102">
        <f t="shared" si="9"/>
        <v>59.266516506411243</v>
      </c>
      <c r="H102">
        <f t="shared" si="9"/>
        <v>94.876467063579341</v>
      </c>
      <c r="I102">
        <f t="shared" si="9"/>
        <v>124.78643814619916</v>
      </c>
      <c r="J102">
        <f t="shared" si="9"/>
        <v>71.004394866512015</v>
      </c>
      <c r="K102">
        <f t="shared" si="9"/>
        <v>66.705098879129821</v>
      </c>
      <c r="L102">
        <f t="shared" si="9"/>
        <v>71.88242683817289</v>
      </c>
      <c r="M102">
        <f t="shared" si="9"/>
        <v>101.57914630984358</v>
      </c>
      <c r="N102">
        <f t="shared" si="9"/>
        <v>67.649843004343651</v>
      </c>
      <c r="O102">
        <f t="shared" si="9"/>
        <v>57.45249599345857</v>
      </c>
      <c r="P102">
        <f t="shared" si="9"/>
        <v>71.671802395153065</v>
      </c>
      <c r="Q102">
        <f t="shared" si="9"/>
        <v>74.677775775664585</v>
      </c>
      <c r="R102">
        <f t="shared" si="9"/>
        <v>56.372672879991363</v>
      </c>
      <c r="S102">
        <f t="shared" si="9"/>
        <v>0</v>
      </c>
      <c r="T102">
        <f t="shared" si="9"/>
        <v>85.674833226871385</v>
      </c>
      <c r="U102">
        <f t="shared" si="9"/>
        <v>51.260233622172301</v>
      </c>
      <c r="V102">
        <f t="shared" si="9"/>
        <v>59.417999081309354</v>
      </c>
      <c r="W102">
        <f t="shared" si="9"/>
        <v>43.470488300316084</v>
      </c>
      <c r="X102">
        <f t="shared" si="9"/>
        <v>53.842807196472954</v>
      </c>
      <c r="Y102">
        <f t="shared" si="9"/>
        <v>53.589921551491521</v>
      </c>
      <c r="Z102">
        <f t="shared" si="9"/>
        <v>186.06868852859364</v>
      </c>
      <c r="AA102">
        <f t="shared" si="9"/>
        <v>49.801004798382216</v>
      </c>
      <c r="AB102">
        <f t="shared" si="9"/>
        <v>61.607557222831055</v>
      </c>
      <c r="AC102">
        <f t="shared" si="9"/>
        <v>60.074997410988225</v>
      </c>
      <c r="AD102">
        <f t="shared" si="9"/>
        <v>49.234103921286</v>
      </c>
      <c r="AE102">
        <f t="shared" si="9"/>
        <v>60.326730054651939</v>
      </c>
      <c r="AF102">
        <f t="shared" si="9"/>
        <v>50.388045174189166</v>
      </c>
      <c r="AG102">
        <f t="shared" si="9"/>
        <v>64.199346017732253</v>
      </c>
      <c r="AH102">
        <f t="shared" si="9"/>
        <v>131.52634685228497</v>
      </c>
      <c r="AI102">
        <f t="shared" si="9"/>
        <v>24.577492831084935</v>
      </c>
      <c r="AJ102">
        <f t="shared" si="9"/>
        <v>57.331748927446029</v>
      </c>
      <c r="AK102">
        <f t="shared" si="9"/>
        <v>53.70961830779536</v>
      </c>
      <c r="AL102">
        <f t="shared" si="9"/>
        <v>69.192659393512272</v>
      </c>
      <c r="AM102">
        <f t="shared" si="9"/>
        <v>65.191570467069525</v>
      </c>
      <c r="AN102">
        <f t="shared" si="9"/>
        <v>49.352582288850819</v>
      </c>
      <c r="AO102">
        <f t="shared" si="9"/>
        <v>66.285707152519791</v>
      </c>
      <c r="AP102">
        <f t="shared" si="9"/>
        <v>0</v>
      </c>
      <c r="AQ102">
        <f t="shared" si="9"/>
        <v>13.521285602124372</v>
      </c>
      <c r="AR102">
        <f t="shared" si="9"/>
        <v>33.830057408118385</v>
      </c>
      <c r="AS102">
        <f t="shared" si="9"/>
        <v>54.451466628335702</v>
      </c>
      <c r="AT102">
        <f t="shared" si="9"/>
        <v>65.197280382668779</v>
      </c>
      <c r="AU102">
        <f t="shared" si="9"/>
        <v>65.252246615639095</v>
      </c>
      <c r="AV102">
        <f t="shared" si="9"/>
        <v>70.753659486651443</v>
      </c>
      <c r="AW102">
        <f t="shared" si="9"/>
        <v>80.927272926747762</v>
      </c>
    </row>
    <row r="103" spans="1:49" x14ac:dyDescent="0.25">
      <c r="A103" t="s">
        <v>1774</v>
      </c>
      <c r="B103">
        <f>STDEV(B97:B99)</f>
        <v>2.1265592642985123</v>
      </c>
      <c r="C103">
        <f t="shared" ref="C103:AW103" si="10">STDEV(C97:C99)</f>
        <v>1.6552429844697021</v>
      </c>
      <c r="D103">
        <f t="shared" si="10"/>
        <v>10.21961643582712</v>
      </c>
      <c r="E103">
        <f t="shared" si="10"/>
        <v>23.801185941852026</v>
      </c>
      <c r="F103">
        <f t="shared" si="10"/>
        <v>4.0998106902573603</v>
      </c>
      <c r="G103">
        <f t="shared" si="10"/>
        <v>14.013404566305887</v>
      </c>
      <c r="H103">
        <f t="shared" si="10"/>
        <v>11.768829880506349</v>
      </c>
      <c r="I103">
        <f t="shared" si="10"/>
        <v>53.36819339568283</v>
      </c>
      <c r="J103">
        <f t="shared" si="10"/>
        <v>41.734868497800846</v>
      </c>
      <c r="K103">
        <f t="shared" si="10"/>
        <v>38.542598539295042</v>
      </c>
      <c r="L103">
        <f t="shared" si="10"/>
        <v>14.443848376785837</v>
      </c>
      <c r="M103">
        <f t="shared" si="10"/>
        <v>45.036784866690105</v>
      </c>
      <c r="N103">
        <f t="shared" si="10"/>
        <v>12.441454213198144</v>
      </c>
      <c r="O103">
        <f t="shared" si="10"/>
        <v>11.661073487604542</v>
      </c>
      <c r="P103">
        <f t="shared" si="10"/>
        <v>13.017972958717703</v>
      </c>
      <c r="Q103">
        <f t="shared" si="10"/>
        <v>18.720692472827658</v>
      </c>
      <c r="R103">
        <f t="shared" si="10"/>
        <v>13.900321139926563</v>
      </c>
      <c r="S103">
        <f t="shared" si="10"/>
        <v>0</v>
      </c>
      <c r="T103">
        <f t="shared" si="10"/>
        <v>46.463647527263277</v>
      </c>
      <c r="U103">
        <f t="shared" si="10"/>
        <v>44.393337056861306</v>
      </c>
      <c r="V103">
        <f t="shared" si="10"/>
        <v>5.5477913484901817</v>
      </c>
      <c r="W103">
        <f t="shared" si="10"/>
        <v>14.996516101985518</v>
      </c>
      <c r="X103">
        <f t="shared" si="10"/>
        <v>9.7075178535793007</v>
      </c>
      <c r="Y103">
        <f t="shared" si="10"/>
        <v>19.723994545649418</v>
      </c>
      <c r="Z103">
        <f t="shared" si="10"/>
        <v>128.18265907304175</v>
      </c>
      <c r="AA103">
        <f t="shared" si="10"/>
        <v>6.9132584252414739</v>
      </c>
      <c r="AB103">
        <f t="shared" si="10"/>
        <v>11.893968708551395</v>
      </c>
      <c r="AC103">
        <f t="shared" si="10"/>
        <v>18.200980549680079</v>
      </c>
      <c r="AD103">
        <f t="shared" si="10"/>
        <v>4.1084266611639348</v>
      </c>
      <c r="AE103">
        <f t="shared" si="10"/>
        <v>20.14404737945684</v>
      </c>
      <c r="AF103">
        <f t="shared" si="10"/>
        <v>20.817038034166071</v>
      </c>
      <c r="AG103">
        <f t="shared" si="10"/>
        <v>29.028133397851665</v>
      </c>
      <c r="AH103">
        <f t="shared" si="10"/>
        <v>109.71289328677874</v>
      </c>
      <c r="AI103">
        <f t="shared" si="10"/>
        <v>21.458673889331418</v>
      </c>
      <c r="AJ103">
        <f t="shared" si="10"/>
        <v>12.244028359104016</v>
      </c>
      <c r="AK103">
        <f t="shared" si="10"/>
        <v>16.670830055270255</v>
      </c>
      <c r="AL103">
        <f t="shared" si="10"/>
        <v>21.362138628444125</v>
      </c>
      <c r="AM103">
        <f t="shared" si="10"/>
        <v>12.531289192179576</v>
      </c>
      <c r="AN103">
        <f t="shared" si="10"/>
        <v>10.753393555546356</v>
      </c>
      <c r="AO103">
        <f t="shared" si="10"/>
        <v>18.857021923087995</v>
      </c>
      <c r="AP103">
        <f t="shared" si="10"/>
        <v>0</v>
      </c>
      <c r="AQ103">
        <f t="shared" si="10"/>
        <v>17.147565100493871</v>
      </c>
      <c r="AR103">
        <f t="shared" si="10"/>
        <v>10.639453765118272</v>
      </c>
      <c r="AS103">
        <f t="shared" si="10"/>
        <v>9.973957802281479</v>
      </c>
      <c r="AT103">
        <f t="shared" si="10"/>
        <v>14.132537014687594</v>
      </c>
      <c r="AU103">
        <f t="shared" si="10"/>
        <v>19.789175297420496</v>
      </c>
      <c r="AV103">
        <f t="shared" si="10"/>
        <v>8.7376782325167781</v>
      </c>
      <c r="AW103">
        <f t="shared" si="10"/>
        <v>40.225086766340134</v>
      </c>
    </row>
    <row r="104" spans="1:49" x14ac:dyDescent="0.25">
      <c r="A104" t="s">
        <v>1775</v>
      </c>
      <c r="B104">
        <f>STDEV(B97:B99)/SQRT(3)</f>
        <v>1.2277695636904387</v>
      </c>
      <c r="C104">
        <f t="shared" ref="C104:AW104" si="11">STDEV(C97:C99)/SQRT(3)</f>
        <v>0.95565498265782212</v>
      </c>
      <c r="D104">
        <f t="shared" si="11"/>
        <v>5.9002983002395117</v>
      </c>
      <c r="E104">
        <f t="shared" si="11"/>
        <v>13.741621110560605</v>
      </c>
      <c r="F104">
        <f t="shared" si="11"/>
        <v>2.3670268056465926</v>
      </c>
      <c r="G104">
        <f t="shared" si="11"/>
        <v>8.0906428986198353</v>
      </c>
      <c r="H104">
        <f t="shared" si="11"/>
        <v>6.7947370995572518</v>
      </c>
      <c r="I104">
        <f t="shared" si="11"/>
        <v>30.812140823161492</v>
      </c>
      <c r="J104">
        <f t="shared" si="11"/>
        <v>24.095637561798952</v>
      </c>
      <c r="K104">
        <f t="shared" si="11"/>
        <v>22.252579641929671</v>
      </c>
      <c r="L104">
        <f t="shared" si="11"/>
        <v>8.3391597484714435</v>
      </c>
      <c r="M104">
        <f t="shared" si="11"/>
        <v>26.001999866218799</v>
      </c>
      <c r="N104">
        <f t="shared" si="11"/>
        <v>7.1830769391003519</v>
      </c>
      <c r="O104">
        <f t="shared" si="11"/>
        <v>6.732523917108491</v>
      </c>
      <c r="P104">
        <f t="shared" si="11"/>
        <v>7.515930192018935</v>
      </c>
      <c r="Q104">
        <f t="shared" si="11"/>
        <v>10.808396838603249</v>
      </c>
      <c r="R104">
        <f t="shared" si="11"/>
        <v>8.0253541519588474</v>
      </c>
      <c r="S104">
        <f t="shared" si="11"/>
        <v>0</v>
      </c>
      <c r="T104">
        <f t="shared" si="11"/>
        <v>26.825799407397344</v>
      </c>
      <c r="U104">
        <f t="shared" si="11"/>
        <v>25.630505100004665</v>
      </c>
      <c r="V104">
        <f t="shared" si="11"/>
        <v>3.2030188284586836</v>
      </c>
      <c r="W104">
        <f t="shared" si="11"/>
        <v>8.6582426083878961</v>
      </c>
      <c r="X104">
        <f t="shared" si="11"/>
        <v>5.6046380459271079</v>
      </c>
      <c r="Y104">
        <f t="shared" si="11"/>
        <v>11.387653560425402</v>
      </c>
      <c r="Z104">
        <f t="shared" si="11"/>
        <v>74.006292721262682</v>
      </c>
      <c r="AA104">
        <f t="shared" si="11"/>
        <v>3.9913716127906134</v>
      </c>
      <c r="AB104">
        <f t="shared" si="11"/>
        <v>6.8669860356151338</v>
      </c>
      <c r="AC104">
        <f t="shared" si="11"/>
        <v>10.508341019872937</v>
      </c>
      <c r="AD104">
        <f t="shared" si="11"/>
        <v>2.3720012387688332</v>
      </c>
      <c r="AE104">
        <f t="shared" si="11"/>
        <v>11.630171177097983</v>
      </c>
      <c r="AF104">
        <f t="shared" si="11"/>
        <v>12.01872251275646</v>
      </c>
      <c r="AG104">
        <f t="shared" si="11"/>
        <v>16.759400631322027</v>
      </c>
      <c r="AH104">
        <f t="shared" si="11"/>
        <v>63.342768472694395</v>
      </c>
      <c r="AI104">
        <f t="shared" si="11"/>
        <v>12.389171146457889</v>
      </c>
      <c r="AJ104">
        <f t="shared" si="11"/>
        <v>7.0690930690941158</v>
      </c>
      <c r="AK104">
        <f t="shared" si="11"/>
        <v>9.6249082200247855</v>
      </c>
      <c r="AL104">
        <f t="shared" si="11"/>
        <v>12.33343648759832</v>
      </c>
      <c r="AM104">
        <f t="shared" si="11"/>
        <v>7.2349431883979269</v>
      </c>
      <c r="AN104">
        <f t="shared" si="11"/>
        <v>6.2084746639966761</v>
      </c>
      <c r="AO104">
        <f t="shared" si="11"/>
        <v>10.887106683409529</v>
      </c>
      <c r="AP104">
        <f t="shared" si="11"/>
        <v>0</v>
      </c>
      <c r="AQ104">
        <f t="shared" si="11"/>
        <v>9.9001513267167685</v>
      </c>
      <c r="AR104">
        <f t="shared" si="11"/>
        <v>6.1426914953216123</v>
      </c>
      <c r="AS104">
        <f t="shared" si="11"/>
        <v>5.7584672220331807</v>
      </c>
      <c r="AT104">
        <f t="shared" si="11"/>
        <v>8.159424049762233</v>
      </c>
      <c r="AU104">
        <f t="shared" si="11"/>
        <v>11.425285685006417</v>
      </c>
      <c r="AV104">
        <f t="shared" si="11"/>
        <v>5.0447008796358954</v>
      </c>
      <c r="AW104">
        <f t="shared" si="11"/>
        <v>23.223964672722531</v>
      </c>
    </row>
    <row r="106" spans="1:49" x14ac:dyDescent="0.25">
      <c r="A106" t="s">
        <v>1773</v>
      </c>
      <c r="B106" s="165">
        <f>AVERAGE(B97:B99,J97:J99,R97:R99,)</f>
        <v>59.043795234024699</v>
      </c>
    </row>
    <row r="107" spans="1:49" x14ac:dyDescent="0.25">
      <c r="A107" t="s">
        <v>1774</v>
      </c>
      <c r="B107" s="165">
        <f>STDEV(B97:B99,J97:J99,R97:R99)</f>
        <v>23.092934367982256</v>
      </c>
    </row>
    <row r="108" spans="1:49" x14ac:dyDescent="0.25">
      <c r="A108" t="s">
        <v>1775</v>
      </c>
      <c r="B108" s="165">
        <f>STDEV(B97:B99,J97:J99,R97:R99)/SQRT(3)</f>
        <v>13.332711873732917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1505</v>
      </c>
      <c r="D112" s="224" t="s">
        <v>1505</v>
      </c>
      <c r="E112" s="224" t="s">
        <v>1505</v>
      </c>
      <c r="F112" s="224" t="s">
        <v>1505</v>
      </c>
      <c r="G112" s="224" t="s">
        <v>1505</v>
      </c>
      <c r="H112" s="224" t="s">
        <v>1505</v>
      </c>
      <c r="I112" s="225" t="s">
        <v>1505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1509</v>
      </c>
      <c r="D113" s="219" t="s">
        <v>1509</v>
      </c>
      <c r="E113" s="219" t="s">
        <v>1509</v>
      </c>
      <c r="F113" s="219" t="s">
        <v>1509</v>
      </c>
      <c r="G113" s="219" t="s">
        <v>1509</v>
      </c>
      <c r="H113" s="219" t="s">
        <v>1509</v>
      </c>
      <c r="I113" s="220" t="s">
        <v>1509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1513</v>
      </c>
      <c r="D114" s="219" t="s">
        <v>1513</v>
      </c>
      <c r="E114" s="219" t="s">
        <v>1513</v>
      </c>
      <c r="F114" s="219" t="s">
        <v>1513</v>
      </c>
      <c r="G114" s="219" t="s">
        <v>1513</v>
      </c>
      <c r="H114" s="219" t="s">
        <v>1513</v>
      </c>
      <c r="I114" s="220" t="s">
        <v>1513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1517</v>
      </c>
      <c r="D115" s="219" t="s">
        <v>1517</v>
      </c>
      <c r="E115" s="219" t="s">
        <v>1517</v>
      </c>
      <c r="F115" s="219" t="s">
        <v>1517</v>
      </c>
      <c r="G115" s="219" t="s">
        <v>1517</v>
      </c>
      <c r="H115" s="219" t="s">
        <v>1517</v>
      </c>
      <c r="I115" s="220" t="s">
        <v>1517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1521</v>
      </c>
      <c r="D116" s="219" t="s">
        <v>1521</v>
      </c>
      <c r="E116" s="219" t="s">
        <v>1521</v>
      </c>
      <c r="F116" s="219" t="s">
        <v>1521</v>
      </c>
      <c r="G116" s="219" t="s">
        <v>1521</v>
      </c>
      <c r="H116" s="219" t="s">
        <v>1521</v>
      </c>
      <c r="I116" s="220" t="s">
        <v>1521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1525</v>
      </c>
      <c r="D117" s="219" t="s">
        <v>1525</v>
      </c>
      <c r="E117" s="219" t="s">
        <v>1525</v>
      </c>
      <c r="F117" s="219" t="s">
        <v>1525</v>
      </c>
      <c r="G117" s="219" t="s">
        <v>1525</v>
      </c>
      <c r="H117" s="219" t="s">
        <v>1525</v>
      </c>
      <c r="I117" s="220" t="s">
        <v>1525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2414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0.113</v>
      </c>
      <c r="C126">
        <v>0.1105</v>
      </c>
      <c r="D126">
        <v>0.1111</v>
      </c>
      <c r="E126">
        <v>0.1198</v>
      </c>
      <c r="F126">
        <v>0.1265</v>
      </c>
      <c r="G126">
        <v>0.1134</v>
      </c>
      <c r="H126">
        <v>0.1137</v>
      </c>
      <c r="I126">
        <v>0.1241</v>
      </c>
      <c r="K126" t="s">
        <v>1658</v>
      </c>
      <c r="L126">
        <f>B126-$F$132</f>
        <v>4.2700000000000016E-2</v>
      </c>
      <c r="M126">
        <f t="shared" ref="M126:S126" si="12">C126-$F$132</f>
        <v>4.0200000000000014E-2</v>
      </c>
      <c r="N126">
        <f t="shared" si="12"/>
        <v>4.0800000000000017E-2</v>
      </c>
      <c r="O126">
        <f t="shared" si="12"/>
        <v>4.9500000000000016E-2</v>
      </c>
      <c r="P126">
        <f t="shared" si="12"/>
        <v>5.6200000000000014E-2</v>
      </c>
      <c r="Q126">
        <f t="shared" si="12"/>
        <v>4.3100000000000013E-2</v>
      </c>
      <c r="R126">
        <f t="shared" si="12"/>
        <v>4.3400000000000008E-2</v>
      </c>
      <c r="S126">
        <f t="shared" si="12"/>
        <v>5.3800000000000014E-2</v>
      </c>
      <c r="U126" t="s">
        <v>1658</v>
      </c>
      <c r="V126">
        <f>L126/$L$131*100</f>
        <v>2.9758171301135978</v>
      </c>
      <c r="W126">
        <f t="shared" ref="W126:AC126" si="13">M126/$L$131*100</f>
        <v>2.8015889609031999</v>
      </c>
      <c r="X126">
        <f t="shared" si="13"/>
        <v>2.8434037215136954</v>
      </c>
      <c r="Y126">
        <f t="shared" si="13"/>
        <v>3.4497177503658798</v>
      </c>
      <c r="Z126">
        <f t="shared" si="13"/>
        <v>3.9166492438497467</v>
      </c>
      <c r="AA126">
        <f t="shared" si="13"/>
        <v>3.0036936371872613</v>
      </c>
      <c r="AB126">
        <f t="shared" si="13"/>
        <v>3.0246010174925084</v>
      </c>
      <c r="AC126">
        <f t="shared" si="13"/>
        <v>3.7493902014077642</v>
      </c>
    </row>
    <row r="127" spans="1:29" x14ac:dyDescent="0.25">
      <c r="A127" t="s">
        <v>1659</v>
      </c>
      <c r="B127">
        <v>0.25790000000000002</v>
      </c>
      <c r="C127">
        <v>0.14729999999999999</v>
      </c>
      <c r="D127">
        <v>0.15659999999999999</v>
      </c>
      <c r="E127">
        <v>0.15359999999999999</v>
      </c>
      <c r="F127">
        <v>0.12970000000000001</v>
      </c>
      <c r="G127">
        <v>0.14799999999999999</v>
      </c>
      <c r="H127">
        <v>0.13730000000000001</v>
      </c>
      <c r="I127">
        <v>0.13109999999999999</v>
      </c>
      <c r="K127" t="s">
        <v>1659</v>
      </c>
      <c r="L127">
        <f t="shared" ref="L127:L131" si="14">B127-$F$132</f>
        <v>0.18760000000000004</v>
      </c>
      <c r="M127">
        <f t="shared" ref="M127:M131" si="15">C127-$F$132</f>
        <v>7.6999999999999999E-2</v>
      </c>
      <c r="N127">
        <f t="shared" ref="N127:N131" si="16">D127-$F$132</f>
        <v>8.6300000000000002E-2</v>
      </c>
      <c r="O127">
        <f t="shared" ref="O127:O131" si="17">E127-$F$132</f>
        <v>8.3299999999999999E-2</v>
      </c>
      <c r="P127">
        <f t="shared" ref="P127:P131" si="18">F127-$F$132</f>
        <v>5.9400000000000022E-2</v>
      </c>
      <c r="Q127">
        <f t="shared" ref="Q127:Q131" si="19">G127-$F$132</f>
        <v>7.7700000000000005E-2</v>
      </c>
      <c r="R127">
        <f t="shared" ref="R127:R131" si="20">H127-$F$132</f>
        <v>6.7000000000000018E-2</v>
      </c>
      <c r="S127">
        <f t="shared" ref="S127:S131" si="21">I127-$F$132</f>
        <v>6.0800000000000007E-2</v>
      </c>
      <c r="U127" t="s">
        <v>1659</v>
      </c>
      <c r="V127">
        <f t="shared" ref="V127:V131" si="22">L127/$L$131*100</f>
        <v>13.074081817548263</v>
      </c>
      <c r="W127">
        <f t="shared" ref="W127:W131" si="23">M127/$L$131*100</f>
        <v>5.3662276116802561</v>
      </c>
      <c r="X127">
        <f t="shared" ref="X127:X131" si="24">N127/$L$131*100</f>
        <v>6.0143564011429369</v>
      </c>
      <c r="Y127">
        <f t="shared" ref="Y127:Y131" si="25">O127/$L$131*100</f>
        <v>5.805282598090459</v>
      </c>
      <c r="Z127">
        <f t="shared" ref="Z127:Z131" si="26">P127/$L$131*100</f>
        <v>4.1396613004390561</v>
      </c>
      <c r="AA127">
        <f t="shared" ref="AA127:AA131" si="27">Q127/$L$131*100</f>
        <v>5.415011499059168</v>
      </c>
      <c r="AB127">
        <f t="shared" ref="AB127:AB131" si="28">R127/$L$131*100</f>
        <v>4.669314934838666</v>
      </c>
      <c r="AC127">
        <f t="shared" ref="AC127:AC131" si="29">S127/$L$131*100</f>
        <v>4.2372290751968782</v>
      </c>
    </row>
    <row r="128" spans="1:29" x14ac:dyDescent="0.25">
      <c r="A128" t="s">
        <v>1660</v>
      </c>
      <c r="B128">
        <v>0.1009</v>
      </c>
      <c r="C128">
        <v>0.1128</v>
      </c>
      <c r="D128">
        <v>0.13830000000000001</v>
      </c>
      <c r="E128">
        <v>0.16120000000000001</v>
      </c>
      <c r="F128">
        <v>0.13170000000000001</v>
      </c>
      <c r="G128">
        <v>0.16600000000000001</v>
      </c>
      <c r="H128">
        <v>0.13880000000000001</v>
      </c>
      <c r="I128">
        <v>0.12230000000000001</v>
      </c>
      <c r="K128" t="s">
        <v>1660</v>
      </c>
      <c r="L128">
        <f t="shared" si="14"/>
        <v>3.0600000000000016E-2</v>
      </c>
      <c r="M128">
        <f t="shared" si="15"/>
        <v>4.250000000000001E-2</v>
      </c>
      <c r="N128">
        <f t="shared" si="16"/>
        <v>6.8000000000000019E-2</v>
      </c>
      <c r="O128">
        <f t="shared" si="17"/>
        <v>9.0900000000000022E-2</v>
      </c>
      <c r="P128">
        <f t="shared" si="18"/>
        <v>6.1400000000000024E-2</v>
      </c>
      <c r="Q128">
        <f t="shared" si="19"/>
        <v>9.5700000000000021E-2</v>
      </c>
      <c r="R128">
        <f t="shared" si="20"/>
        <v>6.8500000000000019E-2</v>
      </c>
      <c r="S128">
        <f t="shared" si="21"/>
        <v>5.2000000000000018E-2</v>
      </c>
      <c r="U128" t="s">
        <v>1660</v>
      </c>
      <c r="V128">
        <f t="shared" si="22"/>
        <v>2.132552791135272</v>
      </c>
      <c r="W128">
        <f t="shared" si="23"/>
        <v>2.9618788765767654</v>
      </c>
      <c r="X128">
        <f t="shared" si="24"/>
        <v>4.739006202522825</v>
      </c>
      <c r="Y128">
        <f t="shared" si="25"/>
        <v>6.3349362324900698</v>
      </c>
      <c r="Z128">
        <f t="shared" si="26"/>
        <v>4.279043835807375</v>
      </c>
      <c r="AA128">
        <f t="shared" si="27"/>
        <v>6.6694543173740337</v>
      </c>
      <c r="AB128">
        <f t="shared" si="28"/>
        <v>4.773851836364905</v>
      </c>
      <c r="AC128">
        <f t="shared" si="29"/>
        <v>3.6239459195762782</v>
      </c>
    </row>
    <row r="129" spans="1:29" x14ac:dyDescent="0.25">
      <c r="A129" t="s">
        <v>1661</v>
      </c>
      <c r="B129">
        <v>0.1062</v>
      </c>
      <c r="C129">
        <v>0.11119999999999999</v>
      </c>
      <c r="D129">
        <v>0.13070000000000001</v>
      </c>
      <c r="E129">
        <v>0.13089999999999999</v>
      </c>
      <c r="F129">
        <v>0.14119999999999999</v>
      </c>
      <c r="G129">
        <v>0.12670000000000001</v>
      </c>
      <c r="H129">
        <v>0.12089999999999999</v>
      </c>
      <c r="I129">
        <v>0.12470000000000001</v>
      </c>
      <c r="K129" t="s">
        <v>1661</v>
      </c>
      <c r="L129">
        <f t="shared" si="14"/>
        <v>3.5900000000000015E-2</v>
      </c>
      <c r="M129">
        <f t="shared" si="15"/>
        <v>4.0900000000000006E-2</v>
      </c>
      <c r="N129">
        <f t="shared" si="16"/>
        <v>6.0400000000000023E-2</v>
      </c>
      <c r="O129">
        <f t="shared" si="17"/>
        <v>6.0600000000000001E-2</v>
      </c>
      <c r="P129">
        <f t="shared" si="18"/>
        <v>7.0900000000000005E-2</v>
      </c>
      <c r="Q129">
        <f t="shared" si="19"/>
        <v>5.640000000000002E-2</v>
      </c>
      <c r="R129">
        <f t="shared" si="20"/>
        <v>5.0600000000000006E-2</v>
      </c>
      <c r="S129">
        <f t="shared" si="21"/>
        <v>5.4400000000000018E-2</v>
      </c>
      <c r="U129" t="s">
        <v>1661</v>
      </c>
      <c r="V129">
        <f t="shared" si="22"/>
        <v>2.501916509861315</v>
      </c>
      <c r="W129">
        <f t="shared" si="23"/>
        <v>2.8503728482821105</v>
      </c>
      <c r="X129">
        <f t="shared" si="24"/>
        <v>4.2093525681232151</v>
      </c>
      <c r="Y129">
        <f t="shared" si="25"/>
        <v>4.2232908216600462</v>
      </c>
      <c r="Z129">
        <f t="shared" si="26"/>
        <v>4.9411108788068852</v>
      </c>
      <c r="AA129">
        <f t="shared" si="27"/>
        <v>3.9305874973865782</v>
      </c>
      <c r="AB129">
        <f t="shared" si="28"/>
        <v>3.5263781448184548</v>
      </c>
      <c r="AC129">
        <f t="shared" si="29"/>
        <v>3.7912049620182602</v>
      </c>
    </row>
    <row r="130" spans="1:29" x14ac:dyDescent="0.25">
      <c r="A130" t="s">
        <v>1662</v>
      </c>
      <c r="B130">
        <v>0.1075</v>
      </c>
      <c r="C130">
        <v>0.1246</v>
      </c>
      <c r="D130">
        <v>0.1168</v>
      </c>
      <c r="E130">
        <v>0.12620000000000001</v>
      </c>
      <c r="F130">
        <v>0.1666</v>
      </c>
      <c r="G130">
        <v>0.1221</v>
      </c>
      <c r="H130">
        <v>0.12670000000000001</v>
      </c>
      <c r="I130">
        <v>0.1229</v>
      </c>
      <c r="K130" t="s">
        <v>1662</v>
      </c>
      <c r="L130">
        <f t="shared" si="14"/>
        <v>3.7200000000000011E-2</v>
      </c>
      <c r="M130">
        <f t="shared" si="15"/>
        <v>5.4300000000000015E-2</v>
      </c>
      <c r="N130">
        <f t="shared" si="16"/>
        <v>4.6500000000000014E-2</v>
      </c>
      <c r="O130">
        <f t="shared" si="17"/>
        <v>5.5900000000000019E-2</v>
      </c>
      <c r="P130">
        <f t="shared" si="18"/>
        <v>9.6300000000000011E-2</v>
      </c>
      <c r="Q130">
        <f t="shared" si="19"/>
        <v>5.1800000000000013E-2</v>
      </c>
      <c r="R130">
        <f t="shared" si="20"/>
        <v>5.640000000000002E-2</v>
      </c>
      <c r="S130">
        <f t="shared" si="21"/>
        <v>5.2600000000000008E-2</v>
      </c>
      <c r="U130" t="s">
        <v>1662</v>
      </c>
      <c r="V130">
        <f t="shared" si="22"/>
        <v>2.592515157850722</v>
      </c>
      <c r="W130">
        <f t="shared" si="23"/>
        <v>3.7842358352498442</v>
      </c>
      <c r="X130">
        <f t="shared" si="24"/>
        <v>3.2406439473134028</v>
      </c>
      <c r="Y130">
        <f t="shared" si="25"/>
        <v>3.8957418635444987</v>
      </c>
      <c r="Z130">
        <f t="shared" si="26"/>
        <v>6.7112690779845288</v>
      </c>
      <c r="AA130">
        <f t="shared" si="27"/>
        <v>3.6100076660394462</v>
      </c>
      <c r="AB130">
        <f t="shared" si="28"/>
        <v>3.9305874973865782</v>
      </c>
      <c r="AC130">
        <f t="shared" si="29"/>
        <v>3.6657606801867728</v>
      </c>
    </row>
    <row r="131" spans="1:29" x14ac:dyDescent="0.25">
      <c r="A131" t="s">
        <v>1663</v>
      </c>
      <c r="B131">
        <v>1.5052000000000001</v>
      </c>
      <c r="C131">
        <v>0.12230000000000001</v>
      </c>
      <c r="D131">
        <v>0.14169999999999999</v>
      </c>
      <c r="E131">
        <v>0.1246</v>
      </c>
      <c r="F131">
        <v>0.1341</v>
      </c>
      <c r="G131">
        <v>0.11550000000000001</v>
      </c>
      <c r="H131">
        <v>0.1162</v>
      </c>
      <c r="I131">
        <v>0.11890000000000001</v>
      </c>
      <c r="K131" t="s">
        <v>1663</v>
      </c>
      <c r="L131">
        <f t="shared" si="14"/>
        <v>1.4349000000000001</v>
      </c>
      <c r="M131">
        <f t="shared" si="15"/>
        <v>5.2000000000000018E-2</v>
      </c>
      <c r="N131">
        <f t="shared" si="16"/>
        <v>7.1400000000000005E-2</v>
      </c>
      <c r="O131">
        <f t="shared" si="17"/>
        <v>5.4300000000000015E-2</v>
      </c>
      <c r="P131">
        <f t="shared" si="18"/>
        <v>6.3800000000000009E-2</v>
      </c>
      <c r="Q131">
        <f t="shared" si="19"/>
        <v>4.5200000000000018E-2</v>
      </c>
      <c r="R131">
        <f t="shared" si="20"/>
        <v>4.590000000000001E-2</v>
      </c>
      <c r="S131">
        <f t="shared" si="21"/>
        <v>4.8600000000000018E-2</v>
      </c>
      <c r="U131" t="s">
        <v>1663</v>
      </c>
      <c r="V131">
        <f t="shared" si="22"/>
        <v>100</v>
      </c>
      <c r="W131">
        <f t="shared" si="23"/>
        <v>3.6239459195762782</v>
      </c>
      <c r="X131">
        <f t="shared" si="24"/>
        <v>4.9759565126489651</v>
      </c>
      <c r="Y131">
        <f t="shared" si="25"/>
        <v>3.7842358352498442</v>
      </c>
      <c r="Z131">
        <f t="shared" si="26"/>
        <v>4.4463028782493561</v>
      </c>
      <c r="AA131">
        <f t="shared" si="27"/>
        <v>3.1500452993239962</v>
      </c>
      <c r="AB131">
        <f t="shared" si="28"/>
        <v>3.1988291867029068</v>
      </c>
      <c r="AC131">
        <f t="shared" si="29"/>
        <v>3.3869956094501372</v>
      </c>
    </row>
    <row r="132" spans="1:29" x14ac:dyDescent="0.25">
      <c r="A132" t="s">
        <v>1664</v>
      </c>
      <c r="B132">
        <v>6.9199999999999998E-2</v>
      </c>
      <c r="C132">
        <v>7.0599999999999996E-2</v>
      </c>
      <c r="D132">
        <v>7.1099999999999997E-2</v>
      </c>
      <c r="E132">
        <v>2.6901999999999999</v>
      </c>
      <c r="F132">
        <f>AVERAGE(B132:D132)</f>
        <v>7.0299999999999987E-2</v>
      </c>
    </row>
    <row r="133" spans="1:29" x14ac:dyDescent="0.25">
      <c r="A133" t="s">
        <v>1665</v>
      </c>
    </row>
    <row r="136" spans="1:29" x14ac:dyDescent="0.25">
      <c r="A136" s="7" t="s">
        <v>2407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0.15709999999999999</v>
      </c>
      <c r="C139">
        <v>0.1361</v>
      </c>
      <c r="D139">
        <v>0.1472</v>
      </c>
      <c r="E139">
        <v>0.14099999999999999</v>
      </c>
      <c r="F139">
        <v>0.14810000000000001</v>
      </c>
      <c r="G139">
        <v>0.15160000000000001</v>
      </c>
      <c r="H139">
        <v>0.15820000000000001</v>
      </c>
      <c r="I139">
        <v>0.14849999999999999</v>
      </c>
      <c r="K139" t="s">
        <v>1658</v>
      </c>
      <c r="L139">
        <f>B139-$F$145</f>
        <v>7.6133333333333317E-2</v>
      </c>
      <c r="M139">
        <f t="shared" ref="M139:S139" si="30">C139-$F$145</f>
        <v>5.5133333333333326E-2</v>
      </c>
      <c r="N139">
        <f t="shared" si="30"/>
        <v>6.6233333333333325E-2</v>
      </c>
      <c r="O139">
        <f t="shared" si="30"/>
        <v>6.0033333333333314E-2</v>
      </c>
      <c r="P139">
        <f t="shared" si="30"/>
        <v>6.7133333333333337E-2</v>
      </c>
      <c r="Q139">
        <f t="shared" si="30"/>
        <v>7.063333333333334E-2</v>
      </c>
      <c r="R139">
        <f t="shared" si="30"/>
        <v>7.7233333333333334E-2</v>
      </c>
      <c r="S139">
        <f t="shared" si="30"/>
        <v>6.753333333333332E-2</v>
      </c>
      <c r="U139" t="s">
        <v>1658</v>
      </c>
      <c r="V139">
        <f>L139/$L$144*100</f>
        <v>4.9145758918965425</v>
      </c>
      <c r="W139">
        <f t="shared" ref="W139:AC139" si="31">M139/$L$144*100</f>
        <v>3.5589792141842742</v>
      </c>
      <c r="X139">
        <f t="shared" si="31"/>
        <v>4.2755088866893303</v>
      </c>
      <c r="Y139">
        <f t="shared" si="31"/>
        <v>3.8752851056504696</v>
      </c>
      <c r="Z139">
        <f t="shared" si="31"/>
        <v>4.3336058871627143</v>
      </c>
      <c r="AA139">
        <f t="shared" si="31"/>
        <v>4.5595386667814264</v>
      </c>
      <c r="AB139">
        <f t="shared" si="31"/>
        <v>4.9855833369195679</v>
      </c>
      <c r="AC139">
        <f t="shared" si="31"/>
        <v>4.3594267762619943</v>
      </c>
    </row>
    <row r="140" spans="1:29" x14ac:dyDescent="0.25">
      <c r="A140" t="s">
        <v>1659</v>
      </c>
      <c r="B140">
        <v>0.23710000000000001</v>
      </c>
      <c r="C140">
        <v>0.16969999999999999</v>
      </c>
      <c r="D140">
        <v>0.1699</v>
      </c>
      <c r="E140">
        <v>0.1711</v>
      </c>
      <c r="F140">
        <v>0.17150000000000001</v>
      </c>
      <c r="G140">
        <v>0.1608</v>
      </c>
      <c r="H140">
        <v>0.15579999999999999</v>
      </c>
      <c r="I140">
        <v>0.15720000000000001</v>
      </c>
      <c r="K140" t="s">
        <v>1659</v>
      </c>
      <c r="L140">
        <f t="shared" ref="L140:L144" si="32">B140-$F$145</f>
        <v>0.15613333333333335</v>
      </c>
      <c r="M140">
        <f t="shared" ref="M140:M144" si="33">C140-$F$145</f>
        <v>8.8733333333333317E-2</v>
      </c>
      <c r="N140">
        <f t="shared" ref="N140:N144" si="34">D140-$F$145</f>
        <v>8.8933333333333323E-2</v>
      </c>
      <c r="O140">
        <f t="shared" ref="O140:O144" si="35">E140-$F$145</f>
        <v>9.0133333333333329E-2</v>
      </c>
      <c r="P140">
        <f t="shared" ref="P140:P144" si="36">F140-$F$145</f>
        <v>9.0533333333333341E-2</v>
      </c>
      <c r="Q140">
        <f t="shared" ref="Q140:Q144" si="37">G140-$F$145</f>
        <v>7.9833333333333326E-2</v>
      </c>
      <c r="R140">
        <f t="shared" ref="R140:R144" si="38">H140-$F$145</f>
        <v>7.4833333333333321E-2</v>
      </c>
      <c r="S140">
        <f t="shared" ref="S140:S144" si="39">I140-$F$145</f>
        <v>7.6233333333333334E-2</v>
      </c>
      <c r="U140" t="s">
        <v>1659</v>
      </c>
      <c r="V140">
        <f t="shared" ref="V140:V144" si="40">L140/$L$144*100</f>
        <v>10.078753711752809</v>
      </c>
      <c r="W140">
        <f t="shared" ref="W140:W144" si="41">M140/$L$144*100</f>
        <v>5.7279338985239043</v>
      </c>
      <c r="X140">
        <f t="shared" ref="X140:X144" si="42">N140/$L$144*100</f>
        <v>5.7408443430735447</v>
      </c>
      <c r="Y140">
        <f t="shared" ref="Y140:Y144" si="43">O140/$L$144*100</f>
        <v>5.8183070103713899</v>
      </c>
      <c r="Z140">
        <f t="shared" ref="Z140:Z144" si="44">P140/$L$144*100</f>
        <v>5.8441278994706716</v>
      </c>
      <c r="AA140">
        <f t="shared" ref="AA140:AA144" si="45">Q140/$L$144*100</f>
        <v>5.153419116064895</v>
      </c>
      <c r="AB140">
        <f t="shared" ref="AB140:AB144" si="46">R140/$L$144*100</f>
        <v>4.8306580023238785</v>
      </c>
      <c r="AC140">
        <f t="shared" ref="AC140:AC144" si="47">S140/$L$144*100</f>
        <v>4.9210311141713641</v>
      </c>
    </row>
    <row r="141" spans="1:29" x14ac:dyDescent="0.25">
      <c r="A141" t="s">
        <v>1660</v>
      </c>
      <c r="B141">
        <v>0.15040000000000001</v>
      </c>
      <c r="C141">
        <v>0.154</v>
      </c>
      <c r="D141">
        <v>0.1578</v>
      </c>
      <c r="E141">
        <v>0.15090000000000001</v>
      </c>
      <c r="F141">
        <v>0.15459999999999999</v>
      </c>
      <c r="G141">
        <v>0.14330000000000001</v>
      </c>
      <c r="H141">
        <v>0.15790000000000001</v>
      </c>
      <c r="I141">
        <v>0.15579999999999999</v>
      </c>
      <c r="K141" t="s">
        <v>1660</v>
      </c>
      <c r="L141">
        <f t="shared" si="32"/>
        <v>6.9433333333333333E-2</v>
      </c>
      <c r="M141">
        <f t="shared" si="33"/>
        <v>7.3033333333333325E-2</v>
      </c>
      <c r="N141">
        <f t="shared" si="34"/>
        <v>7.6833333333333323E-2</v>
      </c>
      <c r="O141">
        <f t="shared" si="35"/>
        <v>6.9933333333333333E-2</v>
      </c>
      <c r="P141">
        <f t="shared" si="36"/>
        <v>7.3633333333333315E-2</v>
      </c>
      <c r="Q141">
        <f t="shared" si="37"/>
        <v>6.2333333333333338E-2</v>
      </c>
      <c r="R141">
        <f t="shared" si="38"/>
        <v>7.693333333333334E-2</v>
      </c>
      <c r="S141">
        <f t="shared" si="39"/>
        <v>7.4833333333333321E-2</v>
      </c>
      <c r="U141" t="s">
        <v>1660</v>
      </c>
      <c r="V141">
        <f t="shared" si="40"/>
        <v>4.4820759994835822</v>
      </c>
      <c r="W141">
        <f t="shared" si="41"/>
        <v>4.7144640013771131</v>
      </c>
      <c r="X141">
        <f t="shared" si="42"/>
        <v>4.9597624478202853</v>
      </c>
      <c r="Y141">
        <f t="shared" si="43"/>
        <v>4.5143521108576836</v>
      </c>
      <c r="Z141">
        <f t="shared" si="44"/>
        <v>4.7531953350260343</v>
      </c>
      <c r="AA141">
        <f t="shared" si="45"/>
        <v>4.0237552179713383</v>
      </c>
      <c r="AB141">
        <f t="shared" si="46"/>
        <v>4.9662176700951068</v>
      </c>
      <c r="AC141">
        <f t="shared" si="47"/>
        <v>4.8306580023238785</v>
      </c>
    </row>
    <row r="142" spans="1:29" x14ac:dyDescent="0.25">
      <c r="A142" t="s">
        <v>1661</v>
      </c>
      <c r="B142">
        <v>0.13980000000000001</v>
      </c>
      <c r="C142">
        <v>0.15049999999999999</v>
      </c>
      <c r="D142">
        <v>0.15629999999999999</v>
      </c>
      <c r="E142">
        <v>0.1404</v>
      </c>
      <c r="F142">
        <v>0.15</v>
      </c>
      <c r="G142">
        <v>0.1663</v>
      </c>
      <c r="H142">
        <v>0.154</v>
      </c>
      <c r="I142">
        <v>0.15090000000000001</v>
      </c>
      <c r="K142" t="s">
        <v>1661</v>
      </c>
      <c r="L142">
        <f t="shared" si="32"/>
        <v>5.8833333333333335E-2</v>
      </c>
      <c r="M142">
        <f t="shared" si="33"/>
        <v>6.9533333333333322E-2</v>
      </c>
      <c r="N142">
        <f t="shared" si="34"/>
        <v>7.5333333333333322E-2</v>
      </c>
      <c r="O142">
        <f t="shared" si="35"/>
        <v>5.9433333333333324E-2</v>
      </c>
      <c r="P142">
        <f t="shared" si="36"/>
        <v>6.9033333333333322E-2</v>
      </c>
      <c r="Q142">
        <f t="shared" si="37"/>
        <v>8.533333333333333E-2</v>
      </c>
      <c r="R142">
        <f t="shared" si="38"/>
        <v>7.3033333333333325E-2</v>
      </c>
      <c r="S142">
        <f t="shared" si="39"/>
        <v>6.9933333333333333E-2</v>
      </c>
      <c r="U142" t="s">
        <v>1661</v>
      </c>
      <c r="V142">
        <f t="shared" si="40"/>
        <v>3.7978224383526271</v>
      </c>
      <c r="W142">
        <f t="shared" si="41"/>
        <v>4.4885312217584019</v>
      </c>
      <c r="X142">
        <f t="shared" si="42"/>
        <v>4.86293411369798</v>
      </c>
      <c r="Y142">
        <f t="shared" si="43"/>
        <v>3.8365537720015483</v>
      </c>
      <c r="Z142">
        <f t="shared" si="44"/>
        <v>4.4562551103842996</v>
      </c>
      <c r="AA142">
        <f t="shared" si="45"/>
        <v>5.5084563411800138</v>
      </c>
      <c r="AB142">
        <f t="shared" si="46"/>
        <v>4.7144640013771131</v>
      </c>
      <c r="AC142">
        <f t="shared" si="47"/>
        <v>4.5143521108576836</v>
      </c>
    </row>
    <row r="143" spans="1:29" x14ac:dyDescent="0.25">
      <c r="A143" t="s">
        <v>1662</v>
      </c>
      <c r="B143">
        <v>0.14849999999999999</v>
      </c>
      <c r="C143">
        <v>0.14330000000000001</v>
      </c>
      <c r="D143">
        <v>0.15279999999999999</v>
      </c>
      <c r="E143">
        <v>0.1467</v>
      </c>
      <c r="F143">
        <v>0.14169999999999999</v>
      </c>
      <c r="G143">
        <v>0.14599999999999999</v>
      </c>
      <c r="H143">
        <v>0.15240000000000001</v>
      </c>
      <c r="I143">
        <v>0.1452</v>
      </c>
      <c r="K143" t="s">
        <v>1662</v>
      </c>
      <c r="L143">
        <f t="shared" si="32"/>
        <v>6.753333333333332E-2</v>
      </c>
      <c r="M143">
        <f t="shared" si="33"/>
        <v>6.2333333333333338E-2</v>
      </c>
      <c r="N143">
        <f t="shared" si="34"/>
        <v>7.1833333333333318E-2</v>
      </c>
      <c r="O143">
        <f t="shared" si="35"/>
        <v>6.5733333333333324E-2</v>
      </c>
      <c r="P143">
        <f t="shared" si="36"/>
        <v>6.073333333333332E-2</v>
      </c>
      <c r="Q143">
        <f t="shared" si="37"/>
        <v>6.5033333333333318E-2</v>
      </c>
      <c r="R143">
        <f t="shared" si="38"/>
        <v>7.1433333333333335E-2</v>
      </c>
      <c r="S143">
        <f t="shared" si="39"/>
        <v>6.4233333333333323E-2</v>
      </c>
      <c r="U143" t="s">
        <v>1662</v>
      </c>
      <c r="V143">
        <f t="shared" si="40"/>
        <v>4.3594267762619943</v>
      </c>
      <c r="W143">
        <f t="shared" si="41"/>
        <v>4.0237552179713383</v>
      </c>
      <c r="X143">
        <f t="shared" si="42"/>
        <v>4.6370013340792688</v>
      </c>
      <c r="Y143">
        <f t="shared" si="43"/>
        <v>4.2432327753152288</v>
      </c>
      <c r="Z143">
        <f t="shared" si="44"/>
        <v>3.9204716615742123</v>
      </c>
      <c r="AA143">
        <f t="shared" si="45"/>
        <v>4.1980462193914869</v>
      </c>
      <c r="AB143">
        <f t="shared" si="46"/>
        <v>4.611180444979988</v>
      </c>
      <c r="AC143">
        <f t="shared" si="47"/>
        <v>4.1464044411929235</v>
      </c>
    </row>
    <row r="144" spans="1:29" x14ac:dyDescent="0.25">
      <c r="A144" t="s">
        <v>1663</v>
      </c>
      <c r="B144">
        <v>1.6301000000000001</v>
      </c>
      <c r="C144">
        <v>0.15359999999999999</v>
      </c>
      <c r="D144">
        <v>0.1787</v>
      </c>
      <c r="E144">
        <v>0.15329999999999999</v>
      </c>
      <c r="F144">
        <v>0.37209999999999999</v>
      </c>
      <c r="G144">
        <v>0.15409999999999999</v>
      </c>
      <c r="H144">
        <v>0.15029999999999999</v>
      </c>
      <c r="I144">
        <v>0.16309999999999999</v>
      </c>
      <c r="K144" t="s">
        <v>1663</v>
      </c>
      <c r="L144">
        <f t="shared" si="32"/>
        <v>1.5491333333333335</v>
      </c>
      <c r="M144">
        <f t="shared" si="33"/>
        <v>7.2633333333333314E-2</v>
      </c>
      <c r="N144">
        <f t="shared" si="34"/>
        <v>9.7733333333333325E-2</v>
      </c>
      <c r="O144">
        <f t="shared" si="35"/>
        <v>7.2333333333333319E-2</v>
      </c>
      <c r="P144">
        <f t="shared" si="36"/>
        <v>0.2911333333333333</v>
      </c>
      <c r="Q144">
        <f t="shared" si="37"/>
        <v>7.3133333333333314E-2</v>
      </c>
      <c r="R144">
        <f t="shared" si="38"/>
        <v>6.9333333333333316E-2</v>
      </c>
      <c r="S144">
        <f t="shared" si="39"/>
        <v>8.2133333333333322E-2</v>
      </c>
      <c r="U144" t="s">
        <v>1663</v>
      </c>
      <c r="V144">
        <f t="shared" si="40"/>
        <v>100</v>
      </c>
      <c r="W144">
        <f t="shared" si="41"/>
        <v>4.6886431122778305</v>
      </c>
      <c r="X144">
        <f t="shared" si="42"/>
        <v>6.3089039032577343</v>
      </c>
      <c r="Y144">
        <f t="shared" si="43"/>
        <v>4.6692774454533703</v>
      </c>
      <c r="Z144">
        <f t="shared" si="44"/>
        <v>18.793303782760248</v>
      </c>
      <c r="AA144">
        <f t="shared" si="45"/>
        <v>4.7209192236519328</v>
      </c>
      <c r="AB144">
        <f t="shared" si="46"/>
        <v>4.4756207772087597</v>
      </c>
      <c r="AC144">
        <f t="shared" si="47"/>
        <v>5.3018892283857628</v>
      </c>
    </row>
    <row r="145" spans="1:29" x14ac:dyDescent="0.25">
      <c r="A145" t="s">
        <v>1664</v>
      </c>
      <c r="B145">
        <v>8.3400000000000002E-2</v>
      </c>
      <c r="C145">
        <v>8.09E-2</v>
      </c>
      <c r="D145">
        <v>7.8600000000000003E-2</v>
      </c>
      <c r="E145">
        <v>4</v>
      </c>
      <c r="F145">
        <f>AVERAGE(B145:D145)</f>
        <v>8.0966666666666673E-2</v>
      </c>
    </row>
    <row r="146" spans="1:29" x14ac:dyDescent="0.25">
      <c r="A146" t="s">
        <v>1665</v>
      </c>
    </row>
    <row r="149" spans="1:29" x14ac:dyDescent="0.25">
      <c r="A149" s="7" t="s">
        <v>2406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0.1061</v>
      </c>
      <c r="C152">
        <v>0.1217</v>
      </c>
      <c r="D152">
        <v>0.13070000000000001</v>
      </c>
      <c r="E152">
        <v>0.1341</v>
      </c>
      <c r="F152">
        <v>0.1293</v>
      </c>
      <c r="G152">
        <v>0.12540000000000001</v>
      </c>
      <c r="H152">
        <v>0.1129</v>
      </c>
      <c r="I152">
        <v>0.12790000000000001</v>
      </c>
      <c r="K152" t="s">
        <v>1658</v>
      </c>
      <c r="L152">
        <f>B152-$F$158</f>
        <v>3.0666666666666662E-2</v>
      </c>
      <c r="M152">
        <f t="shared" ref="M152:S152" si="48">C152-$F$158</f>
        <v>4.6266666666666664E-2</v>
      </c>
      <c r="N152">
        <f t="shared" si="48"/>
        <v>5.5266666666666672E-2</v>
      </c>
      <c r="O152">
        <f t="shared" si="48"/>
        <v>5.8666666666666659E-2</v>
      </c>
      <c r="P152">
        <f t="shared" si="48"/>
        <v>5.386666666666666E-2</v>
      </c>
      <c r="Q152">
        <f t="shared" si="48"/>
        <v>4.9966666666666673E-2</v>
      </c>
      <c r="R152">
        <f t="shared" si="48"/>
        <v>3.7466666666666662E-2</v>
      </c>
      <c r="S152">
        <f t="shared" si="48"/>
        <v>5.2466666666666675E-2</v>
      </c>
      <c r="U152" t="s">
        <v>1658</v>
      </c>
      <c r="V152">
        <f>L152/$L$157*100</f>
        <v>5.5139346718609517</v>
      </c>
      <c r="W152">
        <f t="shared" ref="W152:AC152" si="49">M152/$L$157*100</f>
        <v>8.3188492658076107</v>
      </c>
      <c r="X152">
        <f t="shared" si="49"/>
        <v>9.9370692238537615</v>
      </c>
      <c r="Y152">
        <f t="shared" si="49"/>
        <v>10.548396763560081</v>
      </c>
      <c r="Z152">
        <f t="shared" si="49"/>
        <v>9.685346119268802</v>
      </c>
      <c r="AA152">
        <f t="shared" si="49"/>
        <v>8.9841174707821416</v>
      </c>
      <c r="AB152">
        <f t="shared" si="49"/>
        <v>6.7365897512735975</v>
      </c>
      <c r="AC152">
        <f t="shared" si="49"/>
        <v>9.4336230146838496</v>
      </c>
    </row>
    <row r="153" spans="1:29" x14ac:dyDescent="0.25">
      <c r="A153" t="s">
        <v>1659</v>
      </c>
      <c r="B153">
        <v>0.17599999999999999</v>
      </c>
      <c r="C153">
        <v>0.17560000000000001</v>
      </c>
      <c r="D153">
        <v>0.16159999999999999</v>
      </c>
      <c r="E153">
        <v>0.15939999999999999</v>
      </c>
      <c r="F153">
        <v>0.14990000000000001</v>
      </c>
      <c r="G153">
        <v>0.20480000000000001</v>
      </c>
      <c r="H153">
        <v>0.18160000000000001</v>
      </c>
      <c r="I153">
        <v>0.12640000000000001</v>
      </c>
      <c r="K153" t="s">
        <v>1659</v>
      </c>
      <c r="L153">
        <f t="shared" ref="L153:L157" si="50">B153-$F$158</f>
        <v>0.10056666666666665</v>
      </c>
      <c r="M153">
        <f t="shared" ref="M153:M157" si="51">C153-$F$158</f>
        <v>0.10016666666666667</v>
      </c>
      <c r="N153">
        <f t="shared" ref="N153:N157" si="52">D153-$F$158</f>
        <v>8.6166666666666655E-2</v>
      </c>
      <c r="O153">
        <f t="shared" ref="O153:O157" si="53">E153-$F$158</f>
        <v>8.3966666666666648E-2</v>
      </c>
      <c r="P153">
        <f t="shared" ref="P153:P157" si="54">F153-$F$158</f>
        <v>7.4466666666666667E-2</v>
      </c>
      <c r="Q153">
        <f t="shared" ref="Q153:Q157" si="55">G153-$F$158</f>
        <v>0.12936666666666669</v>
      </c>
      <c r="R153">
        <f t="shared" ref="R153:R157" si="56">H153-$F$158</f>
        <v>0.10616666666666667</v>
      </c>
      <c r="S153">
        <f t="shared" ref="S153:S157" si="57">I153-$F$158</f>
        <v>5.0966666666666674E-2</v>
      </c>
      <c r="U153" t="s">
        <v>1659</v>
      </c>
      <c r="V153">
        <f t="shared" ref="V153:V157" si="58">L153/$L$157*100</f>
        <v>18.082109679352708</v>
      </c>
      <c r="W153">
        <f t="shared" ref="W153:W157" si="59">M153/$L$157*100</f>
        <v>18.010188792328439</v>
      </c>
      <c r="X153">
        <f t="shared" ref="X153:X157" si="60">N153/$L$157*100</f>
        <v>15.492957746478869</v>
      </c>
      <c r="Y153">
        <f t="shared" ref="Y153:Y157" si="61">O153/$L$157*100</f>
        <v>15.097392867845366</v>
      </c>
      <c r="Z153">
        <f t="shared" ref="Z153:Z157" si="62">P153/$L$157*100</f>
        <v>13.389271801018879</v>
      </c>
      <c r="AA153">
        <f t="shared" ref="AA153:AA157" si="63">Q153/$L$157*100</f>
        <v>23.260413545100391</v>
      </c>
      <c r="AB153">
        <f t="shared" ref="AB153:AB157" si="64">R153/$L$157*100</f>
        <v>19.089002097692539</v>
      </c>
      <c r="AC153">
        <f t="shared" ref="AC153:AC157" si="65">S153/$L$157*100</f>
        <v>9.1639196883428244</v>
      </c>
    </row>
    <row r="154" spans="1:29" x14ac:dyDescent="0.25">
      <c r="A154" t="s">
        <v>1660</v>
      </c>
      <c r="B154">
        <v>0.12859999999999999</v>
      </c>
      <c r="C154">
        <v>0.1389</v>
      </c>
      <c r="D154">
        <v>0.13819999999999999</v>
      </c>
      <c r="E154">
        <v>0.1187</v>
      </c>
      <c r="F154">
        <v>0.12130000000000001</v>
      </c>
      <c r="G154">
        <v>0.1366</v>
      </c>
      <c r="H154">
        <v>0.12809999999999999</v>
      </c>
      <c r="I154">
        <v>0.1356</v>
      </c>
      <c r="K154" t="s">
        <v>1660</v>
      </c>
      <c r="L154">
        <f t="shared" si="50"/>
        <v>5.3166666666666654E-2</v>
      </c>
      <c r="M154">
        <f t="shared" si="51"/>
        <v>6.3466666666666657E-2</v>
      </c>
      <c r="N154">
        <f t="shared" si="52"/>
        <v>6.2766666666666651E-2</v>
      </c>
      <c r="O154">
        <f t="shared" si="53"/>
        <v>4.3266666666666662E-2</v>
      </c>
      <c r="P154">
        <f t="shared" si="54"/>
        <v>4.5866666666666667E-2</v>
      </c>
      <c r="Q154">
        <f t="shared" si="55"/>
        <v>6.1166666666666661E-2</v>
      </c>
      <c r="R154">
        <f t="shared" si="56"/>
        <v>5.2666666666666653E-2</v>
      </c>
      <c r="S154">
        <f t="shared" si="57"/>
        <v>6.016666666666666E-2</v>
      </c>
      <c r="U154" t="s">
        <v>1660</v>
      </c>
      <c r="V154">
        <f t="shared" si="58"/>
        <v>9.5594845669763231</v>
      </c>
      <c r="W154">
        <f t="shared" si="59"/>
        <v>11.411447407851361</v>
      </c>
      <c r="X154">
        <f t="shared" si="60"/>
        <v>11.285585855558882</v>
      </c>
      <c r="Y154">
        <f t="shared" si="61"/>
        <v>7.7794426131255605</v>
      </c>
      <c r="Z154">
        <f t="shared" si="62"/>
        <v>8.2469283787833376</v>
      </c>
      <c r="AA154">
        <f t="shared" si="63"/>
        <v>10.997902307461791</v>
      </c>
      <c r="AB154">
        <f t="shared" si="64"/>
        <v>9.4695834581959826</v>
      </c>
      <c r="AC154">
        <f t="shared" si="65"/>
        <v>10.818100089901108</v>
      </c>
    </row>
    <row r="155" spans="1:29" x14ac:dyDescent="0.25">
      <c r="A155" t="s">
        <v>1661</v>
      </c>
      <c r="B155">
        <v>0.12640000000000001</v>
      </c>
      <c r="C155">
        <v>0.1739</v>
      </c>
      <c r="D155">
        <v>0.21990000000000001</v>
      </c>
      <c r="E155">
        <v>0.1249</v>
      </c>
      <c r="F155">
        <v>0.13869999999999999</v>
      </c>
      <c r="G155">
        <v>0.14860000000000001</v>
      </c>
      <c r="H155">
        <v>0.14410000000000001</v>
      </c>
      <c r="I155">
        <v>0.13500000000000001</v>
      </c>
      <c r="K155" t="s">
        <v>1661</v>
      </c>
      <c r="L155">
        <f t="shared" si="50"/>
        <v>5.0966666666666674E-2</v>
      </c>
      <c r="M155">
        <f t="shared" si="51"/>
        <v>9.8466666666666661E-2</v>
      </c>
      <c r="N155">
        <f t="shared" si="52"/>
        <v>0.14446666666666669</v>
      </c>
      <c r="O155">
        <f t="shared" si="53"/>
        <v>4.9466666666666659E-2</v>
      </c>
      <c r="P155">
        <f t="shared" si="54"/>
        <v>6.3266666666666652E-2</v>
      </c>
      <c r="Q155">
        <f t="shared" si="55"/>
        <v>7.3166666666666672E-2</v>
      </c>
      <c r="R155">
        <f t="shared" si="56"/>
        <v>6.8666666666666668E-2</v>
      </c>
      <c r="S155">
        <f t="shared" si="57"/>
        <v>5.9566666666666671E-2</v>
      </c>
      <c r="U155" t="s">
        <v>1661</v>
      </c>
      <c r="V155">
        <f t="shared" si="58"/>
        <v>9.1639196883428244</v>
      </c>
      <c r="W155">
        <f t="shared" si="59"/>
        <v>17.704525022475277</v>
      </c>
      <c r="X155">
        <f t="shared" si="60"/>
        <v>25.975427030266708</v>
      </c>
      <c r="Y155">
        <f t="shared" si="61"/>
        <v>8.8942163620017958</v>
      </c>
      <c r="Z155">
        <f t="shared" si="62"/>
        <v>11.375486964339224</v>
      </c>
      <c r="AA155">
        <f t="shared" si="63"/>
        <v>13.15552891818999</v>
      </c>
      <c r="AB155">
        <f t="shared" si="64"/>
        <v>12.346418939166917</v>
      </c>
      <c r="AC155">
        <f t="shared" si="65"/>
        <v>10.7102187593647</v>
      </c>
    </row>
    <row r="156" spans="1:29" x14ac:dyDescent="0.25">
      <c r="A156" t="s">
        <v>1662</v>
      </c>
      <c r="B156">
        <v>0.1285</v>
      </c>
      <c r="C156">
        <v>0.14860000000000001</v>
      </c>
      <c r="D156">
        <v>0.15310000000000001</v>
      </c>
      <c r="E156">
        <v>0.12690000000000001</v>
      </c>
      <c r="F156">
        <v>0.19439999999999999</v>
      </c>
      <c r="G156">
        <v>0.1275</v>
      </c>
      <c r="H156">
        <v>0.16270000000000001</v>
      </c>
      <c r="I156">
        <v>0.13830000000000001</v>
      </c>
      <c r="K156" t="s">
        <v>1662</v>
      </c>
      <c r="L156">
        <f t="shared" si="50"/>
        <v>5.3066666666666665E-2</v>
      </c>
      <c r="M156">
        <f t="shared" si="51"/>
        <v>7.3166666666666672E-2</v>
      </c>
      <c r="N156">
        <f t="shared" si="52"/>
        <v>7.7666666666666676E-2</v>
      </c>
      <c r="O156">
        <f t="shared" si="53"/>
        <v>5.1466666666666674E-2</v>
      </c>
      <c r="P156">
        <f t="shared" si="54"/>
        <v>0.11896666666666665</v>
      </c>
      <c r="Q156">
        <f t="shared" si="55"/>
        <v>5.2066666666666664E-2</v>
      </c>
      <c r="R156">
        <f t="shared" si="56"/>
        <v>8.7266666666666673E-2</v>
      </c>
      <c r="S156">
        <f t="shared" si="57"/>
        <v>6.2866666666666668E-2</v>
      </c>
      <c r="U156" t="s">
        <v>1662</v>
      </c>
      <c r="V156">
        <f t="shared" si="58"/>
        <v>9.5415043452202575</v>
      </c>
      <c r="W156">
        <f t="shared" si="59"/>
        <v>13.15552891818999</v>
      </c>
      <c r="X156">
        <f t="shared" si="60"/>
        <v>13.964638897213067</v>
      </c>
      <c r="Y156">
        <f t="shared" si="61"/>
        <v>9.253820797123165</v>
      </c>
      <c r="Z156">
        <f t="shared" si="62"/>
        <v>21.390470482469279</v>
      </c>
      <c r="AA156">
        <f t="shared" si="63"/>
        <v>9.3617021276595747</v>
      </c>
      <c r="AB156">
        <f t="shared" si="64"/>
        <v>15.690740185795626</v>
      </c>
      <c r="AC156">
        <f t="shared" si="65"/>
        <v>11.303566077314953</v>
      </c>
    </row>
    <row r="157" spans="1:29" x14ac:dyDescent="0.25">
      <c r="A157" t="s">
        <v>1663</v>
      </c>
      <c r="B157">
        <v>0.63160000000000005</v>
      </c>
      <c r="C157">
        <v>0.1368</v>
      </c>
      <c r="D157">
        <v>0.13300000000000001</v>
      </c>
      <c r="E157">
        <v>0.14280000000000001</v>
      </c>
      <c r="F157">
        <v>0.14610000000000001</v>
      </c>
      <c r="G157">
        <v>0.13719999999999999</v>
      </c>
      <c r="H157">
        <v>0.1343</v>
      </c>
      <c r="I157">
        <v>0.13089999999999999</v>
      </c>
      <c r="K157" t="s">
        <v>1663</v>
      </c>
      <c r="L157">
        <f t="shared" si="50"/>
        <v>0.5561666666666667</v>
      </c>
      <c r="M157">
        <f t="shared" si="51"/>
        <v>6.1366666666666667E-2</v>
      </c>
      <c r="N157">
        <f t="shared" si="52"/>
        <v>5.7566666666666669E-2</v>
      </c>
      <c r="O157">
        <f t="shared" si="53"/>
        <v>6.7366666666666672E-2</v>
      </c>
      <c r="P157">
        <f t="shared" si="54"/>
        <v>7.0666666666666669E-2</v>
      </c>
      <c r="Q157">
        <f t="shared" si="55"/>
        <v>6.176666666666665E-2</v>
      </c>
      <c r="R157">
        <f t="shared" si="56"/>
        <v>5.8866666666666664E-2</v>
      </c>
      <c r="S157">
        <f t="shared" si="57"/>
        <v>5.546666666666665E-2</v>
      </c>
      <c r="U157" t="s">
        <v>1663</v>
      </c>
      <c r="V157">
        <f t="shared" si="58"/>
        <v>100</v>
      </c>
      <c r="W157">
        <f t="shared" si="59"/>
        <v>11.033862750973929</v>
      </c>
      <c r="X157">
        <f t="shared" si="60"/>
        <v>10.350614324243331</v>
      </c>
      <c r="Y157">
        <f t="shared" si="61"/>
        <v>12.112676056338028</v>
      </c>
      <c r="Z157">
        <f t="shared" si="62"/>
        <v>12.706023374288284</v>
      </c>
      <c r="AA157">
        <f t="shared" si="63"/>
        <v>11.105783637998199</v>
      </c>
      <c r="AB157">
        <f t="shared" si="64"/>
        <v>10.58435720707222</v>
      </c>
      <c r="AC157">
        <f t="shared" si="65"/>
        <v>9.9730296673658945</v>
      </c>
    </row>
    <row r="158" spans="1:29" x14ac:dyDescent="0.25">
      <c r="A158" t="s">
        <v>1664</v>
      </c>
      <c r="B158">
        <v>7.46E-2</v>
      </c>
      <c r="C158">
        <v>7.5700000000000003E-2</v>
      </c>
      <c r="D158">
        <v>7.5999999999999998E-2</v>
      </c>
      <c r="E158">
        <v>2.4417</v>
      </c>
      <c r="F158">
        <f>AVERAGE(B158:D158)</f>
        <v>7.5433333333333338E-2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4.4681092312903639</v>
      </c>
      <c r="C164">
        <f t="shared" ref="C164:I164" si="66">AVERAGE(W152,W139,W126)</f>
        <v>4.8931391469650283</v>
      </c>
      <c r="D164">
        <f t="shared" si="66"/>
        <v>5.6853272773522621</v>
      </c>
      <c r="E164">
        <f t="shared" si="66"/>
        <v>5.957799873192144</v>
      </c>
      <c r="F164">
        <f t="shared" si="66"/>
        <v>5.9785337500937539</v>
      </c>
      <c r="G164">
        <f t="shared" si="66"/>
        <v>5.5157832582502762</v>
      </c>
      <c r="H164">
        <f t="shared" si="66"/>
        <v>4.9155913685618913</v>
      </c>
      <c r="I164">
        <f t="shared" si="66"/>
        <v>5.8474799974512024</v>
      </c>
      <c r="K164" t="s">
        <v>1658</v>
      </c>
      <c r="L164">
        <f>STDEV(V152,V139,V126)/SQRT(3)</f>
        <v>0.76594375842399676</v>
      </c>
      <c r="M164">
        <f t="shared" ref="M164:S164" si="67">STDEV(W152,W139,W126)/SQRT(3)</f>
        <v>1.7267529607808836</v>
      </c>
      <c r="N164">
        <f t="shared" si="67"/>
        <v>2.165695691593577</v>
      </c>
      <c r="O164">
        <f t="shared" si="67"/>
        <v>2.2985837488087313</v>
      </c>
      <c r="P164">
        <f t="shared" si="67"/>
        <v>1.8573104807581804</v>
      </c>
      <c r="Q164">
        <f t="shared" si="67"/>
        <v>1.7913840176794866</v>
      </c>
      <c r="R164">
        <f t="shared" si="67"/>
        <v>1.072130161043171</v>
      </c>
      <c r="S164">
        <f t="shared" si="67"/>
        <v>1.8016985005543917</v>
      </c>
    </row>
    <row r="165" spans="1:19" x14ac:dyDescent="0.25">
      <c r="A165" t="s">
        <v>1659</v>
      </c>
      <c r="B165">
        <f t="shared" ref="B165:B169" si="68">AVERAGE(V153,V140,V127)</f>
        <v>13.744981736217925</v>
      </c>
      <c r="C165">
        <f t="shared" ref="C165:C169" si="69">AVERAGE(W153,W140,W127)</f>
        <v>9.7014501008442</v>
      </c>
      <c r="D165">
        <f t="shared" ref="D165:D169" si="70">AVERAGE(X153,X140,X127)</f>
        <v>9.0827194968984504</v>
      </c>
      <c r="E165">
        <f t="shared" ref="E165:E169" si="71">AVERAGE(Y153,Y140,Y127)</f>
        <v>8.9069941587690717</v>
      </c>
      <c r="F165">
        <f t="shared" ref="F165:F169" si="72">AVERAGE(Z153,Z140,Z127)</f>
        <v>7.7910203336428685</v>
      </c>
      <c r="G165">
        <f t="shared" ref="G165:G169" si="73">AVERAGE(AA153,AA140,AA127)</f>
        <v>11.276281386741486</v>
      </c>
      <c r="H165">
        <f t="shared" ref="H165:H169" si="74">AVERAGE(AB153,AB140,AB127)</f>
        <v>9.5296583449516952</v>
      </c>
      <c r="I165">
        <f t="shared" ref="I165:I169" si="75">AVERAGE(AC153,AC140,AC127)</f>
        <v>6.1073932925703565</v>
      </c>
      <c r="K165" t="s">
        <v>1659</v>
      </c>
      <c r="L165">
        <f t="shared" ref="L165:L169" si="76">STDEV(V153,V140,V127)/SQRT(3)</f>
        <v>2.3345953761970937</v>
      </c>
      <c r="M165">
        <f t="shared" ref="M165:M169" si="77">STDEV(W153,W140,W127)/SQRT(3)</f>
        <v>4.1556813256878025</v>
      </c>
      <c r="N165">
        <f t="shared" ref="N165:N169" si="78">STDEV(X153,X140,X127)/SQRT(3)</f>
        <v>3.2060914950432098</v>
      </c>
      <c r="O165">
        <f t="shared" ref="O165:O169" si="79">STDEV(Y153,Y140,Y127)/SQRT(3)</f>
        <v>3.0952016381182079</v>
      </c>
      <c r="P165">
        <f t="shared" ref="P165:P169" si="80">STDEV(Z153,Z140,Z127)/SQRT(3)</f>
        <v>2.8420424706999512</v>
      </c>
      <c r="Q165">
        <f t="shared" ref="Q165:Q169" si="81">STDEV(AA153,AA140,AA127)/SQRT(3)</f>
        <v>5.9925419018273383</v>
      </c>
      <c r="R165">
        <f t="shared" ref="R165:R169" si="82">STDEV(AB153,AB140,AB127)/SQRT(3)</f>
        <v>4.7798988006600949</v>
      </c>
      <c r="S165">
        <f t="shared" ref="S165:S169" si="83">STDEV(AC153,AC140,AC127)/SQRT(3)</f>
        <v>1.5409587397858071</v>
      </c>
    </row>
    <row r="166" spans="1:19" x14ac:dyDescent="0.25">
      <c r="A166" t="s">
        <v>1660</v>
      </c>
      <c r="B166">
        <f t="shared" si="68"/>
        <v>5.3913711191983928</v>
      </c>
      <c r="C166">
        <f t="shared" si="69"/>
        <v>6.3625967619350794</v>
      </c>
      <c r="D166">
        <f t="shared" si="70"/>
        <v>6.9947848353006634</v>
      </c>
      <c r="E166">
        <f t="shared" si="71"/>
        <v>6.209576985491104</v>
      </c>
      <c r="F166">
        <f t="shared" si="72"/>
        <v>5.7597225165389156</v>
      </c>
      <c r="G166">
        <f t="shared" si="73"/>
        <v>7.2303706142690549</v>
      </c>
      <c r="H166">
        <f t="shared" si="74"/>
        <v>6.4032176548853315</v>
      </c>
      <c r="I166">
        <f t="shared" si="75"/>
        <v>6.4242346706004225</v>
      </c>
      <c r="K166" t="s">
        <v>1660</v>
      </c>
      <c r="L166">
        <f t="shared" si="76"/>
        <v>2.1916464215898093</v>
      </c>
      <c r="M166">
        <f t="shared" si="77"/>
        <v>2.5746234862917223</v>
      </c>
      <c r="N166">
        <f t="shared" si="78"/>
        <v>2.1463467704098349</v>
      </c>
      <c r="O166">
        <f t="shared" si="79"/>
        <v>0.94463223930552276</v>
      </c>
      <c r="P166">
        <f t="shared" si="80"/>
        <v>1.2511127929354304</v>
      </c>
      <c r="Q166">
        <f t="shared" si="81"/>
        <v>2.0327036368306648</v>
      </c>
      <c r="R166">
        <f t="shared" si="82"/>
        <v>1.5341882308766635</v>
      </c>
      <c r="S166">
        <f t="shared" si="83"/>
        <v>2.2243784528759969</v>
      </c>
    </row>
    <row r="167" spans="1:19" x14ac:dyDescent="0.25">
      <c r="A167" t="s">
        <v>1661</v>
      </c>
      <c r="B167">
        <f t="shared" si="68"/>
        <v>5.1545528788522557</v>
      </c>
      <c r="C167">
        <f t="shared" si="69"/>
        <v>8.347809697505264</v>
      </c>
      <c r="D167">
        <f t="shared" si="70"/>
        <v>11.682571237362636</v>
      </c>
      <c r="E167">
        <f t="shared" si="71"/>
        <v>5.6513536518877965</v>
      </c>
      <c r="F167">
        <f t="shared" si="72"/>
        <v>6.9242843178434699</v>
      </c>
      <c r="G167">
        <f t="shared" si="73"/>
        <v>7.5315242522521944</v>
      </c>
      <c r="H167">
        <f t="shared" si="74"/>
        <v>6.8624203617874953</v>
      </c>
      <c r="I167">
        <f t="shared" si="75"/>
        <v>6.3385919440802141</v>
      </c>
      <c r="K167" t="s">
        <v>1661</v>
      </c>
      <c r="L167">
        <f t="shared" si="76"/>
        <v>2.0392898848748118</v>
      </c>
      <c r="M167">
        <f t="shared" si="77"/>
        <v>4.702197428456337</v>
      </c>
      <c r="N167">
        <f t="shared" si="78"/>
        <v>7.1489180357762914</v>
      </c>
      <c r="O167">
        <f t="shared" si="79"/>
        <v>1.625270265102656</v>
      </c>
      <c r="P167">
        <f t="shared" si="80"/>
        <v>2.2299981337190449</v>
      </c>
      <c r="Q167">
        <f t="shared" si="81"/>
        <v>2.8486540028535745</v>
      </c>
      <c r="R167">
        <f t="shared" si="82"/>
        <v>2.7633655385033244</v>
      </c>
      <c r="S167">
        <f t="shared" si="83"/>
        <v>2.1957592619110469</v>
      </c>
    </row>
    <row r="168" spans="1:19" x14ac:dyDescent="0.25">
      <c r="A168" t="s">
        <v>1662</v>
      </c>
      <c r="B168">
        <f t="shared" si="68"/>
        <v>5.4978154264443253</v>
      </c>
      <c r="C168">
        <f t="shared" si="69"/>
        <v>6.9878399904703912</v>
      </c>
      <c r="D168">
        <f t="shared" si="70"/>
        <v>7.2807613928685795</v>
      </c>
      <c r="E168">
        <f t="shared" si="71"/>
        <v>5.7975984786609631</v>
      </c>
      <c r="F168">
        <f t="shared" si="72"/>
        <v>10.674070407342674</v>
      </c>
      <c r="G168">
        <f t="shared" si="73"/>
        <v>5.7232520043635029</v>
      </c>
      <c r="H168">
        <f t="shared" si="74"/>
        <v>8.0775027093873977</v>
      </c>
      <c r="I168">
        <f t="shared" si="75"/>
        <v>6.3719103995648823</v>
      </c>
      <c r="K168" t="s">
        <v>1662</v>
      </c>
      <c r="L168">
        <f t="shared" si="76"/>
        <v>2.0851905764775736</v>
      </c>
      <c r="M168">
        <f t="shared" si="77"/>
        <v>3.0846195019543345</v>
      </c>
      <c r="N168">
        <f t="shared" si="78"/>
        <v>3.3661608873069655</v>
      </c>
      <c r="O168">
        <f t="shared" si="79"/>
        <v>1.73102012499547</v>
      </c>
      <c r="P168">
        <f t="shared" si="80"/>
        <v>5.4184272159145603</v>
      </c>
      <c r="Q168">
        <f t="shared" si="81"/>
        <v>1.8271276921114907</v>
      </c>
      <c r="R168">
        <f t="shared" si="82"/>
        <v>3.8116855564705463</v>
      </c>
      <c r="S168">
        <f t="shared" si="83"/>
        <v>2.4697284195610067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6.448817260942679</v>
      </c>
      <c r="D169">
        <f t="shared" si="70"/>
        <v>7.2118249133833432</v>
      </c>
      <c r="E169">
        <f t="shared" si="71"/>
        <v>6.8553964456804151</v>
      </c>
      <c r="F169">
        <f t="shared" si="72"/>
        <v>11.981876678432629</v>
      </c>
      <c r="G169">
        <f t="shared" si="73"/>
        <v>6.3255827203247099</v>
      </c>
      <c r="H169">
        <f t="shared" si="74"/>
        <v>6.0862690569946283</v>
      </c>
      <c r="I169">
        <f t="shared" si="75"/>
        <v>6.2206381684005976</v>
      </c>
      <c r="K169" t="s">
        <v>1663</v>
      </c>
      <c r="L169">
        <f t="shared" si="76"/>
        <v>0</v>
      </c>
      <c r="M169">
        <f t="shared" si="77"/>
        <v>2.3130338401673951</v>
      </c>
      <c r="N169">
        <f t="shared" si="78"/>
        <v>1.6158781318350073</v>
      </c>
      <c r="O169">
        <f t="shared" si="79"/>
        <v>2.6410267158452543</v>
      </c>
      <c r="P169">
        <f t="shared" si="80"/>
        <v>4.1574190738304644</v>
      </c>
      <c r="Q169">
        <f t="shared" si="81"/>
        <v>2.4327386372514561</v>
      </c>
      <c r="R169">
        <f t="shared" si="82"/>
        <v>2.2790456296293522</v>
      </c>
      <c r="S169">
        <f t="shared" si="83"/>
        <v>1.9559342068084637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1505</v>
      </c>
      <c r="D175" s="224" t="s">
        <v>1505</v>
      </c>
      <c r="E175" s="224" t="s">
        <v>1505</v>
      </c>
      <c r="F175" s="224" t="s">
        <v>1505</v>
      </c>
      <c r="G175" s="224" t="s">
        <v>1505</v>
      </c>
      <c r="H175" s="224" t="s">
        <v>1505</v>
      </c>
      <c r="I175" s="225" t="s">
        <v>1505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1509</v>
      </c>
      <c r="D176" s="219" t="s">
        <v>1509</v>
      </c>
      <c r="E176" s="219" t="s">
        <v>1509</v>
      </c>
      <c r="F176" s="219" t="s">
        <v>1509</v>
      </c>
      <c r="G176" s="219" t="s">
        <v>1509</v>
      </c>
      <c r="H176" s="219" t="s">
        <v>1509</v>
      </c>
      <c r="I176" s="220" t="s">
        <v>1509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1513</v>
      </c>
      <c r="D177" s="219" t="s">
        <v>1513</v>
      </c>
      <c r="E177" s="219" t="s">
        <v>1513</v>
      </c>
      <c r="F177" s="219" t="s">
        <v>1513</v>
      </c>
      <c r="G177" s="219" t="s">
        <v>1513</v>
      </c>
      <c r="H177" s="219" t="s">
        <v>1513</v>
      </c>
      <c r="I177" s="220" t="s">
        <v>1513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1517</v>
      </c>
      <c r="D178" s="219" t="s">
        <v>1517</v>
      </c>
      <c r="E178" s="219" t="s">
        <v>1517</v>
      </c>
      <c r="F178" s="219" t="s">
        <v>1517</v>
      </c>
      <c r="G178" s="219" t="s">
        <v>1517</v>
      </c>
      <c r="H178" s="219" t="s">
        <v>1517</v>
      </c>
      <c r="I178" s="220" t="s">
        <v>1517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1521</v>
      </c>
      <c r="D179" s="219" t="s">
        <v>1521</v>
      </c>
      <c r="E179" s="219" t="s">
        <v>1521</v>
      </c>
      <c r="F179" s="219" t="s">
        <v>1521</v>
      </c>
      <c r="G179" s="219" t="s">
        <v>1521</v>
      </c>
      <c r="H179" s="219" t="s">
        <v>1521</v>
      </c>
      <c r="I179" s="220" t="s">
        <v>1521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1525</v>
      </c>
      <c r="D180" s="219" t="s">
        <v>1525</v>
      </c>
      <c r="E180" s="219" t="s">
        <v>1525</v>
      </c>
      <c r="F180" s="219" t="s">
        <v>1525</v>
      </c>
      <c r="G180" s="219" t="s">
        <v>1525</v>
      </c>
      <c r="H180" s="219" t="s">
        <v>1525</v>
      </c>
      <c r="I180" s="220" t="s">
        <v>1525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2414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47242</v>
      </c>
      <c r="C190">
        <v>48224</v>
      </c>
      <c r="D190">
        <v>54221</v>
      </c>
      <c r="E190">
        <v>47821</v>
      </c>
      <c r="F190">
        <v>57382</v>
      </c>
      <c r="G190">
        <v>50717</v>
      </c>
      <c r="H190">
        <v>50292</v>
      </c>
      <c r="I190">
        <v>53227</v>
      </c>
      <c r="K190" t="s">
        <v>1658</v>
      </c>
      <c r="L190">
        <f>B190-$E$196</f>
        <v>38405</v>
      </c>
      <c r="M190">
        <f t="shared" ref="M190:S190" si="84">C190-$E$196</f>
        <v>39387</v>
      </c>
      <c r="N190">
        <f t="shared" si="84"/>
        <v>45384</v>
      </c>
      <c r="O190">
        <f t="shared" si="84"/>
        <v>38984</v>
      </c>
      <c r="P190">
        <f t="shared" si="84"/>
        <v>48545</v>
      </c>
      <c r="Q190">
        <f t="shared" si="84"/>
        <v>41880</v>
      </c>
      <c r="R190">
        <f t="shared" si="84"/>
        <v>41455</v>
      </c>
      <c r="S190">
        <f t="shared" si="84"/>
        <v>44390</v>
      </c>
      <c r="U190" t="s">
        <v>1658</v>
      </c>
      <c r="V190">
        <f>L190/$O$196*100</f>
        <v>109.53766293032143</v>
      </c>
      <c r="W190">
        <f t="shared" ref="W190:AC190" si="85">M190/$O$196*100</f>
        <v>112.33849576452468</v>
      </c>
      <c r="X190">
        <f t="shared" si="85"/>
        <v>129.44297082228118</v>
      </c>
      <c r="Y190">
        <f t="shared" si="85"/>
        <v>111.18907047716837</v>
      </c>
      <c r="Z190">
        <f t="shared" si="85"/>
        <v>138.45868628960955</v>
      </c>
      <c r="AA190">
        <f t="shared" si="85"/>
        <v>119.44896038333191</v>
      </c>
      <c r="AB190">
        <f t="shared" si="85"/>
        <v>118.23678731353925</v>
      </c>
      <c r="AC190">
        <f t="shared" si="85"/>
        <v>126.60791192493083</v>
      </c>
    </row>
    <row r="191" spans="1:29" x14ac:dyDescent="0.25">
      <c r="A191" t="s">
        <v>1659</v>
      </c>
      <c r="B191">
        <v>44271</v>
      </c>
      <c r="C191">
        <v>43018</v>
      </c>
      <c r="D191">
        <v>34233</v>
      </c>
      <c r="E191">
        <v>45242</v>
      </c>
      <c r="F191">
        <v>32975</v>
      </c>
      <c r="G191">
        <v>50718</v>
      </c>
      <c r="H191">
        <v>40189</v>
      </c>
      <c r="I191">
        <v>47166</v>
      </c>
      <c r="K191" t="s">
        <v>1659</v>
      </c>
      <c r="L191">
        <f t="shared" ref="L191:L195" si="86">B191-$E$196</f>
        <v>35434</v>
      </c>
      <c r="M191">
        <f t="shared" ref="M191:M195" si="87">C191-$E$196</f>
        <v>34181</v>
      </c>
      <c r="N191">
        <f t="shared" ref="N191:N195" si="88">D191-$E$196</f>
        <v>25396</v>
      </c>
      <c r="O191">
        <f t="shared" ref="O191:O195" si="89">E191-$E$196</f>
        <v>36405</v>
      </c>
      <c r="P191">
        <f t="shared" ref="P191:P195" si="90">F191-$E$196</f>
        <v>24138</v>
      </c>
      <c r="Q191">
        <f t="shared" ref="Q191:Q195" si="91">G191-$E$196</f>
        <v>41881</v>
      </c>
      <c r="R191">
        <f t="shared" ref="R191:R195" si="92">H191-$E$196</f>
        <v>31352</v>
      </c>
      <c r="S191">
        <f t="shared" ref="S191:S195" si="93">I191-$E$196</f>
        <v>38329</v>
      </c>
      <c r="U191" t="s">
        <v>1659</v>
      </c>
      <c r="V191">
        <f t="shared" ref="V191:V195" si="94">L191/$O$196*100</f>
        <v>101.0638601294886</v>
      </c>
      <c r="W191">
        <f t="shared" ref="W191:W195" si="95">M191/$O$196*100</f>
        <v>97.490088702546984</v>
      </c>
      <c r="X191">
        <f t="shared" ref="X191:X195" si="96">N191/$O$196*100</f>
        <v>72.43375830695075</v>
      </c>
      <c r="Y191">
        <f t="shared" ref="Y191:Y195" si="97">O191/$O$196*100</f>
        <v>103.83331907247369</v>
      </c>
      <c r="Z191">
        <f t="shared" ref="Z191:Z195" si="98">P191/$O$196*100</f>
        <v>68.845726020364509</v>
      </c>
      <c r="AA191">
        <f t="shared" ref="AA191:AA195" si="99">Q191/$O$196*100</f>
        <v>119.45181255526083</v>
      </c>
      <c r="AB191">
        <f t="shared" ref="AB191:AB195" si="100">R191/$O$196*100</f>
        <v>89.421294315621353</v>
      </c>
      <c r="AC191">
        <f t="shared" ref="AC191:AC195" si="101">S191/$O$196*100</f>
        <v>109.32089786372323</v>
      </c>
    </row>
    <row r="192" spans="1:29" x14ac:dyDescent="0.25">
      <c r="A192" t="s">
        <v>1660</v>
      </c>
      <c r="B192">
        <v>40181</v>
      </c>
      <c r="C192">
        <v>21599</v>
      </c>
      <c r="D192">
        <v>35567</v>
      </c>
      <c r="E192">
        <v>37991</v>
      </c>
      <c r="F192">
        <v>34817</v>
      </c>
      <c r="G192">
        <v>39092</v>
      </c>
      <c r="H192">
        <v>50977</v>
      </c>
      <c r="I192">
        <v>49847</v>
      </c>
      <c r="K192" t="s">
        <v>1660</v>
      </c>
      <c r="L192">
        <f t="shared" si="86"/>
        <v>31344</v>
      </c>
      <c r="M192">
        <f t="shared" si="87"/>
        <v>12762</v>
      </c>
      <c r="N192">
        <f t="shared" si="88"/>
        <v>26730</v>
      </c>
      <c r="O192">
        <f t="shared" si="89"/>
        <v>29154</v>
      </c>
      <c r="P192">
        <f t="shared" si="90"/>
        <v>25980</v>
      </c>
      <c r="Q192">
        <f t="shared" si="91"/>
        <v>30255</v>
      </c>
      <c r="R192">
        <f t="shared" si="92"/>
        <v>42140</v>
      </c>
      <c r="S192">
        <f t="shared" si="93"/>
        <v>41010</v>
      </c>
      <c r="U192" t="s">
        <v>1660</v>
      </c>
      <c r="V192">
        <f t="shared" si="94"/>
        <v>89.398476940189951</v>
      </c>
      <c r="W192">
        <f t="shared" si="95"/>
        <v>36.399418156926501</v>
      </c>
      <c r="X192">
        <f t="shared" si="96"/>
        <v>76.238555660135191</v>
      </c>
      <c r="Y192">
        <f t="shared" si="97"/>
        <v>83.152220415846671</v>
      </c>
      <c r="Z192">
        <f t="shared" si="98"/>
        <v>74.099426713442284</v>
      </c>
      <c r="AA192">
        <f t="shared" si="99"/>
        <v>86.292461709591848</v>
      </c>
      <c r="AB192">
        <f t="shared" si="100"/>
        <v>120.19052508485211</v>
      </c>
      <c r="AC192">
        <f t="shared" si="101"/>
        <v>116.96757080516814</v>
      </c>
    </row>
    <row r="193" spans="1:29" x14ac:dyDescent="0.25">
      <c r="A193" t="s">
        <v>1661</v>
      </c>
      <c r="B193">
        <v>42136</v>
      </c>
      <c r="C193">
        <v>46688</v>
      </c>
      <c r="D193">
        <v>41934</v>
      </c>
      <c r="E193">
        <v>44752</v>
      </c>
      <c r="F193">
        <v>47211</v>
      </c>
      <c r="G193">
        <v>48539</v>
      </c>
      <c r="H193">
        <v>47556</v>
      </c>
      <c r="I193">
        <v>49447</v>
      </c>
      <c r="K193" t="s">
        <v>1661</v>
      </c>
      <c r="L193">
        <f t="shared" si="86"/>
        <v>33299</v>
      </c>
      <c r="M193">
        <f t="shared" si="87"/>
        <v>37851</v>
      </c>
      <c r="N193">
        <f t="shared" si="88"/>
        <v>33097</v>
      </c>
      <c r="O193">
        <f t="shared" si="89"/>
        <v>35915</v>
      </c>
      <c r="P193">
        <f t="shared" si="90"/>
        <v>38374</v>
      </c>
      <c r="Q193">
        <f t="shared" si="91"/>
        <v>39702</v>
      </c>
      <c r="R193">
        <f t="shared" si="92"/>
        <v>38719</v>
      </c>
      <c r="S193">
        <f t="shared" si="93"/>
        <v>40610</v>
      </c>
      <c r="U193" t="s">
        <v>1661</v>
      </c>
      <c r="V193">
        <f t="shared" si="94"/>
        <v>94.974473061236125</v>
      </c>
      <c r="W193">
        <f t="shared" si="95"/>
        <v>107.95755968169762</v>
      </c>
      <c r="X193">
        <f t="shared" si="96"/>
        <v>94.398334331593503</v>
      </c>
      <c r="Y193">
        <f t="shared" si="97"/>
        <v>102.43575482730098</v>
      </c>
      <c r="Z193">
        <f t="shared" si="98"/>
        <v>109.4492456005248</v>
      </c>
      <c r="AA193">
        <f t="shared" si="99"/>
        <v>113.2369299221357</v>
      </c>
      <c r="AB193">
        <f t="shared" si="100"/>
        <v>110.43324491600353</v>
      </c>
      <c r="AC193">
        <f t="shared" si="101"/>
        <v>115.82670203359859</v>
      </c>
    </row>
    <row r="194" spans="1:29" x14ac:dyDescent="0.25">
      <c r="A194" t="s">
        <v>1662</v>
      </c>
      <c r="B194">
        <v>38961</v>
      </c>
      <c r="C194">
        <v>46880</v>
      </c>
      <c r="D194">
        <v>45817</v>
      </c>
      <c r="E194">
        <v>43964</v>
      </c>
      <c r="F194">
        <v>47947</v>
      </c>
      <c r="G194">
        <v>43982</v>
      </c>
      <c r="H194">
        <v>48640</v>
      </c>
      <c r="I194">
        <v>42017</v>
      </c>
      <c r="K194" t="s">
        <v>1662</v>
      </c>
      <c r="L194">
        <f t="shared" si="86"/>
        <v>30124</v>
      </c>
      <c r="M194">
        <f t="shared" si="87"/>
        <v>38043</v>
      </c>
      <c r="N194">
        <f t="shared" si="88"/>
        <v>36980</v>
      </c>
      <c r="O194">
        <f t="shared" si="89"/>
        <v>35127</v>
      </c>
      <c r="P194">
        <f t="shared" si="90"/>
        <v>39110</v>
      </c>
      <c r="Q194">
        <f t="shared" si="91"/>
        <v>35145</v>
      </c>
      <c r="R194">
        <f t="shared" si="92"/>
        <v>39803</v>
      </c>
      <c r="S194">
        <f t="shared" si="93"/>
        <v>33180</v>
      </c>
      <c r="U194" t="s">
        <v>1662</v>
      </c>
      <c r="V194">
        <f t="shared" si="94"/>
        <v>85.918827186902831</v>
      </c>
      <c r="W194">
        <f t="shared" si="95"/>
        <v>108.50517669205099</v>
      </c>
      <c r="X194">
        <f t="shared" si="96"/>
        <v>105.47331793160492</v>
      </c>
      <c r="Y194">
        <f t="shared" si="97"/>
        <v>100.18824334730898</v>
      </c>
      <c r="Z194">
        <f t="shared" si="98"/>
        <v>111.54844414021277</v>
      </c>
      <c r="AA194">
        <f t="shared" si="99"/>
        <v>100.2395824420296</v>
      </c>
      <c r="AB194">
        <f t="shared" si="100"/>
        <v>113.52499928695701</v>
      </c>
      <c r="AC194">
        <f t="shared" si="101"/>
        <v>94.635064601694182</v>
      </c>
    </row>
    <row r="195" spans="1:29" x14ac:dyDescent="0.25">
      <c r="A195" t="s">
        <v>1663</v>
      </c>
      <c r="B195">
        <v>9552</v>
      </c>
      <c r="C195">
        <v>38342</v>
      </c>
      <c r="D195">
        <v>42000</v>
      </c>
      <c r="E195">
        <v>50505</v>
      </c>
      <c r="F195">
        <v>47495</v>
      </c>
      <c r="G195">
        <v>46366</v>
      </c>
      <c r="H195">
        <v>38430</v>
      </c>
      <c r="I195">
        <v>40953</v>
      </c>
      <c r="K195" t="s">
        <v>1663</v>
      </c>
      <c r="L195">
        <f t="shared" si="86"/>
        <v>715</v>
      </c>
      <c r="M195">
        <f t="shared" si="87"/>
        <v>29505</v>
      </c>
      <c r="N195">
        <f t="shared" si="88"/>
        <v>33163</v>
      </c>
      <c r="O195">
        <f t="shared" si="89"/>
        <v>41668</v>
      </c>
      <c r="P195">
        <f t="shared" si="90"/>
        <v>38658</v>
      </c>
      <c r="Q195">
        <f t="shared" si="91"/>
        <v>37529</v>
      </c>
      <c r="R195">
        <f t="shared" si="92"/>
        <v>29593</v>
      </c>
      <c r="S195">
        <f t="shared" si="93"/>
        <v>32116</v>
      </c>
      <c r="U195" t="s">
        <v>1663</v>
      </c>
      <c r="V195">
        <f t="shared" si="94"/>
        <v>2.0393029291805713</v>
      </c>
      <c r="W195">
        <f t="shared" si="95"/>
        <v>84.153332762898941</v>
      </c>
      <c r="X195">
        <f t="shared" si="96"/>
        <v>94.586577678902486</v>
      </c>
      <c r="Y195">
        <f t="shared" si="97"/>
        <v>118.84429993440004</v>
      </c>
      <c r="Z195">
        <f t="shared" si="98"/>
        <v>110.25926242833918</v>
      </c>
      <c r="AA195">
        <f t="shared" si="99"/>
        <v>107.03916032058412</v>
      </c>
      <c r="AB195">
        <f t="shared" si="100"/>
        <v>84.404323892644257</v>
      </c>
      <c r="AC195">
        <f t="shared" si="101"/>
        <v>91.60035366931919</v>
      </c>
    </row>
    <row r="196" spans="1:29" x14ac:dyDescent="0.25">
      <c r="A196" t="s">
        <v>1664</v>
      </c>
      <c r="B196">
        <v>8758</v>
      </c>
      <c r="C196">
        <v>8844</v>
      </c>
      <c r="D196">
        <v>8909</v>
      </c>
      <c r="E196">
        <f>AVERAGE(B196:D196)</f>
        <v>8837</v>
      </c>
      <c r="O196">
        <f>AVERAGE(L190:L192)</f>
        <v>35061</v>
      </c>
    </row>
    <row r="197" spans="1:29" x14ac:dyDescent="0.25">
      <c r="A197" t="s">
        <v>1665</v>
      </c>
    </row>
    <row r="200" spans="1:29" x14ac:dyDescent="0.25">
      <c r="A200" s="7" t="s">
        <v>2407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50972</v>
      </c>
      <c r="C203">
        <v>47396</v>
      </c>
      <c r="D203">
        <v>52015</v>
      </c>
      <c r="E203">
        <v>48687</v>
      </c>
      <c r="F203">
        <v>53847</v>
      </c>
      <c r="G203">
        <v>46605</v>
      </c>
      <c r="H203">
        <v>51549</v>
      </c>
      <c r="I203">
        <v>44833</v>
      </c>
      <c r="K203" t="s">
        <v>1658</v>
      </c>
      <c r="L203">
        <f>B203-$E$209</f>
        <v>40786</v>
      </c>
      <c r="M203">
        <f t="shared" ref="M203:S203" si="102">C203-$E$209</f>
        <v>37210</v>
      </c>
      <c r="N203">
        <f t="shared" si="102"/>
        <v>41829</v>
      </c>
      <c r="O203">
        <f t="shared" si="102"/>
        <v>38501</v>
      </c>
      <c r="P203">
        <f t="shared" si="102"/>
        <v>43661</v>
      </c>
      <c r="Q203">
        <f t="shared" si="102"/>
        <v>36419</v>
      </c>
      <c r="R203">
        <f t="shared" si="102"/>
        <v>41363</v>
      </c>
      <c r="S203">
        <f t="shared" si="102"/>
        <v>34647</v>
      </c>
    </row>
    <row r="204" spans="1:29" x14ac:dyDescent="0.25">
      <c r="A204" t="s">
        <v>1659</v>
      </c>
      <c r="B204">
        <v>47742</v>
      </c>
      <c r="C204">
        <v>43754</v>
      </c>
      <c r="D204">
        <v>42034</v>
      </c>
      <c r="E204">
        <v>48614</v>
      </c>
      <c r="F204">
        <v>36181</v>
      </c>
      <c r="G204">
        <v>46748</v>
      </c>
      <c r="H204">
        <v>35153</v>
      </c>
      <c r="I204">
        <v>42047</v>
      </c>
      <c r="K204" t="s">
        <v>1659</v>
      </c>
      <c r="L204">
        <f t="shared" ref="L204:L208" si="103">B204-$E$209</f>
        <v>37556</v>
      </c>
      <c r="M204">
        <f t="shared" ref="M204:M208" si="104">C204-$E$209</f>
        <v>33568</v>
      </c>
      <c r="N204">
        <f t="shared" ref="N204:N208" si="105">D204-$E$209</f>
        <v>31848</v>
      </c>
      <c r="O204">
        <f t="shared" ref="O204:O208" si="106">E204-$E$209</f>
        <v>38428</v>
      </c>
      <c r="P204">
        <f t="shared" ref="P204:P208" si="107">F204-$E$209</f>
        <v>25995</v>
      </c>
      <c r="Q204">
        <f t="shared" ref="Q204:Q208" si="108">G204-$E$209</f>
        <v>36562</v>
      </c>
      <c r="R204">
        <f t="shared" ref="R204:R208" si="109">H204-$E$209</f>
        <v>24967</v>
      </c>
      <c r="S204">
        <f t="shared" ref="S204:S208" si="110">I204-$E$209</f>
        <v>31861</v>
      </c>
      <c r="U204" t="s">
        <v>1658</v>
      </c>
      <c r="V204">
        <f>L203/$O$209*100</f>
        <v>108.85168315422389</v>
      </c>
      <c r="W204">
        <f t="shared" ref="W204:AC204" si="111">M203/$O$209*100</f>
        <v>99.307878442815451</v>
      </c>
      <c r="X204">
        <f t="shared" si="111"/>
        <v>111.63529286171803</v>
      </c>
      <c r="Y204">
        <f t="shared" si="111"/>
        <v>102.75336274998219</v>
      </c>
      <c r="Z204">
        <f t="shared" si="111"/>
        <v>116.52462458188029</v>
      </c>
      <c r="AA204">
        <f t="shared" si="111"/>
        <v>97.19681873176286</v>
      </c>
      <c r="AB204">
        <f t="shared" si="111"/>
        <v>110.39160913813963</v>
      </c>
      <c r="AC204">
        <f t="shared" si="111"/>
        <v>92.467617963134288</v>
      </c>
    </row>
    <row r="205" spans="1:29" x14ac:dyDescent="0.25">
      <c r="A205" t="s">
        <v>1660</v>
      </c>
      <c r="B205">
        <v>44252</v>
      </c>
      <c r="C205">
        <v>26734</v>
      </c>
      <c r="D205">
        <v>44701</v>
      </c>
      <c r="E205">
        <v>37942</v>
      </c>
      <c r="F205">
        <v>46630</v>
      </c>
      <c r="G205">
        <v>42600</v>
      </c>
      <c r="H205">
        <v>48066</v>
      </c>
      <c r="I205">
        <v>32786</v>
      </c>
      <c r="K205" t="s">
        <v>1660</v>
      </c>
      <c r="L205">
        <f t="shared" si="103"/>
        <v>34066</v>
      </c>
      <c r="M205">
        <f t="shared" si="104"/>
        <v>16548</v>
      </c>
      <c r="N205">
        <f t="shared" si="105"/>
        <v>34515</v>
      </c>
      <c r="O205">
        <f t="shared" si="106"/>
        <v>27756</v>
      </c>
      <c r="P205">
        <f t="shared" si="107"/>
        <v>36444</v>
      </c>
      <c r="Q205">
        <f t="shared" si="108"/>
        <v>32414</v>
      </c>
      <c r="R205">
        <f t="shared" si="109"/>
        <v>37880</v>
      </c>
      <c r="S205">
        <f t="shared" si="110"/>
        <v>22600</v>
      </c>
      <c r="U205" t="s">
        <v>1659</v>
      </c>
      <c r="V205">
        <f t="shared" ref="V205:V209" si="112">L204/$O$209*100</f>
        <v>100.23130026332645</v>
      </c>
      <c r="W205">
        <f t="shared" ref="W205:W209" si="113">M204/$O$209*100</f>
        <v>89.587929684719953</v>
      </c>
      <c r="X205">
        <f t="shared" ref="X205:X209" si="114">N204/$O$209*100</f>
        <v>84.997509074087247</v>
      </c>
      <c r="Y205">
        <f t="shared" ref="Y205:Y209" si="115">O204/$O$209*100</f>
        <v>102.55853675894953</v>
      </c>
      <c r="Z205">
        <f t="shared" ref="Z205:Z209" si="116">P204/$O$209*100</f>
        <v>69.376734751974951</v>
      </c>
      <c r="AA205">
        <f t="shared" ref="AA205:AA209" si="117">Q204/$O$209*100</f>
        <v>97.578464166251507</v>
      </c>
      <c r="AB205">
        <f t="shared" ref="AB205:AB209" si="118">R204/$O$209*100</f>
        <v>66.633157782364236</v>
      </c>
      <c r="AC205">
        <f t="shared" ref="AC205:AC209" si="119">S204/$O$209*100</f>
        <v>85.032204113586218</v>
      </c>
    </row>
    <row r="206" spans="1:29" x14ac:dyDescent="0.25">
      <c r="A206" t="s">
        <v>1661</v>
      </c>
      <c r="B206">
        <v>42489</v>
      </c>
      <c r="C206">
        <v>36023</v>
      </c>
      <c r="D206">
        <v>34699</v>
      </c>
      <c r="E206">
        <v>32741</v>
      </c>
      <c r="F206">
        <v>32771</v>
      </c>
      <c r="G206">
        <v>47630</v>
      </c>
      <c r="H206">
        <v>39146</v>
      </c>
      <c r="I206">
        <v>41138</v>
      </c>
      <c r="K206" t="s">
        <v>1661</v>
      </c>
      <c r="L206">
        <f t="shared" si="103"/>
        <v>32303</v>
      </c>
      <c r="M206">
        <f t="shared" si="104"/>
        <v>25837</v>
      </c>
      <c r="N206">
        <f t="shared" si="105"/>
        <v>24513</v>
      </c>
      <c r="O206">
        <f t="shared" si="106"/>
        <v>22555</v>
      </c>
      <c r="P206">
        <f t="shared" si="107"/>
        <v>22585</v>
      </c>
      <c r="Q206">
        <f t="shared" si="108"/>
        <v>37444</v>
      </c>
      <c r="R206">
        <f t="shared" si="109"/>
        <v>28960</v>
      </c>
      <c r="S206">
        <f t="shared" si="110"/>
        <v>30952</v>
      </c>
      <c r="U206" t="s">
        <v>1660</v>
      </c>
      <c r="V206">
        <f t="shared" si="112"/>
        <v>90.917016582449634</v>
      </c>
      <c r="W206">
        <f t="shared" si="113"/>
        <v>44.164116432994085</v>
      </c>
      <c r="X206">
        <f t="shared" si="114"/>
        <v>92.11532986976016</v>
      </c>
      <c r="Y206">
        <f t="shared" si="115"/>
        <v>74.07657817948899</v>
      </c>
      <c r="Z206">
        <f t="shared" si="116"/>
        <v>97.263539961568569</v>
      </c>
      <c r="AA206">
        <f t="shared" si="117"/>
        <v>86.508077716888479</v>
      </c>
      <c r="AB206">
        <f t="shared" si="118"/>
        <v>101.09600740160842</v>
      </c>
      <c r="AC206">
        <f t="shared" si="119"/>
        <v>60.315991744359835</v>
      </c>
    </row>
    <row r="207" spans="1:29" x14ac:dyDescent="0.25">
      <c r="A207" t="s">
        <v>1662</v>
      </c>
      <c r="B207">
        <v>42729</v>
      </c>
      <c r="C207">
        <v>31858</v>
      </c>
      <c r="D207">
        <v>45492</v>
      </c>
      <c r="E207">
        <v>41800</v>
      </c>
      <c r="F207">
        <v>38920</v>
      </c>
      <c r="G207">
        <v>33723</v>
      </c>
      <c r="H207">
        <v>40891</v>
      </c>
      <c r="I207">
        <v>44416</v>
      </c>
      <c r="K207" t="s">
        <v>1662</v>
      </c>
      <c r="L207">
        <f t="shared" si="103"/>
        <v>32543</v>
      </c>
      <c r="M207">
        <f t="shared" si="104"/>
        <v>21672</v>
      </c>
      <c r="N207">
        <f t="shared" si="105"/>
        <v>35306</v>
      </c>
      <c r="O207">
        <f t="shared" si="106"/>
        <v>31614</v>
      </c>
      <c r="P207">
        <f t="shared" si="107"/>
        <v>28734</v>
      </c>
      <c r="Q207">
        <f t="shared" si="108"/>
        <v>23537</v>
      </c>
      <c r="R207">
        <f t="shared" si="109"/>
        <v>30705</v>
      </c>
      <c r="S207">
        <f t="shared" si="110"/>
        <v>34230</v>
      </c>
      <c r="U207" t="s">
        <v>1661</v>
      </c>
      <c r="V207">
        <f t="shared" si="112"/>
        <v>86.211835456551128</v>
      </c>
      <c r="W207">
        <f t="shared" si="113"/>
        <v>68.955056579602868</v>
      </c>
      <c r="X207">
        <f t="shared" si="114"/>
        <v>65.421500249092588</v>
      </c>
      <c r="Y207">
        <f t="shared" si="115"/>
        <v>60.195893530709554</v>
      </c>
      <c r="Z207">
        <f t="shared" si="116"/>
        <v>60.275959006476398</v>
      </c>
      <c r="AA207">
        <f t="shared" si="117"/>
        <v>99.932389153796876</v>
      </c>
      <c r="AB207">
        <f t="shared" si="118"/>
        <v>77.28987260693188</v>
      </c>
      <c r="AC207">
        <f t="shared" si="119"/>
        <v>82.606220197850675</v>
      </c>
    </row>
    <row r="208" spans="1:29" x14ac:dyDescent="0.25">
      <c r="A208" t="s">
        <v>1663</v>
      </c>
      <c r="B208">
        <v>11884</v>
      </c>
      <c r="C208">
        <v>44916</v>
      </c>
      <c r="D208">
        <v>48071</v>
      </c>
      <c r="E208">
        <v>42376</v>
      </c>
      <c r="F208">
        <v>49350</v>
      </c>
      <c r="G208">
        <v>48305</v>
      </c>
      <c r="H208">
        <v>42040</v>
      </c>
      <c r="I208">
        <v>39658</v>
      </c>
      <c r="K208" t="s">
        <v>1663</v>
      </c>
      <c r="L208">
        <f t="shared" si="103"/>
        <v>1698</v>
      </c>
      <c r="M208">
        <f t="shared" si="104"/>
        <v>34730</v>
      </c>
      <c r="N208">
        <f t="shared" si="105"/>
        <v>37885</v>
      </c>
      <c r="O208">
        <f t="shared" si="106"/>
        <v>32190</v>
      </c>
      <c r="P208">
        <f t="shared" si="107"/>
        <v>39164</v>
      </c>
      <c r="Q208">
        <f t="shared" si="108"/>
        <v>38119</v>
      </c>
      <c r="R208">
        <f t="shared" si="109"/>
        <v>31854</v>
      </c>
      <c r="S208">
        <f t="shared" si="110"/>
        <v>29472</v>
      </c>
      <c r="U208" t="s">
        <v>1662</v>
      </c>
      <c r="V208">
        <f t="shared" si="112"/>
        <v>86.852359262685923</v>
      </c>
      <c r="W208">
        <f t="shared" si="113"/>
        <v>57.839299693971959</v>
      </c>
      <c r="X208">
        <f t="shared" si="114"/>
        <v>94.22638958081275</v>
      </c>
      <c r="Y208">
        <f t="shared" si="115"/>
        <v>84.372998363105822</v>
      </c>
      <c r="Z208">
        <f t="shared" si="116"/>
        <v>76.686712689488289</v>
      </c>
      <c r="AA208">
        <f t="shared" si="117"/>
        <v>62.816703437477749</v>
      </c>
      <c r="AB208">
        <f t="shared" si="118"/>
        <v>81.947014447370293</v>
      </c>
      <c r="AC208">
        <f t="shared" si="119"/>
        <v>91.354707849975085</v>
      </c>
    </row>
    <row r="209" spans="1:29" x14ac:dyDescent="0.25">
      <c r="A209" t="s">
        <v>1664</v>
      </c>
      <c r="B209">
        <v>10043</v>
      </c>
      <c r="C209">
        <v>10232</v>
      </c>
      <c r="D209">
        <v>10283</v>
      </c>
      <c r="E209">
        <f>AVERAGE(B209:D209)</f>
        <v>10186</v>
      </c>
      <c r="O209">
        <f>AVERAGE(L203:L205)</f>
        <v>37469.333333333336</v>
      </c>
      <c r="U209" t="s">
        <v>1663</v>
      </c>
      <c r="V209">
        <f t="shared" si="112"/>
        <v>4.5317059284036718</v>
      </c>
      <c r="W209">
        <f t="shared" si="113"/>
        <v>92.689132446089246</v>
      </c>
      <c r="X209">
        <f t="shared" si="114"/>
        <v>101.10935164756955</v>
      </c>
      <c r="Y209">
        <f t="shared" si="115"/>
        <v>85.91025549782934</v>
      </c>
      <c r="Z209">
        <f t="shared" si="116"/>
        <v>104.52280976442958</v>
      </c>
      <c r="AA209">
        <f t="shared" si="117"/>
        <v>101.73386235855099</v>
      </c>
      <c r="AB209">
        <f t="shared" si="118"/>
        <v>85.013522169240616</v>
      </c>
      <c r="AC209">
        <f t="shared" si="119"/>
        <v>78.656323393352778</v>
      </c>
    </row>
    <row r="210" spans="1:29" x14ac:dyDescent="0.25">
      <c r="A210" t="s">
        <v>1665</v>
      </c>
    </row>
    <row r="213" spans="1:29" x14ac:dyDescent="0.25">
      <c r="A213" s="7" t="s">
        <v>2406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52652</v>
      </c>
      <c r="C216">
        <v>43201</v>
      </c>
      <c r="D216">
        <v>48707</v>
      </c>
      <c r="E216">
        <v>38354</v>
      </c>
      <c r="F216">
        <v>36296</v>
      </c>
      <c r="G216">
        <v>39619</v>
      </c>
      <c r="H216">
        <v>44867</v>
      </c>
      <c r="I216">
        <v>43718</v>
      </c>
      <c r="K216" t="s">
        <v>1658</v>
      </c>
      <c r="L216">
        <f>B216-$E$222</f>
        <v>42288.333333333336</v>
      </c>
      <c r="M216">
        <f t="shared" ref="M216:S216" si="120">C216-$E$222</f>
        <v>32837.333333333336</v>
      </c>
      <c r="N216">
        <f t="shared" si="120"/>
        <v>38343.333333333336</v>
      </c>
      <c r="O216">
        <f t="shared" si="120"/>
        <v>27990.333333333336</v>
      </c>
      <c r="P216">
        <f t="shared" si="120"/>
        <v>25932.333333333336</v>
      </c>
      <c r="Q216">
        <f t="shared" si="120"/>
        <v>29255.333333333336</v>
      </c>
      <c r="R216">
        <f t="shared" si="120"/>
        <v>34503.333333333336</v>
      </c>
      <c r="S216">
        <f t="shared" si="120"/>
        <v>33354.333333333336</v>
      </c>
    </row>
    <row r="217" spans="1:29" x14ac:dyDescent="0.25">
      <c r="A217" t="s">
        <v>1659</v>
      </c>
      <c r="B217">
        <v>40445</v>
      </c>
      <c r="C217">
        <v>41633</v>
      </c>
      <c r="D217">
        <v>33327</v>
      </c>
      <c r="E217">
        <v>39123</v>
      </c>
      <c r="F217">
        <v>39734</v>
      </c>
      <c r="G217">
        <v>32608</v>
      </c>
      <c r="H217">
        <v>28204</v>
      </c>
      <c r="I217">
        <v>39052</v>
      </c>
      <c r="K217" t="s">
        <v>1659</v>
      </c>
      <c r="L217">
        <f t="shared" ref="L217:L221" si="121">B217-$E$222</f>
        <v>30081.333333333336</v>
      </c>
      <c r="M217">
        <f t="shared" ref="M217:M221" si="122">C217-$E$222</f>
        <v>31269.333333333336</v>
      </c>
      <c r="N217">
        <f t="shared" ref="N217:N221" si="123">D217-$E$222</f>
        <v>22963.333333333336</v>
      </c>
      <c r="O217">
        <f t="shared" ref="O217:O221" si="124">E217-$E$222</f>
        <v>28759.333333333336</v>
      </c>
      <c r="P217">
        <f t="shared" ref="P217:P221" si="125">F217-$E$222</f>
        <v>29370.333333333336</v>
      </c>
      <c r="Q217">
        <f t="shared" ref="Q217:Q221" si="126">G217-$E$222</f>
        <v>22244.333333333336</v>
      </c>
      <c r="R217">
        <f t="shared" ref="R217:R221" si="127">H217-$E$222</f>
        <v>17840.333333333336</v>
      </c>
      <c r="S217">
        <f t="shared" ref="S217:S221" si="128">I217-$E$222</f>
        <v>28688.333333333336</v>
      </c>
      <c r="U217" t="s">
        <v>1658</v>
      </c>
      <c r="V217">
        <f>L216/$O$222*100</f>
        <v>133.030986210874</v>
      </c>
      <c r="W217">
        <f t="shared" ref="W217:AC217" si="129">M216/$O$222*100</f>
        <v>103.29995281287685</v>
      </c>
      <c r="X217">
        <f t="shared" si="129"/>
        <v>120.62077282021708</v>
      </c>
      <c r="Y217">
        <f t="shared" si="129"/>
        <v>88.052220416295299</v>
      </c>
      <c r="Z217">
        <f t="shared" si="129"/>
        <v>81.578147118963997</v>
      </c>
      <c r="AA217">
        <f t="shared" si="129"/>
        <v>92.031667802652976</v>
      </c>
      <c r="AB217">
        <f t="shared" si="129"/>
        <v>108.54086929166886</v>
      </c>
      <c r="AC217">
        <f t="shared" si="129"/>
        <v>104.92633565773608</v>
      </c>
    </row>
    <row r="218" spans="1:29" x14ac:dyDescent="0.25">
      <c r="A218" t="s">
        <v>1660</v>
      </c>
      <c r="B218">
        <v>33359</v>
      </c>
      <c r="C218">
        <v>26448</v>
      </c>
      <c r="D218">
        <v>33742</v>
      </c>
      <c r="E218">
        <v>38203</v>
      </c>
      <c r="F218">
        <v>37086</v>
      </c>
      <c r="G218">
        <v>29837</v>
      </c>
      <c r="H218">
        <v>38632</v>
      </c>
      <c r="I218">
        <v>32215</v>
      </c>
      <c r="K218" t="s">
        <v>1660</v>
      </c>
      <c r="L218">
        <f t="shared" si="121"/>
        <v>22995.333333333336</v>
      </c>
      <c r="M218">
        <f t="shared" si="122"/>
        <v>16084.333333333334</v>
      </c>
      <c r="N218">
        <f t="shared" si="123"/>
        <v>23378.333333333336</v>
      </c>
      <c r="O218">
        <f t="shared" si="124"/>
        <v>27839.333333333336</v>
      </c>
      <c r="P218">
        <f t="shared" si="125"/>
        <v>26722.333333333336</v>
      </c>
      <c r="Q218">
        <f t="shared" si="126"/>
        <v>19473.333333333336</v>
      </c>
      <c r="R218">
        <f t="shared" si="127"/>
        <v>28268.333333333336</v>
      </c>
      <c r="S218">
        <f t="shared" si="128"/>
        <v>21851.333333333336</v>
      </c>
      <c r="U218" t="s">
        <v>1659</v>
      </c>
      <c r="V218">
        <f t="shared" ref="V218:V222" si="130">L217/$O$222*100</f>
        <v>94.630105384575074</v>
      </c>
      <c r="W218">
        <f t="shared" ref="W218:W222" si="131">M217/$O$222*100</f>
        <v>98.367325538719669</v>
      </c>
      <c r="X218">
        <f t="shared" ref="X218:X222" si="132">N217/$O$222*100</f>
        <v>72.238242541813051</v>
      </c>
      <c r="Y218">
        <f t="shared" ref="Y218:Y222" si="133">O217/$O$222*100</f>
        <v>90.471346930215503</v>
      </c>
      <c r="Z218">
        <f t="shared" ref="Z218:Z222" si="134">P217/$O$222*100</f>
        <v>92.393435746867311</v>
      </c>
      <c r="AA218">
        <f t="shared" ref="AA218:AA222" si="135">Q217/$O$222*100</f>
        <v>69.97640643842081</v>
      </c>
      <c r="AB218">
        <f t="shared" ref="AB218:AB222" si="136">R217/$O$222*100</f>
        <v>56.12226707911708</v>
      </c>
      <c r="AC218">
        <f t="shared" ref="AC218:AC222" si="137">S217/$O$222*100</f>
        <v>90.247994547265776</v>
      </c>
    </row>
    <row r="219" spans="1:29" x14ac:dyDescent="0.25">
      <c r="A219" t="s">
        <v>1661</v>
      </c>
      <c r="B219">
        <v>41042</v>
      </c>
      <c r="C219">
        <v>31066</v>
      </c>
      <c r="D219">
        <v>37556</v>
      </c>
      <c r="E219">
        <v>36895</v>
      </c>
      <c r="F219">
        <v>25896</v>
      </c>
      <c r="G219">
        <v>41037</v>
      </c>
      <c r="H219">
        <v>42481</v>
      </c>
      <c r="I219">
        <v>43867</v>
      </c>
      <c r="K219" t="s">
        <v>1661</v>
      </c>
      <c r="L219">
        <f t="shared" si="121"/>
        <v>30678.333333333336</v>
      </c>
      <c r="M219">
        <f t="shared" si="122"/>
        <v>20702.333333333336</v>
      </c>
      <c r="N219">
        <f t="shared" si="123"/>
        <v>27192.333333333336</v>
      </c>
      <c r="O219">
        <f t="shared" si="124"/>
        <v>26531.333333333336</v>
      </c>
      <c r="P219">
        <f t="shared" si="125"/>
        <v>15532.333333333334</v>
      </c>
      <c r="Q219">
        <f t="shared" si="126"/>
        <v>30673.333333333336</v>
      </c>
      <c r="R219">
        <f t="shared" si="127"/>
        <v>32117.333333333336</v>
      </c>
      <c r="S219">
        <f t="shared" si="128"/>
        <v>33503.333333333336</v>
      </c>
      <c r="U219" t="s">
        <v>1660</v>
      </c>
      <c r="V219">
        <f t="shared" si="130"/>
        <v>72.338908404550949</v>
      </c>
      <c r="W219">
        <f t="shared" si="131"/>
        <v>50.598227861374724</v>
      </c>
      <c r="X219">
        <f t="shared" si="132"/>
        <v>73.543752949195209</v>
      </c>
      <c r="Y219">
        <f t="shared" si="133"/>
        <v>87.577203376500819</v>
      </c>
      <c r="Z219">
        <f t="shared" si="134"/>
        <v>84.063335605305952</v>
      </c>
      <c r="AA219">
        <f t="shared" si="135"/>
        <v>61.259371886960636</v>
      </c>
      <c r="AB219">
        <f t="shared" si="136"/>
        <v>88.926755098830824</v>
      </c>
      <c r="AC219">
        <f t="shared" si="137"/>
        <v>68.740103811670963</v>
      </c>
    </row>
    <row r="220" spans="1:29" x14ac:dyDescent="0.25">
      <c r="A220" t="s">
        <v>1662</v>
      </c>
      <c r="B220">
        <v>39897</v>
      </c>
      <c r="C220">
        <v>31056</v>
      </c>
      <c r="D220">
        <v>34433</v>
      </c>
      <c r="E220">
        <v>34367</v>
      </c>
      <c r="F220">
        <v>30231</v>
      </c>
      <c r="G220">
        <v>36904</v>
      </c>
      <c r="H220">
        <v>39299</v>
      </c>
      <c r="I220">
        <v>38319</v>
      </c>
      <c r="K220" t="s">
        <v>1662</v>
      </c>
      <c r="L220">
        <f t="shared" si="121"/>
        <v>29533.333333333336</v>
      </c>
      <c r="M220">
        <f t="shared" si="122"/>
        <v>20692.333333333336</v>
      </c>
      <c r="N220">
        <f t="shared" si="123"/>
        <v>24069.333333333336</v>
      </c>
      <c r="O220">
        <f t="shared" si="124"/>
        <v>24003.333333333336</v>
      </c>
      <c r="P220">
        <f t="shared" si="125"/>
        <v>19867.333333333336</v>
      </c>
      <c r="Q220">
        <f t="shared" si="126"/>
        <v>26540.333333333336</v>
      </c>
      <c r="R220">
        <f t="shared" si="127"/>
        <v>28935.333333333336</v>
      </c>
      <c r="S220">
        <f t="shared" si="128"/>
        <v>27955.333333333336</v>
      </c>
      <c r="U220" t="s">
        <v>1661</v>
      </c>
      <c r="V220">
        <f t="shared" si="130"/>
        <v>96.508152886279035</v>
      </c>
      <c r="W220">
        <f t="shared" si="131"/>
        <v>65.125570177738183</v>
      </c>
      <c r="X220">
        <f t="shared" si="132"/>
        <v>85.541865464268881</v>
      </c>
      <c r="Y220">
        <f t="shared" si="133"/>
        <v>83.462486237089081</v>
      </c>
      <c r="Z220">
        <f t="shared" si="134"/>
        <v>48.861741729145919</v>
      </c>
      <c r="AA220">
        <f t="shared" si="135"/>
        <v>96.492423845226256</v>
      </c>
      <c r="AB220">
        <f t="shared" si="136"/>
        <v>101.03497090127406</v>
      </c>
      <c r="AC220">
        <f t="shared" si="137"/>
        <v>105.39506108110943</v>
      </c>
    </row>
    <row r="221" spans="1:29" x14ac:dyDescent="0.25">
      <c r="A221" t="s">
        <v>1663</v>
      </c>
      <c r="B221">
        <v>10873</v>
      </c>
      <c r="C221">
        <v>36311</v>
      </c>
      <c r="D221">
        <v>39929</v>
      </c>
      <c r="E221">
        <v>35944</v>
      </c>
      <c r="F221">
        <v>38769</v>
      </c>
      <c r="G221">
        <v>41402</v>
      </c>
      <c r="H221">
        <v>43609</v>
      </c>
      <c r="I221">
        <v>41996</v>
      </c>
      <c r="K221" t="s">
        <v>1663</v>
      </c>
      <c r="L221">
        <f t="shared" si="121"/>
        <v>509.33333333333394</v>
      </c>
      <c r="M221">
        <f t="shared" si="122"/>
        <v>25947.333333333336</v>
      </c>
      <c r="N221">
        <f t="shared" si="123"/>
        <v>29565.333333333336</v>
      </c>
      <c r="O221">
        <f t="shared" si="124"/>
        <v>25580.333333333336</v>
      </c>
      <c r="P221">
        <f t="shared" si="125"/>
        <v>28405.333333333336</v>
      </c>
      <c r="Q221">
        <f t="shared" si="126"/>
        <v>31038.333333333336</v>
      </c>
      <c r="R221">
        <f t="shared" si="127"/>
        <v>33245.333333333336</v>
      </c>
      <c r="S221">
        <f t="shared" si="128"/>
        <v>31632.333333333336</v>
      </c>
      <c r="U221" t="s">
        <v>1662</v>
      </c>
      <c r="V221">
        <f t="shared" si="130"/>
        <v>92.906202485188487</v>
      </c>
      <c r="W221">
        <f t="shared" si="131"/>
        <v>65.094112095632582</v>
      </c>
      <c r="X221">
        <f t="shared" si="132"/>
        <v>75.71750642269177</v>
      </c>
      <c r="Y221">
        <f t="shared" si="133"/>
        <v>75.50988308079485</v>
      </c>
      <c r="Z221">
        <f t="shared" si="134"/>
        <v>62.498820321921045</v>
      </c>
      <c r="AA221">
        <f t="shared" si="135"/>
        <v>83.490798510984121</v>
      </c>
      <c r="AB221">
        <f t="shared" si="136"/>
        <v>91.025009175273965</v>
      </c>
      <c r="AC221">
        <f t="shared" si="137"/>
        <v>87.942117128925716</v>
      </c>
    </row>
    <row r="222" spans="1:29" x14ac:dyDescent="0.25">
      <c r="A222" t="s">
        <v>1664</v>
      </c>
      <c r="B222">
        <v>10255</v>
      </c>
      <c r="C222">
        <v>10296</v>
      </c>
      <c r="D222">
        <v>10540</v>
      </c>
      <c r="E222">
        <f>AVERAGE(B222:D222)</f>
        <v>10363.666666666666</v>
      </c>
      <c r="O222">
        <f>AVERAGE(L216:L218)</f>
        <v>31788.333333333332</v>
      </c>
      <c r="U222" t="s">
        <v>1663</v>
      </c>
      <c r="V222">
        <f t="shared" si="130"/>
        <v>1.6022649819116048</v>
      </c>
      <c r="W222">
        <f t="shared" si="131"/>
        <v>81.625334242122378</v>
      </c>
      <c r="X222">
        <f t="shared" si="132"/>
        <v>93.0068683479264</v>
      </c>
      <c r="Y222">
        <f t="shared" si="133"/>
        <v>80.470822628847074</v>
      </c>
      <c r="Z222">
        <f t="shared" si="134"/>
        <v>89.357730823677457</v>
      </c>
      <c r="AA222">
        <f t="shared" si="135"/>
        <v>97.640643842080436</v>
      </c>
      <c r="AB222">
        <f t="shared" si="136"/>
        <v>104.58344256278509</v>
      </c>
      <c r="AC222">
        <f t="shared" si="137"/>
        <v>99.509253919152741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117.1401107651398</v>
      </c>
      <c r="C228">
        <f t="shared" ref="C228:I228" si="138">AVERAGE(W217,W204,W190)</f>
        <v>104.98210900673899</v>
      </c>
      <c r="D228">
        <f t="shared" si="138"/>
        <v>120.56634550140545</v>
      </c>
      <c r="E228">
        <f t="shared" si="138"/>
        <v>100.66488454781529</v>
      </c>
      <c r="F228">
        <f t="shared" si="138"/>
        <v>112.18715266348461</v>
      </c>
      <c r="G228">
        <f t="shared" si="138"/>
        <v>102.89248230591591</v>
      </c>
      <c r="H228">
        <f t="shared" si="138"/>
        <v>112.38975524778259</v>
      </c>
      <c r="I228">
        <f t="shared" si="138"/>
        <v>108.0006218486004</v>
      </c>
      <c r="K228" t="s">
        <v>1658</v>
      </c>
      <c r="L228">
        <f>STDEV(V217,V204,V190)/SQRT(3)</f>
        <v>7.9479050465554124</v>
      </c>
      <c r="M228">
        <f t="shared" ref="M228:S228" si="139">STDEV(W217,W204,W190)/SQRT(3)</f>
        <v>3.8544988451426785</v>
      </c>
      <c r="N228">
        <f t="shared" si="139"/>
        <v>5.1407058638724079</v>
      </c>
      <c r="O228">
        <f t="shared" si="139"/>
        <v>6.7601716838535326</v>
      </c>
      <c r="P228">
        <f t="shared" si="139"/>
        <v>16.562600249437374</v>
      </c>
      <c r="Q228">
        <f t="shared" si="139"/>
        <v>8.4114489591288599</v>
      </c>
      <c r="R228">
        <f t="shared" si="139"/>
        <v>2.9719324509101672</v>
      </c>
      <c r="S228">
        <f t="shared" si="139"/>
        <v>9.9746068366456253</v>
      </c>
    </row>
    <row r="229" spans="1:19" x14ac:dyDescent="0.25">
      <c r="A229" t="s">
        <v>1659</v>
      </c>
      <c r="B229">
        <f t="shared" ref="B229:B233" si="140">AVERAGE(V218,V205,V191)</f>
        <v>98.641755259130036</v>
      </c>
      <c r="C229">
        <f t="shared" ref="C229:C233" si="141">AVERAGE(W218,W205,W191)</f>
        <v>95.148447975328864</v>
      </c>
      <c r="D229">
        <f t="shared" ref="D229:D233" si="142">AVERAGE(X218,X205,X191)</f>
        <v>76.556503307617021</v>
      </c>
      <c r="E229">
        <f t="shared" ref="E229:E233" si="143">AVERAGE(Y218,Y205,Y191)</f>
        <v>98.954400920546234</v>
      </c>
      <c r="F229">
        <f t="shared" ref="F229:F233" si="144">AVERAGE(Z218,Z205,Z191)</f>
        <v>76.871965506402262</v>
      </c>
      <c r="G229">
        <f t="shared" ref="G229:G233" si="145">AVERAGE(AA218,AA205,AA191)</f>
        <v>95.668894386644368</v>
      </c>
      <c r="H229">
        <f t="shared" ref="H229:H233" si="146">AVERAGE(AB218,AB205,AB191)</f>
        <v>70.725573059034218</v>
      </c>
      <c r="I229">
        <f t="shared" ref="I229:I233" si="147">AVERAGE(AC218,AC205,AC191)</f>
        <v>94.867032174858409</v>
      </c>
      <c r="K229" t="s">
        <v>1659</v>
      </c>
      <c r="L229">
        <f t="shared" ref="L229:L233" si="148">STDEV(V218,V205,V191)/SQRT(3)</f>
        <v>2.0201724365095379</v>
      </c>
      <c r="M229">
        <f t="shared" ref="M229:M233" si="149">STDEV(W218,W205,W191)/SQRT(3)</f>
        <v>2.7917681889101389</v>
      </c>
      <c r="N229">
        <f t="shared" ref="N229:N233" si="150">STDEV(X218,X205,X191)/SQRT(3)</f>
        <v>4.2208802543937098</v>
      </c>
      <c r="O229">
        <f t="shared" ref="O229:O233" si="151">STDEV(Y218,Y205,Y191)/SQRT(3)</f>
        <v>4.2574609506476264</v>
      </c>
      <c r="P229">
        <f t="shared" ref="P229:P233" si="152">STDEV(Z218,Z205,Z191)/SQRT(3)</f>
        <v>7.7622488448364289</v>
      </c>
      <c r="Q229">
        <f t="shared" ref="Q229:Q233" si="153">STDEV(AA218,AA205,AA191)/SQRT(3)</f>
        <v>14.314198023453923</v>
      </c>
      <c r="R229">
        <f t="shared" ref="R229:R233" si="154">STDEV(AB218,AB205,AB191)/SQRT(3)</f>
        <v>9.8279736945433154</v>
      </c>
      <c r="S229">
        <f t="shared" ref="S229:S233" si="155">STDEV(AC218,AC205,AC191)/SQRT(3)</f>
        <v>7.382113348624622</v>
      </c>
    </row>
    <row r="230" spans="1:19" x14ac:dyDescent="0.25">
      <c r="A230" t="s">
        <v>1660</v>
      </c>
      <c r="B230">
        <f t="shared" si="140"/>
        <v>84.218133975730169</v>
      </c>
      <c r="C230">
        <f t="shared" si="141"/>
        <v>43.720587483765108</v>
      </c>
      <c r="D230">
        <f t="shared" si="142"/>
        <v>80.632546159696858</v>
      </c>
      <c r="E230">
        <f t="shared" si="143"/>
        <v>81.602000657278822</v>
      </c>
      <c r="F230">
        <f t="shared" si="144"/>
        <v>85.142100760105606</v>
      </c>
      <c r="G230">
        <f t="shared" si="145"/>
        <v>78.019970437813654</v>
      </c>
      <c r="H230">
        <f t="shared" si="146"/>
        <v>103.40442919509712</v>
      </c>
      <c r="I230">
        <f t="shared" si="147"/>
        <v>82.007888787066307</v>
      </c>
      <c r="K230" t="s">
        <v>1660</v>
      </c>
      <c r="L230">
        <f t="shared" si="148"/>
        <v>5.9557672550645506</v>
      </c>
      <c r="M230">
        <f t="shared" si="149"/>
        <v>4.1048381089630404</v>
      </c>
      <c r="N230">
        <f t="shared" si="150"/>
        <v>5.7938539767524544</v>
      </c>
      <c r="O230">
        <f t="shared" si="151"/>
        <v>3.9736258065918535</v>
      </c>
      <c r="P230">
        <f t="shared" si="152"/>
        <v>6.7086222216242559</v>
      </c>
      <c r="Q230">
        <f t="shared" si="153"/>
        <v>8.3805304208184808</v>
      </c>
      <c r="R230">
        <f t="shared" si="154"/>
        <v>9.0985793179887935</v>
      </c>
      <c r="S230">
        <f t="shared" si="155"/>
        <v>17.648191041725756</v>
      </c>
    </row>
    <row r="231" spans="1:19" x14ac:dyDescent="0.25">
      <c r="A231" t="s">
        <v>1661</v>
      </c>
      <c r="B231">
        <f t="shared" si="140"/>
        <v>92.564820468022091</v>
      </c>
      <c r="C231">
        <f t="shared" si="141"/>
        <v>80.679395479679556</v>
      </c>
      <c r="D231">
        <f t="shared" si="142"/>
        <v>81.787233348318324</v>
      </c>
      <c r="E231">
        <f t="shared" si="143"/>
        <v>82.031378198366539</v>
      </c>
      <c r="F231">
        <f t="shared" si="144"/>
        <v>72.862315445382379</v>
      </c>
      <c r="G231">
        <f t="shared" si="145"/>
        <v>103.22058097371961</v>
      </c>
      <c r="H231">
        <f t="shared" si="146"/>
        <v>96.252696141403177</v>
      </c>
      <c r="I231">
        <f t="shared" si="147"/>
        <v>101.27599443751956</v>
      </c>
      <c r="K231" t="s">
        <v>1661</v>
      </c>
      <c r="L231">
        <f t="shared" si="148"/>
        <v>3.2071980173986239</v>
      </c>
      <c r="M231">
        <f t="shared" si="149"/>
        <v>13.683809450097238</v>
      </c>
      <c r="N231">
        <f t="shared" si="150"/>
        <v>8.5729647751092628</v>
      </c>
      <c r="O231">
        <f t="shared" si="151"/>
        <v>12.214574944885777</v>
      </c>
      <c r="P231">
        <f t="shared" si="152"/>
        <v>18.587842645543706</v>
      </c>
      <c r="Q231">
        <f t="shared" si="153"/>
        <v>5.1056757640678496</v>
      </c>
      <c r="R231">
        <f t="shared" si="154"/>
        <v>9.8619368603671678</v>
      </c>
      <c r="S231">
        <f t="shared" si="155"/>
        <v>9.8085869838723401</v>
      </c>
    </row>
    <row r="232" spans="1:19" x14ac:dyDescent="0.25">
      <c r="A232" t="s">
        <v>1662</v>
      </c>
      <c r="B232">
        <f t="shared" si="140"/>
        <v>88.559129644925747</v>
      </c>
      <c r="C232">
        <f t="shared" si="141"/>
        <v>77.146196160551838</v>
      </c>
      <c r="D232">
        <f t="shared" si="142"/>
        <v>91.805737978369805</v>
      </c>
      <c r="E232">
        <f t="shared" si="143"/>
        <v>86.690374930403209</v>
      </c>
      <c r="F232">
        <f t="shared" si="144"/>
        <v>83.577992383874047</v>
      </c>
      <c r="G232">
        <f t="shared" si="145"/>
        <v>82.182361463497159</v>
      </c>
      <c r="H232">
        <f t="shared" si="146"/>
        <v>95.499007636533747</v>
      </c>
      <c r="I232">
        <f t="shared" si="147"/>
        <v>91.310629860198333</v>
      </c>
      <c r="K232" t="s">
        <v>1662</v>
      </c>
      <c r="L232">
        <f t="shared" si="148"/>
        <v>2.1901790066142577</v>
      </c>
      <c r="M232">
        <f t="shared" si="149"/>
        <v>15.818736998962438</v>
      </c>
      <c r="N232">
        <f t="shared" si="150"/>
        <v>8.6746132531235496</v>
      </c>
      <c r="O232">
        <f t="shared" si="151"/>
        <v>7.2176413963048818</v>
      </c>
      <c r="P232">
        <f t="shared" si="152"/>
        <v>14.572619314415995</v>
      </c>
      <c r="Q232">
        <f t="shared" si="153"/>
        <v>10.822845803788683</v>
      </c>
      <c r="R232">
        <f t="shared" si="154"/>
        <v>9.3862448704795334</v>
      </c>
      <c r="S232">
        <f t="shared" si="155"/>
        <v>1.9322132059891424</v>
      </c>
    </row>
    <row r="233" spans="1:19" x14ac:dyDescent="0.25">
      <c r="A233" t="s">
        <v>1663</v>
      </c>
      <c r="B233">
        <f t="shared" si="140"/>
        <v>2.7244246131652829</v>
      </c>
      <c r="C233">
        <f t="shared" si="141"/>
        <v>86.155933150370174</v>
      </c>
      <c r="D233">
        <f t="shared" si="142"/>
        <v>96.234265891466137</v>
      </c>
      <c r="E233">
        <f t="shared" si="143"/>
        <v>95.075126020358823</v>
      </c>
      <c r="F233">
        <f t="shared" si="144"/>
        <v>101.3799343388154</v>
      </c>
      <c r="G233">
        <f t="shared" si="145"/>
        <v>102.13788884040518</v>
      </c>
      <c r="H233">
        <f t="shared" si="146"/>
        <v>91.333762874889985</v>
      </c>
      <c r="I233">
        <f t="shared" si="147"/>
        <v>89.921976993941556</v>
      </c>
      <c r="K233" t="s">
        <v>1663</v>
      </c>
      <c r="L233">
        <f t="shared" si="148"/>
        <v>0.91240521994444634</v>
      </c>
      <c r="M233">
        <f t="shared" si="149"/>
        <v>3.3471238353970971</v>
      </c>
      <c r="N233">
        <f t="shared" si="150"/>
        <v>2.4798330750015536</v>
      </c>
      <c r="O233">
        <f t="shared" si="151"/>
        <v>11.987869965107679</v>
      </c>
      <c r="P233">
        <f t="shared" si="152"/>
        <v>6.2350288775290998</v>
      </c>
      <c r="Q233">
        <f t="shared" si="153"/>
        <v>2.7206283617151086</v>
      </c>
      <c r="R233">
        <f t="shared" si="154"/>
        <v>6.6271735933432918</v>
      </c>
      <c r="S233">
        <f t="shared" si="155"/>
        <v>6.0779352052265994</v>
      </c>
    </row>
  </sheetData>
  <mergeCells count="20"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  <mergeCell ref="C112:I112"/>
    <mergeCell ref="C113:I113"/>
    <mergeCell ref="C114:I114"/>
    <mergeCell ref="C115:I115"/>
    <mergeCell ref="C116:I116"/>
    <mergeCell ref="C17:I17"/>
    <mergeCell ref="C12:I12"/>
    <mergeCell ref="C13:I13"/>
    <mergeCell ref="C14:I14"/>
    <mergeCell ref="C15:I15"/>
    <mergeCell ref="C16:I16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W233"/>
  <sheetViews>
    <sheetView topLeftCell="A82" workbookViewId="0">
      <selection activeCell="A106" sqref="A106:B108"/>
    </sheetView>
  </sheetViews>
  <sheetFormatPr defaultRowHeight="15" x14ac:dyDescent="0.25"/>
  <cols>
    <col min="2" max="2" width="9.7109375" bestFit="1" customWidth="1"/>
  </cols>
  <sheetData>
    <row r="1" spans="1:12" x14ac:dyDescent="0.25">
      <c r="A1" s="7" t="s">
        <v>1677</v>
      </c>
      <c r="I1" s="7" t="s">
        <v>1678</v>
      </c>
      <c r="J1" t="s">
        <v>2421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2422</v>
      </c>
      <c r="L2" t="s">
        <v>1864</v>
      </c>
    </row>
    <row r="3" spans="1:12" x14ac:dyDescent="0.25">
      <c r="A3" s="53" t="s">
        <v>1681</v>
      </c>
      <c r="B3" s="17">
        <v>42486</v>
      </c>
      <c r="J3" t="s">
        <v>2423</v>
      </c>
      <c r="L3" t="s">
        <v>1864</v>
      </c>
    </row>
    <row r="4" spans="1:12" x14ac:dyDescent="0.25">
      <c r="A4" s="7" t="s">
        <v>1682</v>
      </c>
      <c r="B4" s="17">
        <v>42473</v>
      </c>
      <c r="I4" s="7" t="s">
        <v>1683</v>
      </c>
      <c r="J4" t="s">
        <v>2430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1529</v>
      </c>
      <c r="D12" s="224" t="s">
        <v>1529</v>
      </c>
      <c r="E12" s="224" t="s">
        <v>1529</v>
      </c>
      <c r="F12" s="224" t="s">
        <v>1529</v>
      </c>
      <c r="G12" s="224" t="s">
        <v>1529</v>
      </c>
      <c r="H12" s="224" t="s">
        <v>1529</v>
      </c>
      <c r="I12" s="225" t="s">
        <v>1529</v>
      </c>
    </row>
    <row r="13" spans="1:12" x14ac:dyDescent="0.25">
      <c r="A13" s="6" t="s">
        <v>1659</v>
      </c>
      <c r="B13" s="19" t="s">
        <v>1644</v>
      </c>
      <c r="C13" s="218" t="s">
        <v>1533</v>
      </c>
      <c r="D13" s="219" t="s">
        <v>1533</v>
      </c>
      <c r="E13" s="219" t="s">
        <v>1533</v>
      </c>
      <c r="F13" s="219" t="s">
        <v>1533</v>
      </c>
      <c r="G13" s="219" t="s">
        <v>1533</v>
      </c>
      <c r="H13" s="219" t="s">
        <v>1533</v>
      </c>
      <c r="I13" s="220" t="s">
        <v>1533</v>
      </c>
    </row>
    <row r="14" spans="1:12" x14ac:dyDescent="0.25">
      <c r="A14" s="6" t="s">
        <v>1660</v>
      </c>
      <c r="B14" s="19" t="s">
        <v>1644</v>
      </c>
      <c r="C14" s="218" t="s">
        <v>1541</v>
      </c>
      <c r="D14" s="219" t="s">
        <v>1541</v>
      </c>
      <c r="E14" s="219" t="s">
        <v>1541</v>
      </c>
      <c r="F14" s="219" t="s">
        <v>1541</v>
      </c>
      <c r="G14" s="219" t="s">
        <v>1541</v>
      </c>
      <c r="H14" s="219" t="s">
        <v>1541</v>
      </c>
      <c r="I14" s="220" t="s">
        <v>1541</v>
      </c>
    </row>
    <row r="15" spans="1:12" x14ac:dyDescent="0.25">
      <c r="A15" s="6" t="s">
        <v>1661</v>
      </c>
      <c r="B15" s="19" t="s">
        <v>1686</v>
      </c>
      <c r="C15" s="218" t="s">
        <v>1545</v>
      </c>
      <c r="D15" s="219" t="s">
        <v>1545</v>
      </c>
      <c r="E15" s="219" t="s">
        <v>1545</v>
      </c>
      <c r="F15" s="219" t="s">
        <v>1545</v>
      </c>
      <c r="G15" s="219" t="s">
        <v>1545</v>
      </c>
      <c r="H15" s="219" t="s">
        <v>1545</v>
      </c>
      <c r="I15" s="220" t="s">
        <v>1545</v>
      </c>
    </row>
    <row r="16" spans="1:12" x14ac:dyDescent="0.25">
      <c r="A16" s="6" t="s">
        <v>1662</v>
      </c>
      <c r="B16" s="19" t="s">
        <v>1686</v>
      </c>
      <c r="C16" s="218" t="s">
        <v>1549</v>
      </c>
      <c r="D16" s="219" t="s">
        <v>1549</v>
      </c>
      <c r="E16" s="219" t="s">
        <v>1549</v>
      </c>
      <c r="F16" s="219" t="s">
        <v>1549</v>
      </c>
      <c r="G16" s="219" t="s">
        <v>1549</v>
      </c>
      <c r="H16" s="219" t="s">
        <v>1549</v>
      </c>
      <c r="I16" s="220" t="s">
        <v>1549</v>
      </c>
    </row>
    <row r="17" spans="1:9" x14ac:dyDescent="0.25">
      <c r="A17" s="6" t="s">
        <v>1663</v>
      </c>
      <c r="B17" s="19" t="s">
        <v>1687</v>
      </c>
      <c r="C17" s="218" t="s">
        <v>1553</v>
      </c>
      <c r="D17" s="219" t="s">
        <v>1553</v>
      </c>
      <c r="E17" s="219" t="s">
        <v>1553</v>
      </c>
      <c r="F17" s="219" t="s">
        <v>1553</v>
      </c>
      <c r="G17" s="219" t="s">
        <v>1553</v>
      </c>
      <c r="H17" s="219" t="s">
        <v>1553</v>
      </c>
      <c r="I17" s="220" t="s">
        <v>1553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344</v>
      </c>
      <c r="C23">
        <v>20</v>
      </c>
      <c r="D23" t="s">
        <v>1529</v>
      </c>
      <c r="E23">
        <v>47284</v>
      </c>
      <c r="F23" t="s">
        <v>1530</v>
      </c>
      <c r="G23" t="s">
        <v>1531</v>
      </c>
      <c r="H23">
        <v>271.31</v>
      </c>
      <c r="I23">
        <v>54.26</v>
      </c>
    </row>
    <row r="24" spans="1:9" x14ac:dyDescent="0.25">
      <c r="A24" t="s">
        <v>1255</v>
      </c>
      <c r="B24" t="s">
        <v>349</v>
      </c>
      <c r="C24">
        <v>20</v>
      </c>
      <c r="D24" t="s">
        <v>1533</v>
      </c>
      <c r="E24">
        <v>20022</v>
      </c>
      <c r="F24" t="s">
        <v>1534</v>
      </c>
      <c r="G24" t="s">
        <v>1535</v>
      </c>
      <c r="H24">
        <v>361.66</v>
      </c>
      <c r="I24">
        <v>72.33</v>
      </c>
    </row>
    <row r="25" spans="1:9" x14ac:dyDescent="0.25">
      <c r="A25" t="s">
        <v>1255</v>
      </c>
      <c r="B25" t="s">
        <v>359</v>
      </c>
      <c r="C25">
        <v>18.7</v>
      </c>
      <c r="D25" t="s">
        <v>1541</v>
      </c>
      <c r="E25">
        <v>47389</v>
      </c>
      <c r="F25" t="s">
        <v>1542</v>
      </c>
      <c r="G25" t="s">
        <v>1543</v>
      </c>
      <c r="H25">
        <v>543.07000000000005</v>
      </c>
      <c r="I25">
        <v>108.61</v>
      </c>
    </row>
    <row r="26" spans="1:9" x14ac:dyDescent="0.25">
      <c r="A26" t="s">
        <v>1255</v>
      </c>
      <c r="B26" t="s">
        <v>364</v>
      </c>
      <c r="C26">
        <v>20</v>
      </c>
      <c r="D26" t="s">
        <v>1545</v>
      </c>
      <c r="E26">
        <v>47366</v>
      </c>
      <c r="F26" t="s">
        <v>1546</v>
      </c>
      <c r="G26" t="s">
        <v>1547</v>
      </c>
      <c r="H26">
        <v>401.41</v>
      </c>
      <c r="I26">
        <v>50.28</v>
      </c>
    </row>
    <row r="27" spans="1:9" x14ac:dyDescent="0.25">
      <c r="A27" t="s">
        <v>1255</v>
      </c>
      <c r="B27" t="s">
        <v>369</v>
      </c>
      <c r="C27">
        <v>20</v>
      </c>
      <c r="D27" t="s">
        <v>1549</v>
      </c>
      <c r="E27">
        <v>24239</v>
      </c>
      <c r="F27" t="s">
        <v>1550</v>
      </c>
      <c r="G27" t="s">
        <v>1551</v>
      </c>
      <c r="H27">
        <v>345.22</v>
      </c>
      <c r="I27">
        <v>69.040000000000006</v>
      </c>
    </row>
    <row r="28" spans="1:9" x14ac:dyDescent="0.25">
      <c r="A28" t="s">
        <v>1255</v>
      </c>
      <c r="B28" t="s">
        <v>374</v>
      </c>
      <c r="C28">
        <v>20</v>
      </c>
      <c r="D28" t="s">
        <v>1553</v>
      </c>
      <c r="E28">
        <v>21456</v>
      </c>
      <c r="F28" t="s">
        <v>1554</v>
      </c>
      <c r="G28" t="s">
        <v>1555</v>
      </c>
      <c r="H28">
        <v>452.37</v>
      </c>
      <c r="I28">
        <v>90.47</v>
      </c>
    </row>
    <row r="31" spans="1:9" x14ac:dyDescent="0.25">
      <c r="A31" s="7" t="s">
        <v>2421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2428</v>
      </c>
    </row>
    <row r="34" spans="1:49" x14ac:dyDescent="0.25">
      <c r="A34" t="s">
        <v>1709</v>
      </c>
      <c r="B34" s="38">
        <v>42487.403946759259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14</v>
      </c>
      <c r="C38">
        <v>16</v>
      </c>
      <c r="D38">
        <v>15</v>
      </c>
      <c r="E38">
        <v>16</v>
      </c>
      <c r="F38">
        <v>16</v>
      </c>
      <c r="G38">
        <v>16</v>
      </c>
      <c r="H38">
        <v>16</v>
      </c>
      <c r="I38">
        <v>10</v>
      </c>
      <c r="J38">
        <v>14</v>
      </c>
      <c r="K38">
        <v>16</v>
      </c>
      <c r="L38">
        <v>16</v>
      </c>
      <c r="M38">
        <v>15</v>
      </c>
      <c r="N38">
        <v>16</v>
      </c>
      <c r="O38">
        <v>15</v>
      </c>
      <c r="P38">
        <v>16</v>
      </c>
      <c r="Q38">
        <v>15</v>
      </c>
      <c r="R38">
        <v>15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15</v>
      </c>
      <c r="Y38">
        <v>16</v>
      </c>
      <c r="Z38">
        <v>15</v>
      </c>
      <c r="AA38">
        <v>15</v>
      </c>
      <c r="AB38">
        <v>16</v>
      </c>
      <c r="AC38">
        <v>16</v>
      </c>
      <c r="AD38">
        <v>16</v>
      </c>
      <c r="AE38">
        <v>15</v>
      </c>
      <c r="AF38">
        <v>14</v>
      </c>
      <c r="AG38">
        <v>15</v>
      </c>
      <c r="AH38">
        <v>14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15</v>
      </c>
      <c r="AS38">
        <v>16</v>
      </c>
      <c r="AT38">
        <v>16</v>
      </c>
      <c r="AU38">
        <v>16</v>
      </c>
      <c r="AV38">
        <v>15</v>
      </c>
      <c r="AW38">
        <v>15</v>
      </c>
    </row>
    <row r="39" spans="1:49" x14ac:dyDescent="0.25">
      <c r="A39" t="s">
        <v>1764</v>
      </c>
      <c r="B39">
        <v>89.468000000000004</v>
      </c>
      <c r="C39">
        <v>130.595</v>
      </c>
      <c r="D39">
        <v>143.505</v>
      </c>
      <c r="E39">
        <v>130.477</v>
      </c>
      <c r="F39">
        <v>83.492000000000004</v>
      </c>
      <c r="G39">
        <v>96.421999999999997</v>
      </c>
      <c r="H39">
        <v>105.619</v>
      </c>
      <c r="I39">
        <v>76.254999999999995</v>
      </c>
      <c r="J39">
        <v>82.463999999999999</v>
      </c>
      <c r="K39">
        <v>132.25</v>
      </c>
      <c r="L39">
        <v>127.44199999999999</v>
      </c>
      <c r="M39">
        <v>135.95699999999999</v>
      </c>
      <c r="N39">
        <v>131.37799999999999</v>
      </c>
      <c r="O39">
        <v>135.565</v>
      </c>
      <c r="P39">
        <v>111.953</v>
      </c>
      <c r="Q39">
        <v>111.967</v>
      </c>
      <c r="R39">
        <v>58.107999999999997</v>
      </c>
      <c r="S39">
        <v>115.572</v>
      </c>
      <c r="T39">
        <v>130.53100000000001</v>
      </c>
      <c r="U39">
        <v>191.94499999999999</v>
      </c>
      <c r="V39">
        <v>183.27199999999999</v>
      </c>
      <c r="W39">
        <v>219.76300000000001</v>
      </c>
      <c r="X39">
        <v>120.42700000000001</v>
      </c>
      <c r="Y39">
        <v>91.798000000000002</v>
      </c>
      <c r="Z39">
        <v>124.697</v>
      </c>
      <c r="AA39">
        <v>102.53</v>
      </c>
      <c r="AB39">
        <v>154.11600000000001</v>
      </c>
      <c r="AC39">
        <v>209.809</v>
      </c>
      <c r="AD39">
        <v>171.28299999999999</v>
      </c>
      <c r="AE39">
        <v>124.17700000000001</v>
      </c>
      <c r="AF39">
        <v>156.97</v>
      </c>
      <c r="AG39">
        <v>103.65</v>
      </c>
      <c r="AH39">
        <v>119.345</v>
      </c>
      <c r="AI39">
        <v>167.886</v>
      </c>
      <c r="AJ39">
        <v>172.45500000000001</v>
      </c>
      <c r="AK39">
        <v>153.21100000000001</v>
      </c>
      <c r="AL39">
        <v>161.988</v>
      </c>
      <c r="AM39">
        <v>139.834</v>
      </c>
      <c r="AN39">
        <v>65.480999999999995</v>
      </c>
      <c r="AO39">
        <v>110.84099999999999</v>
      </c>
      <c r="AP39">
        <v>150.21100000000001</v>
      </c>
      <c r="AQ39">
        <v>142.108</v>
      </c>
      <c r="AR39">
        <v>203.56200000000001</v>
      </c>
      <c r="AS39">
        <v>187.85300000000001</v>
      </c>
      <c r="AT39">
        <v>132.84200000000001</v>
      </c>
      <c r="AU39">
        <v>126.7</v>
      </c>
      <c r="AV39">
        <v>139.43299999999999</v>
      </c>
      <c r="AW39">
        <v>137.00200000000001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2427</v>
      </c>
    </row>
    <row r="42" spans="1:49" x14ac:dyDescent="0.25">
      <c r="A42" t="s">
        <v>1709</v>
      </c>
      <c r="B42" s="38">
        <v>42487.403321759259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14</v>
      </c>
      <c r="C46">
        <v>16</v>
      </c>
      <c r="D46">
        <v>14</v>
      </c>
      <c r="E46">
        <v>16</v>
      </c>
      <c r="F46">
        <v>16</v>
      </c>
      <c r="G46">
        <v>16</v>
      </c>
      <c r="H46">
        <v>16</v>
      </c>
      <c r="I46">
        <v>10</v>
      </c>
      <c r="J46">
        <v>13</v>
      </c>
      <c r="K46">
        <v>16</v>
      </c>
      <c r="L46">
        <v>16</v>
      </c>
      <c r="M46">
        <v>15</v>
      </c>
      <c r="N46">
        <v>16</v>
      </c>
      <c r="O46">
        <v>14</v>
      </c>
      <c r="P46">
        <v>16</v>
      </c>
      <c r="Q46">
        <v>14</v>
      </c>
      <c r="R46">
        <v>14</v>
      </c>
      <c r="S46">
        <v>0</v>
      </c>
      <c r="T46">
        <v>8</v>
      </c>
      <c r="U46">
        <v>16</v>
      </c>
      <c r="V46">
        <v>16</v>
      </c>
      <c r="W46">
        <v>16</v>
      </c>
      <c r="X46">
        <v>14</v>
      </c>
      <c r="Y46">
        <v>15</v>
      </c>
      <c r="Z46">
        <v>15</v>
      </c>
      <c r="AA46">
        <v>3</v>
      </c>
      <c r="AB46">
        <v>10</v>
      </c>
      <c r="AC46">
        <v>16</v>
      </c>
      <c r="AD46">
        <v>15</v>
      </c>
      <c r="AE46">
        <v>15</v>
      </c>
      <c r="AF46">
        <v>13</v>
      </c>
      <c r="AG46">
        <v>15</v>
      </c>
      <c r="AH46">
        <v>16</v>
      </c>
      <c r="AI46">
        <v>16</v>
      </c>
      <c r="AJ46">
        <v>16</v>
      </c>
      <c r="AK46">
        <v>16</v>
      </c>
      <c r="AL46">
        <v>16</v>
      </c>
      <c r="AM46">
        <v>16</v>
      </c>
      <c r="AN46">
        <v>15</v>
      </c>
      <c r="AO46">
        <v>16</v>
      </c>
      <c r="AP46">
        <v>0</v>
      </c>
      <c r="AQ46">
        <v>16</v>
      </c>
      <c r="AR46">
        <v>15</v>
      </c>
      <c r="AS46">
        <v>16</v>
      </c>
      <c r="AT46">
        <v>16</v>
      </c>
      <c r="AU46">
        <v>15</v>
      </c>
      <c r="AV46">
        <v>15</v>
      </c>
      <c r="AW46">
        <v>15</v>
      </c>
    </row>
    <row r="47" spans="1:49" x14ac:dyDescent="0.25">
      <c r="A47" t="s">
        <v>1764</v>
      </c>
      <c r="B47">
        <v>64.061000000000007</v>
      </c>
      <c r="C47">
        <v>141.41200000000001</v>
      </c>
      <c r="D47">
        <v>133.85400000000001</v>
      </c>
      <c r="E47">
        <v>130.905</v>
      </c>
      <c r="F47">
        <v>77.516000000000005</v>
      </c>
      <c r="G47">
        <v>88.783000000000001</v>
      </c>
      <c r="H47">
        <v>81.927000000000007</v>
      </c>
      <c r="I47">
        <v>64.194999999999993</v>
      </c>
      <c r="J47">
        <v>47.988</v>
      </c>
      <c r="K47">
        <v>97.349000000000004</v>
      </c>
      <c r="L47">
        <v>55.848999999999997</v>
      </c>
      <c r="M47">
        <v>51.591999999999999</v>
      </c>
      <c r="N47">
        <v>75.908000000000001</v>
      </c>
      <c r="O47">
        <v>76.111999999999995</v>
      </c>
      <c r="P47">
        <v>53.741</v>
      </c>
      <c r="Q47">
        <v>76.117000000000004</v>
      </c>
      <c r="R47">
        <v>24.32</v>
      </c>
      <c r="S47">
        <v>0</v>
      </c>
      <c r="T47">
        <v>15.752000000000001</v>
      </c>
      <c r="U47">
        <v>73.613</v>
      </c>
      <c r="V47">
        <v>89.296000000000006</v>
      </c>
      <c r="W47">
        <v>131.501</v>
      </c>
      <c r="X47">
        <v>58.774999999999999</v>
      </c>
      <c r="Y47">
        <v>78.481999999999999</v>
      </c>
      <c r="Z47">
        <v>139.62700000000001</v>
      </c>
      <c r="AA47">
        <v>8.6389999999999993</v>
      </c>
      <c r="AB47">
        <v>10.569000000000001</v>
      </c>
      <c r="AC47">
        <v>57.33</v>
      </c>
      <c r="AD47">
        <v>77.231999999999999</v>
      </c>
      <c r="AE47">
        <v>67.293000000000006</v>
      </c>
      <c r="AF47">
        <v>71.384</v>
      </c>
      <c r="AG47">
        <v>78.438999999999993</v>
      </c>
      <c r="AH47">
        <v>169.33199999999999</v>
      </c>
      <c r="AI47">
        <v>147.68100000000001</v>
      </c>
      <c r="AJ47">
        <v>43.098999999999997</v>
      </c>
      <c r="AK47">
        <v>48.603000000000002</v>
      </c>
      <c r="AL47">
        <v>59.664000000000001</v>
      </c>
      <c r="AM47">
        <v>85.016000000000005</v>
      </c>
      <c r="AN47">
        <v>25.869</v>
      </c>
      <c r="AO47">
        <v>106.556</v>
      </c>
      <c r="AP47">
        <v>0</v>
      </c>
      <c r="AQ47">
        <v>134.12299999999999</v>
      </c>
      <c r="AR47">
        <v>160.46299999999999</v>
      </c>
      <c r="AS47">
        <v>158.63800000000001</v>
      </c>
      <c r="AT47">
        <v>108.01</v>
      </c>
      <c r="AU47">
        <v>113.105</v>
      </c>
      <c r="AV47">
        <v>121.598</v>
      </c>
      <c r="AW47">
        <v>130.953</v>
      </c>
    </row>
    <row r="49" spans="1:49" x14ac:dyDescent="0.25">
      <c r="A49" s="7" t="s">
        <v>2422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2426</v>
      </c>
    </row>
    <row r="52" spans="1:49" x14ac:dyDescent="0.25">
      <c r="A52" t="s">
        <v>1709</v>
      </c>
      <c r="B52" s="38">
        <v>42487.402685185189</v>
      </c>
    </row>
    <row r="53" spans="1:49" x14ac:dyDescent="0.25">
      <c r="A53" t="s">
        <v>1710</v>
      </c>
      <c r="B53">
        <v>2402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15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15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9</v>
      </c>
      <c r="AM56">
        <v>15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15</v>
      </c>
      <c r="AT56">
        <v>16</v>
      </c>
      <c r="AU56">
        <v>16</v>
      </c>
      <c r="AV56">
        <v>15</v>
      </c>
      <c r="AW56">
        <v>16</v>
      </c>
    </row>
    <row r="57" spans="1:49" x14ac:dyDescent="0.25">
      <c r="A57" t="s">
        <v>1764</v>
      </c>
      <c r="B57">
        <v>128.666</v>
      </c>
      <c r="C57">
        <v>200.65899999999999</v>
      </c>
      <c r="D57">
        <v>124.70099999999999</v>
      </c>
      <c r="E57">
        <v>135.34800000000001</v>
      </c>
      <c r="F57">
        <v>130.374</v>
      </c>
      <c r="G57">
        <v>156.79300000000001</v>
      </c>
      <c r="H57">
        <v>136.911</v>
      </c>
      <c r="I57">
        <v>88.272999999999996</v>
      </c>
      <c r="J57">
        <v>121.85</v>
      </c>
      <c r="K57">
        <v>131.233</v>
      </c>
      <c r="L57">
        <v>192.66800000000001</v>
      </c>
      <c r="M57">
        <v>106.34399999999999</v>
      </c>
      <c r="N57">
        <v>144.185</v>
      </c>
      <c r="O57">
        <v>150.965</v>
      </c>
      <c r="P57">
        <v>139.79</v>
      </c>
      <c r="Q57">
        <v>193.87899999999999</v>
      </c>
      <c r="R57">
        <v>69.572999999999993</v>
      </c>
      <c r="S57">
        <v>149.63399999999999</v>
      </c>
      <c r="T57">
        <v>170.47499999999999</v>
      </c>
      <c r="U57">
        <v>140.018</v>
      </c>
      <c r="V57">
        <v>89.688000000000002</v>
      </c>
      <c r="W57">
        <v>100.80500000000001</v>
      </c>
      <c r="X57">
        <v>137.27500000000001</v>
      </c>
      <c r="Y57">
        <v>178.91499999999999</v>
      </c>
      <c r="Z57">
        <v>82.367000000000004</v>
      </c>
      <c r="AA57">
        <v>134.67400000000001</v>
      </c>
      <c r="AB57">
        <v>83.566000000000003</v>
      </c>
      <c r="AC57">
        <v>172.46899999999999</v>
      </c>
      <c r="AD57">
        <v>153.69399999999999</v>
      </c>
      <c r="AE57">
        <v>148.00200000000001</v>
      </c>
      <c r="AF57">
        <v>176.94200000000001</v>
      </c>
      <c r="AG57">
        <v>156.99700000000001</v>
      </c>
      <c r="AH57">
        <v>118.709</v>
      </c>
      <c r="AI57">
        <v>126.07</v>
      </c>
      <c r="AJ57">
        <v>129.619</v>
      </c>
      <c r="AK57">
        <v>138.31399999999999</v>
      </c>
      <c r="AL57">
        <v>52.923000000000002</v>
      </c>
      <c r="AM57">
        <v>82.575000000000003</v>
      </c>
      <c r="AN57">
        <v>112.473</v>
      </c>
      <c r="AO57">
        <v>144.00299999999999</v>
      </c>
      <c r="AP57">
        <v>97.451999999999998</v>
      </c>
      <c r="AQ57">
        <v>119.471</v>
      </c>
      <c r="AR57">
        <v>130.91</v>
      </c>
      <c r="AS57">
        <v>150.45500000000001</v>
      </c>
      <c r="AT57">
        <v>117.611</v>
      </c>
      <c r="AU57">
        <v>148.34200000000001</v>
      </c>
      <c r="AV57">
        <v>76.314999999999998</v>
      </c>
      <c r="AW57">
        <v>180.79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2425</v>
      </c>
    </row>
    <row r="60" spans="1:49" x14ac:dyDescent="0.25">
      <c r="A60" t="s">
        <v>1709</v>
      </c>
      <c r="B60" s="38">
        <v>42487.401979166665</v>
      </c>
    </row>
    <row r="61" spans="1:49" x14ac:dyDescent="0.25">
      <c r="A61" t="s">
        <v>1710</v>
      </c>
      <c r="B61">
        <v>2406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15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15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9</v>
      </c>
      <c r="AC64">
        <v>16</v>
      </c>
      <c r="AD64">
        <v>16</v>
      </c>
      <c r="AE64">
        <v>16</v>
      </c>
      <c r="AF64">
        <v>16</v>
      </c>
      <c r="AG64">
        <v>15</v>
      </c>
      <c r="AH64">
        <v>16</v>
      </c>
      <c r="AI64">
        <v>16</v>
      </c>
      <c r="AJ64">
        <v>16</v>
      </c>
      <c r="AK64">
        <v>16</v>
      </c>
      <c r="AL64">
        <v>9</v>
      </c>
      <c r="AM64">
        <v>15</v>
      </c>
      <c r="AN64">
        <v>16</v>
      </c>
      <c r="AO64">
        <v>16</v>
      </c>
      <c r="AP64">
        <v>0</v>
      </c>
      <c r="AQ64">
        <v>16</v>
      </c>
      <c r="AR64">
        <v>16</v>
      </c>
      <c r="AS64">
        <v>15</v>
      </c>
      <c r="AT64">
        <v>16</v>
      </c>
      <c r="AU64">
        <v>16</v>
      </c>
      <c r="AV64">
        <v>15</v>
      </c>
      <c r="AW64">
        <v>16</v>
      </c>
    </row>
    <row r="65" spans="1:49" x14ac:dyDescent="0.25">
      <c r="A65" t="s">
        <v>1764</v>
      </c>
      <c r="B65">
        <v>129.15100000000001</v>
      </c>
      <c r="C65">
        <v>197.03399999999999</v>
      </c>
      <c r="D65">
        <v>145.18700000000001</v>
      </c>
      <c r="E65">
        <v>126.44</v>
      </c>
      <c r="F65">
        <v>130.142</v>
      </c>
      <c r="G65">
        <v>153.50399999999999</v>
      </c>
      <c r="H65">
        <v>131.44999999999999</v>
      </c>
      <c r="I65">
        <v>75.176000000000002</v>
      </c>
      <c r="J65">
        <v>86.808000000000007</v>
      </c>
      <c r="K65">
        <v>146.12100000000001</v>
      </c>
      <c r="L65">
        <v>187.79499999999999</v>
      </c>
      <c r="M65">
        <v>50.655000000000001</v>
      </c>
      <c r="N65">
        <v>78.847999999999999</v>
      </c>
      <c r="O65">
        <v>74.61</v>
      </c>
      <c r="P65">
        <v>74.974000000000004</v>
      </c>
      <c r="Q65">
        <v>91.308999999999997</v>
      </c>
      <c r="R65">
        <v>43.003</v>
      </c>
      <c r="S65">
        <v>162.59700000000001</v>
      </c>
      <c r="T65">
        <v>115.714</v>
      </c>
      <c r="U65">
        <v>80.251999999999995</v>
      </c>
      <c r="V65">
        <v>49.747999999999998</v>
      </c>
      <c r="W65">
        <v>57.866</v>
      </c>
      <c r="X65">
        <v>81.346999999999994</v>
      </c>
      <c r="Y65">
        <v>87.138000000000005</v>
      </c>
      <c r="Z65">
        <v>77.662000000000006</v>
      </c>
      <c r="AA65">
        <v>154.30199999999999</v>
      </c>
      <c r="AB65">
        <v>21.471</v>
      </c>
      <c r="AC65">
        <v>75.63</v>
      </c>
      <c r="AD65">
        <v>70.494</v>
      </c>
      <c r="AE65">
        <v>71.207999999999998</v>
      </c>
      <c r="AF65">
        <v>83.95</v>
      </c>
      <c r="AG65">
        <v>160.71</v>
      </c>
      <c r="AH65">
        <v>152.52000000000001</v>
      </c>
      <c r="AI65">
        <v>129.637</v>
      </c>
      <c r="AJ65">
        <v>62.277000000000001</v>
      </c>
      <c r="AK65">
        <v>66.244</v>
      </c>
      <c r="AL65">
        <v>25.527999999999999</v>
      </c>
      <c r="AM65">
        <v>80.173000000000002</v>
      </c>
      <c r="AN65">
        <v>48.481999999999999</v>
      </c>
      <c r="AO65">
        <v>127.637</v>
      </c>
      <c r="AP65">
        <v>0</v>
      </c>
      <c r="AQ65">
        <v>113.309</v>
      </c>
      <c r="AR65">
        <v>128.94999999999999</v>
      </c>
      <c r="AS65">
        <v>138.68299999999999</v>
      </c>
      <c r="AT65">
        <v>120.935</v>
      </c>
      <c r="AU65">
        <v>134.46100000000001</v>
      </c>
      <c r="AV65">
        <v>62.512</v>
      </c>
      <c r="AW65">
        <v>179.31</v>
      </c>
    </row>
    <row r="67" spans="1:49" x14ac:dyDescent="0.25">
      <c r="A67" s="7" t="s">
        <v>2423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2424</v>
      </c>
    </row>
    <row r="70" spans="1:49" x14ac:dyDescent="0.25">
      <c r="A70" t="s">
        <v>1709</v>
      </c>
      <c r="B70" s="38">
        <v>42487.401400462964</v>
      </c>
    </row>
    <row r="71" spans="1:49" x14ac:dyDescent="0.25">
      <c r="A71" t="s">
        <v>1710</v>
      </c>
      <c r="B71">
        <v>2404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14</v>
      </c>
      <c r="P74">
        <v>16</v>
      </c>
      <c r="Q74">
        <v>15</v>
      </c>
      <c r="R74">
        <v>16</v>
      </c>
      <c r="S74">
        <v>16</v>
      </c>
      <c r="T74">
        <v>16</v>
      </c>
      <c r="U74">
        <v>16</v>
      </c>
      <c r="V74">
        <v>15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186.38800000000001</v>
      </c>
      <c r="C75">
        <v>183.90899999999999</v>
      </c>
      <c r="D75">
        <v>201.10499999999999</v>
      </c>
      <c r="E75">
        <v>228.256</v>
      </c>
      <c r="F75">
        <v>164.38200000000001</v>
      </c>
      <c r="G75">
        <v>223.499</v>
      </c>
      <c r="H75">
        <v>115.351</v>
      </c>
      <c r="I75">
        <v>157.61099999999999</v>
      </c>
      <c r="J75">
        <v>193.59</v>
      </c>
      <c r="K75">
        <v>124.46599999999999</v>
      </c>
      <c r="L75">
        <v>140.96799999999999</v>
      </c>
      <c r="M75">
        <v>184.964</v>
      </c>
      <c r="N75">
        <v>102.18899999999999</v>
      </c>
      <c r="O75">
        <v>142.88999999999999</v>
      </c>
      <c r="P75">
        <v>193.892</v>
      </c>
      <c r="Q75">
        <v>85.388999999999996</v>
      </c>
      <c r="R75">
        <v>220.64500000000001</v>
      </c>
      <c r="S75">
        <v>175.874</v>
      </c>
      <c r="T75">
        <v>156.559</v>
      </c>
      <c r="U75">
        <v>137.77699999999999</v>
      </c>
      <c r="V75">
        <v>174.08199999999999</v>
      </c>
      <c r="W75">
        <v>178.13900000000001</v>
      </c>
      <c r="X75">
        <v>139.26300000000001</v>
      </c>
      <c r="Y75">
        <v>144.79</v>
      </c>
      <c r="Z75">
        <v>226.84100000000001</v>
      </c>
      <c r="AA75">
        <v>149.04400000000001</v>
      </c>
      <c r="AB75">
        <v>204.55600000000001</v>
      </c>
      <c r="AC75">
        <v>185.99600000000001</v>
      </c>
      <c r="AD75">
        <v>170.22300000000001</v>
      </c>
      <c r="AE75">
        <v>166.535</v>
      </c>
      <c r="AF75">
        <v>139.602</v>
      </c>
      <c r="AG75">
        <v>120.51</v>
      </c>
      <c r="AH75">
        <v>199.93899999999999</v>
      </c>
      <c r="AI75">
        <v>219.42599999999999</v>
      </c>
      <c r="AJ75">
        <v>152.767</v>
      </c>
      <c r="AK75">
        <v>131.529</v>
      </c>
      <c r="AL75">
        <v>191.089</v>
      </c>
      <c r="AM75">
        <v>161.977</v>
      </c>
      <c r="AN75">
        <v>111.714</v>
      </c>
      <c r="AO75">
        <v>240.93799999999999</v>
      </c>
      <c r="AP75">
        <v>223.14400000000001</v>
      </c>
      <c r="AQ75">
        <v>198.31299999999999</v>
      </c>
      <c r="AR75">
        <v>198.01400000000001</v>
      </c>
      <c r="AS75">
        <v>187.488</v>
      </c>
      <c r="AT75">
        <v>173.4</v>
      </c>
      <c r="AU75">
        <v>147.726</v>
      </c>
      <c r="AV75">
        <v>128.93</v>
      </c>
      <c r="AW75">
        <v>128.447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2429</v>
      </c>
    </row>
    <row r="78" spans="1:49" x14ac:dyDescent="0.25">
      <c r="A78" t="s">
        <v>1709</v>
      </c>
      <c r="B78" s="38">
        <v>42487.404641203706</v>
      </c>
    </row>
    <row r="79" spans="1:49" x14ac:dyDescent="0.25">
      <c r="A79" t="s">
        <v>1710</v>
      </c>
      <c r="B79">
        <v>2400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15</v>
      </c>
      <c r="O82">
        <v>14</v>
      </c>
      <c r="P82">
        <v>16</v>
      </c>
      <c r="Q82">
        <v>15</v>
      </c>
      <c r="R82">
        <v>16</v>
      </c>
      <c r="S82">
        <v>1</v>
      </c>
      <c r="T82">
        <v>16</v>
      </c>
      <c r="U82">
        <v>16</v>
      </c>
      <c r="V82">
        <v>15</v>
      </c>
      <c r="W82">
        <v>16</v>
      </c>
      <c r="X82">
        <v>16</v>
      </c>
      <c r="Y82">
        <v>16</v>
      </c>
      <c r="Z82">
        <v>16</v>
      </c>
      <c r="AA82">
        <v>9</v>
      </c>
      <c r="AB82">
        <v>13</v>
      </c>
      <c r="AC82">
        <v>16</v>
      </c>
      <c r="AD82">
        <v>16</v>
      </c>
      <c r="AE82">
        <v>16</v>
      </c>
      <c r="AF82">
        <v>15</v>
      </c>
      <c r="AG82">
        <v>16</v>
      </c>
      <c r="AH82">
        <v>16</v>
      </c>
      <c r="AI82">
        <v>16</v>
      </c>
      <c r="AJ82">
        <v>16</v>
      </c>
      <c r="AK82">
        <v>15</v>
      </c>
      <c r="AL82">
        <v>16</v>
      </c>
      <c r="AM82">
        <v>16</v>
      </c>
      <c r="AN82">
        <v>15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112.35299999999999</v>
      </c>
      <c r="C83">
        <v>167.005</v>
      </c>
      <c r="D83">
        <v>219.839</v>
      </c>
      <c r="E83">
        <v>225.89699999999999</v>
      </c>
      <c r="F83">
        <v>173.173</v>
      </c>
      <c r="G83">
        <v>196.553</v>
      </c>
      <c r="H83">
        <v>97.224999999999994</v>
      </c>
      <c r="I83">
        <v>120.014</v>
      </c>
      <c r="J83">
        <v>89.951999999999998</v>
      </c>
      <c r="K83">
        <v>48.47</v>
      </c>
      <c r="L83">
        <v>65.667000000000002</v>
      </c>
      <c r="M83">
        <v>195.90600000000001</v>
      </c>
      <c r="N83">
        <v>122.06</v>
      </c>
      <c r="O83">
        <v>77.222999999999999</v>
      </c>
      <c r="P83">
        <v>83.040999999999997</v>
      </c>
      <c r="Q83">
        <v>83.397000000000006</v>
      </c>
      <c r="R83">
        <v>101.645</v>
      </c>
      <c r="S83">
        <v>14.3</v>
      </c>
      <c r="T83">
        <v>176.5</v>
      </c>
      <c r="U83">
        <v>156.05500000000001</v>
      </c>
      <c r="V83">
        <v>94.515000000000001</v>
      </c>
      <c r="W83">
        <v>148.142</v>
      </c>
      <c r="X83">
        <v>53.466000000000001</v>
      </c>
      <c r="Y83">
        <v>131.40799999999999</v>
      </c>
      <c r="Z83">
        <v>282.22800000000001</v>
      </c>
      <c r="AA83">
        <v>9.6530000000000005</v>
      </c>
      <c r="AB83">
        <v>42.320999999999998</v>
      </c>
      <c r="AC83">
        <v>40.982999999999997</v>
      </c>
      <c r="AD83">
        <v>74.634</v>
      </c>
      <c r="AE83">
        <v>102.402</v>
      </c>
      <c r="AF83">
        <v>61.664999999999999</v>
      </c>
      <c r="AG83">
        <v>115.583</v>
      </c>
      <c r="AH83">
        <v>236.28</v>
      </c>
      <c r="AI83">
        <v>189.48</v>
      </c>
      <c r="AJ83">
        <v>60.158999999999999</v>
      </c>
      <c r="AK83">
        <v>72.813000000000002</v>
      </c>
      <c r="AL83">
        <v>99.923000000000002</v>
      </c>
      <c r="AM83">
        <v>102.956</v>
      </c>
      <c r="AN83">
        <v>40.853000000000002</v>
      </c>
      <c r="AO83">
        <v>243.50200000000001</v>
      </c>
      <c r="AP83">
        <v>0</v>
      </c>
      <c r="AQ83">
        <v>177.71600000000001</v>
      </c>
      <c r="AR83">
        <v>186.155</v>
      </c>
      <c r="AS83">
        <v>178.10499999999999</v>
      </c>
      <c r="AT83">
        <v>173.833</v>
      </c>
      <c r="AU83">
        <v>145.19499999999999</v>
      </c>
      <c r="AV83">
        <v>105.673</v>
      </c>
      <c r="AW83">
        <v>123.369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93.333333333333329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92.857142857142861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93.333333333333329</v>
      </c>
      <c r="P86">
        <f t="shared" si="0"/>
        <v>100</v>
      </c>
      <c r="Q86">
        <f t="shared" si="0"/>
        <v>93.333333333333329</v>
      </c>
      <c r="R86">
        <f t="shared" si="0"/>
        <v>93.333333333333329</v>
      </c>
      <c r="S86">
        <f t="shared" si="0"/>
        <v>0</v>
      </c>
      <c r="T86">
        <f t="shared" si="0"/>
        <v>50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93.333333333333329</v>
      </c>
      <c r="Y86">
        <f t="shared" si="0"/>
        <v>93.75</v>
      </c>
      <c r="Z86">
        <f t="shared" si="0"/>
        <v>100</v>
      </c>
      <c r="AA86">
        <f t="shared" si="0"/>
        <v>20</v>
      </c>
      <c r="AB86">
        <f t="shared" si="0"/>
        <v>62.5</v>
      </c>
      <c r="AC86">
        <f t="shared" si="0"/>
        <v>100</v>
      </c>
      <c r="AD86">
        <f t="shared" si="0"/>
        <v>93.75</v>
      </c>
      <c r="AE86">
        <f t="shared" si="0"/>
        <v>100</v>
      </c>
      <c r="AF86">
        <f t="shared" si="0"/>
        <v>92.857142857142861</v>
      </c>
      <c r="AG86">
        <f t="shared" si="0"/>
        <v>100</v>
      </c>
      <c r="AH86">
        <f t="shared" si="0"/>
        <v>114.28571428571428</v>
      </c>
      <c r="AI86">
        <f t="shared" si="0"/>
        <v>100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93.75</v>
      </c>
      <c r="AO86">
        <f t="shared" si="0"/>
        <v>100</v>
      </c>
      <c r="AP86">
        <f t="shared" si="0"/>
        <v>0</v>
      </c>
      <c r="AQ86">
        <f t="shared" si="0"/>
        <v>100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93.75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56.25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93.75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93.75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6.25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56.25</v>
      </c>
      <c r="AB88">
        <f t="shared" si="2"/>
        <v>81.25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93.75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93.75</v>
      </c>
      <c r="AL88">
        <f t="shared" si="2"/>
        <v>100</v>
      </c>
      <c r="AM88">
        <f t="shared" si="2"/>
        <v>100</v>
      </c>
      <c r="AN88">
        <f t="shared" si="2"/>
        <v>93.75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x14ac:dyDescent="0.25">
      <c r="A89" s="7" t="s">
        <v>1773</v>
      </c>
      <c r="B89" s="7" t="s">
        <v>1644</v>
      </c>
      <c r="C89" s="7" t="s">
        <v>1531</v>
      </c>
      <c r="D89" s="7" t="s">
        <v>1531</v>
      </c>
      <c r="E89" s="7" t="s">
        <v>1531</v>
      </c>
      <c r="F89" s="7" t="s">
        <v>1531</v>
      </c>
      <c r="G89" s="7" t="s">
        <v>1531</v>
      </c>
      <c r="H89" s="7" t="s">
        <v>1531</v>
      </c>
      <c r="I89" s="7" t="s">
        <v>1531</v>
      </c>
      <c r="J89" s="7" t="s">
        <v>1644</v>
      </c>
      <c r="K89" s="7" t="s">
        <v>1535</v>
      </c>
      <c r="L89" s="7" t="s">
        <v>1535</v>
      </c>
      <c r="M89" s="7" t="s">
        <v>1535</v>
      </c>
      <c r="N89" s="7" t="s">
        <v>1535</v>
      </c>
      <c r="O89" s="7" t="s">
        <v>1535</v>
      </c>
      <c r="P89" s="7" t="s">
        <v>1535</v>
      </c>
      <c r="Q89" s="7" t="s">
        <v>1535</v>
      </c>
      <c r="R89" s="7" t="s">
        <v>1644</v>
      </c>
      <c r="S89" s="7" t="s">
        <v>1543</v>
      </c>
      <c r="T89" s="7" t="s">
        <v>1543</v>
      </c>
      <c r="U89" s="7" t="s">
        <v>1543</v>
      </c>
      <c r="V89" s="7" t="s">
        <v>1543</v>
      </c>
      <c r="W89" s="7" t="s">
        <v>1543</v>
      </c>
      <c r="X89" s="7" t="s">
        <v>1543</v>
      </c>
      <c r="Y89" s="7" t="s">
        <v>1543</v>
      </c>
      <c r="Z89" s="7" t="s">
        <v>1686</v>
      </c>
      <c r="AA89" s="7" t="s">
        <v>1547</v>
      </c>
      <c r="AB89" s="7" t="s">
        <v>1547</v>
      </c>
      <c r="AC89" s="7" t="s">
        <v>1547</v>
      </c>
      <c r="AD89" s="7" t="s">
        <v>1547</v>
      </c>
      <c r="AE89" s="7" t="s">
        <v>1547</v>
      </c>
      <c r="AF89" s="7" t="s">
        <v>1547</v>
      </c>
      <c r="AG89" s="7" t="s">
        <v>1547</v>
      </c>
      <c r="AH89" s="7" t="s">
        <v>1686</v>
      </c>
      <c r="AI89" s="7" t="s">
        <v>1551</v>
      </c>
      <c r="AJ89" s="7" t="s">
        <v>1551</v>
      </c>
      <c r="AK89" s="7" t="s">
        <v>1551</v>
      </c>
      <c r="AL89" s="7" t="s">
        <v>1551</v>
      </c>
      <c r="AM89" s="7" t="s">
        <v>1551</v>
      </c>
      <c r="AN89" s="7" t="s">
        <v>1551</v>
      </c>
      <c r="AO89" s="7" t="s">
        <v>1551</v>
      </c>
      <c r="AP89" s="7" t="s">
        <v>1794</v>
      </c>
      <c r="AQ89" s="7" t="s">
        <v>1555</v>
      </c>
      <c r="AR89" s="7" t="s">
        <v>1555</v>
      </c>
      <c r="AS89" s="7" t="s">
        <v>1555</v>
      </c>
      <c r="AT89" s="7" t="s">
        <v>1555</v>
      </c>
      <c r="AU89" s="7" t="s">
        <v>1555</v>
      </c>
      <c r="AV89" s="7" t="s">
        <v>1555</v>
      </c>
      <c r="AW89" s="7" t="s">
        <v>1555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100</v>
      </c>
      <c r="D91">
        <f t="shared" si="3"/>
        <v>97.777777777777771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97.619047619047635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97.916666666666671</v>
      </c>
      <c r="O91">
        <f t="shared" si="3"/>
        <v>97.777777777777771</v>
      </c>
      <c r="P91">
        <f t="shared" si="3"/>
        <v>100</v>
      </c>
      <c r="Q91">
        <f t="shared" si="3"/>
        <v>97.777777777777771</v>
      </c>
      <c r="R91">
        <f t="shared" si="3"/>
        <v>97.777777777777771</v>
      </c>
      <c r="S91">
        <f t="shared" si="3"/>
        <v>35.416666666666664</v>
      </c>
      <c r="T91">
        <f t="shared" si="3"/>
        <v>83.333333333333329</v>
      </c>
      <c r="U91">
        <f t="shared" si="3"/>
        <v>100</v>
      </c>
      <c r="V91">
        <f t="shared" si="3"/>
        <v>100</v>
      </c>
      <c r="W91">
        <f t="shared" si="3"/>
        <v>100</v>
      </c>
      <c r="X91">
        <f t="shared" si="3"/>
        <v>97.777777777777771</v>
      </c>
      <c r="Y91">
        <f t="shared" si="3"/>
        <v>97.916666666666671</v>
      </c>
      <c r="Z91">
        <f t="shared" si="3"/>
        <v>100</v>
      </c>
      <c r="AA91">
        <f t="shared" si="3"/>
        <v>58.75</v>
      </c>
      <c r="AB91">
        <f t="shared" si="3"/>
        <v>66.666666666666671</v>
      </c>
      <c r="AC91">
        <f t="shared" si="3"/>
        <v>100</v>
      </c>
      <c r="AD91">
        <f t="shared" si="3"/>
        <v>97.916666666666671</v>
      </c>
      <c r="AE91">
        <f t="shared" si="3"/>
        <v>100</v>
      </c>
      <c r="AF91">
        <f t="shared" si="3"/>
        <v>95.535714285714292</v>
      </c>
      <c r="AG91">
        <f t="shared" si="3"/>
        <v>97.916666666666671</v>
      </c>
      <c r="AH91">
        <f t="shared" si="3"/>
        <v>104.76190476190476</v>
      </c>
      <c r="AI91">
        <f t="shared" si="3"/>
        <v>100</v>
      </c>
      <c r="AJ91">
        <f t="shared" si="3"/>
        <v>100</v>
      </c>
      <c r="AK91">
        <f t="shared" si="3"/>
        <v>97.916666666666671</v>
      </c>
      <c r="AL91">
        <f t="shared" si="3"/>
        <v>100</v>
      </c>
      <c r="AM91">
        <f t="shared" si="3"/>
        <v>100</v>
      </c>
      <c r="AN91">
        <f t="shared" si="3"/>
        <v>95.833333333333329</v>
      </c>
      <c r="AO91">
        <f t="shared" si="3"/>
        <v>100</v>
      </c>
      <c r="AP91">
        <f t="shared" si="3"/>
        <v>0</v>
      </c>
      <c r="AQ91">
        <f t="shared" si="3"/>
        <v>100</v>
      </c>
      <c r="AR91">
        <f t="shared" si="3"/>
        <v>100</v>
      </c>
      <c r="AS91">
        <f t="shared" si="3"/>
        <v>100</v>
      </c>
      <c r="AT91">
        <f t="shared" si="3"/>
        <v>100</v>
      </c>
      <c r="AU91">
        <f t="shared" si="3"/>
        <v>97.916666666666671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3.8490017945975077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4.12393049421161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3.6084391824351609</v>
      </c>
      <c r="O92">
        <f t="shared" si="4"/>
        <v>3.8490017945975077</v>
      </c>
      <c r="P92">
        <f t="shared" si="4"/>
        <v>0</v>
      </c>
      <c r="Q92">
        <f t="shared" si="4"/>
        <v>3.8490017945975077</v>
      </c>
      <c r="R92">
        <f t="shared" si="4"/>
        <v>3.8490017945975077</v>
      </c>
      <c r="S92">
        <f t="shared" si="4"/>
        <v>56.018040248953135</v>
      </c>
      <c r="T92">
        <f t="shared" si="4"/>
        <v>28.867513459481298</v>
      </c>
      <c r="U92">
        <f t="shared" si="4"/>
        <v>0</v>
      </c>
      <c r="V92">
        <f t="shared" si="4"/>
        <v>0</v>
      </c>
      <c r="W92">
        <f t="shared" si="4"/>
        <v>0</v>
      </c>
      <c r="X92">
        <f t="shared" si="4"/>
        <v>3.8490017945975077</v>
      </c>
      <c r="Y92">
        <f t="shared" si="4"/>
        <v>3.6084391824351609</v>
      </c>
      <c r="Z92">
        <f t="shared" si="4"/>
        <v>0</v>
      </c>
      <c r="AA92">
        <f t="shared" si="4"/>
        <v>40.058550897405162</v>
      </c>
      <c r="AB92">
        <f t="shared" si="4"/>
        <v>13.010412496663317</v>
      </c>
      <c r="AC92">
        <f t="shared" si="4"/>
        <v>0</v>
      </c>
      <c r="AD92">
        <f t="shared" si="4"/>
        <v>3.6084391824351609</v>
      </c>
      <c r="AE92">
        <f t="shared" si="4"/>
        <v>0</v>
      </c>
      <c r="AF92">
        <f t="shared" si="4"/>
        <v>3.8918740567327426</v>
      </c>
      <c r="AG92">
        <f t="shared" si="4"/>
        <v>3.6084391824351609</v>
      </c>
      <c r="AH92">
        <f t="shared" si="4"/>
        <v>8.2478609884232199</v>
      </c>
      <c r="AI92">
        <f t="shared" si="4"/>
        <v>0</v>
      </c>
      <c r="AJ92">
        <f t="shared" si="4"/>
        <v>0</v>
      </c>
      <c r="AK92">
        <f t="shared" si="4"/>
        <v>3.6084391824351609</v>
      </c>
      <c r="AL92">
        <f t="shared" si="4"/>
        <v>0</v>
      </c>
      <c r="AM92">
        <f t="shared" si="4"/>
        <v>0</v>
      </c>
      <c r="AN92">
        <f t="shared" si="4"/>
        <v>3.6084391824351609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0</v>
      </c>
      <c r="AS92">
        <f t="shared" si="4"/>
        <v>0</v>
      </c>
      <c r="AT92">
        <f t="shared" si="4"/>
        <v>0</v>
      </c>
      <c r="AU92">
        <f t="shared" si="4"/>
        <v>3.6084391824351609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2.2222222222222237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2.3809523809523796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2.0833333333333335</v>
      </c>
      <c r="O93">
        <f t="shared" si="5"/>
        <v>2.2222222222222237</v>
      </c>
      <c r="P93">
        <f t="shared" si="5"/>
        <v>0</v>
      </c>
      <c r="Q93">
        <f t="shared" si="5"/>
        <v>2.2222222222222237</v>
      </c>
      <c r="R93">
        <f t="shared" si="5"/>
        <v>2.2222222222222237</v>
      </c>
      <c r="S93">
        <f t="shared" si="5"/>
        <v>32.342030617208387</v>
      </c>
      <c r="T93">
        <f t="shared" si="5"/>
        <v>16.666666666666675</v>
      </c>
      <c r="U93">
        <f t="shared" si="5"/>
        <v>0</v>
      </c>
      <c r="V93">
        <f t="shared" si="5"/>
        <v>0</v>
      </c>
      <c r="W93">
        <f t="shared" si="5"/>
        <v>0</v>
      </c>
      <c r="X93">
        <f t="shared" si="5"/>
        <v>2.2222222222222237</v>
      </c>
      <c r="Y93">
        <f t="shared" si="5"/>
        <v>2.0833333333333335</v>
      </c>
      <c r="Z93">
        <f t="shared" si="5"/>
        <v>0</v>
      </c>
      <c r="AA93">
        <f t="shared" si="5"/>
        <v>23.127815143963197</v>
      </c>
      <c r="AB93">
        <f t="shared" si="5"/>
        <v>7.511565157216638</v>
      </c>
      <c r="AC93">
        <f t="shared" si="5"/>
        <v>0</v>
      </c>
      <c r="AD93">
        <f t="shared" si="5"/>
        <v>2.0833333333333335</v>
      </c>
      <c r="AE93">
        <f t="shared" si="5"/>
        <v>0</v>
      </c>
      <c r="AF93">
        <f t="shared" si="5"/>
        <v>2.2469745343067697</v>
      </c>
      <c r="AG93">
        <f t="shared" si="5"/>
        <v>2.0833333333333335</v>
      </c>
      <c r="AH93">
        <f t="shared" si="5"/>
        <v>4.7619047619047592</v>
      </c>
      <c r="AI93">
        <f t="shared" si="5"/>
        <v>0</v>
      </c>
      <c r="AJ93">
        <f t="shared" si="5"/>
        <v>0</v>
      </c>
      <c r="AK93">
        <f t="shared" si="5"/>
        <v>2.0833333333333335</v>
      </c>
      <c r="AL93">
        <f t="shared" si="5"/>
        <v>0</v>
      </c>
      <c r="AM93">
        <f t="shared" si="5"/>
        <v>0</v>
      </c>
      <c r="AN93">
        <f t="shared" si="5"/>
        <v>2.0833333333333335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0</v>
      </c>
      <c r="AS93">
        <f t="shared" si="5"/>
        <v>0</v>
      </c>
      <c r="AT93">
        <f t="shared" si="5"/>
        <v>0</v>
      </c>
      <c r="AU93">
        <f t="shared" si="5"/>
        <v>2.0833333333333335</v>
      </c>
      <c r="AV93">
        <f t="shared" si="5"/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71.60213707694372</v>
      </c>
      <c r="C97">
        <f t="shared" ref="C97:AV97" si="6">C47/C39*100</f>
        <v>108.28285922125656</v>
      </c>
      <c r="D97">
        <f t="shared" si="6"/>
        <v>93.274798787498696</v>
      </c>
      <c r="E97">
        <f t="shared" si="6"/>
        <v>100.32802716187528</v>
      </c>
      <c r="F97">
        <f t="shared" si="6"/>
        <v>92.842428017055525</v>
      </c>
      <c r="G97">
        <f t="shared" si="6"/>
        <v>92.077534172699188</v>
      </c>
      <c r="H97">
        <f t="shared" si="6"/>
        <v>77.568429922646501</v>
      </c>
      <c r="I97">
        <f t="shared" si="6"/>
        <v>84.184643629925901</v>
      </c>
      <c r="J97">
        <f t="shared" si="6"/>
        <v>58.192665890570424</v>
      </c>
      <c r="K97">
        <f t="shared" si="6"/>
        <v>73.609829867674861</v>
      </c>
      <c r="L97">
        <f t="shared" si="6"/>
        <v>43.82307245649001</v>
      </c>
      <c r="M97">
        <f t="shared" si="6"/>
        <v>37.947292158550134</v>
      </c>
      <c r="N97">
        <f t="shared" si="6"/>
        <v>57.778319048851415</v>
      </c>
      <c r="O97">
        <f t="shared" si="6"/>
        <v>56.144285029321729</v>
      </c>
      <c r="P97">
        <f t="shared" si="6"/>
        <v>48.003179905853351</v>
      </c>
      <c r="Q97">
        <f t="shared" si="6"/>
        <v>67.981637446747712</v>
      </c>
      <c r="R97">
        <f t="shared" si="6"/>
        <v>41.853101122048599</v>
      </c>
      <c r="S97">
        <f t="shared" si="6"/>
        <v>0</v>
      </c>
      <c r="T97">
        <f t="shared" si="6"/>
        <v>12.067631443871571</v>
      </c>
      <c r="U97">
        <f t="shared" si="6"/>
        <v>38.351090156034282</v>
      </c>
      <c r="V97">
        <f t="shared" si="6"/>
        <v>48.723209219084204</v>
      </c>
      <c r="W97">
        <f t="shared" si="6"/>
        <v>59.837643279350935</v>
      </c>
      <c r="X97">
        <f t="shared" si="6"/>
        <v>48.805500427644958</v>
      </c>
      <c r="Y97">
        <f t="shared" si="6"/>
        <v>85.494237347218899</v>
      </c>
      <c r="Z97">
        <f t="shared" si="6"/>
        <v>111.97302260679889</v>
      </c>
      <c r="AA97">
        <f t="shared" si="6"/>
        <v>8.4258265873402909</v>
      </c>
      <c r="AB97">
        <f t="shared" si="6"/>
        <v>6.8578213812972049</v>
      </c>
      <c r="AC97">
        <f t="shared" si="6"/>
        <v>27.324852604035101</v>
      </c>
      <c r="AD97">
        <f t="shared" si="6"/>
        <v>45.090289170554001</v>
      </c>
      <c r="AE97">
        <f t="shared" si="6"/>
        <v>54.191194826739256</v>
      </c>
      <c r="AF97">
        <f t="shared" si="6"/>
        <v>45.476205644390646</v>
      </c>
      <c r="AG97">
        <f t="shared" si="6"/>
        <v>75.67679691268691</v>
      </c>
      <c r="AH97">
        <f t="shared" si="6"/>
        <v>141.88445263731199</v>
      </c>
      <c r="AI97">
        <f t="shared" si="6"/>
        <v>87.96504771094672</v>
      </c>
      <c r="AJ97">
        <f t="shared" si="6"/>
        <v>24.991447044156441</v>
      </c>
      <c r="AK97">
        <f t="shared" si="6"/>
        <v>31.722918067240602</v>
      </c>
      <c r="AL97">
        <f t="shared" si="6"/>
        <v>36.832357952440923</v>
      </c>
      <c r="AM97">
        <f t="shared" si="6"/>
        <v>60.797803109401151</v>
      </c>
      <c r="AN97">
        <f t="shared" si="6"/>
        <v>39.506116278004313</v>
      </c>
      <c r="AO97">
        <f t="shared" si="6"/>
        <v>96.134102001966781</v>
      </c>
      <c r="AP97">
        <f t="shared" si="6"/>
        <v>0</v>
      </c>
      <c r="AQ97">
        <f t="shared" si="6"/>
        <v>94.381034143046122</v>
      </c>
      <c r="AR97">
        <f t="shared" si="6"/>
        <v>78.8275807861978</v>
      </c>
      <c r="AS97">
        <f t="shared" si="6"/>
        <v>84.447946000330049</v>
      </c>
      <c r="AT97">
        <f t="shared" si="6"/>
        <v>81.307116725132119</v>
      </c>
      <c r="AU97">
        <f t="shared" si="6"/>
        <v>89.269928966061556</v>
      </c>
      <c r="AV97">
        <f t="shared" si="6"/>
        <v>87.208910372723821</v>
      </c>
      <c r="AW97">
        <f>AW47/AW39*100</f>
        <v>95.584735989255634</v>
      </c>
    </row>
    <row r="98" spans="1:49" x14ac:dyDescent="0.25">
      <c r="A98" t="s">
        <v>1771</v>
      </c>
      <c r="B98">
        <f>B65/B57*100</f>
        <v>100.37694495826403</v>
      </c>
      <c r="C98">
        <f t="shared" ref="C98:AW98" si="7">C65/C57*100</f>
        <v>98.19345257376942</v>
      </c>
      <c r="D98">
        <f t="shared" si="7"/>
        <v>116.42809600564551</v>
      </c>
      <c r="E98">
        <f t="shared" si="7"/>
        <v>93.418447261873084</v>
      </c>
      <c r="F98">
        <f t="shared" si="7"/>
        <v>99.822050408823841</v>
      </c>
      <c r="G98">
        <f t="shared" si="7"/>
        <v>97.902329823397721</v>
      </c>
      <c r="H98">
        <f t="shared" si="7"/>
        <v>96.011277399186326</v>
      </c>
      <c r="I98">
        <f t="shared" si="7"/>
        <v>85.163073646528389</v>
      </c>
      <c r="J98">
        <f t="shared" si="7"/>
        <v>71.241690603200666</v>
      </c>
      <c r="K98">
        <f t="shared" si="7"/>
        <v>111.34470750497208</v>
      </c>
      <c r="L98">
        <f t="shared" si="7"/>
        <v>97.470778748935984</v>
      </c>
      <c r="M98">
        <f t="shared" si="7"/>
        <v>47.633152787181224</v>
      </c>
      <c r="N98">
        <f t="shared" si="7"/>
        <v>54.685300135242919</v>
      </c>
      <c r="O98">
        <f t="shared" si="7"/>
        <v>49.422051468883517</v>
      </c>
      <c r="P98">
        <f t="shared" si="7"/>
        <v>53.633307103512415</v>
      </c>
      <c r="Q98">
        <f t="shared" si="7"/>
        <v>47.095869072978509</v>
      </c>
      <c r="R98">
        <f t="shared" si="7"/>
        <v>61.809897517715207</v>
      </c>
      <c r="S98">
        <f t="shared" si="7"/>
        <v>108.66313805685874</v>
      </c>
      <c r="T98">
        <f t="shared" si="7"/>
        <v>67.877401378501247</v>
      </c>
      <c r="U98">
        <f t="shared" si="7"/>
        <v>57.315488008684589</v>
      </c>
      <c r="V98">
        <f t="shared" si="7"/>
        <v>55.467844081705465</v>
      </c>
      <c r="W98">
        <f t="shared" si="7"/>
        <v>57.403898616140069</v>
      </c>
      <c r="X98">
        <f t="shared" si="7"/>
        <v>59.258422873793471</v>
      </c>
      <c r="Y98">
        <f t="shared" si="7"/>
        <v>48.703574323002549</v>
      </c>
      <c r="Z98">
        <f t="shared" si="7"/>
        <v>94.28776087510775</v>
      </c>
      <c r="AA98">
        <f t="shared" si="7"/>
        <v>114.57445386637359</v>
      </c>
      <c r="AB98">
        <f t="shared" si="7"/>
        <v>25.693463848933778</v>
      </c>
      <c r="AC98">
        <f t="shared" si="7"/>
        <v>43.851358794913871</v>
      </c>
      <c r="AD98">
        <f t="shared" si="7"/>
        <v>45.86646193084961</v>
      </c>
      <c r="AE98">
        <f t="shared" si="7"/>
        <v>48.112863339684594</v>
      </c>
      <c r="AF98">
        <f t="shared" si="7"/>
        <v>47.444925455799073</v>
      </c>
      <c r="AG98">
        <f t="shared" si="7"/>
        <v>102.36501334420403</v>
      </c>
      <c r="AH98">
        <f t="shared" si="7"/>
        <v>128.48225492591126</v>
      </c>
      <c r="AI98">
        <f t="shared" si="7"/>
        <v>102.82938050289523</v>
      </c>
      <c r="AJ98">
        <f t="shared" si="7"/>
        <v>48.046196931005483</v>
      </c>
      <c r="AK98">
        <f t="shared" si="7"/>
        <v>47.893922524111801</v>
      </c>
      <c r="AL98">
        <f t="shared" si="7"/>
        <v>48.236116622262529</v>
      </c>
      <c r="AM98">
        <f t="shared" si="7"/>
        <v>97.091129276415373</v>
      </c>
      <c r="AN98">
        <f t="shared" si="7"/>
        <v>43.105456420652068</v>
      </c>
      <c r="AO98">
        <f t="shared" si="7"/>
        <v>88.634958993909862</v>
      </c>
      <c r="AP98">
        <f t="shared" si="7"/>
        <v>0</v>
      </c>
      <c r="AQ98">
        <f t="shared" si="7"/>
        <v>94.842262975952323</v>
      </c>
      <c r="AR98">
        <f t="shared" si="7"/>
        <v>98.502788175082117</v>
      </c>
      <c r="AS98">
        <f t="shared" si="7"/>
        <v>92.175733608055552</v>
      </c>
      <c r="AT98">
        <f t="shared" si="7"/>
        <v>102.8262662506058</v>
      </c>
      <c r="AU98">
        <f t="shared" si="7"/>
        <v>90.642569198204143</v>
      </c>
      <c r="AV98">
        <f t="shared" si="7"/>
        <v>81.913123239205916</v>
      </c>
      <c r="AW98">
        <f t="shared" si="7"/>
        <v>99.181370651031585</v>
      </c>
    </row>
    <row r="99" spans="1:49" x14ac:dyDescent="0.25">
      <c r="A99" t="s">
        <v>1772</v>
      </c>
      <c r="B99">
        <f>B83/B75*100</f>
        <v>60.279095220722354</v>
      </c>
      <c r="C99">
        <f t="shared" ref="C99:AV99" si="8">C83/C75*100</f>
        <v>90.808497680918279</v>
      </c>
      <c r="D99">
        <f t="shared" si="8"/>
        <v>109.31553168742698</v>
      </c>
      <c r="E99">
        <f t="shared" si="8"/>
        <v>98.966511285574086</v>
      </c>
      <c r="F99">
        <f t="shared" si="8"/>
        <v>105.34790913847014</v>
      </c>
      <c r="G99">
        <f t="shared" si="8"/>
        <v>87.94357021731642</v>
      </c>
      <c r="H99">
        <f t="shared" si="8"/>
        <v>84.286222052691357</v>
      </c>
      <c r="I99">
        <f t="shared" si="8"/>
        <v>76.145700490447993</v>
      </c>
      <c r="J99">
        <f t="shared" si="8"/>
        <v>46.465209979854329</v>
      </c>
      <c r="K99">
        <f t="shared" si="8"/>
        <v>38.94236176947922</v>
      </c>
      <c r="L99">
        <f t="shared" si="8"/>
        <v>46.582912434027584</v>
      </c>
      <c r="M99">
        <f t="shared" si="8"/>
        <v>105.91574576674381</v>
      </c>
      <c r="N99">
        <f t="shared" si="8"/>
        <v>119.44534147510986</v>
      </c>
      <c r="O99">
        <f t="shared" si="8"/>
        <v>54.043669955910147</v>
      </c>
      <c r="P99">
        <f t="shared" si="8"/>
        <v>42.828481835248489</v>
      </c>
      <c r="Q99">
        <f t="shared" si="8"/>
        <v>97.667146822190219</v>
      </c>
      <c r="R99">
        <f t="shared" si="8"/>
        <v>46.067212037435695</v>
      </c>
      <c r="S99">
        <f t="shared" si="8"/>
        <v>8.1308209286193538</v>
      </c>
      <c r="T99">
        <f t="shared" si="8"/>
        <v>112.73705120753199</v>
      </c>
      <c r="U99">
        <f t="shared" si="8"/>
        <v>113.26636521335203</v>
      </c>
      <c r="V99">
        <f t="shared" si="8"/>
        <v>54.293378982318686</v>
      </c>
      <c r="W99">
        <f t="shared" si="8"/>
        <v>83.160902441351965</v>
      </c>
      <c r="X99">
        <f t="shared" si="8"/>
        <v>38.392107020529501</v>
      </c>
      <c r="Y99">
        <f t="shared" si="8"/>
        <v>90.757649008909453</v>
      </c>
      <c r="Z99">
        <f t="shared" si="8"/>
        <v>124.41666189092801</v>
      </c>
      <c r="AA99">
        <f t="shared" si="8"/>
        <v>6.4766109336840127</v>
      </c>
      <c r="AB99">
        <f t="shared" si="8"/>
        <v>20.689200023465453</v>
      </c>
      <c r="AC99">
        <f t="shared" si="8"/>
        <v>22.034344824619883</v>
      </c>
      <c r="AD99">
        <f t="shared" si="8"/>
        <v>43.844838829065395</v>
      </c>
      <c r="AE99">
        <f t="shared" si="8"/>
        <v>61.489776923769782</v>
      </c>
      <c r="AF99">
        <f t="shared" si="8"/>
        <v>44.172003266428845</v>
      </c>
      <c r="AG99">
        <f t="shared" si="8"/>
        <v>95.911542610571729</v>
      </c>
      <c r="AH99">
        <f t="shared" si="8"/>
        <v>118.17604369332646</v>
      </c>
      <c r="AI99">
        <f t="shared" si="8"/>
        <v>86.352574444231763</v>
      </c>
      <c r="AJ99">
        <f t="shared" si="8"/>
        <v>39.379578050233363</v>
      </c>
      <c r="AK99">
        <f t="shared" si="8"/>
        <v>55.358894236252084</v>
      </c>
      <c r="AL99">
        <f t="shared" si="8"/>
        <v>52.291340684183808</v>
      </c>
      <c r="AM99">
        <f t="shared" si="8"/>
        <v>63.562110670033398</v>
      </c>
      <c r="AN99">
        <f t="shared" si="8"/>
        <v>36.569275113235584</v>
      </c>
      <c r="AO99">
        <f t="shared" si="8"/>
        <v>101.06417418589015</v>
      </c>
      <c r="AP99">
        <f t="shared" si="8"/>
        <v>0</v>
      </c>
      <c r="AQ99">
        <f t="shared" si="8"/>
        <v>89.613893189049648</v>
      </c>
      <c r="AR99">
        <f t="shared" si="8"/>
        <v>94.011029523165021</v>
      </c>
      <c r="AS99">
        <f t="shared" si="8"/>
        <v>94.995413039767868</v>
      </c>
      <c r="AT99">
        <f t="shared" si="8"/>
        <v>100.24971164936562</v>
      </c>
      <c r="AU99">
        <f t="shared" si="8"/>
        <v>98.286692931508327</v>
      </c>
      <c r="AV99">
        <f t="shared" si="8"/>
        <v>81.96152951213837</v>
      </c>
      <c r="AW99">
        <f>AW83/AW75*100</f>
        <v>96.04661844963293</v>
      </c>
    </row>
    <row r="100" spans="1:49" x14ac:dyDescent="0.25">
      <c r="A100" s="7" t="s">
        <v>1773</v>
      </c>
      <c r="B100" s="7" t="s">
        <v>1644</v>
      </c>
      <c r="C100" s="7" t="s">
        <v>1531</v>
      </c>
      <c r="D100" s="7" t="s">
        <v>1531</v>
      </c>
      <c r="E100" s="7" t="s">
        <v>1531</v>
      </c>
      <c r="F100" s="7" t="s">
        <v>1531</v>
      </c>
      <c r="G100" s="7" t="s">
        <v>1531</v>
      </c>
      <c r="H100" s="7" t="s">
        <v>1531</v>
      </c>
      <c r="I100" s="7" t="s">
        <v>1531</v>
      </c>
      <c r="J100" s="7" t="s">
        <v>1644</v>
      </c>
      <c r="K100" s="7" t="s">
        <v>1535</v>
      </c>
      <c r="L100" s="7" t="s">
        <v>1535</v>
      </c>
      <c r="M100" s="7" t="s">
        <v>1535</v>
      </c>
      <c r="N100" s="7" t="s">
        <v>1535</v>
      </c>
      <c r="O100" s="7" t="s">
        <v>1535</v>
      </c>
      <c r="P100" s="7" t="s">
        <v>1535</v>
      </c>
      <c r="Q100" s="7" t="s">
        <v>1535</v>
      </c>
      <c r="R100" s="7" t="s">
        <v>1644</v>
      </c>
      <c r="S100" s="7" t="s">
        <v>1543</v>
      </c>
      <c r="T100" s="7" t="s">
        <v>1543</v>
      </c>
      <c r="U100" s="7" t="s">
        <v>1543</v>
      </c>
      <c r="V100" s="7" t="s">
        <v>1543</v>
      </c>
      <c r="W100" s="7" t="s">
        <v>1543</v>
      </c>
      <c r="X100" s="7" t="s">
        <v>1543</v>
      </c>
      <c r="Y100" s="7" t="s">
        <v>1543</v>
      </c>
      <c r="Z100" s="7" t="s">
        <v>1686</v>
      </c>
      <c r="AA100" s="7" t="s">
        <v>1547</v>
      </c>
      <c r="AB100" s="7" t="s">
        <v>1547</v>
      </c>
      <c r="AC100" s="7" t="s">
        <v>1547</v>
      </c>
      <c r="AD100" s="7" t="s">
        <v>1547</v>
      </c>
      <c r="AE100" s="7" t="s">
        <v>1547</v>
      </c>
      <c r="AF100" s="7" t="s">
        <v>1547</v>
      </c>
      <c r="AG100" s="7" t="s">
        <v>1547</v>
      </c>
      <c r="AH100" s="7" t="s">
        <v>1686</v>
      </c>
      <c r="AI100" s="7" t="s">
        <v>1551</v>
      </c>
      <c r="AJ100" s="7" t="s">
        <v>1551</v>
      </c>
      <c r="AK100" s="7" t="s">
        <v>1551</v>
      </c>
      <c r="AL100" s="7" t="s">
        <v>1551</v>
      </c>
      <c r="AM100" s="7" t="s">
        <v>1551</v>
      </c>
      <c r="AN100" s="7" t="s">
        <v>1551</v>
      </c>
      <c r="AO100" s="7" t="s">
        <v>1551</v>
      </c>
      <c r="AP100" s="7" t="s">
        <v>1794</v>
      </c>
      <c r="AQ100" s="7" t="s">
        <v>1555</v>
      </c>
      <c r="AR100" s="7" t="s">
        <v>1555</v>
      </c>
      <c r="AS100" s="7" t="s">
        <v>1555</v>
      </c>
      <c r="AT100" s="7" t="s">
        <v>1555</v>
      </c>
      <c r="AU100" s="7" t="s">
        <v>1555</v>
      </c>
      <c r="AV100" s="7" t="s">
        <v>1555</v>
      </c>
      <c r="AW100" s="7" t="s">
        <v>1555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77.419392418643369</v>
      </c>
      <c r="C102">
        <f t="shared" ref="C102:AW102" si="9">AVERAGE(C97:C99)</f>
        <v>99.094936491981414</v>
      </c>
      <c r="D102">
        <f t="shared" si="9"/>
        <v>106.33947549352372</v>
      </c>
      <c r="E102">
        <f t="shared" si="9"/>
        <v>97.570995236440808</v>
      </c>
      <c r="F102">
        <f t="shared" si="9"/>
        <v>99.337462521449837</v>
      </c>
      <c r="G102">
        <f t="shared" si="9"/>
        <v>92.641144737804439</v>
      </c>
      <c r="H102">
        <f t="shared" si="9"/>
        <v>85.955309791508057</v>
      </c>
      <c r="I102">
        <f t="shared" si="9"/>
        <v>81.831139255634085</v>
      </c>
      <c r="J102">
        <f t="shared" si="9"/>
        <v>58.633188824541804</v>
      </c>
      <c r="K102">
        <f t="shared" si="9"/>
        <v>74.632299714042048</v>
      </c>
      <c r="L102">
        <f t="shared" si="9"/>
        <v>62.625587879817857</v>
      </c>
      <c r="M102">
        <f t="shared" si="9"/>
        <v>63.832063570825056</v>
      </c>
      <c r="N102">
        <f t="shared" si="9"/>
        <v>77.302986886401399</v>
      </c>
      <c r="O102">
        <f t="shared" si="9"/>
        <v>53.203335484705129</v>
      </c>
      <c r="P102">
        <f t="shared" si="9"/>
        <v>48.154989614871418</v>
      </c>
      <c r="Q102">
        <f t="shared" si="9"/>
        <v>70.914884447305482</v>
      </c>
      <c r="R102">
        <f t="shared" si="9"/>
        <v>49.910070225733165</v>
      </c>
      <c r="S102">
        <f t="shared" si="9"/>
        <v>38.931319661826031</v>
      </c>
      <c r="T102">
        <f t="shared" si="9"/>
        <v>64.22736134330161</v>
      </c>
      <c r="U102">
        <f t="shared" si="9"/>
        <v>69.644314459356963</v>
      </c>
      <c r="V102">
        <f t="shared" si="9"/>
        <v>52.828144094369442</v>
      </c>
      <c r="W102">
        <f t="shared" si="9"/>
        <v>66.800814778947654</v>
      </c>
      <c r="X102">
        <f t="shared" si="9"/>
        <v>48.818676773989303</v>
      </c>
      <c r="Y102">
        <f t="shared" si="9"/>
        <v>74.985153559710298</v>
      </c>
      <c r="Z102">
        <f t="shared" si="9"/>
        <v>110.22581512427821</v>
      </c>
      <c r="AA102">
        <f t="shared" si="9"/>
        <v>43.158963795799302</v>
      </c>
      <c r="AB102">
        <f t="shared" si="9"/>
        <v>17.746828417898811</v>
      </c>
      <c r="AC102">
        <f t="shared" si="9"/>
        <v>31.070185407856282</v>
      </c>
      <c r="AD102">
        <f t="shared" si="9"/>
        <v>44.933863310156333</v>
      </c>
      <c r="AE102">
        <f t="shared" si="9"/>
        <v>54.597945030064544</v>
      </c>
      <c r="AF102">
        <f t="shared" si="9"/>
        <v>45.697711455539519</v>
      </c>
      <c r="AG102">
        <f t="shared" si="9"/>
        <v>91.317784289154204</v>
      </c>
      <c r="AH102">
        <f t="shared" si="9"/>
        <v>129.51425041884991</v>
      </c>
      <c r="AI102">
        <f t="shared" si="9"/>
        <v>92.382334219357915</v>
      </c>
      <c r="AJ102">
        <f t="shared" si="9"/>
        <v>37.47240734179843</v>
      </c>
      <c r="AK102">
        <f t="shared" si="9"/>
        <v>44.991911609201487</v>
      </c>
      <c r="AL102">
        <f t="shared" si="9"/>
        <v>45.786605086295758</v>
      </c>
      <c r="AM102">
        <f t="shared" si="9"/>
        <v>73.817014351949979</v>
      </c>
      <c r="AN102">
        <f t="shared" si="9"/>
        <v>39.726949270630655</v>
      </c>
      <c r="AO102">
        <f t="shared" si="9"/>
        <v>95.277745060588927</v>
      </c>
      <c r="AP102">
        <f t="shared" si="9"/>
        <v>0</v>
      </c>
      <c r="AQ102">
        <f t="shared" si="9"/>
        <v>92.945730102682703</v>
      </c>
      <c r="AR102">
        <f t="shared" si="9"/>
        <v>90.447132828148312</v>
      </c>
      <c r="AS102">
        <f t="shared" si="9"/>
        <v>90.539697549384485</v>
      </c>
      <c r="AT102">
        <f t="shared" si="9"/>
        <v>94.794364875034503</v>
      </c>
      <c r="AU102">
        <f t="shared" si="9"/>
        <v>92.733063698591351</v>
      </c>
      <c r="AV102">
        <f t="shared" si="9"/>
        <v>83.69452104135604</v>
      </c>
      <c r="AW102">
        <f t="shared" si="9"/>
        <v>96.937575029973388</v>
      </c>
    </row>
    <row r="103" spans="1:49" x14ac:dyDescent="0.25">
      <c r="A103" t="s">
        <v>1774</v>
      </c>
      <c r="B103">
        <f>STDEV(B97:B99)</f>
        <v>20.672197105690554</v>
      </c>
      <c r="C103">
        <f t="shared" ref="C103:AW103" si="10">STDEV(C97:C99)</f>
        <v>8.7719913789121762</v>
      </c>
      <c r="D103">
        <f t="shared" si="10"/>
        <v>11.86007908362814</v>
      </c>
      <c r="E103">
        <f t="shared" si="10"/>
        <v>3.6600781933136344</v>
      </c>
      <c r="F103">
        <f t="shared" si="10"/>
        <v>6.2668080858565123</v>
      </c>
      <c r="G103">
        <f t="shared" si="10"/>
        <v>5.0032455341261084</v>
      </c>
      <c r="H103">
        <f t="shared" si="10"/>
        <v>9.3340262572283912</v>
      </c>
      <c r="I103">
        <f t="shared" si="10"/>
        <v>4.9479785558203293</v>
      </c>
      <c r="J103">
        <f t="shared" si="10"/>
        <v>12.394113254334934</v>
      </c>
      <c r="K103">
        <f t="shared" si="10"/>
        <v>36.212000779306678</v>
      </c>
      <c r="L103">
        <f t="shared" si="10"/>
        <v>30.20835437762803</v>
      </c>
      <c r="M103">
        <f t="shared" si="10"/>
        <v>36.765897301774551</v>
      </c>
      <c r="N103">
        <f t="shared" si="10"/>
        <v>36.52910112787221</v>
      </c>
      <c r="O103">
        <f t="shared" si="10"/>
        <v>3.4390009490972826</v>
      </c>
      <c r="P103">
        <f t="shared" si="10"/>
        <v>5.404012112333092</v>
      </c>
      <c r="Q103">
        <f t="shared" si="10"/>
        <v>25.412919682155582</v>
      </c>
      <c r="R103">
        <f t="shared" si="10"/>
        <v>10.518749920311212</v>
      </c>
      <c r="S103">
        <f t="shared" si="10"/>
        <v>60.526212790423997</v>
      </c>
      <c r="T103">
        <f t="shared" si="10"/>
        <v>50.433868710242088</v>
      </c>
      <c r="U103">
        <f t="shared" si="10"/>
        <v>38.949641596123755</v>
      </c>
      <c r="V103">
        <f t="shared" si="10"/>
        <v>3.6031527604542708</v>
      </c>
      <c r="W103">
        <f t="shared" si="10"/>
        <v>14.220412424138493</v>
      </c>
      <c r="X103">
        <f t="shared" si="10"/>
        <v>10.433164166930462</v>
      </c>
      <c r="Y103">
        <f t="shared" si="10"/>
        <v>22.912156837836431</v>
      </c>
      <c r="Z103">
        <f t="shared" si="10"/>
        <v>15.140251635805289</v>
      </c>
      <c r="AA103">
        <f t="shared" si="10"/>
        <v>61.855307184843369</v>
      </c>
      <c r="AB103">
        <f t="shared" si="10"/>
        <v>9.7564604130336239</v>
      </c>
      <c r="AC103">
        <f t="shared" si="10"/>
        <v>11.380516816187894</v>
      </c>
      <c r="AD103">
        <f t="shared" si="10"/>
        <v>1.0198488999688973</v>
      </c>
      <c r="AE103">
        <f t="shared" si="10"/>
        <v>6.6977263720571312</v>
      </c>
      <c r="AF103">
        <f t="shared" si="10"/>
        <v>1.6476660865289248</v>
      </c>
      <c r="AG103">
        <f t="shared" si="10"/>
        <v>13.924517431874342</v>
      </c>
      <c r="AH103">
        <f t="shared" si="10"/>
        <v>11.887847773541584</v>
      </c>
      <c r="AI103">
        <f t="shared" si="10"/>
        <v>9.083259301965672</v>
      </c>
      <c r="AJ103">
        <f t="shared" si="10"/>
        <v>11.645099749234676</v>
      </c>
      <c r="AK103">
        <f t="shared" si="10"/>
        <v>12.082263565996831</v>
      </c>
      <c r="AL103">
        <f t="shared" si="10"/>
        <v>8.0153051625441183</v>
      </c>
      <c r="AM103">
        <f t="shared" si="10"/>
        <v>20.203308348148312</v>
      </c>
      <c r="AN103">
        <f t="shared" si="10"/>
        <v>3.2736817085400034</v>
      </c>
      <c r="AO103">
        <f t="shared" si="10"/>
        <v>6.2587025796424394</v>
      </c>
      <c r="AP103">
        <f t="shared" si="10"/>
        <v>0</v>
      </c>
      <c r="AQ103">
        <f t="shared" si="10"/>
        <v>2.894656443062261</v>
      </c>
      <c r="AR103">
        <f t="shared" si="10"/>
        <v>10.310405723756231</v>
      </c>
      <c r="AS103">
        <f t="shared" si="10"/>
        <v>5.4607440634002211</v>
      </c>
      <c r="AT103">
        <f t="shared" si="10"/>
        <v>11.751129962521819</v>
      </c>
      <c r="AU103">
        <f t="shared" si="10"/>
        <v>4.8583056248301926</v>
      </c>
      <c r="AV103">
        <f t="shared" si="10"/>
        <v>3.0436466731765344</v>
      </c>
      <c r="AW103">
        <f t="shared" si="10"/>
        <v>1.9568592038291917</v>
      </c>
    </row>
    <row r="104" spans="1:49" x14ac:dyDescent="0.25">
      <c r="A104" t="s">
        <v>1775</v>
      </c>
      <c r="B104">
        <f>STDEV(B97:B99)/SQRT(3)</f>
        <v>11.935098563711444</v>
      </c>
      <c r="C104">
        <f t="shared" ref="C104:AW104" si="11">STDEV(C97:C99)/SQRT(3)</f>
        <v>5.0645115839440216</v>
      </c>
      <c r="D104">
        <f t="shared" si="11"/>
        <v>6.8474198515429574</v>
      </c>
      <c r="E104">
        <f t="shared" si="11"/>
        <v>2.1131471301647062</v>
      </c>
      <c r="F104">
        <f t="shared" si="11"/>
        <v>3.6181433353289809</v>
      </c>
      <c r="G104">
        <f t="shared" si="11"/>
        <v>2.888625155949502</v>
      </c>
      <c r="H104">
        <f t="shared" si="11"/>
        <v>5.3890025722338466</v>
      </c>
      <c r="I104">
        <f t="shared" si="11"/>
        <v>2.856716751147363</v>
      </c>
      <c r="J104">
        <f t="shared" si="11"/>
        <v>7.1557446237569833</v>
      </c>
      <c r="K104">
        <f t="shared" si="11"/>
        <v>20.907008397827649</v>
      </c>
      <c r="L104">
        <f t="shared" si="11"/>
        <v>17.440801531699154</v>
      </c>
      <c r="M104">
        <f t="shared" si="11"/>
        <v>21.226800704177673</v>
      </c>
      <c r="N104">
        <f t="shared" si="11"/>
        <v>21.090086369432083</v>
      </c>
      <c r="O104">
        <f t="shared" si="11"/>
        <v>1.9855081237046948</v>
      </c>
      <c r="P104">
        <f t="shared" si="11"/>
        <v>3.120007847759509</v>
      </c>
      <c r="Q104">
        <f t="shared" si="11"/>
        <v>14.672156019386865</v>
      </c>
      <c r="R104">
        <f t="shared" si="11"/>
        <v>6.0730030980300329</v>
      </c>
      <c r="S104">
        <f t="shared" si="11"/>
        <v>34.944825247579864</v>
      </c>
      <c r="T104">
        <f t="shared" si="11"/>
        <v>29.118007676132514</v>
      </c>
      <c r="U104">
        <f t="shared" si="11"/>
        <v>22.487586060361497</v>
      </c>
      <c r="V104">
        <f t="shared" si="11"/>
        <v>2.0802812161796167</v>
      </c>
      <c r="W104">
        <f t="shared" si="11"/>
        <v>8.2101589410638578</v>
      </c>
      <c r="X104">
        <f t="shared" si="11"/>
        <v>6.0235901402768599</v>
      </c>
      <c r="Y104">
        <f t="shared" si="11"/>
        <v>13.228339918039788</v>
      </c>
      <c r="Z104">
        <f t="shared" si="11"/>
        <v>8.741228357530856</v>
      </c>
      <c r="AA104">
        <f t="shared" si="11"/>
        <v>35.712178253976312</v>
      </c>
      <c r="AB104">
        <f t="shared" si="11"/>
        <v>5.6328950458028908</v>
      </c>
      <c r="AC104">
        <f t="shared" si="11"/>
        <v>6.5705444473431438</v>
      </c>
      <c r="AD104">
        <f t="shared" si="11"/>
        <v>0.58881003692978662</v>
      </c>
      <c r="AE104">
        <f t="shared" si="11"/>
        <v>3.8669341238656405</v>
      </c>
      <c r="AF104">
        <f t="shared" si="11"/>
        <v>0.95128045859209198</v>
      </c>
      <c r="AG104">
        <f t="shared" si="11"/>
        <v>8.0393238876282886</v>
      </c>
      <c r="AH104">
        <f t="shared" si="11"/>
        <v>6.8634521121395267</v>
      </c>
      <c r="AI104">
        <f t="shared" si="11"/>
        <v>5.2442222031090528</v>
      </c>
      <c r="AJ104">
        <f t="shared" si="11"/>
        <v>6.7233014749606843</v>
      </c>
      <c r="AK104">
        <f t="shared" si="11"/>
        <v>6.9756981222482786</v>
      </c>
      <c r="AL104">
        <f t="shared" si="11"/>
        <v>4.6276385932318442</v>
      </c>
      <c r="AM104">
        <f t="shared" si="11"/>
        <v>11.664385513324442</v>
      </c>
      <c r="AN104">
        <f t="shared" si="11"/>
        <v>1.890061015666725</v>
      </c>
      <c r="AO104">
        <f t="shared" si="11"/>
        <v>3.6134636191343676</v>
      </c>
      <c r="AP104">
        <f t="shared" si="11"/>
        <v>0</v>
      </c>
      <c r="AQ104">
        <f t="shared" si="11"/>
        <v>1.671230676613481</v>
      </c>
      <c r="AR104">
        <f t="shared" si="11"/>
        <v>5.9527155200649187</v>
      </c>
      <c r="AS104">
        <f t="shared" si="11"/>
        <v>3.1527620549797688</v>
      </c>
      <c r="AT104">
        <f t="shared" si="11"/>
        <v>6.7845180471442497</v>
      </c>
      <c r="AU104">
        <f t="shared" si="11"/>
        <v>2.8049440603011848</v>
      </c>
      <c r="AV104">
        <f t="shared" si="11"/>
        <v>1.7572502260765812</v>
      </c>
      <c r="AW104">
        <f t="shared" si="11"/>
        <v>1.1297931880969807</v>
      </c>
    </row>
    <row r="106" spans="1:49" x14ac:dyDescent="0.25">
      <c r="A106" t="s">
        <v>1773</v>
      </c>
      <c r="B106" s="165">
        <f>AVERAGE(B97:B99,J97:J99,R97:R99,)</f>
        <v>55.788795440675493</v>
      </c>
    </row>
    <row r="107" spans="1:49" x14ac:dyDescent="0.25">
      <c r="A107" t="s">
        <v>1774</v>
      </c>
      <c r="B107" s="165">
        <f>STDEV(B97:B99,J97:J99,R97:R99)</f>
        <v>17.91986608463133</v>
      </c>
    </row>
    <row r="108" spans="1:49" x14ac:dyDescent="0.25">
      <c r="A108" t="s">
        <v>1775</v>
      </c>
      <c r="B108" s="165">
        <f>STDEV(B97:B99,J97:J99,R97:R99)/SQRT(3)</f>
        <v>10.346039507803944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1529</v>
      </c>
      <c r="D112" s="224" t="s">
        <v>1529</v>
      </c>
      <c r="E112" s="224" t="s">
        <v>1529</v>
      </c>
      <c r="F112" s="224" t="s">
        <v>1529</v>
      </c>
      <c r="G112" s="224" t="s">
        <v>1529</v>
      </c>
      <c r="H112" s="224" t="s">
        <v>1529</v>
      </c>
      <c r="I112" s="225" t="s">
        <v>1529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1533</v>
      </c>
      <c r="D113" s="219" t="s">
        <v>1533</v>
      </c>
      <c r="E113" s="219" t="s">
        <v>1533</v>
      </c>
      <c r="F113" s="219" t="s">
        <v>1533</v>
      </c>
      <c r="G113" s="219" t="s">
        <v>1533</v>
      </c>
      <c r="H113" s="219" t="s">
        <v>1533</v>
      </c>
      <c r="I113" s="220" t="s">
        <v>1533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1541</v>
      </c>
      <c r="D114" s="219" t="s">
        <v>1541</v>
      </c>
      <c r="E114" s="219" t="s">
        <v>1541</v>
      </c>
      <c r="F114" s="219" t="s">
        <v>1541</v>
      </c>
      <c r="G114" s="219" t="s">
        <v>1541</v>
      </c>
      <c r="H114" s="219" t="s">
        <v>1541</v>
      </c>
      <c r="I114" s="220" t="s">
        <v>1541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1545</v>
      </c>
      <c r="D115" s="219" t="s">
        <v>1545</v>
      </c>
      <c r="E115" s="219" t="s">
        <v>1545</v>
      </c>
      <c r="F115" s="219" t="s">
        <v>1545</v>
      </c>
      <c r="G115" s="219" t="s">
        <v>1545</v>
      </c>
      <c r="H115" s="219" t="s">
        <v>1545</v>
      </c>
      <c r="I115" s="220" t="s">
        <v>1545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1549</v>
      </c>
      <c r="D116" s="219" t="s">
        <v>1549</v>
      </c>
      <c r="E116" s="219" t="s">
        <v>1549</v>
      </c>
      <c r="F116" s="219" t="s">
        <v>1549</v>
      </c>
      <c r="G116" s="219" t="s">
        <v>1549</v>
      </c>
      <c r="H116" s="219" t="s">
        <v>1549</v>
      </c>
      <c r="I116" s="220" t="s">
        <v>1549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1553</v>
      </c>
      <c r="D117" s="219" t="s">
        <v>1553</v>
      </c>
      <c r="E117" s="219" t="s">
        <v>1553</v>
      </c>
      <c r="F117" s="219" t="s">
        <v>1553</v>
      </c>
      <c r="G117" s="219" t="s">
        <v>1553</v>
      </c>
      <c r="H117" s="219" t="s">
        <v>1553</v>
      </c>
      <c r="I117" s="220" t="s">
        <v>1553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2421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0.15140000000000001</v>
      </c>
      <c r="C126">
        <v>0.14949999999999999</v>
      </c>
      <c r="D126">
        <v>0.13519999999999999</v>
      </c>
      <c r="E126">
        <v>0.13539999999999999</v>
      </c>
      <c r="F126">
        <v>0.15229999999999999</v>
      </c>
      <c r="G126">
        <v>0.14760000000000001</v>
      </c>
      <c r="H126">
        <v>0.1434</v>
      </c>
      <c r="I126">
        <v>0.16370000000000001</v>
      </c>
      <c r="K126" t="s">
        <v>1658</v>
      </c>
      <c r="L126">
        <f>B126-$F$132</f>
        <v>7.5533333333333327E-2</v>
      </c>
      <c r="M126">
        <f t="shared" ref="M126:S126" si="12">C126-$F$132</f>
        <v>7.3633333333333315E-2</v>
      </c>
      <c r="N126">
        <f t="shared" si="12"/>
        <v>5.9333333333333307E-2</v>
      </c>
      <c r="O126">
        <f t="shared" si="12"/>
        <v>5.9533333333333313E-2</v>
      </c>
      <c r="P126">
        <f t="shared" si="12"/>
        <v>7.6433333333333311E-2</v>
      </c>
      <c r="Q126">
        <f t="shared" si="12"/>
        <v>7.173333333333333E-2</v>
      </c>
      <c r="R126">
        <f t="shared" si="12"/>
        <v>6.753333333333332E-2</v>
      </c>
      <c r="S126">
        <f t="shared" si="12"/>
        <v>8.7833333333333333E-2</v>
      </c>
      <c r="U126" t="s">
        <v>1658</v>
      </c>
      <c r="V126">
        <f>L126/$L$131*100</f>
        <v>4.2589181671240084</v>
      </c>
      <c r="W126">
        <f t="shared" ref="W126:AC126" si="13">M126/$L$131*100</f>
        <v>4.1517873923993527</v>
      </c>
      <c r="X126">
        <f t="shared" si="13"/>
        <v>3.345487351050632</v>
      </c>
      <c r="Y126">
        <f t="shared" si="13"/>
        <v>3.3567642747058599</v>
      </c>
      <c r="Z126">
        <f t="shared" si="13"/>
        <v>4.3096643235725285</v>
      </c>
      <c r="AA126">
        <f t="shared" si="13"/>
        <v>4.0446566176746979</v>
      </c>
      <c r="AB126">
        <f t="shared" si="13"/>
        <v>3.8078412209149342</v>
      </c>
      <c r="AC126">
        <f t="shared" si="13"/>
        <v>4.9524489719204601</v>
      </c>
    </row>
    <row r="127" spans="1:29" x14ac:dyDescent="0.25">
      <c r="A127" t="s">
        <v>1659</v>
      </c>
      <c r="B127">
        <v>0.19789999999999999</v>
      </c>
      <c r="C127">
        <v>0.18529999999999999</v>
      </c>
      <c r="D127">
        <v>0.17069999999999999</v>
      </c>
      <c r="E127">
        <v>0.1623</v>
      </c>
      <c r="F127">
        <v>0.16389999999999999</v>
      </c>
      <c r="G127">
        <v>0.16420000000000001</v>
      </c>
      <c r="H127">
        <v>0.16239999999999999</v>
      </c>
      <c r="I127">
        <v>0.16869999999999999</v>
      </c>
      <c r="K127" t="s">
        <v>1659</v>
      </c>
      <c r="L127">
        <f t="shared" ref="L127:L131" si="14">B127-$F$132</f>
        <v>0.12203333333333331</v>
      </c>
      <c r="M127">
        <f t="shared" ref="M127:M131" si="15">C127-$F$132</f>
        <v>0.10943333333333331</v>
      </c>
      <c r="N127">
        <f t="shared" ref="N127:N131" si="16">D127-$F$132</f>
        <v>9.4833333333333311E-2</v>
      </c>
      <c r="O127">
        <f t="shared" ref="O127:O131" si="17">E127-$F$132</f>
        <v>8.643333333333332E-2</v>
      </c>
      <c r="P127">
        <f t="shared" ref="P127:P131" si="18">F127-$F$132</f>
        <v>8.8033333333333311E-2</v>
      </c>
      <c r="Q127">
        <f t="shared" ref="Q127:Q131" si="19">G127-$F$132</f>
        <v>8.8333333333333333E-2</v>
      </c>
      <c r="R127">
        <f t="shared" ref="R127:R131" si="20">H127-$F$132</f>
        <v>8.6533333333333309E-2</v>
      </c>
      <c r="S127">
        <f t="shared" ref="S127:S131" si="21">I127-$F$132</f>
        <v>9.2833333333333309E-2</v>
      </c>
      <c r="U127" t="s">
        <v>1659</v>
      </c>
      <c r="V127">
        <f t="shared" ref="V127:V131" si="22">L127/$L$131*100</f>
        <v>6.8808029169642513</v>
      </c>
      <c r="W127">
        <f t="shared" ref="W127:W131" si="23">M127/$L$131*100</f>
        <v>6.1703567266849602</v>
      </c>
      <c r="X127">
        <f t="shared" ref="X127:X131" si="24">N127/$L$131*100</f>
        <v>5.3471412998533996</v>
      </c>
      <c r="Y127">
        <f t="shared" ref="Y127:Y131" si="25">O127/$L$131*100</f>
        <v>4.8735105063338713</v>
      </c>
      <c r="Z127">
        <f t="shared" ref="Z127:Z131" si="26">P127/$L$131*100</f>
        <v>4.9637258955756858</v>
      </c>
      <c r="AA127">
        <f t="shared" ref="AA127:AA131" si="27">Q127/$L$131*100</f>
        <v>4.980641281058527</v>
      </c>
      <c r="AB127">
        <f t="shared" ref="AB127:AB131" si="28">R127/$L$131*100</f>
        <v>4.879148968161485</v>
      </c>
      <c r="AC127">
        <f t="shared" ref="AC127:AC131" si="29">S127/$L$131*100</f>
        <v>5.234372063301131</v>
      </c>
    </row>
    <row r="128" spans="1:29" x14ac:dyDescent="0.25">
      <c r="A128" t="s">
        <v>1660</v>
      </c>
      <c r="B128">
        <v>0.14030000000000001</v>
      </c>
      <c r="C128">
        <v>0.20200000000000001</v>
      </c>
      <c r="D128">
        <v>0.1326</v>
      </c>
      <c r="E128">
        <v>0.1318</v>
      </c>
      <c r="F128">
        <v>0.13500000000000001</v>
      </c>
      <c r="G128">
        <v>0.13600000000000001</v>
      </c>
      <c r="H128">
        <v>0.14369999999999999</v>
      </c>
      <c r="I128">
        <v>0.1535</v>
      </c>
      <c r="K128" t="s">
        <v>1660</v>
      </c>
      <c r="L128">
        <f t="shared" si="14"/>
        <v>6.4433333333333329E-2</v>
      </c>
      <c r="M128">
        <f t="shared" si="15"/>
        <v>0.12613333333333332</v>
      </c>
      <c r="N128">
        <f t="shared" si="16"/>
        <v>5.6733333333333316E-2</v>
      </c>
      <c r="O128">
        <f t="shared" si="17"/>
        <v>5.5933333333333321E-2</v>
      </c>
      <c r="P128">
        <f t="shared" si="18"/>
        <v>5.9133333333333329E-2</v>
      </c>
      <c r="Q128">
        <f t="shared" si="19"/>
        <v>6.013333333333333E-2</v>
      </c>
      <c r="R128">
        <f t="shared" si="20"/>
        <v>6.7833333333333315E-2</v>
      </c>
      <c r="S128">
        <f t="shared" si="21"/>
        <v>7.7633333333333318E-2</v>
      </c>
      <c r="U128" t="s">
        <v>1660</v>
      </c>
      <c r="V128">
        <f t="shared" si="22"/>
        <v>3.6330489042589185</v>
      </c>
      <c r="W128">
        <f t="shared" si="23"/>
        <v>7.1119798518964021</v>
      </c>
      <c r="X128">
        <f t="shared" si="24"/>
        <v>3.1988873435326837</v>
      </c>
      <c r="Y128">
        <f t="shared" si="25"/>
        <v>3.1537796489117769</v>
      </c>
      <c r="Z128">
        <f t="shared" si="26"/>
        <v>3.3342104273954067</v>
      </c>
      <c r="AA128">
        <f t="shared" si="27"/>
        <v>3.3905950456715406</v>
      </c>
      <c r="AB128">
        <f t="shared" si="28"/>
        <v>3.8247566063977736</v>
      </c>
      <c r="AC128">
        <f t="shared" si="29"/>
        <v>4.3773258655038898</v>
      </c>
    </row>
    <row r="129" spans="1:29" x14ac:dyDescent="0.25">
      <c r="A129" t="s">
        <v>1661</v>
      </c>
      <c r="B129">
        <v>0.3397</v>
      </c>
      <c r="C129">
        <v>0.14610000000000001</v>
      </c>
      <c r="D129">
        <v>0.1467</v>
      </c>
      <c r="E129">
        <v>0.1469</v>
      </c>
      <c r="F129">
        <v>0.14979999999999999</v>
      </c>
      <c r="G129">
        <v>0.14410000000000001</v>
      </c>
      <c r="H129">
        <v>0.1459</v>
      </c>
      <c r="I129">
        <v>0.14779999999999999</v>
      </c>
      <c r="K129" t="s">
        <v>1661</v>
      </c>
      <c r="L129">
        <f t="shared" si="14"/>
        <v>0.26383333333333331</v>
      </c>
      <c r="M129">
        <f t="shared" si="15"/>
        <v>7.0233333333333328E-2</v>
      </c>
      <c r="N129">
        <f t="shared" si="16"/>
        <v>7.0833333333333318E-2</v>
      </c>
      <c r="O129">
        <f t="shared" si="17"/>
        <v>7.1033333333333323E-2</v>
      </c>
      <c r="P129">
        <f t="shared" si="18"/>
        <v>7.3933333333333309E-2</v>
      </c>
      <c r="Q129">
        <f t="shared" si="19"/>
        <v>6.8233333333333326E-2</v>
      </c>
      <c r="R129">
        <f t="shared" si="20"/>
        <v>7.0033333333333322E-2</v>
      </c>
      <c r="S129">
        <f t="shared" si="21"/>
        <v>7.1933333333333307E-2</v>
      </c>
      <c r="U129" t="s">
        <v>1661</v>
      </c>
      <c r="V129">
        <f t="shared" si="22"/>
        <v>14.876141788520092</v>
      </c>
      <c r="W129">
        <f t="shared" si="23"/>
        <v>3.9600796902604971</v>
      </c>
      <c r="X129">
        <f t="shared" si="24"/>
        <v>3.9939104612261773</v>
      </c>
      <c r="Y129">
        <f t="shared" si="25"/>
        <v>4.0051873848814044</v>
      </c>
      <c r="Z129">
        <f t="shared" si="26"/>
        <v>4.1687027778821921</v>
      </c>
      <c r="AA129">
        <f t="shared" si="27"/>
        <v>3.8473104537082281</v>
      </c>
      <c r="AB129">
        <f t="shared" si="28"/>
        <v>3.9488027666052701</v>
      </c>
      <c r="AC129">
        <f t="shared" si="29"/>
        <v>4.0559335413299245</v>
      </c>
    </row>
    <row r="130" spans="1:29" x14ac:dyDescent="0.25">
      <c r="A130" t="s">
        <v>1662</v>
      </c>
      <c r="B130">
        <v>0.14269999999999999</v>
      </c>
      <c r="C130">
        <v>0.1416</v>
      </c>
      <c r="D130">
        <v>0.151</v>
      </c>
      <c r="E130">
        <v>0.14369999999999999</v>
      </c>
      <c r="F130">
        <v>0.1424</v>
      </c>
      <c r="G130">
        <v>0.14510000000000001</v>
      </c>
      <c r="H130">
        <v>0.14910000000000001</v>
      </c>
      <c r="I130">
        <v>0.1462</v>
      </c>
      <c r="K130" t="s">
        <v>1662</v>
      </c>
      <c r="L130">
        <f t="shared" si="14"/>
        <v>6.6833333333333314E-2</v>
      </c>
      <c r="M130">
        <f t="shared" si="15"/>
        <v>6.5733333333333324E-2</v>
      </c>
      <c r="N130">
        <f t="shared" si="16"/>
        <v>7.5133333333333316E-2</v>
      </c>
      <c r="O130">
        <f t="shared" si="17"/>
        <v>6.7833333333333315E-2</v>
      </c>
      <c r="P130">
        <f t="shared" si="18"/>
        <v>6.6533333333333319E-2</v>
      </c>
      <c r="Q130">
        <f t="shared" si="19"/>
        <v>6.9233333333333327E-2</v>
      </c>
      <c r="R130">
        <f t="shared" si="20"/>
        <v>7.3233333333333331E-2</v>
      </c>
      <c r="S130">
        <f t="shared" si="21"/>
        <v>7.0333333333333317E-2</v>
      </c>
      <c r="U130" t="s">
        <v>1662</v>
      </c>
      <c r="V130">
        <f t="shared" si="22"/>
        <v>3.7683719881216398</v>
      </c>
      <c r="W130">
        <f t="shared" si="23"/>
        <v>3.7063489080178922</v>
      </c>
      <c r="X130">
        <f t="shared" si="24"/>
        <v>4.2363643198135543</v>
      </c>
      <c r="Y130">
        <f t="shared" si="25"/>
        <v>3.8247566063977736</v>
      </c>
      <c r="Z130">
        <f t="shared" si="26"/>
        <v>3.7514566026387994</v>
      </c>
      <c r="AA130">
        <f t="shared" si="27"/>
        <v>3.9036950719843628</v>
      </c>
      <c r="AB130">
        <f t="shared" si="28"/>
        <v>4.1292335450888995</v>
      </c>
      <c r="AC130">
        <f t="shared" si="29"/>
        <v>3.9657181520881095</v>
      </c>
    </row>
    <row r="131" spans="1:29" x14ac:dyDescent="0.25">
      <c r="A131" t="s">
        <v>1663</v>
      </c>
      <c r="B131">
        <v>1.8493999999999999</v>
      </c>
      <c r="C131">
        <v>0.21709999999999999</v>
      </c>
      <c r="D131">
        <v>0.16200000000000001</v>
      </c>
      <c r="E131">
        <v>0.1656</v>
      </c>
      <c r="F131">
        <v>0.15939999999999999</v>
      </c>
      <c r="G131">
        <v>0.1497</v>
      </c>
      <c r="H131">
        <v>0.14050000000000001</v>
      </c>
      <c r="I131">
        <v>0.22800000000000001</v>
      </c>
      <c r="K131" t="s">
        <v>1663</v>
      </c>
      <c r="L131">
        <f t="shared" si="14"/>
        <v>1.7735333333333332</v>
      </c>
      <c r="M131">
        <f t="shared" si="15"/>
        <v>0.14123333333333332</v>
      </c>
      <c r="N131">
        <f t="shared" si="16"/>
        <v>8.6133333333333326E-2</v>
      </c>
      <c r="O131">
        <f t="shared" si="17"/>
        <v>8.9733333333333318E-2</v>
      </c>
      <c r="P131">
        <f t="shared" si="18"/>
        <v>8.3533333333333307E-2</v>
      </c>
      <c r="Q131">
        <f t="shared" si="19"/>
        <v>7.383333333333332E-2</v>
      </c>
      <c r="R131">
        <f t="shared" si="20"/>
        <v>6.4633333333333334E-2</v>
      </c>
      <c r="S131">
        <f t="shared" si="21"/>
        <v>0.15213333333333334</v>
      </c>
      <c r="U131" t="s">
        <v>1663</v>
      </c>
      <c r="V131">
        <f t="shared" si="22"/>
        <v>100</v>
      </c>
      <c r="W131">
        <f t="shared" si="23"/>
        <v>7.9633875878660305</v>
      </c>
      <c r="X131">
        <f t="shared" si="24"/>
        <v>4.8565951208510318</v>
      </c>
      <c r="Y131">
        <f t="shared" si="25"/>
        <v>5.0595797466451149</v>
      </c>
      <c r="Z131">
        <f t="shared" si="26"/>
        <v>4.7099951133330817</v>
      </c>
      <c r="AA131">
        <f t="shared" si="27"/>
        <v>4.1630643160545802</v>
      </c>
      <c r="AB131">
        <f t="shared" si="28"/>
        <v>3.6443258279141451</v>
      </c>
      <c r="AC131">
        <f t="shared" si="29"/>
        <v>8.5779799270758943</v>
      </c>
    </row>
    <row r="132" spans="1:29" x14ac:dyDescent="0.25">
      <c r="A132" t="s">
        <v>1664</v>
      </c>
      <c r="B132">
        <v>7.5200000000000003E-2</v>
      </c>
      <c r="C132">
        <v>7.5800000000000006E-2</v>
      </c>
      <c r="D132">
        <v>7.6600000000000001E-2</v>
      </c>
      <c r="E132">
        <v>4</v>
      </c>
      <c r="F132">
        <f>AVERAGE(B132:D132)</f>
        <v>7.5866666666666679E-2</v>
      </c>
    </row>
    <row r="133" spans="1:29" x14ac:dyDescent="0.25">
      <c r="A133" t="s">
        <v>1665</v>
      </c>
    </row>
    <row r="136" spans="1:29" x14ac:dyDescent="0.25">
      <c r="A136" s="7" t="s">
        <v>2422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0.16259999999999999</v>
      </c>
      <c r="C139">
        <v>0.17069999999999999</v>
      </c>
      <c r="D139">
        <v>0.17199999999999999</v>
      </c>
      <c r="E139">
        <v>0.18079999999999999</v>
      </c>
      <c r="F139">
        <v>0.14680000000000001</v>
      </c>
      <c r="G139">
        <v>0.18640000000000001</v>
      </c>
      <c r="H139">
        <v>0.16789999999999999</v>
      </c>
      <c r="I139">
        <v>0.186</v>
      </c>
      <c r="K139" t="s">
        <v>1658</v>
      </c>
      <c r="L139">
        <f>B139-$F$145</f>
        <v>8.9166666666666658E-2</v>
      </c>
      <c r="M139">
        <f t="shared" ref="M139:S139" si="30">C139-$F$145</f>
        <v>9.7266666666666654E-2</v>
      </c>
      <c r="N139">
        <f t="shared" si="30"/>
        <v>9.856666666666665E-2</v>
      </c>
      <c r="O139">
        <f t="shared" si="30"/>
        <v>0.10736666666666665</v>
      </c>
      <c r="P139">
        <f t="shared" si="30"/>
        <v>7.3366666666666677E-2</v>
      </c>
      <c r="Q139">
        <f t="shared" si="30"/>
        <v>0.11296666666666667</v>
      </c>
      <c r="R139">
        <f t="shared" si="30"/>
        <v>9.4466666666666657E-2</v>
      </c>
      <c r="S139">
        <f t="shared" si="30"/>
        <v>0.11256666666666666</v>
      </c>
      <c r="U139" t="s">
        <v>1658</v>
      </c>
      <c r="V139">
        <f>L139/$L$144*100</f>
        <v>5.3000733094252137</v>
      </c>
      <c r="W139">
        <f t="shared" ref="W139:AC139" si="31">M139/$L$144*100</f>
        <v>5.7815379128608502</v>
      </c>
      <c r="X139">
        <f t="shared" si="31"/>
        <v>5.8588100097085443</v>
      </c>
      <c r="Y139">
        <f t="shared" si="31"/>
        <v>6.381882665292939</v>
      </c>
      <c r="Z139">
        <f t="shared" si="31"/>
        <v>4.3609201323532325</v>
      </c>
      <c r="AA139">
        <f t="shared" si="31"/>
        <v>6.7147470824830098</v>
      </c>
      <c r="AB139">
        <f t="shared" si="31"/>
        <v>5.6151057042658152</v>
      </c>
      <c r="AC139">
        <f t="shared" si="31"/>
        <v>6.6909710526837181</v>
      </c>
    </row>
    <row r="140" spans="1:29" x14ac:dyDescent="0.25">
      <c r="A140" t="s">
        <v>1659</v>
      </c>
      <c r="B140">
        <v>0.21879999999999999</v>
      </c>
      <c r="C140">
        <v>0.20419999999999999</v>
      </c>
      <c r="D140">
        <v>0.19359999999999999</v>
      </c>
      <c r="E140">
        <v>0.18240000000000001</v>
      </c>
      <c r="F140">
        <v>0.18740000000000001</v>
      </c>
      <c r="G140">
        <v>0.18379999999999999</v>
      </c>
      <c r="H140">
        <v>0.1845</v>
      </c>
      <c r="I140">
        <v>0.19769999999999999</v>
      </c>
      <c r="K140" t="s">
        <v>1659</v>
      </c>
      <c r="L140">
        <f t="shared" ref="L140:L144" si="32">B140-$F$145</f>
        <v>0.14536666666666664</v>
      </c>
      <c r="M140">
        <f t="shared" ref="M140:M144" si="33">C140-$F$145</f>
        <v>0.13076666666666664</v>
      </c>
      <c r="N140">
        <f t="shared" ref="N140:N144" si="34">D140-$F$145</f>
        <v>0.12016666666666666</v>
      </c>
      <c r="O140">
        <f t="shared" ref="O140:O144" si="35">E140-$F$145</f>
        <v>0.10896666666666667</v>
      </c>
      <c r="P140">
        <f t="shared" ref="P140:P144" si="36">F140-$F$145</f>
        <v>0.11396666666666667</v>
      </c>
      <c r="Q140">
        <f t="shared" ref="Q140:Q144" si="37">G140-$F$145</f>
        <v>0.11036666666666665</v>
      </c>
      <c r="R140">
        <f t="shared" ref="R140:R144" si="38">H140-$F$145</f>
        <v>0.11106666666666666</v>
      </c>
      <c r="S140">
        <f t="shared" ref="S140:S144" si="39">I140-$F$145</f>
        <v>0.12426666666666665</v>
      </c>
      <c r="U140" t="s">
        <v>1659</v>
      </c>
      <c r="V140">
        <f t="shared" ref="V140:V144" si="40">L140/$L$144*100</f>
        <v>8.6406054962255538</v>
      </c>
      <c r="W140">
        <f t="shared" ref="W140:W144" si="41">M140/$L$144*100</f>
        <v>7.7727804085514443</v>
      </c>
      <c r="X140">
        <f t="shared" ref="X140:X144" si="42">N140/$L$144*100</f>
        <v>7.1427156188702403</v>
      </c>
      <c r="Y140">
        <f t="shared" ref="Y140:Y144" si="43">O140/$L$144*100</f>
        <v>6.4769867844901032</v>
      </c>
      <c r="Z140">
        <f t="shared" ref="Z140:Z144" si="44">P140/$L$144*100</f>
        <v>6.7741871569812373</v>
      </c>
      <c r="AA140">
        <f t="shared" ref="AA140:AA144" si="45">Q140/$L$144*100</f>
        <v>6.5602028887876198</v>
      </c>
      <c r="AB140">
        <f t="shared" ref="AB140:AB144" si="46">R140/$L$144*100</f>
        <v>6.6018109409363781</v>
      </c>
      <c r="AC140">
        <f t="shared" ref="AC140:AC144" si="47">S140/$L$144*100</f>
        <v>7.3864199243129702</v>
      </c>
    </row>
    <row r="141" spans="1:29" x14ac:dyDescent="0.25">
      <c r="A141" t="s">
        <v>1660</v>
      </c>
      <c r="B141">
        <v>0.1716</v>
      </c>
      <c r="C141">
        <v>0.1633</v>
      </c>
      <c r="D141">
        <v>0.15720000000000001</v>
      </c>
      <c r="E141">
        <v>0.1653</v>
      </c>
      <c r="F141">
        <v>0.36730000000000002</v>
      </c>
      <c r="G141">
        <v>0.23649999999999999</v>
      </c>
      <c r="H141">
        <v>0.19139999999999999</v>
      </c>
      <c r="I141">
        <v>0.17269999999999999</v>
      </c>
      <c r="K141" t="s">
        <v>1660</v>
      </c>
      <c r="L141">
        <f t="shared" si="32"/>
        <v>9.8166666666666666E-2</v>
      </c>
      <c r="M141">
        <f t="shared" si="33"/>
        <v>8.9866666666666664E-2</v>
      </c>
      <c r="N141">
        <f t="shared" si="34"/>
        <v>8.376666666666667E-2</v>
      </c>
      <c r="O141">
        <f t="shared" si="35"/>
        <v>9.1866666666666666E-2</v>
      </c>
      <c r="P141">
        <f t="shared" si="36"/>
        <v>0.29386666666666666</v>
      </c>
      <c r="Q141">
        <f t="shared" si="37"/>
        <v>0.16306666666666664</v>
      </c>
      <c r="R141">
        <f t="shared" si="38"/>
        <v>0.11796666666666665</v>
      </c>
      <c r="S141">
        <f t="shared" si="39"/>
        <v>9.9266666666666656E-2</v>
      </c>
      <c r="U141" t="s">
        <v>1660</v>
      </c>
      <c r="V141">
        <f t="shared" si="40"/>
        <v>5.8350339799092543</v>
      </c>
      <c r="W141">
        <f t="shared" si="41"/>
        <v>5.341681361573972</v>
      </c>
      <c r="X141">
        <f t="shared" si="42"/>
        <v>4.9790969071347906</v>
      </c>
      <c r="Y141">
        <f t="shared" si="43"/>
        <v>5.4605615105704262</v>
      </c>
      <c r="Z141">
        <f t="shared" si="44"/>
        <v>17.46745655921222</v>
      </c>
      <c r="AA141">
        <f t="shared" si="45"/>
        <v>9.6926948148441667</v>
      </c>
      <c r="AB141">
        <f t="shared" si="46"/>
        <v>7.0119474549741421</v>
      </c>
      <c r="AC141">
        <f t="shared" si="47"/>
        <v>5.9004180618573026</v>
      </c>
    </row>
    <row r="142" spans="1:29" x14ac:dyDescent="0.25">
      <c r="A142" t="s">
        <v>1661</v>
      </c>
      <c r="B142">
        <v>0.1547</v>
      </c>
      <c r="C142">
        <v>0.14149999999999999</v>
      </c>
      <c r="D142">
        <v>0.16200000000000001</v>
      </c>
      <c r="E142">
        <v>0.16220000000000001</v>
      </c>
      <c r="F142">
        <v>0.14499999999999999</v>
      </c>
      <c r="G142">
        <v>0.15590000000000001</v>
      </c>
      <c r="H142">
        <v>0.15540000000000001</v>
      </c>
      <c r="I142">
        <v>0.17319999999999999</v>
      </c>
      <c r="K142" t="s">
        <v>1661</v>
      </c>
      <c r="L142">
        <f t="shared" si="32"/>
        <v>8.1266666666666668E-2</v>
      </c>
      <c r="M142">
        <f t="shared" si="33"/>
        <v>6.806666666666665E-2</v>
      </c>
      <c r="N142">
        <f t="shared" si="34"/>
        <v>8.8566666666666669E-2</v>
      </c>
      <c r="O142">
        <f t="shared" si="35"/>
        <v>8.8766666666666674E-2</v>
      </c>
      <c r="P142">
        <f t="shared" si="36"/>
        <v>7.1566666666666653E-2</v>
      </c>
      <c r="Q142">
        <f t="shared" si="37"/>
        <v>8.2466666666666674E-2</v>
      </c>
      <c r="R142">
        <f t="shared" si="38"/>
        <v>8.1966666666666674E-2</v>
      </c>
      <c r="S142">
        <f t="shared" si="39"/>
        <v>9.9766666666666656E-2</v>
      </c>
      <c r="U142" t="s">
        <v>1661</v>
      </c>
      <c r="V142">
        <f t="shared" si="40"/>
        <v>4.8304967208892231</v>
      </c>
      <c r="W142">
        <f t="shared" si="41"/>
        <v>4.0458877375126292</v>
      </c>
      <c r="X142">
        <f t="shared" si="42"/>
        <v>5.2644092647262779</v>
      </c>
      <c r="Y142">
        <f t="shared" si="43"/>
        <v>5.2762972796259238</v>
      </c>
      <c r="Z142">
        <f t="shared" si="44"/>
        <v>4.2539279982564233</v>
      </c>
      <c r="AA142">
        <f t="shared" si="45"/>
        <v>4.9018248102870956</v>
      </c>
      <c r="AB142">
        <f t="shared" si="46"/>
        <v>4.8721047730379823</v>
      </c>
      <c r="AC142">
        <f t="shared" si="47"/>
        <v>5.9301380991064159</v>
      </c>
    </row>
    <row r="143" spans="1:29" x14ac:dyDescent="0.25">
      <c r="A143" t="s">
        <v>1662</v>
      </c>
      <c r="B143">
        <v>0.1545</v>
      </c>
      <c r="C143">
        <v>0.15629999999999999</v>
      </c>
      <c r="D143">
        <v>0.1636</v>
      </c>
      <c r="E143">
        <v>0.15720000000000001</v>
      </c>
      <c r="F143">
        <v>0.54830000000000001</v>
      </c>
      <c r="G143">
        <v>0.26419999999999999</v>
      </c>
      <c r="H143">
        <v>0.1641</v>
      </c>
      <c r="I143">
        <v>0.17150000000000001</v>
      </c>
      <c r="K143" t="s">
        <v>1662</v>
      </c>
      <c r="L143">
        <f t="shared" si="32"/>
        <v>8.1066666666666662E-2</v>
      </c>
      <c r="M143">
        <f t="shared" si="33"/>
        <v>8.2866666666666658E-2</v>
      </c>
      <c r="N143">
        <f t="shared" si="34"/>
        <v>9.0166666666666659E-2</v>
      </c>
      <c r="O143">
        <f t="shared" si="35"/>
        <v>8.376666666666667E-2</v>
      </c>
      <c r="P143">
        <f t="shared" si="36"/>
        <v>0.47486666666666666</v>
      </c>
      <c r="Q143">
        <f t="shared" si="37"/>
        <v>0.19076666666666664</v>
      </c>
      <c r="R143">
        <f t="shared" si="38"/>
        <v>9.0666666666666659E-2</v>
      </c>
      <c r="S143">
        <f t="shared" si="39"/>
        <v>9.8066666666666677E-2</v>
      </c>
      <c r="U143" t="s">
        <v>1662</v>
      </c>
      <c r="V143">
        <f t="shared" si="40"/>
        <v>4.8186087059895781</v>
      </c>
      <c r="W143">
        <f t="shared" si="41"/>
        <v>4.9256008400863855</v>
      </c>
      <c r="X143">
        <f t="shared" si="42"/>
        <v>5.3595133839234403</v>
      </c>
      <c r="Y143">
        <f t="shared" si="43"/>
        <v>4.9790969071347906</v>
      </c>
      <c r="Z143">
        <f t="shared" si="44"/>
        <v>28.226110043391252</v>
      </c>
      <c r="AA143">
        <f t="shared" si="45"/>
        <v>11.339184878445046</v>
      </c>
      <c r="AB143">
        <f t="shared" si="46"/>
        <v>5.3892334211725537</v>
      </c>
      <c r="AC143">
        <f t="shared" si="47"/>
        <v>5.8290899724594318</v>
      </c>
    </row>
    <row r="144" spans="1:29" x14ac:dyDescent="0.25">
      <c r="A144" t="s">
        <v>1663</v>
      </c>
      <c r="B144">
        <v>1.7558</v>
      </c>
      <c r="C144">
        <v>0.19869999999999999</v>
      </c>
      <c r="D144">
        <v>0.14979999999999999</v>
      </c>
      <c r="E144">
        <v>0.17660000000000001</v>
      </c>
      <c r="F144">
        <v>0.15390000000000001</v>
      </c>
      <c r="G144">
        <v>0.15390000000000001</v>
      </c>
      <c r="H144">
        <v>0.1678</v>
      </c>
      <c r="I144">
        <v>0.16109999999999999</v>
      </c>
      <c r="K144" t="s">
        <v>1663</v>
      </c>
      <c r="L144">
        <f t="shared" si="32"/>
        <v>1.6823666666666668</v>
      </c>
      <c r="M144">
        <f t="shared" si="33"/>
        <v>0.12526666666666664</v>
      </c>
      <c r="N144">
        <f t="shared" si="34"/>
        <v>7.6366666666666652E-2</v>
      </c>
      <c r="O144">
        <f t="shared" si="35"/>
        <v>0.10316666666666667</v>
      </c>
      <c r="P144">
        <f t="shared" si="36"/>
        <v>8.0466666666666672E-2</v>
      </c>
      <c r="Q144">
        <f t="shared" si="37"/>
        <v>8.0466666666666672E-2</v>
      </c>
      <c r="R144">
        <f t="shared" si="38"/>
        <v>9.4366666666666668E-2</v>
      </c>
      <c r="S144">
        <f t="shared" si="39"/>
        <v>8.7666666666666657E-2</v>
      </c>
      <c r="U144" t="s">
        <v>1663</v>
      </c>
      <c r="V144">
        <f t="shared" si="40"/>
        <v>100</v>
      </c>
      <c r="W144">
        <f t="shared" si="41"/>
        <v>7.4458599988111969</v>
      </c>
      <c r="X144">
        <f t="shared" si="42"/>
        <v>4.5392403558479115</v>
      </c>
      <c r="Y144">
        <f t="shared" si="43"/>
        <v>6.1322343524003884</v>
      </c>
      <c r="Z144">
        <f t="shared" si="44"/>
        <v>4.7829446612906423</v>
      </c>
      <c r="AA144">
        <f t="shared" si="45"/>
        <v>4.7829446612906423</v>
      </c>
      <c r="AB144">
        <f t="shared" si="46"/>
        <v>5.6091616968159927</v>
      </c>
      <c r="AC144">
        <f t="shared" si="47"/>
        <v>5.2109131976778738</v>
      </c>
    </row>
    <row r="145" spans="1:29" x14ac:dyDescent="0.25">
      <c r="A145" t="s">
        <v>1664</v>
      </c>
      <c r="B145">
        <v>7.2900000000000006E-2</v>
      </c>
      <c r="C145">
        <v>7.3400000000000007E-2</v>
      </c>
      <c r="D145">
        <v>7.3999999999999996E-2</v>
      </c>
      <c r="E145">
        <v>2.9786000000000001</v>
      </c>
      <c r="F145">
        <f>AVERAGE(B145:D145)</f>
        <v>7.3433333333333337E-2</v>
      </c>
    </row>
    <row r="146" spans="1:29" x14ac:dyDescent="0.25">
      <c r="A146" t="s">
        <v>1665</v>
      </c>
    </row>
    <row r="149" spans="1:29" x14ac:dyDescent="0.25">
      <c r="A149" s="7" t="s">
        <v>2423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0.13270000000000001</v>
      </c>
      <c r="C152">
        <v>0.1439</v>
      </c>
      <c r="D152">
        <v>0.13539999999999999</v>
      </c>
      <c r="E152">
        <v>0.1462</v>
      </c>
      <c r="F152">
        <v>0.14680000000000001</v>
      </c>
      <c r="G152">
        <v>0.1346</v>
      </c>
      <c r="H152">
        <v>0.14560000000000001</v>
      </c>
      <c r="I152">
        <v>0.14929999999999999</v>
      </c>
      <c r="K152" t="s">
        <v>1658</v>
      </c>
      <c r="L152">
        <f>B152-$F$158</f>
        <v>5.8933333333333338E-2</v>
      </c>
      <c r="M152">
        <f t="shared" ref="M152:S152" si="48">C152-$F$158</f>
        <v>7.0133333333333325E-2</v>
      </c>
      <c r="N152">
        <f t="shared" si="48"/>
        <v>6.1633333333333318E-2</v>
      </c>
      <c r="O152">
        <f t="shared" si="48"/>
        <v>7.2433333333333322E-2</v>
      </c>
      <c r="P152">
        <f t="shared" si="48"/>
        <v>7.3033333333333339E-2</v>
      </c>
      <c r="Q152">
        <f t="shared" si="48"/>
        <v>6.0833333333333323E-2</v>
      </c>
      <c r="R152">
        <f t="shared" si="48"/>
        <v>7.1833333333333332E-2</v>
      </c>
      <c r="S152">
        <f t="shared" si="48"/>
        <v>7.5533333333333313E-2</v>
      </c>
      <c r="U152" t="s">
        <v>1658</v>
      </c>
      <c r="V152">
        <f>L152/$L$157*100</f>
        <v>3.564516129032258</v>
      </c>
      <c r="W152">
        <f t="shared" ref="W152:AC152" si="49">M152/$L$157*100</f>
        <v>4.2419354838709671</v>
      </c>
      <c r="X152">
        <f t="shared" si="49"/>
        <v>3.7278225806451606</v>
      </c>
      <c r="Y152">
        <f t="shared" si="49"/>
        <v>4.3810483870967731</v>
      </c>
      <c r="Z152">
        <f t="shared" si="49"/>
        <v>4.417338709677419</v>
      </c>
      <c r="AA152">
        <f t="shared" si="49"/>
        <v>3.6794354838709671</v>
      </c>
      <c r="AB152">
        <f t="shared" si="49"/>
        <v>4.344758064516129</v>
      </c>
      <c r="AC152">
        <f t="shared" si="49"/>
        <v>4.5685483870967731</v>
      </c>
    </row>
    <row r="153" spans="1:29" x14ac:dyDescent="0.25">
      <c r="A153" t="s">
        <v>1659</v>
      </c>
      <c r="B153">
        <v>0.19739999999999999</v>
      </c>
      <c r="C153">
        <v>0.2167</v>
      </c>
      <c r="D153">
        <v>0.1694</v>
      </c>
      <c r="E153">
        <v>0.18010000000000001</v>
      </c>
      <c r="F153">
        <v>0.31530000000000002</v>
      </c>
      <c r="G153">
        <v>0.15720000000000001</v>
      </c>
      <c r="H153">
        <v>0.15329999999999999</v>
      </c>
      <c r="I153">
        <v>0.31230000000000002</v>
      </c>
      <c r="K153" t="s">
        <v>1659</v>
      </c>
      <c r="L153">
        <f t="shared" ref="L153:L157" si="50">B153-$F$158</f>
        <v>0.12363333333333332</v>
      </c>
      <c r="M153">
        <f t="shared" ref="M153:M157" si="51">C153-$F$158</f>
        <v>0.14293333333333333</v>
      </c>
      <c r="N153">
        <f t="shared" ref="N153:N157" si="52">D153-$F$158</f>
        <v>9.563333333333332E-2</v>
      </c>
      <c r="O153">
        <f t="shared" ref="O153:O157" si="53">E153-$F$158</f>
        <v>0.10633333333333334</v>
      </c>
      <c r="P153">
        <f t="shared" ref="P153:P157" si="54">F153-$F$158</f>
        <v>0.24153333333333335</v>
      </c>
      <c r="Q153">
        <f t="shared" ref="Q153:Q157" si="55">G153-$F$158</f>
        <v>8.3433333333333332E-2</v>
      </c>
      <c r="R153">
        <f t="shared" ref="R153:R157" si="56">H153-$F$158</f>
        <v>7.9533333333333317E-2</v>
      </c>
      <c r="S153">
        <f t="shared" ref="S153:S157" si="57">I153-$F$158</f>
        <v>0.23853333333333335</v>
      </c>
      <c r="U153" t="s">
        <v>1659</v>
      </c>
      <c r="V153">
        <f t="shared" ref="V153:V157" si="58">L153/$L$157*100</f>
        <v>7.4778225806451601</v>
      </c>
      <c r="W153">
        <f t="shared" ref="W153:W157" si="59">M153/$L$157*100</f>
        <v>8.6451612903225818</v>
      </c>
      <c r="X153">
        <f t="shared" ref="X153:X157" si="60">N153/$L$157*100</f>
        <v>5.7842741935483861</v>
      </c>
      <c r="Y153">
        <f t="shared" ref="Y153:Y157" si="61">O153/$L$157*100</f>
        <v>6.431451612903226</v>
      </c>
      <c r="Z153">
        <f t="shared" ref="Z153:Z157" si="62">P153/$L$157*100</f>
        <v>14.608870967741936</v>
      </c>
      <c r="AA153">
        <f t="shared" ref="AA153:AA157" si="63">Q153/$L$157*100</f>
        <v>5.0463709677419351</v>
      </c>
      <c r="AB153">
        <f t="shared" ref="AB153:AB157" si="64">R153/$L$157*100</f>
        <v>4.8104838709677411</v>
      </c>
      <c r="AC153">
        <f t="shared" ref="AC153:AC157" si="65">S153/$L$157*100</f>
        <v>14.427419354838712</v>
      </c>
    </row>
    <row r="154" spans="1:29" x14ac:dyDescent="0.25">
      <c r="A154" t="s">
        <v>1660</v>
      </c>
      <c r="B154">
        <v>0.14460000000000001</v>
      </c>
      <c r="C154">
        <v>0.17510000000000001</v>
      </c>
      <c r="D154">
        <v>0.13489999999999999</v>
      </c>
      <c r="E154">
        <v>0.1449</v>
      </c>
      <c r="F154">
        <v>0.14099999999999999</v>
      </c>
      <c r="G154">
        <v>0.14050000000000001</v>
      </c>
      <c r="H154">
        <v>0.184</v>
      </c>
      <c r="I154">
        <v>0.15570000000000001</v>
      </c>
      <c r="K154" t="s">
        <v>1660</v>
      </c>
      <c r="L154">
        <f t="shared" si="50"/>
        <v>7.0833333333333331E-2</v>
      </c>
      <c r="M154">
        <f t="shared" si="51"/>
        <v>0.10133333333333333</v>
      </c>
      <c r="N154">
        <f t="shared" si="52"/>
        <v>6.1133333333333317E-2</v>
      </c>
      <c r="O154">
        <f t="shared" si="53"/>
        <v>7.1133333333333326E-2</v>
      </c>
      <c r="P154">
        <f t="shared" si="54"/>
        <v>6.7233333333333312E-2</v>
      </c>
      <c r="Q154">
        <f t="shared" si="55"/>
        <v>6.6733333333333339E-2</v>
      </c>
      <c r="R154">
        <f t="shared" si="56"/>
        <v>0.11023333333333332</v>
      </c>
      <c r="S154">
        <f t="shared" si="57"/>
        <v>8.193333333333333E-2</v>
      </c>
      <c r="U154" t="s">
        <v>1660</v>
      </c>
      <c r="V154">
        <f t="shared" si="58"/>
        <v>4.284274193548387</v>
      </c>
      <c r="W154">
        <f t="shared" si="59"/>
        <v>6.129032258064516</v>
      </c>
      <c r="X154">
        <f t="shared" si="60"/>
        <v>3.6975806451612891</v>
      </c>
      <c r="Y154">
        <f t="shared" si="61"/>
        <v>4.3024193548387091</v>
      </c>
      <c r="Z154">
        <f t="shared" si="62"/>
        <v>4.0665322580645142</v>
      </c>
      <c r="AA154">
        <f t="shared" si="63"/>
        <v>4.0362903225806459</v>
      </c>
      <c r="AB154">
        <f t="shared" si="64"/>
        <v>6.667338709677419</v>
      </c>
      <c r="AC154">
        <f t="shared" si="65"/>
        <v>4.9556451612903221</v>
      </c>
    </row>
    <row r="155" spans="1:29" x14ac:dyDescent="0.25">
      <c r="A155" t="s">
        <v>1661</v>
      </c>
      <c r="B155">
        <v>0.1467</v>
      </c>
      <c r="C155">
        <v>0.1409</v>
      </c>
      <c r="D155">
        <v>0.1326</v>
      </c>
      <c r="E155">
        <v>0.13120000000000001</v>
      </c>
      <c r="F155">
        <v>0.14030000000000001</v>
      </c>
      <c r="G155">
        <v>0.1414</v>
      </c>
      <c r="H155">
        <v>0.1389</v>
      </c>
      <c r="I155">
        <v>0.14230000000000001</v>
      </c>
      <c r="K155" t="s">
        <v>1661</v>
      </c>
      <c r="L155">
        <f t="shared" si="50"/>
        <v>7.2933333333333322E-2</v>
      </c>
      <c r="M155">
        <f t="shared" si="51"/>
        <v>6.7133333333333323E-2</v>
      </c>
      <c r="N155">
        <f t="shared" si="52"/>
        <v>5.8833333333333321E-2</v>
      </c>
      <c r="O155">
        <f t="shared" si="53"/>
        <v>5.7433333333333336E-2</v>
      </c>
      <c r="P155">
        <f t="shared" si="54"/>
        <v>6.6533333333333333E-2</v>
      </c>
      <c r="Q155">
        <f t="shared" si="55"/>
        <v>6.7633333333333323E-2</v>
      </c>
      <c r="R155">
        <f t="shared" si="56"/>
        <v>6.5133333333333321E-2</v>
      </c>
      <c r="S155">
        <f t="shared" si="57"/>
        <v>6.8533333333333335E-2</v>
      </c>
      <c r="U155" t="s">
        <v>1661</v>
      </c>
      <c r="V155">
        <f t="shared" si="58"/>
        <v>4.4112903225806441</v>
      </c>
      <c r="W155">
        <f t="shared" si="59"/>
        <v>4.0604838709677411</v>
      </c>
      <c r="X155">
        <f t="shared" si="60"/>
        <v>3.5584677419354831</v>
      </c>
      <c r="Y155">
        <f t="shared" si="61"/>
        <v>3.473790322580645</v>
      </c>
      <c r="Z155">
        <f t="shared" si="62"/>
        <v>4.024193548387097</v>
      </c>
      <c r="AA155">
        <f t="shared" si="63"/>
        <v>4.0907258064516121</v>
      </c>
      <c r="AB155">
        <f t="shared" si="64"/>
        <v>3.9395161290322576</v>
      </c>
      <c r="AC155">
        <f t="shared" si="65"/>
        <v>4.145161290322581</v>
      </c>
    </row>
    <row r="156" spans="1:29" x14ac:dyDescent="0.25">
      <c r="A156" t="s">
        <v>1662</v>
      </c>
      <c r="B156">
        <v>0.15029999999999999</v>
      </c>
      <c r="C156">
        <v>0.14399999999999999</v>
      </c>
      <c r="D156">
        <v>0.13689999999999999</v>
      </c>
      <c r="E156">
        <v>0.182</v>
      </c>
      <c r="F156">
        <v>0.1341</v>
      </c>
      <c r="G156">
        <v>0.1386</v>
      </c>
      <c r="H156">
        <v>0.1323</v>
      </c>
      <c r="I156">
        <v>0.1431</v>
      </c>
      <c r="K156" t="s">
        <v>1662</v>
      </c>
      <c r="L156">
        <f t="shared" si="50"/>
        <v>7.6533333333333314E-2</v>
      </c>
      <c r="M156">
        <f t="shared" si="51"/>
        <v>7.0233333333333314E-2</v>
      </c>
      <c r="N156">
        <f t="shared" si="52"/>
        <v>6.3133333333333319E-2</v>
      </c>
      <c r="O156">
        <f t="shared" si="53"/>
        <v>0.10823333333333332</v>
      </c>
      <c r="P156">
        <f t="shared" si="54"/>
        <v>6.0333333333333322E-2</v>
      </c>
      <c r="Q156">
        <f t="shared" si="55"/>
        <v>6.4833333333333326E-2</v>
      </c>
      <c r="R156">
        <f t="shared" si="56"/>
        <v>5.8533333333333326E-2</v>
      </c>
      <c r="S156">
        <f t="shared" si="57"/>
        <v>6.933333333333333E-2</v>
      </c>
      <c r="U156" t="s">
        <v>1662</v>
      </c>
      <c r="V156">
        <f t="shared" si="58"/>
        <v>4.6290322580645151</v>
      </c>
      <c r="W156">
        <f t="shared" si="59"/>
        <v>4.2479838709677402</v>
      </c>
      <c r="X156">
        <f t="shared" si="60"/>
        <v>3.8185483870967736</v>
      </c>
      <c r="Y156">
        <f t="shared" si="61"/>
        <v>6.5463709677419351</v>
      </c>
      <c r="Z156">
        <f t="shared" si="62"/>
        <v>3.6491935483870961</v>
      </c>
      <c r="AA156">
        <f t="shared" si="63"/>
        <v>3.9213709677419351</v>
      </c>
      <c r="AB156">
        <f t="shared" si="64"/>
        <v>3.540322580645161</v>
      </c>
      <c r="AC156">
        <f t="shared" si="65"/>
        <v>4.193548387096774</v>
      </c>
    </row>
    <row r="157" spans="1:29" x14ac:dyDescent="0.25">
      <c r="A157" t="s">
        <v>1663</v>
      </c>
      <c r="B157">
        <v>1.7271000000000001</v>
      </c>
      <c r="C157">
        <v>0.21049999999999999</v>
      </c>
      <c r="D157">
        <v>0.1537</v>
      </c>
      <c r="E157">
        <v>0.1545</v>
      </c>
      <c r="F157">
        <v>0.15090000000000001</v>
      </c>
      <c r="G157">
        <v>0.14380000000000001</v>
      </c>
      <c r="H157">
        <v>0.14119999999999999</v>
      </c>
      <c r="I157">
        <v>0.1555</v>
      </c>
      <c r="K157" t="s">
        <v>1663</v>
      </c>
      <c r="L157">
        <f t="shared" si="50"/>
        <v>1.6533333333333333</v>
      </c>
      <c r="M157">
        <f t="shared" si="51"/>
        <v>0.13673333333333332</v>
      </c>
      <c r="N157">
        <f t="shared" si="52"/>
        <v>7.9933333333333328E-2</v>
      </c>
      <c r="O157">
        <f t="shared" si="53"/>
        <v>8.0733333333333324E-2</v>
      </c>
      <c r="P157">
        <f t="shared" si="54"/>
        <v>7.7133333333333332E-2</v>
      </c>
      <c r="Q157">
        <f t="shared" si="55"/>
        <v>7.0033333333333336E-2</v>
      </c>
      <c r="R157">
        <f t="shared" si="56"/>
        <v>6.7433333333333317E-2</v>
      </c>
      <c r="S157">
        <f t="shared" si="57"/>
        <v>8.1733333333333325E-2</v>
      </c>
      <c r="U157" t="s">
        <v>1663</v>
      </c>
      <c r="V157">
        <f t="shared" si="58"/>
        <v>100</v>
      </c>
      <c r="W157">
        <f t="shared" si="59"/>
        <v>8.2701612903225801</v>
      </c>
      <c r="X157">
        <f t="shared" si="60"/>
        <v>4.834677419354839</v>
      </c>
      <c r="Y157">
        <f t="shared" si="61"/>
        <v>4.883064516129032</v>
      </c>
      <c r="Z157">
        <f t="shared" si="62"/>
        <v>4.665322580645161</v>
      </c>
      <c r="AA157">
        <f t="shared" si="63"/>
        <v>4.2358870967741939</v>
      </c>
      <c r="AB157">
        <f t="shared" si="64"/>
        <v>4.0786290322580641</v>
      </c>
      <c r="AC157">
        <f t="shared" si="65"/>
        <v>4.943548387096774</v>
      </c>
    </row>
    <row r="158" spans="1:29" x14ac:dyDescent="0.25">
      <c r="A158" t="s">
        <v>1664</v>
      </c>
      <c r="B158">
        <v>7.2599999999999998E-2</v>
      </c>
      <c r="C158">
        <v>7.3400000000000007E-2</v>
      </c>
      <c r="D158">
        <v>7.5300000000000006E-2</v>
      </c>
      <c r="E158">
        <v>2.7080000000000002</v>
      </c>
      <c r="F158">
        <f>AVERAGE(B158:D158)</f>
        <v>7.3766666666666675E-2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4.3745025351938267</v>
      </c>
      <c r="C164">
        <f t="shared" ref="C164:I164" si="66">AVERAGE(W152,W139,W126)</f>
        <v>4.7250869297103897</v>
      </c>
      <c r="D164">
        <f t="shared" si="66"/>
        <v>4.3107066471347792</v>
      </c>
      <c r="E164">
        <f t="shared" si="66"/>
        <v>4.7065651090318577</v>
      </c>
      <c r="F164">
        <f t="shared" si="66"/>
        <v>4.3626410552010606</v>
      </c>
      <c r="G164">
        <f t="shared" si="66"/>
        <v>4.8129463946762243</v>
      </c>
      <c r="H164">
        <f t="shared" si="66"/>
        <v>4.5892349965656258</v>
      </c>
      <c r="I164">
        <f t="shared" si="66"/>
        <v>5.4039894705669838</v>
      </c>
      <c r="K164" t="s">
        <v>1658</v>
      </c>
      <c r="L164">
        <f>STDEV(V152,V139,V126)/SQRT(3)</f>
        <v>0.50433437691342864</v>
      </c>
      <c r="M164">
        <f t="shared" ref="M164:S164" si="67">STDEV(W152,W139,W126)/SQRT(3)</f>
        <v>0.52886613915957859</v>
      </c>
      <c r="N164">
        <f t="shared" si="67"/>
        <v>0.78188086749334185</v>
      </c>
      <c r="O164">
        <f t="shared" si="67"/>
        <v>0.88831416579600508</v>
      </c>
      <c r="P164">
        <f t="shared" si="67"/>
        <v>3.1094825600370624E-2</v>
      </c>
      <c r="Q164">
        <f t="shared" si="67"/>
        <v>0.95672723581506369</v>
      </c>
      <c r="R164">
        <f t="shared" si="67"/>
        <v>0.53584138073489507</v>
      </c>
      <c r="S164">
        <f t="shared" si="67"/>
        <v>0.65296403915472523</v>
      </c>
    </row>
    <row r="165" spans="1:19" x14ac:dyDescent="0.25">
      <c r="A165" t="s">
        <v>1659</v>
      </c>
      <c r="B165">
        <f t="shared" ref="B165:B169" si="68">AVERAGE(V153,V140,V127)</f>
        <v>7.6664103312783212</v>
      </c>
      <c r="C165">
        <f t="shared" ref="C165:C169" si="69">AVERAGE(W153,W140,W127)</f>
        <v>7.5294328085196618</v>
      </c>
      <c r="D165">
        <f t="shared" ref="D165:D169" si="70">AVERAGE(X153,X140,X127)</f>
        <v>6.0913770374240075</v>
      </c>
      <c r="E165">
        <f t="shared" ref="E165:E169" si="71">AVERAGE(Y153,Y140,Y127)</f>
        <v>5.9273163012424002</v>
      </c>
      <c r="F165">
        <f t="shared" ref="F165:F169" si="72">AVERAGE(Z153,Z140,Z127)</f>
        <v>8.7822613400996197</v>
      </c>
      <c r="G165">
        <f t="shared" ref="G165:G169" si="73">AVERAGE(AA153,AA140,AA127)</f>
        <v>5.5290717125293609</v>
      </c>
      <c r="H165">
        <f t="shared" ref="H165:H169" si="74">AVERAGE(AB153,AB140,AB127)</f>
        <v>5.4304812600218675</v>
      </c>
      <c r="I165">
        <f t="shared" ref="I165:I169" si="75">AVERAGE(AC153,AC140,AC127)</f>
        <v>9.016070447484271</v>
      </c>
      <c r="K165" t="s">
        <v>1659</v>
      </c>
      <c r="L165">
        <f t="shared" ref="L165:L169" si="76">STDEV(V153,V140,V127)/SQRT(3)</f>
        <v>0.51668826328852613</v>
      </c>
      <c r="M165">
        <f t="shared" ref="M165:M169" si="77">STDEV(W153,W140,W127)/SQRT(3)</f>
        <v>0.72470176575870227</v>
      </c>
      <c r="N165">
        <f t="shared" ref="N165:N169" si="78">STDEV(X153,X140,X127)/SQRT(3)</f>
        <v>0.5406033361950302</v>
      </c>
      <c r="O165">
        <f t="shared" ref="O165:O169" si="79">STDEV(Y153,Y140,Y127)/SQRT(3)</f>
        <v>0.52706683731760784</v>
      </c>
      <c r="P165">
        <f t="shared" ref="P165:P169" si="80">STDEV(Z153,Z140,Z127)/SQRT(3)</f>
        <v>2.9598129056559817</v>
      </c>
      <c r="Q165">
        <f t="shared" ref="Q165:Q169" si="81">STDEV(AA153,AA140,AA127)/SQRT(3)</f>
        <v>0.51591463276937533</v>
      </c>
      <c r="R165">
        <f t="shared" ref="R165:R169" si="82">STDEV(AB153,AB140,AB127)/SQRT(3)</f>
        <v>0.58600018200697757</v>
      </c>
      <c r="S165">
        <f t="shared" ref="S165:S169" si="83">STDEV(AC153,AC140,AC127)/SQRT(3)</f>
        <v>2.7760793844836877</v>
      </c>
    </row>
    <row r="166" spans="1:19" x14ac:dyDescent="0.25">
      <c r="A166" t="s">
        <v>1660</v>
      </c>
      <c r="B166">
        <f t="shared" si="68"/>
        <v>4.5841190259055198</v>
      </c>
      <c r="C166">
        <f t="shared" si="69"/>
        <v>6.1942311571782964</v>
      </c>
      <c r="D166">
        <f t="shared" si="70"/>
        <v>3.9585216319429217</v>
      </c>
      <c r="E166">
        <f t="shared" si="71"/>
        <v>4.3055868381069713</v>
      </c>
      <c r="F166">
        <f t="shared" si="72"/>
        <v>8.2893997482240476</v>
      </c>
      <c r="G166">
        <f t="shared" si="73"/>
        <v>5.7065267276987841</v>
      </c>
      <c r="H166">
        <f t="shared" si="74"/>
        <v>5.8346809236831119</v>
      </c>
      <c r="I166">
        <f t="shared" si="75"/>
        <v>5.0777963628838387</v>
      </c>
      <c r="K166" t="s">
        <v>1660</v>
      </c>
      <c r="L166">
        <f t="shared" si="76"/>
        <v>0.6530989616092282</v>
      </c>
      <c r="M166">
        <f t="shared" si="77"/>
        <v>0.51207986308899134</v>
      </c>
      <c r="N166">
        <f t="shared" si="78"/>
        <v>0.53020567440759037</v>
      </c>
      <c r="O166">
        <f t="shared" si="79"/>
        <v>0.66591244770665992</v>
      </c>
      <c r="P166">
        <f t="shared" si="80"/>
        <v>4.5938951858313528</v>
      </c>
      <c r="Q166">
        <f t="shared" si="81"/>
        <v>2.0017810912524787</v>
      </c>
      <c r="R166">
        <f t="shared" si="82"/>
        <v>1.009873856437022</v>
      </c>
      <c r="S166">
        <f t="shared" si="83"/>
        <v>0.44390056945454726</v>
      </c>
    </row>
    <row r="167" spans="1:19" x14ac:dyDescent="0.25">
      <c r="A167" t="s">
        <v>1661</v>
      </c>
      <c r="B167">
        <f t="shared" si="68"/>
        <v>8.0393096106633184</v>
      </c>
      <c r="C167">
        <f t="shared" si="69"/>
        <v>4.0221504329136222</v>
      </c>
      <c r="D167">
        <f t="shared" si="70"/>
        <v>4.2722624892959793</v>
      </c>
      <c r="E167">
        <f t="shared" si="71"/>
        <v>4.2517583290293244</v>
      </c>
      <c r="F167">
        <f t="shared" si="72"/>
        <v>4.1489414415085708</v>
      </c>
      <c r="G167">
        <f t="shared" si="73"/>
        <v>4.2799536901489788</v>
      </c>
      <c r="H167">
        <f t="shared" si="74"/>
        <v>4.2534745562251706</v>
      </c>
      <c r="I167">
        <f t="shared" si="75"/>
        <v>4.7104109769196407</v>
      </c>
      <c r="K167" t="s">
        <v>1661</v>
      </c>
      <c r="L167">
        <f t="shared" si="76"/>
        <v>3.4205574191072561</v>
      </c>
      <c r="M167">
        <f t="shared" si="77"/>
        <v>3.1320092582306475E-2</v>
      </c>
      <c r="N167">
        <f t="shared" si="78"/>
        <v>0.51175157008173999</v>
      </c>
      <c r="O167">
        <f t="shared" si="79"/>
        <v>0.53474472271749995</v>
      </c>
      <c r="P167">
        <f t="shared" si="80"/>
        <v>6.7050633046089533E-2</v>
      </c>
      <c r="Q167">
        <f t="shared" si="81"/>
        <v>0.31877658113176899</v>
      </c>
      <c r="R167">
        <f t="shared" si="82"/>
        <v>0.30932672547257156</v>
      </c>
      <c r="S167">
        <f t="shared" si="83"/>
        <v>0.6104072649322192</v>
      </c>
    </row>
    <row r="168" spans="1:19" x14ac:dyDescent="0.25">
      <c r="A168" t="s">
        <v>1662</v>
      </c>
      <c r="B168">
        <f t="shared" si="68"/>
        <v>4.4053376507252446</v>
      </c>
      <c r="C168">
        <f t="shared" si="69"/>
        <v>4.2933112063573393</v>
      </c>
      <c r="D168">
        <f t="shared" si="70"/>
        <v>4.4714753636112556</v>
      </c>
      <c r="E168">
        <f t="shared" si="71"/>
        <v>5.1167414937581661</v>
      </c>
      <c r="F168">
        <f t="shared" si="72"/>
        <v>11.875586731472382</v>
      </c>
      <c r="G168">
        <f t="shared" si="73"/>
        <v>6.3880836393904481</v>
      </c>
      <c r="H168">
        <f t="shared" si="74"/>
        <v>4.3529298489688717</v>
      </c>
      <c r="I168">
        <f t="shared" si="75"/>
        <v>4.6627855038814383</v>
      </c>
      <c r="K168" t="s">
        <v>1662</v>
      </c>
      <c r="L168">
        <f t="shared" si="76"/>
        <v>0.32315050616496088</v>
      </c>
      <c r="M168">
        <f t="shared" si="77"/>
        <v>0.35269663261001183</v>
      </c>
      <c r="N168">
        <f t="shared" si="78"/>
        <v>0.46010911117110453</v>
      </c>
      <c r="O168">
        <f t="shared" si="79"/>
        <v>0.78867097219282778</v>
      </c>
      <c r="P168">
        <f t="shared" si="80"/>
        <v>8.1753149554674263</v>
      </c>
      <c r="Q168">
        <f t="shared" si="81"/>
        <v>2.4755558782388452</v>
      </c>
      <c r="R168">
        <f t="shared" si="82"/>
        <v>0.54532799039724533</v>
      </c>
      <c r="S168">
        <f t="shared" si="83"/>
        <v>0.58684928191849872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7.8931362923332697</v>
      </c>
      <c r="D169">
        <f t="shared" si="70"/>
        <v>4.7435042986845941</v>
      </c>
      <c r="E169">
        <f t="shared" si="71"/>
        <v>5.3582928717248448</v>
      </c>
      <c r="F169">
        <f t="shared" si="72"/>
        <v>4.7194207850896284</v>
      </c>
      <c r="G169">
        <f t="shared" si="73"/>
        <v>4.3939653580398055</v>
      </c>
      <c r="H169">
        <f t="shared" si="74"/>
        <v>4.4440388523293999</v>
      </c>
      <c r="I169">
        <f t="shared" si="75"/>
        <v>6.2441471706168477</v>
      </c>
      <c r="K169" t="s">
        <v>1663</v>
      </c>
      <c r="L169">
        <f t="shared" si="76"/>
        <v>0</v>
      </c>
      <c r="M169">
        <f t="shared" si="77"/>
        <v>0.24053384251830146</v>
      </c>
      <c r="N169">
        <f t="shared" si="78"/>
        <v>0.10232776613593156</v>
      </c>
      <c r="O169">
        <f t="shared" si="79"/>
        <v>0.39031118708185403</v>
      </c>
      <c r="P169">
        <f t="shared" si="80"/>
        <v>3.4280076477402284E-2</v>
      </c>
      <c r="Q169">
        <f t="shared" si="81"/>
        <v>0.19562247920937248</v>
      </c>
      <c r="R169">
        <f t="shared" si="82"/>
        <v>0.59589939038516926</v>
      </c>
      <c r="S169">
        <f t="shared" si="83"/>
        <v>1.1694660443731284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1529</v>
      </c>
      <c r="D175" s="224" t="s">
        <v>1529</v>
      </c>
      <c r="E175" s="224" t="s">
        <v>1529</v>
      </c>
      <c r="F175" s="224" t="s">
        <v>1529</v>
      </c>
      <c r="G175" s="224" t="s">
        <v>1529</v>
      </c>
      <c r="H175" s="224" t="s">
        <v>1529</v>
      </c>
      <c r="I175" s="225" t="s">
        <v>1529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1533</v>
      </c>
      <c r="D176" s="219" t="s">
        <v>1533</v>
      </c>
      <c r="E176" s="219" t="s">
        <v>1533</v>
      </c>
      <c r="F176" s="219" t="s">
        <v>1533</v>
      </c>
      <c r="G176" s="219" t="s">
        <v>1533</v>
      </c>
      <c r="H176" s="219" t="s">
        <v>1533</v>
      </c>
      <c r="I176" s="220" t="s">
        <v>1533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1541</v>
      </c>
      <c r="D177" s="219" t="s">
        <v>1541</v>
      </c>
      <c r="E177" s="219" t="s">
        <v>1541</v>
      </c>
      <c r="F177" s="219" t="s">
        <v>1541</v>
      </c>
      <c r="G177" s="219" t="s">
        <v>1541</v>
      </c>
      <c r="H177" s="219" t="s">
        <v>1541</v>
      </c>
      <c r="I177" s="220" t="s">
        <v>1541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1545</v>
      </c>
      <c r="D178" s="219" t="s">
        <v>1545</v>
      </c>
      <c r="E178" s="219" t="s">
        <v>1545</v>
      </c>
      <c r="F178" s="219" t="s">
        <v>1545</v>
      </c>
      <c r="G178" s="219" t="s">
        <v>1545</v>
      </c>
      <c r="H178" s="219" t="s">
        <v>1545</v>
      </c>
      <c r="I178" s="220" t="s">
        <v>1545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1549</v>
      </c>
      <c r="D179" s="219" t="s">
        <v>1549</v>
      </c>
      <c r="E179" s="219" t="s">
        <v>1549</v>
      </c>
      <c r="F179" s="219" t="s">
        <v>1549</v>
      </c>
      <c r="G179" s="219" t="s">
        <v>1549</v>
      </c>
      <c r="H179" s="219" t="s">
        <v>1549</v>
      </c>
      <c r="I179" s="220" t="s">
        <v>1549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1553</v>
      </c>
      <c r="D180" s="219" t="s">
        <v>1553</v>
      </c>
      <c r="E180" s="219" t="s">
        <v>1553</v>
      </c>
      <c r="F180" s="219" t="s">
        <v>1553</v>
      </c>
      <c r="G180" s="219" t="s">
        <v>1553</v>
      </c>
      <c r="H180" s="219" t="s">
        <v>1553</v>
      </c>
      <c r="I180" s="220" t="s">
        <v>1553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2421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56301</v>
      </c>
      <c r="C190">
        <v>46525</v>
      </c>
      <c r="D190">
        <v>46460</v>
      </c>
      <c r="E190">
        <v>49542</v>
      </c>
      <c r="F190">
        <v>43042</v>
      </c>
      <c r="G190">
        <v>44265</v>
      </c>
      <c r="H190">
        <v>46958</v>
      </c>
      <c r="I190">
        <v>57193</v>
      </c>
      <c r="K190" t="s">
        <v>1658</v>
      </c>
      <c r="L190">
        <f>B190-$E$196</f>
        <v>46682</v>
      </c>
      <c r="M190">
        <f t="shared" ref="M190:S190" si="84">C190-$E$196</f>
        <v>36906</v>
      </c>
      <c r="N190">
        <f t="shared" si="84"/>
        <v>36841</v>
      </c>
      <c r="O190">
        <f t="shared" si="84"/>
        <v>39923</v>
      </c>
      <c r="P190">
        <f t="shared" si="84"/>
        <v>33423</v>
      </c>
      <c r="Q190">
        <f t="shared" si="84"/>
        <v>34646</v>
      </c>
      <c r="R190">
        <f t="shared" si="84"/>
        <v>37339</v>
      </c>
      <c r="S190">
        <f t="shared" si="84"/>
        <v>47574</v>
      </c>
      <c r="U190" t="s">
        <v>1658</v>
      </c>
      <c r="V190">
        <f>L190/$O$196*100</f>
        <v>119.7209707891295</v>
      </c>
      <c r="W190">
        <f t="shared" ref="W190:AC190" si="85">M190/$O$196*100</f>
        <v>94.649375518264264</v>
      </c>
      <c r="X190">
        <f t="shared" si="85"/>
        <v>94.48267608162287</v>
      </c>
      <c r="Y190">
        <f t="shared" si="85"/>
        <v>102.38679398514236</v>
      </c>
      <c r="Z190">
        <f t="shared" si="85"/>
        <v>85.716850321003264</v>
      </c>
      <c r="AA190">
        <f t="shared" si="85"/>
        <v>88.853364336578977</v>
      </c>
      <c r="AB190">
        <f t="shared" si="85"/>
        <v>95.759850226967686</v>
      </c>
      <c r="AC190">
        <f t="shared" si="85"/>
        <v>122.00859998119287</v>
      </c>
    </row>
    <row r="191" spans="1:29" x14ac:dyDescent="0.25">
      <c r="A191" t="s">
        <v>1659</v>
      </c>
      <c r="B191">
        <v>45447</v>
      </c>
      <c r="C191">
        <v>40799</v>
      </c>
      <c r="D191">
        <v>47770</v>
      </c>
      <c r="E191">
        <v>45062</v>
      </c>
      <c r="F191">
        <v>39958</v>
      </c>
      <c r="G191">
        <v>40662</v>
      </c>
      <c r="H191">
        <v>45598</v>
      </c>
      <c r="I191">
        <v>45657</v>
      </c>
      <c r="K191" t="s">
        <v>1659</v>
      </c>
      <c r="L191">
        <f t="shared" ref="L191:L195" si="86">B191-$E$196</f>
        <v>35828</v>
      </c>
      <c r="M191">
        <f t="shared" ref="M191:M195" si="87">C191-$E$196</f>
        <v>31180</v>
      </c>
      <c r="N191">
        <f t="shared" ref="N191:N195" si="88">D191-$E$196</f>
        <v>38151</v>
      </c>
      <c r="O191">
        <f t="shared" ref="O191:O195" si="89">E191-$E$196</f>
        <v>35443</v>
      </c>
      <c r="P191">
        <f t="shared" ref="P191:P195" si="90">F191-$E$196</f>
        <v>30339</v>
      </c>
      <c r="Q191">
        <f t="shared" ref="Q191:Q195" si="91">G191-$E$196</f>
        <v>31043</v>
      </c>
      <c r="R191">
        <f t="shared" ref="R191:R195" si="92">H191-$E$196</f>
        <v>35979</v>
      </c>
      <c r="S191">
        <f t="shared" ref="S191:S195" si="93">I191-$E$196</f>
        <v>36038</v>
      </c>
      <c r="U191" t="s">
        <v>1659</v>
      </c>
      <c r="V191">
        <f t="shared" ref="V191:V195" si="94">L191/$O$196*100</f>
        <v>91.884729476734734</v>
      </c>
      <c r="W191">
        <f t="shared" ref="W191:W195" si="95">M191/$O$196*100</f>
        <v>79.964437453516496</v>
      </c>
      <c r="X191">
        <f t="shared" ref="X191:X195" si="96">N191/$O$196*100</f>
        <v>97.84231088162629</v>
      </c>
      <c r="Y191">
        <f t="shared" ref="Y191:Y195" si="97">O191/$O$196*100</f>
        <v>90.897355890474188</v>
      </c>
      <c r="Z191">
        <f t="shared" ref="Z191:Z195" si="98">P191/$O$196*100</f>
        <v>77.807603204048661</v>
      </c>
      <c r="AA191">
        <f t="shared" ref="AA191:AA195" si="99">Q191/$O$196*100</f>
        <v>79.613086333210788</v>
      </c>
      <c r="AB191">
        <f t="shared" ref="AB191:AB195" si="100">R191/$O$196*100</f>
        <v>92.271985091086279</v>
      </c>
      <c r="AC191">
        <f t="shared" ref="AC191:AC195" si="101">S191/$O$196*100</f>
        <v>92.42329688742231</v>
      </c>
    </row>
    <row r="192" spans="1:29" x14ac:dyDescent="0.25">
      <c r="A192" t="s">
        <v>1660</v>
      </c>
      <c r="B192">
        <v>44086</v>
      </c>
      <c r="C192">
        <v>34905</v>
      </c>
      <c r="D192">
        <v>47893</v>
      </c>
      <c r="E192">
        <v>43734</v>
      </c>
      <c r="F192">
        <v>37195</v>
      </c>
      <c r="G192">
        <v>35733</v>
      </c>
      <c r="H192">
        <v>49919</v>
      </c>
      <c r="I192">
        <v>40786</v>
      </c>
      <c r="K192" t="s">
        <v>1660</v>
      </c>
      <c r="L192">
        <f t="shared" si="86"/>
        <v>34467</v>
      </c>
      <c r="M192">
        <f t="shared" si="87"/>
        <v>25286</v>
      </c>
      <c r="N192">
        <f t="shared" si="88"/>
        <v>38274</v>
      </c>
      <c r="O192">
        <f t="shared" si="89"/>
        <v>34115</v>
      </c>
      <c r="P192">
        <f t="shared" si="90"/>
        <v>27576</v>
      </c>
      <c r="Q192">
        <f t="shared" si="91"/>
        <v>26114</v>
      </c>
      <c r="R192">
        <f t="shared" si="92"/>
        <v>40300</v>
      </c>
      <c r="S192">
        <f t="shared" si="93"/>
        <v>31167</v>
      </c>
      <c r="U192" t="s">
        <v>1660</v>
      </c>
      <c r="V192">
        <f t="shared" si="94"/>
        <v>88.394299734135757</v>
      </c>
      <c r="W192">
        <f t="shared" si="95"/>
        <v>64.848645460218663</v>
      </c>
      <c r="X192">
        <f t="shared" si="96"/>
        <v>98.15775750788616</v>
      </c>
      <c r="Y192">
        <f t="shared" si="97"/>
        <v>87.491558169554693</v>
      </c>
      <c r="Z192">
        <f t="shared" si="98"/>
        <v>70.721594843430751</v>
      </c>
      <c r="AA192">
        <f t="shared" si="99"/>
        <v>66.97213982235823</v>
      </c>
      <c r="AB192">
        <f t="shared" si="100"/>
        <v>103.35365071766245</v>
      </c>
      <c r="AC192">
        <f t="shared" si="101"/>
        <v>79.931097566188228</v>
      </c>
    </row>
    <row r="193" spans="1:29" x14ac:dyDescent="0.25">
      <c r="A193" t="s">
        <v>1661</v>
      </c>
      <c r="B193">
        <v>52845</v>
      </c>
      <c r="C193">
        <v>44628</v>
      </c>
      <c r="D193">
        <v>36289</v>
      </c>
      <c r="E193">
        <v>40619</v>
      </c>
      <c r="F193">
        <v>39392</v>
      </c>
      <c r="G193">
        <v>41983</v>
      </c>
      <c r="H193">
        <v>44433</v>
      </c>
      <c r="I193">
        <v>39637</v>
      </c>
      <c r="K193" t="s">
        <v>1661</v>
      </c>
      <c r="L193">
        <f t="shared" si="86"/>
        <v>43226</v>
      </c>
      <c r="M193">
        <f t="shared" si="87"/>
        <v>35009</v>
      </c>
      <c r="N193">
        <f t="shared" si="88"/>
        <v>26670</v>
      </c>
      <c r="O193">
        <f t="shared" si="89"/>
        <v>31000</v>
      </c>
      <c r="P193">
        <f t="shared" si="90"/>
        <v>29773</v>
      </c>
      <c r="Q193">
        <f t="shared" si="91"/>
        <v>32364</v>
      </c>
      <c r="R193">
        <f t="shared" si="92"/>
        <v>34814</v>
      </c>
      <c r="S193">
        <f t="shared" si="93"/>
        <v>30018</v>
      </c>
      <c r="U193" t="s">
        <v>1661</v>
      </c>
      <c r="V193">
        <f t="shared" si="94"/>
        <v>110.85768997324259</v>
      </c>
      <c r="W193">
        <f t="shared" si="95"/>
        <v>89.784316575053211</v>
      </c>
      <c r="X193">
        <f t="shared" si="96"/>
        <v>68.398061157321521</v>
      </c>
      <c r="Y193">
        <f t="shared" si="97"/>
        <v>79.502808244355734</v>
      </c>
      <c r="Z193">
        <f t="shared" si="98"/>
        <v>76.356035801909769</v>
      </c>
      <c r="AA193">
        <f t="shared" si="99"/>
        <v>83.000931807107364</v>
      </c>
      <c r="AB193">
        <f t="shared" si="100"/>
        <v>89.284218265129027</v>
      </c>
      <c r="AC193">
        <f t="shared" si="101"/>
        <v>76.98436444771194</v>
      </c>
    </row>
    <row r="194" spans="1:29" x14ac:dyDescent="0.25">
      <c r="A194" t="s">
        <v>1662</v>
      </c>
      <c r="B194">
        <v>44172</v>
      </c>
      <c r="C194">
        <v>40749</v>
      </c>
      <c r="D194">
        <v>41580</v>
      </c>
      <c r="E194">
        <v>43403</v>
      </c>
      <c r="F194">
        <v>39733</v>
      </c>
      <c r="G194">
        <v>39412</v>
      </c>
      <c r="H194">
        <v>50324</v>
      </c>
      <c r="I194">
        <v>40684</v>
      </c>
      <c r="K194" t="s">
        <v>1662</v>
      </c>
      <c r="L194">
        <f t="shared" si="86"/>
        <v>34553</v>
      </c>
      <c r="M194">
        <f t="shared" si="87"/>
        <v>31130</v>
      </c>
      <c r="N194">
        <f t="shared" si="88"/>
        <v>31961</v>
      </c>
      <c r="O194">
        <f t="shared" si="89"/>
        <v>33784</v>
      </c>
      <c r="P194">
        <f t="shared" si="90"/>
        <v>30114</v>
      </c>
      <c r="Q194">
        <f t="shared" si="91"/>
        <v>29793</v>
      </c>
      <c r="R194">
        <f t="shared" si="92"/>
        <v>40705</v>
      </c>
      <c r="S194">
        <f t="shared" si="93"/>
        <v>31065</v>
      </c>
      <c r="U194" t="s">
        <v>1662</v>
      </c>
      <c r="V194">
        <f t="shared" si="94"/>
        <v>88.614855911845908</v>
      </c>
      <c r="W194">
        <f t="shared" si="95"/>
        <v>79.836207117638509</v>
      </c>
      <c r="X194">
        <f t="shared" si="96"/>
        <v>81.967395299930743</v>
      </c>
      <c r="Y194">
        <f t="shared" si="97"/>
        <v>86.642673346042372</v>
      </c>
      <c r="Z194">
        <f t="shared" si="98"/>
        <v>77.230566692597691</v>
      </c>
      <c r="AA194">
        <f t="shared" si="99"/>
        <v>76.40732793626097</v>
      </c>
      <c r="AB194">
        <f t="shared" si="100"/>
        <v>104.39231643827418</v>
      </c>
      <c r="AC194">
        <f t="shared" si="101"/>
        <v>79.669507680997114</v>
      </c>
    </row>
    <row r="195" spans="1:29" x14ac:dyDescent="0.25">
      <c r="A195" t="s">
        <v>1663</v>
      </c>
      <c r="B195">
        <v>10199</v>
      </c>
      <c r="C195">
        <v>48430</v>
      </c>
      <c r="D195">
        <v>44402</v>
      </c>
      <c r="E195">
        <v>48791</v>
      </c>
      <c r="F195">
        <v>39129</v>
      </c>
      <c r="G195">
        <v>41979</v>
      </c>
      <c r="H195">
        <v>47320</v>
      </c>
      <c r="I195">
        <v>50418</v>
      </c>
      <c r="K195" t="s">
        <v>1663</v>
      </c>
      <c r="L195">
        <f t="shared" si="86"/>
        <v>580</v>
      </c>
      <c r="M195">
        <f t="shared" si="87"/>
        <v>38811</v>
      </c>
      <c r="N195">
        <f t="shared" si="88"/>
        <v>34783</v>
      </c>
      <c r="O195">
        <f t="shared" si="89"/>
        <v>39172</v>
      </c>
      <c r="P195">
        <f t="shared" si="90"/>
        <v>29510</v>
      </c>
      <c r="Q195">
        <f t="shared" si="91"/>
        <v>32360</v>
      </c>
      <c r="R195">
        <f t="shared" si="92"/>
        <v>37701</v>
      </c>
      <c r="S195">
        <f t="shared" si="93"/>
        <v>40799</v>
      </c>
      <c r="U195" t="s">
        <v>1663</v>
      </c>
      <c r="V195">
        <f t="shared" si="94"/>
        <v>1.48747189618472</v>
      </c>
      <c r="W195">
        <f t="shared" si="95"/>
        <v>99.534951315215807</v>
      </c>
      <c r="X195">
        <f t="shared" si="96"/>
        <v>89.204715456884685</v>
      </c>
      <c r="Y195">
        <f t="shared" si="97"/>
        <v>100.46077434025491</v>
      </c>
      <c r="Z195">
        <f t="shared" si="98"/>
        <v>75.681544235191538</v>
      </c>
      <c r="AA195">
        <f t="shared" si="99"/>
        <v>82.990673380237141</v>
      </c>
      <c r="AB195">
        <f t="shared" si="100"/>
        <v>96.688237858724364</v>
      </c>
      <c r="AC195">
        <f t="shared" si="101"/>
        <v>104.6333894697248</v>
      </c>
    </row>
    <row r="196" spans="1:29" x14ac:dyDescent="0.25">
      <c r="A196" t="s">
        <v>1664</v>
      </c>
      <c r="B196">
        <v>9457</v>
      </c>
      <c r="C196">
        <v>9687</v>
      </c>
      <c r="D196">
        <v>9713</v>
      </c>
      <c r="E196">
        <f>AVERAGE(B196:D196)</f>
        <v>9619</v>
      </c>
      <c r="O196">
        <f>AVERAGE(L190:L192)</f>
        <v>38992.333333333336</v>
      </c>
    </row>
    <row r="197" spans="1:29" x14ac:dyDescent="0.25">
      <c r="A197" t="s">
        <v>1665</v>
      </c>
    </row>
    <row r="200" spans="1:29" x14ac:dyDescent="0.25">
      <c r="A200" s="7" t="s">
        <v>2422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62561</v>
      </c>
      <c r="C203">
        <v>49190</v>
      </c>
      <c r="D203">
        <v>61371</v>
      </c>
      <c r="E203">
        <v>53390</v>
      </c>
      <c r="F203">
        <v>57254</v>
      </c>
      <c r="G203">
        <v>57405</v>
      </c>
      <c r="H203">
        <v>62636</v>
      </c>
      <c r="I203">
        <v>60590</v>
      </c>
      <c r="K203" t="s">
        <v>1658</v>
      </c>
      <c r="L203">
        <f>B203-$E$209</f>
        <v>51294</v>
      </c>
      <c r="M203">
        <f t="shared" ref="M203:S203" si="102">C203-$E$209</f>
        <v>37923</v>
      </c>
      <c r="N203">
        <f t="shared" si="102"/>
        <v>50104</v>
      </c>
      <c r="O203">
        <f t="shared" si="102"/>
        <v>42123</v>
      </c>
      <c r="P203">
        <f t="shared" si="102"/>
        <v>45987</v>
      </c>
      <c r="Q203">
        <f t="shared" si="102"/>
        <v>46138</v>
      </c>
      <c r="R203">
        <f t="shared" si="102"/>
        <v>51369</v>
      </c>
      <c r="S203">
        <f t="shared" si="102"/>
        <v>49323</v>
      </c>
    </row>
    <row r="204" spans="1:29" x14ac:dyDescent="0.25">
      <c r="A204" t="s">
        <v>1659</v>
      </c>
      <c r="B204">
        <v>51913</v>
      </c>
      <c r="C204">
        <v>54229</v>
      </c>
      <c r="D204">
        <v>51568</v>
      </c>
      <c r="E204">
        <v>52437</v>
      </c>
      <c r="F204">
        <v>55878</v>
      </c>
      <c r="G204">
        <v>54099</v>
      </c>
      <c r="H204">
        <v>56292</v>
      </c>
      <c r="I204">
        <v>53782</v>
      </c>
      <c r="K204" t="s">
        <v>1659</v>
      </c>
      <c r="L204">
        <f t="shared" ref="L204:L208" si="103">B204-$E$209</f>
        <v>40646</v>
      </c>
      <c r="M204">
        <f t="shared" ref="M204:M208" si="104">C204-$E$209</f>
        <v>42962</v>
      </c>
      <c r="N204">
        <f t="shared" ref="N204:N208" si="105">D204-$E$209</f>
        <v>40301</v>
      </c>
      <c r="O204">
        <f t="shared" ref="O204:O208" si="106">E204-$E$209</f>
        <v>41170</v>
      </c>
      <c r="P204">
        <f t="shared" ref="P204:P208" si="107">F204-$E$209</f>
        <v>44611</v>
      </c>
      <c r="Q204">
        <f t="shared" ref="Q204:Q208" si="108">G204-$E$209</f>
        <v>42832</v>
      </c>
      <c r="R204">
        <f t="shared" ref="R204:R208" si="109">H204-$E$209</f>
        <v>45025</v>
      </c>
      <c r="S204">
        <f t="shared" ref="S204:S208" si="110">I204-$E$209</f>
        <v>42515</v>
      </c>
      <c r="U204" t="s">
        <v>1658</v>
      </c>
      <c r="V204">
        <f>L203/$O$209*100</f>
        <v>113.37695062110429</v>
      </c>
      <c r="W204">
        <f t="shared" ref="W204:AC204" si="111">M203/$O$209*100</f>
        <v>83.822554263737231</v>
      </c>
      <c r="X204">
        <f t="shared" si="111"/>
        <v>110.74665134167367</v>
      </c>
      <c r="Y204">
        <f t="shared" si="111"/>
        <v>93.105963485257064</v>
      </c>
      <c r="Z204">
        <f t="shared" si="111"/>
        <v>101.64669996905531</v>
      </c>
      <c r="AA204">
        <f t="shared" si="111"/>
        <v>101.98046063392422</v>
      </c>
      <c r="AB204">
        <f t="shared" si="111"/>
        <v>113.54272578577429</v>
      </c>
      <c r="AC204">
        <f t="shared" si="111"/>
        <v>109.02037929357678</v>
      </c>
    </row>
    <row r="205" spans="1:29" x14ac:dyDescent="0.25">
      <c r="A205" t="s">
        <v>1660</v>
      </c>
      <c r="B205">
        <v>55053</v>
      </c>
      <c r="C205">
        <v>51378</v>
      </c>
      <c r="D205">
        <v>48943</v>
      </c>
      <c r="E205">
        <v>52711</v>
      </c>
      <c r="F205">
        <v>58576</v>
      </c>
      <c r="G205">
        <v>60458</v>
      </c>
      <c r="H205">
        <v>61074</v>
      </c>
      <c r="I205">
        <v>51037</v>
      </c>
      <c r="K205" t="s">
        <v>1660</v>
      </c>
      <c r="L205">
        <f t="shared" si="103"/>
        <v>43786</v>
      </c>
      <c r="M205">
        <f t="shared" si="104"/>
        <v>40111</v>
      </c>
      <c r="N205">
        <f t="shared" si="105"/>
        <v>37676</v>
      </c>
      <c r="O205">
        <f t="shared" si="106"/>
        <v>41444</v>
      </c>
      <c r="P205">
        <f t="shared" si="107"/>
        <v>47309</v>
      </c>
      <c r="Q205">
        <f t="shared" si="108"/>
        <v>49191</v>
      </c>
      <c r="R205">
        <f t="shared" si="109"/>
        <v>49807</v>
      </c>
      <c r="S205">
        <f t="shared" si="110"/>
        <v>39770</v>
      </c>
      <c r="U205" t="s">
        <v>1659</v>
      </c>
      <c r="V205">
        <f t="shared" ref="V205:V209" si="112">L204/$O$209*100</f>
        <v>89.841297909022586</v>
      </c>
      <c r="W205">
        <f t="shared" ref="W205:W209" si="113">M204/$O$209*100</f>
        <v>94.960434994032099</v>
      </c>
      <c r="X205">
        <f t="shared" ref="X205:X209" si="114">N204/$O$209*100</f>
        <v>89.078732151540606</v>
      </c>
      <c r="Y205">
        <f t="shared" ref="Y205:Y209" si="115">O204/$O$209*100</f>
        <v>90.999513726183636</v>
      </c>
      <c r="Z205">
        <f t="shared" ref="Z205:Z209" si="116">P204/$O$209*100</f>
        <v>98.605278281243088</v>
      </c>
      <c r="AA205">
        <f t="shared" ref="AA205:AA209" si="117">Q204/$O$209*100</f>
        <v>94.673091375270772</v>
      </c>
      <c r="AB205">
        <f t="shared" ref="AB205:AB209" si="118">R204/$O$209*100</f>
        <v>99.520357190221475</v>
      </c>
      <c r="AC205">
        <f t="shared" ref="AC205:AC209" si="119">S204/$O$209*100</f>
        <v>93.972415012598915</v>
      </c>
    </row>
    <row r="206" spans="1:29" x14ac:dyDescent="0.25">
      <c r="A206" t="s">
        <v>1661</v>
      </c>
      <c r="B206">
        <v>57609</v>
      </c>
      <c r="C206">
        <v>47499</v>
      </c>
      <c r="D206">
        <v>42573</v>
      </c>
      <c r="E206">
        <v>43941</v>
      </c>
      <c r="F206">
        <v>51681</v>
      </c>
      <c r="G206">
        <v>50327</v>
      </c>
      <c r="H206">
        <v>55488</v>
      </c>
      <c r="I206">
        <v>50676</v>
      </c>
      <c r="K206" t="s">
        <v>1661</v>
      </c>
      <c r="L206">
        <f t="shared" si="103"/>
        <v>46342</v>
      </c>
      <c r="M206">
        <f t="shared" si="104"/>
        <v>36232</v>
      </c>
      <c r="N206">
        <f t="shared" si="105"/>
        <v>31306</v>
      </c>
      <c r="O206">
        <f t="shared" si="106"/>
        <v>32674</v>
      </c>
      <c r="P206">
        <f t="shared" si="107"/>
        <v>40414</v>
      </c>
      <c r="Q206">
        <f t="shared" si="108"/>
        <v>39060</v>
      </c>
      <c r="R206">
        <f t="shared" si="109"/>
        <v>44221</v>
      </c>
      <c r="S206">
        <f t="shared" si="110"/>
        <v>39409</v>
      </c>
      <c r="U206" t="s">
        <v>1660</v>
      </c>
      <c r="V206">
        <f t="shared" si="112"/>
        <v>96.781751469873129</v>
      </c>
      <c r="W206">
        <f t="shared" si="113"/>
        <v>88.658768401043275</v>
      </c>
      <c r="X206">
        <f t="shared" si="114"/>
        <v>83.276601388090711</v>
      </c>
      <c r="Y206">
        <f t="shared" si="115"/>
        <v>91.605145661111351</v>
      </c>
      <c r="Z206">
        <f t="shared" si="116"/>
        <v>104.56876353830511</v>
      </c>
      <c r="AA206">
        <f t="shared" si="117"/>
        <v>108.72861500375757</v>
      </c>
      <c r="AB206">
        <f t="shared" si="118"/>
        <v>110.09018168958048</v>
      </c>
      <c r="AC206">
        <f t="shared" si="119"/>
        <v>87.905043985677025</v>
      </c>
    </row>
    <row r="207" spans="1:29" x14ac:dyDescent="0.25">
      <c r="A207" t="s">
        <v>1662</v>
      </c>
      <c r="B207">
        <v>53263</v>
      </c>
      <c r="C207">
        <v>53297</v>
      </c>
      <c r="D207">
        <v>42304</v>
      </c>
      <c r="E207">
        <v>50682</v>
      </c>
      <c r="F207">
        <v>58231</v>
      </c>
      <c r="G207">
        <v>56614</v>
      </c>
      <c r="H207">
        <v>54029</v>
      </c>
      <c r="I207">
        <v>49452</v>
      </c>
      <c r="K207" t="s">
        <v>1662</v>
      </c>
      <c r="L207">
        <f t="shared" si="103"/>
        <v>41996</v>
      </c>
      <c r="M207">
        <f t="shared" si="104"/>
        <v>42030</v>
      </c>
      <c r="N207">
        <f t="shared" si="105"/>
        <v>31037</v>
      </c>
      <c r="O207">
        <f t="shared" si="106"/>
        <v>39415</v>
      </c>
      <c r="P207">
        <f t="shared" si="107"/>
        <v>46964</v>
      </c>
      <c r="Q207">
        <f t="shared" si="108"/>
        <v>45347</v>
      </c>
      <c r="R207">
        <f t="shared" si="109"/>
        <v>42762</v>
      </c>
      <c r="S207">
        <f t="shared" si="110"/>
        <v>38185</v>
      </c>
      <c r="U207" t="s">
        <v>1661</v>
      </c>
      <c r="V207">
        <f t="shared" si="112"/>
        <v>102.43136908182662</v>
      </c>
      <c r="W207">
        <f t="shared" si="113"/>
        <v>80.084876884311043</v>
      </c>
      <c r="X207">
        <f t="shared" si="114"/>
        <v>69.19676406878564</v>
      </c>
      <c r="Y207">
        <f t="shared" si="115"/>
        <v>72.220503072366384</v>
      </c>
      <c r="Z207">
        <f t="shared" si="116"/>
        <v>89.32850006631007</v>
      </c>
      <c r="AA207">
        <f t="shared" si="117"/>
        <v>86.335705760134388</v>
      </c>
      <c r="AB207">
        <f t="shared" si="118"/>
        <v>97.743247424959108</v>
      </c>
      <c r="AC207">
        <f t="shared" si="119"/>
        <v>87.107112859732112</v>
      </c>
    </row>
    <row r="208" spans="1:29" x14ac:dyDescent="0.25">
      <c r="A208" t="s">
        <v>1663</v>
      </c>
      <c r="B208">
        <v>10867</v>
      </c>
      <c r="C208">
        <v>40120</v>
      </c>
      <c r="D208">
        <v>45574</v>
      </c>
      <c r="E208">
        <v>46971</v>
      </c>
      <c r="F208">
        <v>46989</v>
      </c>
      <c r="G208">
        <v>54593</v>
      </c>
      <c r="H208">
        <v>56051</v>
      </c>
      <c r="I208">
        <v>49302</v>
      </c>
      <c r="K208" t="s">
        <v>1663</v>
      </c>
      <c r="L208">
        <f t="shared" si="103"/>
        <v>-400</v>
      </c>
      <c r="M208">
        <f t="shared" si="104"/>
        <v>28853</v>
      </c>
      <c r="N208">
        <f t="shared" si="105"/>
        <v>34307</v>
      </c>
      <c r="O208">
        <f t="shared" si="106"/>
        <v>35704</v>
      </c>
      <c r="P208">
        <f t="shared" si="107"/>
        <v>35722</v>
      </c>
      <c r="Q208">
        <f t="shared" si="108"/>
        <v>43326</v>
      </c>
      <c r="R208">
        <f t="shared" si="109"/>
        <v>44784</v>
      </c>
      <c r="S208">
        <f t="shared" si="110"/>
        <v>38035</v>
      </c>
      <c r="U208" t="s">
        <v>1662</v>
      </c>
      <c r="V208">
        <f t="shared" si="112"/>
        <v>92.825250873082538</v>
      </c>
      <c r="W208">
        <f t="shared" si="113"/>
        <v>92.900402281066263</v>
      </c>
      <c r="X208">
        <f t="shared" si="114"/>
        <v>68.602183811502584</v>
      </c>
      <c r="Y208">
        <f t="shared" si="115"/>
        <v>87.1203748729057</v>
      </c>
      <c r="Z208">
        <f t="shared" si="116"/>
        <v>103.80619778082314</v>
      </c>
      <c r="AA208">
        <f t="shared" si="117"/>
        <v>100.23208523053799</v>
      </c>
      <c r="AB208">
        <f t="shared" si="118"/>
        <v>94.518367888245436</v>
      </c>
      <c r="AC208">
        <f t="shared" si="119"/>
        <v>84.401662172317756</v>
      </c>
    </row>
    <row r="209" spans="1:29" x14ac:dyDescent="0.25">
      <c r="A209" t="s">
        <v>1664</v>
      </c>
      <c r="B209">
        <v>11250</v>
      </c>
      <c r="C209">
        <v>11251</v>
      </c>
      <c r="D209">
        <v>11300</v>
      </c>
      <c r="E209">
        <f>AVERAGE(B209:D209)</f>
        <v>11267</v>
      </c>
      <c r="O209">
        <f>AVERAGE(L203:L205)</f>
        <v>45242</v>
      </c>
      <c r="U209" t="s">
        <v>1663</v>
      </c>
      <c r="V209">
        <f t="shared" si="112"/>
        <v>-0.88413421157331684</v>
      </c>
      <c r="W209">
        <f t="shared" si="113"/>
        <v>63.77481101631227</v>
      </c>
      <c r="X209">
        <f t="shared" si="114"/>
        <v>75.829980991114454</v>
      </c>
      <c r="Y209">
        <f t="shared" si="115"/>
        <v>78.917819725034249</v>
      </c>
      <c r="Z209">
        <f t="shared" si="116"/>
        <v>78.957605764555055</v>
      </c>
      <c r="AA209">
        <f t="shared" si="117"/>
        <v>95.764997126563813</v>
      </c>
      <c r="AB209">
        <f t="shared" si="118"/>
        <v>98.987666327748542</v>
      </c>
      <c r="AC209">
        <f t="shared" si="119"/>
        <v>84.070111842977767</v>
      </c>
    </row>
    <row r="210" spans="1:29" x14ac:dyDescent="0.25">
      <c r="A210" t="s">
        <v>1665</v>
      </c>
    </row>
    <row r="213" spans="1:29" x14ac:dyDescent="0.25">
      <c r="A213" s="7" t="s">
        <v>2423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49895</v>
      </c>
      <c r="C216">
        <v>58189</v>
      </c>
      <c r="D216">
        <v>46130</v>
      </c>
      <c r="E216">
        <v>49329</v>
      </c>
      <c r="F216">
        <v>45104</v>
      </c>
      <c r="G216">
        <v>48972</v>
      </c>
      <c r="H216">
        <v>46703</v>
      </c>
      <c r="I216">
        <v>43269</v>
      </c>
      <c r="K216" t="s">
        <v>1658</v>
      </c>
      <c r="L216">
        <f>B216-$E$222</f>
        <v>39109.333333333336</v>
      </c>
      <c r="M216">
        <f t="shared" ref="M216:S216" si="120">C216-$E$222</f>
        <v>47403.333333333336</v>
      </c>
      <c r="N216">
        <f t="shared" si="120"/>
        <v>35344.333333333336</v>
      </c>
      <c r="O216">
        <f t="shared" si="120"/>
        <v>38543.333333333336</v>
      </c>
      <c r="P216">
        <f t="shared" si="120"/>
        <v>34318.333333333336</v>
      </c>
      <c r="Q216">
        <f t="shared" si="120"/>
        <v>38186.333333333336</v>
      </c>
      <c r="R216">
        <f t="shared" si="120"/>
        <v>35917.333333333336</v>
      </c>
      <c r="S216">
        <f t="shared" si="120"/>
        <v>32483.333333333336</v>
      </c>
    </row>
    <row r="217" spans="1:29" x14ac:dyDescent="0.25">
      <c r="A217" t="s">
        <v>1659</v>
      </c>
      <c r="B217">
        <v>46810</v>
      </c>
      <c r="C217">
        <v>50980</v>
      </c>
      <c r="D217">
        <v>41718</v>
      </c>
      <c r="E217">
        <v>51106</v>
      </c>
      <c r="F217">
        <v>55445</v>
      </c>
      <c r="G217">
        <v>47657</v>
      </c>
      <c r="H217">
        <v>38101</v>
      </c>
      <c r="I217">
        <v>49735</v>
      </c>
      <c r="K217" t="s">
        <v>1659</v>
      </c>
      <c r="L217">
        <f t="shared" ref="L217:L221" si="121">B217-$E$222</f>
        <v>36024.333333333336</v>
      </c>
      <c r="M217">
        <f t="shared" ref="M217:M221" si="122">C217-$E$222</f>
        <v>40194.333333333336</v>
      </c>
      <c r="N217">
        <f t="shared" ref="N217:N221" si="123">D217-$E$222</f>
        <v>30932.333333333336</v>
      </c>
      <c r="O217">
        <f t="shared" ref="O217:O221" si="124">E217-$E$222</f>
        <v>40320.333333333336</v>
      </c>
      <c r="P217">
        <f t="shared" ref="P217:P221" si="125">F217-$E$222</f>
        <v>44659.333333333336</v>
      </c>
      <c r="Q217">
        <f t="shared" ref="Q217:Q221" si="126">G217-$E$222</f>
        <v>36871.333333333336</v>
      </c>
      <c r="R217">
        <f t="shared" ref="R217:R221" si="127">H217-$E$222</f>
        <v>27315.333333333336</v>
      </c>
      <c r="S217">
        <f t="shared" ref="S217:S221" si="128">I217-$E$222</f>
        <v>38949.333333333336</v>
      </c>
      <c r="U217" t="s">
        <v>1658</v>
      </c>
      <c r="V217">
        <f>L216/$O$222*100</f>
        <v>106.85318251778185</v>
      </c>
      <c r="W217">
        <f t="shared" ref="W217:AC217" si="129">M216/$O$222*100</f>
        <v>129.51376556196098</v>
      </c>
      <c r="X217">
        <f t="shared" si="129"/>
        <v>96.566578326639529</v>
      </c>
      <c r="Y217">
        <f t="shared" si="129"/>
        <v>105.30677668187573</v>
      </c>
      <c r="Z217">
        <f t="shared" si="129"/>
        <v>93.763376228336199</v>
      </c>
      <c r="AA217">
        <f t="shared" si="129"/>
        <v>104.33139349562398</v>
      </c>
      <c r="AB217">
        <f t="shared" si="129"/>
        <v>98.132109323060405</v>
      </c>
      <c r="AC217">
        <f t="shared" si="129"/>
        <v>88.749852007686499</v>
      </c>
    </row>
    <row r="218" spans="1:29" x14ac:dyDescent="0.25">
      <c r="A218" t="s">
        <v>1660</v>
      </c>
      <c r="B218">
        <v>45455</v>
      </c>
      <c r="C218">
        <v>40119</v>
      </c>
      <c r="D218">
        <v>40661</v>
      </c>
      <c r="E218">
        <v>45483</v>
      </c>
      <c r="F218">
        <v>41847</v>
      </c>
      <c r="G218">
        <v>50872</v>
      </c>
      <c r="H218">
        <v>46645</v>
      </c>
      <c r="I218">
        <v>41703</v>
      </c>
      <c r="K218" t="s">
        <v>1660</v>
      </c>
      <c r="L218">
        <f t="shared" si="121"/>
        <v>34669.333333333336</v>
      </c>
      <c r="M218">
        <f t="shared" si="122"/>
        <v>29333.333333333336</v>
      </c>
      <c r="N218">
        <f t="shared" si="123"/>
        <v>29875.333333333336</v>
      </c>
      <c r="O218">
        <f t="shared" si="124"/>
        <v>34697.333333333336</v>
      </c>
      <c r="P218">
        <f t="shared" si="125"/>
        <v>31061.333333333336</v>
      </c>
      <c r="Q218">
        <f t="shared" si="126"/>
        <v>40086.333333333336</v>
      </c>
      <c r="R218">
        <f t="shared" si="127"/>
        <v>35859.333333333336</v>
      </c>
      <c r="S218">
        <f t="shared" si="128"/>
        <v>30917.333333333336</v>
      </c>
      <c r="U218" t="s">
        <v>1659</v>
      </c>
      <c r="V218">
        <f t="shared" ref="V218:V222" si="130">L217/$O$222*100</f>
        <v>98.424451062357136</v>
      </c>
      <c r="W218">
        <f t="shared" ref="W218:W222" si="131">M217/$O$222*100</f>
        <v>109.81758239756655</v>
      </c>
      <c r="X218">
        <f t="shared" ref="X218:X222" si="132">N217/$O$222*100</f>
        <v>84.512262870777676</v>
      </c>
      <c r="Y218">
        <f t="shared" ref="Y218:Y222" si="133">O217/$O$222*100</f>
        <v>110.16183528683187</v>
      </c>
      <c r="Z218">
        <f t="shared" ref="Z218:Z222" si="134">P217/$O$222*100</f>
        <v>122.01670264018287</v>
      </c>
      <c r="AA218">
        <f t="shared" ref="AA218:AA222" si="135">Q217/$O$222*100</f>
        <v>100.73859548464068</v>
      </c>
      <c r="AB218">
        <f t="shared" ref="AB218:AB222" si="136">R217/$O$222*100</f>
        <v>74.630019216232711</v>
      </c>
      <c r="AC218">
        <f t="shared" ref="AC218:AC222" si="137">S217/$O$222*100</f>
        <v>106.41603599173067</v>
      </c>
    </row>
    <row r="219" spans="1:29" x14ac:dyDescent="0.25">
      <c r="A219" t="s">
        <v>1661</v>
      </c>
      <c r="B219">
        <v>43852</v>
      </c>
      <c r="C219">
        <v>41372</v>
      </c>
      <c r="D219">
        <v>41070</v>
      </c>
      <c r="E219">
        <v>45690</v>
      </c>
      <c r="F219">
        <v>39089</v>
      </c>
      <c r="G219">
        <v>43986</v>
      </c>
      <c r="H219">
        <v>40068</v>
      </c>
      <c r="I219">
        <v>38183</v>
      </c>
      <c r="K219" t="s">
        <v>1661</v>
      </c>
      <c r="L219">
        <f t="shared" si="121"/>
        <v>33066.333333333336</v>
      </c>
      <c r="M219">
        <f t="shared" si="122"/>
        <v>30586.333333333336</v>
      </c>
      <c r="N219">
        <f t="shared" si="123"/>
        <v>30284.333333333336</v>
      </c>
      <c r="O219">
        <f t="shared" si="124"/>
        <v>34904.333333333336</v>
      </c>
      <c r="P219">
        <f t="shared" si="125"/>
        <v>28303.333333333336</v>
      </c>
      <c r="Q219">
        <f t="shared" si="126"/>
        <v>33200.333333333336</v>
      </c>
      <c r="R219">
        <f t="shared" si="127"/>
        <v>29282.333333333336</v>
      </c>
      <c r="S219">
        <f t="shared" si="128"/>
        <v>27397.333333333336</v>
      </c>
      <c r="U219" t="s">
        <v>1660</v>
      </c>
      <c r="V219">
        <f t="shared" si="130"/>
        <v>94.722366419861032</v>
      </c>
      <c r="W219">
        <f t="shared" si="131"/>
        <v>80.143529776053484</v>
      </c>
      <c r="X219">
        <f t="shared" si="132"/>
        <v>81.624363633051928</v>
      </c>
      <c r="Y219">
        <f t="shared" si="133"/>
        <v>94.798867061919992</v>
      </c>
      <c r="Z219">
        <f t="shared" si="134"/>
        <v>84.864712257406453</v>
      </c>
      <c r="AA219">
        <f t="shared" si="135"/>
        <v>109.52250849248199</v>
      </c>
      <c r="AB219">
        <f t="shared" si="136"/>
        <v>97.973643707366833</v>
      </c>
      <c r="AC219">
        <f t="shared" si="137"/>
        <v>84.471280383960362</v>
      </c>
    </row>
    <row r="220" spans="1:29" x14ac:dyDescent="0.25">
      <c r="A220" t="s">
        <v>1662</v>
      </c>
      <c r="B220">
        <v>44931</v>
      </c>
      <c r="C220">
        <v>47194</v>
      </c>
      <c r="D220">
        <v>38182</v>
      </c>
      <c r="E220">
        <v>51703</v>
      </c>
      <c r="F220">
        <v>43266</v>
      </c>
      <c r="G220">
        <v>48764</v>
      </c>
      <c r="H220">
        <v>45505</v>
      </c>
      <c r="I220">
        <v>42544</v>
      </c>
      <c r="K220" t="s">
        <v>1662</v>
      </c>
      <c r="L220">
        <f t="shared" si="121"/>
        <v>34145.333333333336</v>
      </c>
      <c r="M220">
        <f t="shared" si="122"/>
        <v>36408.333333333336</v>
      </c>
      <c r="N220">
        <f t="shared" si="123"/>
        <v>27396.333333333336</v>
      </c>
      <c r="O220">
        <f t="shared" si="124"/>
        <v>40917.333333333336</v>
      </c>
      <c r="P220">
        <f t="shared" si="125"/>
        <v>32480.333333333336</v>
      </c>
      <c r="Q220">
        <f t="shared" si="126"/>
        <v>37978.333333333336</v>
      </c>
      <c r="R220">
        <f t="shared" si="127"/>
        <v>34719.333333333336</v>
      </c>
      <c r="S220">
        <f t="shared" si="128"/>
        <v>31758.333333333336</v>
      </c>
      <c r="U220" t="s">
        <v>1661</v>
      </c>
      <c r="V220">
        <f t="shared" si="130"/>
        <v>90.342704661985564</v>
      </c>
      <c r="W220">
        <f t="shared" si="131"/>
        <v>83.566933508191951</v>
      </c>
      <c r="X220">
        <f t="shared" si="132"/>
        <v>82.741819440270319</v>
      </c>
      <c r="Y220">
        <f t="shared" si="133"/>
        <v>95.364425379998735</v>
      </c>
      <c r="Z220">
        <f t="shared" si="134"/>
        <v>77.329399014598877</v>
      </c>
      <c r="AA220">
        <f t="shared" si="135"/>
        <v>90.708814877553451</v>
      </c>
      <c r="AB220">
        <f t="shared" si="136"/>
        <v>80.004189320874659</v>
      </c>
      <c r="AC220">
        <f t="shared" si="137"/>
        <v>74.854056810833953</v>
      </c>
    </row>
    <row r="221" spans="1:29" x14ac:dyDescent="0.25">
      <c r="A221" t="s">
        <v>1663</v>
      </c>
      <c r="B221">
        <v>11645</v>
      </c>
      <c r="C221">
        <v>50721</v>
      </c>
      <c r="D221">
        <v>42984</v>
      </c>
      <c r="E221">
        <v>50791</v>
      </c>
      <c r="F221">
        <v>44947</v>
      </c>
      <c r="G221">
        <v>45321</v>
      </c>
      <c r="H221">
        <v>46698</v>
      </c>
      <c r="I221">
        <v>44300</v>
      </c>
      <c r="K221" t="s">
        <v>1663</v>
      </c>
      <c r="L221">
        <f t="shared" si="121"/>
        <v>859.33333333333394</v>
      </c>
      <c r="M221">
        <f t="shared" si="122"/>
        <v>39935.333333333336</v>
      </c>
      <c r="N221">
        <f t="shared" si="123"/>
        <v>32198.333333333336</v>
      </c>
      <c r="O221">
        <f t="shared" si="124"/>
        <v>40005.333333333336</v>
      </c>
      <c r="P221">
        <f t="shared" si="125"/>
        <v>34161.333333333336</v>
      </c>
      <c r="Q221">
        <f t="shared" si="126"/>
        <v>34535.333333333336</v>
      </c>
      <c r="R221">
        <f t="shared" si="127"/>
        <v>35912.333333333336</v>
      </c>
      <c r="S221">
        <f t="shared" si="128"/>
        <v>33514.333333333336</v>
      </c>
      <c r="U221" t="s">
        <v>1662</v>
      </c>
      <c r="V221">
        <f t="shared" si="130"/>
        <v>93.290711547043344</v>
      </c>
      <c r="W221">
        <f t="shared" si="131"/>
        <v>99.47360272488001</v>
      </c>
      <c r="X221">
        <f t="shared" si="132"/>
        <v>74.851324645046134</v>
      </c>
      <c r="Y221">
        <f t="shared" si="133"/>
        <v>111.79293826216042</v>
      </c>
      <c r="Z221">
        <f t="shared" si="134"/>
        <v>88.741655510323042</v>
      </c>
      <c r="AA221">
        <f t="shared" si="135"/>
        <v>103.76310301175742</v>
      </c>
      <c r="AB221">
        <f t="shared" si="136"/>
        <v>94.858974709252024</v>
      </c>
      <c r="AC221">
        <f t="shared" si="137"/>
        <v>86.769031811516996</v>
      </c>
    </row>
    <row r="222" spans="1:29" x14ac:dyDescent="0.25">
      <c r="A222" t="s">
        <v>1664</v>
      </c>
      <c r="B222">
        <v>10669</v>
      </c>
      <c r="C222">
        <v>10840</v>
      </c>
      <c r="D222">
        <v>10848</v>
      </c>
      <c r="E222">
        <f>AVERAGE(B222:D222)</f>
        <v>10785.666666666666</v>
      </c>
      <c r="O222">
        <f>AVERAGE(L216:L218)</f>
        <v>36601</v>
      </c>
      <c r="U222" t="s">
        <v>1663</v>
      </c>
      <c r="V222">
        <f t="shared" si="130"/>
        <v>2.3478411336666594</v>
      </c>
      <c r="W222">
        <f t="shared" si="131"/>
        <v>109.10995145852118</v>
      </c>
      <c r="X222">
        <f t="shared" si="132"/>
        <v>87.97118475815779</v>
      </c>
      <c r="Y222">
        <f t="shared" si="133"/>
        <v>109.30120306366857</v>
      </c>
      <c r="Z222">
        <f t="shared" si="134"/>
        <v>93.334426199648462</v>
      </c>
      <c r="AA222">
        <f t="shared" si="135"/>
        <v>94.35625620429316</v>
      </c>
      <c r="AB222">
        <f t="shared" si="136"/>
        <v>98.118448494121296</v>
      </c>
      <c r="AC222">
        <f t="shared" si="137"/>
        <v>91.566714934928925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113.31703464267189</v>
      </c>
      <c r="C228">
        <f t="shared" ref="C228:I228" si="138">AVERAGE(W217,W204,W190)</f>
        <v>102.66189844798748</v>
      </c>
      <c r="D228">
        <f t="shared" si="138"/>
        <v>100.5986352499787</v>
      </c>
      <c r="E228">
        <f t="shared" si="138"/>
        <v>100.26651138409171</v>
      </c>
      <c r="F228">
        <f t="shared" si="138"/>
        <v>93.708975506131594</v>
      </c>
      <c r="G228">
        <f t="shared" si="138"/>
        <v>98.388406155375719</v>
      </c>
      <c r="H228">
        <f t="shared" si="138"/>
        <v>102.47822844526746</v>
      </c>
      <c r="I228">
        <f t="shared" si="138"/>
        <v>106.59294376081873</v>
      </c>
      <c r="K228" t="s">
        <v>1658</v>
      </c>
      <c r="L228">
        <f>STDEV(V217,V204,V190)/SQRT(3)</f>
        <v>3.7147313134066495</v>
      </c>
      <c r="M228">
        <f t="shared" ref="M228:S228" si="139">STDEV(W217,W204,W190)/SQRT(3)</f>
        <v>13.784920387259422</v>
      </c>
      <c r="N228">
        <f t="shared" si="139"/>
        <v>5.1095445031715423</v>
      </c>
      <c r="O228">
        <f t="shared" si="139"/>
        <v>3.6781634636475227</v>
      </c>
      <c r="P228">
        <f t="shared" si="139"/>
        <v>4.5986319353810083</v>
      </c>
      <c r="Q228">
        <f t="shared" si="139"/>
        <v>4.8155819376515341</v>
      </c>
      <c r="R228">
        <f t="shared" si="139"/>
        <v>5.5744724519698048</v>
      </c>
      <c r="S228">
        <f t="shared" si="139"/>
        <v>9.6773862111724895</v>
      </c>
    </row>
    <row r="229" spans="1:19" x14ac:dyDescent="0.25">
      <c r="A229" t="s">
        <v>1659</v>
      </c>
      <c r="B229">
        <f t="shared" ref="B229:B233" si="140">AVERAGE(V218,V205,V191)</f>
        <v>93.383492816038142</v>
      </c>
      <c r="C229">
        <f t="shared" ref="C229:C233" si="141">AVERAGE(W218,W205,W191)</f>
        <v>94.914151615038392</v>
      </c>
      <c r="D229">
        <f t="shared" ref="D229:D233" si="142">AVERAGE(X218,X205,X191)</f>
        <v>90.4777686346482</v>
      </c>
      <c r="E229">
        <f t="shared" ref="E229:E233" si="143">AVERAGE(Y218,Y205,Y191)</f>
        <v>97.352901634496561</v>
      </c>
      <c r="F229">
        <f t="shared" ref="F229:F233" si="144">AVERAGE(Z218,Z205,Z191)</f>
        <v>99.476528041824892</v>
      </c>
      <c r="G229">
        <f t="shared" ref="G229:G233" si="145">AVERAGE(AA218,AA205,AA191)</f>
        <v>91.674924397707414</v>
      </c>
      <c r="H229">
        <f t="shared" ref="H229:H233" si="146">AVERAGE(AB218,AB205,AB191)</f>
        <v>88.807453832513488</v>
      </c>
      <c r="I229">
        <f t="shared" ref="I229:I233" si="147">AVERAGE(AC218,AC205,AC191)</f>
        <v>97.603915963917302</v>
      </c>
      <c r="K229" t="s">
        <v>1659</v>
      </c>
      <c r="L229">
        <f t="shared" ref="L229:L233" si="148">STDEV(V218,V205,V191)/SQRT(3)</f>
        <v>2.588587013142444</v>
      </c>
      <c r="M229">
        <f t="shared" ref="M229:M233" si="149">STDEV(W218,W205,W191)/SQRT(3)</f>
        <v>8.6178917061346727</v>
      </c>
      <c r="N229">
        <f t="shared" ref="N229:N233" si="150">STDEV(X218,X205,X191)/SQRT(3)</f>
        <v>3.9111175855366378</v>
      </c>
      <c r="O229">
        <f t="shared" ref="O229:O233" si="151">STDEV(Y218,Y205,Y191)/SQRT(3)</f>
        <v>6.404534722582512</v>
      </c>
      <c r="P229">
        <f t="shared" ref="P229:P233" si="152">STDEV(Z218,Z205,Z191)/SQRT(3)</f>
        <v>12.769500451564031</v>
      </c>
      <c r="Q229">
        <f t="shared" ref="Q229:Q233" si="153">STDEV(AA218,AA205,AA191)/SQRT(3)</f>
        <v>6.2799558954343144</v>
      </c>
      <c r="R229">
        <f t="shared" ref="R229:R233" si="154">STDEV(AB218,AB205,AB191)/SQRT(3)</f>
        <v>7.3910861571235005</v>
      </c>
      <c r="S229">
        <f t="shared" ref="S229:S233" si="155">STDEV(AC218,AC205,AC191)/SQRT(3)</f>
        <v>4.4286956800650232</v>
      </c>
    </row>
    <row r="230" spans="1:19" x14ac:dyDescent="0.25">
      <c r="A230" t="s">
        <v>1660</v>
      </c>
      <c r="B230">
        <f t="shared" si="140"/>
        <v>93.299472541289973</v>
      </c>
      <c r="C230">
        <f t="shared" si="141"/>
        <v>77.883647879105141</v>
      </c>
      <c r="D230">
        <f t="shared" si="142"/>
        <v>87.6862408430096</v>
      </c>
      <c r="E230">
        <f t="shared" si="143"/>
        <v>91.298523630862007</v>
      </c>
      <c r="F230">
        <f t="shared" si="144"/>
        <v>86.718356879714108</v>
      </c>
      <c r="G230">
        <f t="shared" si="145"/>
        <v>95.074421106199267</v>
      </c>
      <c r="H230">
        <f t="shared" si="146"/>
        <v>103.80582537153659</v>
      </c>
      <c r="I230">
        <f t="shared" si="147"/>
        <v>84.102473978608543</v>
      </c>
      <c r="K230" t="s">
        <v>1660</v>
      </c>
      <c r="L230">
        <f t="shared" si="148"/>
        <v>2.5236089829902473</v>
      </c>
      <c r="M230">
        <f t="shared" si="149"/>
        <v>6.9656487674733851</v>
      </c>
      <c r="N230">
        <f t="shared" si="150"/>
        <v>5.2574381704046873</v>
      </c>
      <c r="O230">
        <f t="shared" si="151"/>
        <v>2.115002254859784</v>
      </c>
      <c r="P230">
        <f t="shared" si="152"/>
        <v>9.814694866273685</v>
      </c>
      <c r="Q230">
        <f t="shared" si="153"/>
        <v>14.053009484744459</v>
      </c>
      <c r="R230">
        <f t="shared" si="154"/>
        <v>3.5050425392954039</v>
      </c>
      <c r="S230">
        <f t="shared" si="155"/>
        <v>2.3092544972126792</v>
      </c>
    </row>
    <row r="231" spans="1:19" x14ac:dyDescent="0.25">
      <c r="A231" t="s">
        <v>1661</v>
      </c>
      <c r="B231">
        <f t="shared" si="140"/>
        <v>101.21058790568492</v>
      </c>
      <c r="C231">
        <f t="shared" si="141"/>
        <v>84.478708989185407</v>
      </c>
      <c r="D231">
        <f t="shared" si="142"/>
        <v>73.445548222125822</v>
      </c>
      <c r="E231">
        <f t="shared" si="143"/>
        <v>82.36257889890696</v>
      </c>
      <c r="F231">
        <f t="shared" si="144"/>
        <v>81.004644960939572</v>
      </c>
      <c r="G231">
        <f t="shared" si="145"/>
        <v>86.681817481598401</v>
      </c>
      <c r="H231">
        <f t="shared" si="146"/>
        <v>89.010551670320936</v>
      </c>
      <c r="I231">
        <f t="shared" si="147"/>
        <v>79.64851137275933</v>
      </c>
      <c r="K231" t="s">
        <v>1661</v>
      </c>
      <c r="L231">
        <f t="shared" si="148"/>
        <v>5.9535391600371979</v>
      </c>
      <c r="M231">
        <f t="shared" si="149"/>
        <v>2.836857620348717</v>
      </c>
      <c r="N231">
        <f t="shared" si="150"/>
        <v>4.6538505743871772</v>
      </c>
      <c r="O231">
        <f t="shared" si="151"/>
        <v>6.8323739430475436</v>
      </c>
      <c r="P231">
        <f t="shared" si="152"/>
        <v>4.1714019165166372</v>
      </c>
      <c r="Q231">
        <f t="shared" si="153"/>
        <v>2.2317937740539886</v>
      </c>
      <c r="R231">
        <f t="shared" si="154"/>
        <v>5.1226528172701187</v>
      </c>
      <c r="S231">
        <f t="shared" si="155"/>
        <v>3.7796650981729214</v>
      </c>
    </row>
    <row r="232" spans="1:19" x14ac:dyDescent="0.25">
      <c r="A232" t="s">
        <v>1662</v>
      </c>
      <c r="B232">
        <f t="shared" si="140"/>
        <v>91.576939443990582</v>
      </c>
      <c r="C232">
        <f t="shared" si="141"/>
        <v>90.736737374528275</v>
      </c>
      <c r="D232">
        <f t="shared" si="142"/>
        <v>75.140301252159816</v>
      </c>
      <c r="E232">
        <f t="shared" si="143"/>
        <v>95.185328827036173</v>
      </c>
      <c r="F232">
        <f t="shared" si="144"/>
        <v>89.926139994581277</v>
      </c>
      <c r="G232">
        <f t="shared" si="145"/>
        <v>93.467505392852118</v>
      </c>
      <c r="H232">
        <f t="shared" si="146"/>
        <v>97.923219678590542</v>
      </c>
      <c r="I232">
        <f t="shared" si="147"/>
        <v>83.613400554943951</v>
      </c>
      <c r="K232" t="s">
        <v>1662</v>
      </c>
      <c r="L232">
        <f t="shared" si="148"/>
        <v>1.4871244678128639</v>
      </c>
      <c r="M232">
        <f t="shared" si="149"/>
        <v>5.7711324980360956</v>
      </c>
      <c r="N232">
        <f t="shared" si="150"/>
        <v>3.8609087938030524</v>
      </c>
      <c r="O232">
        <f t="shared" si="151"/>
        <v>8.3049496897816226</v>
      </c>
      <c r="P232">
        <f t="shared" si="152"/>
        <v>7.6945499013794034</v>
      </c>
      <c r="Q232">
        <f t="shared" si="153"/>
        <v>8.590775339098915</v>
      </c>
      <c r="R232">
        <f t="shared" si="154"/>
        <v>3.2360424861364749</v>
      </c>
      <c r="S232">
        <f t="shared" si="155"/>
        <v>2.0870096632125028</v>
      </c>
    </row>
    <row r="233" spans="1:19" x14ac:dyDescent="0.25">
      <c r="A233" t="s">
        <v>1663</v>
      </c>
      <c r="B233">
        <f t="shared" si="140"/>
        <v>0.9837262727593542</v>
      </c>
      <c r="C233">
        <f t="shared" si="141"/>
        <v>90.806571263349767</v>
      </c>
      <c r="D233">
        <f t="shared" si="142"/>
        <v>84.335293735385633</v>
      </c>
      <c r="E233">
        <f t="shared" si="143"/>
        <v>96.22659904298591</v>
      </c>
      <c r="F233">
        <f t="shared" si="144"/>
        <v>82.657858733131675</v>
      </c>
      <c r="G233">
        <f t="shared" si="145"/>
        <v>91.037308903698033</v>
      </c>
      <c r="H233">
        <f t="shared" si="146"/>
        <v>97.931450893531405</v>
      </c>
      <c r="I233">
        <f t="shared" si="147"/>
        <v>93.423405415877156</v>
      </c>
      <c r="K233" t="s">
        <v>1663</v>
      </c>
      <c r="L233">
        <f t="shared" si="148"/>
        <v>0.96639120751724628</v>
      </c>
      <c r="M233">
        <f t="shared" si="149"/>
        <v>13.79561770365334</v>
      </c>
      <c r="N233">
        <f t="shared" si="150"/>
        <v>4.2675386408940632</v>
      </c>
      <c r="O233">
        <f t="shared" si="151"/>
        <v>9.0228169310107731</v>
      </c>
      <c r="P233">
        <f t="shared" si="152"/>
        <v>5.4214070878434395</v>
      </c>
      <c r="Q233">
        <f t="shared" si="153"/>
        <v>4.0438181290329691</v>
      </c>
      <c r="R233">
        <f t="shared" si="154"/>
        <v>0.67034043540316213</v>
      </c>
      <c r="S233">
        <f t="shared" si="155"/>
        <v>6.0082601848122854</v>
      </c>
    </row>
  </sheetData>
  <mergeCells count="20">
    <mergeCell ref="C175:I175"/>
    <mergeCell ref="C176:I176"/>
    <mergeCell ref="C177:I177"/>
    <mergeCell ref="B118:D118"/>
    <mergeCell ref="B181:D181"/>
    <mergeCell ref="C178:I178"/>
    <mergeCell ref="C179:I179"/>
    <mergeCell ref="C180:I180"/>
    <mergeCell ref="C12:I12"/>
    <mergeCell ref="C13:I13"/>
    <mergeCell ref="C14:I14"/>
    <mergeCell ref="C15:I15"/>
    <mergeCell ref="C16:I16"/>
    <mergeCell ref="C116:I116"/>
    <mergeCell ref="C117:I117"/>
    <mergeCell ref="C17:I17"/>
    <mergeCell ref="C112:I112"/>
    <mergeCell ref="C113:I113"/>
    <mergeCell ref="C114:I114"/>
    <mergeCell ref="C115:I115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W233"/>
  <sheetViews>
    <sheetView topLeftCell="A85" workbookViewId="0">
      <selection activeCell="A106" sqref="A106:B108"/>
    </sheetView>
  </sheetViews>
  <sheetFormatPr defaultRowHeight="15" x14ac:dyDescent="0.25"/>
  <sheetData>
    <row r="1" spans="1:11" x14ac:dyDescent="0.25">
      <c r="A1" s="7" t="s">
        <v>1677</v>
      </c>
      <c r="I1" s="7" t="s">
        <v>1678</v>
      </c>
      <c r="J1" t="s">
        <v>2281</v>
      </c>
      <c r="K1" s="7" t="s">
        <v>1679</v>
      </c>
    </row>
    <row r="2" spans="1:11" x14ac:dyDescent="0.25">
      <c r="A2" s="7" t="s">
        <v>1680</v>
      </c>
      <c r="J2" t="s">
        <v>2282</v>
      </c>
    </row>
    <row r="3" spans="1:11" x14ac:dyDescent="0.25">
      <c r="A3" s="53" t="s">
        <v>1681</v>
      </c>
      <c r="B3" s="17"/>
      <c r="J3" t="s">
        <v>2283</v>
      </c>
    </row>
    <row r="4" spans="1:11" x14ac:dyDescent="0.25">
      <c r="A4" s="7" t="s">
        <v>1682</v>
      </c>
      <c r="B4" s="17"/>
      <c r="I4" s="7" t="s">
        <v>1683</v>
      </c>
      <c r="J4" t="s">
        <v>2444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9" t="s">
        <v>1644</v>
      </c>
      <c r="C12" s="223" t="s">
        <v>1557</v>
      </c>
      <c r="D12" s="224" t="s">
        <v>1557</v>
      </c>
      <c r="E12" s="224" t="s">
        <v>1557</v>
      </c>
      <c r="F12" s="224" t="s">
        <v>1557</v>
      </c>
      <c r="G12" s="224" t="s">
        <v>1557</v>
      </c>
      <c r="H12" s="224" t="s">
        <v>1557</v>
      </c>
      <c r="I12" s="225" t="s">
        <v>1557</v>
      </c>
    </row>
    <row r="13" spans="1:11" x14ac:dyDescent="0.25">
      <c r="A13" s="6" t="s">
        <v>1659</v>
      </c>
      <c r="B13" s="19" t="s">
        <v>1644</v>
      </c>
      <c r="C13" s="218" t="s">
        <v>1561</v>
      </c>
      <c r="D13" s="219" t="s">
        <v>1561</v>
      </c>
      <c r="E13" s="219" t="s">
        <v>1561</v>
      </c>
      <c r="F13" s="219" t="s">
        <v>1561</v>
      </c>
      <c r="G13" s="219" t="s">
        <v>1561</v>
      </c>
      <c r="H13" s="219" t="s">
        <v>1561</v>
      </c>
      <c r="I13" s="220" t="s">
        <v>1561</v>
      </c>
    </row>
    <row r="14" spans="1:11" x14ac:dyDescent="0.25">
      <c r="A14" s="6" t="s">
        <v>1660</v>
      </c>
      <c r="B14" s="19" t="s">
        <v>1644</v>
      </c>
      <c r="C14" s="218" t="s">
        <v>1565</v>
      </c>
      <c r="D14" s="219" t="s">
        <v>1565</v>
      </c>
      <c r="E14" s="219" t="s">
        <v>1565</v>
      </c>
      <c r="F14" s="219" t="s">
        <v>1565</v>
      </c>
      <c r="G14" s="219" t="s">
        <v>1565</v>
      </c>
      <c r="H14" s="219" t="s">
        <v>1565</v>
      </c>
      <c r="I14" s="220" t="s">
        <v>1565</v>
      </c>
    </row>
    <row r="15" spans="1:11" x14ac:dyDescent="0.25">
      <c r="A15" s="6" t="s">
        <v>1661</v>
      </c>
      <c r="B15" s="19" t="s">
        <v>1686</v>
      </c>
      <c r="C15" s="218" t="s">
        <v>1569</v>
      </c>
      <c r="D15" s="219" t="s">
        <v>1569</v>
      </c>
      <c r="E15" s="219" t="s">
        <v>1569</v>
      </c>
      <c r="F15" s="219" t="s">
        <v>1569</v>
      </c>
      <c r="G15" s="219" t="s">
        <v>1569</v>
      </c>
      <c r="H15" s="219" t="s">
        <v>1569</v>
      </c>
      <c r="I15" s="220" t="s">
        <v>1569</v>
      </c>
    </row>
    <row r="16" spans="1:11" x14ac:dyDescent="0.25">
      <c r="A16" s="6" t="s">
        <v>1662</v>
      </c>
      <c r="B16" s="19" t="s">
        <v>1686</v>
      </c>
      <c r="C16" s="218" t="s">
        <v>1573</v>
      </c>
      <c r="D16" s="219" t="s">
        <v>1573</v>
      </c>
      <c r="E16" s="219" t="s">
        <v>1573</v>
      </c>
      <c r="F16" s="219" t="s">
        <v>1573</v>
      </c>
      <c r="G16" s="219" t="s">
        <v>1573</v>
      </c>
      <c r="H16" s="219" t="s">
        <v>1573</v>
      </c>
      <c r="I16" s="220" t="s">
        <v>1573</v>
      </c>
    </row>
    <row r="17" spans="1:9" x14ac:dyDescent="0.25">
      <c r="A17" s="6" t="s">
        <v>1663</v>
      </c>
      <c r="B17" s="19" t="s">
        <v>1687</v>
      </c>
      <c r="C17" s="218" t="s">
        <v>1577</v>
      </c>
      <c r="D17" s="219" t="s">
        <v>1577</v>
      </c>
      <c r="E17" s="219" t="s">
        <v>1577</v>
      </c>
      <c r="F17" s="219" t="s">
        <v>1577</v>
      </c>
      <c r="G17" s="219" t="s">
        <v>1577</v>
      </c>
      <c r="H17" s="219" t="s">
        <v>1577</v>
      </c>
      <c r="I17" s="220" t="s">
        <v>1577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379</v>
      </c>
      <c r="C23">
        <v>20</v>
      </c>
      <c r="D23" t="s">
        <v>1557</v>
      </c>
      <c r="E23">
        <v>40788</v>
      </c>
      <c r="F23" t="s">
        <v>1558</v>
      </c>
      <c r="G23" t="s">
        <v>1559</v>
      </c>
      <c r="H23">
        <v>180.24</v>
      </c>
      <c r="I23">
        <v>36.049999999999997</v>
      </c>
    </row>
    <row r="24" spans="1:9" x14ac:dyDescent="0.25">
      <c r="A24" t="s">
        <v>1255</v>
      </c>
      <c r="B24" t="s">
        <v>384</v>
      </c>
      <c r="C24">
        <v>18.3</v>
      </c>
      <c r="D24" t="s">
        <v>1561</v>
      </c>
      <c r="E24">
        <v>20939</v>
      </c>
      <c r="F24" t="s">
        <v>1562</v>
      </c>
      <c r="G24" t="s">
        <v>1563</v>
      </c>
      <c r="H24">
        <v>191.14</v>
      </c>
      <c r="I24">
        <v>38.229999999999997</v>
      </c>
    </row>
    <row r="25" spans="1:9" x14ac:dyDescent="0.25">
      <c r="A25" t="s">
        <v>1255</v>
      </c>
      <c r="B25" t="s">
        <v>389</v>
      </c>
      <c r="C25">
        <v>20</v>
      </c>
      <c r="D25" t="s">
        <v>1565</v>
      </c>
      <c r="E25">
        <v>27403</v>
      </c>
      <c r="F25" t="s">
        <v>1566</v>
      </c>
      <c r="G25" t="s">
        <v>1567</v>
      </c>
      <c r="H25">
        <v>325.51</v>
      </c>
      <c r="I25">
        <v>65.099999999999994</v>
      </c>
    </row>
    <row r="26" spans="1:9" x14ac:dyDescent="0.25">
      <c r="A26" t="s">
        <v>1255</v>
      </c>
      <c r="B26" t="s">
        <v>394</v>
      </c>
      <c r="C26">
        <v>20</v>
      </c>
      <c r="D26" t="s">
        <v>1569</v>
      </c>
      <c r="E26">
        <v>27635</v>
      </c>
      <c r="F26" t="s">
        <v>1570</v>
      </c>
      <c r="G26" t="s">
        <v>1571</v>
      </c>
      <c r="H26">
        <v>286.41000000000003</v>
      </c>
      <c r="I26">
        <v>57.28</v>
      </c>
    </row>
    <row r="27" spans="1:9" x14ac:dyDescent="0.25">
      <c r="A27" t="s">
        <v>1255</v>
      </c>
      <c r="B27" t="s">
        <v>399</v>
      </c>
      <c r="C27">
        <v>20</v>
      </c>
      <c r="D27" t="s">
        <v>1573</v>
      </c>
      <c r="E27">
        <v>26029</v>
      </c>
      <c r="F27" t="s">
        <v>1574</v>
      </c>
      <c r="G27" t="s">
        <v>1575</v>
      </c>
      <c r="H27">
        <v>190.13</v>
      </c>
      <c r="I27">
        <v>38.020000000000003</v>
      </c>
    </row>
    <row r="28" spans="1:9" x14ac:dyDescent="0.25">
      <c r="A28" t="s">
        <v>1255</v>
      </c>
      <c r="B28" t="s">
        <v>404</v>
      </c>
      <c r="C28">
        <v>20</v>
      </c>
      <c r="D28" t="s">
        <v>1577</v>
      </c>
      <c r="E28">
        <v>47359</v>
      </c>
      <c r="F28" t="s">
        <v>1578</v>
      </c>
      <c r="G28" t="s">
        <v>1579</v>
      </c>
      <c r="H28">
        <v>325.2</v>
      </c>
      <c r="I28">
        <v>65.040000000000006</v>
      </c>
    </row>
    <row r="31" spans="1:9" x14ac:dyDescent="0.25">
      <c r="A31" s="7" t="s">
        <v>2281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2435</v>
      </c>
    </row>
    <row r="34" spans="1:49" x14ac:dyDescent="0.25">
      <c r="A34" t="s">
        <v>1709</v>
      </c>
      <c r="B34" s="38">
        <v>42494.460150462961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13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12</v>
      </c>
      <c r="K38">
        <v>16</v>
      </c>
      <c r="L38">
        <v>16</v>
      </c>
      <c r="M38">
        <v>16</v>
      </c>
      <c r="N38">
        <v>16</v>
      </c>
      <c r="O38">
        <v>15</v>
      </c>
      <c r="P38">
        <v>14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15</v>
      </c>
      <c r="W38">
        <v>14</v>
      </c>
      <c r="X38">
        <v>10</v>
      </c>
      <c r="Y38">
        <v>15</v>
      </c>
      <c r="Z38">
        <v>14</v>
      </c>
      <c r="AA38">
        <v>16</v>
      </c>
      <c r="AB38">
        <v>16</v>
      </c>
      <c r="AC38">
        <v>16</v>
      </c>
      <c r="AD38">
        <v>16</v>
      </c>
      <c r="AE38">
        <v>15</v>
      </c>
      <c r="AF38">
        <v>16</v>
      </c>
      <c r="AG38">
        <v>16</v>
      </c>
      <c r="AH38">
        <v>3</v>
      </c>
      <c r="AI38">
        <v>14</v>
      </c>
      <c r="AJ38">
        <v>16</v>
      </c>
      <c r="AK38">
        <v>16</v>
      </c>
      <c r="AL38">
        <v>16</v>
      </c>
      <c r="AM38">
        <v>10</v>
      </c>
      <c r="AN38">
        <v>15</v>
      </c>
      <c r="AO38">
        <v>15</v>
      </c>
      <c r="AP38">
        <v>16</v>
      </c>
      <c r="AQ38">
        <v>15</v>
      </c>
      <c r="AR38">
        <v>16</v>
      </c>
      <c r="AS38">
        <v>16</v>
      </c>
      <c r="AT38">
        <v>16</v>
      </c>
      <c r="AU38">
        <v>16</v>
      </c>
      <c r="AV38">
        <v>13</v>
      </c>
      <c r="AW38">
        <v>13</v>
      </c>
    </row>
    <row r="39" spans="1:49" x14ac:dyDescent="0.25">
      <c r="A39" t="s">
        <v>1764</v>
      </c>
      <c r="B39">
        <v>62.320999999999998</v>
      </c>
      <c r="C39">
        <v>171.25</v>
      </c>
      <c r="D39">
        <v>181.19499999999999</v>
      </c>
      <c r="E39">
        <v>205.584</v>
      </c>
      <c r="F39">
        <v>228.56700000000001</v>
      </c>
      <c r="G39">
        <v>187.691</v>
      </c>
      <c r="H39">
        <v>127.383</v>
      </c>
      <c r="I39">
        <v>142.96700000000001</v>
      </c>
      <c r="J39">
        <v>66.941999999999993</v>
      </c>
      <c r="K39">
        <v>167.38</v>
      </c>
      <c r="L39">
        <v>224.61099999999999</v>
      </c>
      <c r="M39">
        <v>179.369</v>
      </c>
      <c r="N39">
        <v>123.202</v>
      </c>
      <c r="O39">
        <v>218.57</v>
      </c>
      <c r="P39">
        <v>68.522999999999996</v>
      </c>
      <c r="Q39">
        <v>159.50200000000001</v>
      </c>
      <c r="R39">
        <v>154.197</v>
      </c>
      <c r="S39">
        <v>296.25599999999997</v>
      </c>
      <c r="T39">
        <v>185.483</v>
      </c>
      <c r="U39">
        <v>180.869</v>
      </c>
      <c r="V39">
        <v>177.16300000000001</v>
      </c>
      <c r="W39">
        <v>159.429</v>
      </c>
      <c r="X39">
        <v>151.62799999999999</v>
      </c>
      <c r="Y39">
        <v>128.45500000000001</v>
      </c>
      <c r="Z39">
        <v>94.254000000000005</v>
      </c>
      <c r="AA39">
        <v>180.31100000000001</v>
      </c>
      <c r="AB39">
        <v>158.441</v>
      </c>
      <c r="AC39">
        <v>182.28299999999999</v>
      </c>
      <c r="AD39">
        <v>223.80600000000001</v>
      </c>
      <c r="AE39">
        <v>177.58</v>
      </c>
      <c r="AF39">
        <v>121.90600000000001</v>
      </c>
      <c r="AG39">
        <v>83.997</v>
      </c>
      <c r="AH39">
        <v>173.61699999999999</v>
      </c>
      <c r="AI39">
        <v>97.638999999999996</v>
      </c>
      <c r="AJ39">
        <v>222.523</v>
      </c>
      <c r="AK39">
        <v>116.986</v>
      </c>
      <c r="AL39">
        <v>214.386</v>
      </c>
      <c r="AM39">
        <v>101.8</v>
      </c>
      <c r="AN39">
        <v>95.841999999999999</v>
      </c>
      <c r="AO39">
        <v>101.557</v>
      </c>
      <c r="AP39">
        <v>104.038</v>
      </c>
      <c r="AQ39">
        <v>90.793000000000006</v>
      </c>
      <c r="AR39">
        <v>136.61600000000001</v>
      </c>
      <c r="AS39">
        <v>110.709</v>
      </c>
      <c r="AT39">
        <v>81.298000000000002</v>
      </c>
      <c r="AU39">
        <v>155.9</v>
      </c>
      <c r="AV39">
        <v>144.28800000000001</v>
      </c>
      <c r="AW39">
        <v>72.126999999999995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2434</v>
      </c>
    </row>
    <row r="42" spans="1:49" x14ac:dyDescent="0.25">
      <c r="A42" t="s">
        <v>1709</v>
      </c>
      <c r="B42" s="38">
        <v>42494.459432870368</v>
      </c>
    </row>
    <row r="43" spans="1:49" x14ac:dyDescent="0.25">
      <c r="A43" t="s">
        <v>1710</v>
      </c>
      <c r="B43">
        <v>2412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13</v>
      </c>
      <c r="C46">
        <v>7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11</v>
      </c>
      <c r="K46">
        <v>16</v>
      </c>
      <c r="L46">
        <v>16</v>
      </c>
      <c r="M46">
        <v>16</v>
      </c>
      <c r="N46">
        <v>16</v>
      </c>
      <c r="O46">
        <v>15</v>
      </c>
      <c r="P46">
        <v>10</v>
      </c>
      <c r="Q46">
        <v>16</v>
      </c>
      <c r="R46">
        <v>16</v>
      </c>
      <c r="S46">
        <v>0</v>
      </c>
      <c r="T46">
        <v>0</v>
      </c>
      <c r="U46">
        <v>1</v>
      </c>
      <c r="V46">
        <v>3</v>
      </c>
      <c r="W46">
        <v>1</v>
      </c>
      <c r="X46">
        <v>5</v>
      </c>
      <c r="Y46">
        <v>14</v>
      </c>
      <c r="Z46">
        <v>14</v>
      </c>
      <c r="AA46">
        <v>16</v>
      </c>
      <c r="AB46">
        <v>16</v>
      </c>
      <c r="AC46">
        <v>14</v>
      </c>
      <c r="AD46">
        <v>14</v>
      </c>
      <c r="AE46">
        <v>15</v>
      </c>
      <c r="AF46">
        <v>15</v>
      </c>
      <c r="AG46">
        <v>16</v>
      </c>
      <c r="AH46">
        <v>3</v>
      </c>
      <c r="AI46">
        <v>14</v>
      </c>
      <c r="AJ46">
        <v>16</v>
      </c>
      <c r="AK46">
        <v>16</v>
      </c>
      <c r="AL46">
        <v>16</v>
      </c>
      <c r="AM46">
        <v>10</v>
      </c>
      <c r="AN46">
        <v>12</v>
      </c>
      <c r="AO46">
        <v>15</v>
      </c>
      <c r="AP46">
        <v>0</v>
      </c>
      <c r="AQ46">
        <v>13</v>
      </c>
      <c r="AR46">
        <v>15</v>
      </c>
      <c r="AS46">
        <v>16</v>
      </c>
      <c r="AT46">
        <v>16</v>
      </c>
      <c r="AU46">
        <v>16</v>
      </c>
      <c r="AV46">
        <v>12</v>
      </c>
      <c r="AW46">
        <v>11</v>
      </c>
    </row>
    <row r="47" spans="1:49" x14ac:dyDescent="0.25">
      <c r="A47" t="s">
        <v>1764</v>
      </c>
      <c r="B47">
        <v>51.363999999999997</v>
      </c>
      <c r="C47">
        <v>17.501999999999999</v>
      </c>
      <c r="D47">
        <v>155.18</v>
      </c>
      <c r="E47">
        <v>120.20099999999999</v>
      </c>
      <c r="F47">
        <v>185.39500000000001</v>
      </c>
      <c r="G47">
        <v>126.631</v>
      </c>
      <c r="H47">
        <v>102.785</v>
      </c>
      <c r="I47">
        <v>97.698999999999998</v>
      </c>
      <c r="J47">
        <v>46.290999999999997</v>
      </c>
      <c r="K47">
        <v>84.861999999999995</v>
      </c>
      <c r="L47">
        <v>111.99299999999999</v>
      </c>
      <c r="M47">
        <v>65.900000000000006</v>
      </c>
      <c r="N47">
        <v>60.456000000000003</v>
      </c>
      <c r="O47">
        <v>100.02</v>
      </c>
      <c r="P47">
        <v>36.741</v>
      </c>
      <c r="Q47">
        <v>116.803</v>
      </c>
      <c r="R47">
        <v>83.71</v>
      </c>
      <c r="S47">
        <v>0</v>
      </c>
      <c r="T47">
        <v>0</v>
      </c>
      <c r="U47">
        <v>7.09</v>
      </c>
      <c r="V47">
        <v>38.506999999999998</v>
      </c>
      <c r="W47">
        <v>18.134</v>
      </c>
      <c r="X47">
        <v>11.209</v>
      </c>
      <c r="Y47">
        <v>55.335999999999999</v>
      </c>
      <c r="Z47">
        <v>99.972999999999999</v>
      </c>
      <c r="AA47">
        <v>73.997</v>
      </c>
      <c r="AB47">
        <v>62.5</v>
      </c>
      <c r="AC47">
        <v>81.433999999999997</v>
      </c>
      <c r="AD47">
        <v>91.635999999999996</v>
      </c>
      <c r="AE47">
        <v>144.25</v>
      </c>
      <c r="AF47">
        <v>35.720999999999997</v>
      </c>
      <c r="AG47">
        <v>48.292999999999999</v>
      </c>
      <c r="AH47">
        <v>158.97999999999999</v>
      </c>
      <c r="AI47">
        <v>98.370999999999995</v>
      </c>
      <c r="AJ47">
        <v>106.70099999999999</v>
      </c>
      <c r="AK47">
        <v>64.269000000000005</v>
      </c>
      <c r="AL47">
        <v>109.268</v>
      </c>
      <c r="AM47">
        <v>78.832999999999998</v>
      </c>
      <c r="AN47">
        <v>49.82</v>
      </c>
      <c r="AO47">
        <v>75.632000000000005</v>
      </c>
      <c r="AP47">
        <v>0</v>
      </c>
      <c r="AQ47">
        <v>56.552</v>
      </c>
      <c r="AR47">
        <v>130.76300000000001</v>
      </c>
      <c r="AS47">
        <v>97.242000000000004</v>
      </c>
      <c r="AT47">
        <v>67.427000000000007</v>
      </c>
      <c r="AU47">
        <v>124.712</v>
      </c>
      <c r="AV47">
        <v>108.68</v>
      </c>
      <c r="AW47">
        <v>67.965000000000003</v>
      </c>
    </row>
    <row r="49" spans="1:49" x14ac:dyDescent="0.25">
      <c r="A49" s="7" t="s">
        <v>2282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2433</v>
      </c>
    </row>
    <row r="52" spans="1:49" x14ac:dyDescent="0.25">
      <c r="A52" t="s">
        <v>1709</v>
      </c>
      <c r="B52" s="38">
        <v>42494.458622685182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15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15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15</v>
      </c>
      <c r="AW56">
        <v>15</v>
      </c>
    </row>
    <row r="57" spans="1:49" x14ac:dyDescent="0.25">
      <c r="A57" t="s">
        <v>1764</v>
      </c>
      <c r="B57">
        <v>164.005</v>
      </c>
      <c r="C57">
        <v>178.04499999999999</v>
      </c>
      <c r="D57">
        <v>196.27799999999999</v>
      </c>
      <c r="E57">
        <v>134.87299999999999</v>
      </c>
      <c r="F57">
        <v>182.79400000000001</v>
      </c>
      <c r="G57">
        <v>149.33199999999999</v>
      </c>
      <c r="H57">
        <v>143.30099999999999</v>
      </c>
      <c r="I57">
        <v>169.387</v>
      </c>
      <c r="J57">
        <v>167.34299999999999</v>
      </c>
      <c r="K57">
        <v>99.477000000000004</v>
      </c>
      <c r="L57">
        <v>133.143</v>
      </c>
      <c r="M57">
        <v>235.03200000000001</v>
      </c>
      <c r="N57">
        <v>155.267</v>
      </c>
      <c r="O57">
        <v>182.36500000000001</v>
      </c>
      <c r="P57">
        <v>159.857</v>
      </c>
      <c r="Q57">
        <v>204.97399999999999</v>
      </c>
      <c r="R57">
        <v>253.56200000000001</v>
      </c>
      <c r="S57">
        <v>242.36500000000001</v>
      </c>
      <c r="T57">
        <v>155.34299999999999</v>
      </c>
      <c r="U57">
        <v>174.506</v>
      </c>
      <c r="V57">
        <v>178.21199999999999</v>
      </c>
      <c r="W57">
        <v>146.71199999999999</v>
      </c>
      <c r="X57">
        <v>152.21</v>
      </c>
      <c r="Y57">
        <v>212.702</v>
      </c>
      <c r="Z57">
        <v>169.28399999999999</v>
      </c>
      <c r="AA57">
        <v>156.18</v>
      </c>
      <c r="AB57">
        <v>140.16200000000001</v>
      </c>
      <c r="AC57">
        <v>201.54300000000001</v>
      </c>
      <c r="AD57">
        <v>182.42099999999999</v>
      </c>
      <c r="AE57">
        <v>126.914</v>
      </c>
      <c r="AF57">
        <v>160.78299999999999</v>
      </c>
      <c r="AG57">
        <v>172.65</v>
      </c>
      <c r="AH57">
        <v>122.38200000000001</v>
      </c>
      <c r="AI57">
        <v>149.864</v>
      </c>
      <c r="AJ57">
        <v>197.61600000000001</v>
      </c>
      <c r="AK57">
        <v>160.95599999999999</v>
      </c>
      <c r="AL57">
        <v>159.79300000000001</v>
      </c>
      <c r="AM57">
        <v>159.941</v>
      </c>
      <c r="AN57">
        <v>129.20599999999999</v>
      </c>
      <c r="AO57">
        <v>172.70099999999999</v>
      </c>
      <c r="AP57">
        <v>143.66999999999999</v>
      </c>
      <c r="AQ57">
        <v>162.57400000000001</v>
      </c>
      <c r="AR57">
        <v>148.65700000000001</v>
      </c>
      <c r="AS57">
        <v>176.547</v>
      </c>
      <c r="AT57">
        <v>161.31700000000001</v>
      </c>
      <c r="AU57">
        <v>158.834</v>
      </c>
      <c r="AV57">
        <v>158.13900000000001</v>
      </c>
      <c r="AW57">
        <v>157.67599999999999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2432</v>
      </c>
    </row>
    <row r="60" spans="1:49" x14ac:dyDescent="0.25">
      <c r="A60" t="s">
        <v>1709</v>
      </c>
      <c r="B60">
        <v>42494.457835648151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0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15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0</v>
      </c>
      <c r="T64">
        <v>2</v>
      </c>
      <c r="U64">
        <v>2</v>
      </c>
      <c r="V64">
        <v>2</v>
      </c>
      <c r="W64">
        <v>15</v>
      </c>
      <c r="X64">
        <v>15</v>
      </c>
      <c r="Y64">
        <v>16</v>
      </c>
      <c r="Z64">
        <v>16</v>
      </c>
      <c r="AA64">
        <v>16</v>
      </c>
      <c r="AB64">
        <v>15</v>
      </c>
      <c r="AC64">
        <v>16</v>
      </c>
      <c r="AD64">
        <v>16</v>
      </c>
      <c r="AE64">
        <v>14</v>
      </c>
      <c r="AF64">
        <v>16</v>
      </c>
      <c r="AG64">
        <v>16</v>
      </c>
      <c r="AH64">
        <v>16</v>
      </c>
      <c r="AI64">
        <v>16</v>
      </c>
      <c r="AJ64">
        <v>16</v>
      </c>
      <c r="AK64">
        <v>15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16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15</v>
      </c>
    </row>
    <row r="65" spans="1:49" x14ac:dyDescent="0.25">
      <c r="A65" t="s">
        <v>1764</v>
      </c>
      <c r="B65">
        <v>132.39599999999999</v>
      </c>
      <c r="C65">
        <v>0</v>
      </c>
      <c r="D65">
        <v>168.678</v>
      </c>
      <c r="E65">
        <v>74.198999999999998</v>
      </c>
      <c r="F65">
        <v>141.76599999999999</v>
      </c>
      <c r="G65">
        <v>117.82299999999999</v>
      </c>
      <c r="H65">
        <v>122.569</v>
      </c>
      <c r="I65">
        <v>154.703</v>
      </c>
      <c r="J65">
        <v>87.804000000000002</v>
      </c>
      <c r="K65">
        <v>62.581000000000003</v>
      </c>
      <c r="L65">
        <v>69.084999999999994</v>
      </c>
      <c r="M65">
        <v>85.66</v>
      </c>
      <c r="N65">
        <v>66.399000000000001</v>
      </c>
      <c r="O65">
        <v>80.275999999999996</v>
      </c>
      <c r="P65">
        <v>74.492000000000004</v>
      </c>
      <c r="Q65">
        <v>159.173</v>
      </c>
      <c r="R65">
        <v>120</v>
      </c>
      <c r="S65">
        <v>0</v>
      </c>
      <c r="T65">
        <v>7.734</v>
      </c>
      <c r="U65">
        <v>7.1349999999999998</v>
      </c>
      <c r="V65">
        <v>27.114000000000001</v>
      </c>
      <c r="W65">
        <v>12.678000000000001</v>
      </c>
      <c r="X65">
        <v>19.009</v>
      </c>
      <c r="Y65">
        <v>166.58699999999999</v>
      </c>
      <c r="Z65">
        <v>198.16300000000001</v>
      </c>
      <c r="AA65">
        <v>77.418999999999997</v>
      </c>
      <c r="AB65">
        <v>48.954999999999998</v>
      </c>
      <c r="AC65">
        <v>76.706000000000003</v>
      </c>
      <c r="AD65">
        <v>162.74600000000001</v>
      </c>
      <c r="AE65">
        <v>62.177999999999997</v>
      </c>
      <c r="AF65">
        <v>142.072</v>
      </c>
      <c r="AG65">
        <v>107.764</v>
      </c>
      <c r="AH65">
        <v>157.155</v>
      </c>
      <c r="AI65">
        <v>133.91499999999999</v>
      </c>
      <c r="AJ65">
        <v>104.25700000000001</v>
      </c>
      <c r="AK65">
        <v>60.898000000000003</v>
      </c>
      <c r="AL65">
        <v>60.975000000000001</v>
      </c>
      <c r="AM65">
        <v>65.549000000000007</v>
      </c>
      <c r="AN65">
        <v>57.110999999999997</v>
      </c>
      <c r="AO65">
        <v>110.232</v>
      </c>
      <c r="AP65">
        <v>0</v>
      </c>
      <c r="AQ65">
        <v>93.411000000000001</v>
      </c>
      <c r="AR65">
        <v>143.834</v>
      </c>
      <c r="AS65">
        <v>148.81800000000001</v>
      </c>
      <c r="AT65">
        <v>129.74799999999999</v>
      </c>
      <c r="AU65">
        <v>129.70099999999999</v>
      </c>
      <c r="AV65">
        <v>135.23599999999999</v>
      </c>
      <c r="AW65">
        <v>145.43799999999999</v>
      </c>
    </row>
    <row r="67" spans="1:49" x14ac:dyDescent="0.25">
      <c r="A67" s="7" t="s">
        <v>2283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2431</v>
      </c>
    </row>
    <row r="70" spans="1:49" x14ac:dyDescent="0.25">
      <c r="A70" t="s">
        <v>1709</v>
      </c>
      <c r="B70">
        <v>42494.456967592596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248.51599999999999</v>
      </c>
      <c r="C75">
        <v>135.28800000000001</v>
      </c>
      <c r="D75">
        <v>148.52199999999999</v>
      </c>
      <c r="E75">
        <v>145.24799999999999</v>
      </c>
      <c r="F75">
        <v>132.70500000000001</v>
      </c>
      <c r="G75">
        <v>109.47499999999999</v>
      </c>
      <c r="H75">
        <v>146.43</v>
      </c>
      <c r="I75">
        <v>145.96899999999999</v>
      </c>
      <c r="J75">
        <v>149.75899999999999</v>
      </c>
      <c r="K75">
        <v>158.36099999999999</v>
      </c>
      <c r="L75">
        <v>172.73599999999999</v>
      </c>
      <c r="M75">
        <v>117.931</v>
      </c>
      <c r="N75">
        <v>139.10599999999999</v>
      </c>
      <c r="O75">
        <v>101.48099999999999</v>
      </c>
      <c r="P75">
        <v>145.37</v>
      </c>
      <c r="Q75">
        <v>154.50200000000001</v>
      </c>
      <c r="R75">
        <v>180.22200000000001</v>
      </c>
      <c r="S75">
        <v>234.61099999999999</v>
      </c>
      <c r="T75">
        <v>228.22</v>
      </c>
      <c r="U75">
        <v>195.23400000000001</v>
      </c>
      <c r="V75">
        <v>173.34200000000001</v>
      </c>
      <c r="W75">
        <v>145.36099999999999</v>
      </c>
      <c r="X75">
        <v>126.05500000000001</v>
      </c>
      <c r="Y75">
        <v>131.16399999999999</v>
      </c>
      <c r="Z75">
        <v>177.648</v>
      </c>
      <c r="AA75">
        <v>164.005</v>
      </c>
      <c r="AB75">
        <v>161.50800000000001</v>
      </c>
      <c r="AC75">
        <v>125.627</v>
      </c>
      <c r="AD75">
        <v>164.197</v>
      </c>
      <c r="AE75">
        <v>183.36699999999999</v>
      </c>
      <c r="AF75">
        <v>127.53400000000001</v>
      </c>
      <c r="AG75">
        <v>172.86600000000001</v>
      </c>
      <c r="AH75">
        <v>222.65299999999999</v>
      </c>
      <c r="AI75">
        <v>167.87799999999999</v>
      </c>
      <c r="AJ75">
        <v>140.65</v>
      </c>
      <c r="AK75">
        <v>234.40899999999999</v>
      </c>
      <c r="AL75">
        <v>178.81899999999999</v>
      </c>
      <c r="AM75">
        <v>117.46299999999999</v>
      </c>
      <c r="AN75">
        <v>156.58600000000001</v>
      </c>
      <c r="AO75">
        <v>163.14099999999999</v>
      </c>
      <c r="AP75">
        <v>198.959</v>
      </c>
      <c r="AQ75">
        <v>223.99700000000001</v>
      </c>
      <c r="AR75">
        <v>133.38399999999999</v>
      </c>
      <c r="AS75">
        <v>156.19999999999999</v>
      </c>
      <c r="AT75">
        <v>139.077</v>
      </c>
      <c r="AU75">
        <v>153.64099999999999</v>
      </c>
      <c r="AV75">
        <v>154.90799999999999</v>
      </c>
      <c r="AW75">
        <v>149.80799999999999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2436</v>
      </c>
    </row>
    <row r="78" spans="1:49" x14ac:dyDescent="0.25">
      <c r="A78" t="s">
        <v>1709</v>
      </c>
      <c r="B78" s="38">
        <v>42494.461192129631</v>
      </c>
    </row>
    <row r="79" spans="1:49" x14ac:dyDescent="0.25">
      <c r="A79" t="s">
        <v>1710</v>
      </c>
      <c r="B79">
        <v>2404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9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16</v>
      </c>
      <c r="S82">
        <v>0</v>
      </c>
      <c r="T82">
        <v>2</v>
      </c>
      <c r="U82">
        <v>2</v>
      </c>
      <c r="V82">
        <v>1</v>
      </c>
      <c r="W82">
        <v>13</v>
      </c>
      <c r="X82">
        <v>14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15</v>
      </c>
      <c r="AE82">
        <v>15</v>
      </c>
      <c r="AF82">
        <v>16</v>
      </c>
      <c r="AG82">
        <v>16</v>
      </c>
      <c r="AH82">
        <v>16</v>
      </c>
      <c r="AI82">
        <v>16</v>
      </c>
      <c r="AJ82">
        <v>16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166.54400000000001</v>
      </c>
      <c r="C83">
        <v>14.861000000000001</v>
      </c>
      <c r="D83">
        <v>136.13900000000001</v>
      </c>
      <c r="E83">
        <v>94.956000000000003</v>
      </c>
      <c r="F83">
        <v>110.194</v>
      </c>
      <c r="G83">
        <v>79.78</v>
      </c>
      <c r="H83">
        <v>108.869</v>
      </c>
      <c r="I83">
        <v>103.49</v>
      </c>
      <c r="J83">
        <v>65.451999999999998</v>
      </c>
      <c r="K83">
        <v>142.89599999999999</v>
      </c>
      <c r="L83">
        <v>93.781000000000006</v>
      </c>
      <c r="M83">
        <v>59.244999999999997</v>
      </c>
      <c r="N83">
        <v>73.991</v>
      </c>
      <c r="O83">
        <v>39.816000000000003</v>
      </c>
      <c r="P83">
        <v>55.180999999999997</v>
      </c>
      <c r="Q83">
        <v>55.497999999999998</v>
      </c>
      <c r="R83">
        <v>86.825999999999993</v>
      </c>
      <c r="S83">
        <v>0</v>
      </c>
      <c r="T83">
        <v>15.412000000000001</v>
      </c>
      <c r="U83">
        <v>15.773999999999999</v>
      </c>
      <c r="V83">
        <v>5.0919999999999996</v>
      </c>
      <c r="W83">
        <v>16.888999999999999</v>
      </c>
      <c r="X83">
        <v>30.824999999999999</v>
      </c>
      <c r="Y83">
        <v>41.606000000000002</v>
      </c>
      <c r="Z83">
        <v>236.596</v>
      </c>
      <c r="AA83">
        <v>98.138000000000005</v>
      </c>
      <c r="AB83">
        <v>80.049000000000007</v>
      </c>
      <c r="AC83">
        <v>45.207000000000001</v>
      </c>
      <c r="AD83">
        <v>41.320999999999998</v>
      </c>
      <c r="AE83">
        <v>66.441000000000003</v>
      </c>
      <c r="AF83">
        <v>49.652999999999999</v>
      </c>
      <c r="AG83">
        <v>63.859000000000002</v>
      </c>
      <c r="AH83">
        <v>249.458</v>
      </c>
      <c r="AI83">
        <v>141.035</v>
      </c>
      <c r="AJ83">
        <v>86.864999999999995</v>
      </c>
      <c r="AK83">
        <v>116.526</v>
      </c>
      <c r="AL83">
        <v>142.477</v>
      </c>
      <c r="AM83">
        <v>68.263000000000005</v>
      </c>
      <c r="AN83">
        <v>49.293999999999997</v>
      </c>
      <c r="AO83">
        <v>71.480999999999995</v>
      </c>
      <c r="AP83">
        <v>0</v>
      </c>
      <c r="AQ83">
        <v>131.99100000000001</v>
      </c>
      <c r="AR83">
        <v>117.239</v>
      </c>
      <c r="AS83">
        <v>127.973</v>
      </c>
      <c r="AT83">
        <v>133.62299999999999</v>
      </c>
      <c r="AU83">
        <v>125.056</v>
      </c>
      <c r="AV83">
        <v>137.02199999999999</v>
      </c>
      <c r="AW83">
        <v>119.087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43.75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91.666666666666657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71.428571428571431</v>
      </c>
      <c r="Q86">
        <f t="shared" si="0"/>
        <v>100</v>
      </c>
      <c r="R86">
        <f t="shared" si="0"/>
        <v>100</v>
      </c>
      <c r="S86">
        <f t="shared" si="0"/>
        <v>0</v>
      </c>
      <c r="T86">
        <f t="shared" si="0"/>
        <v>0</v>
      </c>
      <c r="U86">
        <f t="shared" si="0"/>
        <v>6.25</v>
      </c>
      <c r="V86">
        <f t="shared" si="0"/>
        <v>20</v>
      </c>
      <c r="W86">
        <f t="shared" si="0"/>
        <v>7.1428571428571423</v>
      </c>
      <c r="X86">
        <f t="shared" si="0"/>
        <v>50</v>
      </c>
      <c r="Y86">
        <f t="shared" si="0"/>
        <v>93.333333333333329</v>
      </c>
      <c r="Z86">
        <f t="shared" si="0"/>
        <v>100</v>
      </c>
      <c r="AA86">
        <f t="shared" si="0"/>
        <v>100</v>
      </c>
      <c r="AB86">
        <f t="shared" si="0"/>
        <v>100</v>
      </c>
      <c r="AC86">
        <f t="shared" si="0"/>
        <v>87.5</v>
      </c>
      <c r="AD86">
        <f t="shared" si="0"/>
        <v>87.5</v>
      </c>
      <c r="AE86">
        <f t="shared" si="0"/>
        <v>100</v>
      </c>
      <c r="AF86">
        <f t="shared" si="0"/>
        <v>93.75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80</v>
      </c>
      <c r="AO86">
        <f t="shared" si="0"/>
        <v>100</v>
      </c>
      <c r="AP86">
        <f t="shared" si="0"/>
        <v>0</v>
      </c>
      <c r="AQ86">
        <f t="shared" si="0"/>
        <v>86.666666666666671</v>
      </c>
      <c r="AR86">
        <f t="shared" si="0"/>
        <v>93.75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92.307692307692307</v>
      </c>
      <c r="AW86">
        <f t="shared" si="0"/>
        <v>84.615384615384613</v>
      </c>
    </row>
    <row r="87" spans="1:49" x14ac:dyDescent="0.25">
      <c r="A87" t="s">
        <v>1771</v>
      </c>
      <c r="B87">
        <f>B64/$B$56*100</f>
        <v>100</v>
      </c>
      <c r="C87">
        <f t="shared" ref="C87:AW87" si="1">C64/$B$56*100</f>
        <v>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93.75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12.5</v>
      </c>
      <c r="U87">
        <f t="shared" si="1"/>
        <v>12.5</v>
      </c>
      <c r="V87">
        <f t="shared" si="1"/>
        <v>12.5</v>
      </c>
      <c r="W87">
        <f t="shared" si="1"/>
        <v>93.75</v>
      </c>
      <c r="X87">
        <f t="shared" si="1"/>
        <v>93.75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93.75</v>
      </c>
      <c r="AC87">
        <f t="shared" si="1"/>
        <v>100</v>
      </c>
      <c r="AD87">
        <f t="shared" si="1"/>
        <v>100</v>
      </c>
      <c r="AE87">
        <f t="shared" si="1"/>
        <v>87.5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93.75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93.75</v>
      </c>
    </row>
    <row r="88" spans="1:49" x14ac:dyDescent="0.25">
      <c r="A88" t="s">
        <v>1772</v>
      </c>
      <c r="B88">
        <f>B82/$B$74*100</f>
        <v>100</v>
      </c>
      <c r="C88">
        <f t="shared" ref="C88:AW88" si="2">C82/$B$74*100</f>
        <v>56.25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100</v>
      </c>
      <c r="S88">
        <f t="shared" si="2"/>
        <v>0</v>
      </c>
      <c r="T88">
        <f t="shared" si="2"/>
        <v>12.5</v>
      </c>
      <c r="U88">
        <f t="shared" si="2"/>
        <v>12.5</v>
      </c>
      <c r="V88">
        <f t="shared" si="2"/>
        <v>6.25</v>
      </c>
      <c r="W88">
        <f t="shared" si="2"/>
        <v>81.25</v>
      </c>
      <c r="X88">
        <f t="shared" si="2"/>
        <v>87.5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93.75</v>
      </c>
      <c r="AE88">
        <f t="shared" si="2"/>
        <v>93.75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1559</v>
      </c>
      <c r="D89" s="7" t="s">
        <v>1559</v>
      </c>
      <c r="E89" s="7" t="s">
        <v>1559</v>
      </c>
      <c r="F89" s="7" t="s">
        <v>1559</v>
      </c>
      <c r="G89" s="7" t="s">
        <v>1559</v>
      </c>
      <c r="H89" s="7" t="s">
        <v>1559</v>
      </c>
      <c r="I89" s="7" t="s">
        <v>1559</v>
      </c>
      <c r="J89" s="7" t="s">
        <v>1644</v>
      </c>
      <c r="K89" s="7" t="s">
        <v>1563</v>
      </c>
      <c r="L89" s="7" t="s">
        <v>1563</v>
      </c>
      <c r="M89" s="7" t="s">
        <v>1563</v>
      </c>
      <c r="N89" s="7" t="s">
        <v>1563</v>
      </c>
      <c r="O89" s="7" t="s">
        <v>1563</v>
      </c>
      <c r="P89" s="7" t="s">
        <v>1563</v>
      </c>
      <c r="Q89" s="7" t="s">
        <v>1563</v>
      </c>
      <c r="R89" s="7" t="s">
        <v>1644</v>
      </c>
      <c r="S89" s="7" t="s">
        <v>1567</v>
      </c>
      <c r="T89" s="7" t="s">
        <v>1567</v>
      </c>
      <c r="U89" s="7" t="s">
        <v>1567</v>
      </c>
      <c r="V89" s="7" t="s">
        <v>1567</v>
      </c>
      <c r="W89" s="7" t="s">
        <v>1567</v>
      </c>
      <c r="X89" s="7" t="s">
        <v>1567</v>
      </c>
      <c r="Y89" s="7" t="s">
        <v>1567</v>
      </c>
      <c r="Z89" s="7" t="s">
        <v>1686</v>
      </c>
      <c r="AA89" s="7" t="s">
        <v>1571</v>
      </c>
      <c r="AB89" s="7" t="s">
        <v>1571</v>
      </c>
      <c r="AC89" s="7" t="s">
        <v>1571</v>
      </c>
      <c r="AD89" s="7" t="s">
        <v>1571</v>
      </c>
      <c r="AE89" s="7" t="s">
        <v>1571</v>
      </c>
      <c r="AF89" s="7" t="s">
        <v>1571</v>
      </c>
      <c r="AG89" s="7" t="s">
        <v>1571</v>
      </c>
      <c r="AH89" s="7" t="s">
        <v>1686</v>
      </c>
      <c r="AI89" s="7" t="s">
        <v>1575</v>
      </c>
      <c r="AJ89" s="7" t="s">
        <v>1575</v>
      </c>
      <c r="AK89" s="7" t="s">
        <v>1575</v>
      </c>
      <c r="AL89" s="7" t="s">
        <v>1575</v>
      </c>
      <c r="AM89" s="7" t="s">
        <v>1575</v>
      </c>
      <c r="AN89" s="7" t="s">
        <v>1575</v>
      </c>
      <c r="AO89" s="7" t="s">
        <v>1575</v>
      </c>
      <c r="AP89" s="7" t="s">
        <v>1794</v>
      </c>
      <c r="AQ89" s="7" t="s">
        <v>1579</v>
      </c>
      <c r="AR89" s="7" t="s">
        <v>1579</v>
      </c>
      <c r="AS89" s="7" t="s">
        <v>1579</v>
      </c>
      <c r="AT89" s="7" t="s">
        <v>1579</v>
      </c>
      <c r="AU89" s="7" t="s">
        <v>1579</v>
      </c>
      <c r="AV89" s="7" t="s">
        <v>1579</v>
      </c>
      <c r="AW89" s="7" t="s">
        <v>1579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33.333333333333336</v>
      </c>
      <c r="D91">
        <f t="shared" si="3"/>
        <v>100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97.222222222222214</v>
      </c>
      <c r="K91">
        <f t="shared" si="3"/>
        <v>97.916666666666671</v>
      </c>
      <c r="L91">
        <f t="shared" si="3"/>
        <v>100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90.476190476190482</v>
      </c>
      <c r="Q91">
        <f t="shared" si="3"/>
        <v>100</v>
      </c>
      <c r="R91">
        <f t="shared" si="3"/>
        <v>100</v>
      </c>
      <c r="S91">
        <f t="shared" si="3"/>
        <v>0</v>
      </c>
      <c r="T91">
        <f t="shared" si="3"/>
        <v>8.3333333333333339</v>
      </c>
      <c r="U91">
        <f t="shared" si="3"/>
        <v>10.416666666666666</v>
      </c>
      <c r="V91">
        <f t="shared" si="3"/>
        <v>12.916666666666666</v>
      </c>
      <c r="W91">
        <f t="shared" si="3"/>
        <v>60.714285714285715</v>
      </c>
      <c r="X91">
        <f t="shared" si="3"/>
        <v>77.083333333333329</v>
      </c>
      <c r="Y91">
        <f t="shared" si="3"/>
        <v>97.777777777777771</v>
      </c>
      <c r="Z91">
        <f t="shared" si="3"/>
        <v>100</v>
      </c>
      <c r="AA91">
        <f t="shared" si="3"/>
        <v>100</v>
      </c>
      <c r="AB91">
        <f t="shared" si="3"/>
        <v>97.916666666666671</v>
      </c>
      <c r="AC91">
        <f t="shared" si="3"/>
        <v>95.833333333333329</v>
      </c>
      <c r="AD91">
        <f t="shared" si="3"/>
        <v>93.75</v>
      </c>
      <c r="AE91">
        <f t="shared" si="3"/>
        <v>93.75</v>
      </c>
      <c r="AF91">
        <f t="shared" si="3"/>
        <v>97.916666666666671</v>
      </c>
      <c r="AG91">
        <f t="shared" si="3"/>
        <v>100</v>
      </c>
      <c r="AH91">
        <f t="shared" si="3"/>
        <v>100</v>
      </c>
      <c r="AI91">
        <f t="shared" si="3"/>
        <v>100</v>
      </c>
      <c r="AJ91">
        <f t="shared" si="3"/>
        <v>100</v>
      </c>
      <c r="AK91">
        <f t="shared" si="3"/>
        <v>97.916666666666671</v>
      </c>
      <c r="AL91">
        <f t="shared" si="3"/>
        <v>100</v>
      </c>
      <c r="AM91">
        <f t="shared" si="3"/>
        <v>100</v>
      </c>
      <c r="AN91">
        <f t="shared" si="3"/>
        <v>93.333333333333329</v>
      </c>
      <c r="AO91">
        <f t="shared" si="3"/>
        <v>100</v>
      </c>
      <c r="AP91">
        <f t="shared" si="3"/>
        <v>0</v>
      </c>
      <c r="AQ91">
        <f t="shared" si="3"/>
        <v>95.555555555555557</v>
      </c>
      <c r="AR91">
        <f t="shared" si="3"/>
        <v>97.916666666666671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97.435897435897445</v>
      </c>
      <c r="AW91">
        <f t="shared" si="3"/>
        <v>92.788461538461547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29.5363476640788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4.8112522432468872</v>
      </c>
      <c r="K92">
        <f t="shared" si="4"/>
        <v>3.6084391824351609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16.495721976846394</v>
      </c>
      <c r="Q92">
        <f t="shared" si="4"/>
        <v>0</v>
      </c>
      <c r="R92">
        <f t="shared" si="4"/>
        <v>0</v>
      </c>
      <c r="S92">
        <f t="shared" si="4"/>
        <v>0</v>
      </c>
      <c r="T92">
        <f t="shared" si="4"/>
        <v>7.2168783648703219</v>
      </c>
      <c r="U92">
        <f t="shared" si="4"/>
        <v>3.6084391824351623</v>
      </c>
      <c r="V92">
        <f t="shared" si="4"/>
        <v>6.884463184107628</v>
      </c>
      <c r="W92">
        <f t="shared" si="4"/>
        <v>46.813309746136902</v>
      </c>
      <c r="X92">
        <f t="shared" si="4"/>
        <v>23.662118107501154</v>
      </c>
      <c r="Y92">
        <f t="shared" si="4"/>
        <v>3.8490017945975077</v>
      </c>
      <c r="Z92">
        <f t="shared" si="4"/>
        <v>0</v>
      </c>
      <c r="AA92">
        <f t="shared" si="4"/>
        <v>0</v>
      </c>
      <c r="AB92">
        <f t="shared" si="4"/>
        <v>3.6084391824351609</v>
      </c>
      <c r="AC92">
        <f t="shared" si="4"/>
        <v>7.2168783648703219</v>
      </c>
      <c r="AD92">
        <f t="shared" si="4"/>
        <v>6.25</v>
      </c>
      <c r="AE92">
        <f t="shared" si="4"/>
        <v>6.25</v>
      </c>
      <c r="AF92">
        <f t="shared" si="4"/>
        <v>3.6084391824351609</v>
      </c>
      <c r="AG92">
        <f t="shared" si="4"/>
        <v>0</v>
      </c>
      <c r="AH92">
        <f t="shared" si="4"/>
        <v>0</v>
      </c>
      <c r="AI92">
        <f t="shared" si="4"/>
        <v>0</v>
      </c>
      <c r="AJ92">
        <f t="shared" si="4"/>
        <v>0</v>
      </c>
      <c r="AK92">
        <f t="shared" si="4"/>
        <v>3.6084391824351609</v>
      </c>
      <c r="AL92">
        <f t="shared" si="4"/>
        <v>0</v>
      </c>
      <c r="AM92">
        <f t="shared" si="4"/>
        <v>0</v>
      </c>
      <c r="AN92">
        <f t="shared" si="4"/>
        <v>11.547005383792541</v>
      </c>
      <c r="AO92">
        <f t="shared" si="4"/>
        <v>0</v>
      </c>
      <c r="AP92">
        <f t="shared" si="4"/>
        <v>0</v>
      </c>
      <c r="AQ92">
        <f t="shared" si="4"/>
        <v>7.6980035891950074</v>
      </c>
      <c r="AR92">
        <f t="shared" si="4"/>
        <v>3.6084391824351609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4.4411559168432753</v>
      </c>
      <c r="AW92">
        <f t="shared" si="4"/>
        <v>7.7372485285726365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17.052818274734271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2.7777777777777812</v>
      </c>
      <c r="K93">
        <f t="shared" si="5"/>
        <v>2.0833333333333335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9.5238095238094918</v>
      </c>
      <c r="Q93">
        <f t="shared" si="5"/>
        <v>0</v>
      </c>
      <c r="R93">
        <f t="shared" si="5"/>
        <v>0</v>
      </c>
      <c r="S93">
        <f t="shared" si="5"/>
        <v>0</v>
      </c>
      <c r="T93">
        <f t="shared" si="5"/>
        <v>4.166666666666667</v>
      </c>
      <c r="U93">
        <f t="shared" si="5"/>
        <v>2.0833333333333344</v>
      </c>
      <c r="V93">
        <f t="shared" si="5"/>
        <v>3.9747466725706073</v>
      </c>
      <c r="W93">
        <f t="shared" si="5"/>
        <v>27.027676983589473</v>
      </c>
      <c r="X93">
        <f t="shared" si="5"/>
        <v>13.66133025896251</v>
      </c>
      <c r="Y93">
        <f t="shared" si="5"/>
        <v>2.2222222222222237</v>
      </c>
      <c r="Z93">
        <f t="shared" si="5"/>
        <v>0</v>
      </c>
      <c r="AA93">
        <f t="shared" si="5"/>
        <v>0</v>
      </c>
      <c r="AB93">
        <f t="shared" si="5"/>
        <v>2.0833333333333335</v>
      </c>
      <c r="AC93">
        <f t="shared" si="5"/>
        <v>4.166666666666667</v>
      </c>
      <c r="AD93">
        <f t="shared" si="5"/>
        <v>3.6084391824351614</v>
      </c>
      <c r="AE93">
        <f t="shared" si="5"/>
        <v>3.6084391824351614</v>
      </c>
      <c r="AF93">
        <f t="shared" si="5"/>
        <v>2.0833333333333335</v>
      </c>
      <c r="AG93">
        <f t="shared" si="5"/>
        <v>0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2.0833333333333335</v>
      </c>
      <c r="AL93">
        <f t="shared" si="5"/>
        <v>0</v>
      </c>
      <c r="AM93">
        <f t="shared" si="5"/>
        <v>0</v>
      </c>
      <c r="AN93">
        <f t="shared" si="5"/>
        <v>6.6666666666666821</v>
      </c>
      <c r="AO93">
        <f t="shared" si="5"/>
        <v>0</v>
      </c>
      <c r="AP93">
        <f t="shared" si="5"/>
        <v>0</v>
      </c>
      <c r="AQ93">
        <f t="shared" si="5"/>
        <v>4.4444444444444429</v>
      </c>
      <c r="AR93">
        <f t="shared" si="5"/>
        <v>2.0833333333333335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2.5641025641025643</v>
      </c>
      <c r="AW93">
        <f t="shared" si="5"/>
        <v>4.4671025207584476</v>
      </c>
    </row>
    <row r="96" spans="1:49" s="7" customFormat="1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82.418446430577177</v>
      </c>
      <c r="C97">
        <f t="shared" ref="C97:AW97" si="6">C47/C39*100</f>
        <v>10.220145985401459</v>
      </c>
      <c r="D97">
        <f t="shared" si="6"/>
        <v>85.642539805182267</v>
      </c>
      <c r="E97">
        <f t="shared" si="6"/>
        <v>58.468071445248647</v>
      </c>
      <c r="F97">
        <f t="shared" si="6"/>
        <v>81.111884042753331</v>
      </c>
      <c r="G97">
        <f t="shared" si="6"/>
        <v>67.467806128157449</v>
      </c>
      <c r="H97">
        <f t="shared" si="6"/>
        <v>80.689730968810593</v>
      </c>
      <c r="I97">
        <f t="shared" si="6"/>
        <v>68.336749039988248</v>
      </c>
      <c r="J97">
        <f t="shared" si="6"/>
        <v>69.150906755101431</v>
      </c>
      <c r="K97">
        <f t="shared" si="6"/>
        <v>50.700203130601032</v>
      </c>
      <c r="L97">
        <f t="shared" si="6"/>
        <v>49.86087057178856</v>
      </c>
      <c r="M97">
        <f t="shared" si="6"/>
        <v>36.739904888804645</v>
      </c>
      <c r="N97">
        <f t="shared" si="6"/>
        <v>49.070631970260223</v>
      </c>
      <c r="O97">
        <f t="shared" si="6"/>
        <v>45.761083405773896</v>
      </c>
      <c r="P97">
        <f t="shared" si="6"/>
        <v>53.618493060724134</v>
      </c>
      <c r="Q97">
        <f t="shared" si="6"/>
        <v>73.229802761093893</v>
      </c>
      <c r="R97">
        <f t="shared" si="6"/>
        <v>54.28769690720312</v>
      </c>
      <c r="S97">
        <f t="shared" si="6"/>
        <v>0</v>
      </c>
      <c r="T97">
        <f t="shared" si="6"/>
        <v>0</v>
      </c>
      <c r="U97">
        <f t="shared" si="6"/>
        <v>3.9199641729649635</v>
      </c>
      <c r="V97">
        <f t="shared" si="6"/>
        <v>21.735351060887428</v>
      </c>
      <c r="W97">
        <f t="shared" si="6"/>
        <v>11.374342183667965</v>
      </c>
      <c r="X97">
        <f t="shared" si="6"/>
        <v>7.3924341150710946</v>
      </c>
      <c r="Y97">
        <f t="shared" si="6"/>
        <v>43.078120742672525</v>
      </c>
      <c r="Z97">
        <f t="shared" si="6"/>
        <v>106.06764699641393</v>
      </c>
      <c r="AA97">
        <f t="shared" si="6"/>
        <v>41.038538968781715</v>
      </c>
      <c r="AB97">
        <f t="shared" si="6"/>
        <v>39.44686034549138</v>
      </c>
      <c r="AC97">
        <f t="shared" si="6"/>
        <v>44.674489667165886</v>
      </c>
      <c r="AD97">
        <f t="shared" si="6"/>
        <v>40.944389337193812</v>
      </c>
      <c r="AE97">
        <f t="shared" si="6"/>
        <v>81.230994481360511</v>
      </c>
      <c r="AF97">
        <f t="shared" si="6"/>
        <v>29.302085213197049</v>
      </c>
      <c r="AG97">
        <f t="shared" si="6"/>
        <v>57.493720013810012</v>
      </c>
      <c r="AH97">
        <f t="shared" si="6"/>
        <v>91.569373966835045</v>
      </c>
      <c r="AI97">
        <f t="shared" si="6"/>
        <v>100.74970042708344</v>
      </c>
      <c r="AJ97">
        <f t="shared" si="6"/>
        <v>47.95054893202051</v>
      </c>
      <c r="AK97">
        <f t="shared" si="6"/>
        <v>54.93734292992324</v>
      </c>
      <c r="AL97">
        <f t="shared" si="6"/>
        <v>50.967880365322358</v>
      </c>
      <c r="AM97">
        <f t="shared" si="6"/>
        <v>77.439096267190564</v>
      </c>
      <c r="AN97">
        <f t="shared" si="6"/>
        <v>51.981386031176314</v>
      </c>
      <c r="AO97">
        <f t="shared" si="6"/>
        <v>74.47246373957482</v>
      </c>
      <c r="AP97">
        <f t="shared" si="6"/>
        <v>0</v>
      </c>
      <c r="AQ97">
        <f t="shared" si="6"/>
        <v>62.2867401671935</v>
      </c>
      <c r="AR97">
        <f t="shared" si="6"/>
        <v>95.715728757978553</v>
      </c>
      <c r="AS97">
        <f t="shared" si="6"/>
        <v>87.835677316207367</v>
      </c>
      <c r="AT97">
        <f t="shared" si="6"/>
        <v>82.938079657556159</v>
      </c>
      <c r="AU97">
        <f t="shared" si="6"/>
        <v>79.994868505452217</v>
      </c>
      <c r="AV97">
        <f t="shared" si="6"/>
        <v>75.321579064094038</v>
      </c>
      <c r="AW97">
        <f t="shared" si="6"/>
        <v>94.229622748762608</v>
      </c>
    </row>
    <row r="98" spans="1:49" x14ac:dyDescent="0.25">
      <c r="A98" t="s">
        <v>1771</v>
      </c>
      <c r="B98">
        <f>B65/B57*100</f>
        <v>80.726807109539337</v>
      </c>
      <c r="C98">
        <f t="shared" ref="C98:AW98" si="7">C65/C57*100</f>
        <v>0</v>
      </c>
      <c r="D98">
        <f t="shared" si="7"/>
        <v>85.938311986060583</v>
      </c>
      <c r="E98">
        <f t="shared" si="7"/>
        <v>55.013976110859851</v>
      </c>
      <c r="F98">
        <f t="shared" si="7"/>
        <v>77.55506198234076</v>
      </c>
      <c r="G98">
        <f t="shared" si="7"/>
        <v>78.900034821739482</v>
      </c>
      <c r="H98">
        <f t="shared" si="7"/>
        <v>85.532550366012799</v>
      </c>
      <c r="I98">
        <f t="shared" si="7"/>
        <v>91.331093885599245</v>
      </c>
      <c r="J98">
        <f t="shared" si="7"/>
        <v>52.469478854807193</v>
      </c>
      <c r="K98">
        <f t="shared" si="7"/>
        <v>62.910019401469683</v>
      </c>
      <c r="L98">
        <f t="shared" si="7"/>
        <v>51.887819862854222</v>
      </c>
      <c r="M98">
        <f t="shared" si="7"/>
        <v>36.4461009564655</v>
      </c>
      <c r="N98">
        <f t="shared" si="7"/>
        <v>42.764399389438843</v>
      </c>
      <c r="O98">
        <f t="shared" si="7"/>
        <v>44.019411619554191</v>
      </c>
      <c r="P98">
        <f t="shared" si="7"/>
        <v>46.599147988514737</v>
      </c>
      <c r="Q98">
        <f t="shared" si="7"/>
        <v>77.655214807731724</v>
      </c>
      <c r="R98">
        <f t="shared" si="7"/>
        <v>47.325703378266461</v>
      </c>
      <c r="S98">
        <f t="shared" si="7"/>
        <v>0</v>
      </c>
      <c r="T98">
        <f t="shared" si="7"/>
        <v>4.9786601263011532</v>
      </c>
      <c r="U98">
        <f t="shared" si="7"/>
        <v>4.0886846297548507</v>
      </c>
      <c r="V98">
        <f t="shared" si="7"/>
        <v>15.214463672479969</v>
      </c>
      <c r="W98">
        <f t="shared" si="7"/>
        <v>8.641419924750533</v>
      </c>
      <c r="X98">
        <f t="shared" si="7"/>
        <v>12.488666973260626</v>
      </c>
      <c r="Y98">
        <f t="shared" si="7"/>
        <v>78.31943282150614</v>
      </c>
      <c r="Z98">
        <f t="shared" si="7"/>
        <v>117.05949764892136</v>
      </c>
      <c r="AA98">
        <f t="shared" si="7"/>
        <v>49.57036752465104</v>
      </c>
      <c r="AB98">
        <f t="shared" si="7"/>
        <v>34.927441103865526</v>
      </c>
      <c r="AC98">
        <f t="shared" si="7"/>
        <v>38.059371945440923</v>
      </c>
      <c r="AD98">
        <f t="shared" si="7"/>
        <v>89.214509294434308</v>
      </c>
      <c r="AE98">
        <f t="shared" si="7"/>
        <v>48.992230959547406</v>
      </c>
      <c r="AF98">
        <f t="shared" si="7"/>
        <v>88.362575645435157</v>
      </c>
      <c r="AG98">
        <f t="shared" si="7"/>
        <v>62.417607877208226</v>
      </c>
      <c r="AH98">
        <f t="shared" si="7"/>
        <v>128.41349218022259</v>
      </c>
      <c r="AI98">
        <f t="shared" si="7"/>
        <v>89.357684300432382</v>
      </c>
      <c r="AJ98">
        <f t="shared" si="7"/>
        <v>52.75736782446765</v>
      </c>
      <c r="AK98">
        <f t="shared" si="7"/>
        <v>37.835184770993315</v>
      </c>
      <c r="AL98">
        <f t="shared" si="7"/>
        <v>38.158742873592708</v>
      </c>
      <c r="AM98">
        <f t="shared" si="7"/>
        <v>40.983237568853518</v>
      </c>
      <c r="AN98">
        <f t="shared" si="7"/>
        <v>44.201507669922449</v>
      </c>
      <c r="AO98">
        <f t="shared" si="7"/>
        <v>63.828234926259839</v>
      </c>
      <c r="AP98">
        <f t="shared" si="7"/>
        <v>0</v>
      </c>
      <c r="AQ98">
        <f t="shared" si="7"/>
        <v>57.45752703384305</v>
      </c>
      <c r="AR98">
        <f t="shared" si="7"/>
        <v>96.755618638880108</v>
      </c>
      <c r="AS98">
        <f t="shared" si="7"/>
        <v>84.293700827541684</v>
      </c>
      <c r="AT98">
        <f t="shared" si="7"/>
        <v>80.430456802444866</v>
      </c>
      <c r="AU98">
        <f t="shared" si="7"/>
        <v>81.658209199541659</v>
      </c>
      <c r="AV98">
        <f t="shared" si="7"/>
        <v>85.517171602198047</v>
      </c>
      <c r="AW98">
        <f t="shared" si="7"/>
        <v>92.238514421979247</v>
      </c>
    </row>
    <row r="99" spans="1:49" x14ac:dyDescent="0.25">
      <c r="A99" t="s">
        <v>1772</v>
      </c>
      <c r="B99">
        <f>B83/B75*100</f>
        <v>67.015403434788908</v>
      </c>
      <c r="C99">
        <f t="shared" ref="C99:AW99" si="8">C83/C75*100</f>
        <v>10.984714091419786</v>
      </c>
      <c r="D99">
        <f t="shared" si="8"/>
        <v>91.662514644295129</v>
      </c>
      <c r="E99">
        <f t="shared" si="8"/>
        <v>65.375082617316593</v>
      </c>
      <c r="F99">
        <f t="shared" si="8"/>
        <v>83.036810971704142</v>
      </c>
      <c r="G99">
        <f t="shared" si="8"/>
        <v>72.875085635989961</v>
      </c>
      <c r="H99">
        <f t="shared" si="8"/>
        <v>74.348835621115882</v>
      </c>
      <c r="I99">
        <f t="shared" si="8"/>
        <v>70.898615459446873</v>
      </c>
      <c r="J99">
        <f t="shared" si="8"/>
        <v>43.704885849932232</v>
      </c>
      <c r="K99">
        <f t="shared" si="8"/>
        <v>90.234337999886336</v>
      </c>
      <c r="L99">
        <f t="shared" si="8"/>
        <v>54.291520007410156</v>
      </c>
      <c r="M99">
        <f t="shared" si="8"/>
        <v>50.237002993275723</v>
      </c>
      <c r="N99">
        <f t="shared" si="8"/>
        <v>53.19037280922462</v>
      </c>
      <c r="O99">
        <f t="shared" si="8"/>
        <v>39.234930676678395</v>
      </c>
      <c r="P99">
        <f t="shared" si="8"/>
        <v>37.959001169429726</v>
      </c>
      <c r="Q99">
        <f t="shared" si="8"/>
        <v>35.920570607500224</v>
      </c>
      <c r="R99">
        <f t="shared" si="8"/>
        <v>48.177248060725098</v>
      </c>
      <c r="S99">
        <f t="shared" si="8"/>
        <v>0</v>
      </c>
      <c r="T99">
        <f t="shared" si="8"/>
        <v>6.7531329418981683</v>
      </c>
      <c r="U99">
        <f t="shared" si="8"/>
        <v>8.0795353268385615</v>
      </c>
      <c r="V99">
        <f t="shared" si="8"/>
        <v>2.9375454304207862</v>
      </c>
      <c r="W99">
        <f t="shared" si="8"/>
        <v>11.618659750552073</v>
      </c>
      <c r="X99">
        <f t="shared" si="8"/>
        <v>24.453611518781482</v>
      </c>
      <c r="Y99">
        <f t="shared" si="8"/>
        <v>31.720594065444789</v>
      </c>
      <c r="Z99">
        <f t="shared" si="8"/>
        <v>133.18247320543998</v>
      </c>
      <c r="AA99">
        <f t="shared" si="8"/>
        <v>59.838419560379265</v>
      </c>
      <c r="AB99">
        <f t="shared" si="8"/>
        <v>49.563489115090277</v>
      </c>
      <c r="AC99">
        <f t="shared" si="8"/>
        <v>35.9850987446966</v>
      </c>
      <c r="AD99">
        <f t="shared" si="8"/>
        <v>25.165502414782242</v>
      </c>
      <c r="AE99">
        <f t="shared" si="8"/>
        <v>36.233891594452658</v>
      </c>
      <c r="AF99">
        <f t="shared" si="8"/>
        <v>38.933147239167596</v>
      </c>
      <c r="AG99">
        <f t="shared" si="8"/>
        <v>36.941330278944385</v>
      </c>
      <c r="AH99">
        <f t="shared" si="8"/>
        <v>112.03891256798697</v>
      </c>
      <c r="AI99">
        <f t="shared" si="8"/>
        <v>84.010412323234746</v>
      </c>
      <c r="AJ99">
        <f t="shared" si="8"/>
        <v>61.759687166725911</v>
      </c>
      <c r="AK99">
        <f t="shared" si="8"/>
        <v>49.710548656408243</v>
      </c>
      <c r="AL99">
        <f t="shared" si="8"/>
        <v>79.676656283728249</v>
      </c>
      <c r="AM99">
        <f t="shared" si="8"/>
        <v>58.114470088453395</v>
      </c>
      <c r="AN99">
        <f t="shared" si="8"/>
        <v>31.480464409334164</v>
      </c>
      <c r="AO99">
        <f t="shared" si="8"/>
        <v>43.815472505378786</v>
      </c>
      <c r="AP99">
        <f t="shared" si="8"/>
        <v>0</v>
      </c>
      <c r="AQ99">
        <f t="shared" si="8"/>
        <v>58.92534275012612</v>
      </c>
      <c r="AR99">
        <f t="shared" si="8"/>
        <v>87.895849577160689</v>
      </c>
      <c r="AS99">
        <f t="shared" si="8"/>
        <v>81.928937259923188</v>
      </c>
      <c r="AT99">
        <f t="shared" si="8"/>
        <v>96.078431372549005</v>
      </c>
      <c r="AU99">
        <f t="shared" si="8"/>
        <v>81.394940152693621</v>
      </c>
      <c r="AV99">
        <f t="shared" si="8"/>
        <v>88.453791928112167</v>
      </c>
      <c r="AW99">
        <f t="shared" si="8"/>
        <v>79.493084481469623</v>
      </c>
    </row>
    <row r="100" spans="1:49" s="7" customFormat="1" x14ac:dyDescent="0.25">
      <c r="A100" s="7" t="s">
        <v>1773</v>
      </c>
      <c r="B100" s="7" t="s">
        <v>1644</v>
      </c>
      <c r="C100" s="7" t="s">
        <v>1559</v>
      </c>
      <c r="D100" s="7" t="s">
        <v>1559</v>
      </c>
      <c r="E100" s="7" t="s">
        <v>1559</v>
      </c>
      <c r="F100" s="7" t="s">
        <v>1559</v>
      </c>
      <c r="G100" s="7" t="s">
        <v>1559</v>
      </c>
      <c r="H100" s="7" t="s">
        <v>1559</v>
      </c>
      <c r="I100" s="7" t="s">
        <v>1559</v>
      </c>
      <c r="J100" s="7" t="s">
        <v>1644</v>
      </c>
      <c r="K100" s="7" t="s">
        <v>1563</v>
      </c>
      <c r="L100" s="7" t="s">
        <v>1563</v>
      </c>
      <c r="M100" s="7" t="s">
        <v>1563</v>
      </c>
      <c r="N100" s="7" t="s">
        <v>1563</v>
      </c>
      <c r="O100" s="7" t="s">
        <v>1563</v>
      </c>
      <c r="P100" s="7" t="s">
        <v>1563</v>
      </c>
      <c r="Q100" s="7" t="s">
        <v>1563</v>
      </c>
      <c r="R100" s="7" t="s">
        <v>1644</v>
      </c>
      <c r="S100" s="7" t="s">
        <v>1567</v>
      </c>
      <c r="T100" s="7" t="s">
        <v>1567</v>
      </c>
      <c r="U100" s="7" t="s">
        <v>1567</v>
      </c>
      <c r="V100" s="7" t="s">
        <v>1567</v>
      </c>
      <c r="W100" s="7" t="s">
        <v>1567</v>
      </c>
      <c r="X100" s="7" t="s">
        <v>1567</v>
      </c>
      <c r="Y100" s="7" t="s">
        <v>1567</v>
      </c>
      <c r="Z100" s="7" t="s">
        <v>1686</v>
      </c>
      <c r="AA100" s="7" t="s">
        <v>1571</v>
      </c>
      <c r="AB100" s="7" t="s">
        <v>1571</v>
      </c>
      <c r="AC100" s="7" t="s">
        <v>1571</v>
      </c>
      <c r="AD100" s="7" t="s">
        <v>1571</v>
      </c>
      <c r="AE100" s="7" t="s">
        <v>1571</v>
      </c>
      <c r="AF100" s="7" t="s">
        <v>1571</v>
      </c>
      <c r="AG100" s="7" t="s">
        <v>1571</v>
      </c>
      <c r="AH100" s="7" t="s">
        <v>1686</v>
      </c>
      <c r="AI100" s="7" t="s">
        <v>1575</v>
      </c>
      <c r="AJ100" s="7" t="s">
        <v>1575</v>
      </c>
      <c r="AK100" s="7" t="s">
        <v>1575</v>
      </c>
      <c r="AL100" s="7" t="s">
        <v>1575</v>
      </c>
      <c r="AM100" s="7" t="s">
        <v>1575</v>
      </c>
      <c r="AN100" s="7" t="s">
        <v>1575</v>
      </c>
      <c r="AO100" s="7" t="s">
        <v>1575</v>
      </c>
      <c r="AP100" s="7" t="s">
        <v>1794</v>
      </c>
      <c r="AQ100" s="7" t="s">
        <v>1579</v>
      </c>
      <c r="AR100" s="7" t="s">
        <v>1579</v>
      </c>
      <c r="AS100" s="7" t="s">
        <v>1579</v>
      </c>
      <c r="AT100" s="7" t="s">
        <v>1579</v>
      </c>
      <c r="AU100" s="7" t="s">
        <v>1579</v>
      </c>
      <c r="AV100" s="7" t="s">
        <v>1579</v>
      </c>
      <c r="AW100" s="7" t="s">
        <v>1579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76.72021899163515</v>
      </c>
      <c r="C102">
        <f t="shared" ref="C102:AW102" si="9">AVERAGE(C97:C99)</f>
        <v>7.0682866922737482</v>
      </c>
      <c r="D102">
        <f t="shared" si="9"/>
        <v>87.747788811845979</v>
      </c>
      <c r="E102">
        <f t="shared" si="9"/>
        <v>59.619043391141702</v>
      </c>
      <c r="F102">
        <f t="shared" si="9"/>
        <v>80.56791899893274</v>
      </c>
      <c r="G102">
        <f t="shared" si="9"/>
        <v>73.080975528628969</v>
      </c>
      <c r="H102">
        <f t="shared" si="9"/>
        <v>80.190372318646425</v>
      </c>
      <c r="I102">
        <f t="shared" si="9"/>
        <v>76.855486128344793</v>
      </c>
      <c r="J102">
        <f t="shared" si="9"/>
        <v>55.10842381994695</v>
      </c>
      <c r="K102">
        <f t="shared" si="9"/>
        <v>67.948186843985681</v>
      </c>
      <c r="L102">
        <f t="shared" si="9"/>
        <v>52.01340348068431</v>
      </c>
      <c r="M102">
        <f t="shared" si="9"/>
        <v>41.141002946181956</v>
      </c>
      <c r="N102">
        <f t="shared" si="9"/>
        <v>48.341801389641226</v>
      </c>
      <c r="O102">
        <f t="shared" si="9"/>
        <v>43.005141900668832</v>
      </c>
      <c r="P102">
        <f t="shared" si="9"/>
        <v>46.058880739556194</v>
      </c>
      <c r="Q102">
        <f t="shared" si="9"/>
        <v>62.268529392108611</v>
      </c>
      <c r="R102">
        <f t="shared" si="9"/>
        <v>49.930216115398224</v>
      </c>
      <c r="S102">
        <f t="shared" si="9"/>
        <v>0</v>
      </c>
      <c r="T102">
        <f t="shared" si="9"/>
        <v>3.9105976893997738</v>
      </c>
      <c r="U102">
        <f t="shared" si="9"/>
        <v>5.3627280431861264</v>
      </c>
      <c r="V102">
        <f t="shared" si="9"/>
        <v>13.295786721262727</v>
      </c>
      <c r="W102">
        <f t="shared" si="9"/>
        <v>10.544807286323524</v>
      </c>
      <c r="X102">
        <f t="shared" si="9"/>
        <v>14.778237535704401</v>
      </c>
      <c r="Y102">
        <f t="shared" si="9"/>
        <v>51.039382543207815</v>
      </c>
      <c r="Z102">
        <f t="shared" si="9"/>
        <v>118.7698726169251</v>
      </c>
      <c r="AA102">
        <f t="shared" si="9"/>
        <v>50.149108684604009</v>
      </c>
      <c r="AB102">
        <f t="shared" si="9"/>
        <v>41.31259685481573</v>
      </c>
      <c r="AC102">
        <f t="shared" si="9"/>
        <v>39.572986785767803</v>
      </c>
      <c r="AD102">
        <f t="shared" si="9"/>
        <v>51.77480034880346</v>
      </c>
      <c r="AE102">
        <f t="shared" si="9"/>
        <v>55.48570567845352</v>
      </c>
      <c r="AF102">
        <f t="shared" si="9"/>
        <v>52.199269365933269</v>
      </c>
      <c r="AG102">
        <f t="shared" si="9"/>
        <v>52.284219389987534</v>
      </c>
      <c r="AH102">
        <f t="shared" si="9"/>
        <v>110.6739262383482</v>
      </c>
      <c r="AI102">
        <f t="shared" si="9"/>
        <v>91.372599016916851</v>
      </c>
      <c r="AJ102">
        <f t="shared" si="9"/>
        <v>54.155867974404693</v>
      </c>
      <c r="AK102">
        <f t="shared" si="9"/>
        <v>47.494358785774928</v>
      </c>
      <c r="AL102">
        <f t="shared" si="9"/>
        <v>56.267759840881105</v>
      </c>
      <c r="AM102">
        <f t="shared" si="9"/>
        <v>58.845601308165833</v>
      </c>
      <c r="AN102">
        <f t="shared" si="9"/>
        <v>42.554452703477644</v>
      </c>
      <c r="AO102">
        <f t="shared" si="9"/>
        <v>60.705390390404482</v>
      </c>
      <c r="AP102">
        <f t="shared" si="9"/>
        <v>0</v>
      </c>
      <c r="AQ102">
        <f t="shared" si="9"/>
        <v>59.556536650387557</v>
      </c>
      <c r="AR102">
        <f t="shared" si="9"/>
        <v>93.455732324673122</v>
      </c>
      <c r="AS102">
        <f t="shared" si="9"/>
        <v>84.686105134557408</v>
      </c>
      <c r="AT102">
        <f t="shared" si="9"/>
        <v>86.482322610850019</v>
      </c>
      <c r="AU102">
        <f t="shared" si="9"/>
        <v>81.016005952562509</v>
      </c>
      <c r="AV102">
        <f t="shared" si="9"/>
        <v>83.097514198134746</v>
      </c>
      <c r="AW102">
        <f t="shared" si="9"/>
        <v>88.653740550737155</v>
      </c>
    </row>
    <row r="103" spans="1:49" x14ac:dyDescent="0.25">
      <c r="A103" t="s">
        <v>1774</v>
      </c>
      <c r="B103">
        <f>STDEV(B97:B99)</f>
        <v>8.4470701809813225</v>
      </c>
      <c r="C103">
        <f t="shared" ref="C103:AW103" si="10">STDEV(C97:C99)</f>
        <v>6.1332412858386487</v>
      </c>
      <c r="D103">
        <f t="shared" si="10"/>
        <v>3.3934759544129403</v>
      </c>
      <c r="E103">
        <f t="shared" si="10"/>
        <v>5.2755743123104324</v>
      </c>
      <c r="F103">
        <f t="shared" si="10"/>
        <v>2.7810639101377488</v>
      </c>
      <c r="G103">
        <f t="shared" si="10"/>
        <v>5.7188946669359328</v>
      </c>
      <c r="H103">
        <f t="shared" si="10"/>
        <v>5.6085549092370055</v>
      </c>
      <c r="I103">
        <f t="shared" si="10"/>
        <v>12.601515974048555</v>
      </c>
      <c r="J103">
        <f t="shared" si="10"/>
        <v>12.926639852388373</v>
      </c>
      <c r="K103">
        <f t="shared" si="10"/>
        <v>20.242882782593782</v>
      </c>
      <c r="L103">
        <f t="shared" si="10"/>
        <v>2.2179927951064138</v>
      </c>
      <c r="M103">
        <f t="shared" si="10"/>
        <v>7.8787367534530253</v>
      </c>
      <c r="N103">
        <f t="shared" si="10"/>
        <v>5.2510595072760262</v>
      </c>
      <c r="O103">
        <f t="shared" si="10"/>
        <v>3.3792343301191776</v>
      </c>
      <c r="P103">
        <f t="shared" si="10"/>
        <v>7.8437132850839806</v>
      </c>
      <c r="Q103">
        <f t="shared" si="10"/>
        <v>22.925035813106138</v>
      </c>
      <c r="R103">
        <f t="shared" si="10"/>
        <v>3.797632318269812</v>
      </c>
      <c r="S103">
        <f t="shared" si="10"/>
        <v>0</v>
      </c>
      <c r="T103">
        <f t="shared" si="10"/>
        <v>3.5009668892432191</v>
      </c>
      <c r="U103">
        <f t="shared" si="10"/>
        <v>2.3543360020428317</v>
      </c>
      <c r="V103">
        <f t="shared" si="10"/>
        <v>9.5446511231448437</v>
      </c>
      <c r="W103">
        <f t="shared" si="10"/>
        <v>1.652902100706175</v>
      </c>
      <c r="X103">
        <f t="shared" si="10"/>
        <v>8.7579988365223223</v>
      </c>
      <c r="Y103">
        <f t="shared" si="10"/>
        <v>24.298131830366071</v>
      </c>
      <c r="Z103">
        <f t="shared" si="10"/>
        <v>13.638089565067455</v>
      </c>
      <c r="AA103">
        <f t="shared" si="10"/>
        <v>9.4132929181157827</v>
      </c>
      <c r="AB103">
        <f t="shared" si="10"/>
        <v>7.4942781432495691</v>
      </c>
      <c r="AC103">
        <f t="shared" si="10"/>
        <v>4.53813299326014</v>
      </c>
      <c r="AD103">
        <f t="shared" si="10"/>
        <v>33.369779330671726</v>
      </c>
      <c r="AE103">
        <f t="shared" si="10"/>
        <v>23.190703471381539</v>
      </c>
      <c r="AF103">
        <f t="shared" si="10"/>
        <v>31.686398970785845</v>
      </c>
      <c r="AG103">
        <f t="shared" si="10"/>
        <v>13.513487803974064</v>
      </c>
      <c r="AH103">
        <f t="shared" si="10"/>
        <v>18.459947250482461</v>
      </c>
      <c r="AI103">
        <f t="shared" si="10"/>
        <v>8.5496112509249134</v>
      </c>
      <c r="AJ103">
        <f t="shared" si="10"/>
        <v>7.0099876389569955</v>
      </c>
      <c r="AK103">
        <f t="shared" si="10"/>
        <v>8.7638220303864411</v>
      </c>
      <c r="AL103">
        <f t="shared" si="10"/>
        <v>21.260311035459104</v>
      </c>
      <c r="AM103">
        <f t="shared" si="10"/>
        <v>18.238923296170931</v>
      </c>
      <c r="AN103">
        <f t="shared" si="10"/>
        <v>10.349228926982763</v>
      </c>
      <c r="AO103">
        <f t="shared" si="10"/>
        <v>15.56524642849368</v>
      </c>
      <c r="AP103">
        <f t="shared" si="10"/>
        <v>0</v>
      </c>
      <c r="AQ103">
        <f t="shared" si="10"/>
        <v>2.4757078132579684</v>
      </c>
      <c r="AR103">
        <f t="shared" si="10"/>
        <v>4.8429913138126857</v>
      </c>
      <c r="AS103">
        <f t="shared" si="10"/>
        <v>2.9728572751229367</v>
      </c>
      <c r="AT103">
        <f t="shared" si="10"/>
        <v>8.4045238187916578</v>
      </c>
      <c r="AU103">
        <f t="shared" si="10"/>
        <v>0.89407433257825175</v>
      </c>
      <c r="AV103">
        <f t="shared" si="10"/>
        <v>6.8923733315346141</v>
      </c>
      <c r="AW103">
        <f t="shared" si="10"/>
        <v>7.9955827058947131</v>
      </c>
    </row>
    <row r="104" spans="1:49" x14ac:dyDescent="0.25">
      <c r="A104" t="s">
        <v>1775</v>
      </c>
      <c r="B104">
        <f>STDEV(B97:B99)/SQRT(3)</f>
        <v>4.8769182428532281</v>
      </c>
      <c r="C104">
        <f t="shared" ref="C104:AW104" si="11">STDEV(C97:C99)/SQRT(3)</f>
        <v>3.5410285073838703</v>
      </c>
      <c r="D104">
        <f t="shared" si="11"/>
        <v>1.9592242557688333</v>
      </c>
      <c r="E104">
        <f t="shared" si="11"/>
        <v>3.0458542493423031</v>
      </c>
      <c r="F104">
        <f t="shared" si="11"/>
        <v>1.6056479971515825</v>
      </c>
      <c r="G104">
        <f t="shared" si="11"/>
        <v>3.301805375422576</v>
      </c>
      <c r="H104">
        <f t="shared" si="11"/>
        <v>3.2381006866127824</v>
      </c>
      <c r="I104">
        <f t="shared" si="11"/>
        <v>7.275488639814303</v>
      </c>
      <c r="J104">
        <f t="shared" si="11"/>
        <v>7.4631989984937714</v>
      </c>
      <c r="K104">
        <f t="shared" si="11"/>
        <v>11.687233823704561</v>
      </c>
      <c r="L104">
        <f t="shared" si="11"/>
        <v>1.2805587373153384</v>
      </c>
      <c r="M104">
        <f t="shared" si="11"/>
        <v>4.5487907854803025</v>
      </c>
      <c r="N104">
        <f t="shared" si="11"/>
        <v>3.0317006200565575</v>
      </c>
      <c r="O104">
        <f t="shared" si="11"/>
        <v>1.951001850149132</v>
      </c>
      <c r="P104">
        <f t="shared" si="11"/>
        <v>4.5285699765894805</v>
      </c>
      <c r="Q104">
        <f t="shared" si="11"/>
        <v>13.235775597878641</v>
      </c>
      <c r="R104">
        <f t="shared" si="11"/>
        <v>2.1925640412362988</v>
      </c>
      <c r="S104">
        <f t="shared" si="11"/>
        <v>0</v>
      </c>
      <c r="T104">
        <f t="shared" si="11"/>
        <v>2.0212841759285394</v>
      </c>
      <c r="U104">
        <f t="shared" si="11"/>
        <v>1.3592765245422562</v>
      </c>
      <c r="V104">
        <f t="shared" si="11"/>
        <v>5.5106068952687393</v>
      </c>
      <c r="W104">
        <f t="shared" si="11"/>
        <v>0.95430347278680816</v>
      </c>
      <c r="X104">
        <f t="shared" si="11"/>
        <v>5.0564329858285921</v>
      </c>
      <c r="Y104">
        <f t="shared" si="11"/>
        <v>14.028532953066867</v>
      </c>
      <c r="Z104">
        <f t="shared" si="11"/>
        <v>7.8739546816239221</v>
      </c>
      <c r="AA104">
        <f t="shared" si="11"/>
        <v>5.434767200234945</v>
      </c>
      <c r="AB104">
        <f t="shared" si="11"/>
        <v>4.3268235033870681</v>
      </c>
      <c r="AC104">
        <f t="shared" si="11"/>
        <v>2.6200923052770642</v>
      </c>
      <c r="AD104">
        <f t="shared" si="11"/>
        <v>19.266051079361731</v>
      </c>
      <c r="AE104">
        <f t="shared" si="11"/>
        <v>13.389158891898921</v>
      </c>
      <c r="AF104">
        <f t="shared" si="11"/>
        <v>18.294150975433091</v>
      </c>
      <c r="AG104">
        <f t="shared" si="11"/>
        <v>7.8020158213151509</v>
      </c>
      <c r="AH104">
        <f t="shared" si="11"/>
        <v>10.657855514292342</v>
      </c>
      <c r="AI104">
        <f t="shared" si="11"/>
        <v>4.9361203571881518</v>
      </c>
      <c r="AJ104">
        <f t="shared" si="11"/>
        <v>4.0472182503677709</v>
      </c>
      <c r="AK104">
        <f t="shared" si="11"/>
        <v>5.0597950083735848</v>
      </c>
      <c r="AL104">
        <f t="shared" si="11"/>
        <v>12.274646299377485</v>
      </c>
      <c r="AM104">
        <f t="shared" si="11"/>
        <v>10.530247274773224</v>
      </c>
      <c r="AN104">
        <f t="shared" si="11"/>
        <v>5.9751301068985603</v>
      </c>
      <c r="AO104">
        <f t="shared" si="11"/>
        <v>8.9865992154936869</v>
      </c>
      <c r="AP104">
        <f t="shared" si="11"/>
        <v>0</v>
      </c>
      <c r="AQ104">
        <f t="shared" si="11"/>
        <v>1.4293505724193478</v>
      </c>
      <c r="AR104">
        <f t="shared" si="11"/>
        <v>2.7961023387127737</v>
      </c>
      <c r="AS104">
        <f t="shared" si="11"/>
        <v>1.716379948054565</v>
      </c>
      <c r="AT104">
        <f t="shared" si="11"/>
        <v>4.8523540891899852</v>
      </c>
      <c r="AU104">
        <f t="shared" si="11"/>
        <v>0.51619405658958872</v>
      </c>
      <c r="AV104">
        <f t="shared" si="11"/>
        <v>3.9793135983169075</v>
      </c>
      <c r="AW104">
        <f t="shared" si="11"/>
        <v>4.616251827576229</v>
      </c>
    </row>
    <row r="106" spans="1:49" x14ac:dyDescent="0.25">
      <c r="A106" t="s">
        <v>1773</v>
      </c>
      <c r="B106" s="165">
        <f>AVERAGE(B97:B99,J97:J99,R97:R99,)</f>
        <v>54.527657678094087</v>
      </c>
    </row>
    <row r="107" spans="1:49" x14ac:dyDescent="0.25">
      <c r="A107" t="s">
        <v>1774</v>
      </c>
      <c r="B107" s="165">
        <f>STDEV(B97:B99,J97:J99,R97:R99)</f>
        <v>14.651509423794606</v>
      </c>
    </row>
    <row r="108" spans="1:49" x14ac:dyDescent="0.25">
      <c r="A108" t="s">
        <v>1775</v>
      </c>
      <c r="B108" s="165">
        <f>STDEV(B97:B99,J97:J99,R97:R99)/SQRT(3)</f>
        <v>8.4590529098621552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1557</v>
      </c>
      <c r="D112" s="224" t="s">
        <v>1557</v>
      </c>
      <c r="E112" s="224" t="s">
        <v>1557</v>
      </c>
      <c r="F112" s="224" t="s">
        <v>1557</v>
      </c>
      <c r="G112" s="224" t="s">
        <v>1557</v>
      </c>
      <c r="H112" s="224" t="s">
        <v>1557</v>
      </c>
      <c r="I112" s="225" t="s">
        <v>1557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1561</v>
      </c>
      <c r="D113" s="219" t="s">
        <v>1561</v>
      </c>
      <c r="E113" s="219" t="s">
        <v>1561</v>
      </c>
      <c r="F113" s="219" t="s">
        <v>1561</v>
      </c>
      <c r="G113" s="219" t="s">
        <v>1561</v>
      </c>
      <c r="H113" s="219" t="s">
        <v>1561</v>
      </c>
      <c r="I113" s="220" t="s">
        <v>1561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1565</v>
      </c>
      <c r="D114" s="219" t="s">
        <v>1565</v>
      </c>
      <c r="E114" s="219" t="s">
        <v>1565</v>
      </c>
      <c r="F114" s="219" t="s">
        <v>1565</v>
      </c>
      <c r="G114" s="219" t="s">
        <v>1565</v>
      </c>
      <c r="H114" s="219" t="s">
        <v>1565</v>
      </c>
      <c r="I114" s="220" t="s">
        <v>1565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1569</v>
      </c>
      <c r="D115" s="219" t="s">
        <v>1569</v>
      </c>
      <c r="E115" s="219" t="s">
        <v>1569</v>
      </c>
      <c r="F115" s="219" t="s">
        <v>1569</v>
      </c>
      <c r="G115" s="219" t="s">
        <v>1569</v>
      </c>
      <c r="H115" s="219" t="s">
        <v>1569</v>
      </c>
      <c r="I115" s="220" t="s">
        <v>1569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1573</v>
      </c>
      <c r="D116" s="219" t="s">
        <v>1573</v>
      </c>
      <c r="E116" s="219" t="s">
        <v>1573</v>
      </c>
      <c r="F116" s="219" t="s">
        <v>1573</v>
      </c>
      <c r="G116" s="219" t="s">
        <v>1573</v>
      </c>
      <c r="H116" s="219" t="s">
        <v>1573</v>
      </c>
      <c r="I116" s="220" t="s">
        <v>1573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1577</v>
      </c>
      <c r="D117" s="219" t="s">
        <v>1577</v>
      </c>
      <c r="E117" s="219" t="s">
        <v>1577</v>
      </c>
      <c r="F117" s="219" t="s">
        <v>1577</v>
      </c>
      <c r="G117" s="219" t="s">
        <v>1577</v>
      </c>
      <c r="H117" s="219" t="s">
        <v>1577</v>
      </c>
      <c r="I117" s="220" t="s">
        <v>1577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2281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0.14960000000000001</v>
      </c>
      <c r="C126">
        <v>0.1249</v>
      </c>
      <c r="D126">
        <v>0.12130000000000001</v>
      </c>
      <c r="E126">
        <v>0.11940000000000001</v>
      </c>
      <c r="F126">
        <v>0.1201</v>
      </c>
      <c r="G126">
        <v>0.1198</v>
      </c>
      <c r="H126">
        <v>0.13139999999999999</v>
      </c>
      <c r="I126">
        <v>0.1283</v>
      </c>
      <c r="K126" t="s">
        <v>1658</v>
      </c>
      <c r="L126">
        <f>B126-$F$132</f>
        <v>7.0300000000000015E-2</v>
      </c>
      <c r="M126">
        <f t="shared" ref="M126:S126" si="12">C126-$F$132</f>
        <v>4.5600000000000002E-2</v>
      </c>
      <c r="N126">
        <f t="shared" si="12"/>
        <v>4.200000000000001E-2</v>
      </c>
      <c r="O126">
        <f t="shared" si="12"/>
        <v>4.0100000000000011E-2</v>
      </c>
      <c r="P126">
        <f t="shared" si="12"/>
        <v>4.0800000000000003E-2</v>
      </c>
      <c r="Q126">
        <f t="shared" si="12"/>
        <v>4.0500000000000008E-2</v>
      </c>
      <c r="R126">
        <f t="shared" si="12"/>
        <v>5.2099999999999994E-2</v>
      </c>
      <c r="S126">
        <f t="shared" si="12"/>
        <v>4.9000000000000002E-2</v>
      </c>
      <c r="U126" t="s">
        <v>1658</v>
      </c>
      <c r="V126">
        <f>L126/$L$131*100</f>
        <v>7.1406805485017797</v>
      </c>
      <c r="W126">
        <f t="shared" ref="W126:AC126" si="13">M126/$L$131*100</f>
        <v>4.6317927882173686</v>
      </c>
      <c r="X126">
        <f t="shared" si="13"/>
        <v>4.2661249365159994</v>
      </c>
      <c r="Y126">
        <f t="shared" si="13"/>
        <v>4.0731335703402749</v>
      </c>
      <c r="Z126">
        <f t="shared" si="13"/>
        <v>4.1442356526155413</v>
      </c>
      <c r="AA126">
        <f t="shared" si="13"/>
        <v>4.1137633316404267</v>
      </c>
      <c r="AB126">
        <f t="shared" si="13"/>
        <v>5.2920264093448441</v>
      </c>
      <c r="AC126">
        <f t="shared" si="13"/>
        <v>4.9771457592686641</v>
      </c>
    </row>
    <row r="127" spans="1:29" x14ac:dyDescent="0.25">
      <c r="A127" t="s">
        <v>1659</v>
      </c>
      <c r="B127">
        <v>0.18940000000000001</v>
      </c>
      <c r="C127">
        <v>0.17519999999999999</v>
      </c>
      <c r="D127">
        <v>0.15579999999999999</v>
      </c>
      <c r="E127">
        <v>0.15160000000000001</v>
      </c>
      <c r="F127">
        <v>0.13519999999999999</v>
      </c>
      <c r="G127">
        <v>0.14369999999999999</v>
      </c>
      <c r="H127">
        <v>0.16750000000000001</v>
      </c>
      <c r="I127">
        <v>0.13730000000000001</v>
      </c>
      <c r="K127" t="s">
        <v>1659</v>
      </c>
      <c r="L127">
        <f t="shared" ref="L127:L131" si="14">B127-$F$132</f>
        <v>0.11010000000000002</v>
      </c>
      <c r="M127">
        <f t="shared" ref="M127:M131" si="15">C127-$F$132</f>
        <v>9.5899999999999999E-2</v>
      </c>
      <c r="N127">
        <f t="shared" ref="N127:N131" si="16">D127-$F$132</f>
        <v>7.6499999999999999E-2</v>
      </c>
      <c r="O127">
        <f t="shared" ref="O127:O131" si="17">E127-$F$132</f>
        <v>7.2300000000000017E-2</v>
      </c>
      <c r="P127">
        <f t="shared" ref="P127:P131" si="18">F127-$F$132</f>
        <v>5.5899999999999991E-2</v>
      </c>
      <c r="Q127">
        <f t="shared" ref="Q127:Q131" si="19">G127-$F$132</f>
        <v>6.4399999999999999E-2</v>
      </c>
      <c r="R127">
        <f t="shared" ref="R127:R131" si="20">H127-$F$132</f>
        <v>8.8200000000000014E-2</v>
      </c>
      <c r="S127">
        <f t="shared" ref="S127:S131" si="21">I127-$F$132</f>
        <v>5.800000000000001E-2</v>
      </c>
      <c r="U127" t="s">
        <v>1659</v>
      </c>
      <c r="V127">
        <f t="shared" ref="V127:V131" si="22">L127/$L$131*100</f>
        <v>11.183341797866939</v>
      </c>
      <c r="W127">
        <f t="shared" ref="W127:W131" si="23">M127/$L$131*100</f>
        <v>9.7409852717115282</v>
      </c>
      <c r="X127">
        <f t="shared" ref="X127:X131" si="24">N127/$L$131*100</f>
        <v>7.7704418486541389</v>
      </c>
      <c r="Y127">
        <f t="shared" ref="Y127:Y131" si="25">O127/$L$131*100</f>
        <v>7.3438293550025406</v>
      </c>
      <c r="Z127">
        <f t="shared" ref="Z127:Z131" si="26">P127/$L$131*100</f>
        <v>5.6780091416962915</v>
      </c>
      <c r="AA127">
        <f t="shared" ref="AA127:AA131" si="27">Q127/$L$131*100</f>
        <v>6.5413915693245297</v>
      </c>
      <c r="AB127">
        <f t="shared" ref="AB127:AB131" si="28">R127/$L$131*100</f>
        <v>8.9588623666835971</v>
      </c>
      <c r="AC127">
        <f t="shared" ref="AC127:AC131" si="29">S127/$L$131*100</f>
        <v>5.8913153885220932</v>
      </c>
    </row>
    <row r="128" spans="1:29" x14ac:dyDescent="0.25">
      <c r="A128" t="s">
        <v>1660</v>
      </c>
      <c r="B128">
        <v>0.1459</v>
      </c>
      <c r="C128">
        <v>0.67459999999999998</v>
      </c>
      <c r="D128">
        <v>0.14649999999999999</v>
      </c>
      <c r="E128">
        <v>0.1226</v>
      </c>
      <c r="F128">
        <v>0.121</v>
      </c>
      <c r="G128">
        <v>0.106</v>
      </c>
      <c r="H128">
        <v>0.11609999999999999</v>
      </c>
      <c r="I128">
        <v>0.13669999999999999</v>
      </c>
      <c r="K128" t="s">
        <v>1660</v>
      </c>
      <c r="L128">
        <f t="shared" si="14"/>
        <v>6.6600000000000006E-2</v>
      </c>
      <c r="M128">
        <f t="shared" si="15"/>
        <v>0.59529999999999994</v>
      </c>
      <c r="N128">
        <f t="shared" si="16"/>
        <v>6.7199999999999996E-2</v>
      </c>
      <c r="O128">
        <f t="shared" si="17"/>
        <v>4.3300000000000005E-2</v>
      </c>
      <c r="P128">
        <f t="shared" si="18"/>
        <v>4.1700000000000001E-2</v>
      </c>
      <c r="Q128">
        <f t="shared" si="19"/>
        <v>2.6700000000000002E-2</v>
      </c>
      <c r="R128">
        <f t="shared" si="20"/>
        <v>3.6799999999999999E-2</v>
      </c>
      <c r="S128">
        <f t="shared" si="21"/>
        <v>5.7399999999999993E-2</v>
      </c>
      <c r="U128" t="s">
        <v>1660</v>
      </c>
      <c r="V128">
        <f t="shared" si="22"/>
        <v>6.7648552564753688</v>
      </c>
      <c r="W128">
        <f t="shared" si="23"/>
        <v>60.467242254951749</v>
      </c>
      <c r="X128">
        <f t="shared" si="24"/>
        <v>6.8257998984255952</v>
      </c>
      <c r="Y128">
        <f t="shared" si="25"/>
        <v>4.3981716607414931</v>
      </c>
      <c r="Z128">
        <f t="shared" si="26"/>
        <v>4.235652615540884</v>
      </c>
      <c r="AA128">
        <f t="shared" si="27"/>
        <v>2.7120365667851702</v>
      </c>
      <c r="AB128">
        <f t="shared" si="28"/>
        <v>3.7379380396140172</v>
      </c>
      <c r="AC128">
        <f t="shared" si="29"/>
        <v>5.8303707465718624</v>
      </c>
    </row>
    <row r="129" spans="1:29" x14ac:dyDescent="0.25">
      <c r="A129" t="s">
        <v>1661</v>
      </c>
      <c r="B129">
        <v>0.107</v>
      </c>
      <c r="C129">
        <v>0.129</v>
      </c>
      <c r="D129">
        <v>0.1268</v>
      </c>
      <c r="E129">
        <v>0.1166</v>
      </c>
      <c r="F129">
        <v>9.9099999999999994E-2</v>
      </c>
      <c r="G129">
        <v>0.1135</v>
      </c>
      <c r="H129">
        <v>0.13769999999999999</v>
      </c>
      <c r="I129">
        <v>0.1158</v>
      </c>
      <c r="K129" t="s">
        <v>1661</v>
      </c>
      <c r="L129">
        <f t="shared" si="14"/>
        <v>2.7700000000000002E-2</v>
      </c>
      <c r="M129">
        <f t="shared" si="15"/>
        <v>4.9700000000000008E-2</v>
      </c>
      <c r="N129">
        <f t="shared" si="16"/>
        <v>4.7500000000000001E-2</v>
      </c>
      <c r="O129">
        <f t="shared" si="17"/>
        <v>3.73E-2</v>
      </c>
      <c r="P129">
        <f t="shared" si="18"/>
        <v>1.9799999999999998E-2</v>
      </c>
      <c r="Q129">
        <f t="shared" si="19"/>
        <v>3.4200000000000008E-2</v>
      </c>
      <c r="R129">
        <f t="shared" si="20"/>
        <v>5.8399999999999994E-2</v>
      </c>
      <c r="S129">
        <f t="shared" si="21"/>
        <v>3.6500000000000005E-2</v>
      </c>
      <c r="U129" t="s">
        <v>1661</v>
      </c>
      <c r="V129">
        <f t="shared" si="22"/>
        <v>2.8136109700355512</v>
      </c>
      <c r="W129">
        <f t="shared" si="23"/>
        <v>5.0482478415439314</v>
      </c>
      <c r="X129">
        <f t="shared" si="24"/>
        <v>4.8247841543930932</v>
      </c>
      <c r="Y129">
        <f t="shared" si="25"/>
        <v>3.7887252412392076</v>
      </c>
      <c r="Z129">
        <f t="shared" si="26"/>
        <v>2.0111731843575416</v>
      </c>
      <c r="AA129">
        <f t="shared" si="27"/>
        <v>3.4738445911630276</v>
      </c>
      <c r="AB129">
        <f t="shared" si="28"/>
        <v>5.9319451498222442</v>
      </c>
      <c r="AC129">
        <f t="shared" si="29"/>
        <v>3.7074657186389035</v>
      </c>
    </row>
    <row r="130" spans="1:29" x14ac:dyDescent="0.25">
      <c r="A130" t="s">
        <v>1662</v>
      </c>
      <c r="B130">
        <v>9.7000000000000003E-2</v>
      </c>
      <c r="C130">
        <v>0.1193</v>
      </c>
      <c r="D130">
        <v>0.13780000000000001</v>
      </c>
      <c r="E130">
        <v>0.11899999999999999</v>
      </c>
      <c r="F130">
        <v>0.1079</v>
      </c>
      <c r="G130">
        <v>0.1036</v>
      </c>
      <c r="H130">
        <v>0.1258</v>
      </c>
      <c r="I130">
        <v>0.1116</v>
      </c>
      <c r="K130" t="s">
        <v>1662</v>
      </c>
      <c r="L130">
        <f t="shared" si="14"/>
        <v>1.7700000000000007E-2</v>
      </c>
      <c r="M130">
        <f t="shared" si="15"/>
        <v>4.0000000000000008E-2</v>
      </c>
      <c r="N130">
        <f t="shared" si="16"/>
        <v>5.850000000000001E-2</v>
      </c>
      <c r="O130">
        <f t="shared" si="17"/>
        <v>3.9699999999999999E-2</v>
      </c>
      <c r="P130">
        <f t="shared" si="18"/>
        <v>2.86E-2</v>
      </c>
      <c r="Q130">
        <f t="shared" si="19"/>
        <v>2.4300000000000002E-2</v>
      </c>
      <c r="R130">
        <f t="shared" si="20"/>
        <v>4.65E-2</v>
      </c>
      <c r="S130">
        <f t="shared" si="21"/>
        <v>3.2300000000000009E-2</v>
      </c>
      <c r="U130" t="s">
        <v>1662</v>
      </c>
      <c r="V130">
        <f t="shared" si="22"/>
        <v>1.7978669375317426</v>
      </c>
      <c r="W130">
        <f t="shared" si="23"/>
        <v>4.0629761300152367</v>
      </c>
      <c r="X130">
        <f t="shared" si="24"/>
        <v>5.9421025901472833</v>
      </c>
      <c r="Y130">
        <f t="shared" si="25"/>
        <v>4.0325038090401213</v>
      </c>
      <c r="Z130">
        <f t="shared" si="26"/>
        <v>2.9050279329608939</v>
      </c>
      <c r="AA130">
        <f t="shared" si="27"/>
        <v>2.4682579989842561</v>
      </c>
      <c r="AB130">
        <f t="shared" si="28"/>
        <v>4.7232097511427114</v>
      </c>
      <c r="AC130">
        <f t="shared" si="29"/>
        <v>3.2808532249873039</v>
      </c>
    </row>
    <row r="131" spans="1:29" x14ac:dyDescent="0.25">
      <c r="A131" t="s">
        <v>1663</v>
      </c>
      <c r="B131">
        <v>1.0638000000000001</v>
      </c>
      <c r="C131">
        <v>0.11550000000000001</v>
      </c>
      <c r="D131">
        <v>0.11550000000000001</v>
      </c>
      <c r="E131">
        <v>0.1129</v>
      </c>
      <c r="F131">
        <v>0.1125</v>
      </c>
      <c r="G131">
        <v>0.1187</v>
      </c>
      <c r="H131">
        <v>0.1181</v>
      </c>
      <c r="I131">
        <v>0.1229</v>
      </c>
      <c r="K131" t="s">
        <v>1663</v>
      </c>
      <c r="L131">
        <f t="shared" si="14"/>
        <v>0.98450000000000004</v>
      </c>
      <c r="M131">
        <f t="shared" si="15"/>
        <v>3.620000000000001E-2</v>
      </c>
      <c r="N131">
        <f t="shared" si="16"/>
        <v>3.620000000000001E-2</v>
      </c>
      <c r="O131">
        <f t="shared" si="17"/>
        <v>3.3600000000000005E-2</v>
      </c>
      <c r="P131">
        <f t="shared" si="18"/>
        <v>3.3200000000000007E-2</v>
      </c>
      <c r="Q131">
        <f t="shared" si="19"/>
        <v>3.9400000000000004E-2</v>
      </c>
      <c r="R131">
        <f t="shared" si="20"/>
        <v>3.8800000000000001E-2</v>
      </c>
      <c r="S131">
        <f t="shared" si="21"/>
        <v>4.36E-2</v>
      </c>
      <c r="U131" t="s">
        <v>1663</v>
      </c>
      <c r="V131">
        <f t="shared" si="22"/>
        <v>100</v>
      </c>
      <c r="W131">
        <f t="shared" si="23"/>
        <v>3.6769933976637894</v>
      </c>
      <c r="X131">
        <f t="shared" si="24"/>
        <v>3.6769933976637894</v>
      </c>
      <c r="Y131">
        <f t="shared" si="25"/>
        <v>3.4128999492127985</v>
      </c>
      <c r="Z131">
        <f t="shared" si="26"/>
        <v>3.3722701879126467</v>
      </c>
      <c r="AA131">
        <f t="shared" si="27"/>
        <v>4.0020314880650085</v>
      </c>
      <c r="AB131">
        <f t="shared" si="28"/>
        <v>3.941086846114779</v>
      </c>
      <c r="AC131">
        <f t="shared" si="29"/>
        <v>4.4286439817166077</v>
      </c>
    </row>
    <row r="132" spans="1:29" x14ac:dyDescent="0.25">
      <c r="A132" t="s">
        <v>1664</v>
      </c>
      <c r="B132">
        <v>8.3500000000000005E-2</v>
      </c>
      <c r="C132">
        <v>7.7100000000000002E-2</v>
      </c>
      <c r="D132">
        <v>7.7299999999999994E-2</v>
      </c>
      <c r="E132">
        <v>3.5731999999999999</v>
      </c>
      <c r="F132">
        <f>AVERAGE(B132:D132)</f>
        <v>7.9299999999999995E-2</v>
      </c>
    </row>
    <row r="133" spans="1:29" x14ac:dyDescent="0.25">
      <c r="A133" t="s">
        <v>1665</v>
      </c>
    </row>
    <row r="136" spans="1:29" x14ac:dyDescent="0.25">
      <c r="A136" s="7" t="s">
        <v>2282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0.14530000000000001</v>
      </c>
      <c r="C139">
        <v>0.1489</v>
      </c>
      <c r="D139">
        <v>0.14269999999999999</v>
      </c>
      <c r="E139">
        <v>0.1414</v>
      </c>
      <c r="F139">
        <v>0.17050000000000001</v>
      </c>
      <c r="G139">
        <v>0.14979999999999999</v>
      </c>
      <c r="H139">
        <v>0.15989999999999999</v>
      </c>
      <c r="I139">
        <v>0.16250000000000001</v>
      </c>
      <c r="K139" t="s">
        <v>1658</v>
      </c>
      <c r="L139">
        <f>B139-$F$145</f>
        <v>6.3400000000000012E-2</v>
      </c>
      <c r="M139">
        <f t="shared" ref="M139:S139" si="30">C139-$F$145</f>
        <v>6.7000000000000004E-2</v>
      </c>
      <c r="N139">
        <f t="shared" si="30"/>
        <v>6.0799999999999993E-2</v>
      </c>
      <c r="O139">
        <f t="shared" si="30"/>
        <v>5.9499999999999997E-2</v>
      </c>
      <c r="P139">
        <f t="shared" si="30"/>
        <v>8.8600000000000012E-2</v>
      </c>
      <c r="Q139">
        <f t="shared" si="30"/>
        <v>6.7899999999999988E-2</v>
      </c>
      <c r="R139">
        <f t="shared" si="30"/>
        <v>7.7999999999999986E-2</v>
      </c>
      <c r="S139">
        <f t="shared" si="30"/>
        <v>8.0600000000000005E-2</v>
      </c>
      <c r="U139" t="s">
        <v>1658</v>
      </c>
      <c r="V139">
        <f>L139/$L$144*100</f>
        <v>4.9450120895405982</v>
      </c>
      <c r="W139">
        <f t="shared" ref="W139:AC139" si="31">M139/$L$144*100</f>
        <v>5.225801419546058</v>
      </c>
      <c r="X139">
        <f t="shared" si="31"/>
        <v>4.742219795647765</v>
      </c>
      <c r="Y139">
        <f t="shared" si="31"/>
        <v>4.6408236487013488</v>
      </c>
      <c r="Z139">
        <f t="shared" si="31"/>
        <v>6.9105373995788169</v>
      </c>
      <c r="AA139">
        <f t="shared" si="31"/>
        <v>5.2959987520474217</v>
      </c>
      <c r="AB139">
        <f t="shared" si="31"/>
        <v>6.0837688167849606</v>
      </c>
      <c r="AC139">
        <f t="shared" si="31"/>
        <v>6.2865611106777948</v>
      </c>
    </row>
    <row r="140" spans="1:29" x14ac:dyDescent="0.25">
      <c r="A140" t="s">
        <v>1659</v>
      </c>
      <c r="B140">
        <v>0.2074</v>
      </c>
      <c r="C140">
        <v>0.42559999999999998</v>
      </c>
      <c r="D140">
        <v>0.18709999999999999</v>
      </c>
      <c r="E140">
        <v>0.1552</v>
      </c>
      <c r="F140">
        <v>0.1502</v>
      </c>
      <c r="G140">
        <v>0.1555</v>
      </c>
      <c r="H140">
        <v>0.15359999999999999</v>
      </c>
      <c r="I140">
        <v>0.17230000000000001</v>
      </c>
      <c r="K140" t="s">
        <v>1659</v>
      </c>
      <c r="L140">
        <f t="shared" ref="L140:L144" si="32">B140-$F$145</f>
        <v>0.1255</v>
      </c>
      <c r="M140">
        <f t="shared" ref="M140:M144" si="33">C140-$F$145</f>
        <v>0.34370000000000001</v>
      </c>
      <c r="N140">
        <f t="shared" ref="N140:N144" si="34">D140-$F$145</f>
        <v>0.10519999999999999</v>
      </c>
      <c r="O140">
        <f t="shared" ref="O140:O144" si="35">E140-$F$145</f>
        <v>7.3300000000000004E-2</v>
      </c>
      <c r="P140">
        <f t="shared" ref="P140:P144" si="36">F140-$F$145</f>
        <v>6.83E-2</v>
      </c>
      <c r="Q140">
        <f t="shared" ref="Q140:Q144" si="37">G140-$F$145</f>
        <v>7.3599999999999999E-2</v>
      </c>
      <c r="R140">
        <f t="shared" ref="R140:R144" si="38">H140-$F$145</f>
        <v>7.1699999999999986E-2</v>
      </c>
      <c r="S140">
        <f t="shared" ref="S140:S144" si="39">I140-$F$145</f>
        <v>9.0400000000000008E-2</v>
      </c>
      <c r="U140" t="s">
        <v>1659</v>
      </c>
      <c r="V140">
        <f t="shared" ref="V140:V144" si="40">L140/$L$144*100</f>
        <v>9.7886280321347794</v>
      </c>
      <c r="W140">
        <f t="shared" ref="W140:W144" si="41">M140/$L$144*100</f>
        <v>26.807581311910145</v>
      </c>
      <c r="X140">
        <f t="shared" ref="X140:X144" si="42">N140/$L$144*100</f>
        <v>8.2052881990484359</v>
      </c>
      <c r="Y140">
        <f t="shared" ref="Y140:Y144" si="43">O140/$L$144*100</f>
        <v>5.7171827470556122</v>
      </c>
      <c r="Z140">
        <f t="shared" ref="Z140:Z144" si="44">P140/$L$144*100</f>
        <v>5.3271975664924733</v>
      </c>
      <c r="AA140">
        <f t="shared" ref="AA140:AA144" si="45">Q140/$L$144*100</f>
        <v>5.7405818578894001</v>
      </c>
      <c r="AB140">
        <f t="shared" ref="AB140:AB144" si="46">R140/$L$144*100</f>
        <v>5.5923874892754064</v>
      </c>
      <c r="AC140">
        <f t="shared" ref="AC140:AC144" si="47">S140/$L$144*100</f>
        <v>7.0509320645815468</v>
      </c>
    </row>
    <row r="141" spans="1:29" x14ac:dyDescent="0.25">
      <c r="A141" t="s">
        <v>1660</v>
      </c>
      <c r="B141">
        <v>0.16070000000000001</v>
      </c>
      <c r="C141">
        <v>0.65229999999999999</v>
      </c>
      <c r="D141">
        <v>0.13919999999999999</v>
      </c>
      <c r="E141">
        <v>0.13800000000000001</v>
      </c>
      <c r="F141">
        <v>0.14760000000000001</v>
      </c>
      <c r="G141">
        <v>0.14069999999999999</v>
      </c>
      <c r="H141">
        <v>0.15010000000000001</v>
      </c>
      <c r="I141">
        <v>0.15840000000000001</v>
      </c>
      <c r="K141" t="s">
        <v>1660</v>
      </c>
      <c r="L141">
        <f t="shared" si="32"/>
        <v>7.8800000000000009E-2</v>
      </c>
      <c r="M141">
        <f t="shared" si="33"/>
        <v>0.57040000000000002</v>
      </c>
      <c r="N141">
        <f t="shared" si="34"/>
        <v>5.729999999999999E-2</v>
      </c>
      <c r="O141">
        <f t="shared" si="35"/>
        <v>5.6100000000000011E-2</v>
      </c>
      <c r="P141">
        <f t="shared" si="36"/>
        <v>6.5700000000000008E-2</v>
      </c>
      <c r="Q141">
        <f t="shared" si="37"/>
        <v>5.8799999999999991E-2</v>
      </c>
      <c r="R141">
        <f t="shared" si="38"/>
        <v>6.8200000000000011E-2</v>
      </c>
      <c r="S141">
        <f t="shared" si="39"/>
        <v>7.6500000000000012E-2</v>
      </c>
      <c r="U141" t="s">
        <v>1660</v>
      </c>
      <c r="V141">
        <f t="shared" si="40"/>
        <v>6.1461664456750649</v>
      </c>
      <c r="W141">
        <f t="shared" si="41"/>
        <v>44.489509398642852</v>
      </c>
      <c r="X141">
        <f t="shared" si="42"/>
        <v>4.4692301692535681</v>
      </c>
      <c r="Y141">
        <f t="shared" si="43"/>
        <v>4.3756337259184157</v>
      </c>
      <c r="Z141">
        <f t="shared" si="44"/>
        <v>5.1244052725996418</v>
      </c>
      <c r="AA141">
        <f t="shared" si="45"/>
        <v>4.5862257234225092</v>
      </c>
      <c r="AB141">
        <f t="shared" si="46"/>
        <v>5.3193978628812113</v>
      </c>
      <c r="AC141">
        <f t="shared" si="47"/>
        <v>5.9667732626160213</v>
      </c>
    </row>
    <row r="142" spans="1:29" x14ac:dyDescent="0.25">
      <c r="A142" t="s">
        <v>1661</v>
      </c>
      <c r="B142">
        <v>0.15659999999999999</v>
      </c>
      <c r="C142">
        <v>0.15060000000000001</v>
      </c>
      <c r="D142">
        <v>0.13689999999999999</v>
      </c>
      <c r="E142">
        <v>0.1338</v>
      </c>
      <c r="F142">
        <v>0.15040000000000001</v>
      </c>
      <c r="G142">
        <v>0.26910000000000001</v>
      </c>
      <c r="H142">
        <v>0.1396</v>
      </c>
      <c r="I142">
        <v>0.15</v>
      </c>
      <c r="K142" t="s">
        <v>1661</v>
      </c>
      <c r="L142">
        <f t="shared" si="32"/>
        <v>7.4699999999999989E-2</v>
      </c>
      <c r="M142">
        <f t="shared" si="33"/>
        <v>6.8700000000000011E-2</v>
      </c>
      <c r="N142">
        <f t="shared" si="34"/>
        <v>5.4999999999999993E-2</v>
      </c>
      <c r="O142">
        <f t="shared" si="35"/>
        <v>5.1900000000000002E-2</v>
      </c>
      <c r="P142">
        <f t="shared" si="36"/>
        <v>6.8500000000000005E-2</v>
      </c>
      <c r="Q142">
        <f t="shared" si="37"/>
        <v>0.18720000000000001</v>
      </c>
      <c r="R142">
        <f t="shared" si="38"/>
        <v>5.7700000000000001E-2</v>
      </c>
      <c r="S142">
        <f t="shared" si="39"/>
        <v>6.8099999999999994E-2</v>
      </c>
      <c r="U142" t="s">
        <v>1661</v>
      </c>
      <c r="V142">
        <f t="shared" si="40"/>
        <v>5.8263785976132896</v>
      </c>
      <c r="W142">
        <f t="shared" si="41"/>
        <v>5.358396380937525</v>
      </c>
      <c r="X142">
        <f t="shared" si="42"/>
        <v>4.2898369861945245</v>
      </c>
      <c r="Y142">
        <f t="shared" si="43"/>
        <v>4.0480461742453784</v>
      </c>
      <c r="Z142">
        <f t="shared" si="44"/>
        <v>5.3427969737149992</v>
      </c>
      <c r="AA142">
        <f t="shared" si="45"/>
        <v>14.60104516028391</v>
      </c>
      <c r="AB142">
        <f t="shared" si="46"/>
        <v>4.5004289836986189</v>
      </c>
      <c r="AC142">
        <f t="shared" si="47"/>
        <v>5.3115981592699475</v>
      </c>
    </row>
    <row r="143" spans="1:29" x14ac:dyDescent="0.25">
      <c r="A143" t="s">
        <v>1662</v>
      </c>
      <c r="B143">
        <v>0.14849999999999999</v>
      </c>
      <c r="C143">
        <v>0.14419999999999999</v>
      </c>
      <c r="D143">
        <v>0.1358</v>
      </c>
      <c r="E143">
        <v>0.14779999999999999</v>
      </c>
      <c r="F143">
        <v>0.13880000000000001</v>
      </c>
      <c r="G143">
        <v>0.1348</v>
      </c>
      <c r="H143">
        <v>0.14130000000000001</v>
      </c>
      <c r="I143">
        <v>0.1502</v>
      </c>
      <c r="K143" t="s">
        <v>1662</v>
      </c>
      <c r="L143">
        <f t="shared" si="32"/>
        <v>6.6599999999999993E-2</v>
      </c>
      <c r="M143">
        <f t="shared" si="33"/>
        <v>6.2299999999999994E-2</v>
      </c>
      <c r="N143">
        <f t="shared" si="34"/>
        <v>5.3900000000000003E-2</v>
      </c>
      <c r="O143">
        <f t="shared" si="35"/>
        <v>6.5899999999999986E-2</v>
      </c>
      <c r="P143">
        <f t="shared" si="36"/>
        <v>5.6900000000000006E-2</v>
      </c>
      <c r="Q143">
        <f t="shared" si="37"/>
        <v>5.2900000000000003E-2</v>
      </c>
      <c r="R143">
        <f t="shared" si="38"/>
        <v>5.9400000000000008E-2</v>
      </c>
      <c r="S143">
        <f t="shared" si="39"/>
        <v>6.83E-2</v>
      </c>
      <c r="U143" t="s">
        <v>1662</v>
      </c>
      <c r="V143">
        <f t="shared" si="40"/>
        <v>5.1946026051010055</v>
      </c>
      <c r="W143">
        <f t="shared" si="41"/>
        <v>4.8592153498167061</v>
      </c>
      <c r="X143">
        <f t="shared" si="42"/>
        <v>4.2040402464706341</v>
      </c>
      <c r="Y143">
        <f t="shared" si="43"/>
        <v>5.140004679822165</v>
      </c>
      <c r="Z143">
        <f t="shared" si="44"/>
        <v>4.4380313548085182</v>
      </c>
      <c r="AA143">
        <f t="shared" si="45"/>
        <v>4.1260432103580067</v>
      </c>
      <c r="AB143">
        <f t="shared" si="46"/>
        <v>4.6330239450900876</v>
      </c>
      <c r="AC143">
        <f t="shared" si="47"/>
        <v>5.3271975664924733</v>
      </c>
    </row>
    <row r="144" spans="1:29" x14ac:dyDescent="0.25">
      <c r="A144" t="s">
        <v>1663</v>
      </c>
      <c r="B144">
        <v>1.3640000000000001</v>
      </c>
      <c r="C144">
        <v>0.2266</v>
      </c>
      <c r="D144">
        <v>0.14249999999999999</v>
      </c>
      <c r="E144">
        <v>0.1414</v>
      </c>
      <c r="F144">
        <v>0.15060000000000001</v>
      </c>
      <c r="G144">
        <v>0.13370000000000001</v>
      </c>
      <c r="H144">
        <v>0.14929999999999999</v>
      </c>
      <c r="I144">
        <v>0.1845</v>
      </c>
      <c r="K144" t="s">
        <v>1663</v>
      </c>
      <c r="L144">
        <f t="shared" si="32"/>
        <v>1.2821</v>
      </c>
      <c r="M144">
        <f t="shared" si="33"/>
        <v>0.1447</v>
      </c>
      <c r="N144">
        <f t="shared" si="34"/>
        <v>6.0599999999999987E-2</v>
      </c>
      <c r="O144">
        <f t="shared" si="35"/>
        <v>5.9499999999999997E-2</v>
      </c>
      <c r="P144">
        <f t="shared" si="36"/>
        <v>6.8700000000000011E-2</v>
      </c>
      <c r="Q144">
        <f t="shared" si="37"/>
        <v>5.1800000000000013E-2</v>
      </c>
      <c r="R144">
        <f t="shared" si="38"/>
        <v>6.7399999999999988E-2</v>
      </c>
      <c r="S144">
        <f t="shared" si="39"/>
        <v>0.1026</v>
      </c>
      <c r="U144" t="s">
        <v>1663</v>
      </c>
      <c r="V144">
        <f t="shared" si="40"/>
        <v>100</v>
      </c>
      <c r="W144">
        <f t="shared" si="41"/>
        <v>11.286171125497232</v>
      </c>
      <c r="X144">
        <f t="shared" si="42"/>
        <v>4.7266203884252382</v>
      </c>
      <c r="Y144">
        <f t="shared" si="43"/>
        <v>4.6408236487013488</v>
      </c>
      <c r="Z144">
        <f t="shared" si="44"/>
        <v>5.358396380937525</v>
      </c>
      <c r="AA144">
        <f t="shared" si="45"/>
        <v>4.0402464706341163</v>
      </c>
      <c r="AB144">
        <f t="shared" si="46"/>
        <v>5.2570002339911079</v>
      </c>
      <c r="AC144">
        <f t="shared" si="47"/>
        <v>8.0024959051556053</v>
      </c>
    </row>
    <row r="145" spans="1:29" x14ac:dyDescent="0.25">
      <c r="A145" t="s">
        <v>1664</v>
      </c>
      <c r="B145">
        <v>8.1199999999999994E-2</v>
      </c>
      <c r="C145">
        <v>8.1900000000000001E-2</v>
      </c>
      <c r="D145">
        <v>8.2600000000000007E-2</v>
      </c>
      <c r="E145">
        <v>3.3624999999999998</v>
      </c>
      <c r="F145">
        <f>AVERAGE(B145:D145)</f>
        <v>8.1900000000000001E-2</v>
      </c>
    </row>
    <row r="146" spans="1:29" x14ac:dyDescent="0.25">
      <c r="A146" t="s">
        <v>1665</v>
      </c>
    </row>
    <row r="149" spans="1:29" x14ac:dyDescent="0.25">
      <c r="A149" s="7" t="s">
        <v>2283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0.12920000000000001</v>
      </c>
      <c r="C152">
        <v>0.14130000000000001</v>
      </c>
      <c r="D152">
        <v>0.14799999999999999</v>
      </c>
      <c r="E152">
        <v>0.1389</v>
      </c>
      <c r="F152">
        <v>0.13789999999999999</v>
      </c>
      <c r="G152">
        <v>0.13439999999999999</v>
      </c>
      <c r="H152">
        <v>0.14230000000000001</v>
      </c>
      <c r="I152">
        <v>0.14080000000000001</v>
      </c>
      <c r="K152" t="s">
        <v>1658</v>
      </c>
      <c r="L152">
        <f>B152-$F$158</f>
        <v>4.7766666666666666E-2</v>
      </c>
      <c r="M152">
        <f t="shared" ref="M152:S152" si="48">C152-$F$158</f>
        <v>5.9866666666666665E-2</v>
      </c>
      <c r="N152">
        <f t="shared" si="48"/>
        <v>6.6566666666666649E-2</v>
      </c>
      <c r="O152">
        <f t="shared" si="48"/>
        <v>5.7466666666666652E-2</v>
      </c>
      <c r="P152">
        <f t="shared" si="48"/>
        <v>5.6466666666666651E-2</v>
      </c>
      <c r="Q152">
        <f t="shared" si="48"/>
        <v>5.2966666666666648E-2</v>
      </c>
      <c r="R152">
        <f t="shared" si="48"/>
        <v>6.0866666666666666E-2</v>
      </c>
      <c r="S152">
        <f t="shared" si="48"/>
        <v>5.9366666666666665E-2</v>
      </c>
      <c r="U152" t="s">
        <v>1658</v>
      </c>
      <c r="V152">
        <f>L152/$L$157*100</f>
        <v>4.1795485037624678</v>
      </c>
      <c r="W152">
        <f t="shared" ref="W152:AC152" si="49">M152/$L$157*100</f>
        <v>5.2382896809193253</v>
      </c>
      <c r="X152">
        <f t="shared" si="49"/>
        <v>5.8245347955433688</v>
      </c>
      <c r="Y152">
        <f t="shared" si="49"/>
        <v>5.0282914309047406</v>
      </c>
      <c r="Z152">
        <f t="shared" si="49"/>
        <v>4.9407921600653308</v>
      </c>
      <c r="AA152">
        <f t="shared" si="49"/>
        <v>4.634544712127397</v>
      </c>
      <c r="AB152">
        <f t="shared" si="49"/>
        <v>5.3257889517587351</v>
      </c>
      <c r="AC152">
        <f t="shared" si="49"/>
        <v>5.19454004549962</v>
      </c>
    </row>
    <row r="153" spans="1:29" x14ac:dyDescent="0.25">
      <c r="A153" t="s">
        <v>1659</v>
      </c>
      <c r="B153">
        <v>0.21199999999999999</v>
      </c>
      <c r="C153">
        <v>0.19109999999999999</v>
      </c>
      <c r="D153">
        <v>0.1676</v>
      </c>
      <c r="E153">
        <v>0.17019999999999999</v>
      </c>
      <c r="F153">
        <v>0.1472</v>
      </c>
      <c r="G153">
        <v>0.15870000000000001</v>
      </c>
      <c r="H153">
        <v>0.1497</v>
      </c>
      <c r="I153">
        <v>0.1105</v>
      </c>
      <c r="K153" t="s">
        <v>1659</v>
      </c>
      <c r="L153">
        <f t="shared" ref="L153:L157" si="50">B153-$F$158</f>
        <v>0.13056666666666666</v>
      </c>
      <c r="M153">
        <f t="shared" ref="M153:M157" si="51">C153-$F$158</f>
        <v>0.10966666666666665</v>
      </c>
      <c r="N153">
        <f t="shared" ref="N153:N157" si="52">D153-$F$158</f>
        <v>8.6166666666666655E-2</v>
      </c>
      <c r="O153">
        <f t="shared" ref="O153:O157" si="53">E153-$F$158</f>
        <v>8.8766666666666647E-2</v>
      </c>
      <c r="P153">
        <f t="shared" ref="P153:P157" si="54">F153-$F$158</f>
        <v>6.5766666666666654E-2</v>
      </c>
      <c r="Q153">
        <f t="shared" ref="Q153:Q157" si="55">G153-$F$158</f>
        <v>7.7266666666666664E-2</v>
      </c>
      <c r="R153">
        <f t="shared" ref="R153:R157" si="56">H153-$F$158</f>
        <v>6.8266666666666656E-2</v>
      </c>
      <c r="S153">
        <f t="shared" ref="S153:S157" si="57">I153-$F$158</f>
        <v>2.9066666666666657E-2</v>
      </c>
      <c r="U153" t="s">
        <v>1659</v>
      </c>
      <c r="V153">
        <f t="shared" ref="V153:V157" si="58">L153/$L$157*100</f>
        <v>11.424488129265589</v>
      </c>
      <c r="W153">
        <f t="shared" ref="W153:W157" si="59">M153/$L$157*100</f>
        <v>9.5957533687219243</v>
      </c>
      <c r="X153">
        <f t="shared" ref="X153:X157" si="60">N153/$L$157*100</f>
        <v>7.5395205039957984</v>
      </c>
      <c r="Y153">
        <f t="shared" ref="Y153:Y157" si="61">O153/$L$157*100</f>
        <v>7.7670186081782635</v>
      </c>
      <c r="Z153">
        <f t="shared" ref="Z153:Z157" si="62">P153/$L$157*100</f>
        <v>5.7545353788718421</v>
      </c>
      <c r="AA153">
        <f t="shared" ref="AA153:AA157" si="63">Q153/$L$157*100</f>
        <v>6.7607769935250541</v>
      </c>
      <c r="AB153">
        <f t="shared" ref="AB153:AB157" si="64">R153/$L$157*100</f>
        <v>5.9732835559703652</v>
      </c>
      <c r="AC153">
        <f t="shared" ref="AC153:AC157" si="65">S153/$L$157*100</f>
        <v>2.5433121390655069</v>
      </c>
    </row>
    <row r="154" spans="1:29" x14ac:dyDescent="0.25">
      <c r="A154" t="s">
        <v>1660</v>
      </c>
      <c r="B154">
        <v>0.1462</v>
      </c>
      <c r="C154">
        <v>0.57250000000000001</v>
      </c>
      <c r="D154">
        <v>0.1608</v>
      </c>
      <c r="E154">
        <v>0.13170000000000001</v>
      </c>
      <c r="F154">
        <v>0.13750000000000001</v>
      </c>
      <c r="G154">
        <v>0.13220000000000001</v>
      </c>
      <c r="H154">
        <v>0.13420000000000001</v>
      </c>
      <c r="I154">
        <v>0.14050000000000001</v>
      </c>
      <c r="K154" t="s">
        <v>1660</v>
      </c>
      <c r="L154">
        <f t="shared" si="50"/>
        <v>6.4766666666666653E-2</v>
      </c>
      <c r="M154">
        <f t="shared" si="51"/>
        <v>0.49106666666666665</v>
      </c>
      <c r="N154">
        <f t="shared" si="52"/>
        <v>7.9366666666666655E-2</v>
      </c>
      <c r="O154">
        <f t="shared" si="53"/>
        <v>5.0266666666666668E-2</v>
      </c>
      <c r="P154">
        <f t="shared" si="54"/>
        <v>5.6066666666666667E-2</v>
      </c>
      <c r="Q154">
        <f t="shared" si="55"/>
        <v>5.0766666666666668E-2</v>
      </c>
      <c r="R154">
        <f t="shared" si="56"/>
        <v>5.276666666666667E-2</v>
      </c>
      <c r="S154">
        <f t="shared" si="57"/>
        <v>5.906666666666667E-2</v>
      </c>
      <c r="U154" t="s">
        <v>1660</v>
      </c>
      <c r="V154">
        <f t="shared" si="58"/>
        <v>5.6670361080324323</v>
      </c>
      <c r="W154">
        <f t="shared" si="59"/>
        <v>42.96797526687277</v>
      </c>
      <c r="X154">
        <f t="shared" si="60"/>
        <v>6.9445254622878139</v>
      </c>
      <c r="Y154">
        <f t="shared" si="61"/>
        <v>4.3982966808609927</v>
      </c>
      <c r="Z154">
        <f t="shared" si="62"/>
        <v>4.9057924517295692</v>
      </c>
      <c r="AA154">
        <f t="shared" si="63"/>
        <v>4.442046316280698</v>
      </c>
      <c r="AB154">
        <f t="shared" si="64"/>
        <v>4.6170448579595176</v>
      </c>
      <c r="AC154">
        <f t="shared" si="65"/>
        <v>5.1682902642477986</v>
      </c>
    </row>
    <row r="155" spans="1:29" x14ac:dyDescent="0.25">
      <c r="A155" t="s">
        <v>1661</v>
      </c>
      <c r="B155">
        <v>0.14430000000000001</v>
      </c>
      <c r="C155">
        <v>0.13200000000000001</v>
      </c>
      <c r="D155">
        <v>0.12690000000000001</v>
      </c>
      <c r="E155">
        <v>0.13439999999999999</v>
      </c>
      <c r="F155">
        <v>0.1452</v>
      </c>
      <c r="G155">
        <v>0.1278</v>
      </c>
      <c r="H155">
        <v>0.13639999999999999</v>
      </c>
      <c r="I155">
        <v>0.1399</v>
      </c>
      <c r="K155" t="s">
        <v>1661</v>
      </c>
      <c r="L155">
        <f t="shared" si="50"/>
        <v>6.2866666666666668E-2</v>
      </c>
      <c r="M155">
        <f t="shared" si="51"/>
        <v>5.0566666666666663E-2</v>
      </c>
      <c r="N155">
        <f t="shared" si="52"/>
        <v>4.5466666666666669E-2</v>
      </c>
      <c r="O155">
        <f t="shared" si="53"/>
        <v>5.2966666666666648E-2</v>
      </c>
      <c r="P155">
        <f t="shared" si="54"/>
        <v>6.3766666666666652E-2</v>
      </c>
      <c r="Q155">
        <f t="shared" si="55"/>
        <v>4.6366666666666653E-2</v>
      </c>
      <c r="R155">
        <f t="shared" si="56"/>
        <v>5.496666666666665E-2</v>
      </c>
      <c r="S155">
        <f t="shared" si="57"/>
        <v>5.8466666666666653E-2</v>
      </c>
      <c r="U155" t="s">
        <v>1661</v>
      </c>
      <c r="V155">
        <f t="shared" si="58"/>
        <v>5.5007874934375547</v>
      </c>
      <c r="W155">
        <f t="shared" si="59"/>
        <v>4.424546462112815</v>
      </c>
      <c r="X155">
        <f t="shared" si="60"/>
        <v>3.9783001808318263</v>
      </c>
      <c r="Y155">
        <f t="shared" si="61"/>
        <v>4.634544712127397</v>
      </c>
      <c r="Z155">
        <f t="shared" si="62"/>
        <v>5.5795368371930216</v>
      </c>
      <c r="AA155">
        <f t="shared" si="63"/>
        <v>4.0570495245872937</v>
      </c>
      <c r="AB155">
        <f t="shared" si="64"/>
        <v>4.8095432538062166</v>
      </c>
      <c r="AC155">
        <f t="shared" si="65"/>
        <v>5.1157907017441513</v>
      </c>
    </row>
    <row r="156" spans="1:29" x14ac:dyDescent="0.25">
      <c r="A156" t="s">
        <v>1662</v>
      </c>
      <c r="B156">
        <v>0.13339999999999999</v>
      </c>
      <c r="C156">
        <v>0.1366</v>
      </c>
      <c r="D156">
        <v>0.13880000000000001</v>
      </c>
      <c r="E156">
        <v>0.1321</v>
      </c>
      <c r="F156">
        <v>0.13880000000000001</v>
      </c>
      <c r="G156">
        <v>0.1321</v>
      </c>
      <c r="H156">
        <v>0.13969999999999999</v>
      </c>
      <c r="I156">
        <v>0.12989999999999999</v>
      </c>
      <c r="K156" t="s">
        <v>1662</v>
      </c>
      <c r="L156">
        <f t="shared" si="50"/>
        <v>5.1966666666666647E-2</v>
      </c>
      <c r="M156">
        <f t="shared" si="51"/>
        <v>5.5166666666666656E-2</v>
      </c>
      <c r="N156">
        <f t="shared" si="52"/>
        <v>5.7366666666666663E-2</v>
      </c>
      <c r="O156">
        <f t="shared" si="53"/>
        <v>5.0666666666666652E-2</v>
      </c>
      <c r="P156">
        <f t="shared" si="54"/>
        <v>5.7366666666666663E-2</v>
      </c>
      <c r="Q156">
        <f t="shared" si="55"/>
        <v>5.0666666666666652E-2</v>
      </c>
      <c r="R156">
        <f t="shared" si="56"/>
        <v>5.8266666666666647E-2</v>
      </c>
      <c r="S156">
        <f t="shared" si="57"/>
        <v>4.8466666666666644E-2</v>
      </c>
      <c r="U156" t="s">
        <v>1662</v>
      </c>
      <c r="V156">
        <f t="shared" si="58"/>
        <v>4.5470454412879873</v>
      </c>
      <c r="W156">
        <f t="shared" si="59"/>
        <v>4.8270431079740996</v>
      </c>
      <c r="X156">
        <f t="shared" si="60"/>
        <v>5.0195415038208013</v>
      </c>
      <c r="Y156">
        <f t="shared" si="61"/>
        <v>4.4332963891967552</v>
      </c>
      <c r="Z156">
        <f t="shared" si="62"/>
        <v>5.0195415038208013</v>
      </c>
      <c r="AA156">
        <f t="shared" si="63"/>
        <v>4.4332963891967552</v>
      </c>
      <c r="AB156">
        <f t="shared" si="64"/>
        <v>5.0982908475762683</v>
      </c>
      <c r="AC156">
        <f t="shared" si="65"/>
        <v>4.2407979933500535</v>
      </c>
    </row>
    <row r="157" spans="1:29" x14ac:dyDescent="0.25">
      <c r="A157" t="s">
        <v>1663</v>
      </c>
      <c r="B157">
        <v>1.2242999999999999</v>
      </c>
      <c r="C157">
        <v>0.1477</v>
      </c>
      <c r="D157">
        <v>0.14960000000000001</v>
      </c>
      <c r="E157">
        <v>0.1336</v>
      </c>
      <c r="F157">
        <v>0.1336</v>
      </c>
      <c r="G157">
        <v>0.13780000000000001</v>
      </c>
      <c r="H157">
        <v>0.1366</v>
      </c>
      <c r="I157">
        <v>0.13919999999999999</v>
      </c>
      <c r="K157" t="s">
        <v>1663</v>
      </c>
      <c r="L157">
        <f t="shared" si="50"/>
        <v>1.1428666666666667</v>
      </c>
      <c r="M157">
        <f t="shared" si="51"/>
        <v>6.6266666666666654E-2</v>
      </c>
      <c r="N157">
        <f t="shared" si="52"/>
        <v>6.8166666666666667E-2</v>
      </c>
      <c r="O157">
        <f t="shared" si="53"/>
        <v>5.2166666666666653E-2</v>
      </c>
      <c r="P157">
        <f t="shared" si="54"/>
        <v>5.2166666666666653E-2</v>
      </c>
      <c r="Q157">
        <f t="shared" si="55"/>
        <v>5.6366666666666662E-2</v>
      </c>
      <c r="R157">
        <f t="shared" si="56"/>
        <v>5.5166666666666656E-2</v>
      </c>
      <c r="S157">
        <f t="shared" si="57"/>
        <v>5.7766666666666647E-2</v>
      </c>
      <c r="U157" t="s">
        <v>1663</v>
      </c>
      <c r="V157">
        <f t="shared" si="58"/>
        <v>100</v>
      </c>
      <c r="W157">
        <f t="shared" si="59"/>
        <v>5.7982850142915465</v>
      </c>
      <c r="X157">
        <f t="shared" si="60"/>
        <v>5.9645336288864259</v>
      </c>
      <c r="Y157">
        <f t="shared" si="61"/>
        <v>4.5645452954558703</v>
      </c>
      <c r="Z157">
        <f t="shared" si="62"/>
        <v>4.5645452954558703</v>
      </c>
      <c r="AA157">
        <f t="shared" si="63"/>
        <v>4.9320422329813915</v>
      </c>
      <c r="AB157">
        <f t="shared" si="64"/>
        <v>4.8270431079740996</v>
      </c>
      <c r="AC157">
        <f t="shared" si="65"/>
        <v>5.0545412121565638</v>
      </c>
    </row>
    <row r="158" spans="1:29" x14ac:dyDescent="0.25">
      <c r="A158" t="s">
        <v>1664</v>
      </c>
      <c r="B158">
        <v>8.1100000000000005E-2</v>
      </c>
      <c r="C158">
        <v>8.1699999999999995E-2</v>
      </c>
      <c r="D158">
        <v>8.1500000000000003E-2</v>
      </c>
      <c r="E158">
        <v>2.9546000000000001</v>
      </c>
      <c r="F158">
        <f>AVERAGE(B158:D158)</f>
        <v>8.1433333333333344E-2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5.4217470472682825</v>
      </c>
      <c r="C164">
        <f t="shared" ref="C164:I164" si="66">AVERAGE(W152,W139,W126)</f>
        <v>5.0319612962275846</v>
      </c>
      <c r="D164">
        <f t="shared" si="66"/>
        <v>4.944293175902378</v>
      </c>
      <c r="E164">
        <f t="shared" si="66"/>
        <v>4.580749549982122</v>
      </c>
      <c r="F164">
        <f t="shared" si="66"/>
        <v>5.3318550707532291</v>
      </c>
      <c r="G164">
        <f t="shared" si="66"/>
        <v>4.6814355986050815</v>
      </c>
      <c r="H164">
        <f t="shared" si="66"/>
        <v>5.5671947259628469</v>
      </c>
      <c r="I164">
        <f t="shared" si="66"/>
        <v>5.4860823051486927</v>
      </c>
      <c r="K164" t="s">
        <v>1658</v>
      </c>
      <c r="L164">
        <f>STDEV(V152,V139,V126)</f>
        <v>1.5370533209798585</v>
      </c>
      <c r="M164">
        <f t="shared" ref="M164:S164" si="67">STDEV(W152,W139,W126)</f>
        <v>0.34661234148595044</v>
      </c>
      <c r="N164">
        <f t="shared" si="67"/>
        <v>0.79861477599281927</v>
      </c>
      <c r="O164">
        <f t="shared" si="67"/>
        <v>0.4804043168542696</v>
      </c>
      <c r="P164">
        <f t="shared" si="67"/>
        <v>1.4240098275292197</v>
      </c>
      <c r="Q164">
        <f t="shared" si="67"/>
        <v>0.59251093976585278</v>
      </c>
      <c r="R164">
        <f t="shared" si="67"/>
        <v>0.44768467786946059</v>
      </c>
      <c r="S164">
        <f t="shared" si="67"/>
        <v>0.7017049290816233</v>
      </c>
    </row>
    <row r="165" spans="1:19" x14ac:dyDescent="0.25">
      <c r="A165" t="s">
        <v>1659</v>
      </c>
      <c r="B165">
        <f t="shared" ref="B165:B169" si="68">AVERAGE(V153,V140,V127)</f>
        <v>10.79881931975577</v>
      </c>
      <c r="C165">
        <f t="shared" ref="C165:C169" si="69">AVERAGE(W153,W140,W127)</f>
        <v>15.381439984114534</v>
      </c>
      <c r="D165">
        <f t="shared" ref="D165:D169" si="70">AVERAGE(X153,X140,X127)</f>
        <v>7.8384168505661238</v>
      </c>
      <c r="E165">
        <f t="shared" ref="E165:E169" si="71">AVERAGE(Y153,Y140,Y127)</f>
        <v>6.9426769034121385</v>
      </c>
      <c r="F165">
        <f t="shared" ref="F165:F169" si="72">AVERAGE(Z153,Z140,Z127)</f>
        <v>5.5865806956868695</v>
      </c>
      <c r="G165">
        <f t="shared" ref="G165:G169" si="73">AVERAGE(AA153,AA140,AA127)</f>
        <v>6.347583473579661</v>
      </c>
      <c r="H165">
        <f t="shared" ref="H165:H169" si="74">AVERAGE(AB153,AB140,AB127)</f>
        <v>6.8415111373097899</v>
      </c>
      <c r="I165">
        <f t="shared" ref="I165:I169" si="75">AVERAGE(AC153,AC140,AC127)</f>
        <v>5.1618531973897159</v>
      </c>
      <c r="K165" t="s">
        <v>1659</v>
      </c>
      <c r="L165">
        <f t="shared" ref="L165:L169" si="76">STDEV(V153,V140,V127)</f>
        <v>0.88312100896523327</v>
      </c>
      <c r="M165">
        <f t="shared" ref="M165:M169" si="77">STDEV(W153,W140,W127)</f>
        <v>9.8955950962274422</v>
      </c>
      <c r="N165">
        <f t="shared" ref="N165:N169" si="78">STDEV(X153,X140,X127)</f>
        <v>0.33804897072410417</v>
      </c>
      <c r="O165">
        <f t="shared" ref="O165:O169" si="79">STDEV(Y153,Y140,Y127)</f>
        <v>1.0821964846777368</v>
      </c>
      <c r="P165">
        <f t="shared" ref="P165:P169" si="80">STDEV(Z153,Z140,Z127)</f>
        <v>0.22786788283360507</v>
      </c>
      <c r="Q165">
        <f t="shared" ref="Q165:Q169" si="81">STDEV(AA153,AA140,AA127)</f>
        <v>0.53700159420233717</v>
      </c>
      <c r="R165">
        <f t="shared" ref="R165:R169" si="82">STDEV(AB153,AB140,AB127)</f>
        <v>1.8435434968570719</v>
      </c>
      <c r="S165">
        <f t="shared" ref="S165:S169" si="83">STDEV(AC153,AC140,AC127)</f>
        <v>2.3406720540148389</v>
      </c>
    </row>
    <row r="166" spans="1:19" x14ac:dyDescent="0.25">
      <c r="A166" t="s">
        <v>1660</v>
      </c>
      <c r="B166">
        <f t="shared" si="68"/>
        <v>6.1926859367276217</v>
      </c>
      <c r="C166">
        <f t="shared" si="69"/>
        <v>49.308242306822457</v>
      </c>
      <c r="D166">
        <f t="shared" si="70"/>
        <v>6.0798518433223263</v>
      </c>
      <c r="E166">
        <f t="shared" si="71"/>
        <v>4.3907006891736335</v>
      </c>
      <c r="F166">
        <f t="shared" si="72"/>
        <v>4.7552834466233653</v>
      </c>
      <c r="G166">
        <f t="shared" si="73"/>
        <v>3.9134362021627922</v>
      </c>
      <c r="H166">
        <f t="shared" si="74"/>
        <v>4.5581269201515822</v>
      </c>
      <c r="I166">
        <f t="shared" si="75"/>
        <v>5.6551447578118941</v>
      </c>
      <c r="K166" t="s">
        <v>1660</v>
      </c>
      <c r="L166">
        <f t="shared" si="76"/>
        <v>0.55038601722594238</v>
      </c>
      <c r="M166">
        <f t="shared" si="77"/>
        <v>9.6938757166727321</v>
      </c>
      <c r="N166">
        <f t="shared" si="78"/>
        <v>1.3961019205679928</v>
      </c>
      <c r="O166">
        <f t="shared" si="79"/>
        <v>1.3048522667648624E-2</v>
      </c>
      <c r="P166">
        <f t="shared" si="80"/>
        <v>0.46309830686453074</v>
      </c>
      <c r="Q166">
        <f t="shared" si="81"/>
        <v>1.042937073017858</v>
      </c>
      <c r="R166">
        <f t="shared" si="82"/>
        <v>0.7923744605290699</v>
      </c>
      <c r="S166">
        <f t="shared" si="83"/>
        <v>0.42710875081582933</v>
      </c>
    </row>
    <row r="167" spans="1:19" x14ac:dyDescent="0.25">
      <c r="A167" t="s">
        <v>1661</v>
      </c>
      <c r="B167">
        <f t="shared" si="68"/>
        <v>4.7135923536954651</v>
      </c>
      <c r="C167">
        <f t="shared" si="69"/>
        <v>4.9437302281980902</v>
      </c>
      <c r="D167">
        <f t="shared" si="70"/>
        <v>4.3643071071398145</v>
      </c>
      <c r="E167">
        <f t="shared" si="71"/>
        <v>4.1571053758706613</v>
      </c>
      <c r="F167">
        <f t="shared" si="72"/>
        <v>4.3111689984218549</v>
      </c>
      <c r="G167">
        <f t="shared" si="73"/>
        <v>7.3773130920114101</v>
      </c>
      <c r="H167">
        <f t="shared" si="74"/>
        <v>5.0806391291090263</v>
      </c>
      <c r="I167">
        <f t="shared" si="75"/>
        <v>4.7116181932176673</v>
      </c>
      <c r="K167" t="s">
        <v>1661</v>
      </c>
      <c r="L167">
        <f t="shared" si="76"/>
        <v>1.6534658555501724</v>
      </c>
      <c r="M167">
        <f t="shared" si="77"/>
        <v>0.47561735286558082</v>
      </c>
      <c r="N167">
        <f t="shared" si="78"/>
        <v>0.42812746765329418</v>
      </c>
      <c r="O167">
        <f t="shared" si="79"/>
        <v>0.4333279086647342</v>
      </c>
      <c r="P167">
        <f t="shared" si="80"/>
        <v>1.9953688880191836</v>
      </c>
      <c r="Q167">
        <f t="shared" si="81"/>
        <v>6.2627278995844913</v>
      </c>
      <c r="R167">
        <f t="shared" si="82"/>
        <v>0.75327907423010998</v>
      </c>
      <c r="S167">
        <f t="shared" si="83"/>
        <v>0.87511529769378171</v>
      </c>
    </row>
    <row r="168" spans="1:19" x14ac:dyDescent="0.25">
      <c r="A168" t="s">
        <v>1662</v>
      </c>
      <c r="B168">
        <f t="shared" si="68"/>
        <v>3.8465049946402448</v>
      </c>
      <c r="C168">
        <f t="shared" si="69"/>
        <v>4.5830781959353475</v>
      </c>
      <c r="D168">
        <f t="shared" si="70"/>
        <v>5.0552281134795729</v>
      </c>
      <c r="E168">
        <f t="shared" si="71"/>
        <v>4.5352682926863475</v>
      </c>
      <c r="F168">
        <f t="shared" si="72"/>
        <v>4.1208669305300711</v>
      </c>
      <c r="G168">
        <f t="shared" si="73"/>
        <v>3.6758658661796724</v>
      </c>
      <c r="H168">
        <f t="shared" si="74"/>
        <v>4.8181748479363558</v>
      </c>
      <c r="I168">
        <f t="shared" si="75"/>
        <v>4.2829495949432763</v>
      </c>
      <c r="K168" t="s">
        <v>1662</v>
      </c>
      <c r="L168">
        <f t="shared" si="76"/>
        <v>1.8034746981525338</v>
      </c>
      <c r="M168">
        <f t="shared" si="77"/>
        <v>0.45070875575816166</v>
      </c>
      <c r="N168">
        <f t="shared" si="78"/>
        <v>0.86958054728034895</v>
      </c>
      <c r="O168">
        <f t="shared" si="79"/>
        <v>0.56074793492415742</v>
      </c>
      <c r="P168">
        <f t="shared" si="80"/>
        <v>1.0923538183018306</v>
      </c>
      <c r="Q168">
        <f t="shared" si="81"/>
        <v>1.0570424303975821</v>
      </c>
      <c r="R168">
        <f t="shared" si="82"/>
        <v>0.24674298337347098</v>
      </c>
      <c r="S168">
        <f t="shared" si="83"/>
        <v>1.0238231581382691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6.9204831791508559</v>
      </c>
      <c r="D169">
        <f t="shared" si="70"/>
        <v>4.7893824716584845</v>
      </c>
      <c r="E169">
        <f t="shared" si="71"/>
        <v>4.2060896311233389</v>
      </c>
      <c r="F169">
        <f t="shared" si="72"/>
        <v>4.4317372881020143</v>
      </c>
      <c r="G169">
        <f t="shared" si="73"/>
        <v>4.3247733972268385</v>
      </c>
      <c r="H169">
        <f t="shared" si="74"/>
        <v>4.6750433960266617</v>
      </c>
      <c r="I169">
        <f t="shared" si="75"/>
        <v>5.8285603663429262</v>
      </c>
      <c r="K169" t="s">
        <v>1663</v>
      </c>
      <c r="L169">
        <f t="shared" si="76"/>
        <v>0</v>
      </c>
      <c r="M169">
        <f t="shared" si="77"/>
        <v>3.9267534891242315</v>
      </c>
      <c r="N169">
        <f t="shared" si="78"/>
        <v>1.1450608659300028</v>
      </c>
      <c r="O169">
        <f t="shared" si="79"/>
        <v>0.68798037792547173</v>
      </c>
      <c r="P169">
        <f t="shared" si="80"/>
        <v>0.99970134978794645</v>
      </c>
      <c r="Q169">
        <f t="shared" si="81"/>
        <v>0.52625723309253125</v>
      </c>
      <c r="R169">
        <f t="shared" si="82"/>
        <v>0.6709954883768724</v>
      </c>
      <c r="S169">
        <f t="shared" si="83"/>
        <v>1.9085160808734833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1557</v>
      </c>
      <c r="D175" s="224" t="s">
        <v>1557</v>
      </c>
      <c r="E175" s="224" t="s">
        <v>1557</v>
      </c>
      <c r="F175" s="224" t="s">
        <v>1557</v>
      </c>
      <c r="G175" s="224" t="s">
        <v>1557</v>
      </c>
      <c r="H175" s="224" t="s">
        <v>1557</v>
      </c>
      <c r="I175" s="225" t="s">
        <v>1557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1561</v>
      </c>
      <c r="D176" s="219" t="s">
        <v>1561</v>
      </c>
      <c r="E176" s="219" t="s">
        <v>1561</v>
      </c>
      <c r="F176" s="219" t="s">
        <v>1561</v>
      </c>
      <c r="G176" s="219" t="s">
        <v>1561</v>
      </c>
      <c r="H176" s="219" t="s">
        <v>1561</v>
      </c>
      <c r="I176" s="220" t="s">
        <v>1561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1565</v>
      </c>
      <c r="D177" s="219" t="s">
        <v>1565</v>
      </c>
      <c r="E177" s="219" t="s">
        <v>1565</v>
      </c>
      <c r="F177" s="219" t="s">
        <v>1565</v>
      </c>
      <c r="G177" s="219" t="s">
        <v>1565</v>
      </c>
      <c r="H177" s="219" t="s">
        <v>1565</v>
      </c>
      <c r="I177" s="220" t="s">
        <v>1565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1569</v>
      </c>
      <c r="D178" s="219" t="s">
        <v>1569</v>
      </c>
      <c r="E178" s="219" t="s">
        <v>1569</v>
      </c>
      <c r="F178" s="219" t="s">
        <v>1569</v>
      </c>
      <c r="G178" s="219" t="s">
        <v>1569</v>
      </c>
      <c r="H178" s="219" t="s">
        <v>1569</v>
      </c>
      <c r="I178" s="220" t="s">
        <v>1569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1573</v>
      </c>
      <c r="D179" s="219" t="s">
        <v>1573</v>
      </c>
      <c r="E179" s="219" t="s">
        <v>1573</v>
      </c>
      <c r="F179" s="219" t="s">
        <v>1573</v>
      </c>
      <c r="G179" s="219" t="s">
        <v>1573</v>
      </c>
      <c r="H179" s="219" t="s">
        <v>1573</v>
      </c>
      <c r="I179" s="220" t="s">
        <v>1573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1577</v>
      </c>
      <c r="D180" s="219" t="s">
        <v>1577</v>
      </c>
      <c r="E180" s="219" t="s">
        <v>1577</v>
      </c>
      <c r="F180" s="219" t="s">
        <v>1577</v>
      </c>
      <c r="G180" s="219" t="s">
        <v>1577</v>
      </c>
      <c r="H180" s="219" t="s">
        <v>1577</v>
      </c>
      <c r="I180" s="220" t="s">
        <v>1577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2281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43730</v>
      </c>
      <c r="C190">
        <v>55100</v>
      </c>
      <c r="D190">
        <v>56149</v>
      </c>
      <c r="E190">
        <v>55735</v>
      </c>
      <c r="F190">
        <v>55001</v>
      </c>
      <c r="G190">
        <v>58992</v>
      </c>
      <c r="H190">
        <v>53651</v>
      </c>
      <c r="I190">
        <v>57902</v>
      </c>
      <c r="K190" t="s">
        <v>1658</v>
      </c>
      <c r="L190">
        <f>B190-$E$196</f>
        <v>34099.666666666664</v>
      </c>
      <c r="M190">
        <f t="shared" ref="M190:S190" si="84">C190-$E$196</f>
        <v>45469.666666666664</v>
      </c>
      <c r="N190">
        <f t="shared" si="84"/>
        <v>46518.666666666664</v>
      </c>
      <c r="O190">
        <f t="shared" si="84"/>
        <v>46104.666666666664</v>
      </c>
      <c r="P190">
        <f t="shared" si="84"/>
        <v>45370.666666666664</v>
      </c>
      <c r="Q190">
        <f t="shared" si="84"/>
        <v>49361.666666666664</v>
      </c>
      <c r="R190">
        <f t="shared" si="84"/>
        <v>44020.666666666664</v>
      </c>
      <c r="S190">
        <f t="shared" si="84"/>
        <v>48271.666666666664</v>
      </c>
      <c r="U190" t="s">
        <v>1658</v>
      </c>
      <c r="V190">
        <f>L190/$O$196*100</f>
        <v>86.603061189936</v>
      </c>
      <c r="W190">
        <f t="shared" ref="W190:AC190" si="85">M190/$O$196*100</f>
        <v>115.4794961227185</v>
      </c>
      <c r="X190">
        <f t="shared" si="85"/>
        <v>118.14364566049235</v>
      </c>
      <c r="Y190">
        <f t="shared" si="85"/>
        <v>117.09220818800583</v>
      </c>
      <c r="Z190">
        <f t="shared" si="85"/>
        <v>115.22806542277606</v>
      </c>
      <c r="AA190">
        <f t="shared" si="85"/>
        <v>125.3640242457079</v>
      </c>
      <c r="AB190">
        <f t="shared" si="85"/>
        <v>111.7994649690156</v>
      </c>
      <c r="AC190">
        <f t="shared" si="85"/>
        <v>122.5957468423013</v>
      </c>
    </row>
    <row r="191" spans="1:29" x14ac:dyDescent="0.25">
      <c r="A191" t="s">
        <v>1659</v>
      </c>
      <c r="B191">
        <v>52417</v>
      </c>
      <c r="C191">
        <v>54264</v>
      </c>
      <c r="D191">
        <v>54750</v>
      </c>
      <c r="E191">
        <v>49720</v>
      </c>
      <c r="F191">
        <v>52781</v>
      </c>
      <c r="G191">
        <v>52666</v>
      </c>
      <c r="H191">
        <v>44788</v>
      </c>
      <c r="I191">
        <v>50666</v>
      </c>
      <c r="K191" t="s">
        <v>1659</v>
      </c>
      <c r="L191">
        <f t="shared" ref="L191:L195" si="86">B191-$E$196</f>
        <v>42786.666666666664</v>
      </c>
      <c r="M191">
        <f t="shared" ref="M191:M195" si="87">C191-$E$196</f>
        <v>44633.666666666664</v>
      </c>
      <c r="N191">
        <f t="shared" ref="N191:N195" si="88">D191-$E$196</f>
        <v>45119.666666666664</v>
      </c>
      <c r="O191">
        <f t="shared" ref="O191:O195" si="89">E191-$E$196</f>
        <v>40089.666666666664</v>
      </c>
      <c r="P191">
        <f t="shared" ref="P191:P195" si="90">F191-$E$196</f>
        <v>43150.666666666664</v>
      </c>
      <c r="Q191">
        <f t="shared" ref="Q191:Q195" si="91">G191-$E$196</f>
        <v>43035.666666666664</v>
      </c>
      <c r="R191">
        <f t="shared" ref="R191:R195" si="92">H191-$E$196</f>
        <v>35157.666666666664</v>
      </c>
      <c r="S191">
        <f t="shared" ref="S191:S195" si="93">I191-$E$196</f>
        <v>41035.666666666664</v>
      </c>
      <c r="U191" t="s">
        <v>1659</v>
      </c>
      <c r="V191">
        <f t="shared" ref="V191:V195" si="94">L191/$O$196*100</f>
        <v>108.66547018387458</v>
      </c>
      <c r="W191">
        <f t="shared" ref="W191:W195" si="95">M191/$O$196*100</f>
        <v>113.35630354542685</v>
      </c>
      <c r="X191">
        <f t="shared" ref="X191:X195" si="96">N191/$O$196*100</f>
        <v>114.5905997087806</v>
      </c>
      <c r="Y191">
        <f t="shared" ref="Y191:Y195" si="97">O191/$O$196*100</f>
        <v>101.81588838847313</v>
      </c>
      <c r="Z191">
        <f t="shared" ref="Z191:Z195" si="98">P191/$O$196*100</f>
        <v>109.58992245436998</v>
      </c>
      <c r="AA191">
        <f t="shared" ref="AA191:AA195" si="99">Q191/$O$196*100</f>
        <v>109.29785648979038</v>
      </c>
      <c r="AB191">
        <f t="shared" ref="AB191:AB195" si="100">R191/$O$196*100</f>
        <v>89.290068064068265</v>
      </c>
      <c r="AC191">
        <f t="shared" ref="AC191:AC195" si="101">S191/$O$196*100</f>
        <v>104.21844841014527</v>
      </c>
    </row>
    <row r="192" spans="1:29" x14ac:dyDescent="0.25">
      <c r="A192" t="s">
        <v>1660</v>
      </c>
      <c r="B192">
        <v>50868</v>
      </c>
      <c r="C192">
        <v>11361</v>
      </c>
      <c r="D192">
        <v>13213</v>
      </c>
      <c r="E192">
        <v>24197</v>
      </c>
      <c r="F192">
        <v>38880</v>
      </c>
      <c r="G192">
        <v>45613</v>
      </c>
      <c r="H192">
        <v>43216</v>
      </c>
      <c r="I192">
        <v>49408</v>
      </c>
      <c r="K192" t="s">
        <v>1660</v>
      </c>
      <c r="L192">
        <f t="shared" si="86"/>
        <v>41237.666666666664</v>
      </c>
      <c r="M192">
        <f t="shared" si="87"/>
        <v>1730.6666666666661</v>
      </c>
      <c r="N192">
        <f t="shared" si="88"/>
        <v>3582.6666666666661</v>
      </c>
      <c r="O192">
        <f t="shared" si="89"/>
        <v>14566.666666666666</v>
      </c>
      <c r="P192">
        <f t="shared" si="90"/>
        <v>29249.666666666664</v>
      </c>
      <c r="Q192">
        <f t="shared" si="91"/>
        <v>35982.666666666664</v>
      </c>
      <c r="R192">
        <f t="shared" si="92"/>
        <v>33585.666666666664</v>
      </c>
      <c r="S192">
        <f t="shared" si="93"/>
        <v>39777.666666666664</v>
      </c>
      <c r="U192" t="s">
        <v>1660</v>
      </c>
      <c r="V192">
        <f t="shared" si="94"/>
        <v>104.73146862618943</v>
      </c>
      <c r="W192">
        <f t="shared" si="95"/>
        <v>4.3953811249195747</v>
      </c>
      <c r="X192">
        <f t="shared" si="96"/>
        <v>9.0989130066709549</v>
      </c>
      <c r="Y192">
        <f t="shared" si="97"/>
        <v>36.995022180081946</v>
      </c>
      <c r="Z192">
        <f t="shared" si="98"/>
        <v>74.285496596796591</v>
      </c>
      <c r="AA192">
        <f t="shared" si="99"/>
        <v>91.385323896921875</v>
      </c>
      <c r="AB192">
        <f t="shared" si="100"/>
        <v>85.297653313467208</v>
      </c>
      <c r="AC192">
        <f t="shared" si="101"/>
        <v>101.02350072804849</v>
      </c>
    </row>
    <row r="193" spans="1:29" x14ac:dyDescent="0.25">
      <c r="A193" t="s">
        <v>1661</v>
      </c>
      <c r="B193">
        <v>53845</v>
      </c>
      <c r="C193">
        <v>56624</v>
      </c>
      <c r="D193">
        <v>50882</v>
      </c>
      <c r="E193">
        <v>45023</v>
      </c>
      <c r="F193">
        <v>42052</v>
      </c>
      <c r="G193">
        <v>51969</v>
      </c>
      <c r="H193">
        <v>49486</v>
      </c>
      <c r="I193">
        <v>52393</v>
      </c>
      <c r="K193" t="s">
        <v>1661</v>
      </c>
      <c r="L193">
        <f t="shared" si="86"/>
        <v>44214.666666666664</v>
      </c>
      <c r="M193">
        <f t="shared" si="87"/>
        <v>46993.666666666664</v>
      </c>
      <c r="N193">
        <f t="shared" si="88"/>
        <v>41251.666666666664</v>
      </c>
      <c r="O193">
        <f t="shared" si="89"/>
        <v>35392.666666666664</v>
      </c>
      <c r="P193">
        <f t="shared" si="90"/>
        <v>32421.666666666664</v>
      </c>
      <c r="Q193">
        <f t="shared" si="91"/>
        <v>42338.666666666664</v>
      </c>
      <c r="R193">
        <f t="shared" si="92"/>
        <v>39855.666666666664</v>
      </c>
      <c r="S193">
        <f t="shared" si="93"/>
        <v>42762.666666666664</v>
      </c>
      <c r="U193" t="s">
        <v>1661</v>
      </c>
      <c r="V193">
        <f t="shared" si="94"/>
        <v>112.29216755274119</v>
      </c>
      <c r="W193">
        <f t="shared" si="95"/>
        <v>119.35000507940808</v>
      </c>
      <c r="X193">
        <f t="shared" si="96"/>
        <v>104.76702448274695</v>
      </c>
      <c r="Y193">
        <f t="shared" si="97"/>
        <v>89.886898513426573</v>
      </c>
      <c r="Z193">
        <f t="shared" si="98"/>
        <v>82.341437811113749</v>
      </c>
      <c r="AA193">
        <f t="shared" si="99"/>
        <v>107.52768277403406</v>
      </c>
      <c r="AB193">
        <f t="shared" si="100"/>
        <v>101.22159764315467</v>
      </c>
      <c r="AC193">
        <f t="shared" si="101"/>
        <v>108.60451728691882</v>
      </c>
    </row>
    <row r="194" spans="1:29" x14ac:dyDescent="0.25">
      <c r="A194" t="s">
        <v>1662</v>
      </c>
      <c r="B194">
        <v>34654</v>
      </c>
      <c r="C194">
        <v>52339</v>
      </c>
      <c r="D194">
        <v>49125</v>
      </c>
      <c r="E194">
        <v>49429</v>
      </c>
      <c r="F194">
        <v>47853</v>
      </c>
      <c r="G194">
        <v>49073</v>
      </c>
      <c r="H194">
        <v>48507</v>
      </c>
      <c r="I194">
        <v>50325</v>
      </c>
      <c r="K194" t="s">
        <v>1662</v>
      </c>
      <c r="L194">
        <f t="shared" si="86"/>
        <v>25023.666666666664</v>
      </c>
      <c r="M194">
        <f t="shared" si="87"/>
        <v>42708.666666666664</v>
      </c>
      <c r="N194">
        <f t="shared" si="88"/>
        <v>39494.666666666664</v>
      </c>
      <c r="O194">
        <f t="shared" si="89"/>
        <v>39798.666666666664</v>
      </c>
      <c r="P194">
        <f t="shared" si="90"/>
        <v>38222.666666666664</v>
      </c>
      <c r="Q194">
        <f t="shared" si="91"/>
        <v>39442.666666666664</v>
      </c>
      <c r="R194">
        <f t="shared" si="92"/>
        <v>38876.666666666664</v>
      </c>
      <c r="S194">
        <f t="shared" si="93"/>
        <v>40694.666666666664</v>
      </c>
      <c r="U194" t="s">
        <v>1662</v>
      </c>
      <c r="V194">
        <f t="shared" si="94"/>
        <v>63.55270732450645</v>
      </c>
      <c r="W194">
        <f t="shared" si="95"/>
        <v>108.46737326876841</v>
      </c>
      <c r="X194">
        <f t="shared" si="96"/>
        <v>100.3047644847787</v>
      </c>
      <c r="Y194">
        <f t="shared" si="97"/>
        <v>101.07683451288476</v>
      </c>
      <c r="Z194">
        <f t="shared" si="98"/>
        <v>97.074260946124411</v>
      </c>
      <c r="AA194">
        <f t="shared" si="99"/>
        <v>100.17269987470794</v>
      </c>
      <c r="AB194">
        <f t="shared" si="100"/>
        <v>98.735227388168369</v>
      </c>
      <c r="AC194">
        <f t="shared" si="101"/>
        <v>103.35240933256577</v>
      </c>
    </row>
    <row r="195" spans="1:29" x14ac:dyDescent="0.25">
      <c r="A195" t="s">
        <v>1663</v>
      </c>
      <c r="B195">
        <v>9829</v>
      </c>
      <c r="C195">
        <v>57076</v>
      </c>
      <c r="D195">
        <v>54054</v>
      </c>
      <c r="E195">
        <v>54815</v>
      </c>
      <c r="F195">
        <v>53616</v>
      </c>
      <c r="G195">
        <v>54816</v>
      </c>
      <c r="H195">
        <v>57120</v>
      </c>
      <c r="I195">
        <v>49017</v>
      </c>
      <c r="K195" t="s">
        <v>1663</v>
      </c>
      <c r="L195">
        <f t="shared" si="86"/>
        <v>198.66666666666606</v>
      </c>
      <c r="M195">
        <f t="shared" si="87"/>
        <v>47445.666666666664</v>
      </c>
      <c r="N195">
        <f t="shared" si="88"/>
        <v>44423.666666666664</v>
      </c>
      <c r="O195">
        <f t="shared" si="89"/>
        <v>45184.666666666664</v>
      </c>
      <c r="P195">
        <f t="shared" si="90"/>
        <v>43985.666666666664</v>
      </c>
      <c r="Q195">
        <f t="shared" si="91"/>
        <v>45185.666666666664</v>
      </c>
      <c r="R195">
        <f t="shared" si="92"/>
        <v>47489.666666666664</v>
      </c>
      <c r="S195">
        <f t="shared" si="93"/>
        <v>39386.666666666664</v>
      </c>
      <c r="U195" t="s">
        <v>1663</v>
      </c>
      <c r="V195">
        <f t="shared" si="94"/>
        <v>0.50455453591141364</v>
      </c>
      <c r="W195">
        <f t="shared" si="95"/>
        <v>120.49795130540788</v>
      </c>
      <c r="X195">
        <f t="shared" si="96"/>
        <v>112.82296569706409</v>
      </c>
      <c r="Y195">
        <f t="shared" si="97"/>
        <v>114.75568047136908</v>
      </c>
      <c r="Z195">
        <f t="shared" si="98"/>
        <v>111.71057532762183</v>
      </c>
      <c r="AA195">
        <f t="shared" si="99"/>
        <v>114.75822017540889</v>
      </c>
      <c r="AB195">
        <f t="shared" si="100"/>
        <v>120.60969828316006</v>
      </c>
      <c r="AC195">
        <f t="shared" si="101"/>
        <v>100.03047644847787</v>
      </c>
    </row>
    <row r="196" spans="1:29" x14ac:dyDescent="0.25">
      <c r="A196" t="s">
        <v>1664</v>
      </c>
      <c r="B196">
        <v>9398</v>
      </c>
      <c r="C196">
        <v>9776</v>
      </c>
      <c r="D196">
        <v>9717</v>
      </c>
      <c r="E196">
        <f>AVERAGE(B196:D196)</f>
        <v>9630.3333333333339</v>
      </c>
      <c r="O196">
        <f>AVERAGE(L190:L192)</f>
        <v>39374.666666666664</v>
      </c>
    </row>
    <row r="197" spans="1:29" x14ac:dyDescent="0.25">
      <c r="A197" t="s">
        <v>1665</v>
      </c>
    </row>
    <row r="200" spans="1:29" x14ac:dyDescent="0.25">
      <c r="A200" s="7" t="s">
        <v>2282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52198</v>
      </c>
      <c r="C203">
        <v>54551</v>
      </c>
      <c r="D203">
        <v>54082</v>
      </c>
      <c r="E203">
        <v>52047</v>
      </c>
      <c r="F203">
        <v>54936</v>
      </c>
      <c r="G203">
        <v>53244</v>
      </c>
      <c r="H203">
        <v>54715</v>
      </c>
      <c r="I203">
        <v>53285</v>
      </c>
      <c r="K203" t="s">
        <v>1658</v>
      </c>
      <c r="L203">
        <f>B203-$E$209</f>
        <v>42376.333333333336</v>
      </c>
      <c r="M203">
        <f t="shared" ref="M203:S203" si="102">C203-$E$209</f>
        <v>44729.333333333336</v>
      </c>
      <c r="N203">
        <f t="shared" si="102"/>
        <v>44260.333333333336</v>
      </c>
      <c r="O203">
        <f t="shared" si="102"/>
        <v>42225.333333333336</v>
      </c>
      <c r="P203">
        <f t="shared" si="102"/>
        <v>45114.333333333336</v>
      </c>
      <c r="Q203">
        <f t="shared" si="102"/>
        <v>43422.333333333336</v>
      </c>
      <c r="R203">
        <f t="shared" si="102"/>
        <v>44893.333333333336</v>
      </c>
      <c r="S203">
        <f t="shared" si="102"/>
        <v>43463.333333333336</v>
      </c>
    </row>
    <row r="204" spans="1:29" x14ac:dyDescent="0.25">
      <c r="A204" t="s">
        <v>1659</v>
      </c>
      <c r="B204">
        <v>50467</v>
      </c>
      <c r="C204">
        <v>60167</v>
      </c>
      <c r="D204">
        <v>54051</v>
      </c>
      <c r="E204">
        <v>55278</v>
      </c>
      <c r="F204">
        <v>52518</v>
      </c>
      <c r="G204">
        <v>55799</v>
      </c>
      <c r="H204">
        <v>55539</v>
      </c>
      <c r="I204">
        <v>52393</v>
      </c>
      <c r="K204" t="s">
        <v>1659</v>
      </c>
      <c r="L204">
        <f t="shared" ref="L204:L208" si="103">B204-$E$209</f>
        <v>40645.333333333336</v>
      </c>
      <c r="M204">
        <f t="shared" ref="M204:M208" si="104">C204-$E$209</f>
        <v>50345.333333333336</v>
      </c>
      <c r="N204">
        <f t="shared" ref="N204:N208" si="105">D204-$E$209</f>
        <v>44229.333333333336</v>
      </c>
      <c r="O204">
        <f t="shared" ref="O204:O208" si="106">E204-$E$209</f>
        <v>45456.333333333336</v>
      </c>
      <c r="P204">
        <f t="shared" ref="P204:P208" si="107">F204-$E$209</f>
        <v>42696.333333333336</v>
      </c>
      <c r="Q204">
        <f t="shared" ref="Q204:Q208" si="108">G204-$E$209</f>
        <v>45977.333333333336</v>
      </c>
      <c r="R204">
        <f t="shared" ref="R204:R208" si="109">H204-$E$209</f>
        <v>45717.333333333336</v>
      </c>
      <c r="S204">
        <f t="shared" ref="S204:S208" si="110">I204-$E$209</f>
        <v>42571.333333333336</v>
      </c>
      <c r="U204" t="s">
        <v>1658</v>
      </c>
      <c r="V204">
        <f>L203/$O$209*100</f>
        <v>102.7487714987715</v>
      </c>
      <c r="W204">
        <f t="shared" ref="W204:AC204" si="111">M203/$O$209*100</f>
        <v>108.4540281908703</v>
      </c>
      <c r="X204">
        <f t="shared" si="111"/>
        <v>107.31685633001425</v>
      </c>
      <c r="Y204">
        <f t="shared" si="111"/>
        <v>102.38264580369845</v>
      </c>
      <c r="Z204">
        <f t="shared" si="111"/>
        <v>109.38752747963277</v>
      </c>
      <c r="AA204">
        <f t="shared" si="111"/>
        <v>105.28497995603261</v>
      </c>
      <c r="AB204">
        <f t="shared" si="111"/>
        <v>108.85167464114834</v>
      </c>
      <c r="AC204">
        <f t="shared" si="111"/>
        <v>105.38439156860211</v>
      </c>
    </row>
    <row r="205" spans="1:29" x14ac:dyDescent="0.25">
      <c r="A205" t="s">
        <v>1660</v>
      </c>
      <c r="B205">
        <v>50528</v>
      </c>
      <c r="C205">
        <v>10469</v>
      </c>
      <c r="D205">
        <v>19114</v>
      </c>
      <c r="E205">
        <v>26278</v>
      </c>
      <c r="F205">
        <v>45751</v>
      </c>
      <c r="G205">
        <v>54140</v>
      </c>
      <c r="H205">
        <v>55610</v>
      </c>
      <c r="I205">
        <v>52830</v>
      </c>
      <c r="K205" t="s">
        <v>1660</v>
      </c>
      <c r="L205">
        <f t="shared" si="103"/>
        <v>40706.333333333336</v>
      </c>
      <c r="M205">
        <f t="shared" si="104"/>
        <v>647.33333333333394</v>
      </c>
      <c r="N205">
        <f t="shared" si="105"/>
        <v>9292.3333333333339</v>
      </c>
      <c r="O205">
        <f t="shared" si="106"/>
        <v>16456.333333333336</v>
      </c>
      <c r="P205">
        <f t="shared" si="107"/>
        <v>35929.333333333336</v>
      </c>
      <c r="Q205">
        <f t="shared" si="108"/>
        <v>44318.333333333336</v>
      </c>
      <c r="R205">
        <f t="shared" si="109"/>
        <v>45788.333333333336</v>
      </c>
      <c r="S205">
        <f t="shared" si="110"/>
        <v>43008.333333333336</v>
      </c>
      <c r="U205" t="s">
        <v>1659</v>
      </c>
      <c r="V205">
        <f t="shared" ref="V205:V209" si="112">L204/$O$209*100</f>
        <v>98.551661709556456</v>
      </c>
      <c r="W205">
        <f t="shared" ref="W205:W209" si="113">M204/$O$209*100</f>
        <v>122.07099443941551</v>
      </c>
      <c r="X205">
        <f t="shared" ref="X205:X209" si="114">N204/$O$209*100</f>
        <v>107.24169145221778</v>
      </c>
      <c r="Y205">
        <f t="shared" ref="Y205:Y209" si="115">O204/$O$209*100</f>
        <v>110.21676580887107</v>
      </c>
      <c r="Z205">
        <f t="shared" ref="Z205:Z209" si="116">P204/$O$209*100</f>
        <v>103.52466701150914</v>
      </c>
      <c r="AA205">
        <f t="shared" ref="AA205:AA209" si="117">Q204/$O$209*100</f>
        <v>111.48002069054701</v>
      </c>
      <c r="AB205">
        <f t="shared" ref="AB205:AB209" si="118">R204/$O$209*100</f>
        <v>110.84960558644769</v>
      </c>
      <c r="AC205">
        <f t="shared" ref="AC205:AC209" si="119">S204/$O$209*100</f>
        <v>103.22158282684599</v>
      </c>
    </row>
    <row r="206" spans="1:29" x14ac:dyDescent="0.25">
      <c r="A206" t="s">
        <v>1661</v>
      </c>
      <c r="B206">
        <v>56306</v>
      </c>
      <c r="C206">
        <v>55818</v>
      </c>
      <c r="D206">
        <v>49608</v>
      </c>
      <c r="E206">
        <v>52815</v>
      </c>
      <c r="F206">
        <v>52674</v>
      </c>
      <c r="G206">
        <v>54258</v>
      </c>
      <c r="H206">
        <v>52560</v>
      </c>
      <c r="I206">
        <v>56963</v>
      </c>
      <c r="K206" t="s">
        <v>1661</v>
      </c>
      <c r="L206">
        <f t="shared" si="103"/>
        <v>46484.333333333336</v>
      </c>
      <c r="M206">
        <f t="shared" si="104"/>
        <v>45996.333333333336</v>
      </c>
      <c r="N206">
        <f t="shared" si="105"/>
        <v>39786.333333333336</v>
      </c>
      <c r="O206">
        <f t="shared" si="106"/>
        <v>42993.333333333336</v>
      </c>
      <c r="P206">
        <f t="shared" si="107"/>
        <v>42852.333333333336</v>
      </c>
      <c r="Q206">
        <f t="shared" si="108"/>
        <v>44436.333333333336</v>
      </c>
      <c r="R206">
        <f t="shared" si="109"/>
        <v>42738.333333333336</v>
      </c>
      <c r="S206">
        <f t="shared" si="110"/>
        <v>47141.333333333336</v>
      </c>
      <c r="U206" t="s">
        <v>1660</v>
      </c>
      <c r="V206">
        <f t="shared" si="112"/>
        <v>98.699566791672069</v>
      </c>
      <c r="W206">
        <f t="shared" si="113"/>
        <v>1.569571964308808</v>
      </c>
      <c r="X206">
        <f t="shared" si="114"/>
        <v>22.530874175611022</v>
      </c>
      <c r="Y206">
        <f t="shared" si="115"/>
        <v>39.90123496702445</v>
      </c>
      <c r="Z206">
        <f t="shared" si="116"/>
        <v>87.116901590585812</v>
      </c>
      <c r="AA206">
        <f t="shared" si="117"/>
        <v>107.45748739169794</v>
      </c>
      <c r="AB206">
        <f t="shared" si="118"/>
        <v>111.02175740333638</v>
      </c>
      <c r="AC206">
        <f t="shared" si="119"/>
        <v>104.28116513642831</v>
      </c>
    </row>
    <row r="207" spans="1:29" x14ac:dyDescent="0.25">
      <c r="A207" t="s">
        <v>1662</v>
      </c>
      <c r="B207">
        <v>50184</v>
      </c>
      <c r="C207">
        <v>51813</v>
      </c>
      <c r="D207">
        <v>53024</v>
      </c>
      <c r="E207">
        <v>53185</v>
      </c>
      <c r="F207">
        <v>53749</v>
      </c>
      <c r="G207">
        <v>52503</v>
      </c>
      <c r="H207">
        <v>55245</v>
      </c>
      <c r="I207">
        <v>54845</v>
      </c>
      <c r="K207" t="s">
        <v>1662</v>
      </c>
      <c r="L207">
        <f t="shared" si="103"/>
        <v>40362.333333333336</v>
      </c>
      <c r="M207">
        <f t="shared" si="104"/>
        <v>41991.333333333336</v>
      </c>
      <c r="N207">
        <f t="shared" si="105"/>
        <v>43202.333333333336</v>
      </c>
      <c r="O207">
        <f t="shared" si="106"/>
        <v>43363.333333333336</v>
      </c>
      <c r="P207">
        <f t="shared" si="107"/>
        <v>43927.333333333336</v>
      </c>
      <c r="Q207">
        <f t="shared" si="108"/>
        <v>42681.333333333336</v>
      </c>
      <c r="R207">
        <f t="shared" si="109"/>
        <v>45423.333333333336</v>
      </c>
      <c r="S207">
        <f t="shared" si="110"/>
        <v>45023.333333333336</v>
      </c>
      <c r="U207" t="s">
        <v>1661</v>
      </c>
      <c r="V207">
        <f t="shared" si="112"/>
        <v>112.70933014354068</v>
      </c>
      <c r="W207">
        <f t="shared" si="113"/>
        <v>111.52608948661582</v>
      </c>
      <c r="X207">
        <f t="shared" si="114"/>
        <v>96.468867192551414</v>
      </c>
      <c r="Y207">
        <f t="shared" si="115"/>
        <v>104.24479503426873</v>
      </c>
      <c r="Z207">
        <f t="shared" si="116"/>
        <v>103.90291607396871</v>
      </c>
      <c r="AA207">
        <f t="shared" si="117"/>
        <v>107.74359886201992</v>
      </c>
      <c r="AB207">
        <f t="shared" si="118"/>
        <v>103.62650329755594</v>
      </c>
      <c r="AC207">
        <f t="shared" si="119"/>
        <v>114.30234061813009</v>
      </c>
    </row>
    <row r="208" spans="1:29" x14ac:dyDescent="0.25">
      <c r="A208" t="s">
        <v>1663</v>
      </c>
      <c r="B208">
        <v>10290</v>
      </c>
      <c r="C208">
        <v>56646</v>
      </c>
      <c r="D208">
        <v>53476</v>
      </c>
      <c r="E208">
        <v>54213</v>
      </c>
      <c r="F208">
        <v>55659</v>
      </c>
      <c r="G208">
        <v>54530</v>
      </c>
      <c r="H208">
        <v>55772</v>
      </c>
      <c r="I208">
        <v>53193</v>
      </c>
      <c r="K208" t="s">
        <v>1663</v>
      </c>
      <c r="L208">
        <f t="shared" si="103"/>
        <v>468.33333333333394</v>
      </c>
      <c r="M208">
        <f t="shared" si="104"/>
        <v>46824.333333333336</v>
      </c>
      <c r="N208">
        <f t="shared" si="105"/>
        <v>43654.333333333336</v>
      </c>
      <c r="O208">
        <f t="shared" si="106"/>
        <v>44391.333333333336</v>
      </c>
      <c r="P208">
        <f t="shared" si="107"/>
        <v>45837.333333333336</v>
      </c>
      <c r="Q208">
        <f t="shared" si="108"/>
        <v>44708.333333333336</v>
      </c>
      <c r="R208">
        <f t="shared" si="109"/>
        <v>45950.333333333336</v>
      </c>
      <c r="S208">
        <f t="shared" si="110"/>
        <v>43371.333333333336</v>
      </c>
      <c r="U208" t="s">
        <v>1662</v>
      </c>
      <c r="V208">
        <f t="shared" si="112"/>
        <v>97.865479115479133</v>
      </c>
      <c r="W208">
        <f t="shared" si="113"/>
        <v>101.81527221000906</v>
      </c>
      <c r="X208">
        <f t="shared" si="114"/>
        <v>104.75155179102549</v>
      </c>
      <c r="Y208">
        <f t="shared" si="115"/>
        <v>105.1419242208716</v>
      </c>
      <c r="Z208">
        <f t="shared" si="116"/>
        <v>106.50944006207166</v>
      </c>
      <c r="AA208">
        <f t="shared" si="117"/>
        <v>103.48829690934956</v>
      </c>
      <c r="AB208">
        <f t="shared" si="118"/>
        <v>110.13675158412002</v>
      </c>
      <c r="AC208">
        <f t="shared" si="119"/>
        <v>109.16688219319799</v>
      </c>
    </row>
    <row r="209" spans="1:29" x14ac:dyDescent="0.25">
      <c r="A209" t="s">
        <v>1664</v>
      </c>
      <c r="B209">
        <v>9887</v>
      </c>
      <c r="C209">
        <v>9900</v>
      </c>
      <c r="D209">
        <v>9678</v>
      </c>
      <c r="E209">
        <f>AVERAGE(B209:D209)</f>
        <v>9821.6666666666661</v>
      </c>
      <c r="O209">
        <f>AVERAGE(L203:L205)</f>
        <v>41242.666666666664</v>
      </c>
      <c r="U209" t="s">
        <v>1663</v>
      </c>
      <c r="V209">
        <f t="shared" si="112"/>
        <v>1.1355554118712028</v>
      </c>
      <c r="W209">
        <f t="shared" si="113"/>
        <v>113.53371912582439</v>
      </c>
      <c r="X209">
        <f t="shared" si="114"/>
        <v>105.84750420276737</v>
      </c>
      <c r="Y209">
        <f t="shared" si="115"/>
        <v>107.63448855554121</v>
      </c>
      <c r="Z209">
        <f t="shared" si="116"/>
        <v>111.14056640372432</v>
      </c>
      <c r="AA209">
        <f t="shared" si="117"/>
        <v>108.40311004784691</v>
      </c>
      <c r="AB209">
        <f t="shared" si="118"/>
        <v>111.41455450665978</v>
      </c>
      <c r="AC209">
        <f t="shared" si="119"/>
        <v>105.16132160869005</v>
      </c>
    </row>
    <row r="210" spans="1:29" x14ac:dyDescent="0.25">
      <c r="A210" t="s">
        <v>1665</v>
      </c>
    </row>
    <row r="213" spans="1:29" x14ac:dyDescent="0.25">
      <c r="A213" s="7" t="s">
        <v>2283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35073</v>
      </c>
      <c r="C216">
        <v>35013</v>
      </c>
      <c r="D216">
        <v>45207</v>
      </c>
      <c r="E216">
        <v>45563</v>
      </c>
      <c r="F216">
        <v>48112</v>
      </c>
      <c r="G216">
        <v>46233</v>
      </c>
      <c r="H216">
        <v>44103</v>
      </c>
      <c r="I216">
        <v>39423</v>
      </c>
      <c r="K216" t="s">
        <v>1658</v>
      </c>
      <c r="L216">
        <f>B216-$E$222</f>
        <v>25801.333333333336</v>
      </c>
      <c r="M216">
        <f t="shared" ref="M216:S216" si="120">C216-$E$222</f>
        <v>25741.333333333336</v>
      </c>
      <c r="N216">
        <f t="shared" si="120"/>
        <v>35935.333333333336</v>
      </c>
      <c r="O216">
        <f t="shared" si="120"/>
        <v>36291.333333333336</v>
      </c>
      <c r="P216">
        <f t="shared" si="120"/>
        <v>38840.333333333336</v>
      </c>
      <c r="Q216">
        <f t="shared" si="120"/>
        <v>36961.333333333336</v>
      </c>
      <c r="R216">
        <f t="shared" si="120"/>
        <v>34831.333333333336</v>
      </c>
      <c r="S216">
        <f t="shared" si="120"/>
        <v>30151.333333333336</v>
      </c>
    </row>
    <row r="217" spans="1:29" x14ac:dyDescent="0.25">
      <c r="A217" t="s">
        <v>1659</v>
      </c>
      <c r="B217">
        <v>44441</v>
      </c>
      <c r="C217">
        <v>41792</v>
      </c>
      <c r="D217">
        <v>42117</v>
      </c>
      <c r="E217">
        <v>40079</v>
      </c>
      <c r="F217">
        <v>45451</v>
      </c>
      <c r="G217">
        <v>47541</v>
      </c>
      <c r="H217">
        <v>43585</v>
      </c>
      <c r="I217">
        <v>42524</v>
      </c>
      <c r="K217" t="s">
        <v>1659</v>
      </c>
      <c r="L217">
        <f t="shared" ref="L217:L221" si="121">B217-$E$222</f>
        <v>35169.333333333336</v>
      </c>
      <c r="M217">
        <f t="shared" ref="M217:M221" si="122">C217-$E$222</f>
        <v>32520.333333333336</v>
      </c>
      <c r="N217">
        <f t="shared" ref="N217:N221" si="123">D217-$E$222</f>
        <v>32845.333333333336</v>
      </c>
      <c r="O217">
        <f t="shared" ref="O217:O221" si="124">E217-$E$222</f>
        <v>30807.333333333336</v>
      </c>
      <c r="P217">
        <f t="shared" ref="P217:P221" si="125">F217-$E$222</f>
        <v>36179.333333333336</v>
      </c>
      <c r="Q217">
        <f t="shared" ref="Q217:Q221" si="126">G217-$E$222</f>
        <v>38269.333333333336</v>
      </c>
      <c r="R217">
        <f t="shared" ref="R217:R221" si="127">H217-$E$222</f>
        <v>34313.333333333336</v>
      </c>
      <c r="S217">
        <f t="shared" ref="S217:S221" si="128">I217-$E$222</f>
        <v>33252.333333333336</v>
      </c>
      <c r="U217" t="s">
        <v>1658</v>
      </c>
      <c r="V217">
        <f>L216/$O$222*100</f>
        <v>77.83755518236579</v>
      </c>
      <c r="W217">
        <f t="shared" ref="W217:AC217" si="129">M216/$O$222*100</f>
        <v>77.656546966603997</v>
      </c>
      <c r="X217">
        <f t="shared" si="129"/>
        <v>108.40984282453266</v>
      </c>
      <c r="Y217">
        <f t="shared" si="129"/>
        <v>109.48382490471931</v>
      </c>
      <c r="Z217">
        <f t="shared" si="129"/>
        <v>117.17365727099948</v>
      </c>
      <c r="AA217">
        <f t="shared" si="129"/>
        <v>111.50508331405933</v>
      </c>
      <c r="AB217">
        <f t="shared" si="129"/>
        <v>105.07929165451566</v>
      </c>
      <c r="AC217">
        <f t="shared" si="129"/>
        <v>90.960650825095797</v>
      </c>
    </row>
    <row r="218" spans="1:29" x14ac:dyDescent="0.25">
      <c r="A218" t="s">
        <v>1660</v>
      </c>
      <c r="B218">
        <v>47744</v>
      </c>
      <c r="C218">
        <v>10272</v>
      </c>
      <c r="D218">
        <v>14394</v>
      </c>
      <c r="E218">
        <v>21952</v>
      </c>
      <c r="F218">
        <v>35739</v>
      </c>
      <c r="G218">
        <v>29145</v>
      </c>
      <c r="H218">
        <v>41170</v>
      </c>
      <c r="I218">
        <v>40899</v>
      </c>
      <c r="K218" t="s">
        <v>1660</v>
      </c>
      <c r="L218">
        <f t="shared" si="121"/>
        <v>38472.333333333336</v>
      </c>
      <c r="M218">
        <f t="shared" si="122"/>
        <v>1000.3333333333339</v>
      </c>
      <c r="N218">
        <f t="shared" si="123"/>
        <v>5122.3333333333339</v>
      </c>
      <c r="O218">
        <f t="shared" si="124"/>
        <v>12680.333333333334</v>
      </c>
      <c r="P218">
        <f t="shared" si="125"/>
        <v>26467.333333333336</v>
      </c>
      <c r="Q218">
        <f t="shared" si="126"/>
        <v>19873.333333333336</v>
      </c>
      <c r="R218">
        <f t="shared" si="127"/>
        <v>31898.333333333336</v>
      </c>
      <c r="S218">
        <f t="shared" si="128"/>
        <v>31627.333333333336</v>
      </c>
      <c r="U218" t="s">
        <v>1659</v>
      </c>
      <c r="V218">
        <f t="shared" ref="V218:V222" si="130">L217/$O$222*100</f>
        <v>106.09897126997376</v>
      </c>
      <c r="W218">
        <f t="shared" ref="W218:W222" si="131">M217/$O$222*100</f>
        <v>98.107458544090605</v>
      </c>
      <c r="X218">
        <f t="shared" ref="X218:X222" si="132">N217/$O$222*100</f>
        <v>99.087919712800314</v>
      </c>
      <c r="Y218">
        <f t="shared" ref="Y218:Y222" si="133">O217/$O$222*100</f>
        <v>92.939673984091399</v>
      </c>
      <c r="Z218">
        <f t="shared" ref="Z218:Z222" si="134">P217/$O$222*100</f>
        <v>109.14594290196395</v>
      </c>
      <c r="AA218">
        <f t="shared" ref="AA218:AA222" si="135">Q217/$O$222*100</f>
        <v>115.45106241766644</v>
      </c>
      <c r="AB218">
        <f t="shared" ref="AB218:AB222" si="136">R217/$O$222*100</f>
        <v>103.51658739177219</v>
      </c>
      <c r="AC218">
        <f t="shared" ref="AC218:AC222" si="137">S217/$O$222*100</f>
        <v>100.31575877638448</v>
      </c>
    </row>
    <row r="219" spans="1:29" x14ac:dyDescent="0.25">
      <c r="A219" t="s">
        <v>1661</v>
      </c>
      <c r="B219">
        <v>38133</v>
      </c>
      <c r="C219">
        <v>47412</v>
      </c>
      <c r="D219">
        <v>41264</v>
      </c>
      <c r="E219">
        <v>41375</v>
      </c>
      <c r="F219">
        <v>39401</v>
      </c>
      <c r="G219">
        <v>37967</v>
      </c>
      <c r="H219">
        <v>33241</v>
      </c>
      <c r="I219">
        <v>42608</v>
      </c>
      <c r="K219" t="s">
        <v>1661</v>
      </c>
      <c r="L219">
        <f t="shared" si="121"/>
        <v>28861.333333333336</v>
      </c>
      <c r="M219">
        <f t="shared" si="122"/>
        <v>38140.333333333336</v>
      </c>
      <c r="N219">
        <f t="shared" si="123"/>
        <v>31992.333333333336</v>
      </c>
      <c r="O219">
        <f t="shared" si="124"/>
        <v>32103.333333333336</v>
      </c>
      <c r="P219">
        <f t="shared" si="125"/>
        <v>30129.333333333336</v>
      </c>
      <c r="Q219">
        <f t="shared" si="126"/>
        <v>28695.333333333336</v>
      </c>
      <c r="R219">
        <f t="shared" si="127"/>
        <v>23969.333333333336</v>
      </c>
      <c r="S219">
        <f t="shared" si="128"/>
        <v>33336.333333333336</v>
      </c>
      <c r="U219" t="s">
        <v>1660</v>
      </c>
      <c r="V219">
        <f t="shared" si="130"/>
        <v>116.06347354766049</v>
      </c>
      <c r="W219">
        <f t="shared" si="131"/>
        <v>3.0178091972285652</v>
      </c>
      <c r="X219">
        <f t="shared" si="132"/>
        <v>15.453073620063758</v>
      </c>
      <c r="Y219">
        <f t="shared" si="133"/>
        <v>38.254075198857642</v>
      </c>
      <c r="Z219">
        <f t="shared" si="134"/>
        <v>79.846746377321693</v>
      </c>
      <c r="AA219">
        <f t="shared" si="135"/>
        <v>59.953943465100622</v>
      </c>
      <c r="AB219">
        <f t="shared" si="136"/>
        <v>96.23100670736001</v>
      </c>
      <c r="AC219">
        <f t="shared" si="137"/>
        <v>95.413452932835909</v>
      </c>
    </row>
    <row r="220" spans="1:29" x14ac:dyDescent="0.25">
      <c r="A220" t="s">
        <v>1662</v>
      </c>
      <c r="B220">
        <v>41419</v>
      </c>
      <c r="C220">
        <v>43267</v>
      </c>
      <c r="D220">
        <v>40117</v>
      </c>
      <c r="E220">
        <v>43494</v>
      </c>
      <c r="F220">
        <v>45083</v>
      </c>
      <c r="G220">
        <v>45618</v>
      </c>
      <c r="H220">
        <v>32565</v>
      </c>
      <c r="I220">
        <v>44012</v>
      </c>
      <c r="K220" t="s">
        <v>1662</v>
      </c>
      <c r="L220">
        <f t="shared" si="121"/>
        <v>32147.333333333336</v>
      </c>
      <c r="M220">
        <f t="shared" si="122"/>
        <v>33995.333333333336</v>
      </c>
      <c r="N220">
        <f t="shared" si="123"/>
        <v>30845.333333333336</v>
      </c>
      <c r="O220">
        <f t="shared" si="124"/>
        <v>34222.333333333336</v>
      </c>
      <c r="P220">
        <f t="shared" si="125"/>
        <v>35811.333333333336</v>
      </c>
      <c r="Q220">
        <f t="shared" si="126"/>
        <v>36346.333333333336</v>
      </c>
      <c r="R220">
        <f t="shared" si="127"/>
        <v>23293.333333333336</v>
      </c>
      <c r="S220">
        <f t="shared" si="128"/>
        <v>34740.333333333336</v>
      </c>
      <c r="U220" t="s">
        <v>1661</v>
      </c>
      <c r="V220">
        <f t="shared" si="130"/>
        <v>87.068974186217247</v>
      </c>
      <c r="W220">
        <f t="shared" si="131"/>
        <v>115.06189475377857</v>
      </c>
      <c r="X220">
        <f t="shared" si="132"/>
        <v>96.514586245386823</v>
      </c>
      <c r="Y220">
        <f t="shared" si="133"/>
        <v>96.849451444546133</v>
      </c>
      <c r="Z220">
        <f t="shared" si="134"/>
        <v>90.894281145983129</v>
      </c>
      <c r="AA220">
        <f t="shared" si="135"/>
        <v>86.568184789276287</v>
      </c>
      <c r="AB220">
        <f t="shared" si="136"/>
        <v>72.310770994439039</v>
      </c>
      <c r="AC220">
        <f t="shared" si="137"/>
        <v>100.56917027845098</v>
      </c>
    </row>
    <row r="221" spans="1:29" x14ac:dyDescent="0.25">
      <c r="A221" t="s">
        <v>1663</v>
      </c>
      <c r="B221">
        <v>10533</v>
      </c>
      <c r="C221">
        <v>40503</v>
      </c>
      <c r="D221">
        <v>35672</v>
      </c>
      <c r="E221">
        <v>35230</v>
      </c>
      <c r="F221">
        <v>36315</v>
      </c>
      <c r="G221">
        <v>38599</v>
      </c>
      <c r="H221">
        <v>30106</v>
      </c>
      <c r="I221">
        <v>27016</v>
      </c>
      <c r="K221" t="s">
        <v>1663</v>
      </c>
      <c r="L221">
        <f t="shared" si="121"/>
        <v>1261.3333333333339</v>
      </c>
      <c r="M221">
        <f t="shared" si="122"/>
        <v>31231.333333333336</v>
      </c>
      <c r="N221">
        <f t="shared" si="123"/>
        <v>26400.333333333336</v>
      </c>
      <c r="O221">
        <f t="shared" si="124"/>
        <v>25958.333333333336</v>
      </c>
      <c r="P221">
        <f t="shared" si="125"/>
        <v>27043.333333333336</v>
      </c>
      <c r="Q221">
        <f t="shared" si="126"/>
        <v>29327.333333333336</v>
      </c>
      <c r="R221">
        <f t="shared" si="127"/>
        <v>20834.333333333336</v>
      </c>
      <c r="S221">
        <f t="shared" si="128"/>
        <v>17744.333333333336</v>
      </c>
      <c r="U221" t="s">
        <v>1662</v>
      </c>
      <c r="V221">
        <f t="shared" si="130"/>
        <v>96.982190802771456</v>
      </c>
      <c r="W221">
        <f t="shared" si="131"/>
        <v>102.55724384823468</v>
      </c>
      <c r="X221">
        <f t="shared" si="132"/>
        <v>93.054312520740538</v>
      </c>
      <c r="Y221">
        <f t="shared" si="133"/>
        <v>103.24205826453348</v>
      </c>
      <c r="Z221">
        <f t="shared" si="134"/>
        <v>108.03575917862496</v>
      </c>
      <c r="AA221">
        <f t="shared" si="135"/>
        <v>109.64974910250093</v>
      </c>
      <c r="AB221">
        <f t="shared" si="136"/>
        <v>70.271411763522835</v>
      </c>
      <c r="AC221">
        <f t="shared" si="137"/>
        <v>104.80476252727695</v>
      </c>
    </row>
    <row r="222" spans="1:29" x14ac:dyDescent="0.25">
      <c r="A222" t="s">
        <v>1664</v>
      </c>
      <c r="B222">
        <v>9291</v>
      </c>
      <c r="C222">
        <v>9296</v>
      </c>
      <c r="D222">
        <v>9228</v>
      </c>
      <c r="E222">
        <f>AVERAGE(B222:D222)</f>
        <v>9271.6666666666661</v>
      </c>
      <c r="O222">
        <f>AVERAGE(L216:L218)</f>
        <v>33147.666666666664</v>
      </c>
      <c r="U222" t="s">
        <v>1663</v>
      </c>
      <c r="V222">
        <f t="shared" si="130"/>
        <v>3.8051949357923656</v>
      </c>
      <c r="W222">
        <f t="shared" si="131"/>
        <v>94.218798708808066</v>
      </c>
      <c r="X222">
        <f t="shared" si="132"/>
        <v>79.644620536387691</v>
      </c>
      <c r="Y222">
        <f t="shared" si="133"/>
        <v>78.311193346942488</v>
      </c>
      <c r="Z222">
        <f t="shared" si="134"/>
        <v>81.584425248634901</v>
      </c>
      <c r="AA222">
        <f t="shared" si="135"/>
        <v>88.47480466196717</v>
      </c>
      <c r="AB222">
        <f t="shared" si="136"/>
        <v>62.853091720885345</v>
      </c>
      <c r="AC222">
        <f t="shared" si="137"/>
        <v>53.531168609152992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89.063129290357764</v>
      </c>
      <c r="C228">
        <f t="shared" ref="C228:I228" si="138">AVERAGE(W217,W204,W190)</f>
        <v>100.53002376006425</v>
      </c>
      <c r="D228">
        <f t="shared" si="138"/>
        <v>111.29011493834643</v>
      </c>
      <c r="E228">
        <f t="shared" si="138"/>
        <v>109.65289296547452</v>
      </c>
      <c r="F228">
        <f t="shared" si="138"/>
        <v>113.92975005780278</v>
      </c>
      <c r="G228">
        <f t="shared" si="138"/>
        <v>114.0513625052666</v>
      </c>
      <c r="H228">
        <f t="shared" si="138"/>
        <v>108.57681042155987</v>
      </c>
      <c r="I228">
        <f t="shared" si="138"/>
        <v>106.31359641199974</v>
      </c>
      <c r="K228" t="s">
        <v>1658</v>
      </c>
      <c r="L228">
        <f>STDEV(V217,V204,V190)/SQRT(3)</f>
        <v>7.2956865312028238</v>
      </c>
      <c r="M228">
        <f t="shared" ref="M228:S228" si="139">STDEV(W217,W204,W190)/SQRT(3)</f>
        <v>11.615166168722189</v>
      </c>
      <c r="N228">
        <f t="shared" si="139"/>
        <v>3.4412603015391778</v>
      </c>
      <c r="O228">
        <f t="shared" si="139"/>
        <v>4.2471262594580068</v>
      </c>
      <c r="P228">
        <f t="shared" si="139"/>
        <v>2.3395278278744178</v>
      </c>
      <c r="Q228">
        <f t="shared" si="139"/>
        <v>5.9344940302822442</v>
      </c>
      <c r="R228">
        <f t="shared" si="139"/>
        <v>1.944808910804759</v>
      </c>
      <c r="S228">
        <f t="shared" si="139"/>
        <v>9.1440762470428059</v>
      </c>
    </row>
    <row r="229" spans="1:19" x14ac:dyDescent="0.25">
      <c r="A229" t="s">
        <v>1659</v>
      </c>
      <c r="B229">
        <f t="shared" ref="B229:B233" si="140">AVERAGE(V218,V205,V191)</f>
        <v>104.43870105446825</v>
      </c>
      <c r="C229">
        <f t="shared" ref="C229:C233" si="141">AVERAGE(W218,W205,W191)</f>
        <v>111.17825217631099</v>
      </c>
      <c r="D229">
        <f t="shared" ref="D229:D233" si="142">AVERAGE(X218,X205,X191)</f>
        <v>106.97340362459956</v>
      </c>
      <c r="E229">
        <f t="shared" ref="E229:E233" si="143">AVERAGE(Y218,Y205,Y191)</f>
        <v>101.65744272714521</v>
      </c>
      <c r="F229">
        <f t="shared" ref="F229:F233" si="144">AVERAGE(Z218,Z205,Z191)</f>
        <v>107.42017745594768</v>
      </c>
      <c r="G229">
        <f t="shared" ref="G229:G233" si="145">AVERAGE(AA218,AA205,AA191)</f>
        <v>112.07631319933461</v>
      </c>
      <c r="H229">
        <f t="shared" ref="H229:H233" si="146">AVERAGE(AB218,AB205,AB191)</f>
        <v>101.21875368076273</v>
      </c>
      <c r="I229">
        <f t="shared" ref="I229:I233" si="147">AVERAGE(AC218,AC205,AC191)</f>
        <v>102.58526333779191</v>
      </c>
      <c r="K229" t="s">
        <v>1659</v>
      </c>
      <c r="L229">
        <f t="shared" ref="L229:L233" si="148">STDEV(V218,V205,V191)/SQRT(3)</f>
        <v>3.0353282829137425</v>
      </c>
      <c r="M229">
        <f t="shared" ref="M229:M233" si="149">STDEV(W218,W205,W191)/SQRT(3)</f>
        <v>7.0028730764953888</v>
      </c>
      <c r="N229">
        <f t="shared" ref="N229:N233" si="150">STDEV(X218,X205,X191)/SQRT(3)</f>
        <v>4.4772482446728334</v>
      </c>
      <c r="O229">
        <f t="shared" ref="O229:O233" si="151">STDEV(Y218,Y205,Y191)/SQRT(3)</f>
        <v>4.9880959711150439</v>
      </c>
      <c r="P229">
        <f t="shared" ref="P229:P233" si="152">STDEV(Z218,Z205,Z191)/SQRT(3)</f>
        <v>1.9519674414793273</v>
      </c>
      <c r="Q229">
        <f t="shared" ref="Q229:Q233" si="153">STDEV(AA218,AA205,AA191)/SQRT(3)</f>
        <v>1.8011255152209156</v>
      </c>
      <c r="R229">
        <f t="shared" ref="R229:R233" si="154">STDEV(AB218,AB205,AB191)/SQRT(3)</f>
        <v>6.3288609919771597</v>
      </c>
      <c r="S229">
        <f t="shared" ref="S229:S233" si="155">STDEV(AC218,AC205,AC191)/SQRT(3)</f>
        <v>1.1706726646788026</v>
      </c>
    </row>
    <row r="230" spans="1:19" x14ac:dyDescent="0.25">
      <c r="A230" t="s">
        <v>1660</v>
      </c>
      <c r="B230">
        <f t="shared" si="140"/>
        <v>106.49816965517401</v>
      </c>
      <c r="C230">
        <f t="shared" si="141"/>
        <v>2.9942540954856494</v>
      </c>
      <c r="D230">
        <f t="shared" si="142"/>
        <v>15.694286934115246</v>
      </c>
      <c r="E230">
        <f t="shared" si="143"/>
        <v>38.383444115321346</v>
      </c>
      <c r="F230">
        <f t="shared" si="144"/>
        <v>80.416381521568027</v>
      </c>
      <c r="G230">
        <f t="shared" si="145"/>
        <v>86.265584917906821</v>
      </c>
      <c r="H230">
        <f t="shared" si="146"/>
        <v>97.516805808054528</v>
      </c>
      <c r="I230">
        <f t="shared" si="147"/>
        <v>100.23937293243756</v>
      </c>
      <c r="K230" t="s">
        <v>1660</v>
      </c>
      <c r="L230">
        <f t="shared" si="148"/>
        <v>5.0897687849261706</v>
      </c>
      <c r="M230">
        <f t="shared" si="149"/>
        <v>0.8158258566551897</v>
      </c>
      <c r="N230">
        <f t="shared" si="150"/>
        <v>3.8793484465021173</v>
      </c>
      <c r="O230">
        <f t="shared" si="151"/>
        <v>0.8414413087390139</v>
      </c>
      <c r="P230">
        <f t="shared" si="152"/>
        <v>3.7150415734250832</v>
      </c>
      <c r="Q230">
        <f t="shared" si="153"/>
        <v>13.949975708538856</v>
      </c>
      <c r="R230">
        <f t="shared" si="154"/>
        <v>7.4536868349857048</v>
      </c>
      <c r="S230">
        <f t="shared" si="155"/>
        <v>2.589737582029155</v>
      </c>
    </row>
    <row r="231" spans="1:19" x14ac:dyDescent="0.25">
      <c r="A231" t="s">
        <v>1661</v>
      </c>
      <c r="B231">
        <f t="shared" si="140"/>
        <v>104.02349062749971</v>
      </c>
      <c r="C231">
        <f t="shared" si="141"/>
        <v>115.31266310660082</v>
      </c>
      <c r="D231">
        <f t="shared" si="142"/>
        <v>99.250159306895057</v>
      </c>
      <c r="E231">
        <f t="shared" si="143"/>
        <v>96.993714997413804</v>
      </c>
      <c r="F231">
        <f t="shared" si="144"/>
        <v>92.379545010355187</v>
      </c>
      <c r="G231">
        <f t="shared" si="145"/>
        <v>100.61315547511009</v>
      </c>
      <c r="H231">
        <f t="shared" si="146"/>
        <v>92.386290645049883</v>
      </c>
      <c r="I231">
        <f t="shared" si="147"/>
        <v>107.8253427278333</v>
      </c>
      <c r="K231" t="s">
        <v>1661</v>
      </c>
      <c r="L231">
        <f t="shared" si="148"/>
        <v>8.4781135278841546</v>
      </c>
      <c r="M231">
        <f t="shared" si="149"/>
        <v>2.2620475515092782</v>
      </c>
      <c r="N231">
        <f t="shared" si="150"/>
        <v>2.7584641611074985</v>
      </c>
      <c r="O231">
        <f t="shared" si="151"/>
        <v>4.1453953211291106</v>
      </c>
      <c r="P231">
        <f t="shared" si="152"/>
        <v>6.2684086970564517</v>
      </c>
      <c r="Q231">
        <f t="shared" si="153"/>
        <v>7.0227619474987888</v>
      </c>
      <c r="R231">
        <f t="shared" si="154"/>
        <v>10.061738745253225</v>
      </c>
      <c r="S231">
        <f t="shared" si="155"/>
        <v>3.9835213333517325</v>
      </c>
    </row>
    <row r="232" spans="1:19" x14ac:dyDescent="0.25">
      <c r="A232" t="s">
        <v>1662</v>
      </c>
      <c r="B232">
        <f t="shared" si="140"/>
        <v>86.13345908091901</v>
      </c>
      <c r="C232">
        <f t="shared" si="141"/>
        <v>104.27996310900404</v>
      </c>
      <c r="D232">
        <f t="shared" si="142"/>
        <v>99.370209598848234</v>
      </c>
      <c r="E232">
        <f t="shared" si="143"/>
        <v>103.15360566609661</v>
      </c>
      <c r="F232">
        <f t="shared" si="144"/>
        <v>103.87315339560701</v>
      </c>
      <c r="G232">
        <f t="shared" si="145"/>
        <v>104.43691529551948</v>
      </c>
      <c r="H232">
        <f t="shared" si="146"/>
        <v>93.047796911937084</v>
      </c>
      <c r="I232">
        <f t="shared" si="147"/>
        <v>105.77468468434692</v>
      </c>
      <c r="K232" t="s">
        <v>1662</v>
      </c>
      <c r="L232">
        <f t="shared" si="148"/>
        <v>11.29325480060834</v>
      </c>
      <c r="M232">
        <f t="shared" si="149"/>
        <v>2.1046324590100576</v>
      </c>
      <c r="N232">
        <f t="shared" si="150"/>
        <v>3.4088803764426077</v>
      </c>
      <c r="O232">
        <f t="shared" si="151"/>
        <v>1.1743234194097771</v>
      </c>
      <c r="P232">
        <f t="shared" si="152"/>
        <v>3.427881581779658</v>
      </c>
      <c r="Q232">
        <f t="shared" si="153"/>
        <v>2.7766000281181804</v>
      </c>
      <c r="R232">
        <f t="shared" si="154"/>
        <v>11.85427459919552</v>
      </c>
      <c r="S232">
        <f t="shared" si="155"/>
        <v>1.747148668053045</v>
      </c>
    </row>
    <row r="233" spans="1:19" x14ac:dyDescent="0.25">
      <c r="A233" t="s">
        <v>1663</v>
      </c>
      <c r="B233">
        <f t="shared" si="140"/>
        <v>1.8151016278583274</v>
      </c>
      <c r="C233">
        <f t="shared" si="141"/>
        <v>109.41682304668011</v>
      </c>
      <c r="D233">
        <f t="shared" si="142"/>
        <v>99.438363478739731</v>
      </c>
      <c r="E233">
        <f t="shared" si="143"/>
        <v>100.23378745795092</v>
      </c>
      <c r="F233">
        <f t="shared" si="144"/>
        <v>101.47852232666035</v>
      </c>
      <c r="G233">
        <f t="shared" si="145"/>
        <v>103.87871162840766</v>
      </c>
      <c r="H233">
        <f t="shared" si="146"/>
        <v>98.292448170235062</v>
      </c>
      <c r="I233">
        <f t="shared" si="147"/>
        <v>86.240988888773643</v>
      </c>
      <c r="K233" t="s">
        <v>1663</v>
      </c>
      <c r="L233">
        <f t="shared" si="148"/>
        <v>1.0115819388591956</v>
      </c>
      <c r="M233">
        <f t="shared" si="149"/>
        <v>7.8604514351637436</v>
      </c>
      <c r="N233">
        <f t="shared" si="150"/>
        <v>10.099644556708148</v>
      </c>
      <c r="O233">
        <f t="shared" si="151"/>
        <v>11.152397993145225</v>
      </c>
      <c r="P233">
        <f t="shared" si="152"/>
        <v>9.9484094449943168</v>
      </c>
      <c r="Q233">
        <f t="shared" si="153"/>
        <v>7.9174305292484055</v>
      </c>
      <c r="R233">
        <f t="shared" si="154"/>
        <v>17.917390587784396</v>
      </c>
      <c r="S233">
        <f t="shared" si="155"/>
        <v>16.42184165533132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W233"/>
  <sheetViews>
    <sheetView topLeftCell="A83" workbookViewId="0">
      <selection activeCell="A106" sqref="A106:B108"/>
    </sheetView>
  </sheetViews>
  <sheetFormatPr defaultRowHeight="15" x14ac:dyDescent="0.25"/>
  <cols>
    <col min="10" max="10" width="15.5703125" customWidth="1"/>
  </cols>
  <sheetData>
    <row r="1" spans="1:11" x14ac:dyDescent="0.25">
      <c r="A1" s="7" t="s">
        <v>1677</v>
      </c>
      <c r="I1" s="7" t="s">
        <v>1678</v>
      </c>
      <c r="J1" t="s">
        <v>2273</v>
      </c>
      <c r="K1" s="7" t="s">
        <v>1679</v>
      </c>
    </row>
    <row r="2" spans="1:11" x14ac:dyDescent="0.25">
      <c r="A2" s="7" t="s">
        <v>1680</v>
      </c>
      <c r="J2" t="s">
        <v>2089</v>
      </c>
    </row>
    <row r="3" spans="1:11" x14ac:dyDescent="0.25">
      <c r="A3" s="53" t="s">
        <v>1681</v>
      </c>
      <c r="B3" s="17"/>
      <c r="J3" t="s">
        <v>2437</v>
      </c>
    </row>
    <row r="4" spans="1:11" x14ac:dyDescent="0.25">
      <c r="A4" s="7" t="s">
        <v>1682</v>
      </c>
      <c r="B4" s="17"/>
      <c r="I4" s="7" t="s">
        <v>1683</v>
      </c>
      <c r="J4" t="s">
        <v>2445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9" t="s">
        <v>1644</v>
      </c>
      <c r="C12" s="223" t="s">
        <v>1581</v>
      </c>
      <c r="D12" s="224" t="s">
        <v>1581</v>
      </c>
      <c r="E12" s="224" t="s">
        <v>1581</v>
      </c>
      <c r="F12" s="224" t="s">
        <v>1581</v>
      </c>
      <c r="G12" s="224" t="s">
        <v>1581</v>
      </c>
      <c r="H12" s="224" t="s">
        <v>1581</v>
      </c>
      <c r="I12" s="225" t="s">
        <v>1581</v>
      </c>
    </row>
    <row r="13" spans="1:11" x14ac:dyDescent="0.25">
      <c r="A13" s="6" t="s">
        <v>1659</v>
      </c>
      <c r="B13" s="19" t="s">
        <v>1644</v>
      </c>
      <c r="C13" s="218" t="s">
        <v>1585</v>
      </c>
      <c r="D13" s="219" t="s">
        <v>1585</v>
      </c>
      <c r="E13" s="219" t="s">
        <v>1585</v>
      </c>
      <c r="F13" s="219" t="s">
        <v>1585</v>
      </c>
      <c r="G13" s="219" t="s">
        <v>1585</v>
      </c>
      <c r="H13" s="219" t="s">
        <v>1585</v>
      </c>
      <c r="I13" s="220" t="s">
        <v>1585</v>
      </c>
    </row>
    <row r="14" spans="1:11" x14ac:dyDescent="0.25">
      <c r="A14" s="6" t="s">
        <v>1660</v>
      </c>
      <c r="B14" s="19" t="s">
        <v>1644</v>
      </c>
      <c r="C14" s="218" t="s">
        <v>1589</v>
      </c>
      <c r="D14" s="219" t="s">
        <v>1589</v>
      </c>
      <c r="E14" s="219" t="s">
        <v>1589</v>
      </c>
      <c r="F14" s="219" t="s">
        <v>1589</v>
      </c>
      <c r="G14" s="219" t="s">
        <v>1589</v>
      </c>
      <c r="H14" s="219" t="s">
        <v>1589</v>
      </c>
      <c r="I14" s="220" t="s">
        <v>1589</v>
      </c>
    </row>
    <row r="15" spans="1:11" x14ac:dyDescent="0.25">
      <c r="A15" s="6" t="s">
        <v>1661</v>
      </c>
      <c r="B15" s="19" t="s">
        <v>1686</v>
      </c>
      <c r="C15" s="218" t="s">
        <v>1593</v>
      </c>
      <c r="D15" s="219" t="s">
        <v>1593</v>
      </c>
      <c r="E15" s="219" t="s">
        <v>1593</v>
      </c>
      <c r="F15" s="219" t="s">
        <v>1593</v>
      </c>
      <c r="G15" s="219" t="s">
        <v>1593</v>
      </c>
      <c r="H15" s="219" t="s">
        <v>1593</v>
      </c>
      <c r="I15" s="220" t="s">
        <v>1593</v>
      </c>
    </row>
    <row r="16" spans="1:11" x14ac:dyDescent="0.25">
      <c r="A16" s="6" t="s">
        <v>1662</v>
      </c>
      <c r="B16" s="19" t="s">
        <v>1686</v>
      </c>
      <c r="C16" s="218" t="s">
        <v>1597</v>
      </c>
      <c r="D16" s="219" t="s">
        <v>1597</v>
      </c>
      <c r="E16" s="219" t="s">
        <v>1597</v>
      </c>
      <c r="F16" s="219" t="s">
        <v>1597</v>
      </c>
      <c r="G16" s="219" t="s">
        <v>1597</v>
      </c>
      <c r="H16" s="219" t="s">
        <v>1597</v>
      </c>
      <c r="I16" s="220" t="s">
        <v>1597</v>
      </c>
    </row>
    <row r="17" spans="1:9" x14ac:dyDescent="0.25">
      <c r="A17" s="6" t="s">
        <v>1663</v>
      </c>
      <c r="B17" s="19" t="s">
        <v>1687</v>
      </c>
      <c r="C17" s="218" t="s">
        <v>1601</v>
      </c>
      <c r="D17" s="219" t="s">
        <v>1601</v>
      </c>
      <c r="E17" s="219" t="s">
        <v>1601</v>
      </c>
      <c r="F17" s="219" t="s">
        <v>1601</v>
      </c>
      <c r="G17" s="219" t="s">
        <v>1601</v>
      </c>
      <c r="H17" s="219" t="s">
        <v>1601</v>
      </c>
      <c r="I17" s="220" t="s">
        <v>1601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409</v>
      </c>
      <c r="C23">
        <v>20</v>
      </c>
      <c r="D23" t="s">
        <v>1581</v>
      </c>
      <c r="E23">
        <v>32647</v>
      </c>
      <c r="F23" t="s">
        <v>1582</v>
      </c>
      <c r="G23" t="s">
        <v>1583</v>
      </c>
      <c r="H23">
        <v>238.4</v>
      </c>
      <c r="I23">
        <v>47.68</v>
      </c>
    </row>
    <row r="24" spans="1:9" x14ac:dyDescent="0.25">
      <c r="A24" t="s">
        <v>1255</v>
      </c>
      <c r="B24" t="s">
        <v>414</v>
      </c>
      <c r="C24">
        <v>20</v>
      </c>
      <c r="D24" t="s">
        <v>1585</v>
      </c>
      <c r="E24">
        <v>32500</v>
      </c>
      <c r="F24" t="s">
        <v>1586</v>
      </c>
      <c r="G24" t="s">
        <v>1587</v>
      </c>
      <c r="H24">
        <v>345.75</v>
      </c>
      <c r="I24">
        <v>69.150000000000006</v>
      </c>
    </row>
    <row r="25" spans="1:9" x14ac:dyDescent="0.25">
      <c r="A25" t="s">
        <v>1255</v>
      </c>
      <c r="B25" t="s">
        <v>419</v>
      </c>
      <c r="C25">
        <v>20</v>
      </c>
      <c r="D25" t="s">
        <v>1589</v>
      </c>
      <c r="E25">
        <v>20716</v>
      </c>
      <c r="F25" t="s">
        <v>1590</v>
      </c>
      <c r="G25" t="s">
        <v>1591</v>
      </c>
      <c r="H25">
        <v>110.11</v>
      </c>
      <c r="I25">
        <v>22.02</v>
      </c>
    </row>
    <row r="26" spans="1:9" x14ac:dyDescent="0.25">
      <c r="A26" t="s">
        <v>1255</v>
      </c>
      <c r="B26" t="s">
        <v>424</v>
      </c>
      <c r="C26">
        <v>20</v>
      </c>
      <c r="D26" t="s">
        <v>1593</v>
      </c>
      <c r="E26">
        <v>20105</v>
      </c>
      <c r="F26" t="s">
        <v>1594</v>
      </c>
      <c r="G26" t="s">
        <v>1595</v>
      </c>
      <c r="H26">
        <v>176.12</v>
      </c>
      <c r="I26">
        <v>35.22</v>
      </c>
    </row>
    <row r="27" spans="1:9" x14ac:dyDescent="0.25">
      <c r="A27" t="s">
        <v>1255</v>
      </c>
      <c r="B27" t="s">
        <v>429</v>
      </c>
      <c r="C27">
        <v>20</v>
      </c>
      <c r="D27" t="s">
        <v>1597</v>
      </c>
      <c r="E27">
        <v>23871</v>
      </c>
      <c r="F27" t="s">
        <v>1598</v>
      </c>
      <c r="G27" t="s">
        <v>1599</v>
      </c>
      <c r="H27">
        <v>293.41000000000003</v>
      </c>
      <c r="I27">
        <v>58.68</v>
      </c>
    </row>
    <row r="28" spans="1:9" x14ac:dyDescent="0.25">
      <c r="A28" t="s">
        <v>1255</v>
      </c>
      <c r="B28" t="s">
        <v>434</v>
      </c>
      <c r="C28">
        <v>20</v>
      </c>
      <c r="D28" t="s">
        <v>1601</v>
      </c>
      <c r="E28">
        <v>21123</v>
      </c>
      <c r="F28" t="s">
        <v>1602</v>
      </c>
      <c r="G28" t="s">
        <v>1603</v>
      </c>
      <c r="H28">
        <v>254.2</v>
      </c>
      <c r="I28">
        <v>50.83</v>
      </c>
    </row>
    <row r="31" spans="1:9" x14ac:dyDescent="0.25">
      <c r="A31" s="7" t="s">
        <v>2273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2442</v>
      </c>
    </row>
    <row r="34" spans="1:49" x14ac:dyDescent="0.25">
      <c r="A34" t="s">
        <v>1709</v>
      </c>
      <c r="B34" s="38">
        <v>42499.103796296295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15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13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0</v>
      </c>
    </row>
    <row r="39" spans="1:49" x14ac:dyDescent="0.25">
      <c r="A39" t="s">
        <v>1764</v>
      </c>
      <c r="B39">
        <v>163.93199999999999</v>
      </c>
      <c r="C39">
        <v>140.648</v>
      </c>
      <c r="D39">
        <v>119.202</v>
      </c>
      <c r="E39">
        <v>107.71299999999999</v>
      </c>
      <c r="F39">
        <v>131.23099999999999</v>
      </c>
      <c r="G39">
        <v>105.145</v>
      </c>
      <c r="H39">
        <v>105.56699999999999</v>
      </c>
      <c r="I39">
        <v>147.13399999999999</v>
      </c>
      <c r="J39">
        <v>197.83600000000001</v>
      </c>
      <c r="K39">
        <v>155.10599999999999</v>
      </c>
      <c r="L39">
        <v>188.714</v>
      </c>
      <c r="M39">
        <v>152.26</v>
      </c>
      <c r="N39">
        <v>141.46899999999999</v>
      </c>
      <c r="O39">
        <v>119.839</v>
      </c>
      <c r="P39">
        <v>146.458</v>
      </c>
      <c r="Q39">
        <v>143.25899999999999</v>
      </c>
      <c r="R39">
        <v>188.24700000000001</v>
      </c>
      <c r="S39">
        <v>221.523</v>
      </c>
      <c r="T39">
        <v>159.29</v>
      </c>
      <c r="U39">
        <v>146.108</v>
      </c>
      <c r="V39">
        <v>230.99299999999999</v>
      </c>
      <c r="W39">
        <v>130.31299999999999</v>
      </c>
      <c r="X39">
        <v>147.81</v>
      </c>
      <c r="Y39">
        <v>116.70399999999999</v>
      </c>
      <c r="Z39">
        <v>162.06700000000001</v>
      </c>
      <c r="AA39">
        <v>175.065</v>
      </c>
      <c r="AB39">
        <v>136.09200000000001</v>
      </c>
      <c r="AC39">
        <v>118.63</v>
      </c>
      <c r="AD39">
        <v>124.739</v>
      </c>
      <c r="AE39">
        <v>190.202</v>
      </c>
      <c r="AF39">
        <v>128.61699999999999</v>
      </c>
      <c r="AG39">
        <v>117.982</v>
      </c>
      <c r="AH39">
        <v>179.76599999999999</v>
      </c>
      <c r="AI39">
        <v>197.63499999999999</v>
      </c>
      <c r="AJ39">
        <v>136.86000000000001</v>
      </c>
      <c r="AK39">
        <v>158.80699999999999</v>
      </c>
      <c r="AL39">
        <v>141.58799999999999</v>
      </c>
      <c r="AM39">
        <v>135.79</v>
      </c>
      <c r="AN39">
        <v>135.79300000000001</v>
      </c>
      <c r="AO39">
        <v>196.75700000000001</v>
      </c>
      <c r="AP39">
        <v>55.695999999999998</v>
      </c>
      <c r="AQ39">
        <v>104.40600000000001</v>
      </c>
      <c r="AR39">
        <v>149.56399999999999</v>
      </c>
      <c r="AS39">
        <v>137.387</v>
      </c>
      <c r="AT39">
        <v>122.018</v>
      </c>
      <c r="AU39">
        <v>189.86799999999999</v>
      </c>
      <c r="AV39">
        <v>167.04300000000001</v>
      </c>
      <c r="AW39">
        <v>0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2441</v>
      </c>
    </row>
    <row r="42" spans="1:49" x14ac:dyDescent="0.25">
      <c r="A42" t="s">
        <v>1709</v>
      </c>
      <c r="B42" s="38">
        <v>42499.103101851855</v>
      </c>
    </row>
    <row r="43" spans="1:49" x14ac:dyDescent="0.25">
      <c r="A43" t="s">
        <v>1710</v>
      </c>
      <c r="B43">
        <v>2400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4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0</v>
      </c>
      <c r="L46">
        <v>0</v>
      </c>
      <c r="M46">
        <v>1</v>
      </c>
      <c r="N46">
        <v>15</v>
      </c>
      <c r="O46">
        <v>16</v>
      </c>
      <c r="P46">
        <v>16</v>
      </c>
      <c r="Q46">
        <v>16</v>
      </c>
      <c r="R46">
        <v>15</v>
      </c>
      <c r="S46">
        <v>16</v>
      </c>
      <c r="T46">
        <v>16</v>
      </c>
      <c r="U46">
        <v>16</v>
      </c>
      <c r="V46">
        <v>16</v>
      </c>
      <c r="W46">
        <v>16</v>
      </c>
      <c r="X46">
        <v>16</v>
      </c>
      <c r="Y46">
        <v>16</v>
      </c>
      <c r="Z46">
        <v>16</v>
      </c>
      <c r="AA46">
        <v>16</v>
      </c>
      <c r="AB46">
        <v>15</v>
      </c>
      <c r="AC46">
        <v>16</v>
      </c>
      <c r="AD46">
        <v>16</v>
      </c>
      <c r="AE46">
        <v>16</v>
      </c>
      <c r="AF46">
        <v>16</v>
      </c>
      <c r="AG46">
        <v>16</v>
      </c>
      <c r="AH46">
        <v>16</v>
      </c>
      <c r="AI46">
        <v>7</v>
      </c>
      <c r="AJ46">
        <v>16</v>
      </c>
      <c r="AK46">
        <v>15</v>
      </c>
      <c r="AL46">
        <v>16</v>
      </c>
      <c r="AM46">
        <v>15</v>
      </c>
      <c r="AN46">
        <v>16</v>
      </c>
      <c r="AO46">
        <v>16</v>
      </c>
      <c r="AP46">
        <v>0</v>
      </c>
      <c r="AQ46">
        <v>16</v>
      </c>
      <c r="AR46">
        <v>16</v>
      </c>
      <c r="AS46">
        <v>16</v>
      </c>
      <c r="AT46">
        <v>16</v>
      </c>
      <c r="AU46">
        <v>16</v>
      </c>
      <c r="AV46">
        <v>16</v>
      </c>
      <c r="AW46">
        <v>0</v>
      </c>
    </row>
    <row r="47" spans="1:49" x14ac:dyDescent="0.25">
      <c r="A47" t="s">
        <v>1764</v>
      </c>
      <c r="B47">
        <v>119.378</v>
      </c>
      <c r="C47">
        <v>13.081</v>
      </c>
      <c r="D47">
        <v>90.710999999999999</v>
      </c>
      <c r="E47">
        <v>90.751999999999995</v>
      </c>
      <c r="F47">
        <v>101.53400000000001</v>
      </c>
      <c r="G47">
        <v>58.805999999999997</v>
      </c>
      <c r="H47">
        <v>106.319</v>
      </c>
      <c r="I47">
        <v>113.60899999999999</v>
      </c>
      <c r="J47">
        <v>88.001999999999995</v>
      </c>
      <c r="K47">
        <v>0</v>
      </c>
      <c r="L47">
        <v>0</v>
      </c>
      <c r="M47">
        <v>102.825</v>
      </c>
      <c r="N47">
        <v>26.763000000000002</v>
      </c>
      <c r="O47">
        <v>43.247</v>
      </c>
      <c r="P47">
        <v>51.494999999999997</v>
      </c>
      <c r="Q47">
        <v>81.013999999999996</v>
      </c>
      <c r="R47">
        <v>91.408000000000001</v>
      </c>
      <c r="S47">
        <v>65.959000000000003</v>
      </c>
      <c r="T47">
        <v>50.491</v>
      </c>
      <c r="U47">
        <v>55.302</v>
      </c>
      <c r="V47">
        <v>103.792</v>
      </c>
      <c r="W47">
        <v>44.116</v>
      </c>
      <c r="X47">
        <v>59.652000000000001</v>
      </c>
      <c r="Y47">
        <v>57.344000000000001</v>
      </c>
      <c r="Z47">
        <v>199.77500000000001</v>
      </c>
      <c r="AA47">
        <v>90.131</v>
      </c>
      <c r="AB47">
        <v>70.930000000000007</v>
      </c>
      <c r="AC47">
        <v>56.930999999999997</v>
      </c>
      <c r="AD47">
        <v>50.197000000000003</v>
      </c>
      <c r="AE47">
        <v>74.215999999999994</v>
      </c>
      <c r="AF47">
        <v>39.726999999999997</v>
      </c>
      <c r="AG47">
        <v>51.25</v>
      </c>
      <c r="AH47">
        <v>250.94399999999999</v>
      </c>
      <c r="AI47">
        <v>15.782</v>
      </c>
      <c r="AJ47">
        <v>20.844000000000001</v>
      </c>
      <c r="AK47">
        <v>17.015000000000001</v>
      </c>
      <c r="AL47">
        <v>33.822000000000003</v>
      </c>
      <c r="AM47">
        <v>33.423000000000002</v>
      </c>
      <c r="AN47">
        <v>32.68</v>
      </c>
      <c r="AO47">
        <v>135.09200000000001</v>
      </c>
      <c r="AP47">
        <v>0</v>
      </c>
      <c r="AQ47">
        <v>89.364000000000004</v>
      </c>
      <c r="AR47">
        <v>120.488</v>
      </c>
      <c r="AS47">
        <v>134.13300000000001</v>
      </c>
      <c r="AT47">
        <v>93.655000000000001</v>
      </c>
      <c r="AU47">
        <v>144.739</v>
      </c>
      <c r="AV47">
        <v>147.822</v>
      </c>
      <c r="AW47">
        <v>0</v>
      </c>
    </row>
    <row r="49" spans="1:49" x14ac:dyDescent="0.25">
      <c r="A49" s="7" t="s">
        <v>2089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2440</v>
      </c>
    </row>
    <row r="52" spans="1:49" x14ac:dyDescent="0.25">
      <c r="A52" t="s">
        <v>1709</v>
      </c>
      <c r="B52" s="38">
        <v>42499.102418981478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15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15</v>
      </c>
      <c r="W56">
        <v>16</v>
      </c>
      <c r="X56">
        <v>16</v>
      </c>
      <c r="Y56">
        <v>15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15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273.702</v>
      </c>
      <c r="C57">
        <v>187.42</v>
      </c>
      <c r="D57">
        <v>143.852</v>
      </c>
      <c r="E57">
        <v>189.78899999999999</v>
      </c>
      <c r="F57">
        <v>140.245</v>
      </c>
      <c r="G57">
        <v>187.98500000000001</v>
      </c>
      <c r="H57">
        <v>150.68299999999999</v>
      </c>
      <c r="I57">
        <v>128.422</v>
      </c>
      <c r="J57">
        <v>164.60900000000001</v>
      </c>
      <c r="K57">
        <v>152.136</v>
      </c>
      <c r="L57">
        <v>169.98099999999999</v>
      </c>
      <c r="M57">
        <v>137.292</v>
      </c>
      <c r="N57">
        <v>143.90899999999999</v>
      </c>
      <c r="O57">
        <v>139.08600000000001</v>
      </c>
      <c r="P57">
        <v>124.892</v>
      </c>
      <c r="Q57">
        <v>137.708</v>
      </c>
      <c r="R57">
        <v>203.452</v>
      </c>
      <c r="S57">
        <v>245.738</v>
      </c>
      <c r="T57">
        <v>189.489</v>
      </c>
      <c r="U57">
        <v>181.03</v>
      </c>
      <c r="V57">
        <v>110.843</v>
      </c>
      <c r="W57">
        <v>158.286</v>
      </c>
      <c r="X57">
        <v>145.21299999999999</v>
      </c>
      <c r="Y57">
        <v>164.352</v>
      </c>
      <c r="Z57">
        <v>154.13399999999999</v>
      </c>
      <c r="AA57">
        <v>223.727</v>
      </c>
      <c r="AB57">
        <v>161.577</v>
      </c>
      <c r="AC57">
        <v>139.86699999999999</v>
      </c>
      <c r="AD57">
        <v>180.584</v>
      </c>
      <c r="AE57">
        <v>145.36600000000001</v>
      </c>
      <c r="AF57">
        <v>191.202</v>
      </c>
      <c r="AG57">
        <v>115.197</v>
      </c>
      <c r="AH57">
        <v>236.73099999999999</v>
      </c>
      <c r="AI57">
        <v>207.88399999999999</v>
      </c>
      <c r="AJ57">
        <v>164.16300000000001</v>
      </c>
      <c r="AK57">
        <v>229.273</v>
      </c>
      <c r="AL57">
        <v>164.089</v>
      </c>
      <c r="AM57">
        <v>144.17500000000001</v>
      </c>
      <c r="AN57">
        <v>164.39699999999999</v>
      </c>
      <c r="AO57">
        <v>129.59100000000001</v>
      </c>
      <c r="AP57">
        <v>132.30199999999999</v>
      </c>
      <c r="AQ57">
        <v>134.90799999999999</v>
      </c>
      <c r="AR57">
        <v>102.575</v>
      </c>
      <c r="AS57">
        <v>130.80600000000001</v>
      </c>
      <c r="AT57">
        <v>134.322</v>
      </c>
      <c r="AU57">
        <v>113.68600000000001</v>
      </c>
      <c r="AV57">
        <v>157.256</v>
      </c>
      <c r="AW57">
        <v>153.69999999999999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2439</v>
      </c>
    </row>
    <row r="60" spans="1:49" x14ac:dyDescent="0.25">
      <c r="A60" t="s">
        <v>1709</v>
      </c>
      <c r="B60" s="38">
        <v>42499.101724537039</v>
      </c>
    </row>
    <row r="61" spans="1:49" x14ac:dyDescent="0.25">
      <c r="A61" t="s">
        <v>1710</v>
      </c>
      <c r="B61">
        <v>2409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2</v>
      </c>
      <c r="D64">
        <v>16</v>
      </c>
      <c r="E64">
        <v>16</v>
      </c>
      <c r="F64">
        <v>16</v>
      </c>
      <c r="G64">
        <v>15</v>
      </c>
      <c r="H64">
        <v>16</v>
      </c>
      <c r="I64">
        <v>16</v>
      </c>
      <c r="J64">
        <v>16</v>
      </c>
      <c r="K64">
        <v>0</v>
      </c>
      <c r="L64">
        <v>0</v>
      </c>
      <c r="M64">
        <v>13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14</v>
      </c>
      <c r="W64">
        <v>16</v>
      </c>
      <c r="X64">
        <v>16</v>
      </c>
      <c r="Y64">
        <v>15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  <c r="AF64">
        <v>16</v>
      </c>
      <c r="AG64">
        <v>16</v>
      </c>
      <c r="AH64">
        <v>16</v>
      </c>
      <c r="AI64">
        <v>16</v>
      </c>
      <c r="AJ64">
        <v>15</v>
      </c>
      <c r="AK64">
        <v>15</v>
      </c>
      <c r="AL64">
        <v>16</v>
      </c>
      <c r="AM64">
        <v>15</v>
      </c>
      <c r="AN64">
        <v>16</v>
      </c>
      <c r="AO64">
        <v>16</v>
      </c>
      <c r="AP64">
        <v>0</v>
      </c>
      <c r="AQ64">
        <v>16</v>
      </c>
      <c r="AR64">
        <v>16</v>
      </c>
      <c r="AS64">
        <v>16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160.68600000000001</v>
      </c>
      <c r="C65">
        <v>5.641</v>
      </c>
      <c r="D65">
        <v>100.185</v>
      </c>
      <c r="E65">
        <v>134.10300000000001</v>
      </c>
      <c r="F65">
        <v>118.926</v>
      </c>
      <c r="G65">
        <v>142.77799999999999</v>
      </c>
      <c r="H65">
        <v>124.956</v>
      </c>
      <c r="I65">
        <v>95.926000000000002</v>
      </c>
      <c r="J65">
        <v>113.574</v>
      </c>
      <c r="K65">
        <v>0</v>
      </c>
      <c r="L65">
        <v>0</v>
      </c>
      <c r="M65">
        <v>14.074</v>
      </c>
      <c r="N65">
        <v>48.597000000000001</v>
      </c>
      <c r="O65">
        <v>65.63</v>
      </c>
      <c r="P65">
        <v>49.722999999999999</v>
      </c>
      <c r="Q65">
        <v>74.673000000000002</v>
      </c>
      <c r="R65">
        <v>115.31100000000001</v>
      </c>
      <c r="S65">
        <v>77.340999999999994</v>
      </c>
      <c r="T65">
        <v>107.29900000000001</v>
      </c>
      <c r="U65">
        <v>89.944000000000003</v>
      </c>
      <c r="V65">
        <v>55.255000000000003</v>
      </c>
      <c r="W65">
        <v>52.456000000000003</v>
      </c>
      <c r="X65">
        <v>80.414000000000001</v>
      </c>
      <c r="Y65">
        <v>123.06399999999999</v>
      </c>
      <c r="Z65">
        <v>287.25400000000002</v>
      </c>
      <c r="AA65">
        <v>193.607</v>
      </c>
      <c r="AB65">
        <v>72.685000000000002</v>
      </c>
      <c r="AC65">
        <v>85.012</v>
      </c>
      <c r="AD65">
        <v>74.367999999999995</v>
      </c>
      <c r="AE65">
        <v>75.995000000000005</v>
      </c>
      <c r="AF65">
        <v>108.417</v>
      </c>
      <c r="AG65">
        <v>78.010999999999996</v>
      </c>
      <c r="AH65">
        <v>303.61900000000003</v>
      </c>
      <c r="AI65">
        <v>119.791</v>
      </c>
      <c r="AJ65">
        <v>29.576000000000001</v>
      </c>
      <c r="AK65">
        <v>40.741</v>
      </c>
      <c r="AL65">
        <v>40.616</v>
      </c>
      <c r="AM65">
        <v>47.390999999999998</v>
      </c>
      <c r="AN65">
        <v>68.406000000000006</v>
      </c>
      <c r="AO65">
        <v>59.06</v>
      </c>
      <c r="AP65">
        <v>0</v>
      </c>
      <c r="AQ65">
        <v>59.576999999999998</v>
      </c>
      <c r="AR65">
        <v>97.638999999999996</v>
      </c>
      <c r="AS65">
        <v>106.21299999999999</v>
      </c>
      <c r="AT65">
        <v>131.72800000000001</v>
      </c>
      <c r="AU65">
        <v>102.53400000000001</v>
      </c>
      <c r="AV65">
        <v>115.81699999999999</v>
      </c>
      <c r="AW65">
        <v>112.33499999999999</v>
      </c>
    </row>
    <row r="67" spans="1:49" x14ac:dyDescent="0.25">
      <c r="A67" s="7" t="s">
        <v>2437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2438</v>
      </c>
    </row>
    <row r="70" spans="1:49" x14ac:dyDescent="0.25">
      <c r="A70" t="s">
        <v>1709</v>
      </c>
      <c r="B70">
        <v>42499.100891203707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15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15</v>
      </c>
      <c r="P74">
        <v>16</v>
      </c>
      <c r="Q74">
        <v>16</v>
      </c>
      <c r="R74">
        <v>15</v>
      </c>
      <c r="S74">
        <v>16</v>
      </c>
      <c r="T74">
        <v>15</v>
      </c>
      <c r="U74">
        <v>14</v>
      </c>
      <c r="V74">
        <v>15</v>
      </c>
      <c r="W74">
        <v>16</v>
      </c>
      <c r="X74">
        <v>15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15</v>
      </c>
      <c r="AF74">
        <v>15</v>
      </c>
      <c r="AG74">
        <v>13</v>
      </c>
      <c r="AH74">
        <v>16</v>
      </c>
      <c r="AI74">
        <v>15</v>
      </c>
      <c r="AJ74">
        <v>16</v>
      </c>
      <c r="AK74">
        <v>16</v>
      </c>
      <c r="AL74">
        <v>15</v>
      </c>
      <c r="AM74">
        <v>16</v>
      </c>
      <c r="AN74">
        <v>16</v>
      </c>
      <c r="AO74">
        <v>14</v>
      </c>
      <c r="AP74">
        <v>16</v>
      </c>
      <c r="AQ74">
        <v>14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14</v>
      </c>
    </row>
    <row r="75" spans="1:49" x14ac:dyDescent="0.25">
      <c r="A75" t="s">
        <v>1764</v>
      </c>
      <c r="B75">
        <v>182.96100000000001</v>
      </c>
      <c r="C75">
        <v>102.76900000000001</v>
      </c>
      <c r="D75">
        <v>93.213999999999999</v>
      </c>
      <c r="E75">
        <v>82.691999999999993</v>
      </c>
      <c r="F75">
        <v>130.52000000000001</v>
      </c>
      <c r="G75">
        <v>172.166</v>
      </c>
      <c r="H75">
        <v>94.009</v>
      </c>
      <c r="I75">
        <v>92.835999999999999</v>
      </c>
      <c r="J75">
        <v>103.63800000000001</v>
      </c>
      <c r="K75">
        <v>87.792000000000002</v>
      </c>
      <c r="L75">
        <v>124.90300000000001</v>
      </c>
      <c r="M75">
        <v>94.286000000000001</v>
      </c>
      <c r="N75">
        <v>195.93100000000001</v>
      </c>
      <c r="O75">
        <v>136.11000000000001</v>
      </c>
      <c r="P75">
        <v>99.201999999999998</v>
      </c>
      <c r="Q75">
        <v>74.436000000000007</v>
      </c>
      <c r="R75">
        <v>157.93700000000001</v>
      </c>
      <c r="S75">
        <v>187.59200000000001</v>
      </c>
      <c r="T75">
        <v>149.322</v>
      </c>
      <c r="U75">
        <v>72</v>
      </c>
      <c r="V75">
        <v>168.52699999999999</v>
      </c>
      <c r="W75">
        <v>123.23</v>
      </c>
      <c r="X75">
        <v>114.017</v>
      </c>
      <c r="Y75">
        <v>87.813000000000002</v>
      </c>
      <c r="Z75">
        <v>180.727</v>
      </c>
      <c r="AA75">
        <v>127.73399999999999</v>
      </c>
      <c r="AB75">
        <v>125.819</v>
      </c>
      <c r="AC75">
        <v>154.023</v>
      </c>
      <c r="AD75">
        <v>94.691000000000003</v>
      </c>
      <c r="AE75">
        <v>113.992</v>
      </c>
      <c r="AF75">
        <v>84.844999999999999</v>
      </c>
      <c r="AG75">
        <v>79.147999999999996</v>
      </c>
      <c r="AH75">
        <v>125.34399999999999</v>
      </c>
      <c r="AI75">
        <v>123.22</v>
      </c>
      <c r="AJ75">
        <v>163.34200000000001</v>
      </c>
      <c r="AK75">
        <v>129.19800000000001</v>
      </c>
      <c r="AL75">
        <v>137.512</v>
      </c>
      <c r="AM75">
        <v>137.095</v>
      </c>
      <c r="AN75">
        <v>106.71899999999999</v>
      </c>
      <c r="AO75">
        <v>81.674999999999997</v>
      </c>
      <c r="AP75">
        <v>108.497</v>
      </c>
      <c r="AQ75">
        <v>89.277000000000001</v>
      </c>
      <c r="AR75">
        <v>121.46599999999999</v>
      </c>
      <c r="AS75">
        <v>123.483</v>
      </c>
      <c r="AT75">
        <v>144.60300000000001</v>
      </c>
      <c r="AU75">
        <v>139.10300000000001</v>
      </c>
      <c r="AV75">
        <v>169.92</v>
      </c>
      <c r="AW75">
        <v>81.7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2443</v>
      </c>
    </row>
    <row r="78" spans="1:49" x14ac:dyDescent="0.25">
      <c r="A78" t="s">
        <v>1709</v>
      </c>
      <c r="B78" s="38">
        <v>42499.104409722226</v>
      </c>
    </row>
    <row r="79" spans="1:49" x14ac:dyDescent="0.25">
      <c r="A79" t="s">
        <v>1710</v>
      </c>
      <c r="B79">
        <v>2463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0</v>
      </c>
      <c r="D82">
        <v>16</v>
      </c>
      <c r="E82">
        <v>16</v>
      </c>
      <c r="F82">
        <v>15</v>
      </c>
      <c r="G82">
        <v>16</v>
      </c>
      <c r="H82">
        <v>16</v>
      </c>
      <c r="I82">
        <v>16</v>
      </c>
      <c r="J82">
        <v>16</v>
      </c>
      <c r="K82">
        <v>5</v>
      </c>
      <c r="L82">
        <v>12</v>
      </c>
      <c r="M82">
        <v>14</v>
      </c>
      <c r="N82">
        <v>16</v>
      </c>
      <c r="O82">
        <v>15</v>
      </c>
      <c r="P82">
        <v>16</v>
      </c>
      <c r="Q82">
        <v>15</v>
      </c>
      <c r="R82">
        <v>16</v>
      </c>
      <c r="S82">
        <v>16</v>
      </c>
      <c r="T82">
        <v>15</v>
      </c>
      <c r="U82">
        <v>15</v>
      </c>
      <c r="V82">
        <v>15</v>
      </c>
      <c r="W82">
        <v>16</v>
      </c>
      <c r="X82">
        <v>15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16</v>
      </c>
      <c r="AE82">
        <v>15</v>
      </c>
      <c r="AF82">
        <v>15</v>
      </c>
      <c r="AG82">
        <v>14</v>
      </c>
      <c r="AH82">
        <v>16</v>
      </c>
      <c r="AI82">
        <v>15</v>
      </c>
      <c r="AJ82">
        <v>11</v>
      </c>
      <c r="AK82">
        <v>16</v>
      </c>
      <c r="AL82">
        <v>15</v>
      </c>
      <c r="AM82">
        <v>16</v>
      </c>
      <c r="AN82">
        <v>16</v>
      </c>
      <c r="AO82">
        <v>13</v>
      </c>
      <c r="AP82">
        <v>0</v>
      </c>
      <c r="AQ82">
        <v>13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13</v>
      </c>
    </row>
    <row r="83" spans="1:49" x14ac:dyDescent="0.25">
      <c r="A83" t="s">
        <v>1764</v>
      </c>
      <c r="B83">
        <v>237.001</v>
      </c>
      <c r="C83">
        <v>0</v>
      </c>
      <c r="D83">
        <v>117.622</v>
      </c>
      <c r="E83">
        <v>128.25200000000001</v>
      </c>
      <c r="F83">
        <v>207.864</v>
      </c>
      <c r="G83">
        <v>233.40100000000001</v>
      </c>
      <c r="H83">
        <v>143.80000000000001</v>
      </c>
      <c r="I83">
        <v>165.679</v>
      </c>
      <c r="J83">
        <v>105.122</v>
      </c>
      <c r="K83">
        <v>20.443000000000001</v>
      </c>
      <c r="L83">
        <v>18.489999999999998</v>
      </c>
      <c r="M83">
        <v>22.853999999999999</v>
      </c>
      <c r="N83">
        <v>159.29</v>
      </c>
      <c r="O83">
        <v>69.58</v>
      </c>
      <c r="P83">
        <v>73.587000000000003</v>
      </c>
      <c r="Q83">
        <v>69.876000000000005</v>
      </c>
      <c r="R83">
        <v>112.08</v>
      </c>
      <c r="S83">
        <v>72.941999999999993</v>
      </c>
      <c r="T83">
        <v>61.540999999999997</v>
      </c>
      <c r="U83">
        <v>107.42</v>
      </c>
      <c r="V83">
        <v>261.25900000000001</v>
      </c>
      <c r="W83">
        <v>81.141999999999996</v>
      </c>
      <c r="X83">
        <v>65.984999999999999</v>
      </c>
      <c r="Y83">
        <v>68.248999999999995</v>
      </c>
      <c r="Z83">
        <v>343.07600000000002</v>
      </c>
      <c r="AA83">
        <v>115.749</v>
      </c>
      <c r="AB83">
        <v>81.918000000000006</v>
      </c>
      <c r="AC83">
        <v>256.255</v>
      </c>
      <c r="AD83">
        <v>99.311999999999998</v>
      </c>
      <c r="AE83">
        <v>63.337000000000003</v>
      </c>
      <c r="AF83">
        <v>39.883000000000003</v>
      </c>
      <c r="AG83">
        <v>80.897999999999996</v>
      </c>
      <c r="AH83">
        <v>310.26499999999999</v>
      </c>
      <c r="AI83">
        <v>33.039000000000001</v>
      </c>
      <c r="AJ83">
        <v>20.905999999999999</v>
      </c>
      <c r="AK83">
        <v>195.292</v>
      </c>
      <c r="AL83">
        <v>37.475999999999999</v>
      </c>
      <c r="AM83">
        <v>59.031999999999996</v>
      </c>
      <c r="AN83">
        <v>57.192</v>
      </c>
      <c r="AO83">
        <v>76.918999999999997</v>
      </c>
      <c r="AP83">
        <v>0</v>
      </c>
      <c r="AQ83">
        <v>139.732</v>
      </c>
      <c r="AR83">
        <v>172.17099999999999</v>
      </c>
      <c r="AS83">
        <v>182.655</v>
      </c>
      <c r="AT83">
        <v>222.01300000000001</v>
      </c>
      <c r="AU83">
        <v>235.7</v>
      </c>
      <c r="AV83">
        <v>265.536</v>
      </c>
      <c r="AW83">
        <v>126.551</v>
      </c>
    </row>
    <row r="85" spans="1:49" s="7" customFormat="1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25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0</v>
      </c>
      <c r="L86">
        <f t="shared" si="0"/>
        <v>0</v>
      </c>
      <c r="M86">
        <f t="shared" si="0"/>
        <v>6.666666666666667</v>
      </c>
      <c r="N86">
        <f t="shared" si="0"/>
        <v>93.75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93.75</v>
      </c>
      <c r="S86">
        <f t="shared" si="0"/>
        <v>100</v>
      </c>
      <c r="T86">
        <f t="shared" si="0"/>
        <v>100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100</v>
      </c>
      <c r="AB86">
        <f t="shared" si="0"/>
        <v>93.75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53.846153846153847</v>
      </c>
      <c r="AJ86">
        <f t="shared" si="0"/>
        <v>100</v>
      </c>
      <c r="AK86">
        <f t="shared" si="0"/>
        <v>93.75</v>
      </c>
      <c r="AL86">
        <f t="shared" si="0"/>
        <v>100</v>
      </c>
      <c r="AM86">
        <f t="shared" si="0"/>
        <v>93.75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100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 t="e">
        <f t="shared" si="0"/>
        <v>#DIV/0!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12.5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0</v>
      </c>
      <c r="L87">
        <f t="shared" si="1"/>
        <v>0</v>
      </c>
      <c r="M87">
        <f t="shared" si="1"/>
        <v>81.25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93.333333333333329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100</v>
      </c>
      <c r="AB87">
        <f t="shared" si="1"/>
        <v>100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93.75</v>
      </c>
      <c r="AK87">
        <f t="shared" si="1"/>
        <v>100</v>
      </c>
      <c r="AL87">
        <f t="shared" si="1"/>
        <v>100</v>
      </c>
      <c r="AM87">
        <f t="shared" si="1"/>
        <v>93.75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100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31.25</v>
      </c>
      <c r="L88">
        <f t="shared" si="2"/>
        <v>75</v>
      </c>
      <c r="M88">
        <f t="shared" si="2"/>
        <v>87.5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93.75</v>
      </c>
      <c r="R88">
        <f t="shared" si="2"/>
        <v>106.66666666666667</v>
      </c>
      <c r="S88">
        <f t="shared" si="2"/>
        <v>100</v>
      </c>
      <c r="T88">
        <f t="shared" si="2"/>
        <v>100</v>
      </c>
      <c r="U88">
        <f t="shared" si="2"/>
        <v>107.14285714285714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100</v>
      </c>
      <c r="AB88">
        <f t="shared" si="2"/>
        <v>100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107.69230769230769</v>
      </c>
      <c r="AH88">
        <f t="shared" si="2"/>
        <v>100</v>
      </c>
      <c r="AI88">
        <f t="shared" si="2"/>
        <v>100</v>
      </c>
      <c r="AJ88">
        <f t="shared" si="2"/>
        <v>68.75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92.857142857142861</v>
      </c>
      <c r="AP88">
        <f t="shared" si="2"/>
        <v>0</v>
      </c>
      <c r="AQ88">
        <f t="shared" si="2"/>
        <v>92.857142857142861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92.857142857142861</v>
      </c>
    </row>
    <row r="89" spans="1:49" s="7" customFormat="1" x14ac:dyDescent="0.25">
      <c r="A89" s="7" t="s">
        <v>1773</v>
      </c>
      <c r="B89" s="7" t="s">
        <v>1644</v>
      </c>
      <c r="C89" s="7" t="s">
        <v>1583</v>
      </c>
      <c r="D89" s="7" t="s">
        <v>1583</v>
      </c>
      <c r="E89" s="7" t="s">
        <v>1583</v>
      </c>
      <c r="F89" s="7" t="s">
        <v>1583</v>
      </c>
      <c r="G89" s="7" t="s">
        <v>1583</v>
      </c>
      <c r="H89" s="7" t="s">
        <v>1583</v>
      </c>
      <c r="I89" s="7" t="s">
        <v>1583</v>
      </c>
      <c r="J89" s="7" t="s">
        <v>1644</v>
      </c>
      <c r="K89" s="7" t="s">
        <v>1587</v>
      </c>
      <c r="L89" s="7" t="s">
        <v>1587</v>
      </c>
      <c r="M89" s="7" t="s">
        <v>1587</v>
      </c>
      <c r="N89" s="7" t="s">
        <v>1587</v>
      </c>
      <c r="O89" s="7" t="s">
        <v>1587</v>
      </c>
      <c r="P89" s="7" t="s">
        <v>1587</v>
      </c>
      <c r="Q89" s="7" t="s">
        <v>1587</v>
      </c>
      <c r="R89" s="7" t="s">
        <v>1644</v>
      </c>
      <c r="S89" s="7" t="s">
        <v>1591</v>
      </c>
      <c r="T89" s="7" t="s">
        <v>1591</v>
      </c>
      <c r="U89" s="7" t="s">
        <v>1591</v>
      </c>
      <c r="V89" s="7" t="s">
        <v>1591</v>
      </c>
      <c r="W89" s="7" t="s">
        <v>1591</v>
      </c>
      <c r="X89" s="7" t="s">
        <v>1591</v>
      </c>
      <c r="Y89" s="7" t="s">
        <v>1591</v>
      </c>
      <c r="Z89" s="7" t="s">
        <v>1686</v>
      </c>
      <c r="AA89" s="7" t="s">
        <v>1595</v>
      </c>
      <c r="AB89" s="7" t="s">
        <v>1595</v>
      </c>
      <c r="AC89" s="7" t="s">
        <v>1595</v>
      </c>
      <c r="AD89" s="7" t="s">
        <v>1595</v>
      </c>
      <c r="AE89" s="7" t="s">
        <v>1595</v>
      </c>
      <c r="AF89" s="7" t="s">
        <v>1595</v>
      </c>
      <c r="AG89" s="7" t="s">
        <v>1595</v>
      </c>
      <c r="AH89" s="7" t="s">
        <v>1686</v>
      </c>
      <c r="AI89" s="7" t="s">
        <v>1599</v>
      </c>
      <c r="AJ89" s="7" t="s">
        <v>1599</v>
      </c>
      <c r="AK89" s="7" t="s">
        <v>1599</v>
      </c>
      <c r="AL89" s="7" t="s">
        <v>1599</v>
      </c>
      <c r="AM89" s="7" t="s">
        <v>1599</v>
      </c>
      <c r="AN89" s="7" t="s">
        <v>1599</v>
      </c>
      <c r="AO89" s="7" t="s">
        <v>1599</v>
      </c>
      <c r="AP89" s="7" t="s">
        <v>1794</v>
      </c>
      <c r="AQ89" s="7" t="s">
        <v>1603</v>
      </c>
      <c r="AR89" s="7" t="s">
        <v>1603</v>
      </c>
      <c r="AS89" s="7" t="s">
        <v>1603</v>
      </c>
      <c r="AT89" s="7" t="s">
        <v>1603</v>
      </c>
      <c r="AU89" s="7" t="s">
        <v>1603</v>
      </c>
      <c r="AV89" s="7" t="s">
        <v>1603</v>
      </c>
      <c r="AW89" s="7" t="s">
        <v>1603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V91" si="3">AVERAGE(C86:C88)</f>
        <v>12.5</v>
      </c>
      <c r="D91">
        <f t="shared" si="3"/>
        <v>100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100</v>
      </c>
      <c r="K91">
        <f t="shared" si="3"/>
        <v>10.416666666666666</v>
      </c>
      <c r="L91">
        <f t="shared" si="3"/>
        <v>25</v>
      </c>
      <c r="M91">
        <f t="shared" si="3"/>
        <v>58.472222222222229</v>
      </c>
      <c r="N91">
        <f t="shared" si="3"/>
        <v>97.916666666666671</v>
      </c>
      <c r="O91">
        <f t="shared" si="3"/>
        <v>100</v>
      </c>
      <c r="P91">
        <f t="shared" si="3"/>
        <v>100</v>
      </c>
      <c r="Q91">
        <f t="shared" si="3"/>
        <v>97.916666666666671</v>
      </c>
      <c r="R91">
        <f t="shared" si="3"/>
        <v>100.1388888888889</v>
      </c>
      <c r="S91">
        <f t="shared" si="3"/>
        <v>100</v>
      </c>
      <c r="T91">
        <f t="shared" si="3"/>
        <v>100</v>
      </c>
      <c r="U91">
        <f t="shared" si="3"/>
        <v>102.38095238095237</v>
      </c>
      <c r="V91">
        <f t="shared" si="3"/>
        <v>97.777777777777771</v>
      </c>
      <c r="W91">
        <f t="shared" si="3"/>
        <v>100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100</v>
      </c>
      <c r="AB91">
        <f t="shared" si="3"/>
        <v>97.916666666666671</v>
      </c>
      <c r="AC91">
        <f t="shared" si="3"/>
        <v>100</v>
      </c>
      <c r="AD91">
        <f t="shared" si="3"/>
        <v>100</v>
      </c>
      <c r="AE91">
        <f t="shared" si="3"/>
        <v>100</v>
      </c>
      <c r="AF91">
        <f t="shared" si="3"/>
        <v>100</v>
      </c>
      <c r="AG91">
        <f t="shared" si="3"/>
        <v>102.56410256410255</v>
      </c>
      <c r="AH91">
        <f t="shared" si="3"/>
        <v>100</v>
      </c>
      <c r="AI91">
        <f t="shared" si="3"/>
        <v>84.615384615384613</v>
      </c>
      <c r="AJ91">
        <f t="shared" si="3"/>
        <v>87.5</v>
      </c>
      <c r="AK91">
        <f t="shared" si="3"/>
        <v>97.916666666666671</v>
      </c>
      <c r="AL91">
        <f t="shared" si="3"/>
        <v>100</v>
      </c>
      <c r="AM91">
        <f t="shared" si="3"/>
        <v>95.833333333333329</v>
      </c>
      <c r="AN91">
        <f t="shared" si="3"/>
        <v>100</v>
      </c>
      <c r="AO91">
        <f t="shared" si="3"/>
        <v>97.619047619047635</v>
      </c>
      <c r="AP91">
        <f t="shared" si="3"/>
        <v>0</v>
      </c>
      <c r="AQ91">
        <f t="shared" si="3"/>
        <v>97.619047619047635</v>
      </c>
      <c r="AR91">
        <f t="shared" si="3"/>
        <v>100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>AVERAGE(AW87:AW88)</f>
        <v>96.428571428571431</v>
      </c>
    </row>
    <row r="92" spans="1:49" x14ac:dyDescent="0.25">
      <c r="A92" t="s">
        <v>1774</v>
      </c>
      <c r="B92">
        <f>STDEV(B86:B88)</f>
        <v>0</v>
      </c>
      <c r="C92">
        <f t="shared" ref="C92:AV92" si="4">STDEV(C86:C88)</f>
        <v>12.5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0</v>
      </c>
      <c r="K92">
        <f t="shared" si="4"/>
        <v>18.042195912175806</v>
      </c>
      <c r="L92">
        <f t="shared" si="4"/>
        <v>43.301270189221931</v>
      </c>
      <c r="M92">
        <f t="shared" si="4"/>
        <v>44.973629104340844</v>
      </c>
      <c r="N92">
        <f t="shared" si="4"/>
        <v>3.6084391824351609</v>
      </c>
      <c r="O92">
        <f t="shared" si="4"/>
        <v>0</v>
      </c>
      <c r="P92">
        <f t="shared" si="4"/>
        <v>0</v>
      </c>
      <c r="Q92">
        <f t="shared" si="4"/>
        <v>3.6084391824351609</v>
      </c>
      <c r="R92">
        <f t="shared" si="4"/>
        <v>6.4594533079074941</v>
      </c>
      <c r="S92">
        <f t="shared" si="4"/>
        <v>0</v>
      </c>
      <c r="T92">
        <f t="shared" si="4"/>
        <v>0</v>
      </c>
      <c r="U92">
        <f t="shared" si="4"/>
        <v>4.12393049421161</v>
      </c>
      <c r="V92">
        <f t="shared" si="4"/>
        <v>3.8490017945975077</v>
      </c>
      <c r="W92">
        <f t="shared" si="4"/>
        <v>0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0</v>
      </c>
      <c r="AB92">
        <f t="shared" si="4"/>
        <v>3.6084391824351609</v>
      </c>
      <c r="AC92">
        <f t="shared" si="4"/>
        <v>0</v>
      </c>
      <c r="AD92">
        <f t="shared" si="4"/>
        <v>0</v>
      </c>
      <c r="AE92">
        <f t="shared" si="4"/>
        <v>0</v>
      </c>
      <c r="AF92">
        <f t="shared" si="4"/>
        <v>0</v>
      </c>
      <c r="AG92">
        <f t="shared" si="4"/>
        <v>4.4411559168432753</v>
      </c>
      <c r="AH92">
        <f t="shared" si="4"/>
        <v>0</v>
      </c>
      <c r="AI92">
        <f t="shared" si="4"/>
        <v>26.646935501059655</v>
      </c>
      <c r="AJ92">
        <f t="shared" si="4"/>
        <v>16.535945694153693</v>
      </c>
      <c r="AK92">
        <f t="shared" si="4"/>
        <v>3.6084391824351609</v>
      </c>
      <c r="AL92">
        <f t="shared" si="4"/>
        <v>0</v>
      </c>
      <c r="AM92">
        <f t="shared" si="4"/>
        <v>3.6084391824351609</v>
      </c>
      <c r="AN92">
        <f t="shared" si="4"/>
        <v>0</v>
      </c>
      <c r="AO92">
        <f t="shared" si="4"/>
        <v>4.12393049421161</v>
      </c>
      <c r="AP92">
        <f t="shared" si="4"/>
        <v>0</v>
      </c>
      <c r="AQ92">
        <f t="shared" si="4"/>
        <v>4.12393049421161</v>
      </c>
      <c r="AR92">
        <f t="shared" si="4"/>
        <v>0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>STDEV(AW87:AW88)</f>
        <v>5.0507627227610508</v>
      </c>
    </row>
    <row r="93" spans="1:49" x14ac:dyDescent="0.25">
      <c r="A93" t="s">
        <v>1775</v>
      </c>
      <c r="B93">
        <f>STDEV(B86:B88)/SQRT(3)</f>
        <v>0</v>
      </c>
      <c r="C93">
        <f t="shared" ref="C93:AV93" si="5">STDEV(C86:C88)/SQRT(3)</f>
        <v>7.2168783648703227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5"/>
        <v>10.416666666666668</v>
      </c>
      <c r="L93">
        <f t="shared" si="5"/>
        <v>25</v>
      </c>
      <c r="M93">
        <f t="shared" si="5"/>
        <v>25.965536869825577</v>
      </c>
      <c r="N93">
        <f t="shared" si="5"/>
        <v>2.0833333333333335</v>
      </c>
      <c r="O93">
        <f t="shared" si="5"/>
        <v>0</v>
      </c>
      <c r="P93">
        <f t="shared" si="5"/>
        <v>0</v>
      </c>
      <c r="Q93">
        <f t="shared" si="5"/>
        <v>2.0833333333333335</v>
      </c>
      <c r="R93">
        <f t="shared" si="5"/>
        <v>3.7293671061382105</v>
      </c>
      <c r="S93">
        <f t="shared" si="5"/>
        <v>0</v>
      </c>
      <c r="T93">
        <f t="shared" si="5"/>
        <v>0</v>
      </c>
      <c r="U93">
        <f t="shared" si="5"/>
        <v>2.3809523809523796</v>
      </c>
      <c r="V93">
        <f t="shared" si="5"/>
        <v>2.2222222222222237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0</v>
      </c>
      <c r="AB93">
        <f t="shared" si="5"/>
        <v>2.0833333333333335</v>
      </c>
      <c r="AC93">
        <f t="shared" si="5"/>
        <v>0</v>
      </c>
      <c r="AD93">
        <f t="shared" si="5"/>
        <v>0</v>
      </c>
      <c r="AE93">
        <f t="shared" si="5"/>
        <v>0</v>
      </c>
      <c r="AF93">
        <f t="shared" si="5"/>
        <v>0</v>
      </c>
      <c r="AG93">
        <f t="shared" si="5"/>
        <v>2.5641025641025643</v>
      </c>
      <c r="AH93">
        <f t="shared" si="5"/>
        <v>0</v>
      </c>
      <c r="AI93">
        <f t="shared" si="5"/>
        <v>15.384615384615389</v>
      </c>
      <c r="AJ93">
        <f t="shared" si="5"/>
        <v>9.5470326978246689</v>
      </c>
      <c r="AK93">
        <f t="shared" si="5"/>
        <v>2.0833333333333335</v>
      </c>
      <c r="AL93">
        <f t="shared" si="5"/>
        <v>0</v>
      </c>
      <c r="AM93">
        <f t="shared" si="5"/>
        <v>2.0833333333333335</v>
      </c>
      <c r="AN93">
        <f t="shared" si="5"/>
        <v>0</v>
      </c>
      <c r="AO93">
        <f t="shared" si="5"/>
        <v>2.3809523809523796</v>
      </c>
      <c r="AP93">
        <f t="shared" si="5"/>
        <v>0</v>
      </c>
      <c r="AQ93">
        <f t="shared" si="5"/>
        <v>2.3809523809523796</v>
      </c>
      <c r="AR93">
        <f t="shared" si="5"/>
        <v>0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>STDEV(AW87:AW88)/SQRT(2)</f>
        <v>3.571428571428569</v>
      </c>
    </row>
    <row r="96" spans="1:49" s="7" customFormat="1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72.821657760534862</v>
      </c>
      <c r="C97">
        <f t="shared" ref="C97:AW97" si="6">C47/C39*100</f>
        <v>9.3005232921904319</v>
      </c>
      <c r="D97">
        <f t="shared" si="6"/>
        <v>76.098555393365885</v>
      </c>
      <c r="E97">
        <f t="shared" si="6"/>
        <v>84.253525572586412</v>
      </c>
      <c r="F97">
        <f t="shared" si="6"/>
        <v>77.370438387271307</v>
      </c>
      <c r="G97">
        <f t="shared" si="6"/>
        <v>55.928479718484006</v>
      </c>
      <c r="H97">
        <f t="shared" si="6"/>
        <v>100.71234381956484</v>
      </c>
      <c r="I97">
        <f t="shared" si="6"/>
        <v>77.214647872007831</v>
      </c>
      <c r="J97">
        <f t="shared" si="6"/>
        <v>44.482298469439328</v>
      </c>
      <c r="K97">
        <f t="shared" si="6"/>
        <v>0</v>
      </c>
      <c r="L97">
        <f t="shared" si="6"/>
        <v>0</v>
      </c>
      <c r="M97">
        <f t="shared" si="6"/>
        <v>67.532510179955338</v>
      </c>
      <c r="N97">
        <f t="shared" si="6"/>
        <v>18.917925481907698</v>
      </c>
      <c r="O97">
        <f t="shared" si="6"/>
        <v>36.087584175435374</v>
      </c>
      <c r="P97">
        <f t="shared" si="6"/>
        <v>35.160250720343036</v>
      </c>
      <c r="Q97">
        <f t="shared" si="6"/>
        <v>56.550722816716579</v>
      </c>
      <c r="R97">
        <f t="shared" si="6"/>
        <v>48.55748033169187</v>
      </c>
      <c r="S97">
        <f t="shared" si="6"/>
        <v>29.775237785692681</v>
      </c>
      <c r="T97">
        <f t="shared" si="6"/>
        <v>31.697532801808027</v>
      </c>
      <c r="U97">
        <f t="shared" si="6"/>
        <v>37.850083499876803</v>
      </c>
      <c r="V97">
        <f t="shared" si="6"/>
        <v>44.932963336551325</v>
      </c>
      <c r="W97">
        <f t="shared" si="6"/>
        <v>33.853874901199418</v>
      </c>
      <c r="X97">
        <f t="shared" si="6"/>
        <v>40.357215344022734</v>
      </c>
      <c r="Y97">
        <f t="shared" si="6"/>
        <v>49.136276391554709</v>
      </c>
      <c r="Z97">
        <f t="shared" si="6"/>
        <v>123.26692047116316</v>
      </c>
      <c r="AA97">
        <f t="shared" si="6"/>
        <v>51.48430582926342</v>
      </c>
      <c r="AB97">
        <f t="shared" si="6"/>
        <v>52.119154689474769</v>
      </c>
      <c r="AC97">
        <f t="shared" si="6"/>
        <v>47.990390289134282</v>
      </c>
      <c r="AD97">
        <f t="shared" si="6"/>
        <v>40.241624511981016</v>
      </c>
      <c r="AE97">
        <f t="shared" si="6"/>
        <v>39.019568669099165</v>
      </c>
      <c r="AF97">
        <f t="shared" si="6"/>
        <v>30.887829758119068</v>
      </c>
      <c r="AG97">
        <f t="shared" si="6"/>
        <v>43.438829651980811</v>
      </c>
      <c r="AH97">
        <f t="shared" si="6"/>
        <v>139.5948065818898</v>
      </c>
      <c r="AI97">
        <f t="shared" si="6"/>
        <v>7.9854276823437154</v>
      </c>
      <c r="AJ97">
        <f t="shared" si="6"/>
        <v>15.230162209557211</v>
      </c>
      <c r="AK97">
        <f t="shared" si="6"/>
        <v>10.714263225172695</v>
      </c>
      <c r="AL97">
        <f t="shared" si="6"/>
        <v>23.887617594711418</v>
      </c>
      <c r="AM97">
        <f t="shared" si="6"/>
        <v>24.613741807202299</v>
      </c>
      <c r="AN97">
        <f t="shared" si="6"/>
        <v>24.066041695816427</v>
      </c>
      <c r="AO97">
        <f t="shared" si="6"/>
        <v>68.659310723379605</v>
      </c>
      <c r="AP97">
        <f t="shared" si="6"/>
        <v>0</v>
      </c>
      <c r="AQ97">
        <f t="shared" si="6"/>
        <v>85.592782024021602</v>
      </c>
      <c r="AR97">
        <f t="shared" si="6"/>
        <v>80.559492926105207</v>
      </c>
      <c r="AS97">
        <f t="shared" si="6"/>
        <v>97.631508075727695</v>
      </c>
      <c r="AT97">
        <f t="shared" si="6"/>
        <v>76.755068924257074</v>
      </c>
      <c r="AU97">
        <f t="shared" si="6"/>
        <v>76.231381802094091</v>
      </c>
      <c r="AV97">
        <f t="shared" si="6"/>
        <v>88.493381943571421</v>
      </c>
      <c r="AW97" t="e">
        <f t="shared" si="6"/>
        <v>#DIV/0!</v>
      </c>
    </row>
    <row r="98" spans="1:49" x14ac:dyDescent="0.25">
      <c r="A98" t="s">
        <v>1771</v>
      </c>
      <c r="B98">
        <f>B65/B57*100</f>
        <v>58.708376263235195</v>
      </c>
      <c r="C98">
        <f t="shared" ref="C98:AW98" si="7">C65/C57*100</f>
        <v>3.009817522142781</v>
      </c>
      <c r="D98">
        <f t="shared" si="7"/>
        <v>69.644495731724277</v>
      </c>
      <c r="E98">
        <f t="shared" si="7"/>
        <v>70.6589949891722</v>
      </c>
      <c r="F98">
        <f t="shared" si="7"/>
        <v>84.798745053299584</v>
      </c>
      <c r="G98">
        <f t="shared" si="7"/>
        <v>75.951804665265826</v>
      </c>
      <c r="H98">
        <f t="shared" si="7"/>
        <v>82.926408420326126</v>
      </c>
      <c r="I98">
        <f t="shared" si="7"/>
        <v>74.695924374328399</v>
      </c>
      <c r="J98">
        <f t="shared" si="7"/>
        <v>68.996227423773902</v>
      </c>
      <c r="K98">
        <f t="shared" si="7"/>
        <v>0</v>
      </c>
      <c r="L98">
        <f t="shared" si="7"/>
        <v>0</v>
      </c>
      <c r="M98">
        <f t="shared" si="7"/>
        <v>10.251143548058153</v>
      </c>
      <c r="N98">
        <f t="shared" si="7"/>
        <v>33.769256960996188</v>
      </c>
      <c r="O98">
        <f t="shared" si="7"/>
        <v>47.1866327308284</v>
      </c>
      <c r="P98">
        <f t="shared" si="7"/>
        <v>39.812798257694645</v>
      </c>
      <c r="Q98">
        <f t="shared" si="7"/>
        <v>54.225607807825263</v>
      </c>
      <c r="R98">
        <f t="shared" si="7"/>
        <v>56.677250653716847</v>
      </c>
      <c r="S98">
        <f t="shared" si="7"/>
        <v>31.472950866369871</v>
      </c>
      <c r="T98">
        <f t="shared" si="7"/>
        <v>56.625450553858016</v>
      </c>
      <c r="U98">
        <f t="shared" si="7"/>
        <v>49.684582665856489</v>
      </c>
      <c r="V98">
        <f t="shared" si="7"/>
        <v>49.849787537327572</v>
      </c>
      <c r="W98">
        <f t="shared" si="7"/>
        <v>33.140012382649132</v>
      </c>
      <c r="X98">
        <f t="shared" si="7"/>
        <v>55.376584741035586</v>
      </c>
      <c r="Y98">
        <f t="shared" si="7"/>
        <v>74.878309968847347</v>
      </c>
      <c r="Z98">
        <f t="shared" si="7"/>
        <v>186.36640844979047</v>
      </c>
      <c r="AA98">
        <f t="shared" si="7"/>
        <v>86.537163596704914</v>
      </c>
      <c r="AB98">
        <f t="shared" si="7"/>
        <v>44.98474411580856</v>
      </c>
      <c r="AC98">
        <f t="shared" si="7"/>
        <v>60.780598711633196</v>
      </c>
      <c r="AD98">
        <f t="shared" si="7"/>
        <v>41.18194302928277</v>
      </c>
      <c r="AE98">
        <f t="shared" si="7"/>
        <v>52.278386968066805</v>
      </c>
      <c r="AF98">
        <f t="shared" si="7"/>
        <v>56.702858756707563</v>
      </c>
      <c r="AG98">
        <f t="shared" si="7"/>
        <v>67.719645476878725</v>
      </c>
      <c r="AH98">
        <f t="shared" si="7"/>
        <v>128.25485466626679</v>
      </c>
      <c r="AI98">
        <f t="shared" si="7"/>
        <v>57.623963364183872</v>
      </c>
      <c r="AJ98">
        <f t="shared" si="7"/>
        <v>18.016239956628471</v>
      </c>
      <c r="AK98">
        <f t="shared" si="7"/>
        <v>17.769645793442752</v>
      </c>
      <c r="AL98">
        <f t="shared" si="7"/>
        <v>24.752420942293512</v>
      </c>
      <c r="AM98">
        <f t="shared" si="7"/>
        <v>32.870469915033809</v>
      </c>
      <c r="AN98">
        <f t="shared" si="7"/>
        <v>41.610248362196394</v>
      </c>
      <c r="AO98">
        <f t="shared" si="7"/>
        <v>45.574152526024179</v>
      </c>
      <c r="AP98">
        <f t="shared" si="7"/>
        <v>0</v>
      </c>
      <c r="AQ98">
        <f t="shared" si="7"/>
        <v>44.161206155305841</v>
      </c>
      <c r="AR98">
        <f t="shared" si="7"/>
        <v>95.187911284426022</v>
      </c>
      <c r="AS98">
        <f t="shared" si="7"/>
        <v>81.198874669357664</v>
      </c>
      <c r="AT98">
        <f t="shared" si="7"/>
        <v>98.068819701910343</v>
      </c>
      <c r="AU98">
        <f t="shared" si="7"/>
        <v>90.19052477877662</v>
      </c>
      <c r="AV98">
        <f t="shared" si="7"/>
        <v>73.648700208577083</v>
      </c>
      <c r="AW98">
        <f t="shared" si="7"/>
        <v>73.087182823682497</v>
      </c>
    </row>
    <row r="99" spans="1:49" x14ac:dyDescent="0.25">
      <c r="A99" t="s">
        <v>1772</v>
      </c>
      <c r="B99">
        <f>B83/B75*100</f>
        <v>129.53634927662179</v>
      </c>
      <c r="C99">
        <f t="shared" ref="C99:AW99" si="8">C83/C75*100</f>
        <v>0</v>
      </c>
      <c r="D99">
        <f t="shared" si="8"/>
        <v>126.18490784646083</v>
      </c>
      <c r="E99">
        <f t="shared" si="8"/>
        <v>155.09601896193104</v>
      </c>
      <c r="F99">
        <f t="shared" si="8"/>
        <v>159.25835121054243</v>
      </c>
      <c r="G99">
        <f t="shared" si="8"/>
        <v>135.56741749242011</v>
      </c>
      <c r="H99">
        <f t="shared" si="8"/>
        <v>152.96407790743442</v>
      </c>
      <c r="I99">
        <f t="shared" si="8"/>
        <v>178.464173381016</v>
      </c>
      <c r="J99">
        <f t="shared" si="8"/>
        <v>101.4319072155001</v>
      </c>
      <c r="K99">
        <f t="shared" si="8"/>
        <v>23.285720794605432</v>
      </c>
      <c r="L99">
        <f t="shared" si="8"/>
        <v>14.80348750630489</v>
      </c>
      <c r="M99">
        <f t="shared" si="8"/>
        <v>24.239017457522856</v>
      </c>
      <c r="N99">
        <f t="shared" si="8"/>
        <v>81.299028739709371</v>
      </c>
      <c r="O99">
        <f t="shared" si="8"/>
        <v>51.120417309529053</v>
      </c>
      <c r="P99">
        <f t="shared" si="8"/>
        <v>74.178948005080542</v>
      </c>
      <c r="Q99">
        <f t="shared" si="8"/>
        <v>93.873931968402374</v>
      </c>
      <c r="R99">
        <f t="shared" si="8"/>
        <v>70.965005033652645</v>
      </c>
      <c r="S99">
        <f t="shared" si="8"/>
        <v>38.883321250373143</v>
      </c>
      <c r="T99">
        <f t="shared" si="8"/>
        <v>41.213618890719381</v>
      </c>
      <c r="U99">
        <f t="shared" si="8"/>
        <v>149.19444444444446</v>
      </c>
      <c r="V99">
        <f t="shared" si="8"/>
        <v>155.02501082912531</v>
      </c>
      <c r="W99">
        <f t="shared" si="8"/>
        <v>65.845979063539716</v>
      </c>
      <c r="X99">
        <f t="shared" si="8"/>
        <v>57.872948770797336</v>
      </c>
      <c r="Y99">
        <f t="shared" si="8"/>
        <v>77.720838600207259</v>
      </c>
      <c r="Z99">
        <f t="shared" si="8"/>
        <v>189.83107117364867</v>
      </c>
      <c r="AA99">
        <f t="shared" si="8"/>
        <v>90.61722016064634</v>
      </c>
      <c r="AB99">
        <f t="shared" si="8"/>
        <v>65.107813605258343</v>
      </c>
      <c r="AC99">
        <f t="shared" si="8"/>
        <v>166.3745025093655</v>
      </c>
      <c r="AD99">
        <f t="shared" si="8"/>
        <v>104.88008364047271</v>
      </c>
      <c r="AE99">
        <f t="shared" si="8"/>
        <v>55.562671064636113</v>
      </c>
      <c r="AF99">
        <f t="shared" si="8"/>
        <v>47.00689492604161</v>
      </c>
      <c r="AG99">
        <f t="shared" si="8"/>
        <v>102.21104765755294</v>
      </c>
      <c r="AH99">
        <f t="shared" si="8"/>
        <v>247.53079525146796</v>
      </c>
      <c r="AI99">
        <f t="shared" si="8"/>
        <v>26.813017367310504</v>
      </c>
      <c r="AJ99">
        <f t="shared" si="8"/>
        <v>12.79891271075412</v>
      </c>
      <c r="AK99">
        <f t="shared" si="8"/>
        <v>151.15713865539712</v>
      </c>
      <c r="AL99">
        <f t="shared" si="8"/>
        <v>27.252894292861711</v>
      </c>
      <c r="AM99">
        <f t="shared" si="8"/>
        <v>43.059192530726861</v>
      </c>
      <c r="AN99">
        <f t="shared" si="8"/>
        <v>53.591206814156813</v>
      </c>
      <c r="AO99">
        <f t="shared" si="8"/>
        <v>94.176920722375272</v>
      </c>
      <c r="AP99">
        <f t="shared" si="8"/>
        <v>0</v>
      </c>
      <c r="AQ99">
        <f t="shared" si="8"/>
        <v>156.51511587530942</v>
      </c>
      <c r="AR99">
        <f t="shared" si="8"/>
        <v>141.74419179029522</v>
      </c>
      <c r="AS99">
        <f t="shared" si="8"/>
        <v>147.91914676514176</v>
      </c>
      <c r="AT99">
        <f t="shared" si="8"/>
        <v>153.53277594517402</v>
      </c>
      <c r="AU99">
        <f t="shared" si="8"/>
        <v>169.44278699956146</v>
      </c>
      <c r="AV99">
        <f t="shared" si="8"/>
        <v>156.27118644067798</v>
      </c>
      <c r="AW99">
        <f t="shared" si="8"/>
        <v>154.89718482252141</v>
      </c>
    </row>
    <row r="100" spans="1:49" s="7" customFormat="1" x14ac:dyDescent="0.25">
      <c r="A100" s="7" t="s">
        <v>1773</v>
      </c>
      <c r="B100" s="7" t="s">
        <v>1644</v>
      </c>
      <c r="C100" s="7" t="s">
        <v>1583</v>
      </c>
      <c r="D100" s="7" t="s">
        <v>1583</v>
      </c>
      <c r="E100" s="7" t="s">
        <v>1583</v>
      </c>
      <c r="F100" s="7" t="s">
        <v>1583</v>
      </c>
      <c r="G100" s="7" t="s">
        <v>1583</v>
      </c>
      <c r="H100" s="7" t="s">
        <v>1583</v>
      </c>
      <c r="I100" s="7" t="s">
        <v>1583</v>
      </c>
      <c r="J100" s="7" t="s">
        <v>1644</v>
      </c>
      <c r="K100" s="7" t="s">
        <v>1587</v>
      </c>
      <c r="L100" s="7" t="s">
        <v>1587</v>
      </c>
      <c r="M100" s="7" t="s">
        <v>1587</v>
      </c>
      <c r="N100" s="7" t="s">
        <v>1587</v>
      </c>
      <c r="O100" s="7" t="s">
        <v>1587</v>
      </c>
      <c r="P100" s="7" t="s">
        <v>1587</v>
      </c>
      <c r="Q100" s="7" t="s">
        <v>1587</v>
      </c>
      <c r="R100" s="7" t="s">
        <v>1644</v>
      </c>
      <c r="S100" s="7" t="s">
        <v>1591</v>
      </c>
      <c r="T100" s="7" t="s">
        <v>1591</v>
      </c>
      <c r="U100" s="7" t="s">
        <v>1591</v>
      </c>
      <c r="V100" s="7" t="s">
        <v>1591</v>
      </c>
      <c r="W100" s="7" t="s">
        <v>1591</v>
      </c>
      <c r="X100" s="7" t="s">
        <v>1591</v>
      </c>
      <c r="Y100" s="7" t="s">
        <v>1591</v>
      </c>
      <c r="Z100" s="7" t="s">
        <v>1686</v>
      </c>
      <c r="AA100" s="7" t="s">
        <v>1595</v>
      </c>
      <c r="AB100" s="7" t="s">
        <v>1595</v>
      </c>
      <c r="AC100" s="7" t="s">
        <v>1595</v>
      </c>
      <c r="AD100" s="7" t="s">
        <v>1595</v>
      </c>
      <c r="AE100" s="7" t="s">
        <v>1595</v>
      </c>
      <c r="AF100" s="7" t="s">
        <v>1595</v>
      </c>
      <c r="AG100" s="7" t="s">
        <v>1595</v>
      </c>
      <c r="AH100" s="7" t="s">
        <v>1686</v>
      </c>
      <c r="AI100" s="7" t="s">
        <v>1599</v>
      </c>
      <c r="AJ100" s="7" t="s">
        <v>1599</v>
      </c>
      <c r="AK100" s="7" t="s">
        <v>1599</v>
      </c>
      <c r="AL100" s="7" t="s">
        <v>1599</v>
      </c>
      <c r="AM100" s="7" t="s">
        <v>1599</v>
      </c>
      <c r="AN100" s="7" t="s">
        <v>1599</v>
      </c>
      <c r="AO100" s="7" t="s">
        <v>1599</v>
      </c>
      <c r="AP100" s="7" t="s">
        <v>1794</v>
      </c>
      <c r="AQ100" s="7" t="s">
        <v>1603</v>
      </c>
      <c r="AR100" s="7" t="s">
        <v>1603</v>
      </c>
      <c r="AS100" s="7" t="s">
        <v>1603</v>
      </c>
      <c r="AT100" s="7" t="s">
        <v>1603</v>
      </c>
      <c r="AU100" s="7" t="s">
        <v>1603</v>
      </c>
      <c r="AV100" s="7" t="s">
        <v>1603</v>
      </c>
      <c r="AW100" s="7" t="s">
        <v>1603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87.022127766797283</v>
      </c>
      <c r="C102">
        <f t="shared" ref="C102:AV102" si="9">AVERAGE(C97:C99)</f>
        <v>4.1034469381110705</v>
      </c>
      <c r="D102">
        <f t="shared" si="9"/>
        <v>90.642652990516993</v>
      </c>
      <c r="E102">
        <f t="shared" si="9"/>
        <v>103.33617984122988</v>
      </c>
      <c r="F102">
        <f t="shared" si="9"/>
        <v>107.14251155037111</v>
      </c>
      <c r="G102">
        <f t="shared" si="9"/>
        <v>89.149233958723315</v>
      </c>
      <c r="H102">
        <f t="shared" si="9"/>
        <v>112.20094338244178</v>
      </c>
      <c r="I102">
        <f t="shared" si="9"/>
        <v>110.12491520911742</v>
      </c>
      <c r="J102">
        <f t="shared" si="9"/>
        <v>71.636811036237773</v>
      </c>
      <c r="K102">
        <f t="shared" si="9"/>
        <v>7.7619069315351439</v>
      </c>
      <c r="L102">
        <f t="shared" si="9"/>
        <v>4.9344958354349631</v>
      </c>
      <c r="M102">
        <f t="shared" si="9"/>
        <v>34.007557061845453</v>
      </c>
      <c r="N102">
        <f t="shared" si="9"/>
        <v>44.66207039420442</v>
      </c>
      <c r="O102">
        <f t="shared" si="9"/>
        <v>44.798211405264276</v>
      </c>
      <c r="P102">
        <f t="shared" si="9"/>
        <v>49.717332327706082</v>
      </c>
      <c r="Q102">
        <f t="shared" si="9"/>
        <v>68.216754197648072</v>
      </c>
      <c r="R102">
        <f t="shared" si="9"/>
        <v>58.733245339687123</v>
      </c>
      <c r="S102">
        <f t="shared" si="9"/>
        <v>33.377169967478565</v>
      </c>
      <c r="T102">
        <f t="shared" si="9"/>
        <v>43.178867415461809</v>
      </c>
      <c r="U102">
        <f t="shared" si="9"/>
        <v>78.909703536725914</v>
      </c>
      <c r="V102">
        <f t="shared" si="9"/>
        <v>83.269253901001392</v>
      </c>
      <c r="W102">
        <f t="shared" si="9"/>
        <v>44.279955449129424</v>
      </c>
      <c r="X102">
        <f t="shared" si="9"/>
        <v>51.202249618618545</v>
      </c>
      <c r="Y102">
        <f t="shared" si="9"/>
        <v>67.245141653536436</v>
      </c>
      <c r="Z102">
        <f t="shared" si="9"/>
        <v>166.48813336486742</v>
      </c>
      <c r="AA102">
        <f t="shared" si="9"/>
        <v>76.212896528871568</v>
      </c>
      <c r="AB102">
        <f t="shared" si="9"/>
        <v>54.070570803513895</v>
      </c>
      <c r="AC102">
        <f t="shared" si="9"/>
        <v>91.715163836710985</v>
      </c>
      <c r="AD102">
        <f t="shared" si="9"/>
        <v>62.101217060578826</v>
      </c>
      <c r="AE102">
        <f t="shared" si="9"/>
        <v>48.95354223393403</v>
      </c>
      <c r="AF102">
        <f t="shared" si="9"/>
        <v>44.865861146956085</v>
      </c>
      <c r="AG102">
        <f t="shared" si="9"/>
        <v>71.123174262137482</v>
      </c>
      <c r="AH102">
        <f t="shared" si="9"/>
        <v>171.79348549987489</v>
      </c>
      <c r="AI102">
        <f t="shared" si="9"/>
        <v>30.807469471279365</v>
      </c>
      <c r="AJ102">
        <f t="shared" si="9"/>
        <v>15.348438292313267</v>
      </c>
      <c r="AK102">
        <f t="shared" si="9"/>
        <v>59.880349224670852</v>
      </c>
      <c r="AL102">
        <f t="shared" si="9"/>
        <v>25.297644276622211</v>
      </c>
      <c r="AM102">
        <f t="shared" si="9"/>
        <v>33.514468084320988</v>
      </c>
      <c r="AN102">
        <f t="shared" si="9"/>
        <v>39.755832290723212</v>
      </c>
      <c r="AO102">
        <f t="shared" si="9"/>
        <v>69.470127990593014</v>
      </c>
      <c r="AP102">
        <f t="shared" si="9"/>
        <v>0</v>
      </c>
      <c r="AQ102">
        <f t="shared" si="9"/>
        <v>95.423034684878942</v>
      </c>
      <c r="AR102">
        <f t="shared" si="9"/>
        <v>105.83053200027548</v>
      </c>
      <c r="AS102">
        <f t="shared" si="9"/>
        <v>108.91650983674238</v>
      </c>
      <c r="AT102">
        <f t="shared" si="9"/>
        <v>109.45222152378047</v>
      </c>
      <c r="AU102">
        <f t="shared" si="9"/>
        <v>111.95489786014406</v>
      </c>
      <c r="AV102">
        <f t="shared" si="9"/>
        <v>106.13775619760884</v>
      </c>
      <c r="AW102">
        <f>AVERAGE(AW98:AW99)</f>
        <v>113.99218382310195</v>
      </c>
    </row>
    <row r="103" spans="1:49" x14ac:dyDescent="0.25">
      <c r="A103" t="s">
        <v>1774</v>
      </c>
      <c r="B103">
        <f>STDEV(B97:B99)</f>
        <v>37.488537602783651</v>
      </c>
      <c r="C103">
        <f t="shared" ref="C103:AV103" si="10">STDEV(C97:C99)</f>
        <v>4.7457299071636543</v>
      </c>
      <c r="D103">
        <f t="shared" si="10"/>
        <v>30.949194362901505</v>
      </c>
      <c r="E103">
        <f t="shared" si="10"/>
        <v>45.337771502319093</v>
      </c>
      <c r="F103">
        <f t="shared" si="10"/>
        <v>45.286206427505633</v>
      </c>
      <c r="G103">
        <f t="shared" si="10"/>
        <v>41.427276128259649</v>
      </c>
      <c r="H103">
        <f t="shared" si="10"/>
        <v>36.40480362168519</v>
      </c>
      <c r="I103">
        <f t="shared" si="10"/>
        <v>59.196931065963987</v>
      </c>
      <c r="J103">
        <f t="shared" si="10"/>
        <v>28.566483778077405</v>
      </c>
      <c r="K103">
        <f t="shared" si="10"/>
        <v>13.444017169039912</v>
      </c>
      <c r="L103">
        <f t="shared" si="10"/>
        <v>8.5467974967103899</v>
      </c>
      <c r="M103">
        <f t="shared" si="10"/>
        <v>29.863975209361694</v>
      </c>
      <c r="N103">
        <f t="shared" si="10"/>
        <v>32.585894943719744</v>
      </c>
      <c r="O103">
        <f t="shared" si="10"/>
        <v>7.795828072160333</v>
      </c>
      <c r="P103">
        <f t="shared" si="10"/>
        <v>21.311722849350009</v>
      </c>
      <c r="Q103">
        <f t="shared" si="10"/>
        <v>22.250159961699342</v>
      </c>
      <c r="R103">
        <f t="shared" si="10"/>
        <v>11.34436540441108</v>
      </c>
      <c r="S103">
        <f t="shared" si="10"/>
        <v>4.8434320361358152</v>
      </c>
      <c r="T103">
        <f t="shared" si="10"/>
        <v>12.57962329270012</v>
      </c>
      <c r="U103">
        <f t="shared" si="10"/>
        <v>61.155314127034266</v>
      </c>
      <c r="V103">
        <f t="shared" si="10"/>
        <v>62.190917980854216</v>
      </c>
      <c r="W103">
        <f t="shared" si="10"/>
        <v>18.680134657620243</v>
      </c>
      <c r="X103">
        <f t="shared" si="10"/>
        <v>9.4746522181630102</v>
      </c>
      <c r="Y103">
        <f t="shared" si="10"/>
        <v>15.747007431968804</v>
      </c>
      <c r="Z103">
        <f t="shared" si="10"/>
        <v>37.470733979329914</v>
      </c>
      <c r="AA103">
        <f t="shared" si="10"/>
        <v>21.512533878713548</v>
      </c>
      <c r="AB103">
        <f t="shared" si="10"/>
        <v>10.202475192663034</v>
      </c>
      <c r="AC103">
        <f t="shared" si="10"/>
        <v>64.972378717046666</v>
      </c>
      <c r="AD103">
        <f t="shared" si="10"/>
        <v>37.050568404867498</v>
      </c>
      <c r="AE103">
        <f t="shared" si="10"/>
        <v>8.7583961772045829</v>
      </c>
      <c r="AF103">
        <f t="shared" si="10"/>
        <v>13.040013411874996</v>
      </c>
      <c r="AG103">
        <f t="shared" si="10"/>
        <v>29.533564100319641</v>
      </c>
      <c r="AH103">
        <f t="shared" si="10"/>
        <v>65.835049127867364</v>
      </c>
      <c r="AI103">
        <f t="shared" si="10"/>
        <v>25.059185778223238</v>
      </c>
      <c r="AJ103">
        <f t="shared" si="10"/>
        <v>2.6106738251742305</v>
      </c>
      <c r="AK103">
        <f t="shared" si="10"/>
        <v>79.126694752036869</v>
      </c>
      <c r="AL103">
        <f t="shared" si="10"/>
        <v>1.7476335934630907</v>
      </c>
      <c r="AM103">
        <f t="shared" si="10"/>
        <v>9.2395732222883016</v>
      </c>
      <c r="AN103">
        <f t="shared" si="10"/>
        <v>14.849679728563828</v>
      </c>
      <c r="AO103">
        <f t="shared" si="10"/>
        <v>24.311526845668663</v>
      </c>
      <c r="AP103">
        <f t="shared" si="10"/>
        <v>0</v>
      </c>
      <c r="AQ103">
        <f t="shared" si="10"/>
        <v>56.818356698120901</v>
      </c>
      <c r="AR103">
        <f t="shared" si="10"/>
        <v>31.950600550716914</v>
      </c>
      <c r="AS103">
        <f t="shared" si="10"/>
        <v>34.762222680568698</v>
      </c>
      <c r="AT103">
        <f t="shared" si="10"/>
        <v>39.634460405385347</v>
      </c>
      <c r="AU103">
        <f t="shared" si="10"/>
        <v>50.272830300673583</v>
      </c>
      <c r="AV103">
        <f t="shared" si="10"/>
        <v>44.046699818554266</v>
      </c>
      <c r="AW103">
        <f>STDEV(AW98:AW99)</f>
        <v>57.848407182263998</v>
      </c>
    </row>
    <row r="104" spans="1:49" x14ac:dyDescent="0.25">
      <c r="A104" t="s">
        <v>1775</v>
      </c>
      <c r="B104">
        <f>STDEV(B97:B99)/SQRT(3)</f>
        <v>21.644017276492551</v>
      </c>
      <c r="C104">
        <f t="shared" ref="C104:AV104" si="11">STDEV(C97:C99)/SQRT(3)</f>
        <v>2.7399484394021938</v>
      </c>
      <c r="D104">
        <f t="shared" si="11"/>
        <v>17.868525696623234</v>
      </c>
      <c r="E104">
        <f t="shared" si="11"/>
        <v>26.175774581321672</v>
      </c>
      <c r="F104">
        <f t="shared" si="11"/>
        <v>26.146003471497338</v>
      </c>
      <c r="G104">
        <f t="shared" si="11"/>
        <v>23.918049024443668</v>
      </c>
      <c r="H104">
        <f t="shared" si="11"/>
        <v>21.018323170775407</v>
      </c>
      <c r="I104">
        <f t="shared" si="11"/>
        <v>34.177364086134027</v>
      </c>
      <c r="J104">
        <f t="shared" si="11"/>
        <v>16.492867099074068</v>
      </c>
      <c r="K104">
        <f t="shared" si="11"/>
        <v>7.7619069315351439</v>
      </c>
      <c r="L104">
        <f t="shared" si="11"/>
        <v>4.934495835434964</v>
      </c>
      <c r="M104">
        <f t="shared" si="11"/>
        <v>17.241974126197285</v>
      </c>
      <c r="N104">
        <f t="shared" si="11"/>
        <v>18.813475217541459</v>
      </c>
      <c r="O104">
        <f t="shared" si="11"/>
        <v>4.5009234360178096</v>
      </c>
      <c r="P104">
        <f t="shared" si="11"/>
        <v>12.304328923966926</v>
      </c>
      <c r="Q104">
        <f t="shared" si="11"/>
        <v>12.846135843399349</v>
      </c>
      <c r="R104">
        <f t="shared" si="11"/>
        <v>6.5496724200222154</v>
      </c>
      <c r="S104">
        <f t="shared" si="11"/>
        <v>2.7963567898646704</v>
      </c>
      <c r="T104">
        <f t="shared" si="11"/>
        <v>7.2628488943445006</v>
      </c>
      <c r="U104">
        <f t="shared" si="11"/>
        <v>35.30803707361936</v>
      </c>
      <c r="V104">
        <f t="shared" si="11"/>
        <v>35.905943237396123</v>
      </c>
      <c r="W104">
        <f t="shared" si="11"/>
        <v>10.784980773075507</v>
      </c>
      <c r="X104">
        <f t="shared" si="11"/>
        <v>5.4701930086344994</v>
      </c>
      <c r="Y104">
        <f t="shared" si="11"/>
        <v>9.0915389797782264</v>
      </c>
      <c r="Z104">
        <f t="shared" si="11"/>
        <v>21.633738349698984</v>
      </c>
      <c r="AA104">
        <f t="shared" si="11"/>
        <v>12.420267225826212</v>
      </c>
      <c r="AB104">
        <f t="shared" si="11"/>
        <v>5.8904017988844819</v>
      </c>
      <c r="AC104">
        <f t="shared" si="11"/>
        <v>37.511820342177209</v>
      </c>
      <c r="AD104">
        <f t="shared" si="11"/>
        <v>21.391155642178894</v>
      </c>
      <c r="AE104">
        <f t="shared" si="11"/>
        <v>5.0566623905784551</v>
      </c>
      <c r="AF104">
        <f t="shared" si="11"/>
        <v>7.5286552535823601</v>
      </c>
      <c r="AG104">
        <f t="shared" si="11"/>
        <v>17.051211183448615</v>
      </c>
      <c r="AH104">
        <f t="shared" si="11"/>
        <v>38.00988333608646</v>
      </c>
      <c r="AI104">
        <f t="shared" si="11"/>
        <v>14.46792765473003</v>
      </c>
      <c r="AJ104">
        <f t="shared" si="11"/>
        <v>1.507273235730652</v>
      </c>
      <c r="AK104">
        <f t="shared" si="11"/>
        <v>45.68381851517384</v>
      </c>
      <c r="AL104">
        <f t="shared" si="11"/>
        <v>1.0089967256307484</v>
      </c>
      <c r="AM104">
        <f t="shared" si="11"/>
        <v>5.3344700870854096</v>
      </c>
      <c r="AN104">
        <f t="shared" si="11"/>
        <v>8.5734665886660562</v>
      </c>
      <c r="AO104">
        <f t="shared" si="11"/>
        <v>14.036266568757616</v>
      </c>
      <c r="AP104">
        <f t="shared" si="11"/>
        <v>0</v>
      </c>
      <c r="AQ104">
        <f t="shared" si="11"/>
        <v>32.804093534572281</v>
      </c>
      <c r="AR104">
        <f t="shared" si="11"/>
        <v>18.446687828726617</v>
      </c>
      <c r="AS104">
        <f t="shared" si="11"/>
        <v>20.069978622256052</v>
      </c>
      <c r="AT104">
        <f t="shared" si="11"/>
        <v>22.882966384234795</v>
      </c>
      <c r="AU104">
        <f t="shared" si="11"/>
        <v>29.025032107018269</v>
      </c>
      <c r="AV104">
        <f t="shared" si="11"/>
        <v>25.430373997156948</v>
      </c>
      <c r="AW104">
        <f>STDEV(AW98:AW99)/SQRT(3)</f>
        <v>33.398793458871204</v>
      </c>
    </row>
    <row r="106" spans="1:49" x14ac:dyDescent="0.25">
      <c r="A106" t="s">
        <v>1773</v>
      </c>
      <c r="B106" s="165">
        <f>AVERAGE(B97:B99,J97:J99,R97:R99,)</f>
        <v>65.217655242816676</v>
      </c>
    </row>
    <row r="107" spans="1:49" x14ac:dyDescent="0.25">
      <c r="A107" t="s">
        <v>1774</v>
      </c>
      <c r="B107" s="165">
        <f>STDEV(B97:B99,J97:J99,R97:R99)</f>
        <v>27.165531916599384</v>
      </c>
    </row>
    <row r="108" spans="1:49" x14ac:dyDescent="0.25">
      <c r="A108" t="s">
        <v>1775</v>
      </c>
      <c r="B108" s="165">
        <f>STDEV(B97:B99,J97:J99,R97:R99)/SQRT(3)</f>
        <v>15.684027164728025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1581</v>
      </c>
      <c r="D112" s="224" t="s">
        <v>1581</v>
      </c>
      <c r="E112" s="224" t="s">
        <v>1581</v>
      </c>
      <c r="F112" s="224" t="s">
        <v>1581</v>
      </c>
      <c r="G112" s="224" t="s">
        <v>1581</v>
      </c>
      <c r="H112" s="224" t="s">
        <v>1581</v>
      </c>
      <c r="I112" s="225" t="s">
        <v>1581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1585</v>
      </c>
      <c r="D113" s="219" t="s">
        <v>1585</v>
      </c>
      <c r="E113" s="219" t="s">
        <v>1585</v>
      </c>
      <c r="F113" s="219" t="s">
        <v>1585</v>
      </c>
      <c r="G113" s="219" t="s">
        <v>1585</v>
      </c>
      <c r="H113" s="219" t="s">
        <v>1585</v>
      </c>
      <c r="I113" s="220" t="s">
        <v>1585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1589</v>
      </c>
      <c r="D114" s="219" t="s">
        <v>1589</v>
      </c>
      <c r="E114" s="219" t="s">
        <v>1589</v>
      </c>
      <c r="F114" s="219" t="s">
        <v>1589</v>
      </c>
      <c r="G114" s="219" t="s">
        <v>1589</v>
      </c>
      <c r="H114" s="219" t="s">
        <v>1589</v>
      </c>
      <c r="I114" s="220" t="s">
        <v>1589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1593</v>
      </c>
      <c r="D115" s="219" t="s">
        <v>1593</v>
      </c>
      <c r="E115" s="219" t="s">
        <v>1593</v>
      </c>
      <c r="F115" s="219" t="s">
        <v>1593</v>
      </c>
      <c r="G115" s="219" t="s">
        <v>1593</v>
      </c>
      <c r="H115" s="219" t="s">
        <v>1593</v>
      </c>
      <c r="I115" s="220" t="s">
        <v>1593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1597</v>
      </c>
      <c r="D116" s="219" t="s">
        <v>1597</v>
      </c>
      <c r="E116" s="219" t="s">
        <v>1597</v>
      </c>
      <c r="F116" s="219" t="s">
        <v>1597</v>
      </c>
      <c r="G116" s="219" t="s">
        <v>1597</v>
      </c>
      <c r="H116" s="219" t="s">
        <v>1597</v>
      </c>
      <c r="I116" s="220" t="s">
        <v>1597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1601</v>
      </c>
      <c r="D117" s="219" t="s">
        <v>1601</v>
      </c>
      <c r="E117" s="219" t="s">
        <v>1601</v>
      </c>
      <c r="F117" s="219" t="s">
        <v>1601</v>
      </c>
      <c r="G117" s="219" t="s">
        <v>1601</v>
      </c>
      <c r="H117" s="219" t="s">
        <v>1601</v>
      </c>
      <c r="I117" s="220" t="s">
        <v>1601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2273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0.17419999999999999</v>
      </c>
      <c r="C126">
        <v>0.18659999999999999</v>
      </c>
      <c r="D126">
        <v>0.16070000000000001</v>
      </c>
      <c r="E126">
        <v>0.18340000000000001</v>
      </c>
      <c r="F126">
        <v>0.19040000000000001</v>
      </c>
      <c r="G126">
        <v>0.17480000000000001</v>
      </c>
      <c r="H126">
        <v>0.1585</v>
      </c>
      <c r="I126">
        <v>0.15859999999999999</v>
      </c>
      <c r="K126" t="s">
        <v>1658</v>
      </c>
      <c r="L126">
        <f>B126-$F$132</f>
        <v>9.5166666666666663E-2</v>
      </c>
      <c r="M126">
        <f t="shared" ref="M126:S126" si="12">C126-$F$132</f>
        <v>0.10756666666666666</v>
      </c>
      <c r="N126">
        <f t="shared" si="12"/>
        <v>8.1666666666666679E-2</v>
      </c>
      <c r="O126">
        <f t="shared" si="12"/>
        <v>0.10436666666666668</v>
      </c>
      <c r="P126">
        <f t="shared" si="12"/>
        <v>0.11136666666666668</v>
      </c>
      <c r="Q126">
        <f t="shared" si="12"/>
        <v>9.576666666666668E-2</v>
      </c>
      <c r="R126">
        <f t="shared" si="12"/>
        <v>7.9466666666666672E-2</v>
      </c>
      <c r="S126">
        <f t="shared" si="12"/>
        <v>7.9566666666666661E-2</v>
      </c>
      <c r="U126" t="s">
        <v>1658</v>
      </c>
      <c r="V126">
        <f>L126/$L$131*100</f>
        <v>4.3467669493460814</v>
      </c>
      <c r="W126">
        <f t="shared" ref="W126:AC126" si="13">M126/$L$131*100</f>
        <v>4.9131407865288281</v>
      </c>
      <c r="X126">
        <f t="shared" si="13"/>
        <v>3.7301502717680917</v>
      </c>
      <c r="Y126">
        <f t="shared" si="13"/>
        <v>4.76697979628812</v>
      </c>
      <c r="Z126">
        <f t="shared" si="13"/>
        <v>5.0867069624396706</v>
      </c>
      <c r="AA126">
        <f t="shared" si="13"/>
        <v>4.3741721350162148</v>
      </c>
      <c r="AB126">
        <f t="shared" si="13"/>
        <v>3.6296645909776033</v>
      </c>
      <c r="AC126">
        <f t="shared" si="13"/>
        <v>3.6342321219226252</v>
      </c>
    </row>
    <row r="127" spans="1:29" x14ac:dyDescent="0.25">
      <c r="A127" t="s">
        <v>1659</v>
      </c>
      <c r="B127">
        <v>0.27010000000000001</v>
      </c>
      <c r="C127">
        <v>0.24210000000000001</v>
      </c>
      <c r="D127">
        <v>0.23930000000000001</v>
      </c>
      <c r="E127">
        <v>0.2238</v>
      </c>
      <c r="F127">
        <v>0.22239999999999999</v>
      </c>
      <c r="G127">
        <v>0.23069999999999999</v>
      </c>
      <c r="H127">
        <v>0.22650000000000001</v>
      </c>
      <c r="I127">
        <v>0.22589999999999999</v>
      </c>
      <c r="K127" t="s">
        <v>1659</v>
      </c>
      <c r="L127">
        <f t="shared" ref="L127:L131" si="14">B127-$F$132</f>
        <v>0.19106666666666666</v>
      </c>
      <c r="M127">
        <f t="shared" ref="M127:M131" si="15">C127-$F$132</f>
        <v>0.16306666666666669</v>
      </c>
      <c r="N127">
        <f t="shared" ref="N127:N131" si="16">D127-$F$132</f>
        <v>0.16026666666666667</v>
      </c>
      <c r="O127">
        <f t="shared" ref="O127:O131" si="17">E127-$F$132</f>
        <v>0.14476666666666665</v>
      </c>
      <c r="P127">
        <f t="shared" ref="P127:P131" si="18">F127-$F$132</f>
        <v>0.14336666666666664</v>
      </c>
      <c r="Q127">
        <f t="shared" ref="Q127:Q131" si="19">G127-$F$132</f>
        <v>0.15166666666666667</v>
      </c>
      <c r="R127">
        <f t="shared" ref="R127:R131" si="20">H127-$F$132</f>
        <v>0.14746666666666669</v>
      </c>
      <c r="S127">
        <f t="shared" ref="S127:S131" si="21">I127-$F$132</f>
        <v>0.14686666666666665</v>
      </c>
      <c r="U127" t="s">
        <v>1659</v>
      </c>
      <c r="V127">
        <f t="shared" ref="V127:V131" si="22">L127/$L$131*100</f>
        <v>8.7270291256223249</v>
      </c>
      <c r="W127">
        <f t="shared" ref="W127:W131" si="23">M127/$L$131*100</f>
        <v>7.4481204610161234</v>
      </c>
      <c r="X127">
        <f t="shared" ref="X127:X131" si="24">N127/$L$131*100</f>
        <v>7.320229594555502</v>
      </c>
      <c r="Y127">
        <f t="shared" ref="Y127:Y131" si="25">O127/$L$131*100</f>
        <v>6.6122622980770682</v>
      </c>
      <c r="Z127">
        <f t="shared" ref="Z127:Z131" si="26">P127/$L$131*100</f>
        <v>6.5483168648467576</v>
      </c>
      <c r="AA127">
        <f t="shared" ref="AA127:AA131" si="27">Q127/$L$131*100</f>
        <v>6.9274219332835978</v>
      </c>
      <c r="AB127">
        <f t="shared" ref="AB127:AB131" si="28">R127/$L$131*100</f>
        <v>6.7355856335926685</v>
      </c>
      <c r="AC127">
        <f t="shared" ref="AC127:AC131" si="29">S127/$L$131*100</f>
        <v>6.7081804479225333</v>
      </c>
    </row>
    <row r="128" spans="1:29" x14ac:dyDescent="0.25">
      <c r="A128" t="s">
        <v>1660</v>
      </c>
      <c r="B128">
        <v>0.17460000000000001</v>
      </c>
      <c r="C128">
        <v>0.21679999999999999</v>
      </c>
      <c r="D128">
        <v>0.17419999999999999</v>
      </c>
      <c r="E128">
        <v>0.16400000000000001</v>
      </c>
      <c r="F128">
        <v>0.1716</v>
      </c>
      <c r="G128">
        <v>0.1724</v>
      </c>
      <c r="H128">
        <v>0.1638</v>
      </c>
      <c r="I128">
        <v>0.23039999999999999</v>
      </c>
      <c r="K128" t="s">
        <v>1660</v>
      </c>
      <c r="L128">
        <f t="shared" si="14"/>
        <v>9.5566666666666675E-2</v>
      </c>
      <c r="M128">
        <f t="shared" si="15"/>
        <v>0.13776666666666665</v>
      </c>
      <c r="N128">
        <f t="shared" si="16"/>
        <v>9.5166666666666663E-2</v>
      </c>
      <c r="O128">
        <f t="shared" si="17"/>
        <v>8.4966666666666676E-2</v>
      </c>
      <c r="P128">
        <f t="shared" si="18"/>
        <v>9.2566666666666672E-2</v>
      </c>
      <c r="Q128">
        <f t="shared" si="19"/>
        <v>9.3366666666666667E-2</v>
      </c>
      <c r="R128">
        <f t="shared" si="20"/>
        <v>8.4766666666666671E-2</v>
      </c>
      <c r="S128">
        <f t="shared" si="21"/>
        <v>0.15136666666666665</v>
      </c>
      <c r="U128" t="s">
        <v>1660</v>
      </c>
      <c r="V128">
        <f t="shared" si="22"/>
        <v>4.3650370731261701</v>
      </c>
      <c r="W128">
        <f t="shared" si="23"/>
        <v>6.2925351319255167</v>
      </c>
      <c r="X128">
        <f t="shared" si="24"/>
        <v>4.3467669493460814</v>
      </c>
      <c r="Y128">
        <f t="shared" si="25"/>
        <v>3.8808787929538222</v>
      </c>
      <c r="Z128">
        <f t="shared" si="26"/>
        <v>4.2280111447755058</v>
      </c>
      <c r="AA128">
        <f t="shared" si="27"/>
        <v>4.2645513923356821</v>
      </c>
      <c r="AB128">
        <f t="shared" si="28"/>
        <v>3.8717437310637779</v>
      </c>
      <c r="AC128">
        <f t="shared" si="29"/>
        <v>6.9137193404485302</v>
      </c>
    </row>
    <row r="129" spans="1:29" x14ac:dyDescent="0.25">
      <c r="A129" t="s">
        <v>1661</v>
      </c>
      <c r="B129">
        <v>0.18190000000000001</v>
      </c>
      <c r="C129">
        <v>0.19009999999999999</v>
      </c>
      <c r="D129">
        <v>0.1772</v>
      </c>
      <c r="E129">
        <v>0.16259999999999999</v>
      </c>
      <c r="F129">
        <v>0.17269999999999999</v>
      </c>
      <c r="G129">
        <v>0.187</v>
      </c>
      <c r="H129">
        <v>0.16450000000000001</v>
      </c>
      <c r="I129">
        <v>0.1908</v>
      </c>
      <c r="K129" t="s">
        <v>1661</v>
      </c>
      <c r="L129">
        <f t="shared" si="14"/>
        <v>0.10286666666666668</v>
      </c>
      <c r="M129">
        <f t="shared" si="15"/>
        <v>0.11106666666666666</v>
      </c>
      <c r="N129">
        <f t="shared" si="16"/>
        <v>9.8166666666666666E-2</v>
      </c>
      <c r="O129">
        <f t="shared" si="17"/>
        <v>8.3566666666666664E-2</v>
      </c>
      <c r="P129">
        <f t="shared" si="18"/>
        <v>9.3666666666666662E-2</v>
      </c>
      <c r="Q129">
        <f t="shared" si="19"/>
        <v>0.10796666666666667</v>
      </c>
      <c r="R129">
        <f t="shared" si="20"/>
        <v>8.5466666666666677E-2</v>
      </c>
      <c r="S129">
        <f t="shared" si="21"/>
        <v>0.11176666666666667</v>
      </c>
      <c r="U129" t="s">
        <v>1661</v>
      </c>
      <c r="V129">
        <f t="shared" si="22"/>
        <v>4.6984668321127874</v>
      </c>
      <c r="W129">
        <f t="shared" si="23"/>
        <v>5.0730043696046039</v>
      </c>
      <c r="X129">
        <f t="shared" si="24"/>
        <v>4.4837928776967466</v>
      </c>
      <c r="Y129">
        <f t="shared" si="25"/>
        <v>3.8169333597235116</v>
      </c>
      <c r="Z129">
        <f t="shared" si="26"/>
        <v>4.2782539851707488</v>
      </c>
      <c r="AA129">
        <f t="shared" si="27"/>
        <v>4.9314109103089168</v>
      </c>
      <c r="AB129">
        <f t="shared" si="28"/>
        <v>3.9037164476789328</v>
      </c>
      <c r="AC129">
        <f t="shared" si="29"/>
        <v>5.1049770862197583</v>
      </c>
    </row>
    <row r="130" spans="1:29" x14ac:dyDescent="0.25">
      <c r="A130" t="s">
        <v>1662</v>
      </c>
      <c r="B130">
        <v>0.20399999999999999</v>
      </c>
      <c r="C130">
        <v>0.113</v>
      </c>
      <c r="D130">
        <v>0.19059999999999999</v>
      </c>
      <c r="E130">
        <v>0.1636</v>
      </c>
      <c r="F130">
        <v>0.1759</v>
      </c>
      <c r="G130">
        <v>0.1847</v>
      </c>
      <c r="H130">
        <v>0.17419999999999999</v>
      </c>
      <c r="I130">
        <v>0.1696</v>
      </c>
      <c r="K130" t="s">
        <v>1662</v>
      </c>
      <c r="L130">
        <f t="shared" si="14"/>
        <v>0.12496666666666666</v>
      </c>
      <c r="M130">
        <f t="shared" si="15"/>
        <v>3.3966666666666673E-2</v>
      </c>
      <c r="N130">
        <f t="shared" si="16"/>
        <v>0.11156666666666666</v>
      </c>
      <c r="O130">
        <f t="shared" si="17"/>
        <v>8.4566666666666665E-2</v>
      </c>
      <c r="P130">
        <f t="shared" si="18"/>
        <v>9.686666666666667E-2</v>
      </c>
      <c r="Q130">
        <f t="shared" si="19"/>
        <v>0.10566666666666667</v>
      </c>
      <c r="R130">
        <f t="shared" si="20"/>
        <v>9.5166666666666663E-2</v>
      </c>
      <c r="S130">
        <f t="shared" si="21"/>
        <v>9.056666666666667E-2</v>
      </c>
      <c r="U130" t="s">
        <v>1662</v>
      </c>
      <c r="V130">
        <f t="shared" si="22"/>
        <v>5.7078911709626823</v>
      </c>
      <c r="W130">
        <f t="shared" si="23"/>
        <v>1.5514380109925245</v>
      </c>
      <c r="X130">
        <f t="shared" si="24"/>
        <v>5.0958420243297144</v>
      </c>
      <c r="Y130">
        <f t="shared" si="25"/>
        <v>3.8626086691737331</v>
      </c>
      <c r="Z130">
        <f t="shared" si="26"/>
        <v>4.4244149754114579</v>
      </c>
      <c r="AA130">
        <f t="shared" si="27"/>
        <v>4.8263576985734069</v>
      </c>
      <c r="AB130">
        <f t="shared" si="28"/>
        <v>4.3467669493460814</v>
      </c>
      <c r="AC130">
        <f t="shared" si="29"/>
        <v>4.1366605258750626</v>
      </c>
    </row>
    <row r="131" spans="1:29" x14ac:dyDescent="0.25">
      <c r="A131" t="s">
        <v>1663</v>
      </c>
      <c r="B131">
        <v>2.2684000000000002</v>
      </c>
      <c r="C131">
        <v>0.19270000000000001</v>
      </c>
      <c r="D131">
        <v>0.1948</v>
      </c>
      <c r="E131">
        <v>0.19339999999999999</v>
      </c>
      <c r="F131">
        <v>0.16839999999999999</v>
      </c>
      <c r="G131">
        <v>0.21929999999999999</v>
      </c>
      <c r="H131">
        <v>0.17810000000000001</v>
      </c>
      <c r="I131">
        <v>7.9899999999999999E-2</v>
      </c>
      <c r="K131" t="s">
        <v>1663</v>
      </c>
      <c r="L131">
        <f t="shared" si="14"/>
        <v>2.1893666666666669</v>
      </c>
      <c r="M131">
        <f t="shared" si="15"/>
        <v>0.11366666666666668</v>
      </c>
      <c r="N131">
        <f t="shared" si="16"/>
        <v>0.11576666666666667</v>
      </c>
      <c r="O131">
        <f t="shared" si="17"/>
        <v>0.11436666666666666</v>
      </c>
      <c r="P131">
        <f t="shared" si="18"/>
        <v>8.9366666666666664E-2</v>
      </c>
      <c r="Q131">
        <f t="shared" si="19"/>
        <v>0.14026666666666665</v>
      </c>
      <c r="R131">
        <f t="shared" si="20"/>
        <v>9.9066666666666678E-2</v>
      </c>
      <c r="S131">
        <f t="shared" si="21"/>
        <v>8.6666666666666836E-4</v>
      </c>
      <c r="U131" t="s">
        <v>1663</v>
      </c>
      <c r="V131">
        <f t="shared" si="22"/>
        <v>100</v>
      </c>
      <c r="W131">
        <f t="shared" si="23"/>
        <v>5.1917601741751795</v>
      </c>
      <c r="X131">
        <f t="shared" si="24"/>
        <v>5.2876783240206446</v>
      </c>
      <c r="Y131">
        <f t="shared" si="25"/>
        <v>5.223732890790334</v>
      </c>
      <c r="Z131">
        <f t="shared" si="26"/>
        <v>4.0818501545347958</v>
      </c>
      <c r="AA131">
        <f t="shared" si="27"/>
        <v>6.4067234055510704</v>
      </c>
      <c r="AB131">
        <f t="shared" si="28"/>
        <v>4.5249006562019458</v>
      </c>
      <c r="AC131">
        <f t="shared" si="29"/>
        <v>3.9585268190192056E-2</v>
      </c>
    </row>
    <row r="132" spans="1:29" x14ac:dyDescent="0.25">
      <c r="A132" t="s">
        <v>1664</v>
      </c>
      <c r="B132">
        <v>8.1299999999999997E-2</v>
      </c>
      <c r="C132">
        <v>8.2500000000000004E-2</v>
      </c>
      <c r="D132">
        <v>7.3300000000000004E-2</v>
      </c>
      <c r="E132">
        <v>4</v>
      </c>
      <c r="F132">
        <f>AVERAGE(B132:D132)</f>
        <v>7.903333333333333E-2</v>
      </c>
    </row>
    <row r="133" spans="1:29" x14ac:dyDescent="0.25">
      <c r="A133" t="s">
        <v>1665</v>
      </c>
    </row>
    <row r="136" spans="1:29" x14ac:dyDescent="0.25">
      <c r="A136" s="7" t="s">
        <v>2089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0.15970000000000001</v>
      </c>
      <c r="C139">
        <v>0.1724</v>
      </c>
      <c r="D139">
        <v>0.17749999999999999</v>
      </c>
      <c r="E139">
        <v>0.1686</v>
      </c>
      <c r="F139">
        <v>0.1797</v>
      </c>
      <c r="G139">
        <v>0.16139999999999999</v>
      </c>
      <c r="H139">
        <v>0.18820000000000001</v>
      </c>
      <c r="I139">
        <v>0.18340000000000001</v>
      </c>
      <c r="K139" t="s">
        <v>1658</v>
      </c>
      <c r="L139">
        <f>B139-$F$145</f>
        <v>7.8600000000000003E-2</v>
      </c>
      <c r="M139">
        <f t="shared" ref="M139:S139" si="30">C139-$F$145</f>
        <v>9.1299999999999992E-2</v>
      </c>
      <c r="N139">
        <f t="shared" si="30"/>
        <v>9.6399999999999986E-2</v>
      </c>
      <c r="O139">
        <f t="shared" si="30"/>
        <v>8.7499999999999994E-2</v>
      </c>
      <c r="P139">
        <f t="shared" si="30"/>
        <v>9.8599999999999993E-2</v>
      </c>
      <c r="Q139">
        <f t="shared" si="30"/>
        <v>8.0299999999999983E-2</v>
      </c>
      <c r="R139">
        <f t="shared" si="30"/>
        <v>0.1071</v>
      </c>
      <c r="S139">
        <f t="shared" si="30"/>
        <v>0.1023</v>
      </c>
      <c r="U139" t="s">
        <v>1658</v>
      </c>
      <c r="V139">
        <f>L139/$L$144*100</f>
        <v>5.8687374001343979</v>
      </c>
      <c r="W139">
        <f t="shared" ref="W139:AC139" si="31">M139/$L$144*100</f>
        <v>6.8169939520645091</v>
      </c>
      <c r="X139">
        <f t="shared" si="31"/>
        <v>7.1977898902411681</v>
      </c>
      <c r="Y139">
        <f t="shared" si="31"/>
        <v>6.5332636451877839</v>
      </c>
      <c r="Z139">
        <f t="shared" si="31"/>
        <v>7.3620548047487482</v>
      </c>
      <c r="AA139">
        <f t="shared" si="31"/>
        <v>5.9956693795266167</v>
      </c>
      <c r="AB139">
        <f t="shared" si="31"/>
        <v>7.9967147017098474</v>
      </c>
      <c r="AC139">
        <f t="shared" si="31"/>
        <v>7.6383185246024041</v>
      </c>
    </row>
    <row r="140" spans="1:29" x14ac:dyDescent="0.25">
      <c r="A140" t="s">
        <v>1659</v>
      </c>
      <c r="B140">
        <v>0.24360000000000001</v>
      </c>
      <c r="C140">
        <v>0.26329999999999998</v>
      </c>
      <c r="D140">
        <v>0.23710000000000001</v>
      </c>
      <c r="E140">
        <v>0.23369999999999999</v>
      </c>
      <c r="F140">
        <v>0.2258</v>
      </c>
      <c r="G140">
        <v>0.24390000000000001</v>
      </c>
      <c r="H140">
        <v>0.2883</v>
      </c>
      <c r="I140">
        <v>0.2394</v>
      </c>
      <c r="K140" t="s">
        <v>1659</v>
      </c>
      <c r="L140">
        <f t="shared" ref="L140:L144" si="32">B140-$F$145</f>
        <v>0.16250000000000001</v>
      </c>
      <c r="M140">
        <f t="shared" ref="M140:M144" si="33">C140-$F$145</f>
        <v>0.18219999999999997</v>
      </c>
      <c r="N140">
        <f t="shared" ref="N140:N144" si="34">D140-$F$145</f>
        <v>0.156</v>
      </c>
      <c r="O140">
        <f t="shared" ref="O140:O144" si="35">E140-$F$145</f>
        <v>0.15259999999999999</v>
      </c>
      <c r="P140">
        <f t="shared" ref="P140:P144" si="36">F140-$F$145</f>
        <v>0.1447</v>
      </c>
      <c r="Q140">
        <f t="shared" ref="Q140:Q144" si="37">G140-$F$145</f>
        <v>0.1628</v>
      </c>
      <c r="R140">
        <f t="shared" ref="R140:R144" si="38">H140-$F$145</f>
        <v>0.2072</v>
      </c>
      <c r="S140">
        <f t="shared" ref="S140:S144" si="39">I140-$F$145</f>
        <v>0.1583</v>
      </c>
      <c r="U140" t="s">
        <v>1659</v>
      </c>
      <c r="V140">
        <f t="shared" ref="V140:V144" si="40">L140/$L$144*100</f>
        <v>12.1332039124916</v>
      </c>
      <c r="W140">
        <f t="shared" ref="W140:W144" si="41">M140/$L$144*100</f>
        <v>13.604121556036732</v>
      </c>
      <c r="X140">
        <f t="shared" ref="X140:X144" si="42">N140/$L$144*100</f>
        <v>11.647875755991935</v>
      </c>
      <c r="Y140">
        <f t="shared" ref="Y140:Y144" si="43">O140/$L$144*100</f>
        <v>11.394011797207494</v>
      </c>
      <c r="Z140">
        <f t="shared" ref="Z140:Z144" si="44">P140/$L$144*100</f>
        <v>10.804151422384827</v>
      </c>
      <c r="AA140">
        <f t="shared" ref="AA140:AA144" si="45">Q140/$L$144*100</f>
        <v>12.155603673560814</v>
      </c>
      <c r="AB140">
        <f t="shared" ref="AB140:AB144" si="46">R140/$L$144*100</f>
        <v>15.470768311804672</v>
      </c>
      <c r="AC140">
        <f t="shared" ref="AC140:AC144" si="47">S140/$L$144*100</f>
        <v>11.819607257522586</v>
      </c>
    </row>
    <row r="141" spans="1:29" x14ac:dyDescent="0.25">
      <c r="A141" t="s">
        <v>1660</v>
      </c>
      <c r="B141">
        <v>0.1804</v>
      </c>
      <c r="C141">
        <v>0.1845</v>
      </c>
      <c r="D141">
        <v>0.16789999999999999</v>
      </c>
      <c r="E141">
        <v>0.156</v>
      </c>
      <c r="F141">
        <v>0.1943</v>
      </c>
      <c r="G141">
        <v>0.1608</v>
      </c>
      <c r="H141">
        <v>0.15970000000000001</v>
      </c>
      <c r="I141">
        <v>0.1754</v>
      </c>
      <c r="K141" t="s">
        <v>1660</v>
      </c>
      <c r="L141">
        <f t="shared" si="32"/>
        <v>9.9299999999999999E-2</v>
      </c>
      <c r="M141">
        <f t="shared" si="33"/>
        <v>0.10339999999999999</v>
      </c>
      <c r="N141">
        <f t="shared" si="34"/>
        <v>8.6799999999999988E-2</v>
      </c>
      <c r="O141">
        <f t="shared" si="35"/>
        <v>7.4899999999999994E-2</v>
      </c>
      <c r="P141">
        <f t="shared" si="36"/>
        <v>0.1132</v>
      </c>
      <c r="Q141">
        <f t="shared" si="37"/>
        <v>7.9699999999999993E-2</v>
      </c>
      <c r="R141">
        <f t="shared" si="38"/>
        <v>7.8600000000000003E-2</v>
      </c>
      <c r="S141">
        <f t="shared" si="39"/>
        <v>9.4299999999999995E-2</v>
      </c>
      <c r="U141" t="s">
        <v>1660</v>
      </c>
      <c r="V141">
        <f t="shared" si="40"/>
        <v>7.4143209139102506</v>
      </c>
      <c r="W141">
        <f t="shared" si="41"/>
        <v>7.7204509818561915</v>
      </c>
      <c r="X141">
        <f t="shared" si="42"/>
        <v>6.4809975360262815</v>
      </c>
      <c r="Y141">
        <f t="shared" si="43"/>
        <v>5.5924736802807429</v>
      </c>
      <c r="Z141">
        <f t="shared" si="44"/>
        <v>8.4521765101172228</v>
      </c>
      <c r="AA141">
        <f t="shared" si="45"/>
        <v>5.9508698573881862</v>
      </c>
      <c r="AB141">
        <f t="shared" si="46"/>
        <v>5.8687374001343979</v>
      </c>
      <c r="AC141">
        <f t="shared" si="47"/>
        <v>7.0409915627566626</v>
      </c>
    </row>
    <row r="142" spans="1:29" x14ac:dyDescent="0.25">
      <c r="A142" t="s">
        <v>1661</v>
      </c>
      <c r="B142">
        <v>0.1792</v>
      </c>
      <c r="C142">
        <v>0.17280000000000001</v>
      </c>
      <c r="D142">
        <v>0.1646</v>
      </c>
      <c r="E142">
        <v>0.1573</v>
      </c>
      <c r="F142">
        <v>0.16919999999999999</v>
      </c>
      <c r="G142">
        <v>0.16719999999999999</v>
      </c>
      <c r="H142">
        <v>0.16769999999999999</v>
      </c>
      <c r="I142">
        <v>0.18279999999999999</v>
      </c>
      <c r="K142" t="s">
        <v>1661</v>
      </c>
      <c r="L142">
        <f t="shared" si="32"/>
        <v>9.8099999999999993E-2</v>
      </c>
      <c r="M142">
        <f t="shared" si="33"/>
        <v>9.1700000000000004E-2</v>
      </c>
      <c r="N142">
        <f t="shared" si="34"/>
        <v>8.3499999999999991E-2</v>
      </c>
      <c r="O142">
        <f t="shared" si="35"/>
        <v>7.619999999999999E-2</v>
      </c>
      <c r="P142">
        <f t="shared" si="36"/>
        <v>8.8099999999999984E-2</v>
      </c>
      <c r="Q142">
        <f t="shared" si="37"/>
        <v>8.6099999999999982E-2</v>
      </c>
      <c r="R142">
        <f t="shared" si="38"/>
        <v>8.6599999999999983E-2</v>
      </c>
      <c r="S142">
        <f t="shared" si="39"/>
        <v>0.10169999999999998</v>
      </c>
      <c r="U142" t="s">
        <v>1661</v>
      </c>
      <c r="V142">
        <f t="shared" si="40"/>
        <v>7.3247218696333896</v>
      </c>
      <c r="W142">
        <f t="shared" si="41"/>
        <v>6.8468603001567985</v>
      </c>
      <c r="X142">
        <f t="shared" si="42"/>
        <v>6.2346001642649131</v>
      </c>
      <c r="Y142">
        <f t="shared" si="43"/>
        <v>5.6895393115806749</v>
      </c>
      <c r="Z142">
        <f t="shared" si="44"/>
        <v>6.5780631673262135</v>
      </c>
      <c r="AA142">
        <f t="shared" si="45"/>
        <v>6.4287314268647782</v>
      </c>
      <c r="AB142">
        <f t="shared" si="46"/>
        <v>6.4660643619801368</v>
      </c>
      <c r="AC142">
        <f t="shared" si="47"/>
        <v>7.5935190024639718</v>
      </c>
    </row>
    <row r="143" spans="1:29" x14ac:dyDescent="0.25">
      <c r="A143" t="s">
        <v>1662</v>
      </c>
      <c r="B143">
        <v>0.16930000000000001</v>
      </c>
      <c r="C143">
        <v>0.1094</v>
      </c>
      <c r="D143">
        <v>0.15870000000000001</v>
      </c>
      <c r="E143">
        <v>0.15429999999999999</v>
      </c>
      <c r="F143">
        <v>0.17180000000000001</v>
      </c>
      <c r="G143">
        <v>0.15720000000000001</v>
      </c>
      <c r="H143">
        <v>0.1681</v>
      </c>
      <c r="I143">
        <v>0.1749</v>
      </c>
      <c r="K143" t="s">
        <v>1662</v>
      </c>
      <c r="L143">
        <f t="shared" si="32"/>
        <v>8.8200000000000001E-2</v>
      </c>
      <c r="M143">
        <f t="shared" si="33"/>
        <v>2.8299999999999992E-2</v>
      </c>
      <c r="N143">
        <f t="shared" si="34"/>
        <v>7.7600000000000002E-2</v>
      </c>
      <c r="O143">
        <f t="shared" si="35"/>
        <v>7.3199999999999987E-2</v>
      </c>
      <c r="P143">
        <f t="shared" si="36"/>
        <v>9.0700000000000003E-2</v>
      </c>
      <c r="Q143">
        <f t="shared" si="37"/>
        <v>7.6100000000000001E-2</v>
      </c>
      <c r="R143">
        <f t="shared" si="38"/>
        <v>8.6999999999999994E-2</v>
      </c>
      <c r="S143">
        <f t="shared" si="39"/>
        <v>9.3799999999999994E-2</v>
      </c>
      <c r="U143" t="s">
        <v>1662</v>
      </c>
      <c r="V143">
        <f t="shared" si="40"/>
        <v>6.5855297543492872</v>
      </c>
      <c r="W143">
        <f t="shared" si="41"/>
        <v>2.1130441275293057</v>
      </c>
      <c r="X143">
        <f t="shared" si="42"/>
        <v>5.7940715299036807</v>
      </c>
      <c r="Y143">
        <f t="shared" si="43"/>
        <v>5.4655417008885223</v>
      </c>
      <c r="Z143">
        <f t="shared" si="44"/>
        <v>6.7721944299260803</v>
      </c>
      <c r="AA143">
        <f t="shared" si="45"/>
        <v>5.6820727245576039</v>
      </c>
      <c r="AB143">
        <f t="shared" si="46"/>
        <v>6.4959307100724244</v>
      </c>
      <c r="AC143">
        <f t="shared" si="47"/>
        <v>7.003658627641304</v>
      </c>
    </row>
    <row r="144" spans="1:29" x14ac:dyDescent="0.25">
      <c r="A144" t="s">
        <v>1663</v>
      </c>
      <c r="B144">
        <v>1.4204000000000001</v>
      </c>
      <c r="C144">
        <v>0.15060000000000001</v>
      </c>
      <c r="D144">
        <v>0.1711</v>
      </c>
      <c r="E144">
        <v>0.16189999999999999</v>
      </c>
      <c r="F144">
        <v>0.19689999999999999</v>
      </c>
      <c r="G144">
        <v>0.17130000000000001</v>
      </c>
      <c r="H144">
        <v>0.17899999999999999</v>
      </c>
      <c r="I144">
        <v>0.18390000000000001</v>
      </c>
      <c r="K144" t="s">
        <v>1663</v>
      </c>
      <c r="L144">
        <f t="shared" si="32"/>
        <v>1.3393000000000002</v>
      </c>
      <c r="M144">
        <f t="shared" si="33"/>
        <v>6.9500000000000006E-2</v>
      </c>
      <c r="N144">
        <f t="shared" si="34"/>
        <v>0.09</v>
      </c>
      <c r="O144">
        <f t="shared" si="35"/>
        <v>8.0799999999999983E-2</v>
      </c>
      <c r="P144">
        <f t="shared" si="36"/>
        <v>0.11579999999999999</v>
      </c>
      <c r="Q144">
        <f t="shared" si="37"/>
        <v>9.0200000000000002E-2</v>
      </c>
      <c r="R144">
        <f t="shared" si="38"/>
        <v>9.7899999999999987E-2</v>
      </c>
      <c r="S144">
        <f t="shared" si="39"/>
        <v>0.1028</v>
      </c>
      <c r="U144" t="s">
        <v>1663</v>
      </c>
      <c r="V144">
        <f t="shared" si="40"/>
        <v>100</v>
      </c>
      <c r="W144">
        <f t="shared" si="41"/>
        <v>5.189277981034869</v>
      </c>
      <c r="X144">
        <f t="shared" si="42"/>
        <v>6.719928320764577</v>
      </c>
      <c r="Y144">
        <f t="shared" si="43"/>
        <v>6.0330023146419753</v>
      </c>
      <c r="Z144">
        <f t="shared" si="44"/>
        <v>8.6463077727170887</v>
      </c>
      <c r="AA144">
        <f t="shared" si="45"/>
        <v>6.7348614948107217</v>
      </c>
      <c r="AB144">
        <f t="shared" si="46"/>
        <v>7.3097886955872449</v>
      </c>
      <c r="AC144">
        <f t="shared" si="47"/>
        <v>7.6756514597177627</v>
      </c>
    </row>
    <row r="145" spans="1:29" x14ac:dyDescent="0.25">
      <c r="A145" t="s">
        <v>1664</v>
      </c>
      <c r="B145">
        <v>8.1000000000000003E-2</v>
      </c>
      <c r="C145">
        <v>8.1500000000000003E-2</v>
      </c>
      <c r="D145">
        <v>8.0799999999999997E-2</v>
      </c>
      <c r="E145">
        <v>3.7945000000000002</v>
      </c>
      <c r="F145">
        <f>AVERAGE(B145:D145)</f>
        <v>8.1100000000000005E-2</v>
      </c>
    </row>
    <row r="146" spans="1:29" x14ac:dyDescent="0.25">
      <c r="A146" t="s">
        <v>1665</v>
      </c>
    </row>
    <row r="149" spans="1:29" x14ac:dyDescent="0.25">
      <c r="A149" s="7" t="s">
        <v>2437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0.13550000000000001</v>
      </c>
      <c r="C152">
        <v>0.1336</v>
      </c>
      <c r="D152">
        <v>0.14649999999999999</v>
      </c>
      <c r="E152">
        <v>0.14760000000000001</v>
      </c>
      <c r="F152">
        <v>0.14630000000000001</v>
      </c>
      <c r="G152">
        <v>0.1421</v>
      </c>
      <c r="H152">
        <v>0.14050000000000001</v>
      </c>
      <c r="I152">
        <v>0.14810000000000001</v>
      </c>
      <c r="K152" t="s">
        <v>1658</v>
      </c>
      <c r="L152">
        <f>B152-$F$158</f>
        <v>5.5833333333333346E-2</v>
      </c>
      <c r="M152">
        <f t="shared" ref="M152:S152" si="48">C152-$F$158</f>
        <v>5.3933333333333333E-2</v>
      </c>
      <c r="N152">
        <f t="shared" si="48"/>
        <v>6.6833333333333328E-2</v>
      </c>
      <c r="O152">
        <f t="shared" si="48"/>
        <v>6.7933333333333346E-2</v>
      </c>
      <c r="P152">
        <f t="shared" si="48"/>
        <v>6.663333333333335E-2</v>
      </c>
      <c r="Q152">
        <f t="shared" si="48"/>
        <v>6.2433333333333341E-2</v>
      </c>
      <c r="R152">
        <f t="shared" si="48"/>
        <v>6.083333333333335E-2</v>
      </c>
      <c r="S152">
        <f t="shared" si="48"/>
        <v>6.8433333333333346E-2</v>
      </c>
      <c r="U152" t="s">
        <v>1658</v>
      </c>
      <c r="V152">
        <f>L152/$L$157*100</f>
        <v>3.5682331387669901</v>
      </c>
      <c r="W152">
        <f t="shared" ref="W152:AC152" si="49">M152/$L$157*100</f>
        <v>3.4468066976268585</v>
      </c>
      <c r="X152">
        <f t="shared" si="49"/>
        <v>4.2712283243151123</v>
      </c>
      <c r="Y152">
        <f t="shared" si="49"/>
        <v>4.3415278428699251</v>
      </c>
      <c r="Z152">
        <f t="shared" si="49"/>
        <v>4.2584465936687836</v>
      </c>
      <c r="AA152">
        <f t="shared" si="49"/>
        <v>3.9900302500958635</v>
      </c>
      <c r="AB152">
        <f t="shared" si="49"/>
        <v>3.8877764049252277</v>
      </c>
      <c r="AC152">
        <f t="shared" si="49"/>
        <v>4.3734821694857491</v>
      </c>
    </row>
    <row r="153" spans="1:29" x14ac:dyDescent="0.25">
      <c r="A153" t="s">
        <v>1659</v>
      </c>
      <c r="B153">
        <v>0.20610000000000001</v>
      </c>
      <c r="C153">
        <v>0.1993</v>
      </c>
      <c r="D153">
        <v>0.20610000000000001</v>
      </c>
      <c r="E153">
        <v>0.20449999999999999</v>
      </c>
      <c r="F153">
        <v>0.2218</v>
      </c>
      <c r="G153">
        <v>0.2135</v>
      </c>
      <c r="H153">
        <v>0.20780000000000001</v>
      </c>
      <c r="I153">
        <v>0.22270000000000001</v>
      </c>
      <c r="K153" t="s">
        <v>1659</v>
      </c>
      <c r="L153">
        <f t="shared" ref="L153:L157" si="50">B153-$F$158</f>
        <v>0.12643333333333334</v>
      </c>
      <c r="M153">
        <f t="shared" ref="M153:M157" si="51">C153-$F$158</f>
        <v>0.11963333333333334</v>
      </c>
      <c r="N153">
        <f t="shared" ref="N153:N157" si="52">D153-$F$158</f>
        <v>0.12643333333333334</v>
      </c>
      <c r="O153">
        <f t="shared" ref="O153:O157" si="53">E153-$F$158</f>
        <v>0.12483333333333332</v>
      </c>
      <c r="P153">
        <f t="shared" ref="P153:P157" si="54">F153-$F$158</f>
        <v>0.14213333333333333</v>
      </c>
      <c r="Q153">
        <f t="shared" ref="Q153:Q157" si="55">G153-$F$158</f>
        <v>0.13383333333333333</v>
      </c>
      <c r="R153">
        <f t="shared" ref="R153:R157" si="56">H153-$F$158</f>
        <v>0.12813333333333335</v>
      </c>
      <c r="S153">
        <f t="shared" ref="S153:S157" si="57">I153-$F$158</f>
        <v>0.14303333333333335</v>
      </c>
      <c r="U153" t="s">
        <v>1659</v>
      </c>
      <c r="V153">
        <f t="shared" ref="V153:V157" si="58">L153/$L$157*100</f>
        <v>8.0801840569213077</v>
      </c>
      <c r="W153">
        <f t="shared" ref="W153:W157" si="59">M153/$L$157*100</f>
        <v>7.6456052149461033</v>
      </c>
      <c r="X153">
        <f t="shared" ref="X153:X157" si="60">N153/$L$157*100</f>
        <v>8.0801840569213077</v>
      </c>
      <c r="Y153">
        <f t="shared" ref="Y153:Y157" si="61">O153/$L$157*100</f>
        <v>7.977930211750671</v>
      </c>
      <c r="Z153">
        <f t="shared" ref="Z153:Z157" si="62">P153/$L$157*100</f>
        <v>9.0835499126581745</v>
      </c>
      <c r="AA153">
        <f t="shared" ref="AA153:AA157" si="63">Q153/$L$157*100</f>
        <v>8.5531080908354991</v>
      </c>
      <c r="AB153">
        <f t="shared" ref="AB153:AB157" si="64">R153/$L$157*100</f>
        <v>8.1888287674151083</v>
      </c>
      <c r="AC153">
        <f t="shared" ref="AC153:AC157" si="65">S153/$L$157*100</f>
        <v>9.1410677005666567</v>
      </c>
    </row>
    <row r="154" spans="1:29" x14ac:dyDescent="0.25">
      <c r="A154" t="s">
        <v>1660</v>
      </c>
      <c r="B154">
        <v>0.1447</v>
      </c>
      <c r="C154">
        <v>0.14180000000000001</v>
      </c>
      <c r="D154">
        <v>0.13519999999999999</v>
      </c>
      <c r="E154">
        <v>0.1341</v>
      </c>
      <c r="F154">
        <v>0.1517</v>
      </c>
      <c r="G154">
        <v>0.14149999999999999</v>
      </c>
      <c r="H154">
        <v>0.14610000000000001</v>
      </c>
      <c r="I154">
        <v>0.14199999999999999</v>
      </c>
      <c r="K154" t="s">
        <v>1660</v>
      </c>
      <c r="L154">
        <f t="shared" si="50"/>
        <v>6.5033333333333332E-2</v>
      </c>
      <c r="M154">
        <f t="shared" si="51"/>
        <v>6.2133333333333346E-2</v>
      </c>
      <c r="N154">
        <f t="shared" si="52"/>
        <v>5.5533333333333323E-2</v>
      </c>
      <c r="O154">
        <f t="shared" si="53"/>
        <v>5.4433333333333334E-2</v>
      </c>
      <c r="P154">
        <f t="shared" si="54"/>
        <v>7.2033333333333338E-2</v>
      </c>
      <c r="Q154">
        <f t="shared" si="55"/>
        <v>6.1833333333333323E-2</v>
      </c>
      <c r="R154">
        <f t="shared" si="56"/>
        <v>6.6433333333333344E-2</v>
      </c>
      <c r="S154">
        <f t="shared" si="57"/>
        <v>6.2333333333333324E-2</v>
      </c>
      <c r="U154" t="s">
        <v>1660</v>
      </c>
      <c r="V154">
        <f t="shared" si="58"/>
        <v>4.156192748498146</v>
      </c>
      <c r="W154">
        <f t="shared" si="59"/>
        <v>3.9708576541263696</v>
      </c>
      <c r="X154">
        <f t="shared" si="60"/>
        <v>3.5490605427974939</v>
      </c>
      <c r="Y154">
        <f t="shared" si="61"/>
        <v>3.4787610242426825</v>
      </c>
      <c r="Z154">
        <f t="shared" si="62"/>
        <v>4.60355332111968</v>
      </c>
      <c r="AA154">
        <f t="shared" si="63"/>
        <v>3.9516850581568739</v>
      </c>
      <c r="AB154">
        <f t="shared" si="64"/>
        <v>4.245664863022454</v>
      </c>
      <c r="AC154">
        <f t="shared" si="65"/>
        <v>3.9836393847726979</v>
      </c>
    </row>
    <row r="155" spans="1:29" x14ac:dyDescent="0.25">
      <c r="A155" t="s">
        <v>1661</v>
      </c>
      <c r="B155">
        <v>0.1449</v>
      </c>
      <c r="C155">
        <v>0.14449999999999999</v>
      </c>
      <c r="D155">
        <v>0.13969999999999999</v>
      </c>
      <c r="E155">
        <v>0.13739999999999999</v>
      </c>
      <c r="F155">
        <v>0.1701</v>
      </c>
      <c r="G155">
        <v>0.14360000000000001</v>
      </c>
      <c r="H155">
        <v>0.13450000000000001</v>
      </c>
      <c r="I155">
        <v>0.15060000000000001</v>
      </c>
      <c r="K155" t="s">
        <v>1661</v>
      </c>
      <c r="L155">
        <f t="shared" si="50"/>
        <v>6.5233333333333338E-2</v>
      </c>
      <c r="M155">
        <f t="shared" si="51"/>
        <v>6.4833333333333326E-2</v>
      </c>
      <c r="N155">
        <f t="shared" si="52"/>
        <v>6.0033333333333327E-2</v>
      </c>
      <c r="O155">
        <f t="shared" si="53"/>
        <v>5.7733333333333331E-2</v>
      </c>
      <c r="P155">
        <f t="shared" si="54"/>
        <v>9.0433333333333338E-2</v>
      </c>
      <c r="Q155">
        <f t="shared" si="55"/>
        <v>6.3933333333333342E-2</v>
      </c>
      <c r="R155">
        <f t="shared" si="56"/>
        <v>5.4833333333333345E-2</v>
      </c>
      <c r="S155">
        <f t="shared" si="57"/>
        <v>7.0933333333333348E-2</v>
      </c>
      <c r="U155" t="s">
        <v>1661</v>
      </c>
      <c r="V155">
        <f t="shared" si="58"/>
        <v>4.1689744791444765</v>
      </c>
      <c r="W155">
        <f t="shared" si="59"/>
        <v>4.1434110178518164</v>
      </c>
      <c r="X155">
        <f t="shared" si="60"/>
        <v>3.8366494823399084</v>
      </c>
      <c r="Y155">
        <f t="shared" si="61"/>
        <v>3.6896595799071195</v>
      </c>
      <c r="Z155">
        <f t="shared" si="62"/>
        <v>5.7794725405819953</v>
      </c>
      <c r="AA155">
        <f t="shared" si="63"/>
        <v>4.085893229943335</v>
      </c>
      <c r="AB155">
        <f t="shared" si="64"/>
        <v>3.5043244855353421</v>
      </c>
      <c r="AC155">
        <f t="shared" si="65"/>
        <v>4.5332538025648681</v>
      </c>
    </row>
    <row r="156" spans="1:29" x14ac:dyDescent="0.25">
      <c r="A156" t="s">
        <v>1662</v>
      </c>
      <c r="B156">
        <v>0.15629999999999999</v>
      </c>
      <c r="C156">
        <v>0.1404</v>
      </c>
      <c r="D156">
        <v>0.13300000000000001</v>
      </c>
      <c r="E156">
        <v>0.14269999999999999</v>
      </c>
      <c r="F156">
        <v>0.14249999999999999</v>
      </c>
      <c r="G156">
        <v>0.14530000000000001</v>
      </c>
      <c r="H156">
        <v>0.14169999999999999</v>
      </c>
      <c r="I156">
        <v>0.14599999999999999</v>
      </c>
      <c r="K156" t="s">
        <v>1662</v>
      </c>
      <c r="L156">
        <f t="shared" si="50"/>
        <v>7.6633333333333331E-2</v>
      </c>
      <c r="M156">
        <f t="shared" si="51"/>
        <v>6.0733333333333334E-2</v>
      </c>
      <c r="N156">
        <f t="shared" si="52"/>
        <v>5.3333333333333344E-2</v>
      </c>
      <c r="O156">
        <f t="shared" si="53"/>
        <v>6.303333333333333E-2</v>
      </c>
      <c r="P156">
        <f t="shared" si="54"/>
        <v>6.2833333333333324E-2</v>
      </c>
      <c r="Q156">
        <f t="shared" si="55"/>
        <v>6.5633333333333349E-2</v>
      </c>
      <c r="R156">
        <f t="shared" si="56"/>
        <v>6.2033333333333329E-2</v>
      </c>
      <c r="S156">
        <f t="shared" si="57"/>
        <v>6.6333333333333327E-2</v>
      </c>
      <c r="U156" t="s">
        <v>1662</v>
      </c>
      <c r="V156">
        <f t="shared" si="58"/>
        <v>4.8975331259852579</v>
      </c>
      <c r="W156">
        <f t="shared" si="59"/>
        <v>3.881385539602062</v>
      </c>
      <c r="X156">
        <f t="shared" si="60"/>
        <v>3.4084615056878711</v>
      </c>
      <c r="Y156">
        <f t="shared" si="61"/>
        <v>4.028375442034851</v>
      </c>
      <c r="Z156">
        <f t="shared" si="62"/>
        <v>4.0155937113885214</v>
      </c>
      <c r="AA156">
        <f t="shared" si="63"/>
        <v>4.1945379404371357</v>
      </c>
      <c r="AB156">
        <f t="shared" si="64"/>
        <v>3.9644667888032039</v>
      </c>
      <c r="AC156">
        <f t="shared" si="65"/>
        <v>4.2392739976992884</v>
      </c>
    </row>
    <row r="157" spans="1:29" x14ac:dyDescent="0.25">
      <c r="A157" t="s">
        <v>1663</v>
      </c>
      <c r="B157">
        <v>1.6444000000000001</v>
      </c>
      <c r="C157">
        <v>0.1237</v>
      </c>
      <c r="D157">
        <v>0.13789999999999999</v>
      </c>
      <c r="E157">
        <v>0.1396</v>
      </c>
      <c r="F157">
        <v>0.1668</v>
      </c>
      <c r="G157">
        <v>0.15590000000000001</v>
      </c>
      <c r="H157">
        <v>0.14230000000000001</v>
      </c>
      <c r="I157">
        <v>0.15</v>
      </c>
      <c r="K157" t="s">
        <v>1663</v>
      </c>
      <c r="L157">
        <f t="shared" si="50"/>
        <v>1.5647333333333333</v>
      </c>
      <c r="M157">
        <f t="shared" si="51"/>
        <v>4.4033333333333341E-2</v>
      </c>
      <c r="N157">
        <f t="shared" si="52"/>
        <v>5.8233333333333331E-2</v>
      </c>
      <c r="O157">
        <f t="shared" si="53"/>
        <v>5.9933333333333338E-2</v>
      </c>
      <c r="P157">
        <f t="shared" si="54"/>
        <v>8.713333333333334E-2</v>
      </c>
      <c r="Q157">
        <f t="shared" si="55"/>
        <v>7.6233333333333347E-2</v>
      </c>
      <c r="R157">
        <f t="shared" si="56"/>
        <v>6.2633333333333346E-2</v>
      </c>
      <c r="S157">
        <f t="shared" si="57"/>
        <v>7.0333333333333331E-2</v>
      </c>
      <c r="U157" t="s">
        <v>1663</v>
      </c>
      <c r="V157">
        <f t="shared" si="58"/>
        <v>100</v>
      </c>
      <c r="W157">
        <f t="shared" si="59"/>
        <v>2.8141110306335482</v>
      </c>
      <c r="X157">
        <f t="shared" si="60"/>
        <v>3.721613906522943</v>
      </c>
      <c r="Y157">
        <f t="shared" si="61"/>
        <v>3.8302586170167441</v>
      </c>
      <c r="Z157">
        <f t="shared" si="62"/>
        <v>5.568573984917558</v>
      </c>
      <c r="AA157">
        <f t="shared" si="63"/>
        <v>4.8719696646926005</v>
      </c>
      <c r="AB157">
        <f t="shared" si="64"/>
        <v>4.0028119807421936</v>
      </c>
      <c r="AC157">
        <f t="shared" si="65"/>
        <v>4.4949086106258784</v>
      </c>
    </row>
    <row r="158" spans="1:29" x14ac:dyDescent="0.25">
      <c r="A158" t="s">
        <v>1664</v>
      </c>
      <c r="B158">
        <v>7.85E-2</v>
      </c>
      <c r="C158">
        <v>7.9200000000000007E-2</v>
      </c>
      <c r="D158">
        <v>8.1299999999999997E-2</v>
      </c>
      <c r="E158">
        <v>3.3748999999999998</v>
      </c>
      <c r="F158">
        <f>AVERAGE(B158:D158)</f>
        <v>7.9666666666666663E-2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4.5945791627491568</v>
      </c>
      <c r="C164">
        <f t="shared" ref="C164:I164" si="66">AVERAGE(W152,W139,W126)</f>
        <v>5.0589804787400654</v>
      </c>
      <c r="D164">
        <f t="shared" si="66"/>
        <v>5.0663894954414568</v>
      </c>
      <c r="E164">
        <f t="shared" si="66"/>
        <v>5.2139237614486094</v>
      </c>
      <c r="F164">
        <f t="shared" si="66"/>
        <v>5.5690694536190675</v>
      </c>
      <c r="G164">
        <f t="shared" si="66"/>
        <v>4.7866239215462318</v>
      </c>
      <c r="H164">
        <f t="shared" si="66"/>
        <v>5.1713852325375589</v>
      </c>
      <c r="I164">
        <f t="shared" si="66"/>
        <v>5.215344272003593</v>
      </c>
      <c r="K164" t="s">
        <v>1658</v>
      </c>
      <c r="L164">
        <f>STDEV(V152,V139,V126)/SQRT(3)</f>
        <v>0.67555856740334941</v>
      </c>
      <c r="M164">
        <f t="shared" ref="M164:S164" si="67">STDEV(W152,W139,W126)/SQRT(3)</f>
        <v>0.97561817059095102</v>
      </c>
      <c r="N164">
        <f t="shared" si="67"/>
        <v>1.0770858983001759</v>
      </c>
      <c r="O164">
        <f t="shared" si="67"/>
        <v>0.67100562287398535</v>
      </c>
      <c r="P164">
        <f t="shared" si="67"/>
        <v>0.92782921590188971</v>
      </c>
      <c r="Q164">
        <f t="shared" si="67"/>
        <v>0.61460947940807242</v>
      </c>
      <c r="R164">
        <f t="shared" si="67"/>
        <v>1.4146283827864319</v>
      </c>
      <c r="S164">
        <f t="shared" si="67"/>
        <v>1.2301389934709408</v>
      </c>
    </row>
    <row r="165" spans="1:19" x14ac:dyDescent="0.25">
      <c r="A165" t="s">
        <v>1659</v>
      </c>
      <c r="B165">
        <f t="shared" ref="B165:B169" si="68">AVERAGE(V153,V140,V127)</f>
        <v>9.6468056983450765</v>
      </c>
      <c r="C165">
        <f t="shared" ref="C165:C169" si="69">AVERAGE(W153,W140,W127)</f>
        <v>9.5659490773329861</v>
      </c>
      <c r="D165">
        <f t="shared" ref="D165:D169" si="70">AVERAGE(X153,X140,X127)</f>
        <v>9.0160964691562491</v>
      </c>
      <c r="E165">
        <f t="shared" ref="E165:E169" si="71">AVERAGE(Y153,Y140,Y127)</f>
        <v>8.6614014356784121</v>
      </c>
      <c r="F165">
        <f t="shared" ref="F165:F169" si="72">AVERAGE(Z153,Z140,Z127)</f>
        <v>8.8120060666299196</v>
      </c>
      <c r="G165">
        <f t="shared" ref="G165:G169" si="73">AVERAGE(AA153,AA140,AA127)</f>
        <v>9.2120445658933026</v>
      </c>
      <c r="H165">
        <f t="shared" ref="H165:H169" si="74">AVERAGE(AB153,AB140,AB127)</f>
        <v>10.131727570937484</v>
      </c>
      <c r="I165">
        <f t="shared" ref="I165:I169" si="75">AVERAGE(AC153,AC140,AC127)</f>
        <v>9.2229518020039247</v>
      </c>
      <c r="K165" t="s">
        <v>1659</v>
      </c>
      <c r="L165">
        <f t="shared" ref="L165:L169" si="76">STDEV(V153,V140,V127)/SQRT(3)</f>
        <v>1.2571441438446891</v>
      </c>
      <c r="M165">
        <f t="shared" ref="M165:M169" si="77">STDEV(W153,W140,W127)/SQRT(3)</f>
        <v>2.0198909032279406</v>
      </c>
      <c r="N165">
        <f t="shared" ref="N165:N169" si="78">STDEV(X153,X140,X127)/SQRT(3)</f>
        <v>1.3340513929606108</v>
      </c>
      <c r="O165">
        <f t="shared" ref="O165:O169" si="79">STDEV(Y153,Y140,Y127)/SQRT(3)</f>
        <v>1.4220445086285061</v>
      </c>
      <c r="P165">
        <f t="shared" ref="P165:P169" si="80">STDEV(Z153,Z140,Z127)/SQRT(3)</f>
        <v>1.2360331697977318</v>
      </c>
      <c r="Q165">
        <f t="shared" ref="Q165:Q169" si="81">STDEV(AA153,AA140,AA127)/SQRT(3)</f>
        <v>1.5447889862333133</v>
      </c>
      <c r="R165">
        <f t="shared" ref="R165:R169" si="82">STDEV(AB153,AB140,AB127)/SQRT(3)</f>
        <v>2.7022827341576883</v>
      </c>
      <c r="S165">
        <f t="shared" ref="S165:S169" si="83">STDEV(AC153,AC140,AC127)/SQRT(3)</f>
        <v>1.4761097251475688</v>
      </c>
    </row>
    <row r="166" spans="1:19" x14ac:dyDescent="0.25">
      <c r="A166" t="s">
        <v>1660</v>
      </c>
      <c r="B166">
        <f t="shared" si="68"/>
        <v>5.3118502451781886</v>
      </c>
      <c r="C166">
        <f t="shared" si="69"/>
        <v>5.9946145893026923</v>
      </c>
      <c r="D166">
        <f t="shared" si="70"/>
        <v>4.792275009389952</v>
      </c>
      <c r="E166">
        <f t="shared" si="71"/>
        <v>4.3173711658257492</v>
      </c>
      <c r="F166">
        <f t="shared" si="72"/>
        <v>5.7612469920041365</v>
      </c>
      <c r="G166">
        <f t="shared" si="73"/>
        <v>4.7223687692935812</v>
      </c>
      <c r="H166">
        <f t="shared" si="74"/>
        <v>4.6620486647402091</v>
      </c>
      <c r="I166">
        <f t="shared" si="75"/>
        <v>5.9794500959926298</v>
      </c>
      <c r="K166" t="s">
        <v>1660</v>
      </c>
      <c r="L166">
        <f t="shared" si="76"/>
        <v>1.0529626730708175</v>
      </c>
      <c r="M166">
        <f t="shared" si="77"/>
        <v>1.0926161293163168</v>
      </c>
      <c r="N166">
        <f t="shared" si="78"/>
        <v>0.87519935000336002</v>
      </c>
      <c r="O166">
        <f t="shared" si="79"/>
        <v>0.6480327902597196</v>
      </c>
      <c r="P166">
        <f t="shared" si="80"/>
        <v>1.3498252028988256</v>
      </c>
      <c r="Q166">
        <f t="shared" si="81"/>
        <v>0.62085492893612526</v>
      </c>
      <c r="R166">
        <f t="shared" si="82"/>
        <v>0.6129240114203246</v>
      </c>
      <c r="S166">
        <f t="shared" si="83"/>
        <v>0.99858146903628076</v>
      </c>
    </row>
    <row r="167" spans="1:19" x14ac:dyDescent="0.25">
      <c r="A167" t="s">
        <v>1661</v>
      </c>
      <c r="B167">
        <f t="shared" si="68"/>
        <v>5.3973877269635508</v>
      </c>
      <c r="C167">
        <f t="shared" si="69"/>
        <v>5.3544252292044066</v>
      </c>
      <c r="D167">
        <f t="shared" si="70"/>
        <v>4.8516808414338559</v>
      </c>
      <c r="E167">
        <f t="shared" si="71"/>
        <v>4.3987107504037688</v>
      </c>
      <c r="F167">
        <f t="shared" si="72"/>
        <v>5.5452632310263192</v>
      </c>
      <c r="G167">
        <f t="shared" si="73"/>
        <v>5.148678522372343</v>
      </c>
      <c r="H167">
        <f t="shared" si="74"/>
        <v>4.6247017650648043</v>
      </c>
      <c r="I167">
        <f t="shared" si="75"/>
        <v>5.7439166304161988</v>
      </c>
      <c r="K167" t="s">
        <v>1661</v>
      </c>
      <c r="L167">
        <f t="shared" si="76"/>
        <v>0.9757139627111755</v>
      </c>
      <c r="M167">
        <f t="shared" si="77"/>
        <v>0.79300226579378796</v>
      </c>
      <c r="N167">
        <f t="shared" si="78"/>
        <v>0.71625136035545578</v>
      </c>
      <c r="O167">
        <f t="shared" si="79"/>
        <v>0.64645918523387036</v>
      </c>
      <c r="P167">
        <f t="shared" si="80"/>
        <v>0.67414663812693554</v>
      </c>
      <c r="Q167">
        <f t="shared" si="81"/>
        <v>0.68498822755755873</v>
      </c>
      <c r="R167">
        <f t="shared" si="82"/>
        <v>0.92787223345410108</v>
      </c>
      <c r="S167">
        <f t="shared" si="83"/>
        <v>0.93941268518896803</v>
      </c>
    </row>
    <row r="168" spans="1:19" x14ac:dyDescent="0.25">
      <c r="A168" t="s">
        <v>1662</v>
      </c>
      <c r="B168">
        <f t="shared" si="68"/>
        <v>5.7303180170990755</v>
      </c>
      <c r="C168">
        <f t="shared" si="69"/>
        <v>2.5152892260412973</v>
      </c>
      <c r="D168">
        <f t="shared" si="70"/>
        <v>4.7661250199737557</v>
      </c>
      <c r="E168">
        <f t="shared" si="71"/>
        <v>4.4521752706990352</v>
      </c>
      <c r="F168">
        <f t="shared" si="72"/>
        <v>5.0707343722420193</v>
      </c>
      <c r="G168">
        <f t="shared" si="73"/>
        <v>4.9009894545227155</v>
      </c>
      <c r="H168">
        <f t="shared" si="74"/>
        <v>4.9357214827405702</v>
      </c>
      <c r="I168">
        <f t="shared" si="75"/>
        <v>5.1265310504052186</v>
      </c>
      <c r="K168" t="s">
        <v>1662</v>
      </c>
      <c r="L168">
        <f t="shared" si="76"/>
        <v>0.48741165931644032</v>
      </c>
      <c r="M168">
        <f t="shared" si="77"/>
        <v>0.70202438489844399</v>
      </c>
      <c r="N168">
        <f t="shared" si="78"/>
        <v>0.70812399435193962</v>
      </c>
      <c r="O168">
        <f t="shared" si="79"/>
        <v>0.50893788000843565</v>
      </c>
      <c r="P168">
        <f t="shared" si="80"/>
        <v>0.85887687367476573</v>
      </c>
      <c r="Q168">
        <f t="shared" si="81"/>
        <v>0.43103261970108442</v>
      </c>
      <c r="R168">
        <f t="shared" si="82"/>
        <v>0.78787223540714768</v>
      </c>
      <c r="S168">
        <f t="shared" si="83"/>
        <v>0.93903112072410622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4.3983830619478654</v>
      </c>
      <c r="D169">
        <f t="shared" si="70"/>
        <v>5.2430735171027214</v>
      </c>
      <c r="E169">
        <f t="shared" si="71"/>
        <v>5.0289979408163505</v>
      </c>
      <c r="F169">
        <f t="shared" si="72"/>
        <v>6.0989106373898139</v>
      </c>
      <c r="G169">
        <f t="shared" si="73"/>
        <v>6.0045181883514642</v>
      </c>
      <c r="H169">
        <f t="shared" si="74"/>
        <v>5.2791671108437948</v>
      </c>
      <c r="I169">
        <f t="shared" si="75"/>
        <v>4.0700484461779443</v>
      </c>
      <c r="K169" t="s">
        <v>1663</v>
      </c>
      <c r="L169">
        <f t="shared" si="76"/>
        <v>0</v>
      </c>
      <c r="M169">
        <f t="shared" si="77"/>
        <v>0.79213633974299558</v>
      </c>
      <c r="N169">
        <f t="shared" si="78"/>
        <v>0.86582610326062259</v>
      </c>
      <c r="O169">
        <f t="shared" si="79"/>
        <v>0.64328874411442782</v>
      </c>
      <c r="P169">
        <f t="shared" si="80"/>
        <v>1.3440623820793194</v>
      </c>
      <c r="Q169">
        <f t="shared" si="81"/>
        <v>0.57414233724084984</v>
      </c>
      <c r="R169">
        <f t="shared" si="82"/>
        <v>1.0264359310384532</v>
      </c>
      <c r="S169">
        <f t="shared" si="83"/>
        <v>2.214554608331635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1581</v>
      </c>
      <c r="D175" s="224" t="s">
        <v>1581</v>
      </c>
      <c r="E175" s="224" t="s">
        <v>1581</v>
      </c>
      <c r="F175" s="224" t="s">
        <v>1581</v>
      </c>
      <c r="G175" s="224" t="s">
        <v>1581</v>
      </c>
      <c r="H175" s="224" t="s">
        <v>1581</v>
      </c>
      <c r="I175" s="225" t="s">
        <v>1581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1585</v>
      </c>
      <c r="D176" s="219" t="s">
        <v>1585</v>
      </c>
      <c r="E176" s="219" t="s">
        <v>1585</v>
      </c>
      <c r="F176" s="219" t="s">
        <v>1585</v>
      </c>
      <c r="G176" s="219" t="s">
        <v>1585</v>
      </c>
      <c r="H176" s="219" t="s">
        <v>1585</v>
      </c>
      <c r="I176" s="220" t="s">
        <v>1585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1589</v>
      </c>
      <c r="D177" s="219" t="s">
        <v>1589</v>
      </c>
      <c r="E177" s="219" t="s">
        <v>1589</v>
      </c>
      <c r="F177" s="219" t="s">
        <v>1589</v>
      </c>
      <c r="G177" s="219" t="s">
        <v>1589</v>
      </c>
      <c r="H177" s="219" t="s">
        <v>1589</v>
      </c>
      <c r="I177" s="220" t="s">
        <v>1589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1593</v>
      </c>
      <c r="D178" s="219" t="s">
        <v>1593</v>
      </c>
      <c r="E178" s="219" t="s">
        <v>1593</v>
      </c>
      <c r="F178" s="219" t="s">
        <v>1593</v>
      </c>
      <c r="G178" s="219" t="s">
        <v>1593</v>
      </c>
      <c r="H178" s="219" t="s">
        <v>1593</v>
      </c>
      <c r="I178" s="220" t="s">
        <v>1593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1597</v>
      </c>
      <c r="D179" s="219" t="s">
        <v>1597</v>
      </c>
      <c r="E179" s="219" t="s">
        <v>1597</v>
      </c>
      <c r="F179" s="219" t="s">
        <v>1597</v>
      </c>
      <c r="G179" s="219" t="s">
        <v>1597</v>
      </c>
      <c r="H179" s="219" t="s">
        <v>1597</v>
      </c>
      <c r="I179" s="220" t="s">
        <v>1597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1601</v>
      </c>
      <c r="D180" s="219" t="s">
        <v>1601</v>
      </c>
      <c r="E180" s="219" t="s">
        <v>1601</v>
      </c>
      <c r="F180" s="219" t="s">
        <v>1601</v>
      </c>
      <c r="G180" s="219" t="s">
        <v>1601</v>
      </c>
      <c r="H180" s="219" t="s">
        <v>1601</v>
      </c>
      <c r="I180" s="220" t="s">
        <v>1601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2273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51881</v>
      </c>
      <c r="C190">
        <v>41218</v>
      </c>
      <c r="D190">
        <v>49074</v>
      </c>
      <c r="E190">
        <v>46625</v>
      </c>
      <c r="F190">
        <v>52696</v>
      </c>
      <c r="G190">
        <v>48137</v>
      </c>
      <c r="H190">
        <v>58796</v>
      </c>
      <c r="I190">
        <v>53397</v>
      </c>
      <c r="K190" t="s">
        <v>1658</v>
      </c>
      <c r="L190">
        <f>B190-$E$196</f>
        <v>43130</v>
      </c>
      <c r="M190">
        <f t="shared" ref="M190:S190" si="84">C190-$E$196</f>
        <v>32467</v>
      </c>
      <c r="N190">
        <f t="shared" si="84"/>
        <v>40323</v>
      </c>
      <c r="O190">
        <f t="shared" si="84"/>
        <v>37874</v>
      </c>
      <c r="P190">
        <f t="shared" si="84"/>
        <v>43945</v>
      </c>
      <c r="Q190">
        <f t="shared" si="84"/>
        <v>39386</v>
      </c>
      <c r="R190">
        <f t="shared" si="84"/>
        <v>50045</v>
      </c>
      <c r="S190">
        <f t="shared" si="84"/>
        <v>44646</v>
      </c>
      <c r="U190" t="s">
        <v>1658</v>
      </c>
      <c r="V190">
        <f>L190/$O$196*100</f>
        <v>108.5477470826587</v>
      </c>
      <c r="W190">
        <f t="shared" ref="W190:AC190" si="85">M190/$O$196*100</f>
        <v>81.711562822459555</v>
      </c>
      <c r="X190">
        <f t="shared" si="85"/>
        <v>101.48320903348127</v>
      </c>
      <c r="Y190">
        <f t="shared" si="85"/>
        <v>95.319670136995498</v>
      </c>
      <c r="Z190">
        <f t="shared" si="85"/>
        <v>110.59890437160762</v>
      </c>
      <c r="AA190">
        <f t="shared" si="85"/>
        <v>99.125007340542453</v>
      </c>
      <c r="AB190">
        <f t="shared" si="85"/>
        <v>125.9511245711026</v>
      </c>
      <c r="AC190">
        <f t="shared" si="85"/>
        <v>112.36315131584466</v>
      </c>
    </row>
    <row r="191" spans="1:29" x14ac:dyDescent="0.25">
      <c r="A191" t="s">
        <v>1659</v>
      </c>
      <c r="B191">
        <v>46259</v>
      </c>
      <c r="C191">
        <v>48597</v>
      </c>
      <c r="D191">
        <v>44860</v>
      </c>
      <c r="E191">
        <v>46874</v>
      </c>
      <c r="F191">
        <v>41400</v>
      </c>
      <c r="G191">
        <v>52295</v>
      </c>
      <c r="H191">
        <v>46689</v>
      </c>
      <c r="I191">
        <v>48090</v>
      </c>
      <c r="K191" t="s">
        <v>1659</v>
      </c>
      <c r="L191">
        <f t="shared" ref="L191:L195" si="86">B191-$E$196</f>
        <v>37508</v>
      </c>
      <c r="M191">
        <f t="shared" ref="M191:M195" si="87">C191-$E$196</f>
        <v>39846</v>
      </c>
      <c r="N191">
        <f t="shared" ref="N191:N195" si="88">D191-$E$196</f>
        <v>36109</v>
      </c>
      <c r="O191">
        <f t="shared" ref="O191:O195" si="89">E191-$E$196</f>
        <v>38123</v>
      </c>
      <c r="P191">
        <f t="shared" ref="P191:P195" si="90">F191-$E$196</f>
        <v>32649</v>
      </c>
      <c r="Q191">
        <f t="shared" ref="Q191:Q195" si="91">G191-$E$196</f>
        <v>43544</v>
      </c>
      <c r="R191">
        <f t="shared" ref="R191:R195" si="92">H191-$E$196</f>
        <v>37938</v>
      </c>
      <c r="S191">
        <f t="shared" ref="S191:S195" si="93">I191-$E$196</f>
        <v>39339</v>
      </c>
      <c r="U191" t="s">
        <v>1659</v>
      </c>
      <c r="V191">
        <f t="shared" ref="V191:V195" si="94">L191/$O$196*100</f>
        <v>94.398536925025795</v>
      </c>
      <c r="W191">
        <f t="shared" ref="W191:W195" si="95">M191/$O$196*100</f>
        <v>100.28271574902897</v>
      </c>
      <c r="X191">
        <f t="shared" ref="X191:X195" si="96">N191/$O$196*100</f>
        <v>90.877593308780973</v>
      </c>
      <c r="Y191">
        <f t="shared" ref="Y191:Y195" si="97">O191/$O$196*100</f>
        <v>95.946342732024064</v>
      </c>
      <c r="Z191">
        <f t="shared" ref="Z191:Z195" si="98">P191/$O$196*100</f>
        <v>82.169612671034642</v>
      </c>
      <c r="AA191">
        <f t="shared" ref="AA191:AA195" si="99">Q191/$O$196*100</f>
        <v>109.58968465029658</v>
      </c>
      <c r="AB191">
        <f t="shared" ref="AB191:AB195" si="100">R191/$O$196*100</f>
        <v>95.480742611219711</v>
      </c>
      <c r="AC191">
        <f t="shared" ref="AC191:AC195" si="101">S191/$O$196*100</f>
        <v>99.006719742284048</v>
      </c>
    </row>
    <row r="192" spans="1:29" x14ac:dyDescent="0.25">
      <c r="A192" t="s">
        <v>1660</v>
      </c>
      <c r="B192">
        <v>47314</v>
      </c>
      <c r="C192">
        <v>41616</v>
      </c>
      <c r="D192">
        <v>44658</v>
      </c>
      <c r="E192">
        <v>49628</v>
      </c>
      <c r="F192">
        <v>46695</v>
      </c>
      <c r="G192">
        <v>49281</v>
      </c>
      <c r="H192">
        <v>46548</v>
      </c>
      <c r="I192">
        <v>54007</v>
      </c>
      <c r="K192" t="s">
        <v>1660</v>
      </c>
      <c r="L192">
        <f t="shared" si="86"/>
        <v>38563</v>
      </c>
      <c r="M192">
        <f t="shared" si="87"/>
        <v>32865</v>
      </c>
      <c r="N192">
        <f t="shared" si="88"/>
        <v>35907</v>
      </c>
      <c r="O192">
        <f t="shared" si="89"/>
        <v>40877</v>
      </c>
      <c r="P192">
        <f t="shared" si="90"/>
        <v>37944</v>
      </c>
      <c r="Q192">
        <f t="shared" si="91"/>
        <v>40530</v>
      </c>
      <c r="R192">
        <f t="shared" si="92"/>
        <v>37797</v>
      </c>
      <c r="S192">
        <f t="shared" si="93"/>
        <v>45256</v>
      </c>
      <c r="U192" t="s">
        <v>1660</v>
      </c>
      <c r="V192">
        <f t="shared" si="94"/>
        <v>97.053715992315503</v>
      </c>
      <c r="W192">
        <f t="shared" si="95"/>
        <v>82.713232271541344</v>
      </c>
      <c r="X192">
        <f t="shared" si="96"/>
        <v>90.369208312010812</v>
      </c>
      <c r="Y192">
        <f t="shared" si="97"/>
        <v>102.87749263848458</v>
      </c>
      <c r="Z192">
        <f t="shared" si="98"/>
        <v>95.49584315567823</v>
      </c>
      <c r="AA192">
        <f t="shared" si="99"/>
        <v>102.0041778173002</v>
      </c>
      <c r="AB192">
        <f t="shared" si="100"/>
        <v>95.12587981644451</v>
      </c>
      <c r="AC192">
        <f t="shared" si="101"/>
        <v>113.89837333579418</v>
      </c>
    </row>
    <row r="193" spans="1:29" x14ac:dyDescent="0.25">
      <c r="A193" t="s">
        <v>1661</v>
      </c>
      <c r="B193">
        <v>49883</v>
      </c>
      <c r="C193">
        <v>51229</v>
      </c>
      <c r="D193">
        <v>41739</v>
      </c>
      <c r="E193">
        <v>38393</v>
      </c>
      <c r="F193">
        <v>45889</v>
      </c>
      <c r="G193">
        <v>50879</v>
      </c>
      <c r="H193">
        <v>50418</v>
      </c>
      <c r="I193">
        <v>51911</v>
      </c>
      <c r="K193" t="s">
        <v>1661</v>
      </c>
      <c r="L193">
        <f t="shared" si="86"/>
        <v>41132</v>
      </c>
      <c r="M193">
        <f t="shared" si="87"/>
        <v>42478</v>
      </c>
      <c r="N193">
        <f t="shared" si="88"/>
        <v>32988</v>
      </c>
      <c r="O193">
        <f t="shared" si="89"/>
        <v>29642</v>
      </c>
      <c r="P193">
        <f t="shared" si="90"/>
        <v>37138</v>
      </c>
      <c r="Q193">
        <f t="shared" si="91"/>
        <v>42128</v>
      </c>
      <c r="R193">
        <f t="shared" si="92"/>
        <v>41667</v>
      </c>
      <c r="S193">
        <f t="shared" si="93"/>
        <v>43160</v>
      </c>
      <c r="U193" t="s">
        <v>1661</v>
      </c>
      <c r="V193">
        <f t="shared" si="94"/>
        <v>103.51926577797165</v>
      </c>
      <c r="W193">
        <f t="shared" si="95"/>
        <v>106.90682125149958</v>
      </c>
      <c r="X193">
        <f t="shared" si="96"/>
        <v>83.022793432941</v>
      </c>
      <c r="Y193">
        <f t="shared" si="97"/>
        <v>74.601723139906554</v>
      </c>
      <c r="Z193">
        <f t="shared" si="98"/>
        <v>93.467336683417088</v>
      </c>
      <c r="AA193">
        <f t="shared" si="99"/>
        <v>106.02595615808592</v>
      </c>
      <c r="AB193">
        <f t="shared" si="100"/>
        <v>104.86573099218968</v>
      </c>
      <c r="AC193">
        <f t="shared" si="101"/>
        <v>108.6232498049513</v>
      </c>
    </row>
    <row r="194" spans="1:29" x14ac:dyDescent="0.25">
      <c r="A194" t="s">
        <v>1662</v>
      </c>
      <c r="B194">
        <v>47117</v>
      </c>
      <c r="C194">
        <v>32370</v>
      </c>
      <c r="D194">
        <v>47195</v>
      </c>
      <c r="E194">
        <v>48356</v>
      </c>
      <c r="F194">
        <v>49435</v>
      </c>
      <c r="G194">
        <v>50261</v>
      </c>
      <c r="H194">
        <v>52345</v>
      </c>
      <c r="I194">
        <v>49508</v>
      </c>
      <c r="K194" t="s">
        <v>1662</v>
      </c>
      <c r="L194">
        <f t="shared" si="86"/>
        <v>38366</v>
      </c>
      <c r="M194">
        <f t="shared" si="87"/>
        <v>23619</v>
      </c>
      <c r="N194">
        <f t="shared" si="88"/>
        <v>38444</v>
      </c>
      <c r="O194">
        <f t="shared" si="89"/>
        <v>39605</v>
      </c>
      <c r="P194">
        <f t="shared" si="90"/>
        <v>40684</v>
      </c>
      <c r="Q194">
        <f t="shared" si="91"/>
        <v>41510</v>
      </c>
      <c r="R194">
        <f t="shared" si="92"/>
        <v>43594</v>
      </c>
      <c r="S194">
        <f t="shared" si="93"/>
        <v>40757</v>
      </c>
      <c r="U194" t="s">
        <v>1662</v>
      </c>
      <c r="V194">
        <f t="shared" si="94"/>
        <v>96.557914782594111</v>
      </c>
      <c r="W194">
        <f t="shared" si="95"/>
        <v>59.443293260962584</v>
      </c>
      <c r="X194">
        <f t="shared" si="96"/>
        <v>96.754221860554864</v>
      </c>
      <c r="Y194">
        <f t="shared" si="97"/>
        <v>99.676177213278422</v>
      </c>
      <c r="Z194">
        <f t="shared" si="98"/>
        <v>102.39175845840221</v>
      </c>
      <c r="AA194">
        <f t="shared" si="99"/>
        <v>104.4706000788584</v>
      </c>
      <c r="AB194">
        <f t="shared" si="100"/>
        <v>109.71552252078422</v>
      </c>
      <c r="AC194">
        <f t="shared" si="101"/>
        <v>102.57548174931419</v>
      </c>
    </row>
    <row r="195" spans="1:29" x14ac:dyDescent="0.25">
      <c r="A195" t="s">
        <v>1663</v>
      </c>
      <c r="B195">
        <v>10530</v>
      </c>
      <c r="C195">
        <v>48014</v>
      </c>
      <c r="D195">
        <v>47508</v>
      </c>
      <c r="E195">
        <v>49888</v>
      </c>
      <c r="F195">
        <v>46565</v>
      </c>
      <c r="G195">
        <v>54988</v>
      </c>
      <c r="H195">
        <v>51712</v>
      </c>
      <c r="I195">
        <v>9278</v>
      </c>
      <c r="K195" t="s">
        <v>1663</v>
      </c>
      <c r="L195">
        <f t="shared" si="86"/>
        <v>1779</v>
      </c>
      <c r="M195">
        <f t="shared" si="87"/>
        <v>39263</v>
      </c>
      <c r="N195">
        <f t="shared" si="88"/>
        <v>38757</v>
      </c>
      <c r="O195">
        <f t="shared" si="89"/>
        <v>41137</v>
      </c>
      <c r="P195">
        <f t="shared" si="90"/>
        <v>37814</v>
      </c>
      <c r="Q195">
        <f t="shared" si="91"/>
        <v>46237</v>
      </c>
      <c r="R195">
        <f t="shared" si="92"/>
        <v>42961</v>
      </c>
      <c r="S195">
        <f t="shared" si="93"/>
        <v>527</v>
      </c>
      <c r="U195" t="s">
        <v>1663</v>
      </c>
      <c r="V195">
        <f t="shared" si="94"/>
        <v>4.4773114319510743</v>
      </c>
      <c r="W195">
        <f t="shared" si="95"/>
        <v>98.815446179142796</v>
      </c>
      <c r="X195">
        <f t="shared" si="96"/>
        <v>97.541966929807643</v>
      </c>
      <c r="Y195">
        <f t="shared" si="97"/>
        <v>103.53184956502044</v>
      </c>
      <c r="Z195">
        <f t="shared" si="98"/>
        <v>95.168664692410303</v>
      </c>
      <c r="AA195">
        <f t="shared" si="99"/>
        <v>116.36731235476215</v>
      </c>
      <c r="AB195">
        <f t="shared" si="100"/>
        <v>108.12241508041041</v>
      </c>
      <c r="AC195">
        <f t="shared" si="101"/>
        <v>1.3263311549399754</v>
      </c>
    </row>
    <row r="196" spans="1:29" x14ac:dyDescent="0.25">
      <c r="A196" t="s">
        <v>1664</v>
      </c>
      <c r="B196">
        <v>8699</v>
      </c>
      <c r="C196">
        <v>8763</v>
      </c>
      <c r="D196">
        <v>8791</v>
      </c>
      <c r="E196">
        <f>AVERAGE(B196:D196)</f>
        <v>8751</v>
      </c>
      <c r="O196">
        <f>AVERAGE(L190:L192)</f>
        <v>39733.666666666664</v>
      </c>
    </row>
    <row r="197" spans="1:29" x14ac:dyDescent="0.25">
      <c r="A197" t="s">
        <v>1665</v>
      </c>
    </row>
    <row r="200" spans="1:29" x14ac:dyDescent="0.25">
      <c r="A200" s="7" t="s">
        <v>2089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47783</v>
      </c>
      <c r="C203">
        <v>41927</v>
      </c>
      <c r="D203">
        <v>49926</v>
      </c>
      <c r="E203">
        <v>45536</v>
      </c>
      <c r="F203">
        <v>44257</v>
      </c>
      <c r="G203">
        <v>52825</v>
      </c>
      <c r="H203">
        <v>53769</v>
      </c>
      <c r="I203">
        <v>47905</v>
      </c>
      <c r="K203" t="s">
        <v>1658</v>
      </c>
      <c r="L203">
        <f>B203-$E$209</f>
        <v>37308.333333333336</v>
      </c>
      <c r="M203">
        <f t="shared" ref="M203:S203" si="102">C203-$E$209</f>
        <v>31452.333333333336</v>
      </c>
      <c r="N203">
        <f t="shared" si="102"/>
        <v>39451.333333333336</v>
      </c>
      <c r="O203">
        <f t="shared" si="102"/>
        <v>35061.333333333336</v>
      </c>
      <c r="P203">
        <f t="shared" si="102"/>
        <v>33782.333333333336</v>
      </c>
      <c r="Q203">
        <f t="shared" si="102"/>
        <v>42350.333333333336</v>
      </c>
      <c r="R203">
        <f t="shared" si="102"/>
        <v>43294.333333333336</v>
      </c>
      <c r="S203">
        <f t="shared" si="102"/>
        <v>37430.333333333336</v>
      </c>
    </row>
    <row r="204" spans="1:29" x14ac:dyDescent="0.25">
      <c r="A204" t="s">
        <v>1659</v>
      </c>
      <c r="B204">
        <v>46663</v>
      </c>
      <c r="C204">
        <v>42966</v>
      </c>
      <c r="D204">
        <v>43402</v>
      </c>
      <c r="E204">
        <v>43712</v>
      </c>
      <c r="F204">
        <v>44564</v>
      </c>
      <c r="G204">
        <v>48842</v>
      </c>
      <c r="H204">
        <v>53303</v>
      </c>
      <c r="I204">
        <v>46317</v>
      </c>
      <c r="K204" t="s">
        <v>1659</v>
      </c>
      <c r="L204">
        <f t="shared" ref="L204:L208" si="103">B204-$E$209</f>
        <v>36188.333333333336</v>
      </c>
      <c r="M204">
        <f t="shared" ref="M204:M208" si="104">C204-$E$209</f>
        <v>32491.333333333336</v>
      </c>
      <c r="N204">
        <f t="shared" ref="N204:N208" si="105">D204-$E$209</f>
        <v>32927.333333333336</v>
      </c>
      <c r="O204">
        <f t="shared" ref="O204:O208" si="106">E204-$E$209</f>
        <v>33237.333333333336</v>
      </c>
      <c r="P204">
        <f t="shared" ref="P204:P208" si="107">F204-$E$209</f>
        <v>34089.333333333336</v>
      </c>
      <c r="Q204">
        <f t="shared" ref="Q204:Q208" si="108">G204-$E$209</f>
        <v>38367.333333333336</v>
      </c>
      <c r="R204">
        <f t="shared" ref="R204:R208" si="109">H204-$E$209</f>
        <v>42828.333333333336</v>
      </c>
      <c r="S204">
        <f t="shared" ref="S204:S208" si="110">I204-$E$209</f>
        <v>35842.333333333336</v>
      </c>
      <c r="U204" t="s">
        <v>1658</v>
      </c>
      <c r="V204">
        <f>L203/$O$209*100</f>
        <v>104.68400722055426</v>
      </c>
      <c r="W204">
        <f t="shared" ref="W204:AC204" si="111">M203/$O$209*100</f>
        <v>88.252569750367115</v>
      </c>
      <c r="X204">
        <f t="shared" si="111"/>
        <v>110.69708278384167</v>
      </c>
      <c r="Y204">
        <f t="shared" si="111"/>
        <v>98.379116510938402</v>
      </c>
      <c r="Z204">
        <f t="shared" si="111"/>
        <v>94.790351394072047</v>
      </c>
      <c r="AA204">
        <f t="shared" si="111"/>
        <v>118.83142998774751</v>
      </c>
      <c r="AB204">
        <f t="shared" si="111"/>
        <v>121.48021362365201</v>
      </c>
      <c r="AC204">
        <f t="shared" si="111"/>
        <v>105.02632883451651</v>
      </c>
    </row>
    <row r="205" spans="1:29" x14ac:dyDescent="0.25">
      <c r="A205" t="s">
        <v>1660</v>
      </c>
      <c r="B205">
        <v>43895</v>
      </c>
      <c r="C205">
        <v>36727</v>
      </c>
      <c r="D205">
        <v>45093</v>
      </c>
      <c r="E205">
        <v>44027</v>
      </c>
      <c r="F205">
        <v>46181</v>
      </c>
      <c r="G205">
        <v>46981</v>
      </c>
      <c r="H205">
        <v>51678</v>
      </c>
      <c r="I205">
        <v>40472</v>
      </c>
      <c r="K205" t="s">
        <v>1660</v>
      </c>
      <c r="L205">
        <f t="shared" si="103"/>
        <v>33420.333333333336</v>
      </c>
      <c r="M205">
        <f t="shared" si="104"/>
        <v>26252.333333333336</v>
      </c>
      <c r="N205">
        <f t="shared" si="105"/>
        <v>34618.333333333336</v>
      </c>
      <c r="O205">
        <f t="shared" si="106"/>
        <v>33552.333333333336</v>
      </c>
      <c r="P205">
        <f t="shared" si="107"/>
        <v>35706.333333333336</v>
      </c>
      <c r="Q205">
        <f t="shared" si="108"/>
        <v>36506.333333333336</v>
      </c>
      <c r="R205">
        <f t="shared" si="109"/>
        <v>41203.333333333336</v>
      </c>
      <c r="S205">
        <f t="shared" si="110"/>
        <v>29997.333333333336</v>
      </c>
      <c r="U205" t="s">
        <v>1659</v>
      </c>
      <c r="V205">
        <f t="shared" ref="V205:V209" si="112">L204/$O$209*100</f>
        <v>101.54138256778624</v>
      </c>
      <c r="W205">
        <f t="shared" ref="W205:W209" si="113">M204/$O$209*100</f>
        <v>91.167915298783171</v>
      </c>
      <c r="X205">
        <f t="shared" ref="X205:X209" si="114">N204/$O$209*100</f>
        <v>92.39129418146787</v>
      </c>
      <c r="Y205">
        <f t="shared" ref="Y205:Y209" si="115">O204/$O$209*100</f>
        <v>93.261127790716174</v>
      </c>
      <c r="Z205">
        <f t="shared" ref="Z205:Z209" si="116">P204/$O$209*100</f>
        <v>95.651767258714713</v>
      </c>
      <c r="AA205">
        <f t="shared" ref="AA205:AA209" si="117">Q204/$O$209*100</f>
        <v>107.65547106634119</v>
      </c>
      <c r="AB205">
        <f t="shared" ref="AB205:AB209" si="118">R204/$O$209*100</f>
        <v>120.17265729491102</v>
      </c>
      <c r="AC205">
        <f t="shared" ref="AC205:AC209" si="119">S204/$O$209*100</f>
        <v>100.57053602327039</v>
      </c>
    </row>
    <row r="206" spans="1:29" x14ac:dyDescent="0.25">
      <c r="A206" t="s">
        <v>1661</v>
      </c>
      <c r="B206">
        <v>45736</v>
      </c>
      <c r="C206">
        <v>42711</v>
      </c>
      <c r="D206">
        <v>43385</v>
      </c>
      <c r="E206">
        <v>41268</v>
      </c>
      <c r="F206">
        <v>43481</v>
      </c>
      <c r="G206">
        <v>48176</v>
      </c>
      <c r="H206">
        <v>49166</v>
      </c>
      <c r="I206">
        <v>40474</v>
      </c>
      <c r="K206" t="s">
        <v>1661</v>
      </c>
      <c r="L206">
        <f t="shared" si="103"/>
        <v>35261.333333333336</v>
      </c>
      <c r="M206">
        <f t="shared" si="104"/>
        <v>32236.333333333336</v>
      </c>
      <c r="N206">
        <f t="shared" si="105"/>
        <v>32910.333333333336</v>
      </c>
      <c r="O206">
        <f t="shared" si="106"/>
        <v>30793.333333333336</v>
      </c>
      <c r="P206">
        <f t="shared" si="107"/>
        <v>33006.333333333336</v>
      </c>
      <c r="Q206">
        <f t="shared" si="108"/>
        <v>37701.333333333336</v>
      </c>
      <c r="R206">
        <f t="shared" si="109"/>
        <v>38691.333333333336</v>
      </c>
      <c r="S206">
        <f t="shared" si="110"/>
        <v>29999.333333333336</v>
      </c>
      <c r="U206" t="s">
        <v>1660</v>
      </c>
      <c r="V206">
        <f t="shared" si="112"/>
        <v>93.774610211659521</v>
      </c>
      <c r="W206">
        <f t="shared" si="113"/>
        <v>73.661812433944093</v>
      </c>
      <c r="X206">
        <f t="shared" si="114"/>
        <v>97.136096224173897</v>
      </c>
      <c r="Y206">
        <f t="shared" si="115"/>
        <v>94.144990974307177</v>
      </c>
      <c r="Z206">
        <f t="shared" si="116"/>
        <v>100.18893160114857</v>
      </c>
      <c r="AA206">
        <f t="shared" si="117"/>
        <v>102.43366349598287</v>
      </c>
      <c r="AB206">
        <f t="shared" si="118"/>
        <v>115.61304563352881</v>
      </c>
      <c r="AC206">
        <f t="shared" si="119"/>
        <v>84.169963616637204</v>
      </c>
    </row>
    <row r="207" spans="1:29" x14ac:dyDescent="0.25">
      <c r="A207" t="s">
        <v>1662</v>
      </c>
      <c r="B207">
        <v>47107</v>
      </c>
      <c r="C207">
        <v>36443</v>
      </c>
      <c r="D207">
        <v>45849</v>
      </c>
      <c r="E207">
        <v>41995</v>
      </c>
      <c r="F207">
        <v>46999</v>
      </c>
      <c r="G207">
        <v>49132</v>
      </c>
      <c r="H207">
        <v>47054</v>
      </c>
      <c r="I207">
        <v>41920</v>
      </c>
      <c r="K207" t="s">
        <v>1662</v>
      </c>
      <c r="L207">
        <f t="shared" si="103"/>
        <v>36632.333333333336</v>
      </c>
      <c r="M207">
        <f t="shared" si="104"/>
        <v>25968.333333333336</v>
      </c>
      <c r="N207">
        <f t="shared" si="105"/>
        <v>35374.333333333336</v>
      </c>
      <c r="O207">
        <f t="shared" si="106"/>
        <v>31520.333333333336</v>
      </c>
      <c r="P207">
        <f t="shared" si="107"/>
        <v>36524.333333333336</v>
      </c>
      <c r="Q207">
        <f t="shared" si="108"/>
        <v>38657.333333333336</v>
      </c>
      <c r="R207">
        <f t="shared" si="109"/>
        <v>36579.333333333336</v>
      </c>
      <c r="S207">
        <f t="shared" si="110"/>
        <v>31445.333333333336</v>
      </c>
      <c r="U207" t="s">
        <v>1661</v>
      </c>
      <c r="V207">
        <f t="shared" si="112"/>
        <v>98.940299484646971</v>
      </c>
      <c r="W207">
        <f t="shared" si="113"/>
        <v>90.452407007304743</v>
      </c>
      <c r="X207">
        <f t="shared" si="114"/>
        <v>92.343593628702649</v>
      </c>
      <c r="Y207">
        <f t="shared" si="115"/>
        <v>86.403471851997352</v>
      </c>
      <c r="Z207">
        <f t="shared" si="116"/>
        <v>92.612961456082772</v>
      </c>
      <c r="AA207">
        <f t="shared" si="117"/>
        <v>105.78673176389162</v>
      </c>
      <c r="AB207">
        <f t="shared" si="118"/>
        <v>108.56458748374908</v>
      </c>
      <c r="AC207">
        <f t="shared" si="119"/>
        <v>84.175575446374296</v>
      </c>
    </row>
    <row r="208" spans="1:29" x14ac:dyDescent="0.25">
      <c r="A208" t="s">
        <v>1663</v>
      </c>
      <c r="B208">
        <v>11281</v>
      </c>
      <c r="C208">
        <v>45591</v>
      </c>
      <c r="D208">
        <v>43090</v>
      </c>
      <c r="E208">
        <v>40380</v>
      </c>
      <c r="F208">
        <v>46660</v>
      </c>
      <c r="G208">
        <v>48896</v>
      </c>
      <c r="H208">
        <v>45000</v>
      </c>
      <c r="I208">
        <v>43551</v>
      </c>
      <c r="K208" t="s">
        <v>1663</v>
      </c>
      <c r="L208">
        <f t="shared" si="103"/>
        <v>806.33333333333394</v>
      </c>
      <c r="M208">
        <f t="shared" si="104"/>
        <v>35116.333333333336</v>
      </c>
      <c r="N208">
        <f t="shared" si="105"/>
        <v>32615.333333333336</v>
      </c>
      <c r="O208">
        <f t="shared" si="106"/>
        <v>29905.333333333336</v>
      </c>
      <c r="P208">
        <f t="shared" si="107"/>
        <v>36185.333333333336</v>
      </c>
      <c r="Q208">
        <f t="shared" si="108"/>
        <v>38421.333333333336</v>
      </c>
      <c r="R208">
        <f t="shared" si="109"/>
        <v>34525.333333333336</v>
      </c>
      <c r="S208">
        <f t="shared" si="110"/>
        <v>33076.333333333336</v>
      </c>
      <c r="U208" t="s">
        <v>1662</v>
      </c>
      <c r="V208">
        <f t="shared" si="112"/>
        <v>102.78720876941927</v>
      </c>
      <c r="W208">
        <f t="shared" si="113"/>
        <v>72.864932611277908</v>
      </c>
      <c r="X208">
        <f t="shared" si="114"/>
        <v>99.257367864792329</v>
      </c>
      <c r="Y208">
        <f t="shared" si="115"/>
        <v>88.443371961428028</v>
      </c>
      <c r="Z208">
        <f t="shared" si="116"/>
        <v>102.48416996361665</v>
      </c>
      <c r="AA208">
        <f t="shared" si="117"/>
        <v>108.46918637821862</v>
      </c>
      <c r="AB208">
        <f t="shared" si="118"/>
        <v>102.63849528138651</v>
      </c>
      <c r="AC208">
        <f t="shared" si="119"/>
        <v>88.232928346287309</v>
      </c>
    </row>
    <row r="209" spans="1:29" x14ac:dyDescent="0.25">
      <c r="A209" t="s">
        <v>1664</v>
      </c>
      <c r="B209">
        <v>9825</v>
      </c>
      <c r="C209">
        <v>11026</v>
      </c>
      <c r="D209">
        <v>10573</v>
      </c>
      <c r="E209">
        <f>AVERAGE(B209:D209)</f>
        <v>10474.666666666666</v>
      </c>
      <c r="O209">
        <f>AVERAGE(L203:L205)</f>
        <v>35639</v>
      </c>
      <c r="U209" t="s">
        <v>1663</v>
      </c>
      <c r="V209">
        <f t="shared" si="112"/>
        <v>2.2625026890017508</v>
      </c>
      <c r="W209">
        <f t="shared" si="113"/>
        <v>98.533441828708263</v>
      </c>
      <c r="X209">
        <f t="shared" si="114"/>
        <v>91.515848742482504</v>
      </c>
      <c r="Y209">
        <f t="shared" si="115"/>
        <v>83.911819448731265</v>
      </c>
      <c r="Z209">
        <f t="shared" si="116"/>
        <v>101.53296482318062</v>
      </c>
      <c r="AA209">
        <f t="shared" si="117"/>
        <v>107.80699046924252</v>
      </c>
      <c r="AB209">
        <f t="shared" si="118"/>
        <v>96.875146141399412</v>
      </c>
      <c r="AC209">
        <f t="shared" si="119"/>
        <v>92.809375496880762</v>
      </c>
    </row>
    <row r="210" spans="1:29" x14ac:dyDescent="0.25">
      <c r="A210" t="s">
        <v>1665</v>
      </c>
    </row>
    <row r="213" spans="1:29" x14ac:dyDescent="0.25">
      <c r="A213" s="7" t="s">
        <v>2437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41436</v>
      </c>
      <c r="C216">
        <v>36181</v>
      </c>
      <c r="D216">
        <v>36337</v>
      </c>
      <c r="E216">
        <v>37370</v>
      </c>
      <c r="F216">
        <v>35440</v>
      </c>
      <c r="G216">
        <v>36343</v>
      </c>
      <c r="H216">
        <v>38987</v>
      </c>
      <c r="I216">
        <v>41255</v>
      </c>
      <c r="K216" t="s">
        <v>1658</v>
      </c>
      <c r="L216">
        <f>B216-$E$222</f>
        <v>30969</v>
      </c>
      <c r="M216">
        <f t="shared" ref="M216:S216" si="120">C216-$E$222</f>
        <v>25714</v>
      </c>
      <c r="N216">
        <f t="shared" si="120"/>
        <v>25870</v>
      </c>
      <c r="O216">
        <f t="shared" si="120"/>
        <v>26903</v>
      </c>
      <c r="P216">
        <f t="shared" si="120"/>
        <v>24973</v>
      </c>
      <c r="Q216">
        <f t="shared" si="120"/>
        <v>25876</v>
      </c>
      <c r="R216">
        <f t="shared" si="120"/>
        <v>28520</v>
      </c>
      <c r="S216">
        <f t="shared" si="120"/>
        <v>30788</v>
      </c>
    </row>
    <row r="217" spans="1:29" x14ac:dyDescent="0.25">
      <c r="A217" t="s">
        <v>1659</v>
      </c>
      <c r="B217">
        <v>36374</v>
      </c>
      <c r="C217">
        <v>37337</v>
      </c>
      <c r="D217">
        <v>35417</v>
      </c>
      <c r="E217">
        <v>35049</v>
      </c>
      <c r="F217">
        <v>35170</v>
      </c>
      <c r="G217">
        <v>37849</v>
      </c>
      <c r="H217">
        <v>36556</v>
      </c>
      <c r="I217">
        <v>42415</v>
      </c>
      <c r="K217" t="s">
        <v>1659</v>
      </c>
      <c r="L217">
        <f t="shared" ref="L217:L221" si="121">B217-$E$222</f>
        <v>25907</v>
      </c>
      <c r="M217">
        <f t="shared" ref="M217:M221" si="122">C217-$E$222</f>
        <v>26870</v>
      </c>
      <c r="N217">
        <f t="shared" ref="N217:N221" si="123">D217-$E$222</f>
        <v>24950</v>
      </c>
      <c r="O217">
        <f t="shared" ref="O217:O221" si="124">E217-$E$222</f>
        <v>24582</v>
      </c>
      <c r="P217">
        <f t="shared" ref="P217:P221" si="125">F217-$E$222</f>
        <v>24703</v>
      </c>
      <c r="Q217">
        <f t="shared" ref="Q217:Q221" si="126">G217-$E$222</f>
        <v>27382</v>
      </c>
      <c r="R217">
        <f t="shared" ref="R217:R221" si="127">H217-$E$222</f>
        <v>26089</v>
      </c>
      <c r="S217">
        <f t="shared" ref="S217:S221" si="128">I217-$E$222</f>
        <v>31948</v>
      </c>
      <c r="U217" t="s">
        <v>1658</v>
      </c>
      <c r="V217">
        <f>L216/$O$222*100</f>
        <v>111.83105033823635</v>
      </c>
      <c r="W217">
        <f t="shared" ref="W217:AC217" si="129">M216/$O$222*100</f>
        <v>92.854907436385076</v>
      </c>
      <c r="X217">
        <f t="shared" si="129"/>
        <v>93.418233467343939</v>
      </c>
      <c r="Y217">
        <f t="shared" si="129"/>
        <v>97.14846289029586</v>
      </c>
      <c r="Z217">
        <f t="shared" si="129"/>
        <v>90.179108789330513</v>
      </c>
      <c r="AA217">
        <f t="shared" si="129"/>
        <v>93.439899853150038</v>
      </c>
      <c r="AB217">
        <f t="shared" si="129"/>
        <v>102.98755386504249</v>
      </c>
      <c r="AC217">
        <f t="shared" si="129"/>
        <v>111.17744769975204</v>
      </c>
    </row>
    <row r="218" spans="1:29" x14ac:dyDescent="0.25">
      <c r="A218" t="s">
        <v>1660</v>
      </c>
      <c r="B218">
        <v>36669</v>
      </c>
      <c r="C218">
        <v>37374</v>
      </c>
      <c r="D218">
        <v>36439</v>
      </c>
      <c r="E218">
        <v>37752</v>
      </c>
      <c r="F218">
        <v>39035</v>
      </c>
      <c r="G218">
        <v>39954</v>
      </c>
      <c r="H218">
        <v>38610</v>
      </c>
      <c r="I218">
        <v>39541</v>
      </c>
      <c r="K218" t="s">
        <v>1660</v>
      </c>
      <c r="L218">
        <f t="shared" si="121"/>
        <v>26202</v>
      </c>
      <c r="M218">
        <f t="shared" si="122"/>
        <v>26907</v>
      </c>
      <c r="N218">
        <f t="shared" si="123"/>
        <v>25972</v>
      </c>
      <c r="O218">
        <f t="shared" si="124"/>
        <v>27285</v>
      </c>
      <c r="P218">
        <f t="shared" si="125"/>
        <v>28568</v>
      </c>
      <c r="Q218">
        <f t="shared" si="126"/>
        <v>29487</v>
      </c>
      <c r="R218">
        <f t="shared" si="127"/>
        <v>28143</v>
      </c>
      <c r="S218">
        <f t="shared" si="128"/>
        <v>29074</v>
      </c>
      <c r="U218" t="s">
        <v>1659</v>
      </c>
      <c r="V218">
        <f t="shared" ref="V218:V222" si="130">L217/$O$222*100</f>
        <v>93.55184284648162</v>
      </c>
      <c r="W218">
        <f t="shared" ref="W218:W222" si="131">M217/$O$222*100</f>
        <v>97.029297768362255</v>
      </c>
      <c r="X218">
        <f t="shared" ref="X218:X222" si="132">N217/$O$222*100</f>
        <v>90.096054310407084</v>
      </c>
      <c r="Y218">
        <f t="shared" ref="Y218:Y222" si="133">O217/$O$222*100</f>
        <v>88.767182647632339</v>
      </c>
      <c r="Z218">
        <f t="shared" ref="Z218:Z222" si="134">P217/$O$222*100</f>
        <v>89.204121428055558</v>
      </c>
      <c r="AA218">
        <f t="shared" ref="AA218:AA222" si="135">Q217/$O$222*100</f>
        <v>98.878162690483634</v>
      </c>
      <c r="AB218">
        <f t="shared" ref="AB218:AB222" si="136">R217/$O$222*100</f>
        <v>94.209056549266947</v>
      </c>
      <c r="AC218">
        <f t="shared" ref="AC218:AC222" si="137">S217/$O$222*100</f>
        <v>115.36628228893329</v>
      </c>
    </row>
    <row r="219" spans="1:29" x14ac:dyDescent="0.25">
      <c r="A219" t="s">
        <v>1661</v>
      </c>
      <c r="B219">
        <v>39559</v>
      </c>
      <c r="C219">
        <v>41341</v>
      </c>
      <c r="D219">
        <v>35062</v>
      </c>
      <c r="E219">
        <v>37018</v>
      </c>
      <c r="F219">
        <v>37542</v>
      </c>
      <c r="G219">
        <v>38733</v>
      </c>
      <c r="H219">
        <v>41178</v>
      </c>
      <c r="I219">
        <v>38459</v>
      </c>
      <c r="K219" t="s">
        <v>1661</v>
      </c>
      <c r="L219">
        <f t="shared" si="121"/>
        <v>29092</v>
      </c>
      <c r="M219">
        <f t="shared" si="122"/>
        <v>30874</v>
      </c>
      <c r="N219">
        <f t="shared" si="123"/>
        <v>24595</v>
      </c>
      <c r="O219">
        <f t="shared" si="124"/>
        <v>26551</v>
      </c>
      <c r="P219">
        <f t="shared" si="125"/>
        <v>27075</v>
      </c>
      <c r="Q219">
        <f t="shared" si="126"/>
        <v>28266</v>
      </c>
      <c r="R219">
        <f t="shared" si="127"/>
        <v>30711</v>
      </c>
      <c r="S219">
        <f t="shared" si="128"/>
        <v>27992</v>
      </c>
      <c r="U219" t="s">
        <v>1660</v>
      </c>
      <c r="V219">
        <f t="shared" si="130"/>
        <v>94.617106815282014</v>
      </c>
      <c r="W219">
        <f t="shared" si="131"/>
        <v>97.162907147499936</v>
      </c>
      <c r="X219">
        <f t="shared" si="132"/>
        <v>93.786562026047804</v>
      </c>
      <c r="Y219">
        <f t="shared" si="133"/>
        <v>98.527889453284857</v>
      </c>
      <c r="Z219">
        <f t="shared" si="134"/>
        <v>103.16088495149135</v>
      </c>
      <c r="AA219">
        <f t="shared" si="135"/>
        <v>106.4794530441272</v>
      </c>
      <c r="AB219">
        <f t="shared" si="136"/>
        <v>101.62618262355858</v>
      </c>
      <c r="AC219">
        <f t="shared" si="137"/>
        <v>104.98808348780663</v>
      </c>
    </row>
    <row r="220" spans="1:29" x14ac:dyDescent="0.25">
      <c r="A220" t="s">
        <v>1662</v>
      </c>
      <c r="B220">
        <v>39338</v>
      </c>
      <c r="C220">
        <v>38760</v>
      </c>
      <c r="D220">
        <v>36153</v>
      </c>
      <c r="E220">
        <v>37873</v>
      </c>
      <c r="F220">
        <v>37571</v>
      </c>
      <c r="G220">
        <v>40068</v>
      </c>
      <c r="H220">
        <v>37150</v>
      </c>
      <c r="I220">
        <v>42251</v>
      </c>
      <c r="K220" t="s">
        <v>1662</v>
      </c>
      <c r="L220">
        <f t="shared" si="121"/>
        <v>28871</v>
      </c>
      <c r="M220">
        <f t="shared" si="122"/>
        <v>28293</v>
      </c>
      <c r="N220">
        <f t="shared" si="123"/>
        <v>25686</v>
      </c>
      <c r="O220">
        <f t="shared" si="124"/>
        <v>27406</v>
      </c>
      <c r="P220">
        <f t="shared" si="125"/>
        <v>27104</v>
      </c>
      <c r="Q220">
        <f t="shared" si="126"/>
        <v>29601</v>
      </c>
      <c r="R220">
        <f t="shared" si="127"/>
        <v>26683</v>
      </c>
      <c r="S220">
        <f t="shared" si="128"/>
        <v>31784</v>
      </c>
      <c r="U220" t="s">
        <v>1661</v>
      </c>
      <c r="V220">
        <f t="shared" si="130"/>
        <v>105.05308264522498</v>
      </c>
      <c r="W220">
        <f t="shared" si="131"/>
        <v>111.48799922963961</v>
      </c>
      <c r="X220">
        <f t="shared" si="132"/>
        <v>88.814126483545579</v>
      </c>
      <c r="Y220">
        <f t="shared" si="133"/>
        <v>95.877368256337419</v>
      </c>
      <c r="Z220">
        <f t="shared" si="134"/>
        <v>97.769565950071012</v>
      </c>
      <c r="AA220">
        <f t="shared" si="135"/>
        <v>102.07034353258383</v>
      </c>
      <c r="AB220">
        <f t="shared" si="136"/>
        <v>110.89939574857361</v>
      </c>
      <c r="AC220">
        <f t="shared" si="137"/>
        <v>101.08091191410482</v>
      </c>
    </row>
    <row r="221" spans="1:29" x14ac:dyDescent="0.25">
      <c r="A221" t="s">
        <v>1663</v>
      </c>
      <c r="B221">
        <v>12886</v>
      </c>
      <c r="C221">
        <v>37352</v>
      </c>
      <c r="D221">
        <v>35745</v>
      </c>
      <c r="E221">
        <v>36445</v>
      </c>
      <c r="F221">
        <v>40031</v>
      </c>
      <c r="G221">
        <v>38899</v>
      </c>
      <c r="H221">
        <v>32544</v>
      </c>
      <c r="I221">
        <v>37948</v>
      </c>
      <c r="K221" t="s">
        <v>1663</v>
      </c>
      <c r="L221">
        <f t="shared" si="121"/>
        <v>2419</v>
      </c>
      <c r="M221">
        <f t="shared" si="122"/>
        <v>26885</v>
      </c>
      <c r="N221">
        <f t="shared" si="123"/>
        <v>25278</v>
      </c>
      <c r="O221">
        <f t="shared" si="124"/>
        <v>25978</v>
      </c>
      <c r="P221">
        <f t="shared" si="125"/>
        <v>29564</v>
      </c>
      <c r="Q221">
        <f t="shared" si="126"/>
        <v>28432</v>
      </c>
      <c r="R221">
        <f t="shared" si="127"/>
        <v>22077</v>
      </c>
      <c r="S221">
        <f t="shared" si="128"/>
        <v>27481</v>
      </c>
      <c r="U221" t="s">
        <v>1662</v>
      </c>
      <c r="V221">
        <f t="shared" si="130"/>
        <v>104.25503743469993</v>
      </c>
      <c r="W221">
        <f t="shared" si="131"/>
        <v>102.16784226871131</v>
      </c>
      <c r="X221">
        <f t="shared" si="132"/>
        <v>92.753797635956573</v>
      </c>
      <c r="Y221">
        <f t="shared" si="133"/>
        <v>98.964828233708076</v>
      </c>
      <c r="Z221">
        <f t="shared" si="134"/>
        <v>97.874286814800541</v>
      </c>
      <c r="AA221">
        <f t="shared" si="135"/>
        <v>106.89111437444329</v>
      </c>
      <c r="AB221">
        <f t="shared" si="136"/>
        <v>96.354028744071826</v>
      </c>
      <c r="AC221">
        <f t="shared" si="137"/>
        <v>114.77406774356629</v>
      </c>
    </row>
    <row r="222" spans="1:29" x14ac:dyDescent="0.25">
      <c r="A222" t="s">
        <v>1664</v>
      </c>
      <c r="B222">
        <v>10300</v>
      </c>
      <c r="C222">
        <v>10509</v>
      </c>
      <c r="D222">
        <v>10592</v>
      </c>
      <c r="E222">
        <f>AVERAGE(B222:D222)</f>
        <v>10467</v>
      </c>
      <c r="O222">
        <f>AVERAGE(L216:L218)</f>
        <v>27692.666666666668</v>
      </c>
      <c r="U222" t="s">
        <v>1663</v>
      </c>
      <c r="V222">
        <f t="shared" si="130"/>
        <v>8.7351645441633163</v>
      </c>
      <c r="W222">
        <f t="shared" si="131"/>
        <v>97.083463732877533</v>
      </c>
      <c r="X222">
        <f t="shared" si="132"/>
        <v>91.280483401141083</v>
      </c>
      <c r="Y222">
        <f t="shared" si="133"/>
        <v>93.808228411853918</v>
      </c>
      <c r="Z222">
        <f t="shared" si="134"/>
        <v>106.75750499530561</v>
      </c>
      <c r="AA222">
        <f t="shared" si="135"/>
        <v>102.66978020655286</v>
      </c>
      <c r="AB222">
        <f t="shared" si="136"/>
        <v>79.721466573581452</v>
      </c>
      <c r="AC222">
        <f t="shared" si="137"/>
        <v>99.23565805628445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108.35426821381644</v>
      </c>
      <c r="C228">
        <f t="shared" ref="C228:I228" si="138">AVERAGE(W217,W204,W190)</f>
        <v>87.606346669737249</v>
      </c>
      <c r="D228">
        <f t="shared" si="138"/>
        <v>101.86617509488896</v>
      </c>
      <c r="E228">
        <f t="shared" si="138"/>
        <v>96.949083179409925</v>
      </c>
      <c r="F228">
        <f t="shared" si="138"/>
        <v>98.522788185003392</v>
      </c>
      <c r="G228">
        <f t="shared" si="138"/>
        <v>103.79877906048</v>
      </c>
      <c r="H228">
        <f t="shared" si="138"/>
        <v>116.80629735326569</v>
      </c>
      <c r="I228">
        <f t="shared" si="138"/>
        <v>109.52230928337106</v>
      </c>
      <c r="K228" t="s">
        <v>1658</v>
      </c>
      <c r="L228">
        <f>STDEV(V217,V204,V190)/SQRT(3)</f>
        <v>2.0654403796783942</v>
      </c>
      <c r="M228">
        <f t="shared" ref="M228:S228" si="139">STDEV(W217,W204,W190)/SQRT(3)</f>
        <v>3.2329932208728698</v>
      </c>
      <c r="N228">
        <f t="shared" si="139"/>
        <v>4.9916482140571921</v>
      </c>
      <c r="O228">
        <f t="shared" si="139"/>
        <v>0.88879454517393341</v>
      </c>
      <c r="P228">
        <f t="shared" si="139"/>
        <v>6.1830501158198423</v>
      </c>
      <c r="Q228">
        <f t="shared" si="139"/>
        <v>7.6934075071152153</v>
      </c>
      <c r="R228">
        <f t="shared" si="139"/>
        <v>7.0288812497673225</v>
      </c>
      <c r="S228">
        <f t="shared" si="139"/>
        <v>2.2738992511884102</v>
      </c>
    </row>
    <row r="229" spans="1:19" x14ac:dyDescent="0.25">
      <c r="A229" t="s">
        <v>1659</v>
      </c>
      <c r="B229">
        <f t="shared" ref="B229:B233" si="140">AVERAGE(V218,V205,V191)</f>
        <v>96.497254113097881</v>
      </c>
      <c r="C229">
        <f t="shared" ref="C229:C233" si="141">AVERAGE(W218,W205,W191)</f>
        <v>96.159976272058131</v>
      </c>
      <c r="D229">
        <f t="shared" ref="D229:D233" si="142">AVERAGE(X218,X205,X191)</f>
        <v>91.121647266885319</v>
      </c>
      <c r="E229">
        <f t="shared" ref="E229:E233" si="143">AVERAGE(Y218,Y205,Y191)</f>
        <v>92.658217723457525</v>
      </c>
      <c r="F229">
        <f t="shared" ref="F229:F233" si="144">AVERAGE(Z218,Z205,Z191)</f>
        <v>89.008500452601638</v>
      </c>
      <c r="G229">
        <f t="shared" ref="G229:G233" si="145">AVERAGE(AA218,AA205,AA191)</f>
        <v>105.37443946904047</v>
      </c>
      <c r="H229">
        <f t="shared" ref="H229:H233" si="146">AVERAGE(AB218,AB205,AB191)</f>
        <v>103.28748548513256</v>
      </c>
      <c r="I229">
        <f t="shared" ref="I229:I233" si="147">AVERAGE(AC218,AC205,AC191)</f>
        <v>104.9811793514959</v>
      </c>
      <c r="K229" t="s">
        <v>1659</v>
      </c>
      <c r="L229">
        <f t="shared" ref="L229:L233" si="148">STDEV(V218,V205,V191)/SQRT(3)</f>
        <v>2.5338802008124492</v>
      </c>
      <c r="M229">
        <f t="shared" ref="M229:M233" si="149">STDEV(W218,W205,W191)/SQRT(3)</f>
        <v>2.6668762444667089</v>
      </c>
      <c r="N229">
        <f t="shared" ref="N229:N233" si="150">STDEV(X218,X205,X191)/SQRT(3)</f>
        <v>0.67372181877403448</v>
      </c>
      <c r="O229">
        <f t="shared" ref="O229:O233" si="151">STDEV(Y218,Y205,Y191)/SQRT(3)</f>
        <v>2.094254862811769</v>
      </c>
      <c r="P229">
        <f t="shared" ref="P229:P233" si="152">STDEV(Z218,Z205,Z191)/SQRT(3)</f>
        <v>3.8931916536458813</v>
      </c>
      <c r="Q229">
        <f t="shared" ref="Q229:Q233" si="153">STDEV(AA218,AA205,AA191)/SQRT(3)</f>
        <v>3.295780359530549</v>
      </c>
      <c r="R229">
        <f t="shared" ref="R229:R233" si="154">STDEV(AB218,AB205,AB191)/SQRT(3)</f>
        <v>8.450563425877629</v>
      </c>
      <c r="S229">
        <f t="shared" ref="S229:S233" si="155">STDEV(AC218,AC205,AC191)/SQRT(3)</f>
        <v>5.2121381602961936</v>
      </c>
    </row>
    <row r="230" spans="1:19" x14ac:dyDescent="0.25">
      <c r="A230" t="s">
        <v>1660</v>
      </c>
      <c r="B230">
        <f t="shared" si="140"/>
        <v>95.148477673085679</v>
      </c>
      <c r="C230">
        <f t="shared" si="141"/>
        <v>84.512650617661791</v>
      </c>
      <c r="D230">
        <f t="shared" si="142"/>
        <v>93.763955520744162</v>
      </c>
      <c r="E230">
        <f t="shared" si="143"/>
        <v>98.516791022025529</v>
      </c>
      <c r="F230">
        <f t="shared" si="144"/>
        <v>99.615219902772722</v>
      </c>
      <c r="G230">
        <f t="shared" si="145"/>
        <v>103.63909811913676</v>
      </c>
      <c r="H230">
        <f t="shared" si="146"/>
        <v>104.1217026911773</v>
      </c>
      <c r="I230">
        <f t="shared" si="147"/>
        <v>101.01880681341267</v>
      </c>
      <c r="K230" t="s">
        <v>1660</v>
      </c>
      <c r="L230">
        <f t="shared" si="148"/>
        <v>0.98317511522195644</v>
      </c>
      <c r="M230">
        <f t="shared" si="149"/>
        <v>6.8435807628304133</v>
      </c>
      <c r="N230">
        <f t="shared" si="150"/>
        <v>1.9534649808742628</v>
      </c>
      <c r="O230">
        <f t="shared" si="151"/>
        <v>2.5208622010532826</v>
      </c>
      <c r="P230">
        <f t="shared" si="152"/>
        <v>2.231223525895639</v>
      </c>
      <c r="Q230">
        <f t="shared" si="153"/>
        <v>1.425579012423428</v>
      </c>
      <c r="R230">
        <f t="shared" si="154"/>
        <v>6.044328088108518</v>
      </c>
      <c r="S230">
        <f t="shared" si="155"/>
        <v>8.8083474442510674</v>
      </c>
    </row>
    <row r="231" spans="1:19" x14ac:dyDescent="0.25">
      <c r="A231" t="s">
        <v>1661</v>
      </c>
      <c r="B231">
        <f t="shared" si="140"/>
        <v>102.50421596928119</v>
      </c>
      <c r="C231">
        <f t="shared" si="141"/>
        <v>102.94907582948132</v>
      </c>
      <c r="D231">
        <f t="shared" si="142"/>
        <v>88.060171181729743</v>
      </c>
      <c r="E231">
        <f t="shared" si="143"/>
        <v>85.627521082747094</v>
      </c>
      <c r="F231">
        <f t="shared" si="144"/>
        <v>94.616621363190291</v>
      </c>
      <c r="G231">
        <f t="shared" si="145"/>
        <v>104.62767715152046</v>
      </c>
      <c r="H231">
        <f t="shared" si="146"/>
        <v>108.10990474150412</v>
      </c>
      <c r="I231">
        <f t="shared" si="147"/>
        <v>97.959912388476809</v>
      </c>
      <c r="K231" t="s">
        <v>1661</v>
      </c>
      <c r="L231">
        <f t="shared" si="148"/>
        <v>1.8361439738079184</v>
      </c>
      <c r="M231">
        <f t="shared" si="149"/>
        <v>6.3867531306399803</v>
      </c>
      <c r="N231">
        <f t="shared" si="150"/>
        <v>2.7169631036741344</v>
      </c>
      <c r="O231">
        <f t="shared" si="151"/>
        <v>6.1539917527110219</v>
      </c>
      <c r="P231">
        <f t="shared" si="152"/>
        <v>1.5956486594512773</v>
      </c>
      <c r="Q231">
        <f t="shared" si="153"/>
        <v>1.2805302946568695</v>
      </c>
      <c r="R231">
        <f t="shared" si="154"/>
        <v>1.7565429964543924</v>
      </c>
      <c r="S231">
        <f t="shared" si="155"/>
        <v>7.2279013532049037</v>
      </c>
    </row>
    <row r="232" spans="1:19" x14ac:dyDescent="0.25">
      <c r="A232" t="s">
        <v>1662</v>
      </c>
      <c r="B232">
        <f t="shared" si="140"/>
        <v>101.20005366223775</v>
      </c>
      <c r="C232">
        <f t="shared" si="141"/>
        <v>78.15868938031727</v>
      </c>
      <c r="D232">
        <f t="shared" si="142"/>
        <v>96.255129120434603</v>
      </c>
      <c r="E232">
        <f t="shared" si="143"/>
        <v>95.694792469471508</v>
      </c>
      <c r="F232">
        <f t="shared" si="144"/>
        <v>100.91673841227312</v>
      </c>
      <c r="G232">
        <f t="shared" si="145"/>
        <v>106.61030027717344</v>
      </c>
      <c r="H232">
        <f t="shared" si="146"/>
        <v>102.90268218208087</v>
      </c>
      <c r="I232">
        <f t="shared" si="147"/>
        <v>101.86082594638926</v>
      </c>
      <c r="K232" t="s">
        <v>1662</v>
      </c>
      <c r="L232">
        <f t="shared" si="148"/>
        <v>2.3594293293844988</v>
      </c>
      <c r="M232">
        <f t="shared" si="149"/>
        <v>12.614339294710014</v>
      </c>
      <c r="N232">
        <f t="shared" si="150"/>
        <v>1.8939312379967992</v>
      </c>
      <c r="O232">
        <f t="shared" si="151"/>
        <v>3.6315207503670379</v>
      </c>
      <c r="P232">
        <f t="shared" si="152"/>
        <v>1.5214596898808117</v>
      </c>
      <c r="Q232">
        <f t="shared" si="153"/>
        <v>1.1628005727949715</v>
      </c>
      <c r="R232">
        <f t="shared" si="154"/>
        <v>3.8593922243947025</v>
      </c>
      <c r="S232">
        <f t="shared" si="155"/>
        <v>7.6700949540827601</v>
      </c>
    </row>
    <row r="233" spans="1:19" x14ac:dyDescent="0.25">
      <c r="A233" t="s">
        <v>1663</v>
      </c>
      <c r="B233">
        <f t="shared" si="140"/>
        <v>5.1583262217053809</v>
      </c>
      <c r="C233">
        <f t="shared" si="141"/>
        <v>98.144117246909516</v>
      </c>
      <c r="D233">
        <f t="shared" si="142"/>
        <v>93.446099691143743</v>
      </c>
      <c r="E233">
        <f t="shared" si="143"/>
        <v>93.750632475201868</v>
      </c>
      <c r="F233">
        <f t="shared" si="144"/>
        <v>101.15304483696552</v>
      </c>
      <c r="G233">
        <f t="shared" si="145"/>
        <v>108.9480276768525</v>
      </c>
      <c r="H233">
        <f t="shared" si="146"/>
        <v>94.906342598463766</v>
      </c>
      <c r="I233">
        <f t="shared" si="147"/>
        <v>64.457121569368397</v>
      </c>
      <c r="K233" t="s">
        <v>1663</v>
      </c>
      <c r="L233">
        <f t="shared" si="148"/>
        <v>1.89926948506647</v>
      </c>
      <c r="M233">
        <f t="shared" si="149"/>
        <v>0.53653860409024301</v>
      </c>
      <c r="N233">
        <f t="shared" si="150"/>
        <v>2.049060397560011</v>
      </c>
      <c r="O233">
        <f t="shared" si="151"/>
        <v>5.6638880465031161</v>
      </c>
      <c r="P233">
        <f t="shared" si="152"/>
        <v>3.3507988743207155</v>
      </c>
      <c r="Q233">
        <f t="shared" si="153"/>
        <v>3.9950832769655569</v>
      </c>
      <c r="R233">
        <f t="shared" si="154"/>
        <v>8.2575341267816533</v>
      </c>
      <c r="S233">
        <f t="shared" si="155"/>
        <v>31.619860850664679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W233"/>
  <sheetViews>
    <sheetView topLeftCell="A92" workbookViewId="0">
      <selection activeCell="A106" sqref="A106:B108"/>
    </sheetView>
  </sheetViews>
  <sheetFormatPr defaultRowHeight="15" x14ac:dyDescent="0.25"/>
  <cols>
    <col min="10" max="10" width="11.42578125" customWidth="1"/>
  </cols>
  <sheetData>
    <row r="1" spans="1:12" x14ac:dyDescent="0.25">
      <c r="A1" s="7" t="s">
        <v>1677</v>
      </c>
      <c r="I1" s="7" t="s">
        <v>1678</v>
      </c>
      <c r="J1" t="s">
        <v>2108</v>
      </c>
      <c r="K1" s="7" t="s">
        <v>1679</v>
      </c>
      <c r="L1" t="s">
        <v>2446</v>
      </c>
    </row>
    <row r="2" spans="1:12" x14ac:dyDescent="0.25">
      <c r="A2" s="7" t="s">
        <v>1680</v>
      </c>
      <c r="J2" t="s">
        <v>2452</v>
      </c>
      <c r="L2" t="s">
        <v>2447</v>
      </c>
    </row>
    <row r="3" spans="1:12" x14ac:dyDescent="0.25">
      <c r="A3" s="53" t="s">
        <v>1681</v>
      </c>
      <c r="B3" s="17"/>
      <c r="J3" t="s">
        <v>2309</v>
      </c>
      <c r="L3" t="s">
        <v>1864</v>
      </c>
    </row>
    <row r="4" spans="1:12" x14ac:dyDescent="0.25">
      <c r="A4" s="7" t="s">
        <v>1682</v>
      </c>
      <c r="B4" s="17"/>
      <c r="I4" s="7" t="s">
        <v>1683</v>
      </c>
      <c r="J4" t="s">
        <v>2448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1605</v>
      </c>
      <c r="D12" s="224" t="s">
        <v>1605</v>
      </c>
      <c r="E12" s="224" t="s">
        <v>1605</v>
      </c>
      <c r="F12" s="224" t="s">
        <v>1605</v>
      </c>
      <c r="G12" s="224" t="s">
        <v>1605</v>
      </c>
      <c r="H12" s="224" t="s">
        <v>1605</v>
      </c>
      <c r="I12" s="225" t="s">
        <v>1605</v>
      </c>
    </row>
    <row r="13" spans="1:12" x14ac:dyDescent="0.25">
      <c r="A13" s="6" t="s">
        <v>1659</v>
      </c>
      <c r="B13" s="19" t="s">
        <v>1644</v>
      </c>
      <c r="C13" s="218" t="s">
        <v>1609</v>
      </c>
      <c r="D13" s="219" t="s">
        <v>1609</v>
      </c>
      <c r="E13" s="219" t="s">
        <v>1609</v>
      </c>
      <c r="F13" s="219" t="s">
        <v>1609</v>
      </c>
      <c r="G13" s="219" t="s">
        <v>1609</v>
      </c>
      <c r="H13" s="219" t="s">
        <v>1609</v>
      </c>
      <c r="I13" s="220" t="s">
        <v>1609</v>
      </c>
    </row>
    <row r="14" spans="1:12" x14ac:dyDescent="0.25">
      <c r="A14" s="6" t="s">
        <v>1660</v>
      </c>
      <c r="B14" s="19" t="s">
        <v>1644</v>
      </c>
      <c r="C14" s="218" t="s">
        <v>1613</v>
      </c>
      <c r="D14" s="219" t="s">
        <v>1613</v>
      </c>
      <c r="E14" s="219" t="s">
        <v>1613</v>
      </c>
      <c r="F14" s="219" t="s">
        <v>1613</v>
      </c>
      <c r="G14" s="219" t="s">
        <v>1613</v>
      </c>
      <c r="H14" s="219" t="s">
        <v>1613</v>
      </c>
      <c r="I14" s="220" t="s">
        <v>1613</v>
      </c>
    </row>
    <row r="15" spans="1:12" x14ac:dyDescent="0.25">
      <c r="A15" s="6" t="s">
        <v>1661</v>
      </c>
      <c r="B15" s="19" t="s">
        <v>1686</v>
      </c>
      <c r="C15" s="218" t="s">
        <v>1617</v>
      </c>
      <c r="D15" s="219" t="s">
        <v>1617</v>
      </c>
      <c r="E15" s="219" t="s">
        <v>1617</v>
      </c>
      <c r="F15" s="219" t="s">
        <v>1617</v>
      </c>
      <c r="G15" s="219" t="s">
        <v>1617</v>
      </c>
      <c r="H15" s="219" t="s">
        <v>1617</v>
      </c>
      <c r="I15" s="220" t="s">
        <v>1617</v>
      </c>
    </row>
    <row r="16" spans="1:12" x14ac:dyDescent="0.25">
      <c r="A16" s="6" t="s">
        <v>1662</v>
      </c>
      <c r="B16" s="19" t="s">
        <v>1686</v>
      </c>
      <c r="C16" s="218" t="s">
        <v>1621</v>
      </c>
      <c r="D16" s="219" t="s">
        <v>1621</v>
      </c>
      <c r="E16" s="219" t="s">
        <v>1621</v>
      </c>
      <c r="F16" s="219" t="s">
        <v>1621</v>
      </c>
      <c r="G16" s="219" t="s">
        <v>1621</v>
      </c>
      <c r="H16" s="219" t="s">
        <v>1621</v>
      </c>
      <c r="I16" s="220" t="s">
        <v>1621</v>
      </c>
    </row>
    <row r="17" spans="1:9" x14ac:dyDescent="0.25">
      <c r="A17" s="6" t="s">
        <v>1663</v>
      </c>
      <c r="B17" s="19" t="s">
        <v>1687</v>
      </c>
      <c r="C17" s="218" t="s">
        <v>1625</v>
      </c>
      <c r="D17" s="219" t="s">
        <v>1625</v>
      </c>
      <c r="E17" s="219" t="s">
        <v>1625</v>
      </c>
      <c r="F17" s="219" t="s">
        <v>1625</v>
      </c>
      <c r="G17" s="219" t="s">
        <v>1625</v>
      </c>
      <c r="H17" s="219" t="s">
        <v>1625</v>
      </c>
      <c r="I17" s="220" t="s">
        <v>1625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439</v>
      </c>
      <c r="C23">
        <v>20</v>
      </c>
      <c r="D23" t="s">
        <v>1605</v>
      </c>
      <c r="E23">
        <v>24836</v>
      </c>
      <c r="F23" t="s">
        <v>1606</v>
      </c>
      <c r="G23" t="s">
        <v>1607</v>
      </c>
      <c r="H23">
        <v>152.24</v>
      </c>
      <c r="I23">
        <v>30.45</v>
      </c>
    </row>
    <row r="24" spans="1:9" x14ac:dyDescent="0.25">
      <c r="A24" t="s">
        <v>1255</v>
      </c>
      <c r="B24" t="s">
        <v>444</v>
      </c>
      <c r="C24">
        <v>20</v>
      </c>
      <c r="D24" t="s">
        <v>1609</v>
      </c>
      <c r="E24">
        <v>34816</v>
      </c>
      <c r="F24" t="s">
        <v>1610</v>
      </c>
      <c r="G24" t="s">
        <v>1611</v>
      </c>
      <c r="H24">
        <v>223.2</v>
      </c>
      <c r="I24">
        <v>44.64</v>
      </c>
    </row>
    <row r="25" spans="1:9" x14ac:dyDescent="0.25">
      <c r="A25" t="s">
        <v>1255</v>
      </c>
      <c r="B25" t="s">
        <v>449</v>
      </c>
      <c r="C25">
        <v>20</v>
      </c>
      <c r="D25" t="s">
        <v>1613</v>
      </c>
      <c r="E25">
        <v>21336</v>
      </c>
      <c r="F25" t="s">
        <v>1614</v>
      </c>
      <c r="G25" t="s">
        <v>1615</v>
      </c>
      <c r="H25">
        <v>180.16</v>
      </c>
      <c r="I25">
        <v>36.03</v>
      </c>
    </row>
    <row r="26" spans="1:9" x14ac:dyDescent="0.25">
      <c r="A26" t="s">
        <v>1255</v>
      </c>
      <c r="B26" t="s">
        <v>454</v>
      </c>
      <c r="C26">
        <v>20</v>
      </c>
      <c r="D26" t="s">
        <v>1617</v>
      </c>
      <c r="E26">
        <v>32573</v>
      </c>
      <c r="F26" t="s">
        <v>1618</v>
      </c>
      <c r="G26" t="s">
        <v>1619</v>
      </c>
      <c r="H26">
        <v>364.93</v>
      </c>
      <c r="I26">
        <v>72.98</v>
      </c>
    </row>
    <row r="27" spans="1:9" x14ac:dyDescent="0.25">
      <c r="A27" t="s">
        <v>1255</v>
      </c>
      <c r="B27" t="s">
        <v>459</v>
      </c>
      <c r="C27">
        <v>20</v>
      </c>
      <c r="D27" t="s">
        <v>1621</v>
      </c>
      <c r="E27">
        <v>20108</v>
      </c>
      <c r="F27" t="s">
        <v>1622</v>
      </c>
      <c r="G27" t="s">
        <v>1623</v>
      </c>
      <c r="H27">
        <v>180.16</v>
      </c>
      <c r="I27">
        <v>36.03</v>
      </c>
    </row>
    <row r="28" spans="1:9" x14ac:dyDescent="0.25">
      <c r="A28" t="s">
        <v>1255</v>
      </c>
      <c r="B28" t="s">
        <v>464</v>
      </c>
      <c r="C28">
        <v>18.600000000000001</v>
      </c>
      <c r="D28" t="s">
        <v>1625</v>
      </c>
      <c r="E28">
        <v>48511</v>
      </c>
      <c r="F28" t="s">
        <v>1626</v>
      </c>
      <c r="G28" t="s">
        <v>1627</v>
      </c>
      <c r="H28">
        <v>543.61</v>
      </c>
      <c r="I28">
        <v>108.72</v>
      </c>
    </row>
    <row r="31" spans="1:9" x14ac:dyDescent="0.25">
      <c r="A31" s="7" t="s">
        <v>2108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2454</v>
      </c>
    </row>
    <row r="34" spans="1:49" x14ac:dyDescent="0.25">
      <c r="A34" t="s">
        <v>1709</v>
      </c>
      <c r="B34">
        <v>42501.447453703702</v>
      </c>
    </row>
    <row r="35" spans="1:49" x14ac:dyDescent="0.25">
      <c r="A35" t="s">
        <v>1710</v>
      </c>
      <c r="B35">
        <v>2402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15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15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15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206.66399999999999</v>
      </c>
      <c r="C39">
        <v>152.23699999999999</v>
      </c>
      <c r="D39">
        <v>156.797</v>
      </c>
      <c r="E39">
        <v>144.64599999999999</v>
      </c>
      <c r="F39">
        <v>152.65199999999999</v>
      </c>
      <c r="G39">
        <v>137.15100000000001</v>
      </c>
      <c r="H39">
        <v>115.312</v>
      </c>
      <c r="I39">
        <v>136.28200000000001</v>
      </c>
      <c r="J39">
        <v>167.595</v>
      </c>
      <c r="K39">
        <v>142.03299999999999</v>
      </c>
      <c r="L39">
        <v>187.36600000000001</v>
      </c>
      <c r="M39">
        <v>167.34200000000001</v>
      </c>
      <c r="N39">
        <v>184.43799999999999</v>
      </c>
      <c r="O39">
        <v>161.80099999999999</v>
      </c>
      <c r="P39">
        <v>181.14099999999999</v>
      </c>
      <c r="Q39">
        <v>177.98599999999999</v>
      </c>
      <c r="R39">
        <v>164.08799999999999</v>
      </c>
      <c r="S39">
        <v>167.429</v>
      </c>
      <c r="T39">
        <v>173.179</v>
      </c>
      <c r="U39">
        <v>230.11799999999999</v>
      </c>
      <c r="V39">
        <v>197.14500000000001</v>
      </c>
      <c r="W39">
        <v>137.64599999999999</v>
      </c>
      <c r="X39">
        <v>142.678</v>
      </c>
      <c r="Y39">
        <v>139.76599999999999</v>
      </c>
      <c r="Z39">
        <v>122.74</v>
      </c>
      <c r="AA39">
        <v>167.38900000000001</v>
      </c>
      <c r="AB39">
        <v>135.24700000000001</v>
      </c>
      <c r="AC39">
        <v>172.27799999999999</v>
      </c>
      <c r="AD39">
        <v>131.08000000000001</v>
      </c>
      <c r="AE39">
        <v>158.61500000000001</v>
      </c>
      <c r="AF39">
        <v>139.922</v>
      </c>
      <c r="AG39">
        <v>154.374</v>
      </c>
      <c r="AH39">
        <v>144.09200000000001</v>
      </c>
      <c r="AI39">
        <v>154.90799999999999</v>
      </c>
      <c r="AJ39">
        <v>105.114</v>
      </c>
      <c r="AK39">
        <v>137.72200000000001</v>
      </c>
      <c r="AL39">
        <v>176.03100000000001</v>
      </c>
      <c r="AM39">
        <v>144.398</v>
      </c>
      <c r="AN39">
        <v>105.81</v>
      </c>
      <c r="AO39">
        <v>155.42500000000001</v>
      </c>
      <c r="AP39">
        <v>132.09899999999999</v>
      </c>
      <c r="AQ39">
        <v>95.572999999999993</v>
      </c>
      <c r="AR39">
        <v>83.197999999999993</v>
      </c>
      <c r="AS39">
        <v>121.908</v>
      </c>
      <c r="AT39">
        <v>109.381</v>
      </c>
      <c r="AU39">
        <v>157.369</v>
      </c>
      <c r="AV39">
        <v>152.72</v>
      </c>
      <c r="AW39">
        <v>170.98599999999999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2453</v>
      </c>
    </row>
    <row r="42" spans="1:49" x14ac:dyDescent="0.25">
      <c r="A42" t="s">
        <v>1709</v>
      </c>
      <c r="B42">
        <v>42501.446944444448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16</v>
      </c>
      <c r="E46">
        <v>15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16</v>
      </c>
      <c r="L46">
        <v>16</v>
      </c>
      <c r="M46">
        <v>16</v>
      </c>
      <c r="N46">
        <v>16</v>
      </c>
      <c r="O46">
        <v>16</v>
      </c>
      <c r="P46">
        <v>16</v>
      </c>
      <c r="Q46">
        <v>16</v>
      </c>
      <c r="R46">
        <v>15</v>
      </c>
      <c r="S46">
        <v>16</v>
      </c>
      <c r="T46">
        <v>16</v>
      </c>
      <c r="U46">
        <v>16</v>
      </c>
      <c r="V46">
        <v>16</v>
      </c>
      <c r="W46">
        <v>16</v>
      </c>
      <c r="X46">
        <v>16</v>
      </c>
      <c r="Y46">
        <v>16</v>
      </c>
      <c r="Z46">
        <v>16</v>
      </c>
      <c r="AA46">
        <v>1</v>
      </c>
      <c r="AB46">
        <v>0</v>
      </c>
      <c r="AC46">
        <v>9</v>
      </c>
      <c r="AD46">
        <v>14</v>
      </c>
      <c r="AE46">
        <v>14</v>
      </c>
      <c r="AF46">
        <v>0</v>
      </c>
      <c r="AG46">
        <v>16</v>
      </c>
      <c r="AH46">
        <v>16</v>
      </c>
      <c r="AI46">
        <v>16</v>
      </c>
      <c r="AJ46">
        <v>16</v>
      </c>
      <c r="AK46">
        <v>15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0</v>
      </c>
      <c r="AR46">
        <v>5</v>
      </c>
      <c r="AS46">
        <v>16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174.85</v>
      </c>
      <c r="C47">
        <v>134.33500000000001</v>
      </c>
      <c r="D47">
        <v>125.371</v>
      </c>
      <c r="E47">
        <v>109.788</v>
      </c>
      <c r="F47">
        <v>122.81699999999999</v>
      </c>
      <c r="G47">
        <v>124.23399999999999</v>
      </c>
      <c r="H47">
        <v>97.257999999999996</v>
      </c>
      <c r="I47">
        <v>102.09099999999999</v>
      </c>
      <c r="J47">
        <v>129.52699999999999</v>
      </c>
      <c r="K47">
        <v>73.680999999999997</v>
      </c>
      <c r="L47">
        <v>63.991999999999997</v>
      </c>
      <c r="M47">
        <v>69.441000000000003</v>
      </c>
      <c r="N47">
        <v>66.450999999999993</v>
      </c>
      <c r="O47">
        <v>68.134</v>
      </c>
      <c r="P47">
        <v>72.942999999999998</v>
      </c>
      <c r="Q47">
        <v>123.176</v>
      </c>
      <c r="R47">
        <v>114.38200000000001</v>
      </c>
      <c r="S47">
        <v>99.543999999999997</v>
      </c>
      <c r="T47">
        <v>72.251999999999995</v>
      </c>
      <c r="U47">
        <v>110.80200000000001</v>
      </c>
      <c r="V47">
        <v>76.515000000000001</v>
      </c>
      <c r="W47">
        <v>115.379</v>
      </c>
      <c r="X47">
        <v>61.685000000000002</v>
      </c>
      <c r="Y47">
        <v>76.040999999999997</v>
      </c>
      <c r="Z47">
        <v>310.78500000000003</v>
      </c>
      <c r="AA47">
        <v>6.5170000000000003</v>
      </c>
      <c r="AB47">
        <v>0</v>
      </c>
      <c r="AC47">
        <v>24.783000000000001</v>
      </c>
      <c r="AD47">
        <v>13.84</v>
      </c>
      <c r="AE47">
        <v>23.893000000000001</v>
      </c>
      <c r="AF47">
        <v>0</v>
      </c>
      <c r="AG47">
        <v>33.823</v>
      </c>
      <c r="AH47">
        <v>192.33500000000001</v>
      </c>
      <c r="AI47">
        <v>121.188</v>
      </c>
      <c r="AJ47">
        <v>39.427</v>
      </c>
      <c r="AK47">
        <v>111.669</v>
      </c>
      <c r="AL47">
        <v>139.209</v>
      </c>
      <c r="AM47">
        <v>121.47799999999999</v>
      </c>
      <c r="AN47">
        <v>34.46</v>
      </c>
      <c r="AO47">
        <v>108.628</v>
      </c>
      <c r="AP47">
        <v>0</v>
      </c>
      <c r="AQ47">
        <v>0</v>
      </c>
      <c r="AR47">
        <v>10.302</v>
      </c>
      <c r="AS47">
        <v>53.862000000000002</v>
      </c>
      <c r="AT47">
        <v>81.988</v>
      </c>
      <c r="AU47">
        <v>121.95099999999999</v>
      </c>
      <c r="AV47">
        <v>128.13200000000001</v>
      </c>
      <c r="AW47">
        <v>138.19800000000001</v>
      </c>
    </row>
    <row r="49" spans="1:49" x14ac:dyDescent="0.25">
      <c r="A49" s="7" t="s">
        <v>2452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2451</v>
      </c>
    </row>
    <row r="52" spans="1:49" x14ac:dyDescent="0.25">
      <c r="A52" t="s">
        <v>1709</v>
      </c>
      <c r="B52">
        <v>42501.44630787037</v>
      </c>
    </row>
    <row r="53" spans="1:49" x14ac:dyDescent="0.25">
      <c r="A53" t="s">
        <v>1710</v>
      </c>
      <c r="B53">
        <v>2401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15</v>
      </c>
      <c r="C56">
        <v>16</v>
      </c>
      <c r="D56">
        <v>16</v>
      </c>
      <c r="E56">
        <v>15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15</v>
      </c>
      <c r="S56">
        <v>15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15</v>
      </c>
      <c r="AA56">
        <v>15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15</v>
      </c>
      <c r="AI56">
        <v>15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14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9</v>
      </c>
      <c r="AW56">
        <v>16</v>
      </c>
    </row>
    <row r="57" spans="1:49" x14ac:dyDescent="0.25">
      <c r="A57" t="s">
        <v>1764</v>
      </c>
      <c r="B57">
        <v>116.578</v>
      </c>
      <c r="C57">
        <v>113.23699999999999</v>
      </c>
      <c r="D57">
        <v>134.68799999999999</v>
      </c>
      <c r="E57">
        <v>100.26</v>
      </c>
      <c r="F57">
        <v>120.73399999999999</v>
      </c>
      <c r="G57">
        <v>82.519000000000005</v>
      </c>
      <c r="H57">
        <v>92.04</v>
      </c>
      <c r="I57">
        <v>138.61699999999999</v>
      </c>
      <c r="J57">
        <v>107.282</v>
      </c>
      <c r="K57">
        <v>89.983999999999995</v>
      </c>
      <c r="L57">
        <v>116.764</v>
      </c>
      <c r="M57">
        <v>120.587</v>
      </c>
      <c r="N57">
        <v>90.995000000000005</v>
      </c>
      <c r="O57">
        <v>124.276</v>
      </c>
      <c r="P57">
        <v>118.05200000000001</v>
      </c>
      <c r="Q57">
        <v>84.238</v>
      </c>
      <c r="R57">
        <v>72.325000000000003</v>
      </c>
      <c r="S57">
        <v>118.666</v>
      </c>
      <c r="T57">
        <v>116.13</v>
      </c>
      <c r="U57">
        <v>121.468</v>
      </c>
      <c r="V57">
        <v>129.904</v>
      </c>
      <c r="W57">
        <v>88.783000000000001</v>
      </c>
      <c r="X57">
        <v>139.18700000000001</v>
      </c>
      <c r="Y57">
        <v>143.28100000000001</v>
      </c>
      <c r="Z57">
        <v>122.747</v>
      </c>
      <c r="AA57">
        <v>144.27000000000001</v>
      </c>
      <c r="AB57">
        <v>138.786</v>
      </c>
      <c r="AC57">
        <v>125.398</v>
      </c>
      <c r="AD57">
        <v>127.98699999999999</v>
      </c>
      <c r="AE57">
        <v>132.673</v>
      </c>
      <c r="AF57">
        <v>70.876999999999995</v>
      </c>
      <c r="AG57">
        <v>140.37700000000001</v>
      </c>
      <c r="AH57">
        <v>120.127</v>
      </c>
      <c r="AI57">
        <v>118.021</v>
      </c>
      <c r="AJ57">
        <v>138.25200000000001</v>
      </c>
      <c r="AK57">
        <v>132.02199999999999</v>
      </c>
      <c r="AL57">
        <v>182.029</v>
      </c>
      <c r="AM57">
        <v>109.72</v>
      </c>
      <c r="AN57">
        <v>109.078</v>
      </c>
      <c r="AO57">
        <v>139.06200000000001</v>
      </c>
      <c r="AP57">
        <v>83.503</v>
      </c>
      <c r="AQ57">
        <v>75.260999999999996</v>
      </c>
      <c r="AR57">
        <v>138.14099999999999</v>
      </c>
      <c r="AS57">
        <v>139.09399999999999</v>
      </c>
      <c r="AT57">
        <v>94.596999999999994</v>
      </c>
      <c r="AU57">
        <v>102.24</v>
      </c>
      <c r="AV57">
        <v>44.545000000000002</v>
      </c>
      <c r="AW57">
        <v>100.902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2450</v>
      </c>
    </row>
    <row r="60" spans="1:49" x14ac:dyDescent="0.25">
      <c r="A60" t="s">
        <v>1709</v>
      </c>
      <c r="B60">
        <v>42501.445659722223</v>
      </c>
    </row>
    <row r="61" spans="1:49" x14ac:dyDescent="0.25">
      <c r="A61" t="s">
        <v>1710</v>
      </c>
      <c r="B61">
        <v>2400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15</v>
      </c>
      <c r="C64">
        <v>16</v>
      </c>
      <c r="D64">
        <v>16</v>
      </c>
      <c r="E64">
        <v>15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15</v>
      </c>
      <c r="Q64">
        <v>16</v>
      </c>
      <c r="R64">
        <v>15</v>
      </c>
      <c r="S64">
        <v>15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15</v>
      </c>
      <c r="AA64">
        <v>0</v>
      </c>
      <c r="AB64">
        <v>0</v>
      </c>
      <c r="AC64">
        <v>0</v>
      </c>
      <c r="AD64">
        <v>0</v>
      </c>
      <c r="AE64">
        <v>15</v>
      </c>
      <c r="AF64">
        <v>14</v>
      </c>
      <c r="AG64">
        <v>16</v>
      </c>
      <c r="AH64">
        <v>15</v>
      </c>
      <c r="AI64">
        <v>15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0</v>
      </c>
      <c r="AR64">
        <v>16</v>
      </c>
      <c r="AS64">
        <v>16</v>
      </c>
      <c r="AT64">
        <v>16</v>
      </c>
      <c r="AU64">
        <v>16</v>
      </c>
      <c r="AV64">
        <v>8</v>
      </c>
      <c r="AW64">
        <v>16</v>
      </c>
    </row>
    <row r="65" spans="1:49" x14ac:dyDescent="0.25">
      <c r="A65" t="s">
        <v>1764</v>
      </c>
      <c r="B65">
        <v>77.233000000000004</v>
      </c>
      <c r="C65">
        <v>98.753</v>
      </c>
      <c r="D65">
        <v>126.852</v>
      </c>
      <c r="E65">
        <v>95.382000000000005</v>
      </c>
      <c r="F65">
        <v>98.337999999999994</v>
      </c>
      <c r="G65">
        <v>80.289000000000001</v>
      </c>
      <c r="H65">
        <v>92.509</v>
      </c>
      <c r="I65">
        <v>118.72</v>
      </c>
      <c r="J65">
        <v>67.881</v>
      </c>
      <c r="K65">
        <v>95.385999999999996</v>
      </c>
      <c r="L65">
        <v>73.111000000000004</v>
      </c>
      <c r="M65">
        <v>45.305999999999997</v>
      </c>
      <c r="N65">
        <v>43.05</v>
      </c>
      <c r="O65">
        <v>63.411000000000001</v>
      </c>
      <c r="P65">
        <v>71.388000000000005</v>
      </c>
      <c r="Q65">
        <v>44.789000000000001</v>
      </c>
      <c r="R65">
        <v>65.027000000000001</v>
      </c>
      <c r="S65">
        <v>92.647999999999996</v>
      </c>
      <c r="T65">
        <v>110.023</v>
      </c>
      <c r="U65">
        <v>54.628</v>
      </c>
      <c r="V65">
        <v>64.28</v>
      </c>
      <c r="W65">
        <v>50.085999999999999</v>
      </c>
      <c r="X65">
        <v>67.45</v>
      </c>
      <c r="Y65">
        <v>131.21100000000001</v>
      </c>
      <c r="Z65">
        <v>200.24700000000001</v>
      </c>
      <c r="AA65">
        <v>0</v>
      </c>
      <c r="AB65">
        <v>0</v>
      </c>
      <c r="AC65">
        <v>0</v>
      </c>
      <c r="AD65">
        <v>0</v>
      </c>
      <c r="AE65">
        <v>26.242999999999999</v>
      </c>
      <c r="AF65">
        <v>33.009</v>
      </c>
      <c r="AG65">
        <v>87.091999999999999</v>
      </c>
      <c r="AH65">
        <v>163.93799999999999</v>
      </c>
      <c r="AI65">
        <v>104.32</v>
      </c>
      <c r="AJ65">
        <v>59.898000000000003</v>
      </c>
      <c r="AK65">
        <v>52.356000000000002</v>
      </c>
      <c r="AL65">
        <v>77.608000000000004</v>
      </c>
      <c r="AM65">
        <v>85.757999999999996</v>
      </c>
      <c r="AN65">
        <v>87.388999999999996</v>
      </c>
      <c r="AO65">
        <v>102.533</v>
      </c>
      <c r="AP65">
        <v>0</v>
      </c>
      <c r="AQ65">
        <v>0</v>
      </c>
      <c r="AR65">
        <v>27.713000000000001</v>
      </c>
      <c r="AS65">
        <v>82.713999999999999</v>
      </c>
      <c r="AT65">
        <v>60.834000000000003</v>
      </c>
      <c r="AU65">
        <v>113.336</v>
      </c>
      <c r="AV65">
        <v>45.575000000000003</v>
      </c>
      <c r="AW65">
        <v>91.653000000000006</v>
      </c>
    </row>
    <row r="67" spans="1:49" x14ac:dyDescent="0.25">
      <c r="A67" s="7" t="s">
        <v>2309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2449</v>
      </c>
    </row>
    <row r="70" spans="1:49" x14ac:dyDescent="0.25">
      <c r="A70" t="s">
        <v>1709</v>
      </c>
      <c r="B70">
        <v>42501.445069444446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15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70.585999999999999</v>
      </c>
      <c r="C75">
        <v>118.255</v>
      </c>
      <c r="D75">
        <v>183.77699999999999</v>
      </c>
      <c r="E75">
        <v>176.637</v>
      </c>
      <c r="F75">
        <v>147.49</v>
      </c>
      <c r="G75">
        <v>150.851</v>
      </c>
      <c r="H75">
        <v>125.623</v>
      </c>
      <c r="I75">
        <v>144.70400000000001</v>
      </c>
      <c r="J75">
        <v>189.42099999999999</v>
      </c>
      <c r="K75">
        <v>23.757000000000001</v>
      </c>
      <c r="L75">
        <v>37.338000000000001</v>
      </c>
      <c r="M75">
        <v>24.776</v>
      </c>
      <c r="N75">
        <v>116.102</v>
      </c>
      <c r="O75">
        <v>157.334</v>
      </c>
      <c r="P75">
        <v>154.10499999999999</v>
      </c>
      <c r="Q75">
        <v>166.434</v>
      </c>
      <c r="R75">
        <v>143.43600000000001</v>
      </c>
      <c r="S75">
        <v>144.44800000000001</v>
      </c>
      <c r="T75">
        <v>160.12899999999999</v>
      </c>
      <c r="U75">
        <v>150.58099999999999</v>
      </c>
      <c r="V75">
        <v>163.352</v>
      </c>
      <c r="W75">
        <v>184.46199999999999</v>
      </c>
      <c r="X75">
        <v>134.19300000000001</v>
      </c>
      <c r="Y75">
        <v>149.39400000000001</v>
      </c>
      <c r="Z75">
        <v>198.983</v>
      </c>
      <c r="AA75">
        <v>214.71799999999999</v>
      </c>
      <c r="AB75">
        <v>139.09800000000001</v>
      </c>
      <c r="AC75">
        <v>135.65600000000001</v>
      </c>
      <c r="AD75">
        <v>125.367</v>
      </c>
      <c r="AE75">
        <v>160.435</v>
      </c>
      <c r="AF75">
        <v>109.322</v>
      </c>
      <c r="AG75">
        <v>113.32</v>
      </c>
      <c r="AH75">
        <v>183.828</v>
      </c>
      <c r="AI75">
        <v>172.30199999999999</v>
      </c>
      <c r="AJ75">
        <v>180.05500000000001</v>
      </c>
      <c r="AK75">
        <v>196.59800000000001</v>
      </c>
      <c r="AL75">
        <v>170.732</v>
      </c>
      <c r="AM75">
        <v>135.886</v>
      </c>
      <c r="AN75">
        <v>106.303</v>
      </c>
      <c r="AO75">
        <v>148.53700000000001</v>
      </c>
      <c r="AP75">
        <v>132.00299999999999</v>
      </c>
      <c r="AQ75">
        <v>148.79400000000001</v>
      </c>
      <c r="AR75">
        <v>68.432000000000002</v>
      </c>
      <c r="AS75">
        <v>127.634</v>
      </c>
      <c r="AT75">
        <v>150.66200000000001</v>
      </c>
      <c r="AU75">
        <v>171.19300000000001</v>
      </c>
      <c r="AV75">
        <v>145.755</v>
      </c>
      <c r="AW75">
        <v>121.437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2455</v>
      </c>
    </row>
    <row r="78" spans="1:49" x14ac:dyDescent="0.25">
      <c r="A78" t="s">
        <v>1709</v>
      </c>
      <c r="B78">
        <v>42501.448067129626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15</v>
      </c>
      <c r="S82">
        <v>16</v>
      </c>
      <c r="T82">
        <v>16</v>
      </c>
      <c r="U82">
        <v>16</v>
      </c>
      <c r="V82">
        <v>16</v>
      </c>
      <c r="W82">
        <v>16</v>
      </c>
      <c r="X82">
        <v>16</v>
      </c>
      <c r="Y82">
        <v>16</v>
      </c>
      <c r="Z82">
        <v>16</v>
      </c>
      <c r="AA82">
        <v>3</v>
      </c>
      <c r="AB82">
        <v>3</v>
      </c>
      <c r="AC82">
        <v>12</v>
      </c>
      <c r="AD82">
        <v>16</v>
      </c>
      <c r="AE82">
        <v>16</v>
      </c>
      <c r="AF82">
        <v>13</v>
      </c>
      <c r="AG82">
        <v>15</v>
      </c>
      <c r="AH82">
        <v>16</v>
      </c>
      <c r="AI82">
        <v>16</v>
      </c>
      <c r="AJ82">
        <v>16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0</v>
      </c>
      <c r="AR82">
        <v>16</v>
      </c>
      <c r="AS82">
        <v>16</v>
      </c>
      <c r="AT82">
        <v>15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50.408999999999999</v>
      </c>
      <c r="C83">
        <v>92.11</v>
      </c>
      <c r="D83">
        <v>150.495</v>
      </c>
      <c r="E83">
        <v>144.232</v>
      </c>
      <c r="F83">
        <v>129.70500000000001</v>
      </c>
      <c r="G83">
        <v>120.747</v>
      </c>
      <c r="H83">
        <v>99.370999999999995</v>
      </c>
      <c r="I83">
        <v>86.747</v>
      </c>
      <c r="J83">
        <v>169.58099999999999</v>
      </c>
      <c r="K83">
        <v>20.588000000000001</v>
      </c>
      <c r="L83">
        <v>22.689</v>
      </c>
      <c r="M83">
        <v>21.835999999999999</v>
      </c>
      <c r="N83">
        <v>48.514000000000003</v>
      </c>
      <c r="O83">
        <v>66.885999999999996</v>
      </c>
      <c r="P83">
        <v>82.561999999999998</v>
      </c>
      <c r="Q83">
        <v>77.55</v>
      </c>
      <c r="R83">
        <v>95.605000000000004</v>
      </c>
      <c r="S83">
        <v>153.928</v>
      </c>
      <c r="T83">
        <v>66.171000000000006</v>
      </c>
      <c r="U83">
        <v>62.253999999999998</v>
      </c>
      <c r="V83">
        <v>143.10900000000001</v>
      </c>
      <c r="W83">
        <v>152.12899999999999</v>
      </c>
      <c r="X83">
        <v>71.912000000000006</v>
      </c>
      <c r="Y83">
        <v>72.673000000000002</v>
      </c>
      <c r="Z83">
        <v>311.22000000000003</v>
      </c>
      <c r="AA83">
        <v>25.922999999999998</v>
      </c>
      <c r="AB83">
        <v>8.08</v>
      </c>
      <c r="AC83">
        <v>16.295000000000002</v>
      </c>
      <c r="AD83">
        <v>30.318999999999999</v>
      </c>
      <c r="AE83">
        <v>31.635000000000002</v>
      </c>
      <c r="AF83">
        <v>18.457999999999998</v>
      </c>
      <c r="AG83">
        <v>32.761000000000003</v>
      </c>
      <c r="AH83">
        <v>328.88499999999999</v>
      </c>
      <c r="AI83">
        <v>125.813</v>
      </c>
      <c r="AJ83">
        <v>140.15600000000001</v>
      </c>
      <c r="AK83">
        <v>168.73099999999999</v>
      </c>
      <c r="AL83">
        <v>153.70500000000001</v>
      </c>
      <c r="AM83">
        <v>104.902</v>
      </c>
      <c r="AN83">
        <v>54.591000000000001</v>
      </c>
      <c r="AO83">
        <v>74.546000000000006</v>
      </c>
      <c r="AP83">
        <v>0</v>
      </c>
      <c r="AQ83">
        <v>0</v>
      </c>
      <c r="AR83">
        <v>23.585000000000001</v>
      </c>
      <c r="AS83">
        <v>86.028000000000006</v>
      </c>
      <c r="AT83">
        <v>140.501</v>
      </c>
      <c r="AU83">
        <v>145.50200000000001</v>
      </c>
      <c r="AV83">
        <v>114.676</v>
      </c>
      <c r="AW83">
        <v>115.399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100</v>
      </c>
      <c r="T86">
        <f t="shared" si="0"/>
        <v>100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6.25</v>
      </c>
      <c r="AB86">
        <f t="shared" si="0"/>
        <v>0</v>
      </c>
      <c r="AC86">
        <f t="shared" si="0"/>
        <v>56.25</v>
      </c>
      <c r="AD86">
        <f t="shared" si="0"/>
        <v>87.5</v>
      </c>
      <c r="AE86">
        <f t="shared" si="0"/>
        <v>87.5</v>
      </c>
      <c r="AF86">
        <f t="shared" si="0"/>
        <v>0</v>
      </c>
      <c r="AG86">
        <f t="shared" si="0"/>
        <v>100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100</v>
      </c>
      <c r="AO86">
        <f t="shared" si="0"/>
        <v>100</v>
      </c>
      <c r="AP86">
        <f t="shared" si="0"/>
        <v>0</v>
      </c>
      <c r="AQ86">
        <f t="shared" si="0"/>
        <v>0</v>
      </c>
      <c r="AR86">
        <f t="shared" si="0"/>
        <v>31.25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100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93.75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0</v>
      </c>
      <c r="AB87">
        <f t="shared" si="1"/>
        <v>0</v>
      </c>
      <c r="AC87">
        <f t="shared" si="1"/>
        <v>0</v>
      </c>
      <c r="AD87">
        <f t="shared" si="1"/>
        <v>0</v>
      </c>
      <c r="AE87">
        <f t="shared" si="1"/>
        <v>93.75</v>
      </c>
      <c r="AF87">
        <f t="shared" si="1"/>
        <v>87.5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88.888888888888886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100</v>
      </c>
      <c r="R88">
        <f t="shared" si="2"/>
        <v>93.75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18.75</v>
      </c>
      <c r="AB88">
        <f t="shared" si="2"/>
        <v>18.75</v>
      </c>
      <c r="AC88">
        <f t="shared" si="2"/>
        <v>75</v>
      </c>
      <c r="AD88">
        <f t="shared" si="2"/>
        <v>100</v>
      </c>
      <c r="AE88">
        <f t="shared" si="2"/>
        <v>100</v>
      </c>
      <c r="AF88">
        <f t="shared" si="2"/>
        <v>81.25</v>
      </c>
      <c r="AG88">
        <f t="shared" si="2"/>
        <v>93.75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1607</v>
      </c>
      <c r="D89" s="7" t="s">
        <v>1607</v>
      </c>
      <c r="E89" s="7" t="s">
        <v>1607</v>
      </c>
      <c r="F89" s="7" t="s">
        <v>1607</v>
      </c>
      <c r="G89" s="7" t="s">
        <v>1607</v>
      </c>
      <c r="H89" s="7" t="s">
        <v>1607</v>
      </c>
      <c r="I89" s="7" t="s">
        <v>1607</v>
      </c>
      <c r="J89" s="7" t="s">
        <v>1644</v>
      </c>
      <c r="K89" s="7" t="s">
        <v>1611</v>
      </c>
      <c r="L89" s="7" t="s">
        <v>1611</v>
      </c>
      <c r="M89" s="7" t="s">
        <v>1611</v>
      </c>
      <c r="N89" s="7" t="s">
        <v>1611</v>
      </c>
      <c r="O89" s="7" t="s">
        <v>1611</v>
      </c>
      <c r="P89" s="7" t="s">
        <v>1611</v>
      </c>
      <c r="Q89" s="7" t="s">
        <v>1611</v>
      </c>
      <c r="R89" s="7" t="s">
        <v>1644</v>
      </c>
      <c r="S89" s="7" t="s">
        <v>1615</v>
      </c>
      <c r="T89" s="7" t="s">
        <v>1615</v>
      </c>
      <c r="U89" s="7" t="s">
        <v>1615</v>
      </c>
      <c r="V89" s="7" t="s">
        <v>1615</v>
      </c>
      <c r="W89" s="7" t="s">
        <v>1615</v>
      </c>
      <c r="X89" s="7" t="s">
        <v>1615</v>
      </c>
      <c r="Y89" s="7" t="s">
        <v>1615</v>
      </c>
      <c r="Z89" s="7" t="s">
        <v>1686</v>
      </c>
      <c r="AA89" s="7" t="s">
        <v>1619</v>
      </c>
      <c r="AB89" s="7" t="s">
        <v>1619</v>
      </c>
      <c r="AC89" s="7" t="s">
        <v>1619</v>
      </c>
      <c r="AD89" s="7" t="s">
        <v>1619</v>
      </c>
      <c r="AE89" s="7" t="s">
        <v>1619</v>
      </c>
      <c r="AF89" s="7" t="s">
        <v>1619</v>
      </c>
      <c r="AG89" s="7" t="s">
        <v>1619</v>
      </c>
      <c r="AH89" s="7" t="s">
        <v>1686</v>
      </c>
      <c r="AI89" s="7" t="s">
        <v>1623</v>
      </c>
      <c r="AJ89" s="7" t="s">
        <v>1623</v>
      </c>
      <c r="AK89" s="7" t="s">
        <v>1623</v>
      </c>
      <c r="AL89" s="7" t="s">
        <v>1623</v>
      </c>
      <c r="AM89" s="7" t="s">
        <v>1623</v>
      </c>
      <c r="AN89" s="7" t="s">
        <v>1623</v>
      </c>
      <c r="AO89" s="7" t="s">
        <v>1623</v>
      </c>
      <c r="AP89" s="7" t="s">
        <v>1794</v>
      </c>
      <c r="AQ89" s="7" t="s">
        <v>1627</v>
      </c>
      <c r="AR89" s="7" t="s">
        <v>1627</v>
      </c>
      <c r="AS89" s="7" t="s">
        <v>1627</v>
      </c>
      <c r="AT89" s="7" t="s">
        <v>1627</v>
      </c>
      <c r="AU89" s="7" t="s">
        <v>1627</v>
      </c>
      <c r="AV89" s="7" t="s">
        <v>1627</v>
      </c>
      <c r="AW89" s="7" t="s">
        <v>1627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100</v>
      </c>
      <c r="D91">
        <f t="shared" si="3"/>
        <v>100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100</v>
      </c>
      <c r="J91">
        <f t="shared" si="3"/>
        <v>100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97.916666666666671</v>
      </c>
      <c r="Q91">
        <f t="shared" si="3"/>
        <v>100</v>
      </c>
      <c r="R91">
        <f t="shared" si="3"/>
        <v>97.916666666666671</v>
      </c>
      <c r="S91">
        <f t="shared" si="3"/>
        <v>100</v>
      </c>
      <c r="T91">
        <f t="shared" si="3"/>
        <v>100</v>
      </c>
      <c r="U91">
        <f t="shared" si="3"/>
        <v>100</v>
      </c>
      <c r="V91">
        <f t="shared" si="3"/>
        <v>100</v>
      </c>
      <c r="W91">
        <f t="shared" si="3"/>
        <v>100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8.3333333333333339</v>
      </c>
      <c r="AB91">
        <f t="shared" si="3"/>
        <v>6.25</v>
      </c>
      <c r="AC91">
        <f t="shared" si="3"/>
        <v>43.75</v>
      </c>
      <c r="AD91">
        <f t="shared" si="3"/>
        <v>62.5</v>
      </c>
      <c r="AE91">
        <f t="shared" si="3"/>
        <v>93.75</v>
      </c>
      <c r="AF91">
        <f t="shared" si="3"/>
        <v>56.25</v>
      </c>
      <c r="AG91">
        <f t="shared" si="3"/>
        <v>97.916666666666671</v>
      </c>
      <c r="AH91">
        <f t="shared" si="3"/>
        <v>100</v>
      </c>
      <c r="AI91">
        <f t="shared" si="3"/>
        <v>100</v>
      </c>
      <c r="AJ91">
        <f t="shared" si="3"/>
        <v>100</v>
      </c>
      <c r="AK91">
        <f t="shared" si="3"/>
        <v>100</v>
      </c>
      <c r="AL91">
        <f t="shared" si="3"/>
        <v>100</v>
      </c>
      <c r="AM91">
        <f t="shared" si="3"/>
        <v>100</v>
      </c>
      <c r="AN91">
        <f t="shared" si="3"/>
        <v>100</v>
      </c>
      <c r="AO91">
        <f t="shared" si="3"/>
        <v>100</v>
      </c>
      <c r="AP91">
        <f t="shared" si="3"/>
        <v>0</v>
      </c>
      <c r="AQ91">
        <f t="shared" si="3"/>
        <v>0</v>
      </c>
      <c r="AR91">
        <f t="shared" si="3"/>
        <v>77.083333333333329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96.296296296296305</v>
      </c>
      <c r="AW91">
        <f t="shared" si="3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0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3.6084391824351609</v>
      </c>
      <c r="Q92">
        <f t="shared" si="4"/>
        <v>0</v>
      </c>
      <c r="R92">
        <f t="shared" si="4"/>
        <v>3.6084391824351609</v>
      </c>
      <c r="S92">
        <f t="shared" si="4"/>
        <v>0</v>
      </c>
      <c r="T92">
        <f t="shared" si="4"/>
        <v>0</v>
      </c>
      <c r="U92">
        <f t="shared" si="4"/>
        <v>0</v>
      </c>
      <c r="V92">
        <f t="shared" si="4"/>
        <v>0</v>
      </c>
      <c r="W92">
        <f t="shared" si="4"/>
        <v>0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9.5470326978246671</v>
      </c>
      <c r="AB92">
        <f t="shared" si="4"/>
        <v>10.825317547305483</v>
      </c>
      <c r="AC92">
        <f t="shared" si="4"/>
        <v>39.031237489989991</v>
      </c>
      <c r="AD92">
        <f t="shared" si="4"/>
        <v>54.486236794258417</v>
      </c>
      <c r="AE92">
        <f t="shared" si="4"/>
        <v>6.25</v>
      </c>
      <c r="AF92">
        <f t="shared" si="4"/>
        <v>48.814060474416593</v>
      </c>
      <c r="AG92">
        <f t="shared" si="4"/>
        <v>3.6084391824351609</v>
      </c>
      <c r="AH92">
        <f t="shared" si="4"/>
        <v>0</v>
      </c>
      <c r="AI92">
        <f t="shared" si="4"/>
        <v>0</v>
      </c>
      <c r="AJ92">
        <f t="shared" si="4"/>
        <v>0</v>
      </c>
      <c r="AK92">
        <f t="shared" si="4"/>
        <v>0</v>
      </c>
      <c r="AL92">
        <f t="shared" si="4"/>
        <v>0</v>
      </c>
      <c r="AM92">
        <f t="shared" si="4"/>
        <v>0</v>
      </c>
      <c r="AN92">
        <f t="shared" si="4"/>
        <v>0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39.692831006786776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6.415002990995843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0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2.0833333333333335</v>
      </c>
      <c r="Q93">
        <f t="shared" si="5"/>
        <v>0</v>
      </c>
      <c r="R93">
        <f t="shared" si="5"/>
        <v>2.0833333333333335</v>
      </c>
      <c r="S93">
        <f t="shared" si="5"/>
        <v>0</v>
      </c>
      <c r="T93">
        <f t="shared" si="5"/>
        <v>0</v>
      </c>
      <c r="U93">
        <f t="shared" si="5"/>
        <v>0</v>
      </c>
      <c r="V93">
        <f t="shared" si="5"/>
        <v>0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5.5119818980512312</v>
      </c>
      <c r="AB93">
        <f t="shared" si="5"/>
        <v>6.25</v>
      </c>
      <c r="AC93">
        <f t="shared" si="5"/>
        <v>22.534695471649936</v>
      </c>
      <c r="AD93">
        <f t="shared" si="5"/>
        <v>31.457643480294792</v>
      </c>
      <c r="AE93">
        <f t="shared" si="5"/>
        <v>3.6084391824351614</v>
      </c>
      <c r="AF93">
        <f t="shared" si="5"/>
        <v>28.182810955143093</v>
      </c>
      <c r="AG93">
        <f t="shared" si="5"/>
        <v>2.0833333333333335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0</v>
      </c>
      <c r="AL93">
        <f t="shared" si="5"/>
        <v>0</v>
      </c>
      <c r="AM93">
        <f t="shared" si="5"/>
        <v>0</v>
      </c>
      <c r="AN93">
        <f t="shared" si="5"/>
        <v>0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22.916666666666671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3.7037037037037046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84.605930399101922</v>
      </c>
      <c r="C97">
        <f t="shared" ref="C97:AW97" si="6">C47/C39*100</f>
        <v>88.240703639719655</v>
      </c>
      <c r="D97">
        <f t="shared" si="6"/>
        <v>79.957524697538844</v>
      </c>
      <c r="E97">
        <f t="shared" si="6"/>
        <v>75.901165604302918</v>
      </c>
      <c r="F97">
        <f t="shared" si="6"/>
        <v>80.455545947645618</v>
      </c>
      <c r="G97">
        <f t="shared" si="6"/>
        <v>90.581913365560567</v>
      </c>
      <c r="H97">
        <f t="shared" si="6"/>
        <v>84.343346746218955</v>
      </c>
      <c r="I97">
        <f t="shared" si="6"/>
        <v>74.911580399465805</v>
      </c>
      <c r="J97">
        <f t="shared" si="6"/>
        <v>77.28571854768937</v>
      </c>
      <c r="K97">
        <f t="shared" si="6"/>
        <v>51.875972485267511</v>
      </c>
      <c r="L97">
        <f t="shared" si="6"/>
        <v>34.15347501681201</v>
      </c>
      <c r="M97">
        <f t="shared" si="6"/>
        <v>41.496456358834003</v>
      </c>
      <c r="N97">
        <f t="shared" si="6"/>
        <v>36.028909443823942</v>
      </c>
      <c r="O97">
        <f t="shared" si="6"/>
        <v>42.109752102891832</v>
      </c>
      <c r="P97">
        <f t="shared" si="6"/>
        <v>40.268630514350704</v>
      </c>
      <c r="Q97">
        <f t="shared" si="6"/>
        <v>69.205443124740157</v>
      </c>
      <c r="R97">
        <f t="shared" si="6"/>
        <v>69.707717809955639</v>
      </c>
      <c r="S97">
        <f t="shared" si="6"/>
        <v>59.454455321360101</v>
      </c>
      <c r="T97">
        <f t="shared" si="6"/>
        <v>41.720993884939858</v>
      </c>
      <c r="U97">
        <f t="shared" si="6"/>
        <v>48.150079524417912</v>
      </c>
      <c r="V97">
        <f t="shared" si="6"/>
        <v>38.811534657231981</v>
      </c>
      <c r="W97">
        <f t="shared" si="6"/>
        <v>83.822995219621362</v>
      </c>
      <c r="X97">
        <f t="shared" si="6"/>
        <v>43.233715078708698</v>
      </c>
      <c r="Y97">
        <f t="shared" si="6"/>
        <v>54.405935635276101</v>
      </c>
      <c r="Z97">
        <f t="shared" si="6"/>
        <v>253.20596382597364</v>
      </c>
      <c r="AA97">
        <f t="shared" si="6"/>
        <v>3.8933263237130276</v>
      </c>
      <c r="AB97">
        <f t="shared" si="6"/>
        <v>0</v>
      </c>
      <c r="AC97">
        <f t="shared" si="6"/>
        <v>14.385469996168984</v>
      </c>
      <c r="AD97">
        <f t="shared" si="6"/>
        <v>10.55843759536161</v>
      </c>
      <c r="AE97">
        <f t="shared" si="6"/>
        <v>15.063518582731772</v>
      </c>
      <c r="AF97">
        <f t="shared" si="6"/>
        <v>0</v>
      </c>
      <c r="AG97">
        <f t="shared" si="6"/>
        <v>21.909777553214919</v>
      </c>
      <c r="AH97">
        <f t="shared" si="6"/>
        <v>133.48069289065319</v>
      </c>
      <c r="AI97">
        <f t="shared" si="6"/>
        <v>78.232241072120232</v>
      </c>
      <c r="AJ97">
        <f t="shared" si="6"/>
        <v>37.508799969556861</v>
      </c>
      <c r="AK97">
        <f t="shared" si="6"/>
        <v>81.082906144261628</v>
      </c>
      <c r="AL97">
        <f t="shared" si="6"/>
        <v>79.082093494895787</v>
      </c>
      <c r="AM97">
        <f t="shared" si="6"/>
        <v>84.127203977894425</v>
      </c>
      <c r="AN97">
        <f t="shared" si="6"/>
        <v>32.56781022587657</v>
      </c>
      <c r="AO97">
        <f t="shared" si="6"/>
        <v>69.890944185298366</v>
      </c>
      <c r="AP97">
        <f t="shared" si="6"/>
        <v>0</v>
      </c>
      <c r="AQ97">
        <f t="shared" si="6"/>
        <v>0</v>
      </c>
      <c r="AR97">
        <f t="shared" si="6"/>
        <v>12.382509194932572</v>
      </c>
      <c r="AS97">
        <f t="shared" si="6"/>
        <v>44.182498277389506</v>
      </c>
      <c r="AT97">
        <f t="shared" si="6"/>
        <v>74.956345251917611</v>
      </c>
      <c r="AU97">
        <f t="shared" si="6"/>
        <v>77.493661394556739</v>
      </c>
      <c r="AV97">
        <f t="shared" si="6"/>
        <v>83.899947616553177</v>
      </c>
      <c r="AW97">
        <f t="shared" si="6"/>
        <v>80.824161042424535</v>
      </c>
    </row>
    <row r="98" spans="1:49" x14ac:dyDescent="0.25">
      <c r="A98" t="s">
        <v>1771</v>
      </c>
      <c r="B98">
        <f>B65/B57*100</f>
        <v>66.250064334608595</v>
      </c>
      <c r="C98">
        <f t="shared" ref="C98:AW98" si="7">C65/C57*100</f>
        <v>87.209127758594803</v>
      </c>
      <c r="D98">
        <f t="shared" si="7"/>
        <v>94.182109764789743</v>
      </c>
      <c r="E98">
        <f t="shared" si="7"/>
        <v>95.134649910233392</v>
      </c>
      <c r="F98">
        <f t="shared" si="7"/>
        <v>81.450130037934628</v>
      </c>
      <c r="G98">
        <f t="shared" si="7"/>
        <v>97.297592069705146</v>
      </c>
      <c r="H98">
        <f t="shared" si="7"/>
        <v>100.50956106040852</v>
      </c>
      <c r="I98">
        <f t="shared" si="7"/>
        <v>85.64606072848207</v>
      </c>
      <c r="J98">
        <f t="shared" si="7"/>
        <v>63.273428906992791</v>
      </c>
      <c r="K98">
        <f t="shared" si="7"/>
        <v>106.00328947368421</v>
      </c>
      <c r="L98">
        <f t="shared" si="7"/>
        <v>62.614333184885766</v>
      </c>
      <c r="M98">
        <f t="shared" si="7"/>
        <v>37.571214144144889</v>
      </c>
      <c r="N98">
        <f t="shared" si="7"/>
        <v>47.310291774273303</v>
      </c>
      <c r="O98">
        <f t="shared" si="7"/>
        <v>51.024332936367443</v>
      </c>
      <c r="P98">
        <f t="shared" si="7"/>
        <v>60.471656558126931</v>
      </c>
      <c r="Q98">
        <f t="shared" si="7"/>
        <v>53.169590920962037</v>
      </c>
      <c r="R98">
        <f t="shared" si="7"/>
        <v>89.909436571033524</v>
      </c>
      <c r="S98">
        <f t="shared" si="7"/>
        <v>78.074595924696197</v>
      </c>
      <c r="T98">
        <f t="shared" si="7"/>
        <v>94.741238267458883</v>
      </c>
      <c r="U98">
        <f t="shared" si="7"/>
        <v>44.973161655744718</v>
      </c>
      <c r="V98">
        <f t="shared" si="7"/>
        <v>49.482694913166647</v>
      </c>
      <c r="W98">
        <f t="shared" si="7"/>
        <v>56.413953121656171</v>
      </c>
      <c r="X98">
        <f t="shared" si="7"/>
        <v>48.459985487150384</v>
      </c>
      <c r="Y98">
        <f t="shared" si="7"/>
        <v>91.575994025725677</v>
      </c>
      <c r="Z98">
        <f t="shared" si="7"/>
        <v>163.1379992993719</v>
      </c>
      <c r="AA98">
        <f t="shared" si="7"/>
        <v>0</v>
      </c>
      <c r="AB98">
        <f t="shared" si="7"/>
        <v>0</v>
      </c>
      <c r="AC98">
        <f t="shared" si="7"/>
        <v>0</v>
      </c>
      <c r="AD98">
        <f t="shared" si="7"/>
        <v>0</v>
      </c>
      <c r="AE98">
        <f t="shared" si="7"/>
        <v>19.780211497441076</v>
      </c>
      <c r="AF98">
        <f t="shared" si="7"/>
        <v>46.572230765974858</v>
      </c>
      <c r="AG98">
        <f t="shared" si="7"/>
        <v>62.041502525342466</v>
      </c>
      <c r="AH98">
        <f t="shared" si="7"/>
        <v>136.47056864818069</v>
      </c>
      <c r="AI98">
        <f t="shared" si="7"/>
        <v>88.391049050592684</v>
      </c>
      <c r="AJ98">
        <f t="shared" si="7"/>
        <v>43.325232184706188</v>
      </c>
      <c r="AK98">
        <f t="shared" si="7"/>
        <v>39.657026859159842</v>
      </c>
      <c r="AL98">
        <f t="shared" si="7"/>
        <v>42.634964758362685</v>
      </c>
      <c r="AM98">
        <f t="shared" si="7"/>
        <v>78.160772876412693</v>
      </c>
      <c r="AN98">
        <f t="shared" si="7"/>
        <v>80.116063734208538</v>
      </c>
      <c r="AO98">
        <f t="shared" si="7"/>
        <v>73.731860608937012</v>
      </c>
      <c r="AP98">
        <f t="shared" si="7"/>
        <v>0</v>
      </c>
      <c r="AQ98">
        <f t="shared" si="7"/>
        <v>0</v>
      </c>
      <c r="AR98">
        <f t="shared" si="7"/>
        <v>20.061386554317693</v>
      </c>
      <c r="AS98">
        <f t="shared" si="7"/>
        <v>59.466260226896914</v>
      </c>
      <c r="AT98">
        <f t="shared" si="7"/>
        <v>64.308593295770493</v>
      </c>
      <c r="AU98">
        <f t="shared" si="7"/>
        <v>110.8528951486698</v>
      </c>
      <c r="AV98">
        <f t="shared" si="7"/>
        <v>102.31226849253562</v>
      </c>
      <c r="AW98">
        <f t="shared" si="7"/>
        <v>90.833680204554923</v>
      </c>
    </row>
    <row r="99" spans="1:49" x14ac:dyDescent="0.25">
      <c r="A99" t="s">
        <v>1772</v>
      </c>
      <c r="B99">
        <f>B83/B75*100</f>
        <v>71.415011475363386</v>
      </c>
      <c r="C99">
        <f t="shared" ref="C99:AW99" si="8">C83/C75*100</f>
        <v>77.890998266458084</v>
      </c>
      <c r="D99">
        <f t="shared" si="8"/>
        <v>81.890007998824672</v>
      </c>
      <c r="E99">
        <f t="shared" si="8"/>
        <v>81.654466504752691</v>
      </c>
      <c r="F99">
        <f t="shared" si="8"/>
        <v>87.94155535968541</v>
      </c>
      <c r="G99">
        <f t="shared" si="8"/>
        <v>80.043884362715517</v>
      </c>
      <c r="H99">
        <f t="shared" si="8"/>
        <v>79.10255287646369</v>
      </c>
      <c r="I99">
        <f t="shared" si="8"/>
        <v>59.947893631136665</v>
      </c>
      <c r="J99">
        <f t="shared" si="8"/>
        <v>89.525976528473606</v>
      </c>
      <c r="K99">
        <f t="shared" si="8"/>
        <v>86.660773666708764</v>
      </c>
      <c r="L99">
        <f t="shared" si="8"/>
        <v>60.766511328941021</v>
      </c>
      <c r="M99">
        <f t="shared" si="8"/>
        <v>88.133677752663857</v>
      </c>
      <c r="N99">
        <f t="shared" si="8"/>
        <v>41.78567122013402</v>
      </c>
      <c r="O99">
        <f t="shared" si="8"/>
        <v>42.512107999542373</v>
      </c>
      <c r="P99">
        <f t="shared" si="8"/>
        <v>53.575159793647188</v>
      </c>
      <c r="Q99">
        <f t="shared" si="8"/>
        <v>46.595046685172498</v>
      </c>
      <c r="R99">
        <f t="shared" si="8"/>
        <v>66.653420340779164</v>
      </c>
      <c r="S99">
        <f t="shared" si="8"/>
        <v>106.56291537439077</v>
      </c>
      <c r="T99">
        <f t="shared" si="8"/>
        <v>41.323557881458079</v>
      </c>
      <c r="U99">
        <f t="shared" si="8"/>
        <v>41.342533254527467</v>
      </c>
      <c r="V99">
        <f t="shared" si="8"/>
        <v>87.607742788579273</v>
      </c>
      <c r="W99">
        <f t="shared" si="8"/>
        <v>82.471728594507269</v>
      </c>
      <c r="X99">
        <f t="shared" si="8"/>
        <v>53.588488222187451</v>
      </c>
      <c r="Y99">
        <f t="shared" si="8"/>
        <v>48.645193247386104</v>
      </c>
      <c r="Z99">
        <f t="shared" si="8"/>
        <v>156.40532105757779</v>
      </c>
      <c r="AA99">
        <f t="shared" si="8"/>
        <v>12.07304464460362</v>
      </c>
      <c r="AB99">
        <f t="shared" si="8"/>
        <v>5.8088541891328411</v>
      </c>
      <c r="AC99">
        <f t="shared" si="8"/>
        <v>12.01200094356313</v>
      </c>
      <c r="AD99">
        <f t="shared" si="8"/>
        <v>24.184195202884329</v>
      </c>
      <c r="AE99">
        <f t="shared" si="8"/>
        <v>19.718265964409262</v>
      </c>
      <c r="AF99">
        <f t="shared" si="8"/>
        <v>16.884067250873564</v>
      </c>
      <c r="AG99">
        <f t="shared" si="8"/>
        <v>28.910165901870812</v>
      </c>
      <c r="AH99">
        <f t="shared" si="8"/>
        <v>178.90908893095718</v>
      </c>
      <c r="AI99">
        <f t="shared" si="8"/>
        <v>73.018885445322752</v>
      </c>
      <c r="AJ99">
        <f t="shared" si="8"/>
        <v>77.840659798394938</v>
      </c>
      <c r="AK99">
        <f t="shared" si="8"/>
        <v>85.825389881890956</v>
      </c>
      <c r="AL99">
        <f t="shared" si="8"/>
        <v>90.027059953611527</v>
      </c>
      <c r="AM99">
        <f t="shared" si="8"/>
        <v>77.198534065319464</v>
      </c>
      <c r="AN99">
        <f t="shared" si="8"/>
        <v>51.354148048502864</v>
      </c>
      <c r="AO99">
        <f t="shared" si="8"/>
        <v>50.186822138591737</v>
      </c>
      <c r="AP99">
        <f t="shared" si="8"/>
        <v>0</v>
      </c>
      <c r="AQ99">
        <f t="shared" si="8"/>
        <v>0</v>
      </c>
      <c r="AR99">
        <f t="shared" si="8"/>
        <v>34.46487023614683</v>
      </c>
      <c r="AS99">
        <f t="shared" si="8"/>
        <v>67.402102887945219</v>
      </c>
      <c r="AT99">
        <f t="shared" si="8"/>
        <v>93.255764559079267</v>
      </c>
      <c r="AU99">
        <f t="shared" si="8"/>
        <v>84.992961160795119</v>
      </c>
      <c r="AV99">
        <f t="shared" si="8"/>
        <v>78.677232341943679</v>
      </c>
      <c r="AW99">
        <f t="shared" si="8"/>
        <v>95.027874535767523</v>
      </c>
    </row>
    <row r="100" spans="1:49" s="7" customFormat="1" x14ac:dyDescent="0.25">
      <c r="A100" s="7" t="s">
        <v>1773</v>
      </c>
      <c r="B100" s="7" t="s">
        <v>1644</v>
      </c>
      <c r="C100" s="7" t="s">
        <v>1607</v>
      </c>
      <c r="D100" s="7" t="s">
        <v>1607</v>
      </c>
      <c r="E100" s="7" t="s">
        <v>1607</v>
      </c>
      <c r="F100" s="7" t="s">
        <v>1607</v>
      </c>
      <c r="G100" s="7" t="s">
        <v>1607</v>
      </c>
      <c r="H100" s="7" t="s">
        <v>1607</v>
      </c>
      <c r="I100" s="7" t="s">
        <v>1607</v>
      </c>
      <c r="J100" s="7" t="s">
        <v>1644</v>
      </c>
      <c r="K100" s="7" t="s">
        <v>1611</v>
      </c>
      <c r="L100" s="7" t="s">
        <v>1611</v>
      </c>
      <c r="M100" s="7" t="s">
        <v>1611</v>
      </c>
      <c r="N100" s="7" t="s">
        <v>1611</v>
      </c>
      <c r="O100" s="7" t="s">
        <v>1611</v>
      </c>
      <c r="P100" s="7" t="s">
        <v>1611</v>
      </c>
      <c r="Q100" s="7" t="s">
        <v>1611</v>
      </c>
      <c r="R100" s="7" t="s">
        <v>1644</v>
      </c>
      <c r="S100" s="7" t="s">
        <v>1615</v>
      </c>
      <c r="T100" s="7" t="s">
        <v>1615</v>
      </c>
      <c r="U100" s="7" t="s">
        <v>1615</v>
      </c>
      <c r="V100" s="7" t="s">
        <v>1615</v>
      </c>
      <c r="W100" s="7" t="s">
        <v>1615</v>
      </c>
      <c r="X100" s="7" t="s">
        <v>1615</v>
      </c>
      <c r="Y100" s="7" t="s">
        <v>1615</v>
      </c>
      <c r="Z100" s="7" t="s">
        <v>1686</v>
      </c>
      <c r="AA100" s="7" t="s">
        <v>1619</v>
      </c>
      <c r="AB100" s="7" t="s">
        <v>1619</v>
      </c>
      <c r="AC100" s="7" t="s">
        <v>1619</v>
      </c>
      <c r="AD100" s="7" t="s">
        <v>1619</v>
      </c>
      <c r="AE100" s="7" t="s">
        <v>1619</v>
      </c>
      <c r="AF100" s="7" t="s">
        <v>1619</v>
      </c>
      <c r="AG100" s="7" t="s">
        <v>1619</v>
      </c>
      <c r="AH100" s="7" t="s">
        <v>1686</v>
      </c>
      <c r="AI100" s="7" t="s">
        <v>1623</v>
      </c>
      <c r="AJ100" s="7" t="s">
        <v>1623</v>
      </c>
      <c r="AK100" s="7" t="s">
        <v>1623</v>
      </c>
      <c r="AL100" s="7" t="s">
        <v>1623</v>
      </c>
      <c r="AM100" s="7" t="s">
        <v>1623</v>
      </c>
      <c r="AN100" s="7" t="s">
        <v>1623</v>
      </c>
      <c r="AO100" s="7" t="s">
        <v>1623</v>
      </c>
      <c r="AP100" s="7" t="s">
        <v>1794</v>
      </c>
      <c r="AQ100" s="7" t="s">
        <v>1627</v>
      </c>
      <c r="AR100" s="7" t="s">
        <v>1627</v>
      </c>
      <c r="AS100" s="7" t="s">
        <v>1627</v>
      </c>
      <c r="AT100" s="7" t="s">
        <v>1627</v>
      </c>
      <c r="AU100" s="7" t="s">
        <v>1627</v>
      </c>
      <c r="AV100" s="7" t="s">
        <v>1627</v>
      </c>
      <c r="AW100" s="7" t="s">
        <v>1627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74.090335403024639</v>
      </c>
      <c r="C102">
        <f t="shared" ref="C102:AW102" si="9">AVERAGE(C97:C99)</f>
        <v>84.446943221590857</v>
      </c>
      <c r="D102">
        <f t="shared" si="9"/>
        <v>85.343214153717739</v>
      </c>
      <c r="E102">
        <f t="shared" si="9"/>
        <v>84.230094006429667</v>
      </c>
      <c r="F102">
        <f t="shared" si="9"/>
        <v>83.282410448421885</v>
      </c>
      <c r="G102">
        <f t="shared" si="9"/>
        <v>89.307796599327091</v>
      </c>
      <c r="H102">
        <f t="shared" si="9"/>
        <v>87.985153561030373</v>
      </c>
      <c r="I102">
        <f t="shared" si="9"/>
        <v>73.501844919694847</v>
      </c>
      <c r="J102">
        <f t="shared" si="9"/>
        <v>76.695041327718585</v>
      </c>
      <c r="K102">
        <f t="shared" si="9"/>
        <v>81.513345208553488</v>
      </c>
      <c r="L102">
        <f t="shared" si="9"/>
        <v>52.51143984354627</v>
      </c>
      <c r="M102">
        <f t="shared" si="9"/>
        <v>55.733782751880916</v>
      </c>
      <c r="N102">
        <f t="shared" si="9"/>
        <v>41.708290812743755</v>
      </c>
      <c r="O102">
        <f t="shared" si="9"/>
        <v>45.215397679600549</v>
      </c>
      <c r="P102">
        <f t="shared" si="9"/>
        <v>51.438482288708279</v>
      </c>
      <c r="Q102">
        <f t="shared" si="9"/>
        <v>56.323360243624897</v>
      </c>
      <c r="R102">
        <f t="shared" si="9"/>
        <v>75.423524907256123</v>
      </c>
      <c r="S102">
        <f t="shared" si="9"/>
        <v>81.363988873482356</v>
      </c>
      <c r="T102">
        <f t="shared" si="9"/>
        <v>59.261930011285607</v>
      </c>
      <c r="U102">
        <f t="shared" si="9"/>
        <v>44.82192481156337</v>
      </c>
      <c r="V102">
        <f t="shared" si="9"/>
        <v>58.633990786325967</v>
      </c>
      <c r="W102">
        <f t="shared" si="9"/>
        <v>74.236225645261598</v>
      </c>
      <c r="X102">
        <f t="shared" si="9"/>
        <v>48.42739626268218</v>
      </c>
      <c r="Y102">
        <f t="shared" si="9"/>
        <v>64.875707636129292</v>
      </c>
      <c r="Z102">
        <f t="shared" si="9"/>
        <v>190.91642806097445</v>
      </c>
      <c r="AA102">
        <f t="shared" si="9"/>
        <v>5.3221236561055489</v>
      </c>
      <c r="AB102">
        <f t="shared" si="9"/>
        <v>1.9362847297109471</v>
      </c>
      <c r="AC102">
        <f t="shared" si="9"/>
        <v>8.7991569799107054</v>
      </c>
      <c r="AD102">
        <f t="shared" si="9"/>
        <v>11.580877599415311</v>
      </c>
      <c r="AE102">
        <f t="shared" si="9"/>
        <v>18.187332014860704</v>
      </c>
      <c r="AF102">
        <f t="shared" si="9"/>
        <v>21.152099338949473</v>
      </c>
      <c r="AG102">
        <f t="shared" si="9"/>
        <v>37.620481993476069</v>
      </c>
      <c r="AH102">
        <f t="shared" si="9"/>
        <v>149.62011682326369</v>
      </c>
      <c r="AI102">
        <f t="shared" si="9"/>
        <v>79.880725189345227</v>
      </c>
      <c r="AJ102">
        <f t="shared" si="9"/>
        <v>52.891563984219324</v>
      </c>
      <c r="AK102">
        <f t="shared" si="9"/>
        <v>68.855107628437466</v>
      </c>
      <c r="AL102">
        <f t="shared" si="9"/>
        <v>70.581372735623333</v>
      </c>
      <c r="AM102">
        <f t="shared" si="9"/>
        <v>79.828836973208865</v>
      </c>
      <c r="AN102">
        <f t="shared" si="9"/>
        <v>54.679340669529324</v>
      </c>
      <c r="AO102">
        <f t="shared" si="9"/>
        <v>64.603208977609043</v>
      </c>
      <c r="AP102">
        <f t="shared" si="9"/>
        <v>0</v>
      </c>
      <c r="AQ102">
        <f t="shared" si="9"/>
        <v>0</v>
      </c>
      <c r="AR102">
        <f t="shared" si="9"/>
        <v>22.302921995132365</v>
      </c>
      <c r="AS102">
        <f t="shared" si="9"/>
        <v>57.016953797410544</v>
      </c>
      <c r="AT102">
        <f t="shared" si="9"/>
        <v>77.506901035589124</v>
      </c>
      <c r="AU102">
        <f t="shared" si="9"/>
        <v>91.113172568007215</v>
      </c>
      <c r="AV102">
        <f t="shared" si="9"/>
        <v>88.296482817010826</v>
      </c>
      <c r="AW102">
        <f t="shared" si="9"/>
        <v>88.895238594248994</v>
      </c>
    </row>
    <row r="103" spans="1:49" x14ac:dyDescent="0.25">
      <c r="A103" t="s">
        <v>1774</v>
      </c>
      <c r="B103">
        <f>STDEV(B97:B99)</f>
        <v>9.4658582987937834</v>
      </c>
      <c r="C103">
        <f t="shared" ref="C103:AW103" si="10">STDEV(C97:C99)</f>
        <v>5.7009953421027877</v>
      </c>
      <c r="D103">
        <f t="shared" si="10"/>
        <v>7.7154507091295654</v>
      </c>
      <c r="E103">
        <f t="shared" si="10"/>
        <v>9.8720373989954346</v>
      </c>
      <c r="F103">
        <f t="shared" si="10"/>
        <v>4.0654671141553465</v>
      </c>
      <c r="G103">
        <f t="shared" si="10"/>
        <v>8.6971338704228476</v>
      </c>
      <c r="H103">
        <f t="shared" si="10"/>
        <v>11.158497546900213</v>
      </c>
      <c r="I103">
        <f t="shared" si="10"/>
        <v>12.906954080377277</v>
      </c>
      <c r="J103">
        <f t="shared" si="10"/>
        <v>13.136237621106442</v>
      </c>
      <c r="K103">
        <f t="shared" si="10"/>
        <v>27.428336185230169</v>
      </c>
      <c r="L103">
        <f t="shared" si="10"/>
        <v>15.925286993882867</v>
      </c>
      <c r="M103">
        <f t="shared" si="10"/>
        <v>28.127687047770465</v>
      </c>
      <c r="N103">
        <f t="shared" si="10"/>
        <v>5.6410892225730187</v>
      </c>
      <c r="O103">
        <f t="shared" si="10"/>
        <v>5.0347064641222588</v>
      </c>
      <c r="P103">
        <f t="shared" si="10"/>
        <v>10.269596311513853</v>
      </c>
      <c r="Q103">
        <f t="shared" si="10"/>
        <v>11.630442919082281</v>
      </c>
      <c r="R103">
        <f t="shared" si="10"/>
        <v>12.637777130715087</v>
      </c>
      <c r="S103">
        <f t="shared" si="10"/>
        <v>23.725868406038156</v>
      </c>
      <c r="T103">
        <f t="shared" si="10"/>
        <v>30.72662484876334</v>
      </c>
      <c r="U103">
        <f t="shared" si="10"/>
        <v>3.4062921177511005</v>
      </c>
      <c r="V103">
        <f t="shared" si="10"/>
        <v>25.653014328106117</v>
      </c>
      <c r="W103">
        <f t="shared" si="10"/>
        <v>15.449321305555225</v>
      </c>
      <c r="X103">
        <f t="shared" si="10"/>
        <v>5.1774634963841892</v>
      </c>
      <c r="Y103">
        <f t="shared" si="10"/>
        <v>23.301834867232163</v>
      </c>
      <c r="Z103">
        <f t="shared" si="10"/>
        <v>54.049254744549579</v>
      </c>
      <c r="AA103">
        <f t="shared" si="10"/>
        <v>6.1620368475397012</v>
      </c>
      <c r="AB103">
        <f t="shared" si="10"/>
        <v>3.3537435297791309</v>
      </c>
      <c r="AC103">
        <f t="shared" si="10"/>
        <v>7.7121470099935756</v>
      </c>
      <c r="AD103">
        <f t="shared" si="10"/>
        <v>12.124473682359179</v>
      </c>
      <c r="AE103">
        <f t="shared" si="10"/>
        <v>2.70547908536133</v>
      </c>
      <c r="AF103">
        <f t="shared" si="10"/>
        <v>23.577642864765725</v>
      </c>
      <c r="AG103">
        <f t="shared" si="10"/>
        <v>21.436908408662365</v>
      </c>
      <c r="AH103">
        <f t="shared" si="10"/>
        <v>25.409009319635043</v>
      </c>
      <c r="AI103">
        <f t="shared" si="10"/>
        <v>7.8175429893511721</v>
      </c>
      <c r="AJ103">
        <f t="shared" si="10"/>
        <v>21.801393473515486</v>
      </c>
      <c r="AK103">
        <f t="shared" si="10"/>
        <v>25.397218911868396</v>
      </c>
      <c r="AL103">
        <f t="shared" si="10"/>
        <v>24.813290024082402</v>
      </c>
      <c r="AM103">
        <f t="shared" si="10"/>
        <v>3.7534577475470119</v>
      </c>
      <c r="AN103">
        <f t="shared" si="10"/>
        <v>23.947897243773767</v>
      </c>
      <c r="AO103">
        <f t="shared" si="10"/>
        <v>12.631797847594298</v>
      </c>
      <c r="AP103">
        <f t="shared" si="10"/>
        <v>0</v>
      </c>
      <c r="AQ103">
        <f t="shared" si="10"/>
        <v>0</v>
      </c>
      <c r="AR103">
        <f t="shared" si="10"/>
        <v>11.210532018506322</v>
      </c>
      <c r="AS103">
        <f t="shared" si="10"/>
        <v>11.801984411817244</v>
      </c>
      <c r="AT103">
        <f t="shared" si="10"/>
        <v>14.641163961278677</v>
      </c>
      <c r="AU103">
        <f t="shared" si="10"/>
        <v>17.50149593369423</v>
      </c>
      <c r="AV103">
        <f t="shared" si="10"/>
        <v>12.415751076217408</v>
      </c>
      <c r="AW103">
        <f t="shared" si="10"/>
        <v>7.2975705654462502</v>
      </c>
    </row>
    <row r="104" spans="1:49" x14ac:dyDescent="0.25">
      <c r="A104" t="s">
        <v>1775</v>
      </c>
      <c r="B104">
        <f>STDEV(B97:B99)/SQRT(3)</f>
        <v>5.4651158369194439</v>
      </c>
      <c r="C104">
        <f t="shared" ref="C104:AW104" si="11">STDEV(C97:C99)/SQRT(3)</f>
        <v>3.2914711954118472</v>
      </c>
      <c r="D104">
        <f t="shared" si="11"/>
        <v>4.4545175438352436</v>
      </c>
      <c r="E104">
        <f t="shared" si="11"/>
        <v>5.6996234497600673</v>
      </c>
      <c r="F104">
        <f t="shared" si="11"/>
        <v>2.3471985327391605</v>
      </c>
      <c r="G104">
        <f t="shared" si="11"/>
        <v>5.0212925812668434</v>
      </c>
      <c r="H104">
        <f t="shared" si="11"/>
        <v>6.4423615624546171</v>
      </c>
      <c r="I104">
        <f t="shared" si="11"/>
        <v>7.4518334127239596</v>
      </c>
      <c r="J104">
        <f t="shared" si="11"/>
        <v>7.5842103266846941</v>
      </c>
      <c r="K104">
        <f t="shared" si="11"/>
        <v>15.835757279966192</v>
      </c>
      <c r="L104">
        <f t="shared" si="11"/>
        <v>9.1944687328403205</v>
      </c>
      <c r="M104">
        <f t="shared" si="11"/>
        <v>16.239527688711828</v>
      </c>
      <c r="N104">
        <f t="shared" si="11"/>
        <v>3.256884381175229</v>
      </c>
      <c r="O104">
        <f t="shared" si="11"/>
        <v>2.9067891323517352</v>
      </c>
      <c r="P104">
        <f t="shared" si="11"/>
        <v>5.9291541949213116</v>
      </c>
      <c r="Q104">
        <f t="shared" si="11"/>
        <v>6.7148393501267325</v>
      </c>
      <c r="R104">
        <f t="shared" si="11"/>
        <v>7.296424028376852</v>
      </c>
      <c r="S104">
        <f t="shared" si="11"/>
        <v>13.698136510983767</v>
      </c>
      <c r="T104">
        <f t="shared" si="11"/>
        <v>17.740025127722159</v>
      </c>
      <c r="U104">
        <f t="shared" si="11"/>
        <v>1.9666236711220983</v>
      </c>
      <c r="V104">
        <f t="shared" si="11"/>
        <v>14.810774727857394</v>
      </c>
      <c r="W104">
        <f t="shared" si="11"/>
        <v>8.9196698145593309</v>
      </c>
      <c r="X104">
        <f t="shared" si="11"/>
        <v>2.9892099433568728</v>
      </c>
      <c r="Y104">
        <f t="shared" si="11"/>
        <v>13.453320633208698</v>
      </c>
      <c r="Z104">
        <f t="shared" si="11"/>
        <v>31.205351776264358</v>
      </c>
      <c r="AA104">
        <f t="shared" si="11"/>
        <v>3.5576536326834396</v>
      </c>
      <c r="AB104">
        <f t="shared" si="11"/>
        <v>1.9362847297109471</v>
      </c>
      <c r="AC104">
        <f t="shared" si="11"/>
        <v>4.4526101522497585</v>
      </c>
      <c r="AD104">
        <f t="shared" si="11"/>
        <v>7.0000681442926052</v>
      </c>
      <c r="AE104">
        <f t="shared" si="11"/>
        <v>1.5620090782202665</v>
      </c>
      <c r="AF104">
        <f t="shared" si="11"/>
        <v>13.612558454829351</v>
      </c>
      <c r="AG104">
        <f t="shared" si="11"/>
        <v>12.376604840334569</v>
      </c>
      <c r="AH104">
        <f t="shared" si="11"/>
        <v>14.669898370533003</v>
      </c>
      <c r="AI104">
        <f t="shared" si="11"/>
        <v>4.513460549303371</v>
      </c>
      <c r="AJ104">
        <f t="shared" si="11"/>
        <v>12.587040390643116</v>
      </c>
      <c r="AK104">
        <f t="shared" si="11"/>
        <v>14.663091175435074</v>
      </c>
      <c r="AL104">
        <f t="shared" si="11"/>
        <v>14.325959674884231</v>
      </c>
      <c r="AM104">
        <f t="shared" si="11"/>
        <v>2.1670598409381538</v>
      </c>
      <c r="AN104">
        <f t="shared" si="11"/>
        <v>13.826324920218282</v>
      </c>
      <c r="AO104">
        <f t="shared" si="11"/>
        <v>7.2929718876575036</v>
      </c>
      <c r="AP104">
        <f t="shared" si="11"/>
        <v>0</v>
      </c>
      <c r="AQ104">
        <f t="shared" si="11"/>
        <v>0</v>
      </c>
      <c r="AR104">
        <f t="shared" si="11"/>
        <v>6.4724036786435439</v>
      </c>
      <c r="AS104">
        <f t="shared" si="11"/>
        <v>6.8138788771344538</v>
      </c>
      <c r="AT104">
        <f t="shared" si="11"/>
        <v>8.4530799542936919</v>
      </c>
      <c r="AU104">
        <f t="shared" si="11"/>
        <v>10.104493388539504</v>
      </c>
      <c r="AV104">
        <f t="shared" si="11"/>
        <v>7.1682372260455063</v>
      </c>
      <c r="AW104">
        <f t="shared" si="11"/>
        <v>4.213254330390682</v>
      </c>
    </row>
    <row r="106" spans="1:49" x14ac:dyDescent="0.25">
      <c r="A106" t="s">
        <v>1773</v>
      </c>
      <c r="B106" s="165">
        <f>AVERAGE(B97:B99,J97:J99,R97:R99,)</f>
        <v>67.862670491399797</v>
      </c>
    </row>
    <row r="107" spans="1:49" x14ac:dyDescent="0.25">
      <c r="A107" t="s">
        <v>1774</v>
      </c>
      <c r="B107" s="165">
        <f>STDEV(B97:B99,J97:J99,R97:R99)</f>
        <v>10.331577125305664</v>
      </c>
    </row>
    <row r="108" spans="1:49" x14ac:dyDescent="0.25">
      <c r="A108" t="s">
        <v>1775</v>
      </c>
      <c r="B108" s="165">
        <f>STDEV(B97:B99,J97:J99,R97:R99)/SQRT(3)</f>
        <v>5.9649388344486054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1605</v>
      </c>
      <c r="D112" s="224" t="s">
        <v>1605</v>
      </c>
      <c r="E112" s="224" t="s">
        <v>1605</v>
      </c>
      <c r="F112" s="224" t="s">
        <v>1605</v>
      </c>
      <c r="G112" s="224" t="s">
        <v>1605</v>
      </c>
      <c r="H112" s="224" t="s">
        <v>1605</v>
      </c>
      <c r="I112" s="225" t="s">
        <v>1605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1609</v>
      </c>
      <c r="D113" s="219" t="s">
        <v>1609</v>
      </c>
      <c r="E113" s="219" t="s">
        <v>1609</v>
      </c>
      <c r="F113" s="219" t="s">
        <v>1609</v>
      </c>
      <c r="G113" s="219" t="s">
        <v>1609</v>
      </c>
      <c r="H113" s="219" t="s">
        <v>1609</v>
      </c>
      <c r="I113" s="220" t="s">
        <v>1609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1613</v>
      </c>
      <c r="D114" s="219" t="s">
        <v>1613</v>
      </c>
      <c r="E114" s="219" t="s">
        <v>1613</v>
      </c>
      <c r="F114" s="219" t="s">
        <v>1613</v>
      </c>
      <c r="G114" s="219" t="s">
        <v>1613</v>
      </c>
      <c r="H114" s="219" t="s">
        <v>1613</v>
      </c>
      <c r="I114" s="220" t="s">
        <v>1613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1617</v>
      </c>
      <c r="D115" s="219" t="s">
        <v>1617</v>
      </c>
      <c r="E115" s="219" t="s">
        <v>1617</v>
      </c>
      <c r="F115" s="219" t="s">
        <v>1617</v>
      </c>
      <c r="G115" s="219" t="s">
        <v>1617</v>
      </c>
      <c r="H115" s="219" t="s">
        <v>1617</v>
      </c>
      <c r="I115" s="220" t="s">
        <v>1617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1621</v>
      </c>
      <c r="D116" s="219" t="s">
        <v>1621</v>
      </c>
      <c r="E116" s="219" t="s">
        <v>1621</v>
      </c>
      <c r="F116" s="219" t="s">
        <v>1621</v>
      </c>
      <c r="G116" s="219" t="s">
        <v>1621</v>
      </c>
      <c r="H116" s="219" t="s">
        <v>1621</v>
      </c>
      <c r="I116" s="220" t="s">
        <v>1621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1625</v>
      </c>
      <c r="D117" s="219" t="s">
        <v>1625</v>
      </c>
      <c r="E117" s="219" t="s">
        <v>1625</v>
      </c>
      <c r="F117" s="219" t="s">
        <v>1625</v>
      </c>
      <c r="G117" s="219" t="s">
        <v>1625</v>
      </c>
      <c r="H117" s="219" t="s">
        <v>1625</v>
      </c>
      <c r="I117" s="220" t="s">
        <v>1625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2108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0.17050000000000001</v>
      </c>
      <c r="C126">
        <v>0.152</v>
      </c>
      <c r="D126">
        <v>0.15310000000000001</v>
      </c>
      <c r="E126">
        <v>0.15490000000000001</v>
      </c>
      <c r="F126">
        <v>0.1573</v>
      </c>
      <c r="G126">
        <v>0.1608</v>
      </c>
      <c r="H126">
        <v>0.16450000000000001</v>
      </c>
      <c r="I126">
        <v>0.16089999999999999</v>
      </c>
      <c r="K126" t="s">
        <v>1658</v>
      </c>
      <c r="L126">
        <f>B126-$F$132</f>
        <v>9.530000000000001E-2</v>
      </c>
      <c r="M126">
        <f>C126-$F$132</f>
        <v>7.6799999999999993E-2</v>
      </c>
      <c r="N126">
        <f t="shared" ref="N126:S126" si="12">D126-$F$132</f>
        <v>7.7900000000000011E-2</v>
      </c>
      <c r="O126">
        <f t="shared" si="12"/>
        <v>7.9700000000000007E-2</v>
      </c>
      <c r="P126">
        <f t="shared" si="12"/>
        <v>8.2099999999999992E-2</v>
      </c>
      <c r="Q126">
        <f t="shared" si="12"/>
        <v>8.5599999999999996E-2</v>
      </c>
      <c r="R126">
        <f t="shared" si="12"/>
        <v>8.9300000000000004E-2</v>
      </c>
      <c r="S126">
        <f t="shared" si="12"/>
        <v>8.5699999999999985E-2</v>
      </c>
      <c r="U126" t="s">
        <v>1658</v>
      </c>
      <c r="V126">
        <f>L126/$L$131*100</f>
        <v>6.5336624160153569</v>
      </c>
      <c r="W126">
        <f t="shared" ref="W126:AC126" si="13">M126/$L$131*100</f>
        <v>5.2653229123817349</v>
      </c>
      <c r="X126">
        <f t="shared" si="13"/>
        <v>5.3407376936788697</v>
      </c>
      <c r="Y126">
        <f t="shared" si="13"/>
        <v>5.464143699437817</v>
      </c>
      <c r="Z126">
        <f t="shared" si="13"/>
        <v>5.6286850404497457</v>
      </c>
      <c r="AA126">
        <f t="shared" si="13"/>
        <v>5.8686411627588093</v>
      </c>
      <c r="AB126">
        <f t="shared" si="13"/>
        <v>6.1223090634855337</v>
      </c>
      <c r="AC126">
        <f t="shared" si="13"/>
        <v>5.8754970519676393</v>
      </c>
    </row>
    <row r="127" spans="1:29" x14ac:dyDescent="0.25">
      <c r="A127" t="s">
        <v>1659</v>
      </c>
      <c r="B127">
        <v>0.22220000000000001</v>
      </c>
      <c r="C127">
        <v>0.20250000000000001</v>
      </c>
      <c r="D127">
        <v>0.18340000000000001</v>
      </c>
      <c r="E127">
        <v>0.17199999999999999</v>
      </c>
      <c r="F127">
        <v>0.1736</v>
      </c>
      <c r="G127">
        <v>0.1686</v>
      </c>
      <c r="H127">
        <v>0.17080000000000001</v>
      </c>
      <c r="I127">
        <v>0.1676</v>
      </c>
      <c r="K127" t="s">
        <v>1659</v>
      </c>
      <c r="L127">
        <f t="shared" ref="L127:L131" si="14">B127-$F$132</f>
        <v>0.14700000000000002</v>
      </c>
      <c r="M127">
        <f t="shared" ref="M127:M131" si="15">C127-$F$132</f>
        <v>0.12730000000000002</v>
      </c>
      <c r="N127">
        <f t="shared" ref="N127:N131" si="16">D127-$F$132</f>
        <v>0.1082</v>
      </c>
      <c r="O127">
        <f t="shared" ref="O127:O131" si="17">E127-$F$132</f>
        <v>9.6799999999999983E-2</v>
      </c>
      <c r="P127">
        <f t="shared" ref="P127:P131" si="18">F127-$F$132</f>
        <v>9.8400000000000001E-2</v>
      </c>
      <c r="Q127">
        <f t="shared" ref="Q127:Q131" si="19">G127-$F$132</f>
        <v>9.3399999999999997E-2</v>
      </c>
      <c r="R127">
        <f t="shared" ref="R127:R131" si="20">H127-$F$132</f>
        <v>9.5600000000000004E-2</v>
      </c>
      <c r="S127">
        <f t="shared" ref="S127:S131" si="21">I127-$F$132</f>
        <v>9.2399999999999996E-2</v>
      </c>
      <c r="U127" t="s">
        <v>1659</v>
      </c>
      <c r="V127">
        <f t="shared" ref="V127:V131" si="22">L127/$L$131*100</f>
        <v>10.078157136980668</v>
      </c>
      <c r="W127">
        <f t="shared" ref="W127:W131" si="23">M127/$L$131*100</f>
        <v>8.7275469628410818</v>
      </c>
      <c r="X127">
        <f t="shared" ref="X127:X131" si="24">N127/$L$131*100</f>
        <v>7.4180721239544765</v>
      </c>
      <c r="Y127">
        <f t="shared" ref="Y127:Y131" si="25">O127/$L$131*100</f>
        <v>6.6365007541478116</v>
      </c>
      <c r="Z127">
        <f t="shared" ref="Z127:Z131" si="26">P127/$L$131*100</f>
        <v>6.746194981489098</v>
      </c>
      <c r="AA127">
        <f t="shared" ref="AA127:AA131" si="27">Q127/$L$131*100</f>
        <v>6.4034005210475797</v>
      </c>
      <c r="AB127">
        <f t="shared" ref="AB127:AB131" si="28">R127/$L$131*100</f>
        <v>6.5542300836418486</v>
      </c>
      <c r="AC127">
        <f t="shared" ref="AC127:AC131" si="29">S127/$L$131*100</f>
        <v>6.3348416289592757</v>
      </c>
    </row>
    <row r="128" spans="1:29" x14ac:dyDescent="0.25">
      <c r="A128" t="s">
        <v>1660</v>
      </c>
      <c r="B128">
        <v>0.16470000000000001</v>
      </c>
      <c r="C128">
        <v>0.15790000000000001</v>
      </c>
      <c r="D128">
        <v>0.15240000000000001</v>
      </c>
      <c r="E128">
        <v>0.15</v>
      </c>
      <c r="F128">
        <v>0.15240000000000001</v>
      </c>
      <c r="G128">
        <v>0.14810000000000001</v>
      </c>
      <c r="H128">
        <v>0.15590000000000001</v>
      </c>
      <c r="I128">
        <v>0.16159999999999999</v>
      </c>
      <c r="K128" t="s">
        <v>1660</v>
      </c>
      <c r="L128">
        <f t="shared" si="14"/>
        <v>8.950000000000001E-2</v>
      </c>
      <c r="M128">
        <f t="shared" si="15"/>
        <v>8.270000000000001E-2</v>
      </c>
      <c r="N128">
        <f t="shared" si="16"/>
        <v>7.7200000000000005E-2</v>
      </c>
      <c r="O128">
        <f t="shared" si="17"/>
        <v>7.4799999999999991E-2</v>
      </c>
      <c r="P128">
        <f t="shared" si="18"/>
        <v>7.7200000000000005E-2</v>
      </c>
      <c r="Q128">
        <f t="shared" si="19"/>
        <v>7.2900000000000006E-2</v>
      </c>
      <c r="R128">
        <f t="shared" si="20"/>
        <v>8.0700000000000008E-2</v>
      </c>
      <c r="S128">
        <f t="shared" si="21"/>
        <v>8.6399999999999991E-2</v>
      </c>
      <c r="U128" t="s">
        <v>1660</v>
      </c>
      <c r="V128">
        <f t="shared" si="22"/>
        <v>6.1360208419031945</v>
      </c>
      <c r="W128">
        <f t="shared" si="23"/>
        <v>5.669820375702729</v>
      </c>
      <c r="X128">
        <f t="shared" si="24"/>
        <v>5.2927464692170574</v>
      </c>
      <c r="Y128">
        <f t="shared" si="25"/>
        <v>5.1282051282051277</v>
      </c>
      <c r="Z128">
        <f t="shared" si="26"/>
        <v>5.2927464692170574</v>
      </c>
      <c r="AA128">
        <f t="shared" si="27"/>
        <v>4.9979432332373506</v>
      </c>
      <c r="AB128">
        <f t="shared" si="28"/>
        <v>5.532702591526121</v>
      </c>
      <c r="AC128">
        <f t="shared" si="29"/>
        <v>5.9234882764294516</v>
      </c>
    </row>
    <row r="129" spans="1:29" x14ac:dyDescent="0.25">
      <c r="A129" t="s">
        <v>1661</v>
      </c>
      <c r="B129">
        <v>0.1744</v>
      </c>
      <c r="C129">
        <v>0.15670000000000001</v>
      </c>
      <c r="D129">
        <v>0.1507</v>
      </c>
      <c r="E129">
        <v>0.1545</v>
      </c>
      <c r="F129">
        <v>0.1613</v>
      </c>
      <c r="G129">
        <v>0.15</v>
      </c>
      <c r="H129">
        <v>0.15870000000000001</v>
      </c>
      <c r="I129">
        <v>0.15340000000000001</v>
      </c>
      <c r="K129" t="s">
        <v>1661</v>
      </c>
      <c r="L129">
        <f t="shared" si="14"/>
        <v>9.9199999999999997E-2</v>
      </c>
      <c r="M129">
        <f t="shared" si="15"/>
        <v>8.1500000000000003E-2</v>
      </c>
      <c r="N129">
        <f t="shared" si="16"/>
        <v>7.5499999999999998E-2</v>
      </c>
      <c r="O129">
        <f t="shared" si="17"/>
        <v>7.9299999999999995E-2</v>
      </c>
      <c r="P129">
        <f t="shared" si="18"/>
        <v>8.6099999999999996E-2</v>
      </c>
      <c r="Q129">
        <f t="shared" si="19"/>
        <v>7.4799999999999991E-2</v>
      </c>
      <c r="R129">
        <f t="shared" si="20"/>
        <v>8.3500000000000005E-2</v>
      </c>
      <c r="S129">
        <f t="shared" si="21"/>
        <v>7.8200000000000006E-2</v>
      </c>
      <c r="U129" t="s">
        <v>1661</v>
      </c>
      <c r="V129">
        <f t="shared" si="22"/>
        <v>6.8010420951597412</v>
      </c>
      <c r="W129">
        <f t="shared" si="23"/>
        <v>5.5875497051967633</v>
      </c>
      <c r="X129">
        <f t="shared" si="24"/>
        <v>5.1761963526669401</v>
      </c>
      <c r="Y129">
        <f t="shared" si="25"/>
        <v>5.4367201426024945</v>
      </c>
      <c r="Z129">
        <f t="shared" si="26"/>
        <v>5.9029206088029609</v>
      </c>
      <c r="AA129">
        <f t="shared" si="27"/>
        <v>5.1282051282051277</v>
      </c>
      <c r="AB129">
        <f t="shared" si="28"/>
        <v>5.7246674893733713</v>
      </c>
      <c r="AC129">
        <f t="shared" si="29"/>
        <v>5.3613053613053614</v>
      </c>
    </row>
    <row r="130" spans="1:29" x14ac:dyDescent="0.25">
      <c r="A130" t="s">
        <v>1662</v>
      </c>
      <c r="B130">
        <v>0.19109999999999999</v>
      </c>
      <c r="C130">
        <v>0.15670000000000001</v>
      </c>
      <c r="D130">
        <v>0.2069</v>
      </c>
      <c r="E130">
        <v>0.1517</v>
      </c>
      <c r="F130">
        <v>0.1525</v>
      </c>
      <c r="G130">
        <v>0.14130000000000001</v>
      </c>
      <c r="H130">
        <v>0.17660000000000001</v>
      </c>
      <c r="I130">
        <v>0.15279999999999999</v>
      </c>
      <c r="K130" t="s">
        <v>1662</v>
      </c>
      <c r="L130">
        <f t="shared" si="14"/>
        <v>0.11589999999999999</v>
      </c>
      <c r="M130">
        <f t="shared" si="15"/>
        <v>8.1500000000000003E-2</v>
      </c>
      <c r="N130">
        <f t="shared" si="16"/>
        <v>0.13169999999999998</v>
      </c>
      <c r="O130">
        <f t="shared" si="17"/>
        <v>7.6499999999999999E-2</v>
      </c>
      <c r="P130">
        <f t="shared" si="18"/>
        <v>7.7299999999999994E-2</v>
      </c>
      <c r="Q130">
        <f t="shared" si="19"/>
        <v>6.6100000000000006E-2</v>
      </c>
      <c r="R130">
        <f t="shared" si="20"/>
        <v>0.1014</v>
      </c>
      <c r="S130">
        <f t="shared" si="21"/>
        <v>7.7599999999999988E-2</v>
      </c>
      <c r="U130" t="s">
        <v>1662</v>
      </c>
      <c r="V130">
        <f t="shared" si="22"/>
        <v>7.9459755930344151</v>
      </c>
      <c r="W130">
        <f t="shared" si="23"/>
        <v>5.5875497051967633</v>
      </c>
      <c r="X130">
        <f t="shared" si="24"/>
        <v>9.0292060880296159</v>
      </c>
      <c r="Y130">
        <f t="shared" si="25"/>
        <v>5.2447552447552441</v>
      </c>
      <c r="Z130">
        <f t="shared" si="26"/>
        <v>5.2996023584258865</v>
      </c>
      <c r="AA130">
        <f t="shared" si="27"/>
        <v>4.5317427670368842</v>
      </c>
      <c r="AB130">
        <f t="shared" si="28"/>
        <v>6.9518716577540109</v>
      </c>
      <c r="AC130">
        <f t="shared" si="29"/>
        <v>5.3201700260523781</v>
      </c>
    </row>
    <row r="131" spans="1:29" x14ac:dyDescent="0.25">
      <c r="A131" t="s">
        <v>1663</v>
      </c>
      <c r="B131">
        <v>1.5338000000000001</v>
      </c>
      <c r="C131">
        <v>0.1948</v>
      </c>
      <c r="D131">
        <v>0.1663</v>
      </c>
      <c r="E131">
        <v>0.16850000000000001</v>
      </c>
      <c r="F131">
        <v>0.16839999999999999</v>
      </c>
      <c r="G131">
        <v>0.15609999999999999</v>
      </c>
      <c r="H131">
        <v>0.16209999999999999</v>
      </c>
      <c r="I131">
        <v>0.15260000000000001</v>
      </c>
      <c r="K131" t="s">
        <v>1663</v>
      </c>
      <c r="L131">
        <f t="shared" si="14"/>
        <v>1.4586000000000001</v>
      </c>
      <c r="M131">
        <f t="shared" si="15"/>
        <v>0.1196</v>
      </c>
      <c r="N131">
        <f t="shared" si="16"/>
        <v>9.11E-2</v>
      </c>
      <c r="O131">
        <f t="shared" si="17"/>
        <v>9.3300000000000008E-2</v>
      </c>
      <c r="P131">
        <f t="shared" si="18"/>
        <v>9.3199999999999991E-2</v>
      </c>
      <c r="Q131">
        <f t="shared" si="19"/>
        <v>8.0899999999999986E-2</v>
      </c>
      <c r="R131">
        <f t="shared" si="20"/>
        <v>8.6899999999999991E-2</v>
      </c>
      <c r="S131">
        <f t="shared" si="21"/>
        <v>7.740000000000001E-2</v>
      </c>
      <c r="U131" t="s">
        <v>1663</v>
      </c>
      <c r="V131">
        <f t="shared" si="22"/>
        <v>100</v>
      </c>
      <c r="W131">
        <f t="shared" si="23"/>
        <v>8.1996434937611404</v>
      </c>
      <c r="X131">
        <f t="shared" si="24"/>
        <v>6.2457150692444809</v>
      </c>
      <c r="Y131">
        <f t="shared" si="25"/>
        <v>6.3965446318387489</v>
      </c>
      <c r="Z131">
        <f t="shared" si="26"/>
        <v>6.389688742629918</v>
      </c>
      <c r="AA131">
        <f t="shared" si="27"/>
        <v>5.54641436994378</v>
      </c>
      <c r="AB131">
        <f t="shared" si="28"/>
        <v>5.9577677224736041</v>
      </c>
      <c r="AC131">
        <f t="shared" si="29"/>
        <v>5.3064582476347182</v>
      </c>
    </row>
    <row r="132" spans="1:29" x14ac:dyDescent="0.25">
      <c r="A132" t="s">
        <v>1664</v>
      </c>
      <c r="B132">
        <v>7.4800000000000005E-2</v>
      </c>
      <c r="C132">
        <v>7.5600000000000001E-2</v>
      </c>
      <c r="D132">
        <v>0.34549999999999997</v>
      </c>
      <c r="E132">
        <v>4</v>
      </c>
      <c r="F132">
        <f>AVERAGE(B132:C132)</f>
        <v>7.5200000000000003E-2</v>
      </c>
    </row>
    <row r="133" spans="1:29" x14ac:dyDescent="0.25">
      <c r="A133" t="s">
        <v>1665</v>
      </c>
    </row>
    <row r="136" spans="1:29" x14ac:dyDescent="0.25">
      <c r="A136" s="7" t="s">
        <v>2452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0.1573</v>
      </c>
      <c r="C139">
        <v>0.20150000000000001</v>
      </c>
      <c r="D139">
        <v>0.1532</v>
      </c>
      <c r="E139">
        <v>0.1663</v>
      </c>
      <c r="F139">
        <v>0.15920000000000001</v>
      </c>
      <c r="G139">
        <v>0.1676</v>
      </c>
      <c r="H139">
        <v>0.16600000000000001</v>
      </c>
      <c r="I139">
        <v>0.15870000000000001</v>
      </c>
      <c r="K139" t="s">
        <v>1658</v>
      </c>
      <c r="L139">
        <f>B139-$F$145</f>
        <v>9.3300000000000008E-2</v>
      </c>
      <c r="M139">
        <f t="shared" ref="M139:S139" si="30">C139-$F$145</f>
        <v>0.13750000000000001</v>
      </c>
      <c r="N139">
        <f t="shared" si="30"/>
        <v>8.9200000000000015E-2</v>
      </c>
      <c r="O139">
        <f t="shared" si="30"/>
        <v>0.10230000000000002</v>
      </c>
      <c r="P139">
        <f t="shared" si="30"/>
        <v>9.5200000000000021E-2</v>
      </c>
      <c r="Q139">
        <f t="shared" si="30"/>
        <v>0.10360000000000001</v>
      </c>
      <c r="R139">
        <f t="shared" si="30"/>
        <v>0.10200000000000002</v>
      </c>
      <c r="S139">
        <f t="shared" si="30"/>
        <v>9.470000000000002E-2</v>
      </c>
      <c r="U139" t="s">
        <v>1658</v>
      </c>
      <c r="V139">
        <f>L139/$L$144*100</f>
        <v>5.8105499159245202</v>
      </c>
      <c r="W139">
        <f t="shared" ref="W139:AC139" si="31">M139/$L$144*100</f>
        <v>8.5632434452263819</v>
      </c>
      <c r="X139">
        <f t="shared" si="31"/>
        <v>5.5552095659214062</v>
      </c>
      <c r="Y139">
        <f t="shared" si="31"/>
        <v>6.3710531232484282</v>
      </c>
      <c r="Z139">
        <f t="shared" si="31"/>
        <v>5.9288783708040125</v>
      </c>
      <c r="AA139">
        <f t="shared" si="31"/>
        <v>6.45201469763966</v>
      </c>
      <c r="AB139">
        <f t="shared" si="31"/>
        <v>6.3523696830042979</v>
      </c>
      <c r="AC139">
        <f t="shared" si="31"/>
        <v>5.8977393037304617</v>
      </c>
    </row>
    <row r="140" spans="1:29" x14ac:dyDescent="0.25">
      <c r="A140" t="s">
        <v>1659</v>
      </c>
      <c r="B140">
        <v>0.22559999999999999</v>
      </c>
      <c r="C140">
        <v>0.26979999999999998</v>
      </c>
      <c r="D140">
        <v>0.19520000000000001</v>
      </c>
      <c r="E140">
        <v>0.19539999999999999</v>
      </c>
      <c r="F140">
        <v>0.1772</v>
      </c>
      <c r="G140">
        <v>0.18740000000000001</v>
      </c>
      <c r="H140">
        <v>0.18629999999999999</v>
      </c>
      <c r="I140">
        <v>0.1603</v>
      </c>
      <c r="K140" t="s">
        <v>1659</v>
      </c>
      <c r="L140">
        <f t="shared" ref="L140:L144" si="32">B140-$F$145</f>
        <v>0.16160000000000002</v>
      </c>
      <c r="M140">
        <f t="shared" ref="M140:M144" si="33">C140-$F$145</f>
        <v>0.20579999999999998</v>
      </c>
      <c r="N140">
        <f t="shared" ref="N140:N144" si="34">D140-$F$145</f>
        <v>0.13120000000000004</v>
      </c>
      <c r="O140">
        <f t="shared" ref="O140:O144" si="35">E140-$F$145</f>
        <v>0.13140000000000002</v>
      </c>
      <c r="P140">
        <f t="shared" ref="P140:P144" si="36">F140-$F$145</f>
        <v>0.11320000000000001</v>
      </c>
      <c r="Q140">
        <f t="shared" ref="Q140:Q144" si="37">G140-$F$145</f>
        <v>0.12340000000000002</v>
      </c>
      <c r="R140">
        <f t="shared" ref="R140:R144" si="38">H140-$F$145</f>
        <v>0.12230000000000001</v>
      </c>
      <c r="S140">
        <f t="shared" ref="S140:S144" si="39">I140-$F$145</f>
        <v>9.6300000000000011E-2</v>
      </c>
      <c r="U140" t="s">
        <v>1659</v>
      </c>
      <c r="V140">
        <f t="shared" ref="V140:V144" si="40">L140/$L$144*100</f>
        <v>10.064146478171516</v>
      </c>
      <c r="W140">
        <f t="shared" ref="W140:W144" si="41">M140/$L$144*100</f>
        <v>12.816840007473376</v>
      </c>
      <c r="X140">
        <f t="shared" ref="X140:X144" si="42">N140/$L$144*100</f>
        <v>8.1708912000996481</v>
      </c>
      <c r="Y140">
        <f t="shared" ref="Y140:Y144" si="43">O140/$L$144*100</f>
        <v>8.1833468269290659</v>
      </c>
      <c r="Z140">
        <f t="shared" ref="Z140:Z144" si="44">P140/$L$144*100</f>
        <v>7.0498847854518294</v>
      </c>
      <c r="AA140">
        <f t="shared" ref="AA140:AA144" si="45">Q140/$L$144*100</f>
        <v>7.6851217537522594</v>
      </c>
      <c r="AB140">
        <f t="shared" ref="AB140:AB144" si="46">R140/$L$144*100</f>
        <v>7.6166158061904481</v>
      </c>
      <c r="AC140">
        <f t="shared" ref="AC140:AC144" si="47">S140/$L$144*100</f>
        <v>5.9973843183658229</v>
      </c>
    </row>
    <row r="141" spans="1:29" x14ac:dyDescent="0.25">
      <c r="A141" t="s">
        <v>1660</v>
      </c>
      <c r="B141">
        <v>0.1653</v>
      </c>
      <c r="C141">
        <v>0.19550000000000001</v>
      </c>
      <c r="D141">
        <v>0.15609999999999999</v>
      </c>
      <c r="E141">
        <v>0.1701</v>
      </c>
      <c r="F141">
        <v>0.1603</v>
      </c>
      <c r="G141">
        <v>0.1787</v>
      </c>
      <c r="H141">
        <v>0.1595</v>
      </c>
      <c r="I141">
        <v>0.1565</v>
      </c>
      <c r="K141" t="s">
        <v>1660</v>
      </c>
      <c r="L141">
        <f t="shared" si="32"/>
        <v>0.10130000000000002</v>
      </c>
      <c r="M141">
        <f t="shared" si="33"/>
        <v>0.13150000000000001</v>
      </c>
      <c r="N141">
        <f t="shared" si="34"/>
        <v>9.2100000000000001E-2</v>
      </c>
      <c r="O141">
        <f t="shared" si="35"/>
        <v>0.10610000000000001</v>
      </c>
      <c r="P141">
        <f t="shared" si="36"/>
        <v>9.6300000000000011E-2</v>
      </c>
      <c r="Q141">
        <f t="shared" si="37"/>
        <v>0.11470000000000001</v>
      </c>
      <c r="R141">
        <f t="shared" si="38"/>
        <v>9.5500000000000015E-2</v>
      </c>
      <c r="S141">
        <f t="shared" si="39"/>
        <v>9.2500000000000013E-2</v>
      </c>
      <c r="U141" t="s">
        <v>1660</v>
      </c>
      <c r="V141">
        <f t="shared" si="40"/>
        <v>6.3087749891013276</v>
      </c>
      <c r="W141">
        <f t="shared" si="41"/>
        <v>8.1895746403437766</v>
      </c>
      <c r="X141">
        <f t="shared" si="42"/>
        <v>5.7358161549479982</v>
      </c>
      <c r="Y141">
        <f t="shared" si="43"/>
        <v>6.6077100330074119</v>
      </c>
      <c r="Z141">
        <f t="shared" si="44"/>
        <v>5.9973843183658229</v>
      </c>
      <c r="AA141">
        <f t="shared" si="45"/>
        <v>7.1433019866724807</v>
      </c>
      <c r="AB141">
        <f t="shared" si="46"/>
        <v>5.9475618110481427</v>
      </c>
      <c r="AC141">
        <f t="shared" si="47"/>
        <v>5.7607274086068392</v>
      </c>
    </row>
    <row r="142" spans="1:29" x14ac:dyDescent="0.25">
      <c r="A142" t="s">
        <v>1661</v>
      </c>
      <c r="B142">
        <v>0.1507</v>
      </c>
      <c r="C142">
        <v>0.19600000000000001</v>
      </c>
      <c r="D142">
        <v>0.1578</v>
      </c>
      <c r="E142">
        <v>0.17249999999999999</v>
      </c>
      <c r="F142">
        <v>0.16689999999999999</v>
      </c>
      <c r="G142">
        <v>0.16089999999999999</v>
      </c>
      <c r="H142">
        <v>0.1704</v>
      </c>
      <c r="I142">
        <v>0.14860000000000001</v>
      </c>
      <c r="K142" t="s">
        <v>1661</v>
      </c>
      <c r="L142">
        <f t="shared" si="32"/>
        <v>8.6700000000000013E-2</v>
      </c>
      <c r="M142">
        <f t="shared" si="33"/>
        <v>0.13200000000000001</v>
      </c>
      <c r="N142">
        <f t="shared" si="34"/>
        <v>9.3800000000000008E-2</v>
      </c>
      <c r="O142">
        <f t="shared" si="35"/>
        <v>0.1085</v>
      </c>
      <c r="P142">
        <f t="shared" si="36"/>
        <v>0.10290000000000001</v>
      </c>
      <c r="Q142">
        <f t="shared" si="37"/>
        <v>9.69E-2</v>
      </c>
      <c r="R142">
        <f t="shared" si="38"/>
        <v>0.10640000000000001</v>
      </c>
      <c r="S142">
        <f t="shared" si="39"/>
        <v>8.4600000000000022E-2</v>
      </c>
      <c r="U142" t="s">
        <v>1661</v>
      </c>
      <c r="V142">
        <f t="shared" si="40"/>
        <v>5.3995142305536534</v>
      </c>
      <c r="W142">
        <f t="shared" si="41"/>
        <v>8.2207137074173264</v>
      </c>
      <c r="X142">
        <f t="shared" si="42"/>
        <v>5.84168898299807</v>
      </c>
      <c r="Y142">
        <f t="shared" si="43"/>
        <v>6.757177554960454</v>
      </c>
      <c r="Z142">
        <f t="shared" si="44"/>
        <v>6.4084200037366879</v>
      </c>
      <c r="AA142">
        <f t="shared" si="45"/>
        <v>6.0347511988540825</v>
      </c>
      <c r="AB142">
        <f t="shared" si="46"/>
        <v>6.6263934732515422</v>
      </c>
      <c r="AC142">
        <f t="shared" si="47"/>
        <v>5.2687301488447424</v>
      </c>
    </row>
    <row r="143" spans="1:29" x14ac:dyDescent="0.25">
      <c r="A143" t="s">
        <v>1662</v>
      </c>
      <c r="B143">
        <v>0.16619999999999999</v>
      </c>
      <c r="C143">
        <v>0.19919999999999999</v>
      </c>
      <c r="D143">
        <v>0.16689999999999999</v>
      </c>
      <c r="E143">
        <v>0.18920000000000001</v>
      </c>
      <c r="F143">
        <v>0.1615</v>
      </c>
      <c r="G143">
        <v>0.17349999999999999</v>
      </c>
      <c r="H143">
        <v>0.23300000000000001</v>
      </c>
      <c r="I143">
        <v>0.14360000000000001</v>
      </c>
      <c r="K143" t="s">
        <v>1662</v>
      </c>
      <c r="L143">
        <f t="shared" si="32"/>
        <v>0.1022</v>
      </c>
      <c r="M143">
        <f t="shared" si="33"/>
        <v>0.13519999999999999</v>
      </c>
      <c r="N143">
        <f t="shared" si="34"/>
        <v>0.10290000000000001</v>
      </c>
      <c r="O143">
        <f t="shared" si="35"/>
        <v>0.12520000000000003</v>
      </c>
      <c r="P143">
        <f t="shared" si="36"/>
        <v>9.7500000000000017E-2</v>
      </c>
      <c r="Q143">
        <f t="shared" si="37"/>
        <v>0.1095</v>
      </c>
      <c r="R143">
        <f t="shared" si="38"/>
        <v>0.16900000000000004</v>
      </c>
      <c r="S143">
        <f t="shared" si="39"/>
        <v>7.9600000000000018E-2</v>
      </c>
      <c r="U143" t="s">
        <v>1662</v>
      </c>
      <c r="V143">
        <f t="shared" si="40"/>
        <v>6.3648253098337175</v>
      </c>
      <c r="W143">
        <f t="shared" si="41"/>
        <v>8.4200037366880487</v>
      </c>
      <c r="X143">
        <f t="shared" si="42"/>
        <v>6.4084200037366879</v>
      </c>
      <c r="Y143">
        <f t="shared" si="43"/>
        <v>7.7972223952170419</v>
      </c>
      <c r="Z143">
        <f t="shared" si="44"/>
        <v>6.0721180793423448</v>
      </c>
      <c r="AA143">
        <f t="shared" si="45"/>
        <v>6.8194556891075546</v>
      </c>
      <c r="AB143">
        <f t="shared" si="46"/>
        <v>10.525004670860064</v>
      </c>
      <c r="AC143">
        <f t="shared" si="47"/>
        <v>4.9573394781092368</v>
      </c>
    </row>
    <row r="144" spans="1:29" x14ac:dyDescent="0.25">
      <c r="A144" t="s">
        <v>1663</v>
      </c>
      <c r="B144">
        <v>1.6697</v>
      </c>
      <c r="C144">
        <v>0.20469999999999999</v>
      </c>
      <c r="D144">
        <v>0.15909999999999999</v>
      </c>
      <c r="E144">
        <v>0.16309999999999999</v>
      </c>
      <c r="F144">
        <v>0.17480000000000001</v>
      </c>
      <c r="G144">
        <v>0.17630000000000001</v>
      </c>
      <c r="H144">
        <v>0.14960000000000001</v>
      </c>
      <c r="I144">
        <v>0.1595</v>
      </c>
      <c r="K144" t="s">
        <v>1663</v>
      </c>
      <c r="L144">
        <f t="shared" si="32"/>
        <v>1.6056999999999999</v>
      </c>
      <c r="M144">
        <f t="shared" si="33"/>
        <v>0.14069999999999999</v>
      </c>
      <c r="N144">
        <f t="shared" si="34"/>
        <v>9.5100000000000004E-2</v>
      </c>
      <c r="O144">
        <f t="shared" si="35"/>
        <v>9.9100000000000008E-2</v>
      </c>
      <c r="P144">
        <f t="shared" si="36"/>
        <v>0.11080000000000002</v>
      </c>
      <c r="Q144">
        <f t="shared" si="37"/>
        <v>0.11230000000000002</v>
      </c>
      <c r="R144">
        <f t="shared" si="38"/>
        <v>8.5600000000000023E-2</v>
      </c>
      <c r="S144">
        <f t="shared" si="39"/>
        <v>9.5500000000000015E-2</v>
      </c>
      <c r="U144" t="s">
        <v>1663</v>
      </c>
      <c r="V144">
        <f t="shared" si="40"/>
        <v>100</v>
      </c>
      <c r="W144">
        <f t="shared" si="41"/>
        <v>8.7625334744971042</v>
      </c>
      <c r="X144">
        <f t="shared" si="42"/>
        <v>5.9226505573893018</v>
      </c>
      <c r="Y144">
        <f t="shared" si="43"/>
        <v>6.1717630939777051</v>
      </c>
      <c r="Z144">
        <f t="shared" si="44"/>
        <v>6.9004172634987873</v>
      </c>
      <c r="AA144">
        <f t="shared" si="45"/>
        <v>6.9938344647194395</v>
      </c>
      <c r="AB144">
        <f t="shared" si="46"/>
        <v>5.331008282991843</v>
      </c>
      <c r="AC144">
        <f t="shared" si="47"/>
        <v>5.9475618110481427</v>
      </c>
    </row>
    <row r="145" spans="1:29" x14ac:dyDescent="0.25">
      <c r="A145" t="s">
        <v>1664</v>
      </c>
      <c r="B145">
        <v>6.7799999999999999E-2</v>
      </c>
      <c r="C145">
        <v>6.2899999999999998E-2</v>
      </c>
      <c r="D145">
        <v>6.13E-2</v>
      </c>
      <c r="E145">
        <v>0.80459999999999998</v>
      </c>
      <c r="F145">
        <f>AVERAGE(B145:D145)</f>
        <v>6.3999999999999987E-2</v>
      </c>
    </row>
    <row r="146" spans="1:29" x14ac:dyDescent="0.25">
      <c r="A146" t="s">
        <v>1665</v>
      </c>
    </row>
    <row r="149" spans="1:29" x14ac:dyDescent="0.25">
      <c r="A149" s="7" t="s">
        <v>2309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0.2109</v>
      </c>
      <c r="C152">
        <v>0.18290000000000001</v>
      </c>
      <c r="D152">
        <v>0.1782</v>
      </c>
      <c r="E152">
        <v>0.1719</v>
      </c>
      <c r="F152">
        <v>0.1671</v>
      </c>
      <c r="G152">
        <v>0.17610000000000001</v>
      </c>
      <c r="H152">
        <v>0.2</v>
      </c>
      <c r="I152">
        <v>0.1928</v>
      </c>
      <c r="K152" t="s">
        <v>1658</v>
      </c>
      <c r="L152">
        <f>B152-$F$158</f>
        <v>0.12823333333333334</v>
      </c>
      <c r="M152">
        <f t="shared" ref="M152:S152" si="48">C152-$F$158</f>
        <v>0.10023333333333334</v>
      </c>
      <c r="N152">
        <f t="shared" si="48"/>
        <v>9.5533333333333331E-2</v>
      </c>
      <c r="O152">
        <f t="shared" si="48"/>
        <v>8.9233333333333331E-2</v>
      </c>
      <c r="P152">
        <f t="shared" si="48"/>
        <v>8.4433333333333332E-2</v>
      </c>
      <c r="Q152">
        <f t="shared" si="48"/>
        <v>9.343333333333334E-2</v>
      </c>
      <c r="R152">
        <f t="shared" si="48"/>
        <v>0.11733333333333335</v>
      </c>
      <c r="S152">
        <f t="shared" si="48"/>
        <v>0.11013333333333333</v>
      </c>
      <c r="U152" t="s">
        <v>1658</v>
      </c>
      <c r="V152">
        <f>L152/$L$157*100</f>
        <v>10.367036757572491</v>
      </c>
      <c r="W152">
        <f t="shared" ref="W152:AC152" si="49">M152/$L$157*100</f>
        <v>8.1033739355395067</v>
      </c>
      <c r="X152">
        <f t="shared" si="49"/>
        <v>7.7234019618411116</v>
      </c>
      <c r="Y152">
        <f t="shared" si="49"/>
        <v>7.21407782688369</v>
      </c>
      <c r="Z152">
        <f t="shared" si="49"/>
        <v>6.826021343106607</v>
      </c>
      <c r="AA152">
        <f t="shared" si="49"/>
        <v>7.5536272501886383</v>
      </c>
      <c r="AB152">
        <f t="shared" si="49"/>
        <v>9.4858251589953646</v>
      </c>
      <c r="AC152">
        <f t="shared" si="49"/>
        <v>8.9037404333297392</v>
      </c>
    </row>
    <row r="153" spans="1:29" x14ac:dyDescent="0.25">
      <c r="A153" t="s">
        <v>1659</v>
      </c>
      <c r="B153">
        <v>0.22009999999999999</v>
      </c>
      <c r="C153">
        <v>0.22</v>
      </c>
      <c r="D153">
        <v>0.20949999999999999</v>
      </c>
      <c r="E153">
        <v>0.21129999999999999</v>
      </c>
      <c r="F153">
        <v>0.18529999999999999</v>
      </c>
      <c r="G153">
        <v>0.16600000000000001</v>
      </c>
      <c r="H153">
        <v>0.2041</v>
      </c>
      <c r="I153">
        <v>0.1794</v>
      </c>
      <c r="K153" t="s">
        <v>1659</v>
      </c>
      <c r="L153">
        <f t="shared" ref="L153:L157" si="50">B153-$F$158</f>
        <v>0.13743333333333332</v>
      </c>
      <c r="M153">
        <f t="shared" ref="M153:M157" si="51">C153-$F$158</f>
        <v>0.13733333333333334</v>
      </c>
      <c r="N153">
        <f t="shared" ref="N153:N157" si="52">D153-$F$158</f>
        <v>0.12683333333333333</v>
      </c>
      <c r="O153">
        <f t="shared" ref="O153:O157" si="53">E153-$F$158</f>
        <v>0.12863333333333332</v>
      </c>
      <c r="P153">
        <f t="shared" ref="P153:P157" si="54">F153-$F$158</f>
        <v>0.10263333333333333</v>
      </c>
      <c r="Q153">
        <f t="shared" ref="Q153:Q157" si="55">G153-$F$158</f>
        <v>8.3333333333333343E-2</v>
      </c>
      <c r="R153">
        <f t="shared" ref="R153:R157" si="56">H153-$F$158</f>
        <v>0.12143333333333334</v>
      </c>
      <c r="S153">
        <f t="shared" ref="S153:S157" si="57">I153-$F$158</f>
        <v>9.6733333333333338E-2</v>
      </c>
      <c r="U153" t="s">
        <v>1659</v>
      </c>
      <c r="V153">
        <f t="shared" ref="V153:V157" si="58">L153/$L$157*100</f>
        <v>11.110811684811898</v>
      </c>
      <c r="W153">
        <f t="shared" ref="W153:W157" si="59">M153/$L$157*100</f>
        <v>11.102727174733211</v>
      </c>
      <c r="X153">
        <f t="shared" ref="X153:X157" si="60">N153/$L$157*100</f>
        <v>10.25385361647084</v>
      </c>
      <c r="Y153">
        <f t="shared" ref="Y153:Y157" si="61">O153/$L$157*100</f>
        <v>10.399374797887246</v>
      </c>
      <c r="Z153">
        <f t="shared" ref="Z153:Z157" si="62">P153/$L$157*100</f>
        <v>8.2974021774280473</v>
      </c>
      <c r="AA153">
        <f t="shared" ref="AA153:AA157" si="63">Q153/$L$157*100</f>
        <v>6.7370917322410264</v>
      </c>
      <c r="AB153">
        <f t="shared" ref="AB153:AB157" si="64">R153/$L$157*100</f>
        <v>9.8172900722216223</v>
      </c>
      <c r="AC153">
        <f t="shared" ref="AC153:AC157" si="65">S153/$L$157*100</f>
        <v>7.8204160827853837</v>
      </c>
    </row>
    <row r="154" spans="1:29" x14ac:dyDescent="0.25">
      <c r="A154" t="s">
        <v>1660</v>
      </c>
      <c r="B154">
        <v>0.24179999999999999</v>
      </c>
      <c r="C154">
        <v>0.1678</v>
      </c>
      <c r="D154">
        <v>0.157</v>
      </c>
      <c r="E154">
        <v>0.15840000000000001</v>
      </c>
      <c r="F154">
        <v>0.16900000000000001</v>
      </c>
      <c r="G154">
        <v>0.1636</v>
      </c>
      <c r="H154">
        <v>0.184</v>
      </c>
      <c r="I154">
        <v>0.1744</v>
      </c>
      <c r="K154" t="s">
        <v>1660</v>
      </c>
      <c r="L154">
        <f t="shared" si="50"/>
        <v>0.15913333333333332</v>
      </c>
      <c r="M154">
        <f t="shared" si="51"/>
        <v>8.5133333333333339E-2</v>
      </c>
      <c r="N154">
        <f t="shared" si="52"/>
        <v>7.4333333333333335E-2</v>
      </c>
      <c r="O154">
        <f t="shared" si="53"/>
        <v>7.5733333333333347E-2</v>
      </c>
      <c r="P154">
        <f t="shared" si="54"/>
        <v>8.6333333333333345E-2</v>
      </c>
      <c r="Q154">
        <f t="shared" si="55"/>
        <v>8.0933333333333329E-2</v>
      </c>
      <c r="R154">
        <f t="shared" si="56"/>
        <v>0.10133333333333333</v>
      </c>
      <c r="S154">
        <f t="shared" si="57"/>
        <v>9.1733333333333333E-2</v>
      </c>
      <c r="U154" t="s">
        <v>1660</v>
      </c>
      <c r="V154">
        <f t="shared" si="58"/>
        <v>12.865150371887463</v>
      </c>
      <c r="W154">
        <f t="shared" si="59"/>
        <v>6.8826129136574323</v>
      </c>
      <c r="X154">
        <f t="shared" si="60"/>
        <v>6.0094858251589951</v>
      </c>
      <c r="Y154">
        <f t="shared" si="61"/>
        <v>6.1226689662606448</v>
      </c>
      <c r="Z154">
        <f t="shared" si="62"/>
        <v>6.9796270346017026</v>
      </c>
      <c r="AA154">
        <f t="shared" si="63"/>
        <v>6.543063490352484</v>
      </c>
      <c r="AB154">
        <f t="shared" si="64"/>
        <v>8.1923035464050873</v>
      </c>
      <c r="AC154">
        <f t="shared" si="65"/>
        <v>7.4161905788509213</v>
      </c>
    </row>
    <row r="155" spans="1:29" x14ac:dyDescent="0.25">
      <c r="A155" t="s">
        <v>1661</v>
      </c>
      <c r="B155">
        <v>0.1666</v>
      </c>
      <c r="C155">
        <v>0.16239999999999999</v>
      </c>
      <c r="D155">
        <v>0.16919999999999999</v>
      </c>
      <c r="E155">
        <v>0.15</v>
      </c>
      <c r="F155">
        <v>0.16919999999999999</v>
      </c>
      <c r="G155">
        <v>0.1651</v>
      </c>
      <c r="H155">
        <v>0.1832</v>
      </c>
      <c r="I155">
        <v>0.20250000000000001</v>
      </c>
      <c r="K155" t="s">
        <v>1661</v>
      </c>
      <c r="L155">
        <f t="shared" si="50"/>
        <v>8.3933333333333332E-2</v>
      </c>
      <c r="M155">
        <f t="shared" si="51"/>
        <v>7.9733333333333323E-2</v>
      </c>
      <c r="N155">
        <f t="shared" si="52"/>
        <v>8.6533333333333323E-2</v>
      </c>
      <c r="O155">
        <f t="shared" si="53"/>
        <v>6.7333333333333328E-2</v>
      </c>
      <c r="P155">
        <f t="shared" si="54"/>
        <v>8.6533333333333323E-2</v>
      </c>
      <c r="Q155">
        <f t="shared" si="55"/>
        <v>8.2433333333333331E-2</v>
      </c>
      <c r="R155">
        <f t="shared" si="56"/>
        <v>0.10053333333333334</v>
      </c>
      <c r="S155">
        <f t="shared" si="57"/>
        <v>0.11983333333333335</v>
      </c>
      <c r="U155" t="s">
        <v>1661</v>
      </c>
      <c r="V155">
        <f t="shared" si="58"/>
        <v>6.7855987927131611</v>
      </c>
      <c r="W155">
        <f t="shared" si="59"/>
        <v>6.4460493694082119</v>
      </c>
      <c r="X155">
        <f t="shared" si="60"/>
        <v>6.9957960547590803</v>
      </c>
      <c r="Y155">
        <f t="shared" si="61"/>
        <v>5.4435701196507482</v>
      </c>
      <c r="Z155">
        <f t="shared" si="62"/>
        <v>6.9957960547590803</v>
      </c>
      <c r="AA155">
        <f t="shared" si="63"/>
        <v>6.6643311415328226</v>
      </c>
      <c r="AB155">
        <f t="shared" si="64"/>
        <v>8.1276274657755732</v>
      </c>
      <c r="AC155">
        <f t="shared" si="65"/>
        <v>9.6879379109625958</v>
      </c>
    </row>
    <row r="156" spans="1:29" x14ac:dyDescent="0.25">
      <c r="A156" t="s">
        <v>1662</v>
      </c>
      <c r="B156">
        <v>0.16980000000000001</v>
      </c>
      <c r="C156">
        <v>0.1565</v>
      </c>
      <c r="D156">
        <v>0.1658</v>
      </c>
      <c r="E156">
        <v>0.1573</v>
      </c>
      <c r="F156">
        <v>0.18060000000000001</v>
      </c>
      <c r="G156">
        <v>0.16159999999999999</v>
      </c>
      <c r="H156">
        <v>0.1787</v>
      </c>
      <c r="I156">
        <v>0.16489999999999999</v>
      </c>
      <c r="K156" t="s">
        <v>1662</v>
      </c>
      <c r="L156">
        <f t="shared" si="50"/>
        <v>8.713333333333334E-2</v>
      </c>
      <c r="M156">
        <f t="shared" si="51"/>
        <v>7.3833333333333334E-2</v>
      </c>
      <c r="N156">
        <f t="shared" si="52"/>
        <v>8.3133333333333337E-2</v>
      </c>
      <c r="O156">
        <f t="shared" si="53"/>
        <v>7.4633333333333329E-2</v>
      </c>
      <c r="P156">
        <f t="shared" si="54"/>
        <v>9.7933333333333344E-2</v>
      </c>
      <c r="Q156">
        <f t="shared" si="55"/>
        <v>7.8933333333333328E-2</v>
      </c>
      <c r="R156">
        <f t="shared" si="56"/>
        <v>9.6033333333333332E-2</v>
      </c>
      <c r="S156">
        <f t="shared" si="57"/>
        <v>8.2233333333333325E-2</v>
      </c>
      <c r="U156" t="s">
        <v>1662</v>
      </c>
      <c r="V156">
        <f t="shared" si="58"/>
        <v>7.0443031152312168</v>
      </c>
      <c r="W156">
        <f t="shared" si="59"/>
        <v>5.9690632747655483</v>
      </c>
      <c r="X156">
        <f t="shared" si="60"/>
        <v>6.7209227120836479</v>
      </c>
      <c r="Y156">
        <f t="shared" si="61"/>
        <v>6.0337393553950625</v>
      </c>
      <c r="Z156">
        <f t="shared" si="62"/>
        <v>7.917430203729654</v>
      </c>
      <c r="AA156">
        <f t="shared" si="63"/>
        <v>6.3813732887786996</v>
      </c>
      <c r="AB156">
        <f t="shared" si="64"/>
        <v>7.7638245122345575</v>
      </c>
      <c r="AC156">
        <f t="shared" si="65"/>
        <v>6.6481621213754432</v>
      </c>
    </row>
    <row r="157" spans="1:29" x14ac:dyDescent="0.25">
      <c r="A157" t="s">
        <v>1663</v>
      </c>
      <c r="B157">
        <v>1.3196000000000001</v>
      </c>
      <c r="C157">
        <v>0.1779</v>
      </c>
      <c r="D157">
        <v>0.17460000000000001</v>
      </c>
      <c r="E157">
        <v>0.18160000000000001</v>
      </c>
      <c r="F157">
        <v>0.24590000000000001</v>
      </c>
      <c r="G157">
        <v>0.17299999999999999</v>
      </c>
      <c r="H157">
        <v>0.17069999999999999</v>
      </c>
      <c r="I157">
        <v>0.16139999999999999</v>
      </c>
      <c r="K157" t="s">
        <v>1663</v>
      </c>
      <c r="L157">
        <f t="shared" si="50"/>
        <v>1.2369333333333334</v>
      </c>
      <c r="M157">
        <f t="shared" si="51"/>
        <v>9.5233333333333337E-2</v>
      </c>
      <c r="N157">
        <f t="shared" si="52"/>
        <v>9.1933333333333339E-2</v>
      </c>
      <c r="O157">
        <f t="shared" si="53"/>
        <v>9.8933333333333345E-2</v>
      </c>
      <c r="P157">
        <f t="shared" si="54"/>
        <v>0.16323333333333334</v>
      </c>
      <c r="Q157">
        <f t="shared" si="55"/>
        <v>9.0333333333333321E-2</v>
      </c>
      <c r="R157">
        <f t="shared" si="56"/>
        <v>8.8033333333333325E-2</v>
      </c>
      <c r="S157">
        <f t="shared" si="57"/>
        <v>7.8733333333333322E-2</v>
      </c>
      <c r="U157" t="s">
        <v>1663</v>
      </c>
      <c r="V157">
        <f t="shared" si="58"/>
        <v>100</v>
      </c>
      <c r="W157">
        <f t="shared" si="59"/>
        <v>7.6991484316050451</v>
      </c>
      <c r="X157">
        <f t="shared" si="60"/>
        <v>7.4323595990082998</v>
      </c>
      <c r="Y157">
        <f t="shared" si="61"/>
        <v>7.9982753045165476</v>
      </c>
      <c r="Z157">
        <f t="shared" si="62"/>
        <v>13.196615285113722</v>
      </c>
      <c r="AA157">
        <f t="shared" si="63"/>
        <v>7.3030074377492706</v>
      </c>
      <c r="AB157">
        <f t="shared" si="64"/>
        <v>7.1170637059394188</v>
      </c>
      <c r="AC157">
        <f t="shared" si="65"/>
        <v>6.3652042686213202</v>
      </c>
    </row>
    <row r="158" spans="1:29" x14ac:dyDescent="0.25">
      <c r="A158" t="s">
        <v>1664</v>
      </c>
      <c r="B158">
        <v>3.6448999999999998</v>
      </c>
      <c r="C158">
        <v>8.3400000000000002E-2</v>
      </c>
      <c r="D158">
        <v>8.2100000000000006E-2</v>
      </c>
      <c r="E158">
        <v>8.2500000000000004E-2</v>
      </c>
      <c r="F158">
        <f>AVERAGE(C158:E158)</f>
        <v>8.2666666666666666E-2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7.5704163631707893</v>
      </c>
      <c r="C164">
        <f t="shared" ref="C164:I164" si="66">AVERAGE(W152,W139,W126)</f>
        <v>7.3106467643825406</v>
      </c>
      <c r="D164">
        <f t="shared" si="66"/>
        <v>6.2064497404804628</v>
      </c>
      <c r="E164">
        <f t="shared" si="66"/>
        <v>6.3497582165233117</v>
      </c>
      <c r="F164">
        <f t="shared" si="66"/>
        <v>6.1278615847867881</v>
      </c>
      <c r="G164">
        <f t="shared" si="66"/>
        <v>6.6247610368623695</v>
      </c>
      <c r="H164">
        <f t="shared" si="66"/>
        <v>7.320167968495066</v>
      </c>
      <c r="I164">
        <f t="shared" si="66"/>
        <v>6.8923255963426131</v>
      </c>
      <c r="K164" t="s">
        <v>1658</v>
      </c>
      <c r="L164">
        <f>STDEV(V152,V139,V126)/SQRT(3)</f>
        <v>1.4138054020661808</v>
      </c>
      <c r="M164">
        <f t="shared" ref="M164:S164" si="67">STDEV(W152,W139,W126)/SQRT(3)</f>
        <v>1.0312423310676448</v>
      </c>
      <c r="N164">
        <f t="shared" si="67"/>
        <v>0.76099881239812117</v>
      </c>
      <c r="O164">
        <f t="shared" si="67"/>
        <v>0.50527466701760737</v>
      </c>
      <c r="P164">
        <f t="shared" si="67"/>
        <v>0.35967545324462868</v>
      </c>
      <c r="Q164">
        <f t="shared" si="67"/>
        <v>0.49402277342721396</v>
      </c>
      <c r="R164">
        <f t="shared" si="67"/>
        <v>1.0848633204598581</v>
      </c>
      <c r="S164">
        <f t="shared" si="67"/>
        <v>1.0057279145441267</v>
      </c>
    </row>
    <row r="165" spans="1:19" x14ac:dyDescent="0.25">
      <c r="A165" t="s">
        <v>1659</v>
      </c>
      <c r="B165">
        <f t="shared" ref="B165:B169" si="68">AVERAGE(V153,V140,V127)</f>
        <v>10.417705099988028</v>
      </c>
      <c r="C165">
        <f t="shared" ref="C165:C169" si="69">AVERAGE(W153,W140,W127)</f>
        <v>10.882371381682555</v>
      </c>
      <c r="D165">
        <f t="shared" ref="D165:D169" si="70">AVERAGE(X153,X140,X127)</f>
        <v>8.6142723135083212</v>
      </c>
      <c r="E165">
        <f t="shared" ref="E165:E169" si="71">AVERAGE(Y153,Y140,Y127)</f>
        <v>8.4064074596547069</v>
      </c>
      <c r="F165">
        <f t="shared" ref="F165:F169" si="72">AVERAGE(Z153,Z140,Z127)</f>
        <v>7.3644939814563246</v>
      </c>
      <c r="G165">
        <f t="shared" ref="G165:G169" si="73">AVERAGE(AA153,AA140,AA127)</f>
        <v>6.9418713356802888</v>
      </c>
      <c r="H165">
        <f t="shared" ref="H165:H169" si="74">AVERAGE(AB153,AB140,AB127)</f>
        <v>7.9960453206846394</v>
      </c>
      <c r="I165">
        <f t="shared" ref="I165:I169" si="75">AVERAGE(AC153,AC140,AC127)</f>
        <v>6.7175473433701605</v>
      </c>
      <c r="K165" t="s">
        <v>1659</v>
      </c>
      <c r="L165">
        <f t="shared" ref="L165:L169" si="76">STDEV(V153,V140,V127)/SQRT(3)</f>
        <v>0.34657689290388061</v>
      </c>
      <c r="M165">
        <f t="shared" ref="M165:M169" si="77">STDEV(W153,W140,W127)/SQRT(3)</f>
        <v>1.1856077074462392</v>
      </c>
      <c r="N165">
        <f t="shared" ref="N165:N169" si="78">STDEV(X153,X140,X127)/SQRT(3)</f>
        <v>0.84810657292587321</v>
      </c>
      <c r="O165">
        <f t="shared" ref="O165:O169" si="79">STDEV(Y153,Y140,Y127)/SQRT(3)</f>
        <v>1.091958836474767</v>
      </c>
      <c r="P165">
        <f t="shared" ref="P165:P169" si="80">STDEV(Z153,Z140,Z127)/SQRT(3)</f>
        <v>0.47462095432079299</v>
      </c>
      <c r="Q165">
        <f t="shared" ref="Q165:Q169" si="81">STDEV(AA153,AA140,AA127)/SQRT(3)</f>
        <v>0.38390682206322629</v>
      </c>
      <c r="R165">
        <f t="shared" ref="R165:R169" si="82">STDEV(AB153,AB140,AB127)/SQRT(3)</f>
        <v>0.96087897080737794</v>
      </c>
      <c r="S165">
        <f t="shared" ref="S165:S169" si="83">STDEV(AC153,AC140,AC127)/SQRT(3)</f>
        <v>0.5599729015475482</v>
      </c>
    </row>
    <row r="166" spans="1:19" x14ac:dyDescent="0.25">
      <c r="A166" t="s">
        <v>1660</v>
      </c>
      <c r="B166">
        <f t="shared" si="68"/>
        <v>8.4366487342973286</v>
      </c>
      <c r="C166">
        <f t="shared" si="69"/>
        <v>6.914002643234646</v>
      </c>
      <c r="D166">
        <f t="shared" si="70"/>
        <v>5.6793494831080169</v>
      </c>
      <c r="E166">
        <f t="shared" si="71"/>
        <v>5.9528613758243951</v>
      </c>
      <c r="F166">
        <f t="shared" si="72"/>
        <v>6.0899192740615282</v>
      </c>
      <c r="G166">
        <f t="shared" si="73"/>
        <v>6.2281029034207718</v>
      </c>
      <c r="H166">
        <f t="shared" si="74"/>
        <v>6.5575226496597834</v>
      </c>
      <c r="I166">
        <f t="shared" si="75"/>
        <v>6.3668020879624043</v>
      </c>
      <c r="K166" t="s">
        <v>1660</v>
      </c>
      <c r="L166">
        <f t="shared" si="76"/>
        <v>2.214812337004906</v>
      </c>
      <c r="M166">
        <f t="shared" si="77"/>
        <v>0.72755970542776061</v>
      </c>
      <c r="N166">
        <f t="shared" si="78"/>
        <v>0.20882224487230683</v>
      </c>
      <c r="O166">
        <f t="shared" si="79"/>
        <v>0.43545365392917562</v>
      </c>
      <c r="P166">
        <f t="shared" si="80"/>
        <v>0.48915353724139332</v>
      </c>
      <c r="Q166">
        <f t="shared" si="81"/>
        <v>0.63902038927446658</v>
      </c>
      <c r="R166">
        <f t="shared" si="82"/>
        <v>0.82611711806461552</v>
      </c>
      <c r="S166">
        <f t="shared" si="83"/>
        <v>0.52679373845638366</v>
      </c>
    </row>
    <row r="167" spans="1:19" x14ac:dyDescent="0.25">
      <c r="A167" t="s">
        <v>1661</v>
      </c>
      <c r="B167">
        <f t="shared" si="68"/>
        <v>6.3287183728088516</v>
      </c>
      <c r="C167">
        <f t="shared" si="69"/>
        <v>6.7514375940074345</v>
      </c>
      <c r="D167">
        <f t="shared" si="70"/>
        <v>6.0045604634746965</v>
      </c>
      <c r="E167">
        <f t="shared" si="71"/>
        <v>5.8791559390712322</v>
      </c>
      <c r="F167">
        <f t="shared" si="72"/>
        <v>6.4357122224329091</v>
      </c>
      <c r="G167">
        <f t="shared" si="73"/>
        <v>5.9424291561973446</v>
      </c>
      <c r="H167">
        <f t="shared" si="74"/>
        <v>6.826229476133495</v>
      </c>
      <c r="I167">
        <f t="shared" si="75"/>
        <v>6.7726578070375671</v>
      </c>
      <c r="K167" t="s">
        <v>1661</v>
      </c>
      <c r="L167">
        <f t="shared" si="76"/>
        <v>0.46462345951167111</v>
      </c>
      <c r="M167">
        <f t="shared" si="77"/>
        <v>0.77531383784040286</v>
      </c>
      <c r="N167">
        <f t="shared" si="78"/>
        <v>0.53154840116021596</v>
      </c>
      <c r="O167">
        <f t="shared" si="79"/>
        <v>0.43901526132278135</v>
      </c>
      <c r="P167">
        <f t="shared" si="80"/>
        <v>0.31578095466872214</v>
      </c>
      <c r="Q167">
        <f t="shared" si="81"/>
        <v>0.4458375271612392</v>
      </c>
      <c r="R167">
        <f t="shared" si="82"/>
        <v>0.70083402292877706</v>
      </c>
      <c r="S167">
        <f t="shared" si="83"/>
        <v>1.4578850098397551</v>
      </c>
    </row>
    <row r="168" spans="1:19" x14ac:dyDescent="0.25">
      <c r="A168" t="s">
        <v>1662</v>
      </c>
      <c r="B168">
        <f t="shared" si="68"/>
        <v>7.1183680060331165</v>
      </c>
      <c r="C168">
        <f t="shared" si="69"/>
        <v>6.658872238883454</v>
      </c>
      <c r="D168">
        <f t="shared" si="70"/>
        <v>7.3861829346166514</v>
      </c>
      <c r="E168">
        <f t="shared" si="71"/>
        <v>6.3585723317891159</v>
      </c>
      <c r="F168">
        <f t="shared" si="72"/>
        <v>6.4297168804992948</v>
      </c>
      <c r="G168">
        <f t="shared" si="73"/>
        <v>5.9108572483077131</v>
      </c>
      <c r="H168">
        <f t="shared" si="74"/>
        <v>8.413566946949544</v>
      </c>
      <c r="I168">
        <f t="shared" si="75"/>
        <v>5.6418905418456857</v>
      </c>
      <c r="K168" t="s">
        <v>1662</v>
      </c>
      <c r="L168">
        <f t="shared" si="76"/>
        <v>0.45793859142667248</v>
      </c>
      <c r="M168">
        <f t="shared" si="77"/>
        <v>0.8874262909036178</v>
      </c>
      <c r="N168">
        <f t="shared" si="78"/>
        <v>0.82644989718460804</v>
      </c>
      <c r="O168">
        <f t="shared" si="79"/>
        <v>0.7545218100363098</v>
      </c>
      <c r="P168">
        <f t="shared" si="80"/>
        <v>0.77656580185961888</v>
      </c>
      <c r="Q168">
        <f t="shared" si="81"/>
        <v>0.70105791765199366</v>
      </c>
      <c r="R168">
        <f t="shared" si="82"/>
        <v>1.0814255724026363</v>
      </c>
      <c r="S168">
        <f t="shared" si="83"/>
        <v>0.51392229323675531</v>
      </c>
    </row>
    <row r="169" spans="1:19" x14ac:dyDescent="0.25">
      <c r="A169" t="s">
        <v>1663</v>
      </c>
      <c r="B169">
        <f t="shared" si="68"/>
        <v>100</v>
      </c>
      <c r="C169">
        <f t="shared" si="69"/>
        <v>8.2204417999544308</v>
      </c>
      <c r="D169">
        <f t="shared" si="70"/>
        <v>6.5335750752140269</v>
      </c>
      <c r="E169">
        <f t="shared" si="71"/>
        <v>6.8555276767776663</v>
      </c>
      <c r="F169">
        <f t="shared" si="72"/>
        <v>8.8289070970808101</v>
      </c>
      <c r="G169">
        <f t="shared" si="73"/>
        <v>6.6144187574708297</v>
      </c>
      <c r="H169">
        <f t="shared" si="74"/>
        <v>6.1352799038016217</v>
      </c>
      <c r="I169">
        <f t="shared" si="75"/>
        <v>5.8730747757680604</v>
      </c>
      <c r="K169" t="s">
        <v>1663</v>
      </c>
      <c r="L169">
        <f t="shared" si="76"/>
        <v>0</v>
      </c>
      <c r="M169">
        <f t="shared" si="77"/>
        <v>0.30714891313336323</v>
      </c>
      <c r="N169">
        <f t="shared" si="78"/>
        <v>0.45896727728823578</v>
      </c>
      <c r="O169">
        <f t="shared" si="79"/>
        <v>0.5750466040440948</v>
      </c>
      <c r="P169">
        <f t="shared" si="80"/>
        <v>2.1888251808801091</v>
      </c>
      <c r="Q169">
        <f t="shared" si="81"/>
        <v>0.54140927545490325</v>
      </c>
      <c r="R169">
        <f t="shared" si="82"/>
        <v>0.52317346528979136</v>
      </c>
      <c r="S169">
        <f t="shared" si="83"/>
        <v>0.30789447491922334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1581</v>
      </c>
      <c r="D175" s="224" t="s">
        <v>1581</v>
      </c>
      <c r="E175" s="224" t="s">
        <v>1581</v>
      </c>
      <c r="F175" s="224" t="s">
        <v>1581</v>
      </c>
      <c r="G175" s="224" t="s">
        <v>1581</v>
      </c>
      <c r="H175" s="224" t="s">
        <v>1581</v>
      </c>
      <c r="I175" s="225" t="s">
        <v>1581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1585</v>
      </c>
      <c r="D176" s="219" t="s">
        <v>1585</v>
      </c>
      <c r="E176" s="219" t="s">
        <v>1585</v>
      </c>
      <c r="F176" s="219" t="s">
        <v>1585</v>
      </c>
      <c r="G176" s="219" t="s">
        <v>1585</v>
      </c>
      <c r="H176" s="219" t="s">
        <v>1585</v>
      </c>
      <c r="I176" s="220" t="s">
        <v>1585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1589</v>
      </c>
      <c r="D177" s="219" t="s">
        <v>1589</v>
      </c>
      <c r="E177" s="219" t="s">
        <v>1589</v>
      </c>
      <c r="F177" s="219" t="s">
        <v>1589</v>
      </c>
      <c r="G177" s="219" t="s">
        <v>1589</v>
      </c>
      <c r="H177" s="219" t="s">
        <v>1589</v>
      </c>
      <c r="I177" s="220" t="s">
        <v>1589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1593</v>
      </c>
      <c r="D178" s="219" t="s">
        <v>1593</v>
      </c>
      <c r="E178" s="219" t="s">
        <v>1593</v>
      </c>
      <c r="F178" s="219" t="s">
        <v>1593</v>
      </c>
      <c r="G178" s="219" t="s">
        <v>1593</v>
      </c>
      <c r="H178" s="219" t="s">
        <v>1593</v>
      </c>
      <c r="I178" s="220" t="s">
        <v>1593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1597</v>
      </c>
      <c r="D179" s="219" t="s">
        <v>1597</v>
      </c>
      <c r="E179" s="219" t="s">
        <v>1597</v>
      </c>
      <c r="F179" s="219" t="s">
        <v>1597</v>
      </c>
      <c r="G179" s="219" t="s">
        <v>1597</v>
      </c>
      <c r="H179" s="219" t="s">
        <v>1597</v>
      </c>
      <c r="I179" s="220" t="s">
        <v>1597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1601</v>
      </c>
      <c r="D180" s="219" t="s">
        <v>1601</v>
      </c>
      <c r="E180" s="219" t="s">
        <v>1601</v>
      </c>
      <c r="F180" s="219" t="s">
        <v>1601</v>
      </c>
      <c r="G180" s="219" t="s">
        <v>1601</v>
      </c>
      <c r="H180" s="219" t="s">
        <v>1601</v>
      </c>
      <c r="I180" s="220" t="s">
        <v>1601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2108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52566</v>
      </c>
      <c r="C190">
        <v>43563</v>
      </c>
      <c r="D190">
        <v>46047</v>
      </c>
      <c r="E190">
        <v>43413</v>
      </c>
      <c r="F190">
        <v>45812</v>
      </c>
      <c r="G190">
        <v>41317</v>
      </c>
      <c r="H190">
        <v>40934</v>
      </c>
      <c r="I190">
        <v>43321</v>
      </c>
      <c r="K190" t="s">
        <v>1658</v>
      </c>
      <c r="L190">
        <f>B190-$E$196</f>
        <v>42843.666666666664</v>
      </c>
      <c r="M190">
        <f t="shared" ref="M190:S190" si="84">C190-$E$196</f>
        <v>33840.666666666664</v>
      </c>
      <c r="N190">
        <f t="shared" si="84"/>
        <v>36324.666666666664</v>
      </c>
      <c r="O190">
        <f t="shared" si="84"/>
        <v>33690.666666666664</v>
      </c>
      <c r="P190">
        <f t="shared" si="84"/>
        <v>36089.666666666664</v>
      </c>
      <c r="Q190">
        <f t="shared" si="84"/>
        <v>31594.666666666664</v>
      </c>
      <c r="R190">
        <f t="shared" si="84"/>
        <v>31211.666666666664</v>
      </c>
      <c r="S190">
        <f t="shared" si="84"/>
        <v>33598.666666666664</v>
      </c>
      <c r="U190" t="s">
        <v>1658</v>
      </c>
      <c r="V190">
        <f>L190/$O$196*100</f>
        <v>118.66846396026259</v>
      </c>
      <c r="W190">
        <f t="shared" ref="W190:AC190" si="85">M190/$O$196*100</f>
        <v>93.731938584261982</v>
      </c>
      <c r="X190">
        <f t="shared" si="85"/>
        <v>100.61212619216884</v>
      </c>
      <c r="Y190">
        <f t="shared" si="85"/>
        <v>93.316468318084034</v>
      </c>
      <c r="Z190">
        <f t="shared" si="85"/>
        <v>99.961222775156727</v>
      </c>
      <c r="AA190">
        <f t="shared" si="85"/>
        <v>87.51096379869081</v>
      </c>
      <c r="AB190">
        <f t="shared" si="85"/>
        <v>86.45012971904977</v>
      </c>
      <c r="AC190">
        <f t="shared" si="85"/>
        <v>93.061646554828229</v>
      </c>
    </row>
    <row r="191" spans="1:29" x14ac:dyDescent="0.25">
      <c r="A191" t="s">
        <v>1659</v>
      </c>
      <c r="B191">
        <v>43595</v>
      </c>
      <c r="C191">
        <v>43964</v>
      </c>
      <c r="D191">
        <v>40672</v>
      </c>
      <c r="E191">
        <v>35441</v>
      </c>
      <c r="F191">
        <v>38000</v>
      </c>
      <c r="G191">
        <v>40932</v>
      </c>
      <c r="H191">
        <v>49662</v>
      </c>
      <c r="I191">
        <v>44083</v>
      </c>
      <c r="K191" t="s">
        <v>1659</v>
      </c>
      <c r="L191">
        <f t="shared" ref="L191:L195" si="86">B191-$E$196</f>
        <v>33872.666666666664</v>
      </c>
      <c r="M191">
        <f t="shared" ref="M191:M195" si="87">C191-$E$196</f>
        <v>34241.666666666664</v>
      </c>
      <c r="N191">
        <f t="shared" ref="N191:N195" si="88">D191-$E$196</f>
        <v>30949.666666666664</v>
      </c>
      <c r="O191">
        <f t="shared" ref="O191:O195" si="89">E191-$E$196</f>
        <v>25718.666666666664</v>
      </c>
      <c r="P191">
        <f t="shared" ref="P191:P195" si="90">F191-$E$196</f>
        <v>28277.666666666664</v>
      </c>
      <c r="Q191">
        <f t="shared" ref="Q191:Q195" si="91">G191-$E$196</f>
        <v>31209.666666666664</v>
      </c>
      <c r="R191">
        <f t="shared" ref="R191:R195" si="92">H191-$E$196</f>
        <v>39939.666666666664</v>
      </c>
      <c r="S191">
        <f t="shared" ref="S191:S195" si="93">I191-$E$196</f>
        <v>34360.666666666664</v>
      </c>
      <c r="U191" t="s">
        <v>1659</v>
      </c>
      <c r="V191">
        <f t="shared" ref="V191:V195" si="94">L191/$O$196*100</f>
        <v>93.820572241046619</v>
      </c>
      <c r="W191">
        <f t="shared" ref="W191:W195" si="95">M191/$O$196*100</f>
        <v>94.842629095844373</v>
      </c>
      <c r="X191">
        <f t="shared" ref="X191:X195" si="96">N191/$O$196*100</f>
        <v>85.724441654125613</v>
      </c>
      <c r="Y191">
        <f t="shared" ref="Y191:Y195" si="97">O191/$O$196*100</f>
        <v>71.235608571613213</v>
      </c>
      <c r="Z191">
        <f t="shared" ref="Z191:Z195" si="98">P191/$O$196*100</f>
        <v>78.323531312609063</v>
      </c>
      <c r="AA191">
        <f t="shared" ref="AA191:AA195" si="99">Q191/$O$196*100</f>
        <v>86.444590115500731</v>
      </c>
      <c r="AB191">
        <f t="shared" ref="AB191:AB195" si="100">R191/$O$196*100</f>
        <v>110.62495960705745</v>
      </c>
      <c r="AC191">
        <f t="shared" ref="AC191:AC195" si="101">S191/$O$196*100</f>
        <v>95.172235507012218</v>
      </c>
    </row>
    <row r="192" spans="1:29" x14ac:dyDescent="0.25">
      <c r="A192" t="s">
        <v>1660</v>
      </c>
      <c r="B192">
        <v>41317</v>
      </c>
      <c r="C192">
        <v>41303</v>
      </c>
      <c r="D192">
        <v>53597</v>
      </c>
      <c r="E192">
        <v>36894</v>
      </c>
      <c r="F192">
        <v>37397</v>
      </c>
      <c r="G192">
        <v>42624</v>
      </c>
      <c r="H192">
        <v>37510</v>
      </c>
      <c r="I192">
        <v>37824</v>
      </c>
      <c r="K192" t="s">
        <v>1660</v>
      </c>
      <c r="L192">
        <f t="shared" si="86"/>
        <v>31594.666666666664</v>
      </c>
      <c r="M192">
        <f t="shared" si="87"/>
        <v>31580.666666666664</v>
      </c>
      <c r="N192">
        <f t="shared" si="88"/>
        <v>43874.666666666664</v>
      </c>
      <c r="O192">
        <f t="shared" si="89"/>
        <v>27171.666666666664</v>
      </c>
      <c r="P192">
        <f t="shared" si="90"/>
        <v>27674.666666666664</v>
      </c>
      <c r="Q192">
        <f t="shared" si="91"/>
        <v>32901.666666666664</v>
      </c>
      <c r="R192">
        <f t="shared" si="92"/>
        <v>27787.666666666664</v>
      </c>
      <c r="S192">
        <f t="shared" si="93"/>
        <v>28101.666666666664</v>
      </c>
      <c r="U192" t="s">
        <v>1660</v>
      </c>
      <c r="V192">
        <f t="shared" si="94"/>
        <v>87.51096379869081</v>
      </c>
      <c r="W192">
        <f t="shared" si="95"/>
        <v>87.472186573847537</v>
      </c>
      <c r="X192">
        <f t="shared" si="96"/>
        <v>121.52412958979235</v>
      </c>
      <c r="Y192">
        <f t="shared" si="97"/>
        <v>75.260130549990294</v>
      </c>
      <c r="Z192">
        <f t="shared" si="98"/>
        <v>76.653340842573698</v>
      </c>
      <c r="AA192">
        <f t="shared" si="99"/>
        <v>91.13109471798802</v>
      </c>
      <c r="AB192">
        <f t="shared" si="100"/>
        <v>76.966328443094426</v>
      </c>
      <c r="AC192">
        <f t="shared" si="101"/>
        <v>77.836046200293595</v>
      </c>
    </row>
    <row r="193" spans="1:29" x14ac:dyDescent="0.25">
      <c r="A193" t="s">
        <v>1661</v>
      </c>
      <c r="B193">
        <v>47455</v>
      </c>
      <c r="C193">
        <v>52634</v>
      </c>
      <c r="D193">
        <v>52442</v>
      </c>
      <c r="E193">
        <v>42746</v>
      </c>
      <c r="F193">
        <v>38478</v>
      </c>
      <c r="G193">
        <v>39602</v>
      </c>
      <c r="H193">
        <v>40357</v>
      </c>
      <c r="I193">
        <v>42888</v>
      </c>
      <c r="K193" t="s">
        <v>1661</v>
      </c>
      <c r="L193">
        <f t="shared" si="86"/>
        <v>37732.666666666664</v>
      </c>
      <c r="M193">
        <f t="shared" si="87"/>
        <v>42911.666666666664</v>
      </c>
      <c r="N193">
        <f t="shared" si="88"/>
        <v>42719.666666666664</v>
      </c>
      <c r="O193">
        <f t="shared" si="89"/>
        <v>33023.666666666664</v>
      </c>
      <c r="P193">
        <f t="shared" si="90"/>
        <v>28755.666666666664</v>
      </c>
      <c r="Q193">
        <f t="shared" si="91"/>
        <v>29879.666666666664</v>
      </c>
      <c r="R193">
        <f t="shared" si="92"/>
        <v>30634.666666666664</v>
      </c>
      <c r="S193">
        <f t="shared" si="93"/>
        <v>33165.666666666664</v>
      </c>
      <c r="U193" t="s">
        <v>1661</v>
      </c>
      <c r="V193">
        <f t="shared" si="94"/>
        <v>104.51200709069255</v>
      </c>
      <c r="W193">
        <f t="shared" si="95"/>
        <v>118.85681048092991</v>
      </c>
      <c r="X193">
        <f t="shared" si="96"/>
        <v>118.32500854022214</v>
      </c>
      <c r="Y193">
        <f t="shared" si="97"/>
        <v>91.469010534479409</v>
      </c>
      <c r="Z193">
        <f t="shared" si="98"/>
        <v>79.647496560829467</v>
      </c>
      <c r="AA193">
        <f t="shared" si="99"/>
        <v>82.760753755389572</v>
      </c>
      <c r="AB193">
        <f t="shared" si="100"/>
        <v>84.851954095151925</v>
      </c>
      <c r="AC193">
        <f t="shared" si="101"/>
        <v>91.862322386461202</v>
      </c>
    </row>
    <row r="194" spans="1:29" x14ac:dyDescent="0.25">
      <c r="A194" t="s">
        <v>1662</v>
      </c>
      <c r="B194">
        <v>39781</v>
      </c>
      <c r="C194">
        <v>41960</v>
      </c>
      <c r="D194">
        <v>47219</v>
      </c>
      <c r="E194">
        <v>44848</v>
      </c>
      <c r="F194">
        <v>39897</v>
      </c>
      <c r="G194">
        <v>36493</v>
      </c>
      <c r="H194">
        <v>40835</v>
      </c>
      <c r="I194">
        <v>40537</v>
      </c>
      <c r="K194" t="s">
        <v>1662</v>
      </c>
      <c r="L194">
        <f t="shared" si="86"/>
        <v>30058.666666666664</v>
      </c>
      <c r="M194">
        <f t="shared" si="87"/>
        <v>32237.666666666664</v>
      </c>
      <c r="N194">
        <f t="shared" si="88"/>
        <v>37496.666666666664</v>
      </c>
      <c r="O194">
        <f t="shared" si="89"/>
        <v>35125.666666666664</v>
      </c>
      <c r="P194">
        <f t="shared" si="90"/>
        <v>30174.666666666664</v>
      </c>
      <c r="Q194">
        <f t="shared" si="91"/>
        <v>26770.666666666664</v>
      </c>
      <c r="R194">
        <f t="shared" si="92"/>
        <v>31112.666666666664</v>
      </c>
      <c r="S194">
        <f t="shared" si="93"/>
        <v>30814.666666666664</v>
      </c>
      <c r="U194" t="s">
        <v>1662</v>
      </c>
      <c r="V194">
        <f t="shared" si="94"/>
        <v>83.256548273028599</v>
      </c>
      <c r="W194">
        <f t="shared" si="95"/>
        <v>89.291946339706953</v>
      </c>
      <c r="X194">
        <f t="shared" si="96"/>
        <v>103.8583338719059</v>
      </c>
      <c r="Y194">
        <f t="shared" si="97"/>
        <v>97.291133864519765</v>
      </c>
      <c r="Z194">
        <f t="shared" si="98"/>
        <v>83.577845278872871</v>
      </c>
      <c r="AA194">
        <f t="shared" si="99"/>
        <v>74.149440038407917</v>
      </c>
      <c r="AB194">
        <f t="shared" si="100"/>
        <v>86.175919343372314</v>
      </c>
      <c r="AC194">
        <f t="shared" si="101"/>
        <v>85.350518414565471</v>
      </c>
    </row>
    <row r="195" spans="1:29" x14ac:dyDescent="0.25">
      <c r="A195" t="s">
        <v>1663</v>
      </c>
      <c r="B195">
        <v>10908</v>
      </c>
      <c r="C195">
        <v>30840</v>
      </c>
      <c r="D195">
        <v>51781</v>
      </c>
      <c r="E195">
        <v>44948</v>
      </c>
      <c r="F195">
        <v>50418</v>
      </c>
      <c r="G195">
        <v>50812</v>
      </c>
      <c r="H195">
        <v>44687</v>
      </c>
      <c r="I195">
        <v>41484</v>
      </c>
      <c r="K195" t="s">
        <v>1663</v>
      </c>
      <c r="L195">
        <f t="shared" si="86"/>
        <v>1185.6666666666661</v>
      </c>
      <c r="M195">
        <f t="shared" si="87"/>
        <v>21117.666666666664</v>
      </c>
      <c r="N195">
        <f t="shared" si="88"/>
        <v>42058.666666666664</v>
      </c>
      <c r="O195">
        <f t="shared" si="89"/>
        <v>35225.666666666664</v>
      </c>
      <c r="P195">
        <f t="shared" si="90"/>
        <v>40695.666666666664</v>
      </c>
      <c r="Q195">
        <f t="shared" si="91"/>
        <v>41089.666666666664</v>
      </c>
      <c r="R195">
        <f t="shared" si="92"/>
        <v>34964.666666666664</v>
      </c>
      <c r="S195">
        <f t="shared" si="93"/>
        <v>31761.666666666664</v>
      </c>
      <c r="U195" t="s">
        <v>1663</v>
      </c>
      <c r="V195">
        <f t="shared" si="94"/>
        <v>3.2840616373221541</v>
      </c>
      <c r="W195">
        <f t="shared" si="95"/>
        <v>58.491750607048218</v>
      </c>
      <c r="X195">
        <f t="shared" si="96"/>
        <v>116.49416956726463</v>
      </c>
      <c r="Y195">
        <f t="shared" si="97"/>
        <v>97.568114041971725</v>
      </c>
      <c r="Z195">
        <f t="shared" si="98"/>
        <v>112.71892974859432</v>
      </c>
      <c r="AA195">
        <f t="shared" si="99"/>
        <v>113.81023164775507</v>
      </c>
      <c r="AB195">
        <f t="shared" si="100"/>
        <v>96.845195778822088</v>
      </c>
      <c r="AC195">
        <f t="shared" si="101"/>
        <v>87.973520695035589</v>
      </c>
    </row>
    <row r="196" spans="1:29" x14ac:dyDescent="0.25">
      <c r="A196" t="s">
        <v>1664</v>
      </c>
      <c r="B196">
        <v>8951</v>
      </c>
      <c r="C196">
        <v>10055</v>
      </c>
      <c r="D196">
        <v>10161</v>
      </c>
      <c r="E196">
        <f>AVERAGE(B196:D196)</f>
        <v>9722.3333333333339</v>
      </c>
      <c r="O196">
        <f>AVERAGE(L190:L192)</f>
        <v>36103.666666666664</v>
      </c>
    </row>
    <row r="197" spans="1:29" x14ac:dyDescent="0.25">
      <c r="A197" t="s">
        <v>1665</v>
      </c>
    </row>
    <row r="200" spans="1:29" x14ac:dyDescent="0.25">
      <c r="A200" s="7" t="s">
        <v>2452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47927</v>
      </c>
      <c r="C203">
        <v>39562</v>
      </c>
      <c r="D203">
        <v>44766</v>
      </c>
      <c r="E203">
        <v>44623</v>
      </c>
      <c r="F203">
        <v>45631</v>
      </c>
      <c r="G203">
        <v>45360</v>
      </c>
      <c r="H203">
        <v>47123</v>
      </c>
      <c r="I203">
        <v>46368</v>
      </c>
      <c r="K203" t="s">
        <v>1658</v>
      </c>
      <c r="L203">
        <f>B203-$E$209</f>
        <v>37341.333333333336</v>
      </c>
      <c r="M203">
        <f t="shared" ref="M203:S203" si="102">C203-$E$209</f>
        <v>28976.333333333336</v>
      </c>
      <c r="N203">
        <f t="shared" si="102"/>
        <v>34180.333333333336</v>
      </c>
      <c r="O203">
        <f t="shared" si="102"/>
        <v>34037.333333333336</v>
      </c>
      <c r="P203">
        <f t="shared" si="102"/>
        <v>35045.333333333336</v>
      </c>
      <c r="Q203">
        <f t="shared" si="102"/>
        <v>34774.333333333336</v>
      </c>
      <c r="R203">
        <f t="shared" si="102"/>
        <v>36537.333333333336</v>
      </c>
      <c r="S203">
        <f t="shared" si="102"/>
        <v>35782.333333333336</v>
      </c>
    </row>
    <row r="204" spans="1:29" x14ac:dyDescent="0.25">
      <c r="A204" t="s">
        <v>1659</v>
      </c>
      <c r="B204">
        <v>38835</v>
      </c>
      <c r="C204">
        <v>36569</v>
      </c>
      <c r="D204">
        <v>38750</v>
      </c>
      <c r="E204">
        <v>45128</v>
      </c>
      <c r="F204">
        <v>45520</v>
      </c>
      <c r="G204">
        <v>43189</v>
      </c>
      <c r="H204">
        <v>48022</v>
      </c>
      <c r="I204">
        <v>38522</v>
      </c>
      <c r="K204" t="s">
        <v>1659</v>
      </c>
      <c r="L204">
        <f t="shared" ref="L204:L208" si="103">B204-$E$209</f>
        <v>28249.333333333336</v>
      </c>
      <c r="M204">
        <f t="shared" ref="M204:M208" si="104">C204-$E$209</f>
        <v>25983.333333333336</v>
      </c>
      <c r="N204">
        <f t="shared" ref="N204:N208" si="105">D204-$E$209</f>
        <v>28164.333333333336</v>
      </c>
      <c r="O204">
        <f t="shared" ref="O204:O208" si="106">E204-$E$209</f>
        <v>34542.333333333336</v>
      </c>
      <c r="P204">
        <f t="shared" ref="P204:P208" si="107">F204-$E$209</f>
        <v>34934.333333333336</v>
      </c>
      <c r="Q204">
        <f t="shared" ref="Q204:Q208" si="108">G204-$E$209</f>
        <v>32603.333333333336</v>
      </c>
      <c r="R204">
        <f t="shared" ref="R204:R208" si="109">H204-$E$209</f>
        <v>37436.333333333336</v>
      </c>
      <c r="S204">
        <f t="shared" ref="S204:S208" si="110">I204-$E$209</f>
        <v>27936.333333333336</v>
      </c>
      <c r="U204" t="s">
        <v>1658</v>
      </c>
      <c r="V204">
        <f>L203/$O$209*100</f>
        <v>115.48508809005908</v>
      </c>
      <c r="W204">
        <f t="shared" ref="W204:AC204" si="111">M203/$O$209*100</f>
        <v>89.614754182860338</v>
      </c>
      <c r="X204">
        <f t="shared" si="111"/>
        <v>105.70910178035733</v>
      </c>
      <c r="Y204">
        <f t="shared" si="111"/>
        <v>105.2668474170902</v>
      </c>
      <c r="Z204">
        <f t="shared" si="111"/>
        <v>108.38427677494511</v>
      </c>
      <c r="AA204">
        <f t="shared" si="111"/>
        <v>107.54615836623611</v>
      </c>
      <c r="AB204">
        <f t="shared" si="111"/>
        <v>112.99856705462719</v>
      </c>
      <c r="AC204">
        <f t="shared" si="111"/>
        <v>110.66358772409102</v>
      </c>
    </row>
    <row r="205" spans="1:29" x14ac:dyDescent="0.25">
      <c r="A205" t="s">
        <v>1660</v>
      </c>
      <c r="B205">
        <v>41998</v>
      </c>
      <c r="C205">
        <v>37959</v>
      </c>
      <c r="D205">
        <v>42186</v>
      </c>
      <c r="E205">
        <v>43521</v>
      </c>
      <c r="F205">
        <v>45897</v>
      </c>
      <c r="G205">
        <v>43632</v>
      </c>
      <c r="H205">
        <v>45381</v>
      </c>
      <c r="I205">
        <v>41081</v>
      </c>
      <c r="K205" t="s">
        <v>1660</v>
      </c>
      <c r="L205">
        <f t="shared" si="103"/>
        <v>31412.333333333336</v>
      </c>
      <c r="M205">
        <f t="shared" si="104"/>
        <v>27373.333333333336</v>
      </c>
      <c r="N205">
        <f t="shared" si="105"/>
        <v>31600.333333333336</v>
      </c>
      <c r="O205">
        <f t="shared" si="106"/>
        <v>32935.333333333336</v>
      </c>
      <c r="P205">
        <f t="shared" si="107"/>
        <v>35311.333333333336</v>
      </c>
      <c r="Q205">
        <f t="shared" si="108"/>
        <v>33046.333333333336</v>
      </c>
      <c r="R205">
        <f t="shared" si="109"/>
        <v>34795.333333333336</v>
      </c>
      <c r="S205">
        <f t="shared" si="110"/>
        <v>30495.333333333336</v>
      </c>
      <c r="U205" t="s">
        <v>1659</v>
      </c>
      <c r="V205">
        <f t="shared" ref="V205:V209" si="112">L204/$O$209*100</f>
        <v>87.366370112264576</v>
      </c>
      <c r="W205">
        <f t="shared" ref="W205:W209" si="113">M204/$O$209*100</f>
        <v>80.35833943280106</v>
      </c>
      <c r="X205">
        <f t="shared" ref="X205:X209" si="114">N204/$O$209*100</f>
        <v>87.103491644588331</v>
      </c>
      <c r="Y205">
        <f t="shared" ref="Y205:Y209" si="115">O204/$O$209*100</f>
        <v>106.82865478387266</v>
      </c>
      <c r="Z205">
        <f t="shared" ref="Z205:Z209" si="116">P204/$O$209*100</f>
        <v>108.04098842303847</v>
      </c>
      <c r="AA205">
        <f t="shared" ref="AA205:AA209" si="117">Q204/$O$209*100</f>
        <v>100.831933032999</v>
      </c>
      <c r="AB205">
        <f t="shared" ref="AB205:AB209" si="118">R204/$O$209*100</f>
        <v>115.77889343628549</v>
      </c>
      <c r="AC205">
        <f t="shared" ref="AC205:AC209" si="119">S204/$O$209*100</f>
        <v>86.398358813644947</v>
      </c>
    </row>
    <row r="206" spans="1:29" x14ac:dyDescent="0.25">
      <c r="A206" t="s">
        <v>1661</v>
      </c>
      <c r="B206">
        <v>35550</v>
      </c>
      <c r="C206">
        <v>46228</v>
      </c>
      <c r="D206">
        <v>41552</v>
      </c>
      <c r="E206">
        <v>43763</v>
      </c>
      <c r="F206">
        <v>42357</v>
      </c>
      <c r="G206">
        <v>39704</v>
      </c>
      <c r="H206">
        <v>35665</v>
      </c>
      <c r="I206">
        <v>36992</v>
      </c>
      <c r="K206" t="s">
        <v>1661</v>
      </c>
      <c r="L206">
        <f t="shared" si="103"/>
        <v>24964.333333333336</v>
      </c>
      <c r="M206">
        <f t="shared" si="104"/>
        <v>35642.333333333336</v>
      </c>
      <c r="N206">
        <f t="shared" si="105"/>
        <v>30966.333333333336</v>
      </c>
      <c r="O206">
        <f t="shared" si="106"/>
        <v>33177.333333333336</v>
      </c>
      <c r="P206">
        <f t="shared" si="107"/>
        <v>31771.333333333336</v>
      </c>
      <c r="Q206">
        <f t="shared" si="108"/>
        <v>29118.333333333336</v>
      </c>
      <c r="R206">
        <f t="shared" si="109"/>
        <v>25079.333333333336</v>
      </c>
      <c r="S206">
        <f t="shared" si="110"/>
        <v>26406.333333333336</v>
      </c>
      <c r="U206" t="s">
        <v>1660</v>
      </c>
      <c r="V206">
        <f t="shared" si="112"/>
        <v>97.148541797676373</v>
      </c>
      <c r="W206">
        <f t="shared" si="113"/>
        <v>84.657175551271621</v>
      </c>
      <c r="X206">
        <f t="shared" si="114"/>
        <v>97.729967114419154</v>
      </c>
      <c r="Y206">
        <f t="shared" si="115"/>
        <v>101.8587054008639</v>
      </c>
      <c r="Z206">
        <f t="shared" si="116"/>
        <v>109.20693174437905</v>
      </c>
      <c r="AA206">
        <f t="shared" si="117"/>
        <v>102.20199375277055</v>
      </c>
      <c r="AB206">
        <f t="shared" si="118"/>
        <v>107.61110481119142</v>
      </c>
      <c r="AC206">
        <f t="shared" si="119"/>
        <v>94.312547034627798</v>
      </c>
    </row>
    <row r="207" spans="1:29" x14ac:dyDescent="0.25">
      <c r="A207" t="s">
        <v>1662</v>
      </c>
      <c r="B207">
        <v>35012</v>
      </c>
      <c r="C207">
        <v>43693</v>
      </c>
      <c r="D207">
        <v>44629</v>
      </c>
      <c r="E207">
        <v>42537</v>
      </c>
      <c r="F207">
        <v>45373</v>
      </c>
      <c r="G207">
        <v>42606</v>
      </c>
      <c r="H207">
        <v>45021</v>
      </c>
      <c r="I207">
        <v>36343</v>
      </c>
      <c r="K207" t="s">
        <v>1662</v>
      </c>
      <c r="L207">
        <f t="shared" si="103"/>
        <v>24426.333333333336</v>
      </c>
      <c r="M207">
        <f t="shared" si="104"/>
        <v>33107.333333333336</v>
      </c>
      <c r="N207">
        <f t="shared" si="105"/>
        <v>34043.333333333336</v>
      </c>
      <c r="O207">
        <f t="shared" si="106"/>
        <v>31951.333333333336</v>
      </c>
      <c r="P207">
        <f t="shared" si="107"/>
        <v>34787.333333333336</v>
      </c>
      <c r="Q207">
        <f t="shared" si="108"/>
        <v>32020.333333333336</v>
      </c>
      <c r="R207">
        <f t="shared" si="109"/>
        <v>34435.333333333336</v>
      </c>
      <c r="S207">
        <f t="shared" si="110"/>
        <v>25757.333333333336</v>
      </c>
      <c r="U207" t="s">
        <v>1661</v>
      </c>
      <c r="V207">
        <f t="shared" si="112"/>
        <v>77.20689050854098</v>
      </c>
      <c r="W207">
        <f t="shared" si="113"/>
        <v>110.23061142438894</v>
      </c>
      <c r="X207">
        <f t="shared" si="114"/>
        <v>95.76920301433978</v>
      </c>
      <c r="Y207">
        <f t="shared" si="115"/>
        <v>102.60713586177748</v>
      </c>
      <c r="Z207">
        <f t="shared" si="116"/>
        <v>98.258816737626688</v>
      </c>
      <c r="AA207">
        <f t="shared" si="117"/>
        <v>90.053915858272433</v>
      </c>
      <c r="AB207">
        <f t="shared" si="118"/>
        <v>77.562549611867681</v>
      </c>
      <c r="AC207">
        <f t="shared" si="119"/>
        <v>81.666546395472324</v>
      </c>
    </row>
    <row r="208" spans="1:29" x14ac:dyDescent="0.25">
      <c r="A208" t="s">
        <v>1663</v>
      </c>
      <c r="B208">
        <v>11716</v>
      </c>
      <c r="C208">
        <v>30938</v>
      </c>
      <c r="D208">
        <v>41420</v>
      </c>
      <c r="E208">
        <v>38985</v>
      </c>
      <c r="F208">
        <v>42459</v>
      </c>
      <c r="G208">
        <v>44989</v>
      </c>
      <c r="H208">
        <v>38004</v>
      </c>
      <c r="I208">
        <v>36860</v>
      </c>
      <c r="K208" t="s">
        <v>1663</v>
      </c>
      <c r="L208">
        <f t="shared" si="103"/>
        <v>1130.3333333333339</v>
      </c>
      <c r="M208">
        <f t="shared" si="104"/>
        <v>20352.333333333336</v>
      </c>
      <c r="N208">
        <f t="shared" si="105"/>
        <v>30834.333333333336</v>
      </c>
      <c r="O208">
        <f t="shared" si="106"/>
        <v>28399.333333333336</v>
      </c>
      <c r="P208">
        <f t="shared" si="107"/>
        <v>31873.333333333336</v>
      </c>
      <c r="Q208">
        <f t="shared" si="108"/>
        <v>34403.333333333336</v>
      </c>
      <c r="R208">
        <f t="shared" si="109"/>
        <v>27418.333333333336</v>
      </c>
      <c r="S208">
        <f t="shared" si="110"/>
        <v>26274.333333333336</v>
      </c>
      <c r="U208" t="s">
        <v>1662</v>
      </c>
      <c r="V208">
        <f t="shared" si="112"/>
        <v>75.543024442543029</v>
      </c>
      <c r="W208">
        <f t="shared" si="113"/>
        <v>102.39064771192645</v>
      </c>
      <c r="X208">
        <f t="shared" si="114"/>
        <v>105.28540354422029</v>
      </c>
      <c r="Y208">
        <f t="shared" si="115"/>
        <v>98.81550055152934</v>
      </c>
      <c r="Z208">
        <f t="shared" si="116"/>
        <v>107.5863633083513</v>
      </c>
      <c r="AA208">
        <f t="shared" si="117"/>
        <v>99.028896013525369</v>
      </c>
      <c r="AB208">
        <f t="shared" si="118"/>
        <v>106.49773718338609</v>
      </c>
      <c r="AC208">
        <f t="shared" si="119"/>
        <v>79.659391977567722</v>
      </c>
    </row>
    <row r="209" spans="1:29" x14ac:dyDescent="0.25">
      <c r="A209" t="s">
        <v>1664</v>
      </c>
      <c r="B209">
        <v>10420</v>
      </c>
      <c r="C209">
        <v>10679</v>
      </c>
      <c r="D209">
        <v>10658</v>
      </c>
      <c r="E209">
        <f>AVERAGE(B209:D209)</f>
        <v>10585.666666666666</v>
      </c>
      <c r="O209">
        <f>AVERAGE(L203:L205)</f>
        <v>32334.333333333332</v>
      </c>
      <c r="U209" t="s">
        <v>1663</v>
      </c>
      <c r="V209">
        <f t="shared" si="112"/>
        <v>3.4957681721183902</v>
      </c>
      <c r="W209">
        <f t="shared" si="113"/>
        <v>62.943414121212761</v>
      </c>
      <c r="X209">
        <f t="shared" si="114"/>
        <v>95.360968217477833</v>
      </c>
      <c r="Y209">
        <f t="shared" si="115"/>
        <v>87.8302732905168</v>
      </c>
      <c r="Z209">
        <f t="shared" si="116"/>
        <v>98.574270898838193</v>
      </c>
      <c r="AA209">
        <f t="shared" si="117"/>
        <v>106.3987711720256</v>
      </c>
      <c r="AB209">
        <f t="shared" si="118"/>
        <v>84.796346504747291</v>
      </c>
      <c r="AC209">
        <f t="shared" si="119"/>
        <v>81.258311598610362</v>
      </c>
    </row>
    <row r="210" spans="1:29" x14ac:dyDescent="0.25">
      <c r="A210" t="s">
        <v>1665</v>
      </c>
    </row>
    <row r="213" spans="1:29" x14ac:dyDescent="0.25">
      <c r="A213" s="7" t="s">
        <v>2309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42104</v>
      </c>
      <c r="C216">
        <v>43221</v>
      </c>
      <c r="D216">
        <v>43764</v>
      </c>
      <c r="E216">
        <v>41798</v>
      </c>
      <c r="F216">
        <v>41059</v>
      </c>
      <c r="G216">
        <v>42310</v>
      </c>
      <c r="H216">
        <v>29571</v>
      </c>
      <c r="I216">
        <v>42339</v>
      </c>
      <c r="K216" t="s">
        <v>1658</v>
      </c>
      <c r="L216">
        <f>B216-$E$222</f>
        <v>31407.666666666664</v>
      </c>
      <c r="M216">
        <f t="shared" ref="M216:S216" si="120">C216-$E$222</f>
        <v>32524.666666666664</v>
      </c>
      <c r="N216">
        <f t="shared" si="120"/>
        <v>33067.666666666664</v>
      </c>
      <c r="O216">
        <f t="shared" si="120"/>
        <v>31101.666666666664</v>
      </c>
      <c r="P216">
        <f t="shared" si="120"/>
        <v>30362.666666666664</v>
      </c>
      <c r="Q216">
        <f t="shared" si="120"/>
        <v>31613.666666666664</v>
      </c>
      <c r="R216">
        <f t="shared" si="120"/>
        <v>18874.666666666664</v>
      </c>
      <c r="S216">
        <f t="shared" si="120"/>
        <v>31642.666666666664</v>
      </c>
    </row>
    <row r="217" spans="1:29" x14ac:dyDescent="0.25">
      <c r="A217" t="s">
        <v>1659</v>
      </c>
      <c r="B217">
        <v>47037</v>
      </c>
      <c r="C217">
        <v>43115</v>
      </c>
      <c r="D217">
        <v>36202</v>
      </c>
      <c r="E217">
        <v>40692</v>
      </c>
      <c r="F217">
        <v>35254</v>
      </c>
      <c r="G217">
        <v>31520</v>
      </c>
      <c r="H217">
        <v>29200</v>
      </c>
      <c r="I217">
        <v>40631</v>
      </c>
      <c r="K217" t="s">
        <v>1659</v>
      </c>
      <c r="L217">
        <f t="shared" ref="L217:L221" si="121">B217-$E$222</f>
        <v>36340.666666666664</v>
      </c>
      <c r="M217">
        <f t="shared" ref="M217:M221" si="122">C217-$E$222</f>
        <v>32418.666666666664</v>
      </c>
      <c r="N217">
        <f t="shared" ref="N217:N221" si="123">D217-$E$222</f>
        <v>25505.666666666664</v>
      </c>
      <c r="O217">
        <f t="shared" ref="O217:O221" si="124">E217-$E$222</f>
        <v>29995.666666666664</v>
      </c>
      <c r="P217">
        <f t="shared" ref="P217:P221" si="125">F217-$E$222</f>
        <v>24557.666666666664</v>
      </c>
      <c r="Q217">
        <f t="shared" ref="Q217:Q221" si="126">G217-$E$222</f>
        <v>20823.666666666664</v>
      </c>
      <c r="R217">
        <f t="shared" ref="R217:R221" si="127">H217-$E$222</f>
        <v>18503.666666666664</v>
      </c>
      <c r="S217">
        <f t="shared" ref="S217:S221" si="128">I217-$E$222</f>
        <v>29934.666666666664</v>
      </c>
      <c r="U217" t="s">
        <v>1658</v>
      </c>
      <c r="V217">
        <f>L216/$O$222*100</f>
        <v>93.553159378847454</v>
      </c>
      <c r="W217">
        <f t="shared" ref="W217:AC217" si="129">M216/$O$222*100</f>
        <v>96.880336788593652</v>
      </c>
      <c r="X217">
        <f t="shared" si="129"/>
        <v>98.497756066563397</v>
      </c>
      <c r="Y217">
        <f t="shared" si="129"/>
        <v>92.64168553159378</v>
      </c>
      <c r="Z217">
        <f t="shared" si="129"/>
        <v>90.440446403749149</v>
      </c>
      <c r="AA217">
        <f t="shared" si="129"/>
        <v>94.166765955756773</v>
      </c>
      <c r="AB217">
        <f t="shared" si="129"/>
        <v>56.221454386591994</v>
      </c>
      <c r="AC217">
        <f t="shared" si="129"/>
        <v>94.253147464156626</v>
      </c>
    </row>
    <row r="218" spans="1:29" x14ac:dyDescent="0.25">
      <c r="A218" t="s">
        <v>1660</v>
      </c>
      <c r="B218">
        <v>43664</v>
      </c>
      <c r="C218">
        <v>44031</v>
      </c>
      <c r="D218">
        <v>36577</v>
      </c>
      <c r="E218">
        <v>39154</v>
      </c>
      <c r="F218">
        <v>36440</v>
      </c>
      <c r="G218">
        <v>40483</v>
      </c>
      <c r="H218">
        <v>28526</v>
      </c>
      <c r="I218">
        <v>37986</v>
      </c>
      <c r="K218" t="s">
        <v>1660</v>
      </c>
      <c r="L218">
        <f t="shared" si="121"/>
        <v>32967.666666666664</v>
      </c>
      <c r="M218">
        <f t="shared" si="122"/>
        <v>33334.666666666664</v>
      </c>
      <c r="N218">
        <f t="shared" si="123"/>
        <v>25880.666666666664</v>
      </c>
      <c r="O218">
        <f t="shared" si="124"/>
        <v>28457.666666666664</v>
      </c>
      <c r="P218">
        <f t="shared" si="125"/>
        <v>25743.666666666664</v>
      </c>
      <c r="Q218">
        <f t="shared" si="126"/>
        <v>29786.666666666664</v>
      </c>
      <c r="R218">
        <f t="shared" si="127"/>
        <v>17829.666666666664</v>
      </c>
      <c r="S218">
        <f t="shared" si="128"/>
        <v>27289.666666666664</v>
      </c>
      <c r="U218" t="s">
        <v>1659</v>
      </c>
      <c r="V218">
        <f t="shared" ref="V218:V222" si="130">L217/$O$222*100</f>
        <v>108.24695182493346</v>
      </c>
      <c r="W218">
        <f t="shared" ref="W218:W222" si="131">M217/$O$222*100</f>
        <v>96.564597482028674</v>
      </c>
      <c r="X218">
        <f t="shared" ref="X218:X222" si="132">N217/$O$222*100</f>
        <v>75.973033083124818</v>
      </c>
      <c r="Y218">
        <f t="shared" ref="Y218:Y222" si="133">O217/$O$222*100</f>
        <v>89.34727352158545</v>
      </c>
      <c r="Z218">
        <f t="shared" ref="Z218:Z222" si="134">P217/$O$222*100</f>
        <v>73.149251360260521</v>
      </c>
      <c r="AA218">
        <f t="shared" ref="AA218:AA222" si="135">Q217/$O$222*100</f>
        <v>62.026887485603076</v>
      </c>
      <c r="AB218">
        <f t="shared" ref="AB218:AB222" si="136">R217/$O$222*100</f>
        <v>55.116366813614512</v>
      </c>
      <c r="AC218">
        <f t="shared" ref="AC218:AC222" si="137">S217/$O$222*100</f>
        <v>89.165574486675396</v>
      </c>
    </row>
    <row r="219" spans="1:29" x14ac:dyDescent="0.25">
      <c r="A219" t="s">
        <v>1661</v>
      </c>
      <c r="B219">
        <v>45360</v>
      </c>
      <c r="C219">
        <v>47186</v>
      </c>
      <c r="D219">
        <v>36556</v>
      </c>
      <c r="E219">
        <v>35945</v>
      </c>
      <c r="F219">
        <v>35825</v>
      </c>
      <c r="G219">
        <v>39310</v>
      </c>
      <c r="H219">
        <v>31784</v>
      </c>
      <c r="I219">
        <v>40644</v>
      </c>
      <c r="K219" t="s">
        <v>1661</v>
      </c>
      <c r="L219">
        <f t="shared" si="121"/>
        <v>34663.666666666664</v>
      </c>
      <c r="M219">
        <f t="shared" si="122"/>
        <v>36489.666666666664</v>
      </c>
      <c r="N219">
        <f t="shared" si="123"/>
        <v>25859.666666666664</v>
      </c>
      <c r="O219">
        <f t="shared" si="124"/>
        <v>25248.666666666664</v>
      </c>
      <c r="P219">
        <f t="shared" si="125"/>
        <v>25128.666666666664</v>
      </c>
      <c r="Q219">
        <f t="shared" si="126"/>
        <v>28613.666666666664</v>
      </c>
      <c r="R219">
        <f t="shared" si="127"/>
        <v>21087.666666666664</v>
      </c>
      <c r="S219">
        <f t="shared" si="128"/>
        <v>29947.666666666664</v>
      </c>
      <c r="U219" t="s">
        <v>1660</v>
      </c>
      <c r="V219">
        <f t="shared" si="130"/>
        <v>98.199888796219057</v>
      </c>
      <c r="W219">
        <f t="shared" si="131"/>
        <v>99.29306167838277</v>
      </c>
      <c r="X219">
        <f t="shared" si="132"/>
        <v>77.090035346916068</v>
      </c>
      <c r="Y219">
        <f t="shared" si="133"/>
        <v>84.766074903689571</v>
      </c>
      <c r="Z219">
        <f t="shared" si="134"/>
        <v>76.681957186544338</v>
      </c>
      <c r="AA219">
        <f t="shared" si="135"/>
        <v>88.724730926565783</v>
      </c>
      <c r="AB219">
        <f t="shared" si="136"/>
        <v>53.108741411493696</v>
      </c>
      <c r="AC219">
        <f t="shared" si="137"/>
        <v>81.286985186067753</v>
      </c>
    </row>
    <row r="220" spans="1:29" x14ac:dyDescent="0.25">
      <c r="A220" t="s">
        <v>1662</v>
      </c>
      <c r="B220">
        <v>48518</v>
      </c>
      <c r="C220">
        <v>43364</v>
      </c>
      <c r="D220">
        <v>38833</v>
      </c>
      <c r="E220">
        <v>41276</v>
      </c>
      <c r="F220">
        <v>37312</v>
      </c>
      <c r="G220">
        <v>44314</v>
      </c>
      <c r="H220">
        <v>36018</v>
      </c>
      <c r="I220">
        <v>37531</v>
      </c>
      <c r="K220" t="s">
        <v>1662</v>
      </c>
      <c r="L220">
        <f t="shared" si="121"/>
        <v>37821.666666666664</v>
      </c>
      <c r="M220">
        <f t="shared" si="122"/>
        <v>32667.666666666664</v>
      </c>
      <c r="N220">
        <f t="shared" si="123"/>
        <v>28136.666666666664</v>
      </c>
      <c r="O220">
        <f t="shared" si="124"/>
        <v>30579.666666666664</v>
      </c>
      <c r="P220">
        <f t="shared" si="125"/>
        <v>26615.666666666664</v>
      </c>
      <c r="Q220">
        <f t="shared" si="126"/>
        <v>33617.666666666664</v>
      </c>
      <c r="R220">
        <f t="shared" si="127"/>
        <v>25321.666666666664</v>
      </c>
      <c r="S220">
        <f t="shared" si="128"/>
        <v>26834.666666666664</v>
      </c>
      <c r="U220" t="s">
        <v>1661</v>
      </c>
      <c r="V220">
        <f t="shared" si="130"/>
        <v>103.25171770125898</v>
      </c>
      <c r="W220">
        <f t="shared" si="131"/>
        <v>108.69077405774652</v>
      </c>
      <c r="X220">
        <f t="shared" si="132"/>
        <v>77.027483220143765</v>
      </c>
      <c r="Y220">
        <f t="shared" si="133"/>
        <v>75.207514198339879</v>
      </c>
      <c r="Z220">
        <f t="shared" si="134"/>
        <v>74.850073473926685</v>
      </c>
      <c r="AA220">
        <f t="shared" si="135"/>
        <v>85.230747845426734</v>
      </c>
      <c r="AB220">
        <f t="shared" si="136"/>
        <v>62.813257079312109</v>
      </c>
      <c r="AC220">
        <f t="shared" si="137"/>
        <v>89.204297231820163</v>
      </c>
    </row>
    <row r="221" spans="1:29" x14ac:dyDescent="0.25">
      <c r="A221" t="s">
        <v>1663</v>
      </c>
      <c r="B221">
        <v>11935</v>
      </c>
      <c r="C221">
        <v>39692</v>
      </c>
      <c r="D221">
        <v>35571</v>
      </c>
      <c r="E221">
        <v>41558</v>
      </c>
      <c r="F221">
        <v>41170</v>
      </c>
      <c r="G221">
        <v>44579</v>
      </c>
      <c r="H221">
        <v>41363</v>
      </c>
      <c r="I221">
        <v>45419</v>
      </c>
      <c r="K221" t="s">
        <v>1663</v>
      </c>
      <c r="L221">
        <f t="shared" si="121"/>
        <v>1238.6666666666661</v>
      </c>
      <c r="M221">
        <f t="shared" si="122"/>
        <v>28995.666666666664</v>
      </c>
      <c r="N221">
        <f t="shared" si="123"/>
        <v>24874.666666666664</v>
      </c>
      <c r="O221">
        <f t="shared" si="124"/>
        <v>30861.666666666664</v>
      </c>
      <c r="P221">
        <f t="shared" si="125"/>
        <v>30473.666666666664</v>
      </c>
      <c r="Q221">
        <f t="shared" si="126"/>
        <v>33882.666666666664</v>
      </c>
      <c r="R221">
        <f t="shared" si="127"/>
        <v>30666.666666666664</v>
      </c>
      <c r="S221">
        <f t="shared" si="128"/>
        <v>34722.666666666664</v>
      </c>
      <c r="U221" t="s">
        <v>1662</v>
      </c>
      <c r="V221">
        <f t="shared" si="130"/>
        <v>112.65836609873305</v>
      </c>
      <c r="W221">
        <f t="shared" si="131"/>
        <v>97.306286985186063</v>
      </c>
      <c r="X221">
        <f t="shared" si="132"/>
        <v>83.80992096588426</v>
      </c>
      <c r="Y221">
        <f t="shared" si="133"/>
        <v>91.086818380396352</v>
      </c>
      <c r="Z221">
        <f t="shared" si="134"/>
        <v>79.27935978394693</v>
      </c>
      <c r="AA221">
        <f t="shared" si="135"/>
        <v>100.13602605345724</v>
      </c>
      <c r="AB221">
        <f t="shared" si="136"/>
        <v>75.424957305691237</v>
      </c>
      <c r="AC221">
        <f t="shared" si="137"/>
        <v>79.931689106001031</v>
      </c>
    </row>
    <row r="222" spans="1:29" x14ac:dyDescent="0.25">
      <c r="A222" t="s">
        <v>1664</v>
      </c>
      <c r="B222">
        <v>10619</v>
      </c>
      <c r="C222">
        <v>10709</v>
      </c>
      <c r="D222">
        <v>10761</v>
      </c>
      <c r="E222">
        <f>AVERAGE(B222:D222)</f>
        <v>10696.333333333334</v>
      </c>
      <c r="O222">
        <f>AVERAGE(L216:L218)</f>
        <v>33572</v>
      </c>
      <c r="U222" t="s">
        <v>1663</v>
      </c>
      <c r="V222">
        <f t="shared" si="130"/>
        <v>3.6895825886651559</v>
      </c>
      <c r="W222">
        <f t="shared" si="131"/>
        <v>86.368600818142099</v>
      </c>
      <c r="X222">
        <f t="shared" si="132"/>
        <v>74.093490607252065</v>
      </c>
      <c r="Y222">
        <f t="shared" si="133"/>
        <v>91.926804082767376</v>
      </c>
      <c r="Z222">
        <f t="shared" si="134"/>
        <v>90.771079073831359</v>
      </c>
      <c r="AA222">
        <f t="shared" si="135"/>
        <v>100.92537431986972</v>
      </c>
      <c r="AB222">
        <f t="shared" si="136"/>
        <v>91.345962905595925</v>
      </c>
      <c r="AC222">
        <f t="shared" si="137"/>
        <v>103.42745939076214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109.2355704763897</v>
      </c>
      <c r="C228">
        <f t="shared" ref="C228:I228" si="138">AVERAGE(W217,W204,W190)</f>
        <v>93.40900985190531</v>
      </c>
      <c r="D228">
        <f t="shared" si="138"/>
        <v>101.60632801302985</v>
      </c>
      <c r="E228">
        <f t="shared" si="138"/>
        <v>97.075000422255997</v>
      </c>
      <c r="F228">
        <f t="shared" si="138"/>
        <v>99.595315317950323</v>
      </c>
      <c r="G228">
        <f t="shared" si="138"/>
        <v>96.407962706894565</v>
      </c>
      <c r="H228">
        <f t="shared" si="138"/>
        <v>85.223383720089657</v>
      </c>
      <c r="I228">
        <f t="shared" si="138"/>
        <v>99.326127247691943</v>
      </c>
      <c r="K228" t="s">
        <v>1658</v>
      </c>
      <c r="L228">
        <f>STDEV(V217,V204,V190)/SQRT(3)</f>
        <v>7.8948714124421784</v>
      </c>
      <c r="M228">
        <f t="shared" ref="M228:S228" si="139">STDEV(W217,W204,W190)/SQRT(3)</f>
        <v>2.1035988903796699</v>
      </c>
      <c r="N228">
        <f t="shared" si="139"/>
        <v>2.140265146846378</v>
      </c>
      <c r="O228">
        <f t="shared" si="139"/>
        <v>4.1005528424964224</v>
      </c>
      <c r="P228">
        <f t="shared" si="139"/>
        <v>5.1831675739195449</v>
      </c>
      <c r="Q228">
        <f t="shared" si="139"/>
        <v>5.891221647440994</v>
      </c>
      <c r="R228">
        <f t="shared" si="139"/>
        <v>16.401613843756991</v>
      </c>
      <c r="S228">
        <f t="shared" si="139"/>
        <v>5.6791556339731137</v>
      </c>
    </row>
    <row r="229" spans="1:19" x14ac:dyDescent="0.25">
      <c r="A229" t="s">
        <v>1659</v>
      </c>
      <c r="B229">
        <f t="shared" ref="B229:B233" si="140">AVERAGE(V218,V205,V191)</f>
        <v>96.477964726081552</v>
      </c>
      <c r="C229">
        <f t="shared" ref="C229:C233" si="141">AVERAGE(W218,W205,W191)</f>
        <v>90.588522003558026</v>
      </c>
      <c r="D229">
        <f t="shared" ref="D229:D233" si="142">AVERAGE(X218,X205,X191)</f>
        <v>82.933655460612911</v>
      </c>
      <c r="E229">
        <f t="shared" ref="E229:E233" si="143">AVERAGE(Y218,Y205,Y191)</f>
        <v>89.137178959023785</v>
      </c>
      <c r="F229">
        <f t="shared" ref="F229:F233" si="144">AVERAGE(Z218,Z205,Z191)</f>
        <v>86.50459036530269</v>
      </c>
      <c r="G229">
        <f t="shared" ref="G229:G233" si="145">AVERAGE(AA218,AA205,AA191)</f>
        <v>83.101136878034268</v>
      </c>
      <c r="H229">
        <f t="shared" ref="H229:H233" si="146">AVERAGE(AB218,AB205,AB191)</f>
        <v>93.84007328565248</v>
      </c>
      <c r="I229">
        <f t="shared" ref="I229:I233" si="147">AVERAGE(AC218,AC205,AC191)</f>
        <v>90.245389602444178</v>
      </c>
      <c r="K229" t="s">
        <v>1659</v>
      </c>
      <c r="L229">
        <f t="shared" ref="L229:L233" si="148">STDEV(V218,V205,V191)/SQRT(3)</f>
        <v>6.1724110437629545</v>
      </c>
      <c r="M229">
        <f t="shared" ref="M229:M233" si="149">STDEV(W218,W205,W191)/SQRT(3)</f>
        <v>5.1391883390933559</v>
      </c>
      <c r="N229">
        <f t="shared" ref="N229:N233" si="150">STDEV(X218,X205,X191)/SQRT(3)</f>
        <v>3.5030055014962937</v>
      </c>
      <c r="O229">
        <f t="shared" ref="O229:O233" si="151">STDEV(Y218,Y205,Y191)/SQRT(3)</f>
        <v>10.275364380577475</v>
      </c>
      <c r="P229">
        <f t="shared" ref="P229:P233" si="152">STDEV(Z218,Z205,Z191)/SQRT(3)</f>
        <v>10.871302041495168</v>
      </c>
      <c r="Q229">
        <f t="shared" ref="Q229:Q233" si="153">STDEV(AA218,AA205,AA191)/SQRT(3)</f>
        <v>11.326104061668218</v>
      </c>
      <c r="R229">
        <f t="shared" ref="R229:R233" si="154">STDEV(AB218,AB205,AB191)/SQRT(3)</f>
        <v>19.418932691906893</v>
      </c>
      <c r="S229">
        <f t="shared" ref="S229:S233" si="155">STDEV(AC218,AC205,AC191)/SQRT(3)</f>
        <v>2.589705811527983</v>
      </c>
    </row>
    <row r="230" spans="1:19" x14ac:dyDescent="0.25">
      <c r="A230" t="s">
        <v>1660</v>
      </c>
      <c r="B230">
        <f t="shared" si="140"/>
        <v>94.286464797528751</v>
      </c>
      <c r="C230">
        <f t="shared" si="141"/>
        <v>90.474141267833986</v>
      </c>
      <c r="D230">
        <f t="shared" si="142"/>
        <v>98.781377350375848</v>
      </c>
      <c r="E230">
        <f t="shared" si="143"/>
        <v>87.294970284847921</v>
      </c>
      <c r="F230">
        <f t="shared" si="144"/>
        <v>87.51407659116569</v>
      </c>
      <c r="G230">
        <f t="shared" si="145"/>
        <v>94.019273132441455</v>
      </c>
      <c r="H230">
        <f t="shared" si="146"/>
        <v>79.228724888593192</v>
      </c>
      <c r="I230">
        <f t="shared" si="147"/>
        <v>84.47852614032972</v>
      </c>
      <c r="K230" t="s">
        <v>1660</v>
      </c>
      <c r="L230">
        <f t="shared" si="148"/>
        <v>3.4013180272151655</v>
      </c>
      <c r="M230">
        <f t="shared" si="149"/>
        <v>4.4837145935783189</v>
      </c>
      <c r="N230">
        <f t="shared" si="150"/>
        <v>12.837786418867966</v>
      </c>
      <c r="O230">
        <f t="shared" si="151"/>
        <v>7.7817635085931061</v>
      </c>
      <c r="P230">
        <f t="shared" si="152"/>
        <v>10.846430722400644</v>
      </c>
      <c r="Q230">
        <f t="shared" si="153"/>
        <v>4.1499130206522103</v>
      </c>
      <c r="R230">
        <f t="shared" si="154"/>
        <v>15.774089855367569</v>
      </c>
      <c r="S230">
        <f t="shared" si="155"/>
        <v>5.0169120709523582</v>
      </c>
    </row>
    <row r="231" spans="1:19" x14ac:dyDescent="0.25">
      <c r="A231" t="s">
        <v>1661</v>
      </c>
      <c r="B231">
        <f t="shared" si="140"/>
        <v>94.990205100164175</v>
      </c>
      <c r="C231">
        <f t="shared" si="141"/>
        <v>112.59273198768847</v>
      </c>
      <c r="D231">
        <f t="shared" si="142"/>
        <v>97.040564924901901</v>
      </c>
      <c r="E231">
        <f t="shared" si="143"/>
        <v>89.761220198198927</v>
      </c>
      <c r="F231">
        <f t="shared" si="144"/>
        <v>84.252128924127618</v>
      </c>
      <c r="G231">
        <f t="shared" si="145"/>
        <v>86.01513915302958</v>
      </c>
      <c r="H231">
        <f t="shared" si="146"/>
        <v>75.075920262110571</v>
      </c>
      <c r="I231">
        <f t="shared" si="147"/>
        <v>87.577722004584572</v>
      </c>
      <c r="K231" t="s">
        <v>1661</v>
      </c>
      <c r="L231">
        <f t="shared" si="148"/>
        <v>8.8990971589774048</v>
      </c>
      <c r="M231">
        <f t="shared" si="149"/>
        <v>3.1634255855556663</v>
      </c>
      <c r="N231">
        <f t="shared" si="150"/>
        <v>11.938504515800231</v>
      </c>
      <c r="O231">
        <f t="shared" si="151"/>
        <v>7.9555479111414131</v>
      </c>
      <c r="P231">
        <f t="shared" si="152"/>
        <v>7.1389610517988737</v>
      </c>
      <c r="Q231">
        <f t="shared" si="153"/>
        <v>2.1415730711569525</v>
      </c>
      <c r="R231">
        <f t="shared" si="154"/>
        <v>6.4823744538890944</v>
      </c>
      <c r="S231">
        <f t="shared" si="155"/>
        <v>3.0535647060443263</v>
      </c>
    </row>
    <row r="232" spans="1:19" x14ac:dyDescent="0.25">
      <c r="A232" t="s">
        <v>1662</v>
      </c>
      <c r="B232">
        <f t="shared" si="140"/>
        <v>90.485979604768218</v>
      </c>
      <c r="C232">
        <f t="shared" si="141"/>
        <v>96.32962701227315</v>
      </c>
      <c r="D232">
        <f t="shared" si="142"/>
        <v>97.651219460670134</v>
      </c>
      <c r="E232">
        <f t="shared" si="143"/>
        <v>95.731150932148481</v>
      </c>
      <c r="F232">
        <f t="shared" si="144"/>
        <v>90.147856123723685</v>
      </c>
      <c r="G232">
        <f t="shared" si="145"/>
        <v>91.104787368463519</v>
      </c>
      <c r="H232">
        <f t="shared" si="146"/>
        <v>89.366204610816553</v>
      </c>
      <c r="I232">
        <f t="shared" si="147"/>
        <v>81.647199832711408</v>
      </c>
      <c r="K232" t="s">
        <v>1662</v>
      </c>
      <c r="L232">
        <f t="shared" si="148"/>
        <v>11.307602967313404</v>
      </c>
      <c r="M232">
        <f t="shared" si="149"/>
        <v>3.8126715452843953</v>
      </c>
      <c r="N232">
        <f t="shared" si="150"/>
        <v>6.9328995852801132</v>
      </c>
      <c r="O232">
        <f t="shared" si="151"/>
        <v>2.3634926195191515</v>
      </c>
      <c r="P232">
        <f t="shared" si="152"/>
        <v>8.8071068652680893</v>
      </c>
      <c r="Q232">
        <f t="shared" si="153"/>
        <v>8.4836958640960916</v>
      </c>
      <c r="R232">
        <f t="shared" si="154"/>
        <v>9.1106686984302971</v>
      </c>
      <c r="S232">
        <f t="shared" si="155"/>
        <v>1.8533269922464168</v>
      </c>
    </row>
    <row r="233" spans="1:19" x14ac:dyDescent="0.25">
      <c r="A233" t="s">
        <v>1663</v>
      </c>
      <c r="B233">
        <f t="shared" si="140"/>
        <v>3.4898041327019</v>
      </c>
      <c r="C233">
        <f t="shared" si="141"/>
        <v>69.267921848801038</v>
      </c>
      <c r="D233">
        <f t="shared" si="142"/>
        <v>95.316209463998177</v>
      </c>
      <c r="E233">
        <f t="shared" si="143"/>
        <v>92.441730471751967</v>
      </c>
      <c r="F233">
        <f t="shared" si="144"/>
        <v>100.68809324042131</v>
      </c>
      <c r="G233">
        <f t="shared" si="145"/>
        <v>107.04479237988346</v>
      </c>
      <c r="H233">
        <f t="shared" si="146"/>
        <v>90.995835063055097</v>
      </c>
      <c r="I233">
        <f t="shared" si="147"/>
        <v>90.886430561469354</v>
      </c>
      <c r="K233" t="s">
        <v>1663</v>
      </c>
      <c r="L233">
        <f t="shared" si="148"/>
        <v>0.11710179022137734</v>
      </c>
      <c r="M233">
        <f t="shared" si="149"/>
        <v>8.6463719350986121</v>
      </c>
      <c r="N233">
        <f t="shared" si="150"/>
        <v>12.24004216464721</v>
      </c>
      <c r="O233">
        <f t="shared" si="151"/>
        <v>2.8228382593132859</v>
      </c>
      <c r="P233">
        <f t="shared" si="152"/>
        <v>6.4233485810039177</v>
      </c>
      <c r="Q233">
        <f t="shared" si="153"/>
        <v>3.7335369575752981</v>
      </c>
      <c r="R233">
        <f t="shared" si="154"/>
        <v>3.48260603269711</v>
      </c>
      <c r="S233">
        <f t="shared" si="155"/>
        <v>6.563321348602023</v>
      </c>
    </row>
  </sheetData>
  <mergeCells count="20">
    <mergeCell ref="C17:I17"/>
    <mergeCell ref="C12:I12"/>
    <mergeCell ref="C13:I13"/>
    <mergeCell ref="C14:I14"/>
    <mergeCell ref="C15:I15"/>
    <mergeCell ref="C16:I16"/>
    <mergeCell ref="C180:I180"/>
    <mergeCell ref="B181:D181"/>
    <mergeCell ref="C117:I117"/>
    <mergeCell ref="B118:D118"/>
    <mergeCell ref="C112:I112"/>
    <mergeCell ref="C113:I113"/>
    <mergeCell ref="C114:I114"/>
    <mergeCell ref="C115:I115"/>
    <mergeCell ref="C116:I116"/>
    <mergeCell ref="C175:I175"/>
    <mergeCell ref="C176:I176"/>
    <mergeCell ref="C177:I177"/>
    <mergeCell ref="C178:I178"/>
    <mergeCell ref="C179:I179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W233"/>
  <sheetViews>
    <sheetView topLeftCell="A79" workbookViewId="0">
      <selection activeCell="A106" sqref="A106:B108"/>
    </sheetView>
  </sheetViews>
  <sheetFormatPr defaultRowHeight="15" x14ac:dyDescent="0.25"/>
  <cols>
    <col min="2" max="2" width="9.7109375" bestFit="1" customWidth="1"/>
    <col min="10" max="10" width="11.28515625" customWidth="1"/>
  </cols>
  <sheetData>
    <row r="1" spans="1:12" x14ac:dyDescent="0.25">
      <c r="A1" s="7" t="s">
        <v>1677</v>
      </c>
      <c r="I1" s="7" t="s">
        <v>1678</v>
      </c>
      <c r="J1" t="s">
        <v>2456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2457</v>
      </c>
      <c r="L2" t="s">
        <v>2459</v>
      </c>
    </row>
    <row r="3" spans="1:12" x14ac:dyDescent="0.25">
      <c r="A3" s="53" t="s">
        <v>1681</v>
      </c>
      <c r="B3" s="17">
        <v>42507</v>
      </c>
      <c r="J3" t="s">
        <v>2458</v>
      </c>
      <c r="L3" t="s">
        <v>2460</v>
      </c>
    </row>
    <row r="4" spans="1:12" x14ac:dyDescent="0.25">
      <c r="A4" s="7" t="s">
        <v>1682</v>
      </c>
      <c r="B4" s="17">
        <v>42494</v>
      </c>
      <c r="I4" s="7" t="s">
        <v>1683</v>
      </c>
      <c r="J4" t="s">
        <v>2461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1629</v>
      </c>
      <c r="D12" s="224" t="s">
        <v>1629</v>
      </c>
      <c r="E12" s="224" t="s">
        <v>1629</v>
      </c>
      <c r="F12" s="224" t="s">
        <v>1629</v>
      </c>
      <c r="G12" s="224" t="s">
        <v>1629</v>
      </c>
      <c r="H12" s="224" t="s">
        <v>1629</v>
      </c>
      <c r="I12" s="225" t="s">
        <v>1629</v>
      </c>
    </row>
    <row r="13" spans="1:12" x14ac:dyDescent="0.25">
      <c r="A13" s="6" t="s">
        <v>1659</v>
      </c>
      <c r="B13" s="19" t="s">
        <v>1644</v>
      </c>
      <c r="C13" s="218" t="s">
        <v>1633</v>
      </c>
      <c r="D13" s="219" t="s">
        <v>1633</v>
      </c>
      <c r="E13" s="219" t="s">
        <v>1633</v>
      </c>
      <c r="F13" s="219" t="s">
        <v>1633</v>
      </c>
      <c r="G13" s="219" t="s">
        <v>1633</v>
      </c>
      <c r="H13" s="219" t="s">
        <v>1633</v>
      </c>
      <c r="I13" s="220" t="s">
        <v>1633</v>
      </c>
    </row>
    <row r="14" spans="1:12" x14ac:dyDescent="0.25">
      <c r="A14" s="6" t="s">
        <v>1660</v>
      </c>
      <c r="B14" s="19" t="s">
        <v>1644</v>
      </c>
      <c r="C14" s="218" t="s">
        <v>1637</v>
      </c>
      <c r="D14" s="219" t="s">
        <v>1637</v>
      </c>
      <c r="E14" s="219" t="s">
        <v>1637</v>
      </c>
      <c r="F14" s="219" t="s">
        <v>1637</v>
      </c>
      <c r="G14" s="219" t="s">
        <v>1637</v>
      </c>
      <c r="H14" s="219" t="s">
        <v>1637</v>
      </c>
      <c r="I14" s="220" t="s">
        <v>1637</v>
      </c>
    </row>
    <row r="15" spans="1:12" x14ac:dyDescent="0.25">
      <c r="A15" s="6" t="s">
        <v>1661</v>
      </c>
      <c r="B15" s="19" t="s">
        <v>1686</v>
      </c>
      <c r="C15" s="218" t="s">
        <v>960</v>
      </c>
      <c r="D15" s="219" t="s">
        <v>960</v>
      </c>
      <c r="E15" s="219" t="s">
        <v>960</v>
      </c>
      <c r="F15" s="219" t="s">
        <v>960</v>
      </c>
      <c r="G15" s="219" t="s">
        <v>960</v>
      </c>
      <c r="H15" s="219" t="s">
        <v>960</v>
      </c>
      <c r="I15" s="220" t="s">
        <v>960</v>
      </c>
    </row>
    <row r="16" spans="1:12" x14ac:dyDescent="0.25">
      <c r="A16" s="6" t="s">
        <v>1662</v>
      </c>
      <c r="B16" s="19" t="s">
        <v>1686</v>
      </c>
      <c r="C16" s="218" t="s">
        <v>964</v>
      </c>
      <c r="D16" s="219" t="s">
        <v>964</v>
      </c>
      <c r="E16" s="219" t="s">
        <v>964</v>
      </c>
      <c r="F16" s="219" t="s">
        <v>964</v>
      </c>
      <c r="G16" s="219" t="s">
        <v>964</v>
      </c>
      <c r="H16" s="219" t="s">
        <v>964</v>
      </c>
      <c r="I16" s="220" t="s">
        <v>964</v>
      </c>
    </row>
    <row r="17" spans="1:9" x14ac:dyDescent="0.25">
      <c r="A17" s="6" t="s">
        <v>1663</v>
      </c>
      <c r="B17" s="19" t="s">
        <v>1687</v>
      </c>
      <c r="C17" s="218" t="s">
        <v>968</v>
      </c>
      <c r="D17" s="219" t="s">
        <v>968</v>
      </c>
      <c r="E17" s="219" t="s">
        <v>968</v>
      </c>
      <c r="F17" s="219" t="s">
        <v>968</v>
      </c>
      <c r="G17" s="219" t="s">
        <v>968</v>
      </c>
      <c r="H17" s="219" t="s">
        <v>968</v>
      </c>
      <c r="I17" s="220" t="s">
        <v>968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1255</v>
      </c>
      <c r="B23" t="s">
        <v>469</v>
      </c>
      <c r="C23">
        <v>20</v>
      </c>
      <c r="D23" t="s">
        <v>1629</v>
      </c>
      <c r="E23">
        <v>48509</v>
      </c>
      <c r="F23" t="s">
        <v>1630</v>
      </c>
      <c r="G23" t="s">
        <v>1631</v>
      </c>
      <c r="H23">
        <v>413.59</v>
      </c>
      <c r="I23">
        <v>82.72</v>
      </c>
    </row>
    <row r="24" spans="1:9" x14ac:dyDescent="0.25">
      <c r="A24" t="s">
        <v>1255</v>
      </c>
      <c r="B24" t="s">
        <v>474</v>
      </c>
      <c r="C24">
        <v>20</v>
      </c>
      <c r="D24" t="s">
        <v>1633</v>
      </c>
      <c r="E24">
        <v>24235</v>
      </c>
      <c r="F24" t="s">
        <v>1634</v>
      </c>
      <c r="G24" t="s">
        <v>1635</v>
      </c>
      <c r="H24">
        <v>315.392</v>
      </c>
      <c r="I24">
        <v>63.08</v>
      </c>
    </row>
    <row r="25" spans="1:9" x14ac:dyDescent="0.25">
      <c r="A25" t="s">
        <v>1255</v>
      </c>
      <c r="B25" t="s">
        <v>479</v>
      </c>
      <c r="C25">
        <v>20</v>
      </c>
      <c r="D25" t="s">
        <v>1637</v>
      </c>
      <c r="E25">
        <v>32372</v>
      </c>
      <c r="F25" t="s">
        <v>1638</v>
      </c>
      <c r="G25" t="s">
        <v>1639</v>
      </c>
      <c r="H25">
        <v>406.26</v>
      </c>
      <c r="I25">
        <v>81.25</v>
      </c>
    </row>
    <row r="26" spans="1:9" ht="15.75" thickBot="1" x14ac:dyDescent="0.3">
      <c r="A26" t="s">
        <v>869</v>
      </c>
      <c r="B26" t="s">
        <v>114</v>
      </c>
      <c r="C26">
        <v>20</v>
      </c>
      <c r="D26" t="s">
        <v>960</v>
      </c>
      <c r="E26">
        <v>47371</v>
      </c>
      <c r="F26" t="s">
        <v>961</v>
      </c>
      <c r="G26" t="s">
        <v>962</v>
      </c>
      <c r="H26" s="94">
        <v>402.46</v>
      </c>
      <c r="I26">
        <v>80.489999999999995</v>
      </c>
    </row>
    <row r="27" spans="1:9" x14ac:dyDescent="0.25">
      <c r="A27" t="s">
        <v>869</v>
      </c>
      <c r="B27" t="s">
        <v>119</v>
      </c>
      <c r="C27">
        <v>20</v>
      </c>
      <c r="D27" t="s">
        <v>964</v>
      </c>
      <c r="E27">
        <v>20148</v>
      </c>
      <c r="F27" t="s">
        <v>965</v>
      </c>
      <c r="G27" t="s">
        <v>966</v>
      </c>
      <c r="H27">
        <v>195.47</v>
      </c>
      <c r="I27">
        <v>39.090000000000003</v>
      </c>
    </row>
    <row r="28" spans="1:9" x14ac:dyDescent="0.25">
      <c r="A28" t="s">
        <v>869</v>
      </c>
      <c r="B28" t="s">
        <v>124</v>
      </c>
      <c r="C28">
        <v>20</v>
      </c>
      <c r="D28" t="s">
        <v>968</v>
      </c>
      <c r="E28">
        <v>32520</v>
      </c>
      <c r="F28" t="s">
        <v>969</v>
      </c>
      <c r="G28" t="s">
        <v>970</v>
      </c>
      <c r="H28">
        <v>403.38</v>
      </c>
      <c r="I28">
        <v>80.676000000000002</v>
      </c>
    </row>
    <row r="31" spans="1:9" x14ac:dyDescent="0.25">
      <c r="A31" s="7" t="s">
        <v>2456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2477</v>
      </c>
    </row>
    <row r="34" spans="1:49" x14ac:dyDescent="0.25">
      <c r="A34" t="s">
        <v>1709</v>
      </c>
      <c r="B34" s="38">
        <v>42509.428043981483</v>
      </c>
    </row>
    <row r="35" spans="1:49" x14ac:dyDescent="0.25">
      <c r="A35" t="s">
        <v>1710</v>
      </c>
      <c r="B35">
        <v>2400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15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15</v>
      </c>
      <c r="N38">
        <v>16</v>
      </c>
      <c r="O38">
        <v>16</v>
      </c>
      <c r="P38">
        <v>10</v>
      </c>
      <c r="Q38">
        <v>10</v>
      </c>
      <c r="R38">
        <v>16</v>
      </c>
      <c r="S38">
        <v>14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11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11</v>
      </c>
      <c r="AH38">
        <v>16</v>
      </c>
      <c r="AI38">
        <v>16</v>
      </c>
      <c r="AJ38">
        <v>16</v>
      </c>
      <c r="AK38">
        <v>16</v>
      </c>
      <c r="AL38">
        <v>15</v>
      </c>
      <c r="AM38">
        <v>15</v>
      </c>
      <c r="AN38">
        <v>15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15</v>
      </c>
    </row>
    <row r="39" spans="1:49" x14ac:dyDescent="0.25">
      <c r="A39" t="s">
        <v>1764</v>
      </c>
      <c r="B39">
        <v>210.584</v>
      </c>
      <c r="C39">
        <v>151.708</v>
      </c>
      <c r="D39">
        <v>138.55500000000001</v>
      </c>
      <c r="E39">
        <v>119.5</v>
      </c>
      <c r="F39">
        <v>178.709</v>
      </c>
      <c r="G39">
        <v>190.47300000000001</v>
      </c>
      <c r="H39">
        <v>150.86099999999999</v>
      </c>
      <c r="I39">
        <v>171.23400000000001</v>
      </c>
      <c r="J39">
        <v>223.83600000000001</v>
      </c>
      <c r="K39">
        <v>135.38399999999999</v>
      </c>
      <c r="L39">
        <v>184.67500000000001</v>
      </c>
      <c r="M39">
        <v>128.523</v>
      </c>
      <c r="N39">
        <v>117.364</v>
      </c>
      <c r="O39">
        <v>115.253</v>
      </c>
      <c r="P39">
        <v>47.284999999999997</v>
      </c>
      <c r="Q39">
        <v>44.354999999999997</v>
      </c>
      <c r="R39">
        <v>144.21899999999999</v>
      </c>
      <c r="S39">
        <v>47.807000000000002</v>
      </c>
      <c r="T39">
        <v>60.07</v>
      </c>
      <c r="U39">
        <v>210.59800000000001</v>
      </c>
      <c r="V39">
        <v>138.27799999999999</v>
      </c>
      <c r="W39">
        <v>111.93899999999999</v>
      </c>
      <c r="X39">
        <v>105.83799999999999</v>
      </c>
      <c r="Y39">
        <v>46.792999999999999</v>
      </c>
      <c r="Z39">
        <v>179.18899999999999</v>
      </c>
      <c r="AA39">
        <v>162.047</v>
      </c>
      <c r="AB39">
        <v>213.62799999999999</v>
      </c>
      <c r="AC39">
        <v>128.59700000000001</v>
      </c>
      <c r="AD39">
        <v>174.47200000000001</v>
      </c>
      <c r="AE39">
        <v>137.95599999999999</v>
      </c>
      <c r="AF39">
        <v>132.08000000000001</v>
      </c>
      <c r="AG39">
        <v>69.552000000000007</v>
      </c>
      <c r="AH39">
        <v>153.33600000000001</v>
      </c>
      <c r="AI39">
        <v>171.95</v>
      </c>
      <c r="AJ39">
        <v>106.14400000000001</v>
      </c>
      <c r="AK39">
        <v>133.767</v>
      </c>
      <c r="AL39">
        <v>121.453</v>
      </c>
      <c r="AM39">
        <v>113.583</v>
      </c>
      <c r="AN39">
        <v>62.296999999999997</v>
      </c>
      <c r="AO39">
        <v>79.781000000000006</v>
      </c>
      <c r="AP39">
        <v>153.43100000000001</v>
      </c>
      <c r="AQ39">
        <v>206.41399999999999</v>
      </c>
      <c r="AR39">
        <v>146.71899999999999</v>
      </c>
      <c r="AS39">
        <v>190.53800000000001</v>
      </c>
      <c r="AT39">
        <v>135.572</v>
      </c>
      <c r="AU39">
        <v>128.423</v>
      </c>
      <c r="AV39">
        <v>109.842</v>
      </c>
      <c r="AW39">
        <v>110.712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2476</v>
      </c>
    </row>
    <row r="42" spans="1:49" x14ac:dyDescent="0.25">
      <c r="A42" t="s">
        <v>1709</v>
      </c>
      <c r="B42" s="38">
        <v>42509.427303240744</v>
      </c>
    </row>
    <row r="43" spans="1:49" x14ac:dyDescent="0.25">
      <c r="A43" t="s">
        <v>1710</v>
      </c>
      <c r="B43">
        <v>2404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3</v>
      </c>
      <c r="D46">
        <v>16</v>
      </c>
      <c r="E46">
        <v>15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0</v>
      </c>
      <c r="L46">
        <v>4</v>
      </c>
      <c r="M46">
        <v>15</v>
      </c>
      <c r="N46">
        <v>14</v>
      </c>
      <c r="O46">
        <v>16</v>
      </c>
      <c r="P46">
        <v>11</v>
      </c>
      <c r="Q46">
        <v>7</v>
      </c>
      <c r="R46">
        <v>16</v>
      </c>
      <c r="S46">
        <v>0</v>
      </c>
      <c r="T46">
        <v>0</v>
      </c>
      <c r="U46">
        <v>16</v>
      </c>
      <c r="V46">
        <v>16</v>
      </c>
      <c r="W46">
        <v>16</v>
      </c>
      <c r="X46">
        <v>16</v>
      </c>
      <c r="Y46">
        <v>11</v>
      </c>
      <c r="Z46">
        <v>16</v>
      </c>
      <c r="AA46">
        <v>0</v>
      </c>
      <c r="AB46">
        <v>4</v>
      </c>
      <c r="AC46">
        <v>16</v>
      </c>
      <c r="AD46">
        <v>16</v>
      </c>
      <c r="AE46">
        <v>16</v>
      </c>
      <c r="AF46">
        <v>16</v>
      </c>
      <c r="AG46">
        <v>9</v>
      </c>
      <c r="AH46">
        <v>16</v>
      </c>
      <c r="AI46">
        <v>16</v>
      </c>
      <c r="AJ46">
        <v>16</v>
      </c>
      <c r="AK46">
        <v>15</v>
      </c>
      <c r="AL46">
        <v>14</v>
      </c>
      <c r="AM46">
        <v>13</v>
      </c>
      <c r="AN46">
        <v>15</v>
      </c>
      <c r="AO46">
        <v>13</v>
      </c>
      <c r="AP46">
        <v>0</v>
      </c>
      <c r="AQ46">
        <v>7</v>
      </c>
      <c r="AR46">
        <v>16</v>
      </c>
      <c r="AS46">
        <v>16</v>
      </c>
      <c r="AT46">
        <v>14</v>
      </c>
      <c r="AU46">
        <v>16</v>
      </c>
      <c r="AV46">
        <v>16</v>
      </c>
      <c r="AW46">
        <v>15</v>
      </c>
    </row>
    <row r="47" spans="1:49" x14ac:dyDescent="0.25">
      <c r="A47" t="s">
        <v>1764</v>
      </c>
      <c r="B47">
        <v>119.07299999999999</v>
      </c>
      <c r="C47">
        <v>10.849</v>
      </c>
      <c r="D47">
        <v>37.536999999999999</v>
      </c>
      <c r="E47">
        <v>85.584000000000003</v>
      </c>
      <c r="F47">
        <v>123.953</v>
      </c>
      <c r="G47">
        <v>105.396</v>
      </c>
      <c r="H47">
        <v>99.646000000000001</v>
      </c>
      <c r="I47">
        <v>94.533000000000001</v>
      </c>
      <c r="J47">
        <v>80.19</v>
      </c>
      <c r="K47">
        <v>0</v>
      </c>
      <c r="L47">
        <v>16.129000000000001</v>
      </c>
      <c r="M47">
        <v>52.121000000000002</v>
      </c>
      <c r="N47">
        <v>67.355999999999995</v>
      </c>
      <c r="O47">
        <v>55.768000000000001</v>
      </c>
      <c r="P47">
        <v>52.341999999999999</v>
      </c>
      <c r="Q47">
        <v>27.026</v>
      </c>
      <c r="R47">
        <v>66.703999999999994</v>
      </c>
      <c r="S47">
        <v>0</v>
      </c>
      <c r="T47">
        <v>0</v>
      </c>
      <c r="U47">
        <v>93.287999999999997</v>
      </c>
      <c r="V47">
        <v>59.2</v>
      </c>
      <c r="W47">
        <v>60.654000000000003</v>
      </c>
      <c r="X47">
        <v>53.676000000000002</v>
      </c>
      <c r="Y47">
        <v>25.635000000000002</v>
      </c>
      <c r="Z47">
        <v>220.38399999999999</v>
      </c>
      <c r="AA47">
        <v>0</v>
      </c>
      <c r="AB47">
        <v>13.602</v>
      </c>
      <c r="AC47">
        <v>88.882000000000005</v>
      </c>
      <c r="AD47">
        <v>88.757999999999996</v>
      </c>
      <c r="AE47">
        <v>117.17</v>
      </c>
      <c r="AF47">
        <v>67.290999999999997</v>
      </c>
      <c r="AG47">
        <v>43.466000000000001</v>
      </c>
      <c r="AH47">
        <v>204.935</v>
      </c>
      <c r="AI47">
        <v>142.65600000000001</v>
      </c>
      <c r="AJ47">
        <v>52.35</v>
      </c>
      <c r="AK47">
        <v>119.045</v>
      </c>
      <c r="AL47">
        <v>65.48</v>
      </c>
      <c r="AM47">
        <v>63.948999999999998</v>
      </c>
      <c r="AN47">
        <v>33.78</v>
      </c>
      <c r="AO47">
        <v>48.045000000000002</v>
      </c>
      <c r="AP47">
        <v>0</v>
      </c>
      <c r="AQ47">
        <v>29.561</v>
      </c>
      <c r="AR47">
        <v>42.058</v>
      </c>
      <c r="AS47">
        <v>75.292000000000002</v>
      </c>
      <c r="AT47">
        <v>63.787999999999997</v>
      </c>
      <c r="AU47">
        <v>77.843999999999994</v>
      </c>
      <c r="AV47">
        <v>84.778999999999996</v>
      </c>
      <c r="AW47">
        <v>64.378</v>
      </c>
    </row>
    <row r="49" spans="1:49" x14ac:dyDescent="0.25">
      <c r="A49" s="7" t="s">
        <v>2457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2475</v>
      </c>
    </row>
    <row r="52" spans="1:49" x14ac:dyDescent="0.25">
      <c r="A52" t="s">
        <v>1709</v>
      </c>
      <c r="B52" s="38">
        <v>42509.416226851848</v>
      </c>
    </row>
    <row r="53" spans="1:49" x14ac:dyDescent="0.25">
      <c r="A53" t="s">
        <v>1710</v>
      </c>
      <c r="B53">
        <v>2400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15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15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15</v>
      </c>
      <c r="AE56">
        <v>16</v>
      </c>
      <c r="AF56">
        <v>16</v>
      </c>
      <c r="AG56">
        <v>16</v>
      </c>
      <c r="AH56">
        <v>16</v>
      </c>
      <c r="AI56">
        <v>15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15</v>
      </c>
      <c r="AV56">
        <v>16</v>
      </c>
      <c r="AW56">
        <v>16</v>
      </c>
    </row>
    <row r="57" spans="1:49" x14ac:dyDescent="0.25">
      <c r="A57" t="s">
        <v>1764</v>
      </c>
      <c r="B57">
        <v>163.13300000000001</v>
      </c>
      <c r="C57">
        <v>187.845</v>
      </c>
      <c r="D57">
        <v>164.059</v>
      </c>
      <c r="E57">
        <v>58.49</v>
      </c>
      <c r="F57">
        <v>190.084</v>
      </c>
      <c r="G57">
        <v>176.93899999999999</v>
      </c>
      <c r="H57">
        <v>126.664</v>
      </c>
      <c r="I57">
        <v>152.755</v>
      </c>
      <c r="J57">
        <v>123.967</v>
      </c>
      <c r="K57">
        <v>138.33000000000001</v>
      </c>
      <c r="L57">
        <v>169.727</v>
      </c>
      <c r="M57">
        <v>139.44499999999999</v>
      </c>
      <c r="N57">
        <v>158.65</v>
      </c>
      <c r="O57">
        <v>146.43299999999999</v>
      </c>
      <c r="P57">
        <v>252.11699999999999</v>
      </c>
      <c r="Q57">
        <v>174.99199999999999</v>
      </c>
      <c r="R57">
        <v>208.99799999999999</v>
      </c>
      <c r="S57">
        <v>169.00800000000001</v>
      </c>
      <c r="T57">
        <v>149.227</v>
      </c>
      <c r="U57">
        <v>186.553</v>
      </c>
      <c r="V57">
        <v>123.17700000000001</v>
      </c>
      <c r="W57">
        <v>56.817</v>
      </c>
      <c r="X57">
        <v>244.83600000000001</v>
      </c>
      <c r="Y57">
        <v>165.595</v>
      </c>
      <c r="Z57">
        <v>179.23599999999999</v>
      </c>
      <c r="AA57">
        <v>188.23599999999999</v>
      </c>
      <c r="AB57">
        <v>170.48</v>
      </c>
      <c r="AC57">
        <v>153.73599999999999</v>
      </c>
      <c r="AD57">
        <v>172.24199999999999</v>
      </c>
      <c r="AE57">
        <v>176.03100000000001</v>
      </c>
      <c r="AF57">
        <v>209.78100000000001</v>
      </c>
      <c r="AG57">
        <v>137.03899999999999</v>
      </c>
      <c r="AH57">
        <v>180.46100000000001</v>
      </c>
      <c r="AI57">
        <v>153.03</v>
      </c>
      <c r="AJ57">
        <v>109.52</v>
      </c>
      <c r="AK57">
        <v>175.583</v>
      </c>
      <c r="AL57">
        <v>162.87700000000001</v>
      </c>
      <c r="AM57">
        <v>136.46100000000001</v>
      </c>
      <c r="AN57">
        <v>105.55500000000001</v>
      </c>
      <c r="AO57">
        <v>119.82299999999999</v>
      </c>
      <c r="AP57">
        <v>191.566</v>
      </c>
      <c r="AQ57">
        <v>133.577</v>
      </c>
      <c r="AR57">
        <v>221.47</v>
      </c>
      <c r="AS57">
        <v>265.34100000000001</v>
      </c>
      <c r="AT57">
        <v>170.19200000000001</v>
      </c>
      <c r="AU57">
        <v>143.94800000000001</v>
      </c>
      <c r="AV57">
        <v>127.163</v>
      </c>
      <c r="AW57">
        <v>173.93899999999999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2474</v>
      </c>
    </row>
    <row r="60" spans="1:49" x14ac:dyDescent="0.25">
      <c r="A60" t="s">
        <v>1709</v>
      </c>
      <c r="B60" s="38">
        <v>42509.414537037039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4</v>
      </c>
      <c r="D64">
        <v>15</v>
      </c>
      <c r="E64">
        <v>15</v>
      </c>
      <c r="F64">
        <v>16</v>
      </c>
      <c r="G64">
        <v>16</v>
      </c>
      <c r="H64">
        <v>16</v>
      </c>
      <c r="I64">
        <v>15</v>
      </c>
      <c r="J64">
        <v>16</v>
      </c>
      <c r="K64">
        <v>0</v>
      </c>
      <c r="L64">
        <v>14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0</v>
      </c>
      <c r="T64">
        <v>7</v>
      </c>
      <c r="U64">
        <v>14</v>
      </c>
      <c r="V64">
        <v>16</v>
      </c>
      <c r="W64">
        <v>15</v>
      </c>
      <c r="X64">
        <v>16</v>
      </c>
      <c r="Y64">
        <v>16</v>
      </c>
      <c r="Z64">
        <v>16</v>
      </c>
      <c r="AA64">
        <v>1</v>
      </c>
      <c r="AB64">
        <v>7</v>
      </c>
      <c r="AC64">
        <v>16</v>
      </c>
      <c r="AD64">
        <v>15</v>
      </c>
      <c r="AE64">
        <v>16</v>
      </c>
      <c r="AF64">
        <v>16</v>
      </c>
      <c r="AG64">
        <v>16</v>
      </c>
      <c r="AH64">
        <v>16</v>
      </c>
      <c r="AI64">
        <v>15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0</v>
      </c>
      <c r="AR64">
        <v>16</v>
      </c>
      <c r="AS64">
        <v>16</v>
      </c>
      <c r="AT64">
        <v>16</v>
      </c>
      <c r="AU64">
        <v>15</v>
      </c>
      <c r="AV64">
        <v>16</v>
      </c>
      <c r="AW64">
        <v>16</v>
      </c>
    </row>
    <row r="65" spans="1:49" x14ac:dyDescent="0.25">
      <c r="A65" t="s">
        <v>1764</v>
      </c>
      <c r="B65">
        <v>94.302999999999997</v>
      </c>
      <c r="C65">
        <v>17.093</v>
      </c>
      <c r="D65">
        <v>84.406000000000006</v>
      </c>
      <c r="E65">
        <v>63.514000000000003</v>
      </c>
      <c r="F65">
        <v>152.988</v>
      </c>
      <c r="G65">
        <v>125.49299999999999</v>
      </c>
      <c r="H65">
        <v>95.537000000000006</v>
      </c>
      <c r="I65">
        <v>93.819000000000003</v>
      </c>
      <c r="J65">
        <v>51.051000000000002</v>
      </c>
      <c r="K65">
        <v>0</v>
      </c>
      <c r="L65">
        <v>22.603000000000002</v>
      </c>
      <c r="M65">
        <v>48.575000000000003</v>
      </c>
      <c r="N65">
        <v>81.585999999999999</v>
      </c>
      <c r="O65">
        <v>73.715999999999994</v>
      </c>
      <c r="P65">
        <v>123.7</v>
      </c>
      <c r="Q65">
        <v>88.46</v>
      </c>
      <c r="R65">
        <v>117.83499999999999</v>
      </c>
      <c r="S65">
        <v>0</v>
      </c>
      <c r="T65">
        <v>13.227</v>
      </c>
      <c r="U65">
        <v>52.073</v>
      </c>
      <c r="V65">
        <v>61.097999999999999</v>
      </c>
      <c r="W65">
        <v>44.424999999999997</v>
      </c>
      <c r="X65">
        <v>128.178</v>
      </c>
      <c r="Y65">
        <v>95.962999999999994</v>
      </c>
      <c r="Z65">
        <v>225.85300000000001</v>
      </c>
      <c r="AA65">
        <v>5.798</v>
      </c>
      <c r="AB65">
        <v>15.961</v>
      </c>
      <c r="AC65">
        <v>114.351</v>
      </c>
      <c r="AD65">
        <v>74.569000000000003</v>
      </c>
      <c r="AE65">
        <v>107.066</v>
      </c>
      <c r="AF65">
        <v>108.374</v>
      </c>
      <c r="AG65">
        <v>71.971999999999994</v>
      </c>
      <c r="AH65">
        <v>219.54599999999999</v>
      </c>
      <c r="AI65">
        <v>134.31100000000001</v>
      </c>
      <c r="AJ65">
        <v>56.13</v>
      </c>
      <c r="AK65">
        <v>104.806</v>
      </c>
      <c r="AL65">
        <v>86.811999999999998</v>
      </c>
      <c r="AM65">
        <v>78.691999999999993</v>
      </c>
      <c r="AN65">
        <v>58.515000000000001</v>
      </c>
      <c r="AO65">
        <v>82.085999999999999</v>
      </c>
      <c r="AP65">
        <v>0</v>
      </c>
      <c r="AQ65">
        <v>0</v>
      </c>
      <c r="AR65">
        <v>89.75</v>
      </c>
      <c r="AS65">
        <v>125.48699999999999</v>
      </c>
      <c r="AT65">
        <v>93.881</v>
      </c>
      <c r="AU65">
        <v>96.037999999999997</v>
      </c>
      <c r="AV65">
        <v>87.314999999999998</v>
      </c>
      <c r="AW65">
        <v>140.27000000000001</v>
      </c>
    </row>
    <row r="67" spans="1:49" x14ac:dyDescent="0.25">
      <c r="A67" s="7" t="s">
        <v>2458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2473</v>
      </c>
    </row>
    <row r="70" spans="1:49" x14ac:dyDescent="0.25">
      <c r="A70" t="s">
        <v>1709</v>
      </c>
      <c r="B70" s="38">
        <v>42509.413252314815</v>
      </c>
    </row>
    <row r="71" spans="1:49" x14ac:dyDescent="0.25">
      <c r="A71" t="s">
        <v>1710</v>
      </c>
      <c r="B71">
        <v>2401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15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15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16</v>
      </c>
      <c r="W74">
        <v>15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15</v>
      </c>
      <c r="AE74">
        <v>15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158.15799999999999</v>
      </c>
      <c r="C75">
        <v>208.43199999999999</v>
      </c>
      <c r="D75">
        <v>156.36099999999999</v>
      </c>
      <c r="E75">
        <v>148.02699999999999</v>
      </c>
      <c r="F75">
        <v>190.64599999999999</v>
      </c>
      <c r="G75">
        <v>203.64</v>
      </c>
      <c r="H75">
        <v>159.191</v>
      </c>
      <c r="I75">
        <v>128.65600000000001</v>
      </c>
      <c r="J75">
        <v>194.71700000000001</v>
      </c>
      <c r="K75">
        <v>147.887</v>
      </c>
      <c r="L75">
        <v>163.45400000000001</v>
      </c>
      <c r="M75">
        <v>186.78299999999999</v>
      </c>
      <c r="N75">
        <v>177.00700000000001</v>
      </c>
      <c r="O75">
        <v>132.649</v>
      </c>
      <c r="P75">
        <v>116.545</v>
      </c>
      <c r="Q75">
        <v>127.815</v>
      </c>
      <c r="R75">
        <v>271.44299999999998</v>
      </c>
      <c r="S75">
        <v>223.334</v>
      </c>
      <c r="T75">
        <v>198.447</v>
      </c>
      <c r="U75">
        <v>169.607</v>
      </c>
      <c r="V75">
        <v>279.44299999999998</v>
      </c>
      <c r="W75">
        <v>164.49100000000001</v>
      </c>
      <c r="X75">
        <v>153.33500000000001</v>
      </c>
      <c r="Y75">
        <v>131.11699999999999</v>
      </c>
      <c r="Z75">
        <v>225.398</v>
      </c>
      <c r="AA75">
        <v>132.74199999999999</v>
      </c>
      <c r="AB75">
        <v>166.97399999999999</v>
      </c>
      <c r="AC75">
        <v>123.992</v>
      </c>
      <c r="AD75">
        <v>133.34100000000001</v>
      </c>
      <c r="AE75">
        <v>168.93799999999999</v>
      </c>
      <c r="AF75">
        <v>118.533</v>
      </c>
      <c r="AG75">
        <v>107.229</v>
      </c>
      <c r="AH75">
        <v>157.18600000000001</v>
      </c>
      <c r="AI75">
        <v>228.31399999999999</v>
      </c>
      <c r="AJ75">
        <v>149.774</v>
      </c>
      <c r="AK75">
        <v>175.63800000000001</v>
      </c>
      <c r="AL75">
        <v>134.108</v>
      </c>
      <c r="AM75">
        <v>152.11600000000001</v>
      </c>
      <c r="AN75">
        <v>131.17500000000001</v>
      </c>
      <c r="AO75">
        <v>122.16800000000001</v>
      </c>
      <c r="AP75">
        <v>228.958</v>
      </c>
      <c r="AQ75">
        <v>151.74799999999999</v>
      </c>
      <c r="AR75">
        <v>204.965</v>
      </c>
      <c r="AS75">
        <v>198.87700000000001</v>
      </c>
      <c r="AT75">
        <v>164.98400000000001</v>
      </c>
      <c r="AU75">
        <v>152.149</v>
      </c>
      <c r="AV75">
        <v>144.126</v>
      </c>
      <c r="AW75">
        <v>100.752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2478</v>
      </c>
    </row>
    <row r="78" spans="1:49" x14ac:dyDescent="0.25">
      <c r="A78" t="s">
        <v>1709</v>
      </c>
      <c r="B78" s="38">
        <v>42509.426817129628</v>
      </c>
    </row>
    <row r="79" spans="1:49" x14ac:dyDescent="0.25">
      <c r="A79" t="s">
        <v>1710</v>
      </c>
      <c r="B79">
        <v>2400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12</v>
      </c>
      <c r="D82">
        <v>16</v>
      </c>
      <c r="E82">
        <v>15</v>
      </c>
      <c r="F82">
        <v>16</v>
      </c>
      <c r="G82">
        <v>15</v>
      </c>
      <c r="H82">
        <v>16</v>
      </c>
      <c r="I82">
        <v>16</v>
      </c>
      <c r="J82">
        <v>16</v>
      </c>
      <c r="K82">
        <v>0</v>
      </c>
      <c r="L82">
        <v>15</v>
      </c>
      <c r="M82">
        <v>16</v>
      </c>
      <c r="N82">
        <v>16</v>
      </c>
      <c r="O82">
        <v>16</v>
      </c>
      <c r="P82">
        <v>15</v>
      </c>
      <c r="Q82">
        <v>15</v>
      </c>
      <c r="R82">
        <v>16</v>
      </c>
      <c r="S82">
        <v>13</v>
      </c>
      <c r="T82">
        <v>15</v>
      </c>
      <c r="U82">
        <v>16</v>
      </c>
      <c r="V82">
        <v>16</v>
      </c>
      <c r="W82">
        <v>15</v>
      </c>
      <c r="X82">
        <v>16</v>
      </c>
      <c r="Y82">
        <v>16</v>
      </c>
      <c r="Z82">
        <v>16</v>
      </c>
      <c r="AA82">
        <v>0</v>
      </c>
      <c r="AB82">
        <v>15</v>
      </c>
      <c r="AC82">
        <v>16</v>
      </c>
      <c r="AD82">
        <v>15</v>
      </c>
      <c r="AE82">
        <v>15</v>
      </c>
      <c r="AF82">
        <v>16</v>
      </c>
      <c r="AG82">
        <v>15</v>
      </c>
      <c r="AH82">
        <v>16</v>
      </c>
      <c r="AI82">
        <v>16</v>
      </c>
      <c r="AJ82">
        <v>16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14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104.06699999999999</v>
      </c>
      <c r="C83">
        <v>25.271000000000001</v>
      </c>
      <c r="D83">
        <v>69.951999999999998</v>
      </c>
      <c r="E83">
        <v>126.405</v>
      </c>
      <c r="F83">
        <v>146.14099999999999</v>
      </c>
      <c r="G83">
        <v>173.357</v>
      </c>
      <c r="H83">
        <v>115.434</v>
      </c>
      <c r="I83">
        <v>79.444999999999993</v>
      </c>
      <c r="J83">
        <v>83.269000000000005</v>
      </c>
      <c r="K83">
        <v>0</v>
      </c>
      <c r="L83">
        <v>27.187999999999999</v>
      </c>
      <c r="M83">
        <v>80.783000000000001</v>
      </c>
      <c r="N83">
        <v>71.203000000000003</v>
      </c>
      <c r="O83">
        <v>80.204999999999998</v>
      </c>
      <c r="P83">
        <v>59.134999999999998</v>
      </c>
      <c r="Q83">
        <v>70.331999999999994</v>
      </c>
      <c r="R83">
        <v>159.322</v>
      </c>
      <c r="S83">
        <v>31.965</v>
      </c>
      <c r="T83">
        <v>70.393000000000001</v>
      </c>
      <c r="U83">
        <v>66.522999999999996</v>
      </c>
      <c r="V83">
        <v>115.703</v>
      </c>
      <c r="W83">
        <v>141.322</v>
      </c>
      <c r="X83">
        <v>73.786000000000001</v>
      </c>
      <c r="Y83">
        <v>57.92</v>
      </c>
      <c r="Z83">
        <v>266.51400000000001</v>
      </c>
      <c r="AA83">
        <v>0</v>
      </c>
      <c r="AB83">
        <v>33.957999999999998</v>
      </c>
      <c r="AC83">
        <v>54.445</v>
      </c>
      <c r="AD83">
        <v>66.221999999999994</v>
      </c>
      <c r="AE83">
        <v>77.527000000000001</v>
      </c>
      <c r="AF83">
        <v>99.572999999999993</v>
      </c>
      <c r="AG83">
        <v>66.893000000000001</v>
      </c>
      <c r="AH83">
        <v>165.55600000000001</v>
      </c>
      <c r="AI83">
        <v>223.40899999999999</v>
      </c>
      <c r="AJ83">
        <v>75.183999999999997</v>
      </c>
      <c r="AK83">
        <v>115.78400000000001</v>
      </c>
      <c r="AL83">
        <v>85.745000000000005</v>
      </c>
      <c r="AM83">
        <v>80.67</v>
      </c>
      <c r="AN83">
        <v>83.704999999999998</v>
      </c>
      <c r="AO83">
        <v>71.400000000000006</v>
      </c>
      <c r="AP83">
        <v>0</v>
      </c>
      <c r="AQ83">
        <v>33.289000000000001</v>
      </c>
      <c r="AR83">
        <v>80.691999999999993</v>
      </c>
      <c r="AS83">
        <v>92.495000000000005</v>
      </c>
      <c r="AT83">
        <v>90.344999999999999</v>
      </c>
      <c r="AU83">
        <v>88.364000000000004</v>
      </c>
      <c r="AV83">
        <v>94.411000000000001</v>
      </c>
      <c r="AW83">
        <v>72.778000000000006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18.75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0</v>
      </c>
      <c r="L86">
        <f t="shared" si="0"/>
        <v>25</v>
      </c>
      <c r="M86">
        <f t="shared" si="0"/>
        <v>100</v>
      </c>
      <c r="N86">
        <f t="shared" si="0"/>
        <v>87.5</v>
      </c>
      <c r="O86">
        <f t="shared" si="0"/>
        <v>100</v>
      </c>
      <c r="P86">
        <f t="shared" si="0"/>
        <v>110.00000000000001</v>
      </c>
      <c r="Q86">
        <f t="shared" si="0"/>
        <v>70</v>
      </c>
      <c r="R86">
        <f t="shared" si="0"/>
        <v>100</v>
      </c>
      <c r="S86">
        <f t="shared" si="0"/>
        <v>0</v>
      </c>
      <c r="T86">
        <f t="shared" si="0"/>
        <v>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0</v>
      </c>
      <c r="AB86">
        <f t="shared" si="0"/>
        <v>25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81.818181818181827</v>
      </c>
      <c r="AH86">
        <f t="shared" si="0"/>
        <v>100</v>
      </c>
      <c r="AI86">
        <f t="shared" si="0"/>
        <v>100</v>
      </c>
      <c r="AJ86">
        <f t="shared" si="0"/>
        <v>100</v>
      </c>
      <c r="AK86">
        <f t="shared" si="0"/>
        <v>93.75</v>
      </c>
      <c r="AL86">
        <f t="shared" si="0"/>
        <v>93.333333333333329</v>
      </c>
      <c r="AM86">
        <f t="shared" si="0"/>
        <v>86.666666666666671</v>
      </c>
      <c r="AN86">
        <f t="shared" si="0"/>
        <v>100</v>
      </c>
      <c r="AO86">
        <f t="shared" si="0"/>
        <v>81.25</v>
      </c>
      <c r="AP86">
        <f t="shared" si="0"/>
        <v>0</v>
      </c>
      <c r="AQ86">
        <f t="shared" si="0"/>
        <v>43.75</v>
      </c>
      <c r="AR86">
        <f t="shared" si="0"/>
        <v>100</v>
      </c>
      <c r="AS86">
        <f t="shared" si="0"/>
        <v>100</v>
      </c>
      <c r="AT86">
        <f t="shared" si="0"/>
        <v>87.5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25</v>
      </c>
      <c r="D87">
        <f t="shared" si="1"/>
        <v>93.75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93.75</v>
      </c>
      <c r="J87">
        <f t="shared" si="1"/>
        <v>100</v>
      </c>
      <c r="K87">
        <f t="shared" si="1"/>
        <v>0</v>
      </c>
      <c r="L87">
        <f t="shared" si="1"/>
        <v>87.5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0</v>
      </c>
      <c r="T87">
        <f t="shared" si="1"/>
        <v>43.75</v>
      </c>
      <c r="U87">
        <f t="shared" si="1"/>
        <v>87.5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6.25</v>
      </c>
      <c r="AB87">
        <f t="shared" si="1"/>
        <v>43.75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100</v>
      </c>
      <c r="AG87">
        <f t="shared" si="1"/>
        <v>100</v>
      </c>
      <c r="AH87">
        <f t="shared" si="1"/>
        <v>100</v>
      </c>
      <c r="AI87">
        <f t="shared" si="1"/>
        <v>100</v>
      </c>
      <c r="AJ87">
        <f t="shared" si="1"/>
        <v>100</v>
      </c>
      <c r="AK87">
        <f t="shared" si="1"/>
        <v>100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0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75</v>
      </c>
      <c r="D88">
        <f t="shared" si="2"/>
        <v>100</v>
      </c>
      <c r="E88">
        <f t="shared" si="2"/>
        <v>93.75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0</v>
      </c>
      <c r="L88">
        <f t="shared" si="2"/>
        <v>93.75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93.75</v>
      </c>
      <c r="R88">
        <f t="shared" si="2"/>
        <v>100</v>
      </c>
      <c r="S88">
        <f t="shared" si="2"/>
        <v>81.25</v>
      </c>
      <c r="T88">
        <f t="shared" si="2"/>
        <v>93.75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0</v>
      </c>
      <c r="AB88">
        <f t="shared" si="2"/>
        <v>93.75</v>
      </c>
      <c r="AC88">
        <f t="shared" si="2"/>
        <v>100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93.75</v>
      </c>
      <c r="AH88">
        <f t="shared" si="2"/>
        <v>100</v>
      </c>
      <c r="AI88">
        <f t="shared" si="2"/>
        <v>100</v>
      </c>
      <c r="AJ88">
        <f t="shared" si="2"/>
        <v>100</v>
      </c>
      <c r="AK88">
        <f t="shared" si="2"/>
        <v>100</v>
      </c>
      <c r="AL88">
        <f t="shared" si="2"/>
        <v>100</v>
      </c>
      <c r="AM88">
        <f t="shared" si="2"/>
        <v>100</v>
      </c>
      <c r="AN88">
        <f t="shared" si="2"/>
        <v>100</v>
      </c>
      <c r="AO88">
        <f t="shared" si="2"/>
        <v>100</v>
      </c>
      <c r="AP88">
        <f t="shared" si="2"/>
        <v>0</v>
      </c>
      <c r="AQ88">
        <f t="shared" si="2"/>
        <v>87.5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1631</v>
      </c>
      <c r="D89" s="7" t="s">
        <v>1631</v>
      </c>
      <c r="E89" s="7" t="s">
        <v>1631</v>
      </c>
      <c r="F89" s="7" t="s">
        <v>1631</v>
      </c>
      <c r="G89" s="7" t="s">
        <v>1631</v>
      </c>
      <c r="H89" s="7" t="s">
        <v>1631</v>
      </c>
      <c r="I89" s="7" t="s">
        <v>1631</v>
      </c>
      <c r="J89" s="7" t="s">
        <v>1644</v>
      </c>
      <c r="K89" s="7" t="s">
        <v>1635</v>
      </c>
      <c r="L89" s="7" t="s">
        <v>1635</v>
      </c>
      <c r="M89" s="7" t="s">
        <v>1635</v>
      </c>
      <c r="N89" s="7" t="s">
        <v>1635</v>
      </c>
      <c r="O89" s="7" t="s">
        <v>1635</v>
      </c>
      <c r="P89" s="7" t="s">
        <v>1635</v>
      </c>
      <c r="Q89" s="7" t="s">
        <v>1635</v>
      </c>
      <c r="R89" s="7" t="s">
        <v>1644</v>
      </c>
      <c r="S89" s="7" t="s">
        <v>1639</v>
      </c>
      <c r="T89" s="7" t="s">
        <v>1639</v>
      </c>
      <c r="U89" s="7" t="s">
        <v>1639</v>
      </c>
      <c r="V89" s="7" t="s">
        <v>1639</v>
      </c>
      <c r="W89" s="7" t="s">
        <v>1639</v>
      </c>
      <c r="X89" s="7" t="s">
        <v>1639</v>
      </c>
      <c r="Y89" s="7" t="s">
        <v>1639</v>
      </c>
      <c r="Z89" s="7" t="s">
        <v>1686</v>
      </c>
      <c r="AA89" s="7" t="s">
        <v>962</v>
      </c>
      <c r="AB89" s="7" t="s">
        <v>962</v>
      </c>
      <c r="AC89" s="7" t="s">
        <v>962</v>
      </c>
      <c r="AD89" s="7" t="s">
        <v>962</v>
      </c>
      <c r="AE89" s="7" t="s">
        <v>962</v>
      </c>
      <c r="AF89" s="7" t="s">
        <v>962</v>
      </c>
      <c r="AG89" s="7" t="s">
        <v>962</v>
      </c>
      <c r="AH89" s="7" t="s">
        <v>1686</v>
      </c>
      <c r="AI89" s="7" t="s">
        <v>966</v>
      </c>
      <c r="AJ89" s="7" t="s">
        <v>966</v>
      </c>
      <c r="AK89" s="7" t="s">
        <v>966</v>
      </c>
      <c r="AL89" s="7" t="s">
        <v>966</v>
      </c>
      <c r="AM89" s="7" t="s">
        <v>966</v>
      </c>
      <c r="AN89" s="7" t="s">
        <v>966</v>
      </c>
      <c r="AO89" s="7" t="s">
        <v>966</v>
      </c>
      <c r="AP89" s="7" t="s">
        <v>1794</v>
      </c>
      <c r="AQ89" s="7" t="s">
        <v>970</v>
      </c>
      <c r="AR89" s="7" t="s">
        <v>970</v>
      </c>
      <c r="AS89" s="7" t="s">
        <v>970</v>
      </c>
      <c r="AT89" s="7" t="s">
        <v>970</v>
      </c>
      <c r="AU89" s="7" t="s">
        <v>970</v>
      </c>
      <c r="AV89" s="7" t="s">
        <v>970</v>
      </c>
      <c r="AW89" s="7" t="s">
        <v>970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W91" si="3">AVERAGE(C86:C88)</f>
        <v>39.583333333333336</v>
      </c>
      <c r="D91">
        <f t="shared" si="3"/>
        <v>97.916666666666671</v>
      </c>
      <c r="E91">
        <f t="shared" si="3"/>
        <v>97.916666666666671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97.916666666666671</v>
      </c>
      <c r="J91">
        <f t="shared" si="3"/>
        <v>100</v>
      </c>
      <c r="K91">
        <f t="shared" si="3"/>
        <v>0</v>
      </c>
      <c r="L91">
        <f t="shared" si="3"/>
        <v>68.75</v>
      </c>
      <c r="M91">
        <f t="shared" si="3"/>
        <v>100</v>
      </c>
      <c r="N91">
        <f t="shared" si="3"/>
        <v>95.833333333333329</v>
      </c>
      <c r="O91">
        <f t="shared" si="3"/>
        <v>100</v>
      </c>
      <c r="P91">
        <f t="shared" si="3"/>
        <v>103.33333333333333</v>
      </c>
      <c r="Q91">
        <f t="shared" si="3"/>
        <v>87.916666666666671</v>
      </c>
      <c r="R91">
        <f t="shared" si="3"/>
        <v>100</v>
      </c>
      <c r="S91">
        <f t="shared" si="3"/>
        <v>27.083333333333332</v>
      </c>
      <c r="T91">
        <f t="shared" si="3"/>
        <v>45.833333333333336</v>
      </c>
      <c r="U91">
        <f t="shared" si="3"/>
        <v>95.833333333333329</v>
      </c>
      <c r="V91">
        <f t="shared" si="3"/>
        <v>100</v>
      </c>
      <c r="W91">
        <f t="shared" si="3"/>
        <v>100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2.0833333333333335</v>
      </c>
      <c r="AB91">
        <f t="shared" si="3"/>
        <v>54.166666666666664</v>
      </c>
      <c r="AC91">
        <f t="shared" si="3"/>
        <v>100</v>
      </c>
      <c r="AD91">
        <f t="shared" si="3"/>
        <v>100</v>
      </c>
      <c r="AE91">
        <f t="shared" si="3"/>
        <v>100</v>
      </c>
      <c r="AF91">
        <f t="shared" si="3"/>
        <v>100</v>
      </c>
      <c r="AG91">
        <f t="shared" si="3"/>
        <v>91.856060606060609</v>
      </c>
      <c r="AH91">
        <f t="shared" si="3"/>
        <v>100</v>
      </c>
      <c r="AI91">
        <f t="shared" si="3"/>
        <v>100</v>
      </c>
      <c r="AJ91">
        <f t="shared" si="3"/>
        <v>100</v>
      </c>
      <c r="AK91">
        <f t="shared" si="3"/>
        <v>97.916666666666671</v>
      </c>
      <c r="AL91">
        <f t="shared" si="3"/>
        <v>97.777777777777771</v>
      </c>
      <c r="AM91">
        <f t="shared" si="3"/>
        <v>95.555555555555557</v>
      </c>
      <c r="AN91">
        <f t="shared" si="3"/>
        <v>100</v>
      </c>
      <c r="AO91">
        <f t="shared" si="3"/>
        <v>93.75</v>
      </c>
      <c r="AP91">
        <f t="shared" si="3"/>
        <v>0</v>
      </c>
      <c r="AQ91">
        <f t="shared" si="3"/>
        <v>43.75</v>
      </c>
      <c r="AR91">
        <f t="shared" si="3"/>
        <v>100</v>
      </c>
      <c r="AS91">
        <f t="shared" si="3"/>
        <v>100</v>
      </c>
      <c r="AT91">
        <f t="shared" si="3"/>
        <v>95.833333333333329</v>
      </c>
      <c r="AU91">
        <f t="shared" si="3"/>
        <v>100</v>
      </c>
      <c r="AV91">
        <f t="shared" si="3"/>
        <v>100</v>
      </c>
      <c r="AW91">
        <f t="shared" si="3"/>
        <v>100</v>
      </c>
    </row>
    <row r="92" spans="1:49" x14ac:dyDescent="0.25">
      <c r="A92" t="s">
        <v>1774</v>
      </c>
      <c r="B92">
        <f>STDEV(B86:B88)</f>
        <v>0</v>
      </c>
      <c r="C92">
        <f t="shared" ref="C92:AW92" si="4">STDEV(C86:C88)</f>
        <v>30.83051788947655</v>
      </c>
      <c r="D92">
        <f t="shared" si="4"/>
        <v>3.6084391824351609</v>
      </c>
      <c r="E92">
        <f t="shared" si="4"/>
        <v>3.6084391824351609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3.6084391824351609</v>
      </c>
      <c r="J92">
        <f t="shared" si="4"/>
        <v>0</v>
      </c>
      <c r="K92">
        <f t="shared" si="4"/>
        <v>0</v>
      </c>
      <c r="L92">
        <f t="shared" si="4"/>
        <v>38.017265814363874</v>
      </c>
      <c r="M92">
        <f t="shared" si="4"/>
        <v>0</v>
      </c>
      <c r="N92">
        <f t="shared" si="4"/>
        <v>7.2168783648703219</v>
      </c>
      <c r="O92">
        <f t="shared" si="4"/>
        <v>0</v>
      </c>
      <c r="P92">
        <f t="shared" si="4"/>
        <v>5.7735026918962662</v>
      </c>
      <c r="Q92">
        <f t="shared" si="4"/>
        <v>15.827849927685502</v>
      </c>
      <c r="R92">
        <f t="shared" si="4"/>
        <v>0</v>
      </c>
      <c r="S92">
        <f t="shared" si="4"/>
        <v>46.909709371657087</v>
      </c>
      <c r="T92">
        <f t="shared" si="4"/>
        <v>46.909709371657094</v>
      </c>
      <c r="U92">
        <f t="shared" si="4"/>
        <v>7.2168783648703219</v>
      </c>
      <c r="V92">
        <f t="shared" si="4"/>
        <v>0</v>
      </c>
      <c r="W92">
        <f t="shared" si="4"/>
        <v>0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3.6084391824351609</v>
      </c>
      <c r="AB92">
        <f t="shared" si="4"/>
        <v>35.539004394233288</v>
      </c>
      <c r="AC92">
        <f t="shared" si="4"/>
        <v>0</v>
      </c>
      <c r="AD92">
        <f t="shared" si="4"/>
        <v>0</v>
      </c>
      <c r="AE92">
        <f t="shared" si="4"/>
        <v>0</v>
      </c>
      <c r="AF92">
        <f t="shared" si="4"/>
        <v>0</v>
      </c>
      <c r="AG92">
        <f t="shared" si="4"/>
        <v>9.237688180497873</v>
      </c>
      <c r="AH92">
        <f t="shared" si="4"/>
        <v>0</v>
      </c>
      <c r="AI92">
        <f t="shared" si="4"/>
        <v>0</v>
      </c>
      <c r="AJ92">
        <f t="shared" si="4"/>
        <v>0</v>
      </c>
      <c r="AK92">
        <f t="shared" si="4"/>
        <v>3.6084391824351609</v>
      </c>
      <c r="AL92">
        <f t="shared" si="4"/>
        <v>3.8490017945975077</v>
      </c>
      <c r="AM92">
        <f t="shared" si="4"/>
        <v>7.6980035891950074</v>
      </c>
      <c r="AN92">
        <f t="shared" si="4"/>
        <v>0</v>
      </c>
      <c r="AO92">
        <f t="shared" si="4"/>
        <v>10.825317547305483</v>
      </c>
      <c r="AP92">
        <f t="shared" si="4"/>
        <v>0</v>
      </c>
      <c r="AQ92">
        <f t="shared" si="4"/>
        <v>43.75</v>
      </c>
      <c r="AR92">
        <f t="shared" si="4"/>
        <v>0</v>
      </c>
      <c r="AS92">
        <f t="shared" si="4"/>
        <v>0</v>
      </c>
      <c r="AT92">
        <f t="shared" si="4"/>
        <v>7.2168783648703219</v>
      </c>
      <c r="AU92">
        <f t="shared" si="4"/>
        <v>0</v>
      </c>
      <c r="AV92">
        <f t="shared" si="4"/>
        <v>0</v>
      </c>
      <c r="AW92">
        <f t="shared" si="4"/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W93" si="5">STDEV(C86:C88)/SQRT(3)</f>
        <v>17.800007802744858</v>
      </c>
      <c r="D93">
        <f t="shared" si="5"/>
        <v>2.0833333333333335</v>
      </c>
      <c r="E93">
        <f t="shared" si="5"/>
        <v>2.0833333333333335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2.0833333333333335</v>
      </c>
      <c r="J93">
        <f t="shared" si="5"/>
        <v>0</v>
      </c>
      <c r="K93">
        <f t="shared" si="5"/>
        <v>0</v>
      </c>
      <c r="L93">
        <f t="shared" si="5"/>
        <v>21.949278651776542</v>
      </c>
      <c r="M93">
        <f t="shared" si="5"/>
        <v>0</v>
      </c>
      <c r="N93">
        <f t="shared" si="5"/>
        <v>4.166666666666667</v>
      </c>
      <c r="O93">
        <f t="shared" si="5"/>
        <v>0</v>
      </c>
      <c r="P93">
        <f t="shared" si="5"/>
        <v>3.3333333333333384</v>
      </c>
      <c r="Q93">
        <f t="shared" si="5"/>
        <v>9.1382134164422233</v>
      </c>
      <c r="R93">
        <f t="shared" si="5"/>
        <v>0</v>
      </c>
      <c r="S93">
        <f t="shared" si="5"/>
        <v>27.083333333333332</v>
      </c>
      <c r="T93">
        <f t="shared" si="5"/>
        <v>27.083333333333336</v>
      </c>
      <c r="U93">
        <f t="shared" si="5"/>
        <v>4.166666666666667</v>
      </c>
      <c r="V93">
        <f t="shared" si="5"/>
        <v>0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2.0833333333333335</v>
      </c>
      <c r="AB93">
        <f t="shared" si="5"/>
        <v>20.518453753741884</v>
      </c>
      <c r="AC93">
        <f t="shared" si="5"/>
        <v>0</v>
      </c>
      <c r="AD93">
        <f t="shared" si="5"/>
        <v>0</v>
      </c>
      <c r="AE93">
        <f t="shared" si="5"/>
        <v>0</v>
      </c>
      <c r="AF93">
        <f t="shared" si="5"/>
        <v>0</v>
      </c>
      <c r="AG93">
        <f t="shared" si="5"/>
        <v>5.3333817577002716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2.0833333333333335</v>
      </c>
      <c r="AL93">
        <f t="shared" si="5"/>
        <v>2.2222222222222237</v>
      </c>
      <c r="AM93">
        <f t="shared" si="5"/>
        <v>4.4444444444444429</v>
      </c>
      <c r="AN93">
        <f t="shared" si="5"/>
        <v>0</v>
      </c>
      <c r="AO93">
        <f t="shared" si="5"/>
        <v>6.25</v>
      </c>
      <c r="AP93">
        <f t="shared" si="5"/>
        <v>0</v>
      </c>
      <c r="AQ93">
        <f t="shared" si="5"/>
        <v>25.259074277046128</v>
      </c>
      <c r="AR93">
        <f t="shared" si="5"/>
        <v>0</v>
      </c>
      <c r="AS93">
        <f t="shared" si="5"/>
        <v>0</v>
      </c>
      <c r="AT93">
        <f t="shared" si="5"/>
        <v>4.166666666666667</v>
      </c>
      <c r="AU93">
        <f t="shared" si="5"/>
        <v>0</v>
      </c>
      <c r="AV93">
        <f>STDEV(AV86:AV88)/SQRT(3)</f>
        <v>0</v>
      </c>
      <c r="AW93">
        <f t="shared" si="5"/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56.544181894160992</v>
      </c>
      <c r="C97">
        <f t="shared" ref="C97:AW97" si="6">C47/C39*100</f>
        <v>7.1512379043952858</v>
      </c>
      <c r="D97">
        <f t="shared" si="6"/>
        <v>27.09176861174263</v>
      </c>
      <c r="E97">
        <f t="shared" si="6"/>
        <v>71.618410041841003</v>
      </c>
      <c r="F97">
        <f t="shared" si="6"/>
        <v>69.360244867354197</v>
      </c>
      <c r="G97">
        <f t="shared" si="6"/>
        <v>55.333826841599596</v>
      </c>
      <c r="H97">
        <f t="shared" si="6"/>
        <v>66.051530879418806</v>
      </c>
      <c r="I97">
        <f t="shared" si="6"/>
        <v>55.206909842671422</v>
      </c>
      <c r="J97">
        <f t="shared" si="6"/>
        <v>35.825336407012273</v>
      </c>
      <c r="K97">
        <f t="shared" si="6"/>
        <v>0</v>
      </c>
      <c r="L97">
        <f t="shared" si="6"/>
        <v>8.7337214024637877</v>
      </c>
      <c r="M97">
        <f t="shared" si="6"/>
        <v>40.553830831835555</v>
      </c>
      <c r="N97">
        <f t="shared" si="6"/>
        <v>57.390681980845905</v>
      </c>
      <c r="O97">
        <f t="shared" si="6"/>
        <v>48.387460630092058</v>
      </c>
      <c r="P97">
        <f t="shared" si="6"/>
        <v>110.69472348524903</v>
      </c>
      <c r="Q97">
        <f t="shared" si="6"/>
        <v>60.931123886822235</v>
      </c>
      <c r="R97">
        <f t="shared" si="6"/>
        <v>46.251880820141587</v>
      </c>
      <c r="S97">
        <f t="shared" si="6"/>
        <v>0</v>
      </c>
      <c r="T97">
        <f t="shared" si="6"/>
        <v>0</v>
      </c>
      <c r="U97">
        <f t="shared" si="6"/>
        <v>44.296716967872435</v>
      </c>
      <c r="V97">
        <f t="shared" si="6"/>
        <v>42.812305645149628</v>
      </c>
      <c r="W97">
        <f t="shared" si="6"/>
        <v>54.184868544475115</v>
      </c>
      <c r="X97">
        <f t="shared" si="6"/>
        <v>50.715244052230766</v>
      </c>
      <c r="Y97">
        <f t="shared" si="6"/>
        <v>54.783835189023996</v>
      </c>
      <c r="Z97">
        <f t="shared" si="6"/>
        <v>122.98969244763909</v>
      </c>
      <c r="AA97">
        <f t="shared" si="6"/>
        <v>0</v>
      </c>
      <c r="AB97">
        <f t="shared" si="6"/>
        <v>6.367142883891626</v>
      </c>
      <c r="AC97">
        <f t="shared" si="6"/>
        <v>69.116697901195195</v>
      </c>
      <c r="AD97">
        <f t="shared" si="6"/>
        <v>50.872346279059101</v>
      </c>
      <c r="AE97">
        <f t="shared" si="6"/>
        <v>84.932877149235992</v>
      </c>
      <c r="AF97">
        <f t="shared" si="6"/>
        <v>50.947153240460317</v>
      </c>
      <c r="AG97">
        <f t="shared" si="6"/>
        <v>62.494248907292381</v>
      </c>
      <c r="AH97">
        <f t="shared" si="6"/>
        <v>133.65093650545208</v>
      </c>
      <c r="AI97">
        <f t="shared" si="6"/>
        <v>82.96365222448388</v>
      </c>
      <c r="AJ97">
        <f t="shared" si="6"/>
        <v>49.31979198070546</v>
      </c>
      <c r="AK97">
        <f t="shared" si="6"/>
        <v>88.994296052090576</v>
      </c>
      <c r="AL97">
        <f t="shared" si="6"/>
        <v>53.913859682346256</v>
      </c>
      <c r="AM97">
        <f t="shared" si="6"/>
        <v>56.301559212206051</v>
      </c>
      <c r="AN97">
        <f t="shared" si="6"/>
        <v>54.224119941570223</v>
      </c>
      <c r="AO97">
        <f t="shared" si="6"/>
        <v>60.22110527569221</v>
      </c>
      <c r="AP97">
        <f t="shared" si="6"/>
        <v>0</v>
      </c>
      <c r="AQ97">
        <f t="shared" si="6"/>
        <v>14.321218521999477</v>
      </c>
      <c r="AR97">
        <f t="shared" si="6"/>
        <v>28.665680654857244</v>
      </c>
      <c r="AS97">
        <f t="shared" si="6"/>
        <v>39.515477227639629</v>
      </c>
      <c r="AT97">
        <f t="shared" si="6"/>
        <v>47.051013483610184</v>
      </c>
      <c r="AU97">
        <f t="shared" si="6"/>
        <v>60.615310341605465</v>
      </c>
      <c r="AV97">
        <f t="shared" si="6"/>
        <v>77.182680577556852</v>
      </c>
      <c r="AW97">
        <f t="shared" si="6"/>
        <v>58.149071464701208</v>
      </c>
    </row>
    <row r="98" spans="1:49" x14ac:dyDescent="0.25">
      <c r="A98" t="s">
        <v>1771</v>
      </c>
      <c r="B98">
        <f>B65/B57*100</f>
        <v>57.807433198678368</v>
      </c>
      <c r="C98">
        <f t="shared" ref="C98:AW98" si="7">C65/C57*100</f>
        <v>9.0995235433469084</v>
      </c>
      <c r="D98">
        <f t="shared" si="7"/>
        <v>51.448564236037043</v>
      </c>
      <c r="E98">
        <f t="shared" si="7"/>
        <v>108.58950247905625</v>
      </c>
      <c r="F98">
        <f t="shared" si="7"/>
        <v>80.484417415458438</v>
      </c>
      <c r="G98">
        <f t="shared" si="7"/>
        <v>70.924442887096689</v>
      </c>
      <c r="H98">
        <f t="shared" si="7"/>
        <v>75.425535274426835</v>
      </c>
      <c r="I98">
        <f t="shared" si="7"/>
        <v>61.417956859022624</v>
      </c>
      <c r="J98">
        <f t="shared" si="7"/>
        <v>41.181120782143637</v>
      </c>
      <c r="K98">
        <f t="shared" si="7"/>
        <v>0</v>
      </c>
      <c r="L98">
        <f t="shared" si="7"/>
        <v>13.317268319124242</v>
      </c>
      <c r="M98">
        <f t="shared" si="7"/>
        <v>34.834522571623225</v>
      </c>
      <c r="N98">
        <f t="shared" si="7"/>
        <v>51.425149700598801</v>
      </c>
      <c r="O98">
        <f t="shared" si="7"/>
        <v>50.341111634672508</v>
      </c>
      <c r="P98">
        <f t="shared" si="7"/>
        <v>49.064521630830136</v>
      </c>
      <c r="Q98">
        <f t="shared" si="7"/>
        <v>50.550882326049184</v>
      </c>
      <c r="R98">
        <f t="shared" si="7"/>
        <v>56.380922305476609</v>
      </c>
      <c r="S98">
        <f t="shared" si="7"/>
        <v>0</v>
      </c>
      <c r="T98">
        <f t="shared" si="7"/>
        <v>8.863677484637499</v>
      </c>
      <c r="U98">
        <f t="shared" si="7"/>
        <v>27.913247173725431</v>
      </c>
      <c r="V98">
        <f t="shared" si="7"/>
        <v>49.601792542438929</v>
      </c>
      <c r="W98">
        <f t="shared" si="7"/>
        <v>78.18962634422796</v>
      </c>
      <c r="X98">
        <f t="shared" si="7"/>
        <v>52.35259520658726</v>
      </c>
      <c r="Y98">
        <f t="shared" si="7"/>
        <v>57.950421208369818</v>
      </c>
      <c r="Z98">
        <f t="shared" si="7"/>
        <v>126.00872592559531</v>
      </c>
      <c r="AA98">
        <f t="shared" si="7"/>
        <v>3.0801759493401901</v>
      </c>
      <c r="AB98">
        <f t="shared" si="7"/>
        <v>9.3623885499765365</v>
      </c>
      <c r="AC98">
        <f t="shared" si="7"/>
        <v>74.381407087474642</v>
      </c>
      <c r="AD98">
        <f t="shared" si="7"/>
        <v>43.293157301935651</v>
      </c>
      <c r="AE98">
        <f t="shared" si="7"/>
        <v>60.822241537002007</v>
      </c>
      <c r="AF98">
        <f t="shared" si="7"/>
        <v>51.660541231093369</v>
      </c>
      <c r="AG98">
        <f t="shared" si="7"/>
        <v>52.519355803822265</v>
      </c>
      <c r="AH98">
        <f t="shared" si="7"/>
        <v>121.65841927064571</v>
      </c>
      <c r="AI98">
        <f t="shared" si="7"/>
        <v>87.767757955956355</v>
      </c>
      <c r="AJ98">
        <f t="shared" si="7"/>
        <v>51.250913075237406</v>
      </c>
      <c r="AK98">
        <f t="shared" si="7"/>
        <v>59.690288923187332</v>
      </c>
      <c r="AL98">
        <f t="shared" si="7"/>
        <v>53.299115283311934</v>
      </c>
      <c r="AM98">
        <f t="shared" si="7"/>
        <v>57.666292933512132</v>
      </c>
      <c r="AN98">
        <f t="shared" si="7"/>
        <v>55.435554923973285</v>
      </c>
      <c r="AO98">
        <f t="shared" si="7"/>
        <v>68.506046418467236</v>
      </c>
      <c r="AP98">
        <f t="shared" si="7"/>
        <v>0</v>
      </c>
      <c r="AQ98">
        <f t="shared" si="7"/>
        <v>0</v>
      </c>
      <c r="AR98">
        <f t="shared" si="7"/>
        <v>40.524676028355984</v>
      </c>
      <c r="AS98">
        <f t="shared" si="7"/>
        <v>47.29272897893653</v>
      </c>
      <c r="AT98">
        <f t="shared" si="7"/>
        <v>55.161817241703481</v>
      </c>
      <c r="AU98">
        <f t="shared" si="7"/>
        <v>66.717147858949062</v>
      </c>
      <c r="AV98">
        <f t="shared" si="7"/>
        <v>68.663840897116302</v>
      </c>
      <c r="AW98">
        <f t="shared" si="7"/>
        <v>80.643214000310465</v>
      </c>
    </row>
    <row r="99" spans="1:49" x14ac:dyDescent="0.25">
      <c r="A99" t="s">
        <v>1772</v>
      </c>
      <c r="B99">
        <f>B83/B75*100</f>
        <v>65.799390482934783</v>
      </c>
      <c r="C99">
        <f t="shared" ref="C99:AW99" si="8">C83/C75*100</f>
        <v>12.124337913564137</v>
      </c>
      <c r="D99">
        <f t="shared" si="8"/>
        <v>44.737498481079044</v>
      </c>
      <c r="E99">
        <f t="shared" si="8"/>
        <v>85.393205293628867</v>
      </c>
      <c r="F99">
        <f t="shared" si="8"/>
        <v>76.655686455524901</v>
      </c>
      <c r="G99">
        <f t="shared" si="8"/>
        <v>85.129149479473583</v>
      </c>
      <c r="H99">
        <f t="shared" si="8"/>
        <v>72.512893316833242</v>
      </c>
      <c r="I99">
        <f t="shared" si="8"/>
        <v>61.749937818679257</v>
      </c>
      <c r="J99">
        <f t="shared" si="8"/>
        <v>42.764114073244755</v>
      </c>
      <c r="K99">
        <f t="shared" si="8"/>
        <v>0</v>
      </c>
      <c r="L99">
        <f t="shared" si="8"/>
        <v>16.633425917995275</v>
      </c>
      <c r="M99">
        <f t="shared" si="8"/>
        <v>43.249653341042823</v>
      </c>
      <c r="N99">
        <f t="shared" si="8"/>
        <v>40.226092753393935</v>
      </c>
      <c r="O99">
        <f t="shared" si="8"/>
        <v>60.464081900353563</v>
      </c>
      <c r="P99">
        <f t="shared" si="8"/>
        <v>50.740057488523746</v>
      </c>
      <c r="Q99">
        <f t="shared" si="8"/>
        <v>55.026405351484563</v>
      </c>
      <c r="R99">
        <f t="shared" si="8"/>
        <v>58.694458873501986</v>
      </c>
      <c r="S99">
        <f t="shared" si="8"/>
        <v>14.3126438428542</v>
      </c>
      <c r="T99">
        <f t="shared" si="8"/>
        <v>35.471939611080039</v>
      </c>
      <c r="U99">
        <f t="shared" si="8"/>
        <v>39.221848154852097</v>
      </c>
      <c r="V99">
        <f t="shared" si="8"/>
        <v>41.404866108651852</v>
      </c>
      <c r="W99">
        <f t="shared" si="8"/>
        <v>85.914730897131136</v>
      </c>
      <c r="X99">
        <f t="shared" si="8"/>
        <v>48.12078129585548</v>
      </c>
      <c r="Y99">
        <f t="shared" si="8"/>
        <v>44.174287087105412</v>
      </c>
      <c r="Z99">
        <f t="shared" si="8"/>
        <v>118.24151057240971</v>
      </c>
      <c r="AA99">
        <f t="shared" si="8"/>
        <v>0</v>
      </c>
      <c r="AB99">
        <f t="shared" si="8"/>
        <v>20.33729802244661</v>
      </c>
      <c r="AC99">
        <f t="shared" si="8"/>
        <v>43.910090973611197</v>
      </c>
      <c r="AD99">
        <f t="shared" si="8"/>
        <v>49.663644340450418</v>
      </c>
      <c r="AE99">
        <f t="shared" si="8"/>
        <v>45.890800175212206</v>
      </c>
      <c r="AF99">
        <f t="shared" si="8"/>
        <v>84.004454455721188</v>
      </c>
      <c r="AG99">
        <f t="shared" si="8"/>
        <v>62.383310485036702</v>
      </c>
      <c r="AH99">
        <f t="shared" si="8"/>
        <v>105.32490170880358</v>
      </c>
      <c r="AI99">
        <f t="shared" si="8"/>
        <v>97.85164291283057</v>
      </c>
      <c r="AJ99">
        <f t="shared" si="8"/>
        <v>50.198298770147019</v>
      </c>
      <c r="AK99">
        <f t="shared" si="8"/>
        <v>65.921953108097341</v>
      </c>
      <c r="AL99">
        <f t="shared" si="8"/>
        <v>63.937274435529581</v>
      </c>
      <c r="AM99">
        <f t="shared" si="8"/>
        <v>53.031896710405213</v>
      </c>
      <c r="AN99">
        <f t="shared" si="8"/>
        <v>63.811701924909471</v>
      </c>
      <c r="AO99">
        <f t="shared" si="8"/>
        <v>58.444109750507501</v>
      </c>
      <c r="AP99">
        <f t="shared" si="8"/>
        <v>0</v>
      </c>
      <c r="AQ99">
        <f t="shared" si="8"/>
        <v>21.937027176634949</v>
      </c>
      <c r="AR99">
        <f t="shared" si="8"/>
        <v>39.368672700217104</v>
      </c>
      <c r="AS99">
        <f t="shared" si="8"/>
        <v>46.508646047557036</v>
      </c>
      <c r="AT99">
        <f t="shared" si="8"/>
        <v>54.759855501139498</v>
      </c>
      <c r="AU99">
        <f t="shared" si="8"/>
        <v>58.077279508902457</v>
      </c>
      <c r="AV99">
        <f t="shared" si="8"/>
        <v>65.505876802242483</v>
      </c>
      <c r="AW99">
        <f t="shared" si="8"/>
        <v>72.234794346514221</v>
      </c>
    </row>
    <row r="100" spans="1:49" s="7" customFormat="1" x14ac:dyDescent="0.25">
      <c r="A100" s="7" t="s">
        <v>1773</v>
      </c>
      <c r="B100" s="7" t="s">
        <v>1644</v>
      </c>
      <c r="C100" s="7" t="s">
        <v>1631</v>
      </c>
      <c r="D100" s="7" t="s">
        <v>1631</v>
      </c>
      <c r="E100" s="7" t="s">
        <v>1631</v>
      </c>
      <c r="F100" s="7" t="s">
        <v>1631</v>
      </c>
      <c r="G100" s="7" t="s">
        <v>1631</v>
      </c>
      <c r="H100" s="7" t="s">
        <v>1631</v>
      </c>
      <c r="I100" s="7" t="s">
        <v>1631</v>
      </c>
      <c r="J100" s="7" t="s">
        <v>1644</v>
      </c>
      <c r="K100" s="7" t="s">
        <v>1635</v>
      </c>
      <c r="L100" s="7" t="s">
        <v>1635</v>
      </c>
      <c r="M100" s="7" t="s">
        <v>1635</v>
      </c>
      <c r="N100" s="7" t="s">
        <v>1635</v>
      </c>
      <c r="O100" s="7" t="s">
        <v>1635</v>
      </c>
      <c r="P100" s="7" t="s">
        <v>1635</v>
      </c>
      <c r="Q100" s="7" t="s">
        <v>1635</v>
      </c>
      <c r="R100" s="7" t="s">
        <v>1644</v>
      </c>
      <c r="S100" s="7" t="s">
        <v>1639</v>
      </c>
      <c r="T100" s="7" t="s">
        <v>1639</v>
      </c>
      <c r="U100" s="7" t="s">
        <v>1639</v>
      </c>
      <c r="V100" s="7" t="s">
        <v>1639</v>
      </c>
      <c r="W100" s="7" t="s">
        <v>1639</v>
      </c>
      <c r="X100" s="7" t="s">
        <v>1639</v>
      </c>
      <c r="Y100" s="7" t="s">
        <v>1639</v>
      </c>
      <c r="Z100" s="7" t="s">
        <v>1686</v>
      </c>
      <c r="AA100" s="7" t="s">
        <v>962</v>
      </c>
      <c r="AB100" s="7" t="s">
        <v>962</v>
      </c>
      <c r="AC100" s="7" t="s">
        <v>962</v>
      </c>
      <c r="AD100" s="7" t="s">
        <v>962</v>
      </c>
      <c r="AE100" s="7" t="s">
        <v>962</v>
      </c>
      <c r="AF100" s="7" t="s">
        <v>962</v>
      </c>
      <c r="AG100" s="7" t="s">
        <v>962</v>
      </c>
      <c r="AH100" s="7" t="s">
        <v>1686</v>
      </c>
      <c r="AI100" s="7" t="s">
        <v>966</v>
      </c>
      <c r="AJ100" s="7" t="s">
        <v>966</v>
      </c>
      <c r="AK100" s="7" t="s">
        <v>966</v>
      </c>
      <c r="AL100" s="7" t="s">
        <v>966</v>
      </c>
      <c r="AM100" s="7" t="s">
        <v>966</v>
      </c>
      <c r="AN100" s="7" t="s">
        <v>966</v>
      </c>
      <c r="AO100" s="7" t="s">
        <v>966</v>
      </c>
      <c r="AP100" s="7" t="s">
        <v>1794</v>
      </c>
      <c r="AQ100" s="7" t="s">
        <v>970</v>
      </c>
      <c r="AR100" s="7" t="s">
        <v>970</v>
      </c>
      <c r="AS100" s="7" t="s">
        <v>970</v>
      </c>
      <c r="AT100" s="7" t="s">
        <v>970</v>
      </c>
      <c r="AU100" s="7" t="s">
        <v>970</v>
      </c>
      <c r="AV100" s="7" t="s">
        <v>970</v>
      </c>
      <c r="AW100" s="7" t="s">
        <v>970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60.050335191924717</v>
      </c>
      <c r="C102">
        <f t="shared" ref="C102:AW102" si="9">AVERAGE(C97:C99)</f>
        <v>9.458366453768777</v>
      </c>
      <c r="D102">
        <f t="shared" si="9"/>
        <v>41.092610442952903</v>
      </c>
      <c r="E102">
        <f t="shared" si="9"/>
        <v>88.533705938175373</v>
      </c>
      <c r="F102">
        <f t="shared" si="9"/>
        <v>75.500116246112512</v>
      </c>
      <c r="G102">
        <f t="shared" si="9"/>
        <v>70.462473069389958</v>
      </c>
      <c r="H102">
        <f t="shared" si="9"/>
        <v>71.32998649022629</v>
      </c>
      <c r="I102">
        <f t="shared" si="9"/>
        <v>59.45826817345776</v>
      </c>
      <c r="J102">
        <f t="shared" si="9"/>
        <v>39.923523754133555</v>
      </c>
      <c r="K102">
        <f t="shared" si="9"/>
        <v>0</v>
      </c>
      <c r="L102">
        <f t="shared" si="9"/>
        <v>12.894805213194436</v>
      </c>
      <c r="M102">
        <f t="shared" si="9"/>
        <v>39.546002248167206</v>
      </c>
      <c r="N102">
        <f t="shared" si="9"/>
        <v>49.680641478279547</v>
      </c>
      <c r="O102">
        <f t="shared" si="9"/>
        <v>53.064218055039383</v>
      </c>
      <c r="P102">
        <f t="shared" si="9"/>
        <v>70.166434201534301</v>
      </c>
      <c r="Q102">
        <f t="shared" si="9"/>
        <v>55.502803854785327</v>
      </c>
      <c r="R102">
        <f t="shared" si="9"/>
        <v>53.77575399970673</v>
      </c>
      <c r="S102">
        <f t="shared" si="9"/>
        <v>4.7708812809514001</v>
      </c>
      <c r="T102">
        <f t="shared" si="9"/>
        <v>14.778539031905845</v>
      </c>
      <c r="U102">
        <f t="shared" si="9"/>
        <v>37.14393743214999</v>
      </c>
      <c r="V102">
        <f t="shared" si="9"/>
        <v>44.606321432080136</v>
      </c>
      <c r="W102">
        <f t="shared" si="9"/>
        <v>72.763075261944735</v>
      </c>
      <c r="X102">
        <f t="shared" si="9"/>
        <v>50.396206851557828</v>
      </c>
      <c r="Y102">
        <f t="shared" si="9"/>
        <v>52.302847828166399</v>
      </c>
      <c r="Z102">
        <f t="shared" si="9"/>
        <v>122.41330964854804</v>
      </c>
      <c r="AA102">
        <f t="shared" si="9"/>
        <v>1.02672531644673</v>
      </c>
      <c r="AB102">
        <f t="shared" si="9"/>
        <v>12.022276485438256</v>
      </c>
      <c r="AC102">
        <f t="shared" si="9"/>
        <v>62.469398654093681</v>
      </c>
      <c r="AD102">
        <f t="shared" si="9"/>
        <v>47.943049307148385</v>
      </c>
      <c r="AE102">
        <f t="shared" si="9"/>
        <v>63.881972953816735</v>
      </c>
      <c r="AF102">
        <f t="shared" si="9"/>
        <v>62.204049642424955</v>
      </c>
      <c r="AG102">
        <f t="shared" si="9"/>
        <v>59.132305065383783</v>
      </c>
      <c r="AH102">
        <f t="shared" si="9"/>
        <v>120.21141916163378</v>
      </c>
      <c r="AI102">
        <f t="shared" si="9"/>
        <v>89.527684364423592</v>
      </c>
      <c r="AJ102">
        <f t="shared" si="9"/>
        <v>50.256334608696626</v>
      </c>
      <c r="AK102">
        <f t="shared" si="9"/>
        <v>71.535512694458419</v>
      </c>
      <c r="AL102">
        <f t="shared" si="9"/>
        <v>57.05008313372926</v>
      </c>
      <c r="AM102">
        <f t="shared" si="9"/>
        <v>55.666582952041132</v>
      </c>
      <c r="AN102">
        <f t="shared" si="9"/>
        <v>57.823792263484329</v>
      </c>
      <c r="AO102">
        <f t="shared" si="9"/>
        <v>62.390420481555644</v>
      </c>
      <c r="AP102">
        <f t="shared" si="9"/>
        <v>0</v>
      </c>
      <c r="AQ102">
        <f t="shared" si="9"/>
        <v>12.086081899544808</v>
      </c>
      <c r="AR102">
        <f t="shared" si="9"/>
        <v>36.186343127810112</v>
      </c>
      <c r="AS102">
        <f t="shared" si="9"/>
        <v>44.438950751377739</v>
      </c>
      <c r="AT102">
        <f t="shared" si="9"/>
        <v>52.324228742151057</v>
      </c>
      <c r="AU102">
        <f t="shared" si="9"/>
        <v>61.803245903152323</v>
      </c>
      <c r="AV102">
        <f t="shared" si="9"/>
        <v>70.45079942563855</v>
      </c>
      <c r="AW102">
        <f t="shared" si="9"/>
        <v>70.342359937175289</v>
      </c>
    </row>
    <row r="103" spans="1:49" x14ac:dyDescent="0.25">
      <c r="A103" t="s">
        <v>1774</v>
      </c>
      <c r="B103">
        <f>STDEV(B97:B99)</f>
        <v>5.0187327602602396</v>
      </c>
      <c r="C103">
        <f t="shared" ref="C103:AW103" si="10">STDEV(C97:C99)</f>
        <v>2.5058944712554925</v>
      </c>
      <c r="D103">
        <f t="shared" si="10"/>
        <v>12.580829856522529</v>
      </c>
      <c r="E103">
        <f t="shared" si="10"/>
        <v>18.684551833642633</v>
      </c>
      <c r="F103">
        <f t="shared" si="10"/>
        <v>5.6513989950860877</v>
      </c>
      <c r="G103">
        <f t="shared" si="10"/>
        <v>14.903032404786059</v>
      </c>
      <c r="H103">
        <f t="shared" si="10"/>
        <v>4.7976495307319453</v>
      </c>
      <c r="I103">
        <f t="shared" si="10"/>
        <v>3.6855241936464727</v>
      </c>
      <c r="J103">
        <f t="shared" si="10"/>
        <v>3.6363197864044516</v>
      </c>
      <c r="K103">
        <f t="shared" si="10"/>
        <v>0</v>
      </c>
      <c r="L103">
        <f t="shared" si="10"/>
        <v>3.9667605379050777</v>
      </c>
      <c r="M103">
        <f t="shared" si="10"/>
        <v>4.2971380367812646</v>
      </c>
      <c r="N103">
        <f t="shared" si="10"/>
        <v>8.7142562815247757</v>
      </c>
      <c r="O103">
        <f t="shared" si="10"/>
        <v>6.4824900122418692</v>
      </c>
      <c r="P103">
        <f t="shared" si="10"/>
        <v>35.108525023147209</v>
      </c>
      <c r="Q103">
        <f t="shared" si="10"/>
        <v>5.2064930966496483</v>
      </c>
      <c r="R103">
        <f t="shared" si="10"/>
        <v>6.6177498879553021</v>
      </c>
      <c r="S103">
        <f t="shared" si="10"/>
        <v>8.2634087754871128</v>
      </c>
      <c r="T103">
        <f t="shared" si="10"/>
        <v>18.46087254940954</v>
      </c>
      <c r="U103">
        <f t="shared" si="10"/>
        <v>8.3870617830424834</v>
      </c>
      <c r="V103">
        <f t="shared" si="10"/>
        <v>4.38306630374744</v>
      </c>
      <c r="W103">
        <f t="shared" si="10"/>
        <v>16.546348047714179</v>
      </c>
      <c r="X103">
        <f t="shared" si="10"/>
        <v>2.1338699105910055</v>
      </c>
      <c r="Y103">
        <f t="shared" si="10"/>
        <v>7.2153961461114049</v>
      </c>
      <c r="Z103">
        <f t="shared" si="10"/>
        <v>3.9155550607808562</v>
      </c>
      <c r="AA103">
        <f t="shared" si="10"/>
        <v>1.7783404135029699</v>
      </c>
      <c r="AB103">
        <f t="shared" si="10"/>
        <v>7.3551044534210863</v>
      </c>
      <c r="AC103">
        <f t="shared" si="10"/>
        <v>16.286964630898414</v>
      </c>
      <c r="AD103">
        <f t="shared" si="10"/>
        <v>4.0720218367790109</v>
      </c>
      <c r="AE103">
        <f t="shared" si="10"/>
        <v>19.700061189465387</v>
      </c>
      <c r="AF103">
        <f t="shared" si="10"/>
        <v>18.883073587845505</v>
      </c>
      <c r="AG103">
        <f t="shared" si="10"/>
        <v>5.7272506742217431</v>
      </c>
      <c r="AH103">
        <f t="shared" si="10"/>
        <v>14.218347963523955</v>
      </c>
      <c r="AI103">
        <f t="shared" si="10"/>
        <v>7.5984256531527476</v>
      </c>
      <c r="AJ103">
        <f t="shared" si="10"/>
        <v>0.9668677724247936</v>
      </c>
      <c r="AK103">
        <f t="shared" si="10"/>
        <v>15.437462449344522</v>
      </c>
      <c r="AL103">
        <f t="shared" si="10"/>
        <v>5.9723973988450858</v>
      </c>
      <c r="AM103">
        <f t="shared" si="10"/>
        <v>2.3815547918149371</v>
      </c>
      <c r="AN103">
        <f t="shared" si="10"/>
        <v>5.2209376805502012</v>
      </c>
      <c r="AO103">
        <f t="shared" si="10"/>
        <v>5.3702968934967563</v>
      </c>
      <c r="AP103">
        <f t="shared" si="10"/>
        <v>0</v>
      </c>
      <c r="AQ103">
        <f t="shared" si="10"/>
        <v>11.138005527377135</v>
      </c>
      <c r="AR103">
        <f t="shared" si="10"/>
        <v>6.538681743878362</v>
      </c>
      <c r="AS103">
        <f t="shared" si="10"/>
        <v>4.281838409495708</v>
      </c>
      <c r="AT103">
        <f t="shared" si="10"/>
        <v>4.5711587898913004</v>
      </c>
      <c r="AU103">
        <f t="shared" si="10"/>
        <v>4.4407459339985893</v>
      </c>
      <c r="AV103">
        <f t="shared" si="10"/>
        <v>6.0400208765196135</v>
      </c>
      <c r="AW103">
        <f t="shared" si="10"/>
        <v>11.36585206213393</v>
      </c>
    </row>
    <row r="104" spans="1:49" x14ac:dyDescent="0.25">
      <c r="A104" t="s">
        <v>1775</v>
      </c>
      <c r="B104">
        <f>STDEV(B97:B99)/SQRT(3)</f>
        <v>2.8975667101270433</v>
      </c>
      <c r="C104">
        <f t="shared" ref="C104:AW104" si="11">STDEV(C97:C99)/SQRT(3)</f>
        <v>1.4467788475401535</v>
      </c>
      <c r="D104">
        <f t="shared" si="11"/>
        <v>7.2635455042921633</v>
      </c>
      <c r="E104">
        <f t="shared" si="11"/>
        <v>10.787531030841091</v>
      </c>
      <c r="F104">
        <f t="shared" si="11"/>
        <v>3.2628367311109336</v>
      </c>
      <c r="G104">
        <f t="shared" si="11"/>
        <v>8.6042697706449474</v>
      </c>
      <c r="H104">
        <f t="shared" si="11"/>
        <v>2.7699242480455704</v>
      </c>
      <c r="I104">
        <f t="shared" si="11"/>
        <v>2.1278383853066694</v>
      </c>
      <c r="J104">
        <f t="shared" si="11"/>
        <v>2.099430207540173</v>
      </c>
      <c r="K104">
        <f t="shared" si="11"/>
        <v>0</v>
      </c>
      <c r="L104">
        <f t="shared" si="11"/>
        <v>2.2902102643702813</v>
      </c>
      <c r="M104">
        <f t="shared" si="11"/>
        <v>2.4809538022806432</v>
      </c>
      <c r="N104">
        <f t="shared" si="11"/>
        <v>5.0311782099257165</v>
      </c>
      <c r="O104">
        <f t="shared" si="11"/>
        <v>3.7426673535869037</v>
      </c>
      <c r="P104">
        <f t="shared" si="11"/>
        <v>20.269916372964754</v>
      </c>
      <c r="Q104">
        <f t="shared" si="11"/>
        <v>3.0059701908846028</v>
      </c>
      <c r="R104">
        <f t="shared" si="11"/>
        <v>3.8207596792406098</v>
      </c>
      <c r="S104">
        <f t="shared" si="11"/>
        <v>4.770881280951401</v>
      </c>
      <c r="T104">
        <f t="shared" si="11"/>
        <v>10.658389735876971</v>
      </c>
      <c r="U104">
        <f t="shared" si="11"/>
        <v>4.8422723781496009</v>
      </c>
      <c r="V104">
        <f t="shared" si="11"/>
        <v>2.5305645103445626</v>
      </c>
      <c r="W104">
        <f t="shared" si="11"/>
        <v>9.5530384994530202</v>
      </c>
      <c r="X104">
        <f t="shared" si="11"/>
        <v>1.2319903672953598</v>
      </c>
      <c r="Y104">
        <f t="shared" si="11"/>
        <v>4.1658109072672085</v>
      </c>
      <c r="Z104">
        <f t="shared" si="11"/>
        <v>2.2606467683686291</v>
      </c>
      <c r="AA104">
        <f t="shared" si="11"/>
        <v>1.02672531644673</v>
      </c>
      <c r="AB104">
        <f t="shared" si="11"/>
        <v>4.2464715361004801</v>
      </c>
      <c r="AC104">
        <f t="shared" si="11"/>
        <v>9.4032834139311134</v>
      </c>
      <c r="AD104">
        <f t="shared" si="11"/>
        <v>2.3509829036103964</v>
      </c>
      <c r="AE104">
        <f t="shared" si="11"/>
        <v>11.373835630789941</v>
      </c>
      <c r="AF104">
        <f t="shared" si="11"/>
        <v>10.902147619070115</v>
      </c>
      <c r="AG104">
        <f t="shared" si="11"/>
        <v>3.3066297184783893</v>
      </c>
      <c r="AH104">
        <f t="shared" si="11"/>
        <v>8.208967024172324</v>
      </c>
      <c r="AI104">
        <f t="shared" si="11"/>
        <v>4.3869530962650973</v>
      </c>
      <c r="AJ104">
        <f t="shared" si="11"/>
        <v>0.55822136868022842</v>
      </c>
      <c r="AK104">
        <f t="shared" si="11"/>
        <v>8.9128231007337995</v>
      </c>
      <c r="AL104">
        <f t="shared" si="11"/>
        <v>3.4481652459306313</v>
      </c>
      <c r="AM104">
        <f t="shared" si="11"/>
        <v>1.3749913001441971</v>
      </c>
      <c r="AN104">
        <f t="shared" si="11"/>
        <v>3.0143097752879191</v>
      </c>
      <c r="AO104">
        <f t="shared" si="11"/>
        <v>3.1005423570885635</v>
      </c>
      <c r="AP104">
        <f t="shared" si="11"/>
        <v>0</v>
      </c>
      <c r="AQ104">
        <f t="shared" si="11"/>
        <v>6.4305304894667294</v>
      </c>
      <c r="AR104">
        <f t="shared" si="11"/>
        <v>3.7751096649734643</v>
      </c>
      <c r="AS104">
        <f t="shared" si="11"/>
        <v>2.4721205583488262</v>
      </c>
      <c r="AT104">
        <f t="shared" si="11"/>
        <v>2.6391597578522665</v>
      </c>
      <c r="AU104">
        <f t="shared" si="11"/>
        <v>2.5638658603968216</v>
      </c>
      <c r="AV104">
        <f t="shared" si="11"/>
        <v>3.4872076789695585</v>
      </c>
      <c r="AW104">
        <f t="shared" si="11"/>
        <v>6.5620777476424879</v>
      </c>
    </row>
    <row r="106" spans="1:49" x14ac:dyDescent="0.25">
      <c r="A106" t="s">
        <v>1773</v>
      </c>
      <c r="B106" s="165">
        <f>AVERAGE(B97:B99,J97:J99,R97:R99,)</f>
        <v>46.124883883729503</v>
      </c>
    </row>
    <row r="107" spans="1:49" x14ac:dyDescent="0.25">
      <c r="A107" t="s">
        <v>1774</v>
      </c>
      <c r="B107" s="165">
        <f>STDEV(B97:B99,J97:J99,R97:R99)</f>
        <v>10.004707753986278</v>
      </c>
    </row>
    <row r="108" spans="1:49" x14ac:dyDescent="0.25">
      <c r="A108" t="s">
        <v>1775</v>
      </c>
      <c r="B108" s="165">
        <f>STDEV(B97:B99,J97:J99,R97:R99)/SQRT(3)</f>
        <v>5.776220714927514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1629</v>
      </c>
      <c r="D112" s="224" t="s">
        <v>1629</v>
      </c>
      <c r="E112" s="224" t="s">
        <v>1629</v>
      </c>
      <c r="F112" s="224" t="s">
        <v>1629</v>
      </c>
      <c r="G112" s="224" t="s">
        <v>1629</v>
      </c>
      <c r="H112" s="224" t="s">
        <v>1629</v>
      </c>
      <c r="I112" s="225" t="s">
        <v>1629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1633</v>
      </c>
      <c r="D113" s="219" t="s">
        <v>1633</v>
      </c>
      <c r="E113" s="219" t="s">
        <v>1633</v>
      </c>
      <c r="F113" s="219" t="s">
        <v>1633</v>
      </c>
      <c r="G113" s="219" t="s">
        <v>1633</v>
      </c>
      <c r="H113" s="219" t="s">
        <v>1633</v>
      </c>
      <c r="I113" s="220" t="s">
        <v>1633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1637</v>
      </c>
      <c r="D114" s="219" t="s">
        <v>1637</v>
      </c>
      <c r="E114" s="219" t="s">
        <v>1637</v>
      </c>
      <c r="F114" s="219" t="s">
        <v>1637</v>
      </c>
      <c r="G114" s="219" t="s">
        <v>1637</v>
      </c>
      <c r="H114" s="219" t="s">
        <v>1637</v>
      </c>
      <c r="I114" s="220" t="s">
        <v>1637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960</v>
      </c>
      <c r="D115" s="219" t="s">
        <v>960</v>
      </c>
      <c r="E115" s="219" t="s">
        <v>960</v>
      </c>
      <c r="F115" s="219" t="s">
        <v>960</v>
      </c>
      <c r="G115" s="219" t="s">
        <v>960</v>
      </c>
      <c r="H115" s="219" t="s">
        <v>960</v>
      </c>
      <c r="I115" s="220" t="s">
        <v>960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964</v>
      </c>
      <c r="D116" s="219" t="s">
        <v>964</v>
      </c>
      <c r="E116" s="219" t="s">
        <v>964</v>
      </c>
      <c r="F116" s="219" t="s">
        <v>964</v>
      </c>
      <c r="G116" s="219" t="s">
        <v>964</v>
      </c>
      <c r="H116" s="219" t="s">
        <v>964</v>
      </c>
      <c r="I116" s="220" t="s">
        <v>964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968</v>
      </c>
      <c r="D117" s="219" t="s">
        <v>968</v>
      </c>
      <c r="E117" s="219" t="s">
        <v>968</v>
      </c>
      <c r="F117" s="219" t="s">
        <v>968</v>
      </c>
      <c r="G117" s="219" t="s">
        <v>968</v>
      </c>
      <c r="H117" s="219" t="s">
        <v>968</v>
      </c>
      <c r="I117" s="220" t="s">
        <v>968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2456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0.1242</v>
      </c>
      <c r="C126">
        <v>0.13339999999999999</v>
      </c>
      <c r="D126">
        <v>0.13500000000000001</v>
      </c>
      <c r="E126">
        <v>0.13489999999999999</v>
      </c>
      <c r="F126">
        <v>0.13500000000000001</v>
      </c>
      <c r="G126">
        <v>0.12620000000000001</v>
      </c>
      <c r="H126">
        <v>0.1313</v>
      </c>
      <c r="I126">
        <v>0.12529999999999999</v>
      </c>
      <c r="K126" t="s">
        <v>1658</v>
      </c>
      <c r="L126">
        <f>B126-$F$132</f>
        <v>4.7733333333333336E-2</v>
      </c>
      <c r="M126">
        <f t="shared" ref="M126:S126" si="12">C126-$F$132</f>
        <v>5.6933333333333322E-2</v>
      </c>
      <c r="N126">
        <f t="shared" si="12"/>
        <v>5.853333333333334E-2</v>
      </c>
      <c r="O126">
        <f t="shared" si="12"/>
        <v>5.8433333333333323E-2</v>
      </c>
      <c r="P126">
        <f t="shared" si="12"/>
        <v>5.853333333333334E-2</v>
      </c>
      <c r="Q126">
        <f t="shared" si="12"/>
        <v>4.9733333333333338E-2</v>
      </c>
      <c r="R126">
        <f t="shared" si="12"/>
        <v>5.4833333333333331E-2</v>
      </c>
      <c r="S126">
        <f t="shared" si="12"/>
        <v>4.8833333333333326E-2</v>
      </c>
      <c r="U126" t="s">
        <v>1658</v>
      </c>
      <c r="V126">
        <f>L126/$L$131*100</f>
        <v>2.7774006478015481</v>
      </c>
      <c r="W126">
        <f t="shared" ref="W126:AC126" si="13">M126/$L$131*100</f>
        <v>3.3127097112046386</v>
      </c>
      <c r="X126">
        <f t="shared" si="13"/>
        <v>3.4058069396225688</v>
      </c>
      <c r="Y126">
        <f t="shared" si="13"/>
        <v>3.3999883628464476</v>
      </c>
      <c r="Z126">
        <f t="shared" si="13"/>
        <v>3.4058069396225688</v>
      </c>
      <c r="AA126">
        <f t="shared" si="13"/>
        <v>2.8937721833239594</v>
      </c>
      <c r="AB126">
        <f t="shared" si="13"/>
        <v>3.1905195989061075</v>
      </c>
      <c r="AC126">
        <f t="shared" si="13"/>
        <v>2.8414049923388736</v>
      </c>
    </row>
    <row r="127" spans="1:29" x14ac:dyDescent="0.25">
      <c r="A127" t="s">
        <v>1659</v>
      </c>
      <c r="B127">
        <v>0.1817</v>
      </c>
      <c r="C127">
        <v>0.1893</v>
      </c>
      <c r="D127">
        <v>0.17480000000000001</v>
      </c>
      <c r="E127">
        <v>0.16569999999999999</v>
      </c>
      <c r="F127">
        <v>0.16139999999999999</v>
      </c>
      <c r="G127">
        <v>0.15690000000000001</v>
      </c>
      <c r="H127">
        <v>0.72370000000000001</v>
      </c>
      <c r="I127">
        <v>0.15490000000000001</v>
      </c>
      <c r="K127" t="s">
        <v>1659</v>
      </c>
      <c r="L127">
        <f t="shared" ref="L127:L131" si="14">B127-$F$132</f>
        <v>0.10523333333333333</v>
      </c>
      <c r="M127">
        <f t="shared" ref="M127:M131" si="15">C127-$F$132</f>
        <v>0.11283333333333333</v>
      </c>
      <c r="N127">
        <f t="shared" ref="N127:N131" si="16">D127-$F$132</f>
        <v>9.8333333333333342E-2</v>
      </c>
      <c r="O127">
        <f t="shared" ref="O127:O131" si="17">E127-$F$132</f>
        <v>8.9233333333333317E-2</v>
      </c>
      <c r="P127">
        <f t="shared" ref="P127:P131" si="18">F127-$F$132</f>
        <v>8.4933333333333319E-2</v>
      </c>
      <c r="Q127">
        <f t="shared" ref="Q127:Q131" si="19">G127-$F$132</f>
        <v>8.0433333333333343E-2</v>
      </c>
      <c r="R127">
        <f t="shared" ref="R127:R131" si="20">H127-$F$132</f>
        <v>0.64723333333333333</v>
      </c>
      <c r="S127">
        <f t="shared" ref="S127:S131" si="21">I127-$F$132</f>
        <v>7.8433333333333341E-2</v>
      </c>
      <c r="U127" t="s">
        <v>1659</v>
      </c>
      <c r="V127">
        <f t="shared" ref="V127:V131" si="22">L127/$L$131*100</f>
        <v>6.12308229407087</v>
      </c>
      <c r="W127">
        <f t="shared" ref="W127:W131" si="23">M127/$L$131*100</f>
        <v>6.5652941290560332</v>
      </c>
      <c r="X127">
        <f t="shared" ref="X127:X131" si="24">N127/$L$131*100</f>
        <v>5.7216004965185521</v>
      </c>
      <c r="Y127">
        <f t="shared" ref="Y127:Y131" si="25">O127/$L$131*100</f>
        <v>5.1921100098915796</v>
      </c>
      <c r="Z127">
        <f t="shared" ref="Z127:Z131" si="26">P127/$L$131*100</f>
        <v>4.9419112085183956</v>
      </c>
      <c r="AA127">
        <f t="shared" ref="AA127:AA131" si="27">Q127/$L$131*100</f>
        <v>4.6800752535929719</v>
      </c>
      <c r="AB127">
        <f t="shared" ref="AB127:AB131" si="28">R127/$L$131*100</f>
        <v>37.659768420644312</v>
      </c>
      <c r="AC127">
        <f t="shared" ref="AC127:AC131" si="29">S127/$L$131*100</f>
        <v>4.5637037180705606</v>
      </c>
    </row>
    <row r="128" spans="1:29" x14ac:dyDescent="0.25">
      <c r="A128" t="s">
        <v>1660</v>
      </c>
      <c r="B128">
        <v>0.1246</v>
      </c>
      <c r="C128">
        <v>0.50760000000000005</v>
      </c>
      <c r="D128">
        <v>0.13339999999999999</v>
      </c>
      <c r="E128">
        <v>0.1376</v>
      </c>
      <c r="F128">
        <v>0.13150000000000001</v>
      </c>
      <c r="G128">
        <v>0.13830000000000001</v>
      </c>
      <c r="H128">
        <v>0.13300000000000001</v>
      </c>
      <c r="I128">
        <v>0.13320000000000001</v>
      </c>
      <c r="K128" t="s">
        <v>1660</v>
      </c>
      <c r="L128">
        <f t="shared" si="14"/>
        <v>4.8133333333333334E-2</v>
      </c>
      <c r="M128">
        <f t="shared" si="15"/>
        <v>0.43113333333333337</v>
      </c>
      <c r="N128">
        <f t="shared" si="16"/>
        <v>5.6933333333333322E-2</v>
      </c>
      <c r="O128">
        <f t="shared" si="17"/>
        <v>6.1133333333333331E-2</v>
      </c>
      <c r="P128">
        <f t="shared" si="18"/>
        <v>5.5033333333333337E-2</v>
      </c>
      <c r="Q128">
        <f t="shared" si="19"/>
        <v>6.1833333333333337E-2</v>
      </c>
      <c r="R128">
        <f t="shared" si="20"/>
        <v>5.6533333333333338E-2</v>
      </c>
      <c r="S128">
        <f t="shared" si="21"/>
        <v>5.6733333333333344E-2</v>
      </c>
      <c r="U128" t="s">
        <v>1660</v>
      </c>
      <c r="V128">
        <f t="shared" si="22"/>
        <v>2.8006749549060301</v>
      </c>
      <c r="W128">
        <f t="shared" si="23"/>
        <v>25.085824007447783</v>
      </c>
      <c r="X128">
        <f t="shared" si="24"/>
        <v>3.3127097112046386</v>
      </c>
      <c r="Y128">
        <f t="shared" si="25"/>
        <v>3.5570899358017027</v>
      </c>
      <c r="Z128">
        <f t="shared" si="26"/>
        <v>3.202156752458349</v>
      </c>
      <c r="AA128">
        <f t="shared" si="27"/>
        <v>3.5978199732345471</v>
      </c>
      <c r="AB128">
        <f t="shared" si="28"/>
        <v>3.2894354041001579</v>
      </c>
      <c r="AC128">
        <f t="shared" si="29"/>
        <v>3.3010725576523994</v>
      </c>
    </row>
    <row r="129" spans="1:29" x14ac:dyDescent="0.25">
      <c r="A129" t="s">
        <v>1661</v>
      </c>
      <c r="B129">
        <v>0.1537</v>
      </c>
      <c r="C129">
        <v>0.1401</v>
      </c>
      <c r="D129">
        <v>0.13420000000000001</v>
      </c>
      <c r="E129">
        <v>0.15290000000000001</v>
      </c>
      <c r="F129">
        <v>0.13489999999999999</v>
      </c>
      <c r="G129">
        <v>0.13750000000000001</v>
      </c>
      <c r="H129">
        <v>0.1333</v>
      </c>
      <c r="I129">
        <v>0.13189999999999999</v>
      </c>
      <c r="K129" t="s">
        <v>1661</v>
      </c>
      <c r="L129">
        <f t="shared" si="14"/>
        <v>7.7233333333333334E-2</v>
      </c>
      <c r="M129">
        <f t="shared" si="15"/>
        <v>6.3633333333333333E-2</v>
      </c>
      <c r="N129">
        <f t="shared" si="16"/>
        <v>5.7733333333333345E-2</v>
      </c>
      <c r="O129">
        <f t="shared" si="17"/>
        <v>7.6433333333333339E-2</v>
      </c>
      <c r="P129">
        <f t="shared" si="18"/>
        <v>5.8433333333333323E-2</v>
      </c>
      <c r="Q129">
        <f t="shared" si="19"/>
        <v>6.1033333333333342E-2</v>
      </c>
      <c r="R129">
        <f t="shared" si="20"/>
        <v>5.6833333333333333E-2</v>
      </c>
      <c r="S129">
        <f t="shared" si="21"/>
        <v>5.5433333333333321E-2</v>
      </c>
      <c r="U129" t="s">
        <v>1661</v>
      </c>
      <c r="V129">
        <f t="shared" si="22"/>
        <v>4.4938807967571135</v>
      </c>
      <c r="W129">
        <f t="shared" si="23"/>
        <v>3.7025543552047173</v>
      </c>
      <c r="X129">
        <f t="shared" si="24"/>
        <v>3.3592583254136046</v>
      </c>
      <c r="Y129">
        <f t="shared" si="25"/>
        <v>4.4473321825481493</v>
      </c>
      <c r="Z129">
        <f t="shared" si="26"/>
        <v>3.3999883628464476</v>
      </c>
      <c r="AA129">
        <f t="shared" si="27"/>
        <v>3.5512713590255833</v>
      </c>
      <c r="AB129">
        <f t="shared" si="28"/>
        <v>3.3068911344285192</v>
      </c>
      <c r="AC129">
        <f t="shared" si="29"/>
        <v>3.2254310595628306</v>
      </c>
    </row>
    <row r="130" spans="1:29" x14ac:dyDescent="0.25">
      <c r="A130" t="s">
        <v>1662</v>
      </c>
      <c r="B130">
        <v>0.13100000000000001</v>
      </c>
      <c r="C130">
        <v>0.13389999999999999</v>
      </c>
      <c r="D130">
        <v>0.1321</v>
      </c>
      <c r="E130">
        <v>0.13689999999999999</v>
      </c>
      <c r="F130">
        <v>0.13420000000000001</v>
      </c>
      <c r="G130">
        <v>0.1336</v>
      </c>
      <c r="H130">
        <v>0.13089999999999999</v>
      </c>
      <c r="I130">
        <v>0.12529999999999999</v>
      </c>
      <c r="K130" t="s">
        <v>1662</v>
      </c>
      <c r="L130">
        <f t="shared" si="14"/>
        <v>5.4533333333333336E-2</v>
      </c>
      <c r="M130">
        <f t="shared" si="15"/>
        <v>5.7433333333333322E-2</v>
      </c>
      <c r="N130">
        <f t="shared" si="16"/>
        <v>5.5633333333333326E-2</v>
      </c>
      <c r="O130">
        <f t="shared" si="17"/>
        <v>6.0433333333333325E-2</v>
      </c>
      <c r="P130">
        <f t="shared" si="18"/>
        <v>5.7733333333333345E-2</v>
      </c>
      <c r="Q130">
        <f t="shared" si="19"/>
        <v>5.7133333333333328E-2</v>
      </c>
      <c r="R130">
        <f t="shared" si="20"/>
        <v>5.443333333333332E-2</v>
      </c>
      <c r="S130">
        <f t="shared" si="21"/>
        <v>4.8833333333333326E-2</v>
      </c>
      <c r="U130" t="s">
        <v>1662</v>
      </c>
      <c r="V130">
        <f t="shared" si="22"/>
        <v>3.1730638685777461</v>
      </c>
      <c r="W130">
        <f t="shared" si="23"/>
        <v>3.3418025950852415</v>
      </c>
      <c r="X130">
        <f t="shared" si="24"/>
        <v>3.2370682131150721</v>
      </c>
      <c r="Y130">
        <f t="shared" si="25"/>
        <v>3.5163598983688584</v>
      </c>
      <c r="Z130">
        <f t="shared" si="26"/>
        <v>3.3592583254136046</v>
      </c>
      <c r="AA130">
        <f t="shared" si="27"/>
        <v>3.3243468647568801</v>
      </c>
      <c r="AB130">
        <f t="shared" si="28"/>
        <v>3.167245291801625</v>
      </c>
      <c r="AC130">
        <f t="shared" si="29"/>
        <v>2.8414049923388736</v>
      </c>
    </row>
    <row r="131" spans="1:29" x14ac:dyDescent="0.25">
      <c r="A131" t="s">
        <v>1663</v>
      </c>
      <c r="B131">
        <v>1.7950999999999999</v>
      </c>
      <c r="C131">
        <v>0.12189999999999999</v>
      </c>
      <c r="D131">
        <v>0.12820000000000001</v>
      </c>
      <c r="E131">
        <v>0.1278</v>
      </c>
      <c r="F131">
        <v>0.12720000000000001</v>
      </c>
      <c r="G131">
        <v>0.1232</v>
      </c>
      <c r="H131">
        <v>0.12540000000000001</v>
      </c>
      <c r="I131">
        <v>0.18240000000000001</v>
      </c>
      <c r="K131" t="s">
        <v>1663</v>
      </c>
      <c r="L131">
        <f t="shared" si="14"/>
        <v>1.7186333333333332</v>
      </c>
      <c r="M131">
        <f t="shared" si="15"/>
        <v>4.5433333333333326E-2</v>
      </c>
      <c r="N131">
        <f t="shared" si="16"/>
        <v>5.1733333333333339E-2</v>
      </c>
      <c r="O131">
        <f t="shared" si="17"/>
        <v>5.1333333333333328E-2</v>
      </c>
      <c r="P131">
        <f t="shared" si="18"/>
        <v>5.0733333333333339E-2</v>
      </c>
      <c r="Q131">
        <f t="shared" si="19"/>
        <v>4.6733333333333335E-2</v>
      </c>
      <c r="R131">
        <f t="shared" si="20"/>
        <v>4.8933333333333343E-2</v>
      </c>
      <c r="S131">
        <f t="shared" si="21"/>
        <v>0.10593333333333334</v>
      </c>
      <c r="U131" t="s">
        <v>1663</v>
      </c>
      <c r="V131">
        <f t="shared" si="22"/>
        <v>100</v>
      </c>
      <c r="W131">
        <f t="shared" si="23"/>
        <v>2.6435733819507745</v>
      </c>
      <c r="X131">
        <f t="shared" si="24"/>
        <v>3.0101437188463707</v>
      </c>
      <c r="Y131">
        <f t="shared" si="25"/>
        <v>2.9868694117418877</v>
      </c>
      <c r="Z131">
        <f t="shared" si="26"/>
        <v>2.951957951085165</v>
      </c>
      <c r="AA131">
        <f t="shared" si="27"/>
        <v>2.7192148800403424</v>
      </c>
      <c r="AB131">
        <f t="shared" si="28"/>
        <v>2.8472235691149952</v>
      </c>
      <c r="AC131">
        <f t="shared" si="29"/>
        <v>6.1638123315037143</v>
      </c>
    </row>
    <row r="132" spans="1:29" x14ac:dyDescent="0.25">
      <c r="A132" t="s">
        <v>1664</v>
      </c>
      <c r="B132">
        <v>7.51E-2</v>
      </c>
      <c r="C132">
        <v>7.6999999999999999E-2</v>
      </c>
      <c r="D132">
        <v>7.7299999999999994E-2</v>
      </c>
      <c r="E132">
        <v>4</v>
      </c>
      <c r="F132">
        <f>AVERAGE(B132:D132)</f>
        <v>7.6466666666666669E-2</v>
      </c>
    </row>
    <row r="133" spans="1:29" x14ac:dyDescent="0.25">
      <c r="A133" t="s">
        <v>1665</v>
      </c>
    </row>
    <row r="136" spans="1:29" x14ac:dyDescent="0.25">
      <c r="A136" s="7" t="s">
        <v>2457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0.13289999999999999</v>
      </c>
      <c r="C139">
        <v>0.13800000000000001</v>
      </c>
      <c r="D139">
        <v>0.14560000000000001</v>
      </c>
      <c r="E139">
        <v>0.65229999999999999</v>
      </c>
      <c r="F139">
        <v>0.1275</v>
      </c>
      <c r="G139">
        <v>0.1341</v>
      </c>
      <c r="H139">
        <v>0.1265</v>
      </c>
      <c r="I139">
        <v>0.1295</v>
      </c>
      <c r="K139" t="s">
        <v>1658</v>
      </c>
      <c r="L139">
        <f>B139-$F$145</f>
        <v>5.0499999999999989E-2</v>
      </c>
      <c r="M139">
        <f t="shared" ref="M139:S139" si="30">C139-$F$145</f>
        <v>5.5600000000000011E-2</v>
      </c>
      <c r="N139">
        <f t="shared" si="30"/>
        <v>6.3200000000000006E-2</v>
      </c>
      <c r="O139">
        <f t="shared" si="30"/>
        <v>0.56989999999999996</v>
      </c>
      <c r="P139">
        <f t="shared" si="30"/>
        <v>4.5100000000000001E-2</v>
      </c>
      <c r="Q139">
        <f t="shared" si="30"/>
        <v>5.1699999999999996E-2</v>
      </c>
      <c r="R139">
        <f t="shared" si="30"/>
        <v>4.41E-2</v>
      </c>
      <c r="S139">
        <f t="shared" si="30"/>
        <v>4.7100000000000003E-2</v>
      </c>
      <c r="U139" t="s">
        <v>1658</v>
      </c>
      <c r="V139">
        <f>L139/$L$144*100</f>
        <v>3.6953022098638946</v>
      </c>
      <c r="W139">
        <f t="shared" ref="W139:AC139" si="31">M139/$L$144*100</f>
        <v>4.0684911459095572</v>
      </c>
      <c r="X139">
        <f t="shared" si="31"/>
        <v>4.6246158349187771</v>
      </c>
      <c r="Y139">
        <f t="shared" si="31"/>
        <v>41.702034245572946</v>
      </c>
      <c r="Z139">
        <f t="shared" si="31"/>
        <v>3.3001609834626078</v>
      </c>
      <c r="AA139">
        <f t="shared" si="31"/>
        <v>3.7831113712864037</v>
      </c>
      <c r="AB139">
        <f t="shared" si="31"/>
        <v>3.2269866822771847</v>
      </c>
      <c r="AC139">
        <f t="shared" si="31"/>
        <v>3.4465095858334558</v>
      </c>
    </row>
    <row r="140" spans="1:29" x14ac:dyDescent="0.25">
      <c r="A140" t="s">
        <v>1659</v>
      </c>
      <c r="B140">
        <v>0.19189999999999999</v>
      </c>
      <c r="C140">
        <v>0.1794</v>
      </c>
      <c r="D140">
        <v>0.1804</v>
      </c>
      <c r="E140">
        <v>0.1648</v>
      </c>
      <c r="F140">
        <v>0.16200000000000001</v>
      </c>
      <c r="G140">
        <v>0.1542</v>
      </c>
      <c r="H140">
        <v>0.14899999999999999</v>
      </c>
      <c r="I140">
        <v>0.13159999999999999</v>
      </c>
      <c r="K140" t="s">
        <v>1659</v>
      </c>
      <c r="L140">
        <f t="shared" ref="L140:L144" si="32">B140-$F$145</f>
        <v>0.10949999999999999</v>
      </c>
      <c r="M140">
        <f t="shared" ref="M140:M144" si="33">C140-$F$145</f>
        <v>9.7000000000000003E-2</v>
      </c>
      <c r="N140">
        <f t="shared" ref="N140:N144" si="34">D140-$F$145</f>
        <v>9.8000000000000004E-2</v>
      </c>
      <c r="O140">
        <f t="shared" ref="O140:O144" si="35">E140-$F$145</f>
        <v>8.2400000000000001E-2</v>
      </c>
      <c r="P140">
        <f t="shared" ref="P140:P144" si="36">F140-$F$145</f>
        <v>7.9600000000000004E-2</v>
      </c>
      <c r="Q140">
        <f t="shared" ref="Q140:Q144" si="37">G140-$F$145</f>
        <v>7.1800000000000003E-2</v>
      </c>
      <c r="R140">
        <f t="shared" ref="R140:R144" si="38">H140-$F$145</f>
        <v>6.6599999999999993E-2</v>
      </c>
      <c r="S140">
        <f t="shared" ref="S140:S144" si="39">I140-$F$145</f>
        <v>4.9199999999999994E-2</v>
      </c>
      <c r="U140" t="s">
        <v>1659</v>
      </c>
      <c r="V140">
        <f t="shared" ref="V140:V144" si="40">L140/$L$144*100</f>
        <v>8.0125859798038928</v>
      </c>
      <c r="W140">
        <f t="shared" ref="W140:W144" si="41">M140/$L$144*100</f>
        <v>7.0979072149860976</v>
      </c>
      <c r="X140">
        <f t="shared" ref="X140:X144" si="42">N140/$L$144*100</f>
        <v>7.1710815161715207</v>
      </c>
      <c r="Y140">
        <f t="shared" ref="Y140:Y144" si="43">O140/$L$144*100</f>
        <v>6.0295624176789113</v>
      </c>
      <c r="Z140">
        <f t="shared" ref="Z140:Z144" si="44">P140/$L$144*100</f>
        <v>5.8246743743597253</v>
      </c>
      <c r="AA140">
        <f t="shared" ref="AA140:AA144" si="45">Q140/$L$144*100</f>
        <v>5.2539148251134202</v>
      </c>
      <c r="AB140">
        <f t="shared" ref="AB140:AB144" si="46">R140/$L$144*100</f>
        <v>4.8734084589492159</v>
      </c>
      <c r="AC140">
        <f t="shared" ref="AC140:AC144" si="47">S140/$L$144*100</f>
        <v>3.6001756183228442</v>
      </c>
    </row>
    <row r="141" spans="1:29" x14ac:dyDescent="0.25">
      <c r="A141" t="s">
        <v>1660</v>
      </c>
      <c r="B141">
        <v>0.12770000000000001</v>
      </c>
      <c r="C141">
        <v>0.13100000000000001</v>
      </c>
      <c r="D141">
        <v>0.13500000000000001</v>
      </c>
      <c r="E141">
        <v>0.1328</v>
      </c>
      <c r="F141">
        <v>0.154</v>
      </c>
      <c r="G141">
        <v>0.3836</v>
      </c>
      <c r="H141">
        <v>0.11849999999999999</v>
      </c>
      <c r="I141">
        <v>0.1255</v>
      </c>
      <c r="K141" t="s">
        <v>1660</v>
      </c>
      <c r="L141">
        <f t="shared" si="32"/>
        <v>4.5300000000000007E-2</v>
      </c>
      <c r="M141">
        <f t="shared" si="33"/>
        <v>4.8600000000000004E-2</v>
      </c>
      <c r="N141">
        <f t="shared" si="34"/>
        <v>5.2600000000000008E-2</v>
      </c>
      <c r="O141">
        <f t="shared" si="35"/>
        <v>5.04E-2</v>
      </c>
      <c r="P141">
        <f t="shared" si="36"/>
        <v>7.1599999999999997E-2</v>
      </c>
      <c r="Q141">
        <f t="shared" si="37"/>
        <v>0.30120000000000002</v>
      </c>
      <c r="R141">
        <f t="shared" si="38"/>
        <v>3.6099999999999993E-2</v>
      </c>
      <c r="S141">
        <f t="shared" si="39"/>
        <v>4.3099999999999999E-2</v>
      </c>
      <c r="U141" t="s">
        <v>1660</v>
      </c>
      <c r="V141">
        <f t="shared" si="40"/>
        <v>3.3147958436996929</v>
      </c>
      <c r="W141">
        <f t="shared" si="41"/>
        <v>3.5562710376115914</v>
      </c>
      <c r="X141">
        <f t="shared" si="42"/>
        <v>3.8489682423532861</v>
      </c>
      <c r="Y141">
        <f t="shared" si="43"/>
        <v>3.6879847797453533</v>
      </c>
      <c r="Z141">
        <f t="shared" si="44"/>
        <v>5.2392799648763351</v>
      </c>
      <c r="AA141">
        <f t="shared" si="45"/>
        <v>22.040099517049612</v>
      </c>
      <c r="AB141">
        <f t="shared" si="46"/>
        <v>2.6415922727937944</v>
      </c>
      <c r="AC141">
        <f t="shared" si="47"/>
        <v>3.1538123810917607</v>
      </c>
    </row>
    <row r="142" spans="1:29" x14ac:dyDescent="0.25">
      <c r="A142" t="s">
        <v>1661</v>
      </c>
      <c r="B142">
        <v>0.1331</v>
      </c>
      <c r="C142">
        <v>0.14979999999999999</v>
      </c>
      <c r="D142">
        <v>0.1421</v>
      </c>
      <c r="E142">
        <v>0.1356</v>
      </c>
      <c r="F142">
        <v>0.14149999999999999</v>
      </c>
      <c r="G142">
        <v>0.1361</v>
      </c>
      <c r="H142">
        <v>0.125</v>
      </c>
      <c r="I142">
        <v>0.13070000000000001</v>
      </c>
      <c r="K142" t="s">
        <v>1661</v>
      </c>
      <c r="L142">
        <f t="shared" si="32"/>
        <v>5.0699999999999995E-2</v>
      </c>
      <c r="M142">
        <f t="shared" si="33"/>
        <v>6.7399999999999988E-2</v>
      </c>
      <c r="N142">
        <f t="shared" si="34"/>
        <v>5.9700000000000003E-2</v>
      </c>
      <c r="O142">
        <f t="shared" si="35"/>
        <v>5.3199999999999997E-2</v>
      </c>
      <c r="P142">
        <f t="shared" si="36"/>
        <v>5.9099999999999986E-2</v>
      </c>
      <c r="Q142">
        <f t="shared" si="37"/>
        <v>5.3699999999999998E-2</v>
      </c>
      <c r="R142">
        <f t="shared" si="38"/>
        <v>4.2599999999999999E-2</v>
      </c>
      <c r="S142">
        <f t="shared" si="39"/>
        <v>4.830000000000001E-2</v>
      </c>
      <c r="U142" t="s">
        <v>1661</v>
      </c>
      <c r="V142">
        <f t="shared" si="40"/>
        <v>3.7099370701009797</v>
      </c>
      <c r="W142">
        <f t="shared" si="41"/>
        <v>4.9319478998975548</v>
      </c>
      <c r="X142">
        <f t="shared" si="42"/>
        <v>4.3685057807697936</v>
      </c>
      <c r="Y142">
        <f t="shared" si="43"/>
        <v>3.8928728230645393</v>
      </c>
      <c r="Z142">
        <f t="shared" si="44"/>
        <v>4.324601200058539</v>
      </c>
      <c r="AA142">
        <f t="shared" si="45"/>
        <v>3.9294599736572513</v>
      </c>
      <c r="AB142">
        <f t="shared" si="46"/>
        <v>3.1172252304990486</v>
      </c>
      <c r="AC142">
        <f t="shared" si="47"/>
        <v>3.5343187472559641</v>
      </c>
    </row>
    <row r="143" spans="1:29" x14ac:dyDescent="0.25">
      <c r="A143" t="s">
        <v>1662</v>
      </c>
      <c r="B143">
        <v>0.13550000000000001</v>
      </c>
      <c r="C143">
        <v>0.1961</v>
      </c>
      <c r="D143">
        <v>0.13619999999999999</v>
      </c>
      <c r="E143">
        <v>0.1356</v>
      </c>
      <c r="F143">
        <v>0.1351</v>
      </c>
      <c r="G143">
        <v>0.13830000000000001</v>
      </c>
      <c r="H143">
        <v>0.1216</v>
      </c>
      <c r="I143">
        <v>0.1794</v>
      </c>
      <c r="K143" t="s">
        <v>1662</v>
      </c>
      <c r="L143">
        <f t="shared" si="32"/>
        <v>5.3100000000000008E-2</v>
      </c>
      <c r="M143">
        <f t="shared" si="33"/>
        <v>0.1137</v>
      </c>
      <c r="N143">
        <f t="shared" si="34"/>
        <v>5.3799999999999987E-2</v>
      </c>
      <c r="O143">
        <f t="shared" si="35"/>
        <v>5.3199999999999997E-2</v>
      </c>
      <c r="P143">
        <f t="shared" si="36"/>
        <v>5.2699999999999997E-2</v>
      </c>
      <c r="Q143">
        <f t="shared" si="37"/>
        <v>5.5900000000000005E-2</v>
      </c>
      <c r="R143">
        <f t="shared" si="38"/>
        <v>3.9199999999999999E-2</v>
      </c>
      <c r="S143">
        <f t="shared" si="39"/>
        <v>9.7000000000000003E-2</v>
      </c>
      <c r="U143" t="s">
        <v>1662</v>
      </c>
      <c r="V143">
        <f t="shared" si="40"/>
        <v>3.8855553929459976</v>
      </c>
      <c r="W143">
        <f t="shared" si="41"/>
        <v>8.3199180447826713</v>
      </c>
      <c r="X143">
        <f t="shared" si="42"/>
        <v>3.936777403775793</v>
      </c>
      <c r="Y143">
        <f t="shared" si="43"/>
        <v>3.8928728230645393</v>
      </c>
      <c r="Z143">
        <f t="shared" si="44"/>
        <v>3.8562856724718277</v>
      </c>
      <c r="AA143">
        <f t="shared" si="45"/>
        <v>4.0904434362651845</v>
      </c>
      <c r="AB143">
        <f t="shared" si="46"/>
        <v>2.8684326064686081</v>
      </c>
      <c r="AC143">
        <f t="shared" si="47"/>
        <v>7.0979072149860976</v>
      </c>
    </row>
    <row r="144" spans="1:29" x14ac:dyDescent="0.25">
      <c r="A144" t="s">
        <v>1663</v>
      </c>
      <c r="B144">
        <v>1.4490000000000001</v>
      </c>
      <c r="C144">
        <v>0.1333</v>
      </c>
      <c r="D144">
        <v>0.124</v>
      </c>
      <c r="E144">
        <v>0.12839999999999999</v>
      </c>
      <c r="F144">
        <v>0.12939999999999999</v>
      </c>
      <c r="G144">
        <v>0.1173</v>
      </c>
      <c r="H144">
        <v>0.1179</v>
      </c>
      <c r="I144">
        <v>0.12330000000000001</v>
      </c>
      <c r="K144" t="s">
        <v>1663</v>
      </c>
      <c r="L144">
        <f t="shared" si="32"/>
        <v>1.3666</v>
      </c>
      <c r="M144">
        <f t="shared" si="33"/>
        <v>5.0900000000000001E-2</v>
      </c>
      <c r="N144">
        <f t="shared" si="34"/>
        <v>4.1599999999999998E-2</v>
      </c>
      <c r="O144">
        <f t="shared" si="35"/>
        <v>4.5999999999999985E-2</v>
      </c>
      <c r="P144">
        <f t="shared" si="36"/>
        <v>4.6999999999999986E-2</v>
      </c>
      <c r="Q144">
        <f t="shared" si="37"/>
        <v>3.49E-2</v>
      </c>
      <c r="R144">
        <f t="shared" si="38"/>
        <v>3.5500000000000004E-2</v>
      </c>
      <c r="S144">
        <f t="shared" si="39"/>
        <v>4.0900000000000006E-2</v>
      </c>
      <c r="U144" t="s">
        <v>1663</v>
      </c>
      <c r="V144">
        <f t="shared" si="40"/>
        <v>100</v>
      </c>
      <c r="W144">
        <f t="shared" si="41"/>
        <v>3.7245719303380649</v>
      </c>
      <c r="X144">
        <f t="shared" si="42"/>
        <v>3.0440509293136251</v>
      </c>
      <c r="Y144">
        <f t="shared" si="43"/>
        <v>3.3660178545294879</v>
      </c>
      <c r="Z144">
        <f t="shared" si="44"/>
        <v>3.4391921557149119</v>
      </c>
      <c r="AA144">
        <f t="shared" si="45"/>
        <v>2.5537831113712861</v>
      </c>
      <c r="AB144">
        <f t="shared" si="46"/>
        <v>2.5976876920825407</v>
      </c>
      <c r="AC144">
        <f t="shared" si="47"/>
        <v>2.9928289184838288</v>
      </c>
    </row>
    <row r="145" spans="1:29" x14ac:dyDescent="0.25">
      <c r="A145" t="s">
        <v>1664</v>
      </c>
      <c r="B145">
        <v>8.1100000000000005E-2</v>
      </c>
      <c r="C145">
        <v>8.4400000000000003E-2</v>
      </c>
      <c r="D145">
        <v>8.1699999999999995E-2</v>
      </c>
      <c r="E145">
        <v>4</v>
      </c>
      <c r="F145">
        <f>AVERAGE(B145:D145)</f>
        <v>8.2400000000000001E-2</v>
      </c>
    </row>
    <row r="146" spans="1:29" x14ac:dyDescent="0.25">
      <c r="A146" t="s">
        <v>1665</v>
      </c>
    </row>
    <row r="149" spans="1:29" x14ac:dyDescent="0.25">
      <c r="A149" s="7" t="s">
        <v>2458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9.7600000000000006E-2</v>
      </c>
      <c r="C152">
        <v>0.1075</v>
      </c>
      <c r="D152">
        <v>0.1226</v>
      </c>
      <c r="E152">
        <v>0.1237</v>
      </c>
      <c r="F152">
        <v>0.1227</v>
      </c>
      <c r="G152">
        <v>0.14130000000000001</v>
      </c>
      <c r="H152">
        <v>0.1249</v>
      </c>
      <c r="I152">
        <v>0.1188</v>
      </c>
      <c r="K152" t="s">
        <v>1658</v>
      </c>
      <c r="L152">
        <f>B152-$F$158</f>
        <v>2.1633333333333338E-2</v>
      </c>
      <c r="M152">
        <f t="shared" ref="M152:S152" si="48">C152-$F$158</f>
        <v>3.153333333333333E-2</v>
      </c>
      <c r="N152">
        <f t="shared" si="48"/>
        <v>4.6633333333333332E-2</v>
      </c>
      <c r="O152">
        <f t="shared" si="48"/>
        <v>4.7733333333333336E-2</v>
      </c>
      <c r="P152">
        <f t="shared" si="48"/>
        <v>4.6733333333333335E-2</v>
      </c>
      <c r="Q152">
        <f t="shared" si="48"/>
        <v>6.533333333333334E-2</v>
      </c>
      <c r="R152">
        <f t="shared" si="48"/>
        <v>4.8933333333333329E-2</v>
      </c>
      <c r="S152">
        <f t="shared" si="48"/>
        <v>4.2833333333333334E-2</v>
      </c>
      <c r="U152" t="s">
        <v>1658</v>
      </c>
      <c r="V152">
        <f>L152/$L$157*100</f>
        <v>2.6268922528940344</v>
      </c>
      <c r="W152">
        <f t="shared" ref="W152:AC152" si="49">M152/$L$157*100</f>
        <v>3.829029385574354</v>
      </c>
      <c r="X152">
        <f t="shared" si="49"/>
        <v>5.6625920828948431</v>
      </c>
      <c r="Y152">
        <f t="shared" si="49"/>
        <v>5.7961628754148791</v>
      </c>
      <c r="Z152">
        <f t="shared" si="49"/>
        <v>5.6747348822148469</v>
      </c>
      <c r="AA152">
        <f t="shared" si="49"/>
        <v>7.933295555735449</v>
      </c>
      <c r="AB152">
        <f t="shared" si="49"/>
        <v>5.9418764672549171</v>
      </c>
      <c r="AC152">
        <f t="shared" si="49"/>
        <v>5.2011657087347203</v>
      </c>
    </row>
    <row r="153" spans="1:29" x14ac:dyDescent="0.25">
      <c r="A153" t="s">
        <v>1659</v>
      </c>
      <c r="B153">
        <v>0.16569999999999999</v>
      </c>
      <c r="C153">
        <v>0.1678</v>
      </c>
      <c r="D153">
        <v>0.17730000000000001</v>
      </c>
      <c r="E153">
        <v>0.159</v>
      </c>
      <c r="F153">
        <v>0.14879999999999999</v>
      </c>
      <c r="G153">
        <v>0.14119999999999999</v>
      </c>
      <c r="H153">
        <v>0.1381</v>
      </c>
      <c r="I153">
        <v>0.12820000000000001</v>
      </c>
      <c r="K153" t="s">
        <v>1659</v>
      </c>
      <c r="L153">
        <f t="shared" ref="L153:L157" si="50">B153-$F$158</f>
        <v>8.9733333333333318E-2</v>
      </c>
      <c r="M153">
        <f t="shared" ref="M153:M157" si="51">C153-$F$158</f>
        <v>9.1833333333333336E-2</v>
      </c>
      <c r="N153">
        <f t="shared" ref="N153:N157" si="52">D153-$F$158</f>
        <v>0.10133333333333334</v>
      </c>
      <c r="O153">
        <f t="shared" ref="O153:O157" si="53">E153-$F$158</f>
        <v>8.3033333333333334E-2</v>
      </c>
      <c r="P153">
        <f t="shared" ref="P153:P157" si="54">F153-$F$158</f>
        <v>7.2833333333333319E-2</v>
      </c>
      <c r="Q153">
        <f t="shared" ref="Q153:Q157" si="55">G153-$F$158</f>
        <v>6.5233333333333324E-2</v>
      </c>
      <c r="R153">
        <f t="shared" ref="R153:R157" si="56">H153-$F$158</f>
        <v>6.2133333333333332E-2</v>
      </c>
      <c r="S153">
        <f t="shared" ref="S153:S157" si="57">I153-$F$158</f>
        <v>5.223333333333334E-2</v>
      </c>
      <c r="U153" t="s">
        <v>1659</v>
      </c>
      <c r="V153">
        <f t="shared" ref="V153:V157" si="58">L153/$L$157*100</f>
        <v>10.896138589816237</v>
      </c>
      <c r="W153">
        <f t="shared" ref="W153:W157" si="59">M153/$L$157*100</f>
        <v>11.151137375536308</v>
      </c>
      <c r="X153">
        <f t="shared" ref="X153:X157" si="60">N153/$L$157*100</f>
        <v>12.304703310936615</v>
      </c>
      <c r="Y153">
        <f t="shared" ref="Y153:Y157" si="61">O153/$L$157*100</f>
        <v>10.082571035376022</v>
      </c>
      <c r="Z153">
        <f t="shared" ref="Z153:Z157" si="62">P153/$L$157*100</f>
        <v>8.8440055047356907</v>
      </c>
      <c r="AA153">
        <f t="shared" ref="AA153:AA157" si="63">Q153/$L$157*100</f>
        <v>7.9211527564154451</v>
      </c>
      <c r="AB153">
        <f t="shared" ref="AB153:AB157" si="64">R153/$L$157*100</f>
        <v>7.5447259774953448</v>
      </c>
      <c r="AC153">
        <f t="shared" ref="AC153:AC157" si="65">S153/$L$157*100</f>
        <v>6.3425888448150252</v>
      </c>
    </row>
    <row r="154" spans="1:29" x14ac:dyDescent="0.25">
      <c r="A154" t="s">
        <v>1660</v>
      </c>
      <c r="B154">
        <v>0.1139</v>
      </c>
      <c r="C154">
        <v>0.1212</v>
      </c>
      <c r="D154">
        <v>0.13469999999999999</v>
      </c>
      <c r="E154">
        <v>0.13439999999999999</v>
      </c>
      <c r="F154">
        <v>0.12759999999999999</v>
      </c>
      <c r="G154">
        <v>0.13089999999999999</v>
      </c>
      <c r="H154">
        <v>0.12570000000000001</v>
      </c>
      <c r="I154">
        <v>0.12130000000000001</v>
      </c>
      <c r="K154" t="s">
        <v>1660</v>
      </c>
      <c r="L154">
        <f t="shared" si="50"/>
        <v>3.7933333333333333E-2</v>
      </c>
      <c r="M154">
        <f t="shared" si="51"/>
        <v>4.5233333333333334E-2</v>
      </c>
      <c r="N154">
        <f t="shared" si="52"/>
        <v>5.8733333333333318E-2</v>
      </c>
      <c r="O154">
        <f t="shared" si="53"/>
        <v>5.8433333333333323E-2</v>
      </c>
      <c r="P154">
        <f t="shared" si="54"/>
        <v>5.1633333333333323E-2</v>
      </c>
      <c r="Q154">
        <f t="shared" si="55"/>
        <v>5.493333333333332E-2</v>
      </c>
      <c r="R154">
        <f t="shared" si="56"/>
        <v>4.9733333333333338E-2</v>
      </c>
      <c r="S154">
        <f t="shared" si="57"/>
        <v>4.5333333333333337E-2</v>
      </c>
      <c r="U154" t="s">
        <v>1660</v>
      </c>
      <c r="V154">
        <f t="shared" si="58"/>
        <v>4.6061685420545615</v>
      </c>
      <c r="W154">
        <f t="shared" si="59"/>
        <v>5.4925928924147982</v>
      </c>
      <c r="X154">
        <f t="shared" si="60"/>
        <v>7.1318708006152338</v>
      </c>
      <c r="Y154">
        <f t="shared" si="61"/>
        <v>7.095442402655225</v>
      </c>
      <c r="Z154">
        <f t="shared" si="62"/>
        <v>6.269732048895003</v>
      </c>
      <c r="AA154">
        <f t="shared" si="63"/>
        <v>6.6704444264551102</v>
      </c>
      <c r="AB154">
        <f t="shared" si="64"/>
        <v>6.0390188618149443</v>
      </c>
      <c r="AC154">
        <f t="shared" si="65"/>
        <v>5.5047356917348012</v>
      </c>
    </row>
    <row r="155" spans="1:29" x14ac:dyDescent="0.25">
      <c r="A155" t="s">
        <v>1661</v>
      </c>
      <c r="B155">
        <v>0.11310000000000001</v>
      </c>
      <c r="C155">
        <v>0.12970000000000001</v>
      </c>
      <c r="D155">
        <v>0.1368</v>
      </c>
      <c r="E155">
        <v>0.1331</v>
      </c>
      <c r="F155">
        <v>0.13539999999999999</v>
      </c>
      <c r="G155">
        <v>0.13120000000000001</v>
      </c>
      <c r="H155">
        <v>0.13350000000000001</v>
      </c>
      <c r="I155">
        <v>0.1216</v>
      </c>
      <c r="K155" t="s">
        <v>1661</v>
      </c>
      <c r="L155">
        <f t="shared" si="50"/>
        <v>3.7133333333333338E-2</v>
      </c>
      <c r="M155">
        <f t="shared" si="51"/>
        <v>5.3733333333333341E-2</v>
      </c>
      <c r="N155">
        <f t="shared" si="52"/>
        <v>6.0833333333333336E-2</v>
      </c>
      <c r="O155">
        <f t="shared" si="53"/>
        <v>5.7133333333333328E-2</v>
      </c>
      <c r="P155">
        <f t="shared" si="54"/>
        <v>5.9433333333333324E-2</v>
      </c>
      <c r="Q155">
        <f t="shared" si="55"/>
        <v>5.5233333333333343E-2</v>
      </c>
      <c r="R155">
        <f t="shared" si="56"/>
        <v>5.7533333333333339E-2</v>
      </c>
      <c r="S155">
        <f t="shared" si="57"/>
        <v>4.5633333333333331E-2</v>
      </c>
      <c r="U155" t="s">
        <v>1661</v>
      </c>
      <c r="V155">
        <f t="shared" si="58"/>
        <v>4.5090261474945361</v>
      </c>
      <c r="W155">
        <f t="shared" si="59"/>
        <v>6.5247308346150739</v>
      </c>
      <c r="X155">
        <f t="shared" si="60"/>
        <v>7.3868695863353038</v>
      </c>
      <c r="Y155">
        <f t="shared" si="61"/>
        <v>6.9375860114951822</v>
      </c>
      <c r="Z155">
        <f t="shared" si="62"/>
        <v>7.2168703958552571</v>
      </c>
      <c r="AA155">
        <f t="shared" si="63"/>
        <v>6.7068728244151234</v>
      </c>
      <c r="AB155">
        <f t="shared" si="64"/>
        <v>6.9861572087751966</v>
      </c>
      <c r="AC155">
        <f t="shared" si="65"/>
        <v>5.54116408969481</v>
      </c>
    </row>
    <row r="156" spans="1:29" x14ac:dyDescent="0.25">
      <c r="A156" t="s">
        <v>1662</v>
      </c>
      <c r="B156">
        <v>0.3538</v>
      </c>
      <c r="C156">
        <v>0.1135</v>
      </c>
      <c r="D156">
        <v>0.1348</v>
      </c>
      <c r="E156">
        <v>0.12640000000000001</v>
      </c>
      <c r="F156">
        <v>0.1341</v>
      </c>
      <c r="G156">
        <v>0.13320000000000001</v>
      </c>
      <c r="H156">
        <v>0.12959999999999999</v>
      </c>
      <c r="I156">
        <v>0.127</v>
      </c>
      <c r="K156" t="s">
        <v>1662</v>
      </c>
      <c r="L156">
        <f t="shared" si="50"/>
        <v>0.27783333333333332</v>
      </c>
      <c r="M156">
        <f t="shared" si="51"/>
        <v>3.7533333333333335E-2</v>
      </c>
      <c r="N156">
        <f t="shared" si="52"/>
        <v>5.8833333333333335E-2</v>
      </c>
      <c r="O156">
        <f t="shared" si="53"/>
        <v>5.0433333333333344E-2</v>
      </c>
      <c r="P156">
        <f t="shared" si="54"/>
        <v>5.8133333333333329E-2</v>
      </c>
      <c r="Q156">
        <f t="shared" si="55"/>
        <v>5.7233333333333344E-2</v>
      </c>
      <c r="R156">
        <f t="shared" si="56"/>
        <v>5.3633333333333325E-2</v>
      </c>
      <c r="S156">
        <f t="shared" si="57"/>
        <v>5.1033333333333333E-2</v>
      </c>
      <c r="U156" t="s">
        <v>1662</v>
      </c>
      <c r="V156">
        <f t="shared" si="58"/>
        <v>33.736744110742329</v>
      </c>
      <c r="W156">
        <f t="shared" si="59"/>
        <v>4.5575973447745488</v>
      </c>
      <c r="X156">
        <f t="shared" si="60"/>
        <v>7.1440135999352377</v>
      </c>
      <c r="Y156">
        <f t="shared" si="61"/>
        <v>6.1240184570549676</v>
      </c>
      <c r="Z156">
        <f t="shared" si="62"/>
        <v>7.0590140046952143</v>
      </c>
      <c r="AA156">
        <f t="shared" si="63"/>
        <v>6.9497288108151878</v>
      </c>
      <c r="AB156">
        <f t="shared" si="64"/>
        <v>6.5125880352950691</v>
      </c>
      <c r="AC156">
        <f t="shared" si="65"/>
        <v>6.1968752529749853</v>
      </c>
    </row>
    <row r="157" spans="1:29" x14ac:dyDescent="0.25">
      <c r="A157" t="s">
        <v>1663</v>
      </c>
      <c r="B157">
        <v>0.89949999999999997</v>
      </c>
      <c r="C157">
        <v>0.13009999999999999</v>
      </c>
      <c r="D157">
        <v>0.13700000000000001</v>
      </c>
      <c r="E157">
        <v>0.1303</v>
      </c>
      <c r="F157">
        <v>0.13100000000000001</v>
      </c>
      <c r="G157">
        <v>0.1396</v>
      </c>
      <c r="H157">
        <v>0.14180000000000001</v>
      </c>
      <c r="I157">
        <v>0.13800000000000001</v>
      </c>
      <c r="K157" t="s">
        <v>1663</v>
      </c>
      <c r="L157">
        <f t="shared" si="50"/>
        <v>0.82353333333333334</v>
      </c>
      <c r="M157">
        <f t="shared" si="51"/>
        <v>5.4133333333333325E-2</v>
      </c>
      <c r="N157">
        <f t="shared" si="52"/>
        <v>6.1033333333333342E-2</v>
      </c>
      <c r="O157">
        <f t="shared" si="53"/>
        <v>5.4333333333333331E-2</v>
      </c>
      <c r="P157">
        <f t="shared" si="54"/>
        <v>5.5033333333333337E-2</v>
      </c>
      <c r="Q157">
        <f t="shared" si="55"/>
        <v>6.3633333333333333E-2</v>
      </c>
      <c r="R157">
        <f t="shared" si="56"/>
        <v>6.5833333333333341E-2</v>
      </c>
      <c r="S157">
        <f t="shared" si="57"/>
        <v>6.2033333333333343E-2</v>
      </c>
      <c r="U157" t="s">
        <v>1663</v>
      </c>
      <c r="V157">
        <f t="shared" si="58"/>
        <v>100</v>
      </c>
      <c r="W157">
        <f t="shared" si="59"/>
        <v>6.5733020318950857</v>
      </c>
      <c r="X157">
        <f t="shared" si="60"/>
        <v>7.4111551849753114</v>
      </c>
      <c r="Y157">
        <f t="shared" si="61"/>
        <v>6.5975876305350925</v>
      </c>
      <c r="Z157">
        <f t="shared" si="62"/>
        <v>6.6825872257751158</v>
      </c>
      <c r="AA157">
        <f t="shared" si="63"/>
        <v>7.7268679672953935</v>
      </c>
      <c r="AB157">
        <f t="shared" si="64"/>
        <v>7.9940095523354655</v>
      </c>
      <c r="AC157">
        <f t="shared" si="65"/>
        <v>7.5325831781753436</v>
      </c>
    </row>
    <row r="158" spans="1:29" x14ac:dyDescent="0.25">
      <c r="A158" t="s">
        <v>1664</v>
      </c>
      <c r="B158">
        <v>8.1900000000000001E-2</v>
      </c>
      <c r="C158">
        <v>7.3899999999999993E-2</v>
      </c>
      <c r="D158">
        <v>7.2099999999999997E-2</v>
      </c>
      <c r="E158">
        <v>3.3119000000000001</v>
      </c>
      <c r="F158">
        <f>AVERAGE(B158:D158)</f>
        <v>7.5966666666666668E-2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3.0331983701864922</v>
      </c>
      <c r="C164">
        <f t="shared" ref="C164:I169" si="66">AVERAGE(W152,W139,W126)</f>
        <v>3.7367434142295166</v>
      </c>
      <c r="D164">
        <f t="shared" si="66"/>
        <v>4.5643382858120631</v>
      </c>
      <c r="E164">
        <f t="shared" si="66"/>
        <v>16.96606182794476</v>
      </c>
      <c r="F164">
        <f t="shared" si="66"/>
        <v>4.1269009351000081</v>
      </c>
      <c r="G164">
        <f t="shared" si="66"/>
        <v>4.8700597034486037</v>
      </c>
      <c r="H164">
        <f t="shared" si="66"/>
        <v>4.1197942494794031</v>
      </c>
      <c r="I164">
        <f t="shared" si="66"/>
        <v>3.8296934289690161</v>
      </c>
      <c r="K164" t="s">
        <v>1658</v>
      </c>
      <c r="L164">
        <f>STDEV(L152,L139,L126)/SQRT(3)</f>
        <v>9.1958592399239026E-3</v>
      </c>
      <c r="M164">
        <f t="shared" ref="M164:S164" si="67">STDEV(M152,M139,M126)/SQRT(3)</f>
        <v>8.2534242799991147E-3</v>
      </c>
      <c r="N164">
        <f t="shared" si="67"/>
        <v>4.9319943127739685E-3</v>
      </c>
      <c r="O164">
        <f t="shared" si="67"/>
        <v>0.17229991115121349</v>
      </c>
      <c r="P164">
        <f t="shared" si="67"/>
        <v>4.2319041040268157E-3</v>
      </c>
      <c r="Q164">
        <f t="shared" si="67"/>
        <v>4.9051874783264801E-3</v>
      </c>
      <c r="R164">
        <f t="shared" si="67"/>
        <v>3.1035423806743756E-3</v>
      </c>
      <c r="S164">
        <f t="shared" si="67"/>
        <v>1.7827707662339163E-3</v>
      </c>
    </row>
    <row r="165" spans="1:19" x14ac:dyDescent="0.25">
      <c r="A165" t="s">
        <v>1659</v>
      </c>
      <c r="B165">
        <f t="shared" ref="B165:B169" si="68">AVERAGE(V153,V140,V127)</f>
        <v>8.3439356212303331</v>
      </c>
      <c r="C165">
        <f t="shared" si="66"/>
        <v>8.271446239859479</v>
      </c>
      <c r="D165">
        <f t="shared" si="66"/>
        <v>8.3991284412088962</v>
      </c>
      <c r="E165">
        <f t="shared" si="66"/>
        <v>7.1014144876488379</v>
      </c>
      <c r="F165">
        <f t="shared" si="66"/>
        <v>6.5368636958712711</v>
      </c>
      <c r="G165">
        <f t="shared" si="66"/>
        <v>5.9517142783739452</v>
      </c>
      <c r="H165">
        <f t="shared" si="66"/>
        <v>16.69263428569629</v>
      </c>
      <c r="I165">
        <f t="shared" si="66"/>
        <v>4.8354893937361432</v>
      </c>
      <c r="K165" t="s">
        <v>1659</v>
      </c>
      <c r="L165">
        <f t="shared" ref="L165:S165" si="69">STDEV(L153,L140,L127)/SQRT(3)</f>
        <v>6.0054399207697794E-3</v>
      </c>
      <c r="M165">
        <f t="shared" si="69"/>
        <v>6.317475273173649E-3</v>
      </c>
      <c r="N165">
        <f t="shared" si="69"/>
        <v>1.0599324460188304E-3</v>
      </c>
      <c r="O165">
        <f t="shared" si="69"/>
        <v>2.1799025915489783E-3</v>
      </c>
      <c r="P165">
        <f t="shared" si="69"/>
        <v>3.5011285658438627E-3</v>
      </c>
      <c r="Q165">
        <f t="shared" si="69"/>
        <v>4.4013606201539568E-3</v>
      </c>
      <c r="R165">
        <f t="shared" si="69"/>
        <v>0.19429316750280129</v>
      </c>
      <c r="S165">
        <f t="shared" si="69"/>
        <v>9.2802924070577598E-3</v>
      </c>
    </row>
    <row r="166" spans="1:19" x14ac:dyDescent="0.25">
      <c r="A166" t="s">
        <v>1660</v>
      </c>
      <c r="B166">
        <f t="shared" si="68"/>
        <v>3.573879780220095</v>
      </c>
      <c r="C166">
        <f t="shared" si="66"/>
        <v>11.37822931249139</v>
      </c>
      <c r="D166">
        <f t="shared" si="66"/>
        <v>4.7645162513910524</v>
      </c>
      <c r="E166">
        <f t="shared" si="66"/>
        <v>4.7801723727340937</v>
      </c>
      <c r="F166">
        <f t="shared" si="66"/>
        <v>4.9037229220765619</v>
      </c>
      <c r="G166">
        <f t="shared" si="66"/>
        <v>10.769454638913089</v>
      </c>
      <c r="H166">
        <f t="shared" si="66"/>
        <v>3.9900155129029655</v>
      </c>
      <c r="I166">
        <f t="shared" si="66"/>
        <v>3.9865402101596543</v>
      </c>
      <c r="K166" t="s">
        <v>1660</v>
      </c>
      <c r="L166">
        <f t="shared" ref="L166:S166" si="70">STDEV(L154,L141,L128)/SQRT(3)</f>
        <v>3.039878977448094E-3</v>
      </c>
      <c r="M166">
        <f t="shared" si="70"/>
        <v>0.12807590968630794</v>
      </c>
      <c r="N166">
        <f t="shared" si="70"/>
        <v>1.8201885670866798E-3</v>
      </c>
      <c r="O166">
        <f t="shared" si="70"/>
        <v>3.2234288928345363E-3</v>
      </c>
      <c r="P166">
        <f t="shared" si="70"/>
        <v>6.1674874328666611E-3</v>
      </c>
      <c r="Q166">
        <f t="shared" si="70"/>
        <v>8.0963394411103493E-2</v>
      </c>
      <c r="R166">
        <f t="shared" si="70"/>
        <v>6.0075364191289346E-3</v>
      </c>
      <c r="S166">
        <f t="shared" si="70"/>
        <v>4.2217397385145971E-3</v>
      </c>
    </row>
    <row r="167" spans="1:19" x14ac:dyDescent="0.25">
      <c r="A167" t="s">
        <v>1661</v>
      </c>
      <c r="B167">
        <f t="shared" si="68"/>
        <v>4.2376146714508769</v>
      </c>
      <c r="C167">
        <f t="shared" si="66"/>
        <v>5.0530776965724487</v>
      </c>
      <c r="D167">
        <f t="shared" si="66"/>
        <v>5.0382112308395675</v>
      </c>
      <c r="E167">
        <f t="shared" si="66"/>
        <v>5.0925970057026229</v>
      </c>
      <c r="F167">
        <f t="shared" si="66"/>
        <v>4.9804866529200815</v>
      </c>
      <c r="G167">
        <f t="shared" si="66"/>
        <v>4.7292013856993194</v>
      </c>
      <c r="H167">
        <f t="shared" si="66"/>
        <v>4.4700911912342542</v>
      </c>
      <c r="I167">
        <f t="shared" si="66"/>
        <v>4.100304632171202</v>
      </c>
      <c r="K167" t="s">
        <v>1661</v>
      </c>
      <c r="L167">
        <f t="shared" ref="L167:S167" si="71">STDEV(L155,L142,L129)/SQRT(3)</f>
        <v>1.1775875108368857E-2</v>
      </c>
      <c r="M167">
        <f t="shared" si="71"/>
        <v>4.0755064821957664E-3</v>
      </c>
      <c r="N167">
        <f t="shared" si="71"/>
        <v>9.0560667885684171E-4</v>
      </c>
      <c r="O167">
        <f t="shared" si="71"/>
        <v>7.1792482153963579E-3</v>
      </c>
      <c r="P167">
        <f t="shared" si="71"/>
        <v>2.9397236789606559E-4</v>
      </c>
      <c r="Q167">
        <f t="shared" si="71"/>
        <v>2.2331951311578601E-3</v>
      </c>
      <c r="R167">
        <f t="shared" si="71"/>
        <v>4.8653092982770653E-3</v>
      </c>
      <c r="S167">
        <f t="shared" si="71"/>
        <v>2.92532577061043E-3</v>
      </c>
    </row>
    <row r="168" spans="1:19" x14ac:dyDescent="0.25">
      <c r="A168" t="s">
        <v>1662</v>
      </c>
      <c r="B168">
        <f t="shared" si="68"/>
        <v>13.598454457422024</v>
      </c>
      <c r="C168">
        <f t="shared" si="66"/>
        <v>5.4064393282141543</v>
      </c>
      <c r="D168">
        <f t="shared" si="66"/>
        <v>4.7726197389420344</v>
      </c>
      <c r="E168">
        <f t="shared" si="66"/>
        <v>4.5110837261627887</v>
      </c>
      <c r="F168">
        <f t="shared" si="66"/>
        <v>4.7581860008602153</v>
      </c>
      <c r="G168">
        <f t="shared" si="66"/>
        <v>4.7881730372790843</v>
      </c>
      <c r="H168">
        <f t="shared" si="66"/>
        <v>4.1827553111884335</v>
      </c>
      <c r="I168">
        <f t="shared" si="66"/>
        <v>5.3787291534333193</v>
      </c>
      <c r="K168" t="s">
        <v>1662</v>
      </c>
      <c r="L168">
        <f t="shared" ref="L168:S168" si="72">STDEV(L156,L143,L130)/SQRT(3)</f>
        <v>7.4673368581500629E-2</v>
      </c>
      <c r="M168">
        <f t="shared" si="72"/>
        <v>2.280753882295268E-2</v>
      </c>
      <c r="N168">
        <f t="shared" si="72"/>
        <v>1.4707434921675156E-3</v>
      </c>
      <c r="O168">
        <f t="shared" si="72"/>
        <v>2.9811962136359798E-3</v>
      </c>
      <c r="P168">
        <f t="shared" si="72"/>
        <v>1.7482619234789809E-3</v>
      </c>
      <c r="Q168">
        <f t="shared" si="72"/>
        <v>4.2875069736832703E-4</v>
      </c>
      <c r="R168">
        <f t="shared" si="72"/>
        <v>4.9498347646694833E-3</v>
      </c>
      <c r="S168">
        <f t="shared" si="72"/>
        <v>1.5701737735079963E-2</v>
      </c>
    </row>
    <row r="169" spans="1:19" x14ac:dyDescent="0.25">
      <c r="A169" t="s">
        <v>1663</v>
      </c>
      <c r="B169">
        <f t="shared" si="68"/>
        <v>100</v>
      </c>
      <c r="C169">
        <f t="shared" si="66"/>
        <v>4.3138157813946423</v>
      </c>
      <c r="D169">
        <f t="shared" si="66"/>
        <v>4.4884499443784351</v>
      </c>
      <c r="E169">
        <f t="shared" si="66"/>
        <v>4.316824965602156</v>
      </c>
      <c r="F169">
        <f t="shared" si="66"/>
        <v>4.3579124441917303</v>
      </c>
      <c r="G169">
        <f t="shared" si="66"/>
        <v>4.3332886529023407</v>
      </c>
      <c r="H169">
        <f t="shared" si="66"/>
        <v>4.4796402711776668</v>
      </c>
      <c r="I169">
        <f t="shared" si="66"/>
        <v>5.5630748093876292</v>
      </c>
      <c r="K169" t="s">
        <v>1663</v>
      </c>
      <c r="L169">
        <f t="shared" ref="L169:S169" si="73">STDEV(L157,L144,L131)/SQRT(3)</f>
        <v>0.26034729819802682</v>
      </c>
      <c r="M169">
        <f t="shared" si="73"/>
        <v>2.5389071236884683E-3</v>
      </c>
      <c r="N169">
        <f t="shared" si="73"/>
        <v>5.6116391390716351E-3</v>
      </c>
      <c r="O169">
        <f t="shared" si="73"/>
        <v>2.4368569110512599E-3</v>
      </c>
      <c r="P169">
        <f t="shared" si="73"/>
        <v>2.3209459544454745E-3</v>
      </c>
      <c r="Q169">
        <f t="shared" si="73"/>
        <v>8.3374730458409124E-3</v>
      </c>
      <c r="R169">
        <f t="shared" si="73"/>
        <v>8.7755201034707686E-3</v>
      </c>
      <c r="S169">
        <f t="shared" si="73"/>
        <v>1.915312887439052E-2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1629</v>
      </c>
      <c r="D175" s="224" t="s">
        <v>1629</v>
      </c>
      <c r="E175" s="224" t="s">
        <v>1629</v>
      </c>
      <c r="F175" s="224" t="s">
        <v>1629</v>
      </c>
      <c r="G175" s="224" t="s">
        <v>1629</v>
      </c>
      <c r="H175" s="224" t="s">
        <v>1629</v>
      </c>
      <c r="I175" s="225" t="s">
        <v>1629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1633</v>
      </c>
      <c r="D176" s="219" t="s">
        <v>1633</v>
      </c>
      <c r="E176" s="219" t="s">
        <v>1633</v>
      </c>
      <c r="F176" s="219" t="s">
        <v>1633</v>
      </c>
      <c r="G176" s="219" t="s">
        <v>1633</v>
      </c>
      <c r="H176" s="219" t="s">
        <v>1633</v>
      </c>
      <c r="I176" s="220" t="s">
        <v>1633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1637</v>
      </c>
      <c r="D177" s="219" t="s">
        <v>1637</v>
      </c>
      <c r="E177" s="219" t="s">
        <v>1637</v>
      </c>
      <c r="F177" s="219" t="s">
        <v>1637</v>
      </c>
      <c r="G177" s="219" t="s">
        <v>1637</v>
      </c>
      <c r="H177" s="219" t="s">
        <v>1637</v>
      </c>
      <c r="I177" s="220" t="s">
        <v>1637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960</v>
      </c>
      <c r="D178" s="219" t="s">
        <v>960</v>
      </c>
      <c r="E178" s="219" t="s">
        <v>960</v>
      </c>
      <c r="F178" s="219" t="s">
        <v>960</v>
      </c>
      <c r="G178" s="219" t="s">
        <v>960</v>
      </c>
      <c r="H178" s="219" t="s">
        <v>960</v>
      </c>
      <c r="I178" s="220" t="s">
        <v>960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964</v>
      </c>
      <c r="D179" s="219" t="s">
        <v>964</v>
      </c>
      <c r="E179" s="219" t="s">
        <v>964</v>
      </c>
      <c r="F179" s="219" t="s">
        <v>964</v>
      </c>
      <c r="G179" s="219" t="s">
        <v>964</v>
      </c>
      <c r="H179" s="219" t="s">
        <v>964</v>
      </c>
      <c r="I179" s="220" t="s">
        <v>964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968</v>
      </c>
      <c r="D180" s="219" t="s">
        <v>968</v>
      </c>
      <c r="E180" s="219" t="s">
        <v>968</v>
      </c>
      <c r="F180" s="219" t="s">
        <v>968</v>
      </c>
      <c r="G180" s="219" t="s">
        <v>968</v>
      </c>
      <c r="H180" s="219" t="s">
        <v>968</v>
      </c>
      <c r="I180" s="220" t="s">
        <v>968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2456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 s="42">
        <v>55526</v>
      </c>
      <c r="C190" s="42">
        <v>35850</v>
      </c>
      <c r="D190" s="42">
        <v>48224</v>
      </c>
      <c r="E190" s="42">
        <v>39443</v>
      </c>
      <c r="F190" s="42">
        <v>42833</v>
      </c>
      <c r="G190" s="42">
        <v>47243</v>
      </c>
      <c r="H190" s="42">
        <v>50340</v>
      </c>
      <c r="I190" s="42">
        <v>46759</v>
      </c>
      <c r="K190" t="s">
        <v>1658</v>
      </c>
      <c r="L190">
        <f>B190-$E$196</f>
        <v>45459.333333333336</v>
      </c>
      <c r="M190">
        <f t="shared" ref="M190:S190" si="74">C190-$E$196</f>
        <v>25783.333333333336</v>
      </c>
      <c r="N190">
        <f t="shared" si="74"/>
        <v>38157.333333333336</v>
      </c>
      <c r="O190">
        <f t="shared" si="74"/>
        <v>29376.333333333336</v>
      </c>
      <c r="P190">
        <f t="shared" si="74"/>
        <v>32766.333333333336</v>
      </c>
      <c r="Q190">
        <f t="shared" si="74"/>
        <v>37176.333333333336</v>
      </c>
      <c r="R190">
        <f t="shared" si="74"/>
        <v>40273.333333333336</v>
      </c>
      <c r="S190">
        <f t="shared" si="74"/>
        <v>36692.333333333336</v>
      </c>
      <c r="U190" t="s">
        <v>1658</v>
      </c>
      <c r="V190">
        <f>L190/$O$196*100</f>
        <v>124.14477397272745</v>
      </c>
      <c r="W190">
        <f t="shared" ref="W190:AC190" si="75">M190/$O$196*100</f>
        <v>70.411637264004952</v>
      </c>
      <c r="X190">
        <f t="shared" si="75"/>
        <v>104.20376135598157</v>
      </c>
      <c r="Y190">
        <f t="shared" si="75"/>
        <v>80.223751524751037</v>
      </c>
      <c r="Z190">
        <f t="shared" si="75"/>
        <v>89.481493618803142</v>
      </c>
      <c r="AA190">
        <f t="shared" si="75"/>
        <v>101.52475103318952</v>
      </c>
      <c r="AB190">
        <f t="shared" si="75"/>
        <v>109.98234019698873</v>
      </c>
      <c r="AC190">
        <f t="shared" si="75"/>
        <v>100.20299670471718</v>
      </c>
    </row>
    <row r="191" spans="1:29" x14ac:dyDescent="0.25">
      <c r="A191" t="s">
        <v>1659</v>
      </c>
      <c r="B191" s="42">
        <v>42571</v>
      </c>
      <c r="C191" s="42">
        <v>37751</v>
      </c>
      <c r="D191" s="42">
        <v>39126</v>
      </c>
      <c r="E191" s="42">
        <v>40157</v>
      </c>
      <c r="F191" s="42">
        <v>38500</v>
      </c>
      <c r="G191" s="42">
        <v>43784</v>
      </c>
      <c r="H191" s="42">
        <v>48107</v>
      </c>
      <c r="I191" s="42">
        <v>49173</v>
      </c>
      <c r="K191" t="s">
        <v>1659</v>
      </c>
      <c r="L191">
        <f t="shared" ref="L191:L195" si="76">B191-$E$196</f>
        <v>32504.333333333336</v>
      </c>
      <c r="M191">
        <f t="shared" ref="M191:M195" si="77">C191-$E$196</f>
        <v>27684.333333333336</v>
      </c>
      <c r="N191">
        <f t="shared" ref="N191:N195" si="78">D191-$E$196</f>
        <v>29059.333333333336</v>
      </c>
      <c r="O191">
        <f t="shared" ref="O191:O195" si="79">E191-$E$196</f>
        <v>30090.333333333336</v>
      </c>
      <c r="P191">
        <f t="shared" ref="P191:P195" si="80">F191-$E$196</f>
        <v>28433.333333333336</v>
      </c>
      <c r="Q191">
        <f t="shared" ref="Q191:Q195" si="81">G191-$E$196</f>
        <v>33717.333333333336</v>
      </c>
      <c r="R191">
        <f t="shared" ref="R191:R195" si="82">H191-$E$196</f>
        <v>38040.333333333336</v>
      </c>
      <c r="S191">
        <f t="shared" ref="S191:S195" si="83">I191-$E$196</f>
        <v>39106.333333333336</v>
      </c>
      <c r="U191" t="s">
        <v>1659</v>
      </c>
      <c r="V191">
        <f t="shared" ref="V191:V195" si="84">L191/$O$196*100</f>
        <v>88.765998507109444</v>
      </c>
      <c r="W191">
        <f t="shared" ref="W191:W195" si="85">M191/$O$196*100</f>
        <v>75.603073169843611</v>
      </c>
      <c r="X191">
        <f t="shared" ref="X191:X195" si="86">N191/$O$196*100</f>
        <v>79.358057057549118</v>
      </c>
      <c r="Y191">
        <f t="shared" ref="Y191:Y195" si="87">O191/$O$196*100</f>
        <v>82.173612248985023</v>
      </c>
      <c r="Z191">
        <f t="shared" ref="Z191:Z195" si="88">P191/$O$196*100</f>
        <v>77.648515302128288</v>
      </c>
      <c r="AA191">
        <f t="shared" ref="AA191:AA195" si="89">Q191/$O$196*100</f>
        <v>92.078577020408915</v>
      </c>
      <c r="AB191">
        <f t="shared" ref="AB191:AB195" si="90">R191/$O$196*100</f>
        <v>103.884246363355</v>
      </c>
      <c r="AC191">
        <f t="shared" ref="AC191:AC195" si="91">S191/$O$196*100</f>
        <v>106.79538296284159</v>
      </c>
    </row>
    <row r="192" spans="1:29" x14ac:dyDescent="0.25">
      <c r="A192" t="s">
        <v>1660</v>
      </c>
      <c r="B192" s="42">
        <v>41957</v>
      </c>
      <c r="C192" s="42">
        <v>36914</v>
      </c>
      <c r="D192" s="42">
        <v>34602</v>
      </c>
      <c r="E192" s="42">
        <v>40578</v>
      </c>
      <c r="F192" s="42">
        <v>39914</v>
      </c>
      <c r="G192" s="42">
        <v>43824</v>
      </c>
      <c r="H192" s="42">
        <v>41704</v>
      </c>
      <c r="I192" s="42">
        <v>43483</v>
      </c>
      <c r="K192" t="s">
        <v>1660</v>
      </c>
      <c r="L192">
        <f t="shared" si="76"/>
        <v>31890.333333333336</v>
      </c>
      <c r="M192">
        <f t="shared" si="77"/>
        <v>26847.333333333336</v>
      </c>
      <c r="N192">
        <f t="shared" si="78"/>
        <v>24535.333333333336</v>
      </c>
      <c r="O192">
        <f t="shared" si="79"/>
        <v>30511.333333333336</v>
      </c>
      <c r="P192">
        <f t="shared" si="80"/>
        <v>29847.333333333336</v>
      </c>
      <c r="Q192">
        <f t="shared" si="81"/>
        <v>33757.333333333336</v>
      </c>
      <c r="R192">
        <f t="shared" si="82"/>
        <v>31637.333333333336</v>
      </c>
      <c r="S192">
        <f t="shared" si="83"/>
        <v>33416.333333333336</v>
      </c>
      <c r="U192" t="s">
        <v>1660</v>
      </c>
      <c r="V192">
        <f t="shared" si="84"/>
        <v>87.089227520163135</v>
      </c>
      <c r="W192">
        <f t="shared" si="85"/>
        <v>73.317312068745792</v>
      </c>
      <c r="X192">
        <f t="shared" si="86"/>
        <v>67.003477342654804</v>
      </c>
      <c r="Y192">
        <f t="shared" si="87"/>
        <v>83.323320042966117</v>
      </c>
      <c r="Z192">
        <f t="shared" si="88"/>
        <v>81.510004187375969</v>
      </c>
      <c r="AA192">
        <f t="shared" si="89"/>
        <v>92.187812915323988</v>
      </c>
      <c r="AB192">
        <f t="shared" si="90"/>
        <v>86.39831048482533</v>
      </c>
      <c r="AC192">
        <f t="shared" si="91"/>
        <v>91.256576911173013</v>
      </c>
    </row>
    <row r="193" spans="1:29" x14ac:dyDescent="0.25">
      <c r="A193" t="s">
        <v>1661</v>
      </c>
      <c r="B193" s="42">
        <v>42266</v>
      </c>
      <c r="C193" s="42">
        <v>29265</v>
      </c>
      <c r="D193" s="42">
        <v>35902</v>
      </c>
      <c r="E193" s="42">
        <v>39205</v>
      </c>
      <c r="F193" s="42">
        <v>35361</v>
      </c>
      <c r="G193" s="42">
        <v>38140</v>
      </c>
      <c r="H193" s="42">
        <v>36539</v>
      </c>
      <c r="I193" s="42">
        <v>44306</v>
      </c>
      <c r="K193" t="s">
        <v>1661</v>
      </c>
      <c r="L193">
        <f t="shared" si="76"/>
        <v>32199.333333333336</v>
      </c>
      <c r="M193">
        <f t="shared" si="77"/>
        <v>19198.333333333336</v>
      </c>
      <c r="N193">
        <f t="shared" si="78"/>
        <v>25835.333333333336</v>
      </c>
      <c r="O193">
        <f t="shared" si="79"/>
        <v>29138.333333333336</v>
      </c>
      <c r="P193">
        <f t="shared" si="80"/>
        <v>25294.333333333336</v>
      </c>
      <c r="Q193">
        <f t="shared" si="81"/>
        <v>28073.333333333336</v>
      </c>
      <c r="R193">
        <f t="shared" si="82"/>
        <v>26472.333333333336</v>
      </c>
      <c r="S193">
        <f t="shared" si="83"/>
        <v>34239.333333333336</v>
      </c>
      <c r="U193" t="s">
        <v>1661</v>
      </c>
      <c r="V193">
        <f t="shared" si="84"/>
        <v>87.933074808382045</v>
      </c>
      <c r="W193">
        <f t="shared" si="85"/>
        <v>52.428678063611713</v>
      </c>
      <c r="X193">
        <f t="shared" si="86"/>
        <v>70.553643927394546</v>
      </c>
      <c r="Y193">
        <f t="shared" si="87"/>
        <v>79.57379795000638</v>
      </c>
      <c r="Z193">
        <f t="shared" si="88"/>
        <v>69.076228448668246</v>
      </c>
      <c r="AA193">
        <f t="shared" si="89"/>
        <v>76.665392247892655</v>
      </c>
      <c r="AB193">
        <f t="shared" si="90"/>
        <v>72.293225553917026</v>
      </c>
      <c r="AC193">
        <f t="shared" si="91"/>
        <v>93.50410544905057</v>
      </c>
    </row>
    <row r="194" spans="1:29" x14ac:dyDescent="0.25">
      <c r="A194" t="s">
        <v>1662</v>
      </c>
      <c r="B194" s="42">
        <v>39877</v>
      </c>
      <c r="C194" s="42">
        <v>35534</v>
      </c>
      <c r="D194" s="42">
        <v>33305</v>
      </c>
      <c r="E194" s="42">
        <v>37220</v>
      </c>
      <c r="F194" s="42">
        <v>36348</v>
      </c>
      <c r="G194" s="42">
        <v>40095</v>
      </c>
      <c r="H194" s="42">
        <v>42257</v>
      </c>
      <c r="I194" s="42">
        <v>43285</v>
      </c>
      <c r="K194" t="s">
        <v>1662</v>
      </c>
      <c r="L194">
        <f t="shared" si="76"/>
        <v>29810.333333333336</v>
      </c>
      <c r="M194">
        <f t="shared" si="77"/>
        <v>25467.333333333336</v>
      </c>
      <c r="N194">
        <f t="shared" si="78"/>
        <v>23238.333333333336</v>
      </c>
      <c r="O194">
        <f t="shared" si="79"/>
        <v>27153.333333333336</v>
      </c>
      <c r="P194">
        <f t="shared" si="80"/>
        <v>26281.333333333336</v>
      </c>
      <c r="Q194">
        <f t="shared" si="81"/>
        <v>30028.333333333336</v>
      </c>
      <c r="R194">
        <f t="shared" si="82"/>
        <v>32190.333333333336</v>
      </c>
      <c r="S194">
        <f t="shared" si="83"/>
        <v>33218.333333333336</v>
      </c>
      <c r="U194" t="s">
        <v>1662</v>
      </c>
      <c r="V194">
        <f t="shared" si="84"/>
        <v>81.408960984579537</v>
      </c>
      <c r="W194">
        <f t="shared" si="85"/>
        <v>69.548673694175918</v>
      </c>
      <c r="X194">
        <f t="shared" si="86"/>
        <v>63.461503450033682</v>
      </c>
      <c r="Y194">
        <f t="shared" si="87"/>
        <v>74.152966664846076</v>
      </c>
      <c r="Z194">
        <f t="shared" si="88"/>
        <v>71.771624155697566</v>
      </c>
      <c r="AA194">
        <f t="shared" si="89"/>
        <v>82.004296611866664</v>
      </c>
      <c r="AB194">
        <f t="shared" si="90"/>
        <v>87.908496732026151</v>
      </c>
      <c r="AC194">
        <f t="shared" si="91"/>
        <v>90.715859231343416</v>
      </c>
    </row>
    <row r="195" spans="1:29" x14ac:dyDescent="0.25">
      <c r="A195" t="s">
        <v>1663</v>
      </c>
      <c r="B195" s="42">
        <v>10975</v>
      </c>
      <c r="C195" s="42">
        <v>34497</v>
      </c>
      <c r="D195" s="42">
        <v>32340</v>
      </c>
      <c r="E195" s="42">
        <v>35246</v>
      </c>
      <c r="F195" s="42">
        <v>31774</v>
      </c>
      <c r="G195" s="42">
        <v>34882</v>
      </c>
      <c r="H195" s="42">
        <v>50555</v>
      </c>
      <c r="I195" s="42">
        <v>53194</v>
      </c>
      <c r="K195" t="s">
        <v>1663</v>
      </c>
      <c r="L195">
        <f t="shared" si="76"/>
        <v>908.33333333333394</v>
      </c>
      <c r="M195">
        <f t="shared" si="77"/>
        <v>24430.333333333336</v>
      </c>
      <c r="N195">
        <f t="shared" si="78"/>
        <v>22273.333333333336</v>
      </c>
      <c r="O195">
        <f t="shared" si="79"/>
        <v>25179.333333333336</v>
      </c>
      <c r="P195">
        <f t="shared" si="80"/>
        <v>21707.333333333336</v>
      </c>
      <c r="Q195">
        <f t="shared" si="81"/>
        <v>24815.333333333336</v>
      </c>
      <c r="R195">
        <f t="shared" si="82"/>
        <v>40488.333333333336</v>
      </c>
      <c r="S195">
        <f t="shared" si="83"/>
        <v>43127.333333333336</v>
      </c>
      <c r="U195" t="s">
        <v>1663</v>
      </c>
      <c r="V195">
        <f t="shared" si="84"/>
        <v>2.4805651136963625</v>
      </c>
      <c r="W195">
        <f t="shared" si="85"/>
        <v>66.716733118502745</v>
      </c>
      <c r="X195">
        <f t="shared" si="86"/>
        <v>60.826187485207647</v>
      </c>
      <c r="Y195">
        <f t="shared" si="87"/>
        <v>68.762175250787422</v>
      </c>
      <c r="Z195">
        <f t="shared" si="88"/>
        <v>59.280499572159414</v>
      </c>
      <c r="AA195">
        <f t="shared" si="89"/>
        <v>67.768128607060291</v>
      </c>
      <c r="AB195">
        <f t="shared" si="90"/>
        <v>110.56948313215725</v>
      </c>
      <c r="AC195">
        <f t="shared" si="91"/>
        <v>117.77632129917892</v>
      </c>
    </row>
    <row r="196" spans="1:29" x14ac:dyDescent="0.25">
      <c r="A196" t="s">
        <v>1664</v>
      </c>
      <c r="B196" s="42">
        <v>9945</v>
      </c>
      <c r="C196" s="42">
        <v>10124</v>
      </c>
      <c r="D196" s="42">
        <v>10131</v>
      </c>
      <c r="E196" s="42">
        <f>AVERAGE(B196:D196)</f>
        <v>10066.666666666666</v>
      </c>
      <c r="F196" s="42"/>
      <c r="G196" s="42"/>
      <c r="H196" s="42"/>
      <c r="I196" s="42"/>
      <c r="O196">
        <f>AVERAGE(L190:L192)</f>
        <v>36618</v>
      </c>
    </row>
    <row r="197" spans="1:29" x14ac:dyDescent="0.25">
      <c r="A197" t="s">
        <v>1665</v>
      </c>
    </row>
    <row r="200" spans="1:29" x14ac:dyDescent="0.25">
      <c r="A200" s="7" t="s">
        <v>2457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34814</v>
      </c>
      <c r="C203">
        <v>34404</v>
      </c>
      <c r="D203">
        <v>30699</v>
      </c>
      <c r="E203">
        <v>34162</v>
      </c>
      <c r="F203">
        <v>31556</v>
      </c>
      <c r="G203">
        <v>33549</v>
      </c>
      <c r="H203">
        <v>28685</v>
      </c>
      <c r="I203">
        <v>41320</v>
      </c>
      <c r="K203" t="s">
        <v>1658</v>
      </c>
      <c r="L203">
        <f>B203-$E$209</f>
        <v>23642.666666666664</v>
      </c>
      <c r="M203">
        <f t="shared" ref="M203:S203" si="92">C203-$E$209</f>
        <v>23232.666666666664</v>
      </c>
      <c r="N203">
        <f t="shared" si="92"/>
        <v>19527.666666666664</v>
      </c>
      <c r="O203">
        <f t="shared" si="92"/>
        <v>22990.666666666664</v>
      </c>
      <c r="P203">
        <f t="shared" si="92"/>
        <v>20384.666666666664</v>
      </c>
      <c r="Q203">
        <f t="shared" si="92"/>
        <v>22377.666666666664</v>
      </c>
      <c r="R203">
        <f t="shared" si="92"/>
        <v>17513.666666666664</v>
      </c>
      <c r="S203">
        <f t="shared" si="92"/>
        <v>30148.666666666664</v>
      </c>
    </row>
    <row r="204" spans="1:29" x14ac:dyDescent="0.25">
      <c r="A204" t="s">
        <v>1659</v>
      </c>
      <c r="B204">
        <v>30758</v>
      </c>
      <c r="C204">
        <v>32182</v>
      </c>
      <c r="D204">
        <v>30104</v>
      </c>
      <c r="E204">
        <v>38943</v>
      </c>
      <c r="F204">
        <v>31044</v>
      </c>
      <c r="G204">
        <v>32649</v>
      </c>
      <c r="H204">
        <v>31632</v>
      </c>
      <c r="I204">
        <v>38706</v>
      </c>
      <c r="K204" t="s">
        <v>1659</v>
      </c>
      <c r="L204">
        <f t="shared" ref="L204:L208" si="93">B204-$E$209</f>
        <v>19586.666666666664</v>
      </c>
      <c r="M204">
        <f t="shared" ref="M204:M208" si="94">C204-$E$209</f>
        <v>21010.666666666664</v>
      </c>
      <c r="N204">
        <f t="shared" ref="N204:N208" si="95">D204-$E$209</f>
        <v>18932.666666666664</v>
      </c>
      <c r="O204">
        <f t="shared" ref="O204:O208" si="96">E204-$E$209</f>
        <v>27771.666666666664</v>
      </c>
      <c r="P204">
        <f t="shared" ref="P204:P208" si="97">F204-$E$209</f>
        <v>19872.666666666664</v>
      </c>
      <c r="Q204">
        <f t="shared" ref="Q204:Q208" si="98">G204-$E$209</f>
        <v>21477.666666666664</v>
      </c>
      <c r="R204">
        <f t="shared" ref="R204:R208" si="99">H204-$E$209</f>
        <v>20460.666666666664</v>
      </c>
      <c r="S204">
        <f t="shared" ref="S204:S208" si="100">I204-$E$209</f>
        <v>27534.666666666664</v>
      </c>
      <c r="U204" t="s">
        <v>1658</v>
      </c>
      <c r="V204">
        <f>L203/$O$209*100</f>
        <v>99.539687885932409</v>
      </c>
      <c r="W204">
        <f t="shared" ref="W204:AC204" si="101">M203/$O$209*100</f>
        <v>97.81351745817895</v>
      </c>
      <c r="X204">
        <f t="shared" si="101"/>
        <v>82.214831031772746</v>
      </c>
      <c r="Y204">
        <f t="shared" si="101"/>
        <v>96.794655888626906</v>
      </c>
      <c r="Z204">
        <f t="shared" si="101"/>
        <v>85.822948242954965</v>
      </c>
      <c r="AA204">
        <f t="shared" si="101"/>
        <v>94.213820590546746</v>
      </c>
      <c r="AB204">
        <f t="shared" si="101"/>
        <v>73.735545076905794</v>
      </c>
      <c r="AC204">
        <f t="shared" si="101"/>
        <v>126.9310654541372</v>
      </c>
    </row>
    <row r="205" spans="1:29" x14ac:dyDescent="0.25">
      <c r="A205" t="s">
        <v>1660</v>
      </c>
      <c r="B205">
        <v>39198</v>
      </c>
      <c r="C205">
        <v>33500</v>
      </c>
      <c r="D205">
        <v>30570</v>
      </c>
      <c r="E205">
        <v>36631</v>
      </c>
      <c r="F205">
        <v>37614</v>
      </c>
      <c r="G205">
        <v>32877</v>
      </c>
      <c r="H205">
        <v>30398</v>
      </c>
      <c r="I205">
        <v>36278</v>
      </c>
      <c r="K205" t="s">
        <v>1660</v>
      </c>
      <c r="L205">
        <f t="shared" si="93"/>
        <v>28026.666666666664</v>
      </c>
      <c r="M205">
        <f t="shared" si="94"/>
        <v>22328.666666666664</v>
      </c>
      <c r="N205">
        <f t="shared" si="95"/>
        <v>19398.666666666664</v>
      </c>
      <c r="O205">
        <f t="shared" si="96"/>
        <v>25459.666666666664</v>
      </c>
      <c r="P205">
        <f t="shared" si="97"/>
        <v>26442.666666666664</v>
      </c>
      <c r="Q205">
        <f t="shared" si="98"/>
        <v>21705.666666666664</v>
      </c>
      <c r="R205">
        <f t="shared" si="99"/>
        <v>19226.666666666664</v>
      </c>
      <c r="S205">
        <f t="shared" si="100"/>
        <v>25106.666666666664</v>
      </c>
      <c r="U205" t="s">
        <v>1659</v>
      </c>
      <c r="V205">
        <f t="shared" ref="V205:V209" si="102">L204/$O$209*100</f>
        <v>82.463231166498247</v>
      </c>
      <c r="W205">
        <f t="shared" ref="W205:W209" si="103">M204/$O$209*100</f>
        <v>88.458515774110239</v>
      </c>
      <c r="X205">
        <f t="shared" ref="X205:X209" si="104">N204/$O$209*100</f>
        <v>79.709778825642744</v>
      </c>
      <c r="Y205">
        <f t="shared" ref="Y205:Y209" si="105">O204/$O$209*100</f>
        <v>116.92348714494216</v>
      </c>
      <c r="Z205">
        <f t="shared" ref="Z205:Z209" si="106">P204/$O$209*100</f>
        <v>83.667340294150662</v>
      </c>
      <c r="AA205">
        <f t="shared" ref="AA205:AA209" si="107">Q204/$O$209*100</f>
        <v>90.424665993039184</v>
      </c>
      <c r="AB205">
        <f t="shared" ref="AB205:AB209" si="108">R204/$O$209*100</f>
        <v>86.142921297855608</v>
      </c>
      <c r="AC205">
        <f t="shared" ref="AC205:AC209" si="109">S204/$O$209*100</f>
        <v>115.92567643426517</v>
      </c>
    </row>
    <row r="206" spans="1:29" x14ac:dyDescent="0.25">
      <c r="A206" t="s">
        <v>1661</v>
      </c>
      <c r="B206">
        <v>26127</v>
      </c>
      <c r="C206">
        <v>32013</v>
      </c>
      <c r="D206">
        <v>27147</v>
      </c>
      <c r="E206">
        <v>29881</v>
      </c>
      <c r="F206">
        <v>29512</v>
      </c>
      <c r="G206">
        <v>38786</v>
      </c>
      <c r="H206">
        <v>32614</v>
      </c>
      <c r="I206">
        <v>41834</v>
      </c>
      <c r="K206" t="s">
        <v>1661</v>
      </c>
      <c r="L206">
        <f t="shared" si="93"/>
        <v>14955.666666666666</v>
      </c>
      <c r="M206">
        <f t="shared" si="94"/>
        <v>20841.666666666664</v>
      </c>
      <c r="N206">
        <f t="shared" si="95"/>
        <v>15975.666666666666</v>
      </c>
      <c r="O206">
        <f t="shared" si="96"/>
        <v>18709.666666666664</v>
      </c>
      <c r="P206">
        <f t="shared" si="97"/>
        <v>18340.666666666664</v>
      </c>
      <c r="Q206">
        <f t="shared" si="98"/>
        <v>27614.666666666664</v>
      </c>
      <c r="R206">
        <f t="shared" si="99"/>
        <v>21442.666666666664</v>
      </c>
      <c r="S206">
        <f t="shared" si="100"/>
        <v>30662.666666666664</v>
      </c>
      <c r="U206" t="s">
        <v>1660</v>
      </c>
      <c r="V206">
        <f t="shared" si="102"/>
        <v>117.99708094756932</v>
      </c>
      <c r="W206">
        <f t="shared" si="103"/>
        <v>94.007522173571331</v>
      </c>
      <c r="X206">
        <f t="shared" si="104"/>
        <v>81.67171887279666</v>
      </c>
      <c r="Y206">
        <f t="shared" si="105"/>
        <v>107.1895700011227</v>
      </c>
      <c r="Z206">
        <f t="shared" si="106"/>
        <v>111.32816885595598</v>
      </c>
      <c r="AA206">
        <f t="shared" si="107"/>
        <v>91.3845851577411</v>
      </c>
      <c r="AB206">
        <f t="shared" si="108"/>
        <v>80.947569327495216</v>
      </c>
      <c r="AC206">
        <f t="shared" si="109"/>
        <v>105.70337936454473</v>
      </c>
    </row>
    <row r="207" spans="1:29" x14ac:dyDescent="0.25">
      <c r="A207" t="s">
        <v>1662</v>
      </c>
      <c r="B207">
        <v>35324</v>
      </c>
      <c r="C207">
        <v>40736</v>
      </c>
      <c r="D207">
        <v>27430</v>
      </c>
      <c r="E207">
        <v>39639</v>
      </c>
      <c r="F207">
        <v>27999</v>
      </c>
      <c r="G207">
        <v>28517</v>
      </c>
      <c r="H207">
        <v>33813</v>
      </c>
      <c r="I207">
        <v>32757</v>
      </c>
      <c r="K207" t="s">
        <v>1662</v>
      </c>
      <c r="L207">
        <f t="shared" si="93"/>
        <v>24152.666666666664</v>
      </c>
      <c r="M207">
        <f t="shared" si="94"/>
        <v>29564.666666666664</v>
      </c>
      <c r="N207">
        <f t="shared" si="95"/>
        <v>16258.666666666666</v>
      </c>
      <c r="O207">
        <f t="shared" si="96"/>
        <v>28467.666666666664</v>
      </c>
      <c r="P207">
        <f t="shared" si="97"/>
        <v>16827.666666666664</v>
      </c>
      <c r="Q207">
        <f t="shared" si="98"/>
        <v>17345.666666666664</v>
      </c>
      <c r="R207">
        <f t="shared" si="99"/>
        <v>22641.666666666664</v>
      </c>
      <c r="S207">
        <f t="shared" si="100"/>
        <v>21585.666666666664</v>
      </c>
      <c r="U207" t="s">
        <v>1661</v>
      </c>
      <c r="V207">
        <f t="shared" si="102"/>
        <v>62.965925676434267</v>
      </c>
      <c r="W207">
        <f t="shared" si="103"/>
        <v>87.746996744133824</v>
      </c>
      <c r="X207">
        <f t="shared" si="104"/>
        <v>67.260300886942844</v>
      </c>
      <c r="Y207">
        <f t="shared" si="105"/>
        <v>78.770910519815857</v>
      </c>
      <c r="Z207">
        <f t="shared" si="106"/>
        <v>77.217357134837755</v>
      </c>
      <c r="AA207">
        <f t="shared" si="107"/>
        <v>116.26249017626584</v>
      </c>
      <c r="AB207">
        <f t="shared" si="108"/>
        <v>90.277309980913884</v>
      </c>
      <c r="AC207">
        <f t="shared" si="109"/>
        <v>129.0950937464915</v>
      </c>
    </row>
    <row r="208" spans="1:29" x14ac:dyDescent="0.25">
      <c r="A208" t="s">
        <v>1663</v>
      </c>
      <c r="B208">
        <v>11987</v>
      </c>
      <c r="C208">
        <v>30141</v>
      </c>
      <c r="D208">
        <v>27342</v>
      </c>
      <c r="E208">
        <v>35708</v>
      </c>
      <c r="F208">
        <v>25638</v>
      </c>
      <c r="G208">
        <v>35171</v>
      </c>
      <c r="H208">
        <v>35249</v>
      </c>
      <c r="I208">
        <v>35912</v>
      </c>
      <c r="K208" t="s">
        <v>1663</v>
      </c>
      <c r="L208">
        <f t="shared" si="93"/>
        <v>815.66666666666606</v>
      </c>
      <c r="M208">
        <f t="shared" si="94"/>
        <v>18969.666666666664</v>
      </c>
      <c r="N208">
        <f t="shared" si="95"/>
        <v>16170.666666666666</v>
      </c>
      <c r="O208">
        <f t="shared" si="96"/>
        <v>24536.666666666664</v>
      </c>
      <c r="P208">
        <f t="shared" si="97"/>
        <v>14466.666666666666</v>
      </c>
      <c r="Q208">
        <f t="shared" si="98"/>
        <v>23999.666666666664</v>
      </c>
      <c r="R208">
        <f t="shared" si="99"/>
        <v>24077.666666666664</v>
      </c>
      <c r="S208">
        <f t="shared" si="100"/>
        <v>24740.666666666664</v>
      </c>
      <c r="U208" t="s">
        <v>1662</v>
      </c>
      <c r="V208">
        <f t="shared" si="102"/>
        <v>101.6868754911867</v>
      </c>
      <c r="W208">
        <f t="shared" si="103"/>
        <v>124.47232513753225</v>
      </c>
      <c r="X208">
        <f t="shared" si="104"/>
        <v>68.451779499270231</v>
      </c>
      <c r="Y208">
        <f t="shared" si="105"/>
        <v>119.85376670034805</v>
      </c>
      <c r="Z208">
        <f t="shared" si="106"/>
        <v>70.847367239250019</v>
      </c>
      <c r="AA208">
        <f t="shared" si="107"/>
        <v>73.028236218704379</v>
      </c>
      <c r="AB208">
        <f t="shared" si="108"/>
        <v>95.325305939148976</v>
      </c>
      <c r="AC208">
        <f t="shared" si="109"/>
        <v>90.879364544740085</v>
      </c>
    </row>
    <row r="209" spans="1:29" x14ac:dyDescent="0.25">
      <c r="A209" t="s">
        <v>1664</v>
      </c>
      <c r="B209">
        <v>11150</v>
      </c>
      <c r="C209">
        <v>11139</v>
      </c>
      <c r="D209">
        <v>11225</v>
      </c>
      <c r="E209">
        <f>AVERAGE(B209:D209)</f>
        <v>11171.333333333334</v>
      </c>
      <c r="O209">
        <f>AVERAGE(L203:L205)</f>
        <v>23752</v>
      </c>
      <c r="U209" t="s">
        <v>1663</v>
      </c>
      <c r="V209">
        <f t="shared" si="102"/>
        <v>3.4340967778151987</v>
      </c>
      <c r="W209">
        <f t="shared" si="103"/>
        <v>79.865555181318058</v>
      </c>
      <c r="X209">
        <f t="shared" si="104"/>
        <v>68.081284383069502</v>
      </c>
      <c r="Y209">
        <f t="shared" si="105"/>
        <v>103.30358145278993</v>
      </c>
      <c r="Z209">
        <f t="shared" si="106"/>
        <v>60.907151678455143</v>
      </c>
      <c r="AA209">
        <f t="shared" si="107"/>
        <v>101.04271920961041</v>
      </c>
      <c r="AB209">
        <f t="shared" si="108"/>
        <v>101.37111260806107</v>
      </c>
      <c r="AC209">
        <f t="shared" si="109"/>
        <v>104.16245649489164</v>
      </c>
    </row>
    <row r="210" spans="1:29" x14ac:dyDescent="0.25">
      <c r="A210" t="s">
        <v>1665</v>
      </c>
    </row>
    <row r="213" spans="1:29" x14ac:dyDescent="0.25">
      <c r="A213" s="7" t="s">
        <v>2458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38590</v>
      </c>
      <c r="C216">
        <v>37144</v>
      </c>
      <c r="D216">
        <v>33882</v>
      </c>
      <c r="E216">
        <v>31431</v>
      </c>
      <c r="F216">
        <v>35142</v>
      </c>
      <c r="G216">
        <v>35899</v>
      </c>
      <c r="H216">
        <v>33146</v>
      </c>
      <c r="I216">
        <v>34151</v>
      </c>
      <c r="K216" t="s">
        <v>1658</v>
      </c>
      <c r="L216">
        <f>B216-$E$222</f>
        <v>28000.666666666664</v>
      </c>
      <c r="M216">
        <f t="shared" ref="M216:S216" si="110">C216-$E$222</f>
        <v>26554.666666666664</v>
      </c>
      <c r="N216">
        <f t="shared" si="110"/>
        <v>23292.666666666664</v>
      </c>
      <c r="O216">
        <f t="shared" si="110"/>
        <v>20841.666666666664</v>
      </c>
      <c r="P216">
        <f t="shared" si="110"/>
        <v>24552.666666666664</v>
      </c>
      <c r="Q216">
        <f t="shared" si="110"/>
        <v>25309.666666666664</v>
      </c>
      <c r="R216">
        <f t="shared" si="110"/>
        <v>22556.666666666664</v>
      </c>
      <c r="S216">
        <f t="shared" si="110"/>
        <v>23561.666666666664</v>
      </c>
    </row>
    <row r="217" spans="1:29" x14ac:dyDescent="0.25">
      <c r="A217" t="s">
        <v>1659</v>
      </c>
      <c r="B217">
        <v>36489</v>
      </c>
      <c r="C217">
        <v>36458</v>
      </c>
      <c r="D217">
        <v>35027</v>
      </c>
      <c r="E217">
        <v>31515</v>
      </c>
      <c r="F217">
        <v>30929</v>
      </c>
      <c r="G217">
        <v>34105</v>
      </c>
      <c r="H217">
        <v>32255</v>
      </c>
      <c r="I217">
        <v>31051</v>
      </c>
      <c r="K217" t="s">
        <v>1659</v>
      </c>
      <c r="L217">
        <f t="shared" ref="L217:L221" si="111">B217-$E$222</f>
        <v>25899.666666666664</v>
      </c>
      <c r="M217">
        <f t="shared" ref="M217:M221" si="112">C217-$E$222</f>
        <v>25868.666666666664</v>
      </c>
      <c r="N217">
        <f t="shared" ref="N217:N221" si="113">D217-$E$222</f>
        <v>24437.666666666664</v>
      </c>
      <c r="O217">
        <f t="shared" ref="O217:O221" si="114">E217-$E$222</f>
        <v>20925.666666666664</v>
      </c>
      <c r="P217">
        <f t="shared" ref="P217:P221" si="115">F217-$E$222</f>
        <v>20339.666666666664</v>
      </c>
      <c r="Q217">
        <f t="shared" ref="Q217:Q221" si="116">G217-$E$222</f>
        <v>23515.666666666664</v>
      </c>
      <c r="R217">
        <f t="shared" ref="R217:R221" si="117">H217-$E$222</f>
        <v>21665.666666666664</v>
      </c>
      <c r="S217">
        <f t="shared" ref="S217:S221" si="118">I217-$E$222</f>
        <v>20461.666666666664</v>
      </c>
      <c r="U217" t="s">
        <v>1658</v>
      </c>
      <c r="V217">
        <f>L216/$O$222*100</f>
        <v>108.62655338738666</v>
      </c>
      <c r="W217">
        <f t="shared" ref="W217:AC217" si="119">M216/$O$222*100</f>
        <v>103.01690137202415</v>
      </c>
      <c r="X217">
        <f t="shared" si="119"/>
        <v>90.362209204588055</v>
      </c>
      <c r="Y217">
        <f t="shared" si="119"/>
        <v>80.853732655726674</v>
      </c>
      <c r="Z217">
        <f t="shared" si="119"/>
        <v>95.250287724198571</v>
      </c>
      <c r="AA217">
        <f t="shared" si="119"/>
        <v>98.187014263361377</v>
      </c>
      <c r="AB217">
        <f t="shared" si="119"/>
        <v>87.506950640752081</v>
      </c>
      <c r="AC217">
        <f t="shared" si="119"/>
        <v>91.405775174250934</v>
      </c>
    </row>
    <row r="218" spans="1:29" x14ac:dyDescent="0.25">
      <c r="A218" t="s">
        <v>1660</v>
      </c>
      <c r="B218">
        <v>34020</v>
      </c>
      <c r="C218">
        <v>37128</v>
      </c>
      <c r="D218">
        <v>32495</v>
      </c>
      <c r="E218">
        <v>31554</v>
      </c>
      <c r="F218">
        <v>33505</v>
      </c>
      <c r="G218">
        <v>33696</v>
      </c>
      <c r="H218">
        <v>39619</v>
      </c>
      <c r="I218">
        <v>33562</v>
      </c>
      <c r="K218" t="s">
        <v>1660</v>
      </c>
      <c r="L218">
        <f t="shared" si="111"/>
        <v>23430.666666666664</v>
      </c>
      <c r="M218">
        <f t="shared" si="112"/>
        <v>26538.666666666664</v>
      </c>
      <c r="N218">
        <f t="shared" si="113"/>
        <v>21905.666666666664</v>
      </c>
      <c r="O218">
        <f t="shared" si="114"/>
        <v>20964.666666666664</v>
      </c>
      <c r="P218">
        <f t="shared" si="115"/>
        <v>22915.666666666664</v>
      </c>
      <c r="Q218">
        <f t="shared" si="116"/>
        <v>23106.666666666664</v>
      </c>
      <c r="R218">
        <f t="shared" si="117"/>
        <v>29029.666666666664</v>
      </c>
      <c r="S218">
        <f t="shared" si="118"/>
        <v>22972.666666666664</v>
      </c>
      <c r="U218" t="s">
        <v>1659</v>
      </c>
      <c r="V218">
        <f t="shared" ref="V218:V222" si="120">L217/$O$222*100</f>
        <v>100.47587642730598</v>
      </c>
      <c r="W218">
        <f t="shared" ref="W218:W222" si="121">M217/$O$222*100</f>
        <v>100.35561417801398</v>
      </c>
      <c r="X218">
        <f t="shared" ref="X218:X222" si="122">N217/$O$222*100</f>
        <v>94.804153573599194</v>
      </c>
      <c r="Y218">
        <f t="shared" ref="Y218:Y222" si="123">O217/$O$222*100</f>
        <v>81.17960455703404</v>
      </c>
      <c r="Z218">
        <f t="shared" ref="Z218:Z222" si="124">P217/$O$222*100</f>
        <v>78.906260102675503</v>
      </c>
      <c r="AA218">
        <f t="shared" ref="AA218:AA222" si="125">Q217/$O$222*100</f>
        <v>91.22732151401118</v>
      </c>
      <c r="AB218">
        <f t="shared" ref="AB218:AB222" si="126">R217/$O$222*100</f>
        <v>84.050380830456078</v>
      </c>
      <c r="AC218">
        <f t="shared" ref="AC218:AC222" si="127">S217/$O$222*100</f>
        <v>79.379550245050496</v>
      </c>
    </row>
    <row r="219" spans="1:29" x14ac:dyDescent="0.25">
      <c r="A219" t="s">
        <v>1661</v>
      </c>
      <c r="B219">
        <v>38969</v>
      </c>
      <c r="C219">
        <v>34720</v>
      </c>
      <c r="D219">
        <v>30102</v>
      </c>
      <c r="E219">
        <v>35744</v>
      </c>
      <c r="F219">
        <v>33065</v>
      </c>
      <c r="G219">
        <v>31802</v>
      </c>
      <c r="H219">
        <v>39517</v>
      </c>
      <c r="I219">
        <v>38131</v>
      </c>
      <c r="K219" t="s">
        <v>1661</v>
      </c>
      <c r="L219">
        <f t="shared" si="111"/>
        <v>28379.666666666664</v>
      </c>
      <c r="M219">
        <f t="shared" si="112"/>
        <v>24130.666666666664</v>
      </c>
      <c r="N219">
        <f t="shared" si="113"/>
        <v>19512.666666666664</v>
      </c>
      <c r="O219">
        <f t="shared" si="114"/>
        <v>25154.666666666664</v>
      </c>
      <c r="P219">
        <f t="shared" si="115"/>
        <v>22475.666666666664</v>
      </c>
      <c r="Q219">
        <f t="shared" si="116"/>
        <v>21212.666666666664</v>
      </c>
      <c r="R219">
        <f t="shared" si="117"/>
        <v>28927.666666666664</v>
      </c>
      <c r="S219">
        <f t="shared" si="118"/>
        <v>27541.666666666664</v>
      </c>
      <c r="U219" t="s">
        <v>1660</v>
      </c>
      <c r="V219">
        <f t="shared" si="120"/>
        <v>90.897570185307302</v>
      </c>
      <c r="W219">
        <f t="shared" si="121"/>
        <v>102.95483053367988</v>
      </c>
      <c r="X219">
        <f t="shared" si="122"/>
        <v>84.981443405619984</v>
      </c>
      <c r="Y219">
        <f t="shared" si="123"/>
        <v>81.330902225498164</v>
      </c>
      <c r="Z219">
        <f t="shared" si="124"/>
        <v>88.899665076101414</v>
      </c>
      <c r="AA219">
        <f t="shared" si="125"/>
        <v>89.640635708836029</v>
      </c>
      <c r="AB219">
        <f t="shared" si="126"/>
        <v>112.61848417840193</v>
      </c>
      <c r="AC219">
        <f t="shared" si="127"/>
        <v>89.12079243770286</v>
      </c>
    </row>
    <row r="220" spans="1:29" x14ac:dyDescent="0.25">
      <c r="A220" t="s">
        <v>1662</v>
      </c>
      <c r="B220">
        <v>35913</v>
      </c>
      <c r="C220">
        <v>38005</v>
      </c>
      <c r="D220">
        <v>27035</v>
      </c>
      <c r="E220">
        <v>27981</v>
      </c>
      <c r="F220">
        <v>29666</v>
      </c>
      <c r="G220">
        <v>30755</v>
      </c>
      <c r="H220">
        <v>42259</v>
      </c>
      <c r="I220">
        <v>39416</v>
      </c>
      <c r="K220" t="s">
        <v>1662</v>
      </c>
      <c r="L220">
        <f t="shared" si="111"/>
        <v>25323.666666666664</v>
      </c>
      <c r="M220">
        <f t="shared" si="112"/>
        <v>27415.666666666664</v>
      </c>
      <c r="N220">
        <f t="shared" si="113"/>
        <v>16445.666666666664</v>
      </c>
      <c r="O220">
        <f t="shared" si="114"/>
        <v>17391.666666666664</v>
      </c>
      <c r="P220">
        <f t="shared" si="115"/>
        <v>19076.666666666664</v>
      </c>
      <c r="Q220">
        <f t="shared" si="116"/>
        <v>20165.666666666664</v>
      </c>
      <c r="R220">
        <f t="shared" si="117"/>
        <v>31669.666666666664</v>
      </c>
      <c r="S220">
        <f t="shared" si="118"/>
        <v>28826.666666666664</v>
      </c>
      <c r="U220" t="s">
        <v>1661</v>
      </c>
      <c r="V220">
        <f t="shared" si="120"/>
        <v>110.09685637066636</v>
      </c>
      <c r="W220">
        <f t="shared" si="121"/>
        <v>93.613169362868703</v>
      </c>
      <c r="X220">
        <f t="shared" si="122"/>
        <v>75.697973645756548</v>
      </c>
      <c r="Y220">
        <f t="shared" si="123"/>
        <v>97.585703016901363</v>
      </c>
      <c r="Z220">
        <f t="shared" si="124"/>
        <v>87.192717021634266</v>
      </c>
      <c r="AA220">
        <f t="shared" si="125"/>
        <v>82.293000219834212</v>
      </c>
      <c r="AB220">
        <f t="shared" si="126"/>
        <v>112.22278258395725</v>
      </c>
      <c r="AC220">
        <f t="shared" si="127"/>
        <v>106.84589621238571</v>
      </c>
    </row>
    <row r="221" spans="1:29" x14ac:dyDescent="0.25">
      <c r="A221" t="s">
        <v>1663</v>
      </c>
      <c r="B221">
        <v>10756</v>
      </c>
      <c r="C221">
        <v>32675</v>
      </c>
      <c r="D221">
        <v>25471</v>
      </c>
      <c r="E221">
        <v>26105</v>
      </c>
      <c r="F221">
        <v>28955</v>
      </c>
      <c r="G221">
        <v>28732</v>
      </c>
      <c r="H221">
        <v>39781</v>
      </c>
      <c r="I221">
        <v>37026</v>
      </c>
      <c r="K221" t="s">
        <v>1663</v>
      </c>
      <c r="L221">
        <f t="shared" si="111"/>
        <v>166.66666666666606</v>
      </c>
      <c r="M221">
        <f t="shared" si="112"/>
        <v>22085.666666666664</v>
      </c>
      <c r="N221">
        <f t="shared" si="113"/>
        <v>14881.666666666666</v>
      </c>
      <c r="O221">
        <f t="shared" si="114"/>
        <v>15515.666666666666</v>
      </c>
      <c r="P221">
        <f t="shared" si="115"/>
        <v>18365.666666666664</v>
      </c>
      <c r="Q221">
        <f t="shared" si="116"/>
        <v>18142.666666666664</v>
      </c>
      <c r="R221">
        <f t="shared" si="117"/>
        <v>29191.666666666664</v>
      </c>
      <c r="S221">
        <f t="shared" si="118"/>
        <v>26436.666666666664</v>
      </c>
      <c r="U221" t="s">
        <v>1662</v>
      </c>
      <c r="V221">
        <f t="shared" si="120"/>
        <v>98.241326246912607</v>
      </c>
      <c r="W221">
        <f t="shared" si="121"/>
        <v>106.35708836042465</v>
      </c>
      <c r="X221">
        <f t="shared" si="122"/>
        <v>63.799769820641131</v>
      </c>
      <c r="Y221">
        <f t="shared" si="123"/>
        <v>67.469708137745528</v>
      </c>
      <c r="Z221">
        <f t="shared" si="124"/>
        <v>74.00654330087545</v>
      </c>
      <c r="AA221">
        <f t="shared" si="125"/>
        <v>78.231239735681669</v>
      </c>
      <c r="AB221">
        <f t="shared" si="126"/>
        <v>122.86017250520489</v>
      </c>
      <c r="AC221">
        <f t="shared" si="127"/>
        <v>111.83096041690912</v>
      </c>
    </row>
    <row r="222" spans="1:29" x14ac:dyDescent="0.25">
      <c r="A222" t="s">
        <v>1664</v>
      </c>
      <c r="B222">
        <v>10430</v>
      </c>
      <c r="C222">
        <v>10602</v>
      </c>
      <c r="D222">
        <v>10736</v>
      </c>
      <c r="E222">
        <f>AVERAGE(B222:D222)</f>
        <v>10589.333333333334</v>
      </c>
      <c r="O222">
        <f>AVERAGE(L216:L218)</f>
        <v>25777</v>
      </c>
      <c r="U222" t="s">
        <v>1663</v>
      </c>
      <c r="V222">
        <f t="shared" si="120"/>
        <v>0.64657123275271</v>
      </c>
      <c r="W222">
        <f t="shared" si="121"/>
        <v>85.679740336992921</v>
      </c>
      <c r="X222">
        <f t="shared" si="122"/>
        <v>57.732345372489682</v>
      </c>
      <c r="Y222">
        <f t="shared" si="123"/>
        <v>60.191902341880997</v>
      </c>
      <c r="Z222">
        <f t="shared" si="124"/>
        <v>71.24827042195237</v>
      </c>
      <c r="AA222">
        <f t="shared" si="125"/>
        <v>70.383158112529244</v>
      </c>
      <c r="AB222">
        <f t="shared" si="126"/>
        <v>113.24695141663756</v>
      </c>
      <c r="AC222">
        <f t="shared" si="127"/>
        <v>102.55912893923522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110.77033841534883</v>
      </c>
      <c r="C228">
        <f t="shared" ref="C228:H228" si="128">AVERAGE(W217,W204,W190)</f>
        <v>90.414018698069341</v>
      </c>
      <c r="D228">
        <f t="shared" si="128"/>
        <v>92.260267197447448</v>
      </c>
      <c r="E228">
        <f t="shared" si="128"/>
        <v>85.957380023034872</v>
      </c>
      <c r="F228">
        <f t="shared" si="128"/>
        <v>90.18490986198556</v>
      </c>
      <c r="G228">
        <f t="shared" si="128"/>
        <v>97.975195295699223</v>
      </c>
      <c r="H228">
        <f t="shared" si="128"/>
        <v>90.408278638215549</v>
      </c>
      <c r="I228">
        <f>AVERAGE(AC217,AC204,AC190)</f>
        <v>106.17994577770178</v>
      </c>
      <c r="K228" t="s">
        <v>1658</v>
      </c>
      <c r="L228">
        <f>STDEV(V217,V204,V190)/SQRT(3)</f>
        <v>7.1833006809598521</v>
      </c>
      <c r="M228">
        <f t="shared" ref="M228:S228" si="129">STDEV(W217,W204,W190)/SQRT(3)</f>
        <v>10.113361595995544</v>
      </c>
      <c r="N228">
        <f t="shared" si="129"/>
        <v>6.4182093117660344</v>
      </c>
      <c r="O228">
        <f t="shared" si="129"/>
        <v>5.4216888573135593</v>
      </c>
      <c r="P228">
        <f t="shared" si="129"/>
        <v>2.7440710773127623</v>
      </c>
      <c r="Q228">
        <f t="shared" si="129"/>
        <v>2.1131395631923531</v>
      </c>
      <c r="R228">
        <f t="shared" si="129"/>
        <v>10.563629698655772</v>
      </c>
      <c r="S228">
        <f t="shared" si="129"/>
        <v>10.681830407024981</v>
      </c>
    </row>
    <row r="229" spans="1:19" x14ac:dyDescent="0.25">
      <c r="A229" t="s">
        <v>1659</v>
      </c>
      <c r="B229">
        <f t="shared" ref="B229:B233" si="130">AVERAGE(V218,V205,V191)</f>
        <v>90.568368700304561</v>
      </c>
      <c r="C229">
        <f t="shared" ref="C229:C233" si="131">AVERAGE(W218,W205,W191)</f>
        <v>88.139067707322624</v>
      </c>
      <c r="D229">
        <f t="shared" ref="D229:D233" si="132">AVERAGE(X218,X205,X191)</f>
        <v>84.623996485597004</v>
      </c>
      <c r="E229">
        <f t="shared" ref="E229:E233" si="133">AVERAGE(Y218,Y205,Y191)</f>
        <v>93.42556798365375</v>
      </c>
      <c r="F229">
        <f t="shared" ref="F229:F233" si="134">AVERAGE(Z218,Z205,Z191)</f>
        <v>80.074038566318151</v>
      </c>
      <c r="G229">
        <f t="shared" ref="G229:G233" si="135">AVERAGE(AA218,AA205,AA191)</f>
        <v>91.243521509153084</v>
      </c>
      <c r="H229">
        <f t="shared" ref="H229:I233" si="136">AVERAGE(AB218,AB205,AB191)</f>
        <v>91.359182830555554</v>
      </c>
      <c r="I229">
        <f t="shared" si="136"/>
        <v>100.70020321405241</v>
      </c>
      <c r="K229" t="s">
        <v>1659</v>
      </c>
      <c r="L229">
        <f t="shared" ref="L229:L233" si="137">STDEV(V218,V205,V191)/SQRT(3)</f>
        <v>5.2773178496250486</v>
      </c>
      <c r="M229">
        <f t="shared" ref="M229:M233" si="138">STDEV(W218,W205,W191)/SQRT(3)</f>
        <v>7.1472280615358077</v>
      </c>
      <c r="N229">
        <f t="shared" ref="N229:N233" si="139">STDEV(X218,X205,X191)/SQRT(3)</f>
        <v>5.0910911012224238</v>
      </c>
      <c r="O229">
        <f t="shared" ref="O229:O233" si="140">STDEV(Y218,Y205,Y191)/SQRT(3)</f>
        <v>11.752463096527851</v>
      </c>
      <c r="P229">
        <f t="shared" ref="P229:P233" si="141">STDEV(Z218,Z205,Z191)/SQRT(3)</f>
        <v>1.8329705831662959</v>
      </c>
      <c r="Q229">
        <f t="shared" ref="Q229:Q233" si="142">STDEV(AA218,AA205,AA191)/SQRT(3)</f>
        <v>0.47751169322357884</v>
      </c>
      <c r="R229">
        <f t="shared" ref="R229:R233" si="143">STDEV(AB218,AB205,AB191)/SQRT(3)</f>
        <v>6.2915974065262361</v>
      </c>
      <c r="S229">
        <f t="shared" ref="S229:S233" si="144">STDEV(AC218,AC205,AC191)/SQRT(3)</f>
        <v>10.981321216608981</v>
      </c>
    </row>
    <row r="230" spans="1:19" x14ac:dyDescent="0.25">
      <c r="A230" t="s">
        <v>1660</v>
      </c>
      <c r="B230">
        <f t="shared" si="130"/>
        <v>98.661292884346594</v>
      </c>
      <c r="C230">
        <f t="shared" si="131"/>
        <v>90.093221591999011</v>
      </c>
      <c r="D230">
        <f t="shared" si="132"/>
        <v>77.88554654035714</v>
      </c>
      <c r="E230">
        <f t="shared" si="133"/>
        <v>90.614597423195661</v>
      </c>
      <c r="F230">
        <f t="shared" si="134"/>
        <v>93.912612706477788</v>
      </c>
      <c r="G230">
        <f t="shared" si="135"/>
        <v>91.071011260633711</v>
      </c>
      <c r="H230">
        <f t="shared" si="136"/>
        <v>93.321454663574158</v>
      </c>
      <c r="I230">
        <f t="shared" ref="I230:I233" si="145">AVERAGE(AC219,AC206,AC192)</f>
        <v>95.360249571140187</v>
      </c>
      <c r="K230" t="s">
        <v>1660</v>
      </c>
      <c r="L230">
        <f t="shared" si="137"/>
        <v>9.7302002974105726</v>
      </c>
      <c r="M230">
        <f t="shared" si="138"/>
        <v>8.7766154633016473</v>
      </c>
      <c r="N230">
        <f t="shared" si="139"/>
        <v>5.5242840151003509</v>
      </c>
      <c r="O230">
        <f t="shared" si="140"/>
        <v>8.3074207621683698</v>
      </c>
      <c r="P230">
        <f t="shared" si="141"/>
        <v>8.9652657333605905</v>
      </c>
      <c r="Q230">
        <f t="shared" si="142"/>
        <v>0.75183650084826492</v>
      </c>
      <c r="R230">
        <f t="shared" si="143"/>
        <v>9.7759766070225211</v>
      </c>
      <c r="S230">
        <f t="shared" si="144"/>
        <v>5.2081872813128998</v>
      </c>
    </row>
    <row r="231" spans="1:19" x14ac:dyDescent="0.25">
      <c r="A231" t="s">
        <v>1661</v>
      </c>
      <c r="B231">
        <f t="shared" si="130"/>
        <v>86.998618951827552</v>
      </c>
      <c r="C231">
        <f t="shared" si="131"/>
        <v>77.92961472353808</v>
      </c>
      <c r="D231">
        <f t="shared" si="132"/>
        <v>71.170639486697979</v>
      </c>
      <c r="E231">
        <f t="shared" si="133"/>
        <v>85.31013716224119</v>
      </c>
      <c r="F231">
        <f t="shared" si="134"/>
        <v>77.828767535046765</v>
      </c>
      <c r="G231">
        <f t="shared" si="135"/>
        <v>91.740294214664232</v>
      </c>
      <c r="H231">
        <f t="shared" si="136"/>
        <v>91.597772706262717</v>
      </c>
      <c r="I231">
        <f t="shared" si="145"/>
        <v>109.81503180264258</v>
      </c>
      <c r="K231" t="s">
        <v>1661</v>
      </c>
      <c r="L231">
        <f t="shared" si="137"/>
        <v>13.613547943586875</v>
      </c>
      <c r="M231">
        <f t="shared" si="138"/>
        <v>12.862430086604707</v>
      </c>
      <c r="N231">
        <f t="shared" si="139"/>
        <v>2.455204881902719</v>
      </c>
      <c r="O231">
        <f t="shared" si="140"/>
        <v>6.1421574614968382</v>
      </c>
      <c r="P231">
        <f t="shared" si="141"/>
        <v>5.2387071102742802</v>
      </c>
      <c r="Q231">
        <f t="shared" si="142"/>
        <v>12.368253230965408</v>
      </c>
      <c r="R231">
        <f t="shared" si="143"/>
        <v>11.545563325517271</v>
      </c>
      <c r="S231">
        <f t="shared" si="144"/>
        <v>10.380935035152143</v>
      </c>
    </row>
    <row r="232" spans="1:19" x14ac:dyDescent="0.25">
      <c r="A232" t="s">
        <v>1662</v>
      </c>
      <c r="B232">
        <f t="shared" si="130"/>
        <v>93.779054240892947</v>
      </c>
      <c r="C232">
        <f t="shared" si="131"/>
        <v>100.12602906404429</v>
      </c>
      <c r="D232">
        <f t="shared" si="132"/>
        <v>65.23768425664835</v>
      </c>
      <c r="E232">
        <f t="shared" si="133"/>
        <v>87.158813834313221</v>
      </c>
      <c r="F232">
        <f t="shared" si="134"/>
        <v>72.20851156527435</v>
      </c>
      <c r="G232">
        <f t="shared" si="135"/>
        <v>77.754590855417575</v>
      </c>
      <c r="H232">
        <f t="shared" si="136"/>
        <v>102.03132505879334</v>
      </c>
      <c r="I232">
        <f t="shared" si="145"/>
        <v>97.808728064330879</v>
      </c>
      <c r="K232" t="s">
        <v>1662</v>
      </c>
      <c r="L232">
        <f t="shared" si="137"/>
        <v>6.2645126912393687</v>
      </c>
      <c r="M232">
        <f t="shared" si="138"/>
        <v>16.158294535976225</v>
      </c>
      <c r="N232">
        <f t="shared" si="139"/>
        <v>1.6100116154709827</v>
      </c>
      <c r="O232">
        <f t="shared" si="140"/>
        <v>16.460927913488494</v>
      </c>
      <c r="P232">
        <f t="shared" si="141"/>
        <v>0.9377724143898708</v>
      </c>
      <c r="Q232">
        <f t="shared" si="142"/>
        <v>2.602102397531461</v>
      </c>
      <c r="R232">
        <f t="shared" si="143"/>
        <v>10.632229762427199</v>
      </c>
      <c r="S232">
        <f t="shared" si="144"/>
        <v>7.0112750530637991</v>
      </c>
    </row>
    <row r="233" spans="1:19" x14ac:dyDescent="0.25">
      <c r="A233" t="s">
        <v>1663</v>
      </c>
      <c r="B233">
        <f t="shared" si="130"/>
        <v>2.1870777080880903</v>
      </c>
      <c r="C233">
        <f t="shared" si="131"/>
        <v>77.420676212271246</v>
      </c>
      <c r="D233">
        <f t="shared" si="132"/>
        <v>62.213272413588946</v>
      </c>
      <c r="E233">
        <f t="shared" si="133"/>
        <v>77.419219681819456</v>
      </c>
      <c r="F233">
        <f t="shared" si="134"/>
        <v>63.811973890855647</v>
      </c>
      <c r="G233">
        <f t="shared" si="135"/>
        <v>79.731335309733311</v>
      </c>
      <c r="H233">
        <f t="shared" si="136"/>
        <v>108.3958490522853</v>
      </c>
      <c r="I233">
        <f t="shared" si="145"/>
        <v>108.16596891110193</v>
      </c>
      <c r="K233" t="s">
        <v>1663</v>
      </c>
      <c r="L233">
        <f t="shared" si="137"/>
        <v>0.81796002531337797</v>
      </c>
      <c r="M233">
        <f t="shared" si="138"/>
        <v>5.6089804650545947</v>
      </c>
      <c r="N233">
        <f t="shared" si="139"/>
        <v>3.0669277847210616</v>
      </c>
      <c r="O233">
        <f t="shared" si="140"/>
        <v>13.17652625759335</v>
      </c>
      <c r="P233">
        <f t="shared" si="141"/>
        <v>3.7476827881830306</v>
      </c>
      <c r="Q233">
        <f t="shared" si="142"/>
        <v>10.682398413973232</v>
      </c>
      <c r="R233">
        <f t="shared" si="143"/>
        <v>3.59640564483988</v>
      </c>
      <c r="S233">
        <f t="shared" si="144"/>
        <v>4.8274154430690492</v>
      </c>
    </row>
  </sheetData>
  <mergeCells count="20"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17:I117"/>
    <mergeCell ref="C175:I175"/>
    <mergeCell ref="C176:I176"/>
    <mergeCell ref="C177:I177"/>
    <mergeCell ref="C178:I178"/>
    <mergeCell ref="C179:I179"/>
    <mergeCell ref="C180:I180"/>
    <mergeCell ref="B118:D118"/>
    <mergeCell ref="B181:D181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W233"/>
  <sheetViews>
    <sheetView topLeftCell="A88" workbookViewId="0">
      <selection activeCell="A106" sqref="A106:B108"/>
    </sheetView>
  </sheetViews>
  <sheetFormatPr defaultRowHeight="15" x14ac:dyDescent="0.25"/>
  <cols>
    <col min="2" max="2" width="9.7109375" bestFit="1" customWidth="1"/>
    <col min="10" max="10" width="11.28515625" customWidth="1"/>
  </cols>
  <sheetData>
    <row r="1" spans="1:12" x14ac:dyDescent="0.25">
      <c r="A1" s="7" t="s">
        <v>1677</v>
      </c>
      <c r="I1" s="7" t="s">
        <v>1678</v>
      </c>
      <c r="J1" t="s">
        <v>2462</v>
      </c>
      <c r="K1" s="7" t="s">
        <v>1679</v>
      </c>
      <c r="L1" t="s">
        <v>1864</v>
      </c>
    </row>
    <row r="2" spans="1:12" x14ac:dyDescent="0.25">
      <c r="A2" s="7" t="s">
        <v>1680</v>
      </c>
      <c r="J2" t="s">
        <v>2463</v>
      </c>
      <c r="L2" t="s">
        <v>1864</v>
      </c>
    </row>
    <row r="3" spans="1:12" x14ac:dyDescent="0.25">
      <c r="A3" s="53" t="s">
        <v>1681</v>
      </c>
      <c r="B3" s="17">
        <v>42508</v>
      </c>
      <c r="J3" t="s">
        <v>2464</v>
      </c>
      <c r="L3" t="s">
        <v>2465</v>
      </c>
    </row>
    <row r="4" spans="1:12" x14ac:dyDescent="0.25">
      <c r="A4" s="7" t="s">
        <v>1682</v>
      </c>
      <c r="B4" s="17">
        <v>42494</v>
      </c>
      <c r="I4" s="7" t="s">
        <v>1683</v>
      </c>
      <c r="J4" t="s">
        <v>2466</v>
      </c>
    </row>
    <row r="9" spans="1:12" x14ac:dyDescent="0.25">
      <c r="A9" s="7" t="s">
        <v>1685</v>
      </c>
    </row>
    <row r="10" spans="1:12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2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2" x14ac:dyDescent="0.25">
      <c r="A12" s="6" t="s">
        <v>1658</v>
      </c>
      <c r="B12" s="19" t="s">
        <v>1644</v>
      </c>
      <c r="C12" s="223" t="s">
        <v>972</v>
      </c>
      <c r="D12" s="224" t="s">
        <v>972</v>
      </c>
      <c r="E12" s="224" t="s">
        <v>972</v>
      </c>
      <c r="F12" s="224" t="s">
        <v>972</v>
      </c>
      <c r="G12" s="224" t="s">
        <v>972</v>
      </c>
      <c r="H12" s="224" t="s">
        <v>972</v>
      </c>
      <c r="I12" s="225" t="s">
        <v>972</v>
      </c>
    </row>
    <row r="13" spans="1:12" x14ac:dyDescent="0.25">
      <c r="A13" s="6" t="s">
        <v>1659</v>
      </c>
      <c r="B13" s="19" t="s">
        <v>1644</v>
      </c>
      <c r="C13" s="218" t="s">
        <v>976</v>
      </c>
      <c r="D13" s="219" t="s">
        <v>976</v>
      </c>
      <c r="E13" s="219" t="s">
        <v>976</v>
      </c>
      <c r="F13" s="219" t="s">
        <v>976</v>
      </c>
      <c r="G13" s="219" t="s">
        <v>976</v>
      </c>
      <c r="H13" s="219" t="s">
        <v>976</v>
      </c>
      <c r="I13" s="220" t="s">
        <v>976</v>
      </c>
    </row>
    <row r="14" spans="1:12" x14ac:dyDescent="0.25">
      <c r="A14" s="6" t="s">
        <v>1660</v>
      </c>
      <c r="B14" s="19" t="s">
        <v>1644</v>
      </c>
      <c r="C14" s="218" t="s">
        <v>980</v>
      </c>
      <c r="D14" s="219" t="s">
        <v>980</v>
      </c>
      <c r="E14" s="219" t="s">
        <v>980</v>
      </c>
      <c r="F14" s="219" t="s">
        <v>980</v>
      </c>
      <c r="G14" s="219" t="s">
        <v>980</v>
      </c>
      <c r="H14" s="219" t="s">
        <v>980</v>
      </c>
      <c r="I14" s="220" t="s">
        <v>980</v>
      </c>
    </row>
    <row r="15" spans="1:12" x14ac:dyDescent="0.25">
      <c r="A15" s="6" t="s">
        <v>1661</v>
      </c>
      <c r="B15" s="19" t="s">
        <v>1686</v>
      </c>
      <c r="C15" s="218" t="s">
        <v>984</v>
      </c>
      <c r="D15" s="219" t="s">
        <v>984</v>
      </c>
      <c r="E15" s="219" t="s">
        <v>984</v>
      </c>
      <c r="F15" s="219" t="s">
        <v>984</v>
      </c>
      <c r="G15" s="219" t="s">
        <v>984</v>
      </c>
      <c r="H15" s="219" t="s">
        <v>984</v>
      </c>
      <c r="I15" s="220" t="s">
        <v>984</v>
      </c>
    </row>
    <row r="16" spans="1:12" x14ac:dyDescent="0.25">
      <c r="A16" s="6" t="s">
        <v>1662</v>
      </c>
      <c r="B16" s="19" t="s">
        <v>1686</v>
      </c>
      <c r="C16" s="218" t="s">
        <v>988</v>
      </c>
      <c r="D16" s="219" t="s">
        <v>988</v>
      </c>
      <c r="E16" s="219" t="s">
        <v>988</v>
      </c>
      <c r="F16" s="219" t="s">
        <v>988</v>
      </c>
      <c r="G16" s="219" t="s">
        <v>988</v>
      </c>
      <c r="H16" s="219" t="s">
        <v>988</v>
      </c>
      <c r="I16" s="220" t="s">
        <v>988</v>
      </c>
    </row>
    <row r="17" spans="1:9" x14ac:dyDescent="0.25">
      <c r="A17" s="6" t="s">
        <v>1663</v>
      </c>
      <c r="B17" s="19" t="s">
        <v>1687</v>
      </c>
      <c r="C17" s="218" t="s">
        <v>992</v>
      </c>
      <c r="D17" s="219" t="s">
        <v>992</v>
      </c>
      <c r="E17" s="219" t="s">
        <v>992</v>
      </c>
      <c r="F17" s="219" t="s">
        <v>992</v>
      </c>
      <c r="G17" s="219" t="s">
        <v>992</v>
      </c>
      <c r="H17" s="219" t="s">
        <v>992</v>
      </c>
      <c r="I17" s="220" t="s">
        <v>992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129</v>
      </c>
      <c r="C23">
        <v>20</v>
      </c>
      <c r="D23" t="s">
        <v>972</v>
      </c>
      <c r="E23">
        <v>20121</v>
      </c>
      <c r="F23" t="s">
        <v>973</v>
      </c>
      <c r="G23" t="s">
        <v>974</v>
      </c>
      <c r="H23">
        <v>65</v>
      </c>
      <c r="I23">
        <v>13</v>
      </c>
    </row>
    <row r="24" spans="1:9" x14ac:dyDescent="0.25">
      <c r="A24" t="s">
        <v>869</v>
      </c>
      <c r="B24" t="s">
        <v>134</v>
      </c>
      <c r="C24">
        <v>20</v>
      </c>
      <c r="D24" t="s">
        <v>976</v>
      </c>
      <c r="E24">
        <v>34490</v>
      </c>
      <c r="F24" t="s">
        <v>977</v>
      </c>
      <c r="G24" t="s">
        <v>978</v>
      </c>
      <c r="H24">
        <v>42.03</v>
      </c>
      <c r="I24">
        <v>8.4</v>
      </c>
    </row>
    <row r="25" spans="1:9" x14ac:dyDescent="0.25">
      <c r="A25" t="s">
        <v>869</v>
      </c>
      <c r="B25" t="s">
        <v>139</v>
      </c>
      <c r="C25">
        <v>20</v>
      </c>
      <c r="D25" t="s">
        <v>980</v>
      </c>
      <c r="E25">
        <v>20068</v>
      </c>
      <c r="F25" t="s">
        <v>981</v>
      </c>
      <c r="G25" t="s">
        <v>982</v>
      </c>
      <c r="H25">
        <v>223.22</v>
      </c>
      <c r="I25">
        <v>44.64</v>
      </c>
    </row>
    <row r="26" spans="1:9" x14ac:dyDescent="0.25">
      <c r="A26" t="s">
        <v>869</v>
      </c>
      <c r="B26" t="s">
        <v>144</v>
      </c>
      <c r="C26">
        <v>20</v>
      </c>
      <c r="D26" t="s">
        <v>984</v>
      </c>
      <c r="E26">
        <v>47328</v>
      </c>
      <c r="F26" t="s">
        <v>985</v>
      </c>
      <c r="G26" t="s">
        <v>986</v>
      </c>
      <c r="H26">
        <v>486.4</v>
      </c>
      <c r="I26">
        <v>97.23</v>
      </c>
    </row>
    <row r="27" spans="1:9" x14ac:dyDescent="0.25">
      <c r="A27" t="s">
        <v>869</v>
      </c>
      <c r="B27" t="s">
        <v>149</v>
      </c>
      <c r="C27">
        <v>20</v>
      </c>
      <c r="D27" t="s">
        <v>988</v>
      </c>
      <c r="E27">
        <v>20770</v>
      </c>
      <c r="F27" t="s">
        <v>989</v>
      </c>
      <c r="G27" t="s">
        <v>990</v>
      </c>
      <c r="H27">
        <v>490.63</v>
      </c>
      <c r="I27">
        <v>98.12</v>
      </c>
    </row>
    <row r="28" spans="1:9" x14ac:dyDescent="0.25">
      <c r="A28" t="s">
        <v>869</v>
      </c>
      <c r="B28" t="s">
        <v>154</v>
      </c>
      <c r="C28">
        <v>20</v>
      </c>
      <c r="D28" t="s">
        <v>992</v>
      </c>
      <c r="E28">
        <v>26261</v>
      </c>
      <c r="F28" t="s">
        <v>993</v>
      </c>
      <c r="G28" t="s">
        <v>994</v>
      </c>
      <c r="H28">
        <v>430.9</v>
      </c>
      <c r="I28">
        <v>86.18</v>
      </c>
    </row>
    <row r="31" spans="1:9" x14ac:dyDescent="0.25">
      <c r="A31" s="7" t="s">
        <v>2462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2471</v>
      </c>
    </row>
    <row r="34" spans="1:49" x14ac:dyDescent="0.25">
      <c r="A34" t="s">
        <v>1709</v>
      </c>
      <c r="B34" s="38">
        <v>42509.44295138889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15</v>
      </c>
      <c r="I38">
        <v>16</v>
      </c>
      <c r="J38">
        <v>16</v>
      </c>
      <c r="K38">
        <v>16</v>
      </c>
      <c r="L38">
        <v>16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15</v>
      </c>
      <c r="W38">
        <v>16</v>
      </c>
      <c r="X38">
        <v>15</v>
      </c>
      <c r="Y38">
        <v>16</v>
      </c>
      <c r="Z38">
        <v>16</v>
      </c>
      <c r="AA38">
        <v>15</v>
      </c>
      <c r="AB38">
        <v>12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15</v>
      </c>
      <c r="AK38">
        <v>16</v>
      </c>
      <c r="AL38">
        <v>16</v>
      </c>
      <c r="AM38">
        <v>16</v>
      </c>
      <c r="AN38">
        <v>13</v>
      </c>
      <c r="AO38">
        <v>15</v>
      </c>
      <c r="AP38">
        <v>16</v>
      </c>
      <c r="AQ38">
        <v>16</v>
      </c>
      <c r="AR38">
        <v>16</v>
      </c>
      <c r="AS38">
        <v>12</v>
      </c>
      <c r="AT38">
        <v>16</v>
      </c>
      <c r="AU38">
        <v>14</v>
      </c>
      <c r="AV38">
        <v>15</v>
      </c>
      <c r="AW38">
        <v>16</v>
      </c>
    </row>
    <row r="39" spans="1:49" x14ac:dyDescent="0.25">
      <c r="A39" t="s">
        <v>1764</v>
      </c>
      <c r="B39">
        <v>162.804</v>
      </c>
      <c r="C39">
        <v>165.97300000000001</v>
      </c>
      <c r="D39">
        <v>122.51600000000001</v>
      </c>
      <c r="E39">
        <v>138.80600000000001</v>
      </c>
      <c r="F39">
        <v>167.09399999999999</v>
      </c>
      <c r="G39">
        <v>168.39699999999999</v>
      </c>
      <c r="H39">
        <v>170.001</v>
      </c>
      <c r="I39">
        <v>161.89500000000001</v>
      </c>
      <c r="J39">
        <v>127.92</v>
      </c>
      <c r="K39">
        <v>172.55799999999999</v>
      </c>
      <c r="L39">
        <v>149.14699999999999</v>
      </c>
      <c r="M39">
        <v>126.80200000000001</v>
      </c>
      <c r="N39">
        <v>113.732</v>
      </c>
      <c r="O39">
        <v>113.721</v>
      </c>
      <c r="P39">
        <v>116.197</v>
      </c>
      <c r="Q39">
        <v>136.10599999999999</v>
      </c>
      <c r="R39">
        <v>114.179</v>
      </c>
      <c r="S39">
        <v>185.71299999999999</v>
      </c>
      <c r="T39">
        <v>152.29599999999999</v>
      </c>
      <c r="U39">
        <v>139.77099999999999</v>
      </c>
      <c r="V39">
        <v>121.913</v>
      </c>
      <c r="W39">
        <v>111.291</v>
      </c>
      <c r="X39">
        <v>136.69</v>
      </c>
      <c r="Y39">
        <v>140.029</v>
      </c>
      <c r="Z39">
        <v>178.82499999999999</v>
      </c>
      <c r="AA39">
        <v>122.80500000000001</v>
      </c>
      <c r="AB39">
        <v>213.93199999999999</v>
      </c>
      <c r="AC39">
        <v>187.744</v>
      </c>
      <c r="AD39">
        <v>137.75399999999999</v>
      </c>
      <c r="AE39">
        <v>109.88500000000001</v>
      </c>
      <c r="AF39">
        <v>150.62</v>
      </c>
      <c r="AG39">
        <v>113.604</v>
      </c>
      <c r="AH39">
        <v>177.232</v>
      </c>
      <c r="AI39">
        <v>191.881</v>
      </c>
      <c r="AJ39">
        <v>164.91499999999999</v>
      </c>
      <c r="AK39">
        <v>134.06299999999999</v>
      </c>
      <c r="AL39">
        <v>174.74299999999999</v>
      </c>
      <c r="AM39">
        <v>120.19199999999999</v>
      </c>
      <c r="AN39">
        <v>154.947</v>
      </c>
      <c r="AO39">
        <v>112.51600000000001</v>
      </c>
      <c r="AP39">
        <v>160.78899999999999</v>
      </c>
      <c r="AQ39">
        <v>147.863</v>
      </c>
      <c r="AR39">
        <v>131.10599999999999</v>
      </c>
      <c r="AS39">
        <v>72.680000000000007</v>
      </c>
      <c r="AT39">
        <v>93.06</v>
      </c>
      <c r="AU39">
        <v>95.676000000000002</v>
      </c>
      <c r="AV39">
        <v>106.404</v>
      </c>
      <c r="AW39">
        <v>132.36199999999999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2470</v>
      </c>
    </row>
    <row r="42" spans="1:49" x14ac:dyDescent="0.25">
      <c r="A42" t="s">
        <v>1709</v>
      </c>
      <c r="B42" s="38">
        <v>42509.441840277781</v>
      </c>
    </row>
    <row r="43" spans="1:49" x14ac:dyDescent="0.25">
      <c r="A43" t="s">
        <v>1710</v>
      </c>
      <c r="B43">
        <v>2402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16</v>
      </c>
      <c r="E46">
        <v>16</v>
      </c>
      <c r="F46">
        <v>16</v>
      </c>
      <c r="G46">
        <v>16</v>
      </c>
      <c r="H46">
        <v>15</v>
      </c>
      <c r="I46">
        <v>16</v>
      </c>
      <c r="J46">
        <v>16</v>
      </c>
      <c r="K46">
        <v>16</v>
      </c>
      <c r="L46">
        <v>16</v>
      </c>
      <c r="M46">
        <v>16</v>
      </c>
      <c r="N46">
        <v>16</v>
      </c>
      <c r="O46">
        <v>16</v>
      </c>
      <c r="P46">
        <v>16</v>
      </c>
      <c r="Q46">
        <v>16</v>
      </c>
      <c r="R46">
        <v>16</v>
      </c>
      <c r="S46">
        <v>16</v>
      </c>
      <c r="T46">
        <v>16</v>
      </c>
      <c r="U46">
        <v>16</v>
      </c>
      <c r="V46">
        <v>15</v>
      </c>
      <c r="W46">
        <v>16</v>
      </c>
      <c r="X46">
        <v>15</v>
      </c>
      <c r="Y46">
        <v>16</v>
      </c>
      <c r="Z46">
        <v>16</v>
      </c>
      <c r="AA46">
        <v>0</v>
      </c>
      <c r="AB46">
        <v>0</v>
      </c>
      <c r="AC46">
        <v>16</v>
      </c>
      <c r="AD46">
        <v>16</v>
      </c>
      <c r="AE46">
        <v>16</v>
      </c>
      <c r="AF46">
        <v>16</v>
      </c>
      <c r="AG46">
        <v>16</v>
      </c>
      <c r="AH46">
        <v>16</v>
      </c>
      <c r="AI46">
        <v>0</v>
      </c>
      <c r="AJ46">
        <v>12</v>
      </c>
      <c r="AK46">
        <v>16</v>
      </c>
      <c r="AL46">
        <v>16</v>
      </c>
      <c r="AM46">
        <v>16</v>
      </c>
      <c r="AN46">
        <v>12</v>
      </c>
      <c r="AO46">
        <v>14</v>
      </c>
      <c r="AP46">
        <v>0</v>
      </c>
      <c r="AQ46">
        <v>0</v>
      </c>
      <c r="AR46">
        <v>16</v>
      </c>
      <c r="AS46">
        <v>12</v>
      </c>
      <c r="AT46">
        <v>16</v>
      </c>
      <c r="AU46">
        <v>14</v>
      </c>
      <c r="AV46">
        <v>15</v>
      </c>
      <c r="AW46">
        <v>16</v>
      </c>
    </row>
    <row r="47" spans="1:49" x14ac:dyDescent="0.25">
      <c r="A47" t="s">
        <v>1764</v>
      </c>
      <c r="B47">
        <v>155.08500000000001</v>
      </c>
      <c r="C47">
        <v>165.21899999999999</v>
      </c>
      <c r="D47">
        <v>89.257999999999996</v>
      </c>
      <c r="E47">
        <v>96.611999999999995</v>
      </c>
      <c r="F47">
        <v>141.67699999999999</v>
      </c>
      <c r="G47">
        <v>134.988</v>
      </c>
      <c r="H47">
        <v>158.06299999999999</v>
      </c>
      <c r="I47">
        <v>121.321</v>
      </c>
      <c r="J47">
        <v>95.79</v>
      </c>
      <c r="K47">
        <v>183.53</v>
      </c>
      <c r="L47">
        <v>64.537000000000006</v>
      </c>
      <c r="M47">
        <v>137.09200000000001</v>
      </c>
      <c r="N47">
        <v>55.398000000000003</v>
      </c>
      <c r="O47">
        <v>46.881</v>
      </c>
      <c r="P47">
        <v>53.640999999999998</v>
      </c>
      <c r="Q47">
        <v>69.775000000000006</v>
      </c>
      <c r="R47">
        <v>86.287000000000006</v>
      </c>
      <c r="S47">
        <v>116.503</v>
      </c>
      <c r="T47">
        <v>76.239999999999995</v>
      </c>
      <c r="U47">
        <v>56.314</v>
      </c>
      <c r="V47">
        <v>62.956000000000003</v>
      </c>
      <c r="W47">
        <v>44.448999999999998</v>
      </c>
      <c r="X47">
        <v>85.210999999999999</v>
      </c>
      <c r="Y47">
        <v>64.424000000000007</v>
      </c>
      <c r="Z47">
        <v>193.292</v>
      </c>
      <c r="AA47">
        <v>0</v>
      </c>
      <c r="AB47">
        <v>0</v>
      </c>
      <c r="AC47">
        <v>125.196</v>
      </c>
      <c r="AD47">
        <v>23.399000000000001</v>
      </c>
      <c r="AE47">
        <v>30.532</v>
      </c>
      <c r="AF47">
        <v>103.693</v>
      </c>
      <c r="AG47">
        <v>53.353999999999999</v>
      </c>
      <c r="AH47">
        <v>218.596</v>
      </c>
      <c r="AI47">
        <v>0</v>
      </c>
      <c r="AJ47">
        <v>11.243</v>
      </c>
      <c r="AK47">
        <v>43.530999999999999</v>
      </c>
      <c r="AL47">
        <v>60.561999999999998</v>
      </c>
      <c r="AM47">
        <v>38.301000000000002</v>
      </c>
      <c r="AN47">
        <v>42.582999999999998</v>
      </c>
      <c r="AO47">
        <v>56.414000000000001</v>
      </c>
      <c r="AP47">
        <v>0</v>
      </c>
      <c r="AQ47">
        <v>0</v>
      </c>
      <c r="AR47">
        <v>60.978999999999999</v>
      </c>
      <c r="AS47">
        <v>63.331000000000003</v>
      </c>
      <c r="AT47">
        <v>68.156000000000006</v>
      </c>
      <c r="AU47">
        <v>68.945999999999998</v>
      </c>
      <c r="AV47">
        <v>85.694999999999993</v>
      </c>
      <c r="AW47">
        <v>107.521</v>
      </c>
    </row>
    <row r="49" spans="1:49" x14ac:dyDescent="0.25">
      <c r="A49" s="7" t="s">
        <v>2463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2469</v>
      </c>
    </row>
    <row r="52" spans="1:49" x14ac:dyDescent="0.25">
      <c r="A52" t="s">
        <v>1709</v>
      </c>
      <c r="B52" s="38">
        <v>42509.441111111111</v>
      </c>
    </row>
    <row r="53" spans="1:49" x14ac:dyDescent="0.25">
      <c r="A53" t="s">
        <v>1710</v>
      </c>
      <c r="B53">
        <v>2402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15</v>
      </c>
      <c r="C56">
        <v>16</v>
      </c>
      <c r="D56">
        <v>16</v>
      </c>
      <c r="E56">
        <v>16</v>
      </c>
      <c r="F56">
        <v>16</v>
      </c>
      <c r="G56">
        <v>15</v>
      </c>
      <c r="H56">
        <v>15</v>
      </c>
      <c r="I56">
        <v>9</v>
      </c>
      <c r="J56">
        <v>16</v>
      </c>
      <c r="K56">
        <v>16</v>
      </c>
      <c r="L56">
        <v>16</v>
      </c>
      <c r="M56">
        <v>15</v>
      </c>
      <c r="N56">
        <v>16</v>
      </c>
      <c r="O56">
        <v>15</v>
      </c>
      <c r="P56">
        <v>15</v>
      </c>
      <c r="Q56">
        <v>16</v>
      </c>
      <c r="R56">
        <v>16</v>
      </c>
      <c r="S56">
        <v>15</v>
      </c>
      <c r="T56">
        <v>16</v>
      </c>
      <c r="U56">
        <v>16</v>
      </c>
      <c r="V56">
        <v>15</v>
      </c>
      <c r="W56">
        <v>14</v>
      </c>
      <c r="X56">
        <v>14</v>
      </c>
      <c r="Y56">
        <v>15</v>
      </c>
      <c r="Z56">
        <v>16</v>
      </c>
      <c r="AA56">
        <v>15</v>
      </c>
      <c r="AB56">
        <v>15</v>
      </c>
      <c r="AC56">
        <v>16</v>
      </c>
      <c r="AD56">
        <v>15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15</v>
      </c>
      <c r="AK56">
        <v>16</v>
      </c>
      <c r="AL56">
        <v>16</v>
      </c>
      <c r="AM56">
        <v>16</v>
      </c>
      <c r="AN56">
        <v>15</v>
      </c>
      <c r="AO56">
        <v>14</v>
      </c>
      <c r="AP56">
        <v>16</v>
      </c>
      <c r="AQ56">
        <v>16</v>
      </c>
      <c r="AR56">
        <v>16</v>
      </c>
      <c r="AS56">
        <v>9</v>
      </c>
      <c r="AT56">
        <v>9</v>
      </c>
      <c r="AU56">
        <v>14</v>
      </c>
      <c r="AV56">
        <v>16</v>
      </c>
      <c r="AW56">
        <v>1</v>
      </c>
    </row>
    <row r="57" spans="1:49" x14ac:dyDescent="0.25">
      <c r="A57" t="s">
        <v>1764</v>
      </c>
      <c r="B57">
        <v>127.63</v>
      </c>
      <c r="C57">
        <v>153.619</v>
      </c>
      <c r="D57">
        <v>95.718999999999994</v>
      </c>
      <c r="E57">
        <v>126.209</v>
      </c>
      <c r="F57">
        <v>143.096</v>
      </c>
      <c r="G57">
        <v>143.49700000000001</v>
      </c>
      <c r="H57">
        <v>148.738</v>
      </c>
      <c r="I57">
        <v>61.271000000000001</v>
      </c>
      <c r="J57">
        <v>236.17400000000001</v>
      </c>
      <c r="K57">
        <v>175.922</v>
      </c>
      <c r="L57">
        <v>115.80500000000001</v>
      </c>
      <c r="M57">
        <v>105.46</v>
      </c>
      <c r="N57">
        <v>106.185</v>
      </c>
      <c r="O57">
        <v>174.416</v>
      </c>
      <c r="P57">
        <v>150.85300000000001</v>
      </c>
      <c r="Q57">
        <v>143.38200000000001</v>
      </c>
      <c r="R57">
        <v>162.23400000000001</v>
      </c>
      <c r="S57">
        <v>115.166</v>
      </c>
      <c r="T57">
        <v>87.97</v>
      </c>
      <c r="U57">
        <v>128.31</v>
      </c>
      <c r="V57">
        <v>88.462999999999994</v>
      </c>
      <c r="W57">
        <v>134.4</v>
      </c>
      <c r="X57">
        <v>117.56100000000001</v>
      </c>
      <c r="Y57">
        <v>149.071</v>
      </c>
      <c r="Z57">
        <v>145.91900000000001</v>
      </c>
      <c r="AA57">
        <v>117.925</v>
      </c>
      <c r="AB57">
        <v>83.861999999999995</v>
      </c>
      <c r="AC57">
        <v>163.36199999999999</v>
      </c>
      <c r="AD57">
        <v>92.575000000000003</v>
      </c>
      <c r="AE57">
        <v>122.03</v>
      </c>
      <c r="AF57">
        <v>136.07300000000001</v>
      </c>
      <c r="AG57">
        <v>128.02600000000001</v>
      </c>
      <c r="AH57">
        <v>182.60400000000001</v>
      </c>
      <c r="AI57">
        <v>116.22</v>
      </c>
      <c r="AJ57">
        <v>58.063000000000002</v>
      </c>
      <c r="AK57">
        <v>211.33799999999999</v>
      </c>
      <c r="AL57">
        <v>106.274</v>
      </c>
      <c r="AM57">
        <v>114.547</v>
      </c>
      <c r="AN57">
        <v>168.04499999999999</v>
      </c>
      <c r="AO57">
        <v>96.182000000000002</v>
      </c>
      <c r="AP57">
        <v>161.102</v>
      </c>
      <c r="AQ57">
        <v>137.07300000000001</v>
      </c>
      <c r="AR57">
        <v>133.35</v>
      </c>
      <c r="AS57">
        <v>225.04599999999999</v>
      </c>
      <c r="AT57">
        <v>61.56</v>
      </c>
      <c r="AU57">
        <v>113.404</v>
      </c>
      <c r="AV57">
        <v>139.59899999999999</v>
      </c>
      <c r="AW57">
        <v>9.1669999999999998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2468</v>
      </c>
    </row>
    <row r="60" spans="1:49" x14ac:dyDescent="0.25">
      <c r="A60" t="s">
        <v>1709</v>
      </c>
      <c r="B60" s="38">
        <v>42509.440300925926</v>
      </c>
    </row>
    <row r="61" spans="1:49" x14ac:dyDescent="0.25">
      <c r="A61" t="s">
        <v>1710</v>
      </c>
      <c r="B61">
        <v>2405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15</v>
      </c>
      <c r="C64">
        <v>16</v>
      </c>
      <c r="D64">
        <v>16</v>
      </c>
      <c r="E64">
        <v>16</v>
      </c>
      <c r="F64">
        <v>16</v>
      </c>
      <c r="G64">
        <v>15</v>
      </c>
      <c r="H64">
        <v>15</v>
      </c>
      <c r="I64">
        <v>10</v>
      </c>
      <c r="J64">
        <v>16</v>
      </c>
      <c r="K64">
        <v>16</v>
      </c>
      <c r="L64">
        <v>16</v>
      </c>
      <c r="M64">
        <v>15</v>
      </c>
      <c r="N64">
        <v>16</v>
      </c>
      <c r="O64">
        <v>15</v>
      </c>
      <c r="P64">
        <v>15</v>
      </c>
      <c r="Q64">
        <v>16</v>
      </c>
      <c r="R64">
        <v>16</v>
      </c>
      <c r="S64">
        <v>15</v>
      </c>
      <c r="T64">
        <v>16</v>
      </c>
      <c r="U64">
        <v>16</v>
      </c>
      <c r="V64">
        <v>15</v>
      </c>
      <c r="W64">
        <v>14</v>
      </c>
      <c r="X64">
        <v>14</v>
      </c>
      <c r="Y64">
        <v>15</v>
      </c>
      <c r="Z64">
        <v>16</v>
      </c>
      <c r="AA64">
        <v>0</v>
      </c>
      <c r="AB64">
        <v>0</v>
      </c>
      <c r="AC64">
        <v>16</v>
      </c>
      <c r="AD64">
        <v>15</v>
      </c>
      <c r="AE64">
        <v>16</v>
      </c>
      <c r="AF64">
        <v>14</v>
      </c>
      <c r="AG64">
        <v>16</v>
      </c>
      <c r="AH64">
        <v>16</v>
      </c>
      <c r="AI64">
        <v>0</v>
      </c>
      <c r="AJ64">
        <v>1</v>
      </c>
      <c r="AK64">
        <v>15</v>
      </c>
      <c r="AL64">
        <v>16</v>
      </c>
      <c r="AM64">
        <v>16</v>
      </c>
      <c r="AN64">
        <v>15</v>
      </c>
      <c r="AO64">
        <v>14</v>
      </c>
      <c r="AP64">
        <v>0</v>
      </c>
      <c r="AQ64">
        <v>11</v>
      </c>
      <c r="AR64">
        <v>16</v>
      </c>
      <c r="AS64">
        <v>9</v>
      </c>
      <c r="AT64">
        <v>9</v>
      </c>
      <c r="AU64">
        <v>14</v>
      </c>
      <c r="AV64">
        <v>16</v>
      </c>
      <c r="AW64">
        <v>0</v>
      </c>
    </row>
    <row r="65" spans="1:49" x14ac:dyDescent="0.25">
      <c r="A65" t="s">
        <v>1764</v>
      </c>
      <c r="B65">
        <v>87.573999999999998</v>
      </c>
      <c r="C65">
        <v>106.357</v>
      </c>
      <c r="D65">
        <v>67.853999999999999</v>
      </c>
      <c r="E65">
        <v>104.22199999999999</v>
      </c>
      <c r="F65">
        <v>121.91500000000001</v>
      </c>
      <c r="G65">
        <v>131.24199999999999</v>
      </c>
      <c r="H65">
        <v>142.68100000000001</v>
      </c>
      <c r="I65">
        <v>41.353999999999999</v>
      </c>
      <c r="J65">
        <v>113.523</v>
      </c>
      <c r="K65">
        <v>81.566000000000003</v>
      </c>
      <c r="L65">
        <v>41.707999999999998</v>
      </c>
      <c r="M65">
        <v>34.362000000000002</v>
      </c>
      <c r="N65">
        <v>52.073</v>
      </c>
      <c r="O65">
        <v>56.430999999999997</v>
      </c>
      <c r="P65">
        <v>66.703000000000003</v>
      </c>
      <c r="Q65">
        <v>97.134</v>
      </c>
      <c r="R65">
        <v>85.522999999999996</v>
      </c>
      <c r="S65">
        <v>94.897000000000006</v>
      </c>
      <c r="T65">
        <v>55.424999999999997</v>
      </c>
      <c r="U65">
        <v>71.876999999999995</v>
      </c>
      <c r="V65">
        <v>44.529000000000003</v>
      </c>
      <c r="W65">
        <v>63.813000000000002</v>
      </c>
      <c r="X65">
        <v>96.299000000000007</v>
      </c>
      <c r="Y65">
        <v>106.432</v>
      </c>
      <c r="Z65">
        <v>146.03299999999999</v>
      </c>
      <c r="AA65">
        <v>0</v>
      </c>
      <c r="AB65">
        <v>0</v>
      </c>
      <c r="AC65">
        <v>130.19800000000001</v>
      </c>
      <c r="AD65">
        <v>24.315999999999999</v>
      </c>
      <c r="AE65">
        <v>38.853000000000002</v>
      </c>
      <c r="AF65">
        <v>53.398000000000003</v>
      </c>
      <c r="AG65">
        <v>116.108</v>
      </c>
      <c r="AH65">
        <v>179.46799999999999</v>
      </c>
      <c r="AI65">
        <v>0</v>
      </c>
      <c r="AJ65">
        <v>8.532</v>
      </c>
      <c r="AK65">
        <v>45.622999999999998</v>
      </c>
      <c r="AL65">
        <v>44.871000000000002</v>
      </c>
      <c r="AM65">
        <v>44.402999999999999</v>
      </c>
      <c r="AN65">
        <v>52.456000000000003</v>
      </c>
      <c r="AO65">
        <v>40.17</v>
      </c>
      <c r="AP65">
        <v>0</v>
      </c>
      <c r="AQ65">
        <v>7.9580000000000002</v>
      </c>
      <c r="AR65">
        <v>67.168000000000006</v>
      </c>
      <c r="AS65">
        <v>196.233</v>
      </c>
      <c r="AT65">
        <v>50.295000000000002</v>
      </c>
      <c r="AU65">
        <v>85.727000000000004</v>
      </c>
      <c r="AV65">
        <v>99.944999999999993</v>
      </c>
      <c r="AW65">
        <v>0</v>
      </c>
    </row>
    <row r="67" spans="1:49" x14ac:dyDescent="0.25">
      <c r="A67" s="7" t="s">
        <v>2464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2467</v>
      </c>
    </row>
    <row r="70" spans="1:49" x14ac:dyDescent="0.25">
      <c r="A70" t="s">
        <v>1709</v>
      </c>
      <c r="B70" s="38">
        <v>42509.436944444446</v>
      </c>
    </row>
    <row r="71" spans="1:49" x14ac:dyDescent="0.25">
      <c r="A71" t="s">
        <v>1710</v>
      </c>
      <c r="B71">
        <v>2400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15</v>
      </c>
      <c r="H74">
        <v>16</v>
      </c>
      <c r="I74">
        <v>16</v>
      </c>
      <c r="J74">
        <v>16</v>
      </c>
      <c r="K74">
        <v>14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16</v>
      </c>
      <c r="T74">
        <v>16</v>
      </c>
      <c r="U74">
        <v>16</v>
      </c>
      <c r="V74">
        <v>15</v>
      </c>
      <c r="W74">
        <v>16</v>
      </c>
      <c r="X74">
        <v>16</v>
      </c>
      <c r="Y74">
        <v>16</v>
      </c>
      <c r="Z74">
        <v>16</v>
      </c>
      <c r="AA74">
        <v>15</v>
      </c>
      <c r="AB74">
        <v>15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14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15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158.619</v>
      </c>
      <c r="C75">
        <v>123.40300000000001</v>
      </c>
      <c r="D75">
        <v>117.09399999999999</v>
      </c>
      <c r="E75">
        <v>174.869</v>
      </c>
      <c r="F75">
        <v>149.04400000000001</v>
      </c>
      <c r="G75">
        <v>128.16499999999999</v>
      </c>
      <c r="H75">
        <v>143.80799999999999</v>
      </c>
      <c r="I75">
        <v>152.184</v>
      </c>
      <c r="J75">
        <v>183.93600000000001</v>
      </c>
      <c r="K75">
        <v>116.55200000000001</v>
      </c>
      <c r="L75">
        <v>196.36600000000001</v>
      </c>
      <c r="M75">
        <v>163.07</v>
      </c>
      <c r="N75">
        <v>153.84200000000001</v>
      </c>
      <c r="O75">
        <v>138.62200000000001</v>
      </c>
      <c r="P75">
        <v>197.19800000000001</v>
      </c>
      <c r="Q75">
        <v>178.298</v>
      </c>
      <c r="R75">
        <v>173.00200000000001</v>
      </c>
      <c r="S75">
        <v>142.90199999999999</v>
      </c>
      <c r="T75">
        <v>204.33099999999999</v>
      </c>
      <c r="U75">
        <v>177.84200000000001</v>
      </c>
      <c r="V75">
        <v>178.07499999999999</v>
      </c>
      <c r="W75">
        <v>145.608</v>
      </c>
      <c r="X75">
        <v>183.363</v>
      </c>
      <c r="Y75">
        <v>139.238</v>
      </c>
      <c r="Z75">
        <v>210.01900000000001</v>
      </c>
      <c r="AA75">
        <v>130.595</v>
      </c>
      <c r="AB75">
        <v>157.18799999999999</v>
      </c>
      <c r="AC75">
        <v>116.72199999999999</v>
      </c>
      <c r="AD75">
        <v>117.58</v>
      </c>
      <c r="AE75">
        <v>169.88800000000001</v>
      </c>
      <c r="AF75">
        <v>145.60499999999999</v>
      </c>
      <c r="AG75">
        <v>152.86600000000001</v>
      </c>
      <c r="AH75">
        <v>191.68600000000001</v>
      </c>
      <c r="AI75">
        <v>160.77799999999999</v>
      </c>
      <c r="AJ75">
        <v>179.34100000000001</v>
      </c>
      <c r="AK75">
        <v>143.65199999999999</v>
      </c>
      <c r="AL75">
        <v>110.98399999999999</v>
      </c>
      <c r="AM75">
        <v>95.927000000000007</v>
      </c>
      <c r="AN75">
        <v>102.383</v>
      </c>
      <c r="AO75">
        <v>156.869</v>
      </c>
      <c r="AP75">
        <v>195.47200000000001</v>
      </c>
      <c r="AQ75">
        <v>169.36600000000001</v>
      </c>
      <c r="AR75">
        <v>139.06299999999999</v>
      </c>
      <c r="AS75">
        <v>113.498</v>
      </c>
      <c r="AT75">
        <v>155.13300000000001</v>
      </c>
      <c r="AU75">
        <v>173.298</v>
      </c>
      <c r="AV75">
        <v>146.708</v>
      </c>
      <c r="AW75">
        <v>144.68899999999999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2472</v>
      </c>
    </row>
    <row r="78" spans="1:49" x14ac:dyDescent="0.25">
      <c r="A78" t="s">
        <v>1709</v>
      </c>
      <c r="B78" s="38">
        <v>42509.443738425929</v>
      </c>
    </row>
    <row r="79" spans="1:49" x14ac:dyDescent="0.25">
      <c r="A79" t="s">
        <v>1710</v>
      </c>
      <c r="B79">
        <v>2401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16</v>
      </c>
      <c r="G82">
        <v>15</v>
      </c>
      <c r="H82">
        <v>16</v>
      </c>
      <c r="I82">
        <v>16</v>
      </c>
      <c r="J82">
        <v>16</v>
      </c>
      <c r="K82">
        <v>14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15</v>
      </c>
      <c r="R82">
        <v>15</v>
      </c>
      <c r="S82">
        <v>16</v>
      </c>
      <c r="T82">
        <v>16</v>
      </c>
      <c r="U82">
        <v>16</v>
      </c>
      <c r="V82">
        <v>15</v>
      </c>
      <c r="W82">
        <v>16</v>
      </c>
      <c r="X82">
        <v>16</v>
      </c>
      <c r="Y82">
        <v>16</v>
      </c>
      <c r="Z82">
        <v>16</v>
      </c>
      <c r="AA82">
        <v>0</v>
      </c>
      <c r="AB82">
        <v>0</v>
      </c>
      <c r="AC82">
        <v>14</v>
      </c>
      <c r="AD82">
        <v>16</v>
      </c>
      <c r="AE82">
        <v>16</v>
      </c>
      <c r="AF82">
        <v>16</v>
      </c>
      <c r="AG82">
        <v>16</v>
      </c>
      <c r="AH82">
        <v>16</v>
      </c>
      <c r="AI82">
        <v>0</v>
      </c>
      <c r="AJ82">
        <v>12</v>
      </c>
      <c r="AK82">
        <v>16</v>
      </c>
      <c r="AL82">
        <v>16</v>
      </c>
      <c r="AM82">
        <v>15</v>
      </c>
      <c r="AN82">
        <v>15</v>
      </c>
      <c r="AO82">
        <v>16</v>
      </c>
      <c r="AP82">
        <v>0</v>
      </c>
      <c r="AQ82">
        <v>16</v>
      </c>
      <c r="AR82">
        <v>15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73.225999999999999</v>
      </c>
      <c r="C83">
        <v>94.278000000000006</v>
      </c>
      <c r="D83">
        <v>65.200999999999993</v>
      </c>
      <c r="E83">
        <v>132.17599999999999</v>
      </c>
      <c r="F83">
        <v>149.934</v>
      </c>
      <c r="G83">
        <v>98.784000000000006</v>
      </c>
      <c r="H83">
        <v>172.614</v>
      </c>
      <c r="I83">
        <v>123.90900000000001</v>
      </c>
      <c r="J83">
        <v>68.227999999999994</v>
      </c>
      <c r="K83">
        <v>59.287999999999997</v>
      </c>
      <c r="L83">
        <v>93.82</v>
      </c>
      <c r="M83">
        <v>73.054000000000002</v>
      </c>
      <c r="N83">
        <v>70.748999999999995</v>
      </c>
      <c r="O83">
        <v>69.637</v>
      </c>
      <c r="P83">
        <v>76.563000000000002</v>
      </c>
      <c r="Q83">
        <v>89.697999999999993</v>
      </c>
      <c r="R83">
        <v>69.938999999999993</v>
      </c>
      <c r="S83">
        <v>90.989000000000004</v>
      </c>
      <c r="T83">
        <v>118.223</v>
      </c>
      <c r="U83">
        <v>90.430999999999997</v>
      </c>
      <c r="V83">
        <v>106.661</v>
      </c>
      <c r="W83">
        <v>66.296000000000006</v>
      </c>
      <c r="X83">
        <v>88.918000000000006</v>
      </c>
      <c r="Y83">
        <v>100.119</v>
      </c>
      <c r="Z83">
        <v>208.66300000000001</v>
      </c>
      <c r="AA83">
        <v>0</v>
      </c>
      <c r="AB83">
        <v>0</v>
      </c>
      <c r="AC83">
        <v>8.4459999999999997</v>
      </c>
      <c r="AD83">
        <v>40.307000000000002</v>
      </c>
      <c r="AE83">
        <v>65.988</v>
      </c>
      <c r="AF83">
        <v>95.822999999999993</v>
      </c>
      <c r="AG83">
        <v>148.74299999999999</v>
      </c>
      <c r="AH83">
        <v>243.18299999999999</v>
      </c>
      <c r="AI83">
        <v>0</v>
      </c>
      <c r="AJ83">
        <v>8.9</v>
      </c>
      <c r="AK83">
        <v>53.92</v>
      </c>
      <c r="AL83">
        <v>54.151000000000003</v>
      </c>
      <c r="AM83">
        <v>44.445999999999998</v>
      </c>
      <c r="AN83">
        <v>60.454999999999998</v>
      </c>
      <c r="AO83">
        <v>95.114999999999995</v>
      </c>
      <c r="AP83">
        <v>0</v>
      </c>
      <c r="AQ83">
        <v>31.067</v>
      </c>
      <c r="AR83">
        <v>49.439</v>
      </c>
      <c r="AS83">
        <v>104.739</v>
      </c>
      <c r="AT83">
        <v>136.74</v>
      </c>
      <c r="AU83">
        <v>148.91900000000001</v>
      </c>
      <c r="AV83">
        <v>101.06399999999999</v>
      </c>
      <c r="AW83">
        <v>116.334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0">C46/C38*100</f>
        <v>100</v>
      </c>
      <c r="D86">
        <f t="shared" si="0"/>
        <v>100</v>
      </c>
      <c r="E86">
        <f t="shared" si="0"/>
        <v>100</v>
      </c>
      <c r="F86">
        <f t="shared" si="0"/>
        <v>100</v>
      </c>
      <c r="G86">
        <f t="shared" si="0"/>
        <v>100</v>
      </c>
      <c r="H86">
        <f t="shared" si="0"/>
        <v>100</v>
      </c>
      <c r="I86">
        <f t="shared" si="0"/>
        <v>100</v>
      </c>
      <c r="J86">
        <f t="shared" si="0"/>
        <v>100</v>
      </c>
      <c r="K86">
        <f t="shared" si="0"/>
        <v>100</v>
      </c>
      <c r="L86">
        <f t="shared" si="0"/>
        <v>100</v>
      </c>
      <c r="M86">
        <f t="shared" si="0"/>
        <v>100</v>
      </c>
      <c r="N86">
        <f t="shared" si="0"/>
        <v>100</v>
      </c>
      <c r="O86">
        <f t="shared" si="0"/>
        <v>100</v>
      </c>
      <c r="P86">
        <f t="shared" si="0"/>
        <v>100</v>
      </c>
      <c r="Q86">
        <f t="shared" si="0"/>
        <v>100</v>
      </c>
      <c r="R86">
        <f t="shared" si="0"/>
        <v>100</v>
      </c>
      <c r="S86">
        <f t="shared" si="0"/>
        <v>100</v>
      </c>
      <c r="T86">
        <f t="shared" si="0"/>
        <v>100</v>
      </c>
      <c r="U86">
        <f t="shared" si="0"/>
        <v>100</v>
      </c>
      <c r="V86">
        <f t="shared" si="0"/>
        <v>100</v>
      </c>
      <c r="W86">
        <f t="shared" si="0"/>
        <v>100</v>
      </c>
      <c r="X86">
        <f t="shared" si="0"/>
        <v>100</v>
      </c>
      <c r="Y86">
        <f t="shared" si="0"/>
        <v>100</v>
      </c>
      <c r="Z86">
        <f t="shared" si="0"/>
        <v>100</v>
      </c>
      <c r="AA86">
        <f t="shared" si="0"/>
        <v>0</v>
      </c>
      <c r="AB86">
        <f t="shared" si="0"/>
        <v>0</v>
      </c>
      <c r="AC86">
        <f t="shared" si="0"/>
        <v>100</v>
      </c>
      <c r="AD86">
        <f t="shared" si="0"/>
        <v>100</v>
      </c>
      <c r="AE86">
        <f t="shared" si="0"/>
        <v>100</v>
      </c>
      <c r="AF86">
        <f t="shared" si="0"/>
        <v>100</v>
      </c>
      <c r="AG86">
        <f t="shared" si="0"/>
        <v>100</v>
      </c>
      <c r="AH86">
        <f t="shared" si="0"/>
        <v>100</v>
      </c>
      <c r="AI86">
        <f t="shared" si="0"/>
        <v>0</v>
      </c>
      <c r="AJ86">
        <f t="shared" si="0"/>
        <v>80</v>
      </c>
      <c r="AK86">
        <f t="shared" si="0"/>
        <v>100</v>
      </c>
      <c r="AL86">
        <f t="shared" si="0"/>
        <v>100</v>
      </c>
      <c r="AM86">
        <f t="shared" si="0"/>
        <v>100</v>
      </c>
      <c r="AN86">
        <f t="shared" si="0"/>
        <v>92.307692307692307</v>
      </c>
      <c r="AO86">
        <f t="shared" si="0"/>
        <v>93.333333333333329</v>
      </c>
      <c r="AP86">
        <f t="shared" si="0"/>
        <v>0</v>
      </c>
      <c r="AQ86">
        <f t="shared" si="0"/>
        <v>0</v>
      </c>
      <c r="AR86">
        <f t="shared" si="0"/>
        <v>100</v>
      </c>
      <c r="AS86">
        <f t="shared" si="0"/>
        <v>100</v>
      </c>
      <c r="AT86">
        <f t="shared" si="0"/>
        <v>100</v>
      </c>
      <c r="AU86">
        <f t="shared" si="0"/>
        <v>100</v>
      </c>
      <c r="AV86">
        <f t="shared" si="0"/>
        <v>100</v>
      </c>
      <c r="AW86">
        <f t="shared" si="0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1">C64/C56*100</f>
        <v>100</v>
      </c>
      <c r="D87">
        <f t="shared" si="1"/>
        <v>100</v>
      </c>
      <c r="E87">
        <f t="shared" si="1"/>
        <v>100</v>
      </c>
      <c r="F87">
        <f t="shared" si="1"/>
        <v>100</v>
      </c>
      <c r="G87">
        <f t="shared" si="1"/>
        <v>100</v>
      </c>
      <c r="H87">
        <f t="shared" si="1"/>
        <v>100</v>
      </c>
      <c r="I87">
        <f t="shared" si="1"/>
        <v>111.11111111111111</v>
      </c>
      <c r="J87">
        <f t="shared" si="1"/>
        <v>100</v>
      </c>
      <c r="K87">
        <f t="shared" si="1"/>
        <v>100</v>
      </c>
      <c r="L87">
        <f t="shared" si="1"/>
        <v>100</v>
      </c>
      <c r="M87">
        <f t="shared" si="1"/>
        <v>100</v>
      </c>
      <c r="N87">
        <f t="shared" si="1"/>
        <v>100</v>
      </c>
      <c r="O87">
        <f t="shared" si="1"/>
        <v>100</v>
      </c>
      <c r="P87">
        <f t="shared" si="1"/>
        <v>100</v>
      </c>
      <c r="Q87">
        <f t="shared" si="1"/>
        <v>100</v>
      </c>
      <c r="R87">
        <f t="shared" si="1"/>
        <v>100</v>
      </c>
      <c r="S87">
        <f t="shared" si="1"/>
        <v>100</v>
      </c>
      <c r="T87">
        <f t="shared" si="1"/>
        <v>100</v>
      </c>
      <c r="U87">
        <f t="shared" si="1"/>
        <v>100</v>
      </c>
      <c r="V87">
        <f t="shared" si="1"/>
        <v>100</v>
      </c>
      <c r="W87">
        <f t="shared" si="1"/>
        <v>100</v>
      </c>
      <c r="X87">
        <f t="shared" si="1"/>
        <v>100</v>
      </c>
      <c r="Y87">
        <f t="shared" si="1"/>
        <v>100</v>
      </c>
      <c r="Z87">
        <f t="shared" si="1"/>
        <v>100</v>
      </c>
      <c r="AA87">
        <f t="shared" si="1"/>
        <v>0</v>
      </c>
      <c r="AB87">
        <f t="shared" si="1"/>
        <v>0</v>
      </c>
      <c r="AC87">
        <f t="shared" si="1"/>
        <v>100</v>
      </c>
      <c r="AD87">
        <f t="shared" si="1"/>
        <v>100</v>
      </c>
      <c r="AE87">
        <f t="shared" si="1"/>
        <v>100</v>
      </c>
      <c r="AF87">
        <f t="shared" si="1"/>
        <v>87.5</v>
      </c>
      <c r="AG87">
        <f t="shared" si="1"/>
        <v>100</v>
      </c>
      <c r="AH87">
        <f t="shared" si="1"/>
        <v>100</v>
      </c>
      <c r="AI87">
        <f t="shared" si="1"/>
        <v>0</v>
      </c>
      <c r="AJ87">
        <f t="shared" si="1"/>
        <v>6.666666666666667</v>
      </c>
      <c r="AK87">
        <f t="shared" si="1"/>
        <v>93.75</v>
      </c>
      <c r="AL87">
        <f t="shared" si="1"/>
        <v>100</v>
      </c>
      <c r="AM87">
        <f t="shared" si="1"/>
        <v>100</v>
      </c>
      <c r="AN87">
        <f t="shared" si="1"/>
        <v>100</v>
      </c>
      <c r="AO87">
        <f t="shared" si="1"/>
        <v>100</v>
      </c>
      <c r="AP87">
        <f t="shared" si="1"/>
        <v>0</v>
      </c>
      <c r="AQ87">
        <f t="shared" si="1"/>
        <v>68.75</v>
      </c>
      <c r="AR87">
        <f t="shared" si="1"/>
        <v>100</v>
      </c>
      <c r="AS87">
        <f t="shared" si="1"/>
        <v>100</v>
      </c>
      <c r="AT87">
        <f t="shared" si="1"/>
        <v>100</v>
      </c>
      <c r="AU87">
        <f t="shared" si="1"/>
        <v>100</v>
      </c>
      <c r="AV87">
        <f t="shared" si="1"/>
        <v>100</v>
      </c>
      <c r="AW87">
        <f t="shared" si="1"/>
        <v>0</v>
      </c>
    </row>
    <row r="88" spans="1:49" x14ac:dyDescent="0.25">
      <c r="A88" t="s">
        <v>1772</v>
      </c>
      <c r="B88">
        <f>B82/B74*100</f>
        <v>100</v>
      </c>
      <c r="C88">
        <f t="shared" ref="C88:AW88" si="2">C82/C74*100</f>
        <v>100</v>
      </c>
      <c r="D88">
        <f t="shared" si="2"/>
        <v>100</v>
      </c>
      <c r="E88">
        <f t="shared" si="2"/>
        <v>100</v>
      </c>
      <c r="F88">
        <f t="shared" si="2"/>
        <v>100</v>
      </c>
      <c r="G88">
        <f t="shared" si="2"/>
        <v>100</v>
      </c>
      <c r="H88">
        <f t="shared" si="2"/>
        <v>100</v>
      </c>
      <c r="I88">
        <f t="shared" si="2"/>
        <v>100</v>
      </c>
      <c r="J88">
        <f t="shared" si="2"/>
        <v>100</v>
      </c>
      <c r="K88">
        <f t="shared" si="2"/>
        <v>100</v>
      </c>
      <c r="L88">
        <f t="shared" si="2"/>
        <v>100</v>
      </c>
      <c r="M88">
        <f t="shared" si="2"/>
        <v>100</v>
      </c>
      <c r="N88">
        <f t="shared" si="2"/>
        <v>100</v>
      </c>
      <c r="O88">
        <f t="shared" si="2"/>
        <v>100</v>
      </c>
      <c r="P88">
        <f t="shared" si="2"/>
        <v>100</v>
      </c>
      <c r="Q88">
        <f t="shared" si="2"/>
        <v>93.75</v>
      </c>
      <c r="R88">
        <f t="shared" si="2"/>
        <v>93.75</v>
      </c>
      <c r="S88">
        <f t="shared" si="2"/>
        <v>100</v>
      </c>
      <c r="T88">
        <f t="shared" si="2"/>
        <v>100</v>
      </c>
      <c r="U88">
        <f t="shared" si="2"/>
        <v>100</v>
      </c>
      <c r="V88">
        <f t="shared" si="2"/>
        <v>100</v>
      </c>
      <c r="W88">
        <f t="shared" si="2"/>
        <v>100</v>
      </c>
      <c r="X88">
        <f t="shared" si="2"/>
        <v>100</v>
      </c>
      <c r="Y88">
        <f t="shared" si="2"/>
        <v>100</v>
      </c>
      <c r="Z88">
        <f t="shared" si="2"/>
        <v>100</v>
      </c>
      <c r="AA88">
        <f t="shared" si="2"/>
        <v>0</v>
      </c>
      <c r="AB88">
        <f t="shared" si="2"/>
        <v>0</v>
      </c>
      <c r="AC88">
        <f t="shared" si="2"/>
        <v>87.5</v>
      </c>
      <c r="AD88">
        <f t="shared" si="2"/>
        <v>100</v>
      </c>
      <c r="AE88">
        <f t="shared" si="2"/>
        <v>100</v>
      </c>
      <c r="AF88">
        <f t="shared" si="2"/>
        <v>100</v>
      </c>
      <c r="AG88">
        <f t="shared" si="2"/>
        <v>100</v>
      </c>
      <c r="AH88">
        <f t="shared" si="2"/>
        <v>100</v>
      </c>
      <c r="AI88">
        <f t="shared" si="2"/>
        <v>0</v>
      </c>
      <c r="AJ88">
        <f t="shared" si="2"/>
        <v>85.714285714285708</v>
      </c>
      <c r="AK88">
        <f t="shared" si="2"/>
        <v>100</v>
      </c>
      <c r="AL88">
        <f t="shared" si="2"/>
        <v>100</v>
      </c>
      <c r="AM88">
        <f t="shared" si="2"/>
        <v>93.75</v>
      </c>
      <c r="AN88">
        <f t="shared" si="2"/>
        <v>93.75</v>
      </c>
      <c r="AO88">
        <f t="shared" si="2"/>
        <v>100</v>
      </c>
      <c r="AP88">
        <f t="shared" si="2"/>
        <v>0</v>
      </c>
      <c r="AQ88">
        <f t="shared" si="2"/>
        <v>100</v>
      </c>
      <c r="AR88">
        <f t="shared" si="2"/>
        <v>100</v>
      </c>
      <c r="AS88">
        <f t="shared" si="2"/>
        <v>100</v>
      </c>
      <c r="AT88">
        <f t="shared" si="2"/>
        <v>100</v>
      </c>
      <c r="AU88">
        <f t="shared" si="2"/>
        <v>100</v>
      </c>
      <c r="AV88">
        <f t="shared" si="2"/>
        <v>100</v>
      </c>
      <c r="AW88">
        <f t="shared" si="2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974</v>
      </c>
      <c r="D89" s="7" t="s">
        <v>974</v>
      </c>
      <c r="E89" s="7" t="s">
        <v>974</v>
      </c>
      <c r="F89" s="7" t="s">
        <v>974</v>
      </c>
      <c r="G89" s="7" t="s">
        <v>974</v>
      </c>
      <c r="H89" s="7" t="s">
        <v>974</v>
      </c>
      <c r="I89" s="7" t="s">
        <v>974</v>
      </c>
      <c r="J89" s="7" t="s">
        <v>1644</v>
      </c>
      <c r="K89" s="7" t="s">
        <v>978</v>
      </c>
      <c r="L89" s="7" t="s">
        <v>978</v>
      </c>
      <c r="M89" s="7" t="s">
        <v>978</v>
      </c>
      <c r="N89" s="7" t="s">
        <v>978</v>
      </c>
      <c r="O89" s="7" t="s">
        <v>978</v>
      </c>
      <c r="P89" s="7" t="s">
        <v>978</v>
      </c>
      <c r="Q89" s="7" t="s">
        <v>978</v>
      </c>
      <c r="R89" s="7" t="s">
        <v>1644</v>
      </c>
      <c r="S89" s="7" t="s">
        <v>982</v>
      </c>
      <c r="T89" s="7" t="s">
        <v>982</v>
      </c>
      <c r="U89" s="7" t="s">
        <v>982</v>
      </c>
      <c r="V89" s="7" t="s">
        <v>982</v>
      </c>
      <c r="W89" s="7" t="s">
        <v>982</v>
      </c>
      <c r="X89" s="7" t="s">
        <v>982</v>
      </c>
      <c r="Y89" s="7" t="s">
        <v>982</v>
      </c>
      <c r="Z89" s="7" t="s">
        <v>1686</v>
      </c>
      <c r="AA89" s="7" t="s">
        <v>986</v>
      </c>
      <c r="AB89" s="7" t="s">
        <v>986</v>
      </c>
      <c r="AC89" s="7" t="s">
        <v>986</v>
      </c>
      <c r="AD89" s="7" t="s">
        <v>986</v>
      </c>
      <c r="AE89" s="7" t="s">
        <v>986</v>
      </c>
      <c r="AF89" s="7" t="s">
        <v>986</v>
      </c>
      <c r="AG89" s="7" t="s">
        <v>986</v>
      </c>
      <c r="AH89" s="7" t="s">
        <v>1686</v>
      </c>
      <c r="AI89" s="7" t="s">
        <v>990</v>
      </c>
      <c r="AJ89" s="7" t="s">
        <v>990</v>
      </c>
      <c r="AK89" s="7" t="s">
        <v>990</v>
      </c>
      <c r="AL89" s="7" t="s">
        <v>990</v>
      </c>
      <c r="AM89" s="7" t="s">
        <v>990</v>
      </c>
      <c r="AN89" s="7" t="s">
        <v>990</v>
      </c>
      <c r="AO89" s="7" t="s">
        <v>990</v>
      </c>
      <c r="AP89" s="7" t="s">
        <v>1794</v>
      </c>
      <c r="AQ89" s="7" t="s">
        <v>994</v>
      </c>
      <c r="AR89" s="7" t="s">
        <v>994</v>
      </c>
      <c r="AS89" s="7" t="s">
        <v>994</v>
      </c>
      <c r="AT89" s="7" t="s">
        <v>994</v>
      </c>
      <c r="AU89" s="7" t="s">
        <v>994</v>
      </c>
      <c r="AV89" s="7" t="s">
        <v>994</v>
      </c>
      <c r="AW89" s="7" t="s">
        <v>994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V91" si="3">AVERAGE(C86:C88)</f>
        <v>100</v>
      </c>
      <c r="D91">
        <f t="shared" si="3"/>
        <v>100</v>
      </c>
      <c r="E91">
        <f t="shared" si="3"/>
        <v>100</v>
      </c>
      <c r="F91">
        <f t="shared" si="3"/>
        <v>100</v>
      </c>
      <c r="G91">
        <f t="shared" si="3"/>
        <v>100</v>
      </c>
      <c r="H91">
        <f t="shared" si="3"/>
        <v>100</v>
      </c>
      <c r="I91">
        <f t="shared" si="3"/>
        <v>103.7037037037037</v>
      </c>
      <c r="J91">
        <f t="shared" si="3"/>
        <v>100</v>
      </c>
      <c r="K91">
        <f t="shared" si="3"/>
        <v>100</v>
      </c>
      <c r="L91">
        <f t="shared" si="3"/>
        <v>100</v>
      </c>
      <c r="M91">
        <f t="shared" si="3"/>
        <v>100</v>
      </c>
      <c r="N91">
        <f t="shared" si="3"/>
        <v>100</v>
      </c>
      <c r="O91">
        <f t="shared" si="3"/>
        <v>100</v>
      </c>
      <c r="P91">
        <f t="shared" si="3"/>
        <v>100</v>
      </c>
      <c r="Q91">
        <f t="shared" si="3"/>
        <v>97.916666666666671</v>
      </c>
      <c r="R91">
        <f t="shared" si="3"/>
        <v>97.916666666666671</v>
      </c>
      <c r="S91">
        <f t="shared" si="3"/>
        <v>100</v>
      </c>
      <c r="T91">
        <f t="shared" si="3"/>
        <v>100</v>
      </c>
      <c r="U91">
        <f t="shared" si="3"/>
        <v>100</v>
      </c>
      <c r="V91">
        <f t="shared" si="3"/>
        <v>100</v>
      </c>
      <c r="W91">
        <f t="shared" si="3"/>
        <v>100</v>
      </c>
      <c r="X91">
        <f t="shared" si="3"/>
        <v>100</v>
      </c>
      <c r="Y91">
        <f t="shared" si="3"/>
        <v>100</v>
      </c>
      <c r="Z91">
        <f t="shared" si="3"/>
        <v>100</v>
      </c>
      <c r="AA91">
        <f t="shared" si="3"/>
        <v>0</v>
      </c>
      <c r="AB91">
        <f t="shared" si="3"/>
        <v>0</v>
      </c>
      <c r="AC91">
        <f t="shared" si="3"/>
        <v>95.833333333333329</v>
      </c>
      <c r="AD91">
        <f t="shared" si="3"/>
        <v>100</v>
      </c>
      <c r="AE91">
        <f t="shared" si="3"/>
        <v>100</v>
      </c>
      <c r="AF91">
        <f t="shared" si="3"/>
        <v>95.833333333333329</v>
      </c>
      <c r="AG91">
        <f t="shared" si="3"/>
        <v>100</v>
      </c>
      <c r="AH91">
        <f t="shared" si="3"/>
        <v>100</v>
      </c>
      <c r="AI91">
        <f t="shared" si="3"/>
        <v>0</v>
      </c>
      <c r="AJ91">
        <f t="shared" si="3"/>
        <v>57.460317460317462</v>
      </c>
      <c r="AK91">
        <f t="shared" si="3"/>
        <v>97.916666666666671</v>
      </c>
      <c r="AL91">
        <f t="shared" si="3"/>
        <v>100</v>
      </c>
      <c r="AM91">
        <f t="shared" si="3"/>
        <v>97.916666666666671</v>
      </c>
      <c r="AN91">
        <f t="shared" si="3"/>
        <v>95.352564102564102</v>
      </c>
      <c r="AO91">
        <f t="shared" si="3"/>
        <v>97.777777777777771</v>
      </c>
      <c r="AP91">
        <f t="shared" si="3"/>
        <v>0</v>
      </c>
      <c r="AQ91">
        <f t="shared" si="3"/>
        <v>56.25</v>
      </c>
      <c r="AR91">
        <f t="shared" si="3"/>
        <v>100</v>
      </c>
      <c r="AS91">
        <f t="shared" si="3"/>
        <v>100</v>
      </c>
      <c r="AT91">
        <f t="shared" si="3"/>
        <v>100</v>
      </c>
      <c r="AU91">
        <f t="shared" si="3"/>
        <v>100</v>
      </c>
      <c r="AV91">
        <f t="shared" si="3"/>
        <v>100</v>
      </c>
      <c r="AW91">
        <f>AVERAGE(AW86,AW88)</f>
        <v>100</v>
      </c>
    </row>
    <row r="92" spans="1:49" x14ac:dyDescent="0.25">
      <c r="A92" t="s">
        <v>1774</v>
      </c>
      <c r="B92">
        <f>STDEV(B86:B88)</f>
        <v>0</v>
      </c>
      <c r="C92">
        <f t="shared" ref="C92:AV92" si="4">STDEV(C86:C88)</f>
        <v>0</v>
      </c>
      <c r="D92">
        <f t="shared" si="4"/>
        <v>0</v>
      </c>
      <c r="E92">
        <f t="shared" si="4"/>
        <v>0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4"/>
        <v>6.415002990995843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0</v>
      </c>
      <c r="P92">
        <f t="shared" si="4"/>
        <v>0</v>
      </c>
      <c r="Q92">
        <f t="shared" si="4"/>
        <v>3.6084391824351609</v>
      </c>
      <c r="R92">
        <f t="shared" si="4"/>
        <v>3.6084391824351609</v>
      </c>
      <c r="S92">
        <f t="shared" si="4"/>
        <v>0</v>
      </c>
      <c r="T92">
        <f t="shared" si="4"/>
        <v>0</v>
      </c>
      <c r="U92">
        <f t="shared" si="4"/>
        <v>0</v>
      </c>
      <c r="V92">
        <f t="shared" si="4"/>
        <v>0</v>
      </c>
      <c r="W92">
        <f t="shared" si="4"/>
        <v>0</v>
      </c>
      <c r="X92">
        <f t="shared" si="4"/>
        <v>0</v>
      </c>
      <c r="Y92">
        <f t="shared" si="4"/>
        <v>0</v>
      </c>
      <c r="Z92">
        <f t="shared" si="4"/>
        <v>0</v>
      </c>
      <c r="AA92">
        <f t="shared" si="4"/>
        <v>0</v>
      </c>
      <c r="AB92">
        <f t="shared" si="4"/>
        <v>0</v>
      </c>
      <c r="AC92">
        <f t="shared" si="4"/>
        <v>7.2168783648703219</v>
      </c>
      <c r="AD92">
        <f t="shared" si="4"/>
        <v>0</v>
      </c>
      <c r="AE92">
        <f t="shared" si="4"/>
        <v>0</v>
      </c>
      <c r="AF92">
        <f t="shared" si="4"/>
        <v>7.2168783648703219</v>
      </c>
      <c r="AG92">
        <f t="shared" si="4"/>
        <v>0</v>
      </c>
      <c r="AH92">
        <f t="shared" si="4"/>
        <v>0</v>
      </c>
      <c r="AI92">
        <f t="shared" si="4"/>
        <v>0</v>
      </c>
      <c r="AJ92">
        <f t="shared" si="4"/>
        <v>44.081282717459899</v>
      </c>
      <c r="AK92">
        <f t="shared" si="4"/>
        <v>3.6084391824351609</v>
      </c>
      <c r="AL92">
        <f t="shared" si="4"/>
        <v>0</v>
      </c>
      <c r="AM92">
        <f t="shared" si="4"/>
        <v>3.6084391824351609</v>
      </c>
      <c r="AN92">
        <f t="shared" si="4"/>
        <v>4.088894494286242</v>
      </c>
      <c r="AO92">
        <f t="shared" si="4"/>
        <v>3.8490017945975077</v>
      </c>
      <c r="AP92">
        <f t="shared" si="4"/>
        <v>0</v>
      </c>
      <c r="AQ92">
        <f t="shared" si="4"/>
        <v>51.158454824202813</v>
      </c>
      <c r="AR92">
        <f t="shared" si="4"/>
        <v>0</v>
      </c>
      <c r="AS92">
        <f t="shared" si="4"/>
        <v>0</v>
      </c>
      <c r="AT92">
        <f t="shared" si="4"/>
        <v>0</v>
      </c>
      <c r="AU92">
        <f t="shared" si="4"/>
        <v>0</v>
      </c>
      <c r="AV92">
        <f t="shared" si="4"/>
        <v>0</v>
      </c>
      <c r="AW92">
        <f>STDEV(AW86,AW88)</f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V93" si="5">STDEV(C86:C88)/SQRT(3)</f>
        <v>0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3.7037037037037046</v>
      </c>
      <c r="J93">
        <f t="shared" si="5"/>
        <v>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0</v>
      </c>
      <c r="Q93">
        <f t="shared" si="5"/>
        <v>2.0833333333333335</v>
      </c>
      <c r="R93">
        <f t="shared" si="5"/>
        <v>2.0833333333333335</v>
      </c>
      <c r="S93">
        <f t="shared" si="5"/>
        <v>0</v>
      </c>
      <c r="T93">
        <f t="shared" si="5"/>
        <v>0</v>
      </c>
      <c r="U93">
        <f t="shared" si="5"/>
        <v>0</v>
      </c>
      <c r="V93">
        <f t="shared" si="5"/>
        <v>0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4.166666666666667</v>
      </c>
      <c r="AD93">
        <f t="shared" si="5"/>
        <v>0</v>
      </c>
      <c r="AE93">
        <f t="shared" si="5"/>
        <v>0</v>
      </c>
      <c r="AF93">
        <f t="shared" si="5"/>
        <v>4.166666666666667</v>
      </c>
      <c r="AG93">
        <f t="shared" si="5"/>
        <v>0</v>
      </c>
      <c r="AH93">
        <f t="shared" si="5"/>
        <v>0</v>
      </c>
      <c r="AI93">
        <f t="shared" si="5"/>
        <v>0</v>
      </c>
      <c r="AJ93">
        <f t="shared" si="5"/>
        <v>25.450340443149472</v>
      </c>
      <c r="AK93">
        <f t="shared" si="5"/>
        <v>2.0833333333333335</v>
      </c>
      <c r="AL93">
        <f t="shared" si="5"/>
        <v>0</v>
      </c>
      <c r="AM93">
        <f t="shared" si="5"/>
        <v>2.0833333333333335</v>
      </c>
      <c r="AN93">
        <f t="shared" si="5"/>
        <v>2.3607243369641409</v>
      </c>
      <c r="AO93">
        <f t="shared" si="5"/>
        <v>2.2222222222222237</v>
      </c>
      <c r="AP93">
        <f t="shared" si="5"/>
        <v>0</v>
      </c>
      <c r="AQ93">
        <f t="shared" si="5"/>
        <v>29.536347664078804</v>
      </c>
      <c r="AR93">
        <f t="shared" si="5"/>
        <v>0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>STDEV(AW86,AW88)/SQRT(3)</f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95.258716002063835</v>
      </c>
      <c r="C97">
        <f t="shared" ref="C97:AW97" si="6">C47/C39*100</f>
        <v>99.545709241864628</v>
      </c>
      <c r="D97">
        <f t="shared" si="6"/>
        <v>72.854157824284172</v>
      </c>
      <c r="E97">
        <f t="shared" si="6"/>
        <v>69.602178580176641</v>
      </c>
      <c r="F97">
        <f t="shared" si="6"/>
        <v>84.78880151292087</v>
      </c>
      <c r="G97">
        <f t="shared" si="6"/>
        <v>80.160572931821832</v>
      </c>
      <c r="H97">
        <f t="shared" si="6"/>
        <v>92.977688366539013</v>
      </c>
      <c r="I97">
        <f t="shared" si="6"/>
        <v>74.938077148769253</v>
      </c>
      <c r="J97">
        <f t="shared" si="6"/>
        <v>74.882739212007507</v>
      </c>
      <c r="K97">
        <f t="shared" si="6"/>
        <v>106.35844179927909</v>
      </c>
      <c r="L97">
        <f t="shared" si="6"/>
        <v>43.270732901097581</v>
      </c>
      <c r="M97">
        <f t="shared" si="6"/>
        <v>108.11501395877036</v>
      </c>
      <c r="N97">
        <f t="shared" si="6"/>
        <v>48.709246298315342</v>
      </c>
      <c r="O97">
        <f t="shared" si="6"/>
        <v>41.224575935842985</v>
      </c>
      <c r="P97">
        <f t="shared" si="6"/>
        <v>46.163842439994148</v>
      </c>
      <c r="Q97">
        <f t="shared" si="6"/>
        <v>51.265190366332128</v>
      </c>
      <c r="R97">
        <f t="shared" si="6"/>
        <v>75.571690065598759</v>
      </c>
      <c r="S97">
        <f t="shared" si="6"/>
        <v>62.732818919515601</v>
      </c>
      <c r="T97">
        <f t="shared" si="6"/>
        <v>50.060408677837898</v>
      </c>
      <c r="U97">
        <f t="shared" si="6"/>
        <v>40.290188951928513</v>
      </c>
      <c r="V97">
        <f t="shared" si="6"/>
        <v>51.640104008596296</v>
      </c>
      <c r="W97">
        <f t="shared" si="6"/>
        <v>39.939438049797374</v>
      </c>
      <c r="X97">
        <f t="shared" si="6"/>
        <v>62.338868973589875</v>
      </c>
      <c r="Y97">
        <f t="shared" si="6"/>
        <v>46.007612708796039</v>
      </c>
      <c r="Z97">
        <f t="shared" si="6"/>
        <v>108.09003215434086</v>
      </c>
      <c r="AA97">
        <f t="shared" si="6"/>
        <v>0</v>
      </c>
      <c r="AB97">
        <f t="shared" si="6"/>
        <v>0</v>
      </c>
      <c r="AC97">
        <f t="shared" si="6"/>
        <v>66.684421339696613</v>
      </c>
      <c r="AD97">
        <f t="shared" si="6"/>
        <v>16.986076629353779</v>
      </c>
      <c r="AE97">
        <f t="shared" si="6"/>
        <v>27.785412021659006</v>
      </c>
      <c r="AF97">
        <f t="shared" si="6"/>
        <v>68.844111007834286</v>
      </c>
      <c r="AG97">
        <f t="shared" si="6"/>
        <v>46.964895602267525</v>
      </c>
      <c r="AH97">
        <f t="shared" si="6"/>
        <v>123.33890042430262</v>
      </c>
      <c r="AI97">
        <f t="shared" si="6"/>
        <v>0</v>
      </c>
      <c r="AJ97">
        <f t="shared" si="6"/>
        <v>6.8174514143649763</v>
      </c>
      <c r="AK97">
        <f t="shared" si="6"/>
        <v>32.470554888373378</v>
      </c>
      <c r="AL97">
        <f t="shared" si="6"/>
        <v>34.657754530939719</v>
      </c>
      <c r="AM97">
        <f t="shared" si="6"/>
        <v>31.866513578274763</v>
      </c>
      <c r="AN97">
        <f t="shared" si="6"/>
        <v>27.482300399491439</v>
      </c>
      <c r="AO97">
        <f t="shared" si="6"/>
        <v>50.138646947989621</v>
      </c>
      <c r="AP97">
        <f t="shared" si="6"/>
        <v>0</v>
      </c>
      <c r="AQ97">
        <f t="shared" si="6"/>
        <v>0</v>
      </c>
      <c r="AR97">
        <f t="shared" si="6"/>
        <v>46.511219928912482</v>
      </c>
      <c r="AS97">
        <f t="shared" si="6"/>
        <v>87.136763896532742</v>
      </c>
      <c r="AT97">
        <f t="shared" si="6"/>
        <v>73.238770685579198</v>
      </c>
      <c r="AU97">
        <f t="shared" si="6"/>
        <v>72.061959112003009</v>
      </c>
      <c r="AV97">
        <f t="shared" si="6"/>
        <v>80.537385812563429</v>
      </c>
      <c r="AW97">
        <f t="shared" si="6"/>
        <v>81.232528973572485</v>
      </c>
    </row>
    <row r="98" spans="1:49" x14ac:dyDescent="0.25">
      <c r="A98" t="s">
        <v>1771</v>
      </c>
      <c r="B98">
        <f>B65/B57*100</f>
        <v>68.615529264279559</v>
      </c>
      <c r="C98">
        <f t="shared" ref="C98:AW98" si="7">C65/C57*100</f>
        <v>69.234274406160694</v>
      </c>
      <c r="D98">
        <f t="shared" si="7"/>
        <v>70.888747270656822</v>
      </c>
      <c r="E98">
        <f t="shared" si="7"/>
        <v>82.578896909095221</v>
      </c>
      <c r="F98">
        <f t="shared" si="7"/>
        <v>85.19804886230223</v>
      </c>
      <c r="G98">
        <f t="shared" si="7"/>
        <v>91.459751771814027</v>
      </c>
      <c r="H98">
        <f t="shared" si="7"/>
        <v>95.927738708332782</v>
      </c>
      <c r="I98">
        <f t="shared" si="7"/>
        <v>67.493594033066202</v>
      </c>
      <c r="J98">
        <f t="shared" si="7"/>
        <v>48.06752648471042</v>
      </c>
      <c r="K98">
        <f t="shared" si="7"/>
        <v>46.364866247541528</v>
      </c>
      <c r="L98">
        <f t="shared" si="7"/>
        <v>36.015716074435474</v>
      </c>
      <c r="M98">
        <f t="shared" si="7"/>
        <v>32.582969846387257</v>
      </c>
      <c r="N98">
        <f t="shared" si="7"/>
        <v>49.039883222677396</v>
      </c>
      <c r="O98">
        <f t="shared" si="7"/>
        <v>32.354256490230256</v>
      </c>
      <c r="P98">
        <f t="shared" si="7"/>
        <v>44.217218086481545</v>
      </c>
      <c r="Q98">
        <f t="shared" si="7"/>
        <v>67.744905218228226</v>
      </c>
      <c r="R98">
        <f t="shared" si="7"/>
        <v>52.715830220545627</v>
      </c>
      <c r="S98">
        <f t="shared" si="7"/>
        <v>82.40018755535489</v>
      </c>
      <c r="T98">
        <f t="shared" si="7"/>
        <v>63.004433329544163</v>
      </c>
      <c r="U98">
        <f t="shared" si="7"/>
        <v>56.018237082066868</v>
      </c>
      <c r="V98">
        <f t="shared" si="7"/>
        <v>50.336298791585186</v>
      </c>
      <c r="W98">
        <f t="shared" si="7"/>
        <v>47.479910714285708</v>
      </c>
      <c r="X98">
        <f t="shared" si="7"/>
        <v>81.9140701423091</v>
      </c>
      <c r="Y98">
        <f t="shared" si="7"/>
        <v>71.39685116488117</v>
      </c>
      <c r="Z98">
        <f t="shared" si="7"/>
        <v>100.07812553539976</v>
      </c>
      <c r="AA98">
        <f t="shared" si="7"/>
        <v>0</v>
      </c>
      <c r="AB98">
        <f t="shared" si="7"/>
        <v>0</v>
      </c>
      <c r="AC98">
        <f t="shared" si="7"/>
        <v>79.699073223883161</v>
      </c>
      <c r="AD98">
        <f t="shared" si="7"/>
        <v>26.266270591412365</v>
      </c>
      <c r="AE98">
        <f t="shared" si="7"/>
        <v>31.838892075719087</v>
      </c>
      <c r="AF98">
        <f t="shared" si="7"/>
        <v>39.242171481484206</v>
      </c>
      <c r="AG98">
        <f t="shared" si="7"/>
        <v>90.690953400090606</v>
      </c>
      <c r="AH98">
        <f t="shared" si="7"/>
        <v>98.28262250553108</v>
      </c>
      <c r="AI98">
        <f t="shared" si="7"/>
        <v>0</v>
      </c>
      <c r="AJ98">
        <f t="shared" si="7"/>
        <v>14.694383686685153</v>
      </c>
      <c r="AK98">
        <f t="shared" si="7"/>
        <v>21.587693647143439</v>
      </c>
      <c r="AL98">
        <f t="shared" si="7"/>
        <v>42.221992208818712</v>
      </c>
      <c r="AM98">
        <f t="shared" si="7"/>
        <v>38.764000803163768</v>
      </c>
      <c r="AN98">
        <f t="shared" si="7"/>
        <v>31.215448243030146</v>
      </c>
      <c r="AO98">
        <f t="shared" si="7"/>
        <v>41.764571333513551</v>
      </c>
      <c r="AP98">
        <f t="shared" si="7"/>
        <v>0</v>
      </c>
      <c r="AQ98">
        <f t="shared" si="7"/>
        <v>5.8056655942454016</v>
      </c>
      <c r="AR98">
        <f t="shared" si="7"/>
        <v>50.36970378702663</v>
      </c>
      <c r="AS98">
        <f t="shared" si="7"/>
        <v>87.196839757205197</v>
      </c>
      <c r="AT98">
        <f t="shared" si="7"/>
        <v>81.700779727095522</v>
      </c>
      <c r="AU98">
        <f t="shared" si="7"/>
        <v>75.594335296814933</v>
      </c>
      <c r="AV98">
        <f t="shared" si="7"/>
        <v>71.594352395074466</v>
      </c>
      <c r="AW98">
        <f t="shared" si="7"/>
        <v>0</v>
      </c>
    </row>
    <row r="99" spans="1:49" x14ac:dyDescent="0.25">
      <c r="A99" t="s">
        <v>1772</v>
      </c>
      <c r="B99">
        <f>B83/B75*100</f>
        <v>46.164709145814811</v>
      </c>
      <c r="C99">
        <f t="shared" ref="C99:AW99" si="8">C83/C75*100</f>
        <v>76.398466811989991</v>
      </c>
      <c r="D99">
        <f t="shared" si="8"/>
        <v>55.682613968264803</v>
      </c>
      <c r="E99">
        <f t="shared" si="8"/>
        <v>75.585724170664889</v>
      </c>
      <c r="F99">
        <f t="shared" si="8"/>
        <v>100.59713909986311</v>
      </c>
      <c r="G99">
        <f t="shared" si="8"/>
        <v>77.075644676783838</v>
      </c>
      <c r="H99">
        <f t="shared" si="8"/>
        <v>120.03087449933246</v>
      </c>
      <c r="I99">
        <f t="shared" si="8"/>
        <v>81.42051726856964</v>
      </c>
      <c r="J99">
        <f t="shared" si="8"/>
        <v>37.093336812804452</v>
      </c>
      <c r="K99">
        <f t="shared" si="8"/>
        <v>50.86828196856338</v>
      </c>
      <c r="L99">
        <f t="shared" si="8"/>
        <v>47.778128596600219</v>
      </c>
      <c r="M99">
        <f t="shared" si="8"/>
        <v>44.799166002330296</v>
      </c>
      <c r="N99">
        <f t="shared" si="8"/>
        <v>45.988091678475314</v>
      </c>
      <c r="O99">
        <f t="shared" si="8"/>
        <v>50.235171906335211</v>
      </c>
      <c r="P99">
        <f t="shared" si="8"/>
        <v>38.825444477124513</v>
      </c>
      <c r="Q99">
        <f t="shared" si="8"/>
        <v>50.307911474049064</v>
      </c>
      <c r="R99">
        <f t="shared" si="8"/>
        <v>40.426700269361042</v>
      </c>
      <c r="S99">
        <f t="shared" si="8"/>
        <v>63.672306895634776</v>
      </c>
      <c r="T99">
        <f t="shared" si="8"/>
        <v>57.858572610127688</v>
      </c>
      <c r="U99">
        <f t="shared" si="8"/>
        <v>50.849068274085987</v>
      </c>
      <c r="V99">
        <f t="shared" si="8"/>
        <v>59.896672750245685</v>
      </c>
      <c r="W99">
        <f t="shared" si="8"/>
        <v>45.530465359046204</v>
      </c>
      <c r="X99">
        <f t="shared" si="8"/>
        <v>48.492880243015222</v>
      </c>
      <c r="Y99">
        <f t="shared" si="8"/>
        <v>71.904939743460844</v>
      </c>
      <c r="Z99">
        <f t="shared" si="8"/>
        <v>99.354344130769121</v>
      </c>
      <c r="AA99">
        <f t="shared" si="8"/>
        <v>0</v>
      </c>
      <c r="AB99">
        <f t="shared" si="8"/>
        <v>0</v>
      </c>
      <c r="AC99">
        <f t="shared" si="8"/>
        <v>7.2359966415928438</v>
      </c>
      <c r="AD99">
        <f t="shared" si="8"/>
        <v>34.280489879231162</v>
      </c>
      <c r="AE99">
        <f t="shared" si="8"/>
        <v>38.842060651723486</v>
      </c>
      <c r="AF99">
        <f t="shared" si="8"/>
        <v>65.810240032965908</v>
      </c>
      <c r="AG99">
        <f t="shared" si="8"/>
        <v>97.302866562872055</v>
      </c>
      <c r="AH99">
        <f t="shared" si="8"/>
        <v>126.86529010986717</v>
      </c>
      <c r="AI99">
        <f t="shared" si="8"/>
        <v>0</v>
      </c>
      <c r="AJ99">
        <f t="shared" si="8"/>
        <v>4.962613122487328</v>
      </c>
      <c r="AK99">
        <f t="shared" si="8"/>
        <v>37.535154400913321</v>
      </c>
      <c r="AL99">
        <f t="shared" si="8"/>
        <v>48.791717725077497</v>
      </c>
      <c r="AM99">
        <f t="shared" si="8"/>
        <v>46.333149165511266</v>
      </c>
      <c r="AN99">
        <f t="shared" si="8"/>
        <v>59.047888809665672</v>
      </c>
      <c r="AO99">
        <f t="shared" si="8"/>
        <v>60.633394743384606</v>
      </c>
      <c r="AP99">
        <f t="shared" si="8"/>
        <v>0</v>
      </c>
      <c r="AQ99">
        <f t="shared" si="8"/>
        <v>18.343114910903012</v>
      </c>
      <c r="AR99">
        <f t="shared" si="8"/>
        <v>35.55151262377484</v>
      </c>
      <c r="AS99">
        <f t="shared" si="8"/>
        <v>92.282683395302129</v>
      </c>
      <c r="AT99">
        <f t="shared" si="8"/>
        <v>88.143721838680349</v>
      </c>
      <c r="AU99">
        <f t="shared" si="8"/>
        <v>85.932324666181955</v>
      </c>
      <c r="AV99">
        <f t="shared" si="8"/>
        <v>68.887858876134899</v>
      </c>
      <c r="AW99">
        <f t="shared" si="8"/>
        <v>80.402794960225037</v>
      </c>
    </row>
    <row r="100" spans="1:49" s="7" customFormat="1" x14ac:dyDescent="0.25">
      <c r="A100" s="7" t="s">
        <v>1773</v>
      </c>
      <c r="B100" s="7" t="s">
        <v>1644</v>
      </c>
      <c r="C100" s="7" t="s">
        <v>974</v>
      </c>
      <c r="D100" s="7" t="s">
        <v>974</v>
      </c>
      <c r="E100" s="7" t="s">
        <v>974</v>
      </c>
      <c r="F100" s="7" t="s">
        <v>974</v>
      </c>
      <c r="G100" s="7" t="s">
        <v>974</v>
      </c>
      <c r="H100" s="7" t="s">
        <v>974</v>
      </c>
      <c r="I100" s="7" t="s">
        <v>974</v>
      </c>
      <c r="J100" s="7" t="s">
        <v>1644</v>
      </c>
      <c r="K100" s="7" t="s">
        <v>978</v>
      </c>
      <c r="L100" s="7" t="s">
        <v>978</v>
      </c>
      <c r="M100" s="7" t="s">
        <v>978</v>
      </c>
      <c r="N100" s="7" t="s">
        <v>978</v>
      </c>
      <c r="O100" s="7" t="s">
        <v>978</v>
      </c>
      <c r="P100" s="7" t="s">
        <v>978</v>
      </c>
      <c r="Q100" s="7" t="s">
        <v>978</v>
      </c>
      <c r="R100" s="7" t="s">
        <v>1644</v>
      </c>
      <c r="S100" s="7" t="s">
        <v>982</v>
      </c>
      <c r="T100" s="7" t="s">
        <v>982</v>
      </c>
      <c r="U100" s="7" t="s">
        <v>982</v>
      </c>
      <c r="V100" s="7" t="s">
        <v>982</v>
      </c>
      <c r="W100" s="7" t="s">
        <v>982</v>
      </c>
      <c r="X100" s="7" t="s">
        <v>982</v>
      </c>
      <c r="Y100" s="7" t="s">
        <v>982</v>
      </c>
      <c r="Z100" s="7" t="s">
        <v>1686</v>
      </c>
      <c r="AA100" s="7" t="s">
        <v>986</v>
      </c>
      <c r="AB100" s="7" t="s">
        <v>986</v>
      </c>
      <c r="AC100" s="7" t="s">
        <v>986</v>
      </c>
      <c r="AD100" s="7" t="s">
        <v>986</v>
      </c>
      <c r="AE100" s="7" t="s">
        <v>986</v>
      </c>
      <c r="AF100" s="7" t="s">
        <v>986</v>
      </c>
      <c r="AG100" s="7" t="s">
        <v>986</v>
      </c>
      <c r="AH100" s="7" t="s">
        <v>1686</v>
      </c>
      <c r="AI100" s="7" t="s">
        <v>990</v>
      </c>
      <c r="AJ100" s="7" t="s">
        <v>990</v>
      </c>
      <c r="AK100" s="7" t="s">
        <v>990</v>
      </c>
      <c r="AL100" s="7" t="s">
        <v>990</v>
      </c>
      <c r="AM100" s="7" t="s">
        <v>990</v>
      </c>
      <c r="AN100" s="7" t="s">
        <v>990</v>
      </c>
      <c r="AO100" s="7" t="s">
        <v>990</v>
      </c>
      <c r="AP100" s="7" t="s">
        <v>1794</v>
      </c>
      <c r="AQ100" s="7" t="s">
        <v>994</v>
      </c>
      <c r="AR100" s="7" t="s">
        <v>994</v>
      </c>
      <c r="AS100" s="7" t="s">
        <v>994</v>
      </c>
      <c r="AT100" s="7" t="s">
        <v>994</v>
      </c>
      <c r="AU100" s="7" t="s">
        <v>994</v>
      </c>
      <c r="AV100" s="7" t="s">
        <v>994</v>
      </c>
      <c r="AW100" s="7" t="s">
        <v>994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70.012984804052735</v>
      </c>
      <c r="C102">
        <f t="shared" ref="C102:AV102" si="9">AVERAGE(C97:C99)</f>
        <v>81.726150153338438</v>
      </c>
      <c r="D102">
        <f t="shared" si="9"/>
        <v>66.475173021068599</v>
      </c>
      <c r="E102">
        <f t="shared" si="9"/>
        <v>75.922266553312241</v>
      </c>
      <c r="F102">
        <f t="shared" si="9"/>
        <v>90.194663158362076</v>
      </c>
      <c r="G102">
        <f t="shared" si="9"/>
        <v>82.89865646013989</v>
      </c>
      <c r="H102">
        <f t="shared" si="9"/>
        <v>102.97876719140142</v>
      </c>
      <c r="I102">
        <f t="shared" si="9"/>
        <v>74.617396150135036</v>
      </c>
      <c r="J102">
        <f t="shared" si="9"/>
        <v>53.347867503174122</v>
      </c>
      <c r="K102">
        <f t="shared" si="9"/>
        <v>67.863863338461329</v>
      </c>
      <c r="L102">
        <f t="shared" si="9"/>
        <v>42.354859190711096</v>
      </c>
      <c r="M102">
        <f t="shared" si="9"/>
        <v>61.832383269162641</v>
      </c>
      <c r="N102">
        <f t="shared" si="9"/>
        <v>47.912407066489351</v>
      </c>
      <c r="O102">
        <f t="shared" si="9"/>
        <v>41.271334777469484</v>
      </c>
      <c r="P102">
        <f t="shared" si="9"/>
        <v>43.068835001200064</v>
      </c>
      <c r="Q102">
        <f t="shared" si="9"/>
        <v>56.439335686203144</v>
      </c>
      <c r="R102">
        <f t="shared" si="9"/>
        <v>56.238073518501814</v>
      </c>
      <c r="S102">
        <f t="shared" si="9"/>
        <v>69.601771123501749</v>
      </c>
      <c r="T102">
        <f t="shared" si="9"/>
        <v>56.974471539169912</v>
      </c>
      <c r="U102">
        <f t="shared" si="9"/>
        <v>49.052498102693789</v>
      </c>
      <c r="V102">
        <f t="shared" si="9"/>
        <v>53.957691850142396</v>
      </c>
      <c r="W102">
        <f t="shared" si="9"/>
        <v>44.316604707709757</v>
      </c>
      <c r="X102">
        <f t="shared" si="9"/>
        <v>64.248606452971401</v>
      </c>
      <c r="Y102">
        <f t="shared" si="9"/>
        <v>63.103134539046017</v>
      </c>
      <c r="Z102">
        <f t="shared" si="9"/>
        <v>102.50750060683657</v>
      </c>
      <c r="AA102">
        <f t="shared" si="9"/>
        <v>0</v>
      </c>
      <c r="AB102">
        <f t="shared" si="9"/>
        <v>0</v>
      </c>
      <c r="AC102">
        <f t="shared" si="9"/>
        <v>51.206497068390867</v>
      </c>
      <c r="AD102">
        <f t="shared" si="9"/>
        <v>25.84427903333243</v>
      </c>
      <c r="AE102">
        <f t="shared" si="9"/>
        <v>32.822121583033862</v>
      </c>
      <c r="AF102">
        <f t="shared" si="9"/>
        <v>57.965507507428129</v>
      </c>
      <c r="AG102">
        <f t="shared" si="9"/>
        <v>78.319571855076731</v>
      </c>
      <c r="AH102">
        <f t="shared" si="9"/>
        <v>116.16227101323364</v>
      </c>
      <c r="AI102">
        <f t="shared" si="9"/>
        <v>0</v>
      </c>
      <c r="AJ102">
        <f t="shared" si="9"/>
        <v>8.8248160745124853</v>
      </c>
      <c r="AK102">
        <f t="shared" si="9"/>
        <v>30.531134312143379</v>
      </c>
      <c r="AL102">
        <f t="shared" si="9"/>
        <v>41.890488154945309</v>
      </c>
      <c r="AM102">
        <f t="shared" si="9"/>
        <v>38.987887848983263</v>
      </c>
      <c r="AN102">
        <f t="shared" si="9"/>
        <v>39.248545817395751</v>
      </c>
      <c r="AO102">
        <f t="shared" si="9"/>
        <v>50.845537674962593</v>
      </c>
      <c r="AP102">
        <f t="shared" si="9"/>
        <v>0</v>
      </c>
      <c r="AQ102">
        <f t="shared" si="9"/>
        <v>8.0495935017161369</v>
      </c>
      <c r="AR102">
        <f t="shared" si="9"/>
        <v>44.144145446571315</v>
      </c>
      <c r="AS102">
        <f t="shared" si="9"/>
        <v>88.872095683013356</v>
      </c>
      <c r="AT102">
        <f t="shared" si="9"/>
        <v>81.027757417118366</v>
      </c>
      <c r="AU102">
        <f t="shared" si="9"/>
        <v>77.862873024999956</v>
      </c>
      <c r="AV102">
        <f t="shared" si="9"/>
        <v>73.673199027924269</v>
      </c>
      <c r="AW102">
        <f>AVERAGE(AW97,AW99)</f>
        <v>80.817661966898754</v>
      </c>
    </row>
    <row r="103" spans="1:49" x14ac:dyDescent="0.25">
      <c r="A103" t="s">
        <v>1774</v>
      </c>
      <c r="B103">
        <f>STDEV(B97:B99)</f>
        <v>24.576819134900031</v>
      </c>
      <c r="C103">
        <f t="shared" ref="C103:AV103" si="10">STDEV(C97:C99)</f>
        <v>15.842472275154662</v>
      </c>
      <c r="D103">
        <f t="shared" si="10"/>
        <v>9.3981491711012488</v>
      </c>
      <c r="E103">
        <f t="shared" si="10"/>
        <v>6.4949018644249987</v>
      </c>
      <c r="F103">
        <f t="shared" si="10"/>
        <v>9.0111320117605036</v>
      </c>
      <c r="G103">
        <f t="shared" si="10"/>
        <v>7.5728766189843268</v>
      </c>
      <c r="H103">
        <f t="shared" si="10"/>
        <v>14.841040124791611</v>
      </c>
      <c r="I103">
        <f t="shared" si="10"/>
        <v>6.9689974120432252</v>
      </c>
      <c r="J103">
        <f t="shared" si="10"/>
        <v>19.440196356407419</v>
      </c>
      <c r="K103">
        <f t="shared" si="10"/>
        <v>33.413240136899738</v>
      </c>
      <c r="L103">
        <f t="shared" si="10"/>
        <v>5.9344507391524335</v>
      </c>
      <c r="M103">
        <f t="shared" si="10"/>
        <v>40.544670300707644</v>
      </c>
      <c r="N103">
        <f t="shared" si="10"/>
        <v>1.6746857849604533</v>
      </c>
      <c r="O103">
        <f t="shared" si="10"/>
        <v>8.9405494138462966</v>
      </c>
      <c r="P103">
        <f t="shared" si="10"/>
        <v>3.8015929487890667</v>
      </c>
      <c r="Q103">
        <f t="shared" si="10"/>
        <v>9.8026028457748797</v>
      </c>
      <c r="R103">
        <f t="shared" si="10"/>
        <v>17.835280354732571</v>
      </c>
      <c r="S103">
        <f t="shared" si="10"/>
        <v>11.093703474794452</v>
      </c>
      <c r="T103">
        <f t="shared" si="10"/>
        <v>6.5171442805684752</v>
      </c>
      <c r="U103">
        <f t="shared" si="10"/>
        <v>8.0164594916670779</v>
      </c>
      <c r="V103">
        <f t="shared" si="10"/>
        <v>5.1844573110230314</v>
      </c>
      <c r="W103">
        <f t="shared" si="10"/>
        <v>3.9140484490641074</v>
      </c>
      <c r="X103">
        <f t="shared" si="10"/>
        <v>16.792239472484901</v>
      </c>
      <c r="Y103">
        <f t="shared" si="10"/>
        <v>14.807335630941035</v>
      </c>
      <c r="Z103">
        <f t="shared" si="10"/>
        <v>4.8481397194782518</v>
      </c>
      <c r="AA103">
        <f t="shared" si="10"/>
        <v>0</v>
      </c>
      <c r="AB103">
        <f t="shared" si="10"/>
        <v>0</v>
      </c>
      <c r="AC103">
        <f t="shared" si="10"/>
        <v>38.631579980036072</v>
      </c>
      <c r="AD103">
        <f t="shared" si="10"/>
        <v>8.65492576921962</v>
      </c>
      <c r="AE103">
        <f t="shared" si="10"/>
        <v>5.5935163296639221</v>
      </c>
      <c r="AF103">
        <f t="shared" si="10"/>
        <v>16.28568626826468</v>
      </c>
      <c r="AG103">
        <f t="shared" si="10"/>
        <v>27.354453770947401</v>
      </c>
      <c r="AH103">
        <f t="shared" si="10"/>
        <v>15.584294309427509</v>
      </c>
      <c r="AI103">
        <f t="shared" si="10"/>
        <v>0</v>
      </c>
      <c r="AJ103">
        <f t="shared" si="10"/>
        <v>5.1671050151563245</v>
      </c>
      <c r="AK103">
        <f t="shared" si="10"/>
        <v>8.1487048205150785</v>
      </c>
      <c r="AL103">
        <f t="shared" si="10"/>
        <v>7.0728106221367835</v>
      </c>
      <c r="AM103">
        <f t="shared" si="10"/>
        <v>7.235916000095564</v>
      </c>
      <c r="AN103">
        <f t="shared" si="10"/>
        <v>17.248031348521792</v>
      </c>
      <c r="AO103">
        <f t="shared" si="10"/>
        <v>9.4542527517057202</v>
      </c>
      <c r="AP103">
        <f t="shared" si="10"/>
        <v>0</v>
      </c>
      <c r="AQ103">
        <f t="shared" si="10"/>
        <v>9.3751733583487731</v>
      </c>
      <c r="AR103">
        <f t="shared" si="10"/>
        <v>7.6874559212642843</v>
      </c>
      <c r="AS103">
        <f t="shared" si="10"/>
        <v>2.9538083358048572</v>
      </c>
      <c r="AT103">
        <f t="shared" si="10"/>
        <v>7.4752332064878146</v>
      </c>
      <c r="AU103">
        <f t="shared" si="10"/>
        <v>7.208082804726069</v>
      </c>
      <c r="AV103">
        <f t="shared" si="10"/>
        <v>6.0966443190354047</v>
      </c>
      <c r="AW103">
        <f>STDEV(AW97,AW99)</f>
        <v>0.58671054741910966</v>
      </c>
    </row>
    <row r="104" spans="1:49" x14ac:dyDescent="0.25">
      <c r="A104" t="s">
        <v>1775</v>
      </c>
      <c r="B104">
        <f>STDEV(B97:B99)/SQRT(3)</f>
        <v>14.189433143359279</v>
      </c>
      <c r="C104">
        <f t="shared" ref="C104:AV104" si="11">STDEV(C97:C99)/SQRT(3)</f>
        <v>9.1466556326897273</v>
      </c>
      <c r="D104">
        <f t="shared" si="11"/>
        <v>5.4260239538195645</v>
      </c>
      <c r="E104">
        <f t="shared" si="11"/>
        <v>3.7498333397859756</v>
      </c>
      <c r="F104">
        <f t="shared" si="11"/>
        <v>5.2025794926931814</v>
      </c>
      <c r="G104">
        <f t="shared" si="11"/>
        <v>4.3722023545104243</v>
      </c>
      <c r="H104">
        <f t="shared" si="11"/>
        <v>8.5684785111024748</v>
      </c>
      <c r="I104">
        <f t="shared" si="11"/>
        <v>4.0235525318249614</v>
      </c>
      <c r="J104">
        <f t="shared" si="11"/>
        <v>11.223802599471005</v>
      </c>
      <c r="K104">
        <f t="shared" si="11"/>
        <v>19.291143187536672</v>
      </c>
      <c r="L104">
        <f t="shared" si="11"/>
        <v>3.4262567317422312</v>
      </c>
      <c r="M104">
        <f t="shared" si="11"/>
        <v>23.408476312318186</v>
      </c>
      <c r="N104">
        <f t="shared" si="11"/>
        <v>0.96688028875495746</v>
      </c>
      <c r="O104">
        <f t="shared" si="11"/>
        <v>5.1618286107873104</v>
      </c>
      <c r="P104">
        <f t="shared" si="11"/>
        <v>2.1948507123327512</v>
      </c>
      <c r="Q104">
        <f t="shared" si="11"/>
        <v>5.6595353917671183</v>
      </c>
      <c r="R104">
        <f t="shared" si="11"/>
        <v>10.297203913877295</v>
      </c>
      <c r="S104">
        <f t="shared" si="11"/>
        <v>6.4049526874824645</v>
      </c>
      <c r="T104">
        <f t="shared" si="11"/>
        <v>3.7626750047338393</v>
      </c>
      <c r="U104">
        <f t="shared" si="11"/>
        <v>4.6283050454617181</v>
      </c>
      <c r="V104">
        <f t="shared" si="11"/>
        <v>2.9932478241212706</v>
      </c>
      <c r="W104">
        <f t="shared" si="11"/>
        <v>2.2597769256883997</v>
      </c>
      <c r="X104">
        <f t="shared" si="11"/>
        <v>9.6950039797358176</v>
      </c>
      <c r="Y104">
        <f t="shared" si="11"/>
        <v>8.5490192125049447</v>
      </c>
      <c r="Z104">
        <f t="shared" si="11"/>
        <v>2.7990747721096856</v>
      </c>
      <c r="AA104">
        <f t="shared" si="11"/>
        <v>0</v>
      </c>
      <c r="AB104">
        <f t="shared" si="11"/>
        <v>0</v>
      </c>
      <c r="AC104">
        <f t="shared" si="11"/>
        <v>22.303953100694386</v>
      </c>
      <c r="AD104">
        <f t="shared" si="11"/>
        <v>4.9969237226751764</v>
      </c>
      <c r="AE104">
        <f t="shared" si="11"/>
        <v>3.2294181586480333</v>
      </c>
      <c r="AF104">
        <f t="shared" si="11"/>
        <v>9.4025453509204056</v>
      </c>
      <c r="AG104">
        <f t="shared" si="11"/>
        <v>15.793101248191658</v>
      </c>
      <c r="AH104">
        <f t="shared" si="11"/>
        <v>8.9975965146783263</v>
      </c>
      <c r="AI104">
        <f t="shared" si="11"/>
        <v>0</v>
      </c>
      <c r="AJ104">
        <f t="shared" si="11"/>
        <v>2.9832294714315695</v>
      </c>
      <c r="AK104">
        <f t="shared" si="11"/>
        <v>4.704656921671182</v>
      </c>
      <c r="AL104">
        <f t="shared" si="11"/>
        <v>4.0834891166179164</v>
      </c>
      <c r="AM104">
        <f t="shared" si="11"/>
        <v>4.1776580504886942</v>
      </c>
      <c r="AN104">
        <f t="shared" si="11"/>
        <v>9.9581555420601617</v>
      </c>
      <c r="AO104">
        <f t="shared" si="11"/>
        <v>5.4584153711840582</v>
      </c>
      <c r="AP104">
        <f t="shared" si="11"/>
        <v>0</v>
      </c>
      <c r="AQ104">
        <f t="shared" si="11"/>
        <v>5.4127588621420726</v>
      </c>
      <c r="AR104">
        <f t="shared" si="11"/>
        <v>4.4383547455253174</v>
      </c>
      <c r="AS104">
        <f t="shared" si="11"/>
        <v>1.705382037811495</v>
      </c>
      <c r="AT104">
        <f t="shared" si="11"/>
        <v>4.3158279040209697</v>
      </c>
      <c r="AU104">
        <f t="shared" si="11"/>
        <v>4.1615885476497088</v>
      </c>
      <c r="AV104">
        <f t="shared" si="11"/>
        <v>3.519899238748494</v>
      </c>
      <c r="AW104">
        <f>STDEV(AW97,AW99)/SQRT(2)</f>
        <v>0.41486700667372384</v>
      </c>
    </row>
    <row r="106" spans="1:49" x14ac:dyDescent="0.25">
      <c r="A106" t="s">
        <v>1773</v>
      </c>
      <c r="B106" s="165">
        <f>AVERAGE(B97:B99,J97:J99,R97:R99,)</f>
        <v>53.879677747718596</v>
      </c>
    </row>
    <row r="107" spans="1:49" x14ac:dyDescent="0.25">
      <c r="A107" t="s">
        <v>1774</v>
      </c>
      <c r="B107" s="165">
        <f>STDEV(B97:B99,J97:J99,R97:R99)</f>
        <v>19.608367484897339</v>
      </c>
    </row>
    <row r="108" spans="1:49" x14ac:dyDescent="0.25">
      <c r="A108" t="s">
        <v>1775</v>
      </c>
      <c r="B108" s="165">
        <f>STDEV(B97:B99,J97:J99,R97:R99)/SQRT(3)</f>
        <v>11.320896245774584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972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976</v>
      </c>
      <c r="D113" s="219" t="s">
        <v>976</v>
      </c>
      <c r="E113" s="219" t="s">
        <v>976</v>
      </c>
      <c r="F113" s="219" t="s">
        <v>976</v>
      </c>
      <c r="G113" s="219" t="s">
        <v>976</v>
      </c>
      <c r="H113" s="219" t="s">
        <v>976</v>
      </c>
      <c r="I113" s="220" t="s">
        <v>976</v>
      </c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980</v>
      </c>
      <c r="D114" s="219" t="s">
        <v>980</v>
      </c>
      <c r="E114" s="219" t="s">
        <v>980</v>
      </c>
      <c r="F114" s="219" t="s">
        <v>980</v>
      </c>
      <c r="G114" s="219" t="s">
        <v>980</v>
      </c>
      <c r="H114" s="219" t="s">
        <v>980</v>
      </c>
      <c r="I114" s="220" t="s">
        <v>980</v>
      </c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984</v>
      </c>
      <c r="D115" s="219" t="s">
        <v>984</v>
      </c>
      <c r="E115" s="219" t="s">
        <v>984</v>
      </c>
      <c r="F115" s="219" t="s">
        <v>984</v>
      </c>
      <c r="G115" s="219" t="s">
        <v>984</v>
      </c>
      <c r="H115" s="219" t="s">
        <v>984</v>
      </c>
      <c r="I115" s="220" t="s">
        <v>984</v>
      </c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988</v>
      </c>
      <c r="D116" s="219" t="s">
        <v>988</v>
      </c>
      <c r="E116" s="219" t="s">
        <v>988</v>
      </c>
      <c r="F116" s="219" t="s">
        <v>988</v>
      </c>
      <c r="G116" s="219" t="s">
        <v>988</v>
      </c>
      <c r="H116" s="219" t="s">
        <v>988</v>
      </c>
      <c r="I116" s="220" t="s">
        <v>988</v>
      </c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992</v>
      </c>
      <c r="D117" s="219" t="s">
        <v>992</v>
      </c>
      <c r="E117" s="219" t="s">
        <v>992</v>
      </c>
      <c r="F117" s="219" t="s">
        <v>992</v>
      </c>
      <c r="G117" s="219" t="s">
        <v>992</v>
      </c>
      <c r="H117" s="219" t="s">
        <v>992</v>
      </c>
      <c r="I117" s="220" t="s">
        <v>992</v>
      </c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30" x14ac:dyDescent="0.25">
      <c r="A118" s="6" t="s">
        <v>1664</v>
      </c>
      <c r="B118" s="218" t="s">
        <v>1808</v>
      </c>
      <c r="C118" s="219"/>
      <c r="D118" s="220"/>
      <c r="E118" s="90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">
        <v>2462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>
        <v>1</v>
      </c>
      <c r="C125">
        <v>2</v>
      </c>
      <c r="D125">
        <v>3</v>
      </c>
      <c r="E125">
        <v>4</v>
      </c>
      <c r="F125">
        <v>5</v>
      </c>
      <c r="G125">
        <v>6</v>
      </c>
      <c r="H125">
        <v>7</v>
      </c>
      <c r="I125">
        <v>8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7</v>
      </c>
      <c r="S125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>
        <v>0.10440000000000001</v>
      </c>
      <c r="C126">
        <v>0.10009999999999999</v>
      </c>
      <c r="D126">
        <v>0.1668</v>
      </c>
      <c r="E126">
        <v>0.13569999999999999</v>
      </c>
      <c r="F126">
        <v>0.1386</v>
      </c>
      <c r="G126">
        <v>0.1353</v>
      </c>
      <c r="H126">
        <v>0.13780000000000001</v>
      </c>
      <c r="I126">
        <v>0.1381</v>
      </c>
      <c r="K126" t="s">
        <v>1658</v>
      </c>
      <c r="L126">
        <f>B126-$F$132</f>
        <v>2.2500000000000006E-2</v>
      </c>
      <c r="M126">
        <f t="shared" ref="M126:S126" si="12">C126-$F$132</f>
        <v>1.8199999999999994E-2</v>
      </c>
      <c r="N126">
        <f t="shared" si="12"/>
        <v>8.4900000000000003E-2</v>
      </c>
      <c r="O126">
        <f t="shared" si="12"/>
        <v>5.3799999999999987E-2</v>
      </c>
      <c r="P126">
        <f t="shared" si="12"/>
        <v>5.67E-2</v>
      </c>
      <c r="Q126">
        <f t="shared" si="12"/>
        <v>5.3400000000000003E-2</v>
      </c>
      <c r="R126">
        <f t="shared" si="12"/>
        <v>5.5900000000000005E-2</v>
      </c>
      <c r="S126">
        <f t="shared" si="12"/>
        <v>5.62E-2</v>
      </c>
      <c r="U126" t="s">
        <v>1658</v>
      </c>
      <c r="V126">
        <f>L126/$L$131*100</f>
        <v>1.3900043244578988</v>
      </c>
      <c r="W126">
        <f t="shared" ref="W126:AC126" si="13">M126/$L$131*100</f>
        <v>1.1243590535614998</v>
      </c>
      <c r="X126">
        <f t="shared" si="13"/>
        <v>5.24494965095447</v>
      </c>
      <c r="Y126">
        <f t="shared" si="13"/>
        <v>3.3236547847037743</v>
      </c>
      <c r="Z126">
        <f t="shared" si="13"/>
        <v>3.5028108976339039</v>
      </c>
      <c r="AA126">
        <f t="shared" si="13"/>
        <v>3.2989435967134129</v>
      </c>
      <c r="AB126">
        <f t="shared" si="13"/>
        <v>3.4533885216531792</v>
      </c>
      <c r="AC126">
        <f t="shared" si="13"/>
        <v>3.4719219126459513</v>
      </c>
    </row>
    <row r="127" spans="1:29" x14ac:dyDescent="0.25">
      <c r="A127" t="s">
        <v>1659</v>
      </c>
      <c r="B127">
        <v>0.2077</v>
      </c>
      <c r="C127">
        <v>0.1802</v>
      </c>
      <c r="D127">
        <v>0.18720000000000001</v>
      </c>
      <c r="E127">
        <v>0.1966</v>
      </c>
      <c r="F127">
        <v>0.1661</v>
      </c>
      <c r="G127">
        <v>0.15820000000000001</v>
      </c>
      <c r="H127">
        <v>0.15559999999999999</v>
      </c>
      <c r="I127">
        <v>0.15359999999999999</v>
      </c>
      <c r="K127" t="s">
        <v>1659</v>
      </c>
      <c r="L127">
        <f t="shared" ref="L127:L131" si="14">B127-$F$132</f>
        <v>0.1258</v>
      </c>
      <c r="M127">
        <f t="shared" ref="M127:M131" si="15">C127-$F$132</f>
        <v>9.8299999999999998E-2</v>
      </c>
      <c r="N127">
        <f t="shared" ref="N127:N131" si="16">D127-$F$132</f>
        <v>0.1053</v>
      </c>
      <c r="O127">
        <f t="shared" ref="O127:O131" si="17">E127-$F$132</f>
        <v>0.1147</v>
      </c>
      <c r="P127">
        <f t="shared" ref="P127:P131" si="18">F127-$F$132</f>
        <v>8.4199999999999997E-2</v>
      </c>
      <c r="Q127">
        <f t="shared" ref="Q127:Q131" si="19">G127-$F$132</f>
        <v>7.6300000000000007E-2</v>
      </c>
      <c r="R127">
        <f t="shared" ref="R127:R131" si="20">H127-$F$132</f>
        <v>7.3699999999999988E-2</v>
      </c>
      <c r="S127">
        <f t="shared" ref="S127:S131" si="21">I127-$F$132</f>
        <v>7.1699999999999986E-2</v>
      </c>
      <c r="U127" t="s">
        <v>1659</v>
      </c>
      <c r="V127">
        <f t="shared" ref="V127:V131" si="22">L127/$L$131*100</f>
        <v>7.7716686229690497</v>
      </c>
      <c r="W127">
        <f t="shared" ref="W127:W131" si="23">M127/$L$131*100</f>
        <v>6.0727744486316189</v>
      </c>
      <c r="X127">
        <f t="shared" ref="X127:X131" si="24">N127/$L$131*100</f>
        <v>6.5052202384629654</v>
      </c>
      <c r="Y127">
        <f t="shared" ref="Y127:Y131" si="25">O127/$L$131*100</f>
        <v>7.0859331562364858</v>
      </c>
      <c r="Z127">
        <f t="shared" ref="Z127:Z131" si="26">P127/$L$131*100</f>
        <v>5.2017050719713351</v>
      </c>
      <c r="AA127">
        <f t="shared" ref="AA127:AA131" si="27">Q127/$L$131*100</f>
        <v>4.7136591091616742</v>
      </c>
      <c r="AB127">
        <f t="shared" ref="AB127:AB131" si="28">R127/$L$131*100</f>
        <v>4.5530363872243154</v>
      </c>
      <c r="AC127">
        <f t="shared" ref="AC127:AC131" si="29">S127/$L$131*100</f>
        <v>4.4294804472725025</v>
      </c>
    </row>
    <row r="128" spans="1:29" x14ac:dyDescent="0.25">
      <c r="A128" t="s">
        <v>1660</v>
      </c>
      <c r="B128">
        <v>0.1779</v>
      </c>
      <c r="C128">
        <v>0.1411</v>
      </c>
      <c r="D128">
        <v>0.1429</v>
      </c>
      <c r="E128">
        <v>0.1532</v>
      </c>
      <c r="F128">
        <v>0.14660000000000001</v>
      </c>
      <c r="G128">
        <v>0.13639999999999999</v>
      </c>
      <c r="H128">
        <v>0.13389999999999999</v>
      </c>
      <c r="I128">
        <v>0.12790000000000001</v>
      </c>
      <c r="K128" t="s">
        <v>1660</v>
      </c>
      <c r="L128">
        <f t="shared" si="14"/>
        <v>9.6000000000000002E-2</v>
      </c>
      <c r="M128">
        <f t="shared" si="15"/>
        <v>5.9200000000000003E-2</v>
      </c>
      <c r="N128">
        <f t="shared" si="16"/>
        <v>6.0999999999999999E-2</v>
      </c>
      <c r="O128">
        <f t="shared" si="17"/>
        <v>7.1300000000000002E-2</v>
      </c>
      <c r="P128">
        <f t="shared" si="18"/>
        <v>6.4700000000000008E-2</v>
      </c>
      <c r="Q128">
        <f t="shared" si="19"/>
        <v>5.4499999999999993E-2</v>
      </c>
      <c r="R128">
        <f t="shared" si="20"/>
        <v>5.1999999999999991E-2</v>
      </c>
      <c r="S128">
        <f t="shared" si="21"/>
        <v>4.6000000000000013E-2</v>
      </c>
      <c r="U128" t="s">
        <v>1660</v>
      </c>
      <c r="V128">
        <f t="shared" si="22"/>
        <v>5.9306851176870339</v>
      </c>
      <c r="W128">
        <f t="shared" si="23"/>
        <v>3.6572558225736707</v>
      </c>
      <c r="X128">
        <f t="shared" si="24"/>
        <v>3.7684561685303026</v>
      </c>
      <c r="Y128">
        <f t="shared" si="25"/>
        <v>4.4047692592821406</v>
      </c>
      <c r="Z128">
        <f t="shared" si="26"/>
        <v>3.9970346574411577</v>
      </c>
      <c r="AA128">
        <f t="shared" si="27"/>
        <v>3.3668993636869091</v>
      </c>
      <c r="AB128">
        <f t="shared" si="28"/>
        <v>3.2124544387471428</v>
      </c>
      <c r="AC128">
        <f t="shared" si="29"/>
        <v>2.8417866188917045</v>
      </c>
    </row>
    <row r="129" spans="1:29" x14ac:dyDescent="0.25">
      <c r="A129" t="s">
        <v>1661</v>
      </c>
      <c r="B129">
        <v>0.12989999999999999</v>
      </c>
      <c r="C129">
        <v>0.1673</v>
      </c>
      <c r="D129">
        <v>0.14269999999999999</v>
      </c>
      <c r="E129">
        <v>0.1421</v>
      </c>
      <c r="F129">
        <v>0.14560000000000001</v>
      </c>
      <c r="G129">
        <v>0.13800000000000001</v>
      </c>
      <c r="H129">
        <v>0.13789999999999999</v>
      </c>
      <c r="I129">
        <v>0.13339999999999999</v>
      </c>
      <c r="K129" t="s">
        <v>1661</v>
      </c>
      <c r="L129">
        <f t="shared" si="14"/>
        <v>4.7999999999999987E-2</v>
      </c>
      <c r="M129">
        <f t="shared" si="15"/>
        <v>8.5400000000000004E-2</v>
      </c>
      <c r="N129">
        <f t="shared" si="16"/>
        <v>6.0799999999999993E-2</v>
      </c>
      <c r="O129">
        <f t="shared" si="17"/>
        <v>6.0200000000000004E-2</v>
      </c>
      <c r="P129">
        <f t="shared" si="18"/>
        <v>6.3700000000000007E-2</v>
      </c>
      <c r="Q129">
        <f t="shared" si="19"/>
        <v>5.6100000000000011E-2</v>
      </c>
      <c r="R129">
        <f t="shared" si="20"/>
        <v>5.5999999999999994E-2</v>
      </c>
      <c r="S129">
        <f t="shared" si="21"/>
        <v>5.149999999999999E-2</v>
      </c>
      <c r="U129" t="s">
        <v>1661</v>
      </c>
      <c r="V129">
        <f t="shared" si="22"/>
        <v>2.9653425588435161</v>
      </c>
      <c r="W129">
        <f t="shared" si="23"/>
        <v>5.2758386359424234</v>
      </c>
      <c r="X129">
        <f t="shared" si="24"/>
        <v>3.7561005745351208</v>
      </c>
      <c r="Y129">
        <f t="shared" si="25"/>
        <v>3.7190337925495776</v>
      </c>
      <c r="Z129">
        <f t="shared" si="26"/>
        <v>3.9352566874652508</v>
      </c>
      <c r="AA129">
        <f t="shared" si="27"/>
        <v>3.4657441156483606</v>
      </c>
      <c r="AB129">
        <f t="shared" si="28"/>
        <v>3.459566318650769</v>
      </c>
      <c r="AC129">
        <f t="shared" si="29"/>
        <v>3.1815654537591893</v>
      </c>
    </row>
    <row r="130" spans="1:29" x14ac:dyDescent="0.25">
      <c r="A130" t="s">
        <v>1662</v>
      </c>
      <c r="B130">
        <v>0.1152</v>
      </c>
      <c r="C130">
        <v>0.16109999999999999</v>
      </c>
      <c r="D130">
        <v>0.13469999999999999</v>
      </c>
      <c r="E130">
        <v>0.14449999999999999</v>
      </c>
      <c r="F130">
        <v>0.14069999999999999</v>
      </c>
      <c r="G130">
        <v>0.1376</v>
      </c>
      <c r="H130">
        <v>0.14119999999999999</v>
      </c>
      <c r="I130">
        <v>0.13120000000000001</v>
      </c>
      <c r="K130" t="s">
        <v>1662</v>
      </c>
      <c r="L130">
        <f t="shared" si="14"/>
        <v>3.3299999999999996E-2</v>
      </c>
      <c r="M130">
        <f t="shared" si="15"/>
        <v>7.9199999999999993E-2</v>
      </c>
      <c r="N130">
        <f t="shared" si="16"/>
        <v>5.2799999999999986E-2</v>
      </c>
      <c r="O130">
        <f t="shared" si="17"/>
        <v>6.2599999999999989E-2</v>
      </c>
      <c r="P130">
        <f t="shared" si="18"/>
        <v>5.8799999999999991E-2</v>
      </c>
      <c r="Q130">
        <f t="shared" si="19"/>
        <v>5.57E-2</v>
      </c>
      <c r="R130">
        <f t="shared" si="20"/>
        <v>5.9299999999999992E-2</v>
      </c>
      <c r="S130">
        <f t="shared" si="21"/>
        <v>4.930000000000001E-2</v>
      </c>
      <c r="U130" t="s">
        <v>1662</v>
      </c>
      <c r="V130">
        <f t="shared" si="22"/>
        <v>2.0572064001976895</v>
      </c>
      <c r="W130">
        <f t="shared" si="23"/>
        <v>4.8928152220918024</v>
      </c>
      <c r="X130">
        <f t="shared" si="24"/>
        <v>3.2618768147278674</v>
      </c>
      <c r="Y130">
        <f t="shared" si="25"/>
        <v>3.8673009204917523</v>
      </c>
      <c r="Z130">
        <f t="shared" si="26"/>
        <v>3.6325446345833075</v>
      </c>
      <c r="AA130">
        <f t="shared" si="27"/>
        <v>3.4410329276579978</v>
      </c>
      <c r="AB130">
        <f t="shared" si="28"/>
        <v>3.6634336195712609</v>
      </c>
      <c r="AC130">
        <f t="shared" si="29"/>
        <v>3.0456539198121959</v>
      </c>
    </row>
    <row r="131" spans="1:29" x14ac:dyDescent="0.25">
      <c r="A131" t="s">
        <v>1663</v>
      </c>
      <c r="B131">
        <v>1.7005999999999999</v>
      </c>
      <c r="C131">
        <v>0.11990000000000001</v>
      </c>
      <c r="D131">
        <v>0.14430000000000001</v>
      </c>
      <c r="E131">
        <v>0.12670000000000001</v>
      </c>
      <c r="F131">
        <v>0.1462</v>
      </c>
      <c r="G131">
        <v>0.14230000000000001</v>
      </c>
      <c r="H131">
        <v>0.14330000000000001</v>
      </c>
      <c r="I131">
        <v>0.1585</v>
      </c>
      <c r="K131" t="s">
        <v>1663</v>
      </c>
      <c r="L131">
        <f t="shared" si="14"/>
        <v>1.6186999999999998</v>
      </c>
      <c r="M131">
        <f t="shared" si="15"/>
        <v>3.8000000000000006E-2</v>
      </c>
      <c r="N131">
        <f t="shared" si="16"/>
        <v>6.2400000000000011E-2</v>
      </c>
      <c r="O131">
        <f t="shared" si="17"/>
        <v>4.4800000000000006E-2</v>
      </c>
      <c r="P131">
        <f t="shared" si="18"/>
        <v>6.4299999999999996E-2</v>
      </c>
      <c r="Q131">
        <f t="shared" si="19"/>
        <v>6.0400000000000009E-2</v>
      </c>
      <c r="R131">
        <f t="shared" si="20"/>
        <v>6.140000000000001E-2</v>
      </c>
      <c r="S131">
        <f t="shared" si="21"/>
        <v>7.6600000000000001E-2</v>
      </c>
      <c r="U131" t="s">
        <v>1663</v>
      </c>
      <c r="V131">
        <f t="shared" si="22"/>
        <v>100</v>
      </c>
      <c r="W131">
        <f t="shared" si="23"/>
        <v>2.3475628590844511</v>
      </c>
      <c r="X131">
        <f t="shared" si="24"/>
        <v>3.8549453264965727</v>
      </c>
      <c r="Y131">
        <f t="shared" si="25"/>
        <v>2.7676530549206162</v>
      </c>
      <c r="Z131">
        <f t="shared" si="26"/>
        <v>3.9723234694507941</v>
      </c>
      <c r="AA131">
        <f t="shared" si="27"/>
        <v>3.7313893865447589</v>
      </c>
      <c r="AB131">
        <f t="shared" si="28"/>
        <v>3.7931673565206658</v>
      </c>
      <c r="AC131">
        <f t="shared" si="29"/>
        <v>4.7321925001544454</v>
      </c>
    </row>
    <row r="132" spans="1:29" x14ac:dyDescent="0.25">
      <c r="A132" t="s">
        <v>1664</v>
      </c>
      <c r="B132">
        <v>7.9699999999999993E-2</v>
      </c>
      <c r="C132">
        <v>8.3099999999999993E-2</v>
      </c>
      <c r="D132">
        <v>8.2900000000000001E-2</v>
      </c>
      <c r="E132">
        <v>4</v>
      </c>
      <c r="F132">
        <f>AVERAGE(B132:D132)</f>
        <v>8.1900000000000001E-2</v>
      </c>
    </row>
    <row r="133" spans="1:29" x14ac:dyDescent="0.25">
      <c r="A133" t="s">
        <v>1665</v>
      </c>
    </row>
    <row r="136" spans="1:29" x14ac:dyDescent="0.25">
      <c r="A136" s="7" t="s">
        <v>2463</v>
      </c>
      <c r="K136" t="s">
        <v>1788</v>
      </c>
      <c r="U136" t="s">
        <v>1791</v>
      </c>
    </row>
    <row r="137" spans="1:29" x14ac:dyDescent="0.25">
      <c r="A137" t="s">
        <v>1789</v>
      </c>
    </row>
    <row r="138" spans="1:29" x14ac:dyDescent="0.25">
      <c r="B138">
        <v>1</v>
      </c>
      <c r="C138">
        <v>2</v>
      </c>
      <c r="D138">
        <v>3</v>
      </c>
      <c r="E138">
        <v>4</v>
      </c>
      <c r="F138">
        <v>5</v>
      </c>
      <c r="G138">
        <v>6</v>
      </c>
      <c r="H138">
        <v>7</v>
      </c>
      <c r="I138">
        <v>8</v>
      </c>
      <c r="L138">
        <v>1</v>
      </c>
      <c r="M138">
        <v>2</v>
      </c>
      <c r="N138">
        <v>3</v>
      </c>
      <c r="O138">
        <v>4</v>
      </c>
      <c r="P138">
        <v>5</v>
      </c>
      <c r="Q138">
        <v>6</v>
      </c>
      <c r="R138">
        <v>7</v>
      </c>
      <c r="S138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>
        <v>0.12330000000000001</v>
      </c>
      <c r="C139">
        <v>0.125</v>
      </c>
      <c r="D139">
        <v>0.13300000000000001</v>
      </c>
      <c r="E139">
        <v>0.1298</v>
      </c>
      <c r="F139">
        <v>0.1313</v>
      </c>
      <c r="G139">
        <v>0.1318</v>
      </c>
      <c r="H139">
        <v>0.11559999999999999</v>
      </c>
      <c r="I139">
        <v>0.1229</v>
      </c>
      <c r="K139" t="s">
        <v>1658</v>
      </c>
      <c r="L139">
        <f>B139-$F$145</f>
        <v>4.8500000000000001E-2</v>
      </c>
      <c r="M139">
        <f t="shared" ref="M139:S139" si="30">C139-$F$145</f>
        <v>5.0199999999999995E-2</v>
      </c>
      <c r="N139">
        <f t="shared" si="30"/>
        <v>5.8200000000000002E-2</v>
      </c>
      <c r="O139">
        <f t="shared" si="30"/>
        <v>5.4999999999999993E-2</v>
      </c>
      <c r="P139">
        <f t="shared" si="30"/>
        <v>5.6499999999999995E-2</v>
      </c>
      <c r="Q139">
        <f t="shared" si="30"/>
        <v>5.6999999999999995E-2</v>
      </c>
      <c r="R139">
        <f t="shared" si="30"/>
        <v>4.0799999999999989E-2</v>
      </c>
      <c r="S139">
        <f t="shared" si="30"/>
        <v>4.809999999999999E-2</v>
      </c>
      <c r="U139" t="s">
        <v>1658</v>
      </c>
      <c r="V139">
        <f>L139/$L$144*100</f>
        <v>2.906454125966321</v>
      </c>
      <c r="W139">
        <f t="shared" ref="W139:AC139" si="31">M139/$L$144*100</f>
        <v>3.0083298375981298</v>
      </c>
      <c r="X139">
        <f t="shared" si="31"/>
        <v>3.4877449511595855</v>
      </c>
      <c r="Y139">
        <f t="shared" si="31"/>
        <v>3.2959789057350033</v>
      </c>
      <c r="Z139">
        <f t="shared" si="31"/>
        <v>3.3858692395277759</v>
      </c>
      <c r="AA139">
        <f t="shared" si="31"/>
        <v>3.4158326841253666</v>
      </c>
      <c r="AB139">
        <f t="shared" si="31"/>
        <v>2.4450170791634198</v>
      </c>
      <c r="AC139">
        <f t="shared" si="31"/>
        <v>2.8824833702882477</v>
      </c>
    </row>
    <row r="140" spans="1:29" x14ac:dyDescent="0.25">
      <c r="A140" t="s">
        <v>1659</v>
      </c>
      <c r="B140">
        <v>0.18099999999999999</v>
      </c>
      <c r="C140">
        <v>0.1694</v>
      </c>
      <c r="D140">
        <v>0.1641</v>
      </c>
      <c r="E140">
        <v>0.16420000000000001</v>
      </c>
      <c r="F140">
        <v>0.15720000000000001</v>
      </c>
      <c r="G140">
        <v>0.15620000000000001</v>
      </c>
      <c r="H140">
        <v>0.14480000000000001</v>
      </c>
      <c r="I140">
        <v>0.1328</v>
      </c>
      <c r="K140" t="s">
        <v>1659</v>
      </c>
      <c r="L140">
        <f t="shared" ref="L140:L144" si="32">B140-$F$145</f>
        <v>0.10619999999999999</v>
      </c>
      <c r="M140">
        <f t="shared" ref="M140:M144" si="33">C140-$F$145</f>
        <v>9.459999999999999E-2</v>
      </c>
      <c r="N140">
        <f t="shared" ref="N140:N144" si="34">D140-$F$145</f>
        <v>8.929999999999999E-2</v>
      </c>
      <c r="O140">
        <f t="shared" ref="O140:O144" si="35">E140-$F$145</f>
        <v>8.9400000000000007E-2</v>
      </c>
      <c r="P140">
        <f t="shared" ref="P140:P144" si="36">F140-$F$145</f>
        <v>8.2400000000000001E-2</v>
      </c>
      <c r="Q140">
        <f t="shared" ref="Q140:Q144" si="37">G140-$F$145</f>
        <v>8.14E-2</v>
      </c>
      <c r="R140">
        <f t="shared" ref="R140:R144" si="38">H140-$F$145</f>
        <v>7.0000000000000007E-2</v>
      </c>
      <c r="S140">
        <f t="shared" ref="S140:S144" si="39">I140-$F$145</f>
        <v>5.7999999999999996E-2</v>
      </c>
      <c r="U140" t="s">
        <v>1659</v>
      </c>
      <c r="V140">
        <f t="shared" ref="V140:V144" si="40">L140/$L$144*100</f>
        <v>6.3642356325283149</v>
      </c>
      <c r="W140">
        <f t="shared" ref="W140:W144" si="41">M140/$L$144*100</f>
        <v>5.6690837178642051</v>
      </c>
      <c r="X140">
        <f t="shared" ref="X140:X144" si="42">N140/$L$144*100</f>
        <v>5.3514712051297408</v>
      </c>
      <c r="Y140">
        <f t="shared" ref="Y140:Y144" si="43">O140/$L$144*100</f>
        <v>5.3574638940492605</v>
      </c>
      <c r="Z140">
        <f t="shared" ref="Z140:Z144" si="44">P140/$L$144*100</f>
        <v>4.9379756696829871</v>
      </c>
      <c r="AA140">
        <f t="shared" ref="AA140:AA144" si="45">Q140/$L$144*100</f>
        <v>4.8780487804878048</v>
      </c>
      <c r="AB140">
        <f t="shared" ref="AB140:AB144" si="46">R140/$L$144*100</f>
        <v>4.1948822436627315</v>
      </c>
      <c r="AC140">
        <f t="shared" ref="AC140:AC144" si="47">S140/$L$144*100</f>
        <v>3.4757595733205484</v>
      </c>
    </row>
    <row r="141" spans="1:29" x14ac:dyDescent="0.25">
      <c r="A141" t="s">
        <v>1660</v>
      </c>
      <c r="B141">
        <v>0.1331</v>
      </c>
      <c r="C141">
        <v>0.12479999999999999</v>
      </c>
      <c r="D141">
        <v>0.13120000000000001</v>
      </c>
      <c r="E141">
        <v>0.12540000000000001</v>
      </c>
      <c r="F141">
        <v>0.1245</v>
      </c>
      <c r="G141">
        <v>0.12920000000000001</v>
      </c>
      <c r="H141">
        <v>0.1197</v>
      </c>
      <c r="I141">
        <v>0.12540000000000001</v>
      </c>
      <c r="K141" t="s">
        <v>1660</v>
      </c>
      <c r="L141">
        <f t="shared" si="32"/>
        <v>5.8299999999999991E-2</v>
      </c>
      <c r="M141">
        <f t="shared" si="33"/>
        <v>4.9999999999999989E-2</v>
      </c>
      <c r="N141">
        <f t="shared" si="34"/>
        <v>5.6400000000000006E-2</v>
      </c>
      <c r="O141">
        <f t="shared" si="35"/>
        <v>5.0600000000000006E-2</v>
      </c>
      <c r="P141">
        <f t="shared" si="36"/>
        <v>4.9699999999999994E-2</v>
      </c>
      <c r="Q141">
        <f t="shared" si="37"/>
        <v>5.4400000000000004E-2</v>
      </c>
      <c r="R141">
        <f t="shared" si="38"/>
        <v>4.4899999999999995E-2</v>
      </c>
      <c r="S141">
        <f t="shared" si="39"/>
        <v>5.0600000000000006E-2</v>
      </c>
      <c r="U141" t="s">
        <v>1660</v>
      </c>
      <c r="V141">
        <f t="shared" si="40"/>
        <v>3.4937376400791025</v>
      </c>
      <c r="W141">
        <f t="shared" si="41"/>
        <v>2.9963444597590931</v>
      </c>
      <c r="X141">
        <f t="shared" si="42"/>
        <v>3.379876550608258</v>
      </c>
      <c r="Y141">
        <f t="shared" si="43"/>
        <v>3.0323005932762035</v>
      </c>
      <c r="Z141">
        <f t="shared" si="44"/>
        <v>2.9783663930005386</v>
      </c>
      <c r="AA141">
        <f t="shared" si="45"/>
        <v>3.2600227722178943</v>
      </c>
      <c r="AB141">
        <f t="shared" si="46"/>
        <v>2.690717324863666</v>
      </c>
      <c r="AC141">
        <f t="shared" si="47"/>
        <v>3.0323005932762035</v>
      </c>
    </row>
    <row r="142" spans="1:29" x14ac:dyDescent="0.25">
      <c r="A142" t="s">
        <v>1661</v>
      </c>
      <c r="B142">
        <v>0.1361</v>
      </c>
      <c r="C142">
        <v>0.12570000000000001</v>
      </c>
      <c r="D142">
        <v>0.1273</v>
      </c>
      <c r="E142">
        <v>0.12479999999999999</v>
      </c>
      <c r="F142">
        <v>0.13320000000000001</v>
      </c>
      <c r="G142">
        <v>0.1328</v>
      </c>
      <c r="H142">
        <v>0.1178</v>
      </c>
      <c r="I142">
        <v>0.12180000000000001</v>
      </c>
      <c r="K142" t="s">
        <v>1661</v>
      </c>
      <c r="L142">
        <f t="shared" si="32"/>
        <v>6.1299999999999993E-2</v>
      </c>
      <c r="M142">
        <f t="shared" si="33"/>
        <v>5.0900000000000001E-2</v>
      </c>
      <c r="N142">
        <f t="shared" si="34"/>
        <v>5.2499999999999991E-2</v>
      </c>
      <c r="O142">
        <f t="shared" si="35"/>
        <v>4.9999999999999989E-2</v>
      </c>
      <c r="P142">
        <f t="shared" si="36"/>
        <v>5.8400000000000007E-2</v>
      </c>
      <c r="Q142">
        <f t="shared" si="37"/>
        <v>5.7999999999999996E-2</v>
      </c>
      <c r="R142">
        <f t="shared" si="38"/>
        <v>4.2999999999999997E-2</v>
      </c>
      <c r="S142">
        <f t="shared" si="39"/>
        <v>4.7E-2</v>
      </c>
      <c r="U142" t="s">
        <v>1661</v>
      </c>
      <c r="V142">
        <f t="shared" si="40"/>
        <v>3.6735183076646485</v>
      </c>
      <c r="W142">
        <f t="shared" si="41"/>
        <v>3.0502786600347576</v>
      </c>
      <c r="X142">
        <f t="shared" si="42"/>
        <v>3.146161682747048</v>
      </c>
      <c r="Y142">
        <f t="shared" si="43"/>
        <v>2.9963444597590931</v>
      </c>
      <c r="Z142">
        <f t="shared" si="44"/>
        <v>3.4997303289986221</v>
      </c>
      <c r="AA142">
        <f t="shared" si="45"/>
        <v>3.4757595733205484</v>
      </c>
      <c r="AB142">
        <f t="shared" si="46"/>
        <v>2.5768562353928206</v>
      </c>
      <c r="AC142">
        <f t="shared" si="47"/>
        <v>2.816563792173548</v>
      </c>
    </row>
    <row r="143" spans="1:29" x14ac:dyDescent="0.25">
      <c r="A143" t="s">
        <v>1662</v>
      </c>
      <c r="B143">
        <v>0.13539999999999999</v>
      </c>
      <c r="C143">
        <v>0.13109999999999999</v>
      </c>
      <c r="D143">
        <v>0.1237</v>
      </c>
      <c r="E143">
        <v>0.1255</v>
      </c>
      <c r="F143">
        <v>0.12770000000000001</v>
      </c>
      <c r="G143">
        <v>0.12859999999999999</v>
      </c>
      <c r="H143">
        <v>0.1174</v>
      </c>
      <c r="I143">
        <v>0.1159</v>
      </c>
      <c r="K143" t="s">
        <v>1662</v>
      </c>
      <c r="L143">
        <f t="shared" si="32"/>
        <v>6.0599999999999987E-2</v>
      </c>
      <c r="M143">
        <f t="shared" si="33"/>
        <v>5.6299999999999989E-2</v>
      </c>
      <c r="N143">
        <f t="shared" si="34"/>
        <v>4.8899999999999999E-2</v>
      </c>
      <c r="O143">
        <f t="shared" si="35"/>
        <v>5.0699999999999995E-2</v>
      </c>
      <c r="P143">
        <f t="shared" si="36"/>
        <v>5.2900000000000003E-2</v>
      </c>
      <c r="Q143">
        <f t="shared" si="37"/>
        <v>5.3799999999999987E-2</v>
      </c>
      <c r="R143">
        <f t="shared" si="38"/>
        <v>4.2599999999999999E-2</v>
      </c>
      <c r="S143">
        <f t="shared" si="39"/>
        <v>4.1099999999999998E-2</v>
      </c>
      <c r="U143" t="s">
        <v>1662</v>
      </c>
      <c r="V143">
        <f t="shared" si="40"/>
        <v>3.6315694852280207</v>
      </c>
      <c r="W143">
        <f t="shared" si="41"/>
        <v>3.3738838616887388</v>
      </c>
      <c r="X143">
        <f t="shared" si="42"/>
        <v>2.9304248816443939</v>
      </c>
      <c r="Y143">
        <f t="shared" si="43"/>
        <v>3.0382932821957209</v>
      </c>
      <c r="Z143">
        <f t="shared" si="44"/>
        <v>3.1701324384251217</v>
      </c>
      <c r="AA143">
        <f t="shared" si="45"/>
        <v>3.2240666387007844</v>
      </c>
      <c r="AB143">
        <f t="shared" si="46"/>
        <v>2.5528854797147478</v>
      </c>
      <c r="AC143">
        <f t="shared" si="47"/>
        <v>2.4629951459219748</v>
      </c>
    </row>
    <row r="144" spans="1:29" x14ac:dyDescent="0.25">
      <c r="A144" t="s">
        <v>1663</v>
      </c>
      <c r="B144">
        <v>1.7435</v>
      </c>
      <c r="C144">
        <v>0.13370000000000001</v>
      </c>
      <c r="D144">
        <v>0.13059999999999999</v>
      </c>
      <c r="E144">
        <v>0.1009</v>
      </c>
      <c r="F144">
        <v>0.121</v>
      </c>
      <c r="G144">
        <v>0.12089999999999999</v>
      </c>
      <c r="H144">
        <v>0.1265</v>
      </c>
      <c r="I144">
        <v>0.11749999999999999</v>
      </c>
      <c r="K144" t="s">
        <v>1663</v>
      </c>
      <c r="L144">
        <f t="shared" si="32"/>
        <v>1.6687000000000001</v>
      </c>
      <c r="M144">
        <f t="shared" si="33"/>
        <v>5.8900000000000008E-2</v>
      </c>
      <c r="N144">
        <f t="shared" si="34"/>
        <v>5.5799999999999988E-2</v>
      </c>
      <c r="O144">
        <f t="shared" si="35"/>
        <v>2.6099999999999998E-2</v>
      </c>
      <c r="P144">
        <f t="shared" si="36"/>
        <v>4.6199999999999991E-2</v>
      </c>
      <c r="Q144">
        <f t="shared" si="37"/>
        <v>4.6099999999999988E-2</v>
      </c>
      <c r="R144">
        <f t="shared" si="38"/>
        <v>5.1699999999999996E-2</v>
      </c>
      <c r="S144">
        <f t="shared" si="39"/>
        <v>4.2699999999999988E-2</v>
      </c>
      <c r="U144" t="s">
        <v>1663</v>
      </c>
      <c r="V144">
        <f t="shared" si="40"/>
        <v>100</v>
      </c>
      <c r="W144">
        <f t="shared" si="41"/>
        <v>3.5296937735962133</v>
      </c>
      <c r="X144">
        <f t="shared" si="42"/>
        <v>3.3439204170911481</v>
      </c>
      <c r="Y144">
        <f t="shared" si="43"/>
        <v>1.564091807994247</v>
      </c>
      <c r="Z144">
        <f t="shared" si="44"/>
        <v>2.7686222808174019</v>
      </c>
      <c r="AA144">
        <f t="shared" si="45"/>
        <v>2.7626295918978836</v>
      </c>
      <c r="AB144">
        <f t="shared" si="46"/>
        <v>3.0982201713909028</v>
      </c>
      <c r="AC144">
        <f t="shared" si="47"/>
        <v>2.5588781686342656</v>
      </c>
    </row>
    <row r="145" spans="1:29" x14ac:dyDescent="0.25">
      <c r="A145" t="s">
        <v>1664</v>
      </c>
      <c r="B145">
        <v>7.4300000000000005E-2</v>
      </c>
      <c r="C145">
        <v>7.4700000000000003E-2</v>
      </c>
      <c r="D145">
        <v>7.5399999999999995E-2</v>
      </c>
      <c r="E145">
        <v>4</v>
      </c>
      <c r="F145">
        <f>AVERAGE(B145:D145)</f>
        <v>7.4800000000000005E-2</v>
      </c>
    </row>
    <row r="146" spans="1:29" x14ac:dyDescent="0.25">
      <c r="A146" t="s">
        <v>1665</v>
      </c>
    </row>
    <row r="149" spans="1:29" x14ac:dyDescent="0.25">
      <c r="A149" s="7" t="s">
        <v>2464</v>
      </c>
      <c r="K149" t="s">
        <v>1788</v>
      </c>
      <c r="U149" t="s">
        <v>1791</v>
      </c>
    </row>
    <row r="150" spans="1:29" x14ac:dyDescent="0.25">
      <c r="A150" t="s">
        <v>1789</v>
      </c>
    </row>
    <row r="151" spans="1:29" x14ac:dyDescent="0.25">
      <c r="B151">
        <v>1</v>
      </c>
      <c r="C151">
        <v>2</v>
      </c>
      <c r="D151">
        <v>3</v>
      </c>
      <c r="E151">
        <v>4</v>
      </c>
      <c r="F151">
        <v>5</v>
      </c>
      <c r="G151">
        <v>6</v>
      </c>
      <c r="H151">
        <v>7</v>
      </c>
      <c r="I151">
        <v>8</v>
      </c>
      <c r="L151">
        <v>1</v>
      </c>
      <c r="M151">
        <v>2</v>
      </c>
      <c r="N151">
        <v>3</v>
      </c>
      <c r="O151">
        <v>4</v>
      </c>
      <c r="P151">
        <v>5</v>
      </c>
      <c r="Q151">
        <v>6</v>
      </c>
      <c r="R151">
        <v>7</v>
      </c>
      <c r="S151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>
        <v>0.11650000000000001</v>
      </c>
      <c r="C152">
        <v>0.1288</v>
      </c>
      <c r="D152">
        <v>0.13389999999999999</v>
      </c>
      <c r="E152">
        <v>0.13350000000000001</v>
      </c>
      <c r="F152">
        <v>0.18429999999999999</v>
      </c>
      <c r="G152">
        <v>0.18360000000000001</v>
      </c>
      <c r="H152">
        <v>0.13800000000000001</v>
      </c>
      <c r="I152">
        <v>0.1255</v>
      </c>
      <c r="K152" t="s">
        <v>1658</v>
      </c>
      <c r="L152">
        <f>B152-$F$158</f>
        <v>4.3400000000000008E-2</v>
      </c>
      <c r="M152">
        <f t="shared" ref="M152:S152" si="48">C152-$F$158</f>
        <v>5.57E-2</v>
      </c>
      <c r="N152">
        <f t="shared" si="48"/>
        <v>6.0799999999999993E-2</v>
      </c>
      <c r="O152">
        <f t="shared" si="48"/>
        <v>6.0400000000000009E-2</v>
      </c>
      <c r="P152">
        <f t="shared" si="48"/>
        <v>0.11119999999999999</v>
      </c>
      <c r="Q152">
        <f t="shared" si="48"/>
        <v>0.11050000000000001</v>
      </c>
      <c r="R152">
        <f t="shared" si="48"/>
        <v>6.4900000000000013E-2</v>
      </c>
      <c r="S152">
        <f t="shared" si="48"/>
        <v>5.2400000000000002E-2</v>
      </c>
      <c r="U152" t="s">
        <v>1658</v>
      </c>
      <c r="V152">
        <f>L152/$L$157*100</f>
        <v>2.5472473294987679</v>
      </c>
      <c r="W152">
        <f t="shared" ref="W152:AC152" si="49">M152/$L$157*100</f>
        <v>3.2691630473060216</v>
      </c>
      <c r="X152">
        <f t="shared" si="49"/>
        <v>3.5684939546895174</v>
      </c>
      <c r="Y152">
        <f t="shared" si="49"/>
        <v>3.5450170207770872</v>
      </c>
      <c r="Z152">
        <f t="shared" si="49"/>
        <v>6.5265876276558279</v>
      </c>
      <c r="AA152">
        <f t="shared" si="49"/>
        <v>6.4855029933090753</v>
      </c>
      <c r="AB152">
        <f t="shared" si="49"/>
        <v>3.8091325272919363</v>
      </c>
      <c r="AC152">
        <f t="shared" si="49"/>
        <v>3.075478342528466</v>
      </c>
    </row>
    <row r="153" spans="1:29" x14ac:dyDescent="0.25">
      <c r="A153" t="s">
        <v>1659</v>
      </c>
      <c r="B153">
        <v>0.1694</v>
      </c>
      <c r="C153">
        <v>0.1842</v>
      </c>
      <c r="D153">
        <v>0.16880000000000001</v>
      </c>
      <c r="E153">
        <v>0.1671</v>
      </c>
      <c r="F153">
        <v>0.157</v>
      </c>
      <c r="G153">
        <v>0.16200000000000001</v>
      </c>
      <c r="H153">
        <v>0.14130000000000001</v>
      </c>
      <c r="I153">
        <v>0.13489999999999999</v>
      </c>
      <c r="K153" t="s">
        <v>1659</v>
      </c>
      <c r="L153">
        <f t="shared" ref="L153:L157" si="50">B153-$F$158</f>
        <v>9.6299999999999997E-2</v>
      </c>
      <c r="M153">
        <f t="shared" ref="M153:M157" si="51">C153-$F$158</f>
        <v>0.1111</v>
      </c>
      <c r="N153">
        <f t="shared" ref="N153:N157" si="52">D153-$F$158</f>
        <v>9.5700000000000007E-2</v>
      </c>
      <c r="O153">
        <f t="shared" ref="O153:O157" si="53">E153-$F$158</f>
        <v>9.4E-2</v>
      </c>
      <c r="P153">
        <f t="shared" ref="P153:P157" si="54">F153-$F$158</f>
        <v>8.3900000000000002E-2</v>
      </c>
      <c r="Q153">
        <f t="shared" ref="Q153:Q157" si="55">G153-$F$158</f>
        <v>8.8900000000000007E-2</v>
      </c>
      <c r="R153">
        <f t="shared" ref="R153:R157" si="56">H153-$F$158</f>
        <v>6.8200000000000011E-2</v>
      </c>
      <c r="S153">
        <f t="shared" ref="S153:S157" si="57">I153-$F$158</f>
        <v>6.1799999999999994E-2</v>
      </c>
      <c r="U153" t="s">
        <v>1659</v>
      </c>
      <c r="V153">
        <f t="shared" ref="V153:V157" si="58">L153/$L$157*100</f>
        <v>5.652071839417772</v>
      </c>
      <c r="W153">
        <f t="shared" ref="W153:W157" si="59">M153/$L$157*100</f>
        <v>6.5207183941777211</v>
      </c>
      <c r="X153">
        <f t="shared" ref="X153:X157" si="60">N153/$L$157*100</f>
        <v>5.6168564385491262</v>
      </c>
      <c r="Y153">
        <f t="shared" ref="Y153:Y157" si="61">O153/$L$157*100</f>
        <v>5.5170794694212937</v>
      </c>
      <c r="Z153">
        <f t="shared" ref="Z153:Z157" si="62">P153/$L$157*100</f>
        <v>4.9242868881324098</v>
      </c>
      <c r="AA153">
        <f t="shared" ref="AA153:AA157" si="63">Q153/$L$157*100</f>
        <v>5.2177485620377979</v>
      </c>
      <c r="AB153">
        <f t="shared" ref="AB153:AB157" si="64">R153/$L$157*100</f>
        <v>4.0028172320694919</v>
      </c>
      <c r="AC153">
        <f t="shared" ref="AC153:AC157" si="65">S153/$L$157*100</f>
        <v>3.6271862894705951</v>
      </c>
    </row>
    <row r="154" spans="1:29" x14ac:dyDescent="0.25">
      <c r="A154" t="s">
        <v>1660</v>
      </c>
      <c r="B154">
        <v>0.11609999999999999</v>
      </c>
      <c r="C154">
        <v>0.13059999999999999</v>
      </c>
      <c r="D154">
        <v>0.13289999999999999</v>
      </c>
      <c r="E154">
        <v>0.12690000000000001</v>
      </c>
      <c r="F154">
        <v>0.12859999999999999</v>
      </c>
      <c r="G154">
        <v>0.1323</v>
      </c>
      <c r="H154">
        <v>0.1202</v>
      </c>
      <c r="I154">
        <v>0.1237</v>
      </c>
      <c r="K154" t="s">
        <v>1660</v>
      </c>
      <c r="L154">
        <f t="shared" si="50"/>
        <v>4.2999999999999997E-2</v>
      </c>
      <c r="M154">
        <f t="shared" si="51"/>
        <v>5.7499999999999996E-2</v>
      </c>
      <c r="N154">
        <f t="shared" si="52"/>
        <v>5.9799999999999992E-2</v>
      </c>
      <c r="O154">
        <f t="shared" si="53"/>
        <v>5.3800000000000014E-2</v>
      </c>
      <c r="P154">
        <f t="shared" si="54"/>
        <v>5.5499999999999994E-2</v>
      </c>
      <c r="Q154">
        <f t="shared" si="55"/>
        <v>5.9200000000000003E-2</v>
      </c>
      <c r="R154">
        <f t="shared" si="56"/>
        <v>4.7100000000000003E-2</v>
      </c>
      <c r="S154">
        <f t="shared" si="57"/>
        <v>5.0600000000000006E-2</v>
      </c>
      <c r="U154" t="s">
        <v>1660</v>
      </c>
      <c r="V154">
        <f t="shared" ref="V154:AC155" si="66">L154/$L$157*100</f>
        <v>2.523770395586336</v>
      </c>
      <c r="W154">
        <f t="shared" si="66"/>
        <v>3.3748092499119613</v>
      </c>
      <c r="X154">
        <f t="shared" si="66"/>
        <v>3.5098016199084396</v>
      </c>
      <c r="Y154">
        <f t="shared" si="66"/>
        <v>3.1576476112219751</v>
      </c>
      <c r="Z154">
        <f t="shared" si="66"/>
        <v>3.2574245803498063</v>
      </c>
      <c r="AA154">
        <f t="shared" si="66"/>
        <v>3.4745862190397938</v>
      </c>
      <c r="AB154">
        <f t="shared" si="66"/>
        <v>2.7644089681887545</v>
      </c>
      <c r="AC154">
        <f t="shared" si="66"/>
        <v>2.9698321399225263</v>
      </c>
    </row>
    <row r="155" spans="1:29" x14ac:dyDescent="0.25">
      <c r="A155" t="s">
        <v>1661</v>
      </c>
      <c r="B155">
        <v>0.12280000000000001</v>
      </c>
      <c r="C155">
        <v>0.12790000000000001</v>
      </c>
      <c r="D155">
        <v>0.13189999999999999</v>
      </c>
      <c r="E155">
        <v>0.1275</v>
      </c>
      <c r="F155">
        <v>0.1303</v>
      </c>
      <c r="G155">
        <v>0.1285</v>
      </c>
      <c r="H155">
        <v>0.12520000000000001</v>
      </c>
      <c r="I155">
        <v>0.12509999999999999</v>
      </c>
      <c r="K155" t="s">
        <v>1661</v>
      </c>
      <c r="L155">
        <f t="shared" si="50"/>
        <v>4.9700000000000008E-2</v>
      </c>
      <c r="M155">
        <f t="shared" si="51"/>
        <v>5.4800000000000015E-2</v>
      </c>
      <c r="N155">
        <f t="shared" si="52"/>
        <v>5.8799999999999991E-2</v>
      </c>
      <c r="O155">
        <f t="shared" si="53"/>
        <v>5.4400000000000004E-2</v>
      </c>
      <c r="P155">
        <f t="shared" si="54"/>
        <v>5.7200000000000001E-2</v>
      </c>
      <c r="Q155">
        <f t="shared" si="55"/>
        <v>5.5400000000000005E-2</v>
      </c>
      <c r="R155">
        <f t="shared" si="56"/>
        <v>5.2100000000000007E-2</v>
      </c>
      <c r="S155">
        <f t="shared" si="57"/>
        <v>5.1999999999999991E-2</v>
      </c>
      <c r="U155" t="s">
        <v>1661</v>
      </c>
      <c r="V155">
        <f t="shared" si="66"/>
        <v>2.9170090386195566</v>
      </c>
      <c r="W155">
        <f t="shared" si="66"/>
        <v>3.2163399460030528</v>
      </c>
      <c r="X155">
        <f t="shared" si="66"/>
        <v>3.4511092851273619</v>
      </c>
      <c r="Y155">
        <f t="shared" si="66"/>
        <v>3.1928630120906214</v>
      </c>
      <c r="Z155">
        <f t="shared" si="66"/>
        <v>3.3572015494776384</v>
      </c>
      <c r="AA155">
        <f t="shared" si="66"/>
        <v>3.2515553468716991</v>
      </c>
      <c r="AB155">
        <f t="shared" si="66"/>
        <v>3.0578706420941426</v>
      </c>
      <c r="AC155">
        <f t="shared" si="66"/>
        <v>3.0520014086160341</v>
      </c>
    </row>
    <row r="156" spans="1:29" x14ac:dyDescent="0.25">
      <c r="A156" t="s">
        <v>1662</v>
      </c>
      <c r="B156">
        <v>0.1275</v>
      </c>
      <c r="C156">
        <v>0.1293</v>
      </c>
      <c r="D156">
        <v>0.12970000000000001</v>
      </c>
      <c r="E156">
        <v>0.13689999999999999</v>
      </c>
      <c r="F156">
        <v>0.12820000000000001</v>
      </c>
      <c r="G156">
        <v>0.13220000000000001</v>
      </c>
      <c r="H156">
        <v>0.1234</v>
      </c>
      <c r="I156">
        <v>0.125</v>
      </c>
      <c r="K156" t="s">
        <v>1662</v>
      </c>
      <c r="L156">
        <f t="shared" si="50"/>
        <v>5.4400000000000004E-2</v>
      </c>
      <c r="M156">
        <f t="shared" si="51"/>
        <v>5.62E-2</v>
      </c>
      <c r="N156">
        <f t="shared" si="52"/>
        <v>5.6600000000000011E-2</v>
      </c>
      <c r="O156">
        <f t="shared" si="53"/>
        <v>6.3799999999999996E-2</v>
      </c>
      <c r="P156">
        <f t="shared" si="54"/>
        <v>5.510000000000001E-2</v>
      </c>
      <c r="Q156">
        <f t="shared" si="55"/>
        <v>5.9100000000000014E-2</v>
      </c>
      <c r="R156">
        <f t="shared" si="56"/>
        <v>5.0299999999999997E-2</v>
      </c>
      <c r="S156">
        <f t="shared" si="57"/>
        <v>5.1900000000000002E-2</v>
      </c>
      <c r="U156" t="s">
        <v>1662</v>
      </c>
      <c r="V156">
        <f t="shared" si="58"/>
        <v>3.1928630120906214</v>
      </c>
      <c r="W156">
        <f t="shared" si="59"/>
        <v>3.2985092146965607</v>
      </c>
      <c r="X156">
        <f t="shared" si="60"/>
        <v>3.3219861486089921</v>
      </c>
      <c r="Y156">
        <f t="shared" si="61"/>
        <v>3.7445709590327505</v>
      </c>
      <c r="Z156">
        <f t="shared" si="62"/>
        <v>3.2339476464373762</v>
      </c>
      <c r="AA156">
        <f t="shared" si="63"/>
        <v>3.4687169855616866</v>
      </c>
      <c r="AB156">
        <f t="shared" si="64"/>
        <v>2.9522244394882025</v>
      </c>
      <c r="AC156">
        <f t="shared" si="65"/>
        <v>3.0461321751379269</v>
      </c>
    </row>
    <row r="157" spans="1:29" x14ac:dyDescent="0.25">
      <c r="A157" t="s">
        <v>1663</v>
      </c>
      <c r="B157">
        <v>1.7768999999999999</v>
      </c>
      <c r="C157">
        <v>0.129</v>
      </c>
      <c r="D157">
        <v>0.14019999999999999</v>
      </c>
      <c r="E157">
        <v>0.13919999999999999</v>
      </c>
      <c r="F157">
        <v>0.13039999999999999</v>
      </c>
      <c r="G157">
        <v>0.1232</v>
      </c>
      <c r="H157">
        <v>0.12690000000000001</v>
      </c>
      <c r="I157">
        <v>0.12790000000000001</v>
      </c>
      <c r="K157" t="s">
        <v>1663</v>
      </c>
      <c r="L157">
        <f t="shared" si="50"/>
        <v>1.7038</v>
      </c>
      <c r="M157">
        <f t="shared" si="51"/>
        <v>5.5900000000000005E-2</v>
      </c>
      <c r="N157">
        <f t="shared" si="52"/>
        <v>6.7099999999999993E-2</v>
      </c>
      <c r="O157">
        <f t="shared" si="53"/>
        <v>6.6099999999999992E-2</v>
      </c>
      <c r="P157">
        <f t="shared" si="54"/>
        <v>5.729999999999999E-2</v>
      </c>
      <c r="Q157">
        <f t="shared" si="55"/>
        <v>5.0100000000000006E-2</v>
      </c>
      <c r="R157">
        <f t="shared" si="56"/>
        <v>5.3800000000000014E-2</v>
      </c>
      <c r="S157">
        <f t="shared" si="57"/>
        <v>5.4800000000000015E-2</v>
      </c>
      <c r="U157" t="s">
        <v>1663</v>
      </c>
      <c r="V157">
        <f t="shared" si="58"/>
        <v>100</v>
      </c>
      <c r="W157">
        <f t="shared" si="59"/>
        <v>3.2809015142622378</v>
      </c>
      <c r="X157">
        <f t="shared" si="60"/>
        <v>3.9382556638103061</v>
      </c>
      <c r="Y157">
        <f t="shared" si="61"/>
        <v>3.8795633290292288</v>
      </c>
      <c r="Z157">
        <f t="shared" si="62"/>
        <v>3.3630707829557451</v>
      </c>
      <c r="AA157">
        <f t="shared" si="63"/>
        <v>2.9404859725319876</v>
      </c>
      <c r="AB157">
        <f t="shared" si="64"/>
        <v>3.1576476112219751</v>
      </c>
      <c r="AC157">
        <f t="shared" si="65"/>
        <v>3.2163399460030528</v>
      </c>
    </row>
    <row r="158" spans="1:29" x14ac:dyDescent="0.25">
      <c r="A158" t="s">
        <v>1664</v>
      </c>
      <c r="B158">
        <v>7.3300000000000004E-2</v>
      </c>
      <c r="C158">
        <v>7.3999999999999996E-2</v>
      </c>
      <c r="D158">
        <v>7.1999999999999995E-2</v>
      </c>
      <c r="E158">
        <v>3.3325</v>
      </c>
      <c r="F158">
        <f>AVERAGE(B158:D158)</f>
        <v>7.3099999999999998E-2</v>
      </c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2.2812352599743293</v>
      </c>
      <c r="C164">
        <f t="shared" ref="C164:I164" si="67">AVERAGE(W152,W139,W126)</f>
        <v>2.4672839794885504</v>
      </c>
      <c r="D164">
        <f t="shared" si="67"/>
        <v>4.1003961856011912</v>
      </c>
      <c r="E164">
        <f t="shared" si="67"/>
        <v>3.3882169037386216</v>
      </c>
      <c r="F164">
        <f t="shared" si="67"/>
        <v>4.471755921605836</v>
      </c>
      <c r="G164">
        <f t="shared" si="67"/>
        <v>4.4000930913826179</v>
      </c>
      <c r="H164">
        <f t="shared" si="67"/>
        <v>3.2358460427028448</v>
      </c>
      <c r="I164">
        <f t="shared" si="67"/>
        <v>3.1432945418208882</v>
      </c>
      <c r="K164" t="s">
        <v>1658</v>
      </c>
      <c r="L164">
        <f>STDEV(V152,V139,V126)/SQRT(3)</f>
        <v>0.45752115287100431</v>
      </c>
      <c r="M164">
        <f t="shared" ref="M164:S164" si="68">STDEV(W152,W139,W126)/SQRT(3)</f>
        <v>0.67567102654293754</v>
      </c>
      <c r="N164">
        <f t="shared" si="68"/>
        <v>0.5727512772230533</v>
      </c>
      <c r="O164">
        <f t="shared" si="68"/>
        <v>7.8806082879920955E-2</v>
      </c>
      <c r="P164">
        <f t="shared" si="68"/>
        <v>1.0279703048550572</v>
      </c>
      <c r="Q164">
        <f t="shared" si="68"/>
        <v>1.0432507862412066</v>
      </c>
      <c r="R164">
        <f t="shared" si="68"/>
        <v>0.40853244937075689</v>
      </c>
      <c r="S164">
        <f t="shared" si="68"/>
        <v>0.17350189861501586</v>
      </c>
    </row>
    <row r="165" spans="1:19" x14ac:dyDescent="0.25">
      <c r="A165" t="s">
        <v>1659</v>
      </c>
      <c r="B165">
        <f t="shared" ref="B165:B169" si="69">AVERAGE(V153,V140,V127)</f>
        <v>6.5959920316383789</v>
      </c>
      <c r="C165">
        <f t="shared" ref="C165:C169" si="70">AVERAGE(W153,W140,W127)</f>
        <v>6.0875255202245144</v>
      </c>
      <c r="D165">
        <f t="shared" ref="D165:D169" si="71">AVERAGE(X153,X140,X127)</f>
        <v>5.8245159607139447</v>
      </c>
      <c r="E165">
        <f t="shared" ref="E165:E169" si="72">AVERAGE(Y153,Y140,Y127)</f>
        <v>5.986825506569013</v>
      </c>
      <c r="F165">
        <f t="shared" ref="F165:F169" si="73">AVERAGE(Z153,Z140,Z127)</f>
        <v>5.0213225432622437</v>
      </c>
      <c r="G165">
        <f t="shared" ref="G165:G169" si="74">AVERAGE(AA153,AA140,AA127)</f>
        <v>4.9364854838957593</v>
      </c>
      <c r="H165">
        <f t="shared" ref="H165:H169" si="75">AVERAGE(AB153,AB140,AB127)</f>
        <v>4.2502452876521799</v>
      </c>
      <c r="I165">
        <f t="shared" ref="I165:I169" si="76">AVERAGE(AC153,AC140,AC127)</f>
        <v>3.8441421033545482</v>
      </c>
      <c r="K165" t="s">
        <v>1659</v>
      </c>
      <c r="L165">
        <f t="shared" ref="L165:L169" si="77">STDEV(V153,V140,V127)/SQRT(3)</f>
        <v>0.62275086045881189</v>
      </c>
      <c r="M165">
        <f t="shared" ref="M165:M169" si="78">STDEV(W153,W140,W127)/SQRT(3)</f>
        <v>0.24595636541180826</v>
      </c>
      <c r="N165">
        <f t="shared" ref="N165:N169" si="79">STDEV(X153,X140,X127)/SQRT(3)</f>
        <v>0.3488677236616709</v>
      </c>
      <c r="O165">
        <f t="shared" ref="O165:O169" si="80">STDEV(Y153,Y140,Y127)/SQRT(3)</f>
        <v>0.55148209464542397</v>
      </c>
      <c r="P165">
        <f t="shared" ref="P165:P169" si="81">STDEV(Z153,Z140,Z127)/SQRT(3)</f>
        <v>9.0277790149256201E-2</v>
      </c>
      <c r="Q165">
        <f t="shared" ref="Q165:Q169" si="82">STDEV(AA153,AA140,AA127)/SQRT(3)</f>
        <v>0.14842246051292163</v>
      </c>
      <c r="R165">
        <f t="shared" ref="R165:R169" si="83">STDEV(AB153,AB140,AB127)/SQRT(3)</f>
        <v>0.16122869849446272</v>
      </c>
      <c r="S165">
        <f t="shared" ref="S165:S169" si="84">STDEV(AC153,AC140,AC127)/SQRT(3)</f>
        <v>0.29591566661041413</v>
      </c>
    </row>
    <row r="166" spans="1:19" x14ac:dyDescent="0.25">
      <c r="A166" t="s">
        <v>1660</v>
      </c>
      <c r="B166">
        <f t="shared" ref="B166:I167" si="85">AVERAGE(V154,V141,V128)</f>
        <v>3.9827310511174905</v>
      </c>
      <c r="C166">
        <f t="shared" si="85"/>
        <v>3.3428031774149081</v>
      </c>
      <c r="D166">
        <f t="shared" si="85"/>
        <v>3.5527114463490004</v>
      </c>
      <c r="E166">
        <f t="shared" si="85"/>
        <v>3.5315724879267734</v>
      </c>
      <c r="F166">
        <f t="shared" si="85"/>
        <v>3.4109418769305009</v>
      </c>
      <c r="G166">
        <f t="shared" si="85"/>
        <v>3.3671694516481989</v>
      </c>
      <c r="H166">
        <f t="shared" si="85"/>
        <v>2.8891935772665214</v>
      </c>
      <c r="I166">
        <f t="shared" si="85"/>
        <v>2.9479731173634782</v>
      </c>
      <c r="K166" t="s">
        <v>1660</v>
      </c>
      <c r="L166">
        <f t="shared" ref="L166:S167" si="86">STDEV(V154,V141,V128)/SQRT(3)</f>
        <v>1.013427007393862</v>
      </c>
      <c r="M166">
        <f t="shared" si="86"/>
        <v>0.19145865426759071</v>
      </c>
      <c r="N166">
        <f t="shared" si="86"/>
        <v>0.1142066398682374</v>
      </c>
      <c r="O166">
        <f t="shared" si="86"/>
        <v>0.43809527877546123</v>
      </c>
      <c r="P166">
        <f t="shared" si="86"/>
        <v>0.30391716443065048</v>
      </c>
      <c r="Q166">
        <f t="shared" si="86"/>
        <v>6.1939279106378725E-2</v>
      </c>
      <c r="R166">
        <f t="shared" si="86"/>
        <v>0.16302433662685997</v>
      </c>
      <c r="S166">
        <f t="shared" si="86"/>
        <v>5.6072144776089197E-2</v>
      </c>
    </row>
    <row r="167" spans="1:19" x14ac:dyDescent="0.25">
      <c r="A167" t="s">
        <v>1661</v>
      </c>
      <c r="B167">
        <f t="shared" si="85"/>
        <v>3.1852899683759071</v>
      </c>
      <c r="C167">
        <f t="shared" si="85"/>
        <v>3.8474857473267448</v>
      </c>
      <c r="D167">
        <f t="shared" si="85"/>
        <v>3.4511238474698431</v>
      </c>
      <c r="E167">
        <f t="shared" si="85"/>
        <v>3.3027470881330974</v>
      </c>
      <c r="F167">
        <f t="shared" si="85"/>
        <v>3.5973961886471706</v>
      </c>
      <c r="G167">
        <f t="shared" si="85"/>
        <v>3.3976863452802029</v>
      </c>
      <c r="H167">
        <f t="shared" si="85"/>
        <v>3.0314310653792442</v>
      </c>
      <c r="I167">
        <f t="shared" si="85"/>
        <v>3.016710218182924</v>
      </c>
      <c r="K167" t="s">
        <v>1661</v>
      </c>
      <c r="L167">
        <f t="shared" si="86"/>
        <v>0.24451258710462478</v>
      </c>
      <c r="M167">
        <f t="shared" si="86"/>
        <v>0.71578350276391189</v>
      </c>
      <c r="N167">
        <f t="shared" si="86"/>
        <v>0.17607419183208156</v>
      </c>
      <c r="O167">
        <f t="shared" si="86"/>
        <v>0.21573583426501836</v>
      </c>
      <c r="P167">
        <f t="shared" si="86"/>
        <v>0.17386862928097646</v>
      </c>
      <c r="Q167">
        <f t="shared" si="86"/>
        <v>7.3122679723861814E-2</v>
      </c>
      <c r="R167">
        <f t="shared" si="86"/>
        <v>0.25515914065798351</v>
      </c>
      <c r="S167">
        <f t="shared" si="86"/>
        <v>0.10683422412271781</v>
      </c>
    </row>
    <row r="168" spans="1:19" x14ac:dyDescent="0.25">
      <c r="A168" t="s">
        <v>1662</v>
      </c>
      <c r="B168">
        <f t="shared" si="69"/>
        <v>2.9605462991721105</v>
      </c>
      <c r="C168">
        <f t="shared" si="70"/>
        <v>3.8550694328257009</v>
      </c>
      <c r="D168">
        <f t="shared" si="71"/>
        <v>3.1714292816604179</v>
      </c>
      <c r="E168">
        <f t="shared" si="72"/>
        <v>3.5500550539067413</v>
      </c>
      <c r="F168">
        <f t="shared" si="73"/>
        <v>3.3455415731486018</v>
      </c>
      <c r="G168">
        <f t="shared" si="74"/>
        <v>3.3779388506401564</v>
      </c>
      <c r="H168">
        <f t="shared" si="75"/>
        <v>3.0561811795914036</v>
      </c>
      <c r="I168">
        <f t="shared" si="76"/>
        <v>2.851593746957366</v>
      </c>
      <c r="K168" t="s">
        <v>1662</v>
      </c>
      <c r="L168">
        <f t="shared" si="77"/>
        <v>0.46908885874728889</v>
      </c>
      <c r="M168">
        <f t="shared" si="78"/>
        <v>0.51932891847939655</v>
      </c>
      <c r="N168">
        <f t="shared" si="79"/>
        <v>0.12174512122356401</v>
      </c>
      <c r="O168">
        <f t="shared" si="80"/>
        <v>0.25832198519066274</v>
      </c>
      <c r="P168">
        <f t="shared" si="81"/>
        <v>0.14467914287378802</v>
      </c>
      <c r="Q168">
        <f t="shared" si="82"/>
        <v>7.7350059191616943E-2</v>
      </c>
      <c r="R168">
        <f t="shared" si="83"/>
        <v>0.32477404740031846</v>
      </c>
      <c r="S168">
        <f t="shared" si="84"/>
        <v>0.19429934956747921</v>
      </c>
    </row>
    <row r="169" spans="1:19" x14ac:dyDescent="0.25">
      <c r="A169" t="s">
        <v>1663</v>
      </c>
      <c r="B169">
        <f t="shared" si="69"/>
        <v>100</v>
      </c>
      <c r="C169">
        <f t="shared" si="70"/>
        <v>3.0527193823143008</v>
      </c>
      <c r="D169">
        <f t="shared" si="71"/>
        <v>3.7123738024660091</v>
      </c>
      <c r="E169">
        <f t="shared" si="72"/>
        <v>2.7371027306480307</v>
      </c>
      <c r="F169">
        <f t="shared" si="73"/>
        <v>3.3680055110746472</v>
      </c>
      <c r="G169">
        <f t="shared" si="74"/>
        <v>3.1448349836582103</v>
      </c>
      <c r="H169">
        <f t="shared" si="75"/>
        <v>3.3496783797111811</v>
      </c>
      <c r="I169">
        <f t="shared" si="76"/>
        <v>3.5024702049305882</v>
      </c>
      <c r="K169" t="s">
        <v>1663</v>
      </c>
      <c r="L169">
        <f t="shared" si="77"/>
        <v>0</v>
      </c>
      <c r="M169">
        <f t="shared" si="78"/>
        <v>0.35981879178568699</v>
      </c>
      <c r="N169">
        <f t="shared" si="79"/>
        <v>0.18578982387945692</v>
      </c>
      <c r="O169">
        <f t="shared" si="80"/>
        <v>0.66859356934685044</v>
      </c>
      <c r="P169">
        <f t="shared" si="81"/>
        <v>0.34748736261700425</v>
      </c>
      <c r="Q169">
        <f t="shared" si="82"/>
        <v>0.29773745352366027</v>
      </c>
      <c r="R169">
        <f t="shared" si="83"/>
        <v>0.22240710387699822</v>
      </c>
      <c r="S169">
        <f t="shared" si="84"/>
        <v>0.64348703423954123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972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976</v>
      </c>
      <c r="D176" s="219" t="s">
        <v>976</v>
      </c>
      <c r="E176" s="219" t="s">
        <v>976</v>
      </c>
      <c r="F176" s="219" t="s">
        <v>976</v>
      </c>
      <c r="G176" s="219" t="s">
        <v>976</v>
      </c>
      <c r="H176" s="219" t="s">
        <v>976</v>
      </c>
      <c r="I176" s="220" t="s">
        <v>976</v>
      </c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980</v>
      </c>
      <c r="D177" s="219" t="s">
        <v>980</v>
      </c>
      <c r="E177" s="219" t="s">
        <v>980</v>
      </c>
      <c r="F177" s="219" t="s">
        <v>980</v>
      </c>
      <c r="G177" s="219" t="s">
        <v>980</v>
      </c>
      <c r="H177" s="219" t="s">
        <v>980</v>
      </c>
      <c r="I177" s="220" t="s">
        <v>980</v>
      </c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984</v>
      </c>
      <c r="D178" s="219" t="s">
        <v>984</v>
      </c>
      <c r="E178" s="219" t="s">
        <v>984</v>
      </c>
      <c r="F178" s="219" t="s">
        <v>984</v>
      </c>
      <c r="G178" s="219" t="s">
        <v>984</v>
      </c>
      <c r="H178" s="219" t="s">
        <v>984</v>
      </c>
      <c r="I178" s="220" t="s">
        <v>984</v>
      </c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988</v>
      </c>
      <c r="D179" s="219" t="s">
        <v>988</v>
      </c>
      <c r="E179" s="219" t="s">
        <v>988</v>
      </c>
      <c r="F179" s="219" t="s">
        <v>988</v>
      </c>
      <c r="G179" s="219" t="s">
        <v>988</v>
      </c>
      <c r="H179" s="219" t="s">
        <v>988</v>
      </c>
      <c r="I179" s="220" t="s">
        <v>988</v>
      </c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992</v>
      </c>
      <c r="D180" s="219" t="s">
        <v>992</v>
      </c>
      <c r="E180" s="219" t="s">
        <v>992</v>
      </c>
      <c r="F180" s="219" t="s">
        <v>992</v>
      </c>
      <c r="G180" s="219" t="s">
        <v>992</v>
      </c>
      <c r="H180" s="219" t="s">
        <v>992</v>
      </c>
      <c r="I180" s="220" t="s">
        <v>992</v>
      </c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">
        <v>2462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L189">
        <v>1</v>
      </c>
      <c r="M189">
        <v>2</v>
      </c>
      <c r="N189">
        <v>3</v>
      </c>
      <c r="O189">
        <v>4</v>
      </c>
      <c r="P189">
        <v>5</v>
      </c>
      <c r="Q189">
        <v>6</v>
      </c>
      <c r="R189">
        <v>7</v>
      </c>
      <c r="S189">
        <v>8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</row>
    <row r="190" spans="1:29" x14ac:dyDescent="0.25">
      <c r="A190" t="s">
        <v>1658</v>
      </c>
      <c r="B190">
        <v>47214</v>
      </c>
      <c r="C190">
        <v>43102</v>
      </c>
      <c r="D190">
        <v>57997</v>
      </c>
      <c r="E190">
        <v>47929</v>
      </c>
      <c r="F190">
        <v>45133</v>
      </c>
      <c r="G190">
        <v>45059</v>
      </c>
      <c r="H190">
        <v>46323</v>
      </c>
      <c r="I190">
        <v>55208</v>
      </c>
      <c r="K190" t="s">
        <v>1658</v>
      </c>
      <c r="L190">
        <f>B190-$E$196</f>
        <v>37549</v>
      </c>
      <c r="M190">
        <f t="shared" ref="M190:S190" si="87">C190-$E$196</f>
        <v>33437</v>
      </c>
      <c r="N190">
        <f t="shared" si="87"/>
        <v>48332</v>
      </c>
      <c r="O190">
        <f t="shared" si="87"/>
        <v>38264</v>
      </c>
      <c r="P190">
        <f t="shared" si="87"/>
        <v>35468</v>
      </c>
      <c r="Q190">
        <f t="shared" si="87"/>
        <v>35394</v>
      </c>
      <c r="R190">
        <f t="shared" si="87"/>
        <v>36658</v>
      </c>
      <c r="S190">
        <f t="shared" si="87"/>
        <v>45543</v>
      </c>
      <c r="U190" t="s">
        <v>1658</v>
      </c>
      <c r="V190">
        <f>L190/$O$196*100</f>
        <v>111.45995151635087</v>
      </c>
      <c r="W190">
        <f t="shared" ref="W190:AC190" si="88">M190/$O$196*100</f>
        <v>99.253945480631273</v>
      </c>
      <c r="X190">
        <f t="shared" si="88"/>
        <v>143.46806510661455</v>
      </c>
      <c r="Y190">
        <f t="shared" si="88"/>
        <v>113.58234799386533</v>
      </c>
      <c r="Z190">
        <f t="shared" si="88"/>
        <v>105.2827388314451</v>
      </c>
      <c r="AA190">
        <f t="shared" si="88"/>
        <v>105.06307821698906</v>
      </c>
      <c r="AB190">
        <f t="shared" si="88"/>
        <v>108.81511898283283</v>
      </c>
      <c r="AC190">
        <f t="shared" si="88"/>
        <v>135.18923465096719</v>
      </c>
    </row>
    <row r="191" spans="1:29" x14ac:dyDescent="0.25">
      <c r="A191" t="s">
        <v>1659</v>
      </c>
      <c r="B191">
        <v>43589</v>
      </c>
      <c r="C191">
        <v>50256</v>
      </c>
      <c r="D191">
        <v>40079</v>
      </c>
      <c r="E191">
        <v>45311</v>
      </c>
      <c r="F191">
        <v>44471</v>
      </c>
      <c r="G191">
        <v>43383</v>
      </c>
      <c r="H191">
        <v>44908</v>
      </c>
      <c r="I191">
        <v>50116</v>
      </c>
      <c r="K191" t="s">
        <v>1659</v>
      </c>
      <c r="L191">
        <f t="shared" ref="L191:L195" si="89">B191-$E$196</f>
        <v>33924</v>
      </c>
      <c r="M191">
        <f t="shared" ref="M191:M195" si="90">C191-$E$196</f>
        <v>40591</v>
      </c>
      <c r="N191">
        <f t="shared" ref="N191:N195" si="91">D191-$E$196</f>
        <v>30414</v>
      </c>
      <c r="O191">
        <f t="shared" ref="O191:O195" si="92">E191-$E$196</f>
        <v>35646</v>
      </c>
      <c r="P191">
        <f t="shared" ref="P191:P195" si="93">F191-$E$196</f>
        <v>34806</v>
      </c>
      <c r="Q191">
        <f t="shared" ref="Q191:Q195" si="94">G191-$E$196</f>
        <v>33718</v>
      </c>
      <c r="R191">
        <f t="shared" ref="R191:R195" si="95">H191-$E$196</f>
        <v>35243</v>
      </c>
      <c r="S191">
        <f t="shared" ref="S191:S195" si="96">I191-$E$196</f>
        <v>40451</v>
      </c>
      <c r="U191" t="s">
        <v>1659</v>
      </c>
      <c r="V191">
        <f t="shared" ref="V191:V195" si="97">L191/$O$196*100</f>
        <v>100.69954979468659</v>
      </c>
      <c r="W191">
        <f t="shared" ref="W191:W195" si="98">M191/$O$196*100</f>
        <v>120.48978380250333</v>
      </c>
      <c r="X191">
        <f t="shared" ref="X191:X195" si="99">N191/$O$196*100</f>
        <v>90.280512541433723</v>
      </c>
      <c r="Y191">
        <f t="shared" ref="Y191:Y195" si="100">O191/$O$196*100</f>
        <v>105.81111166081234</v>
      </c>
      <c r="Z191">
        <f t="shared" ref="Z191:Z195" si="101">P191/$O$196*100</f>
        <v>103.31766684806807</v>
      </c>
      <c r="AA191">
        <f t="shared" ref="AA191:AA195" si="102">Q191/$O$196*100</f>
        <v>100.08806213822787</v>
      </c>
      <c r="AB191">
        <f t="shared" ref="AB191:AB195" si="103">R191/$O$196*100</f>
        <v>104.61485182803145</v>
      </c>
      <c r="AC191">
        <f t="shared" ref="AC191:AC195" si="104">S191/$O$196*100</f>
        <v>120.07420966704596</v>
      </c>
    </row>
    <row r="192" spans="1:29" x14ac:dyDescent="0.25">
      <c r="A192" t="s">
        <v>1660</v>
      </c>
      <c r="B192">
        <v>39257</v>
      </c>
      <c r="C192">
        <v>48285</v>
      </c>
      <c r="D192">
        <v>42891</v>
      </c>
      <c r="E192">
        <v>53733</v>
      </c>
      <c r="F192">
        <v>43554</v>
      </c>
      <c r="G192">
        <v>45673</v>
      </c>
      <c r="H192">
        <v>45423</v>
      </c>
      <c r="I192">
        <v>49255</v>
      </c>
      <c r="K192" t="s">
        <v>1660</v>
      </c>
      <c r="L192">
        <f t="shared" si="89"/>
        <v>29592</v>
      </c>
      <c r="M192">
        <f t="shared" si="90"/>
        <v>38620</v>
      </c>
      <c r="N192">
        <f t="shared" si="91"/>
        <v>33226</v>
      </c>
      <c r="O192">
        <f t="shared" si="92"/>
        <v>44068</v>
      </c>
      <c r="P192">
        <f t="shared" si="93"/>
        <v>33889</v>
      </c>
      <c r="Q192">
        <f t="shared" si="94"/>
        <v>36008</v>
      </c>
      <c r="R192">
        <f t="shared" si="95"/>
        <v>35758</v>
      </c>
      <c r="S192">
        <f t="shared" si="96"/>
        <v>39590</v>
      </c>
      <c r="U192" t="s">
        <v>1660</v>
      </c>
      <c r="V192">
        <f t="shared" si="97"/>
        <v>87.840498688962541</v>
      </c>
      <c r="W192">
        <f t="shared" si="98"/>
        <v>114.63909365259981</v>
      </c>
      <c r="X192">
        <f t="shared" si="99"/>
        <v>98.627615890763366</v>
      </c>
      <c r="Y192">
        <f t="shared" si="100"/>
        <v>130.81086429525553</v>
      </c>
      <c r="Z192">
        <f t="shared" si="101"/>
        <v>100.59565626082222</v>
      </c>
      <c r="AA192">
        <f t="shared" si="102"/>
        <v>106.88566763963784</v>
      </c>
      <c r="AB192">
        <f t="shared" si="103"/>
        <v>106.14357096917824</v>
      </c>
      <c r="AC192">
        <f t="shared" si="104"/>
        <v>117.51842873398309</v>
      </c>
    </row>
    <row r="193" spans="1:29" x14ac:dyDescent="0.25">
      <c r="A193" t="s">
        <v>1661</v>
      </c>
      <c r="B193">
        <v>41252</v>
      </c>
      <c r="C193">
        <v>39990</v>
      </c>
      <c r="D193">
        <v>40312</v>
      </c>
      <c r="E193">
        <v>48446</v>
      </c>
      <c r="F193">
        <v>43089</v>
      </c>
      <c r="G193">
        <v>46462</v>
      </c>
      <c r="H193">
        <v>38270</v>
      </c>
      <c r="I193">
        <v>41399</v>
      </c>
      <c r="K193" t="s">
        <v>1661</v>
      </c>
      <c r="L193">
        <f t="shared" si="89"/>
        <v>31587</v>
      </c>
      <c r="M193">
        <f t="shared" si="90"/>
        <v>30325</v>
      </c>
      <c r="N193">
        <f t="shared" si="91"/>
        <v>30647</v>
      </c>
      <c r="O193">
        <f t="shared" si="92"/>
        <v>38781</v>
      </c>
      <c r="P193">
        <f t="shared" si="93"/>
        <v>33424</v>
      </c>
      <c r="Q193">
        <f t="shared" si="94"/>
        <v>36797</v>
      </c>
      <c r="R193">
        <f t="shared" si="95"/>
        <v>28605</v>
      </c>
      <c r="S193">
        <f t="shared" si="96"/>
        <v>31734</v>
      </c>
      <c r="U193" t="s">
        <v>1661</v>
      </c>
      <c r="V193">
        <f t="shared" si="97"/>
        <v>93.762430119230189</v>
      </c>
      <c r="W193">
        <f t="shared" si="98"/>
        <v>90.016326126750101</v>
      </c>
      <c r="X193">
        <f t="shared" si="99"/>
        <v>90.972146638302078</v>
      </c>
      <c r="Y193">
        <f t="shared" si="100"/>
        <v>115.11700390837578</v>
      </c>
      <c r="Z193">
        <f t="shared" si="101"/>
        <v>99.21535645376737</v>
      </c>
      <c r="AA193">
        <f t="shared" si="102"/>
        <v>109.22772473160836</v>
      </c>
      <c r="AB193">
        <f t="shared" si="103"/>
        <v>84.910701033988019</v>
      </c>
      <c r="AC193">
        <f t="shared" si="104"/>
        <v>94.198782961460438</v>
      </c>
    </row>
    <row r="194" spans="1:29" x14ac:dyDescent="0.25">
      <c r="A194" t="s">
        <v>1662</v>
      </c>
      <c r="B194">
        <v>44257</v>
      </c>
      <c r="C194">
        <v>28405</v>
      </c>
      <c r="D194">
        <v>41848</v>
      </c>
      <c r="E194">
        <v>43590</v>
      </c>
      <c r="F194">
        <v>45661</v>
      </c>
      <c r="G194">
        <v>41101</v>
      </c>
      <c r="H194">
        <v>39954</v>
      </c>
      <c r="I194">
        <v>50819</v>
      </c>
      <c r="K194" t="s">
        <v>1662</v>
      </c>
      <c r="L194">
        <f t="shared" si="89"/>
        <v>34592</v>
      </c>
      <c r="M194">
        <f t="shared" si="90"/>
        <v>18740</v>
      </c>
      <c r="N194">
        <f t="shared" si="91"/>
        <v>32183</v>
      </c>
      <c r="O194">
        <f t="shared" si="92"/>
        <v>33925</v>
      </c>
      <c r="P194">
        <f t="shared" si="93"/>
        <v>35996</v>
      </c>
      <c r="Q194">
        <f t="shared" si="94"/>
        <v>31436</v>
      </c>
      <c r="R194">
        <f t="shared" si="95"/>
        <v>30289</v>
      </c>
      <c r="S194">
        <f t="shared" si="96"/>
        <v>41154</v>
      </c>
      <c r="U194" t="s">
        <v>1662</v>
      </c>
      <c r="V194">
        <f t="shared" si="97"/>
        <v>102.68243209815464</v>
      </c>
      <c r="W194">
        <f t="shared" si="98"/>
        <v>55.627566417651998</v>
      </c>
      <c r="X194">
        <f t="shared" si="99"/>
        <v>95.531588581605888</v>
      </c>
      <c r="Y194">
        <f t="shared" si="100"/>
        <v>100.70251818136842</v>
      </c>
      <c r="Z194">
        <f t="shared" si="101"/>
        <v>106.8500469994558</v>
      </c>
      <c r="AA194">
        <f t="shared" si="102"/>
        <v>93.314203730272595</v>
      </c>
      <c r="AB194">
        <f t="shared" si="103"/>
        <v>89.909464206203921</v>
      </c>
      <c r="AC194">
        <f t="shared" si="104"/>
        <v>122.16098550437837</v>
      </c>
    </row>
    <row r="195" spans="1:29" x14ac:dyDescent="0.25">
      <c r="A195" t="s">
        <v>1663</v>
      </c>
      <c r="B195">
        <v>10650</v>
      </c>
      <c r="C195">
        <v>45195</v>
      </c>
      <c r="D195">
        <v>42522</v>
      </c>
      <c r="E195">
        <v>49770</v>
      </c>
      <c r="F195">
        <v>40766</v>
      </c>
      <c r="G195">
        <v>47618</v>
      </c>
      <c r="H195">
        <v>45306</v>
      </c>
      <c r="I195">
        <v>48867</v>
      </c>
      <c r="K195" t="s">
        <v>1663</v>
      </c>
      <c r="L195">
        <f t="shared" si="89"/>
        <v>985</v>
      </c>
      <c r="M195">
        <f t="shared" si="90"/>
        <v>35530</v>
      </c>
      <c r="N195">
        <f t="shared" si="91"/>
        <v>32857</v>
      </c>
      <c r="O195">
        <f t="shared" si="92"/>
        <v>40105</v>
      </c>
      <c r="P195">
        <f t="shared" si="93"/>
        <v>31101</v>
      </c>
      <c r="Q195">
        <f t="shared" si="94"/>
        <v>37953</v>
      </c>
      <c r="R195">
        <f t="shared" si="95"/>
        <v>35641</v>
      </c>
      <c r="S195">
        <f t="shared" si="96"/>
        <v>39202</v>
      </c>
      <c r="U195" t="s">
        <v>1663</v>
      </c>
      <c r="V195">
        <f t="shared" si="97"/>
        <v>2.9238608816108442</v>
      </c>
      <c r="W195">
        <f t="shared" si="98"/>
        <v>105.46677880571909</v>
      </c>
      <c r="X195">
        <f t="shared" si="99"/>
        <v>97.532281205164978</v>
      </c>
      <c r="Y195">
        <f t="shared" si="100"/>
        <v>119.04714787512987</v>
      </c>
      <c r="Z195">
        <f t="shared" si="101"/>
        <v>92.319794191856715</v>
      </c>
      <c r="AA195">
        <f t="shared" si="102"/>
        <v>112.65917973581358</v>
      </c>
      <c r="AB195">
        <f t="shared" si="103"/>
        <v>105.79626972740314</v>
      </c>
      <c r="AC195">
        <f t="shared" si="104"/>
        <v>116.36669470142978</v>
      </c>
    </row>
    <row r="196" spans="1:29" x14ac:dyDescent="0.25">
      <c r="A196" t="s">
        <v>1664</v>
      </c>
      <c r="B196">
        <v>9643</v>
      </c>
      <c r="C196">
        <v>9630</v>
      </c>
      <c r="D196">
        <v>9722</v>
      </c>
      <c r="E196">
        <f>AVERAGE(B196:D196)</f>
        <v>9665</v>
      </c>
      <c r="O196">
        <f>AVERAGE(L190:L192)</f>
        <v>33688.333333333336</v>
      </c>
    </row>
    <row r="197" spans="1:29" x14ac:dyDescent="0.25">
      <c r="A197" t="s">
        <v>1665</v>
      </c>
    </row>
    <row r="200" spans="1:29" x14ac:dyDescent="0.25">
      <c r="A200" s="7" t="s">
        <v>2463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L202">
        <v>1</v>
      </c>
      <c r="M202">
        <v>2</v>
      </c>
      <c r="N202">
        <v>3</v>
      </c>
      <c r="O202">
        <v>4</v>
      </c>
      <c r="P202">
        <v>5</v>
      </c>
      <c r="Q202">
        <v>6</v>
      </c>
      <c r="R202">
        <v>7</v>
      </c>
      <c r="S202">
        <v>8</v>
      </c>
      <c r="V202">
        <v>1</v>
      </c>
      <c r="W202">
        <v>2</v>
      </c>
      <c r="X202">
        <v>3</v>
      </c>
      <c r="Y202">
        <v>4</v>
      </c>
      <c r="Z202">
        <v>5</v>
      </c>
      <c r="AA202">
        <v>6</v>
      </c>
      <c r="AB202">
        <v>7</v>
      </c>
      <c r="AC202">
        <v>8</v>
      </c>
    </row>
    <row r="203" spans="1:29" x14ac:dyDescent="0.25">
      <c r="A203" t="s">
        <v>1658</v>
      </c>
      <c r="B203">
        <v>50052</v>
      </c>
      <c r="C203">
        <v>40364</v>
      </c>
      <c r="D203">
        <v>42450</v>
      </c>
      <c r="E203">
        <v>49078</v>
      </c>
      <c r="F203">
        <v>40909</v>
      </c>
      <c r="G203">
        <v>38002</v>
      </c>
      <c r="H203">
        <v>36695</v>
      </c>
      <c r="I203">
        <v>47390</v>
      </c>
      <c r="K203" t="s">
        <v>1658</v>
      </c>
      <c r="L203">
        <f>B203-$E$209</f>
        <v>38511.666666666664</v>
      </c>
      <c r="M203">
        <f t="shared" ref="M203:S203" si="105">C203-$E$209</f>
        <v>28823.666666666664</v>
      </c>
      <c r="N203">
        <f t="shared" si="105"/>
        <v>30909.666666666664</v>
      </c>
      <c r="O203">
        <f t="shared" si="105"/>
        <v>37537.666666666664</v>
      </c>
      <c r="P203">
        <f t="shared" si="105"/>
        <v>29368.666666666664</v>
      </c>
      <c r="Q203">
        <f t="shared" si="105"/>
        <v>26461.666666666664</v>
      </c>
      <c r="R203">
        <f t="shared" si="105"/>
        <v>25154.666666666664</v>
      </c>
      <c r="S203">
        <f t="shared" si="105"/>
        <v>35849.666666666664</v>
      </c>
    </row>
    <row r="204" spans="1:29" x14ac:dyDescent="0.25">
      <c r="A204" t="s">
        <v>1659</v>
      </c>
      <c r="B204">
        <v>54597</v>
      </c>
      <c r="C204">
        <v>40457</v>
      </c>
      <c r="D204">
        <v>34941</v>
      </c>
      <c r="E204">
        <v>39124</v>
      </c>
      <c r="F204">
        <v>35797</v>
      </c>
      <c r="G204">
        <v>40087</v>
      </c>
      <c r="H204">
        <v>34051</v>
      </c>
      <c r="I204">
        <v>41916</v>
      </c>
      <c r="K204" t="s">
        <v>1659</v>
      </c>
      <c r="L204">
        <f t="shared" ref="L204:L208" si="106">B204-$E$209</f>
        <v>43056.666666666664</v>
      </c>
      <c r="M204">
        <f t="shared" ref="M204:M208" si="107">C204-$E$209</f>
        <v>28916.666666666664</v>
      </c>
      <c r="N204">
        <f t="shared" ref="N204:N208" si="108">D204-$E$209</f>
        <v>23400.666666666664</v>
      </c>
      <c r="O204">
        <f t="shared" ref="O204:O208" si="109">E204-$E$209</f>
        <v>27583.666666666664</v>
      </c>
      <c r="P204">
        <f t="shared" ref="P204:P208" si="110">F204-$E$209</f>
        <v>24256.666666666664</v>
      </c>
      <c r="Q204">
        <f t="shared" ref="Q204:Q208" si="111">G204-$E$209</f>
        <v>28546.666666666664</v>
      </c>
      <c r="R204">
        <f t="shared" ref="R204:R208" si="112">H204-$E$209</f>
        <v>22510.666666666664</v>
      </c>
      <c r="S204">
        <f t="shared" ref="S204:S208" si="113">I204-$E$209</f>
        <v>30375.666666666664</v>
      </c>
      <c r="U204" t="s">
        <v>1658</v>
      </c>
      <c r="V204">
        <f>L203/$O$209*100</f>
        <v>101.90518191841235</v>
      </c>
      <c r="W204">
        <f t="shared" ref="W204:AC204" si="114">M203/$O$209*100</f>
        <v>76.269900771775085</v>
      </c>
      <c r="X204">
        <f t="shared" si="114"/>
        <v>81.789636163175302</v>
      </c>
      <c r="Y204">
        <f t="shared" si="114"/>
        <v>99.327894156560092</v>
      </c>
      <c r="Z204">
        <f t="shared" si="114"/>
        <v>77.712017640573322</v>
      </c>
      <c r="AA204">
        <f t="shared" si="114"/>
        <v>70.019845644983462</v>
      </c>
      <c r="AB204">
        <f t="shared" si="114"/>
        <v>66.561411245865486</v>
      </c>
      <c r="AC204">
        <f t="shared" si="114"/>
        <v>94.861300992282253</v>
      </c>
    </row>
    <row r="205" spans="1:29" x14ac:dyDescent="0.25">
      <c r="A205" t="s">
        <v>1660</v>
      </c>
      <c r="B205">
        <v>43347</v>
      </c>
      <c r="C205">
        <v>50454</v>
      </c>
      <c r="D205">
        <v>42875</v>
      </c>
      <c r="E205">
        <v>39953</v>
      </c>
      <c r="F205">
        <v>36641</v>
      </c>
      <c r="G205">
        <v>42056</v>
      </c>
      <c r="H205">
        <v>42597</v>
      </c>
      <c r="I205">
        <v>47448</v>
      </c>
      <c r="K205" t="s">
        <v>1660</v>
      </c>
      <c r="L205">
        <f t="shared" si="106"/>
        <v>31806.666666666664</v>
      </c>
      <c r="M205">
        <f t="shared" si="107"/>
        <v>38913.666666666664</v>
      </c>
      <c r="N205">
        <f t="shared" si="108"/>
        <v>31334.666666666664</v>
      </c>
      <c r="O205">
        <f t="shared" si="109"/>
        <v>28412.666666666664</v>
      </c>
      <c r="P205">
        <f t="shared" si="110"/>
        <v>25100.666666666664</v>
      </c>
      <c r="Q205">
        <f t="shared" si="111"/>
        <v>30515.666666666664</v>
      </c>
      <c r="R205">
        <f t="shared" si="112"/>
        <v>31056.666666666664</v>
      </c>
      <c r="S205">
        <f t="shared" si="113"/>
        <v>35907.666666666664</v>
      </c>
      <c r="U205" t="s">
        <v>1659</v>
      </c>
      <c r="V205">
        <f t="shared" ref="V205:V209" si="115">L204/$O$209*100</f>
        <v>113.9316427783903</v>
      </c>
      <c r="W205">
        <f t="shared" ref="W205:W209" si="116">M204/$O$209*100</f>
        <v>76.515986769570006</v>
      </c>
      <c r="X205">
        <f t="shared" ref="X205:X209" si="117">N204/$O$209*100</f>
        <v>61.920176405733187</v>
      </c>
      <c r="Y205">
        <f t="shared" ref="Y205:Y209" si="118">O204/$O$209*100</f>
        <v>72.988754134509364</v>
      </c>
      <c r="Z205">
        <f t="shared" ref="Z205:Z209" si="119">P204/$O$209*100</f>
        <v>64.185226019845643</v>
      </c>
      <c r="AA205">
        <f t="shared" ref="AA205:AA209" si="120">Q204/$O$209*100</f>
        <v>75.536934950385884</v>
      </c>
      <c r="AB205">
        <f t="shared" ref="AB205:AB209" si="121">R204/$O$209*100</f>
        <v>59.565159867695691</v>
      </c>
      <c r="AC205">
        <f t="shared" ref="AC205:AC209" si="122">S204/$O$209*100</f>
        <v>80.376626240352806</v>
      </c>
    </row>
    <row r="206" spans="1:29" x14ac:dyDescent="0.25">
      <c r="A206" t="s">
        <v>1661</v>
      </c>
      <c r="B206">
        <v>41143</v>
      </c>
      <c r="C206">
        <v>45052</v>
      </c>
      <c r="D206">
        <v>39680</v>
      </c>
      <c r="E206">
        <v>41779</v>
      </c>
      <c r="F206">
        <v>35947</v>
      </c>
      <c r="G206">
        <v>43214</v>
      </c>
      <c r="H206">
        <v>36656</v>
      </c>
      <c r="I206">
        <v>48295</v>
      </c>
      <c r="K206" t="s">
        <v>1661</v>
      </c>
      <c r="L206">
        <f t="shared" si="106"/>
        <v>29602.666666666664</v>
      </c>
      <c r="M206">
        <f t="shared" si="107"/>
        <v>33511.666666666664</v>
      </c>
      <c r="N206">
        <f t="shared" si="108"/>
        <v>28139.666666666664</v>
      </c>
      <c r="O206">
        <f t="shared" si="109"/>
        <v>30238.666666666664</v>
      </c>
      <c r="P206">
        <f t="shared" si="110"/>
        <v>24406.666666666664</v>
      </c>
      <c r="Q206">
        <f t="shared" si="111"/>
        <v>31673.666666666664</v>
      </c>
      <c r="R206">
        <f t="shared" si="112"/>
        <v>25115.666666666664</v>
      </c>
      <c r="S206">
        <f t="shared" si="113"/>
        <v>36754.666666666664</v>
      </c>
      <c r="U206" t="s">
        <v>1660</v>
      </c>
      <c r="V206">
        <f t="shared" si="115"/>
        <v>84.163175303197363</v>
      </c>
      <c r="W206">
        <f t="shared" si="116"/>
        <v>102.96890848952592</v>
      </c>
      <c r="X206">
        <f t="shared" si="117"/>
        <v>82.914222712238157</v>
      </c>
      <c r="Y206">
        <f t="shared" si="118"/>
        <v>75.182359426681373</v>
      </c>
      <c r="Z206">
        <f t="shared" si="119"/>
        <v>66.418522601984563</v>
      </c>
      <c r="AA206">
        <f t="shared" si="120"/>
        <v>80.747078280044107</v>
      </c>
      <c r="AB206">
        <f t="shared" si="121"/>
        <v>82.178610804851161</v>
      </c>
      <c r="AC206">
        <f t="shared" si="122"/>
        <v>95.014773980154359</v>
      </c>
    </row>
    <row r="207" spans="1:29" x14ac:dyDescent="0.25">
      <c r="A207" t="s">
        <v>1662</v>
      </c>
      <c r="B207">
        <v>39118</v>
      </c>
      <c r="C207">
        <v>38640</v>
      </c>
      <c r="D207">
        <v>45545</v>
      </c>
      <c r="E207">
        <v>38984</v>
      </c>
      <c r="F207">
        <v>38057</v>
      </c>
      <c r="G207">
        <v>49429</v>
      </c>
      <c r="H207">
        <v>42231</v>
      </c>
      <c r="I207">
        <v>45753</v>
      </c>
      <c r="K207" t="s">
        <v>1662</v>
      </c>
      <c r="L207">
        <f t="shared" si="106"/>
        <v>27577.666666666664</v>
      </c>
      <c r="M207">
        <f t="shared" si="107"/>
        <v>27099.666666666664</v>
      </c>
      <c r="N207">
        <f t="shared" si="108"/>
        <v>34004.666666666664</v>
      </c>
      <c r="O207">
        <f t="shared" si="109"/>
        <v>27443.666666666664</v>
      </c>
      <c r="P207">
        <f t="shared" si="110"/>
        <v>26516.666666666664</v>
      </c>
      <c r="Q207">
        <f t="shared" si="111"/>
        <v>37888.666666666664</v>
      </c>
      <c r="R207">
        <f t="shared" si="112"/>
        <v>30690.666666666664</v>
      </c>
      <c r="S207">
        <f t="shared" si="113"/>
        <v>34212.666666666664</v>
      </c>
      <c r="U207" t="s">
        <v>1661</v>
      </c>
      <c r="V207">
        <f t="shared" si="115"/>
        <v>78.33120176405734</v>
      </c>
      <c r="W207">
        <f t="shared" si="116"/>
        <v>88.674751929437704</v>
      </c>
      <c r="X207">
        <f t="shared" si="117"/>
        <v>74.459977949283356</v>
      </c>
      <c r="Y207">
        <f t="shared" si="118"/>
        <v>80.014112458654907</v>
      </c>
      <c r="Z207">
        <f t="shared" si="119"/>
        <v>64.58213891951489</v>
      </c>
      <c r="AA207">
        <f t="shared" si="120"/>
        <v>83.811245865490619</v>
      </c>
      <c r="AB207">
        <f t="shared" si="121"/>
        <v>66.458213891951488</v>
      </c>
      <c r="AC207">
        <f t="shared" si="122"/>
        <v>97.256008820286652</v>
      </c>
    </row>
    <row r="208" spans="1:29" x14ac:dyDescent="0.25">
      <c r="A208" t="s">
        <v>1663</v>
      </c>
      <c r="B208">
        <v>11501</v>
      </c>
      <c r="C208">
        <v>51076</v>
      </c>
      <c r="D208">
        <v>38252</v>
      </c>
      <c r="E208">
        <v>25688</v>
      </c>
      <c r="F208">
        <v>41438</v>
      </c>
      <c r="G208">
        <v>45690</v>
      </c>
      <c r="H208">
        <v>44665</v>
      </c>
      <c r="I208">
        <v>59044</v>
      </c>
      <c r="K208" t="s">
        <v>1663</v>
      </c>
      <c r="L208">
        <f t="shared" si="106"/>
        <v>-39.33333333333394</v>
      </c>
      <c r="M208">
        <f t="shared" si="107"/>
        <v>39535.666666666664</v>
      </c>
      <c r="N208">
        <f t="shared" si="108"/>
        <v>26711.666666666664</v>
      </c>
      <c r="O208">
        <f t="shared" si="109"/>
        <v>14147.666666666666</v>
      </c>
      <c r="P208">
        <f t="shared" si="110"/>
        <v>29897.666666666664</v>
      </c>
      <c r="Q208">
        <f t="shared" si="111"/>
        <v>34149.666666666664</v>
      </c>
      <c r="R208">
        <f t="shared" si="112"/>
        <v>33124.666666666664</v>
      </c>
      <c r="S208">
        <f t="shared" si="113"/>
        <v>47503.666666666664</v>
      </c>
      <c r="U208" t="s">
        <v>1662</v>
      </c>
      <c r="V208">
        <f t="shared" si="115"/>
        <v>72.972877618522602</v>
      </c>
      <c r="W208">
        <f t="shared" si="116"/>
        <v>71.708048511576621</v>
      </c>
      <c r="X208">
        <f t="shared" si="117"/>
        <v>89.979272326350596</v>
      </c>
      <c r="Y208">
        <f t="shared" si="118"/>
        <v>72.618302094818077</v>
      </c>
      <c r="Z208">
        <f t="shared" si="119"/>
        <v>70.165380374862181</v>
      </c>
      <c r="AA208">
        <f t="shared" si="120"/>
        <v>100.25667034178612</v>
      </c>
      <c r="AB208">
        <f t="shared" si="121"/>
        <v>81.210143329658209</v>
      </c>
      <c r="AC208">
        <f t="shared" si="122"/>
        <v>90.529658213891949</v>
      </c>
    </row>
    <row r="209" spans="1:29" x14ac:dyDescent="0.25">
      <c r="A209" t="s">
        <v>1664</v>
      </c>
      <c r="B209">
        <v>11113</v>
      </c>
      <c r="C209">
        <v>11167</v>
      </c>
      <c r="D209">
        <v>12341</v>
      </c>
      <c r="E209">
        <f>AVERAGE(B209:D209)</f>
        <v>11540.333333333334</v>
      </c>
      <c r="O209">
        <f>AVERAGE(L203:L205)</f>
        <v>37791.666666666664</v>
      </c>
      <c r="U209" t="s">
        <v>1663</v>
      </c>
      <c r="V209">
        <f t="shared" si="115"/>
        <v>-0.10407938257993546</v>
      </c>
      <c r="W209">
        <f t="shared" si="116"/>
        <v>104.61477398015435</v>
      </c>
      <c r="X209">
        <f t="shared" si="117"/>
        <v>70.681367144432201</v>
      </c>
      <c r="Y209">
        <f t="shared" si="118"/>
        <v>37.435942668136718</v>
      </c>
      <c r="Z209">
        <f t="shared" si="119"/>
        <v>79.111797133406839</v>
      </c>
      <c r="AA209">
        <f t="shared" si="120"/>
        <v>90.362954796030863</v>
      </c>
      <c r="AB209">
        <f t="shared" si="121"/>
        <v>87.650716648291066</v>
      </c>
      <c r="AC209">
        <f t="shared" si="122"/>
        <v>125.69878721058434</v>
      </c>
    </row>
    <row r="210" spans="1:29" x14ac:dyDescent="0.25">
      <c r="A210" t="s">
        <v>1665</v>
      </c>
    </row>
    <row r="213" spans="1:29" x14ac:dyDescent="0.25">
      <c r="A213" s="7" t="s">
        <v>2464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>
        <v>1</v>
      </c>
      <c r="C215">
        <v>2</v>
      </c>
      <c r="D215">
        <v>3</v>
      </c>
      <c r="E215">
        <v>4</v>
      </c>
      <c r="F215">
        <v>5</v>
      </c>
      <c r="G215">
        <v>6</v>
      </c>
      <c r="H215">
        <v>7</v>
      </c>
      <c r="I215">
        <v>8</v>
      </c>
      <c r="L215">
        <v>1</v>
      </c>
      <c r="M215">
        <v>2</v>
      </c>
      <c r="N215">
        <v>3</v>
      </c>
      <c r="O215">
        <v>4</v>
      </c>
      <c r="P215">
        <v>5</v>
      </c>
      <c r="Q215">
        <v>6</v>
      </c>
      <c r="R215">
        <v>7</v>
      </c>
      <c r="S215">
        <v>8</v>
      </c>
      <c r="V215">
        <v>1</v>
      </c>
      <c r="W215">
        <v>2</v>
      </c>
      <c r="X215">
        <v>3</v>
      </c>
      <c r="Y215">
        <v>4</v>
      </c>
      <c r="Z215">
        <v>5</v>
      </c>
      <c r="AA215">
        <v>6</v>
      </c>
      <c r="AB215">
        <v>7</v>
      </c>
      <c r="AC215">
        <v>8</v>
      </c>
    </row>
    <row r="216" spans="1:29" x14ac:dyDescent="0.25">
      <c r="A216" t="s">
        <v>1658</v>
      </c>
      <c r="B216">
        <v>46662</v>
      </c>
      <c r="C216">
        <v>46493</v>
      </c>
      <c r="D216">
        <v>59334</v>
      </c>
      <c r="E216">
        <v>46248</v>
      </c>
      <c r="F216">
        <v>55917</v>
      </c>
      <c r="G216">
        <v>48743</v>
      </c>
      <c r="H216">
        <v>46006</v>
      </c>
      <c r="I216">
        <v>42277</v>
      </c>
      <c r="K216" t="s">
        <v>1658</v>
      </c>
      <c r="L216">
        <f>B216-$E$222</f>
        <v>34097.333333333336</v>
      </c>
      <c r="M216">
        <f t="shared" ref="M216:S216" si="123">C216-$E$222</f>
        <v>33928.333333333336</v>
      </c>
      <c r="N216">
        <f t="shared" si="123"/>
        <v>46769.333333333336</v>
      </c>
      <c r="O216">
        <f t="shared" si="123"/>
        <v>33683.333333333336</v>
      </c>
      <c r="P216">
        <f t="shared" si="123"/>
        <v>43352.333333333336</v>
      </c>
      <c r="Q216">
        <f t="shared" si="123"/>
        <v>36178.333333333336</v>
      </c>
      <c r="R216">
        <f t="shared" si="123"/>
        <v>33441.333333333336</v>
      </c>
      <c r="S216">
        <f t="shared" si="123"/>
        <v>29712.333333333336</v>
      </c>
    </row>
    <row r="217" spans="1:29" x14ac:dyDescent="0.25">
      <c r="A217" t="s">
        <v>1659</v>
      </c>
      <c r="B217">
        <v>46751</v>
      </c>
      <c r="C217">
        <v>47872</v>
      </c>
      <c r="D217">
        <v>42739</v>
      </c>
      <c r="E217">
        <v>44644</v>
      </c>
      <c r="F217">
        <v>40798</v>
      </c>
      <c r="G217">
        <v>40981</v>
      </c>
      <c r="H217">
        <v>38722</v>
      </c>
      <c r="I217">
        <v>43837</v>
      </c>
      <c r="K217" t="s">
        <v>1659</v>
      </c>
      <c r="L217">
        <f t="shared" ref="L217:L221" si="124">B217-$E$222</f>
        <v>34186.333333333336</v>
      </c>
      <c r="M217">
        <f t="shared" ref="M217:M221" si="125">C217-$E$222</f>
        <v>35307.333333333336</v>
      </c>
      <c r="N217">
        <f t="shared" ref="N217:N221" si="126">D217-$E$222</f>
        <v>30174.333333333336</v>
      </c>
      <c r="O217">
        <f t="shared" ref="O217:O221" si="127">E217-$E$222</f>
        <v>32079.333333333336</v>
      </c>
      <c r="P217">
        <f t="shared" ref="P217:P221" si="128">F217-$E$222</f>
        <v>28233.333333333336</v>
      </c>
      <c r="Q217">
        <f t="shared" ref="Q217:Q221" si="129">G217-$E$222</f>
        <v>28416.333333333336</v>
      </c>
      <c r="R217">
        <f t="shared" ref="R217:R221" si="130">H217-$E$222</f>
        <v>26157.333333333336</v>
      </c>
      <c r="S217">
        <f t="shared" ref="S217:S221" si="131">I217-$E$222</f>
        <v>31272.333333333336</v>
      </c>
      <c r="U217" t="s">
        <v>1658</v>
      </c>
      <c r="V217">
        <f>L216/$O$222*100</f>
        <v>102.22861825668086</v>
      </c>
      <c r="W217">
        <f t="shared" ref="W217:AC217" si="132">M216/$O$222*100</f>
        <v>101.72193240191083</v>
      </c>
      <c r="X217">
        <f t="shared" si="132"/>
        <v>140.22106294097659</v>
      </c>
      <c r="Y217">
        <f t="shared" si="132"/>
        <v>100.98738781955188</v>
      </c>
      <c r="Z217">
        <f t="shared" si="132"/>
        <v>129.97641462293379</v>
      </c>
      <c r="AA217">
        <f t="shared" si="132"/>
        <v>108.4677499950031</v>
      </c>
      <c r="AB217">
        <f t="shared" si="132"/>
        <v>100.2618376606504</v>
      </c>
      <c r="AC217">
        <f t="shared" si="132"/>
        <v>89.081769303032132</v>
      </c>
    </row>
    <row r="218" spans="1:29" x14ac:dyDescent="0.25">
      <c r="A218" t="s">
        <v>1660</v>
      </c>
      <c r="B218">
        <v>44343</v>
      </c>
      <c r="C218">
        <v>43420</v>
      </c>
      <c r="D218">
        <v>45062</v>
      </c>
      <c r="E218">
        <v>42888</v>
      </c>
      <c r="F218">
        <v>45853</v>
      </c>
      <c r="G218">
        <v>37518</v>
      </c>
      <c r="H218">
        <v>40534</v>
      </c>
      <c r="I218">
        <v>43332</v>
      </c>
      <c r="K218" t="s">
        <v>1660</v>
      </c>
      <c r="L218">
        <f t="shared" si="124"/>
        <v>31778.333333333336</v>
      </c>
      <c r="M218">
        <f t="shared" si="125"/>
        <v>30855.333333333336</v>
      </c>
      <c r="N218">
        <f t="shared" si="126"/>
        <v>32497.333333333336</v>
      </c>
      <c r="O218">
        <f t="shared" si="127"/>
        <v>30323.333333333336</v>
      </c>
      <c r="P218">
        <f t="shared" si="128"/>
        <v>33288.333333333336</v>
      </c>
      <c r="Q218">
        <f t="shared" si="129"/>
        <v>24953.333333333336</v>
      </c>
      <c r="R218">
        <f t="shared" si="130"/>
        <v>27969.333333333336</v>
      </c>
      <c r="S218">
        <f t="shared" si="131"/>
        <v>30767.333333333336</v>
      </c>
      <c r="U218" t="s">
        <v>1659</v>
      </c>
      <c r="V218">
        <f t="shared" ref="V218:V222" si="133">L217/$O$222*100</f>
        <v>102.49545281925208</v>
      </c>
      <c r="W218">
        <f t="shared" ref="W218:W222" si="134">M217/$O$222*100</f>
        <v>105.85636905118827</v>
      </c>
      <c r="X218">
        <f t="shared" ref="X218:X222" si="135">N217/$O$222*100</f>
        <v>90.466910515480407</v>
      </c>
      <c r="Y218">
        <f t="shared" ref="Y218:Y222" si="136">O217/$O$222*100</f>
        <v>96.178369410965217</v>
      </c>
      <c r="Z218">
        <f t="shared" ref="Z218:Z222" si="137">P217/$O$222*100</f>
        <v>84.647518538506134</v>
      </c>
      <c r="AA218">
        <f t="shared" ref="AA218:AA222" si="138">Q217/$O$222*100</f>
        <v>85.196178369410973</v>
      </c>
      <c r="AB218">
        <f t="shared" ref="AB218:AB222" si="139">R217/$O$222*100</f>
        <v>78.42337750594632</v>
      </c>
      <c r="AC218">
        <f t="shared" ref="AC218:AC222" si="140">S217/$O$222*100</f>
        <v>93.758869500909441</v>
      </c>
    </row>
    <row r="219" spans="1:29" x14ac:dyDescent="0.25">
      <c r="A219" t="s">
        <v>1661</v>
      </c>
      <c r="B219">
        <v>48929</v>
      </c>
      <c r="C219">
        <v>48580</v>
      </c>
      <c r="D219">
        <v>41475</v>
      </c>
      <c r="E219">
        <v>41780</v>
      </c>
      <c r="F219">
        <v>38945</v>
      </c>
      <c r="G219">
        <v>38936</v>
      </c>
      <c r="H219">
        <v>36697</v>
      </c>
      <c r="I219">
        <v>45503</v>
      </c>
      <c r="K219" t="s">
        <v>1661</v>
      </c>
      <c r="L219">
        <f t="shared" si="124"/>
        <v>36364.333333333336</v>
      </c>
      <c r="M219">
        <f t="shared" si="125"/>
        <v>36015.333333333336</v>
      </c>
      <c r="N219">
        <f t="shared" si="126"/>
        <v>28910.333333333336</v>
      </c>
      <c r="O219">
        <f t="shared" si="127"/>
        <v>29215.333333333336</v>
      </c>
      <c r="P219">
        <f t="shared" si="128"/>
        <v>26380.333333333336</v>
      </c>
      <c r="Q219">
        <f t="shared" si="129"/>
        <v>26371.333333333336</v>
      </c>
      <c r="R219">
        <f t="shared" si="130"/>
        <v>24132.333333333336</v>
      </c>
      <c r="S219">
        <f t="shared" si="131"/>
        <v>32938.333333333336</v>
      </c>
      <c r="U219" t="s">
        <v>1660</v>
      </c>
      <c r="V219">
        <f t="shared" si="133"/>
        <v>95.275928924067088</v>
      </c>
      <c r="W219">
        <f t="shared" si="134"/>
        <v>92.508644640323013</v>
      </c>
      <c r="X219">
        <f t="shared" si="135"/>
        <v>97.43159241270412</v>
      </c>
      <c r="Y219">
        <f t="shared" si="136"/>
        <v>90.913633547200746</v>
      </c>
      <c r="Z219">
        <f t="shared" si="137"/>
        <v>99.803122064320121</v>
      </c>
      <c r="AA219">
        <f t="shared" si="138"/>
        <v>74.813615558353831</v>
      </c>
      <c r="AB219">
        <f t="shared" si="139"/>
        <v>83.856009274249971</v>
      </c>
      <c r="AC219">
        <f t="shared" si="140"/>
        <v>92.244808218904282</v>
      </c>
    </row>
    <row r="220" spans="1:29" x14ac:dyDescent="0.25">
      <c r="A220" t="s">
        <v>1662</v>
      </c>
      <c r="B220">
        <v>45255</v>
      </c>
      <c r="C220">
        <v>36447</v>
      </c>
      <c r="D220">
        <v>43337</v>
      </c>
      <c r="E220">
        <v>52676</v>
      </c>
      <c r="F220">
        <v>42526</v>
      </c>
      <c r="G220">
        <v>44983</v>
      </c>
      <c r="H220">
        <v>40203</v>
      </c>
      <c r="I220">
        <v>46156</v>
      </c>
      <c r="K220" t="s">
        <v>1662</v>
      </c>
      <c r="L220">
        <f t="shared" si="124"/>
        <v>32690.333333333336</v>
      </c>
      <c r="M220">
        <f t="shared" si="125"/>
        <v>23882.333333333336</v>
      </c>
      <c r="N220">
        <f t="shared" si="126"/>
        <v>30772.333333333336</v>
      </c>
      <c r="O220">
        <f t="shared" si="127"/>
        <v>40111.333333333336</v>
      </c>
      <c r="P220">
        <f t="shared" si="128"/>
        <v>29961.333333333336</v>
      </c>
      <c r="Q220">
        <f t="shared" si="129"/>
        <v>32418.333333333336</v>
      </c>
      <c r="R220">
        <f t="shared" si="130"/>
        <v>27638.333333333336</v>
      </c>
      <c r="S220">
        <f t="shared" si="131"/>
        <v>33591.333333333336</v>
      </c>
      <c r="U220" t="s">
        <v>1661</v>
      </c>
      <c r="V220">
        <f t="shared" si="133"/>
        <v>109.02540424936539</v>
      </c>
      <c r="W220">
        <f t="shared" si="134"/>
        <v>107.97905298714798</v>
      </c>
      <c r="X220">
        <f t="shared" si="135"/>
        <v>86.677260098738785</v>
      </c>
      <c r="Y220">
        <f t="shared" si="136"/>
        <v>87.591693150246854</v>
      </c>
      <c r="Z220">
        <f t="shared" si="137"/>
        <v>79.091962982950577</v>
      </c>
      <c r="AA220">
        <f t="shared" si="138"/>
        <v>79.064979712578207</v>
      </c>
      <c r="AB220">
        <f t="shared" si="139"/>
        <v>72.352141672163256</v>
      </c>
      <c r="AC220">
        <f t="shared" si="140"/>
        <v>98.753772660950219</v>
      </c>
    </row>
    <row r="221" spans="1:29" x14ac:dyDescent="0.25">
      <c r="A221" t="s">
        <v>1663</v>
      </c>
      <c r="B221">
        <v>12795</v>
      </c>
      <c r="C221">
        <v>46196</v>
      </c>
      <c r="D221">
        <v>42293</v>
      </c>
      <c r="E221">
        <v>41882</v>
      </c>
      <c r="F221">
        <v>43425</v>
      </c>
      <c r="G221">
        <v>41633</v>
      </c>
      <c r="H221">
        <v>41132</v>
      </c>
      <c r="I221">
        <v>43164</v>
      </c>
      <c r="K221" t="s">
        <v>1663</v>
      </c>
      <c r="L221">
        <f t="shared" si="124"/>
        <v>230.33333333333394</v>
      </c>
      <c r="M221">
        <f t="shared" si="125"/>
        <v>33631.333333333336</v>
      </c>
      <c r="N221">
        <f t="shared" si="126"/>
        <v>29728.333333333336</v>
      </c>
      <c r="O221">
        <f t="shared" si="127"/>
        <v>29317.333333333336</v>
      </c>
      <c r="P221">
        <f t="shared" si="128"/>
        <v>30860.333333333336</v>
      </c>
      <c r="Q221">
        <f t="shared" si="129"/>
        <v>29068.333333333336</v>
      </c>
      <c r="R221">
        <f t="shared" si="130"/>
        <v>28567.333333333336</v>
      </c>
      <c r="S221">
        <f t="shared" si="131"/>
        <v>30599.333333333336</v>
      </c>
      <c r="U221" t="s">
        <v>1662</v>
      </c>
      <c r="V221">
        <f t="shared" si="133"/>
        <v>98.010233655133831</v>
      </c>
      <c r="W221">
        <f t="shared" si="134"/>
        <v>71.602606384041906</v>
      </c>
      <c r="X221">
        <f t="shared" si="135"/>
        <v>92.259798924666711</v>
      </c>
      <c r="Y221">
        <f t="shared" si="136"/>
        <v>120.25943914772841</v>
      </c>
      <c r="Z221">
        <f t="shared" si="137"/>
        <v>89.828306450001008</v>
      </c>
      <c r="AA221">
        <f t="shared" si="138"/>
        <v>97.194739261657787</v>
      </c>
      <c r="AB221">
        <f t="shared" si="139"/>
        <v>82.863624552777281</v>
      </c>
      <c r="AC221">
        <f t="shared" si="140"/>
        <v>100.71155883352323</v>
      </c>
    </row>
    <row r="222" spans="1:29" x14ac:dyDescent="0.25">
      <c r="A222" t="s">
        <v>1664</v>
      </c>
      <c r="B222">
        <v>12442</v>
      </c>
      <c r="C222">
        <v>12600</v>
      </c>
      <c r="D222">
        <v>12652</v>
      </c>
      <c r="E222">
        <f>AVERAGE(B222:D222)</f>
        <v>12564.666666666666</v>
      </c>
      <c r="O222">
        <f>AVERAGE(L216:L218)</f>
        <v>33354</v>
      </c>
      <c r="U222" t="s">
        <v>1663</v>
      </c>
      <c r="V222">
        <f t="shared" si="133"/>
        <v>0.69057184545581918</v>
      </c>
      <c r="W222">
        <f t="shared" si="134"/>
        <v>100.83148447962265</v>
      </c>
      <c r="X222">
        <f t="shared" si="135"/>
        <v>89.129739561471894</v>
      </c>
      <c r="Y222">
        <f t="shared" si="136"/>
        <v>87.897503547800369</v>
      </c>
      <c r="Z222">
        <f t="shared" si="137"/>
        <v>92.523635346085427</v>
      </c>
      <c r="AA222">
        <f t="shared" si="138"/>
        <v>87.150966400831493</v>
      </c>
      <c r="AB222">
        <f t="shared" si="139"/>
        <v>85.648897683436275</v>
      </c>
      <c r="AC222">
        <f t="shared" si="140"/>
        <v>91.74112050528673</v>
      </c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>
        <v>1</v>
      </c>
      <c r="C227">
        <v>2</v>
      </c>
      <c r="D227">
        <v>3</v>
      </c>
      <c r="E227">
        <v>4</v>
      </c>
      <c r="F227">
        <v>5</v>
      </c>
      <c r="G227">
        <v>6</v>
      </c>
      <c r="H227">
        <v>7</v>
      </c>
      <c r="I227">
        <v>8</v>
      </c>
      <c r="L227">
        <v>1</v>
      </c>
      <c r="M227">
        <v>2</v>
      </c>
      <c r="N227">
        <v>3</v>
      </c>
      <c r="O227">
        <v>4</v>
      </c>
      <c r="P227">
        <v>5</v>
      </c>
      <c r="Q227">
        <v>6</v>
      </c>
      <c r="R227">
        <v>7</v>
      </c>
      <c r="S227">
        <v>8</v>
      </c>
    </row>
    <row r="228" spans="1:19" x14ac:dyDescent="0.25">
      <c r="A228" t="s">
        <v>1658</v>
      </c>
      <c r="B228">
        <f>AVERAGE(V217,V204,V190)</f>
        <v>105.19791723048137</v>
      </c>
      <c r="C228">
        <f t="shared" ref="C228:I228" si="141">AVERAGE(W217,W204,W190)</f>
        <v>92.415259551439064</v>
      </c>
      <c r="D228">
        <f t="shared" si="141"/>
        <v>121.82625473692217</v>
      </c>
      <c r="E228">
        <f t="shared" si="141"/>
        <v>104.63254332332576</v>
      </c>
      <c r="F228">
        <f t="shared" si="141"/>
        <v>104.32372369831739</v>
      </c>
      <c r="G228">
        <f t="shared" si="141"/>
        <v>94.516891285658559</v>
      </c>
      <c r="H228">
        <f t="shared" si="141"/>
        <v>91.879455963116243</v>
      </c>
      <c r="I228">
        <f t="shared" si="141"/>
        <v>106.37743498209386</v>
      </c>
      <c r="K228" t="s">
        <v>1658</v>
      </c>
      <c r="L228">
        <f>STDEV(V217,V204,V190)/SQRT(3)</f>
        <v>3.1324089672477355</v>
      </c>
      <c r="M228">
        <f t="shared" ref="M228:S228" si="142">STDEV(W217,W204,W190)/SQRT(3)</f>
        <v>8.1040565450058697</v>
      </c>
      <c r="N228">
        <f t="shared" si="142"/>
        <v>20.040241813915973</v>
      </c>
      <c r="O228">
        <f t="shared" si="142"/>
        <v>4.5004715506631916</v>
      </c>
      <c r="P228">
        <f t="shared" si="142"/>
        <v>15.095049745988725</v>
      </c>
      <c r="Q228">
        <f t="shared" si="142"/>
        <v>12.287892161527491</v>
      </c>
      <c r="R228">
        <f t="shared" si="142"/>
        <v>12.897573370892024</v>
      </c>
      <c r="S228">
        <f t="shared" si="142"/>
        <v>14.502190601839287</v>
      </c>
    </row>
    <row r="229" spans="1:19" x14ac:dyDescent="0.25">
      <c r="A229" t="s">
        <v>1659</v>
      </c>
      <c r="B229">
        <f t="shared" ref="B229:B233" si="143">AVERAGE(V218,V205,V191)</f>
        <v>105.708881797443</v>
      </c>
      <c r="C229">
        <f t="shared" ref="C229:C233" si="144">AVERAGE(W218,W205,W191)</f>
        <v>100.95404654108721</v>
      </c>
      <c r="D229">
        <f t="shared" ref="D229:D233" si="145">AVERAGE(X218,X205,X191)</f>
        <v>80.889199820882439</v>
      </c>
      <c r="E229">
        <f t="shared" ref="E229:E233" si="146">AVERAGE(Y218,Y205,Y191)</f>
        <v>91.659411735428975</v>
      </c>
      <c r="F229">
        <f t="shared" ref="F229:F233" si="147">AVERAGE(Z218,Z205,Z191)</f>
        <v>84.050137135473278</v>
      </c>
      <c r="G229">
        <f t="shared" ref="G229:G233" si="148">AVERAGE(AA218,AA205,AA191)</f>
        <v>86.940391819341585</v>
      </c>
      <c r="H229">
        <f t="shared" ref="H229:H233" si="149">AVERAGE(AB218,AB205,AB191)</f>
        <v>80.867796400557822</v>
      </c>
      <c r="I229">
        <f t="shared" ref="I229:I233" si="150">AVERAGE(AC218,AC205,AC191)</f>
        <v>98.069901802769394</v>
      </c>
      <c r="K229" t="s">
        <v>1659</v>
      </c>
      <c r="L229">
        <f t="shared" ref="L229:L233" si="151">STDEV(V218,V205,V191)/SQRT(3)</f>
        <v>4.1439379632885851</v>
      </c>
      <c r="M229">
        <f t="shared" ref="M229:M233" si="152">STDEV(W218,W205,W191)/SQRT(3)</f>
        <v>12.928628193124798</v>
      </c>
      <c r="N229">
        <f t="shared" ref="N229:N233" si="153">STDEV(X218,X205,X191)/SQRT(3)</f>
        <v>9.4846643420583803</v>
      </c>
      <c r="O229">
        <f t="shared" ref="O229:O233" si="154">STDEV(Y218,Y205,Y191)/SQRT(3)</f>
        <v>9.7406796862621885</v>
      </c>
      <c r="P229">
        <f t="shared" ref="P229:P233" si="155">STDEV(Z218,Z205,Z191)/SQRT(3)</f>
        <v>11.30051075098087</v>
      </c>
      <c r="Q229">
        <f t="shared" ref="Q229:Q233" si="156">STDEV(AA218,AA205,AA191)/SQRT(3)</f>
        <v>7.140755608187578</v>
      </c>
      <c r="R229">
        <f t="shared" ref="R229:R233" si="157">STDEV(AB218,AB205,AB191)/SQRT(3)</f>
        <v>13.062032437941841</v>
      </c>
      <c r="S229">
        <f t="shared" ref="S229:S233" si="158">STDEV(AC218,AC205,AC191)/SQRT(3)</f>
        <v>11.660664390885223</v>
      </c>
    </row>
    <row r="230" spans="1:19" x14ac:dyDescent="0.25">
      <c r="A230" t="s">
        <v>1660</v>
      </c>
      <c r="B230">
        <f t="shared" si="143"/>
        <v>89.093200972075678</v>
      </c>
      <c r="C230">
        <f t="shared" si="144"/>
        <v>103.37221559414958</v>
      </c>
      <c r="D230">
        <f t="shared" si="145"/>
        <v>92.991143671901867</v>
      </c>
      <c r="E230">
        <f t="shared" si="146"/>
        <v>98.968952423045877</v>
      </c>
      <c r="F230">
        <f t="shared" si="147"/>
        <v>88.939100309042303</v>
      </c>
      <c r="G230">
        <f t="shared" si="148"/>
        <v>87.48212049267859</v>
      </c>
      <c r="H230">
        <f t="shared" si="149"/>
        <v>90.726063682759786</v>
      </c>
      <c r="I230">
        <f t="shared" si="150"/>
        <v>101.59267031101392</v>
      </c>
      <c r="K230" t="s">
        <v>1660</v>
      </c>
      <c r="L230">
        <f t="shared" si="151"/>
        <v>3.2685506735721019</v>
      </c>
      <c r="M230">
        <f t="shared" si="152"/>
        <v>6.3916921556221649</v>
      </c>
      <c r="N230">
        <f t="shared" si="153"/>
        <v>5.0502762320655883</v>
      </c>
      <c r="O230">
        <f t="shared" si="154"/>
        <v>16.555953210470914</v>
      </c>
      <c r="P230">
        <f t="shared" si="155"/>
        <v>11.262612823080843</v>
      </c>
      <c r="Q230">
        <f t="shared" si="156"/>
        <v>9.8518141540974504</v>
      </c>
      <c r="R230">
        <f t="shared" si="157"/>
        <v>7.7239468451770685</v>
      </c>
      <c r="S230">
        <f t="shared" si="158"/>
        <v>8.0029268310559125</v>
      </c>
    </row>
    <row r="231" spans="1:19" x14ac:dyDescent="0.25">
      <c r="A231" t="s">
        <v>1661</v>
      </c>
      <c r="B231">
        <f t="shared" si="143"/>
        <v>93.706345377550974</v>
      </c>
      <c r="C231">
        <f t="shared" si="144"/>
        <v>95.556710347778605</v>
      </c>
      <c r="D231">
        <f t="shared" si="145"/>
        <v>84.036461562108073</v>
      </c>
      <c r="E231">
        <f t="shared" si="146"/>
        <v>94.24093650575918</v>
      </c>
      <c r="F231">
        <f t="shared" si="147"/>
        <v>80.963152785410941</v>
      </c>
      <c r="G231">
        <f t="shared" si="148"/>
        <v>90.701316769892401</v>
      </c>
      <c r="H231">
        <f t="shared" si="149"/>
        <v>74.573685532700907</v>
      </c>
      <c r="I231">
        <f t="shared" si="150"/>
        <v>96.73618814756577</v>
      </c>
      <c r="K231" t="s">
        <v>1661</v>
      </c>
      <c r="L231">
        <f t="shared" si="151"/>
        <v>8.8606974081419363</v>
      </c>
      <c r="M231">
        <f t="shared" si="152"/>
        <v>6.2232334258846684</v>
      </c>
      <c r="N231">
        <f t="shared" si="153"/>
        <v>4.9461530973392431</v>
      </c>
      <c r="O231">
        <f t="shared" si="154"/>
        <v>10.664779649752717</v>
      </c>
      <c r="P231">
        <f t="shared" si="155"/>
        <v>10.041430055049236</v>
      </c>
      <c r="Q231">
        <f t="shared" si="156"/>
        <v>9.3639842761422809</v>
      </c>
      <c r="R231">
        <f t="shared" si="157"/>
        <v>5.4413544047714293</v>
      </c>
      <c r="S231">
        <f t="shared" si="158"/>
        <v>1.3403535527931296</v>
      </c>
    </row>
    <row r="232" spans="1:19" x14ac:dyDescent="0.25">
      <c r="A232" t="s">
        <v>1662</v>
      </c>
      <c r="B232">
        <f t="shared" si="143"/>
        <v>91.22184779060369</v>
      </c>
      <c r="C232">
        <f t="shared" si="144"/>
        <v>66.312740437756844</v>
      </c>
      <c r="D232">
        <f t="shared" si="145"/>
        <v>92.590219944207732</v>
      </c>
      <c r="E232">
        <f t="shared" si="146"/>
        <v>97.860086474638308</v>
      </c>
      <c r="F232">
        <f t="shared" si="147"/>
        <v>88.947911274772991</v>
      </c>
      <c r="G232">
        <f t="shared" si="148"/>
        <v>96.921871111238829</v>
      </c>
      <c r="H232">
        <f t="shared" si="149"/>
        <v>84.661077362879809</v>
      </c>
      <c r="I232">
        <f t="shared" si="150"/>
        <v>104.46740085059785</v>
      </c>
      <c r="K232" t="s">
        <v>1662</v>
      </c>
      <c r="L232">
        <f t="shared" si="151"/>
        <v>9.2236298680593976</v>
      </c>
      <c r="M232">
        <f t="shared" si="152"/>
        <v>5.3426737186077533</v>
      </c>
      <c r="N232">
        <f t="shared" si="153"/>
        <v>1.6113076974111153</v>
      </c>
      <c r="O232">
        <f t="shared" si="154"/>
        <v>13.826050875420085</v>
      </c>
      <c r="P232">
        <f t="shared" si="155"/>
        <v>10.599096079191803</v>
      </c>
      <c r="Q232">
        <f t="shared" si="156"/>
        <v>2.0087561187320055</v>
      </c>
      <c r="R232">
        <f t="shared" si="157"/>
        <v>2.6672503558087124</v>
      </c>
      <c r="S232">
        <f t="shared" si="158"/>
        <v>9.3222847428868576</v>
      </c>
    </row>
    <row r="233" spans="1:19" x14ac:dyDescent="0.25">
      <c r="A233" t="s">
        <v>1663</v>
      </c>
      <c r="B233">
        <f t="shared" si="143"/>
        <v>1.1701177814955759</v>
      </c>
      <c r="C233">
        <f t="shared" si="144"/>
        <v>103.6376790884987</v>
      </c>
      <c r="D233">
        <f t="shared" si="145"/>
        <v>85.781129303689681</v>
      </c>
      <c r="E233">
        <f t="shared" si="146"/>
        <v>81.460198030355642</v>
      </c>
      <c r="F233">
        <f t="shared" si="147"/>
        <v>87.985075557116332</v>
      </c>
      <c r="G233">
        <f t="shared" si="148"/>
        <v>96.724366977558645</v>
      </c>
      <c r="H233">
        <f t="shared" si="149"/>
        <v>93.031961353043513</v>
      </c>
      <c r="I233">
        <f t="shared" si="150"/>
        <v>111.26886747243361</v>
      </c>
      <c r="K233" t="s">
        <v>1663</v>
      </c>
      <c r="L233">
        <f t="shared" si="151"/>
        <v>0.90638085987736927</v>
      </c>
      <c r="M233">
        <f t="shared" si="152"/>
        <v>1.4244910427775197</v>
      </c>
      <c r="N233">
        <f t="shared" si="153"/>
        <v>7.9299598458022773</v>
      </c>
      <c r="O233">
        <f t="shared" si="154"/>
        <v>23.777975667819028</v>
      </c>
      <c r="P233">
        <f t="shared" si="155"/>
        <v>4.4370294226558302</v>
      </c>
      <c r="Q233">
        <f t="shared" si="156"/>
        <v>8.0211784378025506</v>
      </c>
      <c r="R233">
        <f t="shared" si="157"/>
        <v>6.4082627910852707</v>
      </c>
      <c r="S233">
        <f t="shared" si="158"/>
        <v>10.128699552254824</v>
      </c>
    </row>
  </sheetData>
  <mergeCells count="20">
    <mergeCell ref="C17:I17"/>
    <mergeCell ref="C12:I12"/>
    <mergeCell ref="C13:I13"/>
    <mergeCell ref="C14:I14"/>
    <mergeCell ref="C15:I15"/>
    <mergeCell ref="C16:I16"/>
    <mergeCell ref="C112:I112"/>
    <mergeCell ref="C113:I113"/>
    <mergeCell ref="C114:I114"/>
    <mergeCell ref="C115:I115"/>
    <mergeCell ref="C116:I116"/>
    <mergeCell ref="C179:I179"/>
    <mergeCell ref="C180:I180"/>
    <mergeCell ref="B118:D118"/>
    <mergeCell ref="B181:D181"/>
    <mergeCell ref="C117:I117"/>
    <mergeCell ref="C175:I175"/>
    <mergeCell ref="C176:I176"/>
    <mergeCell ref="C177:I177"/>
    <mergeCell ref="C178:I178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W233"/>
  <sheetViews>
    <sheetView topLeftCell="A90" workbookViewId="0">
      <selection activeCell="A106" sqref="A106:B108"/>
    </sheetView>
  </sheetViews>
  <sheetFormatPr defaultRowHeight="15" x14ac:dyDescent="0.25"/>
  <cols>
    <col min="2" max="2" width="9.7109375" bestFit="1" customWidth="1"/>
    <col min="10" max="10" width="11.28515625" customWidth="1"/>
    <col min="12" max="19" width="9.140625" customWidth="1"/>
  </cols>
  <sheetData>
    <row r="1" spans="1:11" x14ac:dyDescent="0.25">
      <c r="A1" s="7" t="s">
        <v>1677</v>
      </c>
      <c r="I1" s="102" t="s">
        <v>1678</v>
      </c>
      <c r="J1" t="s">
        <v>2482</v>
      </c>
      <c r="K1" s="7" t="s">
        <v>1679</v>
      </c>
    </row>
    <row r="2" spans="1:11" x14ac:dyDescent="0.25">
      <c r="A2" s="7" t="s">
        <v>1680</v>
      </c>
      <c r="J2" t="s">
        <v>2358</v>
      </c>
    </row>
    <row r="3" spans="1:11" x14ac:dyDescent="0.25">
      <c r="A3" s="53" t="s">
        <v>1681</v>
      </c>
      <c r="B3" s="17">
        <v>42514</v>
      </c>
      <c r="J3" t="s">
        <v>2359</v>
      </c>
    </row>
    <row r="4" spans="1:11" x14ac:dyDescent="0.25">
      <c r="A4" s="7" t="s">
        <v>1682</v>
      </c>
      <c r="B4" s="17">
        <v>42501</v>
      </c>
      <c r="I4" s="102" t="s">
        <v>1683</v>
      </c>
      <c r="J4" t="s">
        <v>2483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9" t="s">
        <v>1644</v>
      </c>
      <c r="C12" s="226" t="s">
        <v>996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9" t="s">
        <v>1644</v>
      </c>
      <c r="C13" s="227" t="s">
        <v>1000</v>
      </c>
      <c r="D13" s="227"/>
      <c r="E13" s="227"/>
      <c r="F13" s="227"/>
      <c r="G13" s="227"/>
      <c r="H13" s="227"/>
      <c r="I13" s="227"/>
    </row>
    <row r="14" spans="1:11" x14ac:dyDescent="0.25">
      <c r="A14" s="6" t="s">
        <v>1660</v>
      </c>
      <c r="B14" s="19" t="s">
        <v>1644</v>
      </c>
      <c r="C14" s="227" t="s">
        <v>1004</v>
      </c>
      <c r="D14" s="227"/>
      <c r="E14" s="227"/>
      <c r="F14" s="227"/>
      <c r="G14" s="227"/>
      <c r="H14" s="227"/>
      <c r="I14" s="227"/>
    </row>
    <row r="15" spans="1:11" x14ac:dyDescent="0.25">
      <c r="A15" s="6" t="s">
        <v>1661</v>
      </c>
      <c r="B15" s="19" t="s">
        <v>1686</v>
      </c>
      <c r="C15" s="227" t="s">
        <v>1008</v>
      </c>
      <c r="D15" s="227"/>
      <c r="E15" s="227"/>
      <c r="F15" s="227"/>
      <c r="G15" s="227"/>
      <c r="H15" s="227"/>
      <c r="I15" s="227"/>
    </row>
    <row r="16" spans="1:11" x14ac:dyDescent="0.25">
      <c r="A16" s="6" t="s">
        <v>1662</v>
      </c>
      <c r="B16" s="19" t="s">
        <v>1686</v>
      </c>
      <c r="C16" s="227" t="s">
        <v>1012</v>
      </c>
      <c r="D16" s="227"/>
      <c r="E16" s="227"/>
      <c r="F16" s="227"/>
      <c r="G16" s="227"/>
      <c r="H16" s="227"/>
      <c r="I16" s="227"/>
    </row>
    <row r="17" spans="1:9" x14ac:dyDescent="0.25">
      <c r="A17" s="6" t="s">
        <v>1663</v>
      </c>
      <c r="B17" s="19" t="s">
        <v>1687</v>
      </c>
      <c r="C17" s="227" t="s">
        <v>1016</v>
      </c>
      <c r="D17" s="227"/>
      <c r="E17" s="227"/>
      <c r="F17" s="227"/>
      <c r="G17" s="227"/>
      <c r="H17" s="227"/>
      <c r="I17" s="227"/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159</v>
      </c>
      <c r="C23">
        <v>20</v>
      </c>
      <c r="D23" t="s">
        <v>996</v>
      </c>
      <c r="E23">
        <v>34287</v>
      </c>
      <c r="F23" t="s">
        <v>997</v>
      </c>
      <c r="G23" t="s">
        <v>998</v>
      </c>
      <c r="H23">
        <v>184.28</v>
      </c>
      <c r="I23">
        <f>H23*C23/1000*20</f>
        <v>73.712000000000003</v>
      </c>
    </row>
    <row r="24" spans="1:9" x14ac:dyDescent="0.25">
      <c r="A24" t="s">
        <v>869</v>
      </c>
      <c r="B24" t="s">
        <v>164</v>
      </c>
      <c r="C24">
        <v>20</v>
      </c>
      <c r="D24" t="s">
        <v>1000</v>
      </c>
      <c r="E24">
        <v>20006</v>
      </c>
      <c r="F24" t="s">
        <v>1001</v>
      </c>
      <c r="G24" t="s">
        <v>1002</v>
      </c>
      <c r="H24">
        <v>151.16</v>
      </c>
      <c r="I24">
        <f t="shared" ref="I24:I28" si="0">H24*C24/1000*20</f>
        <v>60.463999999999992</v>
      </c>
    </row>
    <row r="25" spans="1:9" x14ac:dyDescent="0.25">
      <c r="A25" t="s">
        <v>869</v>
      </c>
      <c r="B25" t="s">
        <v>169</v>
      </c>
      <c r="C25">
        <v>20</v>
      </c>
      <c r="D25" t="s">
        <v>1004</v>
      </c>
      <c r="E25">
        <v>21395</v>
      </c>
      <c r="F25" t="s">
        <v>1005</v>
      </c>
      <c r="G25" t="s">
        <v>1006</v>
      </c>
      <c r="H25">
        <v>335.28</v>
      </c>
      <c r="I25">
        <f t="shared" si="0"/>
        <v>134.11199999999999</v>
      </c>
    </row>
    <row r="26" spans="1:9" x14ac:dyDescent="0.25">
      <c r="A26" t="s">
        <v>869</v>
      </c>
      <c r="B26" t="s">
        <v>174</v>
      </c>
      <c r="C26">
        <v>20</v>
      </c>
      <c r="D26" t="s">
        <v>1008</v>
      </c>
      <c r="E26">
        <v>47258</v>
      </c>
      <c r="F26" t="s">
        <v>1009</v>
      </c>
      <c r="G26" t="s">
        <v>1010</v>
      </c>
      <c r="H26">
        <v>396.53</v>
      </c>
      <c r="I26">
        <f t="shared" si="0"/>
        <v>158.61199999999999</v>
      </c>
    </row>
    <row r="27" spans="1:9" x14ac:dyDescent="0.25">
      <c r="A27" t="s">
        <v>869</v>
      </c>
      <c r="B27" t="s">
        <v>179</v>
      </c>
      <c r="C27">
        <v>20</v>
      </c>
      <c r="D27" t="s">
        <v>1012</v>
      </c>
      <c r="E27">
        <v>21237</v>
      </c>
      <c r="F27" t="s">
        <v>1013</v>
      </c>
      <c r="G27" t="s">
        <v>1014</v>
      </c>
      <c r="H27">
        <v>608.67999999999995</v>
      </c>
      <c r="I27">
        <f t="shared" si="0"/>
        <v>243.47199999999998</v>
      </c>
    </row>
    <row r="28" spans="1:9" x14ac:dyDescent="0.25">
      <c r="A28" t="s">
        <v>869</v>
      </c>
      <c r="B28" t="s">
        <v>184</v>
      </c>
      <c r="C28">
        <v>20</v>
      </c>
      <c r="D28" t="s">
        <v>1016</v>
      </c>
      <c r="E28">
        <v>47330</v>
      </c>
      <c r="F28" t="s">
        <v>1017</v>
      </c>
      <c r="G28" t="s">
        <v>1018</v>
      </c>
      <c r="H28">
        <v>391.37</v>
      </c>
      <c r="I28">
        <f t="shared" si="0"/>
        <v>156.548</v>
      </c>
    </row>
    <row r="31" spans="1:9" x14ac:dyDescent="0.25">
      <c r="A31" s="7" t="s">
        <v>2482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2484</v>
      </c>
    </row>
    <row r="34" spans="1:49" x14ac:dyDescent="0.25">
      <c r="A34" t="s">
        <v>1709</v>
      </c>
      <c r="B34" s="38">
        <v>42514.238541666666</v>
      </c>
    </row>
    <row r="35" spans="1:49" x14ac:dyDescent="0.25">
      <c r="A35" t="s">
        <v>1710</v>
      </c>
      <c r="B35">
        <v>2402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16</v>
      </c>
      <c r="N38">
        <v>16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16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133.512</v>
      </c>
      <c r="C39">
        <v>159.27000000000001</v>
      </c>
      <c r="D39">
        <v>106.30800000000001</v>
      </c>
      <c r="E39">
        <v>139.93199999999999</v>
      </c>
      <c r="F39">
        <v>120.751</v>
      </c>
      <c r="G39">
        <v>160.596</v>
      </c>
      <c r="H39">
        <v>139.20599999999999</v>
      </c>
      <c r="I39">
        <v>136.482</v>
      </c>
      <c r="J39">
        <v>202.547</v>
      </c>
      <c r="K39">
        <v>136.422</v>
      </c>
      <c r="L39">
        <v>163.29400000000001</v>
      </c>
      <c r="M39">
        <v>110.747</v>
      </c>
      <c r="N39">
        <v>96.16</v>
      </c>
      <c r="O39">
        <v>151.47800000000001</v>
      </c>
      <c r="P39">
        <v>145.10300000000001</v>
      </c>
      <c r="Q39">
        <v>177.42599999999999</v>
      </c>
      <c r="R39">
        <v>142.40600000000001</v>
      </c>
      <c r="S39">
        <v>135.411</v>
      </c>
      <c r="T39">
        <v>132.16800000000001</v>
      </c>
      <c r="U39">
        <v>127.744</v>
      </c>
      <c r="V39">
        <v>143.416</v>
      </c>
      <c r="W39">
        <v>143.62899999999999</v>
      </c>
      <c r="X39">
        <v>127.27800000000001</v>
      </c>
      <c r="Y39">
        <v>141.70699999999999</v>
      </c>
      <c r="Z39">
        <v>156.31299999999999</v>
      </c>
      <c r="AA39">
        <v>148.376</v>
      </c>
      <c r="AB39">
        <v>145.11000000000001</v>
      </c>
      <c r="AC39">
        <v>139.69900000000001</v>
      </c>
      <c r="AD39">
        <v>150.09700000000001</v>
      </c>
      <c r="AE39">
        <v>110.461</v>
      </c>
      <c r="AF39">
        <v>102.608</v>
      </c>
      <c r="AG39">
        <v>178.70699999999999</v>
      </c>
      <c r="AH39">
        <v>191.54400000000001</v>
      </c>
      <c r="AI39">
        <v>127.789</v>
      </c>
      <c r="AJ39">
        <v>127.197</v>
      </c>
      <c r="AK39">
        <v>150.21700000000001</v>
      </c>
      <c r="AL39">
        <v>165.72300000000001</v>
      </c>
      <c r="AM39">
        <v>142.233</v>
      </c>
      <c r="AN39">
        <v>163.251</v>
      </c>
      <c r="AO39">
        <v>180.60400000000001</v>
      </c>
      <c r="AP39">
        <v>117.209</v>
      </c>
      <c r="AQ39">
        <v>100.36199999999999</v>
      </c>
      <c r="AR39">
        <v>155.875</v>
      </c>
      <c r="AS39">
        <v>150.434</v>
      </c>
      <c r="AT39">
        <v>150.49600000000001</v>
      </c>
      <c r="AU39">
        <v>113.075</v>
      </c>
      <c r="AV39">
        <v>139.71</v>
      </c>
      <c r="AW39">
        <v>148.48699999999999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2486</v>
      </c>
    </row>
    <row r="42" spans="1:49" x14ac:dyDescent="0.25">
      <c r="A42" t="s">
        <v>1709</v>
      </c>
      <c r="B42" s="38">
        <v>42514.240439814814</v>
      </c>
    </row>
    <row r="43" spans="1:49" x14ac:dyDescent="0.25">
      <c r="A43" t="s">
        <v>1710</v>
      </c>
      <c r="B43">
        <v>2411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15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16</v>
      </c>
      <c r="L46">
        <v>16</v>
      </c>
      <c r="M46">
        <v>16</v>
      </c>
      <c r="N46">
        <v>16</v>
      </c>
      <c r="O46">
        <v>16</v>
      </c>
      <c r="P46">
        <v>16</v>
      </c>
      <c r="Q46">
        <v>16</v>
      </c>
      <c r="R46">
        <v>16</v>
      </c>
      <c r="S46">
        <v>8</v>
      </c>
      <c r="T46">
        <v>15</v>
      </c>
      <c r="U46">
        <v>16</v>
      </c>
      <c r="V46">
        <v>16</v>
      </c>
      <c r="W46">
        <v>16</v>
      </c>
      <c r="X46">
        <v>16</v>
      </c>
      <c r="Y46">
        <v>16</v>
      </c>
      <c r="Z46">
        <v>16</v>
      </c>
      <c r="AA46">
        <v>0</v>
      </c>
      <c r="AB46">
        <v>16</v>
      </c>
      <c r="AC46">
        <v>16</v>
      </c>
      <c r="AD46">
        <v>16</v>
      </c>
      <c r="AE46">
        <v>16</v>
      </c>
      <c r="AF46">
        <v>16</v>
      </c>
      <c r="AG46">
        <v>16</v>
      </c>
      <c r="AH46">
        <v>16</v>
      </c>
      <c r="AI46">
        <v>0</v>
      </c>
      <c r="AJ46">
        <v>0</v>
      </c>
      <c r="AK46">
        <v>16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0</v>
      </c>
      <c r="AR46">
        <v>5</v>
      </c>
      <c r="AS46">
        <v>16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123.97199999999999</v>
      </c>
      <c r="C47">
        <v>34.637999999999998</v>
      </c>
      <c r="D47">
        <v>73.548000000000002</v>
      </c>
      <c r="E47">
        <v>126.32899999999999</v>
      </c>
      <c r="F47">
        <v>116.295</v>
      </c>
      <c r="G47">
        <v>125.352</v>
      </c>
      <c r="H47">
        <v>132.32900000000001</v>
      </c>
      <c r="I47">
        <v>133.821</v>
      </c>
      <c r="J47">
        <v>193.16</v>
      </c>
      <c r="K47">
        <v>65.47</v>
      </c>
      <c r="L47">
        <v>79.066000000000003</v>
      </c>
      <c r="M47">
        <v>58.963999999999999</v>
      </c>
      <c r="N47">
        <v>51.725000000000001</v>
      </c>
      <c r="O47">
        <v>74.533000000000001</v>
      </c>
      <c r="P47">
        <v>66.900999999999996</v>
      </c>
      <c r="Q47">
        <v>119.684</v>
      </c>
      <c r="R47">
        <v>102.252</v>
      </c>
      <c r="S47">
        <v>18.422000000000001</v>
      </c>
      <c r="T47">
        <v>34.197000000000003</v>
      </c>
      <c r="U47">
        <v>46.277000000000001</v>
      </c>
      <c r="V47">
        <v>93.100999999999999</v>
      </c>
      <c r="W47">
        <v>94.010999999999996</v>
      </c>
      <c r="X47">
        <v>63.378</v>
      </c>
      <c r="Y47">
        <v>109.19199999999999</v>
      </c>
      <c r="Z47">
        <v>231.01499999999999</v>
      </c>
      <c r="AA47">
        <v>0</v>
      </c>
      <c r="AB47">
        <v>14.994</v>
      </c>
      <c r="AC47">
        <v>74.117999999999995</v>
      </c>
      <c r="AD47">
        <v>89.343999999999994</v>
      </c>
      <c r="AE47">
        <v>64.861999999999995</v>
      </c>
      <c r="AF47">
        <v>60.594000000000001</v>
      </c>
      <c r="AG47">
        <v>174.37299999999999</v>
      </c>
      <c r="AH47">
        <v>283.13200000000001</v>
      </c>
      <c r="AI47">
        <v>0</v>
      </c>
      <c r="AJ47">
        <v>0</v>
      </c>
      <c r="AK47">
        <v>34.707999999999998</v>
      </c>
      <c r="AL47">
        <v>50.624000000000002</v>
      </c>
      <c r="AM47">
        <v>126.506</v>
      </c>
      <c r="AN47">
        <v>73.501999999999995</v>
      </c>
      <c r="AO47">
        <v>112.81399999999999</v>
      </c>
      <c r="AP47">
        <v>0</v>
      </c>
      <c r="AQ47">
        <v>0</v>
      </c>
      <c r="AR47">
        <v>5.9980000000000002</v>
      </c>
      <c r="AS47">
        <v>52.029000000000003</v>
      </c>
      <c r="AT47">
        <v>63.497999999999998</v>
      </c>
      <c r="AU47">
        <v>43.466000000000001</v>
      </c>
      <c r="AV47">
        <v>61.143000000000001</v>
      </c>
      <c r="AW47">
        <v>61.243000000000002</v>
      </c>
    </row>
    <row r="49" spans="1:49" x14ac:dyDescent="0.25">
      <c r="A49" s="7" t="s">
        <v>2358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2487</v>
      </c>
    </row>
    <row r="52" spans="1:49" x14ac:dyDescent="0.25">
      <c r="A52" t="s">
        <v>1709</v>
      </c>
      <c r="B52" s="38">
        <v>42514.241574074076</v>
      </c>
    </row>
    <row r="53" spans="1:49" x14ac:dyDescent="0.25">
      <c r="A53" t="s">
        <v>1710</v>
      </c>
      <c r="B53">
        <v>2430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15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15</v>
      </c>
      <c r="AK56">
        <v>16</v>
      </c>
      <c r="AL56">
        <v>16</v>
      </c>
      <c r="AM56">
        <v>16</v>
      </c>
      <c r="AN56">
        <v>16</v>
      </c>
      <c r="AO56">
        <v>15</v>
      </c>
      <c r="AP56">
        <v>16</v>
      </c>
      <c r="AQ56">
        <v>16</v>
      </c>
      <c r="AR56">
        <v>16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122.389</v>
      </c>
      <c r="C57">
        <v>111.821</v>
      </c>
      <c r="D57">
        <v>116.355</v>
      </c>
      <c r="E57">
        <v>122.78700000000001</v>
      </c>
      <c r="F57">
        <v>160.71600000000001</v>
      </c>
      <c r="G57">
        <v>123.883</v>
      </c>
      <c r="H57">
        <v>150.91</v>
      </c>
      <c r="I57">
        <v>112.73099999999999</v>
      </c>
      <c r="J57">
        <v>117.518</v>
      </c>
      <c r="K57">
        <v>178.99799999999999</v>
      </c>
      <c r="L57">
        <v>196.20099999999999</v>
      </c>
      <c r="M57">
        <v>142.435</v>
      </c>
      <c r="N57">
        <v>159.88300000000001</v>
      </c>
      <c r="O57">
        <v>138.37200000000001</v>
      </c>
      <c r="P57">
        <v>167.35599999999999</v>
      </c>
      <c r="Q57">
        <v>145.892</v>
      </c>
      <c r="R57">
        <v>157.023</v>
      </c>
      <c r="S57">
        <v>170.00299999999999</v>
      </c>
      <c r="T57">
        <v>177.191</v>
      </c>
      <c r="U57">
        <v>173.05699999999999</v>
      </c>
      <c r="V57">
        <v>135.20500000000001</v>
      </c>
      <c r="W57">
        <v>194.94900000000001</v>
      </c>
      <c r="X57">
        <v>118.858</v>
      </c>
      <c r="Y57">
        <v>168.684</v>
      </c>
      <c r="Z57">
        <v>143.65100000000001</v>
      </c>
      <c r="AA57">
        <v>218.79599999999999</v>
      </c>
      <c r="AB57">
        <v>154.333</v>
      </c>
      <c r="AC57">
        <v>210.99799999999999</v>
      </c>
      <c r="AD57">
        <v>105.36</v>
      </c>
      <c r="AE57">
        <v>160.86099999999999</v>
      </c>
      <c r="AF57">
        <v>152.27799999999999</v>
      </c>
      <c r="AG57">
        <v>162.84700000000001</v>
      </c>
      <c r="AH57">
        <v>137.86600000000001</v>
      </c>
      <c r="AI57">
        <v>161.13900000000001</v>
      </c>
      <c r="AJ57">
        <v>141.54900000000001</v>
      </c>
      <c r="AK57">
        <v>146.34100000000001</v>
      </c>
      <c r="AL57">
        <v>162.55699999999999</v>
      </c>
      <c r="AM57">
        <v>164.886</v>
      </c>
      <c r="AN57">
        <v>111.11</v>
      </c>
      <c r="AO57">
        <v>128.155</v>
      </c>
      <c r="AP57">
        <v>87.218999999999994</v>
      </c>
      <c r="AQ57">
        <v>128.65</v>
      </c>
      <c r="AR57">
        <v>143.38</v>
      </c>
      <c r="AS57">
        <v>129.93799999999999</v>
      </c>
      <c r="AT57">
        <v>109.807</v>
      </c>
      <c r="AU57">
        <v>139.114</v>
      </c>
      <c r="AV57">
        <v>120.866</v>
      </c>
      <c r="AW57">
        <v>95.388999999999996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2488</v>
      </c>
    </row>
    <row r="60" spans="1:49" x14ac:dyDescent="0.25">
      <c r="A60" t="s">
        <v>1709</v>
      </c>
      <c r="B60" s="38">
        <v>42514.242812500001</v>
      </c>
    </row>
    <row r="61" spans="1:49" x14ac:dyDescent="0.25">
      <c r="A61" t="s">
        <v>1710</v>
      </c>
      <c r="B61">
        <v>2403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15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0</v>
      </c>
      <c r="AB64">
        <v>15</v>
      </c>
      <c r="AC64">
        <v>16</v>
      </c>
      <c r="AD64">
        <v>16</v>
      </c>
      <c r="AE64">
        <v>16</v>
      </c>
      <c r="AF64">
        <v>15</v>
      </c>
      <c r="AG64">
        <v>16</v>
      </c>
      <c r="AH64">
        <v>16</v>
      </c>
      <c r="AI64">
        <v>0</v>
      </c>
      <c r="AJ64">
        <v>0</v>
      </c>
      <c r="AK64">
        <v>10</v>
      </c>
      <c r="AL64">
        <v>16</v>
      </c>
      <c r="AM64">
        <v>16</v>
      </c>
      <c r="AN64">
        <v>16</v>
      </c>
      <c r="AO64">
        <v>15</v>
      </c>
      <c r="AP64">
        <v>0</v>
      </c>
      <c r="AQ64">
        <v>0</v>
      </c>
      <c r="AR64">
        <v>0</v>
      </c>
      <c r="AS64">
        <v>16</v>
      </c>
      <c r="AT64">
        <v>16</v>
      </c>
      <c r="AU64">
        <v>15</v>
      </c>
      <c r="AV64">
        <v>16</v>
      </c>
      <c r="AW64">
        <v>15</v>
      </c>
    </row>
    <row r="65" spans="1:49" x14ac:dyDescent="0.25">
      <c r="A65" t="s">
        <v>1764</v>
      </c>
      <c r="B65">
        <v>119.419</v>
      </c>
      <c r="C65">
        <v>13.276</v>
      </c>
      <c r="D65">
        <v>93.887</v>
      </c>
      <c r="E65">
        <v>103.94</v>
      </c>
      <c r="F65">
        <v>149.16</v>
      </c>
      <c r="G65">
        <v>138.929</v>
      </c>
      <c r="H65">
        <v>151.523</v>
      </c>
      <c r="I65">
        <v>110.45699999999999</v>
      </c>
      <c r="J65">
        <v>69.134</v>
      </c>
      <c r="K65">
        <v>117.129</v>
      </c>
      <c r="L65">
        <v>150.453</v>
      </c>
      <c r="M65">
        <v>86.64</v>
      </c>
      <c r="N65">
        <v>101.751</v>
      </c>
      <c r="O65">
        <v>109.095</v>
      </c>
      <c r="P65">
        <v>93.599000000000004</v>
      </c>
      <c r="Q65">
        <v>140.40299999999999</v>
      </c>
      <c r="R65">
        <v>120.66500000000001</v>
      </c>
      <c r="S65">
        <v>21.353000000000002</v>
      </c>
      <c r="T65">
        <v>40.369999999999997</v>
      </c>
      <c r="U65">
        <v>101.52200000000001</v>
      </c>
      <c r="V65">
        <v>137.81200000000001</v>
      </c>
      <c r="W65">
        <v>99.001000000000005</v>
      </c>
      <c r="X65">
        <v>70.275999999999996</v>
      </c>
      <c r="Y65">
        <v>150.27199999999999</v>
      </c>
      <c r="Z65">
        <v>338.57400000000001</v>
      </c>
      <c r="AA65">
        <v>0</v>
      </c>
      <c r="AB65">
        <v>13.898999999999999</v>
      </c>
      <c r="AC65">
        <v>95.814999999999998</v>
      </c>
      <c r="AD65">
        <v>91.272999999999996</v>
      </c>
      <c r="AE65">
        <v>129.08199999999999</v>
      </c>
      <c r="AF65">
        <v>117.032</v>
      </c>
      <c r="AG65">
        <v>142.94800000000001</v>
      </c>
      <c r="AH65">
        <v>217.214</v>
      </c>
      <c r="AI65">
        <v>0</v>
      </c>
      <c r="AJ65">
        <v>0</v>
      </c>
      <c r="AK65">
        <v>6.6719999999999997</v>
      </c>
      <c r="AL65">
        <v>61.808999999999997</v>
      </c>
      <c r="AM65">
        <v>97.587000000000003</v>
      </c>
      <c r="AN65">
        <v>69.578999999999994</v>
      </c>
      <c r="AO65">
        <v>114.49</v>
      </c>
      <c r="AP65">
        <v>0</v>
      </c>
      <c r="AQ65">
        <v>0</v>
      </c>
      <c r="AR65">
        <v>0</v>
      </c>
      <c r="AS65">
        <v>35.878999999999998</v>
      </c>
      <c r="AT65">
        <v>44.189</v>
      </c>
      <c r="AU65">
        <v>60.04</v>
      </c>
      <c r="AV65">
        <v>45.93</v>
      </c>
      <c r="AW65">
        <v>39.965000000000003</v>
      </c>
    </row>
    <row r="67" spans="1:49" x14ac:dyDescent="0.25">
      <c r="A67" s="7" t="s">
        <v>2359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2489</v>
      </c>
    </row>
    <row r="70" spans="1:49" x14ac:dyDescent="0.25">
      <c r="A70" t="s">
        <v>1709</v>
      </c>
      <c r="B70" s="38">
        <v>42515.120821759258</v>
      </c>
    </row>
    <row r="71" spans="1:49" x14ac:dyDescent="0.25">
      <c r="A71" t="s">
        <v>1710</v>
      </c>
      <c r="B71">
        <v>2415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15</v>
      </c>
      <c r="T74">
        <v>16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16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15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15</v>
      </c>
      <c r="AW74">
        <v>16</v>
      </c>
    </row>
    <row r="75" spans="1:49" x14ac:dyDescent="0.25">
      <c r="A75" t="s">
        <v>1764</v>
      </c>
      <c r="B75">
        <v>85.064999999999998</v>
      </c>
      <c r="C75">
        <v>158.5</v>
      </c>
      <c r="D75">
        <v>156.898</v>
      </c>
      <c r="E75">
        <v>130.84299999999999</v>
      </c>
      <c r="F75">
        <v>132.941</v>
      </c>
      <c r="G75">
        <v>129.07300000000001</v>
      </c>
      <c r="H75">
        <v>118.29</v>
      </c>
      <c r="I75">
        <v>117.79300000000001</v>
      </c>
      <c r="J75">
        <v>126.83199999999999</v>
      </c>
      <c r="K75">
        <v>144.41800000000001</v>
      </c>
      <c r="L75">
        <v>152.32</v>
      </c>
      <c r="M75">
        <v>144.05000000000001</v>
      </c>
      <c r="N75">
        <v>188.42699999999999</v>
      </c>
      <c r="O75">
        <v>221.947</v>
      </c>
      <c r="P75">
        <v>138.12</v>
      </c>
      <c r="Q75">
        <v>140.05699999999999</v>
      </c>
      <c r="R75">
        <v>208.62700000000001</v>
      </c>
      <c r="S75">
        <v>187.32900000000001</v>
      </c>
      <c r="T75">
        <v>177.624</v>
      </c>
      <c r="U75">
        <v>197.39400000000001</v>
      </c>
      <c r="V75">
        <v>176.08099999999999</v>
      </c>
      <c r="W75">
        <v>169.922</v>
      </c>
      <c r="X75">
        <v>113.96599999999999</v>
      </c>
      <c r="Y75">
        <v>147.643</v>
      </c>
      <c r="Z75">
        <v>91.572999999999993</v>
      </c>
      <c r="AA75">
        <v>190.601</v>
      </c>
      <c r="AB75">
        <v>199.762</v>
      </c>
      <c r="AC75">
        <v>250.08099999999999</v>
      </c>
      <c r="AD75">
        <v>186.267</v>
      </c>
      <c r="AE75">
        <v>212.64599999999999</v>
      </c>
      <c r="AF75">
        <v>128.38800000000001</v>
      </c>
      <c r="AG75">
        <v>154.245</v>
      </c>
      <c r="AH75">
        <v>114.262</v>
      </c>
      <c r="AI75">
        <v>115.334</v>
      </c>
      <c r="AJ75">
        <v>167.81399999999999</v>
      </c>
      <c r="AK75">
        <v>148.93799999999999</v>
      </c>
      <c r="AL75">
        <v>205.23099999999999</v>
      </c>
      <c r="AM75">
        <v>166.024</v>
      </c>
      <c r="AN75">
        <v>160.27600000000001</v>
      </c>
      <c r="AO75">
        <v>133.78299999999999</v>
      </c>
      <c r="AP75">
        <v>91.391000000000005</v>
      </c>
      <c r="AQ75">
        <v>99.772999999999996</v>
      </c>
      <c r="AR75">
        <v>80.116</v>
      </c>
      <c r="AS75">
        <v>117.56100000000001</v>
      </c>
      <c r="AT75">
        <v>114.86199999999999</v>
      </c>
      <c r="AU75">
        <v>131.67500000000001</v>
      </c>
      <c r="AV75">
        <v>90.793999999999997</v>
      </c>
      <c r="AW75">
        <v>124.536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2485</v>
      </c>
    </row>
    <row r="78" spans="1:49" x14ac:dyDescent="0.25">
      <c r="A78" t="s">
        <v>1709</v>
      </c>
      <c r="B78" s="38">
        <v>42514.246377314812</v>
      </c>
    </row>
    <row r="79" spans="1:49" x14ac:dyDescent="0.25">
      <c r="A79" t="s">
        <v>1710</v>
      </c>
      <c r="B79">
        <v>2407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16</v>
      </c>
      <c r="S82">
        <v>15</v>
      </c>
      <c r="T82">
        <v>16</v>
      </c>
      <c r="U82">
        <v>16</v>
      </c>
      <c r="V82">
        <v>16</v>
      </c>
      <c r="W82">
        <v>16</v>
      </c>
      <c r="X82">
        <v>16</v>
      </c>
      <c r="Y82">
        <v>16</v>
      </c>
      <c r="Z82">
        <v>16</v>
      </c>
      <c r="AA82">
        <v>1</v>
      </c>
      <c r="AB82">
        <v>16</v>
      </c>
      <c r="AC82">
        <v>16</v>
      </c>
      <c r="AD82">
        <v>16</v>
      </c>
      <c r="AE82">
        <v>16</v>
      </c>
      <c r="AF82">
        <v>16</v>
      </c>
      <c r="AG82">
        <v>16</v>
      </c>
      <c r="AH82">
        <v>16</v>
      </c>
      <c r="AI82">
        <v>0</v>
      </c>
      <c r="AJ82">
        <v>2</v>
      </c>
      <c r="AK82">
        <v>15</v>
      </c>
      <c r="AL82">
        <v>16</v>
      </c>
      <c r="AM82">
        <v>15</v>
      </c>
      <c r="AN82">
        <v>16</v>
      </c>
      <c r="AO82">
        <v>16</v>
      </c>
      <c r="AP82">
        <v>0</v>
      </c>
      <c r="AQ82">
        <v>0</v>
      </c>
      <c r="AR82">
        <v>1</v>
      </c>
      <c r="AS82">
        <v>16</v>
      </c>
      <c r="AT82">
        <v>16</v>
      </c>
      <c r="AU82">
        <v>15</v>
      </c>
      <c r="AV82">
        <v>15</v>
      </c>
      <c r="AW82">
        <v>16</v>
      </c>
    </row>
    <row r="83" spans="1:49" x14ac:dyDescent="0.25">
      <c r="A83" t="s">
        <v>1764</v>
      </c>
      <c r="B83">
        <v>81.98</v>
      </c>
      <c r="C83">
        <v>55.404000000000003</v>
      </c>
      <c r="D83">
        <v>108.175</v>
      </c>
      <c r="E83">
        <v>119.788</v>
      </c>
      <c r="F83">
        <v>105.61199999999999</v>
      </c>
      <c r="G83">
        <v>124.202</v>
      </c>
      <c r="H83">
        <v>95.191000000000003</v>
      </c>
      <c r="I83">
        <v>119.014</v>
      </c>
      <c r="J83">
        <v>127.693</v>
      </c>
      <c r="K83">
        <v>81.123000000000005</v>
      </c>
      <c r="L83">
        <v>113.447</v>
      </c>
      <c r="M83">
        <v>116.22799999999999</v>
      </c>
      <c r="N83">
        <v>124.45099999999999</v>
      </c>
      <c r="O83">
        <v>142.87700000000001</v>
      </c>
      <c r="P83">
        <v>86.453999999999994</v>
      </c>
      <c r="Q83">
        <v>105.285</v>
      </c>
      <c r="R83">
        <v>174.292</v>
      </c>
      <c r="S83">
        <v>17.574999999999999</v>
      </c>
      <c r="T83">
        <v>97.454999999999998</v>
      </c>
      <c r="U83">
        <v>118.52500000000001</v>
      </c>
      <c r="V83">
        <v>113.887</v>
      </c>
      <c r="W83">
        <v>100.14400000000001</v>
      </c>
      <c r="X83">
        <v>65.253</v>
      </c>
      <c r="Y83">
        <v>103.85599999999999</v>
      </c>
      <c r="Z83">
        <v>163.08500000000001</v>
      </c>
      <c r="AA83">
        <v>8.5</v>
      </c>
      <c r="AB83">
        <v>27.335999999999999</v>
      </c>
      <c r="AC83">
        <v>125.176</v>
      </c>
      <c r="AD83">
        <v>119.62</v>
      </c>
      <c r="AE83">
        <v>190.482</v>
      </c>
      <c r="AF83">
        <v>83.912000000000006</v>
      </c>
      <c r="AG83">
        <v>107.018</v>
      </c>
      <c r="AH83">
        <v>218.81800000000001</v>
      </c>
      <c r="AI83">
        <v>0</v>
      </c>
      <c r="AJ83">
        <v>6.2190000000000003</v>
      </c>
      <c r="AK83">
        <v>13.093</v>
      </c>
      <c r="AL83">
        <v>74.994</v>
      </c>
      <c r="AM83">
        <v>109.125</v>
      </c>
      <c r="AN83">
        <v>87.302000000000007</v>
      </c>
      <c r="AO83">
        <v>95.790999999999997</v>
      </c>
      <c r="AP83">
        <v>0</v>
      </c>
      <c r="AQ83">
        <v>0</v>
      </c>
      <c r="AR83">
        <v>5.758</v>
      </c>
      <c r="AS83">
        <v>37.811999999999998</v>
      </c>
      <c r="AT83">
        <v>40.378</v>
      </c>
      <c r="AU83">
        <v>37.805</v>
      </c>
      <c r="AV83">
        <v>23.853999999999999</v>
      </c>
      <c r="AW83">
        <v>40.948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1">C46/C38*100</f>
        <v>100</v>
      </c>
      <c r="D86">
        <f t="shared" si="1"/>
        <v>93.75</v>
      </c>
      <c r="E86">
        <f t="shared" si="1"/>
        <v>100</v>
      </c>
      <c r="F86">
        <f t="shared" si="1"/>
        <v>100</v>
      </c>
      <c r="G86">
        <f t="shared" si="1"/>
        <v>100</v>
      </c>
      <c r="H86">
        <f t="shared" si="1"/>
        <v>100</v>
      </c>
      <c r="I86">
        <f t="shared" si="1"/>
        <v>100</v>
      </c>
      <c r="J86">
        <f t="shared" si="1"/>
        <v>100</v>
      </c>
      <c r="K86">
        <f t="shared" si="1"/>
        <v>100</v>
      </c>
      <c r="L86">
        <f t="shared" si="1"/>
        <v>100</v>
      </c>
      <c r="M86">
        <f t="shared" si="1"/>
        <v>100</v>
      </c>
      <c r="N86">
        <f t="shared" si="1"/>
        <v>100</v>
      </c>
      <c r="O86">
        <f t="shared" si="1"/>
        <v>100</v>
      </c>
      <c r="P86">
        <f t="shared" si="1"/>
        <v>100</v>
      </c>
      <c r="Q86">
        <f t="shared" si="1"/>
        <v>100</v>
      </c>
      <c r="R86">
        <f t="shared" si="1"/>
        <v>100</v>
      </c>
      <c r="S86">
        <f t="shared" si="1"/>
        <v>50</v>
      </c>
      <c r="T86">
        <f t="shared" si="1"/>
        <v>93.75</v>
      </c>
      <c r="U86">
        <f t="shared" si="1"/>
        <v>100</v>
      </c>
      <c r="V86">
        <f t="shared" si="1"/>
        <v>100</v>
      </c>
      <c r="W86">
        <f t="shared" si="1"/>
        <v>100</v>
      </c>
      <c r="X86">
        <f t="shared" si="1"/>
        <v>100</v>
      </c>
      <c r="Y86">
        <f t="shared" si="1"/>
        <v>100</v>
      </c>
      <c r="Z86">
        <f t="shared" si="1"/>
        <v>100</v>
      </c>
      <c r="AA86">
        <f t="shared" si="1"/>
        <v>0</v>
      </c>
      <c r="AB86">
        <f t="shared" si="1"/>
        <v>100</v>
      </c>
      <c r="AC86">
        <f t="shared" si="1"/>
        <v>100</v>
      </c>
      <c r="AD86">
        <f t="shared" si="1"/>
        <v>100</v>
      </c>
      <c r="AE86">
        <f t="shared" si="1"/>
        <v>100</v>
      </c>
      <c r="AF86">
        <f t="shared" si="1"/>
        <v>100</v>
      </c>
      <c r="AG86">
        <f t="shared" si="1"/>
        <v>100</v>
      </c>
      <c r="AH86">
        <f t="shared" si="1"/>
        <v>100</v>
      </c>
      <c r="AI86">
        <f t="shared" si="1"/>
        <v>0</v>
      </c>
      <c r="AJ86">
        <f t="shared" si="1"/>
        <v>0</v>
      </c>
      <c r="AK86">
        <f t="shared" si="1"/>
        <v>100</v>
      </c>
      <c r="AL86">
        <f t="shared" si="1"/>
        <v>100</v>
      </c>
      <c r="AM86">
        <f t="shared" si="1"/>
        <v>100</v>
      </c>
      <c r="AN86">
        <f t="shared" si="1"/>
        <v>100</v>
      </c>
      <c r="AO86">
        <f t="shared" si="1"/>
        <v>100</v>
      </c>
      <c r="AP86">
        <f t="shared" si="1"/>
        <v>0</v>
      </c>
      <c r="AQ86">
        <f t="shared" si="1"/>
        <v>0</v>
      </c>
      <c r="AR86">
        <f t="shared" si="1"/>
        <v>31.25</v>
      </c>
      <c r="AS86">
        <f t="shared" si="1"/>
        <v>100</v>
      </c>
      <c r="AT86">
        <f t="shared" si="1"/>
        <v>100</v>
      </c>
      <c r="AU86">
        <f t="shared" si="1"/>
        <v>100</v>
      </c>
      <c r="AV86">
        <f t="shared" si="1"/>
        <v>100</v>
      </c>
      <c r="AW86">
        <f t="shared" si="1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2">C64/C56*100</f>
        <v>100</v>
      </c>
      <c r="D87">
        <f t="shared" si="2"/>
        <v>100</v>
      </c>
      <c r="E87">
        <f t="shared" si="2"/>
        <v>100</v>
      </c>
      <c r="F87">
        <f t="shared" si="2"/>
        <v>100</v>
      </c>
      <c r="G87">
        <f t="shared" si="2"/>
        <v>100</v>
      </c>
      <c r="H87">
        <f t="shared" si="2"/>
        <v>100</v>
      </c>
      <c r="I87">
        <f t="shared" si="2"/>
        <v>100</v>
      </c>
      <c r="J87">
        <f t="shared" si="2"/>
        <v>100</v>
      </c>
      <c r="K87">
        <f t="shared" si="2"/>
        <v>100</v>
      </c>
      <c r="L87">
        <f t="shared" si="2"/>
        <v>100</v>
      </c>
      <c r="M87">
        <f t="shared" si="2"/>
        <v>100</v>
      </c>
      <c r="N87">
        <f t="shared" si="2"/>
        <v>100</v>
      </c>
      <c r="O87">
        <f t="shared" si="2"/>
        <v>100</v>
      </c>
      <c r="P87">
        <f t="shared" si="2"/>
        <v>100</v>
      </c>
      <c r="Q87">
        <f t="shared" si="2"/>
        <v>100</v>
      </c>
      <c r="R87">
        <f t="shared" si="2"/>
        <v>100</v>
      </c>
      <c r="S87">
        <f t="shared" si="2"/>
        <v>100</v>
      </c>
      <c r="T87">
        <f t="shared" si="2"/>
        <v>100</v>
      </c>
      <c r="U87">
        <f t="shared" si="2"/>
        <v>100</v>
      </c>
      <c r="V87">
        <f t="shared" si="2"/>
        <v>100</v>
      </c>
      <c r="W87">
        <f t="shared" si="2"/>
        <v>100</v>
      </c>
      <c r="X87">
        <f t="shared" si="2"/>
        <v>100</v>
      </c>
      <c r="Y87">
        <f t="shared" si="2"/>
        <v>100</v>
      </c>
      <c r="Z87">
        <f t="shared" si="2"/>
        <v>100</v>
      </c>
      <c r="AA87">
        <f t="shared" si="2"/>
        <v>0</v>
      </c>
      <c r="AB87">
        <f t="shared" si="2"/>
        <v>93.75</v>
      </c>
      <c r="AC87">
        <f t="shared" si="2"/>
        <v>100</v>
      </c>
      <c r="AD87">
        <f t="shared" si="2"/>
        <v>100</v>
      </c>
      <c r="AE87">
        <f t="shared" si="2"/>
        <v>100</v>
      </c>
      <c r="AF87">
        <f t="shared" si="2"/>
        <v>93.75</v>
      </c>
      <c r="AG87">
        <f t="shared" si="2"/>
        <v>100</v>
      </c>
      <c r="AH87">
        <f t="shared" si="2"/>
        <v>100</v>
      </c>
      <c r="AI87">
        <f t="shared" si="2"/>
        <v>0</v>
      </c>
      <c r="AJ87">
        <f t="shared" si="2"/>
        <v>0</v>
      </c>
      <c r="AK87">
        <f t="shared" si="2"/>
        <v>62.5</v>
      </c>
      <c r="AL87">
        <f t="shared" si="2"/>
        <v>100</v>
      </c>
      <c r="AM87">
        <f t="shared" si="2"/>
        <v>100</v>
      </c>
      <c r="AN87">
        <f t="shared" si="2"/>
        <v>100</v>
      </c>
      <c r="AO87">
        <f t="shared" si="2"/>
        <v>100</v>
      </c>
      <c r="AP87">
        <f t="shared" si="2"/>
        <v>0</v>
      </c>
      <c r="AQ87">
        <f t="shared" si="2"/>
        <v>0</v>
      </c>
      <c r="AR87">
        <f t="shared" si="2"/>
        <v>0</v>
      </c>
      <c r="AS87">
        <f t="shared" si="2"/>
        <v>100</v>
      </c>
      <c r="AT87">
        <f t="shared" si="2"/>
        <v>100</v>
      </c>
      <c r="AU87">
        <f t="shared" si="2"/>
        <v>93.75</v>
      </c>
      <c r="AV87">
        <f t="shared" si="2"/>
        <v>100</v>
      </c>
      <c r="AW87">
        <f t="shared" si="2"/>
        <v>93.75</v>
      </c>
    </row>
    <row r="88" spans="1:49" x14ac:dyDescent="0.25">
      <c r="A88" t="s">
        <v>1772</v>
      </c>
      <c r="B88">
        <f>B82/B74*100</f>
        <v>100</v>
      </c>
      <c r="C88">
        <f t="shared" ref="C88:AW88" si="3">C82/C74*100</f>
        <v>100</v>
      </c>
      <c r="D88">
        <f t="shared" si="3"/>
        <v>100</v>
      </c>
      <c r="E88">
        <f t="shared" si="3"/>
        <v>100</v>
      </c>
      <c r="F88">
        <f t="shared" si="3"/>
        <v>100</v>
      </c>
      <c r="G88">
        <f t="shared" si="3"/>
        <v>100</v>
      </c>
      <c r="H88">
        <f t="shared" si="3"/>
        <v>100</v>
      </c>
      <c r="I88">
        <f t="shared" si="3"/>
        <v>100</v>
      </c>
      <c r="J88">
        <f t="shared" si="3"/>
        <v>100</v>
      </c>
      <c r="K88">
        <f t="shared" si="3"/>
        <v>100</v>
      </c>
      <c r="L88">
        <f t="shared" si="3"/>
        <v>100</v>
      </c>
      <c r="M88">
        <f t="shared" si="3"/>
        <v>100</v>
      </c>
      <c r="N88">
        <f t="shared" si="3"/>
        <v>100</v>
      </c>
      <c r="O88">
        <f t="shared" si="3"/>
        <v>100</v>
      </c>
      <c r="P88">
        <f t="shared" si="3"/>
        <v>100</v>
      </c>
      <c r="Q88">
        <f t="shared" si="3"/>
        <v>100</v>
      </c>
      <c r="R88">
        <f t="shared" si="3"/>
        <v>100</v>
      </c>
      <c r="S88">
        <f t="shared" si="3"/>
        <v>100</v>
      </c>
      <c r="T88">
        <f t="shared" si="3"/>
        <v>100</v>
      </c>
      <c r="U88">
        <f t="shared" si="3"/>
        <v>100</v>
      </c>
      <c r="V88">
        <f t="shared" si="3"/>
        <v>100</v>
      </c>
      <c r="W88">
        <f t="shared" si="3"/>
        <v>100</v>
      </c>
      <c r="X88">
        <f t="shared" si="3"/>
        <v>100</v>
      </c>
      <c r="Y88">
        <f t="shared" si="3"/>
        <v>100</v>
      </c>
      <c r="Z88">
        <f t="shared" si="3"/>
        <v>100</v>
      </c>
      <c r="AA88">
        <f t="shared" si="3"/>
        <v>6.25</v>
      </c>
      <c r="AB88">
        <f t="shared" si="3"/>
        <v>100</v>
      </c>
      <c r="AC88">
        <f t="shared" si="3"/>
        <v>100</v>
      </c>
      <c r="AD88">
        <f t="shared" si="3"/>
        <v>100</v>
      </c>
      <c r="AE88">
        <f t="shared" si="3"/>
        <v>100</v>
      </c>
      <c r="AF88">
        <f t="shared" si="3"/>
        <v>100</v>
      </c>
      <c r="AG88">
        <f t="shared" si="3"/>
        <v>100</v>
      </c>
      <c r="AH88">
        <f t="shared" si="3"/>
        <v>100</v>
      </c>
      <c r="AI88">
        <f t="shared" si="3"/>
        <v>0</v>
      </c>
      <c r="AJ88">
        <f t="shared" si="3"/>
        <v>12.5</v>
      </c>
      <c r="AK88">
        <f t="shared" si="3"/>
        <v>93.75</v>
      </c>
      <c r="AL88">
        <f t="shared" si="3"/>
        <v>100</v>
      </c>
      <c r="AM88">
        <f t="shared" si="3"/>
        <v>100</v>
      </c>
      <c r="AN88">
        <f t="shared" si="3"/>
        <v>100</v>
      </c>
      <c r="AO88">
        <f t="shared" si="3"/>
        <v>100</v>
      </c>
      <c r="AP88">
        <f t="shared" si="3"/>
        <v>0</v>
      </c>
      <c r="AQ88">
        <f t="shared" si="3"/>
        <v>0</v>
      </c>
      <c r="AR88">
        <f t="shared" si="3"/>
        <v>6.25</v>
      </c>
      <c r="AS88">
        <f t="shared" si="3"/>
        <v>100</v>
      </c>
      <c r="AT88">
        <f t="shared" si="3"/>
        <v>100</v>
      </c>
      <c r="AU88">
        <f t="shared" si="3"/>
        <v>93.75</v>
      </c>
      <c r="AV88">
        <f t="shared" si="3"/>
        <v>100</v>
      </c>
      <c r="AW88">
        <f t="shared" si="3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998</v>
      </c>
      <c r="D89" s="7" t="s">
        <v>998</v>
      </c>
      <c r="E89" s="7" t="s">
        <v>998</v>
      </c>
      <c r="F89" s="7" t="s">
        <v>998</v>
      </c>
      <c r="G89" s="7" t="s">
        <v>998</v>
      </c>
      <c r="H89" s="7" t="s">
        <v>998</v>
      </c>
      <c r="I89" s="7" t="s">
        <v>998</v>
      </c>
      <c r="J89" s="7" t="s">
        <v>1644</v>
      </c>
      <c r="K89" s="7" t="s">
        <v>1002</v>
      </c>
      <c r="L89" s="7" t="s">
        <v>1002</v>
      </c>
      <c r="M89" s="7" t="s">
        <v>1002</v>
      </c>
      <c r="N89" s="7" t="s">
        <v>1002</v>
      </c>
      <c r="O89" s="7" t="s">
        <v>1002</v>
      </c>
      <c r="P89" s="7" t="s">
        <v>1002</v>
      </c>
      <c r="Q89" s="7" t="s">
        <v>1002</v>
      </c>
      <c r="R89" s="7" t="s">
        <v>1644</v>
      </c>
      <c r="S89" s="7" t="s">
        <v>1006</v>
      </c>
      <c r="T89" s="7" t="s">
        <v>1006</v>
      </c>
      <c r="U89" s="7" t="s">
        <v>1006</v>
      </c>
      <c r="V89" s="7" t="s">
        <v>1006</v>
      </c>
      <c r="W89" s="7" t="s">
        <v>1006</v>
      </c>
      <c r="X89" s="7" t="s">
        <v>1006</v>
      </c>
      <c r="Y89" s="7" t="s">
        <v>1006</v>
      </c>
      <c r="Z89" s="7" t="s">
        <v>1686</v>
      </c>
      <c r="AA89" s="7" t="s">
        <v>1010</v>
      </c>
      <c r="AB89" s="7" t="s">
        <v>1010</v>
      </c>
      <c r="AC89" s="7" t="s">
        <v>1010</v>
      </c>
      <c r="AD89" s="7" t="s">
        <v>1010</v>
      </c>
      <c r="AE89" s="7" t="s">
        <v>1010</v>
      </c>
      <c r="AF89" s="7" t="s">
        <v>1010</v>
      </c>
      <c r="AG89" s="7" t="s">
        <v>1010</v>
      </c>
      <c r="AH89" s="7" t="s">
        <v>1686</v>
      </c>
      <c r="AI89" s="7" t="s">
        <v>1014</v>
      </c>
      <c r="AJ89" s="7" t="s">
        <v>1014</v>
      </c>
      <c r="AK89" s="7" t="s">
        <v>1014</v>
      </c>
      <c r="AL89" s="7" t="s">
        <v>1014</v>
      </c>
      <c r="AM89" s="7" t="s">
        <v>1014</v>
      </c>
      <c r="AN89" s="7" t="s">
        <v>1014</v>
      </c>
      <c r="AO89" s="7" t="s">
        <v>1014</v>
      </c>
      <c r="AP89" s="7" t="s">
        <v>1794</v>
      </c>
      <c r="AQ89" s="7" t="s">
        <v>1018</v>
      </c>
      <c r="AR89" s="7" t="s">
        <v>1018</v>
      </c>
      <c r="AS89" s="7" t="s">
        <v>1018</v>
      </c>
      <c r="AT89" s="7" t="s">
        <v>1018</v>
      </c>
      <c r="AU89" s="7" t="s">
        <v>1018</v>
      </c>
      <c r="AV89" s="7" t="s">
        <v>1018</v>
      </c>
      <c r="AW89" s="7" t="s">
        <v>1018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V91" si="4">AVERAGE(C86:C88)</f>
        <v>100</v>
      </c>
      <c r="D91">
        <f t="shared" si="4"/>
        <v>97.916666666666671</v>
      </c>
      <c r="E91">
        <f t="shared" si="4"/>
        <v>100</v>
      </c>
      <c r="F91">
        <f t="shared" si="4"/>
        <v>100</v>
      </c>
      <c r="G91">
        <f t="shared" si="4"/>
        <v>100</v>
      </c>
      <c r="H91">
        <f t="shared" si="4"/>
        <v>100</v>
      </c>
      <c r="I91">
        <f t="shared" si="4"/>
        <v>100</v>
      </c>
      <c r="J91">
        <f t="shared" si="4"/>
        <v>100</v>
      </c>
      <c r="K91">
        <f t="shared" si="4"/>
        <v>100</v>
      </c>
      <c r="L91">
        <f t="shared" si="4"/>
        <v>100</v>
      </c>
      <c r="M91">
        <f t="shared" si="4"/>
        <v>100</v>
      </c>
      <c r="N91">
        <f t="shared" si="4"/>
        <v>100</v>
      </c>
      <c r="O91">
        <f t="shared" si="4"/>
        <v>100</v>
      </c>
      <c r="P91">
        <f t="shared" si="4"/>
        <v>100</v>
      </c>
      <c r="Q91">
        <f t="shared" si="4"/>
        <v>100</v>
      </c>
      <c r="R91">
        <f t="shared" si="4"/>
        <v>100</v>
      </c>
      <c r="S91">
        <f t="shared" si="4"/>
        <v>83.333333333333329</v>
      </c>
      <c r="T91">
        <f t="shared" si="4"/>
        <v>97.916666666666671</v>
      </c>
      <c r="U91">
        <f t="shared" si="4"/>
        <v>100</v>
      </c>
      <c r="V91">
        <f t="shared" si="4"/>
        <v>100</v>
      </c>
      <c r="W91">
        <f t="shared" si="4"/>
        <v>100</v>
      </c>
      <c r="X91">
        <f t="shared" si="4"/>
        <v>100</v>
      </c>
      <c r="Y91">
        <f t="shared" si="4"/>
        <v>100</v>
      </c>
      <c r="Z91">
        <f t="shared" si="4"/>
        <v>100</v>
      </c>
      <c r="AA91">
        <f t="shared" si="4"/>
        <v>2.0833333333333335</v>
      </c>
      <c r="AB91">
        <f t="shared" si="4"/>
        <v>97.916666666666671</v>
      </c>
      <c r="AC91">
        <f t="shared" si="4"/>
        <v>100</v>
      </c>
      <c r="AD91">
        <f t="shared" si="4"/>
        <v>100</v>
      </c>
      <c r="AE91">
        <f t="shared" si="4"/>
        <v>100</v>
      </c>
      <c r="AF91">
        <f t="shared" si="4"/>
        <v>97.916666666666671</v>
      </c>
      <c r="AG91">
        <f t="shared" si="4"/>
        <v>100</v>
      </c>
      <c r="AH91">
        <f t="shared" si="4"/>
        <v>100</v>
      </c>
      <c r="AI91">
        <f t="shared" si="4"/>
        <v>0</v>
      </c>
      <c r="AJ91">
        <f t="shared" si="4"/>
        <v>4.166666666666667</v>
      </c>
      <c r="AK91">
        <f t="shared" si="4"/>
        <v>85.416666666666671</v>
      </c>
      <c r="AL91">
        <f t="shared" si="4"/>
        <v>100</v>
      </c>
      <c r="AM91">
        <f t="shared" si="4"/>
        <v>100</v>
      </c>
      <c r="AN91">
        <f t="shared" si="4"/>
        <v>100</v>
      </c>
      <c r="AO91">
        <f t="shared" si="4"/>
        <v>100</v>
      </c>
      <c r="AP91">
        <f t="shared" si="4"/>
        <v>0</v>
      </c>
      <c r="AQ91">
        <f t="shared" si="4"/>
        <v>0</v>
      </c>
      <c r="AR91">
        <f t="shared" si="4"/>
        <v>12.5</v>
      </c>
      <c r="AS91">
        <f t="shared" si="4"/>
        <v>100</v>
      </c>
      <c r="AT91">
        <f t="shared" si="4"/>
        <v>100</v>
      </c>
      <c r="AU91">
        <f t="shared" si="4"/>
        <v>95.833333333333329</v>
      </c>
      <c r="AV91">
        <f t="shared" si="4"/>
        <v>100</v>
      </c>
      <c r="AW91">
        <f>AVERAGE(AW86,AW88)</f>
        <v>100</v>
      </c>
    </row>
    <row r="92" spans="1:49" x14ac:dyDescent="0.25">
      <c r="A92" t="s">
        <v>1774</v>
      </c>
      <c r="B92">
        <f>STDEV(B86:B88)</f>
        <v>0</v>
      </c>
      <c r="C92">
        <f t="shared" ref="C92:AV92" si="5">STDEV(C86:C88)</f>
        <v>0</v>
      </c>
      <c r="D92">
        <f t="shared" si="5"/>
        <v>3.6084391824351609</v>
      </c>
      <c r="E92">
        <f t="shared" si="5"/>
        <v>0</v>
      </c>
      <c r="F92">
        <f t="shared" si="5"/>
        <v>0</v>
      </c>
      <c r="G92">
        <f t="shared" si="5"/>
        <v>0</v>
      </c>
      <c r="H92">
        <f t="shared" si="5"/>
        <v>0</v>
      </c>
      <c r="I92">
        <f t="shared" si="5"/>
        <v>0</v>
      </c>
      <c r="J92">
        <f t="shared" si="5"/>
        <v>0</v>
      </c>
      <c r="K92">
        <f t="shared" si="5"/>
        <v>0</v>
      </c>
      <c r="L92">
        <f t="shared" si="5"/>
        <v>0</v>
      </c>
      <c r="M92">
        <f t="shared" si="5"/>
        <v>0</v>
      </c>
      <c r="N92">
        <f t="shared" si="5"/>
        <v>0</v>
      </c>
      <c r="O92">
        <f t="shared" si="5"/>
        <v>0</v>
      </c>
      <c r="P92">
        <f t="shared" si="5"/>
        <v>0</v>
      </c>
      <c r="Q92">
        <f t="shared" si="5"/>
        <v>0</v>
      </c>
      <c r="R92">
        <f t="shared" si="5"/>
        <v>0</v>
      </c>
      <c r="S92">
        <f t="shared" si="5"/>
        <v>28.867513459481298</v>
      </c>
      <c r="T92">
        <f t="shared" si="5"/>
        <v>3.6084391824351609</v>
      </c>
      <c r="U92">
        <f t="shared" si="5"/>
        <v>0</v>
      </c>
      <c r="V92">
        <f t="shared" si="5"/>
        <v>0</v>
      </c>
      <c r="W92">
        <f t="shared" si="5"/>
        <v>0</v>
      </c>
      <c r="X92">
        <f t="shared" si="5"/>
        <v>0</v>
      </c>
      <c r="Y92">
        <f t="shared" si="5"/>
        <v>0</v>
      </c>
      <c r="Z92">
        <f t="shared" si="5"/>
        <v>0</v>
      </c>
      <c r="AA92">
        <f t="shared" si="5"/>
        <v>3.6084391824351609</v>
      </c>
      <c r="AB92">
        <f t="shared" si="5"/>
        <v>3.6084391824351609</v>
      </c>
      <c r="AC92">
        <f t="shared" si="5"/>
        <v>0</v>
      </c>
      <c r="AD92">
        <f t="shared" si="5"/>
        <v>0</v>
      </c>
      <c r="AE92">
        <f t="shared" si="5"/>
        <v>0</v>
      </c>
      <c r="AF92">
        <f t="shared" si="5"/>
        <v>3.6084391824351609</v>
      </c>
      <c r="AG92">
        <f t="shared" si="5"/>
        <v>0</v>
      </c>
      <c r="AH92">
        <f t="shared" si="5"/>
        <v>0</v>
      </c>
      <c r="AI92">
        <f t="shared" si="5"/>
        <v>0</v>
      </c>
      <c r="AJ92">
        <f t="shared" si="5"/>
        <v>7.2168783648703219</v>
      </c>
      <c r="AK92">
        <f t="shared" si="5"/>
        <v>20.090939085402006</v>
      </c>
      <c r="AL92">
        <f t="shared" si="5"/>
        <v>0</v>
      </c>
      <c r="AM92">
        <f t="shared" si="5"/>
        <v>0</v>
      </c>
      <c r="AN92">
        <f t="shared" si="5"/>
        <v>0</v>
      </c>
      <c r="AO92">
        <f t="shared" si="5"/>
        <v>0</v>
      </c>
      <c r="AP92">
        <f t="shared" si="5"/>
        <v>0</v>
      </c>
      <c r="AQ92">
        <f t="shared" si="5"/>
        <v>0</v>
      </c>
      <c r="AR92">
        <f t="shared" si="5"/>
        <v>16.535945694153693</v>
      </c>
      <c r="AS92">
        <f t="shared" si="5"/>
        <v>0</v>
      </c>
      <c r="AT92">
        <f t="shared" si="5"/>
        <v>0</v>
      </c>
      <c r="AU92">
        <f t="shared" si="5"/>
        <v>3.6084391824351609</v>
      </c>
      <c r="AV92">
        <f t="shared" si="5"/>
        <v>0</v>
      </c>
      <c r="AW92">
        <f>STDEV(AW86,AW88)</f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V93" si="6">STDEV(C86:C88)/SQRT(3)</f>
        <v>0</v>
      </c>
      <c r="D93">
        <f t="shared" si="6"/>
        <v>2.0833333333333335</v>
      </c>
      <c r="E93">
        <f t="shared" si="6"/>
        <v>0</v>
      </c>
      <c r="F93">
        <f t="shared" si="6"/>
        <v>0</v>
      </c>
      <c r="G93">
        <f t="shared" si="6"/>
        <v>0</v>
      </c>
      <c r="H93">
        <f t="shared" si="6"/>
        <v>0</v>
      </c>
      <c r="I93">
        <f t="shared" si="6"/>
        <v>0</v>
      </c>
      <c r="J93">
        <f t="shared" si="6"/>
        <v>0</v>
      </c>
      <c r="K93">
        <f t="shared" si="6"/>
        <v>0</v>
      </c>
      <c r="L93">
        <f t="shared" si="6"/>
        <v>0</v>
      </c>
      <c r="M93">
        <f t="shared" si="6"/>
        <v>0</v>
      </c>
      <c r="N93">
        <f t="shared" si="6"/>
        <v>0</v>
      </c>
      <c r="O93">
        <f t="shared" si="6"/>
        <v>0</v>
      </c>
      <c r="P93">
        <f t="shared" si="6"/>
        <v>0</v>
      </c>
      <c r="Q93">
        <f t="shared" si="6"/>
        <v>0</v>
      </c>
      <c r="R93">
        <f t="shared" si="6"/>
        <v>0</v>
      </c>
      <c r="S93">
        <f t="shared" si="6"/>
        <v>16.666666666666675</v>
      </c>
      <c r="T93">
        <f t="shared" si="6"/>
        <v>2.0833333333333335</v>
      </c>
      <c r="U93">
        <f t="shared" si="6"/>
        <v>0</v>
      </c>
      <c r="V93">
        <f t="shared" si="6"/>
        <v>0</v>
      </c>
      <c r="W93">
        <f t="shared" si="6"/>
        <v>0</v>
      </c>
      <c r="X93">
        <f t="shared" si="6"/>
        <v>0</v>
      </c>
      <c r="Y93">
        <f t="shared" si="6"/>
        <v>0</v>
      </c>
      <c r="Z93">
        <f t="shared" si="6"/>
        <v>0</v>
      </c>
      <c r="AA93">
        <f t="shared" si="6"/>
        <v>2.0833333333333335</v>
      </c>
      <c r="AB93">
        <f t="shared" si="6"/>
        <v>2.0833333333333335</v>
      </c>
      <c r="AC93">
        <f t="shared" si="6"/>
        <v>0</v>
      </c>
      <c r="AD93">
        <f t="shared" si="6"/>
        <v>0</v>
      </c>
      <c r="AE93">
        <f t="shared" si="6"/>
        <v>0</v>
      </c>
      <c r="AF93">
        <f t="shared" si="6"/>
        <v>2.0833333333333335</v>
      </c>
      <c r="AG93">
        <f t="shared" si="6"/>
        <v>0</v>
      </c>
      <c r="AH93">
        <f t="shared" si="6"/>
        <v>0</v>
      </c>
      <c r="AI93">
        <f t="shared" si="6"/>
        <v>0</v>
      </c>
      <c r="AJ93">
        <f t="shared" si="6"/>
        <v>4.166666666666667</v>
      </c>
      <c r="AK93">
        <f t="shared" si="6"/>
        <v>11.599509089229223</v>
      </c>
      <c r="AL93">
        <f t="shared" si="6"/>
        <v>0</v>
      </c>
      <c r="AM93">
        <f t="shared" si="6"/>
        <v>0</v>
      </c>
      <c r="AN93">
        <f t="shared" si="6"/>
        <v>0</v>
      </c>
      <c r="AO93">
        <f t="shared" si="6"/>
        <v>0</v>
      </c>
      <c r="AP93">
        <f t="shared" si="6"/>
        <v>0</v>
      </c>
      <c r="AQ93">
        <f t="shared" si="6"/>
        <v>0</v>
      </c>
      <c r="AR93">
        <f t="shared" si="6"/>
        <v>9.5470326978246689</v>
      </c>
      <c r="AS93">
        <f t="shared" si="6"/>
        <v>0</v>
      </c>
      <c r="AT93">
        <f t="shared" si="6"/>
        <v>0</v>
      </c>
      <c r="AU93">
        <f t="shared" si="6"/>
        <v>2.0833333333333335</v>
      </c>
      <c r="AV93">
        <f t="shared" si="6"/>
        <v>0</v>
      </c>
      <c r="AW93">
        <f>STDEV(AW86,AW88)/SQRT(3)</f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92.854574869674636</v>
      </c>
      <c r="C97">
        <f t="shared" ref="C97:AW97" si="7">C47/C39*100</f>
        <v>21.747975136560555</v>
      </c>
      <c r="D97">
        <f t="shared" si="7"/>
        <v>69.183880799187264</v>
      </c>
      <c r="E97">
        <f t="shared" si="7"/>
        <v>90.278849727010268</v>
      </c>
      <c r="F97">
        <f t="shared" si="7"/>
        <v>96.309761409843404</v>
      </c>
      <c r="G97">
        <f t="shared" si="7"/>
        <v>78.054247926473892</v>
      </c>
      <c r="H97">
        <f t="shared" si="7"/>
        <v>95.05983937473961</v>
      </c>
      <c r="I97">
        <f t="shared" si="7"/>
        <v>98.050292346243467</v>
      </c>
      <c r="J97">
        <f t="shared" si="7"/>
        <v>95.3655201015073</v>
      </c>
      <c r="K97">
        <f t="shared" si="7"/>
        <v>47.990793273812145</v>
      </c>
      <c r="L97">
        <f t="shared" si="7"/>
        <v>48.419415287763172</v>
      </c>
      <c r="M97">
        <f t="shared" si="7"/>
        <v>53.242074277407056</v>
      </c>
      <c r="N97">
        <f t="shared" si="7"/>
        <v>53.790557404326123</v>
      </c>
      <c r="O97">
        <f t="shared" si="7"/>
        <v>49.203844782740724</v>
      </c>
      <c r="P97">
        <f t="shared" si="7"/>
        <v>46.105869623646647</v>
      </c>
      <c r="Q97">
        <f t="shared" si="7"/>
        <v>67.455728021823191</v>
      </c>
      <c r="R97">
        <f t="shared" si="7"/>
        <v>71.803154361473531</v>
      </c>
      <c r="S97">
        <f t="shared" si="7"/>
        <v>13.604507757863098</v>
      </c>
      <c r="T97">
        <f t="shared" si="7"/>
        <v>25.873887779190124</v>
      </c>
      <c r="U97">
        <f t="shared" si="7"/>
        <v>36.226358967935873</v>
      </c>
      <c r="V97">
        <f t="shared" si="7"/>
        <v>64.916745690857368</v>
      </c>
      <c r="W97">
        <f t="shared" si="7"/>
        <v>65.454051758349635</v>
      </c>
      <c r="X97">
        <f t="shared" si="7"/>
        <v>49.794937066892942</v>
      </c>
      <c r="Y97">
        <f t="shared" si="7"/>
        <v>77.054767936658024</v>
      </c>
      <c r="Z97">
        <f t="shared" si="7"/>
        <v>147.79001106753756</v>
      </c>
      <c r="AA97">
        <f t="shared" si="7"/>
        <v>0</v>
      </c>
      <c r="AB97">
        <f t="shared" si="7"/>
        <v>10.332850940665701</v>
      </c>
      <c r="AC97">
        <f t="shared" si="7"/>
        <v>53.055497891896138</v>
      </c>
      <c r="AD97">
        <f t="shared" si="7"/>
        <v>59.524174367242509</v>
      </c>
      <c r="AE97">
        <f t="shared" si="7"/>
        <v>58.719367016413024</v>
      </c>
      <c r="AF97">
        <f t="shared" si="7"/>
        <v>59.053874941525031</v>
      </c>
      <c r="AG97">
        <f t="shared" si="7"/>
        <v>97.574801210920668</v>
      </c>
      <c r="AH97">
        <f t="shared" si="7"/>
        <v>147.81564549137534</v>
      </c>
      <c r="AI97">
        <f t="shared" si="7"/>
        <v>0</v>
      </c>
      <c r="AJ97">
        <f t="shared" si="7"/>
        <v>0</v>
      </c>
      <c r="AK97">
        <f t="shared" si="7"/>
        <v>23.105241084564327</v>
      </c>
      <c r="AL97">
        <f t="shared" si="7"/>
        <v>30.547359147493104</v>
      </c>
      <c r="AM97">
        <f t="shared" si="7"/>
        <v>88.942791054115432</v>
      </c>
      <c r="AN97">
        <f t="shared" si="7"/>
        <v>45.023920221009362</v>
      </c>
      <c r="AO97">
        <f t="shared" si="7"/>
        <v>62.464840202874797</v>
      </c>
      <c r="AP97">
        <f t="shared" si="7"/>
        <v>0</v>
      </c>
      <c r="AQ97">
        <f t="shared" si="7"/>
        <v>0</v>
      </c>
      <c r="AR97">
        <f t="shared" si="7"/>
        <v>3.8479550922213313</v>
      </c>
      <c r="AS97">
        <f t="shared" si="7"/>
        <v>34.585931371897317</v>
      </c>
      <c r="AT97">
        <f t="shared" si="7"/>
        <v>42.192483521156703</v>
      </c>
      <c r="AU97">
        <f t="shared" si="7"/>
        <v>38.439973468936543</v>
      </c>
      <c r="AV97">
        <f t="shared" si="7"/>
        <v>43.764225896499894</v>
      </c>
      <c r="AW97">
        <f t="shared" si="7"/>
        <v>41.244688087172612</v>
      </c>
    </row>
    <row r="98" spans="1:49" x14ac:dyDescent="0.25">
      <c r="A98" t="s">
        <v>1771</v>
      </c>
      <c r="B98">
        <f>B65/B57*100</f>
        <v>97.573311326998351</v>
      </c>
      <c r="C98">
        <f t="shared" ref="C98:AW98" si="8">C65/C57*100</f>
        <v>11.872546301678575</v>
      </c>
      <c r="D98">
        <f t="shared" si="8"/>
        <v>80.690129345537372</v>
      </c>
      <c r="E98">
        <f t="shared" si="8"/>
        <v>84.650655199654679</v>
      </c>
      <c r="F98">
        <f t="shared" si="8"/>
        <v>92.809676696781892</v>
      </c>
      <c r="G98">
        <f t="shared" si="8"/>
        <v>112.14533067491101</v>
      </c>
      <c r="H98">
        <f t="shared" si="8"/>
        <v>100.40620237227486</v>
      </c>
      <c r="I98">
        <f t="shared" si="8"/>
        <v>97.982808632940362</v>
      </c>
      <c r="J98">
        <f t="shared" si="8"/>
        <v>58.82843479296789</v>
      </c>
      <c r="K98">
        <f t="shared" si="8"/>
        <v>65.435926658398429</v>
      </c>
      <c r="L98">
        <f t="shared" si="8"/>
        <v>76.683095397067305</v>
      </c>
      <c r="M98">
        <f t="shared" si="8"/>
        <v>60.827745989398672</v>
      </c>
      <c r="N98">
        <f t="shared" si="8"/>
        <v>63.640912417205072</v>
      </c>
      <c r="O98">
        <f t="shared" si="8"/>
        <v>78.841817708785001</v>
      </c>
      <c r="P98">
        <f t="shared" si="8"/>
        <v>55.928081455101704</v>
      </c>
      <c r="Q98">
        <f t="shared" si="8"/>
        <v>96.237627834288375</v>
      </c>
      <c r="R98">
        <f t="shared" si="8"/>
        <v>76.845430287282753</v>
      </c>
      <c r="S98">
        <f t="shared" si="8"/>
        <v>12.560366581766205</v>
      </c>
      <c r="T98">
        <f t="shared" si="8"/>
        <v>22.783324209468876</v>
      </c>
      <c r="U98">
        <f t="shared" si="8"/>
        <v>58.663908423236279</v>
      </c>
      <c r="V98">
        <f t="shared" si="8"/>
        <v>101.92818312932215</v>
      </c>
      <c r="W98">
        <f t="shared" si="8"/>
        <v>50.783025304053872</v>
      </c>
      <c r="X98">
        <f t="shared" si="8"/>
        <v>59.12601591815443</v>
      </c>
      <c r="Y98">
        <f t="shared" si="8"/>
        <v>89.084916174622364</v>
      </c>
      <c r="Z98">
        <f t="shared" si="8"/>
        <v>235.69205922687627</v>
      </c>
      <c r="AA98">
        <f t="shared" si="8"/>
        <v>0</v>
      </c>
      <c r="AB98">
        <f t="shared" si="8"/>
        <v>9.0058509845593626</v>
      </c>
      <c r="AC98">
        <f t="shared" si="8"/>
        <v>45.410383036806031</v>
      </c>
      <c r="AD98">
        <f t="shared" si="8"/>
        <v>86.629650721336375</v>
      </c>
      <c r="AE98">
        <f t="shared" si="8"/>
        <v>80.24443463611442</v>
      </c>
      <c r="AF98">
        <f t="shared" si="8"/>
        <v>76.854174601715286</v>
      </c>
      <c r="AG98">
        <f t="shared" si="8"/>
        <v>87.780554753848705</v>
      </c>
      <c r="AH98">
        <f t="shared" si="8"/>
        <v>157.55443691700634</v>
      </c>
      <c r="AI98">
        <f t="shared" si="8"/>
        <v>0</v>
      </c>
      <c r="AJ98">
        <f t="shared" si="8"/>
        <v>0</v>
      </c>
      <c r="AK98">
        <f t="shared" si="8"/>
        <v>4.5592144375123853</v>
      </c>
      <c r="AL98">
        <f t="shared" si="8"/>
        <v>38.022970404227443</v>
      </c>
      <c r="AM98">
        <f t="shared" si="8"/>
        <v>59.18452749172156</v>
      </c>
      <c r="AN98">
        <f t="shared" si="8"/>
        <v>62.621726217262164</v>
      </c>
      <c r="AO98">
        <f t="shared" si="8"/>
        <v>89.337130818149888</v>
      </c>
      <c r="AP98">
        <f t="shared" si="8"/>
        <v>0</v>
      </c>
      <c r="AQ98">
        <f t="shared" si="8"/>
        <v>0</v>
      </c>
      <c r="AR98">
        <f t="shared" si="8"/>
        <v>0</v>
      </c>
      <c r="AS98">
        <f t="shared" si="8"/>
        <v>27.612399759885488</v>
      </c>
      <c r="AT98">
        <f t="shared" si="8"/>
        <v>40.242425346289394</v>
      </c>
      <c r="AU98">
        <f t="shared" si="8"/>
        <v>43.158848138936413</v>
      </c>
      <c r="AV98">
        <f t="shared" si="8"/>
        <v>38.000761173531018</v>
      </c>
      <c r="AW98">
        <f t="shared" si="8"/>
        <v>41.896864418329159</v>
      </c>
    </row>
    <row r="99" spans="1:49" x14ac:dyDescent="0.25">
      <c r="A99" t="s">
        <v>1772</v>
      </c>
      <c r="B99">
        <f>B83/B75*100</f>
        <v>96.373361547052255</v>
      </c>
      <c r="C99">
        <f t="shared" ref="C99:AW99" si="9">C83/C75*100</f>
        <v>34.955205047318614</v>
      </c>
      <c r="D99">
        <f t="shared" si="9"/>
        <v>68.946066871470634</v>
      </c>
      <c r="E99">
        <f t="shared" si="9"/>
        <v>91.550942732893631</v>
      </c>
      <c r="F99">
        <f t="shared" si="9"/>
        <v>79.442760322248205</v>
      </c>
      <c r="G99">
        <f t="shared" si="9"/>
        <v>96.226166587899868</v>
      </c>
      <c r="H99">
        <f t="shared" si="9"/>
        <v>80.472567419054869</v>
      </c>
      <c r="I99">
        <f t="shared" si="9"/>
        <v>101.0365641421816</v>
      </c>
      <c r="J99">
        <f t="shared" si="9"/>
        <v>100.67885076321434</v>
      </c>
      <c r="K99">
        <f t="shared" si="9"/>
        <v>56.172360786051598</v>
      </c>
      <c r="L99">
        <f t="shared" si="9"/>
        <v>74.479385504201687</v>
      </c>
      <c r="M99">
        <f t="shared" si="9"/>
        <v>80.685872960777488</v>
      </c>
      <c r="N99">
        <f t="shared" si="9"/>
        <v>66.047328673703873</v>
      </c>
      <c r="O99">
        <f t="shared" si="9"/>
        <v>64.374377666740259</v>
      </c>
      <c r="P99">
        <f t="shared" si="9"/>
        <v>62.593397046046903</v>
      </c>
      <c r="Q99">
        <f t="shared" si="9"/>
        <v>75.172965292702258</v>
      </c>
      <c r="R99">
        <f t="shared" si="9"/>
        <v>83.542398634884265</v>
      </c>
      <c r="S99">
        <f t="shared" si="9"/>
        <v>9.3818896166637309</v>
      </c>
      <c r="T99">
        <f t="shared" si="9"/>
        <v>54.865896500472914</v>
      </c>
      <c r="U99">
        <f t="shared" si="9"/>
        <v>60.044884849590161</v>
      </c>
      <c r="V99">
        <f t="shared" si="9"/>
        <v>64.678755799887554</v>
      </c>
      <c r="W99">
        <f t="shared" si="9"/>
        <v>58.935276185543962</v>
      </c>
      <c r="X99">
        <f t="shared" si="9"/>
        <v>57.256550199182207</v>
      </c>
      <c r="Y99">
        <f t="shared" si="9"/>
        <v>70.342650853748566</v>
      </c>
      <c r="Z99">
        <f t="shared" si="9"/>
        <v>178.09288764155374</v>
      </c>
      <c r="AA99">
        <f t="shared" si="9"/>
        <v>4.4595778616061832</v>
      </c>
      <c r="AB99">
        <f t="shared" si="9"/>
        <v>13.684284298314994</v>
      </c>
      <c r="AC99">
        <f t="shared" si="9"/>
        <v>50.054182444887864</v>
      </c>
      <c r="AD99">
        <f t="shared" si="9"/>
        <v>64.219641697133696</v>
      </c>
      <c r="AE99">
        <f t="shared" si="9"/>
        <v>89.577043537146253</v>
      </c>
      <c r="AF99">
        <f t="shared" si="9"/>
        <v>65.358133158862202</v>
      </c>
      <c r="AG99">
        <f t="shared" si="9"/>
        <v>69.381827611916108</v>
      </c>
      <c r="AH99">
        <f t="shared" si="9"/>
        <v>191.50548738863316</v>
      </c>
      <c r="AI99">
        <f t="shared" si="9"/>
        <v>0</v>
      </c>
      <c r="AJ99">
        <f t="shared" si="9"/>
        <v>3.7058886624477103</v>
      </c>
      <c r="AK99">
        <f t="shared" si="9"/>
        <v>8.7909062831513793</v>
      </c>
      <c r="AL99">
        <f t="shared" si="9"/>
        <v>36.54126325944911</v>
      </c>
      <c r="AM99">
        <f t="shared" si="9"/>
        <v>65.728448898954369</v>
      </c>
      <c r="AN99">
        <f t="shared" si="9"/>
        <v>54.469789612917715</v>
      </c>
      <c r="AO99">
        <f t="shared" si="9"/>
        <v>71.601773020488409</v>
      </c>
      <c r="AP99">
        <f t="shared" si="9"/>
        <v>0</v>
      </c>
      <c r="AQ99">
        <f t="shared" si="9"/>
        <v>0</v>
      </c>
      <c r="AR99">
        <f t="shared" si="9"/>
        <v>7.187078735833043</v>
      </c>
      <c r="AS99">
        <f t="shared" si="9"/>
        <v>32.163727766861456</v>
      </c>
      <c r="AT99">
        <f t="shared" si="9"/>
        <v>35.153488534066966</v>
      </c>
      <c r="AU99">
        <f t="shared" si="9"/>
        <v>28.710841086007211</v>
      </c>
      <c r="AV99">
        <f t="shared" si="9"/>
        <v>26.272661189065357</v>
      </c>
      <c r="AW99">
        <f t="shared" si="9"/>
        <v>32.880452238710092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5-Heptyldihydro-2(3H)-furanone</v>
      </c>
      <c r="D100" s="7" t="str">
        <f t="shared" ref="D100:AW100" si="10">D89</f>
        <v>5-Heptyldihydro-2(3H)-furanone</v>
      </c>
      <c r="E100" s="7" t="str">
        <f t="shared" si="10"/>
        <v>5-Heptyldihydro-2(3H)-furanone</v>
      </c>
      <c r="F100" s="7" t="str">
        <f t="shared" si="10"/>
        <v>5-Heptyldihydro-2(3H)-furanone</v>
      </c>
      <c r="G100" s="7" t="str">
        <f t="shared" si="10"/>
        <v>5-Heptyldihydro-2(3H)-furanone</v>
      </c>
      <c r="H100" s="7" t="str">
        <f t="shared" si="10"/>
        <v>5-Heptyldihydro-2(3H)-furanone</v>
      </c>
      <c r="I100" s="7" t="str">
        <f t="shared" si="10"/>
        <v>5-Heptyldihydro-2(3H)-furanone</v>
      </c>
      <c r="J100" s="7" t="str">
        <f t="shared" si="10"/>
        <v>DMSO</v>
      </c>
      <c r="K100" s="7" t="str">
        <f>K89</f>
        <v>Acetaminophen</v>
      </c>
      <c r="L100" s="7" t="str">
        <f t="shared" si="10"/>
        <v>Acetaminophen</v>
      </c>
      <c r="M100" s="7" t="str">
        <f t="shared" si="10"/>
        <v>Acetaminophen</v>
      </c>
      <c r="N100" s="7" t="str">
        <f t="shared" si="10"/>
        <v>Acetaminophen</v>
      </c>
      <c r="O100" s="7" t="str">
        <f t="shared" si="10"/>
        <v>Acetaminophen</v>
      </c>
      <c r="P100" s="7" t="str">
        <f t="shared" si="10"/>
        <v>Acetaminophen</v>
      </c>
      <c r="Q100" s="7" t="str">
        <f t="shared" si="10"/>
        <v>Acetaminophen</v>
      </c>
      <c r="R100" s="7" t="str">
        <f t="shared" si="10"/>
        <v>DMSO</v>
      </c>
      <c r="S100" s="7" t="str">
        <f t="shared" si="10"/>
        <v>Trifluralin</v>
      </c>
      <c r="T100" s="7" t="str">
        <f t="shared" si="10"/>
        <v>Trifluralin</v>
      </c>
      <c r="U100" s="7" t="str">
        <f t="shared" si="10"/>
        <v>Trifluralin</v>
      </c>
      <c r="V100" s="7" t="str">
        <f t="shared" si="10"/>
        <v>Trifluralin</v>
      </c>
      <c r="W100" s="7" t="str">
        <f t="shared" si="10"/>
        <v>Trifluralin</v>
      </c>
      <c r="X100" s="7" t="str">
        <f t="shared" si="10"/>
        <v>Trifluralin</v>
      </c>
      <c r="Y100" s="7" t="str">
        <f t="shared" si="10"/>
        <v>Trifluralin</v>
      </c>
      <c r="Z100" s="7" t="str">
        <f t="shared" si="10"/>
        <v>BIC</v>
      </c>
      <c r="AA100" s="7" t="str">
        <f t="shared" si="10"/>
        <v>Enadoline</v>
      </c>
      <c r="AB100" s="7" t="str">
        <f t="shared" si="10"/>
        <v>Enadoline</v>
      </c>
      <c r="AC100" s="7" t="str">
        <f t="shared" si="10"/>
        <v>Enadoline</v>
      </c>
      <c r="AD100" s="7" t="str">
        <f t="shared" si="10"/>
        <v>Enadoline</v>
      </c>
      <c r="AE100" s="7" t="str">
        <f t="shared" si="10"/>
        <v>Enadoline</v>
      </c>
      <c r="AF100" s="7" t="str">
        <f t="shared" si="10"/>
        <v>Enadoline</v>
      </c>
      <c r="AG100" s="7" t="str">
        <f t="shared" si="10"/>
        <v>Enadoline</v>
      </c>
      <c r="AH100" s="7" t="str">
        <f t="shared" si="10"/>
        <v>BIC</v>
      </c>
      <c r="AI100" s="7" t="str">
        <f t="shared" si="10"/>
        <v>Reserpine</v>
      </c>
      <c r="AJ100" s="7" t="str">
        <f t="shared" si="10"/>
        <v>Reserpine</v>
      </c>
      <c r="AK100" s="7" t="str">
        <f t="shared" si="10"/>
        <v>Reserpine</v>
      </c>
      <c r="AL100" s="7" t="str">
        <f t="shared" si="10"/>
        <v>Reserpine</v>
      </c>
      <c r="AM100" s="7" t="str">
        <f t="shared" si="10"/>
        <v>Reserpine</v>
      </c>
      <c r="AN100" s="7" t="str">
        <f t="shared" si="10"/>
        <v>Reserpine</v>
      </c>
      <c r="AO100" s="7" t="str">
        <f t="shared" si="10"/>
        <v>Reserpine</v>
      </c>
      <c r="AP100" s="7" t="str">
        <f t="shared" si="10"/>
        <v>Lysis</v>
      </c>
      <c r="AQ100" s="7" t="str">
        <f t="shared" si="10"/>
        <v>PharmaGSID_47330</v>
      </c>
      <c r="AR100" s="7" t="str">
        <f t="shared" si="10"/>
        <v>PharmaGSID_47330</v>
      </c>
      <c r="AS100" s="7" t="str">
        <f t="shared" si="10"/>
        <v>PharmaGSID_47330</v>
      </c>
      <c r="AT100" s="7" t="str">
        <f t="shared" si="10"/>
        <v>PharmaGSID_47330</v>
      </c>
      <c r="AU100" s="7" t="str">
        <f t="shared" si="10"/>
        <v>PharmaGSID_47330</v>
      </c>
      <c r="AV100" s="7" t="str">
        <f t="shared" si="10"/>
        <v>PharmaGSID_47330</v>
      </c>
      <c r="AW100" s="7" t="str">
        <f t="shared" si="10"/>
        <v>PharmaGSID_47330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95.60041591457508</v>
      </c>
      <c r="C102">
        <f t="shared" ref="C102:AV102" si="11">AVERAGE(C97:C99)</f>
        <v>22.858575495185914</v>
      </c>
      <c r="D102">
        <f t="shared" si="11"/>
        <v>72.94002567206509</v>
      </c>
      <c r="E102">
        <f t="shared" si="11"/>
        <v>88.826815886519526</v>
      </c>
      <c r="F102">
        <f t="shared" si="11"/>
        <v>89.520732809624505</v>
      </c>
      <c r="G102">
        <f t="shared" si="11"/>
        <v>95.475248396428256</v>
      </c>
      <c r="H102">
        <f t="shared" si="11"/>
        <v>91.97953638868978</v>
      </c>
      <c r="I102">
        <f t="shared" si="11"/>
        <v>99.023221707121806</v>
      </c>
      <c r="J102">
        <f t="shared" si="11"/>
        <v>84.957601885896509</v>
      </c>
      <c r="K102">
        <f t="shared" si="11"/>
        <v>56.533026906087393</v>
      </c>
      <c r="L102">
        <f t="shared" si="11"/>
        <v>66.527298729677383</v>
      </c>
      <c r="M102">
        <f t="shared" si="11"/>
        <v>64.918564409194403</v>
      </c>
      <c r="N102">
        <f t="shared" si="11"/>
        <v>61.159599498411694</v>
      </c>
      <c r="O102">
        <f t="shared" si="11"/>
        <v>64.140013386088654</v>
      </c>
      <c r="P102">
        <f t="shared" si="11"/>
        <v>54.875782708265085</v>
      </c>
      <c r="Q102">
        <f t="shared" si="11"/>
        <v>79.622107049604608</v>
      </c>
      <c r="R102">
        <f t="shared" si="11"/>
        <v>77.396994427880188</v>
      </c>
      <c r="S102">
        <f t="shared" si="11"/>
        <v>11.848921318764345</v>
      </c>
      <c r="T102">
        <f t="shared" si="11"/>
        <v>34.507702829710638</v>
      </c>
      <c r="U102">
        <f t="shared" si="11"/>
        <v>51.645050746920766</v>
      </c>
      <c r="V102">
        <f t="shared" si="11"/>
        <v>77.174561540022353</v>
      </c>
      <c r="W102">
        <f t="shared" si="11"/>
        <v>58.390784415982488</v>
      </c>
      <c r="X102">
        <f t="shared" si="11"/>
        <v>55.39250106140986</v>
      </c>
      <c r="Y102">
        <f t="shared" si="11"/>
        <v>78.827444988342975</v>
      </c>
      <c r="Z102">
        <f t="shared" si="11"/>
        <v>187.19165264532251</v>
      </c>
      <c r="AA102">
        <f t="shared" si="11"/>
        <v>1.4865259538687277</v>
      </c>
      <c r="AB102">
        <f t="shared" si="11"/>
        <v>11.007662074513354</v>
      </c>
      <c r="AC102">
        <f t="shared" si="11"/>
        <v>49.506687791196676</v>
      </c>
      <c r="AD102">
        <f t="shared" si="11"/>
        <v>70.124488928570869</v>
      </c>
      <c r="AE102">
        <f t="shared" si="11"/>
        <v>76.180281729891234</v>
      </c>
      <c r="AF102">
        <f t="shared" si="11"/>
        <v>67.088727567367513</v>
      </c>
      <c r="AG102">
        <f t="shared" si="11"/>
        <v>84.912394525561822</v>
      </c>
      <c r="AH102">
        <f t="shared" si="11"/>
        <v>165.62518993233826</v>
      </c>
      <c r="AI102">
        <f t="shared" si="11"/>
        <v>0</v>
      </c>
      <c r="AJ102">
        <f t="shared" si="11"/>
        <v>1.2352962208159035</v>
      </c>
      <c r="AK102">
        <f t="shared" si="11"/>
        <v>12.151787268409365</v>
      </c>
      <c r="AL102">
        <f t="shared" si="11"/>
        <v>35.037197603723222</v>
      </c>
      <c r="AM102">
        <f t="shared" si="11"/>
        <v>71.285255814930451</v>
      </c>
      <c r="AN102">
        <f t="shared" si="11"/>
        <v>54.03847868372975</v>
      </c>
      <c r="AO102">
        <f t="shared" si="11"/>
        <v>74.467914680504364</v>
      </c>
      <c r="AP102">
        <f t="shared" si="11"/>
        <v>0</v>
      </c>
      <c r="AQ102">
        <f t="shared" si="11"/>
        <v>0</v>
      </c>
      <c r="AR102">
        <f t="shared" si="11"/>
        <v>3.6783446093514578</v>
      </c>
      <c r="AS102">
        <f t="shared" si="11"/>
        <v>31.454019632881423</v>
      </c>
      <c r="AT102">
        <f t="shared" si="11"/>
        <v>39.196132467171019</v>
      </c>
      <c r="AU102">
        <f t="shared" si="11"/>
        <v>36.769887564626721</v>
      </c>
      <c r="AV102">
        <f t="shared" si="11"/>
        <v>36.012549419698757</v>
      </c>
      <c r="AW102">
        <f>AVERAGE(AW97,AW99)</f>
        <v>37.062570162941356</v>
      </c>
    </row>
    <row r="103" spans="1:49" x14ac:dyDescent="0.25">
      <c r="A103" t="s">
        <v>1774</v>
      </c>
      <c r="B103">
        <f>STDEV(B97:B99)</f>
        <v>2.4524889707179409</v>
      </c>
      <c r="C103">
        <f t="shared" ref="C103:AV103" si="12">STDEV(C97:C99)</f>
        <v>11.581336648217786</v>
      </c>
      <c r="D103">
        <f t="shared" si="12"/>
        <v>6.7128398668693432</v>
      </c>
      <c r="E103">
        <f t="shared" si="12"/>
        <v>3.6721647179546486</v>
      </c>
      <c r="F103">
        <f t="shared" si="12"/>
        <v>8.9015052289984578</v>
      </c>
      <c r="G103">
        <f t="shared" si="12"/>
        <v>17.057942119080693</v>
      </c>
      <c r="H103">
        <f t="shared" si="12"/>
        <v>10.317637834139125</v>
      </c>
      <c r="I103">
        <f t="shared" si="12"/>
        <v>1.7439321470457692</v>
      </c>
      <c r="J103">
        <f t="shared" si="12"/>
        <v>22.78393952782961</v>
      </c>
      <c r="K103">
        <f t="shared" si="12"/>
        <v>8.7281572934445197</v>
      </c>
      <c r="L103">
        <f t="shared" si="12"/>
        <v>15.720549175599489</v>
      </c>
      <c r="M103">
        <f t="shared" si="12"/>
        <v>14.171860077320362</v>
      </c>
      <c r="N103">
        <f t="shared" si="12"/>
        <v>6.4942124879148491</v>
      </c>
      <c r="O103">
        <f t="shared" si="12"/>
        <v>14.820376336425044</v>
      </c>
      <c r="P103">
        <f t="shared" si="12"/>
        <v>8.2939821325793641</v>
      </c>
      <c r="Q103">
        <f t="shared" si="12"/>
        <v>14.897838299010234</v>
      </c>
      <c r="R103">
        <f t="shared" si="12"/>
        <v>5.8890263438531507</v>
      </c>
      <c r="S103">
        <f t="shared" si="12"/>
        <v>2.1993730386822463</v>
      </c>
      <c r="T103">
        <f t="shared" si="12"/>
        <v>17.698303109248101</v>
      </c>
      <c r="U103">
        <f t="shared" si="12"/>
        <v>13.370819574881656</v>
      </c>
      <c r="V103">
        <f t="shared" si="12"/>
        <v>21.437595390732081</v>
      </c>
      <c r="W103">
        <f t="shared" si="12"/>
        <v>7.3506535608068422</v>
      </c>
      <c r="X103">
        <f t="shared" si="12"/>
        <v>4.9369289566629604</v>
      </c>
      <c r="Y103">
        <f t="shared" si="12"/>
        <v>9.4960473506972907</v>
      </c>
      <c r="Z103">
        <f t="shared" si="12"/>
        <v>44.651799080183082</v>
      </c>
      <c r="AA103">
        <f t="shared" si="12"/>
        <v>2.5747384788704255</v>
      </c>
      <c r="AB103">
        <f t="shared" si="12"/>
        <v>2.4111122158846503</v>
      </c>
      <c r="AC103">
        <f t="shared" si="12"/>
        <v>3.8518512541043401</v>
      </c>
      <c r="AD103">
        <f t="shared" si="12"/>
        <v>14.485410857671338</v>
      </c>
      <c r="AE103">
        <f t="shared" si="12"/>
        <v>15.825203132927692</v>
      </c>
      <c r="AF103">
        <f t="shared" si="12"/>
        <v>9.0254575924550267</v>
      </c>
      <c r="AG103">
        <f t="shared" si="12"/>
        <v>14.313654229786541</v>
      </c>
      <c r="AH103">
        <f t="shared" si="12"/>
        <v>22.935853198163613</v>
      </c>
      <c r="AI103">
        <f t="shared" si="12"/>
        <v>0</v>
      </c>
      <c r="AJ103">
        <f t="shared" si="12"/>
        <v>2.1395958168509677</v>
      </c>
      <c r="AK103">
        <f t="shared" si="12"/>
        <v>9.7190748966191034</v>
      </c>
      <c r="AL103">
        <f t="shared" si="12"/>
        <v>3.958263639274664</v>
      </c>
      <c r="AM103">
        <f t="shared" si="12"/>
        <v>15.63800306587464</v>
      </c>
      <c r="AN103">
        <f t="shared" si="12"/>
        <v>8.8068277948796592</v>
      </c>
      <c r="AO103">
        <f t="shared" si="12"/>
        <v>13.663494309268374</v>
      </c>
      <c r="AP103">
        <f t="shared" si="12"/>
        <v>0</v>
      </c>
      <c r="AQ103">
        <f t="shared" si="12"/>
        <v>0</v>
      </c>
      <c r="AR103">
        <f t="shared" si="12"/>
        <v>3.5965401395911578</v>
      </c>
      <c r="AS103">
        <f t="shared" si="12"/>
        <v>3.5405225620676593</v>
      </c>
      <c r="AT103">
        <f t="shared" si="12"/>
        <v>3.6342687295711875</v>
      </c>
      <c r="AU103">
        <f t="shared" si="12"/>
        <v>7.3673684003315332</v>
      </c>
      <c r="AV103">
        <f t="shared" si="12"/>
        <v>8.9136663871916202</v>
      </c>
      <c r="AW103">
        <f>STDEV(AW97,AW99)</f>
        <v>5.9144078878914117</v>
      </c>
    </row>
    <row r="104" spans="1:49" x14ac:dyDescent="0.25">
      <c r="A104" t="s">
        <v>1775</v>
      </c>
      <c r="B104">
        <f>STDEV(B97:B99)/SQRT(3)</f>
        <v>1.4159451674285914</v>
      </c>
      <c r="C104">
        <f t="shared" ref="C104:AV104" si="13">STDEV(C97:C99)/SQRT(3)</f>
        <v>6.6864878314242171</v>
      </c>
      <c r="D104">
        <f t="shared" si="13"/>
        <v>3.8756599041638671</v>
      </c>
      <c r="E104">
        <f t="shared" si="13"/>
        <v>2.1201252884197626</v>
      </c>
      <c r="F104">
        <f t="shared" si="13"/>
        <v>5.1392864401551215</v>
      </c>
      <c r="G104">
        <f t="shared" si="13"/>
        <v>9.8484074742722942</v>
      </c>
      <c r="H104">
        <f t="shared" si="13"/>
        <v>5.9568909809412913</v>
      </c>
      <c r="I104">
        <f t="shared" si="13"/>
        <v>1.006859694545317</v>
      </c>
      <c r="J104">
        <f t="shared" si="13"/>
        <v>13.15431361959258</v>
      </c>
      <c r="K104">
        <f t="shared" si="13"/>
        <v>5.0392039628995891</v>
      </c>
      <c r="L104">
        <f t="shared" si="13"/>
        <v>9.0762632983411144</v>
      </c>
      <c r="M104">
        <f t="shared" si="13"/>
        <v>8.1821272305586223</v>
      </c>
      <c r="N104">
        <f t="shared" si="13"/>
        <v>3.7494353280722676</v>
      </c>
      <c r="O104">
        <f t="shared" si="13"/>
        <v>8.5565482673265585</v>
      </c>
      <c r="P104">
        <f t="shared" si="13"/>
        <v>4.7885328168986421</v>
      </c>
      <c r="Q104">
        <f t="shared" si="13"/>
        <v>8.6012709522770745</v>
      </c>
      <c r="R104">
        <f t="shared" si="13"/>
        <v>3.4000309448884143</v>
      </c>
      <c r="S104">
        <f t="shared" si="13"/>
        <v>1.2698086159316002</v>
      </c>
      <c r="T104">
        <f t="shared" si="13"/>
        <v>10.218120064323983</v>
      </c>
      <c r="U104">
        <f t="shared" si="13"/>
        <v>7.7196462808438424</v>
      </c>
      <c r="V104">
        <f t="shared" si="13"/>
        <v>12.377001469617449</v>
      </c>
      <c r="W104">
        <f t="shared" si="13"/>
        <v>4.2439018120515115</v>
      </c>
      <c r="X104">
        <f t="shared" si="13"/>
        <v>2.8503372620994187</v>
      </c>
      <c r="Y104">
        <f t="shared" si="13"/>
        <v>5.4825454941625136</v>
      </c>
      <c r="Z104">
        <f t="shared" si="13"/>
        <v>25.779728218744786</v>
      </c>
      <c r="AA104">
        <f t="shared" si="13"/>
        <v>1.4865259538687279</v>
      </c>
      <c r="AB104">
        <f t="shared" si="13"/>
        <v>1.392056286887398</v>
      </c>
      <c r="AC104">
        <f t="shared" si="13"/>
        <v>2.2238673584355384</v>
      </c>
      <c r="AD104">
        <f t="shared" si="13"/>
        <v>8.3631558579988763</v>
      </c>
      <c r="AE104">
        <f t="shared" si="13"/>
        <v>9.136685288776313</v>
      </c>
      <c r="AF104">
        <f t="shared" si="13"/>
        <v>5.2108503705634615</v>
      </c>
      <c r="AG104">
        <f t="shared" si="13"/>
        <v>8.2639921226544857</v>
      </c>
      <c r="AH104">
        <f t="shared" si="13"/>
        <v>13.242021018053501</v>
      </c>
      <c r="AI104">
        <f t="shared" si="13"/>
        <v>0</v>
      </c>
      <c r="AJ104">
        <f t="shared" si="13"/>
        <v>1.2352962208159035</v>
      </c>
      <c r="AK104">
        <f t="shared" si="13"/>
        <v>5.6113105078371737</v>
      </c>
      <c r="AL104">
        <f t="shared" si="13"/>
        <v>2.2853045776587351</v>
      </c>
      <c r="AM104">
        <f t="shared" si="13"/>
        <v>9.0286052796709164</v>
      </c>
      <c r="AN104">
        <f t="shared" si="13"/>
        <v>5.0846243980804502</v>
      </c>
      <c r="AO104">
        <f t="shared" si="13"/>
        <v>7.8886221175270164</v>
      </c>
      <c r="AP104">
        <f t="shared" si="13"/>
        <v>0</v>
      </c>
      <c r="AQ104">
        <f t="shared" si="13"/>
        <v>0</v>
      </c>
      <c r="AR104">
        <f t="shared" si="13"/>
        <v>2.0764634177442494</v>
      </c>
      <c r="AS104">
        <f t="shared" si="13"/>
        <v>2.0441216542817067</v>
      </c>
      <c r="AT104">
        <f t="shared" si="13"/>
        <v>2.0982460293253644</v>
      </c>
      <c r="AU104">
        <f t="shared" si="13"/>
        <v>4.2535521291505534</v>
      </c>
      <c r="AV104">
        <f t="shared" si="13"/>
        <v>5.1463076881116008</v>
      </c>
      <c r="AW104">
        <f>STDEV(AW97,AW99)/SQRT(2)</f>
        <v>4.182117924231223</v>
      </c>
    </row>
    <row r="106" spans="1:49" x14ac:dyDescent="0.25">
      <c r="A106" t="s">
        <v>1773</v>
      </c>
      <c r="B106" s="165">
        <f>AVERAGE(B97:B99,J97:J99,R97:R99,)</f>
        <v>77.386503668505526</v>
      </c>
    </row>
    <row r="107" spans="1:49" x14ac:dyDescent="0.25">
      <c r="A107" t="s">
        <v>1774</v>
      </c>
      <c r="B107" s="165">
        <f>STDEV(B97:B99,J97:J99,R97:R99)</f>
        <v>14.236411490792211</v>
      </c>
    </row>
    <row r="108" spans="1:49" x14ac:dyDescent="0.25">
      <c r="A108" t="s">
        <v>1775</v>
      </c>
      <c r="B108" s="165">
        <f>STDEV(B97:B99,J97:J99,R97:R99)/SQRT(3)</f>
        <v>8.2193960065031639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9" t="s">
        <v>1644</v>
      </c>
      <c r="C112" s="223" t="s">
        <v>996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9" t="s">
        <v>1807</v>
      </c>
      <c r="K112" s="19" t="s">
        <v>1807</v>
      </c>
      <c r="L112" s="19" t="s">
        <v>1807</v>
      </c>
      <c r="M112" s="19" t="s">
        <v>1807</v>
      </c>
    </row>
    <row r="113" spans="1:29" x14ac:dyDescent="0.25">
      <c r="A113" s="6" t="s">
        <v>1659</v>
      </c>
      <c r="B113" s="19" t="s">
        <v>1644</v>
      </c>
      <c r="C113" s="218" t="s">
        <v>1000</v>
      </c>
      <c r="D113" s="219"/>
      <c r="E113" s="219"/>
      <c r="F113" s="219"/>
      <c r="G113" s="219"/>
      <c r="H113" s="219"/>
      <c r="I113" s="220"/>
      <c r="J113" s="19" t="s">
        <v>1807</v>
      </c>
      <c r="K113" s="19" t="s">
        <v>1807</v>
      </c>
      <c r="L113" s="19" t="s">
        <v>1807</v>
      </c>
      <c r="M113" s="19" t="s">
        <v>1807</v>
      </c>
    </row>
    <row r="114" spans="1:29" x14ac:dyDescent="0.25">
      <c r="A114" s="6" t="s">
        <v>1660</v>
      </c>
      <c r="B114" s="19" t="s">
        <v>1644</v>
      </c>
      <c r="C114" s="218" t="s">
        <v>1004</v>
      </c>
      <c r="D114" s="219"/>
      <c r="E114" s="219"/>
      <c r="F114" s="219"/>
      <c r="G114" s="219"/>
      <c r="H114" s="219"/>
      <c r="I114" s="220"/>
      <c r="J114" s="19" t="s">
        <v>1807</v>
      </c>
      <c r="K114" s="19" t="s">
        <v>1807</v>
      </c>
      <c r="L114" s="19" t="s">
        <v>1807</v>
      </c>
      <c r="M114" s="19" t="s">
        <v>1807</v>
      </c>
    </row>
    <row r="115" spans="1:29" x14ac:dyDescent="0.25">
      <c r="A115" s="6" t="s">
        <v>1661</v>
      </c>
      <c r="B115" s="19" t="s">
        <v>1686</v>
      </c>
      <c r="C115" s="218" t="s">
        <v>1008</v>
      </c>
      <c r="D115" s="219"/>
      <c r="E115" s="219"/>
      <c r="F115" s="219"/>
      <c r="G115" s="219"/>
      <c r="H115" s="219"/>
      <c r="I115" s="220"/>
      <c r="J115" s="19" t="s">
        <v>1807</v>
      </c>
      <c r="K115" s="19" t="s">
        <v>1807</v>
      </c>
      <c r="L115" s="19" t="s">
        <v>1807</v>
      </c>
      <c r="M115" s="19" t="s">
        <v>1807</v>
      </c>
    </row>
    <row r="116" spans="1:29" x14ac:dyDescent="0.25">
      <c r="A116" s="6" t="s">
        <v>1662</v>
      </c>
      <c r="B116" s="19" t="s">
        <v>1686</v>
      </c>
      <c r="C116" s="218" t="s">
        <v>1012</v>
      </c>
      <c r="D116" s="219"/>
      <c r="E116" s="219"/>
      <c r="F116" s="219"/>
      <c r="G116" s="219"/>
      <c r="H116" s="219"/>
      <c r="I116" s="220"/>
      <c r="J116" s="19" t="s">
        <v>1807</v>
      </c>
      <c r="K116" s="19" t="s">
        <v>1807</v>
      </c>
      <c r="L116" s="19" t="s">
        <v>1807</v>
      </c>
      <c r="M116" s="19" t="s">
        <v>1807</v>
      </c>
    </row>
    <row r="117" spans="1:29" x14ac:dyDescent="0.25">
      <c r="A117" s="6" t="s">
        <v>1663</v>
      </c>
      <c r="B117" s="19" t="s">
        <v>1687</v>
      </c>
      <c r="C117" s="218" t="s">
        <v>1016</v>
      </c>
      <c r="D117" s="219"/>
      <c r="E117" s="219"/>
      <c r="F117" s="219"/>
      <c r="G117" s="219"/>
      <c r="H117" s="219"/>
      <c r="I117" s="220"/>
      <c r="J117" s="19" t="s">
        <v>1807</v>
      </c>
      <c r="K117" s="19" t="s">
        <v>1807</v>
      </c>
      <c r="L117" s="19" t="s">
        <v>1807</v>
      </c>
      <c r="M117" s="19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9" t="s">
        <v>1807</v>
      </c>
      <c r="G118" s="19" t="s">
        <v>1807</v>
      </c>
      <c r="H118" s="19" t="s">
        <v>1807</v>
      </c>
      <c r="I118" s="19" t="s">
        <v>1807</v>
      </c>
      <c r="J118" s="19" t="s">
        <v>1807</v>
      </c>
      <c r="K118" s="19" t="s">
        <v>1807</v>
      </c>
      <c r="L118" s="19" t="s">
        <v>1807</v>
      </c>
      <c r="M118" s="19" t="s">
        <v>1807</v>
      </c>
    </row>
    <row r="119" spans="1:29" x14ac:dyDescent="0.25">
      <c r="A119" s="6" t="s">
        <v>1665</v>
      </c>
      <c r="B119" s="19" t="s">
        <v>1807</v>
      </c>
      <c r="C119" s="19" t="s">
        <v>1807</v>
      </c>
      <c r="D119" s="19" t="s">
        <v>1807</v>
      </c>
      <c r="E119" s="19" t="s">
        <v>1807</v>
      </c>
      <c r="F119" s="19" t="s">
        <v>1807</v>
      </c>
      <c r="G119" s="19" t="s">
        <v>1807</v>
      </c>
      <c r="H119" s="19" t="s">
        <v>1807</v>
      </c>
      <c r="I119" s="19" t="s">
        <v>1807</v>
      </c>
      <c r="J119" s="19" t="s">
        <v>1807</v>
      </c>
      <c r="K119" s="19" t="s">
        <v>1807</v>
      </c>
      <c r="L119" s="19" t="s">
        <v>1807</v>
      </c>
      <c r="M119" s="1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1112-13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 s="106">
        <v>0.184</v>
      </c>
      <c r="C126" s="106">
        <v>0.16389999999999999</v>
      </c>
      <c r="D126" s="106">
        <v>0.17349999999999999</v>
      </c>
      <c r="E126" s="106">
        <v>0.1724</v>
      </c>
      <c r="F126" s="106">
        <v>0.18640000000000001</v>
      </c>
      <c r="G126" s="106">
        <v>0.1804</v>
      </c>
      <c r="H126" s="106">
        <v>0.17710000000000001</v>
      </c>
      <c r="I126" s="106">
        <v>0.18720000000000001</v>
      </c>
      <c r="K126" t="s">
        <v>1658</v>
      </c>
      <c r="L126" s="106">
        <f>B126-$F$132</f>
        <v>0.11326666666666665</v>
      </c>
      <c r="M126" s="106">
        <f t="shared" ref="M126:S131" si="14">C126-$F$132</f>
        <v>9.3166666666666648E-2</v>
      </c>
      <c r="N126" s="106">
        <f t="shared" si="14"/>
        <v>0.10276666666666665</v>
      </c>
      <c r="O126" s="106">
        <f t="shared" si="14"/>
        <v>0.10166666666666666</v>
      </c>
      <c r="P126" s="106">
        <f t="shared" si="14"/>
        <v>0.11566666666666667</v>
      </c>
      <c r="Q126" s="106">
        <f t="shared" si="14"/>
        <v>0.10966666666666666</v>
      </c>
      <c r="R126" s="106">
        <f t="shared" si="14"/>
        <v>0.10636666666666666</v>
      </c>
      <c r="S126" s="106">
        <f t="shared" si="14"/>
        <v>0.11646666666666666</v>
      </c>
      <c r="U126" t="s">
        <v>1658</v>
      </c>
      <c r="V126">
        <f>L126/$L$131*100</f>
        <v>4.9639898908740303</v>
      </c>
      <c r="W126">
        <f t="shared" ref="W126:AC131" si="15">M126/$L$131*100</f>
        <v>4.0830935094152183</v>
      </c>
      <c r="X126">
        <f t="shared" si="15"/>
        <v>4.5038201393656951</v>
      </c>
      <c r="Y126">
        <f t="shared" si="15"/>
        <v>4.4556118796838708</v>
      </c>
      <c r="Z126">
        <f t="shared" si="15"/>
        <v>5.0691715483616502</v>
      </c>
      <c r="AA126">
        <f t="shared" si="15"/>
        <v>4.8062174046426014</v>
      </c>
      <c r="AB126">
        <f t="shared" si="15"/>
        <v>4.661592625597125</v>
      </c>
      <c r="AC126">
        <f t="shared" si="15"/>
        <v>5.1042321008575229</v>
      </c>
    </row>
    <row r="127" spans="1:29" x14ac:dyDescent="0.25">
      <c r="A127" t="s">
        <v>1659</v>
      </c>
      <c r="B127" s="106">
        <v>0.2404</v>
      </c>
      <c r="C127" s="106">
        <v>0.2041</v>
      </c>
      <c r="D127" s="106">
        <v>0.20630000000000001</v>
      </c>
      <c r="E127" s="106">
        <v>0.20749999999999999</v>
      </c>
      <c r="F127" s="106">
        <v>0.2361</v>
      </c>
      <c r="G127" s="106">
        <v>0.19450000000000001</v>
      </c>
      <c r="H127" s="106">
        <v>0.1847</v>
      </c>
      <c r="I127" s="106">
        <v>0.22320000000000001</v>
      </c>
      <c r="K127" t="s">
        <v>1659</v>
      </c>
      <c r="L127" s="106">
        <f t="shared" ref="L127:L131" si="16">B127-$F$132</f>
        <v>0.16966666666666666</v>
      </c>
      <c r="M127" s="106">
        <f t="shared" si="14"/>
        <v>0.13336666666666666</v>
      </c>
      <c r="N127" s="106">
        <f t="shared" si="14"/>
        <v>0.13556666666666667</v>
      </c>
      <c r="O127" s="106">
        <f t="shared" si="14"/>
        <v>0.13676666666666665</v>
      </c>
      <c r="P127" s="106">
        <f t="shared" si="14"/>
        <v>0.16536666666666666</v>
      </c>
      <c r="Q127" s="106">
        <f t="shared" si="14"/>
        <v>0.12376666666666666</v>
      </c>
      <c r="R127" s="106">
        <f t="shared" si="14"/>
        <v>0.11396666666666666</v>
      </c>
      <c r="S127" s="106">
        <f t="shared" si="14"/>
        <v>0.15246666666666667</v>
      </c>
      <c r="U127" t="s">
        <v>1659</v>
      </c>
      <c r="V127">
        <f t="shared" ref="V127:V131" si="17">L127/$L$131*100</f>
        <v>7.4357588418330831</v>
      </c>
      <c r="W127">
        <f t="shared" si="15"/>
        <v>5.8448862723328414</v>
      </c>
      <c r="X127">
        <f t="shared" si="15"/>
        <v>5.9413027916964927</v>
      </c>
      <c r="Y127">
        <f t="shared" si="15"/>
        <v>5.9938936204403017</v>
      </c>
      <c r="Z127">
        <f t="shared" si="15"/>
        <v>7.2473083721677654</v>
      </c>
      <c r="AA127">
        <f t="shared" si="15"/>
        <v>5.4241596423823646</v>
      </c>
      <c r="AB127">
        <f t="shared" si="15"/>
        <v>4.99466787430792</v>
      </c>
      <c r="AC127">
        <f t="shared" si="15"/>
        <v>6.6819569631718121</v>
      </c>
    </row>
    <row r="128" spans="1:29" x14ac:dyDescent="0.25">
      <c r="A128" t="s">
        <v>1660</v>
      </c>
      <c r="B128" s="106">
        <v>0.17119999999999999</v>
      </c>
      <c r="C128" s="106">
        <v>0.1779</v>
      </c>
      <c r="D128" s="106">
        <v>0.1608</v>
      </c>
      <c r="E128" s="106">
        <v>0.161</v>
      </c>
      <c r="F128" s="106">
        <v>0.16639999999999999</v>
      </c>
      <c r="G128" s="106">
        <v>0.2681</v>
      </c>
      <c r="H128" s="106">
        <v>0.22450000000000001</v>
      </c>
      <c r="I128" s="106">
        <v>0.18720000000000001</v>
      </c>
      <c r="K128" t="s">
        <v>1660</v>
      </c>
      <c r="L128" s="106">
        <f t="shared" si="16"/>
        <v>0.10046666666666665</v>
      </c>
      <c r="M128" s="106">
        <f t="shared" si="14"/>
        <v>0.10716666666666666</v>
      </c>
      <c r="N128" s="106">
        <f t="shared" si="14"/>
        <v>9.0066666666666656E-2</v>
      </c>
      <c r="O128" s="106">
        <f t="shared" si="14"/>
        <v>9.0266666666666662E-2</v>
      </c>
      <c r="P128" s="106">
        <f t="shared" si="14"/>
        <v>9.566666666666665E-2</v>
      </c>
      <c r="Q128" s="106">
        <f t="shared" si="14"/>
        <v>0.19736666666666666</v>
      </c>
      <c r="R128" s="106">
        <f t="shared" si="14"/>
        <v>0.15376666666666666</v>
      </c>
      <c r="S128" s="106">
        <f t="shared" si="14"/>
        <v>0.11646666666666666</v>
      </c>
      <c r="U128" t="s">
        <v>1660</v>
      </c>
      <c r="V128">
        <f t="shared" si="17"/>
        <v>4.4030210509400609</v>
      </c>
      <c r="W128">
        <f t="shared" si="15"/>
        <v>4.6966531780929976</v>
      </c>
      <c r="X128">
        <f t="shared" si="15"/>
        <v>3.9472338684937109</v>
      </c>
      <c r="Y128">
        <f t="shared" si="15"/>
        <v>3.9559990066176796</v>
      </c>
      <c r="Z128">
        <f t="shared" si="15"/>
        <v>4.1926577359648221</v>
      </c>
      <c r="AA128">
        <f t="shared" si="15"/>
        <v>8.6497304720026875</v>
      </c>
      <c r="AB128">
        <f t="shared" si="15"/>
        <v>6.7389303609776059</v>
      </c>
      <c r="AC128">
        <f t="shared" si="15"/>
        <v>5.1042321008575229</v>
      </c>
    </row>
    <row r="129" spans="1:29" x14ac:dyDescent="0.25">
      <c r="A129" t="s">
        <v>1661</v>
      </c>
      <c r="B129" s="106">
        <v>0.1782</v>
      </c>
      <c r="C129" s="106">
        <v>0.18060000000000001</v>
      </c>
      <c r="D129" s="106">
        <v>0.17299999999999999</v>
      </c>
      <c r="E129" s="106">
        <v>0.16470000000000001</v>
      </c>
      <c r="F129" s="106">
        <v>0.17130000000000001</v>
      </c>
      <c r="G129" s="106">
        <v>0.1794</v>
      </c>
      <c r="H129" s="106">
        <v>0.19489999999999999</v>
      </c>
      <c r="I129" s="106">
        <v>0.1905</v>
      </c>
      <c r="K129" t="s">
        <v>1661</v>
      </c>
      <c r="L129" s="106">
        <f t="shared" si="16"/>
        <v>0.10746666666666665</v>
      </c>
      <c r="M129" s="106">
        <f t="shared" si="14"/>
        <v>0.10986666666666667</v>
      </c>
      <c r="N129" s="106">
        <f t="shared" si="14"/>
        <v>0.10226666666666664</v>
      </c>
      <c r="O129" s="106">
        <f t="shared" si="14"/>
        <v>9.3966666666666671E-2</v>
      </c>
      <c r="P129" s="106">
        <f t="shared" si="14"/>
        <v>0.10056666666666667</v>
      </c>
      <c r="Q129" s="106">
        <f t="shared" si="14"/>
        <v>0.10866666666666666</v>
      </c>
      <c r="R129" s="106">
        <f t="shared" si="14"/>
        <v>0.12416666666666665</v>
      </c>
      <c r="S129" s="106">
        <f t="shared" si="14"/>
        <v>0.11976666666666666</v>
      </c>
      <c r="U129" t="s">
        <v>1661</v>
      </c>
      <c r="V129">
        <f t="shared" si="17"/>
        <v>4.7098008852789501</v>
      </c>
      <c r="W129">
        <f t="shared" si="15"/>
        <v>4.81498254276657</v>
      </c>
      <c r="X129">
        <f t="shared" si="15"/>
        <v>4.4819072940557749</v>
      </c>
      <c r="Y129">
        <f t="shared" si="15"/>
        <v>4.1181540619110928</v>
      </c>
      <c r="Z129">
        <f t="shared" si="15"/>
        <v>4.4074036200020457</v>
      </c>
      <c r="AA129">
        <f t="shared" si="15"/>
        <v>4.7623917140227601</v>
      </c>
      <c r="AB129">
        <f t="shared" si="15"/>
        <v>5.4416899186303009</v>
      </c>
      <c r="AC129">
        <f t="shared" si="15"/>
        <v>5.2488568799029993</v>
      </c>
    </row>
    <row r="130" spans="1:29" x14ac:dyDescent="0.25">
      <c r="A130" t="s">
        <v>1662</v>
      </c>
      <c r="B130" s="106">
        <v>0.18790000000000001</v>
      </c>
      <c r="C130" s="106">
        <v>0.18</v>
      </c>
      <c r="D130" s="106">
        <v>0.18490000000000001</v>
      </c>
      <c r="E130" s="106">
        <v>0.16470000000000001</v>
      </c>
      <c r="F130" s="106">
        <v>0.16039999999999999</v>
      </c>
      <c r="G130" s="106">
        <v>0.1716</v>
      </c>
      <c r="H130" s="106">
        <v>0.1704</v>
      </c>
      <c r="I130" s="106">
        <v>0.1903</v>
      </c>
      <c r="K130" t="s">
        <v>1662</v>
      </c>
      <c r="L130" s="106">
        <f t="shared" si="16"/>
        <v>0.11716666666666667</v>
      </c>
      <c r="M130" s="106">
        <f t="shared" si="14"/>
        <v>0.10926666666666665</v>
      </c>
      <c r="N130" s="106">
        <f t="shared" si="14"/>
        <v>0.11416666666666667</v>
      </c>
      <c r="O130" s="106">
        <f t="shared" si="14"/>
        <v>9.3966666666666671E-2</v>
      </c>
      <c r="P130" s="106">
        <f t="shared" si="14"/>
        <v>8.9666666666666645E-2</v>
      </c>
      <c r="Q130" s="106">
        <f t="shared" si="14"/>
        <v>0.10086666666666666</v>
      </c>
      <c r="R130" s="106">
        <f t="shared" si="14"/>
        <v>9.9666666666666653E-2</v>
      </c>
      <c r="S130" s="106">
        <f t="shared" si="14"/>
        <v>0.11956666666666665</v>
      </c>
      <c r="U130" t="s">
        <v>1662</v>
      </c>
      <c r="V130">
        <f t="shared" si="17"/>
        <v>5.1349100842914126</v>
      </c>
      <c r="W130">
        <f t="shared" si="15"/>
        <v>4.788687128394665</v>
      </c>
      <c r="X130">
        <f t="shared" si="15"/>
        <v>5.0034330124318878</v>
      </c>
      <c r="Y130">
        <f t="shared" si="15"/>
        <v>4.1181540619110928</v>
      </c>
      <c r="Z130">
        <f t="shared" si="15"/>
        <v>3.9297035922457737</v>
      </c>
      <c r="AA130">
        <f t="shared" si="15"/>
        <v>4.4205513271879981</v>
      </c>
      <c r="AB130">
        <f t="shared" si="15"/>
        <v>4.3679604984441882</v>
      </c>
      <c r="AC130">
        <f t="shared" si="15"/>
        <v>5.2400917417790307</v>
      </c>
    </row>
    <row r="131" spans="1:29" x14ac:dyDescent="0.25">
      <c r="A131" t="s">
        <v>1663</v>
      </c>
      <c r="B131" s="106">
        <v>2.3525</v>
      </c>
      <c r="C131" s="106">
        <v>0.1802</v>
      </c>
      <c r="D131" s="106">
        <v>0.16889999999999999</v>
      </c>
      <c r="E131" s="106">
        <v>0.16830000000000001</v>
      </c>
      <c r="F131" s="106">
        <v>0.16639999999999999</v>
      </c>
      <c r="G131" s="106">
        <v>0.23319999999999999</v>
      </c>
      <c r="H131" s="106">
        <v>0.17580000000000001</v>
      </c>
      <c r="I131" s="106">
        <v>0.183</v>
      </c>
      <c r="K131" t="s">
        <v>1663</v>
      </c>
      <c r="L131" s="106">
        <f t="shared" si="16"/>
        <v>2.2817666666666665</v>
      </c>
      <c r="M131" s="106">
        <f t="shared" si="14"/>
        <v>0.10946666666666666</v>
      </c>
      <c r="N131" s="106">
        <f t="shared" si="14"/>
        <v>9.8166666666666652E-2</v>
      </c>
      <c r="O131" s="106">
        <f t="shared" si="14"/>
        <v>9.7566666666666663E-2</v>
      </c>
      <c r="P131" s="106">
        <f t="shared" si="14"/>
        <v>9.566666666666665E-2</v>
      </c>
      <c r="Q131" s="106">
        <f t="shared" si="14"/>
        <v>0.16246666666666665</v>
      </c>
      <c r="R131" s="106">
        <f t="shared" si="14"/>
        <v>0.10506666666666667</v>
      </c>
      <c r="S131" s="106">
        <f t="shared" si="14"/>
        <v>0.11226666666666665</v>
      </c>
      <c r="U131" t="s">
        <v>1663</v>
      </c>
      <c r="V131">
        <f t="shared" si="17"/>
        <v>100</v>
      </c>
      <c r="W131">
        <f t="shared" si="15"/>
        <v>4.7974522665186328</v>
      </c>
      <c r="X131">
        <f t="shared" si="15"/>
        <v>4.3022219625144258</v>
      </c>
      <c r="Y131">
        <f t="shared" si="15"/>
        <v>4.2759265481425208</v>
      </c>
      <c r="Z131">
        <f t="shared" si="15"/>
        <v>4.1926577359648221</v>
      </c>
      <c r="AA131">
        <f t="shared" si="15"/>
        <v>7.1202138693702244</v>
      </c>
      <c r="AB131">
        <f t="shared" si="15"/>
        <v>4.604619227791332</v>
      </c>
      <c r="AC131">
        <f t="shared" si="15"/>
        <v>4.920164200254189</v>
      </c>
    </row>
    <row r="132" spans="1:29" x14ac:dyDescent="0.25">
      <c r="A132" t="s">
        <v>1664</v>
      </c>
      <c r="B132" s="106">
        <v>7.0400000000000004E-2</v>
      </c>
      <c r="C132" s="106">
        <v>7.0000000000000007E-2</v>
      </c>
      <c r="D132" s="106">
        <v>7.1800000000000003E-2</v>
      </c>
      <c r="E132" s="106">
        <v>4</v>
      </c>
      <c r="F132" s="106">
        <f>AVERAGE(B132:D132)</f>
        <v>7.0733333333333342E-2</v>
      </c>
      <c r="G132" s="106"/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B135" s="6"/>
      <c r="C135" s="6"/>
      <c r="D135" s="6"/>
      <c r="E135" s="6"/>
      <c r="F135" s="6"/>
      <c r="G135" s="6"/>
      <c r="H135" s="6"/>
      <c r="I135" s="6"/>
      <c r="L135" s="6"/>
      <c r="M135" s="6"/>
      <c r="N135" s="6"/>
      <c r="O135" s="6"/>
      <c r="P135" s="6"/>
      <c r="Q135" s="6"/>
      <c r="R135" s="6"/>
      <c r="S135" s="6"/>
    </row>
    <row r="136" spans="1:29" x14ac:dyDescent="0.25">
      <c r="A136" s="7" t="str">
        <f>A49</f>
        <v>MW 1112-14</v>
      </c>
      <c r="B136" s="6"/>
      <c r="C136" s="6"/>
      <c r="D136" s="6"/>
      <c r="E136" s="6"/>
      <c r="F136" s="6"/>
      <c r="G136" s="6"/>
      <c r="H136" s="6"/>
      <c r="I136" s="6"/>
      <c r="K136" t="s">
        <v>1788</v>
      </c>
      <c r="L136" s="6"/>
      <c r="M136" s="6"/>
      <c r="N136" s="6"/>
      <c r="O136" s="6"/>
      <c r="P136" s="6"/>
      <c r="Q136" s="6"/>
      <c r="R136" s="6"/>
      <c r="S136" s="6"/>
      <c r="U136" t="s">
        <v>1791</v>
      </c>
    </row>
    <row r="137" spans="1:29" x14ac:dyDescent="0.25">
      <c r="A137" t="s">
        <v>1789</v>
      </c>
      <c r="B137" s="6"/>
      <c r="C137" s="6"/>
      <c r="D137" s="6"/>
      <c r="E137" s="6"/>
      <c r="F137" s="6"/>
      <c r="G137" s="6"/>
      <c r="H137" s="6"/>
      <c r="I137" s="6"/>
      <c r="L137" s="6"/>
      <c r="M137" s="6"/>
      <c r="N137" s="6"/>
      <c r="O137" s="6"/>
      <c r="P137" s="6"/>
      <c r="Q137" s="6"/>
      <c r="R137" s="6"/>
      <c r="S137" s="6"/>
    </row>
    <row r="138" spans="1:29" x14ac:dyDescent="0.25">
      <c r="B138" s="6">
        <v>1</v>
      </c>
      <c r="C138" s="6">
        <v>2</v>
      </c>
      <c r="D138" s="6">
        <v>3</v>
      </c>
      <c r="E138" s="6">
        <v>4</v>
      </c>
      <c r="F138" s="6">
        <v>5</v>
      </c>
      <c r="G138" s="6">
        <v>6</v>
      </c>
      <c r="H138" s="6">
        <v>7</v>
      </c>
      <c r="I138" s="6">
        <v>8</v>
      </c>
      <c r="L138" s="6">
        <v>1</v>
      </c>
      <c r="M138" s="6">
        <v>2</v>
      </c>
      <c r="N138" s="6">
        <v>3</v>
      </c>
      <c r="O138" s="6">
        <v>4</v>
      </c>
      <c r="P138" s="6">
        <v>5</v>
      </c>
      <c r="Q138" s="6">
        <v>6</v>
      </c>
      <c r="R138" s="6">
        <v>7</v>
      </c>
      <c r="S138" s="6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 s="106">
        <v>0.1883</v>
      </c>
      <c r="C139" s="106">
        <v>0.18540000000000001</v>
      </c>
      <c r="D139" s="106">
        <v>0.1928</v>
      </c>
      <c r="E139" s="106">
        <v>0.18790000000000001</v>
      </c>
      <c r="F139" s="106">
        <v>0.1719</v>
      </c>
      <c r="G139" s="106">
        <v>0.19339999999999999</v>
      </c>
      <c r="H139" s="106">
        <v>0.18740000000000001</v>
      </c>
      <c r="I139" s="106">
        <v>0.19539999999999999</v>
      </c>
      <c r="K139" t="s">
        <v>1658</v>
      </c>
      <c r="L139" s="106">
        <f>B139-$F$145</f>
        <v>0.11143333333333334</v>
      </c>
      <c r="M139" s="106">
        <f t="shared" ref="M139:S144" si="18">C139-$F$145</f>
        <v>0.10853333333333336</v>
      </c>
      <c r="N139" s="106">
        <f t="shared" si="18"/>
        <v>0.11593333333333335</v>
      </c>
      <c r="O139" s="106">
        <f t="shared" si="18"/>
        <v>0.11103333333333336</v>
      </c>
      <c r="P139" s="106">
        <f t="shared" si="18"/>
        <v>9.5033333333333345E-2</v>
      </c>
      <c r="Q139" s="106">
        <f t="shared" si="18"/>
        <v>0.11653333333333334</v>
      </c>
      <c r="R139" s="106">
        <f t="shared" si="18"/>
        <v>0.11053333333333336</v>
      </c>
      <c r="S139" s="106">
        <f t="shared" si="18"/>
        <v>0.11853333333333334</v>
      </c>
      <c r="U139" t="s">
        <v>1658</v>
      </c>
      <c r="V139">
        <f>L139/$L$144*100</f>
        <v>7.216094286269346</v>
      </c>
      <c r="W139">
        <f t="shared" ref="W139:AC144" si="19">M139/$L$144*100</f>
        <v>7.0282988322144773</v>
      </c>
      <c r="X139">
        <f t="shared" si="19"/>
        <v>7.5075010253200087</v>
      </c>
      <c r="Y139">
        <f t="shared" si="19"/>
        <v>7.1901914650203995</v>
      </c>
      <c r="Z139">
        <f t="shared" si="19"/>
        <v>6.1540786150624918</v>
      </c>
      <c r="AA139">
        <f t="shared" si="19"/>
        <v>7.5463552571934294</v>
      </c>
      <c r="AB139">
        <f t="shared" si="19"/>
        <v>7.1578129384592151</v>
      </c>
      <c r="AC139">
        <f t="shared" si="19"/>
        <v>7.6758693634381672</v>
      </c>
    </row>
    <row r="140" spans="1:29" x14ac:dyDescent="0.25">
      <c r="A140" t="s">
        <v>1659</v>
      </c>
      <c r="B140" s="106">
        <v>0.23400000000000001</v>
      </c>
      <c r="C140" s="106">
        <v>0.21360000000000001</v>
      </c>
      <c r="D140" s="106">
        <v>0.22850000000000001</v>
      </c>
      <c r="E140" s="106">
        <v>0.2167</v>
      </c>
      <c r="F140" s="106">
        <v>0.20250000000000001</v>
      </c>
      <c r="G140" s="106">
        <v>0.19789999999999999</v>
      </c>
      <c r="H140" s="106">
        <v>0.20849999999999999</v>
      </c>
      <c r="I140" s="106">
        <v>0.20780000000000001</v>
      </c>
      <c r="K140" t="s">
        <v>1659</v>
      </c>
      <c r="L140" s="106">
        <f t="shared" ref="L140:L144" si="20">B140-$F$145</f>
        <v>0.15713333333333335</v>
      </c>
      <c r="M140" s="106">
        <f t="shared" si="18"/>
        <v>0.13673333333333337</v>
      </c>
      <c r="N140" s="106">
        <f t="shared" si="18"/>
        <v>0.15163333333333334</v>
      </c>
      <c r="O140" s="106">
        <f t="shared" si="18"/>
        <v>0.13983333333333337</v>
      </c>
      <c r="P140" s="106">
        <f t="shared" si="18"/>
        <v>0.12563333333333337</v>
      </c>
      <c r="Q140" s="106">
        <f t="shared" si="18"/>
        <v>0.12103333333333334</v>
      </c>
      <c r="R140" s="106">
        <f t="shared" si="18"/>
        <v>0.13163333333333332</v>
      </c>
      <c r="S140" s="106">
        <f t="shared" si="18"/>
        <v>0.13093333333333335</v>
      </c>
      <c r="U140" t="s">
        <v>1659</v>
      </c>
      <c r="V140">
        <f t="shared" ref="V140:V144" si="21">L140/$L$144*100</f>
        <v>10.17549161396162</v>
      </c>
      <c r="W140">
        <f t="shared" si="19"/>
        <v>8.8544477302652904</v>
      </c>
      <c r="X140">
        <f t="shared" si="19"/>
        <v>9.8193278217885904</v>
      </c>
      <c r="Y140">
        <f t="shared" si="19"/>
        <v>9.0551945949446342</v>
      </c>
      <c r="Z140">
        <f t="shared" si="19"/>
        <v>8.1356444406069919</v>
      </c>
      <c r="AA140">
        <f t="shared" si="19"/>
        <v>7.8377619962440912</v>
      </c>
      <c r="AB140">
        <f t="shared" si="19"/>
        <v>8.5241867593412035</v>
      </c>
      <c r="AC140">
        <f t="shared" si="19"/>
        <v>8.4788568221555476</v>
      </c>
    </row>
    <row r="141" spans="1:29" x14ac:dyDescent="0.25">
      <c r="A141" t="s">
        <v>1660</v>
      </c>
      <c r="B141" s="106">
        <v>0.16969999999999999</v>
      </c>
      <c r="C141" s="106">
        <v>0.16</v>
      </c>
      <c r="D141" s="106">
        <v>0.18090000000000001</v>
      </c>
      <c r="E141" s="106">
        <v>0.1691</v>
      </c>
      <c r="F141" s="106">
        <v>0.1822</v>
      </c>
      <c r="G141" s="106">
        <v>0.17799999999999999</v>
      </c>
      <c r="H141" s="106">
        <v>0.1779</v>
      </c>
      <c r="I141" s="106">
        <v>0.17730000000000001</v>
      </c>
      <c r="K141" t="s">
        <v>1660</v>
      </c>
      <c r="L141" s="106">
        <f t="shared" si="20"/>
        <v>9.2833333333333337E-2</v>
      </c>
      <c r="M141" s="106">
        <f t="shared" si="18"/>
        <v>8.3133333333333351E-2</v>
      </c>
      <c r="N141" s="106">
        <f t="shared" si="18"/>
        <v>0.10403333333333335</v>
      </c>
      <c r="O141" s="106">
        <f t="shared" si="18"/>
        <v>9.2233333333333348E-2</v>
      </c>
      <c r="P141" s="106">
        <f t="shared" si="18"/>
        <v>0.10533333333333335</v>
      </c>
      <c r="Q141" s="106">
        <f t="shared" si="18"/>
        <v>0.10113333333333334</v>
      </c>
      <c r="R141" s="106">
        <f t="shared" si="18"/>
        <v>0.10103333333333335</v>
      </c>
      <c r="S141" s="106">
        <f t="shared" si="18"/>
        <v>0.10043333333333336</v>
      </c>
      <c r="U141" t="s">
        <v>1660</v>
      </c>
      <c r="V141">
        <f t="shared" si="21"/>
        <v>6.011613098193278</v>
      </c>
      <c r="W141">
        <f t="shared" si="19"/>
        <v>5.3834696829062976</v>
      </c>
      <c r="X141">
        <f t="shared" si="19"/>
        <v>6.7368920931638154</v>
      </c>
      <c r="Y141">
        <f t="shared" si="19"/>
        <v>5.9727588663198574</v>
      </c>
      <c r="Z141">
        <f t="shared" si="19"/>
        <v>6.8210762622228946</v>
      </c>
      <c r="AA141">
        <f t="shared" si="19"/>
        <v>6.549096639108944</v>
      </c>
      <c r="AB141">
        <f t="shared" si="19"/>
        <v>6.542620933796707</v>
      </c>
      <c r="AC141">
        <f t="shared" si="19"/>
        <v>6.5037667019232863</v>
      </c>
    </row>
    <row r="142" spans="1:29" x14ac:dyDescent="0.25">
      <c r="A142" t="s">
        <v>1661</v>
      </c>
      <c r="B142" s="106">
        <v>0.15840000000000001</v>
      </c>
      <c r="C142" s="106">
        <v>0.17419999999999999</v>
      </c>
      <c r="D142" s="106">
        <v>0.18640000000000001</v>
      </c>
      <c r="E142" s="106">
        <v>0.1555</v>
      </c>
      <c r="F142" s="106">
        <v>0.17369999999999999</v>
      </c>
      <c r="G142" s="106">
        <v>0.1676</v>
      </c>
      <c r="H142" s="106">
        <v>0.17810000000000001</v>
      </c>
      <c r="I142" s="106">
        <v>0.1764</v>
      </c>
      <c r="K142" t="s">
        <v>1661</v>
      </c>
      <c r="L142" s="106">
        <f t="shared" si="20"/>
        <v>8.153333333333336E-2</v>
      </c>
      <c r="M142" s="106">
        <f t="shared" si="18"/>
        <v>9.7333333333333341E-2</v>
      </c>
      <c r="N142" s="106">
        <f t="shared" si="18"/>
        <v>0.10953333333333336</v>
      </c>
      <c r="O142" s="106">
        <f t="shared" si="18"/>
        <v>7.8633333333333347E-2</v>
      </c>
      <c r="P142" s="106">
        <f t="shared" si="18"/>
        <v>9.6833333333333341E-2</v>
      </c>
      <c r="Q142" s="106">
        <f t="shared" si="18"/>
        <v>9.0733333333333346E-2</v>
      </c>
      <c r="R142" s="106">
        <f t="shared" si="18"/>
        <v>0.10123333333333336</v>
      </c>
      <c r="S142" s="106">
        <f t="shared" si="18"/>
        <v>9.9533333333333349E-2</v>
      </c>
      <c r="U142" t="s">
        <v>1661</v>
      </c>
      <c r="V142">
        <f t="shared" si="21"/>
        <v>5.279858397910508</v>
      </c>
      <c r="W142">
        <f t="shared" si="19"/>
        <v>6.3030198372439408</v>
      </c>
      <c r="X142">
        <f t="shared" si="19"/>
        <v>7.0930558853368462</v>
      </c>
      <c r="Y142">
        <f t="shared" si="19"/>
        <v>5.0920629438556357</v>
      </c>
      <c r="Z142">
        <f t="shared" si="19"/>
        <v>6.2706413106827545</v>
      </c>
      <c r="AA142">
        <f t="shared" si="19"/>
        <v>5.8756232866363032</v>
      </c>
      <c r="AB142">
        <f t="shared" si="19"/>
        <v>6.555572344421182</v>
      </c>
      <c r="AC142">
        <f t="shared" si="19"/>
        <v>6.4454853541131536</v>
      </c>
    </row>
    <row r="143" spans="1:29" x14ac:dyDescent="0.25">
      <c r="A143" t="s">
        <v>1662</v>
      </c>
      <c r="B143" s="106">
        <v>0.1749</v>
      </c>
      <c r="C143" s="106">
        <v>0.16370000000000001</v>
      </c>
      <c r="D143" s="106">
        <v>0.1754</v>
      </c>
      <c r="E143" s="106">
        <v>0.15459999999999999</v>
      </c>
      <c r="F143" s="106">
        <v>0.1573</v>
      </c>
      <c r="G143" s="106">
        <v>0.1658</v>
      </c>
      <c r="H143" s="106">
        <v>0.1646</v>
      </c>
      <c r="I143" s="106">
        <v>0.1774</v>
      </c>
      <c r="K143" t="s">
        <v>1662</v>
      </c>
      <c r="L143" s="106">
        <f t="shared" si="20"/>
        <v>9.8033333333333347E-2</v>
      </c>
      <c r="M143" s="106">
        <f t="shared" si="18"/>
        <v>8.683333333333336E-2</v>
      </c>
      <c r="N143" s="106">
        <f t="shared" si="18"/>
        <v>9.8533333333333348E-2</v>
      </c>
      <c r="O143" s="106">
        <f t="shared" si="18"/>
        <v>7.7733333333333335E-2</v>
      </c>
      <c r="P143" s="106">
        <f t="shared" si="18"/>
        <v>8.0433333333333343E-2</v>
      </c>
      <c r="Q143" s="106">
        <f t="shared" si="18"/>
        <v>8.893333333333335E-2</v>
      </c>
      <c r="R143" s="106">
        <f t="shared" si="18"/>
        <v>8.7733333333333344E-2</v>
      </c>
      <c r="S143" s="106">
        <f t="shared" si="18"/>
        <v>0.10053333333333335</v>
      </c>
      <c r="U143" t="s">
        <v>1662</v>
      </c>
      <c r="V143">
        <f t="shared" si="21"/>
        <v>6.3483497744295985</v>
      </c>
      <c r="W143">
        <f t="shared" si="19"/>
        <v>5.6230707794590638</v>
      </c>
      <c r="X143">
        <f t="shared" si="19"/>
        <v>6.3807283009907847</v>
      </c>
      <c r="Y143">
        <f t="shared" si="19"/>
        <v>5.033781596045503</v>
      </c>
      <c r="Z143">
        <f t="shared" si="19"/>
        <v>5.2086256394759003</v>
      </c>
      <c r="AA143">
        <f t="shared" si="19"/>
        <v>5.7590605910160395</v>
      </c>
      <c r="AB143">
        <f t="shared" si="19"/>
        <v>5.6813521272691956</v>
      </c>
      <c r="AC143">
        <f t="shared" si="19"/>
        <v>6.5102424072355225</v>
      </c>
    </row>
    <row r="144" spans="1:29" x14ac:dyDescent="0.25">
      <c r="A144" t="s">
        <v>1663</v>
      </c>
      <c r="B144" s="106">
        <v>1.6211</v>
      </c>
      <c r="C144" s="106">
        <v>0.14430000000000001</v>
      </c>
      <c r="D144" s="106">
        <v>0.14560000000000001</v>
      </c>
      <c r="E144" s="106">
        <v>0.14749999999999999</v>
      </c>
      <c r="F144" s="106">
        <v>0.153</v>
      </c>
      <c r="G144" s="106">
        <v>0.14929999999999999</v>
      </c>
      <c r="H144" s="106">
        <v>0.1666</v>
      </c>
      <c r="I144" s="106">
        <v>0.1709</v>
      </c>
      <c r="K144" t="s">
        <v>1663</v>
      </c>
      <c r="L144" s="106">
        <f t="shared" si="20"/>
        <v>1.5442333333333333</v>
      </c>
      <c r="M144" s="106">
        <f t="shared" si="18"/>
        <v>6.7433333333333359E-2</v>
      </c>
      <c r="N144" s="106">
        <f t="shared" si="18"/>
        <v>6.8733333333333355E-2</v>
      </c>
      <c r="O144" s="106">
        <f t="shared" si="18"/>
        <v>7.063333333333334E-2</v>
      </c>
      <c r="P144" s="106">
        <f t="shared" si="18"/>
        <v>7.6133333333333345E-2</v>
      </c>
      <c r="Q144" s="106">
        <f t="shared" si="18"/>
        <v>7.2433333333333336E-2</v>
      </c>
      <c r="R144" s="106">
        <f t="shared" si="18"/>
        <v>8.9733333333333345E-2</v>
      </c>
      <c r="S144" s="106">
        <f t="shared" si="18"/>
        <v>9.4033333333333344E-2</v>
      </c>
      <c r="U144" t="s">
        <v>1663</v>
      </c>
      <c r="V144">
        <f t="shared" si="21"/>
        <v>100</v>
      </c>
      <c r="W144">
        <f t="shared" si="19"/>
        <v>4.366783948885101</v>
      </c>
      <c r="X144">
        <f t="shared" si="19"/>
        <v>4.4509681179441811</v>
      </c>
      <c r="Y144">
        <f t="shared" si="19"/>
        <v>4.574006518876681</v>
      </c>
      <c r="Z144">
        <f t="shared" si="19"/>
        <v>4.9301703110497126</v>
      </c>
      <c r="AA144">
        <f t="shared" si="19"/>
        <v>4.6905692144969455</v>
      </c>
      <c r="AB144">
        <f t="shared" si="19"/>
        <v>5.8108662335139343</v>
      </c>
      <c r="AC144">
        <f t="shared" si="19"/>
        <v>6.089321561940122</v>
      </c>
    </row>
    <row r="145" spans="1:29" x14ac:dyDescent="0.25">
      <c r="A145" t="s">
        <v>1664</v>
      </c>
      <c r="B145" s="106">
        <v>7.6200000000000004E-2</v>
      </c>
      <c r="C145" s="106">
        <v>7.7100000000000002E-2</v>
      </c>
      <c r="D145" s="106">
        <v>7.7299999999999994E-2</v>
      </c>
      <c r="E145" s="106">
        <v>3.6823000000000001</v>
      </c>
      <c r="F145" s="106">
        <f>AVERAGE(B145:D145)</f>
        <v>7.6866666666666653E-2</v>
      </c>
      <c r="G145" s="106"/>
      <c r="H145" s="106"/>
      <c r="I145" s="10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A146" t="s">
        <v>1665</v>
      </c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B147" s="6"/>
      <c r="C147" s="6"/>
      <c r="D147" s="6"/>
      <c r="E147" s="6"/>
      <c r="F147" s="6"/>
      <c r="G147" s="6"/>
      <c r="H147" s="6"/>
      <c r="I147" s="6"/>
      <c r="L147" s="6"/>
      <c r="M147" s="6"/>
      <c r="N147" s="6"/>
      <c r="O147" s="6"/>
      <c r="P147" s="6"/>
      <c r="Q147" s="6"/>
      <c r="R147" s="6"/>
      <c r="S147" s="6"/>
    </row>
    <row r="148" spans="1:29" x14ac:dyDescent="0.25"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A149" s="7" t="str">
        <f>A67</f>
        <v>MW 1112-15</v>
      </c>
      <c r="B149" s="6"/>
      <c r="C149" s="6"/>
      <c r="D149" s="6"/>
      <c r="E149" s="6"/>
      <c r="F149" s="6"/>
      <c r="G149" s="6"/>
      <c r="H149" s="6"/>
      <c r="I149" s="6"/>
      <c r="K149" t="s">
        <v>1788</v>
      </c>
      <c r="L149" s="6"/>
      <c r="M149" s="6"/>
      <c r="N149" s="6"/>
      <c r="O149" s="6"/>
      <c r="P149" s="6"/>
      <c r="Q149" s="6"/>
      <c r="R149" s="6"/>
      <c r="S149" s="6"/>
      <c r="U149" t="s">
        <v>1791</v>
      </c>
    </row>
    <row r="150" spans="1:29" x14ac:dyDescent="0.25">
      <c r="A150" t="s">
        <v>1789</v>
      </c>
      <c r="B150" s="6"/>
      <c r="C150" s="6"/>
      <c r="D150" s="6"/>
      <c r="E150" s="6"/>
      <c r="F150" s="6"/>
      <c r="G150" s="6"/>
      <c r="H150" s="6"/>
      <c r="I150" s="6"/>
      <c r="L150" s="6"/>
      <c r="M150" s="6"/>
      <c r="N150" s="6"/>
      <c r="O150" s="6"/>
      <c r="P150" s="6"/>
      <c r="Q150" s="6"/>
      <c r="R150" s="6"/>
      <c r="S150" s="6"/>
    </row>
    <row r="151" spans="1:29" x14ac:dyDescent="0.25">
      <c r="B151" s="6">
        <v>1</v>
      </c>
      <c r="C151" s="6">
        <v>2</v>
      </c>
      <c r="D151" s="6">
        <v>3</v>
      </c>
      <c r="E151" s="6">
        <v>4</v>
      </c>
      <c r="F151" s="6">
        <v>5</v>
      </c>
      <c r="G151" s="6">
        <v>6</v>
      </c>
      <c r="H151" s="6">
        <v>7</v>
      </c>
      <c r="I151" s="6">
        <v>8</v>
      </c>
      <c r="L151" s="6">
        <v>1</v>
      </c>
      <c r="M151" s="6">
        <v>2</v>
      </c>
      <c r="N151" s="6">
        <v>3</v>
      </c>
      <c r="O151" s="6">
        <v>4</v>
      </c>
      <c r="P151" s="6">
        <v>5</v>
      </c>
      <c r="Q151" s="6">
        <v>6</v>
      </c>
      <c r="R151" s="6">
        <v>7</v>
      </c>
      <c r="S151" s="6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 s="106">
        <v>0.76529999999999998</v>
      </c>
      <c r="C152" s="106">
        <v>0.20749999999999999</v>
      </c>
      <c r="D152" s="106">
        <v>0.18840000000000001</v>
      </c>
      <c r="E152" s="106">
        <v>0.17949999999999999</v>
      </c>
      <c r="F152" s="106">
        <v>0.18890000000000001</v>
      </c>
      <c r="G152" s="106">
        <v>0.18820000000000001</v>
      </c>
      <c r="H152" s="106">
        <v>0.1857</v>
      </c>
      <c r="I152" s="106">
        <v>0.18859999999999999</v>
      </c>
      <c r="K152" t="s">
        <v>1658</v>
      </c>
      <c r="L152" s="106">
        <f>B152-$F$158</f>
        <v>0.68049999999999999</v>
      </c>
      <c r="M152" s="106">
        <f t="shared" ref="M152:S157" si="22">C152-$F$158</f>
        <v>0.12269999999999999</v>
      </c>
      <c r="N152" s="106">
        <f t="shared" si="22"/>
        <v>0.10360000000000001</v>
      </c>
      <c r="O152" s="106">
        <f t="shared" si="22"/>
        <v>9.4699999999999993E-2</v>
      </c>
      <c r="P152" s="106">
        <f t="shared" si="22"/>
        <v>0.10410000000000001</v>
      </c>
      <c r="Q152" s="106">
        <f t="shared" si="22"/>
        <v>0.10340000000000001</v>
      </c>
      <c r="R152" s="106">
        <f t="shared" si="22"/>
        <v>0.1009</v>
      </c>
      <c r="S152" s="106">
        <f t="shared" si="22"/>
        <v>0.10379999999999999</v>
      </c>
      <c r="U152" t="s">
        <v>1658</v>
      </c>
      <c r="V152">
        <f>L152/$L$157*100</f>
        <v>49.835225192237274</v>
      </c>
      <c r="W152">
        <f t="shared" ref="W152:AC157" si="23">M152/$L$157*100</f>
        <v>8.9857195166605628</v>
      </c>
      <c r="X152">
        <f t="shared" si="23"/>
        <v>7.5869644818747721</v>
      </c>
      <c r="Y152">
        <f t="shared" si="23"/>
        <v>6.9351885756133287</v>
      </c>
      <c r="Z152">
        <f t="shared" si="23"/>
        <v>7.6235811058220442</v>
      </c>
      <c r="AA152">
        <f t="shared" si="23"/>
        <v>7.5723178322958633</v>
      </c>
      <c r="AB152">
        <f t="shared" si="23"/>
        <v>7.389234712559503</v>
      </c>
      <c r="AC152">
        <f t="shared" si="23"/>
        <v>7.6016111314536801</v>
      </c>
    </row>
    <row r="153" spans="1:29" x14ac:dyDescent="0.25">
      <c r="A153" t="s">
        <v>1659</v>
      </c>
      <c r="B153" s="106">
        <v>0.25319999999999998</v>
      </c>
      <c r="C153" s="106">
        <v>0.2175</v>
      </c>
      <c r="D153" s="106">
        <v>0.21</v>
      </c>
      <c r="E153" s="106">
        <v>0.21110000000000001</v>
      </c>
      <c r="F153" s="106">
        <v>0.19750000000000001</v>
      </c>
      <c r="G153" s="106">
        <v>0.20319999999999999</v>
      </c>
      <c r="H153" s="106">
        <v>0.19850000000000001</v>
      </c>
      <c r="I153" s="106">
        <v>0.1908</v>
      </c>
      <c r="K153" t="s">
        <v>1659</v>
      </c>
      <c r="L153" s="106">
        <f t="shared" ref="L153:L157" si="24">B153-$F$158</f>
        <v>0.16839999999999999</v>
      </c>
      <c r="M153" s="106">
        <f t="shared" si="22"/>
        <v>0.13269999999999998</v>
      </c>
      <c r="N153" s="106">
        <f t="shared" si="22"/>
        <v>0.12519999999999998</v>
      </c>
      <c r="O153" s="106">
        <f t="shared" si="22"/>
        <v>0.12630000000000002</v>
      </c>
      <c r="P153" s="106">
        <f t="shared" si="22"/>
        <v>0.11270000000000001</v>
      </c>
      <c r="Q153" s="106">
        <f t="shared" si="22"/>
        <v>0.11839999999999999</v>
      </c>
      <c r="R153" s="106">
        <f t="shared" si="22"/>
        <v>0.11370000000000001</v>
      </c>
      <c r="S153" s="106">
        <f t="shared" si="22"/>
        <v>0.106</v>
      </c>
      <c r="U153" t="s">
        <v>1659</v>
      </c>
      <c r="V153">
        <f t="shared" ref="V153:AC157" si="25">L153/$L$157*100</f>
        <v>12.332478945441231</v>
      </c>
      <c r="W153">
        <f t="shared" si="23"/>
        <v>9.7180519956060039</v>
      </c>
      <c r="X153">
        <f t="shared" si="23"/>
        <v>9.1688026363969239</v>
      </c>
      <c r="Y153">
        <f t="shared" si="23"/>
        <v>9.2493592090809251</v>
      </c>
      <c r="Z153">
        <f t="shared" si="23"/>
        <v>8.2533870377151235</v>
      </c>
      <c r="AA153">
        <f t="shared" si="23"/>
        <v>8.670816550714024</v>
      </c>
      <c r="AB153">
        <f t="shared" si="23"/>
        <v>8.3266202856096676</v>
      </c>
      <c r="AC153">
        <f t="shared" si="23"/>
        <v>7.7627242768216771</v>
      </c>
    </row>
    <row r="154" spans="1:29" x14ac:dyDescent="0.25">
      <c r="A154" t="s">
        <v>1660</v>
      </c>
      <c r="B154" s="106">
        <v>0.1807</v>
      </c>
      <c r="C154" s="106">
        <v>0.17330000000000001</v>
      </c>
      <c r="D154" s="106">
        <v>0.17610000000000001</v>
      </c>
      <c r="E154" s="106">
        <v>0.1777</v>
      </c>
      <c r="F154" s="106">
        <v>0.1633</v>
      </c>
      <c r="G154" s="106">
        <v>0.17130000000000001</v>
      </c>
      <c r="H154" s="106">
        <v>0.2387</v>
      </c>
      <c r="I154" s="106">
        <v>0.1575</v>
      </c>
      <c r="K154" t="s">
        <v>1660</v>
      </c>
      <c r="L154" s="106">
        <f t="shared" si="24"/>
        <v>9.5899999999999999E-2</v>
      </c>
      <c r="M154" s="106">
        <f t="shared" si="22"/>
        <v>8.8500000000000009E-2</v>
      </c>
      <c r="N154" s="106">
        <f t="shared" si="22"/>
        <v>9.1300000000000006E-2</v>
      </c>
      <c r="O154" s="106">
        <f t="shared" si="22"/>
        <v>9.2899999999999996E-2</v>
      </c>
      <c r="P154" s="106">
        <f t="shared" si="22"/>
        <v>7.85E-2</v>
      </c>
      <c r="Q154" s="106">
        <f t="shared" si="22"/>
        <v>8.6500000000000007E-2</v>
      </c>
      <c r="R154" s="106">
        <f t="shared" si="22"/>
        <v>0.15389999999999998</v>
      </c>
      <c r="S154" s="106">
        <f t="shared" si="22"/>
        <v>7.2700000000000001E-2</v>
      </c>
      <c r="U154" t="s">
        <v>1660</v>
      </c>
      <c r="V154">
        <f t="shared" si="25"/>
        <v>7.0230684730867816</v>
      </c>
      <c r="W154">
        <f t="shared" si="25"/>
        <v>6.4811424386671561</v>
      </c>
      <c r="X154">
        <f t="shared" si="25"/>
        <v>6.6861955327718796</v>
      </c>
      <c r="Y154">
        <f t="shared" si="25"/>
        <v>6.8033687294031493</v>
      </c>
      <c r="Z154">
        <f t="shared" si="25"/>
        <v>5.7488099597217142</v>
      </c>
      <c r="AA154">
        <f t="shared" si="25"/>
        <v>6.3346759428780679</v>
      </c>
      <c r="AB154">
        <f t="shared" si="25"/>
        <v>11.270596850970339</v>
      </c>
      <c r="AC154">
        <f t="shared" si="25"/>
        <v>5.3240571219333583</v>
      </c>
    </row>
    <row r="155" spans="1:29" x14ac:dyDescent="0.25">
      <c r="A155" t="s">
        <v>1661</v>
      </c>
      <c r="B155" s="106">
        <v>0.20230000000000001</v>
      </c>
      <c r="C155" s="106">
        <v>0.16020000000000001</v>
      </c>
      <c r="D155" s="106">
        <v>0.1565</v>
      </c>
      <c r="E155" s="106">
        <v>0.15640000000000001</v>
      </c>
      <c r="F155" s="106">
        <v>0.15659999999999999</v>
      </c>
      <c r="G155" s="106">
        <v>0.15620000000000001</v>
      </c>
      <c r="H155" s="106">
        <v>0.186</v>
      </c>
      <c r="I155" s="106">
        <v>0.16739999999999999</v>
      </c>
      <c r="K155" t="s">
        <v>1661</v>
      </c>
      <c r="L155" s="106">
        <f t="shared" si="24"/>
        <v>0.11750000000000001</v>
      </c>
      <c r="M155" s="106">
        <f t="shared" si="22"/>
        <v>7.5400000000000009E-2</v>
      </c>
      <c r="N155" s="106">
        <f t="shared" si="22"/>
        <v>7.17E-2</v>
      </c>
      <c r="O155" s="106">
        <f t="shared" si="22"/>
        <v>7.1600000000000011E-2</v>
      </c>
      <c r="P155" s="106">
        <f t="shared" si="22"/>
        <v>7.1799999999999989E-2</v>
      </c>
      <c r="Q155" s="106">
        <f t="shared" si="22"/>
        <v>7.1400000000000005E-2</v>
      </c>
      <c r="R155" s="106">
        <f t="shared" si="22"/>
        <v>0.1012</v>
      </c>
      <c r="S155" s="106">
        <f t="shared" si="22"/>
        <v>8.2599999999999993E-2</v>
      </c>
      <c r="U155" t="s">
        <v>1661</v>
      </c>
      <c r="V155">
        <f t="shared" si="25"/>
        <v>8.6049066276089352</v>
      </c>
      <c r="W155">
        <f t="shared" si="25"/>
        <v>5.5217868912486274</v>
      </c>
      <c r="X155">
        <f t="shared" si="25"/>
        <v>5.2508238740388142</v>
      </c>
      <c r="Y155">
        <f t="shared" si="25"/>
        <v>5.2435005492493598</v>
      </c>
      <c r="Z155">
        <f t="shared" si="25"/>
        <v>5.2581471988282678</v>
      </c>
      <c r="AA155">
        <f t="shared" si="25"/>
        <v>5.228853899670451</v>
      </c>
      <c r="AB155">
        <f t="shared" si="25"/>
        <v>7.4112046869278654</v>
      </c>
      <c r="AC155">
        <f t="shared" si="25"/>
        <v>6.049066276089345</v>
      </c>
    </row>
    <row r="156" spans="1:29" x14ac:dyDescent="0.25">
      <c r="A156" t="s">
        <v>1662</v>
      </c>
      <c r="B156" s="106">
        <v>0.1613</v>
      </c>
      <c r="C156" s="106">
        <v>0.16980000000000001</v>
      </c>
      <c r="D156" s="106">
        <v>0.15459999999999999</v>
      </c>
      <c r="E156" s="106">
        <v>0.14960000000000001</v>
      </c>
      <c r="F156" s="106">
        <v>0.1452</v>
      </c>
      <c r="G156" s="106">
        <v>0.15740000000000001</v>
      </c>
      <c r="H156" s="106">
        <v>0.158</v>
      </c>
      <c r="I156" s="106">
        <v>0.17150000000000001</v>
      </c>
      <c r="K156" t="s">
        <v>1662</v>
      </c>
      <c r="L156" s="106">
        <f t="shared" si="24"/>
        <v>7.6499999999999999E-2</v>
      </c>
      <c r="M156" s="106">
        <f t="shared" si="22"/>
        <v>8.5000000000000006E-2</v>
      </c>
      <c r="N156" s="106">
        <f t="shared" si="22"/>
        <v>6.9799999999999987E-2</v>
      </c>
      <c r="O156" s="106">
        <f t="shared" si="22"/>
        <v>6.480000000000001E-2</v>
      </c>
      <c r="P156" s="106">
        <f t="shared" si="22"/>
        <v>6.0399999999999995E-2</v>
      </c>
      <c r="Q156" s="106">
        <f t="shared" si="22"/>
        <v>7.2600000000000012E-2</v>
      </c>
      <c r="R156" s="106">
        <f t="shared" si="22"/>
        <v>7.3200000000000001E-2</v>
      </c>
      <c r="S156" s="106">
        <f t="shared" si="22"/>
        <v>8.6700000000000013E-2</v>
      </c>
      <c r="U156" t="s">
        <v>1662</v>
      </c>
      <c r="V156">
        <f t="shared" si="25"/>
        <v>5.6023434639326259</v>
      </c>
      <c r="W156">
        <f t="shared" si="23"/>
        <v>6.2248260710362509</v>
      </c>
      <c r="X156">
        <f t="shared" si="23"/>
        <v>5.1116807030391795</v>
      </c>
      <c r="Y156">
        <f t="shared" si="23"/>
        <v>4.7455144635664599</v>
      </c>
      <c r="Z156">
        <f t="shared" si="23"/>
        <v>4.4232881728304649</v>
      </c>
      <c r="AA156">
        <f t="shared" si="23"/>
        <v>5.3167337971439039</v>
      </c>
      <c r="AB156">
        <f t="shared" si="23"/>
        <v>5.3606737458806304</v>
      </c>
      <c r="AC156">
        <f t="shared" si="23"/>
        <v>6.3493225924569767</v>
      </c>
    </row>
    <row r="157" spans="1:29" x14ac:dyDescent="0.25">
      <c r="A157" t="s">
        <v>1663</v>
      </c>
      <c r="B157" s="106">
        <v>1.4502999999999999</v>
      </c>
      <c r="C157" s="106">
        <v>0.15140000000000001</v>
      </c>
      <c r="D157" s="106">
        <v>0.14660000000000001</v>
      </c>
      <c r="E157" s="106">
        <v>0.1512</v>
      </c>
      <c r="F157" s="106">
        <v>0.14280000000000001</v>
      </c>
      <c r="G157" s="106">
        <v>0.15329999999999999</v>
      </c>
      <c r="H157" s="106">
        <v>0.1699</v>
      </c>
      <c r="I157" s="106">
        <v>0.17680000000000001</v>
      </c>
      <c r="K157" t="s">
        <v>1663</v>
      </c>
      <c r="L157" s="106">
        <f t="shared" si="24"/>
        <v>1.3654999999999999</v>
      </c>
      <c r="M157" s="106">
        <f t="shared" si="22"/>
        <v>6.6600000000000006E-2</v>
      </c>
      <c r="N157" s="106">
        <f t="shared" si="22"/>
        <v>6.1800000000000008E-2</v>
      </c>
      <c r="O157" s="106">
        <f t="shared" si="22"/>
        <v>6.6400000000000001E-2</v>
      </c>
      <c r="P157" s="106">
        <f t="shared" si="22"/>
        <v>5.800000000000001E-2</v>
      </c>
      <c r="Q157" s="106">
        <f t="shared" si="22"/>
        <v>6.8499999999999991E-2</v>
      </c>
      <c r="R157" s="106">
        <f t="shared" si="22"/>
        <v>8.5099999999999995E-2</v>
      </c>
      <c r="S157" s="106">
        <f t="shared" si="22"/>
        <v>9.2000000000000012E-2</v>
      </c>
      <c r="U157" t="s">
        <v>1663</v>
      </c>
      <c r="V157">
        <f t="shared" si="25"/>
        <v>100</v>
      </c>
      <c r="W157">
        <f t="shared" si="23"/>
        <v>4.8773343097766393</v>
      </c>
      <c r="X157">
        <f t="shared" si="23"/>
        <v>4.5258147198828276</v>
      </c>
      <c r="Y157">
        <f t="shared" si="23"/>
        <v>4.8626876601977305</v>
      </c>
      <c r="Z157">
        <f t="shared" si="23"/>
        <v>4.24752837788356</v>
      </c>
      <c r="AA157">
        <f t="shared" si="23"/>
        <v>5.0164774807762722</v>
      </c>
      <c r="AB157">
        <f t="shared" si="23"/>
        <v>6.2321493958257053</v>
      </c>
      <c r="AC157">
        <f t="shared" si="23"/>
        <v>6.7374588062980605</v>
      </c>
    </row>
    <row r="158" spans="1:29" x14ac:dyDescent="0.25">
      <c r="A158" t="s">
        <v>1664</v>
      </c>
      <c r="B158" s="106">
        <v>7.1300000000000002E-2</v>
      </c>
      <c r="C158" s="106">
        <v>0.10489999999999999</v>
      </c>
      <c r="D158" s="106">
        <v>7.8200000000000006E-2</v>
      </c>
      <c r="E158" s="106">
        <v>3.9670000000000001</v>
      </c>
      <c r="F158" s="106">
        <f>AVERAGE(B158:D158)</f>
        <v>8.48E-2</v>
      </c>
      <c r="G158" s="106"/>
      <c r="H158" s="106"/>
      <c r="I158" s="106"/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20.671769789793551</v>
      </c>
      <c r="C164">
        <f t="shared" ref="C164:I169" si="26">AVERAGE(W152,W139,W126)</f>
        <v>6.6990372860967531</v>
      </c>
      <c r="D164">
        <f t="shared" si="26"/>
        <v>6.5327618821868256</v>
      </c>
      <c r="E164">
        <f t="shared" si="26"/>
        <v>6.1936639734392003</v>
      </c>
      <c r="F164">
        <f t="shared" si="26"/>
        <v>6.282277089748729</v>
      </c>
      <c r="G164">
        <f t="shared" si="26"/>
        <v>6.6416301647106311</v>
      </c>
      <c r="H164">
        <f t="shared" si="26"/>
        <v>6.4028800922052822</v>
      </c>
      <c r="I164">
        <f t="shared" si="26"/>
        <v>6.7939041985831237</v>
      </c>
      <c r="K164" t="s">
        <v>1658</v>
      </c>
      <c r="L164">
        <f>STDEV(V152,V139,V126)/SQRT(3)</f>
        <v>14.596213456574766</v>
      </c>
      <c r="M164">
        <f t="shared" ref="M164:S169" si="27">STDEV(W152,W139,W126)/SQRT(3)</f>
        <v>1.4248093809399551</v>
      </c>
      <c r="N164">
        <f t="shared" si="27"/>
        <v>1.0147301869714669</v>
      </c>
      <c r="O164">
        <f t="shared" si="27"/>
        <v>0.87213825908069864</v>
      </c>
      <c r="P164">
        <f t="shared" si="27"/>
        <v>0.74017524580222316</v>
      </c>
      <c r="Q164">
        <f t="shared" si="27"/>
        <v>0.91773698368902545</v>
      </c>
      <c r="R164">
        <f t="shared" si="27"/>
        <v>0.87320301961741242</v>
      </c>
      <c r="S164">
        <f t="shared" si="27"/>
        <v>0.8451079654159962</v>
      </c>
    </row>
    <row r="165" spans="1:19" x14ac:dyDescent="0.25">
      <c r="A165" t="s">
        <v>1659</v>
      </c>
      <c r="B165">
        <f t="shared" ref="B165:I169" si="28">AVERAGE(V153,V140,V127)</f>
        <v>9.9812431337453109</v>
      </c>
      <c r="C165">
        <f t="shared" si="26"/>
        <v>8.1391286660680464</v>
      </c>
      <c r="D165">
        <f t="shared" si="26"/>
        <v>8.3098110832940026</v>
      </c>
      <c r="E165">
        <f t="shared" si="26"/>
        <v>8.0994824748219543</v>
      </c>
      <c r="F165">
        <f t="shared" si="26"/>
        <v>7.8787799501632945</v>
      </c>
      <c r="G165">
        <f t="shared" si="26"/>
        <v>7.3109127297801599</v>
      </c>
      <c r="H165">
        <f t="shared" si="26"/>
        <v>7.2818249730862634</v>
      </c>
      <c r="I165">
        <f t="shared" si="26"/>
        <v>7.6411793540496786</v>
      </c>
      <c r="K165" t="s">
        <v>1659</v>
      </c>
      <c r="L165">
        <f t="shared" ref="L165:S169" si="29">STDEV(V153,V140,V127)/SQRT(3)</f>
        <v>1.4168940559453513</v>
      </c>
      <c r="M165">
        <f t="shared" si="27"/>
        <v>1.1738986615387652</v>
      </c>
      <c r="N165">
        <f t="shared" si="27"/>
        <v>1.1990509302126957</v>
      </c>
      <c r="O165">
        <f t="shared" si="27"/>
        <v>1.0542854281641558</v>
      </c>
      <c r="P165">
        <f t="shared" si="27"/>
        <v>0.31756001803100875</v>
      </c>
      <c r="Q165">
        <f t="shared" si="27"/>
        <v>0.97354556172864215</v>
      </c>
      <c r="R165">
        <f t="shared" si="27"/>
        <v>1.1449998287852581</v>
      </c>
      <c r="S165">
        <f t="shared" si="27"/>
        <v>0.52226817887386823</v>
      </c>
    </row>
    <row r="166" spans="1:19" x14ac:dyDescent="0.25">
      <c r="A166" t="s">
        <v>1660</v>
      </c>
      <c r="B166">
        <f t="shared" si="28"/>
        <v>5.8125675407400408</v>
      </c>
      <c r="C166">
        <f t="shared" si="28"/>
        <v>5.5204217665554838</v>
      </c>
      <c r="D166">
        <f t="shared" si="28"/>
        <v>5.7901071648098013</v>
      </c>
      <c r="E166">
        <f t="shared" si="28"/>
        <v>5.5773755341135631</v>
      </c>
      <c r="F166">
        <f t="shared" si="28"/>
        <v>5.5875146526364761</v>
      </c>
      <c r="G166">
        <f t="shared" si="28"/>
        <v>7.1778343513298992</v>
      </c>
      <c r="H166">
        <f t="shared" si="28"/>
        <v>8.1840493819148836</v>
      </c>
      <c r="I166">
        <f t="shared" si="28"/>
        <v>5.6440186415713889</v>
      </c>
      <c r="K166" t="s">
        <v>1660</v>
      </c>
      <c r="L166">
        <f t="shared" si="29"/>
        <v>0.76286225799742924</v>
      </c>
      <c r="M166">
        <f t="shared" si="29"/>
        <v>0.51966892832135902</v>
      </c>
      <c r="N166">
        <f t="shared" si="29"/>
        <v>0.92155286066781306</v>
      </c>
      <c r="O166">
        <f t="shared" si="29"/>
        <v>0.84540415760722742</v>
      </c>
      <c r="P166">
        <f t="shared" si="29"/>
        <v>0.7630330091942209</v>
      </c>
      <c r="Q166">
        <f t="shared" si="29"/>
        <v>0.73854647817672647</v>
      </c>
      <c r="R166">
        <f t="shared" si="29"/>
        <v>1.5443138505335734</v>
      </c>
      <c r="S166">
        <f t="shared" si="29"/>
        <v>0.43453262456417591</v>
      </c>
    </row>
    <row r="167" spans="1:19" x14ac:dyDescent="0.25">
      <c r="A167" t="s">
        <v>1661</v>
      </c>
      <c r="B167">
        <f t="shared" si="28"/>
        <v>6.1981886369327981</v>
      </c>
      <c r="C167">
        <f t="shared" si="28"/>
        <v>5.546596423753047</v>
      </c>
      <c r="D167">
        <f t="shared" si="28"/>
        <v>5.6085956844771445</v>
      </c>
      <c r="E167">
        <f t="shared" si="28"/>
        <v>4.8179058516720294</v>
      </c>
      <c r="F167">
        <f t="shared" si="28"/>
        <v>5.3120640431710227</v>
      </c>
      <c r="G167">
        <f t="shared" si="28"/>
        <v>5.2889563001098381</v>
      </c>
      <c r="H167">
        <f t="shared" si="28"/>
        <v>6.4694889833264497</v>
      </c>
      <c r="I167">
        <f t="shared" si="28"/>
        <v>5.9144695033684984</v>
      </c>
      <c r="K167" t="s">
        <v>1661</v>
      </c>
      <c r="L167">
        <f t="shared" si="29"/>
        <v>1.2145589057911863</v>
      </c>
      <c r="M167">
        <f t="shared" si="29"/>
        <v>0.42973844064973094</v>
      </c>
      <c r="N167">
        <f t="shared" si="29"/>
        <v>0.77470956766509802</v>
      </c>
      <c r="O167">
        <f t="shared" si="29"/>
        <v>0.35259644663414397</v>
      </c>
      <c r="P167">
        <f t="shared" si="29"/>
        <v>0.53854555442451024</v>
      </c>
      <c r="Q167">
        <f t="shared" si="29"/>
        <v>0.32276428833326548</v>
      </c>
      <c r="R167">
        <f t="shared" si="29"/>
        <v>0.57017683351412207</v>
      </c>
      <c r="S167">
        <f t="shared" si="29"/>
        <v>0.35193140654715693</v>
      </c>
    </row>
    <row r="168" spans="1:19" x14ac:dyDescent="0.25">
      <c r="A168" t="s">
        <v>1662</v>
      </c>
      <c r="B168">
        <f t="shared" si="28"/>
        <v>5.6952011075512123</v>
      </c>
      <c r="C168">
        <f t="shared" si="26"/>
        <v>5.5455279929633265</v>
      </c>
      <c r="D168">
        <f t="shared" si="26"/>
        <v>5.4986140054872834</v>
      </c>
      <c r="E168">
        <f t="shared" si="26"/>
        <v>4.6324833738410183</v>
      </c>
      <c r="F168">
        <f t="shared" si="26"/>
        <v>4.5205391348507131</v>
      </c>
      <c r="G168">
        <f t="shared" si="26"/>
        <v>5.1654485717826475</v>
      </c>
      <c r="H168">
        <f t="shared" si="26"/>
        <v>5.1366621238646708</v>
      </c>
      <c r="I168">
        <f t="shared" si="26"/>
        <v>6.0332189138238421</v>
      </c>
      <c r="K168" t="s">
        <v>1662</v>
      </c>
      <c r="L168">
        <f t="shared" si="29"/>
        <v>0.35335340047628494</v>
      </c>
      <c r="M168">
        <f t="shared" si="27"/>
        <v>0.41638661059407223</v>
      </c>
      <c r="N168">
        <f t="shared" si="27"/>
        <v>0.4421627201906555</v>
      </c>
      <c r="O168">
        <f t="shared" si="27"/>
        <v>0.27029333802966471</v>
      </c>
      <c r="P168">
        <f t="shared" si="27"/>
        <v>0.3723813963009886</v>
      </c>
      <c r="Q168">
        <f t="shared" si="27"/>
        <v>0.39372883092208633</v>
      </c>
      <c r="R168">
        <f t="shared" si="27"/>
        <v>0.39534174995210336</v>
      </c>
      <c r="S168">
        <f t="shared" si="27"/>
        <v>0.39927510564936791</v>
      </c>
    </row>
    <row r="169" spans="1:19" x14ac:dyDescent="0.25">
      <c r="A169" t="s">
        <v>1663</v>
      </c>
      <c r="B169">
        <f t="shared" si="28"/>
        <v>100</v>
      </c>
      <c r="C169">
        <f t="shared" si="26"/>
        <v>4.6805235083934571</v>
      </c>
      <c r="D169">
        <f t="shared" si="26"/>
        <v>4.4263349334471451</v>
      </c>
      <c r="E169">
        <f t="shared" si="26"/>
        <v>4.570873575738978</v>
      </c>
      <c r="F169">
        <f t="shared" si="26"/>
        <v>4.4567854749660318</v>
      </c>
      <c r="G169">
        <f t="shared" si="26"/>
        <v>5.6090868548811477</v>
      </c>
      <c r="H169">
        <f t="shared" si="26"/>
        <v>5.5492116190436569</v>
      </c>
      <c r="I169">
        <f t="shared" si="26"/>
        <v>5.9156481894974569</v>
      </c>
      <c r="K169" t="s">
        <v>1663</v>
      </c>
      <c r="L169">
        <f t="shared" si="29"/>
        <v>0</v>
      </c>
      <c r="M169">
        <f t="shared" si="27"/>
        <v>0.15855563546080786</v>
      </c>
      <c r="N169">
        <f t="shared" si="27"/>
        <v>6.5710287425815903E-2</v>
      </c>
      <c r="O169">
        <f t="shared" si="27"/>
        <v>0.16939058627384881</v>
      </c>
      <c r="P169">
        <f t="shared" si="27"/>
        <v>0.23722183648196174</v>
      </c>
      <c r="Q169">
        <f t="shared" si="27"/>
        <v>0.7613984261314406</v>
      </c>
      <c r="R169">
        <f t="shared" si="27"/>
        <v>0.48770242461316798</v>
      </c>
      <c r="S169">
        <f t="shared" si="27"/>
        <v>0.53174610216742468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9" t="s">
        <v>1644</v>
      </c>
      <c r="C175" s="223" t="s">
        <v>996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9" t="s">
        <v>1807</v>
      </c>
      <c r="K175" s="19" t="s">
        <v>1807</v>
      </c>
      <c r="L175" s="19" t="s">
        <v>1807</v>
      </c>
      <c r="M175" s="19" t="s">
        <v>1807</v>
      </c>
    </row>
    <row r="176" spans="1:19" x14ac:dyDescent="0.25">
      <c r="A176" s="6" t="s">
        <v>1659</v>
      </c>
      <c r="B176" s="19" t="s">
        <v>1644</v>
      </c>
      <c r="C176" s="218" t="s">
        <v>1000</v>
      </c>
      <c r="D176" s="219"/>
      <c r="E176" s="219"/>
      <c r="F176" s="219"/>
      <c r="G176" s="219"/>
      <c r="H176" s="219"/>
      <c r="I176" s="220"/>
      <c r="J176" s="19" t="s">
        <v>1807</v>
      </c>
      <c r="K176" s="19" t="s">
        <v>1807</v>
      </c>
      <c r="L176" s="19" t="s">
        <v>1807</v>
      </c>
      <c r="M176" s="19" t="s">
        <v>1807</v>
      </c>
    </row>
    <row r="177" spans="1:29" x14ac:dyDescent="0.25">
      <c r="A177" s="6" t="s">
        <v>1660</v>
      </c>
      <c r="B177" s="19" t="s">
        <v>1644</v>
      </c>
      <c r="C177" s="218" t="s">
        <v>1004</v>
      </c>
      <c r="D177" s="219"/>
      <c r="E177" s="219"/>
      <c r="F177" s="219"/>
      <c r="G177" s="219"/>
      <c r="H177" s="219"/>
      <c r="I177" s="220"/>
      <c r="J177" s="19" t="s">
        <v>1807</v>
      </c>
      <c r="K177" s="19" t="s">
        <v>1807</v>
      </c>
      <c r="L177" s="19" t="s">
        <v>1807</v>
      </c>
      <c r="M177" s="19" t="s">
        <v>1807</v>
      </c>
    </row>
    <row r="178" spans="1:29" x14ac:dyDescent="0.25">
      <c r="A178" s="6" t="s">
        <v>1661</v>
      </c>
      <c r="B178" s="19" t="s">
        <v>1686</v>
      </c>
      <c r="C178" s="218" t="s">
        <v>1008</v>
      </c>
      <c r="D178" s="219"/>
      <c r="E178" s="219"/>
      <c r="F178" s="219"/>
      <c r="G178" s="219"/>
      <c r="H178" s="219"/>
      <c r="I178" s="220"/>
      <c r="J178" s="19" t="s">
        <v>1807</v>
      </c>
      <c r="K178" s="19" t="s">
        <v>1807</v>
      </c>
      <c r="L178" s="19" t="s">
        <v>1807</v>
      </c>
      <c r="M178" s="19" t="s">
        <v>1807</v>
      </c>
    </row>
    <row r="179" spans="1:29" x14ac:dyDescent="0.25">
      <c r="A179" s="6" t="s">
        <v>1662</v>
      </c>
      <c r="B179" s="19" t="s">
        <v>1686</v>
      </c>
      <c r="C179" s="218" t="s">
        <v>1012</v>
      </c>
      <c r="D179" s="219"/>
      <c r="E179" s="219"/>
      <c r="F179" s="219"/>
      <c r="G179" s="219"/>
      <c r="H179" s="219"/>
      <c r="I179" s="220"/>
      <c r="J179" s="19" t="s">
        <v>1807</v>
      </c>
      <c r="K179" s="19" t="s">
        <v>1807</v>
      </c>
      <c r="L179" s="19" t="s">
        <v>1807</v>
      </c>
      <c r="M179" s="19" t="s">
        <v>1807</v>
      </c>
    </row>
    <row r="180" spans="1:29" x14ac:dyDescent="0.25">
      <c r="A180" s="6" t="s">
        <v>1663</v>
      </c>
      <c r="B180" s="19" t="s">
        <v>1687</v>
      </c>
      <c r="C180" s="218" t="s">
        <v>1016</v>
      </c>
      <c r="D180" s="219"/>
      <c r="E180" s="219"/>
      <c r="F180" s="219"/>
      <c r="G180" s="219"/>
      <c r="H180" s="219"/>
      <c r="I180" s="220"/>
      <c r="J180" s="19" t="s">
        <v>1807</v>
      </c>
      <c r="K180" s="19" t="s">
        <v>1807</v>
      </c>
      <c r="L180" s="19" t="s">
        <v>1807</v>
      </c>
      <c r="M180" s="1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90" t="s">
        <v>1807</v>
      </c>
      <c r="F181" s="19" t="s">
        <v>1807</v>
      </c>
      <c r="G181" s="19" t="s">
        <v>1807</v>
      </c>
      <c r="H181" s="19" t="s">
        <v>1807</v>
      </c>
      <c r="I181" s="19" t="s">
        <v>1807</v>
      </c>
      <c r="J181" s="19" t="s">
        <v>1807</v>
      </c>
      <c r="K181" s="19" t="s">
        <v>1807</v>
      </c>
      <c r="L181" s="19" t="s">
        <v>1807</v>
      </c>
      <c r="M181" s="19" t="s">
        <v>1807</v>
      </c>
    </row>
    <row r="182" spans="1:29" x14ac:dyDescent="0.25">
      <c r="A182" s="6" t="s">
        <v>1665</v>
      </c>
      <c r="B182" s="19" t="s">
        <v>1807</v>
      </c>
      <c r="C182" s="19" t="s">
        <v>1807</v>
      </c>
      <c r="D182" s="19" t="s">
        <v>1807</v>
      </c>
      <c r="E182" s="19" t="s">
        <v>1807</v>
      </c>
      <c r="F182" s="19" t="s">
        <v>1807</v>
      </c>
      <c r="G182" s="19" t="s">
        <v>1807</v>
      </c>
      <c r="H182" s="19" t="s">
        <v>1807</v>
      </c>
      <c r="I182" s="19" t="s">
        <v>1807</v>
      </c>
      <c r="J182" s="19" t="s">
        <v>1807</v>
      </c>
      <c r="K182" s="19" t="s">
        <v>1807</v>
      </c>
      <c r="L182" s="19" t="s">
        <v>1807</v>
      </c>
      <c r="M182" s="19" t="s">
        <v>1807</v>
      </c>
    </row>
    <row r="186" spans="1:29" x14ac:dyDescent="0.25">
      <c r="A186" s="7" t="str">
        <f>A31</f>
        <v>MW 1112-13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 s="6">
        <v>1</v>
      </c>
      <c r="C189" s="6">
        <v>2</v>
      </c>
      <c r="D189" s="6">
        <v>3</v>
      </c>
      <c r="E189" s="6">
        <v>4</v>
      </c>
      <c r="F189" s="6">
        <v>5</v>
      </c>
      <c r="G189" s="6">
        <v>6</v>
      </c>
      <c r="H189" s="6">
        <v>7</v>
      </c>
      <c r="I189" s="6">
        <v>8</v>
      </c>
      <c r="L189" s="6">
        <v>1</v>
      </c>
      <c r="M189" s="6">
        <v>2</v>
      </c>
      <c r="N189" s="6">
        <v>3</v>
      </c>
      <c r="O189" s="6">
        <v>4</v>
      </c>
      <c r="P189" s="6">
        <v>5</v>
      </c>
      <c r="Q189" s="6">
        <v>6</v>
      </c>
      <c r="R189" s="6">
        <v>7</v>
      </c>
      <c r="S189" s="6">
        <v>8</v>
      </c>
      <c r="V189" s="6">
        <v>1</v>
      </c>
      <c r="W189" s="6">
        <v>2</v>
      </c>
      <c r="X189" s="6">
        <v>3</v>
      </c>
      <c r="Y189" s="6">
        <v>4</v>
      </c>
      <c r="Z189" s="6">
        <v>5</v>
      </c>
      <c r="AA189" s="6">
        <v>6</v>
      </c>
      <c r="AB189" s="6">
        <v>7</v>
      </c>
      <c r="AC189" s="6">
        <v>8</v>
      </c>
    </row>
    <row r="190" spans="1:29" x14ac:dyDescent="0.25">
      <c r="A190" t="s">
        <v>1658</v>
      </c>
      <c r="B190" s="6">
        <v>46923</v>
      </c>
      <c r="C190" s="6">
        <v>53393</v>
      </c>
      <c r="D190" s="6">
        <v>50374</v>
      </c>
      <c r="E190" s="6">
        <v>55095</v>
      </c>
      <c r="F190" s="6">
        <v>60442</v>
      </c>
      <c r="G190" s="6">
        <v>53762</v>
      </c>
      <c r="H190" s="6">
        <v>53830</v>
      </c>
      <c r="I190" s="6">
        <v>55880</v>
      </c>
      <c r="K190" t="s">
        <v>1658</v>
      </c>
      <c r="L190" s="6">
        <f>B190-$E$196</f>
        <v>37920</v>
      </c>
      <c r="M190" s="6">
        <f t="shared" ref="M190:S195" si="30">C190-$E$196</f>
        <v>44390</v>
      </c>
      <c r="N190" s="6">
        <f t="shared" si="30"/>
        <v>41371</v>
      </c>
      <c r="O190" s="6">
        <f t="shared" si="30"/>
        <v>46092</v>
      </c>
      <c r="P190" s="6">
        <f t="shared" si="30"/>
        <v>51439</v>
      </c>
      <c r="Q190" s="6">
        <f t="shared" si="30"/>
        <v>44759</v>
      </c>
      <c r="R190" s="6">
        <f t="shared" si="30"/>
        <v>44827</v>
      </c>
      <c r="S190" s="6">
        <f t="shared" si="30"/>
        <v>46877</v>
      </c>
      <c r="U190" t="s">
        <v>1658</v>
      </c>
      <c r="V190" s="108">
        <f>L190/$O$196*100</f>
        <v>92.392407839060482</v>
      </c>
      <c r="W190" s="108">
        <f t="shared" ref="W190:AC195" si="31">M190/$O$196*100</f>
        <v>108.15661877573561</v>
      </c>
      <c r="X190" s="108">
        <f t="shared" si="31"/>
        <v>100.80079917483573</v>
      </c>
      <c r="Y190" s="108">
        <f t="shared" si="31"/>
        <v>112.30355649045293</v>
      </c>
      <c r="Z190" s="108">
        <f t="shared" si="31"/>
        <v>125.33156821818122</v>
      </c>
      <c r="AA190" s="108">
        <f t="shared" si="31"/>
        <v>109.05569046594165</v>
      </c>
      <c r="AB190" s="108">
        <f t="shared" si="31"/>
        <v>109.22137305383872</v>
      </c>
      <c r="AC190" s="108">
        <f t="shared" si="31"/>
        <v>114.21621577720565</v>
      </c>
    </row>
    <row r="191" spans="1:29" x14ac:dyDescent="0.25">
      <c r="A191" t="s">
        <v>1659</v>
      </c>
      <c r="B191" s="6">
        <v>52291</v>
      </c>
      <c r="C191" s="6">
        <v>51621</v>
      </c>
      <c r="D191" s="6">
        <v>49607</v>
      </c>
      <c r="E191" s="6">
        <v>55606</v>
      </c>
      <c r="F191" s="6">
        <v>50353</v>
      </c>
      <c r="G191" s="6">
        <v>51091</v>
      </c>
      <c r="H191" s="6">
        <v>51166</v>
      </c>
      <c r="I191" s="6">
        <v>52710</v>
      </c>
      <c r="K191" t="s">
        <v>1659</v>
      </c>
      <c r="L191" s="6">
        <f t="shared" ref="L191:L195" si="32">B191-$E$196</f>
        <v>43288</v>
      </c>
      <c r="M191" s="6">
        <f t="shared" si="30"/>
        <v>42618</v>
      </c>
      <c r="N191" s="6">
        <f t="shared" si="30"/>
        <v>40604</v>
      </c>
      <c r="O191" s="6">
        <f t="shared" si="30"/>
        <v>46603</v>
      </c>
      <c r="P191" s="6">
        <f t="shared" si="30"/>
        <v>41350</v>
      </c>
      <c r="Q191" s="6">
        <f t="shared" si="30"/>
        <v>42088</v>
      </c>
      <c r="R191" s="6">
        <f t="shared" si="30"/>
        <v>42163</v>
      </c>
      <c r="S191" s="6">
        <f t="shared" si="30"/>
        <v>43707</v>
      </c>
      <c r="U191" t="s">
        <v>1659</v>
      </c>
      <c r="V191" s="108">
        <f t="shared" ref="V191:V195" si="33">L191/$O$196*100</f>
        <v>105.4715862483452</v>
      </c>
      <c r="W191" s="108">
        <f t="shared" si="31"/>
        <v>103.83912545583016</v>
      </c>
      <c r="X191" s="108">
        <f t="shared" si="31"/>
        <v>98.931997043702836</v>
      </c>
      <c r="Y191" s="108">
        <f t="shared" si="31"/>
        <v>113.54861240832636</v>
      </c>
      <c r="Z191" s="108">
        <f t="shared" si="31"/>
        <v>100.74963249327928</v>
      </c>
      <c r="AA191" s="108">
        <f t="shared" si="31"/>
        <v>102.54777587369139</v>
      </c>
      <c r="AB191" s="108">
        <f t="shared" si="31"/>
        <v>102.73051402210724</v>
      </c>
      <c r="AC191" s="108">
        <f t="shared" si="31"/>
        <v>106.49248337082848</v>
      </c>
    </row>
    <row r="192" spans="1:29" x14ac:dyDescent="0.25">
      <c r="A192" t="s">
        <v>1660</v>
      </c>
      <c r="B192" s="6">
        <v>50922</v>
      </c>
      <c r="C192" s="6">
        <v>47891</v>
      </c>
      <c r="D192" s="6">
        <v>48213</v>
      </c>
      <c r="E192" s="6">
        <v>53951</v>
      </c>
      <c r="F192" s="6">
        <v>49952</v>
      </c>
      <c r="G192" s="6">
        <v>54800</v>
      </c>
      <c r="H192" s="6">
        <v>51658</v>
      </c>
      <c r="I192" s="6">
        <v>50375</v>
      </c>
      <c r="K192" t="s">
        <v>1660</v>
      </c>
      <c r="L192" s="6">
        <f t="shared" si="32"/>
        <v>41919</v>
      </c>
      <c r="M192" s="6">
        <f t="shared" si="30"/>
        <v>38888</v>
      </c>
      <c r="N192" s="6">
        <f t="shared" si="30"/>
        <v>39210</v>
      </c>
      <c r="O192" s="6">
        <f t="shared" si="30"/>
        <v>44948</v>
      </c>
      <c r="P192" s="6">
        <f t="shared" si="30"/>
        <v>40949</v>
      </c>
      <c r="Q192" s="6">
        <f t="shared" si="30"/>
        <v>45797</v>
      </c>
      <c r="R192" s="6">
        <f t="shared" si="30"/>
        <v>42655</v>
      </c>
      <c r="S192" s="6">
        <f t="shared" si="30"/>
        <v>41372</v>
      </c>
      <c r="U192" t="s">
        <v>1660</v>
      </c>
      <c r="V192" s="108">
        <f t="shared" si="33"/>
        <v>102.13600591259431</v>
      </c>
      <c r="W192" s="108">
        <f t="shared" si="31"/>
        <v>94.750948207947886</v>
      </c>
      <c r="X192" s="108">
        <f t="shared" si="31"/>
        <v>95.535503991813314</v>
      </c>
      <c r="Y192" s="108">
        <f t="shared" si="31"/>
        <v>109.51619059994964</v>
      </c>
      <c r="Z192" s="108">
        <f t="shared" si="31"/>
        <v>99.772592526415806</v>
      </c>
      <c r="AA192" s="108">
        <f t="shared" si="31"/>
        <v>111.58478644001721</v>
      </c>
      <c r="AB192" s="108">
        <f t="shared" si="31"/>
        <v>103.92927627571531</v>
      </c>
      <c r="AC192" s="108">
        <f t="shared" si="31"/>
        <v>100.80323568348129</v>
      </c>
    </row>
    <row r="193" spans="1:29" x14ac:dyDescent="0.25">
      <c r="A193" t="s">
        <v>1661</v>
      </c>
      <c r="B193" s="6">
        <v>50639</v>
      </c>
      <c r="C193" s="6">
        <v>47733</v>
      </c>
      <c r="D193" s="6">
        <v>47569</v>
      </c>
      <c r="E193" s="6">
        <v>51816</v>
      </c>
      <c r="F193" s="6">
        <v>54804</v>
      </c>
      <c r="G193" s="6">
        <v>53180</v>
      </c>
      <c r="H193" s="6">
        <v>50689</v>
      </c>
      <c r="I193" s="6">
        <v>54492</v>
      </c>
      <c r="K193" t="s">
        <v>1661</v>
      </c>
      <c r="L193" s="6">
        <f t="shared" si="32"/>
        <v>41636</v>
      </c>
      <c r="M193" s="6">
        <f t="shared" si="30"/>
        <v>38730</v>
      </c>
      <c r="N193" s="6">
        <f t="shared" si="30"/>
        <v>38566</v>
      </c>
      <c r="O193" s="6">
        <f t="shared" si="30"/>
        <v>42813</v>
      </c>
      <c r="P193" s="6">
        <f t="shared" si="30"/>
        <v>45801</v>
      </c>
      <c r="Q193" s="6">
        <f t="shared" si="30"/>
        <v>44177</v>
      </c>
      <c r="R193" s="6">
        <f t="shared" si="30"/>
        <v>41686</v>
      </c>
      <c r="S193" s="6">
        <f t="shared" si="30"/>
        <v>45489</v>
      </c>
      <c r="U193" t="s">
        <v>1661</v>
      </c>
      <c r="V193" s="108">
        <f t="shared" si="33"/>
        <v>101.44647396590511</v>
      </c>
      <c r="W193" s="108">
        <f t="shared" si="31"/>
        <v>94.365979841951798</v>
      </c>
      <c r="X193" s="108">
        <f t="shared" si="31"/>
        <v>93.966392424082443</v>
      </c>
      <c r="Y193" s="108">
        <f t="shared" si="31"/>
        <v>104.3142446417114</v>
      </c>
      <c r="Z193" s="108">
        <f t="shared" si="31"/>
        <v>111.59453247459939</v>
      </c>
      <c r="AA193" s="108">
        <f t="shared" si="31"/>
        <v>107.63764243423456</v>
      </c>
      <c r="AB193" s="108">
        <f t="shared" si="31"/>
        <v>101.56829939818235</v>
      </c>
      <c r="AC193" s="108">
        <f t="shared" si="31"/>
        <v>110.83434177718941</v>
      </c>
    </row>
    <row r="194" spans="1:29" x14ac:dyDescent="0.25">
      <c r="A194" t="s">
        <v>1662</v>
      </c>
      <c r="B194" s="6">
        <v>49434</v>
      </c>
      <c r="C194" s="6">
        <v>42183</v>
      </c>
      <c r="D194" s="6">
        <v>48816</v>
      </c>
      <c r="E194" s="6">
        <v>50643</v>
      </c>
      <c r="F194" s="6">
        <v>52667</v>
      </c>
      <c r="G194" s="6">
        <v>54578</v>
      </c>
      <c r="H194" s="6">
        <v>50782</v>
      </c>
      <c r="I194" s="6">
        <v>59990</v>
      </c>
      <c r="K194" t="s">
        <v>1662</v>
      </c>
      <c r="L194" s="6">
        <f t="shared" si="32"/>
        <v>40431</v>
      </c>
      <c r="M194" s="6">
        <f t="shared" si="30"/>
        <v>33180</v>
      </c>
      <c r="N194" s="6">
        <f t="shared" si="30"/>
        <v>39813</v>
      </c>
      <c r="O194" s="6">
        <f t="shared" si="30"/>
        <v>41640</v>
      </c>
      <c r="P194" s="6">
        <f t="shared" si="30"/>
        <v>43664</v>
      </c>
      <c r="Q194" s="6">
        <f t="shared" si="30"/>
        <v>45575</v>
      </c>
      <c r="R194" s="6">
        <f t="shared" si="30"/>
        <v>41779</v>
      </c>
      <c r="S194" s="6">
        <f t="shared" si="30"/>
        <v>50987</v>
      </c>
      <c r="U194" t="s">
        <v>1662</v>
      </c>
      <c r="V194" s="108">
        <f t="shared" si="33"/>
        <v>98.510481048023578</v>
      </c>
      <c r="W194" s="108">
        <f t="shared" si="31"/>
        <v>80.843356859177916</v>
      </c>
      <c r="X194" s="108">
        <f t="shared" si="31"/>
        <v>97.004718705076868</v>
      </c>
      <c r="Y194" s="108">
        <f t="shared" si="31"/>
        <v>101.45622000048729</v>
      </c>
      <c r="Z194" s="108">
        <f t="shared" si="31"/>
        <v>106.38771349907006</v>
      </c>
      <c r="AA194" s="108">
        <f t="shared" si="31"/>
        <v>111.04388152070625</v>
      </c>
      <c r="AB194" s="108">
        <f t="shared" si="31"/>
        <v>101.79489470221803</v>
      </c>
      <c r="AC194" s="108">
        <f t="shared" si="31"/>
        <v>124.23026631039495</v>
      </c>
    </row>
    <row r="195" spans="1:29" x14ac:dyDescent="0.25">
      <c r="A195" t="s">
        <v>1663</v>
      </c>
      <c r="B195" s="6">
        <v>11097</v>
      </c>
      <c r="C195" s="6">
        <v>48020</v>
      </c>
      <c r="D195" s="6">
        <v>47789</v>
      </c>
      <c r="E195" s="6">
        <v>55027</v>
      </c>
      <c r="F195" s="6">
        <v>54981</v>
      </c>
      <c r="G195" s="6">
        <v>60587</v>
      </c>
      <c r="H195" s="6">
        <v>53158</v>
      </c>
      <c r="I195" s="6">
        <v>57390</v>
      </c>
      <c r="K195" t="s">
        <v>1663</v>
      </c>
      <c r="L195" s="6">
        <f t="shared" si="32"/>
        <v>2094</v>
      </c>
      <c r="M195" s="6">
        <f t="shared" si="30"/>
        <v>39017</v>
      </c>
      <c r="N195" s="6">
        <f t="shared" si="30"/>
        <v>38786</v>
      </c>
      <c r="O195" s="6">
        <f t="shared" si="30"/>
        <v>46024</v>
      </c>
      <c r="P195" s="6">
        <f t="shared" si="30"/>
        <v>45978</v>
      </c>
      <c r="Q195" s="6">
        <f t="shared" si="30"/>
        <v>51584</v>
      </c>
      <c r="R195" s="6">
        <f t="shared" si="30"/>
        <v>44155</v>
      </c>
      <c r="S195" s="6">
        <f t="shared" si="30"/>
        <v>48387</v>
      </c>
      <c r="U195" t="s">
        <v>1663</v>
      </c>
      <c r="V195" s="108">
        <f t="shared" si="33"/>
        <v>5.102049103770903</v>
      </c>
      <c r="W195" s="108">
        <f t="shared" si="31"/>
        <v>95.065257823223163</v>
      </c>
      <c r="X195" s="108">
        <f t="shared" si="31"/>
        <v>94.502424326102314</v>
      </c>
      <c r="Y195" s="108">
        <f t="shared" si="31"/>
        <v>112.1378739025559</v>
      </c>
      <c r="Z195" s="108">
        <f t="shared" si="31"/>
        <v>112.02579450486083</v>
      </c>
      <c r="AA195" s="108">
        <f t="shared" si="31"/>
        <v>125.68486197178524</v>
      </c>
      <c r="AB195" s="108">
        <f t="shared" si="31"/>
        <v>107.58403924403257</v>
      </c>
      <c r="AC195" s="108">
        <f t="shared" si="31"/>
        <v>117.89534383197835</v>
      </c>
    </row>
    <row r="196" spans="1:29" x14ac:dyDescent="0.25">
      <c r="A196" t="s">
        <v>1664</v>
      </c>
      <c r="B196" s="6">
        <v>8820</v>
      </c>
      <c r="C196" s="6">
        <v>8965</v>
      </c>
      <c r="D196" s="6">
        <v>9224</v>
      </c>
      <c r="E196" s="6">
        <f>AVERAGE(B196:D196)</f>
        <v>9003</v>
      </c>
      <c r="F196" s="6"/>
      <c r="G196" s="6"/>
      <c r="H196" s="6"/>
      <c r="I196" s="6"/>
      <c r="L196" s="6"/>
      <c r="M196" s="6"/>
      <c r="N196" s="6"/>
      <c r="O196" s="109">
        <f>AVERAGE(L190:L192)</f>
        <v>41042.333333333336</v>
      </c>
      <c r="P196" s="6"/>
      <c r="Q196" s="6"/>
      <c r="R196" s="6"/>
      <c r="S196" s="6"/>
    </row>
    <row r="197" spans="1:29" x14ac:dyDescent="0.25">
      <c r="A197" t="s">
        <v>1665</v>
      </c>
    </row>
    <row r="200" spans="1:29" x14ac:dyDescent="0.25">
      <c r="A200" s="7" t="str">
        <f>A49</f>
        <v>MW 1112-14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 s="6">
        <v>1</v>
      </c>
      <c r="C202" s="6">
        <v>2</v>
      </c>
      <c r="D202" s="6">
        <v>3</v>
      </c>
      <c r="E202" s="6">
        <v>4</v>
      </c>
      <c r="F202" s="6">
        <v>5</v>
      </c>
      <c r="G202" s="6">
        <v>6</v>
      </c>
      <c r="H202" s="6">
        <v>7</v>
      </c>
      <c r="I202" s="6">
        <v>8</v>
      </c>
      <c r="L202" s="6">
        <v>1</v>
      </c>
      <c r="M202" s="6">
        <v>2</v>
      </c>
      <c r="N202" s="6">
        <v>3</v>
      </c>
      <c r="O202" s="6">
        <v>4</v>
      </c>
      <c r="P202" s="6">
        <v>5</v>
      </c>
      <c r="Q202" s="6">
        <v>6</v>
      </c>
      <c r="R202" s="6">
        <v>7</v>
      </c>
      <c r="S202" s="6">
        <v>8</v>
      </c>
      <c r="V202" s="6">
        <v>1</v>
      </c>
      <c r="W202" s="6">
        <v>2</v>
      </c>
      <c r="X202" s="6">
        <v>3</v>
      </c>
      <c r="Y202" s="6">
        <v>4</v>
      </c>
      <c r="Z202" s="6">
        <v>5</v>
      </c>
      <c r="AA202" s="6">
        <v>6</v>
      </c>
      <c r="AB202" s="6">
        <v>7</v>
      </c>
      <c r="AC202" s="6">
        <v>8</v>
      </c>
    </row>
    <row r="203" spans="1:29" x14ac:dyDescent="0.25">
      <c r="A203" t="s">
        <v>1658</v>
      </c>
      <c r="B203" s="6">
        <v>51503</v>
      </c>
      <c r="C203" s="6">
        <v>50014</v>
      </c>
      <c r="D203" s="6">
        <v>51786</v>
      </c>
      <c r="E203" s="6">
        <v>51509</v>
      </c>
      <c r="F203" s="6">
        <v>51112</v>
      </c>
      <c r="G203" s="6">
        <v>52055</v>
      </c>
      <c r="H203" s="6">
        <v>50599</v>
      </c>
      <c r="I203" s="6">
        <v>53233</v>
      </c>
      <c r="K203" t="s">
        <v>1658</v>
      </c>
      <c r="L203" s="109">
        <f>B203-$E$209</f>
        <v>41052</v>
      </c>
      <c r="M203" s="109">
        <f t="shared" ref="M203:S208" si="34">C203-$E$209</f>
        <v>39563</v>
      </c>
      <c r="N203" s="109">
        <f t="shared" si="34"/>
        <v>41335</v>
      </c>
      <c r="O203" s="109">
        <f t="shared" si="34"/>
        <v>41058</v>
      </c>
      <c r="P203" s="109">
        <f t="shared" si="34"/>
        <v>40661</v>
      </c>
      <c r="Q203" s="109">
        <f t="shared" si="34"/>
        <v>41604</v>
      </c>
      <c r="R203" s="109">
        <f t="shared" si="34"/>
        <v>40148</v>
      </c>
      <c r="S203" s="109">
        <f t="shared" si="34"/>
        <v>42782</v>
      </c>
      <c r="U203" t="s">
        <v>1658</v>
      </c>
      <c r="V203" s="108">
        <f t="shared" ref="V203:AC208" si="35">L203/$O$209*100</f>
        <v>119.55500330058632</v>
      </c>
      <c r="W203" s="108">
        <f t="shared" si="35"/>
        <v>115.21861530695452</v>
      </c>
      <c r="X203" s="108">
        <f t="shared" si="35"/>
        <v>120.37917912476215</v>
      </c>
      <c r="Y203" s="108">
        <f t="shared" si="35"/>
        <v>119.57247699297169</v>
      </c>
      <c r="Z203" s="108">
        <f t="shared" si="35"/>
        <v>118.41630101347415</v>
      </c>
      <c r="AA203" s="108">
        <f t="shared" si="35"/>
        <v>121.16258300003881</v>
      </c>
      <c r="AB203" s="108">
        <f t="shared" si="35"/>
        <v>116.92230031452647</v>
      </c>
      <c r="AC203" s="108">
        <f t="shared" si="35"/>
        <v>124.59325127169649</v>
      </c>
    </row>
    <row r="204" spans="1:29" x14ac:dyDescent="0.25">
      <c r="A204" t="s">
        <v>1659</v>
      </c>
      <c r="B204" s="6">
        <v>40079</v>
      </c>
      <c r="C204" s="6">
        <v>46997</v>
      </c>
      <c r="D204" s="6">
        <v>44255</v>
      </c>
      <c r="E204" s="6">
        <v>46257</v>
      </c>
      <c r="F204" s="6">
        <v>45260</v>
      </c>
      <c r="G204" s="6">
        <v>48101</v>
      </c>
      <c r="H204" s="6">
        <v>46812</v>
      </c>
      <c r="I204" s="6">
        <v>50496</v>
      </c>
      <c r="K204" t="s">
        <v>1659</v>
      </c>
      <c r="L204" s="109">
        <f t="shared" ref="L204:L208" si="36">B204-$E$209</f>
        <v>29628</v>
      </c>
      <c r="M204" s="109">
        <f t="shared" si="34"/>
        <v>36546</v>
      </c>
      <c r="N204" s="109">
        <f t="shared" si="34"/>
        <v>33804</v>
      </c>
      <c r="O204" s="109">
        <f t="shared" si="34"/>
        <v>35806</v>
      </c>
      <c r="P204" s="109">
        <f t="shared" si="34"/>
        <v>34809</v>
      </c>
      <c r="Q204" s="109">
        <f t="shared" si="34"/>
        <v>37650</v>
      </c>
      <c r="R204" s="109">
        <f t="shared" si="34"/>
        <v>36361</v>
      </c>
      <c r="S204" s="109">
        <f t="shared" si="34"/>
        <v>40045</v>
      </c>
      <c r="U204" t="s">
        <v>1659</v>
      </c>
      <c r="V204" s="108">
        <f t="shared" si="35"/>
        <v>86.285092998873907</v>
      </c>
      <c r="W204" s="108">
        <f t="shared" si="35"/>
        <v>106.43226031918611</v>
      </c>
      <c r="X204" s="108">
        <f t="shared" si="35"/>
        <v>98.446782899079707</v>
      </c>
      <c r="Y204" s="108">
        <f t="shared" si="35"/>
        <v>104.27717159165921</v>
      </c>
      <c r="Z204" s="108">
        <f t="shared" si="35"/>
        <v>101.37362637362637</v>
      </c>
      <c r="AA204" s="108">
        <f t="shared" si="35"/>
        <v>109.64741971809109</v>
      </c>
      <c r="AB204" s="108">
        <f t="shared" si="35"/>
        <v>105.89348813730439</v>
      </c>
      <c r="AC204" s="108">
        <f t="shared" si="35"/>
        <v>116.62233526191123</v>
      </c>
    </row>
    <row r="205" spans="1:29" x14ac:dyDescent="0.25">
      <c r="A205" t="s">
        <v>1660</v>
      </c>
      <c r="B205" s="6">
        <v>42783</v>
      </c>
      <c r="C205" s="6">
        <v>43519</v>
      </c>
      <c r="D205" s="6">
        <v>42484</v>
      </c>
      <c r="E205" s="6">
        <v>43611</v>
      </c>
      <c r="F205" s="6">
        <v>47266</v>
      </c>
      <c r="G205" s="6">
        <v>44786</v>
      </c>
      <c r="H205" s="6">
        <v>45714</v>
      </c>
      <c r="I205" s="6">
        <v>45542</v>
      </c>
      <c r="K205" t="s">
        <v>1660</v>
      </c>
      <c r="L205" s="109">
        <f t="shared" si="36"/>
        <v>32332</v>
      </c>
      <c r="M205" s="109">
        <f t="shared" si="34"/>
        <v>33068</v>
      </c>
      <c r="N205" s="109">
        <f t="shared" si="34"/>
        <v>32033</v>
      </c>
      <c r="O205" s="109">
        <f t="shared" si="34"/>
        <v>33160</v>
      </c>
      <c r="P205" s="109">
        <f t="shared" si="34"/>
        <v>36815</v>
      </c>
      <c r="Q205" s="109">
        <f t="shared" si="34"/>
        <v>34335</v>
      </c>
      <c r="R205" s="109">
        <f t="shared" si="34"/>
        <v>35263</v>
      </c>
      <c r="S205" s="109">
        <f t="shared" si="34"/>
        <v>35091</v>
      </c>
      <c r="U205" t="s">
        <v>1660</v>
      </c>
      <c r="V205" s="108">
        <f t="shared" si="35"/>
        <v>94.159903700539743</v>
      </c>
      <c r="W205" s="108">
        <f t="shared" si="35"/>
        <v>96.303343299809725</v>
      </c>
      <c r="X205" s="108">
        <f t="shared" si="35"/>
        <v>93.28913136333631</v>
      </c>
      <c r="Y205" s="108">
        <f t="shared" si="35"/>
        <v>96.571273249718473</v>
      </c>
      <c r="Z205" s="108">
        <f t="shared" si="35"/>
        <v>107.21566419446278</v>
      </c>
      <c r="AA205" s="108">
        <f t="shared" si="35"/>
        <v>99.993204675183463</v>
      </c>
      <c r="AB205" s="108">
        <f t="shared" si="35"/>
        <v>102.69580243078475</v>
      </c>
      <c r="AC205" s="108">
        <f t="shared" si="35"/>
        <v>102.19488991573797</v>
      </c>
    </row>
    <row r="206" spans="1:29" x14ac:dyDescent="0.25">
      <c r="A206" t="s">
        <v>1661</v>
      </c>
      <c r="B206" s="6">
        <v>44137</v>
      </c>
      <c r="C206" s="6">
        <v>46199</v>
      </c>
      <c r="D206" s="6">
        <v>42912</v>
      </c>
      <c r="E206" s="6">
        <v>39987</v>
      </c>
      <c r="F206" s="6">
        <v>42077</v>
      </c>
      <c r="G206" s="6">
        <v>45869</v>
      </c>
      <c r="H206" s="6">
        <v>45971</v>
      </c>
      <c r="I206" s="6">
        <v>43806</v>
      </c>
      <c r="K206" t="s">
        <v>1661</v>
      </c>
      <c r="L206" s="109">
        <f t="shared" si="36"/>
        <v>33686</v>
      </c>
      <c r="M206" s="109">
        <f t="shared" si="34"/>
        <v>35748</v>
      </c>
      <c r="N206" s="109">
        <f t="shared" si="34"/>
        <v>32461</v>
      </c>
      <c r="O206" s="109">
        <f t="shared" si="34"/>
        <v>29536</v>
      </c>
      <c r="P206" s="109">
        <f t="shared" si="34"/>
        <v>31626</v>
      </c>
      <c r="Q206" s="109">
        <f t="shared" si="34"/>
        <v>35418</v>
      </c>
      <c r="R206" s="109">
        <f t="shared" si="34"/>
        <v>35520</v>
      </c>
      <c r="S206" s="109">
        <f t="shared" si="34"/>
        <v>33355</v>
      </c>
      <c r="U206" t="s">
        <v>1661</v>
      </c>
      <c r="V206" s="108">
        <f t="shared" si="35"/>
        <v>98.103133615501108</v>
      </c>
      <c r="W206" s="108">
        <f t="shared" si="35"/>
        <v>104.10825923193414</v>
      </c>
      <c r="X206" s="108">
        <f t="shared" si="35"/>
        <v>94.535588086824831</v>
      </c>
      <c r="Y206" s="108">
        <f t="shared" si="35"/>
        <v>86.017163048965159</v>
      </c>
      <c r="Z206" s="108">
        <f t="shared" si="35"/>
        <v>92.103832563196519</v>
      </c>
      <c r="AA206" s="108">
        <f t="shared" si="35"/>
        <v>103.14720615073971</v>
      </c>
      <c r="AB206" s="108">
        <f t="shared" si="35"/>
        <v>103.44425892129073</v>
      </c>
      <c r="AC206" s="108">
        <f t="shared" si="35"/>
        <v>97.139168252242442</v>
      </c>
    </row>
    <row r="207" spans="1:29" x14ac:dyDescent="0.25">
      <c r="A207" t="s">
        <v>1662</v>
      </c>
      <c r="B207" s="6">
        <v>49037</v>
      </c>
      <c r="C207" s="6">
        <v>45373</v>
      </c>
      <c r="D207" s="6">
        <v>44418</v>
      </c>
      <c r="E207" s="6">
        <v>44222</v>
      </c>
      <c r="F207" s="6">
        <v>44749</v>
      </c>
      <c r="G207" s="6">
        <v>45188</v>
      </c>
      <c r="H207" s="6">
        <v>47083</v>
      </c>
      <c r="I207" s="6">
        <v>42256</v>
      </c>
      <c r="K207" t="s">
        <v>1662</v>
      </c>
      <c r="L207" s="109">
        <f t="shared" si="36"/>
        <v>38586</v>
      </c>
      <c r="M207" s="109">
        <f t="shared" si="34"/>
        <v>34922</v>
      </c>
      <c r="N207" s="109">
        <f t="shared" si="34"/>
        <v>33967</v>
      </c>
      <c r="O207" s="109">
        <f t="shared" si="34"/>
        <v>33771</v>
      </c>
      <c r="P207" s="109">
        <f t="shared" si="34"/>
        <v>34298</v>
      </c>
      <c r="Q207" s="109">
        <f t="shared" si="34"/>
        <v>34737</v>
      </c>
      <c r="R207" s="109">
        <f t="shared" si="34"/>
        <v>36632</v>
      </c>
      <c r="S207" s="109">
        <f t="shared" si="34"/>
        <v>31805</v>
      </c>
      <c r="U207" t="s">
        <v>1662</v>
      </c>
      <c r="V207" s="108">
        <f t="shared" si="35"/>
        <v>112.37331573020619</v>
      </c>
      <c r="W207" s="108">
        <f t="shared" si="35"/>
        <v>101.70271424688384</v>
      </c>
      <c r="X207" s="108">
        <f t="shared" si="35"/>
        <v>98.921484875548472</v>
      </c>
      <c r="Y207" s="108">
        <f t="shared" si="35"/>
        <v>98.350677590960274</v>
      </c>
      <c r="Z207" s="108">
        <f t="shared" si="35"/>
        <v>99.885450238807124</v>
      </c>
      <c r="AA207" s="108">
        <f t="shared" si="35"/>
        <v>101.16394206500212</v>
      </c>
      <c r="AB207" s="108">
        <f t="shared" si="35"/>
        <v>106.68271657670951</v>
      </c>
      <c r="AC207" s="108">
        <f t="shared" si="35"/>
        <v>92.625131052692893</v>
      </c>
    </row>
    <row r="208" spans="1:29" x14ac:dyDescent="0.25">
      <c r="A208" t="s">
        <v>1663</v>
      </c>
      <c r="B208" s="6">
        <v>12239</v>
      </c>
      <c r="C208" s="6">
        <v>41866</v>
      </c>
      <c r="D208" s="6">
        <v>41299</v>
      </c>
      <c r="E208" s="6">
        <v>43597</v>
      </c>
      <c r="F208" s="6">
        <v>44782</v>
      </c>
      <c r="G208" s="6">
        <v>43876</v>
      </c>
      <c r="H208" s="6">
        <v>44089</v>
      </c>
      <c r="I208" s="6">
        <v>45118</v>
      </c>
      <c r="K208" t="s">
        <v>1663</v>
      </c>
      <c r="L208" s="109">
        <f t="shared" si="36"/>
        <v>1788</v>
      </c>
      <c r="M208" s="109">
        <f t="shared" si="34"/>
        <v>31415</v>
      </c>
      <c r="N208" s="109">
        <f t="shared" si="34"/>
        <v>30848</v>
      </c>
      <c r="O208" s="109">
        <f t="shared" si="34"/>
        <v>33146</v>
      </c>
      <c r="P208" s="109">
        <f t="shared" si="34"/>
        <v>34331</v>
      </c>
      <c r="Q208" s="109">
        <f t="shared" si="34"/>
        <v>33425</v>
      </c>
      <c r="R208" s="109">
        <f t="shared" si="34"/>
        <v>33638</v>
      </c>
      <c r="S208" s="109">
        <f t="shared" si="34"/>
        <v>34667</v>
      </c>
      <c r="U208" t="s">
        <v>1663</v>
      </c>
      <c r="V208" s="108">
        <f t="shared" si="35"/>
        <v>5.2071603308352419</v>
      </c>
      <c r="W208" s="108">
        <f t="shared" si="35"/>
        <v>91.489341047644928</v>
      </c>
      <c r="X208" s="108">
        <f t="shared" si="35"/>
        <v>89.838077117229048</v>
      </c>
      <c r="Y208" s="108">
        <f t="shared" si="35"/>
        <v>96.53050130081931</v>
      </c>
      <c r="Z208" s="108">
        <f t="shared" si="35"/>
        <v>99.981555546926558</v>
      </c>
      <c r="AA208" s="108">
        <f t="shared" si="35"/>
        <v>97.343027996738243</v>
      </c>
      <c r="AB208" s="108">
        <f t="shared" si="35"/>
        <v>97.963344076418281</v>
      </c>
      <c r="AC208" s="108">
        <f t="shared" si="35"/>
        <v>100.96008232050634</v>
      </c>
    </row>
    <row r="209" spans="1:29" x14ac:dyDescent="0.25">
      <c r="A209" t="s">
        <v>1664</v>
      </c>
      <c r="B209" s="6">
        <v>9973</v>
      </c>
      <c r="C209" s="6">
        <v>10507</v>
      </c>
      <c r="D209" s="6">
        <v>10873</v>
      </c>
      <c r="E209" s="109">
        <f>AVERAGE(B209:D209)</f>
        <v>10451</v>
      </c>
      <c r="F209" s="6"/>
      <c r="G209" s="6"/>
      <c r="H209" s="6"/>
      <c r="I209" s="6"/>
      <c r="O209" s="109">
        <f>AVERAGE(L203:L205)</f>
        <v>34337.333333333336</v>
      </c>
    </row>
    <row r="210" spans="1:29" x14ac:dyDescent="0.25">
      <c r="A210" t="s">
        <v>1665</v>
      </c>
    </row>
    <row r="213" spans="1:29" x14ac:dyDescent="0.25">
      <c r="A213" s="7" t="str">
        <f>A67</f>
        <v>MW 1112-15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 s="6">
        <v>1</v>
      </c>
      <c r="C215" s="6">
        <v>2</v>
      </c>
      <c r="D215" s="6">
        <v>3</v>
      </c>
      <c r="E215" s="6">
        <v>4</v>
      </c>
      <c r="F215" s="6">
        <v>5</v>
      </c>
      <c r="G215" s="6">
        <v>6</v>
      </c>
      <c r="H215" s="6">
        <v>7</v>
      </c>
      <c r="I215" s="6">
        <v>8</v>
      </c>
      <c r="L215" s="6">
        <v>1</v>
      </c>
      <c r="M215" s="6">
        <v>2</v>
      </c>
      <c r="N215" s="6">
        <v>3</v>
      </c>
      <c r="O215" s="6">
        <v>4</v>
      </c>
      <c r="P215" s="6">
        <v>5</v>
      </c>
      <c r="Q215" s="6">
        <v>6</v>
      </c>
      <c r="R215" s="6">
        <v>7</v>
      </c>
      <c r="S215" s="6">
        <v>8</v>
      </c>
      <c r="V215" s="6">
        <v>1</v>
      </c>
      <c r="W215" s="6">
        <v>2</v>
      </c>
      <c r="X215" s="6">
        <v>3</v>
      </c>
      <c r="Y215" s="6">
        <v>4</v>
      </c>
      <c r="Z215" s="6">
        <v>5</v>
      </c>
      <c r="AA215" s="6">
        <v>6</v>
      </c>
      <c r="AB215" s="6">
        <v>7</v>
      </c>
      <c r="AC215" s="6">
        <v>8</v>
      </c>
    </row>
    <row r="216" spans="1:29" x14ac:dyDescent="0.25">
      <c r="A216" t="s">
        <v>1658</v>
      </c>
      <c r="B216" s="6">
        <v>44101</v>
      </c>
      <c r="C216" s="6">
        <v>43544</v>
      </c>
      <c r="D216" s="6">
        <v>49234</v>
      </c>
      <c r="E216" s="6">
        <v>42956</v>
      </c>
      <c r="F216" s="6">
        <v>42097</v>
      </c>
      <c r="G216" s="6">
        <v>44468</v>
      </c>
      <c r="H216" s="6">
        <v>47150</v>
      </c>
      <c r="I216" s="6">
        <v>47218</v>
      </c>
      <c r="K216" t="s">
        <v>1658</v>
      </c>
      <c r="L216" s="109">
        <f>B216-$E$222</f>
        <v>34932.333333333336</v>
      </c>
      <c r="M216" s="109">
        <f t="shared" ref="M216:S221" si="37">C216-$E$222</f>
        <v>34375.333333333336</v>
      </c>
      <c r="N216" s="109">
        <f t="shared" si="37"/>
        <v>40065.333333333336</v>
      </c>
      <c r="O216" s="109">
        <f t="shared" si="37"/>
        <v>33787.333333333336</v>
      </c>
      <c r="P216" s="109">
        <f t="shared" si="37"/>
        <v>32928.333333333336</v>
      </c>
      <c r="Q216" s="109">
        <f t="shared" si="37"/>
        <v>35299.333333333336</v>
      </c>
      <c r="R216" s="109">
        <f t="shared" si="37"/>
        <v>37981.333333333336</v>
      </c>
      <c r="S216" s="109">
        <f t="shared" si="37"/>
        <v>38049.333333333336</v>
      </c>
      <c r="U216" t="s">
        <v>1658</v>
      </c>
      <c r="V216" s="108">
        <f t="shared" ref="V216:AC221" si="38">L216/$O$222*100</f>
        <v>95.925783538371419</v>
      </c>
      <c r="W216" s="108">
        <f t="shared" si="38"/>
        <v>94.396236086701819</v>
      </c>
      <c r="X216" s="108">
        <f t="shared" si="38"/>
        <v>110.02123608670182</v>
      </c>
      <c r="Y216" s="108">
        <f t="shared" si="38"/>
        <v>92.781561218512024</v>
      </c>
      <c r="Z216" s="108">
        <f t="shared" si="38"/>
        <v>90.422707967193915</v>
      </c>
      <c r="AA216" s="108">
        <f t="shared" si="38"/>
        <v>96.933582308142945</v>
      </c>
      <c r="AB216" s="108">
        <f t="shared" si="38"/>
        <v>104.2984768599883</v>
      </c>
      <c r="AC216" s="108">
        <f t="shared" si="38"/>
        <v>104.48520796719392</v>
      </c>
    </row>
    <row r="217" spans="1:29" x14ac:dyDescent="0.25">
      <c r="A217" t="s">
        <v>1659</v>
      </c>
      <c r="B217" s="6">
        <v>46327</v>
      </c>
      <c r="C217" s="6">
        <v>48397</v>
      </c>
      <c r="D217" s="6">
        <v>48696</v>
      </c>
      <c r="E217" s="6">
        <v>46570</v>
      </c>
      <c r="F217" s="6">
        <v>41468</v>
      </c>
      <c r="G217" s="6">
        <v>49531</v>
      </c>
      <c r="H217" s="6">
        <v>48447</v>
      </c>
      <c r="I217" s="6">
        <v>44409</v>
      </c>
      <c r="K217" t="s">
        <v>1659</v>
      </c>
      <c r="L217" s="109">
        <f t="shared" ref="L217:L221" si="39">B217-$E$222</f>
        <v>37158.333333333336</v>
      </c>
      <c r="M217" s="109">
        <f t="shared" si="37"/>
        <v>39228.333333333336</v>
      </c>
      <c r="N217" s="109">
        <f t="shared" si="37"/>
        <v>39527.333333333336</v>
      </c>
      <c r="O217" s="109">
        <f t="shared" si="37"/>
        <v>37401.333333333336</v>
      </c>
      <c r="P217" s="109">
        <f t="shared" si="37"/>
        <v>32299.333333333336</v>
      </c>
      <c r="Q217" s="109">
        <f t="shared" si="37"/>
        <v>40362.333333333336</v>
      </c>
      <c r="R217" s="109">
        <f t="shared" si="37"/>
        <v>39278.333333333336</v>
      </c>
      <c r="S217" s="109">
        <f t="shared" si="37"/>
        <v>35240.333333333336</v>
      </c>
      <c r="U217" t="s">
        <v>1659</v>
      </c>
      <c r="V217" s="108">
        <f t="shared" si="38"/>
        <v>102.03848125366139</v>
      </c>
      <c r="W217" s="108">
        <f t="shared" si="38"/>
        <v>107.72279584065613</v>
      </c>
      <c r="X217" s="108">
        <f t="shared" si="38"/>
        <v>108.54386350322203</v>
      </c>
      <c r="Y217" s="108">
        <f t="shared" si="38"/>
        <v>102.70577035735209</v>
      </c>
      <c r="Z217" s="108">
        <f t="shared" si="38"/>
        <v>88.695445225541889</v>
      </c>
      <c r="AA217" s="108">
        <f t="shared" si="38"/>
        <v>110.83681165787934</v>
      </c>
      <c r="AB217" s="108">
        <f t="shared" si="38"/>
        <v>107.86009812536615</v>
      </c>
      <c r="AC217" s="108">
        <f t="shared" si="38"/>
        <v>96.771565612185128</v>
      </c>
    </row>
    <row r="218" spans="1:29" x14ac:dyDescent="0.25">
      <c r="A218" t="s">
        <v>1660</v>
      </c>
      <c r="B218" s="6">
        <v>46326</v>
      </c>
      <c r="C218" s="6">
        <v>46163</v>
      </c>
      <c r="D218" s="6">
        <v>45992</v>
      </c>
      <c r="E218" s="6">
        <v>48673</v>
      </c>
      <c r="F218" s="6">
        <v>44629</v>
      </c>
      <c r="G218" s="6">
        <v>43125</v>
      </c>
      <c r="H218" s="6">
        <v>50611</v>
      </c>
      <c r="I218" s="6">
        <v>45650</v>
      </c>
      <c r="K218" t="s">
        <v>1660</v>
      </c>
      <c r="L218" s="109">
        <f t="shared" si="39"/>
        <v>37157.333333333336</v>
      </c>
      <c r="M218" s="109">
        <f t="shared" si="37"/>
        <v>36994.333333333336</v>
      </c>
      <c r="N218" s="109">
        <f t="shared" si="37"/>
        <v>36823.333333333336</v>
      </c>
      <c r="O218" s="109">
        <f t="shared" si="37"/>
        <v>39504.333333333336</v>
      </c>
      <c r="P218" s="109">
        <f t="shared" si="37"/>
        <v>35460.333333333336</v>
      </c>
      <c r="Q218" s="109">
        <f t="shared" si="37"/>
        <v>33956.333333333336</v>
      </c>
      <c r="R218" s="109">
        <f t="shared" si="37"/>
        <v>41442.333333333336</v>
      </c>
      <c r="S218" s="109">
        <f t="shared" si="37"/>
        <v>36481.333333333336</v>
      </c>
      <c r="U218" t="s">
        <v>1660</v>
      </c>
      <c r="V218" s="108">
        <f t="shared" si="38"/>
        <v>102.03573520796721</v>
      </c>
      <c r="W218" s="108">
        <f t="shared" si="38"/>
        <v>101.58812975981255</v>
      </c>
      <c r="X218" s="108">
        <f t="shared" si="38"/>
        <v>101.11855594610428</v>
      </c>
      <c r="Y218" s="108">
        <f t="shared" si="38"/>
        <v>108.48070445225542</v>
      </c>
      <c r="Z218" s="108">
        <f t="shared" si="38"/>
        <v>97.375695664909202</v>
      </c>
      <c r="AA218" s="108">
        <f t="shared" si="38"/>
        <v>93.245642940831871</v>
      </c>
      <c r="AB218" s="108">
        <f t="shared" si="38"/>
        <v>113.80254100761572</v>
      </c>
      <c r="AC218" s="108">
        <f t="shared" si="38"/>
        <v>100.17940831868776</v>
      </c>
    </row>
    <row r="219" spans="1:29" x14ac:dyDescent="0.25">
      <c r="A219" t="s">
        <v>1661</v>
      </c>
      <c r="B219" s="6">
        <v>48153</v>
      </c>
      <c r="C219" s="6">
        <v>49094</v>
      </c>
      <c r="D219" s="6">
        <v>47229</v>
      </c>
      <c r="E219" s="6">
        <v>43684</v>
      </c>
      <c r="F219" s="6">
        <v>40557</v>
      </c>
      <c r="G219" s="6">
        <v>47847</v>
      </c>
      <c r="H219" s="6">
        <v>47648</v>
      </c>
      <c r="I219" s="6">
        <v>50379</v>
      </c>
      <c r="K219" t="s">
        <v>1661</v>
      </c>
      <c r="L219" s="109">
        <f t="shared" si="39"/>
        <v>38984.333333333336</v>
      </c>
      <c r="M219" s="109">
        <f t="shared" si="37"/>
        <v>39925.333333333336</v>
      </c>
      <c r="N219" s="109">
        <f t="shared" si="37"/>
        <v>38060.333333333336</v>
      </c>
      <c r="O219" s="109">
        <f t="shared" si="37"/>
        <v>34515.333333333336</v>
      </c>
      <c r="P219" s="109">
        <f t="shared" si="37"/>
        <v>31388.333333333336</v>
      </c>
      <c r="Q219" s="109">
        <f t="shared" si="37"/>
        <v>38678.333333333336</v>
      </c>
      <c r="R219" s="109">
        <f t="shared" si="37"/>
        <v>38479.333333333336</v>
      </c>
      <c r="S219" s="109">
        <f t="shared" si="37"/>
        <v>41210.333333333336</v>
      </c>
      <c r="U219" t="s">
        <v>1661</v>
      </c>
      <c r="V219" s="108">
        <f t="shared" si="38"/>
        <v>107.05276069127126</v>
      </c>
      <c r="W219" s="108">
        <f t="shared" si="38"/>
        <v>109.63678968951378</v>
      </c>
      <c r="X219" s="108">
        <f t="shared" si="38"/>
        <v>104.51541446983012</v>
      </c>
      <c r="Y219" s="108">
        <f t="shared" si="38"/>
        <v>94.780682483889862</v>
      </c>
      <c r="Z219" s="108">
        <f t="shared" si="38"/>
        <v>86.193797598125371</v>
      </c>
      <c r="AA219" s="108">
        <f t="shared" si="38"/>
        <v>106.21247070884594</v>
      </c>
      <c r="AB219" s="108">
        <f t="shared" si="38"/>
        <v>105.66600761570007</v>
      </c>
      <c r="AC219" s="108">
        <f t="shared" si="38"/>
        <v>113.16545840656123</v>
      </c>
    </row>
    <row r="220" spans="1:29" x14ac:dyDescent="0.25">
      <c r="A220" t="s">
        <v>1662</v>
      </c>
      <c r="B220" s="6">
        <v>50393</v>
      </c>
      <c r="C220" s="6">
        <v>45866</v>
      </c>
      <c r="D220" s="6">
        <v>47772</v>
      </c>
      <c r="E220" s="6">
        <v>47567</v>
      </c>
      <c r="F220" s="6">
        <v>42792</v>
      </c>
      <c r="G220" s="6">
        <v>44211</v>
      </c>
      <c r="H220" s="6">
        <v>52933</v>
      </c>
      <c r="I220" s="6">
        <v>49981</v>
      </c>
      <c r="K220" t="s">
        <v>1662</v>
      </c>
      <c r="L220" s="109">
        <f t="shared" si="39"/>
        <v>41224.333333333336</v>
      </c>
      <c r="M220" s="109">
        <f t="shared" si="37"/>
        <v>36697.333333333336</v>
      </c>
      <c r="N220" s="109">
        <f t="shared" si="37"/>
        <v>38603.333333333336</v>
      </c>
      <c r="O220" s="109">
        <f t="shared" si="37"/>
        <v>38398.333333333336</v>
      </c>
      <c r="P220" s="109">
        <f t="shared" si="37"/>
        <v>33623.333333333336</v>
      </c>
      <c r="Q220" s="109">
        <f t="shared" si="37"/>
        <v>35042.333333333336</v>
      </c>
      <c r="R220" s="109">
        <f t="shared" si="37"/>
        <v>43764.333333333336</v>
      </c>
      <c r="S220" s="109">
        <f t="shared" si="37"/>
        <v>40812.333333333336</v>
      </c>
      <c r="U220" t="s">
        <v>1662</v>
      </c>
      <c r="V220" s="108">
        <f t="shared" si="38"/>
        <v>113.20390304628003</v>
      </c>
      <c r="W220" s="108">
        <f t="shared" si="38"/>
        <v>100.77255418863504</v>
      </c>
      <c r="X220" s="108">
        <f t="shared" si="38"/>
        <v>106.0065172817809</v>
      </c>
      <c r="Y220" s="108">
        <f t="shared" si="38"/>
        <v>105.44357791446983</v>
      </c>
      <c r="Z220" s="108">
        <f t="shared" si="38"/>
        <v>92.331209724663154</v>
      </c>
      <c r="AA220" s="108">
        <f t="shared" si="38"/>
        <v>96.227848564733449</v>
      </c>
      <c r="AB220" s="108">
        <f t="shared" si="38"/>
        <v>120.17885910954892</v>
      </c>
      <c r="AC220" s="108">
        <f t="shared" si="38"/>
        <v>112.07253222026949</v>
      </c>
    </row>
    <row r="221" spans="1:29" x14ac:dyDescent="0.25">
      <c r="A221" t="s">
        <v>1663</v>
      </c>
      <c r="B221" s="6">
        <v>11345</v>
      </c>
      <c r="C221" s="6">
        <v>53218</v>
      </c>
      <c r="D221" s="6">
        <v>50586</v>
      </c>
      <c r="E221" s="6">
        <v>52941</v>
      </c>
      <c r="F221" s="6">
        <v>43644</v>
      </c>
      <c r="G221" s="6">
        <v>53167</v>
      </c>
      <c r="H221" s="6">
        <v>51036</v>
      </c>
      <c r="I221" s="6">
        <v>51158</v>
      </c>
      <c r="K221" t="s">
        <v>1663</v>
      </c>
      <c r="L221" s="109">
        <f t="shared" si="39"/>
        <v>2176.3333333333339</v>
      </c>
      <c r="M221" s="109">
        <f t="shared" si="37"/>
        <v>44049.333333333336</v>
      </c>
      <c r="N221" s="109">
        <f t="shared" si="37"/>
        <v>41417.333333333336</v>
      </c>
      <c r="O221" s="109">
        <f t="shared" si="37"/>
        <v>43772.333333333336</v>
      </c>
      <c r="P221" s="109">
        <f t="shared" si="37"/>
        <v>34475.333333333336</v>
      </c>
      <c r="Q221" s="109">
        <f t="shared" si="37"/>
        <v>43998.333333333336</v>
      </c>
      <c r="R221" s="109">
        <f t="shared" si="37"/>
        <v>41867.333333333336</v>
      </c>
      <c r="S221" s="109">
        <f t="shared" si="37"/>
        <v>41989.333333333336</v>
      </c>
      <c r="U221" t="s">
        <v>1663</v>
      </c>
      <c r="V221" s="108">
        <f t="shared" si="38"/>
        <v>5.9763107791447005</v>
      </c>
      <c r="W221" s="108">
        <f t="shared" si="38"/>
        <v>120.96148213239601</v>
      </c>
      <c r="X221" s="108">
        <f t="shared" si="38"/>
        <v>113.73388986526069</v>
      </c>
      <c r="Y221" s="108">
        <f t="shared" si="38"/>
        <v>120.20082747510253</v>
      </c>
      <c r="Z221" s="108">
        <f t="shared" si="38"/>
        <v>94.670840656121854</v>
      </c>
      <c r="AA221" s="108">
        <f t="shared" si="38"/>
        <v>120.8214338019918</v>
      </c>
      <c r="AB221" s="108">
        <f t="shared" si="38"/>
        <v>114.96961042765086</v>
      </c>
      <c r="AC221" s="108">
        <f t="shared" si="38"/>
        <v>115.30462800234329</v>
      </c>
    </row>
    <row r="222" spans="1:29" x14ac:dyDescent="0.25">
      <c r="A222" t="s">
        <v>1664</v>
      </c>
      <c r="B222" s="6">
        <v>9050</v>
      </c>
      <c r="C222" s="6">
        <v>9267</v>
      </c>
      <c r="D222" s="6">
        <v>9189</v>
      </c>
      <c r="E222" s="109">
        <f>AVERAGE(B222:D222)</f>
        <v>9168.6666666666661</v>
      </c>
      <c r="F222" s="6"/>
      <c r="G222" s="6"/>
      <c r="H222" s="6"/>
      <c r="I222" s="6"/>
      <c r="L222" s="6"/>
      <c r="M222" s="6"/>
      <c r="N222" s="6"/>
      <c r="O222" s="109">
        <f>AVERAGE(L216:L218)</f>
        <v>36416</v>
      </c>
      <c r="P222" s="6"/>
      <c r="Q222" s="6"/>
      <c r="R222" s="6"/>
      <c r="S222" s="6"/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 s="6">
        <v>1</v>
      </c>
      <c r="C227" s="6">
        <v>2</v>
      </c>
      <c r="D227" s="6">
        <v>3</v>
      </c>
      <c r="E227" s="6">
        <v>4</v>
      </c>
      <c r="F227" s="6">
        <v>5</v>
      </c>
      <c r="G227" s="6">
        <v>6</v>
      </c>
      <c r="H227" s="6">
        <v>7</v>
      </c>
      <c r="I227" s="6">
        <v>8</v>
      </c>
      <c r="L227" s="6">
        <v>1</v>
      </c>
      <c r="M227" s="6">
        <v>2</v>
      </c>
      <c r="N227" s="6">
        <v>3</v>
      </c>
      <c r="O227" s="6">
        <v>4</v>
      </c>
      <c r="P227" s="6">
        <v>5</v>
      </c>
      <c r="Q227" s="6">
        <v>6</v>
      </c>
      <c r="R227" s="6">
        <v>7</v>
      </c>
      <c r="S227" s="6">
        <v>8</v>
      </c>
    </row>
    <row r="228" spans="1:19" x14ac:dyDescent="0.25">
      <c r="A228" t="s">
        <v>1658</v>
      </c>
      <c r="B228" s="108">
        <f t="shared" ref="B228:I233" si="40">AVERAGE(V216,V203,V190)</f>
        <v>102.62439822600606</v>
      </c>
      <c r="C228" s="108">
        <f t="shared" si="40"/>
        <v>105.92382338979731</v>
      </c>
      <c r="D228" s="108">
        <f t="shared" si="40"/>
        <v>110.40040479543323</v>
      </c>
      <c r="E228" s="108">
        <f t="shared" si="40"/>
        <v>108.21919823397889</v>
      </c>
      <c r="F228" s="108">
        <f t="shared" si="40"/>
        <v>111.39019239961642</v>
      </c>
      <c r="G228" s="108">
        <f t="shared" si="40"/>
        <v>109.05061859137447</v>
      </c>
      <c r="H228" s="108">
        <f t="shared" si="40"/>
        <v>110.14738340945115</v>
      </c>
      <c r="I228" s="108">
        <f t="shared" si="40"/>
        <v>114.43155833869868</v>
      </c>
      <c r="K228" t="s">
        <v>1658</v>
      </c>
      <c r="L228" s="107">
        <f t="shared" ref="L228:S233" si="41">STDEV(V216,V203,V190)/SQRT(3)</f>
        <v>8.5265316727978764</v>
      </c>
      <c r="M228" s="107">
        <f t="shared" si="41"/>
        <v>6.1136977497147988</v>
      </c>
      <c r="N228" s="107">
        <f t="shared" si="41"/>
        <v>5.6549702931191712</v>
      </c>
      <c r="O228" s="107">
        <f t="shared" si="41"/>
        <v>7.9989536562388013</v>
      </c>
      <c r="P228" s="107">
        <f t="shared" si="41"/>
        <v>10.672109799160808</v>
      </c>
      <c r="Q228" s="107">
        <f t="shared" si="41"/>
        <v>6.9943104955600939</v>
      </c>
      <c r="R228" s="107">
        <f t="shared" si="41"/>
        <v>3.6734793242403092</v>
      </c>
      <c r="S228" s="107">
        <f t="shared" si="41"/>
        <v>5.8056906192123394</v>
      </c>
    </row>
    <row r="229" spans="1:19" x14ac:dyDescent="0.25">
      <c r="A229" t="s">
        <v>1659</v>
      </c>
      <c r="B229" s="108">
        <f t="shared" si="40"/>
        <v>97.931720166960176</v>
      </c>
      <c r="C229" s="108">
        <f t="shared" si="40"/>
        <v>105.99806053855747</v>
      </c>
      <c r="D229" s="108">
        <f t="shared" si="40"/>
        <v>101.97421448200153</v>
      </c>
      <c r="E229" s="108">
        <f t="shared" si="40"/>
        <v>106.84385145244589</v>
      </c>
      <c r="F229" s="108">
        <f t="shared" si="40"/>
        <v>96.939568030815849</v>
      </c>
      <c r="G229" s="108">
        <f t="shared" si="40"/>
        <v>107.67733574988726</v>
      </c>
      <c r="H229" s="108">
        <f t="shared" si="40"/>
        <v>105.49470009492592</v>
      </c>
      <c r="I229" s="108">
        <f t="shared" si="40"/>
        <v>106.62879474830828</v>
      </c>
      <c r="K229" t="s">
        <v>1659</v>
      </c>
      <c r="L229" s="107">
        <f t="shared" si="41"/>
        <v>5.9070436985696571</v>
      </c>
      <c r="M229" s="107">
        <f t="shared" si="41"/>
        <v>1.1419458541771381</v>
      </c>
      <c r="N229" s="107">
        <f t="shared" si="41"/>
        <v>3.2878095234797917</v>
      </c>
      <c r="O229" s="107">
        <f t="shared" si="41"/>
        <v>3.3829321633961231</v>
      </c>
      <c r="P229" s="107">
        <f t="shared" si="41"/>
        <v>4.1259953430255765</v>
      </c>
      <c r="Q229" s="107">
        <f t="shared" si="41"/>
        <v>2.5876599267302831</v>
      </c>
      <c r="R229" s="107">
        <f t="shared" si="41"/>
        <v>1.4941477163876908</v>
      </c>
      <c r="S229" s="107">
        <f t="shared" si="41"/>
        <v>5.7308288962809035</v>
      </c>
    </row>
    <row r="230" spans="1:19" x14ac:dyDescent="0.25">
      <c r="A230" t="s">
        <v>1660</v>
      </c>
      <c r="B230" s="108">
        <f t="shared" si="40"/>
        <v>99.443881607033759</v>
      </c>
      <c r="C230" s="108">
        <f t="shared" si="40"/>
        <v>97.547473755856728</v>
      </c>
      <c r="D230" s="108">
        <f t="shared" si="40"/>
        <v>96.647730433751292</v>
      </c>
      <c r="E230" s="108">
        <f t="shared" si="40"/>
        <v>104.85605610064118</v>
      </c>
      <c r="F230" s="108">
        <f t="shared" si="40"/>
        <v>101.45465079526259</v>
      </c>
      <c r="G230" s="108">
        <f t="shared" si="40"/>
        <v>101.60787801867752</v>
      </c>
      <c r="H230" s="108">
        <f t="shared" si="40"/>
        <v>106.80920657137193</v>
      </c>
      <c r="I230" s="108">
        <f t="shared" si="40"/>
        <v>101.05917797263567</v>
      </c>
      <c r="K230" t="s">
        <v>1660</v>
      </c>
      <c r="L230" s="107">
        <f t="shared" si="41"/>
        <v>2.6421475129642324</v>
      </c>
      <c r="M230" s="107">
        <f t="shared" si="41"/>
        <v>2.0694329607437063</v>
      </c>
      <c r="N230" s="107">
        <f t="shared" si="41"/>
        <v>2.3275708415944707</v>
      </c>
      <c r="O230" s="107">
        <f t="shared" si="41"/>
        <v>4.1531625722945105</v>
      </c>
      <c r="P230" s="107">
        <f t="shared" si="41"/>
        <v>2.9624446650527259</v>
      </c>
      <c r="Q230" s="107">
        <f t="shared" si="41"/>
        <v>5.3552598310934982</v>
      </c>
      <c r="R230" s="107">
        <f t="shared" si="41"/>
        <v>3.5147503151905819</v>
      </c>
      <c r="S230" s="107">
        <f t="shared" si="41"/>
        <v>0.59572682737006455</v>
      </c>
    </row>
    <row r="231" spans="1:19" x14ac:dyDescent="0.25">
      <c r="A231" t="s">
        <v>1661</v>
      </c>
      <c r="B231" s="108">
        <f t="shared" si="40"/>
        <v>102.20078942422583</v>
      </c>
      <c r="C231" s="108">
        <f t="shared" si="40"/>
        <v>102.70367625446657</v>
      </c>
      <c r="D231" s="108">
        <f t="shared" si="40"/>
        <v>97.67246499357914</v>
      </c>
      <c r="E231" s="108">
        <f t="shared" si="40"/>
        <v>95.037363391522149</v>
      </c>
      <c r="F231" s="108">
        <f t="shared" si="40"/>
        <v>96.630720878640432</v>
      </c>
      <c r="G231" s="108">
        <f t="shared" si="40"/>
        <v>105.66577309794008</v>
      </c>
      <c r="H231" s="108">
        <f t="shared" si="40"/>
        <v>103.55952197839105</v>
      </c>
      <c r="I231" s="108">
        <f t="shared" si="40"/>
        <v>107.0463228119977</v>
      </c>
      <c r="K231" t="s">
        <v>1661</v>
      </c>
      <c r="L231" s="107">
        <f t="shared" si="41"/>
        <v>2.6109193819314389</v>
      </c>
      <c r="M231" s="107">
        <f t="shared" si="41"/>
        <v>4.4638939785626155</v>
      </c>
      <c r="N231" s="107">
        <f t="shared" si="41"/>
        <v>3.4254179344285345</v>
      </c>
      <c r="O231" s="107">
        <f t="shared" si="41"/>
        <v>5.2834714761906465</v>
      </c>
      <c r="P231" s="107">
        <f t="shared" si="41"/>
        <v>7.6739575064327372</v>
      </c>
      <c r="Q231" s="107">
        <f t="shared" si="41"/>
        <v>1.3247846633018543</v>
      </c>
      <c r="R231" s="107">
        <f t="shared" si="41"/>
        <v>1.184309551064409</v>
      </c>
      <c r="S231" s="107">
        <f t="shared" si="41"/>
        <v>4.9990769077264954</v>
      </c>
    </row>
    <row r="232" spans="1:19" x14ac:dyDescent="0.25">
      <c r="A232" t="s">
        <v>1662</v>
      </c>
      <c r="B232" s="108">
        <f t="shared" si="40"/>
        <v>108.0292332748366</v>
      </c>
      <c r="C232" s="108">
        <f t="shared" si="40"/>
        <v>94.439541764898934</v>
      </c>
      <c r="D232" s="108">
        <f t="shared" si="40"/>
        <v>100.64424028746875</v>
      </c>
      <c r="E232" s="108">
        <f t="shared" si="40"/>
        <v>101.75015850197246</v>
      </c>
      <c r="F232" s="108">
        <f t="shared" si="40"/>
        <v>99.534791154180127</v>
      </c>
      <c r="G232" s="108">
        <f t="shared" si="40"/>
        <v>102.81189071681393</v>
      </c>
      <c r="H232" s="108">
        <f t="shared" si="40"/>
        <v>109.55215679615883</v>
      </c>
      <c r="I232" s="108">
        <f t="shared" si="40"/>
        <v>109.64264319445245</v>
      </c>
      <c r="K232" t="s">
        <v>1662</v>
      </c>
      <c r="L232" s="107">
        <f t="shared" si="41"/>
        <v>4.7654119020639785</v>
      </c>
      <c r="M232" s="107">
        <f t="shared" si="41"/>
        <v>6.803393330449282</v>
      </c>
      <c r="N232" s="107">
        <f t="shared" si="41"/>
        <v>2.7376394369884394</v>
      </c>
      <c r="O232" s="107">
        <f t="shared" si="41"/>
        <v>2.052811781581708</v>
      </c>
      <c r="P232" s="107">
        <f t="shared" si="41"/>
        <v>4.0615492091566283</v>
      </c>
      <c r="Q232" s="107">
        <f t="shared" si="41"/>
        <v>4.3556671592831924</v>
      </c>
      <c r="R232" s="107">
        <f t="shared" si="41"/>
        <v>5.4975085936645662</v>
      </c>
      <c r="S232" s="107">
        <f t="shared" si="41"/>
        <v>9.2041551155397379</v>
      </c>
    </row>
    <row r="233" spans="1:19" x14ac:dyDescent="0.25">
      <c r="A233" t="s">
        <v>1663</v>
      </c>
      <c r="B233" s="108">
        <f t="shared" si="40"/>
        <v>5.4285067379169485</v>
      </c>
      <c r="C233" s="108">
        <f t="shared" si="40"/>
        <v>102.50536033442137</v>
      </c>
      <c r="D233" s="108">
        <f t="shared" si="40"/>
        <v>99.358130436197357</v>
      </c>
      <c r="E233" s="108">
        <f t="shared" si="40"/>
        <v>109.62306755949258</v>
      </c>
      <c r="F233" s="108">
        <f t="shared" si="40"/>
        <v>102.22606356930307</v>
      </c>
      <c r="G233" s="108">
        <f t="shared" si="40"/>
        <v>114.61644125683843</v>
      </c>
      <c r="H233" s="108">
        <f t="shared" si="40"/>
        <v>106.8389979160339</v>
      </c>
      <c r="I233" s="108">
        <f t="shared" si="40"/>
        <v>111.386684718276</v>
      </c>
      <c r="K233" t="s">
        <v>1663</v>
      </c>
      <c r="L233" s="107">
        <f t="shared" si="41"/>
        <v>0.27557760141373083</v>
      </c>
      <c r="M233" s="107">
        <f t="shared" si="41"/>
        <v>9.2856182537427614</v>
      </c>
      <c r="N233" s="107">
        <f t="shared" si="41"/>
        <v>7.3129081787607975</v>
      </c>
      <c r="O233" s="107">
        <f t="shared" si="41"/>
        <v>6.9477639929829929</v>
      </c>
      <c r="P233" s="107">
        <f t="shared" si="41"/>
        <v>5.134100634315919</v>
      </c>
      <c r="Q233" s="107">
        <f t="shared" si="41"/>
        <v>8.7500730974344574</v>
      </c>
      <c r="R233" s="107">
        <f t="shared" si="41"/>
        <v>4.9233995280221396</v>
      </c>
      <c r="S233" s="107">
        <f t="shared" si="41"/>
        <v>5.2666713174566695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80:I180"/>
    <mergeCell ref="B181:D181"/>
    <mergeCell ref="B118:D118"/>
    <mergeCell ref="C175:I175"/>
    <mergeCell ref="C176:I176"/>
    <mergeCell ref="C177:I177"/>
    <mergeCell ref="C178:I178"/>
    <mergeCell ref="C179:I179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W233"/>
  <sheetViews>
    <sheetView topLeftCell="A85" workbookViewId="0">
      <selection activeCell="A106" sqref="A106:B108"/>
    </sheetView>
  </sheetViews>
  <sheetFormatPr defaultRowHeight="15" x14ac:dyDescent="0.25"/>
  <cols>
    <col min="2" max="2" width="9.7109375" bestFit="1" customWidth="1"/>
    <col min="10" max="10" width="11.28515625" customWidth="1"/>
    <col min="12" max="19" width="9.140625" customWidth="1"/>
    <col min="22" max="22" width="9.5703125" bestFit="1" customWidth="1"/>
    <col min="23" max="29" width="9.28515625" bestFit="1" customWidth="1"/>
  </cols>
  <sheetData>
    <row r="1" spans="1:11" x14ac:dyDescent="0.25">
      <c r="A1" s="7" t="s">
        <v>1677</v>
      </c>
      <c r="I1" s="102" t="s">
        <v>1678</v>
      </c>
      <c r="J1" t="s">
        <v>2036</v>
      </c>
      <c r="K1" s="7" t="s">
        <v>1679</v>
      </c>
    </row>
    <row r="2" spans="1:11" x14ac:dyDescent="0.25">
      <c r="A2" s="7" t="s">
        <v>1680</v>
      </c>
      <c r="J2" t="s">
        <v>2038</v>
      </c>
    </row>
    <row r="3" spans="1:11" x14ac:dyDescent="0.25">
      <c r="A3" s="53" t="s">
        <v>1681</v>
      </c>
      <c r="B3" s="17">
        <v>42521</v>
      </c>
      <c r="J3" t="s">
        <v>2037</v>
      </c>
    </row>
    <row r="4" spans="1:11" x14ac:dyDescent="0.25">
      <c r="A4" s="7" t="s">
        <v>1682</v>
      </c>
      <c r="B4" s="17">
        <v>42508</v>
      </c>
      <c r="I4" s="102" t="s">
        <v>1683</v>
      </c>
      <c r="J4" t="s">
        <v>2496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05" t="s">
        <v>1644</v>
      </c>
      <c r="C12" s="226" t="str">
        <f>D23</f>
        <v>TX015578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05" t="s">
        <v>1644</v>
      </c>
      <c r="C13" s="226" t="str">
        <f t="shared" ref="C13:C17" si="0">D24</f>
        <v>TX000972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05" t="s">
        <v>1644</v>
      </c>
      <c r="C14" s="226" t="str">
        <f t="shared" si="0"/>
        <v>TX012340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05" t="s">
        <v>1686</v>
      </c>
      <c r="C15" s="226" t="str">
        <f t="shared" si="0"/>
        <v>TX009070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05" t="s">
        <v>1686</v>
      </c>
      <c r="C16" s="226" t="str">
        <f t="shared" si="0"/>
        <v>TX000815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05" t="s">
        <v>1687</v>
      </c>
      <c r="C17" s="226" t="str">
        <f t="shared" si="0"/>
        <v>TX004572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38.25" x14ac:dyDescent="0.25">
      <c r="A22" s="122" t="s">
        <v>1653</v>
      </c>
      <c r="B22" s="122" t="s">
        <v>1654</v>
      </c>
      <c r="C22" s="122" t="s">
        <v>1655</v>
      </c>
      <c r="D22" s="122" t="s">
        <v>1656</v>
      </c>
      <c r="E22" s="123" t="s">
        <v>1657</v>
      </c>
      <c r="F22" s="122" t="s">
        <v>1645</v>
      </c>
      <c r="G22" s="122" t="s">
        <v>1646</v>
      </c>
      <c r="I22" s="124" t="s">
        <v>1811</v>
      </c>
      <c r="J22" s="124" t="s">
        <v>1824</v>
      </c>
    </row>
    <row r="23" spans="1:10" x14ac:dyDescent="0.25">
      <c r="A23" s="119" t="s">
        <v>869</v>
      </c>
      <c r="B23" s="119" t="s">
        <v>189</v>
      </c>
      <c r="C23" s="119">
        <v>20</v>
      </c>
      <c r="D23" s="119" t="s">
        <v>1020</v>
      </c>
      <c r="E23" s="119">
        <v>20515</v>
      </c>
      <c r="F23" s="125" t="s">
        <v>2490</v>
      </c>
      <c r="G23" s="119" t="s">
        <v>1022</v>
      </c>
      <c r="I23" s="119">
        <v>73.099999999999994</v>
      </c>
      <c r="J23" s="126">
        <f t="shared" ref="J23:J28" si="1">I23*C23/1000*20</f>
        <v>29.24</v>
      </c>
    </row>
    <row r="24" spans="1:10" x14ac:dyDescent="0.25">
      <c r="A24" s="119" t="s">
        <v>869</v>
      </c>
      <c r="B24" s="119" t="s">
        <v>194</v>
      </c>
      <c r="C24" s="119">
        <v>20</v>
      </c>
      <c r="D24" s="119" t="s">
        <v>1024</v>
      </c>
      <c r="E24" s="119">
        <v>24170</v>
      </c>
      <c r="F24" s="125" t="s">
        <v>2491</v>
      </c>
      <c r="G24" s="119" t="s">
        <v>1026</v>
      </c>
      <c r="I24" s="119">
        <v>149.66</v>
      </c>
      <c r="J24" s="126">
        <f t="shared" si="1"/>
        <v>59.863999999999997</v>
      </c>
    </row>
    <row r="25" spans="1:10" x14ac:dyDescent="0.25">
      <c r="A25" s="119" t="s">
        <v>869</v>
      </c>
      <c r="B25" s="119" t="s">
        <v>199</v>
      </c>
      <c r="C25" s="119">
        <v>10</v>
      </c>
      <c r="D25" s="119" t="s">
        <v>1028</v>
      </c>
      <c r="E25" s="119">
        <v>40362</v>
      </c>
      <c r="F25" s="125" t="s">
        <v>2492</v>
      </c>
      <c r="G25" s="119" t="s">
        <v>1030</v>
      </c>
      <c r="I25" s="119">
        <v>327.10000000000002</v>
      </c>
      <c r="J25" s="126">
        <f t="shared" si="1"/>
        <v>65.42</v>
      </c>
    </row>
    <row r="26" spans="1:10" x14ac:dyDescent="0.25">
      <c r="A26" s="119" t="s">
        <v>869</v>
      </c>
      <c r="B26" s="119" t="s">
        <v>204</v>
      </c>
      <c r="C26" s="119">
        <v>12.5</v>
      </c>
      <c r="D26" s="119" t="s">
        <v>1032</v>
      </c>
      <c r="E26" s="119">
        <v>21244</v>
      </c>
      <c r="F26" s="125" t="s">
        <v>2493</v>
      </c>
      <c r="G26" s="119" t="s">
        <v>1034</v>
      </c>
      <c r="I26" s="119">
        <v>844.9</v>
      </c>
      <c r="J26" s="126">
        <f t="shared" si="1"/>
        <v>211.22499999999999</v>
      </c>
    </row>
    <row r="27" spans="1:10" x14ac:dyDescent="0.25">
      <c r="A27" s="119" t="s">
        <v>869</v>
      </c>
      <c r="B27" s="119" t="s">
        <v>209</v>
      </c>
      <c r="C27" s="119">
        <v>20</v>
      </c>
      <c r="D27" s="119" t="s">
        <v>1036</v>
      </c>
      <c r="E27" s="119">
        <v>20370</v>
      </c>
      <c r="F27" s="125" t="s">
        <v>2494</v>
      </c>
      <c r="G27" s="119" t="s">
        <v>1038</v>
      </c>
      <c r="I27" s="119">
        <v>160.19999999999999</v>
      </c>
      <c r="J27" s="126">
        <f t="shared" si="1"/>
        <v>64.08</v>
      </c>
    </row>
    <row r="28" spans="1:10" x14ac:dyDescent="0.25">
      <c r="A28" s="119" t="s">
        <v>869</v>
      </c>
      <c r="B28" s="119" t="s">
        <v>214</v>
      </c>
      <c r="C28" s="119">
        <v>15.1</v>
      </c>
      <c r="D28" s="119" t="s">
        <v>1040</v>
      </c>
      <c r="E28" s="119">
        <v>37185</v>
      </c>
      <c r="F28" s="125" t="s">
        <v>2495</v>
      </c>
      <c r="G28" s="119" t="s">
        <v>1042</v>
      </c>
      <c r="I28" s="119">
        <v>681.8</v>
      </c>
      <c r="J28" s="126">
        <f t="shared" si="1"/>
        <v>205.90359999999998</v>
      </c>
    </row>
    <row r="31" spans="1:10" x14ac:dyDescent="0.25">
      <c r="A31" s="7" t="str">
        <f>J1</f>
        <v>MW 1048-11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2497</v>
      </c>
    </row>
    <row r="34" spans="1:49" x14ac:dyDescent="0.25">
      <c r="A34" t="s">
        <v>1709</v>
      </c>
      <c r="B34" s="38">
        <v>42521.177546296298</v>
      </c>
    </row>
    <row r="35" spans="1:49" x14ac:dyDescent="0.25">
      <c r="A35" t="s">
        <v>1710</v>
      </c>
      <c r="B35">
        <v>2486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s="101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16</v>
      </c>
      <c r="L38">
        <v>16</v>
      </c>
      <c r="M38">
        <v>5</v>
      </c>
      <c r="N38">
        <v>15</v>
      </c>
      <c r="O38">
        <v>16</v>
      </c>
      <c r="P38">
        <v>16</v>
      </c>
      <c r="Q38">
        <v>16</v>
      </c>
      <c r="R38">
        <v>16</v>
      </c>
      <c r="S38">
        <v>16</v>
      </c>
      <c r="T38">
        <v>16</v>
      </c>
      <c r="U38">
        <v>15</v>
      </c>
      <c r="V38">
        <v>16</v>
      </c>
      <c r="W38">
        <v>16</v>
      </c>
      <c r="X38">
        <v>16</v>
      </c>
      <c r="Y38">
        <v>16</v>
      </c>
      <c r="Z38">
        <v>16</v>
      </c>
      <c r="AA38">
        <v>16</v>
      </c>
      <c r="AB38">
        <v>16</v>
      </c>
      <c r="AC38">
        <v>16</v>
      </c>
      <c r="AD38">
        <v>16</v>
      </c>
      <c r="AE38">
        <v>16</v>
      </c>
      <c r="AF38">
        <v>16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16</v>
      </c>
      <c r="AM38">
        <v>16</v>
      </c>
      <c r="AN38">
        <v>16</v>
      </c>
      <c r="AO38">
        <v>16</v>
      </c>
      <c r="AP38">
        <v>16</v>
      </c>
      <c r="AQ38">
        <v>16</v>
      </c>
      <c r="AR38">
        <v>16</v>
      </c>
      <c r="AS38">
        <v>16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114.324</v>
      </c>
      <c r="C39">
        <v>200.28</v>
      </c>
      <c r="D39">
        <v>106.19199999999999</v>
      </c>
      <c r="E39">
        <v>122.76</v>
      </c>
      <c r="F39">
        <v>135.49799999999999</v>
      </c>
      <c r="G39">
        <v>147.74600000000001</v>
      </c>
      <c r="H39">
        <v>92.462999999999994</v>
      </c>
      <c r="I39">
        <v>124.798</v>
      </c>
      <c r="J39">
        <v>133.55199999999999</v>
      </c>
      <c r="K39">
        <v>135.59399999999999</v>
      </c>
      <c r="L39">
        <v>97.995999999999995</v>
      </c>
      <c r="M39">
        <v>165.19499999999999</v>
      </c>
      <c r="N39">
        <v>160.09700000000001</v>
      </c>
      <c r="O39">
        <v>97.93</v>
      </c>
      <c r="P39">
        <v>131.02799999999999</v>
      </c>
      <c r="Q39">
        <v>125.82599999999999</v>
      </c>
      <c r="R39">
        <v>135.03</v>
      </c>
      <c r="S39">
        <v>182.10300000000001</v>
      </c>
      <c r="T39">
        <v>143.69800000000001</v>
      </c>
      <c r="U39">
        <v>112.283</v>
      </c>
      <c r="V39">
        <v>130.81700000000001</v>
      </c>
      <c r="W39">
        <v>105.858</v>
      </c>
      <c r="X39">
        <v>119.79900000000001</v>
      </c>
      <c r="Y39">
        <v>99.566999999999993</v>
      </c>
      <c r="Z39">
        <v>182.97300000000001</v>
      </c>
      <c r="AA39">
        <v>154.166</v>
      </c>
      <c r="AB39">
        <v>121.584</v>
      </c>
      <c r="AC39">
        <v>139.05199999999999</v>
      </c>
      <c r="AD39">
        <v>95.585999999999999</v>
      </c>
      <c r="AE39">
        <v>101.69199999999999</v>
      </c>
      <c r="AF39">
        <v>70.546000000000006</v>
      </c>
      <c r="AG39">
        <v>137.48400000000001</v>
      </c>
      <c r="AH39">
        <v>140.13</v>
      </c>
      <c r="AI39">
        <v>118.041</v>
      </c>
      <c r="AJ39">
        <v>114.711</v>
      </c>
      <c r="AK39">
        <v>121.40600000000001</v>
      </c>
      <c r="AL39">
        <v>148.261</v>
      </c>
      <c r="AM39">
        <v>97.293000000000006</v>
      </c>
      <c r="AN39">
        <v>127.29300000000001</v>
      </c>
      <c r="AO39">
        <v>150.77500000000001</v>
      </c>
      <c r="AP39">
        <v>129.83099999999999</v>
      </c>
      <c r="AQ39">
        <v>123.691</v>
      </c>
      <c r="AR39">
        <v>129.86699999999999</v>
      </c>
      <c r="AS39">
        <v>125.94</v>
      </c>
      <c r="AT39">
        <v>156.39400000000001</v>
      </c>
      <c r="AU39">
        <v>118.179</v>
      </c>
      <c r="AV39">
        <v>103.65600000000001</v>
      </c>
      <c r="AW39">
        <v>128.61799999999999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2498</v>
      </c>
    </row>
    <row r="42" spans="1:49" x14ac:dyDescent="0.25">
      <c r="A42" t="s">
        <v>1709</v>
      </c>
      <c r="B42" s="38">
        <v>42521.179108796299</v>
      </c>
    </row>
    <row r="43" spans="1:49" x14ac:dyDescent="0.25">
      <c r="A43" t="s">
        <v>1710</v>
      </c>
      <c r="B43">
        <v>2402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16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16</v>
      </c>
      <c r="J46">
        <v>16</v>
      </c>
      <c r="K46">
        <v>16</v>
      </c>
      <c r="L46">
        <v>16</v>
      </c>
      <c r="M46">
        <v>5</v>
      </c>
      <c r="N46">
        <v>15</v>
      </c>
      <c r="O46">
        <v>16</v>
      </c>
      <c r="P46">
        <v>16</v>
      </c>
      <c r="Q46">
        <v>16</v>
      </c>
      <c r="R46">
        <v>16</v>
      </c>
      <c r="S46">
        <v>0</v>
      </c>
      <c r="T46">
        <v>0</v>
      </c>
      <c r="U46">
        <v>0</v>
      </c>
      <c r="V46">
        <v>11</v>
      </c>
      <c r="W46">
        <v>15</v>
      </c>
      <c r="X46">
        <v>16</v>
      </c>
      <c r="Y46">
        <v>16</v>
      </c>
      <c r="Z46">
        <v>16</v>
      </c>
      <c r="AA46">
        <v>16</v>
      </c>
      <c r="AB46">
        <v>16</v>
      </c>
      <c r="AC46">
        <v>16</v>
      </c>
      <c r="AD46">
        <v>16</v>
      </c>
      <c r="AE46">
        <v>16</v>
      </c>
      <c r="AF46">
        <v>16</v>
      </c>
      <c r="AG46">
        <v>16</v>
      </c>
      <c r="AH46">
        <v>16</v>
      </c>
      <c r="AI46">
        <v>16</v>
      </c>
      <c r="AJ46">
        <v>16</v>
      </c>
      <c r="AK46">
        <v>16</v>
      </c>
      <c r="AL46">
        <v>16</v>
      </c>
      <c r="AM46">
        <v>16</v>
      </c>
      <c r="AN46">
        <v>16</v>
      </c>
      <c r="AO46">
        <v>16</v>
      </c>
      <c r="AP46">
        <v>0</v>
      </c>
      <c r="AQ46">
        <v>0</v>
      </c>
      <c r="AR46">
        <v>16</v>
      </c>
      <c r="AS46">
        <v>16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104.666</v>
      </c>
      <c r="C47">
        <v>160.874</v>
      </c>
      <c r="D47">
        <v>91.382000000000005</v>
      </c>
      <c r="E47">
        <v>124.748</v>
      </c>
      <c r="F47">
        <v>118.651</v>
      </c>
      <c r="G47">
        <v>141.691</v>
      </c>
      <c r="H47">
        <v>99.519000000000005</v>
      </c>
      <c r="I47">
        <v>111.587</v>
      </c>
      <c r="J47">
        <v>90.762</v>
      </c>
      <c r="K47">
        <v>108.461</v>
      </c>
      <c r="L47">
        <v>53.783000000000001</v>
      </c>
      <c r="M47">
        <v>67.058999999999997</v>
      </c>
      <c r="N47">
        <v>87.418999999999997</v>
      </c>
      <c r="O47">
        <v>55.404000000000003</v>
      </c>
      <c r="P47">
        <v>70.418999999999997</v>
      </c>
      <c r="Q47">
        <v>95.457999999999998</v>
      </c>
      <c r="R47">
        <v>83.572999999999993</v>
      </c>
      <c r="S47">
        <v>0</v>
      </c>
      <c r="T47">
        <v>0</v>
      </c>
      <c r="U47">
        <v>0</v>
      </c>
      <c r="V47">
        <v>27.379000000000001</v>
      </c>
      <c r="W47">
        <v>30.113</v>
      </c>
      <c r="X47">
        <v>53.341000000000001</v>
      </c>
      <c r="Y47">
        <v>86.102999999999994</v>
      </c>
      <c r="Z47">
        <v>217.05199999999999</v>
      </c>
      <c r="AA47">
        <v>195.25</v>
      </c>
      <c r="AB47">
        <v>76.531999999999996</v>
      </c>
      <c r="AC47">
        <v>74.888000000000005</v>
      </c>
      <c r="AD47">
        <v>63.5</v>
      </c>
      <c r="AE47">
        <v>58.771000000000001</v>
      </c>
      <c r="AF47">
        <v>49.405999999999999</v>
      </c>
      <c r="AG47">
        <v>79.186000000000007</v>
      </c>
      <c r="AH47">
        <v>249.39699999999999</v>
      </c>
      <c r="AI47">
        <v>68.665000000000006</v>
      </c>
      <c r="AJ47">
        <v>67.924999999999997</v>
      </c>
      <c r="AK47">
        <v>69.052000000000007</v>
      </c>
      <c r="AL47">
        <v>91.442999999999998</v>
      </c>
      <c r="AM47">
        <v>56.011000000000003</v>
      </c>
      <c r="AN47">
        <v>74.881</v>
      </c>
      <c r="AO47">
        <v>142.75</v>
      </c>
      <c r="AP47">
        <v>0</v>
      </c>
      <c r="AQ47">
        <v>0</v>
      </c>
      <c r="AR47">
        <v>45.393000000000001</v>
      </c>
      <c r="AS47">
        <v>70.784999999999997</v>
      </c>
      <c r="AT47">
        <v>112.78700000000001</v>
      </c>
      <c r="AU47">
        <v>94.379000000000005</v>
      </c>
      <c r="AV47">
        <v>104.084</v>
      </c>
      <c r="AW47">
        <v>118.938</v>
      </c>
    </row>
    <row r="49" spans="1:49" x14ac:dyDescent="0.25">
      <c r="A49" s="7" t="str">
        <f>J2</f>
        <v>MW 1048-14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2499</v>
      </c>
    </row>
    <row r="52" spans="1:49" x14ac:dyDescent="0.25">
      <c r="A52" t="s">
        <v>1709</v>
      </c>
      <c r="B52" s="38">
        <v>42521.180891203701</v>
      </c>
    </row>
    <row r="53" spans="1:49" x14ac:dyDescent="0.25">
      <c r="A53" t="s">
        <v>1710</v>
      </c>
      <c r="B53">
        <v>2419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16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16</v>
      </c>
      <c r="Y56">
        <v>16</v>
      </c>
      <c r="Z56">
        <v>16</v>
      </c>
      <c r="AA56">
        <v>16</v>
      </c>
      <c r="AB56">
        <v>16</v>
      </c>
      <c r="AC56">
        <v>16</v>
      </c>
      <c r="AD56">
        <v>16</v>
      </c>
      <c r="AE56">
        <v>16</v>
      </c>
      <c r="AF56">
        <v>16</v>
      </c>
      <c r="AG56">
        <v>16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16</v>
      </c>
      <c r="AQ56">
        <v>16</v>
      </c>
      <c r="AR56">
        <v>16</v>
      </c>
      <c r="AS56">
        <v>14</v>
      </c>
      <c r="AT56">
        <v>15</v>
      </c>
      <c r="AU56">
        <v>16</v>
      </c>
      <c r="AV56">
        <v>16</v>
      </c>
      <c r="AW56">
        <v>15</v>
      </c>
    </row>
    <row r="57" spans="1:49" x14ac:dyDescent="0.25">
      <c r="A57" t="s">
        <v>1764</v>
      </c>
      <c r="B57">
        <v>169.16499999999999</v>
      </c>
      <c r="C57">
        <v>177.476</v>
      </c>
      <c r="D57">
        <v>152.738</v>
      </c>
      <c r="E57">
        <v>142.905</v>
      </c>
      <c r="F57">
        <v>116.997</v>
      </c>
      <c r="G57">
        <v>196.91800000000001</v>
      </c>
      <c r="H57">
        <v>161.54</v>
      </c>
      <c r="I57">
        <v>126.837</v>
      </c>
      <c r="J57">
        <v>196.52699999999999</v>
      </c>
      <c r="K57">
        <v>204.93899999999999</v>
      </c>
      <c r="L57">
        <v>158.554</v>
      </c>
      <c r="M57">
        <v>120.02</v>
      </c>
      <c r="N57">
        <v>154.23099999999999</v>
      </c>
      <c r="O57">
        <v>122.88</v>
      </c>
      <c r="P57">
        <v>131.65</v>
      </c>
      <c r="Q57">
        <v>111.82899999999999</v>
      </c>
      <c r="R57">
        <v>166.71899999999999</v>
      </c>
      <c r="S57">
        <v>241.20599999999999</v>
      </c>
      <c r="T57">
        <v>164.14099999999999</v>
      </c>
      <c r="U57">
        <v>151.61500000000001</v>
      </c>
      <c r="V57">
        <v>183.471</v>
      </c>
      <c r="W57">
        <v>139.31399999999999</v>
      </c>
      <c r="X57">
        <v>160.27199999999999</v>
      </c>
      <c r="Y57">
        <v>112.08</v>
      </c>
      <c r="Z57">
        <v>171.65799999999999</v>
      </c>
      <c r="AA57">
        <v>153.97499999999999</v>
      </c>
      <c r="AB57">
        <v>126.206</v>
      </c>
      <c r="AC57">
        <v>156.97900000000001</v>
      </c>
      <c r="AD57">
        <v>107.155</v>
      </c>
      <c r="AE57">
        <v>115.374</v>
      </c>
      <c r="AF57">
        <v>128.55099999999999</v>
      </c>
      <c r="AG57">
        <v>100.819</v>
      </c>
      <c r="AH57">
        <v>188.3</v>
      </c>
      <c r="AI57">
        <v>182.24199999999999</v>
      </c>
      <c r="AJ57">
        <v>137.45599999999999</v>
      </c>
      <c r="AK57">
        <v>152.14099999999999</v>
      </c>
      <c r="AL57">
        <v>123.471</v>
      </c>
      <c r="AM57">
        <v>164.45099999999999</v>
      </c>
      <c r="AN57">
        <v>154.834</v>
      </c>
      <c r="AO57">
        <v>148.37799999999999</v>
      </c>
      <c r="AP57">
        <v>75.552000000000007</v>
      </c>
      <c r="AQ57">
        <v>151.386</v>
      </c>
      <c r="AR57">
        <v>164.97399999999999</v>
      </c>
      <c r="AS57">
        <v>77.513000000000005</v>
      </c>
      <c r="AT57">
        <v>103.583</v>
      </c>
      <c r="AU57">
        <v>138.88999999999999</v>
      </c>
      <c r="AV57">
        <v>65.113</v>
      </c>
      <c r="AW57">
        <v>116.289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2500</v>
      </c>
    </row>
    <row r="60" spans="1:49" x14ac:dyDescent="0.25">
      <c r="A60" t="s">
        <v>1709</v>
      </c>
      <c r="B60" s="38">
        <v>42521.182337962964</v>
      </c>
    </row>
    <row r="61" spans="1:49" x14ac:dyDescent="0.25">
      <c r="A61" t="s">
        <v>1710</v>
      </c>
      <c r="B61">
        <v>2404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0</v>
      </c>
      <c r="T64">
        <v>0</v>
      </c>
      <c r="U64">
        <v>3</v>
      </c>
      <c r="V64">
        <v>9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  <c r="AF64">
        <v>16</v>
      </c>
      <c r="AG64">
        <v>16</v>
      </c>
      <c r="AH64">
        <v>16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12</v>
      </c>
      <c r="AR64">
        <v>16</v>
      </c>
      <c r="AS64">
        <v>14</v>
      </c>
      <c r="AT64">
        <v>15</v>
      </c>
      <c r="AU64">
        <v>16</v>
      </c>
      <c r="AV64">
        <v>16</v>
      </c>
      <c r="AW64">
        <v>15</v>
      </c>
    </row>
    <row r="65" spans="1:49" x14ac:dyDescent="0.25">
      <c r="A65" t="s">
        <v>1764</v>
      </c>
      <c r="B65">
        <v>152.69900000000001</v>
      </c>
      <c r="C65">
        <v>165.607</v>
      </c>
      <c r="D65">
        <v>146.518</v>
      </c>
      <c r="E65">
        <v>156.08199999999999</v>
      </c>
      <c r="F65">
        <v>105.187</v>
      </c>
      <c r="G65">
        <v>157.40799999999999</v>
      </c>
      <c r="H65">
        <v>119.922</v>
      </c>
      <c r="I65">
        <v>105.117</v>
      </c>
      <c r="J65">
        <v>146.68199999999999</v>
      </c>
      <c r="K65">
        <v>142.126</v>
      </c>
      <c r="L65">
        <v>104.76300000000001</v>
      </c>
      <c r="M65">
        <v>81.414000000000001</v>
      </c>
      <c r="N65">
        <v>97.86</v>
      </c>
      <c r="O65">
        <v>66.103999999999999</v>
      </c>
      <c r="P65">
        <v>79.602999999999994</v>
      </c>
      <c r="Q65">
        <v>76.108999999999995</v>
      </c>
      <c r="R65">
        <v>130.17099999999999</v>
      </c>
      <c r="S65">
        <v>0</v>
      </c>
      <c r="T65">
        <v>0</v>
      </c>
      <c r="U65">
        <v>10.590999999999999</v>
      </c>
      <c r="V65">
        <v>26.606000000000002</v>
      </c>
      <c r="W65">
        <v>35.406999999999996</v>
      </c>
      <c r="X65">
        <v>52.905999999999999</v>
      </c>
      <c r="Y65">
        <v>69.450999999999993</v>
      </c>
      <c r="Z65">
        <v>318.79500000000002</v>
      </c>
      <c r="AA65">
        <v>129.364</v>
      </c>
      <c r="AB65">
        <v>99.853999999999999</v>
      </c>
      <c r="AC65">
        <v>111.358</v>
      </c>
      <c r="AD65">
        <v>72.308999999999997</v>
      </c>
      <c r="AE65">
        <v>77.704999999999998</v>
      </c>
      <c r="AF65">
        <v>74.953000000000003</v>
      </c>
      <c r="AG65">
        <v>77.117000000000004</v>
      </c>
      <c r="AH65">
        <v>330.08600000000001</v>
      </c>
      <c r="AI65">
        <v>161.56</v>
      </c>
      <c r="AJ65">
        <v>80.700999999999993</v>
      </c>
      <c r="AK65">
        <v>84.203000000000003</v>
      </c>
      <c r="AL65">
        <v>86.71</v>
      </c>
      <c r="AM65">
        <v>96.123999999999995</v>
      </c>
      <c r="AN65">
        <v>98.981999999999999</v>
      </c>
      <c r="AO65">
        <v>129.46899999999999</v>
      </c>
      <c r="AP65">
        <v>0</v>
      </c>
      <c r="AQ65">
        <v>9.3140000000000001</v>
      </c>
      <c r="AR65">
        <v>74.453999999999994</v>
      </c>
      <c r="AS65">
        <v>62.860999999999997</v>
      </c>
      <c r="AT65">
        <v>99.298000000000002</v>
      </c>
      <c r="AU65">
        <v>100.00700000000001</v>
      </c>
      <c r="AV65">
        <v>53.823</v>
      </c>
      <c r="AW65">
        <v>132.34299999999999</v>
      </c>
    </row>
    <row r="67" spans="1:49" x14ac:dyDescent="0.25">
      <c r="A67" s="7" t="str">
        <f>J3</f>
        <v>MW 1048-15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2501</v>
      </c>
    </row>
    <row r="70" spans="1:49" x14ac:dyDescent="0.25">
      <c r="A70" t="s">
        <v>1709</v>
      </c>
      <c r="B70" s="38">
        <v>42521.183703703704</v>
      </c>
    </row>
    <row r="71" spans="1:49" x14ac:dyDescent="0.25">
      <c r="A71" t="s">
        <v>1710</v>
      </c>
      <c r="B71">
        <v>2405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15</v>
      </c>
      <c r="F74">
        <v>15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16</v>
      </c>
      <c r="P74">
        <v>16</v>
      </c>
      <c r="Q74">
        <v>16</v>
      </c>
      <c r="R74">
        <v>16</v>
      </c>
      <c r="S74">
        <v>14</v>
      </c>
      <c r="T74">
        <v>15</v>
      </c>
      <c r="U74">
        <v>16</v>
      </c>
      <c r="V74">
        <v>16</v>
      </c>
      <c r="W74">
        <v>16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15</v>
      </c>
      <c r="AG74">
        <v>16</v>
      </c>
      <c r="AH74">
        <v>16</v>
      </c>
      <c r="AI74">
        <v>16</v>
      </c>
      <c r="AJ74">
        <v>16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15</v>
      </c>
    </row>
    <row r="75" spans="1:49" x14ac:dyDescent="0.25">
      <c r="A75" t="s">
        <v>1764</v>
      </c>
      <c r="B75">
        <v>177.423</v>
      </c>
      <c r="C75">
        <v>202.405</v>
      </c>
      <c r="D75">
        <v>93.322999999999993</v>
      </c>
      <c r="E75">
        <v>120.256</v>
      </c>
      <c r="F75">
        <v>76.685000000000002</v>
      </c>
      <c r="G75">
        <v>141.137</v>
      </c>
      <c r="H75">
        <v>95.262</v>
      </c>
      <c r="I75">
        <v>142.773</v>
      </c>
      <c r="J75">
        <v>178.41300000000001</v>
      </c>
      <c r="K75">
        <v>118.325</v>
      </c>
      <c r="L75">
        <v>122.88500000000001</v>
      </c>
      <c r="M75">
        <v>132.18899999999999</v>
      </c>
      <c r="N75">
        <v>127.121</v>
      </c>
      <c r="O75">
        <v>105.51</v>
      </c>
      <c r="P75">
        <v>94.629000000000005</v>
      </c>
      <c r="Q75">
        <v>99.66</v>
      </c>
      <c r="R75">
        <v>167.905</v>
      </c>
      <c r="S75">
        <v>84.775000000000006</v>
      </c>
      <c r="T75">
        <v>107.709</v>
      </c>
      <c r="U75">
        <v>92.429000000000002</v>
      </c>
      <c r="V75">
        <v>130.321</v>
      </c>
      <c r="W75">
        <v>106.66200000000001</v>
      </c>
      <c r="X75">
        <v>122.693</v>
      </c>
      <c r="Y75">
        <v>132.405</v>
      </c>
      <c r="Z75">
        <v>200.102</v>
      </c>
      <c r="AA75">
        <v>147.786</v>
      </c>
      <c r="AB75">
        <v>111.76900000000001</v>
      </c>
      <c r="AC75">
        <v>105.73399999999999</v>
      </c>
      <c r="AD75">
        <v>148.648</v>
      </c>
      <c r="AE75">
        <v>86.885000000000005</v>
      </c>
      <c r="AF75">
        <v>88.59</v>
      </c>
      <c r="AG75">
        <v>113.889</v>
      </c>
      <c r="AH75">
        <v>209.078</v>
      </c>
      <c r="AI75">
        <v>155.93899999999999</v>
      </c>
      <c r="AJ75">
        <v>102.848</v>
      </c>
      <c r="AK75">
        <v>128.881</v>
      </c>
      <c r="AL75">
        <v>109.93300000000001</v>
      </c>
      <c r="AM75">
        <v>94.942999999999998</v>
      </c>
      <c r="AN75">
        <v>94.159000000000006</v>
      </c>
      <c r="AO75">
        <v>156.256</v>
      </c>
      <c r="AP75">
        <v>143.31700000000001</v>
      </c>
      <c r="AQ75">
        <v>147.56399999999999</v>
      </c>
      <c r="AR75">
        <v>94.516000000000005</v>
      </c>
      <c r="AS75">
        <v>130.703</v>
      </c>
      <c r="AT75">
        <v>103.06</v>
      </c>
      <c r="AU75">
        <v>122.31100000000001</v>
      </c>
      <c r="AV75">
        <v>121.52800000000001</v>
      </c>
      <c r="AW75">
        <v>132.101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2502</v>
      </c>
    </row>
    <row r="78" spans="1:49" x14ac:dyDescent="0.25">
      <c r="A78" t="s">
        <v>1709</v>
      </c>
      <c r="B78" s="38">
        <v>42521.184988425928</v>
      </c>
    </row>
    <row r="79" spans="1:49" x14ac:dyDescent="0.25">
      <c r="A79" t="s">
        <v>1710</v>
      </c>
      <c r="B79">
        <v>2402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16</v>
      </c>
      <c r="D82">
        <v>16</v>
      </c>
      <c r="E82">
        <v>15</v>
      </c>
      <c r="F82">
        <v>14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</v>
      </c>
      <c r="P82">
        <v>16</v>
      </c>
      <c r="Q82">
        <v>16</v>
      </c>
      <c r="R82">
        <v>0</v>
      </c>
      <c r="S82">
        <v>11</v>
      </c>
      <c r="T82">
        <v>0</v>
      </c>
      <c r="U82">
        <v>0</v>
      </c>
      <c r="V82">
        <v>9</v>
      </c>
      <c r="W82">
        <v>16</v>
      </c>
      <c r="X82">
        <v>16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16</v>
      </c>
      <c r="AE82">
        <v>16</v>
      </c>
      <c r="AF82">
        <v>15</v>
      </c>
      <c r="AG82">
        <v>16</v>
      </c>
      <c r="AH82">
        <v>16</v>
      </c>
      <c r="AI82">
        <v>16</v>
      </c>
      <c r="AJ82">
        <v>16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15</v>
      </c>
    </row>
    <row r="83" spans="1:49" x14ac:dyDescent="0.25">
      <c r="A83" t="s">
        <v>1764</v>
      </c>
      <c r="B83">
        <v>157.93899999999999</v>
      </c>
      <c r="C83">
        <v>176.626</v>
      </c>
      <c r="D83">
        <v>92.082999999999998</v>
      </c>
      <c r="E83">
        <v>107.867</v>
      </c>
      <c r="F83">
        <v>73.549000000000007</v>
      </c>
      <c r="G83">
        <v>150.84</v>
      </c>
      <c r="H83">
        <v>68.894000000000005</v>
      </c>
      <c r="I83">
        <v>125.119</v>
      </c>
      <c r="J83">
        <v>167.67599999999999</v>
      </c>
      <c r="K83">
        <v>74.792000000000002</v>
      </c>
      <c r="L83">
        <v>115.621</v>
      </c>
      <c r="M83">
        <v>120.78400000000001</v>
      </c>
      <c r="N83">
        <v>84.049000000000007</v>
      </c>
      <c r="O83">
        <v>65.451999999999998</v>
      </c>
      <c r="P83">
        <v>54.79</v>
      </c>
      <c r="Q83">
        <v>92.765000000000001</v>
      </c>
      <c r="R83">
        <v>0</v>
      </c>
      <c r="S83">
        <v>50.945999999999998</v>
      </c>
      <c r="T83">
        <v>0</v>
      </c>
      <c r="U83">
        <v>0</v>
      </c>
      <c r="V83">
        <v>50.335999999999999</v>
      </c>
      <c r="W83">
        <v>33.613</v>
      </c>
      <c r="X83">
        <v>71.643000000000001</v>
      </c>
      <c r="Y83">
        <v>111.32899999999999</v>
      </c>
      <c r="Z83">
        <v>220.29300000000001</v>
      </c>
      <c r="AA83">
        <v>295.86399999999998</v>
      </c>
      <c r="AB83">
        <v>79.555999999999997</v>
      </c>
      <c r="AC83">
        <v>97.832999999999998</v>
      </c>
      <c r="AD83">
        <v>80.274000000000001</v>
      </c>
      <c r="AE83">
        <v>60.212000000000003</v>
      </c>
      <c r="AF83">
        <v>59.48</v>
      </c>
      <c r="AG83">
        <v>88.977000000000004</v>
      </c>
      <c r="AH83">
        <v>187.08199999999999</v>
      </c>
      <c r="AI83">
        <v>185.233</v>
      </c>
      <c r="AJ83">
        <v>101.428</v>
      </c>
      <c r="AK83">
        <v>79.850999999999999</v>
      </c>
      <c r="AL83">
        <v>68.701999999999998</v>
      </c>
      <c r="AM83">
        <v>87.832999999999998</v>
      </c>
      <c r="AN83">
        <v>50.386000000000003</v>
      </c>
      <c r="AO83">
        <v>113.557</v>
      </c>
      <c r="AP83">
        <v>0</v>
      </c>
      <c r="AQ83">
        <v>151.227</v>
      </c>
      <c r="AR83">
        <v>46.591000000000001</v>
      </c>
      <c r="AS83">
        <v>99.52</v>
      </c>
      <c r="AT83">
        <v>98.548000000000002</v>
      </c>
      <c r="AU83">
        <v>107.02800000000001</v>
      </c>
      <c r="AV83">
        <v>102.145</v>
      </c>
      <c r="AW83">
        <v>127.735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2">C46/C38*100</f>
        <v>100</v>
      </c>
      <c r="D86">
        <f t="shared" si="2"/>
        <v>100</v>
      </c>
      <c r="E86">
        <f t="shared" si="2"/>
        <v>100</v>
      </c>
      <c r="F86">
        <f t="shared" si="2"/>
        <v>100</v>
      </c>
      <c r="G86">
        <f t="shared" si="2"/>
        <v>100</v>
      </c>
      <c r="H86">
        <f t="shared" si="2"/>
        <v>100</v>
      </c>
      <c r="I86">
        <f t="shared" si="2"/>
        <v>100</v>
      </c>
      <c r="J86">
        <f t="shared" si="2"/>
        <v>100</v>
      </c>
      <c r="K86">
        <f t="shared" si="2"/>
        <v>100</v>
      </c>
      <c r="L86">
        <f t="shared" si="2"/>
        <v>100</v>
      </c>
      <c r="M86">
        <f t="shared" si="2"/>
        <v>100</v>
      </c>
      <c r="N86">
        <f t="shared" si="2"/>
        <v>100</v>
      </c>
      <c r="O86">
        <f t="shared" si="2"/>
        <v>100</v>
      </c>
      <c r="P86">
        <f t="shared" si="2"/>
        <v>100</v>
      </c>
      <c r="Q86">
        <f t="shared" si="2"/>
        <v>100</v>
      </c>
      <c r="R86">
        <f t="shared" si="2"/>
        <v>100</v>
      </c>
      <c r="S86">
        <f t="shared" si="2"/>
        <v>0</v>
      </c>
      <c r="T86">
        <f t="shared" si="2"/>
        <v>0</v>
      </c>
      <c r="U86">
        <f t="shared" si="2"/>
        <v>0</v>
      </c>
      <c r="V86">
        <f t="shared" si="2"/>
        <v>68.75</v>
      </c>
      <c r="W86">
        <f t="shared" si="2"/>
        <v>93.75</v>
      </c>
      <c r="X86">
        <f t="shared" si="2"/>
        <v>100</v>
      </c>
      <c r="Y86">
        <f t="shared" si="2"/>
        <v>100</v>
      </c>
      <c r="Z86">
        <f t="shared" si="2"/>
        <v>100</v>
      </c>
      <c r="AA86">
        <f t="shared" si="2"/>
        <v>100</v>
      </c>
      <c r="AB86">
        <f t="shared" si="2"/>
        <v>100</v>
      </c>
      <c r="AC86">
        <f t="shared" si="2"/>
        <v>100</v>
      </c>
      <c r="AD86">
        <f t="shared" si="2"/>
        <v>100</v>
      </c>
      <c r="AE86">
        <f t="shared" si="2"/>
        <v>100</v>
      </c>
      <c r="AF86">
        <f t="shared" si="2"/>
        <v>100</v>
      </c>
      <c r="AG86">
        <f t="shared" si="2"/>
        <v>100</v>
      </c>
      <c r="AH86">
        <f t="shared" si="2"/>
        <v>100</v>
      </c>
      <c r="AI86">
        <f t="shared" si="2"/>
        <v>100</v>
      </c>
      <c r="AJ86">
        <f t="shared" si="2"/>
        <v>100</v>
      </c>
      <c r="AK86">
        <f t="shared" si="2"/>
        <v>100</v>
      </c>
      <c r="AL86">
        <f t="shared" si="2"/>
        <v>100</v>
      </c>
      <c r="AM86">
        <f t="shared" si="2"/>
        <v>100</v>
      </c>
      <c r="AN86">
        <f t="shared" si="2"/>
        <v>100</v>
      </c>
      <c r="AO86">
        <f t="shared" si="2"/>
        <v>100</v>
      </c>
      <c r="AP86">
        <f t="shared" si="2"/>
        <v>0</v>
      </c>
      <c r="AQ86">
        <f t="shared" si="2"/>
        <v>0</v>
      </c>
      <c r="AR86">
        <f t="shared" si="2"/>
        <v>100</v>
      </c>
      <c r="AS86">
        <f t="shared" si="2"/>
        <v>100</v>
      </c>
      <c r="AT86">
        <f t="shared" si="2"/>
        <v>100</v>
      </c>
      <c r="AU86">
        <f t="shared" si="2"/>
        <v>100</v>
      </c>
      <c r="AV86">
        <f t="shared" si="2"/>
        <v>100</v>
      </c>
      <c r="AW86">
        <f t="shared" si="2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3">C64/C56*100</f>
        <v>100</v>
      </c>
      <c r="D87">
        <f t="shared" si="3"/>
        <v>100</v>
      </c>
      <c r="E87">
        <f t="shared" si="3"/>
        <v>100</v>
      </c>
      <c r="F87">
        <f t="shared" si="3"/>
        <v>100</v>
      </c>
      <c r="G87">
        <f t="shared" si="3"/>
        <v>100</v>
      </c>
      <c r="H87">
        <f t="shared" si="3"/>
        <v>100</v>
      </c>
      <c r="I87">
        <f t="shared" si="3"/>
        <v>100</v>
      </c>
      <c r="J87">
        <f t="shared" si="3"/>
        <v>100</v>
      </c>
      <c r="K87">
        <f t="shared" si="3"/>
        <v>100</v>
      </c>
      <c r="L87">
        <f t="shared" si="3"/>
        <v>100</v>
      </c>
      <c r="M87">
        <f t="shared" si="3"/>
        <v>100</v>
      </c>
      <c r="N87">
        <f t="shared" si="3"/>
        <v>100</v>
      </c>
      <c r="O87">
        <f t="shared" si="3"/>
        <v>100</v>
      </c>
      <c r="P87">
        <f t="shared" si="3"/>
        <v>100</v>
      </c>
      <c r="Q87">
        <f t="shared" si="3"/>
        <v>100</v>
      </c>
      <c r="R87">
        <f t="shared" si="3"/>
        <v>100</v>
      </c>
      <c r="S87">
        <f t="shared" si="3"/>
        <v>0</v>
      </c>
      <c r="T87">
        <f t="shared" si="3"/>
        <v>0</v>
      </c>
      <c r="U87">
        <f t="shared" si="3"/>
        <v>18.75</v>
      </c>
      <c r="V87">
        <f t="shared" si="3"/>
        <v>56.25</v>
      </c>
      <c r="W87">
        <f t="shared" si="3"/>
        <v>100</v>
      </c>
      <c r="X87">
        <f t="shared" si="3"/>
        <v>100</v>
      </c>
      <c r="Y87">
        <f t="shared" si="3"/>
        <v>100</v>
      </c>
      <c r="Z87">
        <f t="shared" si="3"/>
        <v>100</v>
      </c>
      <c r="AA87">
        <f t="shared" si="3"/>
        <v>100</v>
      </c>
      <c r="AB87">
        <f t="shared" si="3"/>
        <v>100</v>
      </c>
      <c r="AC87">
        <f t="shared" si="3"/>
        <v>100</v>
      </c>
      <c r="AD87">
        <f t="shared" si="3"/>
        <v>100</v>
      </c>
      <c r="AE87">
        <f t="shared" si="3"/>
        <v>100</v>
      </c>
      <c r="AF87">
        <f t="shared" si="3"/>
        <v>100</v>
      </c>
      <c r="AG87">
        <f t="shared" si="3"/>
        <v>100</v>
      </c>
      <c r="AH87">
        <f t="shared" si="3"/>
        <v>100</v>
      </c>
      <c r="AI87">
        <f t="shared" si="3"/>
        <v>100</v>
      </c>
      <c r="AJ87">
        <f t="shared" si="3"/>
        <v>100</v>
      </c>
      <c r="AK87">
        <f t="shared" si="3"/>
        <v>100</v>
      </c>
      <c r="AL87">
        <f t="shared" si="3"/>
        <v>100</v>
      </c>
      <c r="AM87">
        <f t="shared" si="3"/>
        <v>100</v>
      </c>
      <c r="AN87">
        <f t="shared" si="3"/>
        <v>100</v>
      </c>
      <c r="AO87">
        <f t="shared" si="3"/>
        <v>100</v>
      </c>
      <c r="AP87">
        <f t="shared" si="3"/>
        <v>0</v>
      </c>
      <c r="AQ87">
        <f t="shared" si="3"/>
        <v>75</v>
      </c>
      <c r="AR87">
        <f t="shared" si="3"/>
        <v>100</v>
      </c>
      <c r="AS87">
        <f t="shared" si="3"/>
        <v>100</v>
      </c>
      <c r="AT87">
        <f t="shared" si="3"/>
        <v>100</v>
      </c>
      <c r="AU87">
        <f t="shared" si="3"/>
        <v>100</v>
      </c>
      <c r="AV87">
        <f t="shared" si="3"/>
        <v>100</v>
      </c>
      <c r="AW87">
        <f t="shared" si="3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4">C82/C74*100</f>
        <v>100</v>
      </c>
      <c r="D88">
        <f t="shared" si="4"/>
        <v>100</v>
      </c>
      <c r="E88">
        <f t="shared" si="4"/>
        <v>100</v>
      </c>
      <c r="F88">
        <f t="shared" si="4"/>
        <v>93.333333333333329</v>
      </c>
      <c r="G88">
        <f t="shared" si="4"/>
        <v>100</v>
      </c>
      <c r="H88">
        <f t="shared" si="4"/>
        <v>100</v>
      </c>
      <c r="I88">
        <f t="shared" si="4"/>
        <v>100</v>
      </c>
      <c r="J88">
        <f t="shared" si="4"/>
        <v>100</v>
      </c>
      <c r="K88">
        <f t="shared" si="4"/>
        <v>100</v>
      </c>
      <c r="L88">
        <f t="shared" si="4"/>
        <v>100</v>
      </c>
      <c r="M88">
        <f t="shared" si="4"/>
        <v>100</v>
      </c>
      <c r="N88">
        <f t="shared" si="4"/>
        <v>100</v>
      </c>
      <c r="O88">
        <f t="shared" si="4"/>
        <v>100</v>
      </c>
      <c r="P88">
        <f t="shared" si="4"/>
        <v>100</v>
      </c>
      <c r="Q88">
        <f t="shared" si="4"/>
        <v>100</v>
      </c>
      <c r="R88">
        <f t="shared" si="4"/>
        <v>0</v>
      </c>
      <c r="S88">
        <f t="shared" si="4"/>
        <v>78.571428571428569</v>
      </c>
      <c r="T88">
        <f t="shared" si="4"/>
        <v>0</v>
      </c>
      <c r="U88">
        <f t="shared" si="4"/>
        <v>0</v>
      </c>
      <c r="V88">
        <f t="shared" si="4"/>
        <v>56.25</v>
      </c>
      <c r="W88">
        <f t="shared" si="4"/>
        <v>100</v>
      </c>
      <c r="X88">
        <f t="shared" si="4"/>
        <v>100</v>
      </c>
      <c r="Y88">
        <f t="shared" si="4"/>
        <v>100</v>
      </c>
      <c r="Z88">
        <f t="shared" si="4"/>
        <v>100</v>
      </c>
      <c r="AA88">
        <f t="shared" si="4"/>
        <v>100</v>
      </c>
      <c r="AB88">
        <f t="shared" si="4"/>
        <v>100</v>
      </c>
      <c r="AC88">
        <f t="shared" si="4"/>
        <v>100</v>
      </c>
      <c r="AD88">
        <f t="shared" si="4"/>
        <v>100</v>
      </c>
      <c r="AE88">
        <f t="shared" si="4"/>
        <v>100</v>
      </c>
      <c r="AF88">
        <f t="shared" si="4"/>
        <v>100</v>
      </c>
      <c r="AG88">
        <f t="shared" si="4"/>
        <v>100</v>
      </c>
      <c r="AH88">
        <f t="shared" si="4"/>
        <v>100</v>
      </c>
      <c r="AI88">
        <f t="shared" si="4"/>
        <v>100</v>
      </c>
      <c r="AJ88">
        <f t="shared" si="4"/>
        <v>100</v>
      </c>
      <c r="AK88">
        <f t="shared" si="4"/>
        <v>100</v>
      </c>
      <c r="AL88">
        <f t="shared" si="4"/>
        <v>100</v>
      </c>
      <c r="AM88">
        <f t="shared" si="4"/>
        <v>100</v>
      </c>
      <c r="AN88">
        <f t="shared" si="4"/>
        <v>100</v>
      </c>
      <c r="AO88">
        <f t="shared" si="4"/>
        <v>100</v>
      </c>
      <c r="AP88">
        <f t="shared" si="4"/>
        <v>0</v>
      </c>
      <c r="AQ88">
        <f t="shared" si="4"/>
        <v>100</v>
      </c>
      <c r="AR88">
        <f t="shared" si="4"/>
        <v>100</v>
      </c>
      <c r="AS88">
        <f t="shared" si="4"/>
        <v>100</v>
      </c>
      <c r="AT88">
        <f t="shared" si="4"/>
        <v>100</v>
      </c>
      <c r="AU88">
        <f t="shared" si="4"/>
        <v>100</v>
      </c>
      <c r="AV88">
        <f t="shared" si="4"/>
        <v>100</v>
      </c>
      <c r="AW8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1022</v>
      </c>
      <c r="D89" s="7" t="s">
        <v>1022</v>
      </c>
      <c r="E89" s="7" t="s">
        <v>1022</v>
      </c>
      <c r="F89" s="7" t="s">
        <v>1022</v>
      </c>
      <c r="G89" s="7" t="s">
        <v>1022</v>
      </c>
      <c r="H89" s="7" t="s">
        <v>1022</v>
      </c>
      <c r="I89" s="7" t="s">
        <v>1022</v>
      </c>
      <c r="J89" s="7" t="s">
        <v>1644</v>
      </c>
      <c r="K89" s="7" t="s">
        <v>1026</v>
      </c>
      <c r="L89" s="7" t="s">
        <v>1026</v>
      </c>
      <c r="M89" s="7" t="s">
        <v>1026</v>
      </c>
      <c r="N89" s="7" t="s">
        <v>1026</v>
      </c>
      <c r="O89" s="7" t="s">
        <v>1026</v>
      </c>
      <c r="P89" s="7" t="s">
        <v>1026</v>
      </c>
      <c r="Q89" s="7" t="s">
        <v>1026</v>
      </c>
      <c r="R89" s="7" t="s">
        <v>1644</v>
      </c>
      <c r="S89" s="7" t="s">
        <v>1030</v>
      </c>
      <c r="T89" s="7" t="s">
        <v>1030</v>
      </c>
      <c r="U89" s="7" t="s">
        <v>1030</v>
      </c>
      <c r="V89" s="7" t="s">
        <v>1030</v>
      </c>
      <c r="W89" s="7" t="s">
        <v>1030</v>
      </c>
      <c r="X89" s="7" t="s">
        <v>1030</v>
      </c>
      <c r="Y89" s="7" t="s">
        <v>1030</v>
      </c>
      <c r="Z89" s="7" t="s">
        <v>1686</v>
      </c>
      <c r="AA89" s="7" t="s">
        <v>1034</v>
      </c>
      <c r="AB89" s="7" t="s">
        <v>1034</v>
      </c>
      <c r="AC89" s="7" t="s">
        <v>1034</v>
      </c>
      <c r="AD89" s="7" t="s">
        <v>1034</v>
      </c>
      <c r="AE89" s="7" t="s">
        <v>1034</v>
      </c>
      <c r="AF89" s="7" t="s">
        <v>1034</v>
      </c>
      <c r="AG89" s="7" t="s">
        <v>1034</v>
      </c>
      <c r="AH89" s="7" t="s">
        <v>1686</v>
      </c>
      <c r="AI89" s="7" t="s">
        <v>1038</v>
      </c>
      <c r="AJ89" s="7" t="s">
        <v>1038</v>
      </c>
      <c r="AK89" s="7" t="s">
        <v>1038</v>
      </c>
      <c r="AL89" s="7" t="s">
        <v>1038</v>
      </c>
      <c r="AM89" s="7" t="s">
        <v>1038</v>
      </c>
      <c r="AN89" s="7" t="s">
        <v>1038</v>
      </c>
      <c r="AO89" s="7" t="s">
        <v>1038</v>
      </c>
      <c r="AP89" s="7" t="s">
        <v>1794</v>
      </c>
      <c r="AQ89" s="7" t="s">
        <v>1042</v>
      </c>
      <c r="AR89" s="7" t="s">
        <v>1042</v>
      </c>
      <c r="AS89" s="7" t="s">
        <v>1042</v>
      </c>
      <c r="AT89" s="7" t="s">
        <v>1042</v>
      </c>
      <c r="AU89" s="7" t="s">
        <v>1042</v>
      </c>
      <c r="AV89" s="7" t="s">
        <v>1042</v>
      </c>
      <c r="AW89" s="7" t="s">
        <v>1042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V91" si="5">AVERAGE(C86:C88)</f>
        <v>100</v>
      </c>
      <c r="D91">
        <f t="shared" si="5"/>
        <v>100</v>
      </c>
      <c r="E91">
        <f t="shared" si="5"/>
        <v>100</v>
      </c>
      <c r="F91">
        <f t="shared" si="5"/>
        <v>97.777777777777771</v>
      </c>
      <c r="G91">
        <f t="shared" si="5"/>
        <v>100</v>
      </c>
      <c r="H91">
        <f t="shared" si="5"/>
        <v>100</v>
      </c>
      <c r="I91">
        <f t="shared" si="5"/>
        <v>100</v>
      </c>
      <c r="J91">
        <f t="shared" si="5"/>
        <v>100</v>
      </c>
      <c r="K91">
        <f t="shared" si="5"/>
        <v>100</v>
      </c>
      <c r="L91">
        <f t="shared" si="5"/>
        <v>100</v>
      </c>
      <c r="M91">
        <f t="shared" si="5"/>
        <v>100</v>
      </c>
      <c r="N91">
        <f t="shared" si="5"/>
        <v>100</v>
      </c>
      <c r="O91">
        <f t="shared" si="5"/>
        <v>100</v>
      </c>
      <c r="P91">
        <f t="shared" si="5"/>
        <v>100</v>
      </c>
      <c r="Q91">
        <f t="shared" si="5"/>
        <v>100</v>
      </c>
      <c r="R91">
        <f t="shared" si="5"/>
        <v>66.666666666666671</v>
      </c>
      <c r="S91">
        <f t="shared" si="5"/>
        <v>26.19047619047619</v>
      </c>
      <c r="T91">
        <f t="shared" si="5"/>
        <v>0</v>
      </c>
      <c r="U91">
        <f t="shared" si="5"/>
        <v>6.25</v>
      </c>
      <c r="V91">
        <f t="shared" si="5"/>
        <v>60.416666666666664</v>
      </c>
      <c r="W91">
        <f t="shared" si="5"/>
        <v>97.916666666666671</v>
      </c>
      <c r="X91">
        <f t="shared" si="5"/>
        <v>100</v>
      </c>
      <c r="Y91">
        <f t="shared" si="5"/>
        <v>100</v>
      </c>
      <c r="Z91">
        <f t="shared" si="5"/>
        <v>100</v>
      </c>
      <c r="AA91">
        <f t="shared" si="5"/>
        <v>100</v>
      </c>
      <c r="AB91">
        <f t="shared" si="5"/>
        <v>100</v>
      </c>
      <c r="AC91">
        <f t="shared" si="5"/>
        <v>100</v>
      </c>
      <c r="AD91">
        <f t="shared" si="5"/>
        <v>100</v>
      </c>
      <c r="AE91">
        <f t="shared" si="5"/>
        <v>100</v>
      </c>
      <c r="AF91">
        <f t="shared" si="5"/>
        <v>100</v>
      </c>
      <c r="AG91">
        <f t="shared" si="5"/>
        <v>100</v>
      </c>
      <c r="AH91">
        <f t="shared" si="5"/>
        <v>100</v>
      </c>
      <c r="AI91">
        <f t="shared" si="5"/>
        <v>100</v>
      </c>
      <c r="AJ91">
        <f t="shared" si="5"/>
        <v>100</v>
      </c>
      <c r="AK91">
        <f t="shared" si="5"/>
        <v>100</v>
      </c>
      <c r="AL91">
        <f t="shared" si="5"/>
        <v>100</v>
      </c>
      <c r="AM91">
        <f t="shared" si="5"/>
        <v>100</v>
      </c>
      <c r="AN91">
        <f t="shared" si="5"/>
        <v>100</v>
      </c>
      <c r="AO91">
        <f t="shared" si="5"/>
        <v>100</v>
      </c>
      <c r="AP91">
        <f t="shared" si="5"/>
        <v>0</v>
      </c>
      <c r="AQ91">
        <f t="shared" si="5"/>
        <v>58.333333333333336</v>
      </c>
      <c r="AR91">
        <f t="shared" si="5"/>
        <v>100</v>
      </c>
      <c r="AS91">
        <f t="shared" si="5"/>
        <v>100</v>
      </c>
      <c r="AT91">
        <f t="shared" si="5"/>
        <v>100</v>
      </c>
      <c r="AU91">
        <f t="shared" si="5"/>
        <v>100</v>
      </c>
      <c r="AV91">
        <f t="shared" si="5"/>
        <v>100</v>
      </c>
      <c r="AW91">
        <f>AVERAGE(AW86,AW88)</f>
        <v>100</v>
      </c>
    </row>
    <row r="92" spans="1:49" x14ac:dyDescent="0.25">
      <c r="A92" t="s">
        <v>1774</v>
      </c>
      <c r="B92">
        <f>STDEV(B86:B88)</f>
        <v>0</v>
      </c>
      <c r="C92">
        <f t="shared" ref="C92:AV92" si="6">STDEV(C86:C88)</f>
        <v>0</v>
      </c>
      <c r="D92">
        <f t="shared" si="6"/>
        <v>0</v>
      </c>
      <c r="E92">
        <f t="shared" si="6"/>
        <v>0</v>
      </c>
      <c r="F92">
        <f t="shared" si="6"/>
        <v>3.8490017945975077</v>
      </c>
      <c r="G92">
        <f t="shared" si="6"/>
        <v>0</v>
      </c>
      <c r="H92">
        <f t="shared" si="6"/>
        <v>0</v>
      </c>
      <c r="I92">
        <f t="shared" si="6"/>
        <v>0</v>
      </c>
      <c r="J92">
        <f t="shared" si="6"/>
        <v>0</v>
      </c>
      <c r="K92">
        <f t="shared" si="6"/>
        <v>0</v>
      </c>
      <c r="L92">
        <f t="shared" si="6"/>
        <v>0</v>
      </c>
      <c r="M92">
        <f t="shared" si="6"/>
        <v>0</v>
      </c>
      <c r="N92">
        <f t="shared" si="6"/>
        <v>0</v>
      </c>
      <c r="O92">
        <f t="shared" si="6"/>
        <v>0</v>
      </c>
      <c r="P92">
        <f t="shared" si="6"/>
        <v>0</v>
      </c>
      <c r="Q92">
        <f t="shared" si="6"/>
        <v>0</v>
      </c>
      <c r="R92">
        <f t="shared" si="6"/>
        <v>57.735026918962575</v>
      </c>
      <c r="S92">
        <f t="shared" si="6"/>
        <v>45.363235436327734</v>
      </c>
      <c r="T92">
        <f t="shared" si="6"/>
        <v>0</v>
      </c>
      <c r="U92">
        <f t="shared" si="6"/>
        <v>10.825317547305483</v>
      </c>
      <c r="V92">
        <f t="shared" si="6"/>
        <v>7.2168783648703219</v>
      </c>
      <c r="W92">
        <f t="shared" si="6"/>
        <v>3.6084391824351609</v>
      </c>
      <c r="X92">
        <f t="shared" si="6"/>
        <v>0</v>
      </c>
      <c r="Y92">
        <f t="shared" si="6"/>
        <v>0</v>
      </c>
      <c r="Z92">
        <f t="shared" si="6"/>
        <v>0</v>
      </c>
      <c r="AA92">
        <f t="shared" si="6"/>
        <v>0</v>
      </c>
      <c r="AB92">
        <f t="shared" si="6"/>
        <v>0</v>
      </c>
      <c r="AC92">
        <f t="shared" si="6"/>
        <v>0</v>
      </c>
      <c r="AD92">
        <f t="shared" si="6"/>
        <v>0</v>
      </c>
      <c r="AE92">
        <f t="shared" si="6"/>
        <v>0</v>
      </c>
      <c r="AF92">
        <f t="shared" si="6"/>
        <v>0</v>
      </c>
      <c r="AG92">
        <f t="shared" si="6"/>
        <v>0</v>
      </c>
      <c r="AH92">
        <f t="shared" si="6"/>
        <v>0</v>
      </c>
      <c r="AI92">
        <f t="shared" si="6"/>
        <v>0</v>
      </c>
      <c r="AJ92">
        <f t="shared" si="6"/>
        <v>0</v>
      </c>
      <c r="AK92">
        <f t="shared" si="6"/>
        <v>0</v>
      </c>
      <c r="AL92">
        <f t="shared" si="6"/>
        <v>0</v>
      </c>
      <c r="AM92">
        <f t="shared" si="6"/>
        <v>0</v>
      </c>
      <c r="AN92">
        <f t="shared" si="6"/>
        <v>0</v>
      </c>
      <c r="AO92">
        <f t="shared" si="6"/>
        <v>0</v>
      </c>
      <c r="AP92">
        <f t="shared" si="6"/>
        <v>0</v>
      </c>
      <c r="AQ92">
        <f t="shared" si="6"/>
        <v>52.041649986653319</v>
      </c>
      <c r="AR92">
        <f t="shared" si="6"/>
        <v>0</v>
      </c>
      <c r="AS92">
        <f t="shared" si="6"/>
        <v>0</v>
      </c>
      <c r="AT92">
        <f t="shared" si="6"/>
        <v>0</v>
      </c>
      <c r="AU92">
        <f t="shared" si="6"/>
        <v>0</v>
      </c>
      <c r="AV92">
        <f t="shared" si="6"/>
        <v>0</v>
      </c>
      <c r="AW92">
        <f>STDEV(AW86,AW88)</f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V93" si="7">STDEV(C86:C88)/SQRT(3)</f>
        <v>0</v>
      </c>
      <c r="D93">
        <f t="shared" si="7"/>
        <v>0</v>
      </c>
      <c r="E93">
        <f t="shared" si="7"/>
        <v>0</v>
      </c>
      <c r="F93">
        <f t="shared" si="7"/>
        <v>2.2222222222222237</v>
      </c>
      <c r="G93">
        <f t="shared" si="7"/>
        <v>0</v>
      </c>
      <c r="H93">
        <f t="shared" si="7"/>
        <v>0</v>
      </c>
      <c r="I93">
        <f t="shared" si="7"/>
        <v>0</v>
      </c>
      <c r="J93">
        <f t="shared" si="7"/>
        <v>0</v>
      </c>
      <c r="K93">
        <f t="shared" si="7"/>
        <v>0</v>
      </c>
      <c r="L93">
        <f t="shared" si="7"/>
        <v>0</v>
      </c>
      <c r="M93">
        <f t="shared" si="7"/>
        <v>0</v>
      </c>
      <c r="N93">
        <f t="shared" si="7"/>
        <v>0</v>
      </c>
      <c r="O93">
        <f t="shared" si="7"/>
        <v>0</v>
      </c>
      <c r="P93">
        <f t="shared" si="7"/>
        <v>0</v>
      </c>
      <c r="Q93">
        <f t="shared" si="7"/>
        <v>0</v>
      </c>
      <c r="R93">
        <f t="shared" si="7"/>
        <v>33.333333333333336</v>
      </c>
      <c r="S93">
        <f t="shared" si="7"/>
        <v>26.19047619047619</v>
      </c>
      <c r="T93">
        <f t="shared" si="7"/>
        <v>0</v>
      </c>
      <c r="U93">
        <f t="shared" si="7"/>
        <v>6.25</v>
      </c>
      <c r="V93">
        <f t="shared" si="7"/>
        <v>4.166666666666667</v>
      </c>
      <c r="W93">
        <f t="shared" si="7"/>
        <v>2.0833333333333335</v>
      </c>
      <c r="X93">
        <f t="shared" si="7"/>
        <v>0</v>
      </c>
      <c r="Y93">
        <f t="shared" si="7"/>
        <v>0</v>
      </c>
      <c r="Z93">
        <f t="shared" si="7"/>
        <v>0</v>
      </c>
      <c r="AA93">
        <f t="shared" si="7"/>
        <v>0</v>
      </c>
      <c r="AB93">
        <f t="shared" si="7"/>
        <v>0</v>
      </c>
      <c r="AC93">
        <f t="shared" si="7"/>
        <v>0</v>
      </c>
      <c r="AD93">
        <f t="shared" si="7"/>
        <v>0</v>
      </c>
      <c r="AE93">
        <f t="shared" si="7"/>
        <v>0</v>
      </c>
      <c r="AF93">
        <f t="shared" si="7"/>
        <v>0</v>
      </c>
      <c r="AG93">
        <f t="shared" si="7"/>
        <v>0</v>
      </c>
      <c r="AH93">
        <f t="shared" si="7"/>
        <v>0</v>
      </c>
      <c r="AI93">
        <f t="shared" si="7"/>
        <v>0</v>
      </c>
      <c r="AJ93">
        <f t="shared" si="7"/>
        <v>0</v>
      </c>
      <c r="AK93">
        <f t="shared" si="7"/>
        <v>0</v>
      </c>
      <c r="AL93">
        <f t="shared" si="7"/>
        <v>0</v>
      </c>
      <c r="AM93">
        <f t="shared" si="7"/>
        <v>0</v>
      </c>
      <c r="AN93">
        <f t="shared" si="7"/>
        <v>0</v>
      </c>
      <c r="AO93">
        <f t="shared" si="7"/>
        <v>0</v>
      </c>
      <c r="AP93">
        <f t="shared" si="7"/>
        <v>0</v>
      </c>
      <c r="AQ93">
        <f t="shared" si="7"/>
        <v>30.04626062886658</v>
      </c>
      <c r="AR93">
        <f t="shared" si="7"/>
        <v>0</v>
      </c>
      <c r="AS93">
        <f t="shared" si="7"/>
        <v>0</v>
      </c>
      <c r="AT93">
        <f t="shared" si="7"/>
        <v>0</v>
      </c>
      <c r="AU93">
        <f t="shared" si="7"/>
        <v>0</v>
      </c>
      <c r="AV93">
        <f t="shared" si="7"/>
        <v>0</v>
      </c>
      <c r="AW93">
        <f>STDEV(AW86,AW88)/SQRT(3)</f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91.552080053182181</v>
      </c>
      <c r="C97">
        <f t="shared" ref="C97:AW97" si="8">C47/C39*100</f>
        <v>80.324545636109448</v>
      </c>
      <c r="D97">
        <f t="shared" si="8"/>
        <v>86.053563356938383</v>
      </c>
      <c r="E97">
        <f t="shared" si="8"/>
        <v>101.61942000651678</v>
      </c>
      <c r="F97">
        <f t="shared" si="8"/>
        <v>87.566606149168251</v>
      </c>
      <c r="G97">
        <f t="shared" si="8"/>
        <v>95.901750301192578</v>
      </c>
      <c r="H97">
        <f t="shared" si="8"/>
        <v>107.63116057233705</v>
      </c>
      <c r="I97">
        <f t="shared" si="8"/>
        <v>89.414093174570112</v>
      </c>
      <c r="J97">
        <f t="shared" si="8"/>
        <v>67.960045525338458</v>
      </c>
      <c r="K97">
        <f t="shared" si="8"/>
        <v>79.98952756021653</v>
      </c>
      <c r="L97">
        <f t="shared" si="8"/>
        <v>54.882852361320879</v>
      </c>
      <c r="M97">
        <f t="shared" si="8"/>
        <v>40.593843639335333</v>
      </c>
      <c r="N97">
        <f t="shared" si="8"/>
        <v>54.603771463550224</v>
      </c>
      <c r="O97">
        <f t="shared" si="8"/>
        <v>56.575104666598584</v>
      </c>
      <c r="P97">
        <f t="shared" si="8"/>
        <v>53.743474677168237</v>
      </c>
      <c r="Q97">
        <f t="shared" si="8"/>
        <v>75.865083528046668</v>
      </c>
      <c r="R97">
        <f t="shared" si="8"/>
        <v>61.892172109901502</v>
      </c>
      <c r="S97">
        <f t="shared" si="8"/>
        <v>0</v>
      </c>
      <c r="T97">
        <f t="shared" si="8"/>
        <v>0</v>
      </c>
      <c r="U97">
        <f t="shared" si="8"/>
        <v>0</v>
      </c>
      <c r="V97">
        <f t="shared" si="8"/>
        <v>20.929237025768821</v>
      </c>
      <c r="W97">
        <f t="shared" si="8"/>
        <v>28.446598273158379</v>
      </c>
      <c r="X97">
        <f t="shared" si="8"/>
        <v>44.525413400779641</v>
      </c>
      <c r="Y97">
        <f t="shared" si="8"/>
        <v>86.477447347012557</v>
      </c>
      <c r="Z97">
        <f t="shared" si="8"/>
        <v>118.62515234488147</v>
      </c>
      <c r="AA97">
        <f t="shared" si="8"/>
        <v>126.64919632084897</v>
      </c>
      <c r="AB97">
        <f t="shared" si="8"/>
        <v>62.945782339781545</v>
      </c>
      <c r="AC97">
        <f t="shared" si="8"/>
        <v>53.856111382792058</v>
      </c>
      <c r="AD97">
        <f t="shared" si="8"/>
        <v>66.432322725085271</v>
      </c>
      <c r="AE97">
        <f t="shared" si="8"/>
        <v>57.793140070015347</v>
      </c>
      <c r="AF97">
        <f t="shared" si="8"/>
        <v>70.033736852550106</v>
      </c>
      <c r="AG97">
        <f t="shared" si="8"/>
        <v>57.596520322364789</v>
      </c>
      <c r="AH97">
        <f t="shared" si="8"/>
        <v>177.97545136658817</v>
      </c>
      <c r="AI97">
        <f t="shared" si="8"/>
        <v>58.170466193949565</v>
      </c>
      <c r="AJ97">
        <f t="shared" si="8"/>
        <v>59.21402481017514</v>
      </c>
      <c r="AK97">
        <f t="shared" si="8"/>
        <v>56.876925357890059</v>
      </c>
      <c r="AL97">
        <f t="shared" si="8"/>
        <v>61.677042512865818</v>
      </c>
      <c r="AM97">
        <f t="shared" si="8"/>
        <v>57.569403759777174</v>
      </c>
      <c r="AN97">
        <f t="shared" si="8"/>
        <v>58.825701334715966</v>
      </c>
      <c r="AO97">
        <f t="shared" si="8"/>
        <v>94.677499585475047</v>
      </c>
      <c r="AP97">
        <f t="shared" si="8"/>
        <v>0</v>
      </c>
      <c r="AQ97">
        <f t="shared" si="8"/>
        <v>0</v>
      </c>
      <c r="AR97">
        <f t="shared" si="8"/>
        <v>34.953452378202314</v>
      </c>
      <c r="AS97">
        <f t="shared" si="8"/>
        <v>56.205335874225817</v>
      </c>
      <c r="AT97">
        <f t="shared" si="8"/>
        <v>72.11721677302198</v>
      </c>
      <c r="AU97">
        <f t="shared" si="8"/>
        <v>79.861058225234601</v>
      </c>
      <c r="AV97">
        <f t="shared" si="8"/>
        <v>100.41290422165625</v>
      </c>
      <c r="AW97">
        <f t="shared" si="8"/>
        <v>92.473837254505597</v>
      </c>
    </row>
    <row r="98" spans="1:49" x14ac:dyDescent="0.25">
      <c r="A98" t="s">
        <v>1771</v>
      </c>
      <c r="B98">
        <f>B65/B57*100</f>
        <v>90.266308042443782</v>
      </c>
      <c r="C98">
        <f t="shared" ref="C98:AW98" si="9">C65/C57*100</f>
        <v>93.312335188983297</v>
      </c>
      <c r="D98">
        <f t="shared" si="9"/>
        <v>95.927666985295076</v>
      </c>
      <c r="E98">
        <f t="shared" si="9"/>
        <v>109.22081102830552</v>
      </c>
      <c r="F98">
        <f t="shared" si="9"/>
        <v>89.905724078395167</v>
      </c>
      <c r="G98">
        <f t="shared" si="9"/>
        <v>79.935810845123342</v>
      </c>
      <c r="H98">
        <f t="shared" si="9"/>
        <v>74.236721555032815</v>
      </c>
      <c r="I98">
        <f t="shared" si="9"/>
        <v>82.875659310768953</v>
      </c>
      <c r="J98">
        <f t="shared" si="9"/>
        <v>74.637072768627206</v>
      </c>
      <c r="K98">
        <f t="shared" si="9"/>
        <v>69.350392067883618</v>
      </c>
      <c r="L98">
        <f t="shared" si="9"/>
        <v>66.074018946226516</v>
      </c>
      <c r="M98">
        <f t="shared" si="9"/>
        <v>67.833694384269293</v>
      </c>
      <c r="N98">
        <f t="shared" si="9"/>
        <v>63.4502791267644</v>
      </c>
      <c r="O98">
        <f t="shared" si="9"/>
        <v>53.795572916666664</v>
      </c>
      <c r="P98">
        <f t="shared" si="9"/>
        <v>60.465628560577279</v>
      </c>
      <c r="Q98">
        <f t="shared" si="9"/>
        <v>68.05837484015774</v>
      </c>
      <c r="R98">
        <f t="shared" si="9"/>
        <v>78.07808348178672</v>
      </c>
      <c r="S98">
        <f t="shared" si="9"/>
        <v>0</v>
      </c>
      <c r="T98">
        <f t="shared" si="9"/>
        <v>0</v>
      </c>
      <c r="U98">
        <f t="shared" si="9"/>
        <v>6.9854565841110698</v>
      </c>
      <c r="V98">
        <f t="shared" si="9"/>
        <v>14.501474347444557</v>
      </c>
      <c r="W98">
        <f t="shared" si="9"/>
        <v>25.415249005842917</v>
      </c>
      <c r="X98">
        <f t="shared" si="9"/>
        <v>33.010132774283719</v>
      </c>
      <c r="Y98">
        <f t="shared" si="9"/>
        <v>61.965560314061385</v>
      </c>
      <c r="Z98">
        <f t="shared" si="9"/>
        <v>185.71520115578653</v>
      </c>
      <c r="AA98">
        <f t="shared" si="9"/>
        <v>84.01623640201332</v>
      </c>
      <c r="AB98">
        <f t="shared" si="9"/>
        <v>79.119851671077441</v>
      </c>
      <c r="AC98">
        <f t="shared" si="9"/>
        <v>70.938150962867638</v>
      </c>
      <c r="AD98">
        <f t="shared" si="9"/>
        <v>67.480752181419433</v>
      </c>
      <c r="AE98">
        <f t="shared" si="9"/>
        <v>67.350529582054889</v>
      </c>
      <c r="AF98">
        <f t="shared" si="9"/>
        <v>58.306041960000321</v>
      </c>
      <c r="AG98">
        <f t="shared" si="9"/>
        <v>76.490542457274927</v>
      </c>
      <c r="AH98">
        <f t="shared" si="9"/>
        <v>175.29792883696229</v>
      </c>
      <c r="AI98">
        <f t="shared" si="9"/>
        <v>88.651353694538031</v>
      </c>
      <c r="AJ98">
        <f t="shared" si="9"/>
        <v>58.710423699220115</v>
      </c>
      <c r="AK98">
        <f t="shared" si="9"/>
        <v>55.345370412972187</v>
      </c>
      <c r="AL98">
        <f t="shared" si="9"/>
        <v>70.227016870358213</v>
      </c>
      <c r="AM98">
        <f t="shared" si="9"/>
        <v>58.451453624483882</v>
      </c>
      <c r="AN98">
        <f t="shared" si="9"/>
        <v>63.927819471175582</v>
      </c>
      <c r="AO98">
        <f t="shared" si="9"/>
        <v>87.256197010338468</v>
      </c>
      <c r="AP98">
        <f t="shared" si="9"/>
        <v>0</v>
      </c>
      <c r="AQ98">
        <f t="shared" si="9"/>
        <v>6.1524843776835381</v>
      </c>
      <c r="AR98">
        <f t="shared" si="9"/>
        <v>45.130747875422792</v>
      </c>
      <c r="AS98">
        <f t="shared" si="9"/>
        <v>81.097364313082949</v>
      </c>
      <c r="AT98">
        <f t="shared" si="9"/>
        <v>95.863220798779722</v>
      </c>
      <c r="AU98">
        <f t="shared" si="9"/>
        <v>72.004463964288306</v>
      </c>
      <c r="AV98">
        <f t="shared" si="9"/>
        <v>82.660912567382866</v>
      </c>
      <c r="AW98">
        <f t="shared" si="9"/>
        <v>113.80526103070795</v>
      </c>
    </row>
    <row r="99" spans="1:49" x14ac:dyDescent="0.25">
      <c r="A99" t="s">
        <v>1772</v>
      </c>
      <c r="B99">
        <f>B83/B75*100</f>
        <v>89.018334714214049</v>
      </c>
      <c r="C99">
        <f t="shared" ref="C99:AW99" si="10">C83/C75*100</f>
        <v>87.263654553988289</v>
      </c>
      <c r="D99">
        <f t="shared" si="10"/>
        <v>98.671281463304865</v>
      </c>
      <c r="E99">
        <f t="shared" si="10"/>
        <v>89.697811335816922</v>
      </c>
      <c r="F99">
        <f t="shared" si="10"/>
        <v>95.910543130990419</v>
      </c>
      <c r="G99">
        <f t="shared" si="10"/>
        <v>106.87488043532171</v>
      </c>
      <c r="H99">
        <f t="shared" si="10"/>
        <v>72.320547542566828</v>
      </c>
      <c r="I99">
        <f t="shared" si="10"/>
        <v>87.63491696609303</v>
      </c>
      <c r="J99">
        <f t="shared" si="10"/>
        <v>93.981940777858114</v>
      </c>
      <c r="K99">
        <f t="shared" si="10"/>
        <v>63.20895837735052</v>
      </c>
      <c r="L99">
        <f t="shared" si="10"/>
        <v>94.088782194734904</v>
      </c>
      <c r="M99">
        <f t="shared" si="10"/>
        <v>91.372201923004198</v>
      </c>
      <c r="N99">
        <f t="shared" si="10"/>
        <v>66.117321292312056</v>
      </c>
      <c r="O99">
        <f t="shared" si="10"/>
        <v>62.033930433134302</v>
      </c>
      <c r="P99">
        <f t="shared" si="10"/>
        <v>57.899798159126689</v>
      </c>
      <c r="Q99">
        <f t="shared" si="10"/>
        <v>93.081477021874377</v>
      </c>
      <c r="R99">
        <f t="shared" si="10"/>
        <v>0</v>
      </c>
      <c r="S99">
        <f t="shared" si="10"/>
        <v>60.095547036272478</v>
      </c>
      <c r="T99">
        <f t="shared" si="10"/>
        <v>0</v>
      </c>
      <c r="U99">
        <f t="shared" si="10"/>
        <v>0</v>
      </c>
      <c r="V99">
        <f t="shared" si="10"/>
        <v>38.624626882850805</v>
      </c>
      <c r="W99">
        <f t="shared" si="10"/>
        <v>31.513566218522058</v>
      </c>
      <c r="X99">
        <f t="shared" si="10"/>
        <v>58.392084307988235</v>
      </c>
      <c r="Y99">
        <f t="shared" si="10"/>
        <v>84.082172123409222</v>
      </c>
      <c r="Z99">
        <f t="shared" si="10"/>
        <v>110.09035391950106</v>
      </c>
      <c r="AA99">
        <f t="shared" si="10"/>
        <v>200.19758299162302</v>
      </c>
      <c r="AB99">
        <f t="shared" si="10"/>
        <v>71.17894944036361</v>
      </c>
      <c r="AC99">
        <f t="shared" si="10"/>
        <v>92.527474606086983</v>
      </c>
      <c r="AD99">
        <f t="shared" si="10"/>
        <v>54.002744739249778</v>
      </c>
      <c r="AE99">
        <f t="shared" si="10"/>
        <v>69.300799907924272</v>
      </c>
      <c r="AF99">
        <f t="shared" si="10"/>
        <v>67.140760808217621</v>
      </c>
      <c r="AG99">
        <f t="shared" si="10"/>
        <v>78.126070120907215</v>
      </c>
      <c r="AH99">
        <f t="shared" si="10"/>
        <v>89.479524388027428</v>
      </c>
      <c r="AI99">
        <f t="shared" si="10"/>
        <v>118.78555076023318</v>
      </c>
      <c r="AJ99">
        <f t="shared" si="10"/>
        <v>98.619321717486002</v>
      </c>
      <c r="AK99">
        <f t="shared" si="10"/>
        <v>61.957154274097817</v>
      </c>
      <c r="AL99">
        <f t="shared" si="10"/>
        <v>62.494428424585877</v>
      </c>
      <c r="AM99">
        <f t="shared" si="10"/>
        <v>92.51129625143507</v>
      </c>
      <c r="AN99">
        <f t="shared" si="10"/>
        <v>53.511613334890981</v>
      </c>
      <c r="AO99">
        <f t="shared" si="10"/>
        <v>72.673689330329722</v>
      </c>
      <c r="AP99">
        <f t="shared" si="10"/>
        <v>0</v>
      </c>
      <c r="AQ99">
        <f t="shared" si="10"/>
        <v>102.48231275920958</v>
      </c>
      <c r="AR99">
        <f t="shared" si="10"/>
        <v>49.294299377883114</v>
      </c>
      <c r="AS99">
        <f t="shared" si="10"/>
        <v>76.142093142468042</v>
      </c>
      <c r="AT99">
        <f t="shared" si="10"/>
        <v>95.621967785755871</v>
      </c>
      <c r="AU99">
        <f t="shared" si="10"/>
        <v>87.504803329218134</v>
      </c>
      <c r="AV99">
        <f t="shared" si="10"/>
        <v>84.050589164636946</v>
      </c>
      <c r="AW99">
        <f t="shared" si="10"/>
        <v>96.694953104064325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N,N-Dimethylformamide</v>
      </c>
      <c r="D100" s="7" t="str">
        <f t="shared" ref="D100:AW100" si="11">D89</f>
        <v>N,N-Dimethylformamide</v>
      </c>
      <c r="E100" s="7" t="str">
        <f t="shared" si="11"/>
        <v>N,N-Dimethylformamide</v>
      </c>
      <c r="F100" s="7" t="str">
        <f t="shared" si="11"/>
        <v>N,N-Dimethylformamide</v>
      </c>
      <c r="G100" s="7" t="str">
        <f t="shared" si="11"/>
        <v>N,N-Dimethylformamide</v>
      </c>
      <c r="H100" s="7" t="str">
        <f t="shared" si="11"/>
        <v>N,N-Dimethylformamide</v>
      </c>
      <c r="I100" s="7" t="str">
        <f t="shared" si="11"/>
        <v>N,N-Dimethylformamide</v>
      </c>
      <c r="J100" s="7" t="str">
        <f t="shared" si="11"/>
        <v>DMSO</v>
      </c>
      <c r="K100" s="7" t="str">
        <f>K89</f>
        <v>Mepiquat chloride</v>
      </c>
      <c r="L100" s="7" t="str">
        <f t="shared" si="11"/>
        <v>Mepiquat chloride</v>
      </c>
      <c r="M100" s="7" t="str">
        <f t="shared" si="11"/>
        <v>Mepiquat chloride</v>
      </c>
      <c r="N100" s="7" t="str">
        <f t="shared" si="11"/>
        <v>Mepiquat chloride</v>
      </c>
      <c r="O100" s="7" t="str">
        <f t="shared" si="11"/>
        <v>Mepiquat chloride</v>
      </c>
      <c r="P100" s="7" t="str">
        <f t="shared" si="11"/>
        <v>Mepiquat chloride</v>
      </c>
      <c r="Q100" s="7" t="str">
        <f t="shared" si="11"/>
        <v>Mepiquat chloride</v>
      </c>
      <c r="R100" s="7" t="str">
        <f t="shared" si="11"/>
        <v>DMSO</v>
      </c>
      <c r="S100" s="7" t="str">
        <f t="shared" si="11"/>
        <v>Niclosamide</v>
      </c>
      <c r="T100" s="7" t="str">
        <f t="shared" si="11"/>
        <v>Niclosamide</v>
      </c>
      <c r="U100" s="7" t="str">
        <f t="shared" si="11"/>
        <v>Niclosamide</v>
      </c>
      <c r="V100" s="7" t="str">
        <f t="shared" si="11"/>
        <v>Niclosamide</v>
      </c>
      <c r="W100" s="7" t="str">
        <f t="shared" si="11"/>
        <v>Niclosamide</v>
      </c>
      <c r="X100" s="7" t="str">
        <f t="shared" si="11"/>
        <v>Niclosamide</v>
      </c>
      <c r="Y100" s="7" t="str">
        <f t="shared" si="11"/>
        <v>Niclosamide</v>
      </c>
      <c r="Z100" s="7" t="str">
        <f t="shared" si="11"/>
        <v>BIC</v>
      </c>
      <c r="AA100" s="7" t="str">
        <f t="shared" si="11"/>
        <v>Rifampicin</v>
      </c>
      <c r="AB100" s="7" t="str">
        <f t="shared" si="11"/>
        <v>Rifampicin</v>
      </c>
      <c r="AC100" s="7" t="str">
        <f t="shared" si="11"/>
        <v>Rifampicin</v>
      </c>
      <c r="AD100" s="7" t="str">
        <f t="shared" si="11"/>
        <v>Rifampicin</v>
      </c>
      <c r="AE100" s="7" t="str">
        <f t="shared" si="11"/>
        <v>Rifampicin</v>
      </c>
      <c r="AF100" s="7" t="str">
        <f t="shared" si="11"/>
        <v>Rifampicin</v>
      </c>
      <c r="AG100" s="7" t="str">
        <f t="shared" si="11"/>
        <v>Rifampicin</v>
      </c>
      <c r="AH100" s="7" t="str">
        <f t="shared" si="11"/>
        <v>BIC</v>
      </c>
      <c r="AI100" s="7" t="str">
        <f t="shared" si="11"/>
        <v>Daminozide</v>
      </c>
      <c r="AJ100" s="7" t="str">
        <f t="shared" si="11"/>
        <v>Daminozide</v>
      </c>
      <c r="AK100" s="7" t="str">
        <f t="shared" si="11"/>
        <v>Daminozide</v>
      </c>
      <c r="AL100" s="7" t="str">
        <f t="shared" si="11"/>
        <v>Daminozide</v>
      </c>
      <c r="AM100" s="7" t="str">
        <f t="shared" si="11"/>
        <v>Daminozide</v>
      </c>
      <c r="AN100" s="7" t="str">
        <f t="shared" si="11"/>
        <v>Daminozide</v>
      </c>
      <c r="AO100" s="7" t="str">
        <f t="shared" si="11"/>
        <v>Daminozide</v>
      </c>
      <c r="AP100" s="7" t="str">
        <f t="shared" si="11"/>
        <v>Lysis</v>
      </c>
      <c r="AQ100" s="7" t="str">
        <f t="shared" si="11"/>
        <v>Amiodarone hydrochloride</v>
      </c>
      <c r="AR100" s="7" t="str">
        <f t="shared" si="11"/>
        <v>Amiodarone hydrochloride</v>
      </c>
      <c r="AS100" s="7" t="str">
        <f t="shared" si="11"/>
        <v>Amiodarone hydrochloride</v>
      </c>
      <c r="AT100" s="7" t="str">
        <f t="shared" si="11"/>
        <v>Amiodarone hydrochloride</v>
      </c>
      <c r="AU100" s="7" t="str">
        <f t="shared" si="11"/>
        <v>Amiodarone hydrochloride</v>
      </c>
      <c r="AV100" s="7" t="str">
        <f t="shared" si="11"/>
        <v>Amiodarone hydrochloride</v>
      </c>
      <c r="AW100" s="7" t="str">
        <f t="shared" si="11"/>
        <v>Amiodarone hydrochloride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90.278907603280004</v>
      </c>
      <c r="C102">
        <f t="shared" ref="C102:AV102" si="12">AVERAGE(C97:C99)</f>
        <v>86.96684512636034</v>
      </c>
      <c r="D102">
        <f t="shared" si="12"/>
        <v>93.55083726851278</v>
      </c>
      <c r="E102">
        <f t="shared" si="12"/>
        <v>100.17934745687974</v>
      </c>
      <c r="F102">
        <f t="shared" si="12"/>
        <v>91.127624452851293</v>
      </c>
      <c r="G102">
        <f t="shared" si="12"/>
        <v>94.23748052721254</v>
      </c>
      <c r="H102">
        <f t="shared" si="12"/>
        <v>84.729476556645565</v>
      </c>
      <c r="I102">
        <f t="shared" si="12"/>
        <v>86.641556483810703</v>
      </c>
      <c r="J102">
        <f t="shared" si="12"/>
        <v>78.859686357274583</v>
      </c>
      <c r="K102">
        <f t="shared" si="12"/>
        <v>70.849626001816887</v>
      </c>
      <c r="L102">
        <f t="shared" si="12"/>
        <v>71.681884500760773</v>
      </c>
      <c r="M102">
        <f t="shared" si="12"/>
        <v>66.599913315536284</v>
      </c>
      <c r="N102">
        <f t="shared" si="12"/>
        <v>61.390457294208893</v>
      </c>
      <c r="O102">
        <f t="shared" si="12"/>
        <v>57.468202672133181</v>
      </c>
      <c r="P102">
        <f t="shared" si="12"/>
        <v>57.369633798957409</v>
      </c>
      <c r="Q102">
        <f t="shared" si="12"/>
        <v>79.001645130026262</v>
      </c>
      <c r="R102">
        <f t="shared" si="12"/>
        <v>46.656751863896069</v>
      </c>
      <c r="S102">
        <f t="shared" si="12"/>
        <v>20.031849012090827</v>
      </c>
      <c r="T102">
        <f t="shared" si="12"/>
        <v>0</v>
      </c>
      <c r="U102">
        <f t="shared" si="12"/>
        <v>2.3284855280370231</v>
      </c>
      <c r="V102">
        <f t="shared" si="12"/>
        <v>24.685112752021393</v>
      </c>
      <c r="W102">
        <f t="shared" si="12"/>
        <v>28.458471165841118</v>
      </c>
      <c r="X102">
        <f t="shared" si="12"/>
        <v>45.309210161017198</v>
      </c>
      <c r="Y102">
        <f t="shared" si="12"/>
        <v>77.50839326149439</v>
      </c>
      <c r="Z102">
        <f t="shared" si="12"/>
        <v>138.14356914005637</v>
      </c>
      <c r="AA102">
        <f t="shared" si="12"/>
        <v>136.9543385714951</v>
      </c>
      <c r="AB102">
        <f t="shared" si="12"/>
        <v>71.081527817074189</v>
      </c>
      <c r="AC102">
        <f t="shared" si="12"/>
        <v>72.440578983915557</v>
      </c>
      <c r="AD102">
        <f t="shared" si="12"/>
        <v>62.638606548584825</v>
      </c>
      <c r="AE102">
        <f t="shared" si="12"/>
        <v>64.814823186664839</v>
      </c>
      <c r="AF102">
        <f t="shared" si="12"/>
        <v>65.160179873589357</v>
      </c>
      <c r="AG102">
        <f t="shared" si="12"/>
        <v>70.737710966848979</v>
      </c>
      <c r="AH102">
        <f t="shared" si="12"/>
        <v>147.58430153052595</v>
      </c>
      <c r="AI102">
        <f t="shared" si="12"/>
        <v>88.535790216240272</v>
      </c>
      <c r="AJ102">
        <f t="shared" si="12"/>
        <v>72.181256742293755</v>
      </c>
      <c r="AK102">
        <f t="shared" si="12"/>
        <v>58.059816681653352</v>
      </c>
      <c r="AL102">
        <f t="shared" si="12"/>
        <v>64.799495935936633</v>
      </c>
      <c r="AM102">
        <f t="shared" si="12"/>
        <v>69.510717878565387</v>
      </c>
      <c r="AN102">
        <f t="shared" si="12"/>
        <v>58.755044713594181</v>
      </c>
      <c r="AO102">
        <f t="shared" si="12"/>
        <v>84.869128642047741</v>
      </c>
      <c r="AP102">
        <f t="shared" si="12"/>
        <v>0</v>
      </c>
      <c r="AQ102">
        <f t="shared" si="12"/>
        <v>36.21159904563104</v>
      </c>
      <c r="AR102">
        <f t="shared" si="12"/>
        <v>43.126166543836071</v>
      </c>
      <c r="AS102">
        <f t="shared" si="12"/>
        <v>71.148264443258938</v>
      </c>
      <c r="AT102">
        <f t="shared" si="12"/>
        <v>87.867468452519191</v>
      </c>
      <c r="AU102">
        <f t="shared" si="12"/>
        <v>79.790108506247009</v>
      </c>
      <c r="AV102">
        <f t="shared" si="12"/>
        <v>89.041468651225344</v>
      </c>
      <c r="AW102">
        <f>AVERAGE(AW97,AW99)</f>
        <v>94.584395179284968</v>
      </c>
    </row>
    <row r="103" spans="1:49" x14ac:dyDescent="0.25">
      <c r="A103" t="s">
        <v>1774</v>
      </c>
      <c r="B103">
        <f>STDEV(B97:B99)</f>
        <v>1.266919659009849</v>
      </c>
      <c r="C103">
        <f t="shared" ref="C103:AV103" si="13">STDEV(C97:C99)</f>
        <v>6.4989800157164197</v>
      </c>
      <c r="D103">
        <f t="shared" si="13"/>
        <v>6.6361654726104229</v>
      </c>
      <c r="E103">
        <f t="shared" si="13"/>
        <v>9.840845286833396</v>
      </c>
      <c r="F103">
        <f t="shared" si="13"/>
        <v>4.3040796325087776</v>
      </c>
      <c r="G103">
        <f t="shared" si="13"/>
        <v>13.546428053432585</v>
      </c>
      <c r="H103">
        <f t="shared" si="13"/>
        <v>19.85656764844941</v>
      </c>
      <c r="I103">
        <f t="shared" si="13"/>
        <v>3.380510779992512</v>
      </c>
      <c r="J103">
        <f t="shared" si="13"/>
        <v>13.51508813410217</v>
      </c>
      <c r="K103">
        <f t="shared" si="13"/>
        <v>8.4901503117866461</v>
      </c>
      <c r="L103">
        <f t="shared" si="13"/>
        <v>20.195602258510267</v>
      </c>
      <c r="M103">
        <f t="shared" si="13"/>
        <v>25.411652431322359</v>
      </c>
      <c r="N103">
        <f t="shared" si="13"/>
        <v>6.0268239480882171</v>
      </c>
      <c r="O103">
        <f t="shared" si="13"/>
        <v>4.1911635231641959</v>
      </c>
      <c r="P103">
        <f t="shared" si="13"/>
        <v>3.392291835124611</v>
      </c>
      <c r="Q103">
        <f t="shared" si="13"/>
        <v>12.803024045568888</v>
      </c>
      <c r="R103">
        <f t="shared" si="13"/>
        <v>41.208437274440634</v>
      </c>
      <c r="S103">
        <f t="shared" si="13"/>
        <v>34.696180258489733</v>
      </c>
      <c r="T103">
        <f t="shared" si="13"/>
        <v>0</v>
      </c>
      <c r="U103">
        <f t="shared" si="13"/>
        <v>4.03305523924897</v>
      </c>
      <c r="V103">
        <f t="shared" si="13"/>
        <v>12.492460682944307</v>
      </c>
      <c r="W103">
        <f t="shared" si="13"/>
        <v>3.0491759429065692</v>
      </c>
      <c r="X103">
        <f t="shared" si="13"/>
        <v>12.709115584329664</v>
      </c>
      <c r="Y103">
        <f t="shared" si="13"/>
        <v>13.513662637237164</v>
      </c>
      <c r="Z103">
        <f t="shared" si="13"/>
        <v>41.418665182746977</v>
      </c>
      <c r="AA103">
        <f t="shared" si="13"/>
        <v>58.772215301520603</v>
      </c>
      <c r="AB103">
        <f t="shared" si="13"/>
        <v>8.0874747550088149</v>
      </c>
      <c r="AC103">
        <f t="shared" si="13"/>
        <v>19.379410487830246</v>
      </c>
      <c r="AD103">
        <f t="shared" si="13"/>
        <v>7.4972250182101385</v>
      </c>
      <c r="AE103">
        <f t="shared" si="13"/>
        <v>6.1586454621915063</v>
      </c>
      <c r="AF103">
        <f t="shared" si="13"/>
        <v>6.1095607454336944</v>
      </c>
      <c r="AG103">
        <f t="shared" si="13"/>
        <v>11.409947692721197</v>
      </c>
      <c r="AH103">
        <f t="shared" si="13"/>
        <v>50.338018701660616</v>
      </c>
      <c r="AI103">
        <f t="shared" si="13"/>
        <v>30.307707525191738</v>
      </c>
      <c r="AJ103">
        <f t="shared" si="13"/>
        <v>22.897420449563839</v>
      </c>
      <c r="AK103">
        <f t="shared" si="13"/>
        <v>3.4609746271008976</v>
      </c>
      <c r="AL103">
        <f t="shared" si="13"/>
        <v>4.7181052926315621</v>
      </c>
      <c r="AM103">
        <f t="shared" si="13"/>
        <v>19.923966901845802</v>
      </c>
      <c r="AN103">
        <f t="shared" si="13"/>
        <v>5.2084625214140212</v>
      </c>
      <c r="AO103">
        <f t="shared" si="13"/>
        <v>11.194440047732687</v>
      </c>
      <c r="AP103">
        <f t="shared" si="13"/>
        <v>0</v>
      </c>
      <c r="AQ103">
        <f t="shared" si="13"/>
        <v>57.474506418800367</v>
      </c>
      <c r="AR103">
        <f t="shared" si="13"/>
        <v>7.3775831342840661</v>
      </c>
      <c r="AS103">
        <f t="shared" si="13"/>
        <v>13.176001432832344</v>
      </c>
      <c r="AT103">
        <f t="shared" si="13"/>
        <v>13.640651440811078</v>
      </c>
      <c r="AU103">
        <f t="shared" si="13"/>
        <v>7.7504132473027934</v>
      </c>
      <c r="AV103">
        <f t="shared" si="13"/>
        <v>9.8724343735769988</v>
      </c>
      <c r="AW103">
        <f>STDEV(AW97,AW99)</f>
        <v>2.9847796413969916</v>
      </c>
    </row>
    <row r="104" spans="1:49" x14ac:dyDescent="0.25">
      <c r="A104" t="s">
        <v>1775</v>
      </c>
      <c r="B104">
        <f>STDEV(B97:B99)/SQRT(3)</f>
        <v>0.7314564061709653</v>
      </c>
      <c r="C104">
        <f t="shared" ref="C104:AV104" si="14">STDEV(C97:C99)/SQRT(3)</f>
        <v>3.7521878615318736</v>
      </c>
      <c r="D104">
        <f t="shared" si="14"/>
        <v>3.8313919219985277</v>
      </c>
      <c r="E104">
        <f t="shared" si="14"/>
        <v>5.6816146754067214</v>
      </c>
      <c r="F104">
        <f t="shared" si="14"/>
        <v>2.4849615344425282</v>
      </c>
      <c r="G104">
        <f t="shared" si="14"/>
        <v>7.8210338832072015</v>
      </c>
      <c r="H104">
        <f t="shared" si="14"/>
        <v>11.464194677014282</v>
      </c>
      <c r="I104">
        <f t="shared" si="14"/>
        <v>1.9517388088271086</v>
      </c>
      <c r="J104">
        <f t="shared" si="14"/>
        <v>7.8029397723454048</v>
      </c>
      <c r="K104">
        <f t="shared" si="14"/>
        <v>4.9017905679704059</v>
      </c>
      <c r="L104">
        <f t="shared" si="14"/>
        <v>11.659936400397518</v>
      </c>
      <c r="M104">
        <f t="shared" si="14"/>
        <v>14.671424371777173</v>
      </c>
      <c r="N104">
        <f t="shared" si="14"/>
        <v>3.4795884287872156</v>
      </c>
      <c r="O104">
        <f t="shared" si="14"/>
        <v>2.4197693883165892</v>
      </c>
      <c r="P104">
        <f t="shared" si="14"/>
        <v>1.9585406041789639</v>
      </c>
      <c r="Q104">
        <f t="shared" si="14"/>
        <v>7.3918293791504492</v>
      </c>
      <c r="R104">
        <f t="shared" si="14"/>
        <v>23.791702353282108</v>
      </c>
      <c r="S104">
        <f t="shared" si="14"/>
        <v>20.031849012090827</v>
      </c>
      <c r="T104">
        <f t="shared" si="14"/>
        <v>0</v>
      </c>
      <c r="U104">
        <f t="shared" si="14"/>
        <v>2.3284855280370236</v>
      </c>
      <c r="V104">
        <f t="shared" si="14"/>
        <v>7.2125255381387117</v>
      </c>
      <c r="W104">
        <f t="shared" si="14"/>
        <v>1.7604425514436388</v>
      </c>
      <c r="X104">
        <f t="shared" si="14"/>
        <v>7.3376113037747999</v>
      </c>
      <c r="Y104">
        <f t="shared" si="14"/>
        <v>7.8021167613466655</v>
      </c>
      <c r="Z104">
        <f t="shared" si="14"/>
        <v>23.913077492733947</v>
      </c>
      <c r="AA104">
        <f t="shared" si="14"/>
        <v>33.932154325203562</v>
      </c>
      <c r="AB104">
        <f t="shared" si="14"/>
        <v>4.6693057268686422</v>
      </c>
      <c r="AC104">
        <f t="shared" si="14"/>
        <v>11.18870786188505</v>
      </c>
      <c r="AD104">
        <f t="shared" si="14"/>
        <v>4.3285248824388205</v>
      </c>
      <c r="AE104">
        <f t="shared" si="14"/>
        <v>3.5556956154397334</v>
      </c>
      <c r="AF104">
        <f t="shared" si="14"/>
        <v>3.5273565410065144</v>
      </c>
      <c r="AG104">
        <f t="shared" si="14"/>
        <v>6.5875363718321323</v>
      </c>
      <c r="AH104">
        <f t="shared" si="14"/>
        <v>29.062668647876173</v>
      </c>
      <c r="AI104">
        <f t="shared" si="14"/>
        <v>17.498163098189899</v>
      </c>
      <c r="AJ104">
        <f t="shared" si="14"/>
        <v>13.219831860303724</v>
      </c>
      <c r="AK104">
        <f t="shared" si="14"/>
        <v>1.9981946326151681</v>
      </c>
      <c r="AL104">
        <f t="shared" si="14"/>
        <v>2.7239993607658306</v>
      </c>
      <c r="AM104">
        <f t="shared" si="14"/>
        <v>11.503107654105868</v>
      </c>
      <c r="AN104">
        <f t="shared" si="14"/>
        <v>3.0071072388024622</v>
      </c>
      <c r="AO104">
        <f t="shared" si="14"/>
        <v>6.4631129749855942</v>
      </c>
      <c r="AP104">
        <f t="shared" si="14"/>
        <v>0</v>
      </c>
      <c r="AQ104">
        <f t="shared" si="14"/>
        <v>33.18292175243527</v>
      </c>
      <c r="AR104">
        <f t="shared" si="14"/>
        <v>4.2594496085477491</v>
      </c>
      <c r="AS104">
        <f t="shared" si="14"/>
        <v>7.6071679740886484</v>
      </c>
      <c r="AT104">
        <f t="shared" si="14"/>
        <v>7.8754337812741335</v>
      </c>
      <c r="AU104">
        <f t="shared" si="14"/>
        <v>4.4747031746611095</v>
      </c>
      <c r="AV104">
        <f t="shared" si="14"/>
        <v>5.699852643141595</v>
      </c>
      <c r="AW104">
        <f>STDEV(AW97,AW99)/SQRT(2)</f>
        <v>2.1105579247793642</v>
      </c>
    </row>
    <row r="106" spans="1:49" x14ac:dyDescent="0.25">
      <c r="A106" t="s">
        <v>1773</v>
      </c>
      <c r="B106" s="165">
        <f>AVERAGE(B97:B99,J97:J99,R97:R99,)</f>
        <v>64.738603747335191</v>
      </c>
    </row>
    <row r="107" spans="1:49" x14ac:dyDescent="0.25">
      <c r="A107" t="s">
        <v>1774</v>
      </c>
      <c r="B107" s="165">
        <f>STDEV(B97:B99,J97:J99,R97:R99)</f>
        <v>29.229941981198859</v>
      </c>
    </row>
    <row r="108" spans="1:49" x14ac:dyDescent="0.25">
      <c r="A108" t="s">
        <v>1775</v>
      </c>
      <c r="B108" s="165">
        <f>STDEV(B97:B99,J97:J99,R97:R99)/SQRT(3)</f>
        <v>16.875914871242305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05" t="s">
        <v>1644</v>
      </c>
      <c r="C112" s="223" t="str">
        <f>D23</f>
        <v>TX015578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05" t="s">
        <v>1807</v>
      </c>
      <c r="K112" s="105" t="s">
        <v>1807</v>
      </c>
      <c r="L112" s="105" t="s">
        <v>1807</v>
      </c>
      <c r="M112" s="105" t="s">
        <v>1807</v>
      </c>
    </row>
    <row r="113" spans="1:29" x14ac:dyDescent="0.25">
      <c r="A113" s="6" t="s">
        <v>1659</v>
      </c>
      <c r="B113" s="105" t="s">
        <v>1644</v>
      </c>
      <c r="C113" s="223" t="str">
        <f t="shared" ref="C113:C117" si="15">D24</f>
        <v>TX000972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05" t="s">
        <v>1807</v>
      </c>
      <c r="K113" s="105" t="s">
        <v>1807</v>
      </c>
      <c r="L113" s="105" t="s">
        <v>1807</v>
      </c>
      <c r="M113" s="105" t="s">
        <v>1807</v>
      </c>
    </row>
    <row r="114" spans="1:29" x14ac:dyDescent="0.25">
      <c r="A114" s="6" t="s">
        <v>1660</v>
      </c>
      <c r="B114" s="105" t="s">
        <v>1644</v>
      </c>
      <c r="C114" s="223" t="str">
        <f t="shared" si="15"/>
        <v>TX012340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05" t="s">
        <v>1807</v>
      </c>
      <c r="K114" s="105" t="s">
        <v>1807</v>
      </c>
      <c r="L114" s="105" t="s">
        <v>1807</v>
      </c>
      <c r="M114" s="105" t="s">
        <v>1807</v>
      </c>
    </row>
    <row r="115" spans="1:29" x14ac:dyDescent="0.25">
      <c r="A115" s="6" t="s">
        <v>1661</v>
      </c>
      <c r="B115" s="105" t="s">
        <v>1686</v>
      </c>
      <c r="C115" s="223" t="str">
        <f t="shared" si="15"/>
        <v>TX009070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05" t="s">
        <v>1807</v>
      </c>
      <c r="K115" s="105" t="s">
        <v>1807</v>
      </c>
      <c r="L115" s="105" t="s">
        <v>1807</v>
      </c>
      <c r="M115" s="105" t="s">
        <v>1807</v>
      </c>
    </row>
    <row r="116" spans="1:29" x14ac:dyDescent="0.25">
      <c r="A116" s="6" t="s">
        <v>1662</v>
      </c>
      <c r="B116" s="105" t="s">
        <v>1686</v>
      </c>
      <c r="C116" s="223" t="str">
        <f t="shared" si="15"/>
        <v>TX000815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05" t="s">
        <v>1807</v>
      </c>
      <c r="K116" s="105" t="s">
        <v>1807</v>
      </c>
      <c r="L116" s="105" t="s">
        <v>1807</v>
      </c>
      <c r="M116" s="105" t="s">
        <v>1807</v>
      </c>
    </row>
    <row r="117" spans="1:29" x14ac:dyDescent="0.25">
      <c r="A117" s="6" t="s">
        <v>1663</v>
      </c>
      <c r="B117" s="105" t="s">
        <v>1687</v>
      </c>
      <c r="C117" s="223" t="str">
        <f t="shared" si="15"/>
        <v>TX004572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05" t="s">
        <v>1807</v>
      </c>
      <c r="K117" s="105" t="s">
        <v>1807</v>
      </c>
      <c r="L117" s="105" t="s">
        <v>1807</v>
      </c>
      <c r="M117" s="105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05" t="s">
        <v>1807</v>
      </c>
      <c r="G118" s="105" t="s">
        <v>1807</v>
      </c>
      <c r="H118" s="105" t="s">
        <v>1807</v>
      </c>
      <c r="I118" s="105" t="s">
        <v>1807</v>
      </c>
      <c r="J118" s="105" t="s">
        <v>1807</v>
      </c>
      <c r="K118" s="105" t="s">
        <v>1807</v>
      </c>
      <c r="L118" s="105" t="s">
        <v>1807</v>
      </c>
      <c r="M118" s="105" t="s">
        <v>1807</v>
      </c>
    </row>
    <row r="119" spans="1:29" x14ac:dyDescent="0.25">
      <c r="A119" s="6" t="s">
        <v>1665</v>
      </c>
      <c r="B119" s="105" t="s">
        <v>1807</v>
      </c>
      <c r="C119" s="105" t="s">
        <v>1807</v>
      </c>
      <c r="D119" s="105" t="s">
        <v>1807</v>
      </c>
      <c r="E119" s="105" t="s">
        <v>1807</v>
      </c>
      <c r="F119" s="105" t="s">
        <v>1807</v>
      </c>
      <c r="G119" s="105" t="s">
        <v>1807</v>
      </c>
      <c r="H119" s="105" t="s">
        <v>1807</v>
      </c>
      <c r="I119" s="105" t="s">
        <v>1807</v>
      </c>
      <c r="J119" s="105" t="s">
        <v>1807</v>
      </c>
      <c r="K119" s="105" t="s">
        <v>1807</v>
      </c>
      <c r="L119" s="105" t="s">
        <v>1807</v>
      </c>
      <c r="M119" s="105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1048-11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 s="106">
        <v>0.76529999999999998</v>
      </c>
      <c r="C126" s="106">
        <v>0.20749999999999999</v>
      </c>
      <c r="D126" s="106">
        <v>0.18840000000000001</v>
      </c>
      <c r="E126" s="106">
        <v>0.17949999999999999</v>
      </c>
      <c r="F126" s="106">
        <v>0.18890000000000001</v>
      </c>
      <c r="G126" s="106">
        <v>0.18820000000000001</v>
      </c>
      <c r="H126" s="106">
        <v>0.1857</v>
      </c>
      <c r="I126" s="106">
        <v>0.18859999999999999</v>
      </c>
      <c r="K126" t="s">
        <v>1658</v>
      </c>
      <c r="L126" s="106">
        <f>B126-$F$132</f>
        <v>0.68049999999999999</v>
      </c>
      <c r="M126" s="106">
        <f t="shared" ref="M126:S131" si="16">C126-$F$132</f>
        <v>0.12269999999999999</v>
      </c>
      <c r="N126" s="106">
        <f t="shared" si="16"/>
        <v>0.10360000000000001</v>
      </c>
      <c r="O126" s="106">
        <f t="shared" si="16"/>
        <v>9.4699999999999993E-2</v>
      </c>
      <c r="P126" s="106">
        <f t="shared" si="16"/>
        <v>0.10410000000000001</v>
      </c>
      <c r="Q126" s="106">
        <f t="shared" si="16"/>
        <v>0.10340000000000001</v>
      </c>
      <c r="R126" s="106">
        <f t="shared" si="16"/>
        <v>0.1009</v>
      </c>
      <c r="S126" s="106">
        <f t="shared" si="16"/>
        <v>0.10379999999999999</v>
      </c>
      <c r="U126" t="s">
        <v>1658</v>
      </c>
      <c r="V126" s="165">
        <f>L126/$L$131*100</f>
        <v>49.835225192237274</v>
      </c>
      <c r="W126" s="165">
        <f t="shared" ref="W126:AC131" si="17">M126/$L$131*100</f>
        <v>8.9857195166605628</v>
      </c>
      <c r="X126" s="165">
        <f t="shared" si="17"/>
        <v>7.5869644818747721</v>
      </c>
      <c r="Y126" s="165">
        <f t="shared" si="17"/>
        <v>6.9351885756133287</v>
      </c>
      <c r="Z126" s="165">
        <f t="shared" si="17"/>
        <v>7.6235811058220442</v>
      </c>
      <c r="AA126" s="165">
        <f t="shared" si="17"/>
        <v>7.5723178322958633</v>
      </c>
      <c r="AB126" s="165">
        <f t="shared" si="17"/>
        <v>7.389234712559503</v>
      </c>
      <c r="AC126" s="165">
        <f t="shared" si="17"/>
        <v>7.6016111314536801</v>
      </c>
    </row>
    <row r="127" spans="1:29" x14ac:dyDescent="0.25">
      <c r="A127" t="s">
        <v>1659</v>
      </c>
      <c r="B127" s="106">
        <v>0.25319999999999998</v>
      </c>
      <c r="C127" s="106">
        <v>0.2175</v>
      </c>
      <c r="D127" s="106">
        <v>0.21</v>
      </c>
      <c r="E127" s="106">
        <v>0.21110000000000001</v>
      </c>
      <c r="F127" s="106">
        <v>0.19750000000000001</v>
      </c>
      <c r="G127" s="106">
        <v>0.20319999999999999</v>
      </c>
      <c r="H127" s="106">
        <v>0.19850000000000001</v>
      </c>
      <c r="I127" s="106">
        <v>0.1908</v>
      </c>
      <c r="K127" t="s">
        <v>1659</v>
      </c>
      <c r="L127" s="106">
        <f t="shared" ref="L127:L131" si="18">B127-$F$132</f>
        <v>0.16839999999999999</v>
      </c>
      <c r="M127" s="106">
        <f t="shared" si="16"/>
        <v>0.13269999999999998</v>
      </c>
      <c r="N127" s="106">
        <f t="shared" si="16"/>
        <v>0.12519999999999998</v>
      </c>
      <c r="O127" s="106">
        <f t="shared" si="16"/>
        <v>0.12630000000000002</v>
      </c>
      <c r="P127" s="106">
        <f t="shared" si="16"/>
        <v>0.11270000000000001</v>
      </c>
      <c r="Q127" s="106">
        <f t="shared" si="16"/>
        <v>0.11839999999999999</v>
      </c>
      <c r="R127" s="106">
        <f t="shared" si="16"/>
        <v>0.11370000000000001</v>
      </c>
      <c r="S127" s="106">
        <f t="shared" si="16"/>
        <v>0.106</v>
      </c>
      <c r="U127" t="s">
        <v>1659</v>
      </c>
      <c r="V127" s="165">
        <f t="shared" ref="V127:V131" si="19">L127/$L$131*100</f>
        <v>12.332478945441231</v>
      </c>
      <c r="W127" s="165">
        <f t="shared" si="17"/>
        <v>9.7180519956060039</v>
      </c>
      <c r="X127" s="165">
        <f t="shared" si="17"/>
        <v>9.1688026363969239</v>
      </c>
      <c r="Y127" s="165">
        <f t="shared" si="17"/>
        <v>9.2493592090809251</v>
      </c>
      <c r="Z127" s="165">
        <f t="shared" si="17"/>
        <v>8.2533870377151235</v>
      </c>
      <c r="AA127" s="165">
        <f t="shared" si="17"/>
        <v>8.670816550714024</v>
      </c>
      <c r="AB127" s="165">
        <f t="shared" si="17"/>
        <v>8.3266202856096676</v>
      </c>
      <c r="AC127" s="165">
        <f t="shared" si="17"/>
        <v>7.7627242768216771</v>
      </c>
    </row>
    <row r="128" spans="1:29" x14ac:dyDescent="0.25">
      <c r="A128" t="s">
        <v>1660</v>
      </c>
      <c r="B128" s="106">
        <v>0.1807</v>
      </c>
      <c r="C128" s="106">
        <v>0.17330000000000001</v>
      </c>
      <c r="D128" s="106">
        <v>0.17610000000000001</v>
      </c>
      <c r="E128" s="106">
        <v>0.1777</v>
      </c>
      <c r="F128" s="106">
        <v>0.1633</v>
      </c>
      <c r="G128" s="106">
        <v>0.17130000000000001</v>
      </c>
      <c r="H128" s="106">
        <v>0.2387</v>
      </c>
      <c r="I128" s="106">
        <v>0.1575</v>
      </c>
      <c r="K128" t="s">
        <v>1660</v>
      </c>
      <c r="L128" s="106">
        <f t="shared" si="18"/>
        <v>9.5899999999999999E-2</v>
      </c>
      <c r="M128" s="106">
        <f t="shared" si="16"/>
        <v>8.8500000000000009E-2</v>
      </c>
      <c r="N128" s="106">
        <f t="shared" si="16"/>
        <v>9.1300000000000006E-2</v>
      </c>
      <c r="O128" s="106">
        <f t="shared" si="16"/>
        <v>9.2899999999999996E-2</v>
      </c>
      <c r="P128" s="106">
        <f t="shared" si="16"/>
        <v>7.85E-2</v>
      </c>
      <c r="Q128" s="106">
        <f t="shared" si="16"/>
        <v>8.6500000000000007E-2</v>
      </c>
      <c r="R128" s="106">
        <f t="shared" si="16"/>
        <v>0.15389999999999998</v>
      </c>
      <c r="S128" s="106">
        <f t="shared" si="16"/>
        <v>7.2700000000000001E-2</v>
      </c>
      <c r="U128" t="s">
        <v>1660</v>
      </c>
      <c r="V128" s="165">
        <f t="shared" si="19"/>
        <v>7.0230684730867816</v>
      </c>
      <c r="W128" s="165">
        <f t="shared" si="17"/>
        <v>6.4811424386671561</v>
      </c>
      <c r="X128" s="165">
        <f t="shared" si="17"/>
        <v>6.6861955327718796</v>
      </c>
      <c r="Y128" s="165">
        <f t="shared" si="17"/>
        <v>6.8033687294031493</v>
      </c>
      <c r="Z128" s="165">
        <f t="shared" si="17"/>
        <v>5.7488099597217142</v>
      </c>
      <c r="AA128" s="165">
        <f t="shared" si="17"/>
        <v>6.3346759428780679</v>
      </c>
      <c r="AB128" s="165">
        <f t="shared" si="17"/>
        <v>11.270596850970339</v>
      </c>
      <c r="AC128" s="165">
        <f t="shared" si="17"/>
        <v>5.3240571219333583</v>
      </c>
    </row>
    <row r="129" spans="1:29" x14ac:dyDescent="0.25">
      <c r="A129" t="s">
        <v>1661</v>
      </c>
      <c r="B129" s="106">
        <v>0.20230000000000001</v>
      </c>
      <c r="C129" s="106">
        <v>0.16020000000000001</v>
      </c>
      <c r="D129" s="106">
        <v>0.1565</v>
      </c>
      <c r="E129" s="106">
        <v>0.15640000000000001</v>
      </c>
      <c r="F129" s="106">
        <v>0.15659999999999999</v>
      </c>
      <c r="G129" s="106">
        <v>0.15620000000000001</v>
      </c>
      <c r="H129" s="106">
        <v>0.186</v>
      </c>
      <c r="I129" s="106">
        <v>0.16739999999999999</v>
      </c>
      <c r="K129" t="s">
        <v>1661</v>
      </c>
      <c r="L129" s="106">
        <f t="shared" si="18"/>
        <v>0.11750000000000001</v>
      </c>
      <c r="M129" s="106">
        <f t="shared" si="16"/>
        <v>7.5400000000000009E-2</v>
      </c>
      <c r="N129" s="106">
        <f t="shared" si="16"/>
        <v>7.17E-2</v>
      </c>
      <c r="O129" s="106">
        <f t="shared" si="16"/>
        <v>7.1600000000000011E-2</v>
      </c>
      <c r="P129" s="106">
        <f t="shared" si="16"/>
        <v>7.1799999999999989E-2</v>
      </c>
      <c r="Q129" s="106">
        <f t="shared" si="16"/>
        <v>7.1400000000000005E-2</v>
      </c>
      <c r="R129" s="106">
        <f t="shared" si="16"/>
        <v>0.1012</v>
      </c>
      <c r="S129" s="106">
        <f t="shared" si="16"/>
        <v>8.2599999999999993E-2</v>
      </c>
      <c r="U129" t="s">
        <v>1661</v>
      </c>
      <c r="V129" s="165">
        <f t="shared" si="19"/>
        <v>8.6049066276089352</v>
      </c>
      <c r="W129" s="165">
        <f t="shared" si="17"/>
        <v>5.5217868912486274</v>
      </c>
      <c r="X129" s="165">
        <f t="shared" si="17"/>
        <v>5.2508238740388142</v>
      </c>
      <c r="Y129" s="165">
        <f t="shared" si="17"/>
        <v>5.2435005492493598</v>
      </c>
      <c r="Z129" s="165">
        <f t="shared" si="17"/>
        <v>5.2581471988282678</v>
      </c>
      <c r="AA129" s="165">
        <f t="shared" si="17"/>
        <v>5.228853899670451</v>
      </c>
      <c r="AB129" s="165">
        <f t="shared" si="17"/>
        <v>7.4112046869278654</v>
      </c>
      <c r="AC129" s="165">
        <f t="shared" si="17"/>
        <v>6.049066276089345</v>
      </c>
    </row>
    <row r="130" spans="1:29" x14ac:dyDescent="0.25">
      <c r="A130" t="s">
        <v>1662</v>
      </c>
      <c r="B130" s="106">
        <v>0.1613</v>
      </c>
      <c r="C130" s="106">
        <v>0.16980000000000001</v>
      </c>
      <c r="D130" s="106">
        <v>0.15459999999999999</v>
      </c>
      <c r="E130" s="106">
        <v>0.14960000000000001</v>
      </c>
      <c r="F130" s="106">
        <v>0.1452</v>
      </c>
      <c r="G130" s="106">
        <v>0.15740000000000001</v>
      </c>
      <c r="H130" s="106">
        <v>0.158</v>
      </c>
      <c r="I130" s="106">
        <v>0.17150000000000001</v>
      </c>
      <c r="K130" t="s">
        <v>1662</v>
      </c>
      <c r="L130" s="106">
        <f t="shared" si="18"/>
        <v>7.6499999999999999E-2</v>
      </c>
      <c r="M130" s="106">
        <f t="shared" si="16"/>
        <v>8.5000000000000006E-2</v>
      </c>
      <c r="N130" s="106">
        <f t="shared" si="16"/>
        <v>6.9799999999999987E-2</v>
      </c>
      <c r="O130" s="106">
        <f t="shared" si="16"/>
        <v>6.480000000000001E-2</v>
      </c>
      <c r="P130" s="106">
        <f t="shared" si="16"/>
        <v>6.0399999999999995E-2</v>
      </c>
      <c r="Q130" s="106">
        <f t="shared" si="16"/>
        <v>7.2600000000000012E-2</v>
      </c>
      <c r="R130" s="106">
        <f t="shared" si="16"/>
        <v>7.3200000000000001E-2</v>
      </c>
      <c r="S130" s="106">
        <f t="shared" si="16"/>
        <v>8.6700000000000013E-2</v>
      </c>
      <c r="U130" t="s">
        <v>1662</v>
      </c>
      <c r="V130" s="165">
        <f t="shared" si="19"/>
        <v>5.6023434639326259</v>
      </c>
      <c r="W130" s="165">
        <f t="shared" si="17"/>
        <v>6.2248260710362509</v>
      </c>
      <c r="X130" s="165">
        <f t="shared" si="17"/>
        <v>5.1116807030391795</v>
      </c>
      <c r="Y130" s="165">
        <f t="shared" si="17"/>
        <v>4.7455144635664599</v>
      </c>
      <c r="Z130" s="165">
        <f t="shared" si="17"/>
        <v>4.4232881728304649</v>
      </c>
      <c r="AA130" s="165">
        <f t="shared" si="17"/>
        <v>5.3167337971439039</v>
      </c>
      <c r="AB130" s="165">
        <f t="shared" si="17"/>
        <v>5.3606737458806304</v>
      </c>
      <c r="AC130" s="165">
        <f t="shared" si="17"/>
        <v>6.3493225924569767</v>
      </c>
    </row>
    <row r="131" spans="1:29" x14ac:dyDescent="0.25">
      <c r="A131" t="s">
        <v>1663</v>
      </c>
      <c r="B131" s="106">
        <v>1.4502999999999999</v>
      </c>
      <c r="C131" s="106">
        <v>0.15140000000000001</v>
      </c>
      <c r="D131" s="106">
        <v>0.14660000000000001</v>
      </c>
      <c r="E131" s="106">
        <v>0.1512</v>
      </c>
      <c r="F131" s="106">
        <v>0.14280000000000001</v>
      </c>
      <c r="G131" s="106">
        <v>0.15329999999999999</v>
      </c>
      <c r="H131" s="106">
        <v>0.1699</v>
      </c>
      <c r="I131" s="106">
        <v>0.17680000000000001</v>
      </c>
      <c r="K131" t="s">
        <v>1663</v>
      </c>
      <c r="L131" s="106">
        <f t="shared" si="18"/>
        <v>1.3654999999999999</v>
      </c>
      <c r="M131" s="106">
        <f t="shared" si="16"/>
        <v>6.6600000000000006E-2</v>
      </c>
      <c r="N131" s="106">
        <f t="shared" si="16"/>
        <v>6.1800000000000008E-2</v>
      </c>
      <c r="O131" s="106">
        <f t="shared" si="16"/>
        <v>6.6400000000000001E-2</v>
      </c>
      <c r="P131" s="106">
        <f t="shared" si="16"/>
        <v>5.800000000000001E-2</v>
      </c>
      <c r="Q131" s="106">
        <f t="shared" si="16"/>
        <v>6.8499999999999991E-2</v>
      </c>
      <c r="R131" s="106">
        <f t="shared" si="16"/>
        <v>8.5099999999999995E-2</v>
      </c>
      <c r="S131" s="106">
        <f t="shared" si="16"/>
        <v>9.2000000000000012E-2</v>
      </c>
      <c r="U131" t="s">
        <v>1663</v>
      </c>
      <c r="V131" s="165">
        <f t="shared" si="19"/>
        <v>100</v>
      </c>
      <c r="W131" s="165">
        <f t="shared" si="17"/>
        <v>4.8773343097766393</v>
      </c>
      <c r="X131" s="165">
        <f t="shared" si="17"/>
        <v>4.5258147198828276</v>
      </c>
      <c r="Y131" s="165">
        <f t="shared" si="17"/>
        <v>4.8626876601977305</v>
      </c>
      <c r="Z131" s="165">
        <f t="shared" si="17"/>
        <v>4.24752837788356</v>
      </c>
      <c r="AA131" s="165">
        <f t="shared" si="17"/>
        <v>5.0164774807762722</v>
      </c>
      <c r="AB131" s="165">
        <f t="shared" si="17"/>
        <v>6.2321493958257053</v>
      </c>
      <c r="AC131" s="165">
        <f t="shared" si="17"/>
        <v>6.7374588062980605</v>
      </c>
    </row>
    <row r="132" spans="1:29" x14ac:dyDescent="0.25">
      <c r="A132" t="s">
        <v>1664</v>
      </c>
      <c r="B132" s="106">
        <v>7.1300000000000002E-2</v>
      </c>
      <c r="C132" s="106">
        <v>0.10489999999999999</v>
      </c>
      <c r="D132" s="106">
        <v>7.8200000000000006E-2</v>
      </c>
      <c r="E132" s="106">
        <v>3.9670000000000001</v>
      </c>
      <c r="F132" s="106">
        <f>AVERAGE(B132:D132)</f>
        <v>8.48E-2</v>
      </c>
      <c r="G132" s="106"/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B135" s="6"/>
      <c r="C135" s="6"/>
      <c r="D135" s="6"/>
      <c r="E135" s="6"/>
      <c r="F135" s="6"/>
      <c r="G135" s="6"/>
      <c r="H135" s="6"/>
      <c r="I135" s="6"/>
      <c r="L135" s="6"/>
      <c r="M135" s="6"/>
      <c r="N135" s="6"/>
      <c r="O135" s="6"/>
      <c r="P135" s="6"/>
      <c r="Q135" s="6"/>
      <c r="R135" s="6"/>
      <c r="S135" s="6"/>
    </row>
    <row r="136" spans="1:29" x14ac:dyDescent="0.25">
      <c r="A136" s="7" t="str">
        <f>A49</f>
        <v>MW 1048-14</v>
      </c>
      <c r="B136" s="6"/>
      <c r="C136" s="6"/>
      <c r="D136" s="6"/>
      <c r="E136" s="6"/>
      <c r="F136" s="6"/>
      <c r="G136" s="6"/>
      <c r="H136" s="6"/>
      <c r="I136" s="6"/>
      <c r="K136" t="s">
        <v>1788</v>
      </c>
      <c r="L136" s="6"/>
      <c r="M136" s="6"/>
      <c r="N136" s="6"/>
      <c r="O136" s="6"/>
      <c r="P136" s="6"/>
      <c r="Q136" s="6"/>
      <c r="R136" s="6"/>
      <c r="S136" s="6"/>
      <c r="U136" t="s">
        <v>1791</v>
      </c>
    </row>
    <row r="137" spans="1:29" x14ac:dyDescent="0.25">
      <c r="A137" t="s">
        <v>1789</v>
      </c>
      <c r="B137" s="6"/>
      <c r="C137" s="6"/>
      <c r="D137" s="6"/>
      <c r="E137" s="6"/>
      <c r="F137" s="6"/>
      <c r="G137" s="6"/>
      <c r="H137" s="6"/>
      <c r="I137" s="6"/>
      <c r="L137" s="6"/>
      <c r="M137" s="6"/>
      <c r="N137" s="6"/>
      <c r="O137" s="6"/>
      <c r="P137" s="6"/>
      <c r="Q137" s="6"/>
      <c r="R137" s="6"/>
      <c r="S137" s="6"/>
    </row>
    <row r="138" spans="1:29" x14ac:dyDescent="0.25">
      <c r="B138" s="6">
        <v>1</v>
      </c>
      <c r="C138" s="6">
        <v>2</v>
      </c>
      <c r="D138" s="6">
        <v>3</v>
      </c>
      <c r="E138" s="6">
        <v>4</v>
      </c>
      <c r="F138" s="6">
        <v>5</v>
      </c>
      <c r="G138" s="6">
        <v>6</v>
      </c>
      <c r="H138" s="6">
        <v>7</v>
      </c>
      <c r="I138" s="6">
        <v>8</v>
      </c>
      <c r="L138" s="6">
        <v>1</v>
      </c>
      <c r="M138" s="6">
        <v>2</v>
      </c>
      <c r="N138" s="6">
        <v>3</v>
      </c>
      <c r="O138" s="6">
        <v>4</v>
      </c>
      <c r="P138" s="6">
        <v>5</v>
      </c>
      <c r="Q138" s="6">
        <v>6</v>
      </c>
      <c r="R138" s="6">
        <v>7</v>
      </c>
      <c r="S138" s="6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 s="106">
        <v>0.23380000000000001</v>
      </c>
      <c r="C139" s="106">
        <v>0.21249999999999999</v>
      </c>
      <c r="D139" s="106">
        <v>0.21879999999999999</v>
      </c>
      <c r="E139" s="106">
        <v>0.24160000000000001</v>
      </c>
      <c r="F139" s="106">
        <v>0.24890000000000001</v>
      </c>
      <c r="G139" s="106">
        <v>0.22950000000000001</v>
      </c>
      <c r="H139" s="106">
        <v>0.22259999999999999</v>
      </c>
      <c r="I139" s="106">
        <v>0.221</v>
      </c>
      <c r="K139" t="s">
        <v>1658</v>
      </c>
      <c r="L139" s="106">
        <f>B139-$F$145</f>
        <v>0.15736666666666665</v>
      </c>
      <c r="M139" s="106">
        <f t="shared" ref="M139:S144" si="20">C139-$F$145</f>
        <v>0.13606666666666667</v>
      </c>
      <c r="N139" s="106">
        <f t="shared" si="20"/>
        <v>0.14236666666666664</v>
      </c>
      <c r="O139" s="106">
        <f t="shared" si="20"/>
        <v>0.16516666666666668</v>
      </c>
      <c r="P139" s="106">
        <f t="shared" si="20"/>
        <v>0.17246666666666666</v>
      </c>
      <c r="Q139" s="106">
        <f t="shared" si="20"/>
        <v>0.15306666666666668</v>
      </c>
      <c r="R139" s="106">
        <f t="shared" si="20"/>
        <v>0.14616666666666667</v>
      </c>
      <c r="S139" s="106">
        <f t="shared" si="20"/>
        <v>0.14456666666666668</v>
      </c>
      <c r="U139" t="s">
        <v>1658</v>
      </c>
      <c r="V139" s="165">
        <f>L139/$L$144*100</f>
        <v>5.2854311975907118</v>
      </c>
      <c r="W139" s="165">
        <f t="shared" ref="W139:AC144" si="21">M139/$L$144*100</f>
        <v>4.5700339225937903</v>
      </c>
      <c r="X139" s="165">
        <f t="shared" si="21"/>
        <v>4.7816302997055553</v>
      </c>
      <c r="Y139" s="165">
        <f t="shared" si="21"/>
        <v>5.5474076644909935</v>
      </c>
      <c r="Z139" s="165">
        <f t="shared" si="21"/>
        <v>5.7925907681284352</v>
      </c>
      <c r="AA139" s="165">
        <f t="shared" si="21"/>
        <v>5.1410082735303018</v>
      </c>
      <c r="AB139" s="165">
        <f t="shared" si="21"/>
        <v>4.9092598605031288</v>
      </c>
      <c r="AC139" s="165">
        <f t="shared" si="21"/>
        <v>4.855521098062046</v>
      </c>
    </row>
    <row r="140" spans="1:29" x14ac:dyDescent="0.25">
      <c r="A140" t="s">
        <v>1659</v>
      </c>
      <c r="B140" s="106">
        <v>0.3266</v>
      </c>
      <c r="C140" s="106">
        <v>0.30980000000000002</v>
      </c>
      <c r="D140" s="106">
        <v>0.3054</v>
      </c>
      <c r="E140" s="106">
        <v>0.30299999999999999</v>
      </c>
      <c r="F140" s="106">
        <v>0.27810000000000001</v>
      </c>
      <c r="G140" s="106">
        <v>0.30669999999999997</v>
      </c>
      <c r="H140" s="106">
        <v>0.2979</v>
      </c>
      <c r="I140" s="106">
        <v>0.318</v>
      </c>
      <c r="K140" t="s">
        <v>1659</v>
      </c>
      <c r="L140" s="106">
        <f t="shared" ref="L140:L144" si="22">B140-$F$145</f>
        <v>0.25016666666666665</v>
      </c>
      <c r="M140" s="106">
        <f t="shared" si="20"/>
        <v>0.23336666666666667</v>
      </c>
      <c r="N140" s="106">
        <f t="shared" si="20"/>
        <v>0.22896666666666665</v>
      </c>
      <c r="O140" s="106">
        <f t="shared" si="20"/>
        <v>0.22656666666666664</v>
      </c>
      <c r="P140" s="106">
        <f t="shared" si="20"/>
        <v>0.20166666666666666</v>
      </c>
      <c r="Q140" s="106">
        <f t="shared" si="20"/>
        <v>0.23026666666666662</v>
      </c>
      <c r="R140" s="106">
        <f t="shared" si="20"/>
        <v>0.22146666666666665</v>
      </c>
      <c r="S140" s="106">
        <f t="shared" si="20"/>
        <v>0.24156666666666665</v>
      </c>
      <c r="U140" t="s">
        <v>1659</v>
      </c>
      <c r="V140" s="165">
        <f t="shared" ref="V140:V144" si="23">L140/$L$144*100</f>
        <v>8.4022794191735422</v>
      </c>
      <c r="W140" s="165">
        <f t="shared" si="21"/>
        <v>7.838022413542169</v>
      </c>
      <c r="X140" s="165">
        <f t="shared" si="21"/>
        <v>7.6902408168291885</v>
      </c>
      <c r="Y140" s="165">
        <f t="shared" si="21"/>
        <v>7.609632673167563</v>
      </c>
      <c r="Z140" s="165">
        <f t="shared" si="21"/>
        <v>6.7733231826782054</v>
      </c>
      <c r="AA140" s="165">
        <f t="shared" si="21"/>
        <v>7.7339035613125677</v>
      </c>
      <c r="AB140" s="165">
        <f t="shared" si="21"/>
        <v>7.4383403678866102</v>
      </c>
      <c r="AC140" s="165">
        <f t="shared" si="21"/>
        <v>8.1134335710527203</v>
      </c>
    </row>
    <row r="141" spans="1:29" x14ac:dyDescent="0.25">
      <c r="A141" t="s">
        <v>1660</v>
      </c>
      <c r="B141" s="106">
        <v>0.25509999999999999</v>
      </c>
      <c r="C141" s="106">
        <v>0.24010000000000001</v>
      </c>
      <c r="D141" s="106">
        <v>0.23100000000000001</v>
      </c>
      <c r="E141" s="106">
        <v>0.254</v>
      </c>
      <c r="F141" s="106">
        <v>0.2407</v>
      </c>
      <c r="G141" s="106">
        <v>0.23300000000000001</v>
      </c>
      <c r="H141" s="106">
        <v>0.25750000000000001</v>
      </c>
      <c r="I141" s="106">
        <v>0.27850000000000003</v>
      </c>
      <c r="K141" t="s">
        <v>1660</v>
      </c>
      <c r="L141" s="106">
        <f t="shared" si="22"/>
        <v>0.17866666666666664</v>
      </c>
      <c r="M141" s="106">
        <f t="shared" si="20"/>
        <v>0.16366666666666668</v>
      </c>
      <c r="N141" s="106">
        <f t="shared" si="20"/>
        <v>0.15456666666666669</v>
      </c>
      <c r="O141" s="106">
        <f t="shared" si="20"/>
        <v>0.17756666666666665</v>
      </c>
      <c r="P141" s="106">
        <f t="shared" si="20"/>
        <v>0.16426666666666667</v>
      </c>
      <c r="Q141" s="106">
        <f t="shared" si="20"/>
        <v>0.15656666666666669</v>
      </c>
      <c r="R141" s="106">
        <f t="shared" si="20"/>
        <v>0.18106666666666665</v>
      </c>
      <c r="S141" s="106">
        <f t="shared" si="20"/>
        <v>0.20206666666666667</v>
      </c>
      <c r="U141" t="s">
        <v>1660</v>
      </c>
      <c r="V141" s="165">
        <f t="shared" si="23"/>
        <v>6.0008284725876324</v>
      </c>
      <c r="W141" s="165">
        <f t="shared" si="21"/>
        <v>5.4970275747024777</v>
      </c>
      <c r="X141" s="165">
        <f t="shared" si="21"/>
        <v>5.1913883633188167</v>
      </c>
      <c r="Y141" s="165">
        <f t="shared" si="21"/>
        <v>5.9638830734093879</v>
      </c>
      <c r="Z141" s="165">
        <f t="shared" si="21"/>
        <v>5.5171796106178839</v>
      </c>
      <c r="AA141" s="165">
        <f t="shared" si="21"/>
        <v>5.2585618163701708</v>
      </c>
      <c r="AB141" s="165">
        <f t="shared" si="21"/>
        <v>6.0814366162492579</v>
      </c>
      <c r="AC141" s="165">
        <f t="shared" si="21"/>
        <v>6.7867578732884768</v>
      </c>
    </row>
    <row r="142" spans="1:29" x14ac:dyDescent="0.25">
      <c r="A142" t="s">
        <v>1661</v>
      </c>
      <c r="B142" s="106">
        <v>0.2429</v>
      </c>
      <c r="C142" s="106">
        <v>0.27750000000000002</v>
      </c>
      <c r="D142" s="106">
        <v>0.26050000000000001</v>
      </c>
      <c r="E142" s="106">
        <v>0.2404</v>
      </c>
      <c r="F142" s="106">
        <v>0.24929999999999999</v>
      </c>
      <c r="G142" s="106">
        <v>0.26319999999999999</v>
      </c>
      <c r="H142" s="106">
        <v>0.27879999999999999</v>
      </c>
      <c r="I142" s="106">
        <v>0.43619999999999998</v>
      </c>
      <c r="K142" t="s">
        <v>1661</v>
      </c>
      <c r="L142" s="106">
        <f t="shared" si="22"/>
        <v>0.16646666666666665</v>
      </c>
      <c r="M142" s="106">
        <f t="shared" si="20"/>
        <v>0.20106666666666667</v>
      </c>
      <c r="N142" s="106">
        <f t="shared" si="20"/>
        <v>0.18406666666666666</v>
      </c>
      <c r="O142" s="106">
        <f t="shared" si="20"/>
        <v>0.16396666666666665</v>
      </c>
      <c r="P142" s="106">
        <f t="shared" si="20"/>
        <v>0.17286666666666667</v>
      </c>
      <c r="Q142" s="106">
        <f t="shared" si="20"/>
        <v>0.18676666666666664</v>
      </c>
      <c r="R142" s="106">
        <f t="shared" si="20"/>
        <v>0.20236666666666664</v>
      </c>
      <c r="S142" s="106">
        <f t="shared" si="20"/>
        <v>0.35976666666666662</v>
      </c>
      <c r="U142" t="s">
        <v>1661</v>
      </c>
      <c r="V142" s="165">
        <f t="shared" si="23"/>
        <v>5.5910704089743728</v>
      </c>
      <c r="W142" s="165">
        <f t="shared" si="21"/>
        <v>6.7531711467628002</v>
      </c>
      <c r="X142" s="165">
        <f t="shared" si="21"/>
        <v>6.1821967958262896</v>
      </c>
      <c r="Y142" s="165">
        <f t="shared" si="21"/>
        <v>5.5071035926601803</v>
      </c>
      <c r="Z142" s="165">
        <f t="shared" si="21"/>
        <v>5.8060254587387057</v>
      </c>
      <c r="AA142" s="165">
        <f t="shared" si="21"/>
        <v>6.2728809574456159</v>
      </c>
      <c r="AB142" s="165">
        <f t="shared" si="21"/>
        <v>6.7968338912461785</v>
      </c>
      <c r="AC142" s="165">
        <f t="shared" si="21"/>
        <v>12.083384646387746</v>
      </c>
    </row>
    <row r="143" spans="1:29" x14ac:dyDescent="0.25">
      <c r="A143" t="s">
        <v>1662</v>
      </c>
      <c r="B143" s="106">
        <v>0.2485</v>
      </c>
      <c r="C143" s="106">
        <v>0.23580000000000001</v>
      </c>
      <c r="D143" s="106">
        <v>0.22969999999999999</v>
      </c>
      <c r="E143" s="106">
        <v>0.2382</v>
      </c>
      <c r="F143" s="106">
        <v>0.25469999999999998</v>
      </c>
      <c r="G143" s="106">
        <v>0.22939999999999999</v>
      </c>
      <c r="H143" s="106">
        <v>0.23669999999999999</v>
      </c>
      <c r="I143" s="106">
        <v>0.21440000000000001</v>
      </c>
      <c r="K143" t="s">
        <v>1662</v>
      </c>
      <c r="L143" s="106">
        <f t="shared" si="22"/>
        <v>0.17206666666666665</v>
      </c>
      <c r="M143" s="106">
        <f t="shared" si="20"/>
        <v>0.15936666666666666</v>
      </c>
      <c r="N143" s="106">
        <f t="shared" si="20"/>
        <v>0.15326666666666666</v>
      </c>
      <c r="O143" s="106">
        <f t="shared" si="20"/>
        <v>0.16176666666666667</v>
      </c>
      <c r="P143" s="106">
        <f t="shared" si="20"/>
        <v>0.17826666666666663</v>
      </c>
      <c r="Q143" s="106">
        <f t="shared" si="20"/>
        <v>0.15296666666666664</v>
      </c>
      <c r="R143" s="106">
        <f t="shared" si="20"/>
        <v>0.16026666666666667</v>
      </c>
      <c r="S143" s="106">
        <f t="shared" si="20"/>
        <v>0.13796666666666668</v>
      </c>
      <c r="U143" t="s">
        <v>1662</v>
      </c>
      <c r="V143" s="165">
        <f t="shared" si="23"/>
        <v>5.7791560775181638</v>
      </c>
      <c r="W143" s="165">
        <f t="shared" si="21"/>
        <v>5.3526046506420659</v>
      </c>
      <c r="X143" s="165">
        <f t="shared" si="21"/>
        <v>5.1477256188354357</v>
      </c>
      <c r="Y143" s="165">
        <f t="shared" si="21"/>
        <v>5.4332127943036914</v>
      </c>
      <c r="Z143" s="165">
        <f t="shared" si="21"/>
        <v>5.9873937819773611</v>
      </c>
      <c r="AA143" s="165">
        <f t="shared" si="21"/>
        <v>5.1376496008777321</v>
      </c>
      <c r="AB143" s="165">
        <f t="shared" si="21"/>
        <v>5.3828327045151756</v>
      </c>
      <c r="AC143" s="165">
        <f t="shared" si="21"/>
        <v>4.6338487029925775</v>
      </c>
    </row>
    <row r="144" spans="1:29" x14ac:dyDescent="0.25">
      <c r="A144" t="s">
        <v>1663</v>
      </c>
      <c r="B144" s="106">
        <v>3.0537999999999998</v>
      </c>
      <c r="C144" s="106">
        <v>0.221</v>
      </c>
      <c r="D144" s="106">
        <v>0.22309999999999999</v>
      </c>
      <c r="E144" s="106">
        <v>0.19670000000000001</v>
      </c>
      <c r="F144" s="106">
        <v>0.21779999999999999</v>
      </c>
      <c r="G144" s="106">
        <v>0.2074</v>
      </c>
      <c r="H144" s="106">
        <v>0.15989999999999999</v>
      </c>
      <c r="I144" s="106">
        <v>0.19489999999999999</v>
      </c>
      <c r="K144" t="s">
        <v>1663</v>
      </c>
      <c r="L144" s="106">
        <f t="shared" si="22"/>
        <v>2.9773666666666667</v>
      </c>
      <c r="M144" s="106">
        <f t="shared" si="20"/>
        <v>0.14456666666666668</v>
      </c>
      <c r="N144" s="106">
        <f t="shared" si="20"/>
        <v>0.14666666666666667</v>
      </c>
      <c r="O144" s="106">
        <f t="shared" si="20"/>
        <v>0.12026666666666667</v>
      </c>
      <c r="P144" s="106">
        <f t="shared" si="20"/>
        <v>0.14136666666666664</v>
      </c>
      <c r="Q144" s="106">
        <f t="shared" si="20"/>
        <v>0.13096666666666668</v>
      </c>
      <c r="R144" s="106">
        <f t="shared" si="20"/>
        <v>8.3466666666666647E-2</v>
      </c>
      <c r="S144" s="106">
        <f t="shared" si="20"/>
        <v>0.11846666666666665</v>
      </c>
      <c r="U144" t="s">
        <v>1663</v>
      </c>
      <c r="V144" s="165">
        <f t="shared" si="23"/>
        <v>100</v>
      </c>
      <c r="W144" s="165">
        <f t="shared" si="21"/>
        <v>4.855521098062046</v>
      </c>
      <c r="X144" s="165">
        <f t="shared" si="21"/>
        <v>4.926053223765968</v>
      </c>
      <c r="Y144" s="165">
        <f t="shared" si="21"/>
        <v>4.0393636434880937</v>
      </c>
      <c r="Z144" s="165">
        <f t="shared" si="21"/>
        <v>4.7480435731798787</v>
      </c>
      <c r="AA144" s="165">
        <f t="shared" si="21"/>
        <v>4.3987416173128384</v>
      </c>
      <c r="AB144" s="165">
        <f t="shared" si="21"/>
        <v>2.8033721073431774</v>
      </c>
      <c r="AC144" s="165">
        <f t="shared" si="21"/>
        <v>3.9789075357418739</v>
      </c>
    </row>
    <row r="145" spans="1:29" x14ac:dyDescent="0.25">
      <c r="A145" t="s">
        <v>1664</v>
      </c>
      <c r="B145" s="106">
        <v>7.5600000000000001E-2</v>
      </c>
      <c r="C145" s="106">
        <v>7.6600000000000001E-2</v>
      </c>
      <c r="D145" s="106">
        <v>7.7100000000000002E-2</v>
      </c>
      <c r="E145" s="106">
        <v>4</v>
      </c>
      <c r="F145" s="106">
        <f>AVERAGE(B145:D145)</f>
        <v>7.6433333333333339E-2</v>
      </c>
      <c r="G145" s="106"/>
      <c r="H145" s="106"/>
      <c r="I145" s="10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A146" t="s">
        <v>1665</v>
      </c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B147" s="6"/>
      <c r="C147" s="6"/>
      <c r="D147" s="6"/>
      <c r="E147" s="6"/>
      <c r="F147" s="6"/>
      <c r="G147" s="6"/>
      <c r="H147" s="6"/>
      <c r="I147" s="6"/>
      <c r="L147" s="6"/>
      <c r="M147" s="6"/>
      <c r="N147" s="6"/>
      <c r="O147" s="6"/>
      <c r="P147" s="6"/>
      <c r="Q147" s="6"/>
      <c r="R147" s="6"/>
      <c r="S147" s="6"/>
    </row>
    <row r="148" spans="1:29" x14ac:dyDescent="0.25"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A149" s="7" t="str">
        <f>A67</f>
        <v>MW 1048-15</v>
      </c>
      <c r="B149" s="6"/>
      <c r="C149" s="6"/>
      <c r="D149" s="6"/>
      <c r="E149" s="6"/>
      <c r="F149" s="6"/>
      <c r="G149" s="6"/>
      <c r="H149" s="6"/>
      <c r="I149" s="6"/>
      <c r="K149" t="s">
        <v>1788</v>
      </c>
      <c r="L149" s="6"/>
      <c r="M149" s="6"/>
      <c r="N149" s="6"/>
      <c r="O149" s="6"/>
      <c r="P149" s="6"/>
      <c r="Q149" s="6"/>
      <c r="R149" s="6"/>
      <c r="S149" s="6"/>
      <c r="U149" t="s">
        <v>1791</v>
      </c>
    </row>
    <row r="150" spans="1:29" x14ac:dyDescent="0.25">
      <c r="A150" t="s">
        <v>1789</v>
      </c>
      <c r="B150" s="6"/>
      <c r="C150" s="6"/>
      <c r="D150" s="6"/>
      <c r="E150" s="6"/>
      <c r="F150" s="6"/>
      <c r="G150" s="6"/>
      <c r="H150" s="6"/>
      <c r="I150" s="6"/>
      <c r="L150" s="6"/>
      <c r="M150" s="6"/>
      <c r="N150" s="6"/>
      <c r="O150" s="6"/>
      <c r="P150" s="6"/>
      <c r="Q150" s="6"/>
      <c r="R150" s="6"/>
      <c r="S150" s="6"/>
    </row>
    <row r="151" spans="1:29" x14ac:dyDescent="0.25">
      <c r="B151" s="6">
        <v>1</v>
      </c>
      <c r="C151" s="6">
        <v>2</v>
      </c>
      <c r="D151" s="6">
        <v>3</v>
      </c>
      <c r="E151" s="6">
        <v>4</v>
      </c>
      <c r="F151" s="6">
        <v>5</v>
      </c>
      <c r="G151" s="6">
        <v>6</v>
      </c>
      <c r="H151" s="6">
        <v>7</v>
      </c>
      <c r="I151" s="6">
        <v>8</v>
      </c>
      <c r="L151" s="6">
        <v>1</v>
      </c>
      <c r="M151" s="6">
        <v>2</v>
      </c>
      <c r="N151" s="6">
        <v>3</v>
      </c>
      <c r="O151" s="6">
        <v>4</v>
      </c>
      <c r="P151" s="6">
        <v>5</v>
      </c>
      <c r="Q151" s="6">
        <v>6</v>
      </c>
      <c r="R151" s="6">
        <v>7</v>
      </c>
      <c r="S151" s="6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 s="106">
        <v>0.252</v>
      </c>
      <c r="C152" s="106">
        <v>0.17580000000000001</v>
      </c>
      <c r="D152" s="106">
        <v>0.22720000000000001</v>
      </c>
      <c r="E152" s="106">
        <v>0.24390000000000001</v>
      </c>
      <c r="F152" s="106">
        <v>0.73509999999999998</v>
      </c>
      <c r="G152" s="106">
        <v>0.2175</v>
      </c>
      <c r="H152" s="106">
        <v>0.25130000000000002</v>
      </c>
      <c r="I152" s="106">
        <v>0.22259999999999999</v>
      </c>
      <c r="K152" t="s">
        <v>1658</v>
      </c>
      <c r="L152" s="106">
        <f>B152-$F$158</f>
        <v>0.17203333333333332</v>
      </c>
      <c r="M152" s="106">
        <f t="shared" ref="M152:S157" si="24">C152-$F$158</f>
        <v>9.583333333333334E-2</v>
      </c>
      <c r="N152" s="106">
        <f t="shared" si="24"/>
        <v>0.14723333333333333</v>
      </c>
      <c r="O152" s="106">
        <f t="shared" si="24"/>
        <v>0.16393333333333332</v>
      </c>
      <c r="P152" s="106">
        <f t="shared" si="24"/>
        <v>0.65513333333333335</v>
      </c>
      <c r="Q152" s="106">
        <f t="shared" si="24"/>
        <v>0.13753333333333334</v>
      </c>
      <c r="R152" s="106">
        <f t="shared" si="24"/>
        <v>0.17133333333333334</v>
      </c>
      <c r="S152" s="106">
        <f t="shared" si="24"/>
        <v>0.14263333333333333</v>
      </c>
      <c r="U152" t="s">
        <v>1658</v>
      </c>
      <c r="V152" s="165">
        <f>L152/$L$157*100</f>
        <v>6.3548156721747473</v>
      </c>
      <c r="W152" s="165">
        <f t="shared" ref="W152:AC157" si="25">M152/$L$157*100</f>
        <v>3.5400300440810697</v>
      </c>
      <c r="X152" s="165">
        <f t="shared" si="25"/>
        <v>5.4387174625064638</v>
      </c>
      <c r="Y152" s="165">
        <f t="shared" si="25"/>
        <v>6.0556061762750257</v>
      </c>
      <c r="Z152" s="165">
        <f t="shared" si="25"/>
        <v>24.20026103873716</v>
      </c>
      <c r="AA152" s="165">
        <f t="shared" si="25"/>
        <v>5.080404856305563</v>
      </c>
      <c r="AB152" s="165">
        <f t="shared" si="25"/>
        <v>6.3289580614179819</v>
      </c>
      <c r="AC152" s="165">
        <f t="shared" si="25"/>
        <v>5.2687960203905728</v>
      </c>
    </row>
    <row r="153" spans="1:29" x14ac:dyDescent="0.25">
      <c r="A153" t="s">
        <v>1659</v>
      </c>
      <c r="B153" s="106">
        <v>0.3014</v>
      </c>
      <c r="C153" s="106">
        <v>0.29899999999999999</v>
      </c>
      <c r="D153" s="106">
        <v>0.29430000000000001</v>
      </c>
      <c r="E153" s="106">
        <v>0.26979999999999998</v>
      </c>
      <c r="F153" s="106">
        <v>0.28920000000000001</v>
      </c>
      <c r="G153" s="106">
        <v>0.30170000000000002</v>
      </c>
      <c r="H153" s="106">
        <v>0.28649999999999998</v>
      </c>
      <c r="I153" s="106">
        <v>0.26750000000000002</v>
      </c>
      <c r="K153" t="s">
        <v>1659</v>
      </c>
      <c r="L153" s="106">
        <f t="shared" ref="L153:L157" si="26">B153-$F$158</f>
        <v>0.22143333333333332</v>
      </c>
      <c r="M153" s="106">
        <f t="shared" si="24"/>
        <v>0.2190333333333333</v>
      </c>
      <c r="N153" s="106">
        <f t="shared" si="24"/>
        <v>0.21433333333333332</v>
      </c>
      <c r="O153" s="106">
        <f t="shared" si="24"/>
        <v>0.1898333333333333</v>
      </c>
      <c r="P153" s="106">
        <f t="shared" si="24"/>
        <v>0.20923333333333333</v>
      </c>
      <c r="Q153" s="106">
        <f t="shared" si="24"/>
        <v>0.22173333333333334</v>
      </c>
      <c r="R153" s="106">
        <f t="shared" si="24"/>
        <v>0.20653333333333329</v>
      </c>
      <c r="S153" s="106">
        <f t="shared" si="24"/>
        <v>0.18753333333333333</v>
      </c>
      <c r="U153" t="s">
        <v>1659</v>
      </c>
      <c r="V153" s="165">
        <f t="shared" ref="V153:AC157" si="27">L153/$L$157*100</f>
        <v>8.1796242027236659</v>
      </c>
      <c r="W153" s="165">
        <f t="shared" si="25"/>
        <v>8.0909695372718975</v>
      </c>
      <c r="X153" s="165">
        <f t="shared" si="25"/>
        <v>7.9173541507621819</v>
      </c>
      <c r="Y153" s="165">
        <f t="shared" si="25"/>
        <v>7.0123377742753696</v>
      </c>
      <c r="Z153" s="165">
        <f t="shared" si="25"/>
        <v>7.7289629866771721</v>
      </c>
      <c r="AA153" s="165">
        <f t="shared" si="25"/>
        <v>8.1907060359051389</v>
      </c>
      <c r="AB153" s="165">
        <f t="shared" si="25"/>
        <v>7.6292264880439307</v>
      </c>
      <c r="AC153" s="165">
        <f t="shared" si="25"/>
        <v>6.927377053217425</v>
      </c>
    </row>
    <row r="154" spans="1:29" x14ac:dyDescent="0.25">
      <c r="A154" t="s">
        <v>1660</v>
      </c>
      <c r="B154" s="106">
        <v>0.21360000000000001</v>
      </c>
      <c r="C154" s="106">
        <v>0.20250000000000001</v>
      </c>
      <c r="D154" s="106">
        <v>0.22239999999999999</v>
      </c>
      <c r="E154" s="106">
        <v>0.2165</v>
      </c>
      <c r="F154" s="106">
        <v>0.21240000000000001</v>
      </c>
      <c r="G154" s="106">
        <v>0.21229999999999999</v>
      </c>
      <c r="H154" s="106">
        <v>0.2268</v>
      </c>
      <c r="I154" s="106">
        <v>0.2132</v>
      </c>
      <c r="K154" t="s">
        <v>1660</v>
      </c>
      <c r="L154" s="106">
        <f t="shared" si="26"/>
        <v>0.13363333333333333</v>
      </c>
      <c r="M154" s="106">
        <f t="shared" si="24"/>
        <v>0.12253333333333334</v>
      </c>
      <c r="N154" s="106">
        <f t="shared" si="24"/>
        <v>0.1424333333333333</v>
      </c>
      <c r="O154" s="106">
        <f t="shared" si="24"/>
        <v>0.13653333333333334</v>
      </c>
      <c r="P154" s="106">
        <f t="shared" si="24"/>
        <v>0.13243333333333335</v>
      </c>
      <c r="Q154" s="106">
        <f t="shared" si="24"/>
        <v>0.1323333333333333</v>
      </c>
      <c r="R154" s="106">
        <f t="shared" si="24"/>
        <v>0.14683333333333332</v>
      </c>
      <c r="S154" s="106">
        <f t="shared" si="24"/>
        <v>0.13323333333333331</v>
      </c>
      <c r="U154" t="s">
        <v>1660</v>
      </c>
      <c r="V154" s="165">
        <f t="shared" si="27"/>
        <v>4.9363410249464366</v>
      </c>
      <c r="W154" s="165">
        <f t="shared" si="27"/>
        <v>4.5263131972320041</v>
      </c>
      <c r="X154" s="165">
        <f t="shared" si="27"/>
        <v>5.2614081316029235</v>
      </c>
      <c r="Y154" s="165">
        <f t="shared" si="27"/>
        <v>5.0434654123673255</v>
      </c>
      <c r="Z154" s="165">
        <f t="shared" si="27"/>
        <v>4.8920136922205533</v>
      </c>
      <c r="AA154" s="165">
        <f t="shared" si="27"/>
        <v>4.8883197478267277</v>
      </c>
      <c r="AB154" s="165">
        <f t="shared" si="27"/>
        <v>5.4239416849311679</v>
      </c>
      <c r="AC154" s="165">
        <f t="shared" si="27"/>
        <v>4.9215652473711415</v>
      </c>
    </row>
    <row r="155" spans="1:29" x14ac:dyDescent="0.25">
      <c r="A155" t="s">
        <v>1661</v>
      </c>
      <c r="B155" s="106">
        <v>0.24299999999999999</v>
      </c>
      <c r="C155" s="106">
        <v>0.2034</v>
      </c>
      <c r="D155" s="106">
        <v>0.20710000000000001</v>
      </c>
      <c r="E155" s="106">
        <v>0.21909999999999999</v>
      </c>
      <c r="F155" s="106">
        <v>0.24</v>
      </c>
      <c r="G155" s="106">
        <v>0.22450000000000001</v>
      </c>
      <c r="H155" s="106">
        <v>0.25829999999999997</v>
      </c>
      <c r="I155" s="106">
        <v>0.58199999999999996</v>
      </c>
      <c r="K155" t="s">
        <v>1661</v>
      </c>
      <c r="L155" s="106">
        <f t="shared" si="26"/>
        <v>0.16303333333333331</v>
      </c>
      <c r="M155" s="106">
        <f t="shared" si="24"/>
        <v>0.12343333333333333</v>
      </c>
      <c r="N155" s="106">
        <f t="shared" si="24"/>
        <v>0.12713333333333332</v>
      </c>
      <c r="O155" s="106">
        <f t="shared" si="24"/>
        <v>0.13913333333333333</v>
      </c>
      <c r="P155" s="106">
        <f t="shared" si="24"/>
        <v>0.16003333333333331</v>
      </c>
      <c r="Q155" s="106">
        <f t="shared" si="24"/>
        <v>0.14453333333333335</v>
      </c>
      <c r="R155" s="106">
        <f t="shared" si="24"/>
        <v>0.17833333333333329</v>
      </c>
      <c r="S155" s="106">
        <f t="shared" si="24"/>
        <v>0.50203333333333333</v>
      </c>
      <c r="U155" t="s">
        <v>1661</v>
      </c>
      <c r="V155" s="165">
        <f t="shared" si="27"/>
        <v>6.022360676730611</v>
      </c>
      <c r="W155" s="165">
        <f t="shared" si="27"/>
        <v>4.559558696776417</v>
      </c>
      <c r="X155" s="165">
        <f t="shared" si="27"/>
        <v>4.6962346393478942</v>
      </c>
      <c r="Y155" s="165">
        <f t="shared" si="27"/>
        <v>5.1395079666067423</v>
      </c>
      <c r="Z155" s="165">
        <f t="shared" si="27"/>
        <v>5.9115423449158992</v>
      </c>
      <c r="AA155" s="165">
        <f t="shared" si="27"/>
        <v>5.3389809638732233</v>
      </c>
      <c r="AB155" s="165">
        <f t="shared" si="27"/>
        <v>6.5875341689856413</v>
      </c>
      <c r="AC155" s="165">
        <f t="shared" si="27"/>
        <v>18.54483217179304</v>
      </c>
    </row>
    <row r="156" spans="1:29" x14ac:dyDescent="0.25">
      <c r="A156" t="s">
        <v>1662</v>
      </c>
      <c r="B156" s="106">
        <v>0.20619999999999999</v>
      </c>
      <c r="C156" s="106">
        <v>0.21249999999999999</v>
      </c>
      <c r="D156" s="106">
        <v>0.21679999999999999</v>
      </c>
      <c r="E156" s="106">
        <v>0.25919999999999999</v>
      </c>
      <c r="F156" s="106">
        <v>0.2127</v>
      </c>
      <c r="G156" s="106">
        <v>0.22370000000000001</v>
      </c>
      <c r="H156" s="106">
        <v>0.215</v>
      </c>
      <c r="I156" s="106">
        <v>0.21390000000000001</v>
      </c>
      <c r="K156" t="s">
        <v>1662</v>
      </c>
      <c r="L156" s="106">
        <f t="shared" si="26"/>
        <v>0.12623333333333331</v>
      </c>
      <c r="M156" s="106">
        <f t="shared" si="24"/>
        <v>0.13253333333333334</v>
      </c>
      <c r="N156" s="106">
        <f t="shared" si="24"/>
        <v>0.13683333333333331</v>
      </c>
      <c r="O156" s="106">
        <f t="shared" si="24"/>
        <v>0.1792333333333333</v>
      </c>
      <c r="P156" s="106">
        <f t="shared" si="24"/>
        <v>0.13273333333333331</v>
      </c>
      <c r="Q156" s="106">
        <f t="shared" si="24"/>
        <v>0.14373333333333332</v>
      </c>
      <c r="R156" s="106">
        <f t="shared" si="24"/>
        <v>0.13503333333333334</v>
      </c>
      <c r="S156" s="106">
        <f t="shared" si="24"/>
        <v>0.13393333333333335</v>
      </c>
      <c r="U156" t="s">
        <v>1662</v>
      </c>
      <c r="V156" s="165">
        <f t="shared" si="27"/>
        <v>4.6629891398034804</v>
      </c>
      <c r="W156" s="165">
        <f t="shared" si="25"/>
        <v>4.8957076366143761</v>
      </c>
      <c r="X156" s="165">
        <f t="shared" si="25"/>
        <v>5.054547245548795</v>
      </c>
      <c r="Y156" s="165">
        <f t="shared" si="25"/>
        <v>6.6207796685300551</v>
      </c>
      <c r="Z156" s="165">
        <f t="shared" si="25"/>
        <v>4.9030955254020228</v>
      </c>
      <c r="AA156" s="165">
        <f t="shared" si="25"/>
        <v>5.3094294087226332</v>
      </c>
      <c r="AB156" s="165">
        <f t="shared" si="25"/>
        <v>4.9880562464599691</v>
      </c>
      <c r="AC156" s="165">
        <f t="shared" si="25"/>
        <v>4.9474228581279087</v>
      </c>
    </row>
    <row r="157" spans="1:29" x14ac:dyDescent="0.25">
      <c r="A157" t="s">
        <v>1663</v>
      </c>
      <c r="B157" s="106">
        <v>2.7871000000000001</v>
      </c>
      <c r="C157" s="106">
        <v>0.20419999999999999</v>
      </c>
      <c r="D157" s="106">
        <v>0.1968</v>
      </c>
      <c r="E157" s="106">
        <v>0.18890000000000001</v>
      </c>
      <c r="F157" s="106">
        <v>0.20979999999999999</v>
      </c>
      <c r="G157" s="106">
        <v>0.20849999999999999</v>
      </c>
      <c r="H157" s="106">
        <v>0.20910000000000001</v>
      </c>
      <c r="I157" s="106">
        <v>0.20710000000000001</v>
      </c>
      <c r="K157" t="s">
        <v>1663</v>
      </c>
      <c r="L157" s="106">
        <f t="shared" si="26"/>
        <v>2.7071333333333336</v>
      </c>
      <c r="M157" s="106">
        <f t="shared" si="24"/>
        <v>0.12423333333333332</v>
      </c>
      <c r="N157" s="106">
        <f t="shared" si="24"/>
        <v>0.11683333333333333</v>
      </c>
      <c r="O157" s="106">
        <f t="shared" si="24"/>
        <v>0.10893333333333334</v>
      </c>
      <c r="P157" s="106">
        <f t="shared" si="24"/>
        <v>0.1298333333333333</v>
      </c>
      <c r="Q157" s="106">
        <f t="shared" si="24"/>
        <v>0.12853333333333333</v>
      </c>
      <c r="R157" s="106">
        <f t="shared" si="24"/>
        <v>0.12913333333333332</v>
      </c>
      <c r="S157" s="106">
        <f t="shared" si="24"/>
        <v>0.12713333333333332</v>
      </c>
      <c r="U157" t="s">
        <v>1663</v>
      </c>
      <c r="V157" s="165">
        <f t="shared" si="27"/>
        <v>100</v>
      </c>
      <c r="W157" s="165">
        <f t="shared" si="25"/>
        <v>4.5891102519270071</v>
      </c>
      <c r="X157" s="165">
        <f t="shared" si="25"/>
        <v>4.3157583667840509</v>
      </c>
      <c r="Y157" s="165">
        <f t="shared" si="25"/>
        <v>4.0239367596719777</v>
      </c>
      <c r="Z157" s="165">
        <f t="shared" si="25"/>
        <v>4.7959711379811347</v>
      </c>
      <c r="AA157" s="165">
        <f t="shared" si="25"/>
        <v>4.7479498608614268</v>
      </c>
      <c r="AB157" s="165">
        <f t="shared" si="25"/>
        <v>4.7701135272243693</v>
      </c>
      <c r="AC157" s="165">
        <f t="shared" si="25"/>
        <v>4.6962346393478942</v>
      </c>
    </row>
    <row r="158" spans="1:29" x14ac:dyDescent="0.25">
      <c r="A158" t="s">
        <v>1664</v>
      </c>
      <c r="B158" s="106">
        <v>7.8899999999999998E-2</v>
      </c>
      <c r="C158" s="106">
        <v>8.0399999999999999E-2</v>
      </c>
      <c r="D158" s="106">
        <v>8.0600000000000005E-2</v>
      </c>
      <c r="E158" s="106">
        <v>3.6739999999999999</v>
      </c>
      <c r="F158" s="106">
        <f>AVERAGE(B158:D158)</f>
        <v>7.9966666666666672E-2</v>
      </c>
      <c r="G158" s="106"/>
      <c r="H158" s="106"/>
      <c r="I158" s="106"/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 s="107">
        <f>AVERAGE(V152,V139,V126)</f>
        <v>20.491824020667579</v>
      </c>
      <c r="C164" s="107">
        <f t="shared" ref="C164:I169" si="28">AVERAGE(W152,W139,W126)</f>
        <v>5.6985944944451417</v>
      </c>
      <c r="D164" s="107">
        <f t="shared" si="28"/>
        <v>5.9357707480289301</v>
      </c>
      <c r="E164" s="107">
        <f t="shared" si="28"/>
        <v>6.1794008054597827</v>
      </c>
      <c r="F164" s="107">
        <f t="shared" si="28"/>
        <v>12.538810970895881</v>
      </c>
      <c r="G164" s="107">
        <f t="shared" si="28"/>
        <v>5.93124365404391</v>
      </c>
      <c r="H164" s="107">
        <f t="shared" si="28"/>
        <v>6.2091508781602043</v>
      </c>
      <c r="I164" s="107">
        <f t="shared" si="28"/>
        <v>5.9086427499687666</v>
      </c>
      <c r="K164" t="s">
        <v>1658</v>
      </c>
      <c r="L164">
        <f>STDEV(V152,V139,V126)/SQRT(3)</f>
        <v>14.674947927509871</v>
      </c>
      <c r="M164">
        <f t="shared" ref="M164:S169" si="29">STDEV(W152,W139,W126)/SQRT(3)</f>
        <v>1.6702415175849927</v>
      </c>
      <c r="N164">
        <f t="shared" si="29"/>
        <v>0.8471071252402228</v>
      </c>
      <c r="O164">
        <f t="shared" si="29"/>
        <v>0.40537135114202316</v>
      </c>
      <c r="P164">
        <f t="shared" si="29"/>
        <v>5.8546333408605626</v>
      </c>
      <c r="Q164">
        <f t="shared" si="29"/>
        <v>0.82072357048294398</v>
      </c>
      <c r="R164">
        <f t="shared" si="29"/>
        <v>0.71840892198852691</v>
      </c>
      <c r="S164">
        <f t="shared" si="29"/>
        <v>0.85484998603792872</v>
      </c>
    </row>
    <row r="165" spans="1:19" x14ac:dyDescent="0.25">
      <c r="A165" t="s">
        <v>1659</v>
      </c>
      <c r="B165" s="107">
        <f t="shared" ref="B165:I169" si="30">AVERAGE(V153,V140,V127)</f>
        <v>9.6381275224461458</v>
      </c>
      <c r="C165" s="107">
        <f t="shared" si="28"/>
        <v>8.5490146488066898</v>
      </c>
      <c r="D165" s="107">
        <f t="shared" si="28"/>
        <v>8.2587992013294311</v>
      </c>
      <c r="E165" s="107">
        <f t="shared" si="28"/>
        <v>7.9571098855079532</v>
      </c>
      <c r="F165" s="107">
        <f t="shared" si="28"/>
        <v>7.5852244023568334</v>
      </c>
      <c r="G165" s="107">
        <f t="shared" si="28"/>
        <v>8.1984753826439114</v>
      </c>
      <c r="H165" s="107">
        <f t="shared" si="28"/>
        <v>7.7980623805134028</v>
      </c>
      <c r="I165" s="107">
        <f t="shared" si="28"/>
        <v>7.6011783003639408</v>
      </c>
      <c r="K165" t="s">
        <v>1659</v>
      </c>
      <c r="L165">
        <f t="shared" ref="L165:S169" si="31">STDEV(V153,V140,V127)/SQRT(3)</f>
        <v>1.3487081509478902</v>
      </c>
      <c r="M165">
        <f t="shared" si="29"/>
        <v>0.58906190973713168</v>
      </c>
      <c r="N165">
        <f t="shared" si="29"/>
        <v>0.45970091925385465</v>
      </c>
      <c r="O165">
        <f t="shared" si="29"/>
        <v>0.66873550694993134</v>
      </c>
      <c r="P165">
        <f t="shared" si="29"/>
        <v>0.43326006016921575</v>
      </c>
      <c r="Q165">
        <f t="shared" si="29"/>
        <v>0.27049137970790232</v>
      </c>
      <c r="R165">
        <f t="shared" si="29"/>
        <v>0.26996263444965413</v>
      </c>
      <c r="S165">
        <f t="shared" si="29"/>
        <v>0.35178371326576935</v>
      </c>
    </row>
    <row r="166" spans="1:19" x14ac:dyDescent="0.25">
      <c r="A166" t="s">
        <v>1660</v>
      </c>
      <c r="B166" s="107">
        <f t="shared" si="30"/>
        <v>5.9867459902069493</v>
      </c>
      <c r="C166" s="107">
        <f t="shared" si="30"/>
        <v>5.5014944035338793</v>
      </c>
      <c r="D166" s="107">
        <f t="shared" si="30"/>
        <v>5.7129973425645391</v>
      </c>
      <c r="E166" s="107">
        <f t="shared" si="30"/>
        <v>5.9369057383932882</v>
      </c>
      <c r="F166" s="107">
        <f t="shared" si="30"/>
        <v>5.3860010875200501</v>
      </c>
      <c r="G166" s="107">
        <f t="shared" si="30"/>
        <v>5.4938525023583225</v>
      </c>
      <c r="H166" s="107">
        <f t="shared" si="30"/>
        <v>7.5919917173835882</v>
      </c>
      <c r="I166" s="107">
        <f t="shared" si="30"/>
        <v>5.677460080864325</v>
      </c>
      <c r="K166" t="s">
        <v>1660</v>
      </c>
      <c r="L166">
        <f t="shared" si="31"/>
        <v>0.60242747777584171</v>
      </c>
      <c r="M166">
        <f t="shared" si="31"/>
        <v>0.56431501403983331</v>
      </c>
      <c r="N166">
        <f t="shared" si="31"/>
        <v>0.48701872998026657</v>
      </c>
      <c r="O166">
        <f t="shared" si="31"/>
        <v>0.50821936004768797</v>
      </c>
      <c r="P166">
        <f t="shared" si="31"/>
        <v>0.2558846189806237</v>
      </c>
      <c r="Q166">
        <f t="shared" si="31"/>
        <v>0.43378483181005095</v>
      </c>
      <c r="R166">
        <f t="shared" si="31"/>
        <v>1.8490697384374439</v>
      </c>
      <c r="S166">
        <f t="shared" si="31"/>
        <v>0.56668807454071157</v>
      </c>
    </row>
    <row r="167" spans="1:19" x14ac:dyDescent="0.25">
      <c r="A167" t="s">
        <v>1661</v>
      </c>
      <c r="B167" s="107">
        <f t="shared" si="30"/>
        <v>6.7394459044379742</v>
      </c>
      <c r="C167" s="107">
        <f t="shared" si="30"/>
        <v>5.6115055782626149</v>
      </c>
      <c r="D167" s="107">
        <f t="shared" si="30"/>
        <v>5.3764184364043324</v>
      </c>
      <c r="E167" s="107">
        <f t="shared" si="30"/>
        <v>5.2967040361720938</v>
      </c>
      <c r="F167" s="107">
        <f t="shared" si="30"/>
        <v>5.6585716674942903</v>
      </c>
      <c r="G167" s="107">
        <f t="shared" si="30"/>
        <v>5.6135719403297628</v>
      </c>
      <c r="H167" s="107">
        <f t="shared" si="30"/>
        <v>6.931857582386562</v>
      </c>
      <c r="I167" s="107">
        <f t="shared" si="30"/>
        <v>12.225761031423376</v>
      </c>
      <c r="K167" t="s">
        <v>1661</v>
      </c>
      <c r="L167">
        <f t="shared" si="31"/>
        <v>0.94100311831496297</v>
      </c>
      <c r="M167">
        <f t="shared" si="31"/>
        <v>0.63482831728571876</v>
      </c>
      <c r="N167">
        <f t="shared" si="31"/>
        <v>0.43353253557002308</v>
      </c>
      <c r="O167">
        <f t="shared" si="31"/>
        <v>0.10939926011169354</v>
      </c>
      <c r="P167">
        <f t="shared" si="31"/>
        <v>0.20251606491583407</v>
      </c>
      <c r="Q167">
        <f t="shared" si="31"/>
        <v>0.33118387521394821</v>
      </c>
      <c r="R167">
        <f t="shared" si="31"/>
        <v>0.24717188918421606</v>
      </c>
      <c r="S167">
        <f t="shared" si="31"/>
        <v>3.6079192806158944</v>
      </c>
    </row>
    <row r="168" spans="1:19" x14ac:dyDescent="0.25">
      <c r="A168" t="s">
        <v>1662</v>
      </c>
      <c r="B168" s="107">
        <f t="shared" si="30"/>
        <v>5.3481628937514243</v>
      </c>
      <c r="C168" s="107">
        <f t="shared" si="28"/>
        <v>5.4910461194308979</v>
      </c>
      <c r="D168" s="107">
        <f t="shared" si="28"/>
        <v>5.104651189141137</v>
      </c>
      <c r="E168" s="107">
        <f t="shared" si="28"/>
        <v>5.5998356421334021</v>
      </c>
      <c r="F168" s="107">
        <f t="shared" si="28"/>
        <v>5.104592493403282</v>
      </c>
      <c r="G168" s="107">
        <f t="shared" si="28"/>
        <v>5.2546042689147567</v>
      </c>
      <c r="H168" s="107">
        <f t="shared" si="28"/>
        <v>5.2438542322852584</v>
      </c>
      <c r="I168" s="107">
        <f t="shared" si="28"/>
        <v>5.3101980511924873</v>
      </c>
      <c r="K168" t="s">
        <v>1662</v>
      </c>
      <c r="L168">
        <f t="shared" si="31"/>
        <v>0.34636829142069497</v>
      </c>
      <c r="M168">
        <f t="shared" si="29"/>
        <v>0.38987753777749273</v>
      </c>
      <c r="N168">
        <f t="shared" si="29"/>
        <v>2.7126941474717357E-2</v>
      </c>
      <c r="O168">
        <f t="shared" si="29"/>
        <v>0.54771564316439336</v>
      </c>
      <c r="P168">
        <f t="shared" si="29"/>
        <v>0.46262200561094552</v>
      </c>
      <c r="Q168">
        <f t="shared" si="29"/>
        <v>5.8515337887571871E-2</v>
      </c>
      <c r="R168">
        <f t="shared" si="29"/>
        <v>0.12805885629421604</v>
      </c>
      <c r="S168">
        <f t="shared" si="29"/>
        <v>0.52738886566612653</v>
      </c>
    </row>
    <row r="169" spans="1:19" x14ac:dyDescent="0.25">
      <c r="A169" t="s">
        <v>1663</v>
      </c>
      <c r="B169" s="107">
        <f t="shared" si="30"/>
        <v>100</v>
      </c>
      <c r="C169" s="107">
        <f t="shared" si="28"/>
        <v>4.7739885532552302</v>
      </c>
      <c r="D169" s="107">
        <f t="shared" si="28"/>
        <v>4.5892087701442819</v>
      </c>
      <c r="E169" s="107">
        <f t="shared" si="28"/>
        <v>4.308662687785934</v>
      </c>
      <c r="F169" s="107">
        <f t="shared" si="28"/>
        <v>4.5971810296815248</v>
      </c>
      <c r="G169" s="107">
        <f t="shared" si="28"/>
        <v>4.7210563196501791</v>
      </c>
      <c r="H169" s="107">
        <f t="shared" si="28"/>
        <v>4.601878343464417</v>
      </c>
      <c r="I169" s="107">
        <f t="shared" si="28"/>
        <v>5.1375336604626094</v>
      </c>
      <c r="K169" t="s">
        <v>1663</v>
      </c>
      <c r="L169">
        <f t="shared" si="31"/>
        <v>0</v>
      </c>
      <c r="M169">
        <f t="shared" si="29"/>
        <v>9.265337514599517E-2</v>
      </c>
      <c r="N169">
        <f t="shared" si="29"/>
        <v>0.17900563987489199</v>
      </c>
      <c r="O169">
        <f t="shared" si="29"/>
        <v>0.27704828082724009</v>
      </c>
      <c r="P169">
        <f t="shared" si="29"/>
        <v>0.17537293172831822</v>
      </c>
      <c r="Q169">
        <f t="shared" si="29"/>
        <v>0.17883124836130604</v>
      </c>
      <c r="R169">
        <f t="shared" si="29"/>
        <v>0.99337064772662775</v>
      </c>
      <c r="S169">
        <f t="shared" si="29"/>
        <v>0.826329211553399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05" t="s">
        <v>1644</v>
      </c>
      <c r="C175" s="223" t="str">
        <f>D23</f>
        <v>TX015578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05" t="s">
        <v>1807</v>
      </c>
      <c r="K175" s="105" t="s">
        <v>1807</v>
      </c>
      <c r="L175" s="105" t="s">
        <v>1807</v>
      </c>
      <c r="M175" s="105" t="s">
        <v>1807</v>
      </c>
    </row>
    <row r="176" spans="1:19" x14ac:dyDescent="0.25">
      <c r="A176" s="6" t="s">
        <v>1659</v>
      </c>
      <c r="B176" s="105" t="s">
        <v>1644</v>
      </c>
      <c r="C176" s="223" t="str">
        <f t="shared" ref="C176:C180" si="32">D24</f>
        <v>TX000972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05" t="s">
        <v>1807</v>
      </c>
      <c r="K176" s="105" t="s">
        <v>1807</v>
      </c>
      <c r="L176" s="105" t="s">
        <v>1807</v>
      </c>
      <c r="M176" s="105" t="s">
        <v>1807</v>
      </c>
    </row>
    <row r="177" spans="1:29" x14ac:dyDescent="0.25">
      <c r="A177" s="6" t="s">
        <v>1660</v>
      </c>
      <c r="B177" s="105" t="s">
        <v>1644</v>
      </c>
      <c r="C177" s="223" t="str">
        <f t="shared" si="32"/>
        <v>TX012340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05" t="s">
        <v>1807</v>
      </c>
      <c r="K177" s="105" t="s">
        <v>1807</v>
      </c>
      <c r="L177" s="105" t="s">
        <v>1807</v>
      </c>
      <c r="M177" s="105" t="s">
        <v>1807</v>
      </c>
    </row>
    <row r="178" spans="1:29" x14ac:dyDescent="0.25">
      <c r="A178" s="6" t="s">
        <v>1661</v>
      </c>
      <c r="B178" s="105" t="s">
        <v>1686</v>
      </c>
      <c r="C178" s="223" t="str">
        <f t="shared" si="32"/>
        <v>TX009070</v>
      </c>
      <c r="D178" s="224" t="s">
        <v>972</v>
      </c>
      <c r="E178" s="224" t="s">
        <v>972</v>
      </c>
      <c r="F178" s="224" t="s">
        <v>972</v>
      </c>
      <c r="G178" s="224" t="s">
        <v>972</v>
      </c>
      <c r="H178" s="224" t="s">
        <v>972</v>
      </c>
      <c r="I178" s="225" t="s">
        <v>972</v>
      </c>
      <c r="J178" s="105" t="s">
        <v>1807</v>
      </c>
      <c r="K178" s="105" t="s">
        <v>1807</v>
      </c>
      <c r="L178" s="105" t="s">
        <v>1807</v>
      </c>
      <c r="M178" s="105" t="s">
        <v>1807</v>
      </c>
    </row>
    <row r="179" spans="1:29" x14ac:dyDescent="0.25">
      <c r="A179" s="6" t="s">
        <v>1662</v>
      </c>
      <c r="B179" s="105" t="s">
        <v>1686</v>
      </c>
      <c r="C179" s="223" t="str">
        <f t="shared" si="32"/>
        <v>TX000815</v>
      </c>
      <c r="D179" s="224" t="s">
        <v>972</v>
      </c>
      <c r="E179" s="224" t="s">
        <v>972</v>
      </c>
      <c r="F179" s="224" t="s">
        <v>972</v>
      </c>
      <c r="G179" s="224" t="s">
        <v>972</v>
      </c>
      <c r="H179" s="224" t="s">
        <v>972</v>
      </c>
      <c r="I179" s="225" t="s">
        <v>972</v>
      </c>
      <c r="J179" s="105" t="s">
        <v>1807</v>
      </c>
      <c r="K179" s="105" t="s">
        <v>1807</v>
      </c>
      <c r="L179" s="105" t="s">
        <v>1807</v>
      </c>
      <c r="M179" s="105" t="s">
        <v>1807</v>
      </c>
    </row>
    <row r="180" spans="1:29" x14ac:dyDescent="0.25">
      <c r="A180" s="6" t="s">
        <v>1663</v>
      </c>
      <c r="B180" s="105" t="s">
        <v>1687</v>
      </c>
      <c r="C180" s="223" t="str">
        <f t="shared" si="32"/>
        <v>TX004572</v>
      </c>
      <c r="D180" s="224" t="s">
        <v>972</v>
      </c>
      <c r="E180" s="224" t="s">
        <v>972</v>
      </c>
      <c r="F180" s="224" t="s">
        <v>972</v>
      </c>
      <c r="G180" s="224" t="s">
        <v>972</v>
      </c>
      <c r="H180" s="224" t="s">
        <v>972</v>
      </c>
      <c r="I180" s="225" t="s">
        <v>972</v>
      </c>
      <c r="J180" s="105" t="s">
        <v>1807</v>
      </c>
      <c r="K180" s="105" t="s">
        <v>1807</v>
      </c>
      <c r="L180" s="105" t="s">
        <v>1807</v>
      </c>
      <c r="M180" s="105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04" t="s">
        <v>1807</v>
      </c>
      <c r="F181" s="105" t="s">
        <v>1807</v>
      </c>
      <c r="G181" s="105" t="s">
        <v>1807</v>
      </c>
      <c r="H181" s="105" t="s">
        <v>1807</v>
      </c>
      <c r="I181" s="105" t="s">
        <v>1807</v>
      </c>
      <c r="J181" s="105" t="s">
        <v>1807</v>
      </c>
      <c r="K181" s="105" t="s">
        <v>1807</v>
      </c>
      <c r="L181" s="105" t="s">
        <v>1807</v>
      </c>
      <c r="M181" s="105" t="s">
        <v>1807</v>
      </c>
    </row>
    <row r="182" spans="1:29" x14ac:dyDescent="0.25">
      <c r="A182" s="6" t="s">
        <v>1665</v>
      </c>
      <c r="B182" s="105" t="s">
        <v>1807</v>
      </c>
      <c r="C182" s="105" t="s">
        <v>1807</v>
      </c>
      <c r="D182" s="105" t="s">
        <v>1807</v>
      </c>
      <c r="E182" s="105" t="s">
        <v>1807</v>
      </c>
      <c r="F182" s="105" t="s">
        <v>1807</v>
      </c>
      <c r="G182" s="105" t="s">
        <v>1807</v>
      </c>
      <c r="H182" s="105" t="s">
        <v>1807</v>
      </c>
      <c r="I182" s="105" t="s">
        <v>1807</v>
      </c>
      <c r="J182" s="105" t="s">
        <v>1807</v>
      </c>
      <c r="K182" s="105" t="s">
        <v>1807</v>
      </c>
      <c r="L182" s="105" t="s">
        <v>1807</v>
      </c>
      <c r="M182" s="105" t="s">
        <v>1807</v>
      </c>
    </row>
    <row r="186" spans="1:29" x14ac:dyDescent="0.25">
      <c r="A186" s="7" t="str">
        <f>A31</f>
        <v>MW 1048-11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 s="6">
        <v>1</v>
      </c>
      <c r="C189" s="6">
        <v>2</v>
      </c>
      <c r="D189" s="6">
        <v>3</v>
      </c>
      <c r="E189" s="6">
        <v>4</v>
      </c>
      <c r="F189" s="6">
        <v>5</v>
      </c>
      <c r="G189" s="6">
        <v>6</v>
      </c>
      <c r="H189" s="6">
        <v>7</v>
      </c>
      <c r="I189" s="6">
        <v>8</v>
      </c>
      <c r="L189" s="6">
        <v>1</v>
      </c>
      <c r="M189" s="6">
        <v>2</v>
      </c>
      <c r="N189" s="6">
        <v>3</v>
      </c>
      <c r="O189" s="6">
        <v>4</v>
      </c>
      <c r="P189" s="6">
        <v>5</v>
      </c>
      <c r="Q189" s="6">
        <v>6</v>
      </c>
      <c r="R189" s="6">
        <v>7</v>
      </c>
      <c r="S189" s="6">
        <v>8</v>
      </c>
      <c r="V189" s="6">
        <v>1</v>
      </c>
      <c r="W189" s="6">
        <v>2</v>
      </c>
      <c r="X189" s="6">
        <v>3</v>
      </c>
      <c r="Y189" s="6">
        <v>4</v>
      </c>
      <c r="Z189" s="6">
        <v>5</v>
      </c>
      <c r="AA189" s="6">
        <v>6</v>
      </c>
      <c r="AB189" s="6">
        <v>7</v>
      </c>
      <c r="AC189" s="6">
        <v>8</v>
      </c>
    </row>
    <row r="190" spans="1:29" x14ac:dyDescent="0.25">
      <c r="A190" t="s">
        <v>1658</v>
      </c>
      <c r="B190" s="6">
        <v>52844</v>
      </c>
      <c r="C190" s="6">
        <v>54835</v>
      </c>
      <c r="D190" s="6">
        <v>57892</v>
      </c>
      <c r="E190" s="6">
        <v>53923</v>
      </c>
      <c r="F190" s="6">
        <v>53578</v>
      </c>
      <c r="G190" s="6">
        <v>49579</v>
      </c>
      <c r="H190" s="6">
        <v>57797</v>
      </c>
      <c r="I190" s="6">
        <v>58861</v>
      </c>
      <c r="K190" t="s">
        <v>1658</v>
      </c>
      <c r="L190" s="6">
        <f>B190-$E$196</f>
        <v>44599</v>
      </c>
      <c r="M190" s="6">
        <f t="shared" ref="M190:S195" si="33">C190-$E$196</f>
        <v>46590</v>
      </c>
      <c r="N190" s="6">
        <f t="shared" si="33"/>
        <v>49647</v>
      </c>
      <c r="O190" s="6">
        <f t="shared" si="33"/>
        <v>45678</v>
      </c>
      <c r="P190" s="6">
        <f t="shared" si="33"/>
        <v>45333</v>
      </c>
      <c r="Q190" s="6">
        <f t="shared" si="33"/>
        <v>41334</v>
      </c>
      <c r="R190" s="6">
        <f t="shared" si="33"/>
        <v>49552</v>
      </c>
      <c r="S190" s="6">
        <f t="shared" si="33"/>
        <v>50616</v>
      </c>
      <c r="U190" t="s">
        <v>1658</v>
      </c>
      <c r="V190" s="108">
        <f>L190/$O$196*100</f>
        <v>102.33979409200077</v>
      </c>
      <c r="W190" s="108">
        <f t="shared" ref="W190:AC195" si="34">M190/$O$196*100</f>
        <v>106.90847343542045</v>
      </c>
      <c r="X190" s="108">
        <f t="shared" si="34"/>
        <v>113.92326638008841</v>
      </c>
      <c r="Y190" s="108">
        <f t="shared" si="34"/>
        <v>104.81573834692284</v>
      </c>
      <c r="Z190" s="108">
        <f t="shared" si="34"/>
        <v>104.0240786917346</v>
      </c>
      <c r="AA190" s="108">
        <f t="shared" si="34"/>
        <v>94.847710688552681</v>
      </c>
      <c r="AB190" s="108">
        <f t="shared" si="34"/>
        <v>113.70527314170324</v>
      </c>
      <c r="AC190" s="108">
        <f t="shared" si="34"/>
        <v>116.14679741161713</v>
      </c>
    </row>
    <row r="191" spans="1:29" x14ac:dyDescent="0.25">
      <c r="A191" t="s">
        <v>1659</v>
      </c>
      <c r="B191" s="6">
        <v>52766</v>
      </c>
      <c r="C191" s="6">
        <v>50593</v>
      </c>
      <c r="D191" s="6">
        <v>54958</v>
      </c>
      <c r="E191" s="6">
        <v>17466</v>
      </c>
      <c r="F191" s="6">
        <v>55200</v>
      </c>
      <c r="G191" s="6">
        <v>49970</v>
      </c>
      <c r="H191" s="6">
        <v>57513</v>
      </c>
      <c r="I191" s="6">
        <v>53510</v>
      </c>
      <c r="K191" t="s">
        <v>1659</v>
      </c>
      <c r="L191" s="6">
        <f t="shared" ref="L191:L195" si="35">B191-$E$196</f>
        <v>44521</v>
      </c>
      <c r="M191" s="6">
        <f t="shared" si="33"/>
        <v>42348</v>
      </c>
      <c r="N191" s="6">
        <f t="shared" si="33"/>
        <v>46713</v>
      </c>
      <c r="O191" s="6">
        <f t="shared" si="33"/>
        <v>9221</v>
      </c>
      <c r="P191" s="6">
        <f t="shared" si="33"/>
        <v>46955</v>
      </c>
      <c r="Q191" s="6">
        <f t="shared" si="33"/>
        <v>41725</v>
      </c>
      <c r="R191" s="6">
        <f t="shared" si="33"/>
        <v>49268</v>
      </c>
      <c r="S191" s="6">
        <f t="shared" si="33"/>
        <v>45265</v>
      </c>
      <c r="U191" t="s">
        <v>1659</v>
      </c>
      <c r="V191" s="108">
        <f t="shared" ref="V191:V195" si="36">L191/$O$196*100</f>
        <v>102.16081016995824</v>
      </c>
      <c r="W191" s="108">
        <f t="shared" si="34"/>
        <v>97.17450167510593</v>
      </c>
      <c r="X191" s="108">
        <f t="shared" si="34"/>
        <v>107.19071731248758</v>
      </c>
      <c r="Y191" s="108">
        <f t="shared" si="34"/>
        <v>21.159112117364497</v>
      </c>
      <c r="Z191" s="108">
        <f t="shared" si="34"/>
        <v>107.74602640395294</v>
      </c>
      <c r="AA191" s="108">
        <f t="shared" si="34"/>
        <v>95.74492496443267</v>
      </c>
      <c r="AB191" s="108">
        <f t="shared" si="34"/>
        <v>113.05358809221495</v>
      </c>
      <c r="AC191" s="108">
        <f t="shared" si="34"/>
        <v>103.86804142636417</v>
      </c>
    </row>
    <row r="192" spans="1:29" x14ac:dyDescent="0.25">
      <c r="A192" t="s">
        <v>1660</v>
      </c>
      <c r="B192" s="6">
        <v>49863</v>
      </c>
      <c r="C192" s="6">
        <v>37961</v>
      </c>
      <c r="D192" s="6">
        <v>45253</v>
      </c>
      <c r="E192" s="6">
        <v>51359</v>
      </c>
      <c r="F192" s="6">
        <v>50443</v>
      </c>
      <c r="G192" s="6">
        <v>51751</v>
      </c>
      <c r="H192" s="6">
        <v>54108</v>
      </c>
      <c r="I192" s="6">
        <v>53759</v>
      </c>
      <c r="K192" t="s">
        <v>1660</v>
      </c>
      <c r="L192" s="6">
        <f t="shared" si="35"/>
        <v>41618</v>
      </c>
      <c r="M192" s="6">
        <f t="shared" si="33"/>
        <v>29716</v>
      </c>
      <c r="N192" s="6">
        <f t="shared" si="33"/>
        <v>37008</v>
      </c>
      <c r="O192" s="6">
        <f t="shared" si="33"/>
        <v>43114</v>
      </c>
      <c r="P192" s="6">
        <f t="shared" si="33"/>
        <v>42198</v>
      </c>
      <c r="Q192" s="6">
        <f t="shared" si="33"/>
        <v>43506</v>
      </c>
      <c r="R192" s="6">
        <f t="shared" si="33"/>
        <v>45863</v>
      </c>
      <c r="S192" s="6">
        <f t="shared" si="33"/>
        <v>45514</v>
      </c>
      <c r="U192" t="s">
        <v>1660</v>
      </c>
      <c r="V192" s="108">
        <f t="shared" si="36"/>
        <v>95.49939573804096</v>
      </c>
      <c r="W192" s="108">
        <f t="shared" si="34"/>
        <v>68.188284966880317</v>
      </c>
      <c r="X192" s="108">
        <f t="shared" si="34"/>
        <v>84.920987012192313</v>
      </c>
      <c r="Y192" s="108">
        <f t="shared" si="34"/>
        <v>98.932215576190544</v>
      </c>
      <c r="Z192" s="108">
        <f t="shared" si="34"/>
        <v>96.830301825024094</v>
      </c>
      <c r="AA192" s="108">
        <f t="shared" si="34"/>
        <v>99.831724517737769</v>
      </c>
      <c r="AB192" s="108">
        <f t="shared" si="34"/>
        <v>105.24025149535711</v>
      </c>
      <c r="AC192" s="108">
        <f t="shared" si="34"/>
        <v>104.43941317750003</v>
      </c>
    </row>
    <row r="193" spans="1:29" x14ac:dyDescent="0.25">
      <c r="A193" t="s">
        <v>1661</v>
      </c>
      <c r="B193" s="6">
        <v>56298</v>
      </c>
      <c r="C193" s="6">
        <v>56774</v>
      </c>
      <c r="D193" s="6">
        <v>52930</v>
      </c>
      <c r="E193" s="6">
        <v>53120</v>
      </c>
      <c r="F193" s="6">
        <v>56437</v>
      </c>
      <c r="G193" s="6">
        <v>50299</v>
      </c>
      <c r="H193" s="6">
        <v>56591</v>
      </c>
      <c r="I193" s="6">
        <v>53612</v>
      </c>
      <c r="K193" t="s">
        <v>1661</v>
      </c>
      <c r="L193" s="6">
        <f t="shared" si="35"/>
        <v>48053</v>
      </c>
      <c r="M193" s="6">
        <f t="shared" si="33"/>
        <v>48529</v>
      </c>
      <c r="N193" s="6">
        <f t="shared" si="33"/>
        <v>44685</v>
      </c>
      <c r="O193" s="6">
        <f t="shared" si="33"/>
        <v>44875</v>
      </c>
      <c r="P193" s="6">
        <f t="shared" si="33"/>
        <v>48192</v>
      </c>
      <c r="Q193" s="6">
        <f t="shared" si="33"/>
        <v>42054</v>
      </c>
      <c r="R193" s="6">
        <f t="shared" si="33"/>
        <v>48346</v>
      </c>
      <c r="S193" s="6">
        <f t="shared" si="33"/>
        <v>45367</v>
      </c>
      <c r="U193" t="s">
        <v>1661</v>
      </c>
      <c r="V193" s="108">
        <f t="shared" si="36"/>
        <v>110.26556930655202</v>
      </c>
      <c r="W193" s="108">
        <f t="shared" si="34"/>
        <v>111.35783016414508</v>
      </c>
      <c r="X193" s="108">
        <f t="shared" si="34"/>
        <v>102.53713533938105</v>
      </c>
      <c r="Y193" s="108">
        <f t="shared" si="34"/>
        <v>102.97312181615139</v>
      </c>
      <c r="Z193" s="108">
        <f t="shared" si="34"/>
        <v>110.58452783429453</v>
      </c>
      <c r="AA193" s="108">
        <f t="shared" si="34"/>
        <v>96.499869968945518</v>
      </c>
      <c r="AB193" s="108">
        <f t="shared" si="34"/>
        <v>110.93790634704523</v>
      </c>
      <c r="AC193" s="108">
        <f t="shared" si="34"/>
        <v>104.10209732441982</v>
      </c>
    </row>
    <row r="194" spans="1:29" x14ac:dyDescent="0.25">
      <c r="A194" t="s">
        <v>1662</v>
      </c>
      <c r="B194" s="6">
        <v>56594</v>
      </c>
      <c r="C194" s="6">
        <v>53530</v>
      </c>
      <c r="D194" s="6">
        <v>51442</v>
      </c>
      <c r="E194" s="6">
        <v>54696</v>
      </c>
      <c r="F194" s="6">
        <v>52248</v>
      </c>
      <c r="G194" s="6">
        <v>54785</v>
      </c>
      <c r="H194" s="6">
        <v>51119</v>
      </c>
      <c r="I194" s="6">
        <v>50781</v>
      </c>
      <c r="K194" t="s">
        <v>1662</v>
      </c>
      <c r="L194" s="6">
        <f t="shared" si="35"/>
        <v>48349</v>
      </c>
      <c r="M194" s="6">
        <f t="shared" si="33"/>
        <v>45285</v>
      </c>
      <c r="N194" s="6">
        <f t="shared" si="33"/>
        <v>43197</v>
      </c>
      <c r="O194" s="6">
        <f t="shared" si="33"/>
        <v>46451</v>
      </c>
      <c r="P194" s="6">
        <f t="shared" si="33"/>
        <v>44003</v>
      </c>
      <c r="Q194" s="6">
        <f t="shared" si="33"/>
        <v>46540</v>
      </c>
      <c r="R194" s="6">
        <f t="shared" si="33"/>
        <v>42874</v>
      </c>
      <c r="S194" s="6">
        <f t="shared" si="33"/>
        <v>42536</v>
      </c>
      <c r="U194" t="s">
        <v>1662</v>
      </c>
      <c r="V194" s="108">
        <f t="shared" si="36"/>
        <v>110.94479034404688</v>
      </c>
      <c r="W194" s="108">
        <f t="shared" si="34"/>
        <v>103.91393473970842</v>
      </c>
      <c r="X194" s="108">
        <f t="shared" si="34"/>
        <v>99.122672826569158</v>
      </c>
      <c r="Y194" s="108">
        <f t="shared" si="34"/>
        <v>106.58951490767794</v>
      </c>
      <c r="Z194" s="108">
        <f t="shared" si="34"/>
        <v>100.97217335434227</v>
      </c>
      <c r="AA194" s="108">
        <f t="shared" si="34"/>
        <v>106.79374015205984</v>
      </c>
      <c r="AB194" s="108">
        <f t="shared" si="34"/>
        <v>98.381495816059598</v>
      </c>
      <c r="AC194" s="108">
        <f t="shared" si="34"/>
        <v>97.605898820541839</v>
      </c>
    </row>
    <row r="195" spans="1:29" x14ac:dyDescent="0.25">
      <c r="A195" t="s">
        <v>1663</v>
      </c>
      <c r="B195" s="6">
        <v>10203</v>
      </c>
      <c r="C195" s="6">
        <v>51380</v>
      </c>
      <c r="D195" s="6">
        <v>48852</v>
      </c>
      <c r="E195" s="6">
        <v>57465</v>
      </c>
      <c r="F195" s="6">
        <v>49768</v>
      </c>
      <c r="G195" s="6">
        <v>52387</v>
      </c>
      <c r="H195" s="6">
        <v>51574</v>
      </c>
      <c r="I195" s="6">
        <v>51066</v>
      </c>
      <c r="K195" t="s">
        <v>1663</v>
      </c>
      <c r="L195" s="6">
        <f t="shared" si="35"/>
        <v>1958</v>
      </c>
      <c r="M195" s="6">
        <f t="shared" si="33"/>
        <v>43135</v>
      </c>
      <c r="N195" s="6">
        <f t="shared" si="33"/>
        <v>40607</v>
      </c>
      <c r="O195" s="6">
        <f t="shared" si="33"/>
        <v>49220</v>
      </c>
      <c r="P195" s="6">
        <f t="shared" si="33"/>
        <v>41523</v>
      </c>
      <c r="Q195" s="6">
        <f t="shared" si="33"/>
        <v>44142</v>
      </c>
      <c r="R195" s="6">
        <f t="shared" si="33"/>
        <v>43329</v>
      </c>
      <c r="S195" s="6">
        <f t="shared" si="33"/>
        <v>42821</v>
      </c>
      <c r="U195" t="s">
        <v>1663</v>
      </c>
      <c r="V195" s="108">
        <f t="shared" si="36"/>
        <v>4.4929553764016585</v>
      </c>
      <c r="W195" s="108">
        <f t="shared" si="34"/>
        <v>98.980403555202003</v>
      </c>
      <c r="X195" s="108">
        <f t="shared" si="34"/>
        <v>93.179488748489334</v>
      </c>
      <c r="Y195" s="108">
        <f t="shared" si="34"/>
        <v>112.94344414018877</v>
      </c>
      <c r="Z195" s="108">
        <f t="shared" si="34"/>
        <v>95.281402499655798</v>
      </c>
      <c r="AA195" s="108">
        <f t="shared" si="34"/>
        <v>101.29113188208478</v>
      </c>
      <c r="AB195" s="108">
        <f t="shared" si="34"/>
        <v>99.425568694641186</v>
      </c>
      <c r="AC195" s="108">
        <f t="shared" si="34"/>
        <v>98.259878535697339</v>
      </c>
    </row>
    <row r="196" spans="1:29" x14ac:dyDescent="0.25">
      <c r="A196" t="s">
        <v>1664</v>
      </c>
      <c r="B196" s="6">
        <v>8192</v>
      </c>
      <c r="C196" s="6">
        <v>8238</v>
      </c>
      <c r="D196" s="6">
        <v>8305</v>
      </c>
      <c r="E196" s="6">
        <f>AVERAGE(B196:D196)</f>
        <v>8245</v>
      </c>
      <c r="F196" s="6"/>
      <c r="G196" s="6"/>
      <c r="H196" s="6"/>
      <c r="I196" s="6"/>
      <c r="L196" s="6"/>
      <c r="M196" s="6"/>
      <c r="N196" s="6"/>
      <c r="O196" s="109">
        <f>AVERAGE(L190:L192)</f>
        <v>43579.333333333336</v>
      </c>
      <c r="P196" s="6"/>
      <c r="Q196" s="6"/>
      <c r="R196" s="6"/>
      <c r="S196" s="6"/>
    </row>
    <row r="197" spans="1:29" x14ac:dyDescent="0.25">
      <c r="A197" t="s">
        <v>1665</v>
      </c>
    </row>
    <row r="200" spans="1:29" x14ac:dyDescent="0.25">
      <c r="A200" s="7" t="str">
        <f>A49</f>
        <v>MW 1048-14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 s="6">
        <v>1</v>
      </c>
      <c r="C202" s="6">
        <v>2</v>
      </c>
      <c r="D202" s="6">
        <v>3</v>
      </c>
      <c r="E202" s="6">
        <v>4</v>
      </c>
      <c r="F202" s="6">
        <v>5</v>
      </c>
      <c r="G202" s="6">
        <v>6</v>
      </c>
      <c r="H202" s="6">
        <v>7</v>
      </c>
      <c r="I202" s="6">
        <v>8</v>
      </c>
      <c r="L202" s="6">
        <v>1</v>
      </c>
      <c r="M202" s="6">
        <v>2</v>
      </c>
      <c r="N202" s="6">
        <v>3</v>
      </c>
      <c r="O202" s="6">
        <v>4</v>
      </c>
      <c r="P202" s="6">
        <v>5</v>
      </c>
      <c r="Q202" s="6">
        <v>6</v>
      </c>
      <c r="R202" s="6">
        <v>7</v>
      </c>
      <c r="S202" s="6">
        <v>8</v>
      </c>
      <c r="V202" s="6">
        <v>1</v>
      </c>
      <c r="W202" s="6">
        <v>2</v>
      </c>
      <c r="X202" s="6">
        <v>3</v>
      </c>
      <c r="Y202" s="6">
        <v>4</v>
      </c>
      <c r="Z202" s="6">
        <v>5</v>
      </c>
      <c r="AA202" s="6">
        <v>6</v>
      </c>
      <c r="AB202" s="6">
        <v>7</v>
      </c>
      <c r="AC202" s="6">
        <v>8</v>
      </c>
    </row>
    <row r="203" spans="1:29" x14ac:dyDescent="0.25">
      <c r="A203" t="s">
        <v>1658</v>
      </c>
      <c r="B203" s="6">
        <v>58373</v>
      </c>
      <c r="C203" s="6">
        <v>58041</v>
      </c>
      <c r="D203" s="6">
        <v>54749</v>
      </c>
      <c r="E203" s="6">
        <v>49374</v>
      </c>
      <c r="F203" s="6">
        <v>53217</v>
      </c>
      <c r="G203" s="6">
        <v>56362</v>
      </c>
      <c r="H203" s="6">
        <v>58495</v>
      </c>
      <c r="I203" s="6">
        <v>59288</v>
      </c>
      <c r="K203" t="s">
        <v>1658</v>
      </c>
      <c r="L203" s="109">
        <f>B203-$E$209</f>
        <v>48881</v>
      </c>
      <c r="M203" s="109">
        <f t="shared" ref="M203:S208" si="37">C203-$E$209</f>
        <v>48549</v>
      </c>
      <c r="N203" s="109">
        <f t="shared" si="37"/>
        <v>45257</v>
      </c>
      <c r="O203" s="109">
        <f t="shared" si="37"/>
        <v>39882</v>
      </c>
      <c r="P203" s="109">
        <f t="shared" si="37"/>
        <v>43725</v>
      </c>
      <c r="Q203" s="109">
        <f t="shared" si="37"/>
        <v>46870</v>
      </c>
      <c r="R203" s="109">
        <f t="shared" si="37"/>
        <v>49003</v>
      </c>
      <c r="S203" s="109">
        <f t="shared" si="37"/>
        <v>49796</v>
      </c>
      <c r="U203" t="s">
        <v>1658</v>
      </c>
      <c r="V203" s="108">
        <f t="shared" ref="V203:AC208" si="38">L203/$O$209*100</f>
        <v>102.26364568296408</v>
      </c>
      <c r="W203" s="108">
        <f t="shared" si="38"/>
        <v>101.56907048264607</v>
      </c>
      <c r="X203" s="108">
        <f t="shared" si="38"/>
        <v>94.681897110818213</v>
      </c>
      <c r="Y203" s="108">
        <f t="shared" si="38"/>
        <v>83.436891985187984</v>
      </c>
      <c r="Z203" s="108">
        <f t="shared" si="38"/>
        <v>91.476809138266489</v>
      </c>
      <c r="AA203" s="108">
        <f t="shared" si="38"/>
        <v>98.056444695495728</v>
      </c>
      <c r="AB203" s="108">
        <f t="shared" si="38"/>
        <v>102.51888114814119</v>
      </c>
      <c r="AC203" s="108">
        <f t="shared" si="38"/>
        <v>104.17791167179229</v>
      </c>
    </row>
    <row r="204" spans="1:29" x14ac:dyDescent="0.25">
      <c r="A204" t="s">
        <v>1659</v>
      </c>
      <c r="B204" s="6">
        <v>56597</v>
      </c>
      <c r="C204" s="6">
        <v>58317</v>
      </c>
      <c r="D204" s="6">
        <v>51053</v>
      </c>
      <c r="E204" s="6">
        <v>51141</v>
      </c>
      <c r="F204" s="6">
        <v>51567</v>
      </c>
      <c r="G204" s="6">
        <v>52689</v>
      </c>
      <c r="H204" s="6">
        <v>55239</v>
      </c>
      <c r="I204" s="6">
        <v>57756</v>
      </c>
      <c r="K204" t="s">
        <v>1659</v>
      </c>
      <c r="L204" s="109">
        <f t="shared" ref="L204:L208" si="39">B204-$E$209</f>
        <v>47105</v>
      </c>
      <c r="M204" s="109">
        <f t="shared" si="37"/>
        <v>48825</v>
      </c>
      <c r="N204" s="109">
        <f t="shared" si="37"/>
        <v>41561</v>
      </c>
      <c r="O204" s="109">
        <f t="shared" si="37"/>
        <v>41649</v>
      </c>
      <c r="P204" s="109">
        <f t="shared" si="37"/>
        <v>42075</v>
      </c>
      <c r="Q204" s="109">
        <f t="shared" si="37"/>
        <v>43197</v>
      </c>
      <c r="R204" s="109">
        <f t="shared" si="37"/>
        <v>45747</v>
      </c>
      <c r="S204" s="109">
        <f t="shared" si="37"/>
        <v>48264</v>
      </c>
      <c r="U204" t="s">
        <v>1659</v>
      </c>
      <c r="V204" s="108">
        <f t="shared" si="38"/>
        <v>98.548086780058171</v>
      </c>
      <c r="W204" s="108">
        <f t="shared" si="38"/>
        <v>102.14648842025984</v>
      </c>
      <c r="X204" s="108">
        <f t="shared" si="38"/>
        <v>86.949517772338339</v>
      </c>
      <c r="Y204" s="108">
        <f t="shared" si="38"/>
        <v>87.133622042302136</v>
      </c>
      <c r="Z204" s="108">
        <f t="shared" si="38"/>
        <v>88.024854076445109</v>
      </c>
      <c r="AA204" s="108">
        <f t="shared" si="38"/>
        <v>90.372183518483652</v>
      </c>
      <c r="AB204" s="108">
        <f t="shared" si="38"/>
        <v>95.707023159480315</v>
      </c>
      <c r="AC204" s="108">
        <f t="shared" si="38"/>
        <v>100.97282369924056</v>
      </c>
    </row>
    <row r="205" spans="1:29" x14ac:dyDescent="0.25">
      <c r="A205" t="s">
        <v>1660</v>
      </c>
      <c r="B205" s="6">
        <v>56903</v>
      </c>
      <c r="C205" s="6">
        <v>47339</v>
      </c>
      <c r="D205" s="6">
        <v>44493</v>
      </c>
      <c r="E205" s="6">
        <v>49703</v>
      </c>
      <c r="F205" s="6">
        <v>51111</v>
      </c>
      <c r="G205" s="6">
        <v>57942</v>
      </c>
      <c r="H205" s="6">
        <v>57171</v>
      </c>
      <c r="I205" s="6">
        <v>54709</v>
      </c>
      <c r="K205" t="s">
        <v>1660</v>
      </c>
      <c r="L205" s="109">
        <f t="shared" si="39"/>
        <v>47411</v>
      </c>
      <c r="M205" s="109">
        <f t="shared" si="37"/>
        <v>37847</v>
      </c>
      <c r="N205" s="109">
        <f t="shared" si="37"/>
        <v>35001</v>
      </c>
      <c r="O205" s="109">
        <f t="shared" si="37"/>
        <v>40211</v>
      </c>
      <c r="P205" s="109">
        <f t="shared" si="37"/>
        <v>41619</v>
      </c>
      <c r="Q205" s="109">
        <f t="shared" si="37"/>
        <v>48450</v>
      </c>
      <c r="R205" s="109">
        <f t="shared" si="37"/>
        <v>47679</v>
      </c>
      <c r="S205" s="109">
        <f t="shared" si="37"/>
        <v>45217</v>
      </c>
      <c r="U205" t="s">
        <v>1660</v>
      </c>
      <c r="V205" s="108">
        <f t="shared" si="38"/>
        <v>99.188267536977762</v>
      </c>
      <c r="W205" s="108">
        <f t="shared" si="38"/>
        <v>79.179480742274947</v>
      </c>
      <c r="X205" s="108">
        <f t="shared" si="38"/>
        <v>73.22538128412728</v>
      </c>
      <c r="Y205" s="108">
        <f t="shared" si="38"/>
        <v>84.125190903575387</v>
      </c>
      <c r="Z205" s="108">
        <f t="shared" si="38"/>
        <v>87.070859222996305</v>
      </c>
      <c r="AA205" s="108">
        <f t="shared" si="38"/>
        <v>101.36195317893679</v>
      </c>
      <c r="AB205" s="108">
        <f t="shared" si="38"/>
        <v>99.748948722776632</v>
      </c>
      <c r="AC205" s="108">
        <f t="shared" si="38"/>
        <v>94.598213351743766</v>
      </c>
    </row>
    <row r="206" spans="1:29" x14ac:dyDescent="0.25">
      <c r="A206" t="s">
        <v>1661</v>
      </c>
      <c r="B206" s="6">
        <v>56546</v>
      </c>
      <c r="C206" s="6">
        <v>53785</v>
      </c>
      <c r="D206" s="6">
        <v>51122</v>
      </c>
      <c r="E206" s="6">
        <v>53932</v>
      </c>
      <c r="F206" s="6">
        <v>51895</v>
      </c>
      <c r="G206" s="6">
        <v>52139</v>
      </c>
      <c r="H206" s="6">
        <v>58277</v>
      </c>
      <c r="I206" s="6">
        <v>57822</v>
      </c>
      <c r="K206" t="s">
        <v>1661</v>
      </c>
      <c r="L206" s="109">
        <f t="shared" si="39"/>
        <v>47054</v>
      </c>
      <c r="M206" s="109">
        <f t="shared" si="37"/>
        <v>44293</v>
      </c>
      <c r="N206" s="109">
        <f t="shared" si="37"/>
        <v>41630</v>
      </c>
      <c r="O206" s="109">
        <f t="shared" si="37"/>
        <v>44440</v>
      </c>
      <c r="P206" s="109">
        <f t="shared" si="37"/>
        <v>42403</v>
      </c>
      <c r="Q206" s="109">
        <f t="shared" si="37"/>
        <v>42647</v>
      </c>
      <c r="R206" s="109">
        <f t="shared" si="37"/>
        <v>48785</v>
      </c>
      <c r="S206" s="109">
        <f t="shared" si="37"/>
        <v>48330</v>
      </c>
      <c r="U206" t="s">
        <v>1661</v>
      </c>
      <c r="V206" s="108">
        <f t="shared" si="38"/>
        <v>98.441389987238225</v>
      </c>
      <c r="W206" s="108">
        <f t="shared" si="38"/>
        <v>92.665118517123787</v>
      </c>
      <c r="X206" s="108">
        <f t="shared" si="38"/>
        <v>87.093872256741776</v>
      </c>
      <c r="Y206" s="108">
        <f t="shared" si="38"/>
        <v>92.972656331722419</v>
      </c>
      <c r="Z206" s="108">
        <f t="shared" si="38"/>
        <v>88.711060900855671</v>
      </c>
      <c r="AA206" s="108">
        <f t="shared" si="38"/>
        <v>89.221531831209859</v>
      </c>
      <c r="AB206" s="108">
        <f t="shared" si="38"/>
        <v>102.06280466118538</v>
      </c>
      <c r="AC206" s="108">
        <f t="shared" si="38"/>
        <v>101.11090190171343</v>
      </c>
    </row>
    <row r="207" spans="1:29" x14ac:dyDescent="0.25">
      <c r="A207" t="s">
        <v>1662</v>
      </c>
      <c r="B207" s="6">
        <v>55131</v>
      </c>
      <c r="C207" s="6">
        <v>53601</v>
      </c>
      <c r="D207" s="6">
        <v>50165</v>
      </c>
      <c r="E207" s="6">
        <v>50489</v>
      </c>
      <c r="F207" s="6">
        <v>52531</v>
      </c>
      <c r="G207" s="6">
        <v>55141</v>
      </c>
      <c r="H207" s="6">
        <v>56151</v>
      </c>
      <c r="I207" s="6">
        <v>57663</v>
      </c>
      <c r="K207" t="s">
        <v>1662</v>
      </c>
      <c r="L207" s="109">
        <f t="shared" si="39"/>
        <v>45639</v>
      </c>
      <c r="M207" s="109">
        <f t="shared" si="37"/>
        <v>44109</v>
      </c>
      <c r="N207" s="109">
        <f t="shared" si="37"/>
        <v>40673</v>
      </c>
      <c r="O207" s="109">
        <f t="shared" si="37"/>
        <v>40997</v>
      </c>
      <c r="P207" s="109">
        <f t="shared" si="37"/>
        <v>43039</v>
      </c>
      <c r="Q207" s="109">
        <f t="shared" si="37"/>
        <v>45649</v>
      </c>
      <c r="R207" s="109">
        <f t="shared" si="37"/>
        <v>46659</v>
      </c>
      <c r="S207" s="109">
        <f t="shared" si="37"/>
        <v>48171</v>
      </c>
      <c r="U207" t="s">
        <v>1662</v>
      </c>
      <c r="V207" s="108">
        <f t="shared" si="38"/>
        <v>95.481077009979288</v>
      </c>
      <c r="W207" s="108">
        <f t="shared" si="38"/>
        <v>92.280173225381276</v>
      </c>
      <c r="X207" s="108">
        <f t="shared" si="38"/>
        <v>85.091738320885383</v>
      </c>
      <c r="Y207" s="108">
        <f t="shared" si="38"/>
        <v>85.769576769388479</v>
      </c>
      <c r="Z207" s="108">
        <f t="shared" si="38"/>
        <v>90.041632670139535</v>
      </c>
      <c r="AA207" s="108">
        <f t="shared" si="38"/>
        <v>95.501997949747903</v>
      </c>
      <c r="AB207" s="108">
        <f t="shared" si="38"/>
        <v>97.615012866377953</v>
      </c>
      <c r="AC207" s="108">
        <f t="shared" si="38"/>
        <v>100.77825895939245</v>
      </c>
    </row>
    <row r="208" spans="1:29" x14ac:dyDescent="0.25">
      <c r="A208" t="s">
        <v>1663</v>
      </c>
      <c r="B208" s="6">
        <v>11887</v>
      </c>
      <c r="C208" s="6">
        <v>59395</v>
      </c>
      <c r="D208" s="6">
        <v>52135</v>
      </c>
      <c r="E208" s="6">
        <v>60197</v>
      </c>
      <c r="F208" s="6">
        <v>55687</v>
      </c>
      <c r="G208" s="6">
        <v>56388</v>
      </c>
      <c r="H208" s="6">
        <v>57670</v>
      </c>
      <c r="I208" s="6">
        <v>60029</v>
      </c>
      <c r="K208" t="s">
        <v>1663</v>
      </c>
      <c r="L208" s="109">
        <f t="shared" si="39"/>
        <v>2395</v>
      </c>
      <c r="M208" s="109">
        <f t="shared" si="37"/>
        <v>49903</v>
      </c>
      <c r="N208" s="109">
        <f t="shared" si="37"/>
        <v>42643</v>
      </c>
      <c r="O208" s="109">
        <f t="shared" si="37"/>
        <v>50705</v>
      </c>
      <c r="P208" s="109">
        <f t="shared" si="37"/>
        <v>46195</v>
      </c>
      <c r="Q208" s="109">
        <f t="shared" si="37"/>
        <v>46896</v>
      </c>
      <c r="R208" s="109">
        <f t="shared" si="37"/>
        <v>48178</v>
      </c>
      <c r="S208" s="109">
        <f t="shared" si="37"/>
        <v>50537</v>
      </c>
      <c r="U208" t="s">
        <v>1663</v>
      </c>
      <c r="V208" s="108">
        <f t="shared" si="38"/>
        <v>5.01056507458315</v>
      </c>
      <c r="W208" s="108">
        <f t="shared" si="38"/>
        <v>104.40176572731647</v>
      </c>
      <c r="X208" s="108">
        <f t="shared" si="38"/>
        <v>89.213163455302407</v>
      </c>
      <c r="Y208" s="108">
        <f t="shared" si="38"/>
        <v>106.07962509675934</v>
      </c>
      <c r="Z208" s="108">
        <f t="shared" si="38"/>
        <v>96.644281261114244</v>
      </c>
      <c r="AA208" s="108">
        <f t="shared" si="38"/>
        <v>98.110839138894121</v>
      </c>
      <c r="AB208" s="108">
        <f t="shared" si="38"/>
        <v>100.79290361723048</v>
      </c>
      <c r="AC208" s="108">
        <f t="shared" si="38"/>
        <v>105.72815330864663</v>
      </c>
    </row>
    <row r="209" spans="1:29" x14ac:dyDescent="0.25">
      <c r="A209" t="s">
        <v>1664</v>
      </c>
      <c r="B209" s="6">
        <v>9464</v>
      </c>
      <c r="C209" s="6">
        <v>9520</v>
      </c>
      <c r="D209" s="6">
        <v>9492</v>
      </c>
      <c r="E209" s="109">
        <f>AVERAGE(B209:D209)</f>
        <v>9492</v>
      </c>
      <c r="F209" s="6"/>
      <c r="G209" s="6"/>
      <c r="H209" s="6"/>
      <c r="I209" s="6"/>
      <c r="O209" s="109">
        <f>AVERAGE(L203:L205)</f>
        <v>47799</v>
      </c>
    </row>
    <row r="210" spans="1:29" x14ac:dyDescent="0.25">
      <c r="A210" t="s">
        <v>1665</v>
      </c>
    </row>
    <row r="213" spans="1:29" x14ac:dyDescent="0.25">
      <c r="A213" s="7" t="str">
        <f>A67</f>
        <v>MW 1048-15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 s="6">
        <v>1</v>
      </c>
      <c r="C215" s="6">
        <v>2</v>
      </c>
      <c r="D215" s="6">
        <v>3</v>
      </c>
      <c r="E215" s="6">
        <v>4</v>
      </c>
      <c r="F215" s="6">
        <v>5</v>
      </c>
      <c r="G215" s="6">
        <v>6</v>
      </c>
      <c r="H215" s="6">
        <v>7</v>
      </c>
      <c r="I215" s="6">
        <v>8</v>
      </c>
      <c r="L215" s="6">
        <v>1</v>
      </c>
      <c r="M215" s="6">
        <v>2</v>
      </c>
      <c r="N215" s="6">
        <v>3</v>
      </c>
      <c r="O215" s="6">
        <v>4</v>
      </c>
      <c r="P215" s="6">
        <v>5</v>
      </c>
      <c r="Q215" s="6">
        <v>6</v>
      </c>
      <c r="R215" s="6">
        <v>7</v>
      </c>
      <c r="S215" s="6">
        <v>8</v>
      </c>
      <c r="V215" s="6">
        <v>1</v>
      </c>
      <c r="W215" s="6">
        <v>2</v>
      </c>
      <c r="X215" s="6">
        <v>3</v>
      </c>
      <c r="Y215" s="6">
        <v>4</v>
      </c>
      <c r="Z215" s="6">
        <v>5</v>
      </c>
      <c r="AA215" s="6">
        <v>6</v>
      </c>
      <c r="AB215" s="6">
        <v>7</v>
      </c>
      <c r="AC215" s="6">
        <v>8</v>
      </c>
    </row>
    <row r="216" spans="1:29" x14ac:dyDescent="0.25">
      <c r="A216" t="s">
        <v>1658</v>
      </c>
      <c r="B216" s="6">
        <v>57593</v>
      </c>
      <c r="C216" s="6">
        <v>49820</v>
      </c>
      <c r="D216" s="6">
        <v>56185</v>
      </c>
      <c r="E216" s="6">
        <v>53497</v>
      </c>
      <c r="F216" s="6">
        <v>59175</v>
      </c>
      <c r="G216" s="6">
        <v>55024</v>
      </c>
      <c r="H216" s="6">
        <v>56630</v>
      </c>
      <c r="I216" s="6">
        <v>52812</v>
      </c>
      <c r="K216" t="s">
        <v>1658</v>
      </c>
      <c r="L216" s="109">
        <f>B216-$E$222</f>
        <v>47600.333333333336</v>
      </c>
      <c r="M216" s="109">
        <f t="shared" ref="M216:S221" si="40">C216-$E$222</f>
        <v>39827.333333333336</v>
      </c>
      <c r="N216" s="109">
        <f t="shared" si="40"/>
        <v>46192.333333333336</v>
      </c>
      <c r="O216" s="109">
        <f t="shared" si="40"/>
        <v>43504.333333333336</v>
      </c>
      <c r="P216" s="109">
        <f t="shared" si="40"/>
        <v>49182.333333333336</v>
      </c>
      <c r="Q216" s="109">
        <f t="shared" si="40"/>
        <v>45031.333333333336</v>
      </c>
      <c r="R216" s="109">
        <f t="shared" si="40"/>
        <v>46637.333333333336</v>
      </c>
      <c r="S216" s="109">
        <f t="shared" si="40"/>
        <v>42819.333333333336</v>
      </c>
      <c r="U216" t="s">
        <v>1658</v>
      </c>
      <c r="V216" s="108">
        <f t="shared" ref="V216:AC221" si="41">L216/$O$222*100</f>
        <v>112.54541585555195</v>
      </c>
      <c r="W216" s="108">
        <f t="shared" si="41"/>
        <v>94.167067298219621</v>
      </c>
      <c r="X216" s="108">
        <f t="shared" si="41"/>
        <v>109.21636468242397</v>
      </c>
      <c r="Y216" s="108">
        <f t="shared" si="41"/>
        <v>102.86090335190687</v>
      </c>
      <c r="Z216" s="108">
        <f t="shared" si="41"/>
        <v>116.28586965945004</v>
      </c>
      <c r="AA216" s="108">
        <f t="shared" si="41"/>
        <v>106.47131609435465</v>
      </c>
      <c r="AB216" s="108">
        <f t="shared" si="41"/>
        <v>110.26851508870377</v>
      </c>
      <c r="AC216" s="108">
        <f t="shared" si="41"/>
        <v>101.24130104111661</v>
      </c>
    </row>
    <row r="217" spans="1:29" x14ac:dyDescent="0.25">
      <c r="A217" t="s">
        <v>1659</v>
      </c>
      <c r="B217" s="6">
        <v>54595</v>
      </c>
      <c r="C217" s="6">
        <v>52067</v>
      </c>
      <c r="D217" s="6">
        <v>49086</v>
      </c>
      <c r="E217" s="6">
        <v>52563</v>
      </c>
      <c r="F217" s="6">
        <v>52065</v>
      </c>
      <c r="G217" s="6">
        <v>53072</v>
      </c>
      <c r="H217" s="6">
        <v>52221</v>
      </c>
      <c r="I217" s="6">
        <v>42540</v>
      </c>
      <c r="K217" t="s">
        <v>1659</v>
      </c>
      <c r="L217" s="109">
        <f t="shared" ref="L217:L221" si="42">B217-$E$222</f>
        <v>44602.333333333336</v>
      </c>
      <c r="M217" s="109">
        <f t="shared" si="40"/>
        <v>42074.333333333336</v>
      </c>
      <c r="N217" s="109">
        <f t="shared" si="40"/>
        <v>39093.333333333336</v>
      </c>
      <c r="O217" s="109">
        <f t="shared" si="40"/>
        <v>42570.333333333336</v>
      </c>
      <c r="P217" s="109">
        <f t="shared" si="40"/>
        <v>42072.333333333336</v>
      </c>
      <c r="Q217" s="109">
        <f t="shared" si="40"/>
        <v>43079.333333333336</v>
      </c>
      <c r="R217" s="109">
        <f t="shared" si="40"/>
        <v>42228.333333333336</v>
      </c>
      <c r="S217" s="109">
        <f t="shared" si="40"/>
        <v>32547.333333333336</v>
      </c>
      <c r="U217" t="s">
        <v>1659</v>
      </c>
      <c r="V217" s="108">
        <f t="shared" si="41"/>
        <v>105.45699581504221</v>
      </c>
      <c r="W217" s="108">
        <f t="shared" si="41"/>
        <v>99.47983575419876</v>
      </c>
      <c r="X217" s="108">
        <f t="shared" si="41"/>
        <v>92.431610223591804</v>
      </c>
      <c r="Y217" s="108">
        <f t="shared" si="41"/>
        <v>100.65256969018704</v>
      </c>
      <c r="Z217" s="108">
        <f t="shared" si="41"/>
        <v>99.475106988327838</v>
      </c>
      <c r="AA217" s="108">
        <f t="shared" si="41"/>
        <v>101.85604060433629</v>
      </c>
      <c r="AB217" s="108">
        <f t="shared" si="41"/>
        <v>99.843950726259621</v>
      </c>
      <c r="AC217" s="108">
        <f t="shared" si="41"/>
        <v>76.954359528069176</v>
      </c>
    </row>
    <row r="218" spans="1:29" x14ac:dyDescent="0.25">
      <c r="A218" t="s">
        <v>1660</v>
      </c>
      <c r="B218" s="6">
        <v>44673</v>
      </c>
      <c r="C218" s="6">
        <v>50934</v>
      </c>
      <c r="D218" s="6">
        <v>45409</v>
      </c>
      <c r="E218" s="6">
        <v>49100</v>
      </c>
      <c r="F218" s="6">
        <v>50412</v>
      </c>
      <c r="G218" s="6">
        <v>51691</v>
      </c>
      <c r="H218" s="6">
        <v>53560</v>
      </c>
      <c r="I218" s="6">
        <v>53641</v>
      </c>
      <c r="K218" t="s">
        <v>1660</v>
      </c>
      <c r="L218" s="109">
        <f t="shared" si="42"/>
        <v>34680.333333333336</v>
      </c>
      <c r="M218" s="109">
        <f t="shared" si="40"/>
        <v>40941.333333333336</v>
      </c>
      <c r="N218" s="109">
        <f t="shared" si="40"/>
        <v>35416.333333333336</v>
      </c>
      <c r="O218" s="109">
        <f t="shared" si="40"/>
        <v>39107.333333333336</v>
      </c>
      <c r="P218" s="109">
        <f t="shared" si="40"/>
        <v>40419.333333333336</v>
      </c>
      <c r="Q218" s="109">
        <f t="shared" si="40"/>
        <v>41698.333333333336</v>
      </c>
      <c r="R218" s="109">
        <f t="shared" si="40"/>
        <v>43567.333333333336</v>
      </c>
      <c r="S218" s="109">
        <f t="shared" si="40"/>
        <v>43648.333333333336</v>
      </c>
      <c r="U218" t="s">
        <v>1660</v>
      </c>
      <c r="V218" s="108">
        <f t="shared" si="41"/>
        <v>81.997588329405829</v>
      </c>
      <c r="W218" s="108">
        <f t="shared" si="41"/>
        <v>96.800989888322306</v>
      </c>
      <c r="X218" s="108">
        <f t="shared" si="41"/>
        <v>83.737774169904554</v>
      </c>
      <c r="Y218" s="108">
        <f t="shared" si="41"/>
        <v>92.464711584688246</v>
      </c>
      <c r="Z218" s="108">
        <f t="shared" si="41"/>
        <v>95.566781996012068</v>
      </c>
      <c r="AA218" s="108">
        <f t="shared" si="41"/>
        <v>98.590827770465708</v>
      </c>
      <c r="AB218" s="108">
        <f t="shared" si="41"/>
        <v>103.00985947684087</v>
      </c>
      <c r="AC218" s="108">
        <f t="shared" si="41"/>
        <v>103.20137449461315</v>
      </c>
    </row>
    <row r="219" spans="1:29" x14ac:dyDescent="0.25">
      <c r="A219" t="s">
        <v>1661</v>
      </c>
      <c r="B219" s="6">
        <v>53078</v>
      </c>
      <c r="C219" s="6">
        <v>52389</v>
      </c>
      <c r="D219" s="6">
        <v>49104</v>
      </c>
      <c r="E219" s="6">
        <v>50056</v>
      </c>
      <c r="F219" s="6">
        <v>51144</v>
      </c>
      <c r="G219" s="6">
        <v>56077</v>
      </c>
      <c r="H219" s="6">
        <v>52687</v>
      </c>
      <c r="I219" s="6">
        <v>54556</v>
      </c>
      <c r="K219" t="s">
        <v>1661</v>
      </c>
      <c r="L219" s="109">
        <f t="shared" si="42"/>
        <v>43085.333333333336</v>
      </c>
      <c r="M219" s="109">
        <f t="shared" si="40"/>
        <v>42396.333333333336</v>
      </c>
      <c r="N219" s="109">
        <f t="shared" si="40"/>
        <v>39111.333333333336</v>
      </c>
      <c r="O219" s="109">
        <f t="shared" si="40"/>
        <v>40063.333333333336</v>
      </c>
      <c r="P219" s="109">
        <f t="shared" si="40"/>
        <v>41151.333333333336</v>
      </c>
      <c r="Q219" s="109">
        <f t="shared" si="40"/>
        <v>46084.333333333336</v>
      </c>
      <c r="R219" s="109">
        <f t="shared" si="40"/>
        <v>42694.333333333336</v>
      </c>
      <c r="S219" s="109">
        <f t="shared" si="40"/>
        <v>44563.333333333336</v>
      </c>
      <c r="U219" t="s">
        <v>1661</v>
      </c>
      <c r="V219" s="108">
        <f t="shared" si="41"/>
        <v>101.87022690194905</v>
      </c>
      <c r="W219" s="108">
        <f t="shared" si="41"/>
        <v>100.24116705941695</v>
      </c>
      <c r="X219" s="108">
        <f t="shared" si="41"/>
        <v>92.47416911643009</v>
      </c>
      <c r="Y219" s="108">
        <f t="shared" si="41"/>
        <v>94.725061670988225</v>
      </c>
      <c r="Z219" s="108">
        <f t="shared" si="41"/>
        <v>97.297510304768963</v>
      </c>
      <c r="AA219" s="108">
        <f t="shared" si="41"/>
        <v>108.96101132539427</v>
      </c>
      <c r="AB219" s="108">
        <f t="shared" si="41"/>
        <v>100.94575317418408</v>
      </c>
      <c r="AC219" s="108">
        <f t="shared" si="41"/>
        <v>105.36478488055924</v>
      </c>
    </row>
    <row r="220" spans="1:29" x14ac:dyDescent="0.25">
      <c r="A220" t="s">
        <v>1662</v>
      </c>
      <c r="B220" s="6">
        <v>55122</v>
      </c>
      <c r="C220" s="6">
        <v>56702</v>
      </c>
      <c r="D220" s="6">
        <v>55369</v>
      </c>
      <c r="E220" s="6">
        <v>54090</v>
      </c>
      <c r="F220" s="6">
        <v>51178</v>
      </c>
      <c r="G220" s="6">
        <v>52042</v>
      </c>
      <c r="H220" s="6">
        <v>53639</v>
      </c>
      <c r="I220" s="6">
        <v>53380</v>
      </c>
      <c r="K220" t="s">
        <v>1662</v>
      </c>
      <c r="L220" s="109">
        <f t="shared" si="42"/>
        <v>45129.333333333336</v>
      </c>
      <c r="M220" s="109">
        <f t="shared" si="40"/>
        <v>46709.333333333336</v>
      </c>
      <c r="N220" s="109">
        <f t="shared" si="40"/>
        <v>45376.333333333336</v>
      </c>
      <c r="O220" s="109">
        <f t="shared" si="40"/>
        <v>44097.333333333336</v>
      </c>
      <c r="P220" s="109">
        <f t="shared" si="40"/>
        <v>41185.333333333336</v>
      </c>
      <c r="Q220" s="109">
        <f t="shared" si="40"/>
        <v>42049.333333333336</v>
      </c>
      <c r="R220" s="109">
        <f t="shared" si="40"/>
        <v>43646.333333333336</v>
      </c>
      <c r="S220" s="109">
        <f t="shared" si="40"/>
        <v>43387.333333333336</v>
      </c>
      <c r="U220" t="s">
        <v>1662</v>
      </c>
      <c r="V220" s="108">
        <f t="shared" si="41"/>
        <v>106.70302562202974</v>
      </c>
      <c r="W220" s="108">
        <f t="shared" si="41"/>
        <v>110.43875066005691</v>
      </c>
      <c r="X220" s="108">
        <f t="shared" si="41"/>
        <v>107.28702820708843</v>
      </c>
      <c r="Y220" s="108">
        <f t="shared" si="41"/>
        <v>104.26298243263479</v>
      </c>
      <c r="Z220" s="108">
        <f t="shared" si="41"/>
        <v>97.377899324574614</v>
      </c>
      <c r="AA220" s="108">
        <f t="shared" si="41"/>
        <v>99.420726180812252</v>
      </c>
      <c r="AB220" s="108">
        <f t="shared" si="41"/>
        <v>103.19664572874223</v>
      </c>
      <c r="AC220" s="108">
        <f t="shared" si="41"/>
        <v>102.58427054845802</v>
      </c>
    </row>
    <row r="221" spans="1:29" x14ac:dyDescent="0.25">
      <c r="A221" t="s">
        <v>1663</v>
      </c>
      <c r="B221" s="6">
        <v>12496</v>
      </c>
      <c r="C221" s="6">
        <v>50116</v>
      </c>
      <c r="D221" s="6">
        <v>53468</v>
      </c>
      <c r="E221" s="6">
        <v>50512</v>
      </c>
      <c r="F221" s="6">
        <v>50264</v>
      </c>
      <c r="G221" s="6">
        <v>50479</v>
      </c>
      <c r="H221" s="6">
        <v>52978</v>
      </c>
      <c r="I221" s="6">
        <v>53551</v>
      </c>
      <c r="K221" t="s">
        <v>1663</v>
      </c>
      <c r="L221" s="109">
        <f t="shared" si="42"/>
        <v>2503.3333333333339</v>
      </c>
      <c r="M221" s="109">
        <f t="shared" si="40"/>
        <v>40123.333333333336</v>
      </c>
      <c r="N221" s="109">
        <f t="shared" si="40"/>
        <v>43475.333333333336</v>
      </c>
      <c r="O221" s="109">
        <f t="shared" si="40"/>
        <v>40519.333333333336</v>
      </c>
      <c r="P221" s="109">
        <f t="shared" si="40"/>
        <v>40271.333333333336</v>
      </c>
      <c r="Q221" s="109">
        <f t="shared" si="40"/>
        <v>40486.333333333336</v>
      </c>
      <c r="R221" s="109">
        <f t="shared" si="40"/>
        <v>42985.333333333336</v>
      </c>
      <c r="S221" s="109">
        <f t="shared" si="40"/>
        <v>43558.333333333336</v>
      </c>
      <c r="U221" t="s">
        <v>1663</v>
      </c>
      <c r="V221" s="108">
        <f t="shared" si="41"/>
        <v>5.9188386151021035</v>
      </c>
      <c r="W221" s="108">
        <f t="shared" si="41"/>
        <v>94.866924647115852</v>
      </c>
      <c r="X221" s="108">
        <f t="shared" si="41"/>
        <v>102.79233624677853</v>
      </c>
      <c r="Y221" s="108">
        <f t="shared" si="41"/>
        <v>95.803220289558098</v>
      </c>
      <c r="Z221" s="108">
        <f t="shared" si="41"/>
        <v>95.21685332156396</v>
      </c>
      <c r="AA221" s="108">
        <f t="shared" si="41"/>
        <v>95.725195652687916</v>
      </c>
      <c r="AB221" s="108">
        <f t="shared" si="41"/>
        <v>101.63378860840302</v>
      </c>
      <c r="AC221" s="108">
        <f t="shared" si="41"/>
        <v>102.98858003042173</v>
      </c>
    </row>
    <row r="222" spans="1:29" x14ac:dyDescent="0.25">
      <c r="A222" t="s">
        <v>1664</v>
      </c>
      <c r="B222" s="6">
        <v>9939</v>
      </c>
      <c r="C222" s="6">
        <v>10036</v>
      </c>
      <c r="D222" s="6">
        <v>10003</v>
      </c>
      <c r="E222" s="109">
        <f>AVERAGE(B222:D222)</f>
        <v>9992.6666666666661</v>
      </c>
      <c r="F222" s="6"/>
      <c r="G222" s="6"/>
      <c r="H222" s="6"/>
      <c r="I222" s="6"/>
      <c r="L222" s="6"/>
      <c r="M222" s="6"/>
      <c r="N222" s="6"/>
      <c r="O222" s="109">
        <f>AVERAGE(L216:L218)</f>
        <v>42294.333333333336</v>
      </c>
      <c r="P222" s="6"/>
      <c r="Q222" s="6"/>
      <c r="R222" s="6"/>
      <c r="S222" s="6"/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 s="6">
        <v>1</v>
      </c>
      <c r="C227" s="6">
        <v>2</v>
      </c>
      <c r="D227" s="6">
        <v>3</v>
      </c>
      <c r="E227" s="6">
        <v>4</v>
      </c>
      <c r="F227" s="6">
        <v>5</v>
      </c>
      <c r="G227" s="6">
        <v>6</v>
      </c>
      <c r="H227" s="6">
        <v>7</v>
      </c>
      <c r="I227" s="6">
        <v>8</v>
      </c>
      <c r="L227" s="6">
        <v>1</v>
      </c>
      <c r="M227" s="6">
        <v>2</v>
      </c>
      <c r="N227" s="6">
        <v>3</v>
      </c>
      <c r="O227" s="6">
        <v>4</v>
      </c>
      <c r="P227" s="6">
        <v>5</v>
      </c>
      <c r="Q227" s="6">
        <v>6</v>
      </c>
      <c r="R227" s="6">
        <v>7</v>
      </c>
      <c r="S227" s="6">
        <v>8</v>
      </c>
    </row>
    <row r="228" spans="1:19" x14ac:dyDescent="0.25">
      <c r="A228" t="s">
        <v>1658</v>
      </c>
      <c r="B228" s="108">
        <f t="shared" ref="B228:I233" si="43">AVERAGE(V216,V203,V190)</f>
        <v>105.71628521017226</v>
      </c>
      <c r="C228" s="108">
        <f t="shared" si="43"/>
        <v>100.88153707209538</v>
      </c>
      <c r="D228" s="108">
        <f t="shared" si="43"/>
        <v>105.9405093911102</v>
      </c>
      <c r="E228" s="108">
        <f t="shared" si="43"/>
        <v>97.037844561339227</v>
      </c>
      <c r="F228" s="108">
        <f t="shared" si="43"/>
        <v>103.92891916315038</v>
      </c>
      <c r="G228" s="108">
        <f t="shared" si="43"/>
        <v>99.791823826134362</v>
      </c>
      <c r="H228" s="108">
        <f t="shared" si="43"/>
        <v>108.8308897928494</v>
      </c>
      <c r="I228" s="108">
        <f t="shared" si="43"/>
        <v>107.18867004150867</v>
      </c>
      <c r="K228" t="s">
        <v>1658</v>
      </c>
      <c r="L228" s="107">
        <f t="shared" ref="L228:S233" si="44">STDEV(V216,V203,V190)/SQRT(3)</f>
        <v>3.4146360798674502</v>
      </c>
      <c r="M228" s="107">
        <f t="shared" si="44"/>
        <v>3.694156838000715</v>
      </c>
      <c r="N228" s="107">
        <f t="shared" si="44"/>
        <v>5.7909698023827056</v>
      </c>
      <c r="O228" s="107">
        <f t="shared" si="44"/>
        <v>6.8238497980360817</v>
      </c>
      <c r="P228" s="107">
        <f t="shared" si="44"/>
        <v>7.1619169335182749</v>
      </c>
      <c r="Q228" s="107">
        <f t="shared" si="44"/>
        <v>3.4658191048552647</v>
      </c>
      <c r="R228" s="107">
        <f t="shared" si="44"/>
        <v>3.308268244206102</v>
      </c>
      <c r="S228" s="107">
        <f t="shared" si="44"/>
        <v>4.5585800049051821</v>
      </c>
    </row>
    <row r="229" spans="1:19" x14ac:dyDescent="0.25">
      <c r="A229" t="s">
        <v>1659</v>
      </c>
      <c r="B229" s="108">
        <f t="shared" si="43"/>
        <v>102.05529758835287</v>
      </c>
      <c r="C229" s="108">
        <f t="shared" si="43"/>
        <v>99.600275283188182</v>
      </c>
      <c r="D229" s="108">
        <f t="shared" si="43"/>
        <v>95.523948436139236</v>
      </c>
      <c r="E229" s="108">
        <f t="shared" si="43"/>
        <v>69.648434616617877</v>
      </c>
      <c r="F229" s="108">
        <f t="shared" si="43"/>
        <v>98.415329156241967</v>
      </c>
      <c r="G229" s="108">
        <f t="shared" si="43"/>
        <v>95.991049695750874</v>
      </c>
      <c r="H229" s="108">
        <f t="shared" si="43"/>
        <v>102.86818732598498</v>
      </c>
      <c r="I229" s="108">
        <f t="shared" si="43"/>
        <v>93.931741551224647</v>
      </c>
      <c r="K229" t="s">
        <v>1659</v>
      </c>
      <c r="L229" s="107">
        <f t="shared" si="44"/>
        <v>1.9951278732685096</v>
      </c>
      <c r="M229" s="107">
        <f t="shared" si="44"/>
        <v>1.4365516940001319</v>
      </c>
      <c r="N229" s="107">
        <f t="shared" si="44"/>
        <v>6.0442384803386728</v>
      </c>
      <c r="O229" s="107">
        <f t="shared" si="44"/>
        <v>24.556745737875623</v>
      </c>
      <c r="P229" s="107">
        <f t="shared" si="44"/>
        <v>5.7176191514432135</v>
      </c>
      <c r="Q229" s="107">
        <f t="shared" si="44"/>
        <v>3.3173873469743618</v>
      </c>
      <c r="R229" s="107">
        <f t="shared" si="44"/>
        <v>5.2308486883020393</v>
      </c>
      <c r="S229" s="107">
        <f t="shared" si="44"/>
        <v>8.5297361563724596</v>
      </c>
    </row>
    <row r="230" spans="1:19" x14ac:dyDescent="0.25">
      <c r="A230" t="s">
        <v>1660</v>
      </c>
      <c r="B230" s="108">
        <f t="shared" si="43"/>
        <v>92.228417201474841</v>
      </c>
      <c r="C230" s="108">
        <f t="shared" si="43"/>
        <v>81.389585199159185</v>
      </c>
      <c r="D230" s="108">
        <f t="shared" si="43"/>
        <v>80.628047488741387</v>
      </c>
      <c r="E230" s="108">
        <f t="shared" si="43"/>
        <v>91.840706021484721</v>
      </c>
      <c r="F230" s="108">
        <f t="shared" si="43"/>
        <v>93.155981014677494</v>
      </c>
      <c r="G230" s="108">
        <f t="shared" si="43"/>
        <v>99.928168489046755</v>
      </c>
      <c r="H230" s="108">
        <f t="shared" si="43"/>
        <v>102.66635323165821</v>
      </c>
      <c r="I230" s="108">
        <f t="shared" si="43"/>
        <v>100.746333674619</v>
      </c>
      <c r="K230" t="s">
        <v>1660</v>
      </c>
      <c r="L230" s="107">
        <f t="shared" si="44"/>
        <v>5.2250785749887259</v>
      </c>
      <c r="M230" s="107">
        <f t="shared" si="44"/>
        <v>8.3333695068508167</v>
      </c>
      <c r="N230" s="107">
        <f t="shared" si="44"/>
        <v>3.7170596964195814</v>
      </c>
      <c r="O230" s="107">
        <f t="shared" si="44"/>
        <v>4.2857917246424151</v>
      </c>
      <c r="P230" s="107">
        <f t="shared" si="44"/>
        <v>3.0643460968735008</v>
      </c>
      <c r="Q230" s="107">
        <f t="shared" si="44"/>
        <v>0.80140711399177711</v>
      </c>
      <c r="R230" s="107">
        <f t="shared" si="44"/>
        <v>1.5944799507882546</v>
      </c>
      <c r="S230" s="107">
        <f t="shared" si="44"/>
        <v>3.0947656116683269</v>
      </c>
    </row>
    <row r="231" spans="1:19" x14ac:dyDescent="0.25">
      <c r="A231" t="s">
        <v>1661</v>
      </c>
      <c r="B231" s="108">
        <f t="shared" si="43"/>
        <v>103.52572873191311</v>
      </c>
      <c r="C231" s="108">
        <f t="shared" si="43"/>
        <v>101.42137191356194</v>
      </c>
      <c r="D231" s="108">
        <f t="shared" si="43"/>
        <v>94.035058904184311</v>
      </c>
      <c r="E231" s="108">
        <f t="shared" si="43"/>
        <v>96.890279939620669</v>
      </c>
      <c r="F231" s="108">
        <f t="shared" si="43"/>
        <v>98.864366346639713</v>
      </c>
      <c r="G231" s="108">
        <f t="shared" si="43"/>
        <v>98.227471041849881</v>
      </c>
      <c r="H231" s="108">
        <f t="shared" si="43"/>
        <v>104.64882139413822</v>
      </c>
      <c r="I231" s="108">
        <f t="shared" si="43"/>
        <v>103.52592803556416</v>
      </c>
      <c r="K231" t="s">
        <v>1661</v>
      </c>
      <c r="L231" s="107">
        <f t="shared" si="44"/>
        <v>3.5122793584595353</v>
      </c>
      <c r="M231" s="107">
        <f t="shared" si="44"/>
        <v>5.4282910080116977</v>
      </c>
      <c r="N231" s="107">
        <f t="shared" si="44"/>
        <v>4.5258839415462573</v>
      </c>
      <c r="O231" s="107">
        <f t="shared" si="44"/>
        <v>3.083204776928739</v>
      </c>
      <c r="P231" s="107">
        <f t="shared" si="44"/>
        <v>6.3627409532376058</v>
      </c>
      <c r="Q231" s="107">
        <f t="shared" si="44"/>
        <v>5.7633964747550532</v>
      </c>
      <c r="R231" s="107">
        <f t="shared" si="44"/>
        <v>3.1610332258516296</v>
      </c>
      <c r="S231" s="107">
        <f t="shared" si="44"/>
        <v>1.2613297726994113</v>
      </c>
    </row>
    <row r="232" spans="1:19" x14ac:dyDescent="0.25">
      <c r="A232" t="s">
        <v>1662</v>
      </c>
      <c r="B232" s="108">
        <f t="shared" si="43"/>
        <v>104.3762976586853</v>
      </c>
      <c r="C232" s="108">
        <f t="shared" si="43"/>
        <v>102.21095287504886</v>
      </c>
      <c r="D232" s="108">
        <f t="shared" si="43"/>
        <v>97.167146451514327</v>
      </c>
      <c r="E232" s="108">
        <f t="shared" si="43"/>
        <v>98.874024703233729</v>
      </c>
      <c r="F232" s="108">
        <f t="shared" si="43"/>
        <v>96.13056844968547</v>
      </c>
      <c r="G232" s="108">
        <f t="shared" si="43"/>
        <v>100.57215476087333</v>
      </c>
      <c r="H232" s="108">
        <f t="shared" si="43"/>
        <v>99.731051470393254</v>
      </c>
      <c r="I232" s="108">
        <f t="shared" si="43"/>
        <v>100.32280944279744</v>
      </c>
      <c r="K232" t="s">
        <v>1662</v>
      </c>
      <c r="L232" s="107">
        <f t="shared" si="44"/>
        <v>4.6130920498479719</v>
      </c>
      <c r="M232" s="107">
        <f t="shared" si="44"/>
        <v>5.3106369372012026</v>
      </c>
      <c r="N232" s="107">
        <f t="shared" si="44"/>
        <v>6.4814038046243789</v>
      </c>
      <c r="O232" s="107">
        <f t="shared" si="44"/>
        <v>6.5865546147057161</v>
      </c>
      <c r="P232" s="107">
        <f t="shared" si="44"/>
        <v>3.2164191085657978</v>
      </c>
      <c r="Q232" s="107">
        <f t="shared" si="44"/>
        <v>3.3100957348745581</v>
      </c>
      <c r="R232" s="107">
        <f t="shared" si="44"/>
        <v>1.7468668810820669</v>
      </c>
      <c r="S232" s="107">
        <f t="shared" si="44"/>
        <v>1.4550626517958787</v>
      </c>
    </row>
    <row r="233" spans="1:19" x14ac:dyDescent="0.25">
      <c r="A233" t="s">
        <v>1663</v>
      </c>
      <c r="B233" s="108">
        <f t="shared" si="43"/>
        <v>5.1407863553623043</v>
      </c>
      <c r="C233" s="108">
        <f t="shared" si="43"/>
        <v>99.416364643211452</v>
      </c>
      <c r="D233" s="108">
        <f t="shared" si="43"/>
        <v>95.061662816856767</v>
      </c>
      <c r="E233" s="108">
        <f t="shared" si="43"/>
        <v>104.94209650883541</v>
      </c>
      <c r="F233" s="108">
        <f t="shared" si="43"/>
        <v>95.714179027444672</v>
      </c>
      <c r="G233" s="108">
        <f t="shared" si="43"/>
        <v>98.375722224555602</v>
      </c>
      <c r="H233" s="108">
        <f t="shared" si="43"/>
        <v>100.61742030675823</v>
      </c>
      <c r="I233" s="108">
        <f t="shared" si="43"/>
        <v>102.32553729158856</v>
      </c>
      <c r="K233" t="s">
        <v>1663</v>
      </c>
      <c r="L233" s="107">
        <f t="shared" si="44"/>
        <v>0.41673490337685015</v>
      </c>
      <c r="M233" s="107">
        <f t="shared" si="44"/>
        <v>2.7610894684806406</v>
      </c>
      <c r="N233" s="107">
        <f t="shared" si="44"/>
        <v>4.0313528681621458</v>
      </c>
      <c r="O233" s="107">
        <f t="shared" si="44"/>
        <v>4.9805386883579281</v>
      </c>
      <c r="P233" s="107">
        <f t="shared" si="44"/>
        <v>0.46542427701540434</v>
      </c>
      <c r="Q233" s="107">
        <f t="shared" si="44"/>
        <v>1.6121966189261077</v>
      </c>
      <c r="R233" s="107">
        <f t="shared" si="44"/>
        <v>0.64346836002876096</v>
      </c>
      <c r="S233" s="107">
        <f t="shared" si="44"/>
        <v>2.181245918904088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80:I180"/>
    <mergeCell ref="B181:D181"/>
    <mergeCell ref="B118:D118"/>
    <mergeCell ref="C175:I175"/>
    <mergeCell ref="C176:I176"/>
    <mergeCell ref="C177:I177"/>
    <mergeCell ref="C178:I178"/>
    <mergeCell ref="C179:I179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W233"/>
  <sheetViews>
    <sheetView topLeftCell="A82" workbookViewId="0">
      <selection activeCell="A106" sqref="A106:B108"/>
    </sheetView>
  </sheetViews>
  <sheetFormatPr defaultRowHeight="15" x14ac:dyDescent="0.25"/>
  <cols>
    <col min="2" max="2" width="9.7109375" bestFit="1" customWidth="1"/>
    <col min="10" max="10" width="11.28515625" customWidth="1"/>
    <col min="12" max="19" width="9.140625" customWidth="1"/>
  </cols>
  <sheetData>
    <row r="1" spans="1:11" x14ac:dyDescent="0.25">
      <c r="A1" s="7" t="s">
        <v>1677</v>
      </c>
      <c r="I1" s="102" t="s">
        <v>1678</v>
      </c>
      <c r="J1" t="s">
        <v>2507</v>
      </c>
      <c r="K1" s="7" t="s">
        <v>1679</v>
      </c>
    </row>
    <row r="2" spans="1:11" x14ac:dyDescent="0.25">
      <c r="A2" s="7" t="s">
        <v>1680</v>
      </c>
      <c r="J2" t="s">
        <v>2319</v>
      </c>
    </row>
    <row r="3" spans="1:11" x14ac:dyDescent="0.25">
      <c r="A3" s="53" t="s">
        <v>1681</v>
      </c>
      <c r="B3" s="17">
        <v>42523</v>
      </c>
      <c r="J3" t="s">
        <v>2320</v>
      </c>
    </row>
    <row r="4" spans="1:11" x14ac:dyDescent="0.25">
      <c r="A4" s="7" t="s">
        <v>1682</v>
      </c>
      <c r="B4" s="17">
        <v>42508</v>
      </c>
      <c r="I4" s="102" t="s">
        <v>1683</v>
      </c>
      <c r="J4" t="s">
        <v>2508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11" t="s">
        <v>1644</v>
      </c>
      <c r="C12" s="226" t="str">
        <f>D23</f>
        <v>TX003958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11" t="s">
        <v>1644</v>
      </c>
      <c r="C13" s="226" t="str">
        <f t="shared" ref="C13:C17" si="0">D24</f>
        <v>TX003499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11" t="s">
        <v>1644</v>
      </c>
      <c r="C14" s="226" t="str">
        <f t="shared" si="0"/>
        <v>TX006132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11" t="s">
        <v>1686</v>
      </c>
      <c r="C15" s="226" t="str">
        <f t="shared" si="0"/>
        <v>TX009238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11" t="s">
        <v>1686</v>
      </c>
      <c r="C16" s="226" t="str">
        <f t="shared" si="0"/>
        <v>TX016437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9" x14ac:dyDescent="0.25">
      <c r="A17" s="6" t="s">
        <v>1663</v>
      </c>
      <c r="B17" s="111" t="s">
        <v>1687</v>
      </c>
      <c r="C17" s="226" t="str">
        <f t="shared" si="0"/>
        <v>TX015607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9" ht="60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H22" s="47" t="s">
        <v>1811</v>
      </c>
      <c r="I22" s="47" t="s">
        <v>1824</v>
      </c>
    </row>
    <row r="23" spans="1:9" x14ac:dyDescent="0.25">
      <c r="A23" t="s">
        <v>869</v>
      </c>
      <c r="B23" t="s">
        <v>219</v>
      </c>
      <c r="C23" s="6">
        <v>20</v>
      </c>
      <c r="D23" t="s">
        <v>1044</v>
      </c>
      <c r="E23">
        <v>41248</v>
      </c>
      <c r="F23" s="18" t="s">
        <v>1045</v>
      </c>
      <c r="G23" t="s">
        <v>1046</v>
      </c>
      <c r="H23">
        <v>222.3</v>
      </c>
      <c r="I23" s="112">
        <f>H23*C23/1000*20</f>
        <v>88.919999999999987</v>
      </c>
    </row>
    <row r="24" spans="1:9" x14ac:dyDescent="0.25">
      <c r="A24" t="s">
        <v>869</v>
      </c>
      <c r="B24" t="s">
        <v>224</v>
      </c>
      <c r="C24" s="6">
        <v>20</v>
      </c>
      <c r="D24" t="s">
        <v>1048</v>
      </c>
      <c r="E24">
        <v>20402</v>
      </c>
      <c r="F24" s="18" t="s">
        <v>1049</v>
      </c>
      <c r="G24" t="s">
        <v>1050</v>
      </c>
      <c r="H24">
        <v>122.2</v>
      </c>
      <c r="I24" s="112">
        <f t="shared" ref="I24:I28" si="1">H24*C24/1000*20</f>
        <v>48.879999999999995</v>
      </c>
    </row>
    <row r="25" spans="1:9" x14ac:dyDescent="0.25">
      <c r="A25" t="s">
        <v>869</v>
      </c>
      <c r="B25" t="s">
        <v>234</v>
      </c>
      <c r="C25" s="6">
        <v>20</v>
      </c>
      <c r="D25" t="s">
        <v>1056</v>
      </c>
      <c r="E25">
        <v>22174</v>
      </c>
      <c r="F25" s="18" t="s">
        <v>1057</v>
      </c>
      <c r="G25" t="s">
        <v>1058</v>
      </c>
      <c r="H25">
        <v>323.3</v>
      </c>
      <c r="I25" s="112">
        <f t="shared" si="1"/>
        <v>129.32</v>
      </c>
    </row>
    <row r="26" spans="1:9" x14ac:dyDescent="0.25">
      <c r="A26" t="s">
        <v>869</v>
      </c>
      <c r="B26" t="s">
        <v>239</v>
      </c>
      <c r="C26" s="6">
        <v>20</v>
      </c>
      <c r="D26" t="s">
        <v>1060</v>
      </c>
      <c r="E26">
        <v>20887</v>
      </c>
      <c r="F26" s="18" t="s">
        <v>1061</v>
      </c>
      <c r="G26" t="s">
        <v>1062</v>
      </c>
      <c r="H26">
        <v>143.19999999999999</v>
      </c>
      <c r="I26" s="112">
        <f t="shared" si="1"/>
        <v>57.28</v>
      </c>
    </row>
    <row r="27" spans="1:9" x14ac:dyDescent="0.25">
      <c r="A27" t="s">
        <v>869</v>
      </c>
      <c r="B27" t="s">
        <v>254</v>
      </c>
      <c r="C27" s="6">
        <v>10</v>
      </c>
      <c r="D27" t="s">
        <v>1072</v>
      </c>
      <c r="E27">
        <v>31248</v>
      </c>
      <c r="F27" s="18" t="s">
        <v>1073</v>
      </c>
      <c r="G27" t="s">
        <v>1074</v>
      </c>
      <c r="H27">
        <v>362.1</v>
      </c>
      <c r="I27" s="112">
        <f>H27*C27/1000*20</f>
        <v>72.42</v>
      </c>
    </row>
    <row r="28" spans="1:9" x14ac:dyDescent="0.25">
      <c r="A28" t="s">
        <v>869</v>
      </c>
      <c r="B28" t="s">
        <v>249</v>
      </c>
      <c r="C28" s="6">
        <v>20</v>
      </c>
      <c r="D28" t="s">
        <v>1068</v>
      </c>
      <c r="E28">
        <v>20005</v>
      </c>
      <c r="F28" s="18" t="s">
        <v>1069</v>
      </c>
      <c r="G28" t="s">
        <v>1070</v>
      </c>
      <c r="H28">
        <v>59.1</v>
      </c>
      <c r="I28" s="112">
        <f t="shared" si="1"/>
        <v>23.64</v>
      </c>
    </row>
    <row r="31" spans="1:9" x14ac:dyDescent="0.25">
      <c r="A31" s="7" t="str">
        <f>J1</f>
        <v>MW 1056-41</v>
      </c>
    </row>
    <row r="32" spans="1:9" x14ac:dyDescent="0.25">
      <c r="A32" s="37" t="s">
        <v>1706</v>
      </c>
    </row>
    <row r="33" spans="1:49" x14ac:dyDescent="0.25">
      <c r="A33" t="s">
        <v>1707</v>
      </c>
      <c r="B33" t="s">
        <v>2509</v>
      </c>
    </row>
    <row r="34" spans="1:49" x14ac:dyDescent="0.25">
      <c r="A34" t="s">
        <v>1709</v>
      </c>
      <c r="B34" s="38">
        <v>42528.119351851848</v>
      </c>
    </row>
    <row r="35" spans="1:49" x14ac:dyDescent="0.25">
      <c r="A35" t="s">
        <v>1710</v>
      </c>
      <c r="B35">
        <v>2398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t="s">
        <v>1715</v>
      </c>
      <c r="C37" t="s">
        <v>1716</v>
      </c>
      <c r="D37" t="s">
        <v>1717</v>
      </c>
      <c r="E37" t="s">
        <v>1718</v>
      </c>
      <c r="F37" t="s">
        <v>1719</v>
      </c>
      <c r="G37" t="s">
        <v>1720</v>
      </c>
      <c r="H37" t="s">
        <v>1721</v>
      </c>
      <c r="I37" t="s">
        <v>1722</v>
      </c>
      <c r="J37" t="s">
        <v>1723</v>
      </c>
      <c r="K37" t="s">
        <v>1724</v>
      </c>
      <c r="L37" t="s">
        <v>1725</v>
      </c>
      <c r="M37" t="s">
        <v>1726</v>
      </c>
      <c r="N37" t="s">
        <v>1727</v>
      </c>
      <c r="O37" t="s">
        <v>1728</v>
      </c>
      <c r="P37" t="s">
        <v>1729</v>
      </c>
      <c r="Q37" t="s">
        <v>1730</v>
      </c>
      <c r="R37" t="s">
        <v>1731</v>
      </c>
      <c r="S37" t="s">
        <v>1732</v>
      </c>
      <c r="T37" t="s">
        <v>1733</v>
      </c>
      <c r="U37" t="s">
        <v>1734</v>
      </c>
      <c r="V37" t="s">
        <v>1735</v>
      </c>
      <c r="W37" t="s">
        <v>1736</v>
      </c>
      <c r="X37" t="s">
        <v>1737</v>
      </c>
      <c r="Y37" t="s">
        <v>1738</v>
      </c>
      <c r="Z37" t="s">
        <v>1739</v>
      </c>
      <c r="AA37" t="s">
        <v>1740</v>
      </c>
      <c r="AB37" t="s">
        <v>1741</v>
      </c>
      <c r="AC37" t="s">
        <v>1742</v>
      </c>
      <c r="AD37" t="s">
        <v>1743</v>
      </c>
      <c r="AE37" t="s">
        <v>1744</v>
      </c>
      <c r="AF37" t="s">
        <v>1745</v>
      </c>
      <c r="AG37" t="s">
        <v>1746</v>
      </c>
      <c r="AH37" t="s">
        <v>1747</v>
      </c>
      <c r="AI37" t="s">
        <v>1748</v>
      </c>
      <c r="AJ37" t="s">
        <v>1749</v>
      </c>
      <c r="AK37" t="s">
        <v>1750</v>
      </c>
      <c r="AL37" t="s">
        <v>1751</v>
      </c>
      <c r="AM37" t="s">
        <v>1752</v>
      </c>
      <c r="AN37" t="s">
        <v>1753</v>
      </c>
      <c r="AO37" t="s">
        <v>1754</v>
      </c>
      <c r="AP37" t="s">
        <v>1755</v>
      </c>
      <c r="AQ37" t="s">
        <v>1756</v>
      </c>
      <c r="AR37" t="s">
        <v>1757</v>
      </c>
      <c r="AS37" t="s">
        <v>1758</v>
      </c>
      <c r="AT37" t="s">
        <v>1759</v>
      </c>
      <c r="AU37" t="s">
        <v>1760</v>
      </c>
      <c r="AV37" t="s">
        <v>1761</v>
      </c>
      <c r="AW37" t="s">
        <v>1762</v>
      </c>
    </row>
    <row r="38" spans="1:49" x14ac:dyDescent="0.25">
      <c r="A38" t="s">
        <v>1763</v>
      </c>
      <c r="B38">
        <v>16</v>
      </c>
      <c r="C38">
        <v>16</v>
      </c>
      <c r="D38">
        <v>16</v>
      </c>
      <c r="E38">
        <v>16</v>
      </c>
      <c r="F38">
        <v>16</v>
      </c>
      <c r="G38">
        <v>16</v>
      </c>
      <c r="H38">
        <v>16</v>
      </c>
      <c r="I38">
        <v>16</v>
      </c>
      <c r="J38">
        <v>15</v>
      </c>
      <c r="K38">
        <v>16</v>
      </c>
      <c r="L38">
        <v>16</v>
      </c>
      <c r="M38">
        <v>16</v>
      </c>
      <c r="N38">
        <v>16</v>
      </c>
      <c r="O38">
        <v>15</v>
      </c>
      <c r="P38">
        <v>16</v>
      </c>
      <c r="Q38">
        <v>0</v>
      </c>
      <c r="R38">
        <v>16</v>
      </c>
      <c r="S38">
        <v>16</v>
      </c>
      <c r="T38">
        <v>15</v>
      </c>
      <c r="U38">
        <v>16</v>
      </c>
      <c r="V38">
        <v>16</v>
      </c>
      <c r="W38">
        <v>16</v>
      </c>
      <c r="X38">
        <v>13</v>
      </c>
      <c r="Y38">
        <v>16</v>
      </c>
      <c r="Z38">
        <v>16</v>
      </c>
      <c r="AA38">
        <v>16</v>
      </c>
      <c r="AB38">
        <v>15</v>
      </c>
      <c r="AC38">
        <v>16</v>
      </c>
      <c r="AD38">
        <v>16</v>
      </c>
      <c r="AE38">
        <v>16</v>
      </c>
      <c r="AF38">
        <v>15</v>
      </c>
      <c r="AG38">
        <v>16</v>
      </c>
      <c r="AH38">
        <v>16</v>
      </c>
      <c r="AI38">
        <v>16</v>
      </c>
      <c r="AJ38">
        <v>16</v>
      </c>
      <c r="AK38">
        <v>16</v>
      </c>
      <c r="AL38">
        <v>15</v>
      </c>
      <c r="AM38">
        <v>16</v>
      </c>
      <c r="AN38">
        <v>14</v>
      </c>
      <c r="AO38">
        <v>16</v>
      </c>
      <c r="AP38">
        <v>15</v>
      </c>
      <c r="AQ38">
        <v>15</v>
      </c>
      <c r="AR38">
        <v>16</v>
      </c>
      <c r="AS38">
        <v>15</v>
      </c>
      <c r="AT38">
        <v>16</v>
      </c>
      <c r="AU38">
        <v>16</v>
      </c>
      <c r="AV38">
        <v>16</v>
      </c>
      <c r="AW38">
        <v>16</v>
      </c>
    </row>
    <row r="39" spans="1:49" x14ac:dyDescent="0.25">
      <c r="A39" t="s">
        <v>1764</v>
      </c>
      <c r="B39">
        <v>131.137</v>
      </c>
      <c r="C39">
        <v>94.021000000000001</v>
      </c>
      <c r="D39">
        <v>116.384</v>
      </c>
      <c r="E39">
        <v>86.055999999999997</v>
      </c>
      <c r="F39">
        <v>100.58199999999999</v>
      </c>
      <c r="G39">
        <v>108.386</v>
      </c>
      <c r="H39">
        <v>75.596000000000004</v>
      </c>
      <c r="I39">
        <v>113.687</v>
      </c>
      <c r="J39">
        <v>127.374</v>
      </c>
      <c r="K39">
        <v>123.913</v>
      </c>
      <c r="L39">
        <v>121.117</v>
      </c>
      <c r="M39">
        <v>72.320999999999998</v>
      </c>
      <c r="N39">
        <v>110.07299999999999</v>
      </c>
      <c r="O39">
        <v>90.564999999999998</v>
      </c>
      <c r="P39">
        <v>78.707999999999998</v>
      </c>
      <c r="Q39">
        <v>0</v>
      </c>
      <c r="R39">
        <v>131.96899999999999</v>
      </c>
      <c r="S39">
        <v>139.81</v>
      </c>
      <c r="T39">
        <v>77.638000000000005</v>
      </c>
      <c r="U39">
        <v>67.150000000000006</v>
      </c>
      <c r="V39">
        <v>101.41</v>
      </c>
      <c r="W39">
        <v>85.450999999999993</v>
      </c>
      <c r="X39">
        <v>84.233999999999995</v>
      </c>
      <c r="Y39">
        <v>85.659000000000006</v>
      </c>
      <c r="Z39">
        <v>136.28899999999999</v>
      </c>
      <c r="AA39">
        <v>154.274</v>
      </c>
      <c r="AB39">
        <v>74.823999999999998</v>
      </c>
      <c r="AC39">
        <v>92.68</v>
      </c>
      <c r="AD39">
        <v>70.653999999999996</v>
      </c>
      <c r="AE39">
        <v>65.716999999999999</v>
      </c>
      <c r="AF39">
        <v>75.403000000000006</v>
      </c>
      <c r="AG39">
        <v>82.704999999999998</v>
      </c>
      <c r="AH39">
        <v>125.32299999999999</v>
      </c>
      <c r="AI39">
        <v>115.687</v>
      </c>
      <c r="AJ39">
        <v>64.188999999999993</v>
      </c>
      <c r="AK39">
        <v>95.766000000000005</v>
      </c>
      <c r="AL39">
        <v>77.867999999999995</v>
      </c>
      <c r="AM39">
        <v>69.051000000000002</v>
      </c>
      <c r="AN39">
        <v>75.692999999999998</v>
      </c>
      <c r="AO39">
        <v>62.508000000000003</v>
      </c>
      <c r="AP39">
        <v>85.65</v>
      </c>
      <c r="AQ39">
        <v>71.256</v>
      </c>
      <c r="AR39">
        <v>85.817999999999998</v>
      </c>
      <c r="AS39">
        <v>85.852999999999994</v>
      </c>
      <c r="AT39">
        <v>71.688000000000002</v>
      </c>
      <c r="AU39">
        <v>47.454000000000001</v>
      </c>
      <c r="AV39">
        <v>62.372</v>
      </c>
      <c r="AW39">
        <v>65.016999999999996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2510</v>
      </c>
    </row>
    <row r="42" spans="1:49" x14ac:dyDescent="0.25">
      <c r="A42" t="s">
        <v>1709</v>
      </c>
      <c r="B42" s="38">
        <v>42528.118020833332</v>
      </c>
    </row>
    <row r="43" spans="1:49" x14ac:dyDescent="0.25">
      <c r="A43" t="s">
        <v>1710</v>
      </c>
      <c r="B43">
        <v>2402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t="s">
        <v>1715</v>
      </c>
      <c r="C45" t="s">
        <v>1716</v>
      </c>
      <c r="D45" t="s">
        <v>1717</v>
      </c>
      <c r="E45" t="s">
        <v>1718</v>
      </c>
      <c r="F45" t="s">
        <v>1719</v>
      </c>
      <c r="G45" t="s">
        <v>1720</v>
      </c>
      <c r="H45" t="s">
        <v>1721</v>
      </c>
      <c r="I45" t="s">
        <v>1722</v>
      </c>
      <c r="J45" t="s">
        <v>1723</v>
      </c>
      <c r="K45" t="s">
        <v>1724</v>
      </c>
      <c r="L45" t="s">
        <v>1725</v>
      </c>
      <c r="M45" t="s">
        <v>1726</v>
      </c>
      <c r="N45" t="s">
        <v>1727</v>
      </c>
      <c r="O45" t="s">
        <v>1728</v>
      </c>
      <c r="P45" t="s">
        <v>1729</v>
      </c>
      <c r="Q45" t="s">
        <v>1730</v>
      </c>
      <c r="R45" t="s">
        <v>1731</v>
      </c>
      <c r="S45" t="s">
        <v>1732</v>
      </c>
      <c r="T45" t="s">
        <v>1733</v>
      </c>
      <c r="U45" t="s">
        <v>1734</v>
      </c>
      <c r="V45" t="s">
        <v>1735</v>
      </c>
      <c r="W45" t="s">
        <v>1736</v>
      </c>
      <c r="X45" t="s">
        <v>1737</v>
      </c>
      <c r="Y45" t="s">
        <v>1738</v>
      </c>
      <c r="Z45" t="s">
        <v>1739</v>
      </c>
      <c r="AA45" t="s">
        <v>1740</v>
      </c>
      <c r="AB45" t="s">
        <v>1741</v>
      </c>
      <c r="AC45" t="s">
        <v>1742</v>
      </c>
      <c r="AD45" t="s">
        <v>1743</v>
      </c>
      <c r="AE45" t="s">
        <v>1744</v>
      </c>
      <c r="AF45" t="s">
        <v>1745</v>
      </c>
      <c r="AG45" t="s">
        <v>1746</v>
      </c>
      <c r="AH45" t="s">
        <v>1747</v>
      </c>
      <c r="AI45" t="s">
        <v>1748</v>
      </c>
      <c r="AJ45" t="s">
        <v>1749</v>
      </c>
      <c r="AK45" t="s">
        <v>1750</v>
      </c>
      <c r="AL45" t="s">
        <v>1751</v>
      </c>
      <c r="AM45" t="s">
        <v>1752</v>
      </c>
      <c r="AN45" t="s">
        <v>1753</v>
      </c>
      <c r="AO45" t="s">
        <v>1754</v>
      </c>
      <c r="AP45" t="s">
        <v>1755</v>
      </c>
      <c r="AQ45" t="s">
        <v>1756</v>
      </c>
      <c r="AR45" t="s">
        <v>1757</v>
      </c>
      <c r="AS45" t="s">
        <v>1758</v>
      </c>
      <c r="AT45" t="s">
        <v>1759</v>
      </c>
      <c r="AU45" t="s">
        <v>1760</v>
      </c>
      <c r="AV45" t="s">
        <v>1761</v>
      </c>
      <c r="AW45" t="s">
        <v>1762</v>
      </c>
    </row>
    <row r="46" spans="1:49" x14ac:dyDescent="0.25">
      <c r="A46" t="s">
        <v>1763</v>
      </c>
      <c r="B46">
        <v>16</v>
      </c>
      <c r="C46">
        <v>0</v>
      </c>
      <c r="D46">
        <v>16</v>
      </c>
      <c r="E46">
        <v>16</v>
      </c>
      <c r="F46">
        <v>16</v>
      </c>
      <c r="G46">
        <v>16</v>
      </c>
      <c r="H46">
        <v>15</v>
      </c>
      <c r="I46">
        <v>15</v>
      </c>
      <c r="J46">
        <v>15</v>
      </c>
      <c r="K46">
        <v>16</v>
      </c>
      <c r="L46">
        <v>16</v>
      </c>
      <c r="M46">
        <v>16</v>
      </c>
      <c r="N46">
        <v>16</v>
      </c>
      <c r="O46">
        <v>15</v>
      </c>
      <c r="P46">
        <v>16</v>
      </c>
      <c r="Q46">
        <v>0</v>
      </c>
      <c r="R46">
        <v>16</v>
      </c>
      <c r="S46">
        <v>3</v>
      </c>
      <c r="T46">
        <v>15</v>
      </c>
      <c r="U46">
        <v>16</v>
      </c>
      <c r="V46">
        <v>16</v>
      </c>
      <c r="W46">
        <v>16</v>
      </c>
      <c r="X46">
        <v>13</v>
      </c>
      <c r="Y46">
        <v>15</v>
      </c>
      <c r="Z46">
        <v>16</v>
      </c>
      <c r="AA46">
        <v>16</v>
      </c>
      <c r="AB46">
        <v>15</v>
      </c>
      <c r="AC46">
        <v>16</v>
      </c>
      <c r="AD46">
        <v>16</v>
      </c>
      <c r="AE46">
        <v>16</v>
      </c>
      <c r="AF46">
        <v>15</v>
      </c>
      <c r="AG46">
        <v>16</v>
      </c>
      <c r="AH46">
        <v>16</v>
      </c>
      <c r="AI46">
        <v>14</v>
      </c>
      <c r="AJ46">
        <v>16</v>
      </c>
      <c r="AK46">
        <v>16</v>
      </c>
      <c r="AL46">
        <v>15</v>
      </c>
      <c r="AM46">
        <v>16</v>
      </c>
      <c r="AN46">
        <v>13</v>
      </c>
      <c r="AO46">
        <v>16</v>
      </c>
      <c r="AP46">
        <v>0</v>
      </c>
      <c r="AQ46">
        <v>15</v>
      </c>
      <c r="AR46">
        <v>16</v>
      </c>
      <c r="AS46">
        <v>15</v>
      </c>
      <c r="AT46">
        <v>16</v>
      </c>
      <c r="AU46">
        <v>16</v>
      </c>
      <c r="AV46">
        <v>16</v>
      </c>
      <c r="AW46">
        <v>16</v>
      </c>
    </row>
    <row r="47" spans="1:49" x14ac:dyDescent="0.25">
      <c r="A47" t="s">
        <v>1764</v>
      </c>
      <c r="B47">
        <v>121.792</v>
      </c>
      <c r="C47">
        <v>0</v>
      </c>
      <c r="D47">
        <v>132.792</v>
      </c>
      <c r="E47">
        <v>75.805999999999997</v>
      </c>
      <c r="F47">
        <v>86.753</v>
      </c>
      <c r="G47">
        <v>101.703</v>
      </c>
      <c r="H47">
        <v>66.843000000000004</v>
      </c>
      <c r="I47">
        <v>122.848</v>
      </c>
      <c r="J47">
        <v>104.286</v>
      </c>
      <c r="K47">
        <v>131.625</v>
      </c>
      <c r="L47">
        <v>131.93700000000001</v>
      </c>
      <c r="M47">
        <v>51.673000000000002</v>
      </c>
      <c r="N47">
        <v>91.741</v>
      </c>
      <c r="O47">
        <v>63.326999999999998</v>
      </c>
      <c r="P47">
        <v>79.632000000000005</v>
      </c>
      <c r="Q47">
        <v>0</v>
      </c>
      <c r="R47">
        <v>112.98099999999999</v>
      </c>
      <c r="S47">
        <v>8.4260000000000002</v>
      </c>
      <c r="T47">
        <v>69.486999999999995</v>
      </c>
      <c r="U47">
        <v>53.058999999999997</v>
      </c>
      <c r="V47">
        <v>86.049000000000007</v>
      </c>
      <c r="W47">
        <v>57.902000000000001</v>
      </c>
      <c r="X47">
        <v>85.933999999999997</v>
      </c>
      <c r="Y47">
        <v>57.933</v>
      </c>
      <c r="Z47">
        <v>277.31900000000002</v>
      </c>
      <c r="AA47">
        <v>35.741</v>
      </c>
      <c r="AB47">
        <v>62.316000000000003</v>
      </c>
      <c r="AC47">
        <v>72.834999999999994</v>
      </c>
      <c r="AD47">
        <v>60.938000000000002</v>
      </c>
      <c r="AE47">
        <v>47.158999999999999</v>
      </c>
      <c r="AF47">
        <v>59.506999999999998</v>
      </c>
      <c r="AG47">
        <v>76.274000000000001</v>
      </c>
      <c r="AH47">
        <v>175.84100000000001</v>
      </c>
      <c r="AI47">
        <v>99.135000000000005</v>
      </c>
      <c r="AJ47">
        <v>69.775000000000006</v>
      </c>
      <c r="AK47">
        <v>63.582999999999998</v>
      </c>
      <c r="AL47">
        <v>62.683999999999997</v>
      </c>
      <c r="AM47">
        <v>66.52</v>
      </c>
      <c r="AN47">
        <v>63.697000000000003</v>
      </c>
      <c r="AO47">
        <v>59.384999999999998</v>
      </c>
      <c r="AP47">
        <v>0</v>
      </c>
      <c r="AQ47">
        <v>78.238</v>
      </c>
      <c r="AR47">
        <v>103.361</v>
      </c>
      <c r="AS47">
        <v>92.811000000000007</v>
      </c>
      <c r="AT47">
        <v>74.933999999999997</v>
      </c>
      <c r="AU47">
        <v>43.442999999999998</v>
      </c>
      <c r="AV47">
        <v>81.278999999999996</v>
      </c>
      <c r="AW47">
        <v>64.064999999999998</v>
      </c>
    </row>
    <row r="49" spans="1:49" x14ac:dyDescent="0.25">
      <c r="A49" s="7" t="str">
        <f>J2</f>
        <v>MW 1060-33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2511</v>
      </c>
    </row>
    <row r="52" spans="1:49" x14ac:dyDescent="0.25">
      <c r="A52" t="s">
        <v>1709</v>
      </c>
      <c r="B52" s="38">
        <v>42528.11681712963</v>
      </c>
    </row>
    <row r="53" spans="1:49" x14ac:dyDescent="0.25">
      <c r="A53" t="s">
        <v>1710</v>
      </c>
      <c r="B53">
        <v>2408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t="s">
        <v>1715</v>
      </c>
      <c r="C55" t="s">
        <v>1716</v>
      </c>
      <c r="D55" t="s">
        <v>1717</v>
      </c>
      <c r="E55" t="s">
        <v>1718</v>
      </c>
      <c r="F55" t="s">
        <v>1719</v>
      </c>
      <c r="G55" t="s">
        <v>1720</v>
      </c>
      <c r="H55" t="s">
        <v>1721</v>
      </c>
      <c r="I55" t="s">
        <v>1722</v>
      </c>
      <c r="J55" t="s">
        <v>1723</v>
      </c>
      <c r="K55" t="s">
        <v>1724</v>
      </c>
      <c r="L55" t="s">
        <v>1725</v>
      </c>
      <c r="M55" t="s">
        <v>1726</v>
      </c>
      <c r="N55" t="s">
        <v>1727</v>
      </c>
      <c r="O55" t="s">
        <v>1728</v>
      </c>
      <c r="P55" t="s">
        <v>1729</v>
      </c>
      <c r="Q55" t="s">
        <v>1730</v>
      </c>
      <c r="R55" t="s">
        <v>1731</v>
      </c>
      <c r="S55" t="s">
        <v>1732</v>
      </c>
      <c r="T55" t="s">
        <v>1733</v>
      </c>
      <c r="U55" t="s">
        <v>1734</v>
      </c>
      <c r="V55" t="s">
        <v>1735</v>
      </c>
      <c r="W55" t="s">
        <v>1736</v>
      </c>
      <c r="X55" t="s">
        <v>1737</v>
      </c>
      <c r="Y55" t="s">
        <v>1738</v>
      </c>
      <c r="Z55" t="s">
        <v>1739</v>
      </c>
      <c r="AA55" t="s">
        <v>1740</v>
      </c>
      <c r="AB55" t="s">
        <v>1741</v>
      </c>
      <c r="AC55" t="s">
        <v>1742</v>
      </c>
      <c r="AD55" t="s">
        <v>1743</v>
      </c>
      <c r="AE55" t="s">
        <v>1744</v>
      </c>
      <c r="AF55" t="s">
        <v>1745</v>
      </c>
      <c r="AG55" t="s">
        <v>1746</v>
      </c>
      <c r="AH55" t="s">
        <v>1747</v>
      </c>
      <c r="AI55" t="s">
        <v>1748</v>
      </c>
      <c r="AJ55" t="s">
        <v>1749</v>
      </c>
      <c r="AK55" t="s">
        <v>1750</v>
      </c>
      <c r="AL55" t="s">
        <v>1751</v>
      </c>
      <c r="AM55" t="s">
        <v>1752</v>
      </c>
      <c r="AN55" t="s">
        <v>1753</v>
      </c>
      <c r="AO55" t="s">
        <v>1754</v>
      </c>
      <c r="AP55" t="s">
        <v>1755</v>
      </c>
      <c r="AQ55" t="s">
        <v>1756</v>
      </c>
      <c r="AR55" t="s">
        <v>1757</v>
      </c>
      <c r="AS55" t="s">
        <v>1758</v>
      </c>
      <c r="AT55" t="s">
        <v>1759</v>
      </c>
      <c r="AU55" t="s">
        <v>1760</v>
      </c>
      <c r="AV55" t="s">
        <v>1761</v>
      </c>
      <c r="AW55" t="s">
        <v>1762</v>
      </c>
    </row>
    <row r="56" spans="1:49" x14ac:dyDescent="0.25">
      <c r="A56" t="s">
        <v>1763</v>
      </c>
      <c r="B56">
        <v>16</v>
      </c>
      <c r="C56">
        <v>16</v>
      </c>
      <c r="D56">
        <v>16</v>
      </c>
      <c r="E56">
        <v>15</v>
      </c>
      <c r="F56">
        <v>16</v>
      </c>
      <c r="G56">
        <v>16</v>
      </c>
      <c r="H56">
        <v>16</v>
      </c>
      <c r="I56">
        <v>16</v>
      </c>
      <c r="J56">
        <v>16</v>
      </c>
      <c r="K56">
        <v>16</v>
      </c>
      <c r="L56">
        <v>16</v>
      </c>
      <c r="M56">
        <v>16</v>
      </c>
      <c r="N56">
        <v>16</v>
      </c>
      <c r="O56">
        <v>16</v>
      </c>
      <c r="P56">
        <v>16</v>
      </c>
      <c r="Q56">
        <v>16</v>
      </c>
      <c r="R56">
        <v>16</v>
      </c>
      <c r="S56">
        <v>16</v>
      </c>
      <c r="T56">
        <v>16</v>
      </c>
      <c r="U56">
        <v>16</v>
      </c>
      <c r="V56">
        <v>16</v>
      </c>
      <c r="W56">
        <v>16</v>
      </c>
      <c r="X56">
        <v>14</v>
      </c>
      <c r="Y56">
        <v>16</v>
      </c>
      <c r="Z56">
        <v>16</v>
      </c>
      <c r="AA56">
        <v>16</v>
      </c>
      <c r="AB56">
        <v>16</v>
      </c>
      <c r="AC56">
        <v>15</v>
      </c>
      <c r="AD56">
        <v>15</v>
      </c>
      <c r="AE56">
        <v>16</v>
      </c>
      <c r="AF56">
        <v>16</v>
      </c>
      <c r="AG56">
        <v>14</v>
      </c>
      <c r="AH56">
        <v>16</v>
      </c>
      <c r="AI56">
        <v>16</v>
      </c>
      <c r="AJ56">
        <v>16</v>
      </c>
      <c r="AK56">
        <v>16</v>
      </c>
      <c r="AL56">
        <v>16</v>
      </c>
      <c r="AM56">
        <v>16</v>
      </c>
      <c r="AN56">
        <v>16</v>
      </c>
      <c r="AO56">
        <v>16</v>
      </c>
      <c r="AP56">
        <v>1</v>
      </c>
      <c r="AQ56">
        <v>16</v>
      </c>
      <c r="AR56">
        <v>15</v>
      </c>
      <c r="AS56">
        <v>16</v>
      </c>
      <c r="AT56">
        <v>16</v>
      </c>
      <c r="AU56">
        <v>16</v>
      </c>
      <c r="AV56">
        <v>16</v>
      </c>
      <c r="AW56">
        <v>16</v>
      </c>
    </row>
    <row r="57" spans="1:49" x14ac:dyDescent="0.25">
      <c r="A57" t="s">
        <v>1764</v>
      </c>
      <c r="B57">
        <v>119.02</v>
      </c>
      <c r="C57">
        <v>126.10899999999999</v>
      </c>
      <c r="D57">
        <v>134.68899999999999</v>
      </c>
      <c r="E57">
        <v>146.839</v>
      </c>
      <c r="F57">
        <v>65.456999999999994</v>
      </c>
      <c r="G57">
        <v>100.44199999999999</v>
      </c>
      <c r="H57">
        <v>102.715</v>
      </c>
      <c r="I57">
        <v>107.34399999999999</v>
      </c>
      <c r="J57">
        <v>128.87799999999999</v>
      </c>
      <c r="K57">
        <v>119.78700000000001</v>
      </c>
      <c r="L57">
        <v>144.535</v>
      </c>
      <c r="M57">
        <v>120.294</v>
      </c>
      <c r="N57">
        <v>107.702</v>
      </c>
      <c r="O57">
        <v>105.02200000000001</v>
      </c>
      <c r="P57">
        <v>56.442999999999998</v>
      </c>
      <c r="Q57">
        <v>94.259</v>
      </c>
      <c r="R57">
        <v>143.30699999999999</v>
      </c>
      <c r="S57">
        <v>150.589</v>
      </c>
      <c r="T57">
        <v>137.065</v>
      </c>
      <c r="U57">
        <v>95.156000000000006</v>
      </c>
      <c r="V57">
        <v>70.995999999999995</v>
      </c>
      <c r="W57">
        <v>103.232</v>
      </c>
      <c r="X57">
        <v>82.867000000000004</v>
      </c>
      <c r="Y57">
        <v>143.15700000000001</v>
      </c>
      <c r="Z57">
        <v>200.00800000000001</v>
      </c>
      <c r="AA57">
        <v>140.655</v>
      </c>
      <c r="AB57">
        <v>109.27500000000001</v>
      </c>
      <c r="AC57">
        <v>125.86</v>
      </c>
      <c r="AD57">
        <v>88.552999999999997</v>
      </c>
      <c r="AE57">
        <v>133.32599999999999</v>
      </c>
      <c r="AF57">
        <v>93.417000000000002</v>
      </c>
      <c r="AG57">
        <v>93.3</v>
      </c>
      <c r="AH57">
        <v>146.48500000000001</v>
      </c>
      <c r="AI57">
        <v>132.697</v>
      </c>
      <c r="AJ57">
        <v>112.776</v>
      </c>
      <c r="AK57">
        <v>101.755</v>
      </c>
      <c r="AL57">
        <v>107.85599999999999</v>
      </c>
      <c r="AM57">
        <v>80.739999999999995</v>
      </c>
      <c r="AN57">
        <v>107.943</v>
      </c>
      <c r="AO57">
        <v>120.94199999999999</v>
      </c>
      <c r="AP57">
        <v>19.061</v>
      </c>
      <c r="AQ57">
        <v>111.292</v>
      </c>
      <c r="AR57">
        <v>62.703000000000003</v>
      </c>
      <c r="AS57">
        <v>117.831</v>
      </c>
      <c r="AT57">
        <v>157.29</v>
      </c>
      <c r="AU57">
        <v>117.471</v>
      </c>
      <c r="AV57">
        <v>110.97499999999999</v>
      </c>
      <c r="AW57">
        <v>162.04599999999999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2512</v>
      </c>
    </row>
    <row r="60" spans="1:49" x14ac:dyDescent="0.25">
      <c r="A60" t="s">
        <v>1709</v>
      </c>
      <c r="B60" s="38">
        <v>42528.115659722222</v>
      </c>
    </row>
    <row r="61" spans="1:49" x14ac:dyDescent="0.25">
      <c r="A61" t="s">
        <v>1710</v>
      </c>
      <c r="B61">
        <v>2405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t="s">
        <v>1715</v>
      </c>
      <c r="C63" t="s">
        <v>1716</v>
      </c>
      <c r="D63" t="s">
        <v>1717</v>
      </c>
      <c r="E63" t="s">
        <v>1718</v>
      </c>
      <c r="F63" t="s">
        <v>1719</v>
      </c>
      <c r="G63" t="s">
        <v>1720</v>
      </c>
      <c r="H63" t="s">
        <v>1721</v>
      </c>
      <c r="I63" t="s">
        <v>1722</v>
      </c>
      <c r="J63" t="s">
        <v>1723</v>
      </c>
      <c r="K63" t="s">
        <v>1724</v>
      </c>
      <c r="L63" t="s">
        <v>1725</v>
      </c>
      <c r="M63" t="s">
        <v>1726</v>
      </c>
      <c r="N63" t="s">
        <v>1727</v>
      </c>
      <c r="O63" t="s">
        <v>1728</v>
      </c>
      <c r="P63" t="s">
        <v>1729</v>
      </c>
      <c r="Q63" t="s">
        <v>1730</v>
      </c>
      <c r="R63" t="s">
        <v>1731</v>
      </c>
      <c r="S63" t="s">
        <v>1732</v>
      </c>
      <c r="T63" t="s">
        <v>1733</v>
      </c>
      <c r="U63" t="s">
        <v>1734</v>
      </c>
      <c r="V63" t="s">
        <v>1735</v>
      </c>
      <c r="W63" t="s">
        <v>1736</v>
      </c>
      <c r="X63" t="s">
        <v>1737</v>
      </c>
      <c r="Y63" t="s">
        <v>1738</v>
      </c>
      <c r="Z63" t="s">
        <v>1739</v>
      </c>
      <c r="AA63" t="s">
        <v>1740</v>
      </c>
      <c r="AB63" t="s">
        <v>1741</v>
      </c>
      <c r="AC63" t="s">
        <v>1742</v>
      </c>
      <c r="AD63" t="s">
        <v>1743</v>
      </c>
      <c r="AE63" t="s">
        <v>1744</v>
      </c>
      <c r="AF63" t="s">
        <v>1745</v>
      </c>
      <c r="AG63" t="s">
        <v>1746</v>
      </c>
      <c r="AH63" t="s">
        <v>1747</v>
      </c>
      <c r="AI63" t="s">
        <v>1748</v>
      </c>
      <c r="AJ63" t="s">
        <v>1749</v>
      </c>
      <c r="AK63" t="s">
        <v>1750</v>
      </c>
      <c r="AL63" t="s">
        <v>1751</v>
      </c>
      <c r="AM63" t="s">
        <v>1752</v>
      </c>
      <c r="AN63" t="s">
        <v>1753</v>
      </c>
      <c r="AO63" t="s">
        <v>1754</v>
      </c>
      <c r="AP63" t="s">
        <v>1755</v>
      </c>
      <c r="AQ63" t="s">
        <v>1756</v>
      </c>
      <c r="AR63" t="s">
        <v>1757</v>
      </c>
      <c r="AS63" t="s">
        <v>1758</v>
      </c>
      <c r="AT63" t="s">
        <v>1759</v>
      </c>
      <c r="AU63" t="s">
        <v>1760</v>
      </c>
      <c r="AV63" t="s">
        <v>1761</v>
      </c>
      <c r="AW63" t="s">
        <v>1762</v>
      </c>
    </row>
    <row r="64" spans="1:49" x14ac:dyDescent="0.25">
      <c r="A64" t="s">
        <v>1763</v>
      </c>
      <c r="B64">
        <v>16</v>
      </c>
      <c r="C64">
        <v>0</v>
      </c>
      <c r="D64">
        <v>16</v>
      </c>
      <c r="E64">
        <v>15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14</v>
      </c>
      <c r="O64">
        <v>16</v>
      </c>
      <c r="P64">
        <v>16</v>
      </c>
      <c r="Q64">
        <v>16</v>
      </c>
      <c r="R64">
        <v>16</v>
      </c>
      <c r="S64">
        <v>15</v>
      </c>
      <c r="T64">
        <v>16</v>
      </c>
      <c r="U64">
        <v>16</v>
      </c>
      <c r="V64">
        <v>16</v>
      </c>
      <c r="W64">
        <v>14</v>
      </c>
      <c r="X64">
        <v>14</v>
      </c>
      <c r="Y64">
        <v>16</v>
      </c>
      <c r="Z64">
        <v>16</v>
      </c>
      <c r="AA64">
        <v>15</v>
      </c>
      <c r="AB64">
        <v>16</v>
      </c>
      <c r="AC64">
        <v>15</v>
      </c>
      <c r="AD64">
        <v>15</v>
      </c>
      <c r="AE64">
        <v>15</v>
      </c>
      <c r="AF64">
        <v>16</v>
      </c>
      <c r="AG64">
        <v>14</v>
      </c>
      <c r="AH64">
        <v>16</v>
      </c>
      <c r="AI64">
        <v>16</v>
      </c>
      <c r="AJ64">
        <v>16</v>
      </c>
      <c r="AK64">
        <v>16</v>
      </c>
      <c r="AL64">
        <v>16</v>
      </c>
      <c r="AM64">
        <v>16</v>
      </c>
      <c r="AN64">
        <v>16</v>
      </c>
      <c r="AO64">
        <v>16</v>
      </c>
      <c r="AP64">
        <v>0</v>
      </c>
      <c r="AQ64">
        <v>16</v>
      </c>
      <c r="AR64">
        <v>14</v>
      </c>
      <c r="AS64">
        <v>16</v>
      </c>
      <c r="AT64">
        <v>16</v>
      </c>
      <c r="AU64">
        <v>16</v>
      </c>
      <c r="AV64">
        <v>16</v>
      </c>
      <c r="AW64">
        <v>16</v>
      </c>
    </row>
    <row r="65" spans="1:49" x14ac:dyDescent="0.25">
      <c r="A65" t="s">
        <v>1764</v>
      </c>
      <c r="B65">
        <v>92.135000000000005</v>
      </c>
      <c r="C65">
        <v>0</v>
      </c>
      <c r="D65">
        <v>101.699</v>
      </c>
      <c r="E65">
        <v>145.023</v>
      </c>
      <c r="F65">
        <v>63.331000000000003</v>
      </c>
      <c r="G65">
        <v>74.546000000000006</v>
      </c>
      <c r="H65">
        <v>93.475999999999999</v>
      </c>
      <c r="I65">
        <v>99.346000000000004</v>
      </c>
      <c r="J65">
        <v>99.992000000000004</v>
      </c>
      <c r="K65">
        <v>123.03100000000001</v>
      </c>
      <c r="L65">
        <v>88.850999999999999</v>
      </c>
      <c r="M65">
        <v>87.515000000000001</v>
      </c>
      <c r="N65">
        <v>27.459</v>
      </c>
      <c r="O65">
        <v>65.37</v>
      </c>
      <c r="P65">
        <v>35.866999999999997</v>
      </c>
      <c r="Q65">
        <v>65.674000000000007</v>
      </c>
      <c r="R65">
        <v>88.721000000000004</v>
      </c>
      <c r="S65">
        <v>9.1989999999999998</v>
      </c>
      <c r="T65">
        <v>92.724000000000004</v>
      </c>
      <c r="U65">
        <v>89.436999999999998</v>
      </c>
      <c r="V65">
        <v>69.519000000000005</v>
      </c>
      <c r="W65">
        <v>36.216000000000001</v>
      </c>
      <c r="X65">
        <v>74.051000000000002</v>
      </c>
      <c r="Y65">
        <v>110.819</v>
      </c>
      <c r="Z65">
        <v>359.13900000000001</v>
      </c>
      <c r="AA65">
        <v>23.834</v>
      </c>
      <c r="AB65">
        <v>59.069000000000003</v>
      </c>
      <c r="AC65">
        <v>84.447000000000003</v>
      </c>
      <c r="AD65">
        <v>55.594000000000001</v>
      </c>
      <c r="AE65">
        <v>68.144999999999996</v>
      </c>
      <c r="AF65">
        <v>86.204999999999998</v>
      </c>
      <c r="AG65">
        <v>91.278999999999996</v>
      </c>
      <c r="AH65">
        <v>160.77799999999999</v>
      </c>
      <c r="AI65">
        <v>121.72799999999999</v>
      </c>
      <c r="AJ65">
        <v>74.066000000000003</v>
      </c>
      <c r="AK65">
        <v>106.188</v>
      </c>
      <c r="AL65">
        <v>105.256</v>
      </c>
      <c r="AM65">
        <v>62.805</v>
      </c>
      <c r="AN65">
        <v>92.128</v>
      </c>
      <c r="AO65">
        <v>107.35299999999999</v>
      </c>
      <c r="AP65">
        <v>0</v>
      </c>
      <c r="AQ65">
        <v>92.668000000000006</v>
      </c>
      <c r="AR65">
        <v>48.216000000000001</v>
      </c>
      <c r="AS65">
        <v>121.938</v>
      </c>
      <c r="AT65">
        <v>115.328</v>
      </c>
      <c r="AU65">
        <v>112.205</v>
      </c>
      <c r="AV65">
        <v>96.064999999999998</v>
      </c>
      <c r="AW65">
        <v>146.71199999999999</v>
      </c>
    </row>
    <row r="67" spans="1:49" x14ac:dyDescent="0.25">
      <c r="A67" s="7" t="str">
        <f>J3</f>
        <v>MW 1060-34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2513</v>
      </c>
    </row>
    <row r="70" spans="1:49" x14ac:dyDescent="0.25">
      <c r="A70" t="s">
        <v>1709</v>
      </c>
      <c r="B70" s="38">
        <v>42528.114074074074</v>
      </c>
    </row>
    <row r="71" spans="1:49" x14ac:dyDescent="0.25">
      <c r="A71" t="s">
        <v>1710</v>
      </c>
      <c r="B71">
        <v>2452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t="s">
        <v>1715</v>
      </c>
      <c r="C73" t="s">
        <v>1716</v>
      </c>
      <c r="D73" t="s">
        <v>1717</v>
      </c>
      <c r="E73" t="s">
        <v>1718</v>
      </c>
      <c r="F73" t="s">
        <v>1719</v>
      </c>
      <c r="G73" t="s">
        <v>1720</v>
      </c>
      <c r="H73" t="s">
        <v>1721</v>
      </c>
      <c r="I73" t="s">
        <v>1722</v>
      </c>
      <c r="J73" t="s">
        <v>1723</v>
      </c>
      <c r="K73" t="s">
        <v>1724</v>
      </c>
      <c r="L73" t="s">
        <v>1725</v>
      </c>
      <c r="M73" t="s">
        <v>1726</v>
      </c>
      <c r="N73" t="s">
        <v>1727</v>
      </c>
      <c r="O73" t="s">
        <v>1728</v>
      </c>
      <c r="P73" t="s">
        <v>1729</v>
      </c>
      <c r="Q73" t="s">
        <v>1730</v>
      </c>
      <c r="R73" t="s">
        <v>1731</v>
      </c>
      <c r="S73" t="s">
        <v>1732</v>
      </c>
      <c r="T73" t="s">
        <v>1733</v>
      </c>
      <c r="U73" t="s">
        <v>1734</v>
      </c>
      <c r="V73" t="s">
        <v>1735</v>
      </c>
      <c r="W73" t="s">
        <v>1736</v>
      </c>
      <c r="X73" t="s">
        <v>1737</v>
      </c>
      <c r="Y73" t="s">
        <v>1738</v>
      </c>
      <c r="Z73" t="s">
        <v>1739</v>
      </c>
      <c r="AA73" t="s">
        <v>1740</v>
      </c>
      <c r="AB73" t="s">
        <v>1741</v>
      </c>
      <c r="AC73" t="s">
        <v>1742</v>
      </c>
      <c r="AD73" t="s">
        <v>1743</v>
      </c>
      <c r="AE73" t="s">
        <v>1744</v>
      </c>
      <c r="AF73" t="s">
        <v>1745</v>
      </c>
      <c r="AG73" t="s">
        <v>1746</v>
      </c>
      <c r="AH73" t="s">
        <v>1747</v>
      </c>
      <c r="AI73" t="s">
        <v>1748</v>
      </c>
      <c r="AJ73" t="s">
        <v>1749</v>
      </c>
      <c r="AK73" t="s">
        <v>1750</v>
      </c>
      <c r="AL73" t="s">
        <v>1751</v>
      </c>
      <c r="AM73" t="s">
        <v>1752</v>
      </c>
      <c r="AN73" t="s">
        <v>1753</v>
      </c>
      <c r="AO73" t="s">
        <v>1754</v>
      </c>
      <c r="AP73" t="s">
        <v>1755</v>
      </c>
      <c r="AQ73" t="s">
        <v>1756</v>
      </c>
      <c r="AR73" t="s">
        <v>1757</v>
      </c>
      <c r="AS73" t="s">
        <v>1758</v>
      </c>
      <c r="AT73" t="s">
        <v>1759</v>
      </c>
      <c r="AU73" t="s">
        <v>1760</v>
      </c>
      <c r="AV73" t="s">
        <v>1761</v>
      </c>
      <c r="AW73" t="s">
        <v>1762</v>
      </c>
    </row>
    <row r="74" spans="1:49" x14ac:dyDescent="0.25">
      <c r="A74" t="s">
        <v>1763</v>
      </c>
      <c r="B74">
        <v>16</v>
      </c>
      <c r="C74">
        <v>16</v>
      </c>
      <c r="D74">
        <v>16</v>
      </c>
      <c r="E74">
        <v>16</v>
      </c>
      <c r="F74">
        <v>16</v>
      </c>
      <c r="G74">
        <v>16</v>
      </c>
      <c r="H74">
        <v>16</v>
      </c>
      <c r="I74">
        <v>16</v>
      </c>
      <c r="J74">
        <v>16</v>
      </c>
      <c r="K74">
        <v>16</v>
      </c>
      <c r="L74">
        <v>16</v>
      </c>
      <c r="M74">
        <v>16</v>
      </c>
      <c r="N74">
        <v>16</v>
      </c>
      <c r="O74">
        <v>15</v>
      </c>
      <c r="P74">
        <v>16</v>
      </c>
      <c r="Q74">
        <v>16</v>
      </c>
      <c r="R74">
        <v>16</v>
      </c>
      <c r="S74">
        <v>16</v>
      </c>
      <c r="T74">
        <v>14</v>
      </c>
      <c r="U74">
        <v>16</v>
      </c>
      <c r="V74">
        <v>16</v>
      </c>
      <c r="W74">
        <v>14</v>
      </c>
      <c r="X74">
        <v>16</v>
      </c>
      <c r="Y74">
        <v>16</v>
      </c>
      <c r="Z74">
        <v>16</v>
      </c>
      <c r="AA74">
        <v>16</v>
      </c>
      <c r="AB74">
        <v>16</v>
      </c>
      <c r="AC74">
        <v>16</v>
      </c>
      <c r="AD74">
        <v>16</v>
      </c>
      <c r="AE74">
        <v>16</v>
      </c>
      <c r="AF74">
        <v>14</v>
      </c>
      <c r="AG74">
        <v>16</v>
      </c>
      <c r="AH74">
        <v>15</v>
      </c>
      <c r="AI74">
        <v>16</v>
      </c>
      <c r="AJ74">
        <v>15</v>
      </c>
      <c r="AK74">
        <v>16</v>
      </c>
      <c r="AL74">
        <v>16</v>
      </c>
      <c r="AM74">
        <v>16</v>
      </c>
      <c r="AN74">
        <v>16</v>
      </c>
      <c r="AO74">
        <v>16</v>
      </c>
      <c r="AP74">
        <v>16</v>
      </c>
      <c r="AQ74">
        <v>16</v>
      </c>
      <c r="AR74">
        <v>16</v>
      </c>
      <c r="AS74">
        <v>16</v>
      </c>
      <c r="AT74">
        <v>16</v>
      </c>
      <c r="AU74">
        <v>16</v>
      </c>
      <c r="AV74">
        <v>16</v>
      </c>
      <c r="AW74">
        <v>16</v>
      </c>
    </row>
    <row r="75" spans="1:49" x14ac:dyDescent="0.25">
      <c r="A75" t="s">
        <v>1764</v>
      </c>
      <c r="B75">
        <v>137.458</v>
      </c>
      <c r="C75">
        <v>129.208</v>
      </c>
      <c r="D75">
        <v>143.24</v>
      </c>
      <c r="E75">
        <v>113.971</v>
      </c>
      <c r="F75">
        <v>132.14500000000001</v>
      </c>
      <c r="G75">
        <v>117.938</v>
      </c>
      <c r="H75">
        <v>114.357</v>
      </c>
      <c r="I75">
        <v>95.043999999999997</v>
      </c>
      <c r="J75">
        <v>180.17099999999999</v>
      </c>
      <c r="K75">
        <v>188.935</v>
      </c>
      <c r="L75">
        <v>149.059</v>
      </c>
      <c r="M75">
        <v>100.979</v>
      </c>
      <c r="N75">
        <v>92.406000000000006</v>
      </c>
      <c r="O75">
        <v>115.44199999999999</v>
      </c>
      <c r="P75">
        <v>121.71</v>
      </c>
      <c r="Q75">
        <v>80.367999999999995</v>
      </c>
      <c r="R75">
        <v>140.68600000000001</v>
      </c>
      <c r="S75">
        <v>119.093</v>
      </c>
      <c r="T75">
        <v>86.078000000000003</v>
      </c>
      <c r="U75">
        <v>117.077</v>
      </c>
      <c r="V75">
        <v>101.709</v>
      </c>
      <c r="W75">
        <v>81.653999999999996</v>
      </c>
      <c r="X75">
        <v>77.451999999999998</v>
      </c>
      <c r="Y75">
        <v>101.47499999999999</v>
      </c>
      <c r="Z75">
        <v>140.16800000000001</v>
      </c>
      <c r="AA75">
        <v>166.06700000000001</v>
      </c>
      <c r="AB75">
        <v>97.028999999999996</v>
      </c>
      <c r="AC75">
        <v>134.916</v>
      </c>
      <c r="AD75">
        <v>62.12</v>
      </c>
      <c r="AE75">
        <v>82.704999999999998</v>
      </c>
      <c r="AF75">
        <v>62.082000000000001</v>
      </c>
      <c r="AG75">
        <v>100.03400000000001</v>
      </c>
      <c r="AH75">
        <v>125.393</v>
      </c>
      <c r="AI75">
        <v>155.08799999999999</v>
      </c>
      <c r="AJ75">
        <v>97.39</v>
      </c>
      <c r="AK75">
        <v>152.11099999999999</v>
      </c>
      <c r="AL75">
        <v>106.59399999999999</v>
      </c>
      <c r="AM75">
        <v>70.962000000000003</v>
      </c>
      <c r="AN75">
        <v>153.39099999999999</v>
      </c>
      <c r="AO75">
        <v>74.528999999999996</v>
      </c>
      <c r="AP75">
        <v>107.71599999999999</v>
      </c>
      <c r="AQ75">
        <v>102.89400000000001</v>
      </c>
      <c r="AR75">
        <v>85.15</v>
      </c>
      <c r="AS75">
        <v>135.47900000000001</v>
      </c>
      <c r="AT75">
        <v>117.89100000000001</v>
      </c>
      <c r="AU75">
        <v>76.486999999999995</v>
      </c>
      <c r="AV75">
        <v>111.541</v>
      </c>
      <c r="AW75">
        <v>119.864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2514</v>
      </c>
    </row>
    <row r="78" spans="1:49" x14ac:dyDescent="0.25">
      <c r="A78" t="s">
        <v>1709</v>
      </c>
      <c r="B78" s="38">
        <v>42528.125752314816</v>
      </c>
    </row>
    <row r="79" spans="1:49" x14ac:dyDescent="0.25">
      <c r="A79" t="s">
        <v>1710</v>
      </c>
      <c r="B79">
        <v>2403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t="s">
        <v>1715</v>
      </c>
      <c r="C81" t="s">
        <v>1716</v>
      </c>
      <c r="D81" t="s">
        <v>1717</v>
      </c>
      <c r="E81" t="s">
        <v>1718</v>
      </c>
      <c r="F81" t="s">
        <v>1719</v>
      </c>
      <c r="G81" t="s">
        <v>1720</v>
      </c>
      <c r="H81" t="s">
        <v>1721</v>
      </c>
      <c r="I81" t="s">
        <v>1722</v>
      </c>
      <c r="J81" t="s">
        <v>1723</v>
      </c>
      <c r="K81" t="s">
        <v>1724</v>
      </c>
      <c r="L81" t="s">
        <v>1725</v>
      </c>
      <c r="M81" t="s">
        <v>1726</v>
      </c>
      <c r="N81" t="s">
        <v>1727</v>
      </c>
      <c r="O81" t="s">
        <v>1728</v>
      </c>
      <c r="P81" t="s">
        <v>1729</v>
      </c>
      <c r="Q81" t="s">
        <v>1730</v>
      </c>
      <c r="R81" t="s">
        <v>1731</v>
      </c>
      <c r="S81" t="s">
        <v>1732</v>
      </c>
      <c r="T81" t="s">
        <v>1733</v>
      </c>
      <c r="U81" t="s">
        <v>1734</v>
      </c>
      <c r="V81" t="s">
        <v>1735</v>
      </c>
      <c r="W81" t="s">
        <v>1736</v>
      </c>
      <c r="X81" t="s">
        <v>1737</v>
      </c>
      <c r="Y81" t="s">
        <v>1738</v>
      </c>
      <c r="Z81" t="s">
        <v>1739</v>
      </c>
      <c r="AA81" t="s">
        <v>1740</v>
      </c>
      <c r="AB81" t="s">
        <v>1741</v>
      </c>
      <c r="AC81" t="s">
        <v>1742</v>
      </c>
      <c r="AD81" t="s">
        <v>1743</v>
      </c>
      <c r="AE81" t="s">
        <v>1744</v>
      </c>
      <c r="AF81" t="s">
        <v>1745</v>
      </c>
      <c r="AG81" t="s">
        <v>1746</v>
      </c>
      <c r="AH81" t="s">
        <v>1747</v>
      </c>
      <c r="AI81" t="s">
        <v>1748</v>
      </c>
      <c r="AJ81" t="s">
        <v>1749</v>
      </c>
      <c r="AK81" t="s">
        <v>1750</v>
      </c>
      <c r="AL81" t="s">
        <v>1751</v>
      </c>
      <c r="AM81" t="s">
        <v>1752</v>
      </c>
      <c r="AN81" t="s">
        <v>1753</v>
      </c>
      <c r="AO81" t="s">
        <v>1754</v>
      </c>
      <c r="AP81" t="s">
        <v>1755</v>
      </c>
      <c r="AQ81" t="s">
        <v>1756</v>
      </c>
      <c r="AR81" t="s">
        <v>1757</v>
      </c>
      <c r="AS81" t="s">
        <v>1758</v>
      </c>
      <c r="AT81" t="s">
        <v>1759</v>
      </c>
      <c r="AU81" t="s">
        <v>1760</v>
      </c>
      <c r="AV81" t="s">
        <v>1761</v>
      </c>
      <c r="AW81" t="s">
        <v>1762</v>
      </c>
    </row>
    <row r="82" spans="1:49" x14ac:dyDescent="0.25">
      <c r="A82" t="s">
        <v>1763</v>
      </c>
      <c r="B82">
        <v>16</v>
      </c>
      <c r="C82">
        <v>0</v>
      </c>
      <c r="D82">
        <v>16</v>
      </c>
      <c r="E82">
        <v>16</v>
      </c>
      <c r="F82">
        <v>16</v>
      </c>
      <c r="G82">
        <v>16</v>
      </c>
      <c r="H82">
        <v>16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15</v>
      </c>
      <c r="P82">
        <v>16</v>
      </c>
      <c r="Q82">
        <v>16</v>
      </c>
      <c r="R82">
        <v>16</v>
      </c>
      <c r="S82">
        <v>2</v>
      </c>
      <c r="T82">
        <v>14</v>
      </c>
      <c r="U82">
        <v>16</v>
      </c>
      <c r="V82">
        <v>16</v>
      </c>
      <c r="W82">
        <v>14</v>
      </c>
      <c r="X82">
        <v>16</v>
      </c>
      <c r="Y82">
        <v>16</v>
      </c>
      <c r="Z82">
        <v>16</v>
      </c>
      <c r="AA82">
        <v>16</v>
      </c>
      <c r="AB82">
        <v>16</v>
      </c>
      <c r="AC82">
        <v>16</v>
      </c>
      <c r="AD82">
        <v>16</v>
      </c>
      <c r="AE82">
        <v>16</v>
      </c>
      <c r="AF82">
        <v>14</v>
      </c>
      <c r="AG82">
        <v>16</v>
      </c>
      <c r="AH82">
        <v>15</v>
      </c>
      <c r="AI82">
        <v>16</v>
      </c>
      <c r="AJ82">
        <v>15</v>
      </c>
      <c r="AK82">
        <v>16</v>
      </c>
      <c r="AL82">
        <v>16</v>
      </c>
      <c r="AM82">
        <v>16</v>
      </c>
      <c r="AN82">
        <v>16</v>
      </c>
      <c r="AO82">
        <v>16</v>
      </c>
      <c r="AP82">
        <v>0</v>
      </c>
      <c r="AQ82">
        <v>16</v>
      </c>
      <c r="AR82">
        <v>16</v>
      </c>
      <c r="AS82">
        <v>16</v>
      </c>
      <c r="AT82">
        <v>16</v>
      </c>
      <c r="AU82">
        <v>16</v>
      </c>
      <c r="AV82">
        <v>16</v>
      </c>
      <c r="AW82">
        <v>16</v>
      </c>
    </row>
    <row r="83" spans="1:49" x14ac:dyDescent="0.25">
      <c r="A83" t="s">
        <v>1764</v>
      </c>
      <c r="B83">
        <v>110.07299999999999</v>
      </c>
      <c r="C83">
        <v>0</v>
      </c>
      <c r="D83">
        <v>90.275000000000006</v>
      </c>
      <c r="E83">
        <v>91.036000000000001</v>
      </c>
      <c r="F83">
        <v>123.151</v>
      </c>
      <c r="G83">
        <v>71.245000000000005</v>
      </c>
      <c r="H83">
        <v>92.96</v>
      </c>
      <c r="I83">
        <v>71.52</v>
      </c>
      <c r="J83">
        <v>136.69900000000001</v>
      </c>
      <c r="K83">
        <v>209.74299999999999</v>
      </c>
      <c r="L83">
        <v>125.476</v>
      </c>
      <c r="M83">
        <v>81.781999999999996</v>
      </c>
      <c r="N83">
        <v>73.546000000000006</v>
      </c>
      <c r="O83">
        <v>72.242999999999995</v>
      </c>
      <c r="P83">
        <v>73.968000000000004</v>
      </c>
      <c r="Q83">
        <v>65.281000000000006</v>
      </c>
      <c r="R83">
        <v>114.23099999999999</v>
      </c>
      <c r="S83">
        <v>6.1050000000000004</v>
      </c>
      <c r="T83">
        <v>56.743000000000002</v>
      </c>
      <c r="U83">
        <v>109.374</v>
      </c>
      <c r="V83">
        <v>115.31399999999999</v>
      </c>
      <c r="W83">
        <v>60.470999999999997</v>
      </c>
      <c r="X83">
        <v>94.031999999999996</v>
      </c>
      <c r="Y83">
        <v>92.69</v>
      </c>
      <c r="Z83">
        <v>159.268</v>
      </c>
      <c r="AA83">
        <v>77.346999999999994</v>
      </c>
      <c r="AB83">
        <v>84.052999999999997</v>
      </c>
      <c r="AC83">
        <v>67.427999999999997</v>
      </c>
      <c r="AD83">
        <v>42.823</v>
      </c>
      <c r="AE83">
        <v>80.528999999999996</v>
      </c>
      <c r="AF83">
        <v>62.588000000000001</v>
      </c>
      <c r="AG83">
        <v>82.418999999999997</v>
      </c>
      <c r="AH83">
        <v>157.22300000000001</v>
      </c>
      <c r="AI83">
        <v>234.49799999999999</v>
      </c>
      <c r="AJ83">
        <v>75.097999999999999</v>
      </c>
      <c r="AK83">
        <v>112.533</v>
      </c>
      <c r="AL83">
        <v>58.524999999999999</v>
      </c>
      <c r="AM83">
        <v>50.601999999999997</v>
      </c>
      <c r="AN83">
        <v>111.398</v>
      </c>
      <c r="AO83">
        <v>69.399000000000001</v>
      </c>
      <c r="AP83">
        <v>0</v>
      </c>
      <c r="AQ83">
        <v>103.34099999999999</v>
      </c>
      <c r="AR83">
        <v>74.724000000000004</v>
      </c>
      <c r="AS83">
        <v>124.32</v>
      </c>
      <c r="AT83">
        <v>110.07599999999999</v>
      </c>
      <c r="AU83">
        <v>69.221000000000004</v>
      </c>
      <c r="AV83">
        <v>113.953</v>
      </c>
      <c r="AW83">
        <v>107.99299999999999</v>
      </c>
    </row>
    <row r="85" spans="1:49" x14ac:dyDescent="0.25">
      <c r="A85" s="7" t="s">
        <v>1769</v>
      </c>
      <c r="B85" s="7" t="s">
        <v>1715</v>
      </c>
      <c r="C85" s="7" t="s">
        <v>1716</v>
      </c>
      <c r="D85" s="7" t="s">
        <v>1717</v>
      </c>
      <c r="E85" s="7" t="s">
        <v>1718</v>
      </c>
      <c r="F85" s="7" t="s">
        <v>1719</v>
      </c>
      <c r="G85" s="7" t="s">
        <v>1720</v>
      </c>
      <c r="H85" s="7" t="s">
        <v>1721</v>
      </c>
      <c r="I85" s="7" t="s">
        <v>1722</v>
      </c>
      <c r="J85" s="7" t="s">
        <v>1723</v>
      </c>
      <c r="K85" s="7" t="s">
        <v>1724</v>
      </c>
      <c r="L85" s="7" t="s">
        <v>1725</v>
      </c>
      <c r="M85" s="7" t="s">
        <v>1726</v>
      </c>
      <c r="N85" s="7" t="s">
        <v>1727</v>
      </c>
      <c r="O85" s="7" t="s">
        <v>1728</v>
      </c>
      <c r="P85" s="7" t="s">
        <v>1729</v>
      </c>
      <c r="Q85" s="7" t="s">
        <v>1730</v>
      </c>
      <c r="R85" s="7" t="s">
        <v>1731</v>
      </c>
      <c r="S85" s="7" t="s">
        <v>1732</v>
      </c>
      <c r="T85" s="7" t="s">
        <v>1733</v>
      </c>
      <c r="U85" s="7" t="s">
        <v>1734</v>
      </c>
      <c r="V85" s="7" t="s">
        <v>1735</v>
      </c>
      <c r="W85" s="7" t="s">
        <v>1736</v>
      </c>
      <c r="X85" s="7" t="s">
        <v>1737</v>
      </c>
      <c r="Y85" s="7" t="s">
        <v>1738</v>
      </c>
      <c r="Z85" s="7" t="s">
        <v>1739</v>
      </c>
      <c r="AA85" s="7" t="s">
        <v>1740</v>
      </c>
      <c r="AB85" s="7" t="s">
        <v>1741</v>
      </c>
      <c r="AC85" s="7" t="s">
        <v>1742</v>
      </c>
      <c r="AD85" s="7" t="s">
        <v>1743</v>
      </c>
      <c r="AE85" s="7" t="s">
        <v>1744</v>
      </c>
      <c r="AF85" s="7" t="s">
        <v>1745</v>
      </c>
      <c r="AG85" s="7" t="s">
        <v>1746</v>
      </c>
      <c r="AH85" s="7" t="s">
        <v>1747</v>
      </c>
      <c r="AI85" s="7" t="s">
        <v>1748</v>
      </c>
      <c r="AJ85" s="7" t="s">
        <v>1749</v>
      </c>
      <c r="AK85" s="7" t="s">
        <v>1750</v>
      </c>
      <c r="AL85" s="7" t="s">
        <v>1751</v>
      </c>
      <c r="AM85" s="7" t="s">
        <v>1752</v>
      </c>
      <c r="AN85" s="7" t="s">
        <v>1753</v>
      </c>
      <c r="AO85" s="7" t="s">
        <v>1754</v>
      </c>
      <c r="AP85" s="7" t="s">
        <v>1755</v>
      </c>
      <c r="AQ85" s="7" t="s">
        <v>1756</v>
      </c>
      <c r="AR85" s="7" t="s">
        <v>1757</v>
      </c>
      <c r="AS85" s="7" t="s">
        <v>1758</v>
      </c>
      <c r="AT85" s="7" t="s">
        <v>1759</v>
      </c>
      <c r="AU85" s="7" t="s">
        <v>1760</v>
      </c>
      <c r="AV85" s="7" t="s">
        <v>1761</v>
      </c>
      <c r="AW85" s="7" t="s">
        <v>1762</v>
      </c>
    </row>
    <row r="86" spans="1:49" x14ac:dyDescent="0.25">
      <c r="A86" t="s">
        <v>1770</v>
      </c>
      <c r="B86">
        <f>B46/B38*100</f>
        <v>100</v>
      </c>
      <c r="C86">
        <f t="shared" ref="C86:AW86" si="2">C46/C38*100</f>
        <v>0</v>
      </c>
      <c r="D86">
        <f t="shared" si="2"/>
        <v>100</v>
      </c>
      <c r="E86">
        <f t="shared" si="2"/>
        <v>100</v>
      </c>
      <c r="F86">
        <f t="shared" si="2"/>
        <v>100</v>
      </c>
      <c r="G86">
        <f t="shared" si="2"/>
        <v>100</v>
      </c>
      <c r="H86">
        <f t="shared" si="2"/>
        <v>93.75</v>
      </c>
      <c r="I86">
        <f t="shared" si="2"/>
        <v>93.75</v>
      </c>
      <c r="J86">
        <f t="shared" si="2"/>
        <v>100</v>
      </c>
      <c r="K86">
        <f t="shared" si="2"/>
        <v>100</v>
      </c>
      <c r="L86">
        <f t="shared" si="2"/>
        <v>100</v>
      </c>
      <c r="M86">
        <f t="shared" si="2"/>
        <v>100</v>
      </c>
      <c r="N86">
        <f t="shared" si="2"/>
        <v>100</v>
      </c>
      <c r="O86">
        <f t="shared" si="2"/>
        <v>100</v>
      </c>
      <c r="P86">
        <f t="shared" si="2"/>
        <v>100</v>
      </c>
      <c r="Q86" t="e">
        <f t="shared" si="2"/>
        <v>#DIV/0!</v>
      </c>
      <c r="R86">
        <f t="shared" si="2"/>
        <v>100</v>
      </c>
      <c r="S86">
        <f t="shared" si="2"/>
        <v>18.75</v>
      </c>
      <c r="T86">
        <f t="shared" si="2"/>
        <v>100</v>
      </c>
      <c r="U86">
        <f t="shared" si="2"/>
        <v>100</v>
      </c>
      <c r="V86">
        <f t="shared" si="2"/>
        <v>100</v>
      </c>
      <c r="W86">
        <f t="shared" si="2"/>
        <v>100</v>
      </c>
      <c r="X86">
        <f t="shared" si="2"/>
        <v>100</v>
      </c>
      <c r="Y86">
        <f t="shared" si="2"/>
        <v>93.75</v>
      </c>
      <c r="Z86">
        <f t="shared" si="2"/>
        <v>100</v>
      </c>
      <c r="AA86">
        <f t="shared" si="2"/>
        <v>100</v>
      </c>
      <c r="AB86">
        <f t="shared" si="2"/>
        <v>100</v>
      </c>
      <c r="AC86">
        <f t="shared" si="2"/>
        <v>100</v>
      </c>
      <c r="AD86">
        <f t="shared" si="2"/>
        <v>100</v>
      </c>
      <c r="AE86">
        <f t="shared" si="2"/>
        <v>100</v>
      </c>
      <c r="AF86">
        <f t="shared" si="2"/>
        <v>100</v>
      </c>
      <c r="AG86">
        <f t="shared" si="2"/>
        <v>100</v>
      </c>
      <c r="AH86">
        <f t="shared" si="2"/>
        <v>100</v>
      </c>
      <c r="AI86">
        <f t="shared" si="2"/>
        <v>87.5</v>
      </c>
      <c r="AJ86">
        <f t="shared" si="2"/>
        <v>100</v>
      </c>
      <c r="AK86">
        <f t="shared" si="2"/>
        <v>100</v>
      </c>
      <c r="AL86">
        <f t="shared" si="2"/>
        <v>100</v>
      </c>
      <c r="AM86">
        <f t="shared" si="2"/>
        <v>100</v>
      </c>
      <c r="AN86">
        <f t="shared" si="2"/>
        <v>92.857142857142861</v>
      </c>
      <c r="AO86">
        <f t="shared" si="2"/>
        <v>100</v>
      </c>
      <c r="AP86">
        <f t="shared" si="2"/>
        <v>0</v>
      </c>
      <c r="AQ86">
        <f t="shared" si="2"/>
        <v>100</v>
      </c>
      <c r="AR86">
        <f t="shared" si="2"/>
        <v>100</v>
      </c>
      <c r="AS86">
        <f t="shared" si="2"/>
        <v>100</v>
      </c>
      <c r="AT86">
        <f t="shared" si="2"/>
        <v>100</v>
      </c>
      <c r="AU86">
        <f t="shared" si="2"/>
        <v>100</v>
      </c>
      <c r="AV86">
        <f t="shared" si="2"/>
        <v>100</v>
      </c>
      <c r="AW86">
        <f t="shared" si="2"/>
        <v>100</v>
      </c>
    </row>
    <row r="87" spans="1:49" x14ac:dyDescent="0.25">
      <c r="A87" t="s">
        <v>1771</v>
      </c>
      <c r="B87">
        <f>B64/B56*100</f>
        <v>100</v>
      </c>
      <c r="C87">
        <f t="shared" ref="C87:AW87" si="3">C64/C56*100</f>
        <v>0</v>
      </c>
      <c r="D87">
        <f t="shared" si="3"/>
        <v>100</v>
      </c>
      <c r="E87">
        <f t="shared" si="3"/>
        <v>100</v>
      </c>
      <c r="F87">
        <f t="shared" si="3"/>
        <v>100</v>
      </c>
      <c r="G87">
        <f t="shared" si="3"/>
        <v>100</v>
      </c>
      <c r="H87">
        <f t="shared" si="3"/>
        <v>100</v>
      </c>
      <c r="I87">
        <f t="shared" si="3"/>
        <v>100</v>
      </c>
      <c r="J87">
        <f t="shared" si="3"/>
        <v>100</v>
      </c>
      <c r="K87">
        <f t="shared" si="3"/>
        <v>100</v>
      </c>
      <c r="L87">
        <f t="shared" si="3"/>
        <v>100</v>
      </c>
      <c r="M87">
        <f t="shared" si="3"/>
        <v>100</v>
      </c>
      <c r="N87">
        <f t="shared" si="3"/>
        <v>87.5</v>
      </c>
      <c r="O87">
        <f t="shared" si="3"/>
        <v>100</v>
      </c>
      <c r="P87">
        <f t="shared" si="3"/>
        <v>100</v>
      </c>
      <c r="Q87">
        <f t="shared" si="3"/>
        <v>100</v>
      </c>
      <c r="R87">
        <f t="shared" si="3"/>
        <v>100</v>
      </c>
      <c r="S87">
        <f t="shared" si="3"/>
        <v>93.75</v>
      </c>
      <c r="T87">
        <f t="shared" si="3"/>
        <v>100</v>
      </c>
      <c r="U87">
        <f t="shared" si="3"/>
        <v>100</v>
      </c>
      <c r="V87">
        <f t="shared" si="3"/>
        <v>100</v>
      </c>
      <c r="W87">
        <f t="shared" si="3"/>
        <v>87.5</v>
      </c>
      <c r="X87">
        <f t="shared" si="3"/>
        <v>100</v>
      </c>
      <c r="Y87">
        <f t="shared" si="3"/>
        <v>100</v>
      </c>
      <c r="Z87">
        <f t="shared" si="3"/>
        <v>100</v>
      </c>
      <c r="AA87">
        <f t="shared" si="3"/>
        <v>93.75</v>
      </c>
      <c r="AB87">
        <f t="shared" si="3"/>
        <v>100</v>
      </c>
      <c r="AC87">
        <f t="shared" si="3"/>
        <v>100</v>
      </c>
      <c r="AD87">
        <f t="shared" si="3"/>
        <v>100</v>
      </c>
      <c r="AE87">
        <f t="shared" si="3"/>
        <v>93.75</v>
      </c>
      <c r="AF87">
        <f t="shared" si="3"/>
        <v>100</v>
      </c>
      <c r="AG87">
        <f t="shared" si="3"/>
        <v>100</v>
      </c>
      <c r="AH87">
        <f t="shared" si="3"/>
        <v>100</v>
      </c>
      <c r="AI87">
        <f t="shared" si="3"/>
        <v>100</v>
      </c>
      <c r="AJ87">
        <f t="shared" si="3"/>
        <v>100</v>
      </c>
      <c r="AK87">
        <f t="shared" si="3"/>
        <v>100</v>
      </c>
      <c r="AL87">
        <f t="shared" si="3"/>
        <v>100</v>
      </c>
      <c r="AM87">
        <f t="shared" si="3"/>
        <v>100</v>
      </c>
      <c r="AN87">
        <f t="shared" si="3"/>
        <v>100</v>
      </c>
      <c r="AO87">
        <f t="shared" si="3"/>
        <v>100</v>
      </c>
      <c r="AP87">
        <f t="shared" si="3"/>
        <v>0</v>
      </c>
      <c r="AQ87">
        <f t="shared" si="3"/>
        <v>100</v>
      </c>
      <c r="AR87">
        <f t="shared" si="3"/>
        <v>93.333333333333329</v>
      </c>
      <c r="AS87">
        <f t="shared" si="3"/>
        <v>100</v>
      </c>
      <c r="AT87">
        <f t="shared" si="3"/>
        <v>100</v>
      </c>
      <c r="AU87">
        <f t="shared" si="3"/>
        <v>100</v>
      </c>
      <c r="AV87">
        <f t="shared" si="3"/>
        <v>100</v>
      </c>
      <c r="AW87">
        <f t="shared" si="3"/>
        <v>100</v>
      </c>
    </row>
    <row r="88" spans="1:49" x14ac:dyDescent="0.25">
      <c r="A88" t="s">
        <v>1772</v>
      </c>
      <c r="B88">
        <f>B82/B74*100</f>
        <v>100</v>
      </c>
      <c r="C88">
        <f t="shared" ref="C88:AW88" si="4">C82/C74*100</f>
        <v>0</v>
      </c>
      <c r="D88">
        <f t="shared" si="4"/>
        <v>100</v>
      </c>
      <c r="E88">
        <f t="shared" si="4"/>
        <v>100</v>
      </c>
      <c r="F88">
        <f t="shared" si="4"/>
        <v>100</v>
      </c>
      <c r="G88">
        <f t="shared" si="4"/>
        <v>100</v>
      </c>
      <c r="H88">
        <f t="shared" si="4"/>
        <v>100</v>
      </c>
      <c r="I88">
        <f t="shared" si="4"/>
        <v>100</v>
      </c>
      <c r="J88">
        <f t="shared" si="4"/>
        <v>100</v>
      </c>
      <c r="K88">
        <f t="shared" si="4"/>
        <v>100</v>
      </c>
      <c r="L88">
        <f t="shared" si="4"/>
        <v>100</v>
      </c>
      <c r="M88">
        <f t="shared" si="4"/>
        <v>100</v>
      </c>
      <c r="N88">
        <f t="shared" si="4"/>
        <v>100</v>
      </c>
      <c r="O88">
        <f t="shared" si="4"/>
        <v>100</v>
      </c>
      <c r="P88">
        <f t="shared" si="4"/>
        <v>100</v>
      </c>
      <c r="Q88">
        <f t="shared" si="4"/>
        <v>100</v>
      </c>
      <c r="R88">
        <f t="shared" si="4"/>
        <v>100</v>
      </c>
      <c r="S88">
        <f t="shared" si="4"/>
        <v>12.5</v>
      </c>
      <c r="T88">
        <f t="shared" si="4"/>
        <v>100</v>
      </c>
      <c r="U88">
        <f t="shared" si="4"/>
        <v>100</v>
      </c>
      <c r="V88">
        <f t="shared" si="4"/>
        <v>100</v>
      </c>
      <c r="W88">
        <f t="shared" si="4"/>
        <v>100</v>
      </c>
      <c r="X88">
        <f t="shared" si="4"/>
        <v>100</v>
      </c>
      <c r="Y88">
        <f t="shared" si="4"/>
        <v>100</v>
      </c>
      <c r="Z88">
        <f t="shared" si="4"/>
        <v>100</v>
      </c>
      <c r="AA88">
        <f t="shared" si="4"/>
        <v>100</v>
      </c>
      <c r="AB88">
        <f t="shared" si="4"/>
        <v>100</v>
      </c>
      <c r="AC88">
        <f t="shared" si="4"/>
        <v>100</v>
      </c>
      <c r="AD88">
        <f t="shared" si="4"/>
        <v>100</v>
      </c>
      <c r="AE88">
        <f t="shared" si="4"/>
        <v>100</v>
      </c>
      <c r="AF88">
        <f t="shared" si="4"/>
        <v>100</v>
      </c>
      <c r="AG88">
        <f t="shared" si="4"/>
        <v>100</v>
      </c>
      <c r="AH88">
        <f t="shared" si="4"/>
        <v>100</v>
      </c>
      <c r="AI88">
        <f t="shared" si="4"/>
        <v>100</v>
      </c>
      <c r="AJ88">
        <f t="shared" si="4"/>
        <v>100</v>
      </c>
      <c r="AK88">
        <f t="shared" si="4"/>
        <v>100</v>
      </c>
      <c r="AL88">
        <f t="shared" si="4"/>
        <v>100</v>
      </c>
      <c r="AM88">
        <f t="shared" si="4"/>
        <v>100</v>
      </c>
      <c r="AN88">
        <f t="shared" si="4"/>
        <v>100</v>
      </c>
      <c r="AO88">
        <f t="shared" si="4"/>
        <v>100</v>
      </c>
      <c r="AP88">
        <f t="shared" si="4"/>
        <v>0</v>
      </c>
      <c r="AQ88">
        <f t="shared" si="4"/>
        <v>100</v>
      </c>
      <c r="AR88">
        <f t="shared" si="4"/>
        <v>100</v>
      </c>
      <c r="AS88">
        <f t="shared" si="4"/>
        <v>100</v>
      </c>
      <c r="AT88">
        <f t="shared" si="4"/>
        <v>100</v>
      </c>
      <c r="AU88">
        <f t="shared" si="4"/>
        <v>100</v>
      </c>
      <c r="AV88">
        <f t="shared" si="4"/>
        <v>100</v>
      </c>
      <c r="AW8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">
        <v>1046</v>
      </c>
      <c r="D89" s="7" t="s">
        <v>1046</v>
      </c>
      <c r="E89" s="7" t="s">
        <v>1046</v>
      </c>
      <c r="F89" s="7" t="s">
        <v>1046</v>
      </c>
      <c r="G89" s="7" t="s">
        <v>1046</v>
      </c>
      <c r="H89" s="7" t="s">
        <v>1046</v>
      </c>
      <c r="I89" s="7" t="s">
        <v>1046</v>
      </c>
      <c r="J89" s="7" t="s">
        <v>1644</v>
      </c>
      <c r="K89" s="7" t="s">
        <v>1050</v>
      </c>
      <c r="L89" s="7" t="s">
        <v>1050</v>
      </c>
      <c r="M89" s="7" t="s">
        <v>1050</v>
      </c>
      <c r="N89" s="7" t="s">
        <v>1050</v>
      </c>
      <c r="O89" s="7" t="s">
        <v>1050</v>
      </c>
      <c r="P89" s="7" t="s">
        <v>1050</v>
      </c>
      <c r="Q89" s="7" t="s">
        <v>1050</v>
      </c>
      <c r="R89" s="7" t="s">
        <v>1644</v>
      </c>
      <c r="S89" s="7" t="s">
        <v>1058</v>
      </c>
      <c r="T89" s="7" t="s">
        <v>1058</v>
      </c>
      <c r="U89" s="7" t="s">
        <v>1058</v>
      </c>
      <c r="V89" s="7" t="s">
        <v>1058</v>
      </c>
      <c r="W89" s="7" t="s">
        <v>1058</v>
      </c>
      <c r="X89" s="7" t="s">
        <v>1058</v>
      </c>
      <c r="Y89" s="7" t="s">
        <v>1058</v>
      </c>
      <c r="Z89" s="7" t="s">
        <v>1686</v>
      </c>
      <c r="AA89" s="7" t="s">
        <v>1062</v>
      </c>
      <c r="AB89" s="7" t="s">
        <v>1062</v>
      </c>
      <c r="AC89" s="7" t="s">
        <v>1062</v>
      </c>
      <c r="AD89" s="7" t="s">
        <v>1062</v>
      </c>
      <c r="AE89" s="7" t="s">
        <v>1062</v>
      </c>
      <c r="AF89" s="7" t="s">
        <v>1062</v>
      </c>
      <c r="AG89" s="7" t="s">
        <v>1062</v>
      </c>
      <c r="AH89" s="7" t="s">
        <v>1686</v>
      </c>
      <c r="AI89" s="7" t="s">
        <v>1074</v>
      </c>
      <c r="AJ89" s="7" t="s">
        <v>1074</v>
      </c>
      <c r="AK89" s="7" t="s">
        <v>1074</v>
      </c>
      <c r="AL89" s="7" t="s">
        <v>1074</v>
      </c>
      <c r="AM89" s="7" t="s">
        <v>1074</v>
      </c>
      <c r="AN89" s="7" t="s">
        <v>1074</v>
      </c>
      <c r="AO89" s="7" t="s">
        <v>1074</v>
      </c>
      <c r="AP89" s="7" t="s">
        <v>1794</v>
      </c>
      <c r="AQ89" s="7" t="s">
        <v>1070</v>
      </c>
      <c r="AR89" s="7" t="s">
        <v>1070</v>
      </c>
      <c r="AS89" s="7" t="s">
        <v>1070</v>
      </c>
      <c r="AT89" s="7" t="s">
        <v>1070</v>
      </c>
      <c r="AU89" s="7" t="s">
        <v>1070</v>
      </c>
      <c r="AV89" s="7" t="s">
        <v>1070</v>
      </c>
      <c r="AW89" s="7" t="s">
        <v>1070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>
        <f>AVERAGE(B86:B88)</f>
        <v>100</v>
      </c>
      <c r="C91">
        <f t="shared" ref="C91:AV91" si="5">AVERAGE(C86:C88)</f>
        <v>0</v>
      </c>
      <c r="D91">
        <f t="shared" si="5"/>
        <v>100</v>
      </c>
      <c r="E91">
        <f t="shared" si="5"/>
        <v>100</v>
      </c>
      <c r="F91">
        <f t="shared" si="5"/>
        <v>100</v>
      </c>
      <c r="G91">
        <f t="shared" si="5"/>
        <v>100</v>
      </c>
      <c r="H91">
        <f t="shared" si="5"/>
        <v>97.916666666666671</v>
      </c>
      <c r="I91">
        <f t="shared" si="5"/>
        <v>97.916666666666671</v>
      </c>
      <c r="J91">
        <f t="shared" si="5"/>
        <v>100</v>
      </c>
      <c r="K91">
        <f t="shared" si="5"/>
        <v>100</v>
      </c>
      <c r="L91">
        <f t="shared" si="5"/>
        <v>100</v>
      </c>
      <c r="M91">
        <f t="shared" si="5"/>
        <v>100</v>
      </c>
      <c r="N91">
        <f t="shared" si="5"/>
        <v>95.833333333333329</v>
      </c>
      <c r="O91">
        <f t="shared" si="5"/>
        <v>100</v>
      </c>
      <c r="P91">
        <f t="shared" si="5"/>
        <v>100</v>
      </c>
      <c r="Q91" t="e">
        <f t="shared" si="5"/>
        <v>#DIV/0!</v>
      </c>
      <c r="R91">
        <f t="shared" si="5"/>
        <v>100</v>
      </c>
      <c r="S91">
        <f t="shared" si="5"/>
        <v>41.666666666666664</v>
      </c>
      <c r="T91">
        <f t="shared" si="5"/>
        <v>100</v>
      </c>
      <c r="U91">
        <f t="shared" si="5"/>
        <v>100</v>
      </c>
      <c r="V91">
        <f t="shared" si="5"/>
        <v>100</v>
      </c>
      <c r="W91">
        <f t="shared" si="5"/>
        <v>95.833333333333329</v>
      </c>
      <c r="X91">
        <f t="shared" si="5"/>
        <v>100</v>
      </c>
      <c r="Y91">
        <f t="shared" si="5"/>
        <v>97.916666666666671</v>
      </c>
      <c r="Z91">
        <f t="shared" si="5"/>
        <v>100</v>
      </c>
      <c r="AA91">
        <f t="shared" si="5"/>
        <v>97.916666666666671</v>
      </c>
      <c r="AB91">
        <f t="shared" si="5"/>
        <v>100</v>
      </c>
      <c r="AC91">
        <f t="shared" si="5"/>
        <v>100</v>
      </c>
      <c r="AD91">
        <f t="shared" si="5"/>
        <v>100</v>
      </c>
      <c r="AE91">
        <f t="shared" si="5"/>
        <v>97.916666666666671</v>
      </c>
      <c r="AF91">
        <f t="shared" si="5"/>
        <v>100</v>
      </c>
      <c r="AG91">
        <f t="shared" si="5"/>
        <v>100</v>
      </c>
      <c r="AH91">
        <f t="shared" si="5"/>
        <v>100</v>
      </c>
      <c r="AI91">
        <f t="shared" si="5"/>
        <v>95.833333333333329</v>
      </c>
      <c r="AJ91">
        <f t="shared" si="5"/>
        <v>100</v>
      </c>
      <c r="AK91">
        <f t="shared" si="5"/>
        <v>100</v>
      </c>
      <c r="AL91">
        <f t="shared" si="5"/>
        <v>100</v>
      </c>
      <c r="AM91">
        <f t="shared" si="5"/>
        <v>100</v>
      </c>
      <c r="AN91">
        <f t="shared" si="5"/>
        <v>97.619047619047635</v>
      </c>
      <c r="AO91">
        <f t="shared" si="5"/>
        <v>100</v>
      </c>
      <c r="AP91">
        <f t="shared" si="5"/>
        <v>0</v>
      </c>
      <c r="AQ91">
        <f t="shared" si="5"/>
        <v>100</v>
      </c>
      <c r="AR91">
        <f t="shared" si="5"/>
        <v>97.777777777777771</v>
      </c>
      <c r="AS91">
        <f t="shared" si="5"/>
        <v>100</v>
      </c>
      <c r="AT91">
        <f t="shared" si="5"/>
        <v>100</v>
      </c>
      <c r="AU91">
        <f t="shared" si="5"/>
        <v>100</v>
      </c>
      <c r="AV91">
        <f t="shared" si="5"/>
        <v>100</v>
      </c>
      <c r="AW91">
        <f>AVERAGE(AW86,AW88)</f>
        <v>100</v>
      </c>
    </row>
    <row r="92" spans="1:49" x14ac:dyDescent="0.25">
      <c r="A92" t="s">
        <v>1774</v>
      </c>
      <c r="B92">
        <f>STDEV(B86:B88)</f>
        <v>0</v>
      </c>
      <c r="C92">
        <f t="shared" ref="C92:AV92" si="6">STDEV(C86:C88)</f>
        <v>0</v>
      </c>
      <c r="D92">
        <f t="shared" si="6"/>
        <v>0</v>
      </c>
      <c r="E92">
        <f t="shared" si="6"/>
        <v>0</v>
      </c>
      <c r="F92">
        <f t="shared" si="6"/>
        <v>0</v>
      </c>
      <c r="G92">
        <f t="shared" si="6"/>
        <v>0</v>
      </c>
      <c r="H92">
        <f t="shared" si="6"/>
        <v>3.6084391824351609</v>
      </c>
      <c r="I92">
        <f t="shared" si="6"/>
        <v>3.6084391824351609</v>
      </c>
      <c r="J92">
        <f t="shared" si="6"/>
        <v>0</v>
      </c>
      <c r="K92">
        <f t="shared" si="6"/>
        <v>0</v>
      </c>
      <c r="L92">
        <f t="shared" si="6"/>
        <v>0</v>
      </c>
      <c r="M92">
        <f t="shared" si="6"/>
        <v>0</v>
      </c>
      <c r="N92">
        <f t="shared" si="6"/>
        <v>7.2168783648703219</v>
      </c>
      <c r="O92">
        <f t="shared" si="6"/>
        <v>0</v>
      </c>
      <c r="P92">
        <f t="shared" si="6"/>
        <v>0</v>
      </c>
      <c r="Q92" t="e">
        <f t="shared" si="6"/>
        <v>#DIV/0!</v>
      </c>
      <c r="R92">
        <f t="shared" si="6"/>
        <v>0</v>
      </c>
      <c r="S92">
        <f t="shared" si="6"/>
        <v>45.213613362938972</v>
      </c>
      <c r="T92">
        <f t="shared" si="6"/>
        <v>0</v>
      </c>
      <c r="U92">
        <f t="shared" si="6"/>
        <v>0</v>
      </c>
      <c r="V92">
        <f t="shared" si="6"/>
        <v>0</v>
      </c>
      <c r="W92">
        <f t="shared" si="6"/>
        <v>7.2168783648703219</v>
      </c>
      <c r="X92">
        <f t="shared" si="6"/>
        <v>0</v>
      </c>
      <c r="Y92">
        <f t="shared" si="6"/>
        <v>3.6084391824351609</v>
      </c>
      <c r="Z92">
        <f t="shared" si="6"/>
        <v>0</v>
      </c>
      <c r="AA92">
        <f t="shared" si="6"/>
        <v>3.6084391824351609</v>
      </c>
      <c r="AB92">
        <f t="shared" si="6"/>
        <v>0</v>
      </c>
      <c r="AC92">
        <f t="shared" si="6"/>
        <v>0</v>
      </c>
      <c r="AD92">
        <f t="shared" si="6"/>
        <v>0</v>
      </c>
      <c r="AE92">
        <f t="shared" si="6"/>
        <v>3.6084391824351609</v>
      </c>
      <c r="AF92">
        <f t="shared" si="6"/>
        <v>0</v>
      </c>
      <c r="AG92">
        <f t="shared" si="6"/>
        <v>0</v>
      </c>
      <c r="AH92">
        <f t="shared" si="6"/>
        <v>0</v>
      </c>
      <c r="AI92">
        <f t="shared" si="6"/>
        <v>7.2168783648703219</v>
      </c>
      <c r="AJ92">
        <f t="shared" si="6"/>
        <v>0</v>
      </c>
      <c r="AK92">
        <f t="shared" si="6"/>
        <v>0</v>
      </c>
      <c r="AL92">
        <f t="shared" si="6"/>
        <v>0</v>
      </c>
      <c r="AM92">
        <f t="shared" si="6"/>
        <v>0</v>
      </c>
      <c r="AN92">
        <f t="shared" si="6"/>
        <v>4.12393049421161</v>
      </c>
      <c r="AO92">
        <f t="shared" si="6"/>
        <v>0</v>
      </c>
      <c r="AP92">
        <f t="shared" si="6"/>
        <v>0</v>
      </c>
      <c r="AQ92">
        <f t="shared" si="6"/>
        <v>0</v>
      </c>
      <c r="AR92">
        <f t="shared" si="6"/>
        <v>3.8490017945975077</v>
      </c>
      <c r="AS92">
        <f t="shared" si="6"/>
        <v>0</v>
      </c>
      <c r="AT92">
        <f t="shared" si="6"/>
        <v>0</v>
      </c>
      <c r="AU92">
        <f t="shared" si="6"/>
        <v>0</v>
      </c>
      <c r="AV92">
        <f t="shared" si="6"/>
        <v>0</v>
      </c>
      <c r="AW92">
        <f>STDEV(AW86,AW88)</f>
        <v>0</v>
      </c>
    </row>
    <row r="93" spans="1:49" x14ac:dyDescent="0.25">
      <c r="A93" t="s">
        <v>1775</v>
      </c>
      <c r="B93">
        <f>STDEV(B86:B88)/SQRT(3)</f>
        <v>0</v>
      </c>
      <c r="C93">
        <f t="shared" ref="C93:AV93" si="7">STDEV(C86:C88)/SQRT(3)</f>
        <v>0</v>
      </c>
      <c r="D93">
        <f t="shared" si="7"/>
        <v>0</v>
      </c>
      <c r="E93">
        <f t="shared" si="7"/>
        <v>0</v>
      </c>
      <c r="F93">
        <f t="shared" si="7"/>
        <v>0</v>
      </c>
      <c r="G93">
        <f t="shared" si="7"/>
        <v>0</v>
      </c>
      <c r="H93">
        <f t="shared" si="7"/>
        <v>2.0833333333333335</v>
      </c>
      <c r="I93">
        <f t="shared" si="7"/>
        <v>2.0833333333333335</v>
      </c>
      <c r="J93">
        <f t="shared" si="7"/>
        <v>0</v>
      </c>
      <c r="K93">
        <f t="shared" si="7"/>
        <v>0</v>
      </c>
      <c r="L93">
        <f t="shared" si="7"/>
        <v>0</v>
      </c>
      <c r="M93">
        <f t="shared" si="7"/>
        <v>0</v>
      </c>
      <c r="N93">
        <f t="shared" si="7"/>
        <v>4.166666666666667</v>
      </c>
      <c r="O93">
        <f t="shared" si="7"/>
        <v>0</v>
      </c>
      <c r="P93">
        <f t="shared" si="7"/>
        <v>0</v>
      </c>
      <c r="Q93" t="e">
        <f t="shared" si="7"/>
        <v>#DIV/0!</v>
      </c>
      <c r="R93">
        <f t="shared" si="7"/>
        <v>0</v>
      </c>
      <c r="S93">
        <f t="shared" si="7"/>
        <v>26.104091846128476</v>
      </c>
      <c r="T93">
        <f t="shared" si="7"/>
        <v>0</v>
      </c>
      <c r="U93">
        <f t="shared" si="7"/>
        <v>0</v>
      </c>
      <c r="V93">
        <f t="shared" si="7"/>
        <v>0</v>
      </c>
      <c r="W93">
        <f t="shared" si="7"/>
        <v>4.166666666666667</v>
      </c>
      <c r="X93">
        <f t="shared" si="7"/>
        <v>0</v>
      </c>
      <c r="Y93">
        <f t="shared" si="7"/>
        <v>2.0833333333333335</v>
      </c>
      <c r="Z93">
        <f t="shared" si="7"/>
        <v>0</v>
      </c>
      <c r="AA93">
        <f t="shared" si="7"/>
        <v>2.0833333333333335</v>
      </c>
      <c r="AB93">
        <f t="shared" si="7"/>
        <v>0</v>
      </c>
      <c r="AC93">
        <f t="shared" si="7"/>
        <v>0</v>
      </c>
      <c r="AD93">
        <f t="shared" si="7"/>
        <v>0</v>
      </c>
      <c r="AE93">
        <f t="shared" si="7"/>
        <v>2.0833333333333335</v>
      </c>
      <c r="AF93">
        <f t="shared" si="7"/>
        <v>0</v>
      </c>
      <c r="AG93">
        <f t="shared" si="7"/>
        <v>0</v>
      </c>
      <c r="AH93">
        <f t="shared" si="7"/>
        <v>0</v>
      </c>
      <c r="AI93">
        <f t="shared" si="7"/>
        <v>4.166666666666667</v>
      </c>
      <c r="AJ93">
        <f t="shared" si="7"/>
        <v>0</v>
      </c>
      <c r="AK93">
        <f t="shared" si="7"/>
        <v>0</v>
      </c>
      <c r="AL93">
        <f t="shared" si="7"/>
        <v>0</v>
      </c>
      <c r="AM93">
        <f t="shared" si="7"/>
        <v>0</v>
      </c>
      <c r="AN93">
        <f t="shared" si="7"/>
        <v>2.3809523809523796</v>
      </c>
      <c r="AO93">
        <f t="shared" si="7"/>
        <v>0</v>
      </c>
      <c r="AP93">
        <f t="shared" si="7"/>
        <v>0</v>
      </c>
      <c r="AQ93">
        <f t="shared" si="7"/>
        <v>0</v>
      </c>
      <c r="AR93">
        <f t="shared" si="7"/>
        <v>2.2222222222222237</v>
      </c>
      <c r="AS93">
        <f t="shared" si="7"/>
        <v>0</v>
      </c>
      <c r="AT93">
        <f t="shared" si="7"/>
        <v>0</v>
      </c>
      <c r="AU93">
        <f t="shared" si="7"/>
        <v>0</v>
      </c>
      <c r="AV93">
        <f t="shared" si="7"/>
        <v>0</v>
      </c>
      <c r="AW93">
        <f>STDEV(AW86,AW88)/SQRT(3)</f>
        <v>0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49" x14ac:dyDescent="0.25">
      <c r="A97" t="s">
        <v>1770</v>
      </c>
      <c r="B97">
        <f>B47/B39*100</f>
        <v>92.873864736878232</v>
      </c>
      <c r="C97">
        <f t="shared" ref="C97:AW97" si="8">C47/C39*100</f>
        <v>0</v>
      </c>
      <c r="D97">
        <f t="shared" si="8"/>
        <v>114.09815782238108</v>
      </c>
      <c r="E97">
        <f t="shared" si="8"/>
        <v>88.089151250348607</v>
      </c>
      <c r="F97">
        <f t="shared" si="8"/>
        <v>86.251019069018326</v>
      </c>
      <c r="G97">
        <f t="shared" si="8"/>
        <v>93.834074511468273</v>
      </c>
      <c r="H97">
        <f t="shared" si="8"/>
        <v>88.421345044711359</v>
      </c>
      <c r="I97">
        <f t="shared" si="8"/>
        <v>108.05808931540106</v>
      </c>
      <c r="J97">
        <f t="shared" si="8"/>
        <v>81.873851806491132</v>
      </c>
      <c r="K97">
        <f t="shared" si="8"/>
        <v>106.22372148200753</v>
      </c>
      <c r="L97">
        <f t="shared" si="8"/>
        <v>108.93351057242171</v>
      </c>
      <c r="M97">
        <f t="shared" si="8"/>
        <v>71.449509824255756</v>
      </c>
      <c r="N97">
        <f t="shared" si="8"/>
        <v>83.345597921379451</v>
      </c>
      <c r="O97">
        <f t="shared" si="8"/>
        <v>69.924363716667585</v>
      </c>
      <c r="P97">
        <f t="shared" si="8"/>
        <v>101.17395944503735</v>
      </c>
      <c r="Q97" t="e">
        <f t="shared" si="8"/>
        <v>#DIV/0!</v>
      </c>
      <c r="R97">
        <f t="shared" si="8"/>
        <v>85.611772461714494</v>
      </c>
      <c r="S97">
        <f t="shared" si="8"/>
        <v>6.0267505900865457</v>
      </c>
      <c r="T97">
        <f t="shared" si="8"/>
        <v>89.501275148767348</v>
      </c>
      <c r="U97">
        <f t="shared" si="8"/>
        <v>79.015636634400593</v>
      </c>
      <c r="V97">
        <f t="shared" si="8"/>
        <v>84.852578641159653</v>
      </c>
      <c r="W97">
        <f t="shared" si="8"/>
        <v>67.760470913154919</v>
      </c>
      <c r="X97">
        <f t="shared" si="8"/>
        <v>102.01818743025382</v>
      </c>
      <c r="Y97">
        <f t="shared" si="8"/>
        <v>67.632122719153855</v>
      </c>
      <c r="Z97">
        <f t="shared" si="8"/>
        <v>203.47863730748634</v>
      </c>
      <c r="AA97">
        <f t="shared" si="8"/>
        <v>23.167221955741084</v>
      </c>
      <c r="AB97">
        <f t="shared" si="8"/>
        <v>83.283438468940446</v>
      </c>
      <c r="AC97">
        <f t="shared" si="8"/>
        <v>78.587613293051348</v>
      </c>
      <c r="AD97">
        <f t="shared" si="8"/>
        <v>86.248478500863371</v>
      </c>
      <c r="AE97">
        <f t="shared" si="8"/>
        <v>71.760731621954747</v>
      </c>
      <c r="AF97">
        <f t="shared" si="8"/>
        <v>78.918610665358131</v>
      </c>
      <c r="AG97">
        <f t="shared" si="8"/>
        <v>92.224170243637033</v>
      </c>
      <c r="AH97">
        <f t="shared" si="8"/>
        <v>140.31023834411883</v>
      </c>
      <c r="AI97">
        <f t="shared" si="8"/>
        <v>85.692428708497943</v>
      </c>
      <c r="AJ97">
        <f t="shared" si="8"/>
        <v>108.70242564925456</v>
      </c>
      <c r="AK97">
        <f t="shared" si="8"/>
        <v>66.394127352087366</v>
      </c>
      <c r="AL97">
        <f t="shared" si="8"/>
        <v>80.500333898392157</v>
      </c>
      <c r="AM97">
        <f t="shared" si="8"/>
        <v>96.33459327163979</v>
      </c>
      <c r="AN97">
        <f t="shared" si="8"/>
        <v>84.151770969574471</v>
      </c>
      <c r="AO97">
        <f t="shared" si="8"/>
        <v>95.003839508542896</v>
      </c>
      <c r="AP97">
        <f t="shared" si="8"/>
        <v>0</v>
      </c>
      <c r="AQ97">
        <f t="shared" si="8"/>
        <v>109.79847311103626</v>
      </c>
      <c r="AR97">
        <f t="shared" si="8"/>
        <v>120.44209839427626</v>
      </c>
      <c r="AS97">
        <f t="shared" si="8"/>
        <v>108.10455080195219</v>
      </c>
      <c r="AT97">
        <f t="shared" si="8"/>
        <v>104.52795446936724</v>
      </c>
      <c r="AU97">
        <f t="shared" si="8"/>
        <v>91.547603995448213</v>
      </c>
      <c r="AV97">
        <f t="shared" si="8"/>
        <v>130.31328160071826</v>
      </c>
      <c r="AW97">
        <f t="shared" si="8"/>
        <v>98.535767568482086</v>
      </c>
    </row>
    <row r="98" spans="1:49" x14ac:dyDescent="0.25">
      <c r="A98" t="s">
        <v>1771</v>
      </c>
      <c r="B98">
        <f>B65/B57*100</f>
        <v>77.411359435389016</v>
      </c>
      <c r="C98">
        <f t="shared" ref="C98:AW98" si="9">C65/C57*100</f>
        <v>0</v>
      </c>
      <c r="D98">
        <f t="shared" si="9"/>
        <v>75.506537282183402</v>
      </c>
      <c r="E98">
        <f t="shared" si="9"/>
        <v>98.763271337996045</v>
      </c>
      <c r="F98">
        <f t="shared" si="9"/>
        <v>96.752066241960392</v>
      </c>
      <c r="G98">
        <f t="shared" si="9"/>
        <v>74.217956631687954</v>
      </c>
      <c r="H98">
        <f t="shared" si="9"/>
        <v>91.005208586866573</v>
      </c>
      <c r="I98">
        <f t="shared" si="9"/>
        <v>92.549187658369362</v>
      </c>
      <c r="J98">
        <f t="shared" si="9"/>
        <v>77.586554726175152</v>
      </c>
      <c r="K98">
        <f t="shared" si="9"/>
        <v>102.70814028233448</v>
      </c>
      <c r="L98">
        <f t="shared" si="9"/>
        <v>61.473691493409902</v>
      </c>
      <c r="M98">
        <f t="shared" si="9"/>
        <v>72.750926895772025</v>
      </c>
      <c r="N98">
        <f t="shared" si="9"/>
        <v>25.495348275798037</v>
      </c>
      <c r="O98">
        <f t="shared" si="9"/>
        <v>62.244101235931517</v>
      </c>
      <c r="P98">
        <f t="shared" si="9"/>
        <v>63.545523802774476</v>
      </c>
      <c r="Q98">
        <f t="shared" si="9"/>
        <v>69.673983386201854</v>
      </c>
      <c r="R98">
        <f t="shared" si="9"/>
        <v>61.909746209187276</v>
      </c>
      <c r="S98">
        <f t="shared" si="9"/>
        <v>6.1086799168597974</v>
      </c>
      <c r="T98">
        <f t="shared" si="9"/>
        <v>67.649655273045639</v>
      </c>
      <c r="U98">
        <f t="shared" si="9"/>
        <v>93.989869267308407</v>
      </c>
      <c r="V98">
        <f t="shared" si="9"/>
        <v>97.91960110428758</v>
      </c>
      <c r="W98">
        <f t="shared" si="9"/>
        <v>35.08214507129572</v>
      </c>
      <c r="X98">
        <f t="shared" si="9"/>
        <v>89.361265642535628</v>
      </c>
      <c r="Y98">
        <f t="shared" si="9"/>
        <v>77.410814699944808</v>
      </c>
      <c r="Z98">
        <f t="shared" si="9"/>
        <v>179.5623175072997</v>
      </c>
      <c r="AA98">
        <f t="shared" si="9"/>
        <v>16.945007287334256</v>
      </c>
      <c r="AB98">
        <f t="shared" si="9"/>
        <v>54.055364905056045</v>
      </c>
      <c r="AC98">
        <f t="shared" si="9"/>
        <v>67.095979659939616</v>
      </c>
      <c r="AD98">
        <f t="shared" si="9"/>
        <v>62.780481745395413</v>
      </c>
      <c r="AE98">
        <f t="shared" si="9"/>
        <v>51.111561135862473</v>
      </c>
      <c r="AF98">
        <f t="shared" si="9"/>
        <v>92.279777770641317</v>
      </c>
      <c r="AG98">
        <f t="shared" si="9"/>
        <v>97.833869239013936</v>
      </c>
      <c r="AH98">
        <f t="shared" si="9"/>
        <v>109.75731303546436</v>
      </c>
      <c r="AI98">
        <f t="shared" si="9"/>
        <v>91.73379955839242</v>
      </c>
      <c r="AJ98">
        <f t="shared" si="9"/>
        <v>65.675320990281634</v>
      </c>
      <c r="AK98">
        <f t="shared" si="9"/>
        <v>104.35654267603557</v>
      </c>
      <c r="AL98">
        <f t="shared" si="9"/>
        <v>97.589378430499934</v>
      </c>
      <c r="AM98">
        <f t="shared" si="9"/>
        <v>77.786722813970783</v>
      </c>
      <c r="AN98">
        <f t="shared" si="9"/>
        <v>85.348748876721984</v>
      </c>
      <c r="AO98">
        <f t="shared" si="9"/>
        <v>88.764035653453718</v>
      </c>
      <c r="AP98">
        <f t="shared" si="9"/>
        <v>0</v>
      </c>
      <c r="AQ98">
        <f t="shared" si="9"/>
        <v>83.265643532329364</v>
      </c>
      <c r="AR98">
        <f t="shared" si="9"/>
        <v>76.895842304195966</v>
      </c>
      <c r="AS98">
        <f t="shared" si="9"/>
        <v>103.48550042009319</v>
      </c>
      <c r="AT98">
        <f t="shared" si="9"/>
        <v>73.321889503464945</v>
      </c>
      <c r="AU98">
        <f t="shared" si="9"/>
        <v>95.517191477045387</v>
      </c>
      <c r="AV98">
        <f t="shared" si="9"/>
        <v>86.56454156341519</v>
      </c>
      <c r="AW98">
        <f t="shared" si="9"/>
        <v>90.5372548535601</v>
      </c>
    </row>
    <row r="99" spans="1:49" x14ac:dyDescent="0.25">
      <c r="A99" t="s">
        <v>1772</v>
      </c>
      <c r="B99">
        <f>B83/B75*100</f>
        <v>80.077550961020819</v>
      </c>
      <c r="C99">
        <f t="shared" ref="C99:AW99" si="10">C83/C75*100</f>
        <v>0</v>
      </c>
      <c r="D99">
        <f t="shared" si="10"/>
        <v>63.023596760681379</v>
      </c>
      <c r="E99">
        <f t="shared" si="10"/>
        <v>79.876459801177489</v>
      </c>
      <c r="F99">
        <f t="shared" si="10"/>
        <v>93.193840099890252</v>
      </c>
      <c r="G99">
        <f t="shared" si="10"/>
        <v>60.408858891960179</v>
      </c>
      <c r="H99">
        <f t="shared" si="10"/>
        <v>81.289295801743648</v>
      </c>
      <c r="I99">
        <f t="shared" si="10"/>
        <v>75.249358191995285</v>
      </c>
      <c r="J99">
        <f t="shared" si="10"/>
        <v>75.871810668753582</v>
      </c>
      <c r="K99">
        <f t="shared" si="10"/>
        <v>111.01331145632096</v>
      </c>
      <c r="L99">
        <f t="shared" si="10"/>
        <v>84.178748012531955</v>
      </c>
      <c r="M99">
        <f t="shared" si="10"/>
        <v>80.989116548985436</v>
      </c>
      <c r="N99">
        <f t="shared" si="10"/>
        <v>79.59006990888038</v>
      </c>
      <c r="O99">
        <f t="shared" si="10"/>
        <v>62.579477140035692</v>
      </c>
      <c r="P99">
        <f t="shared" si="10"/>
        <v>60.773970914468819</v>
      </c>
      <c r="Q99">
        <f t="shared" si="10"/>
        <v>81.227603026080047</v>
      </c>
      <c r="R99">
        <f t="shared" si="10"/>
        <v>81.195712437627037</v>
      </c>
      <c r="S99">
        <f t="shared" si="10"/>
        <v>5.1262458750724225</v>
      </c>
      <c r="T99">
        <f t="shared" si="10"/>
        <v>65.920444248239974</v>
      </c>
      <c r="U99">
        <f t="shared" si="10"/>
        <v>93.420569368876897</v>
      </c>
      <c r="V99">
        <f t="shared" si="10"/>
        <v>113.37639736896439</v>
      </c>
      <c r="W99">
        <f t="shared" si="10"/>
        <v>74.057608935263431</v>
      </c>
      <c r="X99">
        <f t="shared" si="10"/>
        <v>121.40680679646749</v>
      </c>
      <c r="Y99">
        <f t="shared" si="10"/>
        <v>91.34269524513428</v>
      </c>
      <c r="Z99">
        <f t="shared" si="10"/>
        <v>113.62650533645339</v>
      </c>
      <c r="AA99">
        <f t="shared" si="10"/>
        <v>46.575779655199398</v>
      </c>
      <c r="AB99">
        <f t="shared" si="10"/>
        <v>86.626678621855319</v>
      </c>
      <c r="AC99">
        <f t="shared" si="10"/>
        <v>49.977763942008359</v>
      </c>
      <c r="AD99">
        <f t="shared" si="10"/>
        <v>68.935930457179651</v>
      </c>
      <c r="AE99">
        <f t="shared" si="10"/>
        <v>97.368961973278516</v>
      </c>
      <c r="AF99">
        <f t="shared" si="10"/>
        <v>100.8150510614993</v>
      </c>
      <c r="AG99">
        <f t="shared" si="10"/>
        <v>82.39098706439809</v>
      </c>
      <c r="AH99">
        <f t="shared" si="10"/>
        <v>125.38419210003748</v>
      </c>
      <c r="AI99">
        <f t="shared" si="10"/>
        <v>151.20318786753327</v>
      </c>
      <c r="AJ99">
        <f t="shared" si="10"/>
        <v>77.110586302495122</v>
      </c>
      <c r="AK99">
        <f t="shared" si="10"/>
        <v>73.980842937065702</v>
      </c>
      <c r="AL99">
        <f t="shared" si="10"/>
        <v>54.904591252790965</v>
      </c>
      <c r="AM99">
        <f t="shared" si="10"/>
        <v>71.308587694822577</v>
      </c>
      <c r="AN99">
        <f t="shared" si="10"/>
        <v>72.62355679277141</v>
      </c>
      <c r="AO99">
        <f t="shared" si="10"/>
        <v>93.116773336553564</v>
      </c>
      <c r="AP99">
        <f t="shared" si="10"/>
        <v>0</v>
      </c>
      <c r="AQ99">
        <f t="shared" si="10"/>
        <v>100.43442766342059</v>
      </c>
      <c r="AR99">
        <f t="shared" si="10"/>
        <v>87.755725190839698</v>
      </c>
      <c r="AS99">
        <f t="shared" si="10"/>
        <v>91.763299109087001</v>
      </c>
      <c r="AT99">
        <f t="shared" si="10"/>
        <v>93.370995241367012</v>
      </c>
      <c r="AU99">
        <f t="shared" si="10"/>
        <v>90.500346464105021</v>
      </c>
      <c r="AV99">
        <f t="shared" si="10"/>
        <v>102.16243354461589</v>
      </c>
      <c r="AW99">
        <f t="shared" si="10"/>
        <v>90.096275779216441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2,5-Di-tert-butylbenzene-1,4-diol</v>
      </c>
      <c r="D100" s="7" t="str">
        <f t="shared" ref="D100:AW100" si="11">D89</f>
        <v>2,5-Di-tert-butylbenzene-1,4-diol</v>
      </c>
      <c r="E100" s="7" t="str">
        <f t="shared" si="11"/>
        <v>2,5-Di-tert-butylbenzene-1,4-diol</v>
      </c>
      <c r="F100" s="7" t="str">
        <f t="shared" si="11"/>
        <v>2,5-Di-tert-butylbenzene-1,4-diol</v>
      </c>
      <c r="G100" s="7" t="str">
        <f t="shared" si="11"/>
        <v>2,5-Di-tert-butylbenzene-1,4-diol</v>
      </c>
      <c r="H100" s="7" t="str">
        <f t="shared" si="11"/>
        <v>2,5-Di-tert-butylbenzene-1,4-diol</v>
      </c>
      <c r="I100" s="7" t="str">
        <f t="shared" si="11"/>
        <v>2,5-Di-tert-butylbenzene-1,4-diol</v>
      </c>
      <c r="J100" s="7" t="str">
        <f t="shared" si="11"/>
        <v>DMSO</v>
      </c>
      <c r="K100" s="7" t="str">
        <f>K89</f>
        <v>2,4-Diaminotoluene</v>
      </c>
      <c r="L100" s="7" t="str">
        <f t="shared" si="11"/>
        <v>2,4-Diaminotoluene</v>
      </c>
      <c r="M100" s="7" t="str">
        <f t="shared" si="11"/>
        <v>2,4-Diaminotoluene</v>
      </c>
      <c r="N100" s="7" t="str">
        <f t="shared" si="11"/>
        <v>2,4-Diaminotoluene</v>
      </c>
      <c r="O100" s="7" t="str">
        <f t="shared" si="11"/>
        <v>2,4-Diaminotoluene</v>
      </c>
      <c r="P100" s="7" t="str">
        <f t="shared" si="11"/>
        <v>2,4-Diaminotoluene</v>
      </c>
      <c r="Q100" s="7" t="str">
        <f t="shared" si="11"/>
        <v>2,4-Diaminotoluene</v>
      </c>
      <c r="R100" s="7" t="str">
        <f t="shared" si="11"/>
        <v>DMSO</v>
      </c>
      <c r="S100" s="7" t="str">
        <f t="shared" si="11"/>
        <v>EPN</v>
      </c>
      <c r="T100" s="7" t="str">
        <f t="shared" si="11"/>
        <v>EPN</v>
      </c>
      <c r="U100" s="7" t="str">
        <f t="shared" si="11"/>
        <v>EPN</v>
      </c>
      <c r="V100" s="7" t="str">
        <f t="shared" si="11"/>
        <v>EPN</v>
      </c>
      <c r="W100" s="7" t="str">
        <f t="shared" si="11"/>
        <v>EPN</v>
      </c>
      <c r="X100" s="7" t="str">
        <f t="shared" si="11"/>
        <v>EPN</v>
      </c>
      <c r="Y100" s="7" t="str">
        <f t="shared" si="11"/>
        <v>EPN</v>
      </c>
      <c r="Z100" s="7" t="str">
        <f t="shared" si="11"/>
        <v>BIC</v>
      </c>
      <c r="AA100" s="7" t="str">
        <f t="shared" si="11"/>
        <v>6-Methylquinoline</v>
      </c>
      <c r="AB100" s="7" t="str">
        <f t="shared" si="11"/>
        <v>6-Methylquinoline</v>
      </c>
      <c r="AC100" s="7" t="str">
        <f t="shared" si="11"/>
        <v>6-Methylquinoline</v>
      </c>
      <c r="AD100" s="7" t="str">
        <f t="shared" si="11"/>
        <v>6-Methylquinoline</v>
      </c>
      <c r="AE100" s="7" t="str">
        <f t="shared" si="11"/>
        <v>6-Methylquinoline</v>
      </c>
      <c r="AF100" s="7" t="str">
        <f t="shared" si="11"/>
        <v>6-Methylquinoline</v>
      </c>
      <c r="AG100" s="7" t="str">
        <f t="shared" si="11"/>
        <v>6-Methylquinoline</v>
      </c>
      <c r="AH100" s="7" t="str">
        <f t="shared" si="11"/>
        <v>BIC</v>
      </c>
      <c r="AI100" s="7" t="str">
        <f t="shared" si="11"/>
        <v>Diquat dibromide monohydrate</v>
      </c>
      <c r="AJ100" s="7" t="str">
        <f t="shared" si="11"/>
        <v>Diquat dibromide monohydrate</v>
      </c>
      <c r="AK100" s="7" t="str">
        <f t="shared" si="11"/>
        <v>Diquat dibromide monohydrate</v>
      </c>
      <c r="AL100" s="7" t="str">
        <f t="shared" si="11"/>
        <v>Diquat dibromide monohydrate</v>
      </c>
      <c r="AM100" s="7" t="str">
        <f t="shared" si="11"/>
        <v>Diquat dibromide monohydrate</v>
      </c>
      <c r="AN100" s="7" t="str">
        <f t="shared" si="11"/>
        <v>Diquat dibromide monohydrate</v>
      </c>
      <c r="AO100" s="7" t="str">
        <f t="shared" si="11"/>
        <v>Diquat dibromide monohydrate</v>
      </c>
      <c r="AP100" s="7" t="str">
        <f t="shared" si="11"/>
        <v>Lysis</v>
      </c>
      <c r="AQ100" s="7" t="str">
        <f t="shared" si="11"/>
        <v>Acetamide</v>
      </c>
      <c r="AR100" s="7" t="str">
        <f t="shared" si="11"/>
        <v>Acetamide</v>
      </c>
      <c r="AS100" s="7" t="str">
        <f t="shared" si="11"/>
        <v>Acetamide</v>
      </c>
      <c r="AT100" s="7" t="str">
        <f t="shared" si="11"/>
        <v>Acetamide</v>
      </c>
      <c r="AU100" s="7" t="str">
        <f t="shared" si="11"/>
        <v>Acetamide</v>
      </c>
      <c r="AV100" s="7" t="str">
        <f t="shared" si="11"/>
        <v>Acetamide</v>
      </c>
      <c r="AW100" s="7" t="str">
        <f t="shared" si="11"/>
        <v>Acetamide</v>
      </c>
    </row>
    <row r="101" spans="1:49" s="7" customFormat="1" x14ac:dyDescent="0.25">
      <c r="A101" s="7" t="s">
        <v>1773</v>
      </c>
      <c r="B101" s="7" t="s">
        <v>1786</v>
      </c>
      <c r="C101" s="7" t="s">
        <v>1785</v>
      </c>
      <c r="D101" s="7" t="s">
        <v>1779</v>
      </c>
      <c r="E101" s="7" t="s">
        <v>1803</v>
      </c>
      <c r="F101" s="7" t="s">
        <v>1804</v>
      </c>
      <c r="G101" s="7" t="s">
        <v>1805</v>
      </c>
      <c r="H101" s="7" t="s">
        <v>1802</v>
      </c>
      <c r="I101" s="7" t="s">
        <v>1899</v>
      </c>
      <c r="J101" s="7" t="s">
        <v>1786</v>
      </c>
      <c r="K101" s="7" t="s">
        <v>1785</v>
      </c>
      <c r="L101" s="7" t="s">
        <v>1779</v>
      </c>
      <c r="M101" s="7" t="s">
        <v>1803</v>
      </c>
      <c r="N101" s="7" t="s">
        <v>1804</v>
      </c>
      <c r="O101" s="7" t="s">
        <v>1805</v>
      </c>
      <c r="P101" s="7" t="s">
        <v>1802</v>
      </c>
      <c r="Q101" s="7" t="s">
        <v>1899</v>
      </c>
      <c r="R101" s="7" t="s">
        <v>1786</v>
      </c>
      <c r="S101" s="7" t="s">
        <v>1785</v>
      </c>
      <c r="T101" s="7" t="s">
        <v>1779</v>
      </c>
      <c r="U101" s="7" t="s">
        <v>1803</v>
      </c>
      <c r="V101" s="7" t="s">
        <v>1804</v>
      </c>
      <c r="W101" s="7" t="s">
        <v>1805</v>
      </c>
      <c r="X101" s="7" t="s">
        <v>1802</v>
      </c>
      <c r="Y101" s="7" t="s">
        <v>1899</v>
      </c>
      <c r="Z101" s="7" t="s">
        <v>2035</v>
      </c>
      <c r="AA101" s="7" t="s">
        <v>1785</v>
      </c>
      <c r="AB101" s="7" t="s">
        <v>1779</v>
      </c>
      <c r="AC101" s="7" t="s">
        <v>1803</v>
      </c>
      <c r="AD101" s="7" t="s">
        <v>1804</v>
      </c>
      <c r="AE101" s="7" t="s">
        <v>1805</v>
      </c>
      <c r="AF101" s="7" t="s">
        <v>1802</v>
      </c>
      <c r="AG101" s="7" t="s">
        <v>1899</v>
      </c>
      <c r="AH101" s="7" t="s">
        <v>2035</v>
      </c>
      <c r="AI101" s="7" t="s">
        <v>1785</v>
      </c>
      <c r="AJ101" s="7" t="s">
        <v>1779</v>
      </c>
      <c r="AK101" s="7" t="s">
        <v>1803</v>
      </c>
      <c r="AL101" s="7" t="s">
        <v>1804</v>
      </c>
      <c r="AM101" s="7" t="s">
        <v>1805</v>
      </c>
      <c r="AN101" s="7" t="s">
        <v>1802</v>
      </c>
      <c r="AO101" s="7" t="s">
        <v>1899</v>
      </c>
      <c r="AP101" s="7" t="s">
        <v>1786</v>
      </c>
      <c r="AQ101" s="7" t="s">
        <v>1785</v>
      </c>
      <c r="AR101" s="7" t="s">
        <v>1779</v>
      </c>
      <c r="AS101" s="7" t="s">
        <v>1803</v>
      </c>
      <c r="AT101" s="7" t="s">
        <v>1804</v>
      </c>
      <c r="AU101" s="7" t="s">
        <v>1805</v>
      </c>
      <c r="AV101" s="7" t="s">
        <v>1802</v>
      </c>
      <c r="AW101" s="7" t="s">
        <v>1899</v>
      </c>
    </row>
    <row r="102" spans="1:49" x14ac:dyDescent="0.25">
      <c r="A102" t="s">
        <v>1773</v>
      </c>
      <c r="B102">
        <f>AVERAGE(B97:B99)</f>
        <v>83.454258377762685</v>
      </c>
      <c r="C102">
        <f t="shared" ref="C102:AV102" si="12">AVERAGE(C97:C99)</f>
        <v>0</v>
      </c>
      <c r="D102">
        <f t="shared" si="12"/>
        <v>84.209430621748623</v>
      </c>
      <c r="E102">
        <f t="shared" si="12"/>
        <v>88.909627463174047</v>
      </c>
      <c r="F102">
        <f t="shared" si="12"/>
        <v>92.065641803622995</v>
      </c>
      <c r="G102">
        <f t="shared" si="12"/>
        <v>76.153630011705459</v>
      </c>
      <c r="H102">
        <f t="shared" si="12"/>
        <v>86.905283144440531</v>
      </c>
      <c r="I102">
        <f t="shared" si="12"/>
        <v>91.952211721921898</v>
      </c>
      <c r="J102">
        <f t="shared" si="12"/>
        <v>78.444072400473303</v>
      </c>
      <c r="K102">
        <f t="shared" si="12"/>
        <v>106.64839107355432</v>
      </c>
      <c r="L102">
        <f t="shared" si="12"/>
        <v>84.861983359454527</v>
      </c>
      <c r="M102">
        <f t="shared" si="12"/>
        <v>75.063184423004401</v>
      </c>
      <c r="N102">
        <f t="shared" si="12"/>
        <v>62.810338702019294</v>
      </c>
      <c r="O102">
        <f t="shared" si="12"/>
        <v>64.915980697544924</v>
      </c>
      <c r="P102">
        <f t="shared" si="12"/>
        <v>75.164484720760228</v>
      </c>
      <c r="Q102" t="e">
        <f t="shared" si="12"/>
        <v>#DIV/0!</v>
      </c>
      <c r="R102">
        <f t="shared" si="12"/>
        <v>76.239077036176269</v>
      </c>
      <c r="S102">
        <f t="shared" si="12"/>
        <v>5.7538921273395873</v>
      </c>
      <c r="T102">
        <f t="shared" si="12"/>
        <v>74.357124890017644</v>
      </c>
      <c r="U102">
        <f t="shared" si="12"/>
        <v>88.808691756861961</v>
      </c>
      <c r="V102">
        <f t="shared" si="12"/>
        <v>98.716192371470541</v>
      </c>
      <c r="W102">
        <f t="shared" si="12"/>
        <v>58.96674163990469</v>
      </c>
      <c r="X102">
        <f t="shared" si="12"/>
        <v>104.26208662308564</v>
      </c>
      <c r="Y102">
        <f t="shared" si="12"/>
        <v>78.795210888077648</v>
      </c>
      <c r="Z102">
        <f t="shared" si="12"/>
        <v>165.55582005041313</v>
      </c>
      <c r="AA102">
        <f t="shared" si="12"/>
        <v>28.896002966091583</v>
      </c>
      <c r="AB102">
        <f t="shared" si="12"/>
        <v>74.65516066528393</v>
      </c>
      <c r="AC102">
        <f t="shared" si="12"/>
        <v>65.220452298333115</v>
      </c>
      <c r="AD102">
        <f t="shared" si="12"/>
        <v>72.6549635678128</v>
      </c>
      <c r="AE102">
        <f t="shared" si="12"/>
        <v>73.413751577031917</v>
      </c>
      <c r="AF102">
        <f t="shared" si="12"/>
        <v>90.671146499166255</v>
      </c>
      <c r="AG102">
        <f t="shared" si="12"/>
        <v>90.816342182349686</v>
      </c>
      <c r="AH102">
        <f t="shared" si="12"/>
        <v>125.15058115987357</v>
      </c>
      <c r="AI102">
        <f t="shared" si="12"/>
        <v>109.54313871147455</v>
      </c>
      <c r="AJ102">
        <f t="shared" si="12"/>
        <v>83.829444314010445</v>
      </c>
      <c r="AK102">
        <f t="shared" si="12"/>
        <v>81.577170988396219</v>
      </c>
      <c r="AL102">
        <f t="shared" si="12"/>
        <v>77.664767860561014</v>
      </c>
      <c r="AM102">
        <f t="shared" si="12"/>
        <v>81.809967926811055</v>
      </c>
      <c r="AN102">
        <f t="shared" si="12"/>
        <v>80.708025546355955</v>
      </c>
      <c r="AO102">
        <f t="shared" si="12"/>
        <v>92.294882832850064</v>
      </c>
      <c r="AP102">
        <f t="shared" si="12"/>
        <v>0</v>
      </c>
      <c r="AQ102">
        <f t="shared" si="12"/>
        <v>97.832848102262076</v>
      </c>
      <c r="AR102">
        <f t="shared" si="12"/>
        <v>95.031221963103974</v>
      </c>
      <c r="AS102">
        <f t="shared" si="12"/>
        <v>101.11778344371078</v>
      </c>
      <c r="AT102">
        <f t="shared" si="12"/>
        <v>90.406946404733063</v>
      </c>
      <c r="AU102">
        <f t="shared" si="12"/>
        <v>92.521713978866202</v>
      </c>
      <c r="AV102">
        <f t="shared" si="12"/>
        <v>106.34675223624977</v>
      </c>
      <c r="AW102">
        <f>AVERAGE(AW97,AW99)</f>
        <v>94.316021673849264</v>
      </c>
    </row>
    <row r="103" spans="1:49" x14ac:dyDescent="0.25">
      <c r="A103" t="s">
        <v>1774</v>
      </c>
      <c r="B103">
        <f>STDEV(B97:B99)</f>
        <v>8.2658261706471432</v>
      </c>
      <c r="C103">
        <f t="shared" ref="C103:AV103" si="13">STDEV(C97:C99)</f>
        <v>0</v>
      </c>
      <c r="D103">
        <f t="shared" si="13"/>
        <v>26.62626450088727</v>
      </c>
      <c r="E103">
        <f t="shared" si="13"/>
        <v>9.4701002327686545</v>
      </c>
      <c r="F103">
        <f t="shared" si="13"/>
        <v>5.3406574013752186</v>
      </c>
      <c r="G103">
        <f t="shared" si="13"/>
        <v>16.796469372407849</v>
      </c>
      <c r="H103">
        <f t="shared" si="13"/>
        <v>5.0322532802034496</v>
      </c>
      <c r="I103">
        <f t="shared" si="13"/>
        <v>16.412510310233156</v>
      </c>
      <c r="J103">
        <f t="shared" si="13"/>
        <v>3.0915411813646809</v>
      </c>
      <c r="K103">
        <f t="shared" si="13"/>
        <v>4.1688397970889195</v>
      </c>
      <c r="L103">
        <f t="shared" si="13"/>
        <v>23.737285326203498</v>
      </c>
      <c r="M103">
        <f t="shared" si="13"/>
        <v>5.173096294271839</v>
      </c>
      <c r="N103">
        <f t="shared" si="13"/>
        <v>32.370239117820915</v>
      </c>
      <c r="O103">
        <f t="shared" si="13"/>
        <v>4.340627212620376</v>
      </c>
      <c r="P103">
        <f t="shared" si="13"/>
        <v>22.567453510039108</v>
      </c>
      <c r="Q103" t="e">
        <f t="shared" si="13"/>
        <v>#DIV/0!</v>
      </c>
      <c r="R103">
        <f t="shared" si="13"/>
        <v>12.604470952644524</v>
      </c>
      <c r="S103">
        <f t="shared" si="13"/>
        <v>0.54509904341793136</v>
      </c>
      <c r="T103">
        <f t="shared" si="13"/>
        <v>13.14368700124782</v>
      </c>
      <c r="U103">
        <f t="shared" si="13"/>
        <v>8.4858100419031146</v>
      </c>
      <c r="V103">
        <f t="shared" si="13"/>
        <v>14.278584556579082</v>
      </c>
      <c r="W103">
        <f t="shared" si="13"/>
        <v>20.922928852129576</v>
      </c>
      <c r="X103">
        <f t="shared" si="13"/>
        <v>16.140182454135449</v>
      </c>
      <c r="Y103">
        <f t="shared" si="13"/>
        <v>11.915755409613404</v>
      </c>
      <c r="Z103">
        <f t="shared" si="13"/>
        <v>46.534802924180362</v>
      </c>
      <c r="AA103">
        <f t="shared" si="13"/>
        <v>15.624015702676255</v>
      </c>
      <c r="AB103">
        <f t="shared" si="13"/>
        <v>17.918091491627742</v>
      </c>
      <c r="AC103">
        <f t="shared" si="13"/>
        <v>14.396842436292923</v>
      </c>
      <c r="AD103">
        <f t="shared" si="13"/>
        <v>12.167995865677877</v>
      </c>
      <c r="AE103">
        <f t="shared" si="13"/>
        <v>23.172961383631041</v>
      </c>
      <c r="AF103">
        <f t="shared" si="13"/>
        <v>11.036498377253375</v>
      </c>
      <c r="AG103">
        <f t="shared" si="13"/>
        <v>7.8171054331112888</v>
      </c>
      <c r="AH103">
        <f t="shared" si="13"/>
        <v>15.277802256299099</v>
      </c>
      <c r="AI103">
        <f t="shared" si="13"/>
        <v>36.204893484174356</v>
      </c>
      <c r="AJ103">
        <f t="shared" si="13"/>
        <v>22.286548040639445</v>
      </c>
      <c r="AK103">
        <f t="shared" si="13"/>
        <v>20.088912220539896</v>
      </c>
      <c r="AL103">
        <f t="shared" si="13"/>
        <v>21.483204839309998</v>
      </c>
      <c r="AM103">
        <f t="shared" si="13"/>
        <v>12.989038251972872</v>
      </c>
      <c r="AN103">
        <f t="shared" si="13"/>
        <v>7.0268887353019505</v>
      </c>
      <c r="AO103">
        <f t="shared" si="13"/>
        <v>3.2000650052076978</v>
      </c>
      <c r="AP103">
        <f t="shared" si="13"/>
        <v>0</v>
      </c>
      <c r="AQ103">
        <f t="shared" si="13"/>
        <v>13.456371112709038</v>
      </c>
      <c r="AR103">
        <f t="shared" si="13"/>
        <v>22.666467409548716</v>
      </c>
      <c r="AS103">
        <f t="shared" si="13"/>
        <v>8.4239948648238965</v>
      </c>
      <c r="AT103">
        <f t="shared" si="13"/>
        <v>15.812773690706253</v>
      </c>
      <c r="AU103">
        <f t="shared" si="13"/>
        <v>2.6464790129173719</v>
      </c>
      <c r="AV103">
        <f t="shared" si="13"/>
        <v>22.172493226918604</v>
      </c>
      <c r="AW103">
        <f>STDEV(AW97,AW99)</f>
        <v>5.9676218739579268</v>
      </c>
    </row>
    <row r="104" spans="1:49" x14ac:dyDescent="0.25">
      <c r="A104" t="s">
        <v>1775</v>
      </c>
      <c r="B104">
        <f>STDEV(B97:B99)/SQRT(3)</f>
        <v>4.7722769646977818</v>
      </c>
      <c r="C104">
        <f t="shared" ref="C104:AV104" si="14">STDEV(C97:C99)/SQRT(3)</f>
        <v>0</v>
      </c>
      <c r="D104">
        <f t="shared" si="14"/>
        <v>15.372680977101442</v>
      </c>
      <c r="E104">
        <f t="shared" si="14"/>
        <v>5.4675649186417203</v>
      </c>
      <c r="F104">
        <f t="shared" si="14"/>
        <v>3.0834299883335499</v>
      </c>
      <c r="G104">
        <f t="shared" si="14"/>
        <v>9.6974461135949763</v>
      </c>
      <c r="H104">
        <f t="shared" si="14"/>
        <v>2.9053727859558389</v>
      </c>
      <c r="I104">
        <f t="shared" si="14"/>
        <v>9.475767245690621</v>
      </c>
      <c r="J104">
        <f t="shared" si="14"/>
        <v>1.7849021332717123</v>
      </c>
      <c r="K104">
        <f t="shared" si="14"/>
        <v>2.4068807790577127</v>
      </c>
      <c r="L104">
        <f t="shared" si="14"/>
        <v>13.704728072914543</v>
      </c>
      <c r="M104">
        <f t="shared" si="14"/>
        <v>2.9866885380417019</v>
      </c>
      <c r="N104">
        <f t="shared" si="14"/>
        <v>18.68896626840646</v>
      </c>
      <c r="O104">
        <f t="shared" si="14"/>
        <v>2.506062289658189</v>
      </c>
      <c r="P104">
        <f t="shared" si="14"/>
        <v>13.029325358945444</v>
      </c>
      <c r="Q104" t="e">
        <f t="shared" si="14"/>
        <v>#DIV/0!</v>
      </c>
      <c r="R104">
        <f t="shared" si="14"/>
        <v>7.2771946975021349</v>
      </c>
      <c r="S104">
        <f t="shared" si="14"/>
        <v>0.31471307945235022</v>
      </c>
      <c r="T104">
        <f t="shared" si="14"/>
        <v>7.5885112283146139</v>
      </c>
      <c r="U104">
        <f t="shared" si="14"/>
        <v>4.8992847119847927</v>
      </c>
      <c r="V104">
        <f t="shared" si="14"/>
        <v>8.243744637387767</v>
      </c>
      <c r="W104">
        <f t="shared" si="14"/>
        <v>12.079858605012399</v>
      </c>
      <c r="X104">
        <f t="shared" si="14"/>
        <v>9.3185386846647766</v>
      </c>
      <c r="Y104">
        <f t="shared" si="14"/>
        <v>6.8795645933380385</v>
      </c>
      <c r="Z104">
        <f t="shared" si="14"/>
        <v>26.866880994961718</v>
      </c>
      <c r="AA104">
        <f t="shared" si="14"/>
        <v>9.020529671763077</v>
      </c>
      <c r="AB104">
        <f t="shared" si="14"/>
        <v>10.34501494605562</v>
      </c>
      <c r="AC104">
        <f t="shared" si="14"/>
        <v>8.3120208560743478</v>
      </c>
      <c r="AD104">
        <f t="shared" si="14"/>
        <v>7.0251956885473765</v>
      </c>
      <c r="AE104">
        <f t="shared" si="14"/>
        <v>13.378915492760186</v>
      </c>
      <c r="AF104">
        <f t="shared" si="14"/>
        <v>6.3719253090181045</v>
      </c>
      <c r="AG104">
        <f t="shared" si="14"/>
        <v>4.5132079260904892</v>
      </c>
      <c r="AH104">
        <f t="shared" si="14"/>
        <v>8.8206432453001575</v>
      </c>
      <c r="AI104">
        <f t="shared" si="14"/>
        <v>20.902904999069793</v>
      </c>
      <c r="AJ104">
        <f t="shared" si="14"/>
        <v>12.867144510570711</v>
      </c>
      <c r="AK104">
        <f t="shared" si="14"/>
        <v>11.598338878255472</v>
      </c>
      <c r="AL104">
        <f t="shared" si="14"/>
        <v>12.403334097031498</v>
      </c>
      <c r="AM104">
        <f t="shared" si="14"/>
        <v>7.4992247312908837</v>
      </c>
      <c r="AN104">
        <f t="shared" si="14"/>
        <v>4.0569761028921301</v>
      </c>
      <c r="AO104">
        <f t="shared" si="14"/>
        <v>1.8475583921809655</v>
      </c>
      <c r="AP104">
        <f t="shared" si="14"/>
        <v>0</v>
      </c>
      <c r="AQ104">
        <f t="shared" si="14"/>
        <v>7.7690394842380677</v>
      </c>
      <c r="AR104">
        <f t="shared" si="14"/>
        <v>13.086491060480832</v>
      </c>
      <c r="AS104">
        <f t="shared" si="14"/>
        <v>4.8635957028581016</v>
      </c>
      <c r="AT104">
        <f t="shared" si="14"/>
        <v>9.1295091469638887</v>
      </c>
      <c r="AU104">
        <f t="shared" si="14"/>
        <v>1.5279453705125399</v>
      </c>
      <c r="AV104">
        <f t="shared" si="14"/>
        <v>12.801294933166611</v>
      </c>
      <c r="AW104">
        <f>STDEV(AW97,AW99)/SQRT(2)</f>
        <v>4.2197458946328217</v>
      </c>
    </row>
    <row r="106" spans="1:49" x14ac:dyDescent="0.25">
      <c r="A106" t="s">
        <v>1773</v>
      </c>
      <c r="B106" s="165">
        <f>AVERAGE(B97:B99,J97:J99,R97:R99,)</f>
        <v>71.441222344323663</v>
      </c>
    </row>
    <row r="107" spans="1:49" x14ac:dyDescent="0.25">
      <c r="A107" t="s">
        <v>1774</v>
      </c>
      <c r="B107" s="165">
        <f>STDEV(B97:B99,J97:J99,R97:R99)</f>
        <v>8.3331506960644148</v>
      </c>
    </row>
    <row r="108" spans="1:49" x14ac:dyDescent="0.25">
      <c r="A108" t="s">
        <v>1775</v>
      </c>
      <c r="B108" s="165">
        <f>STDEV(B97:B99,J97:J99,R97:R99)/SQRT(3)</f>
        <v>4.8111467975705073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11" t="s">
        <v>1644</v>
      </c>
      <c r="C112" s="223" t="str">
        <f>D23</f>
        <v>TX003958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11" t="s">
        <v>1807</v>
      </c>
      <c r="K112" s="111" t="s">
        <v>1807</v>
      </c>
      <c r="L112" s="111" t="s">
        <v>1807</v>
      </c>
      <c r="M112" s="111" t="s">
        <v>1807</v>
      </c>
    </row>
    <row r="113" spans="1:29" x14ac:dyDescent="0.25">
      <c r="A113" s="6" t="s">
        <v>1659</v>
      </c>
      <c r="B113" s="111" t="s">
        <v>1644</v>
      </c>
      <c r="C113" s="223" t="str">
        <f t="shared" ref="C113:C117" si="15">D24</f>
        <v>TX003499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11" t="s">
        <v>1807</v>
      </c>
      <c r="K113" s="111" t="s">
        <v>1807</v>
      </c>
      <c r="L113" s="111" t="s">
        <v>1807</v>
      </c>
      <c r="M113" s="111" t="s">
        <v>1807</v>
      </c>
    </row>
    <row r="114" spans="1:29" x14ac:dyDescent="0.25">
      <c r="A114" s="6" t="s">
        <v>1660</v>
      </c>
      <c r="B114" s="111" t="s">
        <v>1644</v>
      </c>
      <c r="C114" s="223" t="str">
        <f t="shared" si="15"/>
        <v>TX006132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11" t="s">
        <v>1807</v>
      </c>
      <c r="K114" s="111" t="s">
        <v>1807</v>
      </c>
      <c r="L114" s="111" t="s">
        <v>1807</v>
      </c>
      <c r="M114" s="111" t="s">
        <v>1807</v>
      </c>
    </row>
    <row r="115" spans="1:29" x14ac:dyDescent="0.25">
      <c r="A115" s="6" t="s">
        <v>1661</v>
      </c>
      <c r="B115" s="111" t="s">
        <v>1686</v>
      </c>
      <c r="C115" s="223" t="str">
        <f t="shared" si="15"/>
        <v>TX009238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11" t="s">
        <v>1807</v>
      </c>
      <c r="K115" s="111" t="s">
        <v>1807</v>
      </c>
      <c r="L115" s="111" t="s">
        <v>1807</v>
      </c>
      <c r="M115" s="111" t="s">
        <v>1807</v>
      </c>
    </row>
    <row r="116" spans="1:29" x14ac:dyDescent="0.25">
      <c r="A116" s="6" t="s">
        <v>1662</v>
      </c>
      <c r="B116" s="111" t="s">
        <v>1686</v>
      </c>
      <c r="C116" s="223" t="str">
        <f t="shared" si="15"/>
        <v>TX016437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11" t="s">
        <v>1807</v>
      </c>
      <c r="K116" s="111" t="s">
        <v>1807</v>
      </c>
      <c r="L116" s="111" t="s">
        <v>1807</v>
      </c>
      <c r="M116" s="111" t="s">
        <v>1807</v>
      </c>
    </row>
    <row r="117" spans="1:29" x14ac:dyDescent="0.25">
      <c r="A117" s="6" t="s">
        <v>1663</v>
      </c>
      <c r="B117" s="111" t="s">
        <v>1687</v>
      </c>
      <c r="C117" s="223" t="str">
        <f t="shared" si="15"/>
        <v>TX015607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11" t="s">
        <v>1807</v>
      </c>
      <c r="K117" s="111" t="s">
        <v>1807</v>
      </c>
      <c r="L117" s="111" t="s">
        <v>1807</v>
      </c>
      <c r="M117" s="111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11" t="s">
        <v>1807</v>
      </c>
      <c r="G118" s="111" t="s">
        <v>1807</v>
      </c>
      <c r="H118" s="111" t="s">
        <v>1807</v>
      </c>
      <c r="I118" s="111" t="s">
        <v>1807</v>
      </c>
      <c r="J118" s="111" t="s">
        <v>1807</v>
      </c>
      <c r="K118" s="111" t="s">
        <v>1807</v>
      </c>
      <c r="L118" s="111" t="s">
        <v>1807</v>
      </c>
      <c r="M118" s="111" t="s">
        <v>1807</v>
      </c>
    </row>
    <row r="119" spans="1:29" x14ac:dyDescent="0.25">
      <c r="A119" s="6" t="s">
        <v>1665</v>
      </c>
      <c r="B119" s="111" t="s">
        <v>1807</v>
      </c>
      <c r="C119" s="111" t="s">
        <v>1807</v>
      </c>
      <c r="D119" s="111" t="s">
        <v>1807</v>
      </c>
      <c r="E119" s="111" t="s">
        <v>1807</v>
      </c>
      <c r="F119" s="111" t="s">
        <v>1807</v>
      </c>
      <c r="G119" s="111" t="s">
        <v>1807</v>
      </c>
      <c r="H119" s="111" t="s">
        <v>1807</v>
      </c>
      <c r="I119" s="111" t="s">
        <v>1807</v>
      </c>
      <c r="J119" s="111" t="s">
        <v>1807</v>
      </c>
      <c r="K119" s="111" t="s">
        <v>1807</v>
      </c>
      <c r="L119" s="111" t="s">
        <v>1807</v>
      </c>
      <c r="M119" s="111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1056-41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0.2354</v>
      </c>
      <c r="C126" s="106">
        <v>0.2631</v>
      </c>
      <c r="D126" s="106">
        <v>0.2195</v>
      </c>
      <c r="E126" s="106">
        <v>0.2051</v>
      </c>
      <c r="F126" s="106">
        <v>0.2235</v>
      </c>
      <c r="G126" s="106">
        <v>0.2127</v>
      </c>
      <c r="H126" s="106">
        <v>0.21590000000000001</v>
      </c>
      <c r="I126" s="106">
        <v>0.56610000000000005</v>
      </c>
      <c r="K126" t="s">
        <v>1658</v>
      </c>
      <c r="L126" s="106">
        <f t="shared" ref="L126:S131" si="16">B126-$G$132</f>
        <v>0.16676666666666667</v>
      </c>
      <c r="M126" s="106">
        <f t="shared" si="16"/>
        <v>0.19446666666666668</v>
      </c>
      <c r="N126" s="106">
        <f t="shared" si="16"/>
        <v>0.15086666666666665</v>
      </c>
      <c r="O126" s="106">
        <f t="shared" si="16"/>
        <v>0.13646666666666668</v>
      </c>
      <c r="P126" s="106">
        <f t="shared" si="16"/>
        <v>0.15486666666666665</v>
      </c>
      <c r="Q126" s="106">
        <f t="shared" si="16"/>
        <v>0.14406666666666668</v>
      </c>
      <c r="R126" s="106">
        <f t="shared" si="16"/>
        <v>0.14726666666666666</v>
      </c>
      <c r="S126" s="106">
        <f t="shared" si="16"/>
        <v>0.49746666666666672</v>
      </c>
      <c r="U126" t="s">
        <v>1658</v>
      </c>
      <c r="V126" s="107">
        <f>L126/$L$131*100</f>
        <v>5.0634064388150639</v>
      </c>
      <c r="W126" s="107">
        <f t="shared" ref="W126:AC131" si="17">M126/$L$131*100</f>
        <v>5.9044399688281199</v>
      </c>
      <c r="X126" s="107">
        <f t="shared" si="17"/>
        <v>4.5806471201433094</v>
      </c>
      <c r="Y126" s="107">
        <f t="shared" si="17"/>
        <v>4.1434311334217222</v>
      </c>
      <c r="Z126" s="107">
        <f t="shared" si="17"/>
        <v>4.7020960053437504</v>
      </c>
      <c r="AA126" s="107">
        <f t="shared" si="17"/>
        <v>4.3741840153025606</v>
      </c>
      <c r="AB126" s="107">
        <f t="shared" si="17"/>
        <v>4.4713431234629128</v>
      </c>
      <c r="AC126" s="107">
        <f t="shared" si="17"/>
        <v>15.104193022761548</v>
      </c>
    </row>
    <row r="127" spans="1:29" x14ac:dyDescent="0.25">
      <c r="A127" t="s">
        <v>1659</v>
      </c>
      <c r="B127" s="106">
        <v>0.29360000000000003</v>
      </c>
      <c r="C127" s="106">
        <v>0.27479999999999999</v>
      </c>
      <c r="D127" s="106">
        <v>0.2893</v>
      </c>
      <c r="E127" s="106">
        <v>0.26500000000000001</v>
      </c>
      <c r="F127" s="106">
        <v>0.27110000000000001</v>
      </c>
      <c r="G127" s="106">
        <v>0.3004</v>
      </c>
      <c r="H127" s="106">
        <v>0.2918</v>
      </c>
      <c r="I127" s="106">
        <v>0.13619999999999999</v>
      </c>
      <c r="K127" t="s">
        <v>1659</v>
      </c>
      <c r="L127" s="106">
        <f t="shared" si="16"/>
        <v>0.2249666666666667</v>
      </c>
      <c r="M127" s="106">
        <f t="shared" si="16"/>
        <v>0.20616666666666666</v>
      </c>
      <c r="N127" s="106">
        <f t="shared" si="16"/>
        <v>0.22066666666666668</v>
      </c>
      <c r="O127" s="106">
        <f t="shared" si="16"/>
        <v>0.19636666666666669</v>
      </c>
      <c r="P127" s="106">
        <f t="shared" si="16"/>
        <v>0.20246666666666668</v>
      </c>
      <c r="Q127" s="106">
        <f t="shared" si="16"/>
        <v>0.23176666666666668</v>
      </c>
      <c r="R127" s="106">
        <f t="shared" si="16"/>
        <v>0.22316666666666668</v>
      </c>
      <c r="S127" s="106">
        <f t="shared" si="16"/>
        <v>6.756666666666665E-2</v>
      </c>
      <c r="U127" t="s">
        <v>1659</v>
      </c>
      <c r="V127" s="107">
        <f t="shared" ref="V127:V131" si="18">L127/$L$131*100</f>
        <v>6.8304877184814856</v>
      </c>
      <c r="W127" s="107">
        <f t="shared" si="17"/>
        <v>6.2596779580394095</v>
      </c>
      <c r="X127" s="107">
        <f t="shared" si="17"/>
        <v>6.6999301668910105</v>
      </c>
      <c r="Y127" s="107">
        <f t="shared" si="17"/>
        <v>5.9621281892983298</v>
      </c>
      <c r="Z127" s="107">
        <f t="shared" si="17"/>
        <v>6.1473377392290027</v>
      </c>
      <c r="AA127" s="107">
        <f t="shared" si="17"/>
        <v>7.0369508233222344</v>
      </c>
      <c r="AB127" s="107">
        <f t="shared" si="17"/>
        <v>6.775835720141286</v>
      </c>
      <c r="AC127" s="107">
        <f t="shared" si="17"/>
        <v>2.0514740858441201</v>
      </c>
    </row>
    <row r="128" spans="1:29" x14ac:dyDescent="0.25">
      <c r="A128" t="s">
        <v>1660</v>
      </c>
      <c r="B128" s="106">
        <v>0.21110000000000001</v>
      </c>
      <c r="C128" s="106">
        <v>0.21029999999999999</v>
      </c>
      <c r="D128" s="106">
        <v>0.21479999999999999</v>
      </c>
      <c r="E128" s="106">
        <v>0.2185</v>
      </c>
      <c r="F128" s="106">
        <v>0.2117</v>
      </c>
      <c r="G128" s="106">
        <v>0.2064</v>
      </c>
      <c r="H128" s="106">
        <v>0.28160000000000002</v>
      </c>
      <c r="I128" s="106">
        <v>0.19900000000000001</v>
      </c>
      <c r="K128" t="s">
        <v>1660</v>
      </c>
      <c r="L128" s="106">
        <f t="shared" si="16"/>
        <v>0.14246666666666669</v>
      </c>
      <c r="M128" s="106">
        <f t="shared" si="16"/>
        <v>0.14166666666666666</v>
      </c>
      <c r="N128" s="106">
        <f t="shared" si="16"/>
        <v>0.14616666666666667</v>
      </c>
      <c r="O128" s="106">
        <f t="shared" si="16"/>
        <v>0.14986666666666665</v>
      </c>
      <c r="P128" s="106">
        <f t="shared" si="16"/>
        <v>0.14306666666666668</v>
      </c>
      <c r="Q128" s="106">
        <f t="shared" si="16"/>
        <v>0.13776666666666665</v>
      </c>
      <c r="R128" s="106">
        <f t="shared" si="16"/>
        <v>0.21296666666666669</v>
      </c>
      <c r="S128" s="106">
        <f t="shared" si="16"/>
        <v>0.13036666666666669</v>
      </c>
      <c r="U128" t="s">
        <v>1660</v>
      </c>
      <c r="V128" s="107">
        <f t="shared" si="18"/>
        <v>4.3256044612223832</v>
      </c>
      <c r="W128" s="107">
        <f t="shared" si="17"/>
        <v>4.3013146841822945</v>
      </c>
      <c r="X128" s="107">
        <f t="shared" si="17"/>
        <v>4.4379446800327909</v>
      </c>
      <c r="Y128" s="107">
        <f t="shared" si="17"/>
        <v>4.5502848988431985</v>
      </c>
      <c r="Z128" s="107">
        <f t="shared" si="17"/>
        <v>4.3438217940024497</v>
      </c>
      <c r="AA128" s="107">
        <f t="shared" si="17"/>
        <v>4.1829020211118646</v>
      </c>
      <c r="AB128" s="107">
        <f t="shared" si="17"/>
        <v>6.466141062880161</v>
      </c>
      <c r="AC128" s="107">
        <f t="shared" si="17"/>
        <v>3.9582215834910492</v>
      </c>
    </row>
    <row r="129" spans="1:29" x14ac:dyDescent="0.25">
      <c r="A129" t="s">
        <v>1661</v>
      </c>
      <c r="B129" s="106">
        <v>0.23050000000000001</v>
      </c>
      <c r="C129" s="106">
        <v>0.2087</v>
      </c>
      <c r="D129" s="106">
        <v>0.2054</v>
      </c>
      <c r="E129" s="106">
        <v>0.21429999999999999</v>
      </c>
      <c r="F129" s="106">
        <v>0.22289999999999999</v>
      </c>
      <c r="G129" s="106">
        <v>0.22670000000000001</v>
      </c>
      <c r="H129" s="106">
        <v>0.21410000000000001</v>
      </c>
      <c r="I129" s="106">
        <v>0.2036</v>
      </c>
      <c r="K129" t="s">
        <v>1661</v>
      </c>
      <c r="L129" s="106">
        <f t="shared" si="16"/>
        <v>0.16186666666666666</v>
      </c>
      <c r="M129" s="106">
        <f t="shared" si="16"/>
        <v>0.14006666666666667</v>
      </c>
      <c r="N129" s="106">
        <f t="shared" si="16"/>
        <v>0.13676666666666665</v>
      </c>
      <c r="O129" s="106">
        <f t="shared" si="16"/>
        <v>0.14566666666666667</v>
      </c>
      <c r="P129" s="106">
        <f t="shared" si="16"/>
        <v>0.15426666666666666</v>
      </c>
      <c r="Q129" s="106">
        <f t="shared" si="16"/>
        <v>0.15806666666666669</v>
      </c>
      <c r="R129" s="106">
        <f t="shared" si="16"/>
        <v>0.14546666666666669</v>
      </c>
      <c r="S129" s="106">
        <f t="shared" si="16"/>
        <v>0.13496666666666668</v>
      </c>
      <c r="U129" t="s">
        <v>1661</v>
      </c>
      <c r="V129" s="107">
        <f t="shared" si="18"/>
        <v>4.9146315544445232</v>
      </c>
      <c r="W129" s="107">
        <f t="shared" si="17"/>
        <v>4.2527351301021188</v>
      </c>
      <c r="X129" s="107">
        <f t="shared" si="17"/>
        <v>4.1525397998117537</v>
      </c>
      <c r="Y129" s="107">
        <f t="shared" si="17"/>
        <v>4.4227635693827363</v>
      </c>
      <c r="Z129" s="107">
        <f t="shared" si="17"/>
        <v>4.6838786725636847</v>
      </c>
      <c r="AA129" s="107">
        <f t="shared" si="17"/>
        <v>4.7992551135041053</v>
      </c>
      <c r="AB129" s="107">
        <f t="shared" si="17"/>
        <v>4.416691125122715</v>
      </c>
      <c r="AC129" s="107">
        <f t="shared" si="17"/>
        <v>4.0978878014715567</v>
      </c>
    </row>
    <row r="130" spans="1:29" x14ac:dyDescent="0.25">
      <c r="A130" t="s">
        <v>1662</v>
      </c>
      <c r="B130" s="106">
        <v>0.22670000000000001</v>
      </c>
      <c r="C130" s="106">
        <v>0.22420000000000001</v>
      </c>
      <c r="D130" s="106">
        <v>0.20050000000000001</v>
      </c>
      <c r="E130" s="106">
        <v>0.20749999999999999</v>
      </c>
      <c r="F130" s="106">
        <v>0.21959999999999999</v>
      </c>
      <c r="G130" s="106">
        <v>0.23219999999999999</v>
      </c>
      <c r="H130" s="106">
        <v>0.22420000000000001</v>
      </c>
      <c r="I130" s="106">
        <v>0.29139999999999999</v>
      </c>
      <c r="K130" t="s">
        <v>1662</v>
      </c>
      <c r="L130" s="106">
        <f t="shared" si="16"/>
        <v>0.15806666666666669</v>
      </c>
      <c r="M130" s="106">
        <f t="shared" si="16"/>
        <v>0.15556666666666669</v>
      </c>
      <c r="N130" s="106">
        <f t="shared" si="16"/>
        <v>0.13186666666666669</v>
      </c>
      <c r="O130" s="106">
        <f t="shared" si="16"/>
        <v>0.13886666666666664</v>
      </c>
      <c r="P130" s="106">
        <f t="shared" si="16"/>
        <v>0.15096666666666664</v>
      </c>
      <c r="Q130" s="106">
        <f t="shared" si="16"/>
        <v>0.16356666666666664</v>
      </c>
      <c r="R130" s="106">
        <f t="shared" si="16"/>
        <v>0.15556666666666669</v>
      </c>
      <c r="S130" s="106">
        <f t="shared" si="16"/>
        <v>0.22276666666666667</v>
      </c>
      <c r="U130" t="s">
        <v>1662</v>
      </c>
      <c r="V130" s="107">
        <f t="shared" si="18"/>
        <v>4.7992551135041053</v>
      </c>
      <c r="W130" s="107">
        <f t="shared" si="17"/>
        <v>4.7233495602538289</v>
      </c>
      <c r="X130" s="107">
        <f t="shared" si="17"/>
        <v>4.0037649154412147</v>
      </c>
      <c r="Y130" s="107">
        <f t="shared" si="17"/>
        <v>4.2163004645419857</v>
      </c>
      <c r="Z130" s="107">
        <f t="shared" si="17"/>
        <v>4.5836833422733205</v>
      </c>
      <c r="AA130" s="107">
        <f t="shared" si="17"/>
        <v>4.9662473306547099</v>
      </c>
      <c r="AB130" s="107">
        <f t="shared" si="17"/>
        <v>4.7233495602538289</v>
      </c>
      <c r="AC130" s="107">
        <f t="shared" si="17"/>
        <v>6.7636908316212416</v>
      </c>
    </row>
    <row r="131" spans="1:29" x14ac:dyDescent="0.25">
      <c r="A131" t="s">
        <v>1663</v>
      </c>
      <c r="B131" s="106">
        <v>3.3622000000000001</v>
      </c>
      <c r="C131" s="106">
        <v>0.2213</v>
      </c>
      <c r="D131" s="106">
        <v>0.2084</v>
      </c>
      <c r="E131" s="106">
        <v>0.20380000000000001</v>
      </c>
      <c r="F131" s="106">
        <v>0.19919999999999999</v>
      </c>
      <c r="G131" s="106">
        <v>0.22509999999999999</v>
      </c>
      <c r="H131" s="106">
        <v>0.22</v>
      </c>
      <c r="I131" s="106">
        <v>0.22389999999999999</v>
      </c>
      <c r="K131" t="s">
        <v>1663</v>
      </c>
      <c r="L131" s="106">
        <f t="shared" si="16"/>
        <v>3.2935666666666665</v>
      </c>
      <c r="M131" s="106">
        <f t="shared" si="16"/>
        <v>0.15266666666666667</v>
      </c>
      <c r="N131" s="106">
        <f t="shared" si="16"/>
        <v>0.13976666666666665</v>
      </c>
      <c r="O131" s="106">
        <f t="shared" si="16"/>
        <v>0.13516666666666666</v>
      </c>
      <c r="P131" s="106">
        <f t="shared" si="16"/>
        <v>0.13056666666666666</v>
      </c>
      <c r="Q131" s="106">
        <f t="shared" si="16"/>
        <v>0.15646666666666664</v>
      </c>
      <c r="R131" s="106">
        <f t="shared" si="16"/>
        <v>0.15136666666666665</v>
      </c>
      <c r="S131" s="106">
        <f t="shared" si="16"/>
        <v>0.15526666666666666</v>
      </c>
      <c r="U131" t="s">
        <v>1663</v>
      </c>
      <c r="V131" s="6">
        <f t="shared" si="18"/>
        <v>100</v>
      </c>
      <c r="W131" s="107">
        <f t="shared" si="17"/>
        <v>4.6352991184835091</v>
      </c>
      <c r="X131" s="107">
        <f t="shared" si="17"/>
        <v>4.2436264637120846</v>
      </c>
      <c r="Y131" s="107">
        <f t="shared" si="17"/>
        <v>4.103960245731578</v>
      </c>
      <c r="Z131" s="107">
        <f t="shared" si="17"/>
        <v>3.9642940277510705</v>
      </c>
      <c r="AA131" s="107">
        <f t="shared" si="17"/>
        <v>4.7506755594239269</v>
      </c>
      <c r="AB131" s="107">
        <f t="shared" si="17"/>
        <v>4.5958282307933649</v>
      </c>
      <c r="AC131" s="107">
        <f t="shared" si="17"/>
        <v>4.7142408938637947</v>
      </c>
    </row>
    <row r="132" spans="1:29" x14ac:dyDescent="0.25">
      <c r="A132" t="s">
        <v>1664</v>
      </c>
      <c r="B132" s="106">
        <v>6.7500000000000004E-2</v>
      </c>
      <c r="C132" s="106">
        <v>6.93E-2</v>
      </c>
      <c r="D132" s="106">
        <v>6.9099999999999995E-2</v>
      </c>
      <c r="E132" s="106">
        <v>3.7608000000000001</v>
      </c>
      <c r="F132" s="106">
        <v>2.6735000000000002</v>
      </c>
      <c r="G132" s="106">
        <f>AVERAGE(B132:D132)</f>
        <v>6.8633333333333338E-2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B135" s="6"/>
      <c r="C135" s="6"/>
      <c r="D135" s="6"/>
      <c r="E135" s="6"/>
      <c r="F135" s="6"/>
      <c r="G135" s="6"/>
      <c r="H135" s="6"/>
      <c r="I135" s="6"/>
      <c r="L135" s="6"/>
      <c r="M135" s="6"/>
      <c r="N135" s="6"/>
      <c r="O135" s="6"/>
      <c r="P135" s="6"/>
      <c r="Q135" s="6"/>
      <c r="R135" s="6"/>
      <c r="S135" s="6"/>
    </row>
    <row r="136" spans="1:29" x14ac:dyDescent="0.25">
      <c r="A136" s="7" t="str">
        <f>A49</f>
        <v>MW 1060-33</v>
      </c>
      <c r="B136" s="6"/>
      <c r="C136" s="6"/>
      <c r="D136" s="6"/>
      <c r="E136" s="6"/>
      <c r="F136" s="6"/>
      <c r="G136" s="6"/>
      <c r="H136" s="6"/>
      <c r="I136" s="6"/>
      <c r="K136" t="s">
        <v>1788</v>
      </c>
      <c r="L136" s="6"/>
      <c r="M136" s="6"/>
      <c r="N136" s="6"/>
      <c r="O136" s="6"/>
      <c r="P136" s="6"/>
      <c r="Q136" s="6"/>
      <c r="R136" s="6"/>
      <c r="S136" s="6"/>
      <c r="U136" t="s">
        <v>1791</v>
      </c>
    </row>
    <row r="137" spans="1:29" x14ac:dyDescent="0.25">
      <c r="A137" t="s">
        <v>1789</v>
      </c>
      <c r="B137" s="6"/>
      <c r="C137" s="6"/>
      <c r="D137" s="6"/>
      <c r="E137" s="6"/>
      <c r="F137" s="6"/>
      <c r="G137" s="6"/>
      <c r="H137" s="6"/>
      <c r="I137" s="6"/>
      <c r="L137" s="6"/>
      <c r="M137" s="6"/>
      <c r="N137" s="6"/>
      <c r="O137" s="6"/>
      <c r="P137" s="6"/>
      <c r="Q137" s="6"/>
      <c r="R137" s="6"/>
      <c r="S137" s="6"/>
    </row>
    <row r="138" spans="1:29" x14ac:dyDescent="0.25">
      <c r="B138" s="6">
        <v>1</v>
      </c>
      <c r="C138" s="6">
        <v>2</v>
      </c>
      <c r="D138" s="6">
        <v>3</v>
      </c>
      <c r="E138" s="6">
        <v>4</v>
      </c>
      <c r="F138" s="6">
        <v>5</v>
      </c>
      <c r="G138" s="6">
        <v>6</v>
      </c>
      <c r="H138" s="6">
        <v>7</v>
      </c>
      <c r="I138" s="6">
        <v>8</v>
      </c>
      <c r="L138" s="6">
        <v>1</v>
      </c>
      <c r="M138" s="6">
        <v>2</v>
      </c>
      <c r="N138" s="6">
        <v>3</v>
      </c>
      <c r="O138" s="6">
        <v>4</v>
      </c>
      <c r="P138" s="6">
        <v>5</v>
      </c>
      <c r="Q138" s="6">
        <v>6</v>
      </c>
      <c r="R138" s="6">
        <v>7</v>
      </c>
      <c r="S138" s="6">
        <v>8</v>
      </c>
      <c r="V138" s="6">
        <v>1</v>
      </c>
      <c r="W138" s="6">
        <v>2</v>
      </c>
      <c r="X138" s="6">
        <v>3</v>
      </c>
      <c r="Y138" s="6">
        <v>4</v>
      </c>
      <c r="Z138" s="6">
        <v>5</v>
      </c>
      <c r="AA138" s="6">
        <v>6</v>
      </c>
      <c r="AB138" s="6">
        <v>7</v>
      </c>
      <c r="AC138" s="6">
        <v>8</v>
      </c>
    </row>
    <row r="139" spans="1:29" x14ac:dyDescent="0.25">
      <c r="A139" t="s">
        <v>1658</v>
      </c>
      <c r="B139" s="106">
        <v>0.21759999999999999</v>
      </c>
      <c r="C139" s="106">
        <v>0.26250000000000001</v>
      </c>
      <c r="D139" s="106">
        <v>0.2162</v>
      </c>
      <c r="E139" s="106">
        <v>0.21179999999999999</v>
      </c>
      <c r="F139" s="106">
        <v>0.44240000000000002</v>
      </c>
      <c r="G139" s="106">
        <v>0.20499999999999999</v>
      </c>
      <c r="H139" s="106">
        <v>0.26169999999999999</v>
      </c>
      <c r="I139" s="106">
        <v>0.1918</v>
      </c>
      <c r="K139" t="s">
        <v>1658</v>
      </c>
      <c r="L139" s="106">
        <f t="shared" ref="L139:S144" si="19">B139-$G$145</f>
        <v>0.14633333333333332</v>
      </c>
      <c r="M139" s="106">
        <f t="shared" si="19"/>
        <v>0.19123333333333337</v>
      </c>
      <c r="N139" s="106">
        <f t="shared" si="19"/>
        <v>0.14493333333333336</v>
      </c>
      <c r="O139" s="106">
        <f t="shared" si="19"/>
        <v>0.14053333333333334</v>
      </c>
      <c r="P139" s="106">
        <f t="shared" si="19"/>
        <v>0.37113333333333337</v>
      </c>
      <c r="Q139" s="106">
        <f t="shared" si="19"/>
        <v>0.13373333333333332</v>
      </c>
      <c r="R139" s="106">
        <f t="shared" si="19"/>
        <v>0.19043333333333334</v>
      </c>
      <c r="S139" s="106">
        <f t="shared" si="19"/>
        <v>0.12053333333333334</v>
      </c>
      <c r="U139" t="s">
        <v>1658</v>
      </c>
      <c r="V139" s="107">
        <f>L139/$L$144*100</f>
        <v>4.6974982344254927</v>
      </c>
      <c r="W139" s="107">
        <f t="shared" ref="W139:AC144" si="20">M139/$L$144*100</f>
        <v>6.13884905943031</v>
      </c>
      <c r="X139" s="107">
        <f t="shared" si="20"/>
        <v>4.652556337877459</v>
      </c>
      <c r="Y139" s="107">
        <f t="shared" si="20"/>
        <v>4.5113103772979226</v>
      </c>
      <c r="Z139" s="107">
        <f t="shared" si="20"/>
        <v>11.913882765852721</v>
      </c>
      <c r="AA139" s="107">
        <f t="shared" si="20"/>
        <v>4.2930211654931831</v>
      </c>
      <c r="AB139" s="107">
        <f t="shared" si="20"/>
        <v>6.1131679756885751</v>
      </c>
      <c r="AC139" s="107">
        <f t="shared" si="20"/>
        <v>3.8692832837545752</v>
      </c>
    </row>
    <row r="140" spans="1:29" x14ac:dyDescent="0.25">
      <c r="A140" t="s">
        <v>1659</v>
      </c>
      <c r="B140" s="106">
        <v>0.28649999999999998</v>
      </c>
      <c r="C140" s="106">
        <v>0.2959</v>
      </c>
      <c r="D140" s="106">
        <v>0.31019999999999998</v>
      </c>
      <c r="E140" s="106">
        <v>0.28139999999999998</v>
      </c>
      <c r="F140" s="106">
        <v>0.35339999999999999</v>
      </c>
      <c r="G140" s="106">
        <v>0.29970000000000002</v>
      </c>
      <c r="H140" s="106">
        <v>0.27629999999999999</v>
      </c>
      <c r="I140" s="106">
        <v>0.35410000000000003</v>
      </c>
      <c r="K140" t="s">
        <v>1659</v>
      </c>
      <c r="L140" s="106">
        <f t="shared" si="19"/>
        <v>0.21523333333333333</v>
      </c>
      <c r="M140" s="106">
        <f t="shared" si="19"/>
        <v>0.22463333333333335</v>
      </c>
      <c r="N140" s="106">
        <f t="shared" si="19"/>
        <v>0.23893333333333333</v>
      </c>
      <c r="O140" s="106">
        <f t="shared" si="19"/>
        <v>0.21013333333333334</v>
      </c>
      <c r="P140" s="106">
        <f t="shared" si="19"/>
        <v>0.28213333333333335</v>
      </c>
      <c r="Q140" s="106">
        <f t="shared" si="19"/>
        <v>0.22843333333333338</v>
      </c>
      <c r="R140" s="106">
        <f t="shared" si="19"/>
        <v>0.20503333333333335</v>
      </c>
      <c r="S140" s="106">
        <f t="shared" si="19"/>
        <v>0.28283333333333338</v>
      </c>
      <c r="U140" t="s">
        <v>1659</v>
      </c>
      <c r="V140" s="107">
        <f t="shared" ref="V140:V144" si="21">L140/$L$144*100</f>
        <v>6.9092815716823255</v>
      </c>
      <c r="W140" s="107">
        <f t="shared" si="20"/>
        <v>7.2110343056476998</v>
      </c>
      <c r="X140" s="107">
        <f t="shared" si="20"/>
        <v>7.670083677531192</v>
      </c>
      <c r="Y140" s="107">
        <f t="shared" si="20"/>
        <v>6.7455646628287722</v>
      </c>
      <c r="Z140" s="107">
        <f t="shared" si="20"/>
        <v>9.056862199584824</v>
      </c>
      <c r="AA140" s="107">
        <f t="shared" si="20"/>
        <v>7.3330194534209356</v>
      </c>
      <c r="AB140" s="107">
        <f t="shared" si="20"/>
        <v>6.5818477539752189</v>
      </c>
      <c r="AC140" s="107">
        <f t="shared" si="20"/>
        <v>9.0793331478588417</v>
      </c>
    </row>
    <row r="141" spans="1:29" x14ac:dyDescent="0.25">
      <c r="A141" t="s">
        <v>1660</v>
      </c>
      <c r="B141" s="106">
        <v>0.22700000000000001</v>
      </c>
      <c r="C141" s="106">
        <v>0.22489999999999999</v>
      </c>
      <c r="D141" s="106">
        <v>0.20830000000000001</v>
      </c>
      <c r="E141" s="106">
        <v>0.19739999999999999</v>
      </c>
      <c r="F141" s="106">
        <v>0.2233</v>
      </c>
      <c r="G141" s="106">
        <v>0.22309999999999999</v>
      </c>
      <c r="H141" s="106">
        <v>0.2114</v>
      </c>
      <c r="I141" s="106">
        <v>0.2117</v>
      </c>
      <c r="K141" t="s">
        <v>1660</v>
      </c>
      <c r="L141" s="106">
        <f t="shared" si="19"/>
        <v>0.15573333333333333</v>
      </c>
      <c r="M141" s="106">
        <f t="shared" si="19"/>
        <v>0.15363333333333334</v>
      </c>
      <c r="N141" s="106">
        <f t="shared" si="19"/>
        <v>0.13703333333333334</v>
      </c>
      <c r="O141" s="106">
        <f t="shared" si="19"/>
        <v>0.12613333333333332</v>
      </c>
      <c r="P141" s="106">
        <f t="shared" si="19"/>
        <v>0.15203333333333335</v>
      </c>
      <c r="Q141" s="106">
        <f t="shared" si="19"/>
        <v>0.15183333333333332</v>
      </c>
      <c r="R141" s="106">
        <f t="shared" si="19"/>
        <v>0.14013333333333333</v>
      </c>
      <c r="S141" s="106">
        <f t="shared" si="19"/>
        <v>0.14043333333333335</v>
      </c>
      <c r="U141" t="s">
        <v>1660</v>
      </c>
      <c r="V141" s="107">
        <f t="shared" si="21"/>
        <v>4.9992509683908661</v>
      </c>
      <c r="W141" s="107">
        <f t="shared" si="20"/>
        <v>4.9318381235688147</v>
      </c>
      <c r="X141" s="107">
        <f t="shared" si="20"/>
        <v>4.3989556359278374</v>
      </c>
      <c r="Y141" s="107">
        <f t="shared" si="20"/>
        <v>4.0490508699467114</v>
      </c>
      <c r="Z141" s="107">
        <f t="shared" si="20"/>
        <v>4.8804759560853475</v>
      </c>
      <c r="AA141" s="107">
        <f t="shared" si="20"/>
        <v>4.8740556851499131</v>
      </c>
      <c r="AB141" s="107">
        <f t="shared" si="20"/>
        <v>4.4984698354270556</v>
      </c>
      <c r="AC141" s="107">
        <f t="shared" si="20"/>
        <v>4.5081002418302063</v>
      </c>
    </row>
    <row r="142" spans="1:29" x14ac:dyDescent="0.25">
      <c r="A142" t="s">
        <v>1661</v>
      </c>
      <c r="B142" s="106">
        <v>0.23910000000000001</v>
      </c>
      <c r="C142" s="106">
        <v>0.2268</v>
      </c>
      <c r="D142" s="106">
        <v>0.2213</v>
      </c>
      <c r="E142" s="106">
        <v>0.28849999999999998</v>
      </c>
      <c r="F142" s="106">
        <v>0.22220000000000001</v>
      </c>
      <c r="G142" s="106">
        <v>0.20860000000000001</v>
      </c>
      <c r="H142" s="106">
        <v>0.20780000000000001</v>
      </c>
      <c r="I142" s="106">
        <v>0.20580000000000001</v>
      </c>
      <c r="K142" t="s">
        <v>1661</v>
      </c>
      <c r="L142" s="106">
        <f t="shared" si="19"/>
        <v>0.16783333333333333</v>
      </c>
      <c r="M142" s="106">
        <f t="shared" si="19"/>
        <v>0.15553333333333336</v>
      </c>
      <c r="N142" s="106">
        <f t="shared" si="19"/>
        <v>0.15003333333333335</v>
      </c>
      <c r="O142" s="106">
        <f t="shared" si="19"/>
        <v>0.21723333333333333</v>
      </c>
      <c r="P142" s="106">
        <f t="shared" si="19"/>
        <v>0.15093333333333336</v>
      </c>
      <c r="Q142" s="106">
        <f t="shared" si="19"/>
        <v>0.13733333333333336</v>
      </c>
      <c r="R142" s="106">
        <f t="shared" si="19"/>
        <v>0.13653333333333334</v>
      </c>
      <c r="S142" s="106">
        <f t="shared" si="19"/>
        <v>0.13453333333333334</v>
      </c>
      <c r="U142" t="s">
        <v>1661</v>
      </c>
      <c r="V142" s="107">
        <f t="shared" si="21"/>
        <v>5.3876773599845915</v>
      </c>
      <c r="W142" s="107">
        <f t="shared" si="20"/>
        <v>4.9928306974554335</v>
      </c>
      <c r="X142" s="107">
        <f t="shared" si="20"/>
        <v>4.8162732467310132</v>
      </c>
      <c r="Y142" s="107">
        <f t="shared" si="20"/>
        <v>6.9734842810366597</v>
      </c>
      <c r="Z142" s="107">
        <f t="shared" si="20"/>
        <v>4.8451644659404636</v>
      </c>
      <c r="AA142" s="107">
        <f t="shared" si="20"/>
        <v>4.4085860423309882</v>
      </c>
      <c r="AB142" s="107">
        <f t="shared" si="20"/>
        <v>4.3829049585892532</v>
      </c>
      <c r="AC142" s="107">
        <f t="shared" si="20"/>
        <v>4.3187022492349181</v>
      </c>
    </row>
    <row r="143" spans="1:29" x14ac:dyDescent="0.25">
      <c r="A143" t="s">
        <v>1662</v>
      </c>
      <c r="B143" s="106">
        <v>0.2984</v>
      </c>
      <c r="C143" s="106">
        <v>0.21460000000000001</v>
      </c>
      <c r="D143" s="106">
        <v>0.2157</v>
      </c>
      <c r="E143" s="106">
        <v>0.2324</v>
      </c>
      <c r="F143" s="106">
        <v>0.22309999999999999</v>
      </c>
      <c r="G143" s="106">
        <v>0.2155</v>
      </c>
      <c r="H143" s="106">
        <v>0.20749999999999999</v>
      </c>
      <c r="I143" s="106">
        <v>0.19850000000000001</v>
      </c>
      <c r="K143" t="s">
        <v>1662</v>
      </c>
      <c r="L143" s="106">
        <f t="shared" si="19"/>
        <v>0.22713333333333335</v>
      </c>
      <c r="M143" s="106">
        <f t="shared" si="19"/>
        <v>0.14333333333333337</v>
      </c>
      <c r="N143" s="106">
        <f t="shared" si="19"/>
        <v>0.14443333333333336</v>
      </c>
      <c r="O143" s="106">
        <f t="shared" si="19"/>
        <v>0.16113333333333335</v>
      </c>
      <c r="P143" s="106">
        <f t="shared" si="19"/>
        <v>0.15183333333333332</v>
      </c>
      <c r="Q143" s="106">
        <f t="shared" si="19"/>
        <v>0.14423333333333332</v>
      </c>
      <c r="R143" s="106">
        <f t="shared" si="19"/>
        <v>0.13623333333333332</v>
      </c>
      <c r="S143" s="106">
        <f t="shared" si="19"/>
        <v>0.12723333333333336</v>
      </c>
      <c r="U143" t="s">
        <v>1662</v>
      </c>
      <c r="V143" s="107">
        <f t="shared" si="21"/>
        <v>7.2912876923406182</v>
      </c>
      <c r="W143" s="107">
        <f t="shared" si="20"/>
        <v>4.6011941703939918</v>
      </c>
      <c r="X143" s="107">
        <f t="shared" si="20"/>
        <v>4.6365056605388766</v>
      </c>
      <c r="Y143" s="107">
        <f t="shared" si="20"/>
        <v>5.172598283647571</v>
      </c>
      <c r="Z143" s="107">
        <f t="shared" si="20"/>
        <v>4.8740556851499131</v>
      </c>
      <c r="AA143" s="107">
        <f t="shared" si="20"/>
        <v>4.6300853896034413</v>
      </c>
      <c r="AB143" s="107">
        <f t="shared" si="20"/>
        <v>4.3732745521861025</v>
      </c>
      <c r="AC143" s="107">
        <f t="shared" si="20"/>
        <v>4.084362360091597</v>
      </c>
    </row>
    <row r="144" spans="1:29" x14ac:dyDescent="0.25">
      <c r="A144" t="s">
        <v>1663</v>
      </c>
      <c r="B144" s="106">
        <f>(B131+B157)/2</f>
        <v>3.1863999999999999</v>
      </c>
      <c r="C144" s="106">
        <v>0.22500000000000001</v>
      </c>
      <c r="D144" s="106">
        <v>0.32400000000000001</v>
      </c>
      <c r="E144" s="106">
        <v>0.19539999999999999</v>
      </c>
      <c r="F144" s="106">
        <v>0.21329999999999999</v>
      </c>
      <c r="G144" s="106">
        <v>0.20100000000000001</v>
      </c>
      <c r="H144" s="106">
        <v>0.21010000000000001</v>
      </c>
      <c r="I144" s="106">
        <v>0.21329999999999999</v>
      </c>
      <c r="K144" t="s">
        <v>1663</v>
      </c>
      <c r="L144" s="106">
        <f t="shared" si="19"/>
        <v>3.1151333333333331</v>
      </c>
      <c r="M144" s="106">
        <f t="shared" si="19"/>
        <v>0.15373333333333333</v>
      </c>
      <c r="N144" s="106">
        <f t="shared" si="19"/>
        <v>0.25273333333333337</v>
      </c>
      <c r="O144" s="106">
        <f t="shared" si="19"/>
        <v>0.12413333333333333</v>
      </c>
      <c r="P144" s="106">
        <f t="shared" si="19"/>
        <v>0.14203333333333334</v>
      </c>
      <c r="Q144" s="106">
        <f t="shared" si="19"/>
        <v>0.12973333333333337</v>
      </c>
      <c r="R144" s="106">
        <f t="shared" si="19"/>
        <v>0.13883333333333336</v>
      </c>
      <c r="S144" s="106">
        <f t="shared" si="19"/>
        <v>0.14203333333333334</v>
      </c>
      <c r="U144" t="s">
        <v>1663</v>
      </c>
      <c r="V144" s="6">
        <f t="shared" si="21"/>
        <v>100</v>
      </c>
      <c r="W144" s="107">
        <f t="shared" si="20"/>
        <v>4.9350482590365319</v>
      </c>
      <c r="X144" s="107">
        <f t="shared" si="20"/>
        <v>8.1130823720761036</v>
      </c>
      <c r="Y144" s="107">
        <f t="shared" si="20"/>
        <v>3.9848481605923776</v>
      </c>
      <c r="Z144" s="107">
        <f t="shared" si="20"/>
        <v>4.5594624093136735</v>
      </c>
      <c r="AA144" s="107">
        <f t="shared" si="20"/>
        <v>4.1646157467845155</v>
      </c>
      <c r="AB144" s="107">
        <f t="shared" si="20"/>
        <v>4.4567380743467391</v>
      </c>
      <c r="AC144" s="107">
        <f t="shared" si="20"/>
        <v>4.5594624093136735</v>
      </c>
    </row>
    <row r="145" spans="1:29" x14ac:dyDescent="0.25">
      <c r="A145" t="s">
        <v>1664</v>
      </c>
      <c r="B145" s="106">
        <v>7.0000000000000007E-2</v>
      </c>
      <c r="C145" s="106">
        <v>7.0699999999999999E-2</v>
      </c>
      <c r="D145" s="106">
        <v>7.3099999999999998E-2</v>
      </c>
      <c r="E145" s="106">
        <v>3.4144000000000001</v>
      </c>
      <c r="F145" s="106">
        <v>2.5325000000000002</v>
      </c>
      <c r="G145" s="106">
        <f>AVERAGE(B145:D145)</f>
        <v>7.1266666666666659E-2</v>
      </c>
      <c r="H145" s="106"/>
      <c r="I145" s="10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A146" t="s">
        <v>1665</v>
      </c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B147" s="6"/>
      <c r="C147" s="6"/>
      <c r="D147" s="6"/>
      <c r="E147" s="6"/>
      <c r="F147" s="6"/>
      <c r="G147" s="6"/>
      <c r="H147" s="6"/>
      <c r="I147" s="6"/>
      <c r="L147" s="6"/>
      <c r="M147" s="6"/>
      <c r="N147" s="6"/>
      <c r="O147" s="6"/>
      <c r="P147" s="6"/>
      <c r="Q147" s="6"/>
      <c r="R147" s="6"/>
      <c r="S147" s="6"/>
    </row>
    <row r="148" spans="1:29" x14ac:dyDescent="0.25"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A149" s="7" t="str">
        <f>A67</f>
        <v>MW 1060-34</v>
      </c>
      <c r="B149" s="6"/>
      <c r="C149" s="6"/>
      <c r="D149" s="6"/>
      <c r="E149" s="6"/>
      <c r="F149" s="6"/>
      <c r="G149" s="6"/>
      <c r="H149" s="6"/>
      <c r="I149" s="6"/>
      <c r="K149" t="s">
        <v>1788</v>
      </c>
      <c r="L149" s="6"/>
      <c r="M149" s="6"/>
      <c r="N149" s="6"/>
      <c r="O149" s="6"/>
      <c r="P149" s="6"/>
      <c r="Q149" s="6"/>
      <c r="R149" s="6"/>
      <c r="S149" s="6"/>
      <c r="U149" t="s">
        <v>1791</v>
      </c>
    </row>
    <row r="150" spans="1:29" x14ac:dyDescent="0.25">
      <c r="A150" t="s">
        <v>1789</v>
      </c>
      <c r="B150" s="6"/>
      <c r="C150" s="6"/>
      <c r="D150" s="6"/>
      <c r="E150" s="6"/>
      <c r="F150" s="6"/>
      <c r="G150" s="6"/>
      <c r="H150" s="6"/>
      <c r="I150" s="6"/>
      <c r="L150" s="6"/>
      <c r="M150" s="6"/>
      <c r="N150" s="6"/>
      <c r="O150" s="6"/>
      <c r="P150" s="6"/>
      <c r="Q150" s="6"/>
      <c r="R150" s="6"/>
      <c r="S150" s="6"/>
    </row>
    <row r="151" spans="1:29" x14ac:dyDescent="0.25">
      <c r="B151" s="6">
        <v>1</v>
      </c>
      <c r="C151" s="6">
        <v>2</v>
      </c>
      <c r="D151" s="6">
        <v>3</v>
      </c>
      <c r="E151" s="6">
        <v>4</v>
      </c>
      <c r="F151" s="6">
        <v>5</v>
      </c>
      <c r="G151" s="6">
        <v>6</v>
      </c>
      <c r="H151" s="6">
        <v>7</v>
      </c>
      <c r="I151" s="6">
        <v>8</v>
      </c>
      <c r="L151" s="6">
        <v>1</v>
      </c>
      <c r="M151" s="6">
        <v>2</v>
      </c>
      <c r="N151" s="6">
        <v>3</v>
      </c>
      <c r="O151" s="6">
        <v>4</v>
      </c>
      <c r="P151" s="6">
        <v>5</v>
      </c>
      <c r="Q151" s="6">
        <v>6</v>
      </c>
      <c r="R151" s="6">
        <v>7</v>
      </c>
      <c r="S151" s="6">
        <v>8</v>
      </c>
      <c r="V151" s="6">
        <v>1</v>
      </c>
      <c r="W151" s="6">
        <v>2</v>
      </c>
      <c r="X151" s="6">
        <v>3</v>
      </c>
      <c r="Y151" s="6">
        <v>4</v>
      </c>
      <c r="Z151" s="6">
        <v>5</v>
      </c>
      <c r="AA151" s="6">
        <v>6</v>
      </c>
      <c r="AB151" s="6">
        <v>7</v>
      </c>
      <c r="AC151" s="6">
        <v>8</v>
      </c>
    </row>
    <row r="152" spans="1:29" x14ac:dyDescent="0.25">
      <c r="A152" t="s">
        <v>1658</v>
      </c>
      <c r="B152" s="106">
        <v>0.24099999999999999</v>
      </c>
      <c r="C152" s="106">
        <v>0.26979999999999998</v>
      </c>
      <c r="D152" s="106">
        <v>0.22950000000000001</v>
      </c>
      <c r="E152" s="106">
        <v>0.2334</v>
      </c>
      <c r="F152" s="106">
        <v>0.24049999999999999</v>
      </c>
      <c r="G152" s="106">
        <v>0.26419999999999999</v>
      </c>
      <c r="H152" s="106">
        <v>0.24740000000000001</v>
      </c>
      <c r="I152" s="106">
        <v>0.25240000000000001</v>
      </c>
      <c r="K152" t="s">
        <v>1658</v>
      </c>
      <c r="L152" s="106">
        <f t="shared" ref="L152:S157" si="22">B152-$G$158</f>
        <v>0.16683333333333333</v>
      </c>
      <c r="M152" s="106">
        <f t="shared" si="22"/>
        <v>0.19563333333333333</v>
      </c>
      <c r="N152" s="106">
        <f t="shared" si="22"/>
        <v>0.15533333333333332</v>
      </c>
      <c r="O152" s="106">
        <f t="shared" si="22"/>
        <v>0.15923333333333334</v>
      </c>
      <c r="P152" s="106">
        <f t="shared" si="22"/>
        <v>0.16633333333333333</v>
      </c>
      <c r="Q152" s="106">
        <f t="shared" si="22"/>
        <v>0.19003333333333333</v>
      </c>
      <c r="R152" s="106">
        <f t="shared" si="22"/>
        <v>0.17323333333333335</v>
      </c>
      <c r="S152" s="106">
        <f t="shared" si="22"/>
        <v>0.17823333333333335</v>
      </c>
      <c r="U152" t="s">
        <v>1658</v>
      </c>
      <c r="V152" s="107">
        <f>L152/$L$157*100</f>
        <v>5.6814956920527164</v>
      </c>
      <c r="W152" s="107">
        <f t="shared" ref="W152:AC157" si="23">M152/$L$157*100</f>
        <v>6.6622773659655135</v>
      </c>
      <c r="X152" s="107">
        <f t="shared" si="23"/>
        <v>5.2898641208722594</v>
      </c>
      <c r="Y152" s="107">
        <f t="shared" si="23"/>
        <v>5.4226783058812842</v>
      </c>
      <c r="Z152" s="107">
        <f t="shared" si="23"/>
        <v>5.6644682324361755</v>
      </c>
      <c r="AA152" s="107">
        <f t="shared" si="23"/>
        <v>6.4715698182602477</v>
      </c>
      <c r="AB152" s="107">
        <f t="shared" si="23"/>
        <v>5.8994471751444495</v>
      </c>
      <c r="AC152" s="107">
        <f t="shared" si="23"/>
        <v>6.0697217713098661</v>
      </c>
    </row>
    <row r="153" spans="1:29" x14ac:dyDescent="0.25">
      <c r="A153" t="s">
        <v>1659</v>
      </c>
      <c r="B153" s="106">
        <v>0.31109999999999999</v>
      </c>
      <c r="C153" s="106">
        <v>0.29920000000000002</v>
      </c>
      <c r="D153" s="106">
        <v>0.33139999999999997</v>
      </c>
      <c r="E153" s="106">
        <v>0.31490000000000001</v>
      </c>
      <c r="F153" s="106">
        <v>0.31469999999999998</v>
      </c>
      <c r="G153" s="106">
        <v>0.32940000000000003</v>
      </c>
      <c r="H153" s="106">
        <v>0.3236</v>
      </c>
      <c r="I153" s="106">
        <v>0.31909999999999999</v>
      </c>
      <c r="K153" t="s">
        <v>1659</v>
      </c>
      <c r="L153" s="106">
        <f t="shared" si="22"/>
        <v>0.23693333333333333</v>
      </c>
      <c r="M153" s="106">
        <f t="shared" si="22"/>
        <v>0.22503333333333336</v>
      </c>
      <c r="N153" s="106">
        <f t="shared" si="22"/>
        <v>0.25723333333333331</v>
      </c>
      <c r="O153" s="106">
        <f t="shared" si="22"/>
        <v>0.24073333333333335</v>
      </c>
      <c r="P153" s="106">
        <f t="shared" si="22"/>
        <v>0.24053333333333332</v>
      </c>
      <c r="Q153" s="106">
        <f t="shared" si="22"/>
        <v>0.25523333333333337</v>
      </c>
      <c r="R153" s="106">
        <f t="shared" si="22"/>
        <v>0.24943333333333334</v>
      </c>
      <c r="S153" s="106">
        <f t="shared" si="22"/>
        <v>0.24493333333333334</v>
      </c>
      <c r="U153" t="s">
        <v>1659</v>
      </c>
      <c r="V153" s="107">
        <f t="shared" ref="V153:AC157" si="24">L153/$L$157*100</f>
        <v>8.0687455302918494</v>
      </c>
      <c r="W153" s="107">
        <f t="shared" si="23"/>
        <v>7.6634919914181614</v>
      </c>
      <c r="X153" s="107">
        <f t="shared" si="23"/>
        <v>8.7600603907234387</v>
      </c>
      <c r="Y153" s="107">
        <f t="shared" si="23"/>
        <v>8.1981542233775677</v>
      </c>
      <c r="Z153" s="107">
        <f t="shared" si="23"/>
        <v>8.1913432395309496</v>
      </c>
      <c r="AA153" s="107">
        <f t="shared" si="23"/>
        <v>8.6919505522572749</v>
      </c>
      <c r="AB153" s="107">
        <f t="shared" si="23"/>
        <v>8.4944320207053909</v>
      </c>
      <c r="AC153" s="107">
        <f t="shared" si="23"/>
        <v>8.3411848841565153</v>
      </c>
    </row>
    <row r="154" spans="1:29" x14ac:dyDescent="0.25">
      <c r="A154" t="s">
        <v>1660</v>
      </c>
      <c r="B154" s="106">
        <v>0.23649999999999999</v>
      </c>
      <c r="C154" s="106">
        <v>0.24990000000000001</v>
      </c>
      <c r="D154" s="106">
        <v>0.2248</v>
      </c>
      <c r="E154" s="106">
        <v>0.2412</v>
      </c>
      <c r="F154" s="106">
        <v>0.2475</v>
      </c>
      <c r="G154" s="106">
        <v>0.23219999999999999</v>
      </c>
      <c r="H154" s="106">
        <v>0.24010000000000001</v>
      </c>
      <c r="I154" s="106">
        <v>0.23519999999999999</v>
      </c>
      <c r="K154" t="s">
        <v>1660</v>
      </c>
      <c r="L154" s="106">
        <f t="shared" si="22"/>
        <v>0.16233333333333333</v>
      </c>
      <c r="M154" s="106">
        <f t="shared" si="22"/>
        <v>0.17573333333333335</v>
      </c>
      <c r="N154" s="106">
        <f t="shared" si="22"/>
        <v>0.15063333333333334</v>
      </c>
      <c r="O154" s="106">
        <f t="shared" si="22"/>
        <v>0.16703333333333331</v>
      </c>
      <c r="P154" s="106">
        <f t="shared" si="22"/>
        <v>0.17333333333333334</v>
      </c>
      <c r="Q154" s="106">
        <f t="shared" si="22"/>
        <v>0.1580333333333333</v>
      </c>
      <c r="R154" s="106">
        <f t="shared" si="22"/>
        <v>0.16593333333333332</v>
      </c>
      <c r="S154" s="106">
        <f t="shared" si="22"/>
        <v>0.16103333333333331</v>
      </c>
      <c r="U154" t="s">
        <v>1660</v>
      </c>
      <c r="V154" s="107">
        <f t="shared" si="24"/>
        <v>5.5282485555038425</v>
      </c>
      <c r="W154" s="107">
        <f t="shared" si="24"/>
        <v>5.9845844732271578</v>
      </c>
      <c r="X154" s="107">
        <f t="shared" si="24"/>
        <v>5.1298060004767692</v>
      </c>
      <c r="Y154" s="107">
        <f t="shared" si="24"/>
        <v>5.6883066758993328</v>
      </c>
      <c r="Z154" s="107">
        <f t="shared" si="24"/>
        <v>5.9028526670677577</v>
      </c>
      <c r="AA154" s="107">
        <f t="shared" si="24"/>
        <v>5.3818124028015832</v>
      </c>
      <c r="AB154" s="107">
        <f t="shared" si="24"/>
        <v>5.6508462647429418</v>
      </c>
      <c r="AC154" s="107">
        <f t="shared" si="24"/>
        <v>5.4839771605008334</v>
      </c>
    </row>
    <row r="155" spans="1:29" x14ac:dyDescent="0.25">
      <c r="A155" t="s">
        <v>1661</v>
      </c>
      <c r="B155" s="106">
        <v>0.2722</v>
      </c>
      <c r="C155" s="106">
        <v>0.22889999999999999</v>
      </c>
      <c r="D155" s="106">
        <v>0.25969999999999999</v>
      </c>
      <c r="E155" s="106">
        <v>0.2462</v>
      </c>
      <c r="F155" s="106">
        <v>0.26290000000000002</v>
      </c>
      <c r="G155" s="106">
        <v>0.25359999999999999</v>
      </c>
      <c r="H155" s="106">
        <v>0.24729999999999999</v>
      </c>
      <c r="I155" s="106">
        <v>0.23769999999999999</v>
      </c>
      <c r="K155" t="s">
        <v>1661</v>
      </c>
      <c r="L155" s="106">
        <f t="shared" si="22"/>
        <v>0.19803333333333334</v>
      </c>
      <c r="M155" s="106">
        <f t="shared" si="22"/>
        <v>0.15473333333333333</v>
      </c>
      <c r="N155" s="106">
        <f t="shared" si="22"/>
        <v>0.18553333333333333</v>
      </c>
      <c r="O155" s="106">
        <f t="shared" si="22"/>
        <v>0.17203333333333332</v>
      </c>
      <c r="P155" s="106">
        <f t="shared" si="22"/>
        <v>0.18873333333333336</v>
      </c>
      <c r="Q155" s="106">
        <f t="shared" si="22"/>
        <v>0.17943333333333333</v>
      </c>
      <c r="R155" s="106">
        <f t="shared" si="22"/>
        <v>0.17313333333333331</v>
      </c>
      <c r="S155" s="106">
        <f t="shared" si="22"/>
        <v>0.16353333333333331</v>
      </c>
      <c r="U155" t="s">
        <v>1661</v>
      </c>
      <c r="V155" s="107">
        <f t="shared" si="24"/>
        <v>6.7440091721249136</v>
      </c>
      <c r="W155" s="107">
        <f t="shared" si="24"/>
        <v>5.2694311693324103</v>
      </c>
      <c r="X155" s="107">
        <f t="shared" si="24"/>
        <v>6.3183226817113729</v>
      </c>
      <c r="Y155" s="107">
        <f t="shared" si="24"/>
        <v>5.8585812720647485</v>
      </c>
      <c r="Z155" s="107">
        <f t="shared" si="24"/>
        <v>6.4272984232572394</v>
      </c>
      <c r="AA155" s="107">
        <f t="shared" si="24"/>
        <v>6.1105876743895653</v>
      </c>
      <c r="AB155" s="107">
        <f t="shared" si="24"/>
        <v>5.8960416832211395</v>
      </c>
      <c r="AC155" s="107">
        <f t="shared" si="24"/>
        <v>5.5691144585835417</v>
      </c>
    </row>
    <row r="156" spans="1:29" x14ac:dyDescent="0.25">
      <c r="A156" t="s">
        <v>1662</v>
      </c>
      <c r="B156" s="106">
        <v>0.22720000000000001</v>
      </c>
      <c r="C156" s="106">
        <v>0.24199999999999999</v>
      </c>
      <c r="D156" s="106">
        <v>0.25829999999999997</v>
      </c>
      <c r="E156" s="106">
        <v>0.27200000000000002</v>
      </c>
      <c r="F156" s="106">
        <v>0.25619999999999998</v>
      </c>
      <c r="G156" s="106">
        <v>0.2344</v>
      </c>
      <c r="H156" s="106">
        <v>0.24440000000000001</v>
      </c>
      <c r="I156" s="106">
        <v>0.22220000000000001</v>
      </c>
      <c r="K156" t="s">
        <v>1662</v>
      </c>
      <c r="L156" s="106">
        <f t="shared" si="22"/>
        <v>0.15303333333333335</v>
      </c>
      <c r="M156" s="106">
        <f t="shared" si="22"/>
        <v>0.16783333333333333</v>
      </c>
      <c r="N156" s="106">
        <f t="shared" si="22"/>
        <v>0.18413333333333332</v>
      </c>
      <c r="O156" s="106">
        <f t="shared" si="22"/>
        <v>0.19783333333333336</v>
      </c>
      <c r="P156" s="106">
        <f t="shared" si="22"/>
        <v>0.18203333333333332</v>
      </c>
      <c r="Q156" s="106">
        <f t="shared" si="22"/>
        <v>0.16023333333333334</v>
      </c>
      <c r="R156" s="106">
        <f t="shared" si="22"/>
        <v>0.17023333333333335</v>
      </c>
      <c r="S156" s="106">
        <f t="shared" si="22"/>
        <v>0.14803333333333335</v>
      </c>
      <c r="U156" t="s">
        <v>1662</v>
      </c>
      <c r="V156" s="107">
        <f t="shared" si="24"/>
        <v>5.2115378066361693</v>
      </c>
      <c r="W156" s="107">
        <f t="shared" si="23"/>
        <v>5.7155506112858001</v>
      </c>
      <c r="X156" s="107">
        <f t="shared" si="23"/>
        <v>6.2706457947850556</v>
      </c>
      <c r="Y156" s="107">
        <f t="shared" si="23"/>
        <v>6.7371981882782972</v>
      </c>
      <c r="Z156" s="107">
        <f t="shared" si="23"/>
        <v>6.1991304643955818</v>
      </c>
      <c r="AA156" s="107">
        <f t="shared" si="23"/>
        <v>5.4567332251143679</v>
      </c>
      <c r="AB156" s="107">
        <f t="shared" si="23"/>
        <v>5.7972824174452002</v>
      </c>
      <c r="AC156" s="107">
        <f t="shared" si="23"/>
        <v>5.0412632104707527</v>
      </c>
    </row>
    <row r="157" spans="1:29" x14ac:dyDescent="0.25">
      <c r="A157" t="s">
        <v>1663</v>
      </c>
      <c r="B157" s="106">
        <v>3.0106000000000002</v>
      </c>
      <c r="C157" s="106">
        <v>0.21590000000000001</v>
      </c>
      <c r="D157" s="106">
        <v>0.2273</v>
      </c>
      <c r="E157" s="106">
        <v>0.22189999999999999</v>
      </c>
      <c r="F157" s="106">
        <v>0.2137</v>
      </c>
      <c r="G157" s="106">
        <v>0.221</v>
      </c>
      <c r="H157" s="106">
        <v>0.22989999999999999</v>
      </c>
      <c r="I157" s="106">
        <v>0.22900000000000001</v>
      </c>
      <c r="K157" t="s">
        <v>1663</v>
      </c>
      <c r="L157" s="106">
        <f t="shared" si="22"/>
        <v>2.9364333333333335</v>
      </c>
      <c r="M157" s="106">
        <f t="shared" si="22"/>
        <v>0.14173333333333332</v>
      </c>
      <c r="N157" s="106">
        <f t="shared" si="22"/>
        <v>0.15313333333333334</v>
      </c>
      <c r="O157" s="106">
        <f t="shared" si="22"/>
        <v>0.14773333333333333</v>
      </c>
      <c r="P157" s="106">
        <f t="shared" si="22"/>
        <v>0.13953333333333334</v>
      </c>
      <c r="Q157" s="106">
        <f t="shared" si="22"/>
        <v>0.14683333333333332</v>
      </c>
      <c r="R157" s="106">
        <f t="shared" si="22"/>
        <v>0.15573333333333333</v>
      </c>
      <c r="S157" s="106">
        <f t="shared" si="22"/>
        <v>0.15483333333333332</v>
      </c>
      <c r="U157" t="s">
        <v>1663</v>
      </c>
      <c r="V157" s="6">
        <f t="shared" si="24"/>
        <v>100</v>
      </c>
      <c r="W157" s="107">
        <f t="shared" si="23"/>
        <v>4.8267172193023278</v>
      </c>
      <c r="X157" s="107">
        <f t="shared" si="23"/>
        <v>5.2149432985594766</v>
      </c>
      <c r="Y157" s="107">
        <f t="shared" si="23"/>
        <v>5.0310467347008272</v>
      </c>
      <c r="Z157" s="107">
        <f t="shared" si="23"/>
        <v>4.7517963969895449</v>
      </c>
      <c r="AA157" s="107">
        <f t="shared" si="23"/>
        <v>5.0003973073910517</v>
      </c>
      <c r="AB157" s="107">
        <f t="shared" si="23"/>
        <v>5.3034860885654931</v>
      </c>
      <c r="AC157" s="107">
        <f t="shared" si="23"/>
        <v>5.2728366612557176</v>
      </c>
    </row>
    <row r="158" spans="1:29" x14ac:dyDescent="0.25">
      <c r="A158" t="s">
        <v>1664</v>
      </c>
      <c r="B158" s="106">
        <v>7.3200000000000001E-2</v>
      </c>
      <c r="C158" s="106">
        <v>7.4999999999999997E-2</v>
      </c>
      <c r="D158" s="106">
        <v>7.4300000000000005E-2</v>
      </c>
      <c r="E158" s="106">
        <v>3.8990999999999998</v>
      </c>
      <c r="F158" s="106">
        <v>2.8721000000000001</v>
      </c>
      <c r="G158" s="106">
        <f>AVERAGE(B158:D158)</f>
        <v>7.4166666666666672E-2</v>
      </c>
      <c r="H158" s="106"/>
      <c r="I158" s="106"/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 s="6">
        <v>1</v>
      </c>
      <c r="C163" s="6">
        <v>2</v>
      </c>
      <c r="D163" s="6">
        <v>3</v>
      </c>
      <c r="E163" s="6">
        <v>4</v>
      </c>
      <c r="F163" s="6">
        <v>5</v>
      </c>
      <c r="G163" s="6">
        <v>6</v>
      </c>
      <c r="H163" s="6">
        <v>7</v>
      </c>
      <c r="I163" s="6">
        <v>8</v>
      </c>
      <c r="L163" s="6">
        <v>1</v>
      </c>
      <c r="M163" s="6">
        <v>2</v>
      </c>
      <c r="N163" s="6">
        <v>3</v>
      </c>
      <c r="O163" s="6">
        <v>4</v>
      </c>
      <c r="P163" s="6">
        <v>5</v>
      </c>
      <c r="Q163" s="6">
        <v>6</v>
      </c>
      <c r="R163" s="6">
        <v>7</v>
      </c>
      <c r="S163" s="6">
        <v>8</v>
      </c>
    </row>
    <row r="164" spans="1:19" x14ac:dyDescent="0.25">
      <c r="A164" t="s">
        <v>1658</v>
      </c>
      <c r="B164" s="107">
        <f>AVERAGE(V152,V139,V126)</f>
        <v>5.1474667884310916</v>
      </c>
      <c r="C164" s="107">
        <f t="shared" ref="C164:I169" si="25">AVERAGE(W152,W139,W126)</f>
        <v>6.2351887980746481</v>
      </c>
      <c r="D164" s="107">
        <f t="shared" si="25"/>
        <v>4.8410225262976763</v>
      </c>
      <c r="E164" s="107">
        <f t="shared" si="25"/>
        <v>4.69247327220031</v>
      </c>
      <c r="F164" s="107">
        <f t="shared" si="25"/>
        <v>7.4268156678775492</v>
      </c>
      <c r="G164" s="107">
        <f t="shared" si="25"/>
        <v>5.0462583330186641</v>
      </c>
      <c r="H164" s="107">
        <f t="shared" si="25"/>
        <v>5.4946527580986455</v>
      </c>
      <c r="I164" s="107">
        <f t="shared" si="25"/>
        <v>8.3477326926086644</v>
      </c>
      <c r="K164" t="s">
        <v>1658</v>
      </c>
      <c r="L164" s="106">
        <f>STDEV(V152,V139,V126)/SQRT(3)</f>
        <v>0.28714825203332772</v>
      </c>
      <c r="M164" s="106">
        <f t="shared" ref="M164:S169" si="26">STDEV(W152,W139,W126)/SQRT(3)</f>
        <v>0.22400921785835762</v>
      </c>
      <c r="N164" s="106">
        <f t="shared" si="26"/>
        <v>0.22537880458166085</v>
      </c>
      <c r="O164" s="106">
        <f t="shared" si="26"/>
        <v>0.38023384380689895</v>
      </c>
      <c r="P164" s="106">
        <f t="shared" si="26"/>
        <v>2.2606686645155976</v>
      </c>
      <c r="Q164" s="106">
        <f t="shared" si="26"/>
        <v>0.71304078296604045</v>
      </c>
      <c r="R164" s="106">
        <f t="shared" si="26"/>
        <v>0.51536107128887365</v>
      </c>
      <c r="S164" s="106">
        <f t="shared" si="26"/>
        <v>3.4374311885997977</v>
      </c>
    </row>
    <row r="165" spans="1:19" x14ac:dyDescent="0.25">
      <c r="A165" t="s">
        <v>1659</v>
      </c>
      <c r="B165" s="107">
        <f t="shared" ref="B165:I169" si="27">AVERAGE(V153,V140,V127)</f>
        <v>7.2695049401518865</v>
      </c>
      <c r="C165" s="107">
        <f t="shared" si="25"/>
        <v>7.0447347517017569</v>
      </c>
      <c r="D165" s="107">
        <f t="shared" si="25"/>
        <v>7.7100247450485471</v>
      </c>
      <c r="E165" s="107">
        <f t="shared" si="25"/>
        <v>6.9686156918348905</v>
      </c>
      <c r="F165" s="107">
        <f t="shared" si="25"/>
        <v>7.7985143927815912</v>
      </c>
      <c r="G165" s="107">
        <f t="shared" si="25"/>
        <v>7.6873069430001477</v>
      </c>
      <c r="H165" s="107">
        <f t="shared" si="25"/>
        <v>7.284038498273965</v>
      </c>
      <c r="I165" s="107">
        <f t="shared" si="25"/>
        <v>6.4906640392864929</v>
      </c>
      <c r="K165" t="s">
        <v>1659</v>
      </c>
      <c r="L165" s="106">
        <f t="shared" ref="L165:S169" si="28">STDEV(V153,V140,V127)/SQRT(3)</f>
        <v>0.40026710187116121</v>
      </c>
      <c r="M165" s="106">
        <f t="shared" si="26"/>
        <v>0.41368873818759949</v>
      </c>
      <c r="N165" s="106">
        <f t="shared" si="26"/>
        <v>0.59504358424202231</v>
      </c>
      <c r="O165" s="106">
        <f t="shared" si="26"/>
        <v>0.65504883467456942</v>
      </c>
      <c r="P165" s="106">
        <f t="shared" si="26"/>
        <v>0.86256768304117448</v>
      </c>
      <c r="Q165" s="106">
        <f t="shared" si="26"/>
        <v>0.5095408863699491</v>
      </c>
      <c r="R165" s="106">
        <f t="shared" si="26"/>
        <v>0.60778208597936534</v>
      </c>
      <c r="S165" s="106">
        <f t="shared" si="26"/>
        <v>2.2297997889840122</v>
      </c>
    </row>
    <row r="166" spans="1:19" x14ac:dyDescent="0.25">
      <c r="A166" t="s">
        <v>1660</v>
      </c>
      <c r="B166" s="107">
        <f t="shared" si="27"/>
        <v>4.9510346617056973</v>
      </c>
      <c r="C166" s="107">
        <f t="shared" si="27"/>
        <v>5.0725790936594217</v>
      </c>
      <c r="D166" s="107">
        <f t="shared" si="27"/>
        <v>4.6555687721457994</v>
      </c>
      <c r="E166" s="107">
        <f t="shared" si="27"/>
        <v>4.7625474815630815</v>
      </c>
      <c r="F166" s="107">
        <f t="shared" si="27"/>
        <v>5.0423834723851853</v>
      </c>
      <c r="G166" s="107">
        <f t="shared" si="27"/>
        <v>4.8129233696877867</v>
      </c>
      <c r="H166" s="107">
        <f t="shared" si="27"/>
        <v>5.5384857210167198</v>
      </c>
      <c r="I166" s="107">
        <f t="shared" si="27"/>
        <v>4.650099661940696</v>
      </c>
      <c r="K166" t="s">
        <v>1660</v>
      </c>
      <c r="L166" s="106">
        <f t="shared" si="28"/>
        <v>0.34800948911884888</v>
      </c>
      <c r="M166" s="106">
        <f t="shared" si="28"/>
        <v>0.49098720661348044</v>
      </c>
      <c r="N166" s="106">
        <f t="shared" si="28"/>
        <v>0.23738558503086279</v>
      </c>
      <c r="O166" s="106">
        <f t="shared" si="28"/>
        <v>0.4849678519773345</v>
      </c>
      <c r="P166" s="106">
        <f t="shared" si="28"/>
        <v>0.45727630183820672</v>
      </c>
      <c r="Q166" s="106">
        <f t="shared" si="28"/>
        <v>0.34744275107618922</v>
      </c>
      <c r="R166" s="106">
        <f t="shared" si="28"/>
        <v>0.57078927333898133</v>
      </c>
      <c r="S166" s="106">
        <f t="shared" si="28"/>
        <v>0.44613353631616615</v>
      </c>
    </row>
    <row r="167" spans="1:19" x14ac:dyDescent="0.25">
      <c r="A167" t="s">
        <v>1661</v>
      </c>
      <c r="B167" s="107">
        <f t="shared" si="27"/>
        <v>5.6821060288513427</v>
      </c>
      <c r="C167" s="107">
        <f t="shared" si="27"/>
        <v>4.8383323322966545</v>
      </c>
      <c r="D167" s="107">
        <f t="shared" si="27"/>
        <v>5.0957119094180472</v>
      </c>
      <c r="E167" s="107">
        <f t="shared" si="27"/>
        <v>5.7516097074947155</v>
      </c>
      <c r="F167" s="107">
        <f t="shared" si="27"/>
        <v>5.3187805205871292</v>
      </c>
      <c r="G167" s="107">
        <f t="shared" si="27"/>
        <v>5.1061429434082193</v>
      </c>
      <c r="H167" s="107">
        <f t="shared" si="27"/>
        <v>4.8985459223110359</v>
      </c>
      <c r="I167" s="107">
        <f t="shared" si="27"/>
        <v>4.6619015030966722</v>
      </c>
      <c r="K167" t="s">
        <v>1661</v>
      </c>
      <c r="L167" s="106">
        <f t="shared" si="28"/>
        <v>0.54823103335652557</v>
      </c>
      <c r="M167" s="106">
        <f t="shared" si="28"/>
        <v>0.30349081132394123</v>
      </c>
      <c r="N167" s="106">
        <f t="shared" si="28"/>
        <v>0.64062946844895741</v>
      </c>
      <c r="O167" s="106">
        <f t="shared" si="28"/>
        <v>0.73826964900705083</v>
      </c>
      <c r="P167" s="106">
        <f t="shared" si="28"/>
        <v>0.55621106071688153</v>
      </c>
      <c r="Q167" s="106">
        <f t="shared" si="28"/>
        <v>0.51472889109703812</v>
      </c>
      <c r="R167" s="106">
        <f t="shared" si="28"/>
        <v>0.49884323557522553</v>
      </c>
      <c r="S167" s="106">
        <f t="shared" si="28"/>
        <v>0.45806341083510771</v>
      </c>
    </row>
    <row r="168" spans="1:19" x14ac:dyDescent="0.25">
      <c r="A168" t="s">
        <v>1662</v>
      </c>
      <c r="B168" s="107">
        <f t="shared" si="27"/>
        <v>5.7673602041602976</v>
      </c>
      <c r="C168" s="107">
        <f t="shared" si="25"/>
        <v>5.0133647806445403</v>
      </c>
      <c r="D168" s="107">
        <f t="shared" si="25"/>
        <v>4.9703054569217153</v>
      </c>
      <c r="E168" s="107">
        <f t="shared" si="25"/>
        <v>5.3753656454892846</v>
      </c>
      <c r="F168" s="107">
        <f t="shared" si="25"/>
        <v>5.2189564972729388</v>
      </c>
      <c r="G168" s="107">
        <f t="shared" si="25"/>
        <v>5.017688648457507</v>
      </c>
      <c r="H168" s="107">
        <f t="shared" si="25"/>
        <v>4.9646355099617105</v>
      </c>
      <c r="I168" s="107">
        <f t="shared" si="25"/>
        <v>5.2964388007278638</v>
      </c>
      <c r="K168" t="s">
        <v>1662</v>
      </c>
      <c r="L168" s="106">
        <f t="shared" si="28"/>
        <v>0.77120263154109947</v>
      </c>
      <c r="M168" s="106">
        <f t="shared" si="26"/>
        <v>0.35285936310045174</v>
      </c>
      <c r="N168" s="106">
        <f t="shared" si="26"/>
        <v>0.67534039770883814</v>
      </c>
      <c r="O168" s="106">
        <f t="shared" si="26"/>
        <v>0.73474877467424771</v>
      </c>
      <c r="P168" s="106">
        <f t="shared" si="26"/>
        <v>0.49720377403555788</v>
      </c>
      <c r="Q168" s="106">
        <f t="shared" si="26"/>
        <v>0.24001480362100669</v>
      </c>
      <c r="R168" s="106">
        <f t="shared" si="26"/>
        <v>0.42841326707777749</v>
      </c>
      <c r="S168" s="106">
        <f t="shared" si="26"/>
        <v>0.78390820061719213</v>
      </c>
    </row>
    <row r="169" spans="1:19" x14ac:dyDescent="0.25">
      <c r="A169" t="s">
        <v>1663</v>
      </c>
      <c r="B169" s="6">
        <f t="shared" si="27"/>
        <v>100</v>
      </c>
      <c r="C169" s="107">
        <f t="shared" si="25"/>
        <v>4.7990215322741223</v>
      </c>
      <c r="D169" s="107">
        <f t="shared" si="25"/>
        <v>5.8572173781158883</v>
      </c>
      <c r="E169" s="107">
        <f t="shared" si="25"/>
        <v>4.3732850470082605</v>
      </c>
      <c r="F169" s="107">
        <f t="shared" si="25"/>
        <v>4.4251842780180963</v>
      </c>
      <c r="G169" s="107">
        <f t="shared" si="25"/>
        <v>4.6385628711998317</v>
      </c>
      <c r="H169" s="107">
        <f t="shared" si="25"/>
        <v>4.7853507979018657</v>
      </c>
      <c r="I169" s="107">
        <f t="shared" si="25"/>
        <v>4.8488466548110623</v>
      </c>
      <c r="K169" t="s">
        <v>1663</v>
      </c>
      <c r="L169" s="6">
        <f t="shared" si="28"/>
        <v>0</v>
      </c>
      <c r="M169" s="106">
        <f t="shared" si="26"/>
        <v>8.763118760947719E-2</v>
      </c>
      <c r="N169" s="106">
        <f t="shared" si="26"/>
        <v>1.1622620547372005</v>
      </c>
      <c r="O169" s="106">
        <f t="shared" si="26"/>
        <v>0.33067342930938365</v>
      </c>
      <c r="P169" s="106">
        <f t="shared" si="26"/>
        <v>0.23703934820842637</v>
      </c>
      <c r="Q169" s="106">
        <f t="shared" si="26"/>
        <v>0.24769581170466545</v>
      </c>
      <c r="R169" s="106">
        <f t="shared" si="26"/>
        <v>0.2621606711404274</v>
      </c>
      <c r="S169" s="106">
        <f t="shared" si="26"/>
        <v>0.21665236285626824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11" t="s">
        <v>1644</v>
      </c>
      <c r="C175" s="223" t="str">
        <f>D23</f>
        <v>TX003958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11" t="s">
        <v>1807</v>
      </c>
      <c r="K175" s="111" t="s">
        <v>1807</v>
      </c>
      <c r="L175" s="111" t="s">
        <v>1807</v>
      </c>
      <c r="M175" s="111" t="s">
        <v>1807</v>
      </c>
    </row>
    <row r="176" spans="1:19" x14ac:dyDescent="0.25">
      <c r="A176" s="6" t="s">
        <v>1659</v>
      </c>
      <c r="B176" s="111" t="s">
        <v>1644</v>
      </c>
      <c r="C176" s="223" t="str">
        <f t="shared" ref="C176:C180" si="29">D24</f>
        <v>TX003499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11" t="s">
        <v>1807</v>
      </c>
      <c r="K176" s="111" t="s">
        <v>1807</v>
      </c>
      <c r="L176" s="111" t="s">
        <v>1807</v>
      </c>
      <c r="M176" s="111" t="s">
        <v>1807</v>
      </c>
    </row>
    <row r="177" spans="1:29" x14ac:dyDescent="0.25">
      <c r="A177" s="6" t="s">
        <v>1660</v>
      </c>
      <c r="B177" s="111" t="s">
        <v>1644</v>
      </c>
      <c r="C177" s="223" t="str">
        <f t="shared" si="29"/>
        <v>TX006132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11" t="s">
        <v>1807</v>
      </c>
      <c r="K177" s="111" t="s">
        <v>1807</v>
      </c>
      <c r="L177" s="111" t="s">
        <v>1807</v>
      </c>
      <c r="M177" s="111" t="s">
        <v>1807</v>
      </c>
    </row>
    <row r="178" spans="1:29" x14ac:dyDescent="0.25">
      <c r="A178" s="6" t="s">
        <v>1661</v>
      </c>
      <c r="B178" s="111" t="s">
        <v>1686</v>
      </c>
      <c r="C178" s="223" t="str">
        <f t="shared" si="29"/>
        <v>TX009238</v>
      </c>
      <c r="D178" s="224" t="s">
        <v>972</v>
      </c>
      <c r="E178" s="224" t="s">
        <v>972</v>
      </c>
      <c r="F178" s="224" t="s">
        <v>972</v>
      </c>
      <c r="G178" s="224" t="s">
        <v>972</v>
      </c>
      <c r="H178" s="224" t="s">
        <v>972</v>
      </c>
      <c r="I178" s="225" t="s">
        <v>972</v>
      </c>
      <c r="J178" s="111" t="s">
        <v>1807</v>
      </c>
      <c r="K178" s="111" t="s">
        <v>1807</v>
      </c>
      <c r="L178" s="111" t="s">
        <v>1807</v>
      </c>
      <c r="M178" s="111" t="s">
        <v>1807</v>
      </c>
    </row>
    <row r="179" spans="1:29" x14ac:dyDescent="0.25">
      <c r="A179" s="6" t="s">
        <v>1662</v>
      </c>
      <c r="B179" s="111" t="s">
        <v>1686</v>
      </c>
      <c r="C179" s="223" t="str">
        <f t="shared" si="29"/>
        <v>TX016437</v>
      </c>
      <c r="D179" s="224" t="s">
        <v>972</v>
      </c>
      <c r="E179" s="224" t="s">
        <v>972</v>
      </c>
      <c r="F179" s="224" t="s">
        <v>972</v>
      </c>
      <c r="G179" s="224" t="s">
        <v>972</v>
      </c>
      <c r="H179" s="224" t="s">
        <v>972</v>
      </c>
      <c r="I179" s="225" t="s">
        <v>972</v>
      </c>
      <c r="J179" s="111" t="s">
        <v>1807</v>
      </c>
      <c r="K179" s="111" t="s">
        <v>1807</v>
      </c>
      <c r="L179" s="111" t="s">
        <v>1807</v>
      </c>
      <c r="M179" s="111" t="s">
        <v>1807</v>
      </c>
    </row>
    <row r="180" spans="1:29" x14ac:dyDescent="0.25">
      <c r="A180" s="6" t="s">
        <v>1663</v>
      </c>
      <c r="B180" s="111" t="s">
        <v>1687</v>
      </c>
      <c r="C180" s="223" t="str">
        <f t="shared" si="29"/>
        <v>TX015607</v>
      </c>
      <c r="D180" s="224" t="s">
        <v>972</v>
      </c>
      <c r="E180" s="224" t="s">
        <v>972</v>
      </c>
      <c r="F180" s="224" t="s">
        <v>972</v>
      </c>
      <c r="G180" s="224" t="s">
        <v>972</v>
      </c>
      <c r="H180" s="224" t="s">
        <v>972</v>
      </c>
      <c r="I180" s="225" t="s">
        <v>972</v>
      </c>
      <c r="J180" s="111" t="s">
        <v>1807</v>
      </c>
      <c r="K180" s="111" t="s">
        <v>1807</v>
      </c>
      <c r="L180" s="111" t="s">
        <v>1807</v>
      </c>
      <c r="M180" s="111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10" t="s">
        <v>1807</v>
      </c>
      <c r="F181" s="111" t="s">
        <v>1807</v>
      </c>
      <c r="G181" s="111" t="s">
        <v>1807</v>
      </c>
      <c r="H181" s="111" t="s">
        <v>1807</v>
      </c>
      <c r="I181" s="111" t="s">
        <v>1807</v>
      </c>
      <c r="J181" s="111" t="s">
        <v>1807</v>
      </c>
      <c r="K181" s="111" t="s">
        <v>1807</v>
      </c>
      <c r="L181" s="111" t="s">
        <v>1807</v>
      </c>
      <c r="M181" s="111" t="s">
        <v>1807</v>
      </c>
    </row>
    <row r="182" spans="1:29" x14ac:dyDescent="0.25">
      <c r="A182" s="6" t="s">
        <v>1665</v>
      </c>
      <c r="B182" s="111" t="s">
        <v>1807</v>
      </c>
      <c r="C182" s="111" t="s">
        <v>1807</v>
      </c>
      <c r="D182" s="111" t="s">
        <v>1807</v>
      </c>
      <c r="E182" s="111" t="s">
        <v>1807</v>
      </c>
      <c r="F182" s="111" t="s">
        <v>1807</v>
      </c>
      <c r="G182" s="111" t="s">
        <v>1807</v>
      </c>
      <c r="H182" s="111" t="s">
        <v>1807</v>
      </c>
      <c r="I182" s="111" t="s">
        <v>1807</v>
      </c>
      <c r="J182" s="111" t="s">
        <v>1807</v>
      </c>
      <c r="K182" s="111" t="s">
        <v>1807</v>
      </c>
      <c r="L182" s="111" t="s">
        <v>1807</v>
      </c>
      <c r="M182" s="111" t="s">
        <v>1807</v>
      </c>
    </row>
    <row r="186" spans="1:29" x14ac:dyDescent="0.25">
      <c r="A186" s="7" t="str">
        <f>A31</f>
        <v>MW 1056-41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 s="6">
        <v>1</v>
      </c>
      <c r="C189" s="6">
        <v>2</v>
      </c>
      <c r="D189" s="6">
        <v>3</v>
      </c>
      <c r="E189" s="6">
        <v>4</v>
      </c>
      <c r="F189" s="6">
        <v>5</v>
      </c>
      <c r="G189" s="6">
        <v>6</v>
      </c>
      <c r="H189" s="6">
        <v>7</v>
      </c>
      <c r="I189" s="6">
        <v>8</v>
      </c>
      <c r="L189" s="6">
        <v>1</v>
      </c>
      <c r="M189" s="6">
        <v>2</v>
      </c>
      <c r="N189" s="6">
        <v>3</v>
      </c>
      <c r="O189" s="6">
        <v>4</v>
      </c>
      <c r="P189" s="6">
        <v>5</v>
      </c>
      <c r="Q189" s="6">
        <v>6</v>
      </c>
      <c r="R189" s="6">
        <v>7</v>
      </c>
      <c r="S189" s="6">
        <v>8</v>
      </c>
      <c r="V189" s="6">
        <v>1</v>
      </c>
      <c r="W189" s="6">
        <v>2</v>
      </c>
      <c r="X189" s="6">
        <v>3</v>
      </c>
      <c r="Y189" s="6">
        <v>4</v>
      </c>
      <c r="Z189" s="6">
        <v>5</v>
      </c>
      <c r="AA189" s="6">
        <v>6</v>
      </c>
      <c r="AB189" s="6">
        <v>7</v>
      </c>
      <c r="AC189" s="6">
        <v>8</v>
      </c>
    </row>
    <row r="190" spans="1:29" x14ac:dyDescent="0.25">
      <c r="A190" t="s">
        <v>1658</v>
      </c>
      <c r="B190" s="6">
        <v>56059</v>
      </c>
      <c r="C190" s="6">
        <v>52238</v>
      </c>
      <c r="D190" s="6">
        <v>58332</v>
      </c>
      <c r="E190" s="6">
        <v>55503</v>
      </c>
      <c r="F190" s="6">
        <v>56555</v>
      </c>
      <c r="G190" s="6">
        <v>57580</v>
      </c>
      <c r="H190" s="6">
        <v>57625</v>
      </c>
      <c r="I190" s="6">
        <v>52309</v>
      </c>
      <c r="K190" t="s">
        <v>1658</v>
      </c>
      <c r="L190" s="109">
        <f>B190-$E$196</f>
        <v>46143.666666666664</v>
      </c>
      <c r="M190" s="109">
        <f t="shared" ref="M190:S195" si="30">C190-$E$196</f>
        <v>42322.666666666664</v>
      </c>
      <c r="N190" s="109">
        <f t="shared" si="30"/>
        <v>48416.666666666664</v>
      </c>
      <c r="O190" s="109">
        <f t="shared" si="30"/>
        <v>45587.666666666664</v>
      </c>
      <c r="P190" s="109">
        <f t="shared" si="30"/>
        <v>46639.666666666664</v>
      </c>
      <c r="Q190" s="109">
        <f t="shared" si="30"/>
        <v>47664.666666666664</v>
      </c>
      <c r="R190" s="109">
        <f t="shared" si="30"/>
        <v>47709.666666666664</v>
      </c>
      <c r="S190" s="109">
        <f t="shared" si="30"/>
        <v>42393.666666666664</v>
      </c>
      <c r="U190" t="s">
        <v>1658</v>
      </c>
      <c r="V190" s="108">
        <f>L190/$O$196*100</f>
        <v>99.724091229991203</v>
      </c>
      <c r="W190" s="108">
        <f t="shared" ref="W190:AC195" si="31">M190/$O$196*100</f>
        <v>91.466278617430504</v>
      </c>
      <c r="X190" s="108">
        <f t="shared" si="31"/>
        <v>104.63641995764115</v>
      </c>
      <c r="Y190" s="108">
        <f t="shared" si="31"/>
        <v>98.522483323007762</v>
      </c>
      <c r="Z190" s="108">
        <f t="shared" si="31"/>
        <v>100.79602921895486</v>
      </c>
      <c r="AA190" s="108">
        <f t="shared" si="31"/>
        <v>103.01122365179303</v>
      </c>
      <c r="AB190" s="108">
        <f t="shared" si="31"/>
        <v>103.10847609030789</v>
      </c>
      <c r="AC190" s="108">
        <f t="shared" si="31"/>
        <v>91.619721353753931</v>
      </c>
    </row>
    <row r="191" spans="1:29" x14ac:dyDescent="0.25">
      <c r="A191" t="s">
        <v>1659</v>
      </c>
      <c r="B191" s="6">
        <v>53774</v>
      </c>
      <c r="C191" s="6">
        <v>58463</v>
      </c>
      <c r="D191" s="6">
        <v>53856</v>
      </c>
      <c r="E191" s="6">
        <v>54378</v>
      </c>
      <c r="F191" s="6">
        <v>55472</v>
      </c>
      <c r="G191" s="6">
        <v>55657</v>
      </c>
      <c r="H191" s="6">
        <v>53724</v>
      </c>
      <c r="I191" s="6">
        <v>8612</v>
      </c>
      <c r="K191" t="s">
        <v>1659</v>
      </c>
      <c r="L191" s="109">
        <f t="shared" ref="L191:L195" si="32">B191-$E$196</f>
        <v>43858.666666666664</v>
      </c>
      <c r="M191" s="109">
        <f t="shared" si="30"/>
        <v>48547.666666666664</v>
      </c>
      <c r="N191" s="109">
        <f t="shared" si="30"/>
        <v>43940.666666666664</v>
      </c>
      <c r="O191" s="109">
        <f t="shared" si="30"/>
        <v>44462.666666666664</v>
      </c>
      <c r="P191" s="109">
        <f t="shared" si="30"/>
        <v>45556.666666666664</v>
      </c>
      <c r="Q191" s="109">
        <f t="shared" si="30"/>
        <v>45741.666666666664</v>
      </c>
      <c r="R191" s="109">
        <f t="shared" si="30"/>
        <v>43808.666666666664</v>
      </c>
      <c r="S191" s="109">
        <f t="shared" si="30"/>
        <v>-1303.3333333333339</v>
      </c>
      <c r="U191" t="s">
        <v>1659</v>
      </c>
      <c r="V191" s="108">
        <f t="shared" ref="V191:V195" si="33">L191/$O$196*100</f>
        <v>94.78582851873729</v>
      </c>
      <c r="W191" s="108">
        <f t="shared" si="31"/>
        <v>104.91953261198437</v>
      </c>
      <c r="X191" s="108">
        <f t="shared" si="31"/>
        <v>94.963044073364344</v>
      </c>
      <c r="Y191" s="108">
        <f t="shared" si="31"/>
        <v>96.091172360136582</v>
      </c>
      <c r="Z191" s="108">
        <f t="shared" si="31"/>
        <v>98.455487198697526</v>
      </c>
      <c r="AA191" s="108">
        <f t="shared" si="31"/>
        <v>98.855302779258565</v>
      </c>
      <c r="AB191" s="108">
        <f t="shared" si="31"/>
        <v>94.677770253720794</v>
      </c>
      <c r="AC191" s="108">
        <f t="shared" si="31"/>
        <v>-2.8167187747633533</v>
      </c>
    </row>
    <row r="192" spans="1:29" x14ac:dyDescent="0.25">
      <c r="A192" t="s">
        <v>1660</v>
      </c>
      <c r="B192" s="6">
        <v>58727</v>
      </c>
      <c r="C192" s="6">
        <v>51464</v>
      </c>
      <c r="D192" s="6">
        <v>56288</v>
      </c>
      <c r="E192" s="6">
        <v>54309</v>
      </c>
      <c r="F192" s="6">
        <v>55236</v>
      </c>
      <c r="G192" s="6">
        <v>52963</v>
      </c>
      <c r="H192" s="6">
        <v>55771</v>
      </c>
      <c r="I192" s="6">
        <v>51481</v>
      </c>
      <c r="K192" t="s">
        <v>1660</v>
      </c>
      <c r="L192" s="109">
        <f t="shared" si="32"/>
        <v>48811.666666666664</v>
      </c>
      <c r="M192" s="109">
        <f t="shared" si="30"/>
        <v>41548.666666666664</v>
      </c>
      <c r="N192" s="109">
        <f t="shared" si="30"/>
        <v>46372.666666666664</v>
      </c>
      <c r="O192" s="109">
        <f t="shared" si="30"/>
        <v>44393.666666666664</v>
      </c>
      <c r="P192" s="109">
        <f t="shared" si="30"/>
        <v>45320.666666666664</v>
      </c>
      <c r="Q192" s="109">
        <f t="shared" si="30"/>
        <v>43047.666666666664</v>
      </c>
      <c r="R192" s="109">
        <f t="shared" si="30"/>
        <v>45855.666666666664</v>
      </c>
      <c r="S192" s="109">
        <f t="shared" si="30"/>
        <v>41565.666666666664</v>
      </c>
      <c r="U192" t="s">
        <v>1660</v>
      </c>
      <c r="V192" s="108">
        <f t="shared" si="33"/>
        <v>105.49008025127146</v>
      </c>
      <c r="W192" s="108">
        <f t="shared" si="31"/>
        <v>89.793536674975144</v>
      </c>
      <c r="X192" s="108">
        <f t="shared" si="31"/>
        <v>100.21899808376675</v>
      </c>
      <c r="Y192" s="108">
        <f t="shared" si="31"/>
        <v>95.942051954413813</v>
      </c>
      <c r="Z192" s="108">
        <f t="shared" si="31"/>
        <v>97.945452187819654</v>
      </c>
      <c r="AA192" s="108">
        <f t="shared" si="31"/>
        <v>93.033123460169705</v>
      </c>
      <c r="AB192" s="108">
        <f t="shared" si="31"/>
        <v>99.101675623496178</v>
      </c>
      <c r="AC192" s="108">
        <f t="shared" si="31"/>
        <v>89.830276485080745</v>
      </c>
    </row>
    <row r="193" spans="1:29" x14ac:dyDescent="0.25">
      <c r="A193" t="s">
        <v>1661</v>
      </c>
      <c r="B193" s="6">
        <v>52346</v>
      </c>
      <c r="C193" s="6">
        <v>53342</v>
      </c>
      <c r="D193" s="6">
        <v>54483</v>
      </c>
      <c r="E193" s="6">
        <v>56546</v>
      </c>
      <c r="F193" s="6">
        <v>55444</v>
      </c>
      <c r="G193" s="6">
        <v>54649</v>
      </c>
      <c r="H193" s="6">
        <v>56417</v>
      </c>
      <c r="I193" s="6">
        <v>48009</v>
      </c>
      <c r="K193" t="s">
        <v>1661</v>
      </c>
      <c r="L193" s="109">
        <f t="shared" si="32"/>
        <v>42430.666666666664</v>
      </c>
      <c r="M193" s="109">
        <f t="shared" si="30"/>
        <v>43426.666666666664</v>
      </c>
      <c r="N193" s="109">
        <f t="shared" si="30"/>
        <v>44567.666666666664</v>
      </c>
      <c r="O193" s="109">
        <f t="shared" si="30"/>
        <v>46630.666666666664</v>
      </c>
      <c r="P193" s="109">
        <f t="shared" si="30"/>
        <v>45528.666666666664</v>
      </c>
      <c r="Q193" s="109">
        <f t="shared" si="30"/>
        <v>44733.666666666664</v>
      </c>
      <c r="R193" s="109">
        <f t="shared" si="30"/>
        <v>46501.666666666664</v>
      </c>
      <c r="S193" s="109">
        <f t="shared" si="30"/>
        <v>38093.666666666664</v>
      </c>
      <c r="U193" t="s">
        <v>1661</v>
      </c>
      <c r="V193" s="108">
        <f t="shared" si="33"/>
        <v>91.699684469866142</v>
      </c>
      <c r="W193" s="108">
        <f t="shared" si="31"/>
        <v>93.852205108994752</v>
      </c>
      <c r="X193" s="108">
        <f t="shared" si="31"/>
        <v>96.318094716671226</v>
      </c>
      <c r="Y193" s="108">
        <f t="shared" si="31"/>
        <v>100.77657873125187</v>
      </c>
      <c r="Z193" s="108">
        <f t="shared" si="31"/>
        <v>98.394974570288284</v>
      </c>
      <c r="AA193" s="108">
        <f t="shared" si="31"/>
        <v>96.676848156525992</v>
      </c>
      <c r="AB193" s="108">
        <f t="shared" si="31"/>
        <v>100.49778840750932</v>
      </c>
      <c r="AC193" s="108">
        <f t="shared" si="31"/>
        <v>82.326710562335208</v>
      </c>
    </row>
    <row r="194" spans="1:29" x14ac:dyDescent="0.25">
      <c r="A194" t="s">
        <v>1662</v>
      </c>
      <c r="B194" s="6">
        <v>51661</v>
      </c>
      <c r="C194" s="6">
        <v>58696</v>
      </c>
      <c r="D194" s="6">
        <v>55433</v>
      </c>
      <c r="E194" s="6">
        <v>59151</v>
      </c>
      <c r="F194" s="6">
        <v>58180</v>
      </c>
      <c r="G194" s="6">
        <v>54375</v>
      </c>
      <c r="H194" s="6">
        <v>58202</v>
      </c>
      <c r="I194" s="6">
        <v>58335</v>
      </c>
      <c r="K194" t="s">
        <v>1662</v>
      </c>
      <c r="L194" s="109">
        <f t="shared" si="32"/>
        <v>41745.666666666664</v>
      </c>
      <c r="M194" s="109">
        <f t="shared" si="30"/>
        <v>48780.666666666664</v>
      </c>
      <c r="N194" s="109">
        <f t="shared" si="30"/>
        <v>45517.666666666664</v>
      </c>
      <c r="O194" s="109">
        <f t="shared" si="30"/>
        <v>49235.666666666664</v>
      </c>
      <c r="P194" s="109">
        <f t="shared" si="30"/>
        <v>48264.666666666664</v>
      </c>
      <c r="Q194" s="109">
        <f t="shared" si="30"/>
        <v>44459.666666666664</v>
      </c>
      <c r="R194" s="109">
        <f t="shared" si="30"/>
        <v>48286.666666666664</v>
      </c>
      <c r="S194" s="109">
        <f t="shared" si="30"/>
        <v>48419.666666666664</v>
      </c>
      <c r="U194" t="s">
        <v>1662</v>
      </c>
      <c r="V194" s="108">
        <f t="shared" si="33"/>
        <v>90.219286239140146</v>
      </c>
      <c r="W194" s="108">
        <f t="shared" si="31"/>
        <v>105.42308412696124</v>
      </c>
      <c r="X194" s="108">
        <f t="shared" si="31"/>
        <v>98.371201751984657</v>
      </c>
      <c r="Y194" s="108">
        <f t="shared" si="31"/>
        <v>106.40641433861137</v>
      </c>
      <c r="Z194" s="108">
        <f t="shared" si="31"/>
        <v>104.30792283199099</v>
      </c>
      <c r="AA194" s="108">
        <f t="shared" si="31"/>
        <v>96.084688864235588</v>
      </c>
      <c r="AB194" s="108">
        <f t="shared" si="31"/>
        <v>104.35546846859826</v>
      </c>
      <c r="AC194" s="108">
        <f t="shared" si="31"/>
        <v>104.64290345354215</v>
      </c>
    </row>
    <row r="195" spans="1:29" x14ac:dyDescent="0.25">
      <c r="A195" t="s">
        <v>1663</v>
      </c>
      <c r="B195" s="6">
        <v>11128</v>
      </c>
      <c r="C195" s="6">
        <v>59813</v>
      </c>
      <c r="D195" s="6">
        <v>57903</v>
      </c>
      <c r="E195" s="6">
        <v>55616</v>
      </c>
      <c r="F195" s="6">
        <v>56340</v>
      </c>
      <c r="G195" s="6">
        <v>56865</v>
      </c>
      <c r="H195" s="6">
        <v>56598</v>
      </c>
      <c r="I195" s="6">
        <v>55254</v>
      </c>
      <c r="K195" t="s">
        <v>1663</v>
      </c>
      <c r="L195" s="109">
        <f t="shared" si="32"/>
        <v>1212.6666666666661</v>
      </c>
      <c r="M195" s="109">
        <f t="shared" si="30"/>
        <v>49897.666666666664</v>
      </c>
      <c r="N195" s="109">
        <f t="shared" si="30"/>
        <v>47987.666666666664</v>
      </c>
      <c r="O195" s="109">
        <f t="shared" si="30"/>
        <v>45700.666666666664</v>
      </c>
      <c r="P195" s="109">
        <f t="shared" si="30"/>
        <v>46424.666666666664</v>
      </c>
      <c r="Q195" s="109">
        <f t="shared" si="30"/>
        <v>46949.666666666664</v>
      </c>
      <c r="R195" s="109">
        <f t="shared" si="30"/>
        <v>46682.666666666664</v>
      </c>
      <c r="S195" s="109">
        <f t="shared" si="30"/>
        <v>45338.666666666664</v>
      </c>
      <c r="U195" t="s">
        <v>1663</v>
      </c>
      <c r="V195" s="108">
        <f t="shared" si="33"/>
        <v>2.6207731208667697</v>
      </c>
      <c r="W195" s="108">
        <f t="shared" si="31"/>
        <v>107.83710576742979</v>
      </c>
      <c r="X195" s="108">
        <f t="shared" si="31"/>
        <v>103.70928004379959</v>
      </c>
      <c r="Y195" s="108">
        <f t="shared" si="31"/>
        <v>98.766695001945038</v>
      </c>
      <c r="Z195" s="108">
        <f t="shared" si="31"/>
        <v>100.3313786793839</v>
      </c>
      <c r="AA195" s="108">
        <f t="shared" si="31"/>
        <v>101.46599046205714</v>
      </c>
      <c r="AB195" s="108">
        <f t="shared" si="31"/>
        <v>100.88895932686903</v>
      </c>
      <c r="AC195" s="108">
        <f t="shared" si="31"/>
        <v>97.984353163225606</v>
      </c>
    </row>
    <row r="196" spans="1:29" x14ac:dyDescent="0.25">
      <c r="A196" t="s">
        <v>1664</v>
      </c>
      <c r="B196" s="6">
        <v>9818</v>
      </c>
      <c r="C196" s="6">
        <v>9891</v>
      </c>
      <c r="D196" s="6">
        <v>10037</v>
      </c>
      <c r="E196" s="109">
        <f>AVERAGE(B196:D196)</f>
        <v>9915.3333333333339</v>
      </c>
      <c r="F196" s="6"/>
      <c r="G196" s="6"/>
      <c r="H196" s="6"/>
      <c r="I196" s="6"/>
      <c r="L196" s="6"/>
      <c r="M196" s="6"/>
      <c r="N196" s="6"/>
      <c r="O196" s="109">
        <f>AVERAGE(L190:L192)</f>
        <v>46271.333333333336</v>
      </c>
      <c r="P196" s="6"/>
      <c r="Q196" s="6"/>
      <c r="R196" s="6"/>
      <c r="S196" s="6"/>
    </row>
    <row r="197" spans="1:29" x14ac:dyDescent="0.25">
      <c r="A197" t="s">
        <v>1665</v>
      </c>
    </row>
    <row r="200" spans="1:29" x14ac:dyDescent="0.25">
      <c r="A200" s="7" t="str">
        <f>A49</f>
        <v>MW 1060-33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 s="6">
        <v>1</v>
      </c>
      <c r="C202" s="6">
        <v>2</v>
      </c>
      <c r="D202" s="6">
        <v>3</v>
      </c>
      <c r="E202" s="6">
        <v>4</v>
      </c>
      <c r="F202" s="6">
        <v>5</v>
      </c>
      <c r="G202" s="6">
        <v>6</v>
      </c>
      <c r="H202" s="6">
        <v>7</v>
      </c>
      <c r="I202" s="6">
        <v>8</v>
      </c>
      <c r="L202" s="6">
        <v>1</v>
      </c>
      <c r="M202" s="6">
        <v>2</v>
      </c>
      <c r="N202" s="6">
        <v>3</v>
      </c>
      <c r="O202" s="6">
        <v>4</v>
      </c>
      <c r="P202" s="6">
        <v>5</v>
      </c>
      <c r="Q202" s="6">
        <v>6</v>
      </c>
      <c r="R202" s="6">
        <v>7</v>
      </c>
      <c r="S202" s="6">
        <v>8</v>
      </c>
      <c r="V202" s="6">
        <v>1</v>
      </c>
      <c r="W202" s="6">
        <v>2</v>
      </c>
      <c r="X202" s="6">
        <v>3</v>
      </c>
      <c r="Y202" s="6">
        <v>4</v>
      </c>
      <c r="Z202" s="6">
        <v>5</v>
      </c>
      <c r="AA202" s="6">
        <v>6</v>
      </c>
      <c r="AB202" s="6">
        <v>7</v>
      </c>
      <c r="AC202" s="6">
        <v>8</v>
      </c>
    </row>
    <row r="203" spans="1:29" x14ac:dyDescent="0.25">
      <c r="A203" t="s">
        <v>1658</v>
      </c>
      <c r="B203" s="6">
        <v>51688</v>
      </c>
      <c r="C203" s="6">
        <v>51615</v>
      </c>
      <c r="D203" s="6">
        <v>52248</v>
      </c>
      <c r="E203" s="6">
        <v>46233</v>
      </c>
      <c r="F203" s="6">
        <v>51027</v>
      </c>
      <c r="G203" s="6">
        <v>56065</v>
      </c>
      <c r="H203" s="6">
        <v>52692</v>
      </c>
      <c r="I203" s="6">
        <v>51362</v>
      </c>
      <c r="K203" t="s">
        <v>1658</v>
      </c>
      <c r="L203" s="109">
        <f>B203-$E$209</f>
        <v>41333.666666666664</v>
      </c>
      <c r="M203" s="109">
        <f t="shared" ref="M203:S208" si="34">C203-$E$209</f>
        <v>41260.666666666664</v>
      </c>
      <c r="N203" s="109">
        <f t="shared" si="34"/>
        <v>41893.666666666664</v>
      </c>
      <c r="O203" s="109">
        <f t="shared" si="34"/>
        <v>35878.666666666664</v>
      </c>
      <c r="P203" s="109">
        <f t="shared" si="34"/>
        <v>40672.666666666664</v>
      </c>
      <c r="Q203" s="109">
        <f t="shared" si="34"/>
        <v>45710.666666666664</v>
      </c>
      <c r="R203" s="109">
        <f t="shared" si="34"/>
        <v>42337.666666666664</v>
      </c>
      <c r="S203" s="109">
        <f t="shared" si="34"/>
        <v>41007.666666666664</v>
      </c>
      <c r="U203" t="s">
        <v>1658</v>
      </c>
      <c r="V203" s="108">
        <f t="shared" ref="V203:AC208" si="35">L203/$O$209*100</f>
        <v>113.69562825496955</v>
      </c>
      <c r="W203" s="108">
        <f t="shared" si="35"/>
        <v>113.4948287244187</v>
      </c>
      <c r="X203" s="108">
        <f t="shared" si="35"/>
        <v>115.2360082153598</v>
      </c>
      <c r="Y203" s="108">
        <f t="shared" si="35"/>
        <v>98.690677033668308</v>
      </c>
      <c r="Z203" s="108">
        <f t="shared" si="35"/>
        <v>111.87742976600894</v>
      </c>
      <c r="AA203" s="108">
        <f t="shared" si="35"/>
        <v>125.73534805251963</v>
      </c>
      <c r="AB203" s="108">
        <f t="shared" si="35"/>
        <v>116.45730946966918</v>
      </c>
      <c r="AC203" s="108">
        <f t="shared" si="35"/>
        <v>112.79890706374238</v>
      </c>
    </row>
    <row r="204" spans="1:29" x14ac:dyDescent="0.25">
      <c r="A204" t="s">
        <v>1659</v>
      </c>
      <c r="B204" s="6">
        <v>44391</v>
      </c>
      <c r="C204" s="6">
        <v>48157</v>
      </c>
      <c r="D204" s="6">
        <v>47647</v>
      </c>
      <c r="E204" s="6">
        <v>48812</v>
      </c>
      <c r="F204" s="6">
        <v>46567</v>
      </c>
      <c r="G204" s="6">
        <v>49883</v>
      </c>
      <c r="H204" s="6">
        <v>51763</v>
      </c>
      <c r="I204" s="6">
        <v>46956</v>
      </c>
      <c r="K204" t="s">
        <v>1659</v>
      </c>
      <c r="L204" s="109">
        <f t="shared" ref="L204:L208" si="36">B204-$E$209</f>
        <v>34036.666666666664</v>
      </c>
      <c r="M204" s="109">
        <f t="shared" si="34"/>
        <v>37802.666666666664</v>
      </c>
      <c r="N204" s="109">
        <f t="shared" si="34"/>
        <v>37292.666666666664</v>
      </c>
      <c r="O204" s="109">
        <f t="shared" si="34"/>
        <v>38457.666666666664</v>
      </c>
      <c r="P204" s="109">
        <f t="shared" si="34"/>
        <v>36212.666666666664</v>
      </c>
      <c r="Q204" s="109">
        <f t="shared" si="34"/>
        <v>39528.666666666664</v>
      </c>
      <c r="R204" s="109">
        <f t="shared" si="34"/>
        <v>41408.666666666664</v>
      </c>
      <c r="S204" s="109">
        <f t="shared" si="34"/>
        <v>36601.666666666664</v>
      </c>
      <c r="U204" t="s">
        <v>1659</v>
      </c>
      <c r="V204" s="108">
        <f t="shared" si="35"/>
        <v>93.623927235384727</v>
      </c>
      <c r="W204" s="108">
        <f t="shared" si="35"/>
        <v>103.98298246900903</v>
      </c>
      <c r="X204" s="108">
        <f t="shared" si="35"/>
        <v>102.58013643365362</v>
      </c>
      <c r="Y204" s="108">
        <f t="shared" si="35"/>
        <v>105.78467688696544</v>
      </c>
      <c r="Z204" s="108">
        <f t="shared" si="35"/>
        <v>99.609403652901051</v>
      </c>
      <c r="AA204" s="108">
        <f t="shared" si="35"/>
        <v>108.73065356121177</v>
      </c>
      <c r="AB204" s="108">
        <f t="shared" si="35"/>
        <v>113.90192914252182</v>
      </c>
      <c r="AC204" s="108">
        <f t="shared" si="35"/>
        <v>100.67941758967211</v>
      </c>
    </row>
    <row r="205" spans="1:29" x14ac:dyDescent="0.25">
      <c r="A205" t="s">
        <v>1660</v>
      </c>
      <c r="B205" s="6">
        <v>44048</v>
      </c>
      <c r="C205" s="6">
        <v>45295</v>
      </c>
      <c r="D205" s="6">
        <v>54824</v>
      </c>
      <c r="E205" s="6">
        <v>48136</v>
      </c>
      <c r="F205" s="6">
        <v>50578</v>
      </c>
      <c r="G205" s="6">
        <v>53271</v>
      </c>
      <c r="H205" s="6">
        <v>51139</v>
      </c>
      <c r="I205" s="6">
        <v>46894</v>
      </c>
      <c r="K205" t="s">
        <v>1660</v>
      </c>
      <c r="L205" s="109">
        <f t="shared" si="36"/>
        <v>33693.666666666664</v>
      </c>
      <c r="M205" s="109">
        <f t="shared" si="34"/>
        <v>34940.666666666664</v>
      </c>
      <c r="N205" s="109">
        <f t="shared" si="34"/>
        <v>44469.666666666664</v>
      </c>
      <c r="O205" s="109">
        <f t="shared" si="34"/>
        <v>37781.666666666664</v>
      </c>
      <c r="P205" s="109">
        <f t="shared" si="34"/>
        <v>40223.666666666664</v>
      </c>
      <c r="Q205" s="109">
        <f t="shared" si="34"/>
        <v>42916.666666666664</v>
      </c>
      <c r="R205" s="109">
        <f t="shared" si="34"/>
        <v>40784.666666666664</v>
      </c>
      <c r="S205" s="109">
        <f t="shared" si="34"/>
        <v>36539.666666666664</v>
      </c>
      <c r="U205" t="s">
        <v>1660</v>
      </c>
      <c r="V205" s="108">
        <f t="shared" si="35"/>
        <v>92.68044450964571</v>
      </c>
      <c r="W205" s="108">
        <f t="shared" si="35"/>
        <v>96.110540600014673</v>
      </c>
      <c r="X205" s="108">
        <f t="shared" si="35"/>
        <v>122.32175603315486</v>
      </c>
      <c r="Y205" s="108">
        <f t="shared" si="35"/>
        <v>103.92521822049439</v>
      </c>
      <c r="Z205" s="108">
        <f t="shared" si="35"/>
        <v>110.64237511919607</v>
      </c>
      <c r="AA205" s="108">
        <f t="shared" si="35"/>
        <v>118.04995232157265</v>
      </c>
      <c r="AB205" s="108">
        <f t="shared" si="35"/>
        <v>112.18550575808699</v>
      </c>
      <c r="AC205" s="108">
        <f t="shared" si="35"/>
        <v>100.5088755226289</v>
      </c>
    </row>
    <row r="206" spans="1:29" x14ac:dyDescent="0.25">
      <c r="A206" t="s">
        <v>1661</v>
      </c>
      <c r="B206" s="6">
        <v>45044</v>
      </c>
      <c r="C206" s="6">
        <v>48030</v>
      </c>
      <c r="D206" s="6">
        <v>46362</v>
      </c>
      <c r="E206" s="6">
        <v>48224</v>
      </c>
      <c r="F206" s="6">
        <v>55770</v>
      </c>
      <c r="G206" s="6">
        <v>53317</v>
      </c>
      <c r="H206" s="6">
        <v>49867</v>
      </c>
      <c r="I206" s="6">
        <v>49309</v>
      </c>
      <c r="K206" t="s">
        <v>1661</v>
      </c>
      <c r="L206" s="109">
        <f t="shared" si="36"/>
        <v>34689.666666666664</v>
      </c>
      <c r="M206" s="109">
        <f t="shared" si="34"/>
        <v>37675.666666666664</v>
      </c>
      <c r="N206" s="109">
        <f t="shared" si="34"/>
        <v>36007.666666666664</v>
      </c>
      <c r="O206" s="109">
        <f t="shared" si="34"/>
        <v>37869.666666666664</v>
      </c>
      <c r="P206" s="109">
        <f t="shared" si="34"/>
        <v>45415.666666666664</v>
      </c>
      <c r="Q206" s="109">
        <f t="shared" si="34"/>
        <v>42962.666666666664</v>
      </c>
      <c r="R206" s="109">
        <f t="shared" si="34"/>
        <v>39512.666666666664</v>
      </c>
      <c r="S206" s="109">
        <f t="shared" si="34"/>
        <v>38954.666666666664</v>
      </c>
      <c r="U206" t="s">
        <v>1661</v>
      </c>
      <c r="V206" s="108">
        <f t="shared" si="35"/>
        <v>95.420120296339761</v>
      </c>
      <c r="W206" s="108">
        <f t="shared" si="35"/>
        <v>103.63364629942053</v>
      </c>
      <c r="X206" s="108">
        <f t="shared" si="35"/>
        <v>99.045514560258198</v>
      </c>
      <c r="Y206" s="108">
        <f t="shared" si="35"/>
        <v>104.16727792855571</v>
      </c>
      <c r="Z206" s="108">
        <f t="shared" si="35"/>
        <v>124.92389789481406</v>
      </c>
      <c r="AA206" s="108">
        <f t="shared" si="35"/>
        <v>118.17648353260471</v>
      </c>
      <c r="AB206" s="108">
        <f t="shared" si="35"/>
        <v>108.68664270520061</v>
      </c>
      <c r="AC206" s="108">
        <f t="shared" si="35"/>
        <v>107.15176410181178</v>
      </c>
    </row>
    <row r="207" spans="1:29" x14ac:dyDescent="0.25">
      <c r="A207" t="s">
        <v>1662</v>
      </c>
      <c r="B207" s="6">
        <v>47589</v>
      </c>
      <c r="C207" s="6">
        <v>51100</v>
      </c>
      <c r="D207" s="6">
        <v>55927</v>
      </c>
      <c r="E207" s="6">
        <v>51406</v>
      </c>
      <c r="F207" s="6">
        <v>50908</v>
      </c>
      <c r="G207" s="6">
        <v>48857</v>
      </c>
      <c r="H207" s="6">
        <v>52630</v>
      </c>
      <c r="I207" s="6">
        <v>51116</v>
      </c>
      <c r="K207" t="s">
        <v>1662</v>
      </c>
      <c r="L207" s="109">
        <f t="shared" si="36"/>
        <v>37234.666666666664</v>
      </c>
      <c r="M207" s="109">
        <f t="shared" si="34"/>
        <v>40745.666666666664</v>
      </c>
      <c r="N207" s="109">
        <f t="shared" si="34"/>
        <v>45572.666666666664</v>
      </c>
      <c r="O207" s="109">
        <f t="shared" si="34"/>
        <v>41051.666666666664</v>
      </c>
      <c r="P207" s="109">
        <f t="shared" si="34"/>
        <v>40553.666666666664</v>
      </c>
      <c r="Q207" s="109">
        <f t="shared" si="34"/>
        <v>38502.666666666664</v>
      </c>
      <c r="R207" s="109">
        <f t="shared" si="34"/>
        <v>42275.666666666664</v>
      </c>
      <c r="S207" s="109">
        <f t="shared" si="34"/>
        <v>40761.666666666664</v>
      </c>
      <c r="U207" t="s">
        <v>1662</v>
      </c>
      <c r="V207" s="108">
        <f t="shared" si="35"/>
        <v>102.42059708061322</v>
      </c>
      <c r="W207" s="108">
        <f t="shared" si="35"/>
        <v>112.07822929655981</v>
      </c>
      <c r="X207" s="108">
        <f t="shared" si="35"/>
        <v>125.35575441942346</v>
      </c>
      <c r="Y207" s="108">
        <f t="shared" si="35"/>
        <v>112.91993691777304</v>
      </c>
      <c r="Z207" s="108">
        <f t="shared" si="35"/>
        <v>111.55009902442603</v>
      </c>
      <c r="AA207" s="108">
        <f t="shared" si="35"/>
        <v>105.90845741949681</v>
      </c>
      <c r="AB207" s="108">
        <f t="shared" si="35"/>
        <v>116.28676740262598</v>
      </c>
      <c r="AC207" s="108">
        <f t="shared" si="35"/>
        <v>112.12224015257097</v>
      </c>
    </row>
    <row r="208" spans="1:29" x14ac:dyDescent="0.25">
      <c r="A208" t="s">
        <v>1663</v>
      </c>
      <c r="B208" s="6">
        <v>11596</v>
      </c>
      <c r="C208" s="6">
        <v>51919</v>
      </c>
      <c r="D208" s="6">
        <v>48091</v>
      </c>
      <c r="E208" s="6">
        <v>55011</v>
      </c>
      <c r="F208" s="6">
        <v>45579</v>
      </c>
      <c r="G208" s="6">
        <v>50390</v>
      </c>
      <c r="H208" s="6">
        <v>53428</v>
      </c>
      <c r="I208" s="6">
        <v>56371</v>
      </c>
      <c r="K208" t="s">
        <v>1663</v>
      </c>
      <c r="L208" s="109">
        <f t="shared" si="36"/>
        <v>1241.6666666666661</v>
      </c>
      <c r="M208" s="109">
        <f t="shared" si="34"/>
        <v>41564.666666666664</v>
      </c>
      <c r="N208" s="109">
        <f t="shared" si="34"/>
        <v>37736.666666666664</v>
      </c>
      <c r="O208" s="109">
        <f t="shared" si="34"/>
        <v>44656.666666666664</v>
      </c>
      <c r="P208" s="109">
        <f t="shared" si="34"/>
        <v>35224.666666666664</v>
      </c>
      <c r="Q208" s="109">
        <f t="shared" si="34"/>
        <v>40035.666666666664</v>
      </c>
      <c r="R208" s="109">
        <f t="shared" si="34"/>
        <v>43073.666666666664</v>
      </c>
      <c r="S208" s="109">
        <f t="shared" si="34"/>
        <v>46016.666666666664</v>
      </c>
      <c r="U208" t="s">
        <v>1663</v>
      </c>
      <c r="V208" s="108">
        <f t="shared" si="35"/>
        <v>3.415425805031906</v>
      </c>
      <c r="W208" s="108">
        <f t="shared" si="35"/>
        <v>114.33103498863053</v>
      </c>
      <c r="X208" s="108">
        <f t="shared" si="35"/>
        <v>103.80143768796304</v>
      </c>
      <c r="Y208" s="108">
        <f t="shared" si="35"/>
        <v>122.83613291278515</v>
      </c>
      <c r="Z208" s="108">
        <f t="shared" si="35"/>
        <v>96.891733294212571</v>
      </c>
      <c r="AA208" s="108">
        <f t="shared" si="35"/>
        <v>110.12524756106505</v>
      </c>
      <c r="AB208" s="108">
        <f t="shared" si="35"/>
        <v>118.48180884618206</v>
      </c>
      <c r="AC208" s="108">
        <f t="shared" si="35"/>
        <v>126.57705567373286</v>
      </c>
    </row>
    <row r="209" spans="1:29" x14ac:dyDescent="0.25">
      <c r="A209" t="s">
        <v>1664</v>
      </c>
      <c r="B209" s="6">
        <v>10296</v>
      </c>
      <c r="C209" s="6">
        <v>10375</v>
      </c>
      <c r="D209" s="6">
        <v>10392</v>
      </c>
      <c r="E209" s="109">
        <f>AVERAGE(B209:D209)</f>
        <v>10354.333333333334</v>
      </c>
      <c r="F209" s="6"/>
      <c r="G209" s="6"/>
      <c r="H209" s="6"/>
      <c r="I209" s="6"/>
      <c r="O209" s="109">
        <f>AVERAGE(L203:L205)</f>
        <v>36354.666666666664</v>
      </c>
    </row>
    <row r="210" spans="1:29" x14ac:dyDescent="0.25">
      <c r="A210" t="s">
        <v>1665</v>
      </c>
    </row>
    <row r="213" spans="1:29" x14ac:dyDescent="0.25">
      <c r="A213" s="7" t="str">
        <f>A67</f>
        <v>MW 1060-34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 s="6">
        <v>1</v>
      </c>
      <c r="C215" s="6">
        <v>2</v>
      </c>
      <c r="D215" s="6">
        <v>3</v>
      </c>
      <c r="E215" s="6">
        <v>4</v>
      </c>
      <c r="F215" s="6">
        <v>5</v>
      </c>
      <c r="G215" s="6">
        <v>6</v>
      </c>
      <c r="H215" s="6">
        <v>7</v>
      </c>
      <c r="I215" s="6">
        <v>8</v>
      </c>
      <c r="L215" s="6">
        <v>1</v>
      </c>
      <c r="M215" s="6">
        <v>2</v>
      </c>
      <c r="N215" s="6">
        <v>3</v>
      </c>
      <c r="O215" s="6">
        <v>4</v>
      </c>
      <c r="P215" s="6">
        <v>5</v>
      </c>
      <c r="Q215" s="6">
        <v>6</v>
      </c>
      <c r="R215" s="6">
        <v>7</v>
      </c>
      <c r="S215" s="6">
        <v>8</v>
      </c>
      <c r="V215" s="6">
        <v>1</v>
      </c>
      <c r="W215" s="6">
        <v>2</v>
      </c>
      <c r="X215" s="6">
        <v>3</v>
      </c>
      <c r="Y215" s="6">
        <v>4</v>
      </c>
      <c r="Z215" s="6">
        <v>5</v>
      </c>
      <c r="AA215" s="6">
        <v>6</v>
      </c>
      <c r="AB215" s="6">
        <v>7</v>
      </c>
      <c r="AC215" s="6">
        <v>8</v>
      </c>
    </row>
    <row r="216" spans="1:29" x14ac:dyDescent="0.25">
      <c r="A216" t="s">
        <v>1658</v>
      </c>
      <c r="B216" s="6">
        <v>56059</v>
      </c>
      <c r="C216" s="6">
        <v>52238</v>
      </c>
      <c r="D216" s="6">
        <v>58332</v>
      </c>
      <c r="E216" s="6">
        <v>55503</v>
      </c>
      <c r="F216" s="6">
        <v>56555</v>
      </c>
      <c r="G216" s="6">
        <v>57580</v>
      </c>
      <c r="H216" s="6">
        <v>57625</v>
      </c>
      <c r="I216" s="6">
        <v>52309</v>
      </c>
      <c r="K216" t="s">
        <v>1658</v>
      </c>
      <c r="L216" s="109">
        <f>B216-$E$222</f>
        <v>47531.666666666664</v>
      </c>
      <c r="M216" s="109">
        <f t="shared" ref="M216:S221" si="37">C216-$E$222</f>
        <v>43710.666666666664</v>
      </c>
      <c r="N216" s="109">
        <f t="shared" si="37"/>
        <v>49804.666666666664</v>
      </c>
      <c r="O216" s="109">
        <f t="shared" si="37"/>
        <v>46975.666666666664</v>
      </c>
      <c r="P216" s="109">
        <f t="shared" si="37"/>
        <v>48027.666666666664</v>
      </c>
      <c r="Q216" s="109">
        <f t="shared" si="37"/>
        <v>49052.666666666664</v>
      </c>
      <c r="R216" s="109">
        <f t="shared" si="37"/>
        <v>49097.666666666664</v>
      </c>
      <c r="S216" s="109">
        <f t="shared" si="37"/>
        <v>43781.666666666664</v>
      </c>
      <c r="U216" t="s">
        <v>1658</v>
      </c>
      <c r="V216" s="108">
        <f t="shared" ref="V216:AC221" si="38">L216/$O$222*100</f>
        <v>99.732126620878731</v>
      </c>
      <c r="W216" s="108">
        <f t="shared" si="38"/>
        <v>91.71480927135643</v>
      </c>
      <c r="X216" s="108">
        <f t="shared" si="38"/>
        <v>104.50139182251814</v>
      </c>
      <c r="Y216" s="108">
        <f t="shared" si="38"/>
        <v>98.565513575515112</v>
      </c>
      <c r="Z216" s="108">
        <f t="shared" si="38"/>
        <v>100.77284617213836</v>
      </c>
      <c r="AA216" s="108">
        <f t="shared" si="38"/>
        <v>102.92352669641483</v>
      </c>
      <c r="AB216" s="108">
        <f t="shared" si="38"/>
        <v>103.0179468169928</v>
      </c>
      <c r="AC216" s="108">
        <f t="shared" si="38"/>
        <v>91.863783239379472</v>
      </c>
    </row>
    <row r="217" spans="1:29" x14ac:dyDescent="0.25">
      <c r="A217" t="s">
        <v>1659</v>
      </c>
      <c r="B217" s="6">
        <v>53774</v>
      </c>
      <c r="C217" s="6">
        <v>58463</v>
      </c>
      <c r="D217" s="6">
        <v>53856</v>
      </c>
      <c r="E217" s="6">
        <v>54378</v>
      </c>
      <c r="F217" s="6">
        <v>55472</v>
      </c>
      <c r="G217" s="6">
        <v>55657</v>
      </c>
      <c r="H217" s="6">
        <v>53724</v>
      </c>
      <c r="I217" s="6">
        <v>8612</v>
      </c>
      <c r="K217" t="s">
        <v>1659</v>
      </c>
      <c r="L217" s="109">
        <f t="shared" ref="L217:L221" si="39">B217-$E$222</f>
        <v>45246.666666666664</v>
      </c>
      <c r="M217" s="109">
        <f t="shared" si="37"/>
        <v>49935.666666666664</v>
      </c>
      <c r="N217" s="109">
        <f t="shared" si="37"/>
        <v>45328.666666666664</v>
      </c>
      <c r="O217" s="109">
        <f t="shared" si="37"/>
        <v>45850.666666666664</v>
      </c>
      <c r="P217" s="109">
        <f t="shared" si="37"/>
        <v>46944.666666666664</v>
      </c>
      <c r="Q217" s="109">
        <f t="shared" si="37"/>
        <v>47129.666666666664</v>
      </c>
      <c r="R217" s="109">
        <f t="shared" si="37"/>
        <v>45196.666666666664</v>
      </c>
      <c r="S217" s="109">
        <f t="shared" si="37"/>
        <v>84.66666666666606</v>
      </c>
      <c r="U217" t="s">
        <v>1659</v>
      </c>
      <c r="V217" s="108">
        <f t="shared" si="38"/>
        <v>94.937682720418508</v>
      </c>
      <c r="W217" s="108">
        <f t="shared" si="38"/>
        <v>104.77625928464518</v>
      </c>
      <c r="X217" s="108">
        <f t="shared" si="38"/>
        <v>95.109737162360631</v>
      </c>
      <c r="Y217" s="108">
        <f t="shared" si="38"/>
        <v>96.205010561065336</v>
      </c>
      <c r="Z217" s="108">
        <f t="shared" si="38"/>
        <v>98.500468603561373</v>
      </c>
      <c r="AA217" s="108">
        <f t="shared" si="38"/>
        <v>98.888640210382007</v>
      </c>
      <c r="AB217" s="108">
        <f t="shared" si="38"/>
        <v>94.832771475331853</v>
      </c>
      <c r="AC217" s="108">
        <f t="shared" si="38"/>
        <v>0.17764970834673738</v>
      </c>
    </row>
    <row r="218" spans="1:29" x14ac:dyDescent="0.25">
      <c r="A218" t="s">
        <v>1660</v>
      </c>
      <c r="B218" s="6">
        <v>58727</v>
      </c>
      <c r="C218" s="6">
        <v>51464</v>
      </c>
      <c r="D218" s="6">
        <v>56288</v>
      </c>
      <c r="E218" s="6">
        <v>54309</v>
      </c>
      <c r="F218" s="6">
        <v>55236</v>
      </c>
      <c r="G218" s="6">
        <v>52963</v>
      </c>
      <c r="H218" s="6">
        <v>55771</v>
      </c>
      <c r="I218" s="6">
        <v>51481</v>
      </c>
      <c r="K218" t="s">
        <v>1660</v>
      </c>
      <c r="L218" s="109">
        <f t="shared" si="39"/>
        <v>50199.666666666664</v>
      </c>
      <c r="M218" s="109">
        <f t="shared" si="37"/>
        <v>42936.666666666664</v>
      </c>
      <c r="N218" s="109">
        <f t="shared" si="37"/>
        <v>47760.666666666664</v>
      </c>
      <c r="O218" s="109">
        <f t="shared" si="37"/>
        <v>45781.666666666664</v>
      </c>
      <c r="P218" s="109">
        <f t="shared" si="37"/>
        <v>46708.666666666664</v>
      </c>
      <c r="Q218" s="109">
        <f t="shared" si="37"/>
        <v>44435.666666666664</v>
      </c>
      <c r="R218" s="109">
        <f t="shared" si="37"/>
        <v>47243.666666666664</v>
      </c>
      <c r="S218" s="109">
        <f t="shared" si="37"/>
        <v>42953.666666666664</v>
      </c>
      <c r="U218" t="s">
        <v>1660</v>
      </c>
      <c r="V218" s="108">
        <f t="shared" si="38"/>
        <v>105.33019065870273</v>
      </c>
      <c r="W218" s="108">
        <f t="shared" si="38"/>
        <v>90.090783197414979</v>
      </c>
      <c r="X218" s="108">
        <f t="shared" si="38"/>
        <v>100.21262012337561</v>
      </c>
      <c r="Y218" s="108">
        <f t="shared" si="38"/>
        <v>96.060233042845738</v>
      </c>
      <c r="Z218" s="108">
        <f t="shared" si="38"/>
        <v>98.005287526752355</v>
      </c>
      <c r="AA218" s="108">
        <f t="shared" si="38"/>
        <v>93.236022325112941</v>
      </c>
      <c r="AB218" s="108">
        <f t="shared" si="38"/>
        <v>99.127837849179585</v>
      </c>
      <c r="AC218" s="108">
        <f t="shared" si="38"/>
        <v>90.126453020744449</v>
      </c>
    </row>
    <row r="219" spans="1:29" x14ac:dyDescent="0.25">
      <c r="A219" t="s">
        <v>1661</v>
      </c>
      <c r="B219" s="6">
        <v>52346</v>
      </c>
      <c r="C219" s="6">
        <v>53342</v>
      </c>
      <c r="D219" s="6">
        <v>54483</v>
      </c>
      <c r="E219" s="6">
        <v>56546</v>
      </c>
      <c r="F219" s="6">
        <v>55444</v>
      </c>
      <c r="G219" s="6">
        <v>54649</v>
      </c>
      <c r="H219" s="6">
        <v>56417</v>
      </c>
      <c r="I219" s="6">
        <v>48009</v>
      </c>
      <c r="K219" t="s">
        <v>1661</v>
      </c>
      <c r="L219" s="109">
        <f t="shared" si="39"/>
        <v>43818.666666666664</v>
      </c>
      <c r="M219" s="109">
        <f t="shared" si="37"/>
        <v>44814.666666666664</v>
      </c>
      <c r="N219" s="109">
        <f t="shared" si="37"/>
        <v>45955.666666666664</v>
      </c>
      <c r="O219" s="109">
        <f t="shared" si="37"/>
        <v>48018.666666666664</v>
      </c>
      <c r="P219" s="109">
        <f t="shared" si="37"/>
        <v>46916.666666666664</v>
      </c>
      <c r="Q219" s="109">
        <f t="shared" si="37"/>
        <v>46121.666666666664</v>
      </c>
      <c r="R219" s="109">
        <f t="shared" si="37"/>
        <v>47889.666666666664</v>
      </c>
      <c r="S219" s="109">
        <f t="shared" si="37"/>
        <v>39481.666666666664</v>
      </c>
      <c r="U219" t="s">
        <v>1661</v>
      </c>
      <c r="V219" s="108">
        <f t="shared" si="38"/>
        <v>91.941417560743602</v>
      </c>
      <c r="W219" s="108">
        <f t="shared" si="38"/>
        <v>94.031249562869803</v>
      </c>
      <c r="X219" s="108">
        <f t="shared" si="38"/>
        <v>96.425324175747306</v>
      </c>
      <c r="Y219" s="108">
        <f t="shared" si="38"/>
        <v>100.75396214802277</v>
      </c>
      <c r="Z219" s="108">
        <f t="shared" si="38"/>
        <v>98.44171830631285</v>
      </c>
      <c r="AA219" s="108">
        <f t="shared" si="38"/>
        <v>96.773629509435011</v>
      </c>
      <c r="AB219" s="108">
        <f t="shared" si="38"/>
        <v>100.48329113569918</v>
      </c>
      <c r="AC219" s="108">
        <f t="shared" si="38"/>
        <v>82.841416161927</v>
      </c>
    </row>
    <row r="220" spans="1:29" x14ac:dyDescent="0.25">
      <c r="A220" t="s">
        <v>1662</v>
      </c>
      <c r="B220" s="6">
        <v>51661</v>
      </c>
      <c r="C220" s="6">
        <v>58696</v>
      </c>
      <c r="D220" s="6">
        <v>55433</v>
      </c>
      <c r="E220" s="6">
        <v>59151</v>
      </c>
      <c r="F220" s="6">
        <v>58180</v>
      </c>
      <c r="G220" s="6">
        <v>54375</v>
      </c>
      <c r="H220" s="6">
        <v>58202</v>
      </c>
      <c r="I220" s="6">
        <v>58335</v>
      </c>
      <c r="K220" t="s">
        <v>1662</v>
      </c>
      <c r="L220" s="109">
        <f t="shared" si="39"/>
        <v>43133.666666666664</v>
      </c>
      <c r="M220" s="109">
        <f t="shared" si="37"/>
        <v>50168.666666666664</v>
      </c>
      <c r="N220" s="109">
        <f t="shared" si="37"/>
        <v>46905.666666666664</v>
      </c>
      <c r="O220" s="109">
        <f t="shared" si="37"/>
        <v>50623.666666666664</v>
      </c>
      <c r="P220" s="109">
        <f t="shared" si="37"/>
        <v>49652.666666666664</v>
      </c>
      <c r="Q220" s="109">
        <f t="shared" si="37"/>
        <v>45847.666666666664</v>
      </c>
      <c r="R220" s="109">
        <f t="shared" si="37"/>
        <v>49674.666666666664</v>
      </c>
      <c r="S220" s="109">
        <f t="shared" si="37"/>
        <v>49807.666666666664</v>
      </c>
      <c r="U220" t="s">
        <v>1662</v>
      </c>
      <c r="V220" s="108">
        <f t="shared" si="38"/>
        <v>90.504133503056408</v>
      </c>
      <c r="W220" s="108">
        <f t="shared" si="38"/>
        <v>105.26514568674901</v>
      </c>
      <c r="X220" s="108">
        <f t="shared" si="38"/>
        <v>98.418637832393784</v>
      </c>
      <c r="Y220" s="108">
        <f t="shared" si="38"/>
        <v>106.21983801703759</v>
      </c>
      <c r="Z220" s="108">
        <f t="shared" si="38"/>
        <v>104.18246163745471</v>
      </c>
      <c r="AA220" s="108">
        <f t="shared" si="38"/>
        <v>96.198715886360134</v>
      </c>
      <c r="AB220" s="108">
        <f t="shared" si="38"/>
        <v>104.22862258529284</v>
      </c>
      <c r="AC220" s="108">
        <f t="shared" si="38"/>
        <v>104.50768649722333</v>
      </c>
    </row>
    <row r="221" spans="1:29" x14ac:dyDescent="0.25">
      <c r="A221" t="s">
        <v>1663</v>
      </c>
      <c r="B221" s="6">
        <v>11128</v>
      </c>
      <c r="C221" s="6">
        <v>59813</v>
      </c>
      <c r="D221" s="6">
        <v>57903</v>
      </c>
      <c r="E221" s="6">
        <v>55616</v>
      </c>
      <c r="F221" s="6">
        <v>56340</v>
      </c>
      <c r="G221" s="6">
        <v>56865</v>
      </c>
      <c r="H221" s="6">
        <v>56598</v>
      </c>
      <c r="I221" s="6">
        <v>55254</v>
      </c>
      <c r="K221" t="s">
        <v>1663</v>
      </c>
      <c r="L221" s="109">
        <f t="shared" si="39"/>
        <v>2600.6666666666661</v>
      </c>
      <c r="M221" s="109">
        <f t="shared" si="37"/>
        <v>51285.666666666664</v>
      </c>
      <c r="N221" s="109">
        <f t="shared" si="37"/>
        <v>49375.666666666664</v>
      </c>
      <c r="O221" s="109">
        <f t="shared" si="37"/>
        <v>47088.666666666664</v>
      </c>
      <c r="P221" s="109">
        <f t="shared" si="37"/>
        <v>47812.666666666664</v>
      </c>
      <c r="Q221" s="109">
        <f t="shared" si="37"/>
        <v>48337.666666666664</v>
      </c>
      <c r="R221" s="109">
        <f t="shared" si="37"/>
        <v>48070.666666666664</v>
      </c>
      <c r="S221" s="109">
        <f t="shared" si="37"/>
        <v>46726.666666666664</v>
      </c>
      <c r="U221" t="s">
        <v>1663</v>
      </c>
      <c r="V221" s="108">
        <f t="shared" si="38"/>
        <v>5.4567835611073017</v>
      </c>
      <c r="W221" s="108">
        <f t="shared" si="38"/>
        <v>107.60886290198491</v>
      </c>
      <c r="X221" s="108">
        <f t="shared" si="38"/>
        <v>103.60125333967463</v>
      </c>
      <c r="Y221" s="108">
        <f t="shared" si="38"/>
        <v>98.802612989410946</v>
      </c>
      <c r="Z221" s="108">
        <f t="shared" si="38"/>
        <v>100.32172781826574</v>
      </c>
      <c r="AA221" s="108">
        <f t="shared" si="38"/>
        <v>101.42329589167562</v>
      </c>
      <c r="AB221" s="108">
        <f t="shared" si="38"/>
        <v>100.86306984291289</v>
      </c>
      <c r="AC221" s="108">
        <f t="shared" si="38"/>
        <v>98.043055574983555</v>
      </c>
    </row>
    <row r="222" spans="1:29" x14ac:dyDescent="0.25">
      <c r="A222" t="s">
        <v>1664</v>
      </c>
      <c r="B222" s="6">
        <v>8277</v>
      </c>
      <c r="C222" s="6">
        <v>8800</v>
      </c>
      <c r="D222" s="6">
        <v>8505</v>
      </c>
      <c r="E222" s="109">
        <f>AVERAGE(B222:D222)</f>
        <v>8527.3333333333339</v>
      </c>
      <c r="F222" s="6"/>
      <c r="G222" s="6"/>
      <c r="H222" s="6"/>
      <c r="I222" s="6"/>
      <c r="L222" s="6"/>
      <c r="M222" s="6"/>
      <c r="N222" s="6"/>
      <c r="O222" s="109">
        <f>AVERAGE(L216:L218)</f>
        <v>47659.333333333336</v>
      </c>
      <c r="P222" s="6"/>
      <c r="Q222" s="6"/>
      <c r="R222" s="6"/>
      <c r="S222" s="6"/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 s="6">
        <v>1</v>
      </c>
      <c r="C227" s="6">
        <v>2</v>
      </c>
      <c r="D227" s="6">
        <v>3</v>
      </c>
      <c r="E227" s="6">
        <v>4</v>
      </c>
      <c r="F227" s="6">
        <v>5</v>
      </c>
      <c r="G227" s="6">
        <v>6</v>
      </c>
      <c r="H227" s="6">
        <v>7</v>
      </c>
      <c r="I227" s="6">
        <v>8</v>
      </c>
      <c r="L227" s="6">
        <v>1</v>
      </c>
      <c r="M227" s="6">
        <v>2</v>
      </c>
      <c r="N227" s="6">
        <v>3</v>
      </c>
      <c r="O227" s="6">
        <v>4</v>
      </c>
      <c r="P227" s="6">
        <v>5</v>
      </c>
      <c r="Q227" s="6">
        <v>6</v>
      </c>
      <c r="R227" s="6">
        <v>7</v>
      </c>
      <c r="S227" s="6">
        <v>8</v>
      </c>
    </row>
    <row r="228" spans="1:19" x14ac:dyDescent="0.25">
      <c r="A228" t="s">
        <v>1658</v>
      </c>
      <c r="B228" s="108">
        <f t="shared" ref="B228:I233" si="40">AVERAGE(V216,V203,V190)</f>
        <v>104.38394870194649</v>
      </c>
      <c r="C228" s="108">
        <f t="shared" si="40"/>
        <v>98.891972204401881</v>
      </c>
      <c r="D228" s="108">
        <f t="shared" si="40"/>
        <v>108.12460666517302</v>
      </c>
      <c r="E228" s="108">
        <f t="shared" si="40"/>
        <v>98.592891310730394</v>
      </c>
      <c r="F228" s="108">
        <f t="shared" si="40"/>
        <v>104.48210171903406</v>
      </c>
      <c r="G228" s="108">
        <f t="shared" si="40"/>
        <v>110.55669946690917</v>
      </c>
      <c r="H228" s="108">
        <f t="shared" si="40"/>
        <v>107.52791079232328</v>
      </c>
      <c r="I228" s="108">
        <f t="shared" si="40"/>
        <v>98.760803885625251</v>
      </c>
      <c r="K228" t="s">
        <v>1658</v>
      </c>
      <c r="L228" s="107">
        <f t="shared" ref="L228:S233" si="41">STDEV(V216,V203,V190)/SQRT(3)</f>
        <v>4.6558403543476956</v>
      </c>
      <c r="M228" s="107">
        <f t="shared" si="41"/>
        <v>7.3017807366795493</v>
      </c>
      <c r="N228" s="107">
        <f t="shared" si="41"/>
        <v>3.5559144231977706</v>
      </c>
      <c r="O228" s="107">
        <f t="shared" si="41"/>
        <v>5.0446130890880139E-2</v>
      </c>
      <c r="P228" s="107">
        <f t="shared" si="41"/>
        <v>3.6976700797121347</v>
      </c>
      <c r="Q228" s="107">
        <f t="shared" si="41"/>
        <v>7.589366516231479</v>
      </c>
      <c r="R228" s="107">
        <f t="shared" si="41"/>
        <v>4.4647758227250955</v>
      </c>
      <c r="S228" s="107">
        <f t="shared" si="41"/>
        <v>7.019405178517701</v>
      </c>
    </row>
    <row r="229" spans="1:19" x14ac:dyDescent="0.25">
      <c r="A229" t="s">
        <v>1659</v>
      </c>
      <c r="B229" s="108">
        <f t="shared" si="40"/>
        <v>94.44914615818017</v>
      </c>
      <c r="C229" s="108">
        <f t="shared" si="40"/>
        <v>104.55959145521285</v>
      </c>
      <c r="D229" s="108">
        <f t="shared" si="40"/>
        <v>97.550972556459541</v>
      </c>
      <c r="E229" s="108">
        <f t="shared" si="40"/>
        <v>99.360286602722454</v>
      </c>
      <c r="F229" s="108">
        <f t="shared" si="40"/>
        <v>98.855119818386655</v>
      </c>
      <c r="G229" s="108">
        <f t="shared" si="40"/>
        <v>102.15819885028412</v>
      </c>
      <c r="H229" s="108">
        <f t="shared" si="40"/>
        <v>101.13749029052481</v>
      </c>
      <c r="I229" s="108">
        <f t="shared" si="40"/>
        <v>32.680116174418494</v>
      </c>
      <c r="K229" t="s">
        <v>1659</v>
      </c>
      <c r="L229" s="107">
        <f t="shared" si="41"/>
        <v>0.41493157168655315</v>
      </c>
      <c r="M229" s="107">
        <f t="shared" si="41"/>
        <v>0.29125604646654396</v>
      </c>
      <c r="N229" s="107">
        <f t="shared" si="41"/>
        <v>2.5149384812452986</v>
      </c>
      <c r="O229" s="107">
        <f t="shared" si="41"/>
        <v>3.212363235854276</v>
      </c>
      <c r="P229" s="107">
        <f t="shared" si="41"/>
        <v>0.37736538834096967</v>
      </c>
      <c r="Q229" s="107">
        <f t="shared" si="41"/>
        <v>3.2862414468748748</v>
      </c>
      <c r="R229" s="107">
        <f t="shared" si="41"/>
        <v>6.3823762750627893</v>
      </c>
      <c r="S229" s="107">
        <f t="shared" si="41"/>
        <v>34.010637087902587</v>
      </c>
    </row>
    <row r="230" spans="1:19" x14ac:dyDescent="0.25">
      <c r="A230" t="s">
        <v>1660</v>
      </c>
      <c r="B230" s="108">
        <f t="shared" si="40"/>
        <v>101.16690513987329</v>
      </c>
      <c r="C230" s="108">
        <f t="shared" si="40"/>
        <v>91.998286824134937</v>
      </c>
      <c r="D230" s="108">
        <f t="shared" si="40"/>
        <v>107.58445808009907</v>
      </c>
      <c r="E230" s="108">
        <f t="shared" si="40"/>
        <v>98.642501072584651</v>
      </c>
      <c r="F230" s="108">
        <f t="shared" si="40"/>
        <v>102.19770494458936</v>
      </c>
      <c r="G230" s="108">
        <f t="shared" si="40"/>
        <v>101.43969936895176</v>
      </c>
      <c r="H230" s="108">
        <f t="shared" si="40"/>
        <v>103.47167307692092</v>
      </c>
      <c r="I230" s="108">
        <f t="shared" si="40"/>
        <v>93.488535009484693</v>
      </c>
      <c r="K230" t="s">
        <v>1660</v>
      </c>
      <c r="L230" s="107">
        <f t="shared" si="41"/>
        <v>4.2434813416877084</v>
      </c>
      <c r="M230" s="107">
        <f t="shared" si="41"/>
        <v>2.0579166011368177</v>
      </c>
      <c r="N230" s="107">
        <f t="shared" si="41"/>
        <v>7.3686492065473193</v>
      </c>
      <c r="O230" s="107">
        <f t="shared" si="41"/>
        <v>2.6415788865140524</v>
      </c>
      <c r="P230" s="107">
        <f t="shared" si="41"/>
        <v>4.2223704178010966</v>
      </c>
      <c r="Q230" s="107">
        <f t="shared" si="41"/>
        <v>8.3053330125867575</v>
      </c>
      <c r="R230" s="107">
        <f t="shared" si="41"/>
        <v>4.3569228863205582</v>
      </c>
      <c r="S230" s="107">
        <f t="shared" si="41"/>
        <v>3.5112113686228845</v>
      </c>
    </row>
    <row r="231" spans="1:19" x14ac:dyDescent="0.25">
      <c r="A231" t="s">
        <v>1661</v>
      </c>
      <c r="B231" s="108">
        <f t="shared" si="40"/>
        <v>93.020407442316511</v>
      </c>
      <c r="C231" s="108">
        <f t="shared" si="40"/>
        <v>97.172366990428372</v>
      </c>
      <c r="D231" s="108">
        <f t="shared" si="40"/>
        <v>97.262977817558905</v>
      </c>
      <c r="E231" s="108">
        <f t="shared" si="40"/>
        <v>101.89927293594344</v>
      </c>
      <c r="F231" s="108">
        <f t="shared" si="40"/>
        <v>107.25353025713839</v>
      </c>
      <c r="G231" s="108">
        <f t="shared" si="40"/>
        <v>103.87565373285524</v>
      </c>
      <c r="H231" s="108">
        <f t="shared" si="40"/>
        <v>103.22257408280302</v>
      </c>
      <c r="I231" s="108">
        <f t="shared" si="40"/>
        <v>90.773296942024672</v>
      </c>
      <c r="K231" t="s">
        <v>1661</v>
      </c>
      <c r="L231" s="107">
        <f t="shared" si="41"/>
        <v>1.201883945885186</v>
      </c>
      <c r="M231" s="107">
        <f t="shared" si="41"/>
        <v>3.231053077079959</v>
      </c>
      <c r="N231" s="107">
        <f t="shared" si="41"/>
        <v>0.89180574651063593</v>
      </c>
      <c r="O231" s="107">
        <f t="shared" si="41"/>
        <v>1.1340212905621649</v>
      </c>
      <c r="P231" s="107">
        <f t="shared" si="41"/>
        <v>8.8351941231678346</v>
      </c>
      <c r="Q231" s="107">
        <f t="shared" si="41"/>
        <v>7.1504694805916911</v>
      </c>
      <c r="R231" s="107">
        <f t="shared" si="41"/>
        <v>2.7320375165447981</v>
      </c>
      <c r="S231" s="107">
        <f t="shared" si="41"/>
        <v>8.1905813864000567</v>
      </c>
    </row>
    <row r="232" spans="1:19" x14ac:dyDescent="0.25">
      <c r="A232" t="s">
        <v>1662</v>
      </c>
      <c r="B232" s="108">
        <f t="shared" si="40"/>
        <v>94.381338940936587</v>
      </c>
      <c r="C232" s="108">
        <f t="shared" si="40"/>
        <v>107.58881970342334</v>
      </c>
      <c r="D232" s="108">
        <f t="shared" si="40"/>
        <v>107.38186466793395</v>
      </c>
      <c r="E232" s="108">
        <f t="shared" si="40"/>
        <v>108.51539642447399</v>
      </c>
      <c r="F232" s="108">
        <f t="shared" si="40"/>
        <v>106.68016116462393</v>
      </c>
      <c r="G232" s="108">
        <f t="shared" si="40"/>
        <v>99.39728739003084</v>
      </c>
      <c r="H232" s="108">
        <f t="shared" si="40"/>
        <v>108.29028615217236</v>
      </c>
      <c r="I232" s="108">
        <f t="shared" si="40"/>
        <v>107.09094336777882</v>
      </c>
      <c r="K232" t="s">
        <v>1662</v>
      </c>
      <c r="L232" s="107">
        <f t="shared" si="41"/>
        <v>4.0204700416828478</v>
      </c>
      <c r="M232" s="107">
        <f t="shared" si="41"/>
        <v>2.2451677746465046</v>
      </c>
      <c r="N232" s="107">
        <f t="shared" si="41"/>
        <v>8.9869553083799456</v>
      </c>
      <c r="O232" s="107">
        <f t="shared" si="41"/>
        <v>2.2029287625625598</v>
      </c>
      <c r="P232" s="107">
        <f t="shared" si="41"/>
        <v>2.4352382632632463</v>
      </c>
      <c r="Q232" s="107">
        <f t="shared" si="41"/>
        <v>3.2557514188947505</v>
      </c>
      <c r="R232" s="107">
        <f t="shared" si="41"/>
        <v>3.9984082983594913</v>
      </c>
      <c r="S232" s="107">
        <f t="shared" si="41"/>
        <v>2.5159512057280922</v>
      </c>
    </row>
    <row r="233" spans="1:19" x14ac:dyDescent="0.25">
      <c r="A233" t="s">
        <v>1663</v>
      </c>
      <c r="B233" s="108">
        <f t="shared" si="40"/>
        <v>3.8309941623353261</v>
      </c>
      <c r="C233" s="108">
        <f t="shared" si="40"/>
        <v>109.92566788601509</v>
      </c>
      <c r="D233" s="108">
        <f t="shared" si="40"/>
        <v>103.70399035714576</v>
      </c>
      <c r="E233" s="108">
        <f t="shared" si="40"/>
        <v>106.80181363471371</v>
      </c>
      <c r="F233" s="108">
        <f t="shared" si="40"/>
        <v>99.181613263954077</v>
      </c>
      <c r="G233" s="108">
        <f t="shared" si="40"/>
        <v>104.33817797159925</v>
      </c>
      <c r="H233" s="108">
        <f t="shared" si="40"/>
        <v>106.74461267198801</v>
      </c>
      <c r="I233" s="108">
        <f t="shared" si="40"/>
        <v>107.53482147064733</v>
      </c>
      <c r="K233" t="s">
        <v>1663</v>
      </c>
      <c r="L233" s="107">
        <f t="shared" si="41"/>
        <v>0.84464225148525085</v>
      </c>
      <c r="M233" s="107">
        <f t="shared" si="41"/>
        <v>2.2036687729792415</v>
      </c>
      <c r="N233" s="107">
        <f t="shared" si="41"/>
        <v>5.784873641255097E-2</v>
      </c>
      <c r="O233" s="107">
        <f t="shared" si="41"/>
        <v>8.0171663439315815</v>
      </c>
      <c r="P233" s="107">
        <f t="shared" si="41"/>
        <v>1.1449433743854736</v>
      </c>
      <c r="Q233" s="107">
        <f t="shared" si="41"/>
        <v>2.8935610431654837</v>
      </c>
      <c r="R233" s="107">
        <f t="shared" si="41"/>
        <v>5.8686028459359276</v>
      </c>
      <c r="S233" s="107">
        <f t="shared" si="41"/>
        <v>9.521132181926701</v>
      </c>
    </row>
  </sheetData>
  <mergeCells count="20">
    <mergeCell ref="C180:I180"/>
    <mergeCell ref="B181:D181"/>
    <mergeCell ref="B118:D118"/>
    <mergeCell ref="C175:I175"/>
    <mergeCell ref="C176:I176"/>
    <mergeCell ref="C177:I177"/>
    <mergeCell ref="C178:I178"/>
    <mergeCell ref="C179:I179"/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X233"/>
  <sheetViews>
    <sheetView topLeftCell="A97" workbookViewId="0">
      <selection activeCell="A106" sqref="A106:B108"/>
    </sheetView>
  </sheetViews>
  <sheetFormatPr defaultRowHeight="15" x14ac:dyDescent="0.25"/>
  <cols>
    <col min="1" max="1" width="12.28515625" customWidth="1"/>
    <col min="2" max="2" width="10" bestFit="1" customWidth="1"/>
    <col min="3" max="3" width="9.42578125" bestFit="1" customWidth="1"/>
    <col min="4" max="7" width="9.7109375" bestFit="1" customWidth="1"/>
    <col min="8" max="8" width="9.5703125" bestFit="1" customWidth="1"/>
    <col min="9" max="9" width="9.7109375" bestFit="1" customWidth="1"/>
    <col min="10" max="10" width="11.28515625" customWidth="1"/>
    <col min="11" max="11" width="9.42578125" bestFit="1" customWidth="1"/>
    <col min="12" max="19" width="9.140625" customWidth="1"/>
    <col min="20" max="22" width="9.7109375" bestFit="1" customWidth="1"/>
    <col min="23" max="23" width="9.42578125" bestFit="1" customWidth="1"/>
    <col min="24" max="26" width="9.7109375" bestFit="1" customWidth="1"/>
    <col min="27" max="27" width="9.42578125" bestFit="1" customWidth="1"/>
    <col min="28" max="28" width="9.7109375" bestFit="1" customWidth="1"/>
    <col min="29" max="29" width="9.42578125" bestFit="1" customWidth="1"/>
    <col min="30" max="30" width="9.5703125" bestFit="1" customWidth="1"/>
    <col min="31" max="36" width="9.7109375" bestFit="1" customWidth="1"/>
    <col min="37" max="37" width="9.5703125" bestFit="1" customWidth="1"/>
    <col min="38" max="38" width="9.7109375" bestFit="1" customWidth="1"/>
    <col min="39" max="39" width="9.5703125" bestFit="1" customWidth="1"/>
    <col min="40" max="41" width="9.7109375" bestFit="1" customWidth="1"/>
    <col min="42" max="44" width="9.42578125" bestFit="1" customWidth="1"/>
    <col min="45" max="49" width="9.7109375" bestFit="1" customWidth="1"/>
  </cols>
  <sheetData>
    <row r="1" spans="1:11" x14ac:dyDescent="0.25">
      <c r="A1" s="7" t="s">
        <v>1677</v>
      </c>
      <c r="I1" s="102" t="s">
        <v>1678</v>
      </c>
      <c r="J1" t="s">
        <v>1901</v>
      </c>
      <c r="K1" s="7" t="s">
        <v>1679</v>
      </c>
    </row>
    <row r="2" spans="1:11" x14ac:dyDescent="0.25">
      <c r="A2" s="7" t="s">
        <v>1680</v>
      </c>
      <c r="J2" t="s">
        <v>2503</v>
      </c>
    </row>
    <row r="3" spans="1:11" x14ac:dyDescent="0.25">
      <c r="A3" s="53" t="s">
        <v>1681</v>
      </c>
      <c r="B3" s="17">
        <v>42528</v>
      </c>
      <c r="J3" t="s">
        <v>2504</v>
      </c>
    </row>
    <row r="4" spans="1:11" x14ac:dyDescent="0.25">
      <c r="A4" s="7" t="s">
        <v>1682</v>
      </c>
      <c r="B4" s="17">
        <v>42515</v>
      </c>
      <c r="I4" s="102" t="s">
        <v>1683</v>
      </c>
      <c r="J4" t="s">
        <v>2505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14" t="s">
        <v>1644</v>
      </c>
      <c r="C12" s="226" t="str">
        <f>D23</f>
        <v>TX008702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14" t="s">
        <v>1644</v>
      </c>
      <c r="C13" s="226" t="str">
        <f t="shared" ref="C13:C17" si="0">D24</f>
        <v>TX015415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14" t="s">
        <v>1644</v>
      </c>
      <c r="C14" s="226" t="str">
        <f t="shared" si="0"/>
        <v>TX015526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14" t="s">
        <v>1686</v>
      </c>
      <c r="C15" s="226" t="str">
        <f t="shared" si="0"/>
        <v>TX010369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14" t="s">
        <v>1686</v>
      </c>
      <c r="C16" s="226" t="str">
        <f t="shared" si="0"/>
        <v>TX003365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14" t="s">
        <v>1687</v>
      </c>
      <c r="C17" s="226" t="str">
        <f t="shared" si="0"/>
        <v>TX000926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161" t="s">
        <v>1653</v>
      </c>
      <c r="B22" s="161" t="s">
        <v>1654</v>
      </c>
      <c r="C22" s="161" t="s">
        <v>1655</v>
      </c>
      <c r="D22" s="161" t="s">
        <v>1656</v>
      </c>
      <c r="E22" s="162" t="s">
        <v>1657</v>
      </c>
      <c r="F22" s="161" t="s">
        <v>1645</v>
      </c>
      <c r="G22" s="161" t="s">
        <v>1646</v>
      </c>
      <c r="H22" s="163"/>
      <c r="I22" s="164" t="s">
        <v>1811</v>
      </c>
      <c r="J22" s="164" t="s">
        <v>1824</v>
      </c>
    </row>
    <row r="23" spans="1:10" x14ac:dyDescent="0.25">
      <c r="A23" t="s">
        <v>869</v>
      </c>
      <c r="B23" t="s">
        <v>259</v>
      </c>
      <c r="C23">
        <v>20</v>
      </c>
      <c r="D23" t="s">
        <v>1076</v>
      </c>
      <c r="E23">
        <v>20069</v>
      </c>
      <c r="F23" s="18" t="s">
        <v>1077</v>
      </c>
      <c r="G23" t="s">
        <v>1078</v>
      </c>
      <c r="I23">
        <v>225.3</v>
      </c>
      <c r="J23" s="112">
        <f t="shared" ref="J23:J28" si="1">I23*C23/1000*20</f>
        <v>90.12</v>
      </c>
    </row>
    <row r="24" spans="1:10" x14ac:dyDescent="0.25">
      <c r="A24" t="s">
        <v>869</v>
      </c>
      <c r="B24" t="s">
        <v>264</v>
      </c>
      <c r="C24">
        <v>20</v>
      </c>
      <c r="D24" t="s">
        <v>1080</v>
      </c>
      <c r="E24">
        <v>20205</v>
      </c>
      <c r="F24" s="18" t="s">
        <v>1081</v>
      </c>
      <c r="G24" t="s">
        <v>1082</v>
      </c>
      <c r="I24">
        <v>312.39999999999998</v>
      </c>
      <c r="J24" s="112">
        <f t="shared" si="1"/>
        <v>124.96000000000001</v>
      </c>
    </row>
    <row r="25" spans="1:10" x14ac:dyDescent="0.25">
      <c r="A25" t="s">
        <v>869</v>
      </c>
      <c r="B25" t="s">
        <v>269</v>
      </c>
      <c r="C25">
        <v>20</v>
      </c>
      <c r="D25" t="s">
        <v>1084</v>
      </c>
      <c r="E25">
        <v>22364</v>
      </c>
      <c r="F25" s="18" t="s">
        <v>1085</v>
      </c>
      <c r="G25" t="s">
        <v>1086</v>
      </c>
      <c r="I25">
        <v>290.39999999999998</v>
      </c>
      <c r="J25" s="112">
        <f t="shared" si="1"/>
        <v>116.16</v>
      </c>
    </row>
    <row r="26" spans="1:10" x14ac:dyDescent="0.25">
      <c r="A26" t="s">
        <v>869</v>
      </c>
      <c r="B26" t="s">
        <v>279</v>
      </c>
      <c r="C26">
        <v>20</v>
      </c>
      <c r="D26" t="s">
        <v>1092</v>
      </c>
      <c r="E26">
        <v>20537</v>
      </c>
      <c r="F26" s="18" t="s">
        <v>1093</v>
      </c>
      <c r="G26" t="s">
        <v>1094</v>
      </c>
      <c r="I26">
        <v>291.8</v>
      </c>
      <c r="J26" s="112">
        <f t="shared" si="1"/>
        <v>116.72</v>
      </c>
    </row>
    <row r="27" spans="1:10" x14ac:dyDescent="0.25">
      <c r="A27" t="s">
        <v>869</v>
      </c>
      <c r="B27" t="s">
        <v>284</v>
      </c>
      <c r="C27">
        <v>20</v>
      </c>
      <c r="D27" t="s">
        <v>1096</v>
      </c>
      <c r="E27">
        <v>20122</v>
      </c>
      <c r="F27" s="18" t="s">
        <v>1097</v>
      </c>
      <c r="G27" t="s">
        <v>1098</v>
      </c>
      <c r="I27">
        <v>317.3</v>
      </c>
      <c r="J27" s="112">
        <f t="shared" si="1"/>
        <v>126.92</v>
      </c>
    </row>
    <row r="28" spans="1:10" x14ac:dyDescent="0.25">
      <c r="A28" t="s">
        <v>869</v>
      </c>
      <c r="B28" t="s">
        <v>289</v>
      </c>
      <c r="C28">
        <v>20</v>
      </c>
      <c r="D28" t="s">
        <v>1100</v>
      </c>
      <c r="E28">
        <v>24280</v>
      </c>
      <c r="F28" s="18" t="s">
        <v>1101</v>
      </c>
      <c r="G28" t="s">
        <v>1102</v>
      </c>
      <c r="I28">
        <v>342.2</v>
      </c>
      <c r="J28" s="112">
        <f t="shared" si="1"/>
        <v>136.88</v>
      </c>
    </row>
    <row r="31" spans="1:10" x14ac:dyDescent="0.25">
      <c r="A31" s="7" t="str">
        <f>J1</f>
        <v>MW 1062-28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2515</v>
      </c>
    </row>
    <row r="34" spans="1:49" x14ac:dyDescent="0.25">
      <c r="A34" t="s">
        <v>1709</v>
      </c>
      <c r="B34" s="38">
        <v>42528.13480324074</v>
      </c>
    </row>
    <row r="35" spans="1:49" x14ac:dyDescent="0.25">
      <c r="A35" t="s">
        <v>1710</v>
      </c>
      <c r="B35">
        <v>2409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170" t="s">
        <v>1716</v>
      </c>
      <c r="D37" s="6" t="s">
        <v>1717</v>
      </c>
      <c r="E37" s="170" t="s">
        <v>1718</v>
      </c>
      <c r="F37" s="6" t="s">
        <v>1719</v>
      </c>
      <c r="G37" s="6" t="s">
        <v>1720</v>
      </c>
      <c r="H37" s="170" t="s">
        <v>1721</v>
      </c>
      <c r="I37" s="6" t="s">
        <v>1722</v>
      </c>
      <c r="J37" s="170" t="s">
        <v>1723</v>
      </c>
      <c r="K37" s="6" t="s">
        <v>1724</v>
      </c>
      <c r="L37" s="6" t="s">
        <v>1725</v>
      </c>
      <c r="M37" s="6" t="s">
        <v>1726</v>
      </c>
      <c r="N37" s="6" t="s">
        <v>1727</v>
      </c>
      <c r="O37" s="6" t="s">
        <v>1728</v>
      </c>
      <c r="P37" s="6" t="s">
        <v>1729</v>
      </c>
      <c r="Q37" s="170" t="s">
        <v>1730</v>
      </c>
      <c r="R37" s="170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170" t="s">
        <v>1740</v>
      </c>
      <c r="AB37" s="170" t="s">
        <v>1741</v>
      </c>
      <c r="AC37" s="6" t="s">
        <v>1742</v>
      </c>
      <c r="AD37" s="6" t="s">
        <v>1743</v>
      </c>
      <c r="AE37" s="6" t="s">
        <v>1744</v>
      </c>
      <c r="AF37" s="6" t="s">
        <v>1745</v>
      </c>
      <c r="AG37" s="6" t="s">
        <v>1746</v>
      </c>
      <c r="AH37" s="6" t="s">
        <v>1747</v>
      </c>
      <c r="AI37" s="170" t="s">
        <v>1748</v>
      </c>
      <c r="AJ37" s="170" t="s">
        <v>1749</v>
      </c>
      <c r="AK37" s="170" t="s">
        <v>1750</v>
      </c>
      <c r="AL37" s="6" t="s">
        <v>1751</v>
      </c>
      <c r="AM37" s="6" t="s">
        <v>1752</v>
      </c>
      <c r="AN37" s="170" t="s">
        <v>1753</v>
      </c>
      <c r="AO37" s="6" t="s">
        <v>1754</v>
      </c>
      <c r="AP37" s="6" t="s">
        <v>1755</v>
      </c>
      <c r="AQ37" s="170" t="s">
        <v>1756</v>
      </c>
      <c r="AR37" s="170" t="s">
        <v>1757</v>
      </c>
      <c r="AS37" s="170" t="s">
        <v>1758</v>
      </c>
      <c r="AT37" s="170" t="s">
        <v>1759</v>
      </c>
      <c r="AU37" s="6" t="s">
        <v>1760</v>
      </c>
      <c r="AV37" s="6" t="s">
        <v>1761</v>
      </c>
      <c r="AW37" s="170" t="s">
        <v>1762</v>
      </c>
    </row>
    <row r="38" spans="1:49" x14ac:dyDescent="0.25">
      <c r="A38" t="s">
        <v>1763</v>
      </c>
      <c r="B38" s="6">
        <v>9</v>
      </c>
      <c r="C38" s="171">
        <v>7</v>
      </c>
      <c r="D38" s="171">
        <v>10</v>
      </c>
      <c r="E38" s="171">
        <v>8</v>
      </c>
      <c r="F38" s="171">
        <v>11</v>
      </c>
      <c r="G38" s="171">
        <v>15</v>
      </c>
      <c r="H38" s="171">
        <v>7</v>
      </c>
      <c r="I38" s="171">
        <v>15</v>
      </c>
      <c r="J38" s="171">
        <v>4</v>
      </c>
      <c r="K38" s="171">
        <v>10</v>
      </c>
      <c r="L38" s="171">
        <v>10</v>
      </c>
      <c r="M38" s="171">
        <v>12</v>
      </c>
      <c r="N38" s="171">
        <v>10</v>
      </c>
      <c r="O38" s="171">
        <v>12</v>
      </c>
      <c r="P38" s="171">
        <v>11</v>
      </c>
      <c r="Q38" s="171">
        <v>9</v>
      </c>
      <c r="R38" s="171">
        <v>8</v>
      </c>
      <c r="S38" s="171">
        <v>12</v>
      </c>
      <c r="T38" s="171">
        <v>14</v>
      </c>
      <c r="U38" s="171">
        <v>12</v>
      </c>
      <c r="V38" s="171">
        <v>11</v>
      </c>
      <c r="W38" s="171">
        <v>10</v>
      </c>
      <c r="X38" s="171">
        <v>14</v>
      </c>
      <c r="Y38" s="171">
        <v>10</v>
      </c>
      <c r="Z38" s="171">
        <v>13</v>
      </c>
      <c r="AA38" s="171">
        <v>7</v>
      </c>
      <c r="AB38" s="171">
        <v>7</v>
      </c>
      <c r="AC38" s="171">
        <v>12</v>
      </c>
      <c r="AD38" s="171">
        <v>13</v>
      </c>
      <c r="AE38" s="171">
        <v>11</v>
      </c>
      <c r="AF38" s="171">
        <v>11</v>
      </c>
      <c r="AG38" s="171">
        <v>13</v>
      </c>
      <c r="AH38" s="171">
        <v>10</v>
      </c>
      <c r="AI38" s="171">
        <v>8</v>
      </c>
      <c r="AJ38" s="171">
        <v>6</v>
      </c>
      <c r="AK38" s="171">
        <v>7</v>
      </c>
      <c r="AL38" s="171">
        <v>11</v>
      </c>
      <c r="AM38" s="171">
        <v>12</v>
      </c>
      <c r="AN38" s="171">
        <v>9</v>
      </c>
      <c r="AO38" s="171">
        <v>11</v>
      </c>
      <c r="AP38" s="171">
        <v>10</v>
      </c>
      <c r="AQ38" s="171">
        <v>7</v>
      </c>
      <c r="AR38" s="171">
        <v>8</v>
      </c>
      <c r="AS38" s="171">
        <v>7</v>
      </c>
      <c r="AT38" s="171">
        <v>5</v>
      </c>
      <c r="AU38" s="171">
        <v>11</v>
      </c>
      <c r="AV38" s="171">
        <v>10</v>
      </c>
      <c r="AW38" s="171">
        <v>9</v>
      </c>
    </row>
    <row r="39" spans="1:49" x14ac:dyDescent="0.25">
      <c r="A39" t="s">
        <v>1764</v>
      </c>
      <c r="B39" s="6">
        <v>52.156999999999996</v>
      </c>
      <c r="C39" s="6">
        <v>30.262</v>
      </c>
      <c r="D39" s="6">
        <v>47.045999999999999</v>
      </c>
      <c r="E39" s="6">
        <v>46.93</v>
      </c>
      <c r="F39" s="6">
        <v>27.954000000000001</v>
      </c>
      <c r="G39" s="6">
        <v>58.813000000000002</v>
      </c>
      <c r="H39" s="6">
        <v>34.619999999999997</v>
      </c>
      <c r="I39" s="6">
        <v>133.76</v>
      </c>
      <c r="J39" s="6">
        <v>29.582999999999998</v>
      </c>
      <c r="K39" s="6">
        <v>52.131999999999998</v>
      </c>
      <c r="L39" s="6">
        <v>58.122</v>
      </c>
      <c r="M39" s="6">
        <v>53.353999999999999</v>
      </c>
      <c r="N39" s="6">
        <v>75.783000000000001</v>
      </c>
      <c r="O39" s="6">
        <v>54.118000000000002</v>
      </c>
      <c r="P39" s="6">
        <v>96.649000000000001</v>
      </c>
      <c r="Q39" s="6">
        <v>72.539000000000001</v>
      </c>
      <c r="R39" s="6">
        <v>40.115000000000002</v>
      </c>
      <c r="S39" s="6">
        <v>46.131</v>
      </c>
      <c r="T39" s="6">
        <v>56.072000000000003</v>
      </c>
      <c r="U39" s="6">
        <v>103.078</v>
      </c>
      <c r="V39" s="6">
        <v>79.397999999999996</v>
      </c>
      <c r="W39" s="6">
        <v>50.475999999999999</v>
      </c>
      <c r="X39" s="6">
        <v>58.061</v>
      </c>
      <c r="Y39" s="6">
        <v>40.381</v>
      </c>
      <c r="Z39" s="6">
        <v>48.66</v>
      </c>
      <c r="AA39" s="6">
        <v>12.13</v>
      </c>
      <c r="AB39" s="6">
        <v>44.295000000000002</v>
      </c>
      <c r="AC39" s="6">
        <v>44.512</v>
      </c>
      <c r="AD39" s="6">
        <v>29.419</v>
      </c>
      <c r="AE39" s="6">
        <v>40.6</v>
      </c>
      <c r="AF39" s="6">
        <v>63.293999999999997</v>
      </c>
      <c r="AG39" s="6">
        <v>44.978999999999999</v>
      </c>
      <c r="AH39" s="6">
        <v>45.186</v>
      </c>
      <c r="AI39" s="6">
        <v>61.177</v>
      </c>
      <c r="AJ39" s="6">
        <v>39.020000000000003</v>
      </c>
      <c r="AK39" s="6">
        <v>30.539000000000001</v>
      </c>
      <c r="AL39" s="6">
        <v>93.462999999999994</v>
      </c>
      <c r="AM39" s="6">
        <v>27.76</v>
      </c>
      <c r="AN39" s="6">
        <v>34.651000000000003</v>
      </c>
      <c r="AO39" s="6">
        <v>34.488999999999997</v>
      </c>
      <c r="AP39" s="6">
        <v>44.500999999999998</v>
      </c>
      <c r="AQ39" s="6">
        <v>25.006</v>
      </c>
      <c r="AR39" s="6">
        <v>47.533999999999999</v>
      </c>
      <c r="AS39" s="6">
        <v>34.826999999999998</v>
      </c>
      <c r="AT39" s="6">
        <v>29.41</v>
      </c>
      <c r="AU39" s="6">
        <v>61.322000000000003</v>
      </c>
      <c r="AV39" s="6">
        <v>40.055</v>
      </c>
      <c r="AW39" s="6">
        <v>32.581000000000003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2516</v>
      </c>
    </row>
    <row r="42" spans="1:49" x14ac:dyDescent="0.25">
      <c r="A42" t="s">
        <v>1709</v>
      </c>
      <c r="B42" s="38">
        <v>42528.138842592591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8</v>
      </c>
      <c r="C46" s="6">
        <v>0</v>
      </c>
      <c r="D46" s="6">
        <v>9</v>
      </c>
      <c r="E46" s="6">
        <v>6</v>
      </c>
      <c r="F46" s="6">
        <v>11</v>
      </c>
      <c r="G46" s="6">
        <v>13</v>
      </c>
      <c r="H46" s="6">
        <v>5</v>
      </c>
      <c r="I46" s="6">
        <v>15</v>
      </c>
      <c r="J46" s="6">
        <v>3</v>
      </c>
      <c r="K46" s="6">
        <v>0</v>
      </c>
      <c r="L46" s="6">
        <v>0</v>
      </c>
      <c r="M46" s="6">
        <v>12</v>
      </c>
      <c r="N46" s="6">
        <v>10</v>
      </c>
      <c r="O46" s="6">
        <v>8</v>
      </c>
      <c r="P46" s="6">
        <v>10</v>
      </c>
      <c r="Q46" s="6">
        <v>9</v>
      </c>
      <c r="R46" s="6">
        <v>5</v>
      </c>
      <c r="S46" s="6">
        <v>0</v>
      </c>
      <c r="T46" s="6">
        <v>8</v>
      </c>
      <c r="U46" s="6">
        <v>11</v>
      </c>
      <c r="V46" s="6">
        <v>11</v>
      </c>
      <c r="W46" s="6">
        <v>8</v>
      </c>
      <c r="X46" s="6">
        <v>11</v>
      </c>
      <c r="Y46" s="6">
        <v>8</v>
      </c>
      <c r="Z46" s="6">
        <v>14</v>
      </c>
      <c r="AA46" s="6">
        <v>0</v>
      </c>
      <c r="AB46" s="6">
        <v>1</v>
      </c>
      <c r="AC46" s="6">
        <v>8</v>
      </c>
      <c r="AD46" s="6">
        <v>11</v>
      </c>
      <c r="AE46" s="6">
        <v>11</v>
      </c>
      <c r="AF46" s="6">
        <v>8</v>
      </c>
      <c r="AG46" s="6">
        <v>13</v>
      </c>
      <c r="AH46" s="6">
        <v>11</v>
      </c>
      <c r="AI46" s="6">
        <v>7</v>
      </c>
      <c r="AJ46" s="6">
        <v>5</v>
      </c>
      <c r="AK46" s="6">
        <v>5</v>
      </c>
      <c r="AL46" s="6">
        <v>11</v>
      </c>
      <c r="AM46" s="6">
        <v>9</v>
      </c>
      <c r="AN46" s="6">
        <v>9</v>
      </c>
      <c r="AO46" s="6">
        <v>11</v>
      </c>
      <c r="AP46" s="6">
        <v>0</v>
      </c>
      <c r="AQ46" s="6">
        <v>1</v>
      </c>
      <c r="AR46" s="6">
        <v>6</v>
      </c>
      <c r="AS46" s="6">
        <v>6</v>
      </c>
      <c r="AT46" s="6">
        <v>5</v>
      </c>
      <c r="AU46" s="6">
        <v>11</v>
      </c>
      <c r="AV46" s="6">
        <v>10</v>
      </c>
      <c r="AW46" s="6">
        <v>8</v>
      </c>
    </row>
    <row r="47" spans="1:49" x14ac:dyDescent="0.25">
      <c r="A47" t="s">
        <v>1764</v>
      </c>
      <c r="B47" s="6">
        <v>38.115000000000002</v>
      </c>
      <c r="C47" s="6">
        <v>0</v>
      </c>
      <c r="D47" s="6">
        <v>23.276</v>
      </c>
      <c r="E47" s="6">
        <v>38.875999999999998</v>
      </c>
      <c r="F47" s="6">
        <v>18.013999999999999</v>
      </c>
      <c r="G47" s="6">
        <v>40.801000000000002</v>
      </c>
      <c r="H47" s="6">
        <v>32.090000000000003</v>
      </c>
      <c r="I47" s="6">
        <v>104.98699999999999</v>
      </c>
      <c r="J47" s="6">
        <v>30.228999999999999</v>
      </c>
      <c r="K47" s="6">
        <v>0</v>
      </c>
      <c r="L47" s="6">
        <v>0</v>
      </c>
      <c r="M47" s="6">
        <v>34.365000000000002</v>
      </c>
      <c r="N47" s="6">
        <v>57.478000000000002</v>
      </c>
      <c r="O47" s="6">
        <v>52.363</v>
      </c>
      <c r="P47" s="6">
        <v>79.286000000000001</v>
      </c>
      <c r="Q47" s="6">
        <v>57.463999999999999</v>
      </c>
      <c r="R47" s="6">
        <v>16.529</v>
      </c>
      <c r="S47" s="6">
        <v>0</v>
      </c>
      <c r="T47" s="6">
        <v>20.721</v>
      </c>
      <c r="U47" s="6">
        <v>45.195999999999998</v>
      </c>
      <c r="V47" s="6">
        <v>80.134</v>
      </c>
      <c r="W47" s="6">
        <v>44.938000000000002</v>
      </c>
      <c r="X47" s="6">
        <v>20.715</v>
      </c>
      <c r="Y47" s="6">
        <v>31.832000000000001</v>
      </c>
      <c r="Z47" s="6">
        <v>132.36699999999999</v>
      </c>
      <c r="AA47" s="6">
        <v>0</v>
      </c>
      <c r="AB47" s="6">
        <v>7.391</v>
      </c>
      <c r="AC47" s="6">
        <v>9.7750000000000004</v>
      </c>
      <c r="AD47" s="6">
        <v>27.704000000000001</v>
      </c>
      <c r="AE47" s="6">
        <v>28.222000000000001</v>
      </c>
      <c r="AF47" s="6">
        <v>19.95</v>
      </c>
      <c r="AG47" s="6">
        <v>35.165999999999997</v>
      </c>
      <c r="AH47" s="6">
        <v>50.905000000000001</v>
      </c>
      <c r="AI47" s="6">
        <v>27.291</v>
      </c>
      <c r="AJ47" s="6">
        <v>14.222</v>
      </c>
      <c r="AK47" s="6">
        <v>22.212</v>
      </c>
      <c r="AL47" s="6">
        <v>72.11</v>
      </c>
      <c r="AM47" s="6">
        <v>22.748999999999999</v>
      </c>
      <c r="AN47" s="6">
        <v>31.064</v>
      </c>
      <c r="AO47" s="6">
        <v>27.923999999999999</v>
      </c>
      <c r="AP47" s="6">
        <v>0</v>
      </c>
      <c r="AQ47" s="6">
        <v>7.3159999999999998</v>
      </c>
      <c r="AR47" s="6">
        <v>25.876000000000001</v>
      </c>
      <c r="AS47" s="6">
        <v>29.312999999999999</v>
      </c>
      <c r="AT47" s="6">
        <v>24.754000000000001</v>
      </c>
      <c r="AU47" s="6">
        <v>48.643999999999998</v>
      </c>
      <c r="AV47" s="6">
        <v>29.456</v>
      </c>
      <c r="AW47" s="6">
        <v>23.295999999999999</v>
      </c>
    </row>
    <row r="49" spans="1:49" x14ac:dyDescent="0.25">
      <c r="A49" s="7" t="str">
        <f>J2</f>
        <v>MW 1063-1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2517</v>
      </c>
    </row>
    <row r="52" spans="1:49" x14ac:dyDescent="0.25">
      <c r="A52" t="s">
        <v>1709</v>
      </c>
      <c r="B52" s="38">
        <v>42528.139930555553</v>
      </c>
    </row>
    <row r="53" spans="1:49" x14ac:dyDescent="0.25">
      <c r="A53" t="s">
        <v>1710</v>
      </c>
      <c r="B53">
        <v>2403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6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170" t="s">
        <v>1757</v>
      </c>
      <c r="AS55" s="6" t="s">
        <v>1758</v>
      </c>
      <c r="AT55" s="170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14</v>
      </c>
      <c r="C56" s="6">
        <v>12</v>
      </c>
      <c r="D56" s="6">
        <v>16</v>
      </c>
      <c r="E56" s="6">
        <v>11</v>
      </c>
      <c r="F56" s="6">
        <v>11</v>
      </c>
      <c r="G56" s="6">
        <v>13</v>
      </c>
      <c r="H56" s="6">
        <v>12</v>
      </c>
      <c r="I56" s="6">
        <v>10</v>
      </c>
      <c r="J56" s="6">
        <v>16</v>
      </c>
      <c r="K56" s="6">
        <v>16</v>
      </c>
      <c r="L56" s="6">
        <v>11</v>
      </c>
      <c r="M56" s="6">
        <v>16</v>
      </c>
      <c r="N56" s="6">
        <v>11</v>
      </c>
      <c r="O56" s="6">
        <v>11</v>
      </c>
      <c r="P56" s="6">
        <v>15</v>
      </c>
      <c r="Q56" s="6">
        <v>13</v>
      </c>
      <c r="R56" s="6">
        <v>16</v>
      </c>
      <c r="S56" s="6">
        <v>16</v>
      </c>
      <c r="T56" s="6">
        <v>15</v>
      </c>
      <c r="U56" s="6">
        <v>15</v>
      </c>
      <c r="V56" s="6">
        <v>15</v>
      </c>
      <c r="W56" s="6">
        <v>12</v>
      </c>
      <c r="X56" s="6">
        <v>14</v>
      </c>
      <c r="Y56" s="6">
        <v>13</v>
      </c>
      <c r="Z56" s="6">
        <v>16</v>
      </c>
      <c r="AA56" s="6">
        <v>15</v>
      </c>
      <c r="AB56" s="6">
        <v>16</v>
      </c>
      <c r="AC56" s="6">
        <v>12</v>
      </c>
      <c r="AD56" s="6">
        <v>15</v>
      </c>
      <c r="AE56" s="6">
        <v>10</v>
      </c>
      <c r="AF56" s="6">
        <v>16</v>
      </c>
      <c r="AG56" s="6">
        <v>15</v>
      </c>
      <c r="AH56" s="6">
        <v>16</v>
      </c>
      <c r="AI56" s="6">
        <v>16</v>
      </c>
      <c r="AJ56" s="6">
        <v>16</v>
      </c>
      <c r="AK56" s="6">
        <v>14</v>
      </c>
      <c r="AL56" s="6">
        <v>16</v>
      </c>
      <c r="AM56" s="6">
        <v>16</v>
      </c>
      <c r="AN56" s="6">
        <v>12</v>
      </c>
      <c r="AO56" s="6">
        <v>15</v>
      </c>
      <c r="AP56" s="6">
        <v>16</v>
      </c>
      <c r="AQ56" s="6">
        <v>15</v>
      </c>
      <c r="AR56" s="171">
        <v>5</v>
      </c>
      <c r="AS56" s="171">
        <v>16</v>
      </c>
      <c r="AT56" s="171">
        <v>7</v>
      </c>
      <c r="AU56" s="6">
        <v>16</v>
      </c>
      <c r="AV56" s="6">
        <v>14</v>
      </c>
      <c r="AW56" s="6">
        <v>16</v>
      </c>
    </row>
    <row r="57" spans="1:49" x14ac:dyDescent="0.25">
      <c r="A57" t="s">
        <v>1764</v>
      </c>
      <c r="B57" s="6">
        <v>64.23</v>
      </c>
      <c r="C57" s="6">
        <v>77.759</v>
      </c>
      <c r="D57" s="6">
        <v>93.090999999999994</v>
      </c>
      <c r="E57" s="6">
        <v>102.919</v>
      </c>
      <c r="F57" s="6">
        <v>53.465000000000003</v>
      </c>
      <c r="G57" s="6">
        <v>58.362000000000002</v>
      </c>
      <c r="H57" s="6">
        <v>63.82</v>
      </c>
      <c r="I57" s="6">
        <v>62.351999999999997</v>
      </c>
      <c r="J57" s="6">
        <v>148.94999999999999</v>
      </c>
      <c r="K57" s="6">
        <v>199.44300000000001</v>
      </c>
      <c r="L57" s="6">
        <v>90.625</v>
      </c>
      <c r="M57" s="6">
        <v>114.905</v>
      </c>
      <c r="N57" s="6">
        <v>55.314999999999998</v>
      </c>
      <c r="O57" s="6">
        <v>88.14</v>
      </c>
      <c r="P57" s="6">
        <v>54.850999999999999</v>
      </c>
      <c r="Q57" s="6">
        <v>64.334999999999994</v>
      </c>
      <c r="R57" s="6">
        <v>128.917</v>
      </c>
      <c r="S57" s="6">
        <v>129.85</v>
      </c>
      <c r="T57" s="6">
        <v>78.316999999999993</v>
      </c>
      <c r="U57" s="6">
        <v>83.88</v>
      </c>
      <c r="V57" s="6">
        <v>117.721</v>
      </c>
      <c r="W57" s="6">
        <v>149.01599999999999</v>
      </c>
      <c r="X57" s="6">
        <v>96.138999999999996</v>
      </c>
      <c r="Y57" s="6">
        <v>44.252000000000002</v>
      </c>
      <c r="Z57" s="6">
        <v>139.839</v>
      </c>
      <c r="AA57" s="6">
        <v>221.43</v>
      </c>
      <c r="AB57" s="6">
        <v>128.66999999999999</v>
      </c>
      <c r="AC57" s="6">
        <v>72.807000000000002</v>
      </c>
      <c r="AD57" s="6">
        <v>150.41200000000001</v>
      </c>
      <c r="AE57" s="6">
        <v>98.34</v>
      </c>
      <c r="AF57" s="6">
        <v>101.66</v>
      </c>
      <c r="AG57" s="6">
        <v>130.81800000000001</v>
      </c>
      <c r="AH57" s="6">
        <v>96.186000000000007</v>
      </c>
      <c r="AI57" s="6">
        <v>150.94300000000001</v>
      </c>
      <c r="AJ57" s="6">
        <v>115.71299999999999</v>
      </c>
      <c r="AK57" s="6">
        <v>131.33199999999999</v>
      </c>
      <c r="AL57" s="6">
        <v>121.73399999999999</v>
      </c>
      <c r="AM57" s="6">
        <v>106.551</v>
      </c>
      <c r="AN57" s="6">
        <v>86.543999999999997</v>
      </c>
      <c r="AO57" s="6">
        <v>116.31</v>
      </c>
      <c r="AP57" s="6">
        <v>115.788</v>
      </c>
      <c r="AQ57" s="6">
        <v>198.22200000000001</v>
      </c>
      <c r="AR57" s="6">
        <v>45.268000000000001</v>
      </c>
      <c r="AS57" s="6">
        <v>123.524</v>
      </c>
      <c r="AT57" s="6">
        <v>126.58799999999999</v>
      </c>
      <c r="AU57" s="6">
        <v>117.282</v>
      </c>
      <c r="AV57" s="6">
        <v>175.393</v>
      </c>
      <c r="AW57" s="6">
        <v>75.302999999999997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2519</v>
      </c>
    </row>
    <row r="60" spans="1:49" x14ac:dyDescent="0.25">
      <c r="A60" t="s">
        <v>1709</v>
      </c>
      <c r="B60" s="38">
        <v>42528.144212962965</v>
      </c>
    </row>
    <row r="61" spans="1:49" x14ac:dyDescent="0.25">
      <c r="A61" t="s">
        <v>1710</v>
      </c>
      <c r="B61">
        <v>2402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12</v>
      </c>
      <c r="C64" s="6">
        <v>0</v>
      </c>
      <c r="D64" s="6">
        <v>16</v>
      </c>
      <c r="E64" s="6">
        <v>11</v>
      </c>
      <c r="F64" s="6">
        <v>7</v>
      </c>
      <c r="G64" s="6">
        <v>13</v>
      </c>
      <c r="H64" s="6">
        <v>11</v>
      </c>
      <c r="I64" s="6">
        <v>9</v>
      </c>
      <c r="J64" s="6">
        <v>16</v>
      </c>
      <c r="K64" s="6">
        <v>0</v>
      </c>
      <c r="L64" s="6">
        <v>6</v>
      </c>
      <c r="M64" s="6">
        <v>15</v>
      </c>
      <c r="N64" s="6">
        <v>8</v>
      </c>
      <c r="O64" s="6">
        <v>10</v>
      </c>
      <c r="P64" s="6">
        <v>14</v>
      </c>
      <c r="Q64" s="6">
        <v>12</v>
      </c>
      <c r="R64" s="6">
        <v>15</v>
      </c>
      <c r="S64" s="6">
        <v>16</v>
      </c>
      <c r="T64" s="6">
        <v>13</v>
      </c>
      <c r="U64" s="6">
        <v>13</v>
      </c>
      <c r="V64" s="6">
        <v>14</v>
      </c>
      <c r="W64" s="6">
        <v>11</v>
      </c>
      <c r="X64" s="6">
        <v>14</v>
      </c>
      <c r="Y64" s="6">
        <v>10</v>
      </c>
      <c r="Z64" s="6">
        <v>16</v>
      </c>
      <c r="AA64" s="6">
        <v>0</v>
      </c>
      <c r="AB64" s="6">
        <v>15</v>
      </c>
      <c r="AC64" s="6">
        <v>8</v>
      </c>
      <c r="AD64" s="6">
        <v>14</v>
      </c>
      <c r="AE64" s="6">
        <v>11</v>
      </c>
      <c r="AF64" s="6">
        <v>16</v>
      </c>
      <c r="AG64" s="6">
        <v>15</v>
      </c>
      <c r="AH64" s="6">
        <v>16</v>
      </c>
      <c r="AI64" s="6">
        <v>16</v>
      </c>
      <c r="AJ64" s="6">
        <v>16</v>
      </c>
      <c r="AK64" s="6">
        <v>13</v>
      </c>
      <c r="AL64" s="6">
        <v>16</v>
      </c>
      <c r="AM64" s="6">
        <v>15</v>
      </c>
      <c r="AN64" s="6">
        <v>12</v>
      </c>
      <c r="AO64" s="6">
        <v>15</v>
      </c>
      <c r="AP64" s="6">
        <v>0</v>
      </c>
      <c r="AQ64" s="6">
        <v>12</v>
      </c>
      <c r="AR64" s="6">
        <v>3</v>
      </c>
      <c r="AS64" s="6">
        <v>16</v>
      </c>
      <c r="AT64" s="6">
        <v>7</v>
      </c>
      <c r="AU64" s="6">
        <v>16</v>
      </c>
      <c r="AV64" s="6">
        <v>14</v>
      </c>
      <c r="AW64" s="6">
        <v>16</v>
      </c>
    </row>
    <row r="65" spans="1:49" x14ac:dyDescent="0.25">
      <c r="A65" t="s">
        <v>1764</v>
      </c>
      <c r="B65" s="6">
        <v>40.087000000000003</v>
      </c>
      <c r="C65" s="6">
        <v>0</v>
      </c>
      <c r="D65" s="6">
        <v>36.183999999999997</v>
      </c>
      <c r="E65" s="6">
        <v>62.895000000000003</v>
      </c>
      <c r="F65" s="6">
        <v>44.884</v>
      </c>
      <c r="G65" s="6">
        <v>38.113999999999997</v>
      </c>
      <c r="H65" s="6">
        <v>42.173999999999999</v>
      </c>
      <c r="I65" s="6">
        <v>60.765999999999998</v>
      </c>
      <c r="J65" s="6">
        <v>117.444</v>
      </c>
      <c r="K65" s="6">
        <v>0</v>
      </c>
      <c r="L65" s="6">
        <v>16.202999999999999</v>
      </c>
      <c r="M65" s="6">
        <v>37.856999999999999</v>
      </c>
      <c r="N65" s="6">
        <v>49.399000000000001</v>
      </c>
      <c r="O65" s="6">
        <v>43.701000000000001</v>
      </c>
      <c r="P65" s="6">
        <v>39.545999999999999</v>
      </c>
      <c r="Q65" s="6">
        <v>57.8</v>
      </c>
      <c r="R65" s="6">
        <v>34.698</v>
      </c>
      <c r="S65" s="6">
        <v>16.841000000000001</v>
      </c>
      <c r="T65" s="6">
        <v>43.619</v>
      </c>
      <c r="U65" s="6">
        <v>46.128999999999998</v>
      </c>
      <c r="V65" s="6">
        <v>79.241</v>
      </c>
      <c r="W65" s="6">
        <v>115.02200000000001</v>
      </c>
      <c r="X65" s="6">
        <v>60.805999999999997</v>
      </c>
      <c r="Y65" s="6">
        <v>40.276000000000003</v>
      </c>
      <c r="Z65" s="6">
        <v>248.56200000000001</v>
      </c>
      <c r="AA65" s="6">
        <v>0</v>
      </c>
      <c r="AB65" s="6">
        <v>20.175000000000001</v>
      </c>
      <c r="AC65" s="6">
        <v>23.131</v>
      </c>
      <c r="AD65" s="6">
        <v>90.572999999999993</v>
      </c>
      <c r="AE65" s="6">
        <v>59.686999999999998</v>
      </c>
      <c r="AF65" s="6">
        <v>65.084999999999994</v>
      </c>
      <c r="AG65" s="6">
        <v>96.393000000000001</v>
      </c>
      <c r="AH65" s="6">
        <v>156.869</v>
      </c>
      <c r="AI65" s="6">
        <v>80.236000000000004</v>
      </c>
      <c r="AJ65" s="6">
        <v>65.528000000000006</v>
      </c>
      <c r="AK65" s="6">
        <v>59.5</v>
      </c>
      <c r="AL65" s="6">
        <v>81.352999999999994</v>
      </c>
      <c r="AM65" s="6">
        <v>51.765000000000001</v>
      </c>
      <c r="AN65" s="6">
        <v>65.2</v>
      </c>
      <c r="AO65" s="6">
        <v>99.852000000000004</v>
      </c>
      <c r="AP65" s="6">
        <v>0</v>
      </c>
      <c r="AQ65" s="6">
        <v>57.293999999999997</v>
      </c>
      <c r="AR65" s="6">
        <v>26.744</v>
      </c>
      <c r="AS65" s="6">
        <v>84.153000000000006</v>
      </c>
      <c r="AT65" s="6">
        <v>118.02</v>
      </c>
      <c r="AU65" s="6">
        <v>80.459999999999994</v>
      </c>
      <c r="AV65" s="6">
        <v>153.697</v>
      </c>
      <c r="AW65" s="6">
        <v>62.752000000000002</v>
      </c>
    </row>
    <row r="67" spans="1:49" x14ac:dyDescent="0.25">
      <c r="A67" s="7" t="str">
        <f>J3</f>
        <v>MW 1063-3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2520</v>
      </c>
    </row>
    <row r="70" spans="1:49" x14ac:dyDescent="0.25">
      <c r="A70" t="s">
        <v>1709</v>
      </c>
      <c r="B70" s="38">
        <v>42528.143009259256</v>
      </c>
    </row>
    <row r="71" spans="1:49" x14ac:dyDescent="0.25">
      <c r="A71" t="s">
        <v>1710</v>
      </c>
      <c r="B71">
        <v>2478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170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170" t="s">
        <v>1743</v>
      </c>
      <c r="AE73" s="170" t="s">
        <v>1744</v>
      </c>
      <c r="AF73" s="170" t="s">
        <v>1745</v>
      </c>
      <c r="AG73" s="170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15</v>
      </c>
      <c r="C74" s="6">
        <v>15</v>
      </c>
      <c r="D74" s="6">
        <v>16</v>
      </c>
      <c r="E74" s="171">
        <v>2</v>
      </c>
      <c r="F74" s="6">
        <v>14</v>
      </c>
      <c r="G74" s="6">
        <v>16</v>
      </c>
      <c r="H74" s="6">
        <v>15</v>
      </c>
      <c r="I74" s="6">
        <v>15</v>
      </c>
      <c r="J74" s="6">
        <v>16</v>
      </c>
      <c r="K74" s="6">
        <v>16</v>
      </c>
      <c r="L74" s="6">
        <v>15</v>
      </c>
      <c r="M74" s="6">
        <v>15</v>
      </c>
      <c r="N74" s="6">
        <v>13</v>
      </c>
      <c r="O74" s="6">
        <v>13</v>
      </c>
      <c r="P74" s="6">
        <v>14</v>
      </c>
      <c r="Q74" s="6">
        <v>12</v>
      </c>
      <c r="R74" s="6">
        <v>14</v>
      </c>
      <c r="S74" s="6">
        <v>12</v>
      </c>
      <c r="T74" s="6">
        <v>13</v>
      </c>
      <c r="U74" s="6">
        <v>11</v>
      </c>
      <c r="V74" s="6">
        <v>13</v>
      </c>
      <c r="W74" s="6">
        <v>14</v>
      </c>
      <c r="X74" s="6">
        <v>11</v>
      </c>
      <c r="Y74" s="6">
        <v>14</v>
      </c>
      <c r="Z74" s="6">
        <v>14</v>
      </c>
      <c r="AA74" s="6">
        <v>11</v>
      </c>
      <c r="AB74" s="6">
        <v>12</v>
      </c>
      <c r="AC74" s="6">
        <v>15</v>
      </c>
      <c r="AD74" s="171">
        <v>5</v>
      </c>
      <c r="AE74" s="171">
        <v>1</v>
      </c>
      <c r="AF74" s="171">
        <v>0</v>
      </c>
      <c r="AG74" s="171">
        <v>2</v>
      </c>
      <c r="AH74" s="6">
        <v>16</v>
      </c>
      <c r="AI74" s="6">
        <v>11</v>
      </c>
      <c r="AJ74" s="6">
        <v>15</v>
      </c>
      <c r="AK74" s="6">
        <v>16</v>
      </c>
      <c r="AL74" s="6">
        <v>12</v>
      </c>
      <c r="AM74" s="6">
        <v>14</v>
      </c>
      <c r="AN74" s="6">
        <v>12</v>
      </c>
      <c r="AO74" s="6">
        <v>13</v>
      </c>
      <c r="AP74" s="6">
        <v>15</v>
      </c>
      <c r="AQ74" s="6">
        <v>13</v>
      </c>
      <c r="AR74" s="6">
        <v>16</v>
      </c>
      <c r="AS74" s="6">
        <v>14</v>
      </c>
      <c r="AT74" s="6">
        <v>10</v>
      </c>
      <c r="AU74" s="6">
        <v>13</v>
      </c>
      <c r="AV74" s="6">
        <v>12</v>
      </c>
      <c r="AW74" s="6">
        <v>15</v>
      </c>
    </row>
    <row r="75" spans="1:49" x14ac:dyDescent="0.25">
      <c r="A75" t="s">
        <v>1764</v>
      </c>
      <c r="B75" s="6">
        <v>131.27199999999999</v>
      </c>
      <c r="C75" s="6">
        <v>117.31699999999999</v>
      </c>
      <c r="D75" s="6">
        <v>93.611000000000004</v>
      </c>
      <c r="E75" s="6">
        <v>16.149999999999999</v>
      </c>
      <c r="F75" s="6">
        <v>71.489000000000004</v>
      </c>
      <c r="G75" s="6">
        <v>116.684</v>
      </c>
      <c r="H75" s="6">
        <v>111.146</v>
      </c>
      <c r="I75" s="6">
        <v>45.616</v>
      </c>
      <c r="J75" s="6">
        <v>92.817999999999998</v>
      </c>
      <c r="K75" s="6">
        <v>96.462000000000003</v>
      </c>
      <c r="L75" s="6">
        <v>94.453999999999994</v>
      </c>
      <c r="M75" s="6">
        <v>107.45</v>
      </c>
      <c r="N75" s="6">
        <v>88.376000000000005</v>
      </c>
      <c r="O75" s="6">
        <v>112.669</v>
      </c>
      <c r="P75" s="6">
        <v>86.052999999999997</v>
      </c>
      <c r="Q75" s="6">
        <v>63.686</v>
      </c>
      <c r="R75" s="6">
        <v>65.7</v>
      </c>
      <c r="S75" s="6">
        <v>52.435000000000002</v>
      </c>
      <c r="T75" s="6">
        <v>56.406999999999996</v>
      </c>
      <c r="U75" s="6">
        <v>102.8</v>
      </c>
      <c r="V75" s="6">
        <v>69.367000000000004</v>
      </c>
      <c r="W75" s="6">
        <v>68.635000000000005</v>
      </c>
      <c r="X75" s="6">
        <v>46.534999999999997</v>
      </c>
      <c r="Y75" s="6">
        <v>79.715999999999994</v>
      </c>
      <c r="Z75" s="6">
        <v>46.563000000000002</v>
      </c>
      <c r="AA75" s="6">
        <v>79.804000000000002</v>
      </c>
      <c r="AB75" s="6">
        <v>84.126000000000005</v>
      </c>
      <c r="AC75" s="6">
        <v>35.000999999999998</v>
      </c>
      <c r="AD75" s="6">
        <v>26.605</v>
      </c>
      <c r="AE75" s="6">
        <v>13.558999999999999</v>
      </c>
      <c r="AF75" s="6">
        <v>0</v>
      </c>
      <c r="AG75" s="6">
        <v>5.835</v>
      </c>
      <c r="AH75" s="6">
        <v>92.334000000000003</v>
      </c>
      <c r="AI75" s="6">
        <v>74.506</v>
      </c>
      <c r="AJ75" s="6">
        <v>69.198999999999998</v>
      </c>
      <c r="AK75" s="6">
        <v>80.597999999999999</v>
      </c>
      <c r="AL75" s="6">
        <v>79.311999999999998</v>
      </c>
      <c r="AM75" s="6">
        <v>71.853999999999999</v>
      </c>
      <c r="AN75" s="6">
        <v>35.914000000000001</v>
      </c>
      <c r="AO75" s="6">
        <v>26.908000000000001</v>
      </c>
      <c r="AP75" s="6">
        <v>62.99</v>
      </c>
      <c r="AQ75" s="6">
        <v>47.944000000000003</v>
      </c>
      <c r="AR75" s="6">
        <v>59.814999999999998</v>
      </c>
      <c r="AS75" s="6">
        <v>51.741999999999997</v>
      </c>
      <c r="AT75" s="6">
        <v>41.183999999999997</v>
      </c>
      <c r="AU75" s="6">
        <v>38.317999999999998</v>
      </c>
      <c r="AV75" s="6">
        <v>58.618000000000002</v>
      </c>
      <c r="AW75" s="6">
        <v>80.935000000000002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2518</v>
      </c>
    </row>
    <row r="78" spans="1:49" x14ac:dyDescent="0.25">
      <c r="A78" t="s">
        <v>1709</v>
      </c>
      <c r="B78" s="38">
        <v>42528.141979166663</v>
      </c>
    </row>
    <row r="79" spans="1:49" x14ac:dyDescent="0.25">
      <c r="A79" t="s">
        <v>1710</v>
      </c>
      <c r="B79">
        <v>2471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14</v>
      </c>
      <c r="C82" s="6">
        <v>0</v>
      </c>
      <c r="D82" s="6">
        <v>16</v>
      </c>
      <c r="E82" s="6">
        <v>1</v>
      </c>
      <c r="F82" s="6">
        <v>14</v>
      </c>
      <c r="G82" s="6">
        <v>16</v>
      </c>
      <c r="H82" s="6">
        <v>14</v>
      </c>
      <c r="I82" s="6">
        <v>13</v>
      </c>
      <c r="J82" s="6">
        <v>16</v>
      </c>
      <c r="K82" s="6">
        <v>0</v>
      </c>
      <c r="L82" s="6">
        <v>14</v>
      </c>
      <c r="M82" s="6">
        <v>15</v>
      </c>
      <c r="N82" s="6">
        <v>12</v>
      </c>
      <c r="O82" s="6">
        <v>11</v>
      </c>
      <c r="P82" s="6">
        <v>11</v>
      </c>
      <c r="Q82" s="6">
        <v>11</v>
      </c>
      <c r="R82" s="6">
        <v>12</v>
      </c>
      <c r="S82" s="6">
        <v>3</v>
      </c>
      <c r="T82" s="6">
        <v>13</v>
      </c>
      <c r="U82" s="6">
        <v>11</v>
      </c>
      <c r="V82" s="6">
        <v>11</v>
      </c>
      <c r="W82" s="6">
        <v>13</v>
      </c>
      <c r="X82" s="6">
        <v>8</v>
      </c>
      <c r="Y82" s="6">
        <v>14</v>
      </c>
      <c r="Z82" s="6">
        <v>15</v>
      </c>
      <c r="AA82" s="6">
        <v>0</v>
      </c>
      <c r="AB82" s="6">
        <v>12</v>
      </c>
      <c r="AC82" s="6">
        <v>10</v>
      </c>
      <c r="AD82" s="6">
        <v>4</v>
      </c>
      <c r="AE82" s="6">
        <v>1</v>
      </c>
      <c r="AF82" s="6">
        <v>0</v>
      </c>
      <c r="AG82" s="6">
        <v>1</v>
      </c>
      <c r="AH82" s="6">
        <v>16</v>
      </c>
      <c r="AI82" s="6">
        <v>9</v>
      </c>
      <c r="AJ82" s="6">
        <v>15</v>
      </c>
      <c r="AK82" s="6">
        <v>14</v>
      </c>
      <c r="AL82" s="6">
        <v>11</v>
      </c>
      <c r="AM82" s="6">
        <v>13</v>
      </c>
      <c r="AN82" s="6">
        <v>8</v>
      </c>
      <c r="AO82" s="6">
        <v>9</v>
      </c>
      <c r="AP82" s="6">
        <v>0</v>
      </c>
      <c r="AQ82" s="6">
        <v>4</v>
      </c>
      <c r="AR82" s="6">
        <v>14</v>
      </c>
      <c r="AS82" s="6">
        <v>14</v>
      </c>
      <c r="AT82" s="6">
        <v>9</v>
      </c>
      <c r="AU82" s="6">
        <v>12</v>
      </c>
      <c r="AV82" s="6">
        <v>12</v>
      </c>
      <c r="AW82" s="6">
        <v>14</v>
      </c>
    </row>
    <row r="83" spans="1:49" x14ac:dyDescent="0.25">
      <c r="A83" t="s">
        <v>1764</v>
      </c>
      <c r="B83" s="6">
        <v>79.582999999999998</v>
      </c>
      <c r="C83" s="6">
        <v>0</v>
      </c>
      <c r="D83" s="6">
        <v>52.372999999999998</v>
      </c>
      <c r="E83" s="6">
        <v>11.801</v>
      </c>
      <c r="F83" s="6">
        <v>52.448</v>
      </c>
      <c r="G83" s="6">
        <v>69.86</v>
      </c>
      <c r="H83" s="6">
        <v>74.963999999999999</v>
      </c>
      <c r="I83" s="6">
        <v>37.767000000000003</v>
      </c>
      <c r="J83" s="6">
        <v>59.366999999999997</v>
      </c>
      <c r="K83" s="6">
        <v>0</v>
      </c>
      <c r="L83" s="6">
        <v>30.472999999999999</v>
      </c>
      <c r="M83" s="6">
        <v>20.995999999999999</v>
      </c>
      <c r="N83" s="6">
        <v>27.251999999999999</v>
      </c>
      <c r="O83" s="6">
        <v>110.952</v>
      </c>
      <c r="P83" s="6">
        <v>46.607999999999997</v>
      </c>
      <c r="Q83" s="6">
        <v>41.110999999999997</v>
      </c>
      <c r="R83" s="6">
        <v>26.832999999999998</v>
      </c>
      <c r="S83" s="6">
        <v>5.7389999999999999</v>
      </c>
      <c r="T83" s="6">
        <v>42.795999999999999</v>
      </c>
      <c r="U83" s="6">
        <v>71.626999999999995</v>
      </c>
      <c r="V83" s="6">
        <v>47.343000000000004</v>
      </c>
      <c r="W83" s="6">
        <v>49.51</v>
      </c>
      <c r="X83" s="6">
        <v>23.146000000000001</v>
      </c>
      <c r="Y83" s="6">
        <v>69.718000000000004</v>
      </c>
      <c r="Z83" s="6">
        <v>117.80500000000001</v>
      </c>
      <c r="AA83" s="6">
        <v>0</v>
      </c>
      <c r="AB83" s="6">
        <v>39.250999999999998</v>
      </c>
      <c r="AC83" s="6">
        <v>9.7319999999999993</v>
      </c>
      <c r="AD83" s="6">
        <v>10.192</v>
      </c>
      <c r="AE83" s="6">
        <v>16.123000000000001</v>
      </c>
      <c r="AF83" s="6">
        <v>0</v>
      </c>
      <c r="AG83" s="6">
        <v>8.2070000000000007</v>
      </c>
      <c r="AH83" s="6">
        <v>212.52199999999999</v>
      </c>
      <c r="AI83" s="6">
        <v>58.847999999999999</v>
      </c>
      <c r="AJ83" s="6">
        <v>47.459000000000003</v>
      </c>
      <c r="AK83" s="6">
        <v>48.845999999999997</v>
      </c>
      <c r="AL83" s="6">
        <v>26.379000000000001</v>
      </c>
      <c r="AM83" s="6">
        <v>55.707999999999998</v>
      </c>
      <c r="AN83" s="6">
        <v>23.013000000000002</v>
      </c>
      <c r="AO83" s="6">
        <v>24.158000000000001</v>
      </c>
      <c r="AP83" s="6">
        <v>0</v>
      </c>
      <c r="AQ83" s="6">
        <v>7.3150000000000004</v>
      </c>
      <c r="AR83" s="6">
        <v>40.826000000000001</v>
      </c>
      <c r="AS83" s="6">
        <v>29.625</v>
      </c>
      <c r="AT83" s="6">
        <v>34.585000000000001</v>
      </c>
      <c r="AU83" s="6">
        <v>27.831</v>
      </c>
      <c r="AV83" s="6">
        <v>47.95</v>
      </c>
      <c r="AW83" s="6">
        <v>75.561000000000007</v>
      </c>
    </row>
    <row r="85" spans="1:49" x14ac:dyDescent="0.25">
      <c r="A85" s="7" t="s">
        <v>1769</v>
      </c>
      <c r="B85" s="166" t="s">
        <v>1715</v>
      </c>
      <c r="C85" s="166" t="s">
        <v>1716</v>
      </c>
      <c r="D85" s="166" t="s">
        <v>1717</v>
      </c>
      <c r="E85" s="166" t="s">
        <v>1718</v>
      </c>
      <c r="F85" s="166" t="s">
        <v>1719</v>
      </c>
      <c r="G85" s="166" t="s">
        <v>1720</v>
      </c>
      <c r="H85" s="166" t="s">
        <v>1721</v>
      </c>
      <c r="I85" s="166" t="s">
        <v>1722</v>
      </c>
      <c r="J85" s="166" t="s">
        <v>1723</v>
      </c>
      <c r="K85" s="166" t="s">
        <v>1724</v>
      </c>
      <c r="L85" s="166" t="s">
        <v>1725</v>
      </c>
      <c r="M85" s="166" t="s">
        <v>1726</v>
      </c>
      <c r="N85" s="166" t="s">
        <v>1727</v>
      </c>
      <c r="O85" s="166" t="s">
        <v>1728</v>
      </c>
      <c r="P85" s="166" t="s">
        <v>1729</v>
      </c>
      <c r="Q85" s="166" t="s">
        <v>1730</v>
      </c>
      <c r="R85" s="166" t="s">
        <v>1731</v>
      </c>
      <c r="S85" s="166" t="s">
        <v>1732</v>
      </c>
      <c r="T85" s="166" t="s">
        <v>1733</v>
      </c>
      <c r="U85" s="166" t="s">
        <v>1734</v>
      </c>
      <c r="V85" s="166" t="s">
        <v>1735</v>
      </c>
      <c r="W85" s="166" t="s">
        <v>1736</v>
      </c>
      <c r="X85" s="166" t="s">
        <v>1737</v>
      </c>
      <c r="Y85" s="166" t="s">
        <v>1738</v>
      </c>
      <c r="Z85" s="166" t="s">
        <v>1739</v>
      </c>
      <c r="AA85" s="166" t="s">
        <v>1740</v>
      </c>
      <c r="AB85" s="166" t="s">
        <v>1741</v>
      </c>
      <c r="AC85" s="166" t="s">
        <v>1742</v>
      </c>
      <c r="AD85" s="166" t="s">
        <v>1743</v>
      </c>
      <c r="AE85" s="166" t="s">
        <v>1744</v>
      </c>
      <c r="AF85" s="166" t="s">
        <v>1745</v>
      </c>
      <c r="AG85" s="166" t="s">
        <v>1746</v>
      </c>
      <c r="AH85" s="166" t="s">
        <v>1747</v>
      </c>
      <c r="AI85" s="166" t="s">
        <v>1748</v>
      </c>
      <c r="AJ85" s="166" t="s">
        <v>1749</v>
      </c>
      <c r="AK85" s="166" t="s">
        <v>1750</v>
      </c>
      <c r="AL85" s="166" t="s">
        <v>1751</v>
      </c>
      <c r="AM85" s="166" t="s">
        <v>1752</v>
      </c>
      <c r="AN85" s="166" t="s">
        <v>1753</v>
      </c>
      <c r="AO85" s="166" t="s">
        <v>1754</v>
      </c>
      <c r="AP85" s="166" t="s">
        <v>1755</v>
      </c>
      <c r="AQ85" s="166" t="s">
        <v>1756</v>
      </c>
      <c r="AR85" s="166" t="s">
        <v>1757</v>
      </c>
      <c r="AS85" s="166" t="s">
        <v>1758</v>
      </c>
      <c r="AT85" s="166" t="s">
        <v>1759</v>
      </c>
      <c r="AU85" s="166" t="s">
        <v>1760</v>
      </c>
      <c r="AV85" s="166" t="s">
        <v>1761</v>
      </c>
      <c r="AW85" s="166" t="s">
        <v>1762</v>
      </c>
    </row>
    <row r="86" spans="1:49" x14ac:dyDescent="0.25">
      <c r="A86" t="s">
        <v>1770</v>
      </c>
      <c r="B86" s="108">
        <f>B46/B38*100</f>
        <v>88.888888888888886</v>
      </c>
      <c r="C86" s="108">
        <f t="shared" ref="C86:AW86" si="2">C46/C38*100</f>
        <v>0</v>
      </c>
      <c r="D86" s="108">
        <f t="shared" si="2"/>
        <v>90</v>
      </c>
      <c r="E86" s="108">
        <f t="shared" si="2"/>
        <v>75</v>
      </c>
      <c r="F86" s="108">
        <f t="shared" si="2"/>
        <v>100</v>
      </c>
      <c r="G86" s="108">
        <f t="shared" si="2"/>
        <v>86.666666666666671</v>
      </c>
      <c r="H86" s="108">
        <f t="shared" si="2"/>
        <v>71.428571428571431</v>
      </c>
      <c r="I86" s="108">
        <f t="shared" si="2"/>
        <v>100</v>
      </c>
      <c r="J86" s="108">
        <f t="shared" si="2"/>
        <v>75</v>
      </c>
      <c r="K86" s="108">
        <f t="shared" si="2"/>
        <v>0</v>
      </c>
      <c r="L86" s="108">
        <f t="shared" si="2"/>
        <v>0</v>
      </c>
      <c r="M86" s="108">
        <f t="shared" si="2"/>
        <v>100</v>
      </c>
      <c r="N86" s="108">
        <f t="shared" si="2"/>
        <v>100</v>
      </c>
      <c r="O86" s="108">
        <f t="shared" si="2"/>
        <v>66.666666666666657</v>
      </c>
      <c r="P86" s="108">
        <f t="shared" si="2"/>
        <v>90.909090909090907</v>
      </c>
      <c r="Q86" s="108">
        <f t="shared" si="2"/>
        <v>100</v>
      </c>
      <c r="R86" s="108">
        <f t="shared" si="2"/>
        <v>62.5</v>
      </c>
      <c r="S86" s="108">
        <f t="shared" si="2"/>
        <v>0</v>
      </c>
      <c r="T86" s="108">
        <f t="shared" si="2"/>
        <v>57.142857142857139</v>
      </c>
      <c r="U86" s="108">
        <f t="shared" si="2"/>
        <v>91.666666666666657</v>
      </c>
      <c r="V86" s="108">
        <f t="shared" si="2"/>
        <v>100</v>
      </c>
      <c r="W86" s="108">
        <f t="shared" si="2"/>
        <v>80</v>
      </c>
      <c r="X86" s="108">
        <f t="shared" si="2"/>
        <v>78.571428571428569</v>
      </c>
      <c r="Y86" s="108">
        <f t="shared" si="2"/>
        <v>80</v>
      </c>
      <c r="Z86" s="108">
        <f t="shared" si="2"/>
        <v>107.69230769230769</v>
      </c>
      <c r="AA86" s="108">
        <f t="shared" si="2"/>
        <v>0</v>
      </c>
      <c r="AB86" s="108">
        <f t="shared" si="2"/>
        <v>14.285714285714285</v>
      </c>
      <c r="AC86" s="108">
        <f t="shared" si="2"/>
        <v>66.666666666666657</v>
      </c>
      <c r="AD86" s="108">
        <f t="shared" si="2"/>
        <v>84.615384615384613</v>
      </c>
      <c r="AE86" s="108">
        <f t="shared" si="2"/>
        <v>100</v>
      </c>
      <c r="AF86" s="108">
        <f t="shared" si="2"/>
        <v>72.727272727272734</v>
      </c>
      <c r="AG86" s="108">
        <f t="shared" si="2"/>
        <v>100</v>
      </c>
      <c r="AH86" s="108">
        <f t="shared" si="2"/>
        <v>110.00000000000001</v>
      </c>
      <c r="AI86" s="108">
        <f t="shared" si="2"/>
        <v>87.5</v>
      </c>
      <c r="AJ86" s="108">
        <f t="shared" si="2"/>
        <v>83.333333333333343</v>
      </c>
      <c r="AK86" s="108">
        <f t="shared" si="2"/>
        <v>71.428571428571431</v>
      </c>
      <c r="AL86" s="108">
        <f t="shared" si="2"/>
        <v>100</v>
      </c>
      <c r="AM86" s="108">
        <f t="shared" si="2"/>
        <v>75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14.285714285714285</v>
      </c>
      <c r="AR86" s="108">
        <f t="shared" si="2"/>
        <v>75</v>
      </c>
      <c r="AS86" s="108">
        <f t="shared" si="2"/>
        <v>85.714285714285708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88.888888888888886</v>
      </c>
    </row>
    <row r="87" spans="1:49" x14ac:dyDescent="0.25">
      <c r="A87" t="s">
        <v>1771</v>
      </c>
      <c r="B87" s="108">
        <f>B64/B56*100</f>
        <v>85.714285714285708</v>
      </c>
      <c r="C87" s="108">
        <f t="shared" ref="C87:AW87" si="3">C64/C56*100</f>
        <v>0</v>
      </c>
      <c r="D87" s="108">
        <f t="shared" si="3"/>
        <v>100</v>
      </c>
      <c r="E87" s="108">
        <f t="shared" si="3"/>
        <v>100</v>
      </c>
      <c r="F87" s="108">
        <f t="shared" si="3"/>
        <v>63.636363636363633</v>
      </c>
      <c r="G87" s="108">
        <f t="shared" si="3"/>
        <v>100</v>
      </c>
      <c r="H87" s="108">
        <f t="shared" si="3"/>
        <v>91.666666666666657</v>
      </c>
      <c r="I87" s="108">
        <f t="shared" si="3"/>
        <v>90</v>
      </c>
      <c r="J87" s="108">
        <f t="shared" si="3"/>
        <v>100</v>
      </c>
      <c r="K87" s="108">
        <f t="shared" si="3"/>
        <v>0</v>
      </c>
      <c r="L87" s="108">
        <f t="shared" si="3"/>
        <v>54.54545454545454</v>
      </c>
      <c r="M87" s="108">
        <f t="shared" si="3"/>
        <v>93.75</v>
      </c>
      <c r="N87" s="108">
        <f t="shared" si="3"/>
        <v>72.727272727272734</v>
      </c>
      <c r="O87" s="108">
        <f t="shared" si="3"/>
        <v>90.909090909090907</v>
      </c>
      <c r="P87" s="108">
        <f t="shared" si="3"/>
        <v>93.333333333333329</v>
      </c>
      <c r="Q87" s="108">
        <f t="shared" si="3"/>
        <v>92.307692307692307</v>
      </c>
      <c r="R87" s="108">
        <f t="shared" si="3"/>
        <v>93.75</v>
      </c>
      <c r="S87" s="108">
        <f t="shared" si="3"/>
        <v>100</v>
      </c>
      <c r="T87" s="108">
        <f t="shared" si="3"/>
        <v>86.666666666666671</v>
      </c>
      <c r="U87" s="108">
        <f t="shared" si="3"/>
        <v>86.666666666666671</v>
      </c>
      <c r="V87" s="108">
        <f t="shared" si="3"/>
        <v>93.333333333333329</v>
      </c>
      <c r="W87" s="108">
        <f t="shared" si="3"/>
        <v>91.666666666666657</v>
      </c>
      <c r="X87" s="108">
        <f t="shared" si="3"/>
        <v>100</v>
      </c>
      <c r="Y87" s="108">
        <f t="shared" si="3"/>
        <v>76.923076923076934</v>
      </c>
      <c r="Z87" s="108">
        <f t="shared" si="3"/>
        <v>100</v>
      </c>
      <c r="AA87" s="108">
        <f t="shared" si="3"/>
        <v>0</v>
      </c>
      <c r="AB87" s="108">
        <f t="shared" si="3"/>
        <v>93.75</v>
      </c>
      <c r="AC87" s="108">
        <f t="shared" si="3"/>
        <v>66.666666666666657</v>
      </c>
      <c r="AD87" s="108">
        <f t="shared" si="3"/>
        <v>93.333333333333329</v>
      </c>
      <c r="AE87" s="108">
        <f t="shared" si="3"/>
        <v>110.00000000000001</v>
      </c>
      <c r="AF87" s="108">
        <f t="shared" si="3"/>
        <v>100</v>
      </c>
      <c r="AG87" s="108">
        <f t="shared" si="3"/>
        <v>100</v>
      </c>
      <c r="AH87" s="108">
        <f t="shared" si="3"/>
        <v>100</v>
      </c>
      <c r="AI87" s="108">
        <f t="shared" si="3"/>
        <v>100</v>
      </c>
      <c r="AJ87" s="108">
        <f t="shared" si="3"/>
        <v>100</v>
      </c>
      <c r="AK87" s="108">
        <f t="shared" si="3"/>
        <v>92.857142857142861</v>
      </c>
      <c r="AL87" s="108">
        <f t="shared" si="3"/>
        <v>100</v>
      </c>
      <c r="AM87" s="108">
        <f t="shared" si="3"/>
        <v>93.75</v>
      </c>
      <c r="AN87" s="108">
        <f t="shared" si="3"/>
        <v>100</v>
      </c>
      <c r="AO87" s="108">
        <f t="shared" si="3"/>
        <v>100</v>
      </c>
      <c r="AP87" s="108">
        <f t="shared" si="3"/>
        <v>0</v>
      </c>
      <c r="AQ87" s="108">
        <f t="shared" si="3"/>
        <v>80</v>
      </c>
      <c r="AR87" s="108">
        <f t="shared" si="3"/>
        <v>60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108">
        <f>B82/B74*100</f>
        <v>93.333333333333329</v>
      </c>
      <c r="C88" s="108">
        <f t="shared" ref="C88:AW88" si="4">C82/C74*100</f>
        <v>0</v>
      </c>
      <c r="D88" s="108">
        <f t="shared" si="4"/>
        <v>100</v>
      </c>
      <c r="E88" s="108">
        <f t="shared" si="4"/>
        <v>50</v>
      </c>
      <c r="F88" s="108">
        <f t="shared" si="4"/>
        <v>100</v>
      </c>
      <c r="G88" s="108">
        <f t="shared" si="4"/>
        <v>100</v>
      </c>
      <c r="H88" s="108">
        <f t="shared" si="4"/>
        <v>93.333333333333329</v>
      </c>
      <c r="I88" s="108">
        <f t="shared" si="4"/>
        <v>86.666666666666671</v>
      </c>
      <c r="J88" s="108">
        <f t="shared" si="4"/>
        <v>100</v>
      </c>
      <c r="K88" s="108">
        <f t="shared" si="4"/>
        <v>0</v>
      </c>
      <c r="L88" s="108">
        <f t="shared" si="4"/>
        <v>93.333333333333329</v>
      </c>
      <c r="M88" s="108">
        <f t="shared" si="4"/>
        <v>100</v>
      </c>
      <c r="N88" s="108">
        <f t="shared" si="4"/>
        <v>92.307692307692307</v>
      </c>
      <c r="O88" s="108">
        <f t="shared" si="4"/>
        <v>84.615384615384613</v>
      </c>
      <c r="P88" s="108">
        <f t="shared" si="4"/>
        <v>78.571428571428569</v>
      </c>
      <c r="Q88" s="108">
        <f t="shared" si="4"/>
        <v>91.666666666666657</v>
      </c>
      <c r="R88" s="108">
        <f t="shared" si="4"/>
        <v>85.714285714285708</v>
      </c>
      <c r="S88" s="108">
        <f t="shared" si="4"/>
        <v>25</v>
      </c>
      <c r="T88" s="108">
        <f t="shared" si="4"/>
        <v>100</v>
      </c>
      <c r="U88" s="108">
        <f t="shared" si="4"/>
        <v>100</v>
      </c>
      <c r="V88" s="108">
        <f t="shared" si="4"/>
        <v>84.615384615384613</v>
      </c>
      <c r="W88" s="108">
        <f t="shared" si="4"/>
        <v>92.857142857142861</v>
      </c>
      <c r="X88" s="108">
        <f t="shared" si="4"/>
        <v>72.727272727272734</v>
      </c>
      <c r="Y88" s="108">
        <f t="shared" si="4"/>
        <v>100</v>
      </c>
      <c r="Z88" s="108">
        <f t="shared" si="4"/>
        <v>107.14285714285714</v>
      </c>
      <c r="AA88" s="108">
        <f t="shared" si="4"/>
        <v>0</v>
      </c>
      <c r="AB88" s="108">
        <f t="shared" si="4"/>
        <v>100</v>
      </c>
      <c r="AC88" s="108">
        <f t="shared" si="4"/>
        <v>66.666666666666657</v>
      </c>
      <c r="AD88" s="108">
        <f t="shared" si="4"/>
        <v>80</v>
      </c>
      <c r="AE88" s="108">
        <f t="shared" si="4"/>
        <v>100</v>
      </c>
      <c r="AF88" s="108" t="e">
        <f t="shared" si="4"/>
        <v>#DIV/0!</v>
      </c>
      <c r="AG88" s="108">
        <f t="shared" si="4"/>
        <v>50</v>
      </c>
      <c r="AH88" s="108">
        <f t="shared" si="4"/>
        <v>100</v>
      </c>
      <c r="AI88" s="108">
        <f t="shared" si="4"/>
        <v>81.818181818181827</v>
      </c>
      <c r="AJ88" s="108">
        <f t="shared" si="4"/>
        <v>100</v>
      </c>
      <c r="AK88" s="108">
        <f t="shared" si="4"/>
        <v>87.5</v>
      </c>
      <c r="AL88" s="108">
        <f t="shared" si="4"/>
        <v>91.666666666666657</v>
      </c>
      <c r="AM88" s="108">
        <f t="shared" si="4"/>
        <v>92.857142857142861</v>
      </c>
      <c r="AN88" s="108">
        <f t="shared" si="4"/>
        <v>66.666666666666657</v>
      </c>
      <c r="AO88" s="108">
        <f t="shared" si="4"/>
        <v>69.230769230769226</v>
      </c>
      <c r="AP88" s="108">
        <f t="shared" si="4"/>
        <v>0</v>
      </c>
      <c r="AQ88" s="108">
        <f t="shared" si="4"/>
        <v>30.76923076923077</v>
      </c>
      <c r="AR88" s="108">
        <f t="shared" si="4"/>
        <v>87.5</v>
      </c>
      <c r="AS88" s="108">
        <f t="shared" si="4"/>
        <v>100</v>
      </c>
      <c r="AT88" s="108">
        <f t="shared" si="4"/>
        <v>90</v>
      </c>
      <c r="AU88" s="108">
        <f t="shared" si="4"/>
        <v>92.307692307692307</v>
      </c>
      <c r="AV88" s="108">
        <f t="shared" si="4"/>
        <v>100</v>
      </c>
      <c r="AW88" s="108">
        <f t="shared" si="4"/>
        <v>93.333333333333329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2-Amino-5-azotoluene</v>
      </c>
      <c r="D89" s="7" t="str">
        <f>C89</f>
        <v>2-Amino-5-azotoluene</v>
      </c>
      <c r="E89" s="7" t="str">
        <f t="shared" ref="E89:I89" si="5">D89</f>
        <v>2-Amino-5-azotoluene</v>
      </c>
      <c r="F89" s="7" t="str">
        <f t="shared" si="5"/>
        <v>2-Amino-5-azotoluene</v>
      </c>
      <c r="G89" s="7" t="str">
        <f t="shared" si="5"/>
        <v>2-Amino-5-azotoluene</v>
      </c>
      <c r="H89" s="7" t="str">
        <f t="shared" si="5"/>
        <v>2-Amino-5-azotoluene</v>
      </c>
      <c r="I89" s="7" t="str">
        <f t="shared" si="5"/>
        <v>2-Amino-5-azotoluene</v>
      </c>
      <c r="J89" s="7" t="s">
        <v>1644</v>
      </c>
      <c r="K89" s="7" t="str">
        <f>G24</f>
        <v>Butyl benzyl phthalate</v>
      </c>
      <c r="L89" s="7" t="str">
        <f>K89</f>
        <v>Butyl benzyl phthalate</v>
      </c>
      <c r="M89" s="7" t="str">
        <f t="shared" ref="M89:Q89" si="6">L89</f>
        <v>Butyl benzyl phthalate</v>
      </c>
      <c r="N89" s="7" t="str">
        <f t="shared" si="6"/>
        <v>Butyl benzyl phthalate</v>
      </c>
      <c r="O89" s="7" t="str">
        <f t="shared" si="6"/>
        <v>Butyl benzyl phthalate</v>
      </c>
      <c r="P89" s="7" t="str">
        <f t="shared" si="6"/>
        <v>Butyl benzyl phthalate</v>
      </c>
      <c r="Q89" s="7" t="str">
        <f t="shared" si="6"/>
        <v>Butyl benzyl phthalate</v>
      </c>
      <c r="R89" s="7" t="s">
        <v>1644</v>
      </c>
      <c r="S89" s="7" t="str">
        <f>G25</f>
        <v>5alpha-Dihydrotestosterone</v>
      </c>
      <c r="T89" s="7" t="str">
        <f>S89</f>
        <v>5alpha-Dihydrotestosterone</v>
      </c>
      <c r="U89" s="7" t="str">
        <f t="shared" ref="U89:Y89" si="7">T89</f>
        <v>5alpha-Dihydrotestosterone</v>
      </c>
      <c r="V89" s="7" t="str">
        <f t="shared" si="7"/>
        <v>5alpha-Dihydrotestosterone</v>
      </c>
      <c r="W89" s="7" t="str">
        <f t="shared" si="7"/>
        <v>5alpha-Dihydrotestosterone</v>
      </c>
      <c r="X89" s="7" t="str">
        <f t="shared" si="7"/>
        <v>5alpha-Dihydrotestosterone</v>
      </c>
      <c r="Y89" s="7" t="str">
        <f t="shared" si="7"/>
        <v>5alpha-Dihydrotestosterone</v>
      </c>
      <c r="Z89" s="7" t="s">
        <v>1686</v>
      </c>
      <c r="AA89" s="7" t="str">
        <f>G26</f>
        <v>Diphenhydramine hydrochloride</v>
      </c>
      <c r="AB89" s="7" t="str">
        <f>AA89</f>
        <v>Diphenhydramine hydrochloride</v>
      </c>
      <c r="AC89" s="7" t="str">
        <f t="shared" ref="AC89:AG89" si="8">AB89</f>
        <v>Diphenhydramine hydrochloride</v>
      </c>
      <c r="AD89" s="7" t="str">
        <f t="shared" si="8"/>
        <v>Diphenhydramine hydrochloride</v>
      </c>
      <c r="AE89" s="7" t="str">
        <f t="shared" si="8"/>
        <v>Diphenhydramine hydrochloride</v>
      </c>
      <c r="AF89" s="7" t="str">
        <f t="shared" si="8"/>
        <v>Diphenhydramine hydrochloride</v>
      </c>
      <c r="AG89" s="7" t="str">
        <f t="shared" si="8"/>
        <v>Diphenhydramine hydrochloride</v>
      </c>
      <c r="AH89" s="7" t="s">
        <v>1686</v>
      </c>
      <c r="AI89" s="7" t="str">
        <f>G27</f>
        <v>Azinphos-methyl</v>
      </c>
      <c r="AJ89" s="7" t="str">
        <f>AI89</f>
        <v>Azinphos-methyl</v>
      </c>
      <c r="AK89" s="7" t="str">
        <f t="shared" ref="AK89:AO89" si="9">AJ89</f>
        <v>Azinphos-methyl</v>
      </c>
      <c r="AL89" s="7" t="str">
        <f t="shared" si="9"/>
        <v>Azinphos-methyl</v>
      </c>
      <c r="AM89" s="7" t="str">
        <f t="shared" si="9"/>
        <v>Azinphos-methyl</v>
      </c>
      <c r="AN89" s="7" t="str">
        <f t="shared" si="9"/>
        <v>Azinphos-methyl</v>
      </c>
      <c r="AO89" s="7" t="str">
        <f t="shared" si="9"/>
        <v>Azinphos-methyl</v>
      </c>
      <c r="AP89" s="7" t="s">
        <v>1794</v>
      </c>
      <c r="AQ89" s="7" t="str">
        <f>G28</f>
        <v>Propiconazole</v>
      </c>
      <c r="AR89" s="7" t="str">
        <f>AQ89</f>
        <v>Propiconazole</v>
      </c>
      <c r="AS89" s="7" t="str">
        <f t="shared" ref="AS89:AW89" si="10">AR89</f>
        <v>Propiconazole</v>
      </c>
      <c r="AT89" s="7" t="str">
        <f t="shared" si="10"/>
        <v>Propiconazole</v>
      </c>
      <c r="AU89" s="7" t="str">
        <f t="shared" si="10"/>
        <v>Propiconazole</v>
      </c>
      <c r="AV89" s="7" t="str">
        <f t="shared" si="10"/>
        <v>Propiconazole</v>
      </c>
      <c r="AW89" s="7" t="str">
        <f t="shared" si="10"/>
        <v>Propiconazole</v>
      </c>
    </row>
    <row r="90" spans="1:49" s="7" customFormat="1" x14ac:dyDescent="0.25">
      <c r="A90" s="7" t="s">
        <v>1773</v>
      </c>
      <c r="B90" s="7" t="s">
        <v>1786</v>
      </c>
      <c r="C90" s="7" t="s">
        <v>1785</v>
      </c>
      <c r="D90" s="7" t="s">
        <v>1779</v>
      </c>
      <c r="E90" s="7" t="s">
        <v>1803</v>
      </c>
      <c r="F90" s="7" t="s">
        <v>1804</v>
      </c>
      <c r="G90" s="7" t="s">
        <v>1805</v>
      </c>
      <c r="H90" s="7" t="s">
        <v>1802</v>
      </c>
      <c r="I90" s="7" t="s">
        <v>1899</v>
      </c>
      <c r="J90" s="7" t="s">
        <v>1786</v>
      </c>
      <c r="K90" s="7" t="s">
        <v>1785</v>
      </c>
      <c r="L90" s="7" t="s">
        <v>1779</v>
      </c>
      <c r="M90" s="7" t="s">
        <v>1803</v>
      </c>
      <c r="N90" s="7" t="s">
        <v>1804</v>
      </c>
      <c r="O90" s="7" t="s">
        <v>1805</v>
      </c>
      <c r="P90" s="7" t="s">
        <v>1802</v>
      </c>
      <c r="Q90" s="7" t="s">
        <v>1899</v>
      </c>
      <c r="R90" s="7" t="s">
        <v>1786</v>
      </c>
      <c r="S90" s="7" t="s">
        <v>1785</v>
      </c>
      <c r="T90" s="7" t="s">
        <v>1779</v>
      </c>
      <c r="U90" s="7" t="s">
        <v>1803</v>
      </c>
      <c r="V90" s="7" t="s">
        <v>1804</v>
      </c>
      <c r="W90" s="7" t="s">
        <v>1805</v>
      </c>
      <c r="X90" s="7" t="s">
        <v>1802</v>
      </c>
      <c r="Y90" s="7" t="s">
        <v>1899</v>
      </c>
      <c r="Z90" s="7" t="s">
        <v>2035</v>
      </c>
      <c r="AA90" s="7" t="s">
        <v>1785</v>
      </c>
      <c r="AB90" s="7" t="s">
        <v>1779</v>
      </c>
      <c r="AC90" s="7" t="s">
        <v>1803</v>
      </c>
      <c r="AD90" s="7" t="s">
        <v>1804</v>
      </c>
      <c r="AE90" s="7" t="s">
        <v>1805</v>
      </c>
      <c r="AF90" s="7" t="s">
        <v>1802</v>
      </c>
      <c r="AG90" s="7" t="s">
        <v>1899</v>
      </c>
      <c r="AH90" s="7" t="s">
        <v>2035</v>
      </c>
      <c r="AI90" s="7" t="s">
        <v>1785</v>
      </c>
      <c r="AJ90" s="7" t="s">
        <v>1779</v>
      </c>
      <c r="AK90" s="7" t="s">
        <v>1803</v>
      </c>
      <c r="AL90" s="7" t="s">
        <v>1804</v>
      </c>
      <c r="AM90" s="7" t="s">
        <v>1805</v>
      </c>
      <c r="AN90" s="7" t="s">
        <v>1802</v>
      </c>
      <c r="AO90" s="7" t="s">
        <v>1899</v>
      </c>
      <c r="AP90" s="7" t="s">
        <v>1786</v>
      </c>
      <c r="AQ90" s="7" t="s">
        <v>1785</v>
      </c>
      <c r="AR90" s="7" t="s">
        <v>1779</v>
      </c>
      <c r="AS90" s="7" t="s">
        <v>1803</v>
      </c>
      <c r="AT90" s="7" t="s">
        <v>1804</v>
      </c>
      <c r="AU90" s="7" t="s">
        <v>1805</v>
      </c>
      <c r="AV90" s="7" t="s">
        <v>1802</v>
      </c>
      <c r="AW90" s="7" t="s">
        <v>1899</v>
      </c>
    </row>
    <row r="91" spans="1:49" x14ac:dyDescent="0.25">
      <c r="A91" t="s">
        <v>1773</v>
      </c>
      <c r="B91" s="107">
        <f>AVERAGE(B86:B88)</f>
        <v>89.312169312169303</v>
      </c>
      <c r="C91" s="107">
        <f t="shared" ref="C91:AV91" si="11">AVERAGE(C86:C88)</f>
        <v>0</v>
      </c>
      <c r="D91" s="107">
        <f t="shared" si="11"/>
        <v>96.666666666666671</v>
      </c>
      <c r="E91" s="107">
        <f t="shared" si="11"/>
        <v>75</v>
      </c>
      <c r="F91" s="107">
        <f t="shared" si="11"/>
        <v>87.878787878787875</v>
      </c>
      <c r="G91" s="107">
        <f t="shared" si="11"/>
        <v>95.555555555555557</v>
      </c>
      <c r="H91" s="107">
        <f t="shared" si="11"/>
        <v>85.476190476190467</v>
      </c>
      <c r="I91" s="107">
        <f t="shared" si="11"/>
        <v>92.222222222222229</v>
      </c>
      <c r="J91" s="107">
        <f t="shared" si="11"/>
        <v>91.666666666666671</v>
      </c>
      <c r="K91" s="107">
        <f t="shared" si="11"/>
        <v>0</v>
      </c>
      <c r="L91" s="107">
        <f t="shared" si="11"/>
        <v>49.292929292929294</v>
      </c>
      <c r="M91" s="107">
        <f t="shared" si="11"/>
        <v>97.916666666666671</v>
      </c>
      <c r="N91" s="107">
        <f t="shared" si="11"/>
        <v>88.344988344988352</v>
      </c>
      <c r="O91" s="107">
        <f t="shared" si="11"/>
        <v>80.73038073038073</v>
      </c>
      <c r="P91" s="107">
        <f t="shared" si="11"/>
        <v>87.604617604617602</v>
      </c>
      <c r="Q91" s="107">
        <f t="shared" si="11"/>
        <v>94.658119658119674</v>
      </c>
      <c r="R91" s="107">
        <f t="shared" si="11"/>
        <v>80.654761904761912</v>
      </c>
      <c r="S91" s="107">
        <f t="shared" si="11"/>
        <v>41.666666666666664</v>
      </c>
      <c r="T91" s="107">
        <f t="shared" si="11"/>
        <v>81.269841269841265</v>
      </c>
      <c r="U91" s="107">
        <f t="shared" si="11"/>
        <v>92.777777777777771</v>
      </c>
      <c r="V91" s="107">
        <f t="shared" si="11"/>
        <v>92.649572649572633</v>
      </c>
      <c r="W91" s="107">
        <f t="shared" si="11"/>
        <v>88.174603174603178</v>
      </c>
      <c r="X91" s="107">
        <f t="shared" si="11"/>
        <v>83.766233766233768</v>
      </c>
      <c r="Y91" s="107">
        <f t="shared" si="11"/>
        <v>85.641025641025635</v>
      </c>
      <c r="Z91" s="107">
        <f t="shared" si="11"/>
        <v>104.94505494505495</v>
      </c>
      <c r="AA91" s="107">
        <f t="shared" si="11"/>
        <v>0</v>
      </c>
      <c r="AB91" s="107">
        <f t="shared" si="11"/>
        <v>69.345238095238088</v>
      </c>
      <c r="AC91" s="107">
        <f t="shared" si="11"/>
        <v>66.666666666666657</v>
      </c>
      <c r="AD91" s="107">
        <f t="shared" si="11"/>
        <v>85.98290598290599</v>
      </c>
      <c r="AE91" s="107">
        <f t="shared" si="11"/>
        <v>103.33333333333333</v>
      </c>
      <c r="AF91" s="107" t="e">
        <f t="shared" si="11"/>
        <v>#DIV/0!</v>
      </c>
      <c r="AG91" s="107">
        <f t="shared" si="11"/>
        <v>83.333333333333329</v>
      </c>
      <c r="AH91" s="107">
        <f t="shared" si="11"/>
        <v>103.33333333333333</v>
      </c>
      <c r="AI91" s="107">
        <f t="shared" si="11"/>
        <v>89.772727272727266</v>
      </c>
      <c r="AJ91" s="107">
        <f t="shared" si="11"/>
        <v>94.444444444444457</v>
      </c>
      <c r="AK91" s="107">
        <f t="shared" si="11"/>
        <v>83.928571428571431</v>
      </c>
      <c r="AL91" s="107">
        <f t="shared" si="11"/>
        <v>97.222222222222214</v>
      </c>
      <c r="AM91" s="107">
        <f t="shared" si="11"/>
        <v>87.202380952380963</v>
      </c>
      <c r="AN91" s="107">
        <f t="shared" si="11"/>
        <v>88.888888888888872</v>
      </c>
      <c r="AO91" s="107">
        <f t="shared" si="11"/>
        <v>89.743589743589737</v>
      </c>
      <c r="AP91" s="107">
        <f t="shared" si="11"/>
        <v>0</v>
      </c>
      <c r="AQ91" s="107">
        <f t="shared" si="11"/>
        <v>41.684981684981686</v>
      </c>
      <c r="AR91" s="107">
        <f t="shared" si="11"/>
        <v>74.166666666666671</v>
      </c>
      <c r="AS91" s="107">
        <f t="shared" si="11"/>
        <v>95.238095238095241</v>
      </c>
      <c r="AT91" s="107">
        <f t="shared" si="11"/>
        <v>96.666666666666671</v>
      </c>
      <c r="AU91" s="107">
        <f t="shared" si="11"/>
        <v>97.435897435897445</v>
      </c>
      <c r="AV91" s="107">
        <f t="shared" si="11"/>
        <v>100</v>
      </c>
      <c r="AW91" s="107">
        <f>AVERAGE(AW86,AW88)</f>
        <v>91.111111111111114</v>
      </c>
    </row>
    <row r="92" spans="1:49" x14ac:dyDescent="0.25">
      <c r="A92" t="s">
        <v>1774</v>
      </c>
      <c r="B92" s="107">
        <f>STDEV(B86:B88)</f>
        <v>3.8271198560899737</v>
      </c>
      <c r="C92" s="107">
        <f t="shared" ref="C92:AV92" si="12">STDEV(C86:C88)</f>
        <v>0</v>
      </c>
      <c r="D92" s="107">
        <f t="shared" si="12"/>
        <v>5.7735026918962573</v>
      </c>
      <c r="E92" s="107">
        <f t="shared" si="12"/>
        <v>25</v>
      </c>
      <c r="F92" s="107">
        <f t="shared" si="12"/>
        <v>20.994555243259182</v>
      </c>
      <c r="G92" s="107">
        <f t="shared" si="12"/>
        <v>7.6980035891950074</v>
      </c>
      <c r="H92" s="107">
        <f t="shared" si="12"/>
        <v>12.194102883144668</v>
      </c>
      <c r="I92" s="107">
        <f t="shared" si="12"/>
        <v>6.9388866648871073</v>
      </c>
      <c r="J92" s="107">
        <f t="shared" si="12"/>
        <v>14.433756729740665</v>
      </c>
      <c r="K92" s="107">
        <f t="shared" si="12"/>
        <v>0</v>
      </c>
      <c r="L92" s="107">
        <f t="shared" si="12"/>
        <v>46.887840043278686</v>
      </c>
      <c r="M92" s="107">
        <f t="shared" si="12"/>
        <v>3.6084391824351609</v>
      </c>
      <c r="N92" s="107">
        <f t="shared" si="12"/>
        <v>14.06156748890961</v>
      </c>
      <c r="O92" s="107">
        <f t="shared" si="12"/>
        <v>12.579496201251127</v>
      </c>
      <c r="P92" s="107">
        <f t="shared" si="12"/>
        <v>7.9163195940328954</v>
      </c>
      <c r="Q92" s="107">
        <f t="shared" si="12"/>
        <v>4.6372936782501544</v>
      </c>
      <c r="R92" s="107">
        <f t="shared" si="12"/>
        <v>16.227745095494715</v>
      </c>
      <c r="S92" s="107">
        <f t="shared" si="12"/>
        <v>52.041649986653319</v>
      </c>
      <c r="T92" s="107">
        <f t="shared" si="12"/>
        <v>21.93234977703608</v>
      </c>
      <c r="U92" s="107">
        <f t="shared" si="12"/>
        <v>6.7357531405456328</v>
      </c>
      <c r="V92" s="107">
        <f t="shared" si="12"/>
        <v>7.7150660488182972</v>
      </c>
      <c r="W92" s="107">
        <f t="shared" si="12"/>
        <v>7.1043937944554347</v>
      </c>
      <c r="X92" s="107">
        <f t="shared" si="12"/>
        <v>14.359314537335049</v>
      </c>
      <c r="Y92" s="107">
        <f t="shared" si="12"/>
        <v>12.530042792687894</v>
      </c>
      <c r="Z92" s="107">
        <f t="shared" si="12"/>
        <v>4.2913459757728862</v>
      </c>
      <c r="AA92" s="107">
        <f t="shared" si="12"/>
        <v>0</v>
      </c>
      <c r="AB92" s="107">
        <f t="shared" si="12"/>
        <v>47.78523827081581</v>
      </c>
      <c r="AC92" s="107">
        <f t="shared" si="12"/>
        <v>0</v>
      </c>
      <c r="AD92" s="107">
        <f t="shared" si="12"/>
        <v>6.7710435283208046</v>
      </c>
      <c r="AE92" s="107">
        <f t="shared" si="12"/>
        <v>5.7735026918962662</v>
      </c>
      <c r="AF92" s="107" t="e">
        <f t="shared" si="12"/>
        <v>#DIV/0!</v>
      </c>
      <c r="AG92" s="107">
        <f t="shared" si="12"/>
        <v>28.867513459481298</v>
      </c>
      <c r="AH92" s="107">
        <f t="shared" si="12"/>
        <v>5.7735026918962662</v>
      </c>
      <c r="AI92" s="107">
        <f t="shared" si="12"/>
        <v>9.3015372407641443</v>
      </c>
      <c r="AJ92" s="107">
        <f t="shared" si="12"/>
        <v>9.6225044864937566</v>
      </c>
      <c r="AK92" s="107">
        <f t="shared" si="12"/>
        <v>11.151782139997195</v>
      </c>
      <c r="AL92" s="107">
        <f t="shared" si="12"/>
        <v>4.8112522432468872</v>
      </c>
      <c r="AM92" s="107">
        <f t="shared" si="12"/>
        <v>10.576997407093371</v>
      </c>
      <c r="AN92" s="107">
        <f t="shared" si="12"/>
        <v>19.245008972987623</v>
      </c>
      <c r="AO92" s="107">
        <f t="shared" si="12"/>
        <v>17.764623667373087</v>
      </c>
      <c r="AP92" s="107">
        <f t="shared" si="12"/>
        <v>0</v>
      </c>
      <c r="AQ92" s="107">
        <f t="shared" si="12"/>
        <v>34.19001389698068</v>
      </c>
      <c r="AR92" s="107">
        <f t="shared" si="12"/>
        <v>13.768926368215277</v>
      </c>
      <c r="AS92" s="107">
        <f t="shared" si="12"/>
        <v>8.2478609884232288</v>
      </c>
      <c r="AT92" s="107">
        <f t="shared" si="12"/>
        <v>5.7735026918962573</v>
      </c>
      <c r="AU92" s="107">
        <f t="shared" si="12"/>
        <v>4.4411559168432753</v>
      </c>
      <c r="AV92" s="107">
        <f t="shared" si="12"/>
        <v>0</v>
      </c>
      <c r="AW92" s="107">
        <f>STDEV(AW86,AW88)</f>
        <v>3.1426968052735438</v>
      </c>
    </row>
    <row r="93" spans="1:49" x14ac:dyDescent="0.25">
      <c r="A93" t="s">
        <v>1775</v>
      </c>
      <c r="B93" s="107">
        <f>STDEV(B86:B88)/SQRT(3)</f>
        <v>2.2095886791345083</v>
      </c>
      <c r="C93" s="107">
        <f t="shared" ref="C93:AV93" si="13">STDEV(C86:C88)/SQRT(3)</f>
        <v>0</v>
      </c>
      <c r="D93" s="107">
        <f t="shared" si="13"/>
        <v>3.3333333333333335</v>
      </c>
      <c r="E93" s="107">
        <f t="shared" si="13"/>
        <v>14.433756729740645</v>
      </c>
      <c r="F93" s="107">
        <f t="shared" si="13"/>
        <v>12.121212121212158</v>
      </c>
      <c r="G93" s="107">
        <f t="shared" si="13"/>
        <v>4.4444444444444429</v>
      </c>
      <c r="H93" s="107">
        <f t="shared" si="13"/>
        <v>7.0402685821095661</v>
      </c>
      <c r="I93" s="107">
        <f t="shared" si="13"/>
        <v>4.006168083848876</v>
      </c>
      <c r="J93" s="107">
        <f t="shared" si="13"/>
        <v>8.3333333333333464</v>
      </c>
      <c r="K93" s="107">
        <f t="shared" si="13"/>
        <v>0</v>
      </c>
      <c r="L93" s="107">
        <f t="shared" si="13"/>
        <v>27.070707070707066</v>
      </c>
      <c r="M93" s="107">
        <f t="shared" si="13"/>
        <v>2.0833333333333335</v>
      </c>
      <c r="N93" s="107">
        <f t="shared" si="13"/>
        <v>8.1184497749500544</v>
      </c>
      <c r="O93" s="107">
        <f t="shared" si="13"/>
        <v>7.2627755180622131</v>
      </c>
      <c r="P93" s="107">
        <f t="shared" si="13"/>
        <v>4.5704892486060018</v>
      </c>
      <c r="Q93" s="107">
        <f t="shared" si="13"/>
        <v>2.6773427534490768</v>
      </c>
      <c r="R93" s="107">
        <f t="shared" si="13"/>
        <v>9.3690929992245042</v>
      </c>
      <c r="S93" s="107">
        <f t="shared" si="13"/>
        <v>30.04626062886658</v>
      </c>
      <c r="T93" s="107">
        <f t="shared" si="13"/>
        <v>12.66264804773281</v>
      </c>
      <c r="U93" s="107">
        <f t="shared" si="13"/>
        <v>3.8888888888888884</v>
      </c>
      <c r="V93" s="107">
        <f t="shared" si="13"/>
        <v>4.4542954601009868</v>
      </c>
      <c r="W93" s="107">
        <f t="shared" si="13"/>
        <v>4.101723669657952</v>
      </c>
      <c r="X93" s="107">
        <f t="shared" si="13"/>
        <v>8.2903541135088972</v>
      </c>
      <c r="Y93" s="107">
        <f t="shared" si="13"/>
        <v>7.234223579315886</v>
      </c>
      <c r="Z93" s="107">
        <f t="shared" si="13"/>
        <v>2.4776097542982933</v>
      </c>
      <c r="AA93" s="107">
        <f t="shared" si="13"/>
        <v>0</v>
      </c>
      <c r="AB93" s="107">
        <f t="shared" si="13"/>
        <v>27.588820178945916</v>
      </c>
      <c r="AC93" s="107">
        <f t="shared" si="13"/>
        <v>0</v>
      </c>
      <c r="AD93" s="107">
        <f t="shared" si="13"/>
        <v>3.9092638037706902</v>
      </c>
      <c r="AE93" s="107">
        <f t="shared" si="13"/>
        <v>3.3333333333333384</v>
      </c>
      <c r="AF93" s="107" t="e">
        <f t="shared" si="13"/>
        <v>#DIV/0!</v>
      </c>
      <c r="AG93" s="107">
        <f t="shared" si="13"/>
        <v>16.666666666666675</v>
      </c>
      <c r="AH93" s="107">
        <f t="shared" si="13"/>
        <v>3.3333333333333384</v>
      </c>
      <c r="AI93" s="107">
        <f t="shared" si="13"/>
        <v>5.3702450298325077</v>
      </c>
      <c r="AJ93" s="107">
        <f t="shared" si="13"/>
        <v>5.5555555555555527</v>
      </c>
      <c r="AK93" s="107">
        <f t="shared" si="13"/>
        <v>6.4384844204714415</v>
      </c>
      <c r="AL93" s="107">
        <f t="shared" si="13"/>
        <v>2.7777777777777812</v>
      </c>
      <c r="AM93" s="107">
        <f t="shared" si="13"/>
        <v>6.1066323002033318</v>
      </c>
      <c r="AN93" s="107">
        <f t="shared" si="13"/>
        <v>11.111111111111168</v>
      </c>
      <c r="AO93" s="107">
        <f t="shared" si="13"/>
        <v>10.256410256410248</v>
      </c>
      <c r="AP93" s="107">
        <f t="shared" si="13"/>
        <v>0</v>
      </c>
      <c r="AQ93" s="107">
        <f t="shared" si="13"/>
        <v>19.739613727018842</v>
      </c>
      <c r="AR93" s="107">
        <f t="shared" si="13"/>
        <v>7.9494933451412271</v>
      </c>
      <c r="AS93" s="107">
        <f t="shared" si="13"/>
        <v>4.7619047619047645</v>
      </c>
      <c r="AT93" s="107">
        <f t="shared" si="13"/>
        <v>3.3333333333333335</v>
      </c>
      <c r="AU93" s="107">
        <f t="shared" si="13"/>
        <v>2.5641025641025643</v>
      </c>
      <c r="AV93" s="107">
        <f t="shared" si="13"/>
        <v>0</v>
      </c>
      <c r="AW93" s="107">
        <f>STDEV(AW86,AW88)/SQRT(3)</f>
        <v>1.8144368465060574</v>
      </c>
    </row>
    <row r="96" spans="1:49" x14ac:dyDescent="0.25">
      <c r="A96" s="39" t="s">
        <v>1800</v>
      </c>
      <c r="B96" s="7" t="s">
        <v>1715</v>
      </c>
      <c r="C96" s="7" t="s">
        <v>1716</v>
      </c>
      <c r="D96" s="7" t="s">
        <v>1717</v>
      </c>
      <c r="E96" s="7" t="s">
        <v>1718</v>
      </c>
      <c r="F96" s="7" t="s">
        <v>1719</v>
      </c>
      <c r="G96" s="7" t="s">
        <v>1720</v>
      </c>
      <c r="H96" s="7" t="s">
        <v>1721</v>
      </c>
      <c r="I96" s="7" t="s">
        <v>1722</v>
      </c>
      <c r="J96" s="7" t="s">
        <v>1723</v>
      </c>
      <c r="K96" s="7" t="s">
        <v>1724</v>
      </c>
      <c r="L96" s="7" t="s">
        <v>1725</v>
      </c>
      <c r="M96" s="7" t="s">
        <v>1726</v>
      </c>
      <c r="N96" s="7" t="s">
        <v>1727</v>
      </c>
      <c r="O96" s="7" t="s">
        <v>1728</v>
      </c>
      <c r="P96" s="7" t="s">
        <v>1729</v>
      </c>
      <c r="Q96" s="7" t="s">
        <v>1730</v>
      </c>
      <c r="R96" s="7" t="s">
        <v>1731</v>
      </c>
      <c r="S96" s="7" t="s">
        <v>1732</v>
      </c>
      <c r="T96" s="7" t="s">
        <v>1733</v>
      </c>
      <c r="U96" s="7" t="s">
        <v>1734</v>
      </c>
      <c r="V96" s="7" t="s">
        <v>1735</v>
      </c>
      <c r="W96" s="7" t="s">
        <v>1736</v>
      </c>
      <c r="X96" s="7" t="s">
        <v>1737</v>
      </c>
      <c r="Y96" s="7" t="s">
        <v>1738</v>
      </c>
      <c r="Z96" s="7" t="s">
        <v>1739</v>
      </c>
      <c r="AA96" s="7" t="s">
        <v>1740</v>
      </c>
      <c r="AB96" s="7" t="s">
        <v>1741</v>
      </c>
      <c r="AC96" s="7" t="s">
        <v>1742</v>
      </c>
      <c r="AD96" s="7" t="s">
        <v>1743</v>
      </c>
      <c r="AE96" s="7" t="s">
        <v>1744</v>
      </c>
      <c r="AF96" s="7" t="s">
        <v>1745</v>
      </c>
      <c r="AG96" s="7" t="s">
        <v>1746</v>
      </c>
      <c r="AH96" s="7" t="s">
        <v>1747</v>
      </c>
      <c r="AI96" s="7" t="s">
        <v>1748</v>
      </c>
      <c r="AJ96" s="7" t="s">
        <v>1749</v>
      </c>
      <c r="AK96" s="7" t="s">
        <v>1750</v>
      </c>
      <c r="AL96" s="7" t="s">
        <v>1751</v>
      </c>
      <c r="AM96" s="7" t="s">
        <v>1752</v>
      </c>
      <c r="AN96" s="7" t="s">
        <v>1753</v>
      </c>
      <c r="AO96" s="7" t="s">
        <v>1754</v>
      </c>
      <c r="AP96" s="7" t="s">
        <v>1755</v>
      </c>
      <c r="AQ96" s="7" t="s">
        <v>1756</v>
      </c>
      <c r="AR96" s="7" t="s">
        <v>1757</v>
      </c>
      <c r="AS96" s="7" t="s">
        <v>1758</v>
      </c>
      <c r="AT96" s="7" t="s">
        <v>1759</v>
      </c>
      <c r="AU96" s="7" t="s">
        <v>1760</v>
      </c>
      <c r="AV96" s="7" t="s">
        <v>1761</v>
      </c>
      <c r="AW96" s="7" t="s">
        <v>1762</v>
      </c>
    </row>
    <row r="97" spans="1:50" x14ac:dyDescent="0.25">
      <c r="A97" t="s">
        <v>1770</v>
      </c>
      <c r="B97" s="108">
        <f>B47/B39*100</f>
        <v>73.077439269896672</v>
      </c>
      <c r="C97" s="108">
        <f t="shared" ref="C97:AW97" si="14">C47/C39*100</f>
        <v>0</v>
      </c>
      <c r="D97" s="108">
        <f t="shared" si="14"/>
        <v>49.474981932576625</v>
      </c>
      <c r="E97" s="108">
        <f t="shared" si="14"/>
        <v>82.838269763477513</v>
      </c>
      <c r="F97" s="108">
        <f t="shared" si="14"/>
        <v>64.441582599985693</v>
      </c>
      <c r="G97" s="108">
        <f t="shared" si="14"/>
        <v>69.374117967116106</v>
      </c>
      <c r="H97" s="108">
        <f t="shared" si="14"/>
        <v>92.692085499711169</v>
      </c>
      <c r="I97" s="108">
        <f t="shared" si="14"/>
        <v>78.489084928229673</v>
      </c>
      <c r="J97" s="108">
        <f t="shared" si="14"/>
        <v>102.18368657675016</v>
      </c>
      <c r="K97" s="108">
        <f t="shared" si="14"/>
        <v>0</v>
      </c>
      <c r="L97" s="108">
        <f t="shared" si="14"/>
        <v>0</v>
      </c>
      <c r="M97" s="108">
        <f t="shared" si="14"/>
        <v>64.409416351163927</v>
      </c>
      <c r="N97" s="108">
        <f t="shared" si="14"/>
        <v>75.845506248103135</v>
      </c>
      <c r="O97" s="108">
        <f t="shared" si="14"/>
        <v>96.757086366828034</v>
      </c>
      <c r="P97" s="108">
        <f t="shared" si="14"/>
        <v>82.034992602096253</v>
      </c>
      <c r="Q97" s="108">
        <f t="shared" si="14"/>
        <v>79.218075793710966</v>
      </c>
      <c r="R97" s="108">
        <f t="shared" si="14"/>
        <v>41.204038389629808</v>
      </c>
      <c r="S97" s="108">
        <f t="shared" si="14"/>
        <v>0</v>
      </c>
      <c r="T97" s="108">
        <f t="shared" si="14"/>
        <v>36.954273077471825</v>
      </c>
      <c r="U97" s="108">
        <f t="shared" si="14"/>
        <v>43.846407574846232</v>
      </c>
      <c r="V97" s="108">
        <f t="shared" si="14"/>
        <v>100.92697549056653</v>
      </c>
      <c r="W97" s="108">
        <f t="shared" si="14"/>
        <v>89.02844916395911</v>
      </c>
      <c r="X97" s="108">
        <f t="shared" si="14"/>
        <v>35.677993834071067</v>
      </c>
      <c r="Y97" s="108">
        <f t="shared" si="14"/>
        <v>78.829152324112826</v>
      </c>
      <c r="Z97" s="108">
        <f t="shared" si="14"/>
        <v>272.02424989724619</v>
      </c>
      <c r="AA97" s="108">
        <f t="shared" si="14"/>
        <v>0</v>
      </c>
      <c r="AB97" s="108">
        <f t="shared" si="14"/>
        <v>16.68585619144373</v>
      </c>
      <c r="AC97" s="108">
        <f t="shared" si="14"/>
        <v>21.960370237239395</v>
      </c>
      <c r="AD97" s="108">
        <f t="shared" si="14"/>
        <v>94.17043407321799</v>
      </c>
      <c r="AE97" s="108">
        <f t="shared" si="14"/>
        <v>69.512315270935972</v>
      </c>
      <c r="AF97" s="108">
        <f t="shared" si="14"/>
        <v>31.519575315195752</v>
      </c>
      <c r="AG97" s="108">
        <f t="shared" si="14"/>
        <v>78.183152137664237</v>
      </c>
      <c r="AH97" s="108">
        <f t="shared" si="14"/>
        <v>112.65657504536803</v>
      </c>
      <c r="AI97" s="108">
        <f t="shared" si="14"/>
        <v>44.609902414306028</v>
      </c>
      <c r="AJ97" s="108">
        <f t="shared" si="14"/>
        <v>36.447975397232184</v>
      </c>
      <c r="AK97" s="108">
        <f t="shared" si="14"/>
        <v>72.733226366285734</v>
      </c>
      <c r="AL97" s="108">
        <f t="shared" si="14"/>
        <v>77.153525994243722</v>
      </c>
      <c r="AM97" s="108">
        <f t="shared" si="14"/>
        <v>81.948847262247824</v>
      </c>
      <c r="AN97" s="108">
        <f t="shared" si="14"/>
        <v>89.64820640096967</v>
      </c>
      <c r="AO97" s="108">
        <f t="shared" si="14"/>
        <v>80.964945344892584</v>
      </c>
      <c r="AP97" s="108">
        <f t="shared" si="14"/>
        <v>0</v>
      </c>
      <c r="AQ97" s="108">
        <f t="shared" si="14"/>
        <v>29.256978325201949</v>
      </c>
      <c r="AR97" s="108">
        <f t="shared" si="14"/>
        <v>54.436824167963984</v>
      </c>
      <c r="AS97" s="108">
        <f t="shared" si="14"/>
        <v>84.167456283917659</v>
      </c>
      <c r="AT97" s="108">
        <f t="shared" si="14"/>
        <v>84.168650119007154</v>
      </c>
      <c r="AU97" s="108">
        <f t="shared" si="14"/>
        <v>79.325527543132964</v>
      </c>
      <c r="AV97" s="108">
        <f t="shared" si="14"/>
        <v>73.538884034452622</v>
      </c>
      <c r="AW97" s="108">
        <f t="shared" si="14"/>
        <v>71.501795524999224</v>
      </c>
    </row>
    <row r="98" spans="1:50" x14ac:dyDescent="0.25">
      <c r="A98" t="s">
        <v>1771</v>
      </c>
      <c r="B98" s="108">
        <f>B65/B57*100</f>
        <v>62.411645648450886</v>
      </c>
      <c r="C98" s="108">
        <f t="shared" ref="C98:AW98" si="15">C65/C57*100</f>
        <v>0</v>
      </c>
      <c r="D98" s="108">
        <f t="shared" si="15"/>
        <v>38.869493291510459</v>
      </c>
      <c r="E98" s="108">
        <f t="shared" si="15"/>
        <v>61.111165090993893</v>
      </c>
      <c r="F98" s="108">
        <f t="shared" si="15"/>
        <v>83.95024782568035</v>
      </c>
      <c r="G98" s="108">
        <f t="shared" si="15"/>
        <v>65.306192385456285</v>
      </c>
      <c r="H98" s="108">
        <f t="shared" si="15"/>
        <v>66.082732685678465</v>
      </c>
      <c r="I98" s="108">
        <f t="shared" si="15"/>
        <v>97.456376700025658</v>
      </c>
      <c r="J98" s="108">
        <f t="shared" si="15"/>
        <v>78.847935548841903</v>
      </c>
      <c r="K98" s="108">
        <f t="shared" si="15"/>
        <v>0</v>
      </c>
      <c r="L98" s="108">
        <f t="shared" si="15"/>
        <v>17.879172413793103</v>
      </c>
      <c r="M98" s="108">
        <f t="shared" si="15"/>
        <v>32.946346982289718</v>
      </c>
      <c r="N98" s="108">
        <f t="shared" si="15"/>
        <v>89.304890174455394</v>
      </c>
      <c r="O98" s="108">
        <f t="shared" si="15"/>
        <v>49.581347855684136</v>
      </c>
      <c r="P98" s="108">
        <f t="shared" si="15"/>
        <v>72.097135877194589</v>
      </c>
      <c r="Q98" s="108">
        <f t="shared" si="15"/>
        <v>89.84223206652679</v>
      </c>
      <c r="R98" s="108">
        <f t="shared" si="15"/>
        <v>26.914991816440036</v>
      </c>
      <c r="S98" s="108">
        <f t="shared" si="15"/>
        <v>12.969580284944168</v>
      </c>
      <c r="T98" s="108">
        <f t="shared" si="15"/>
        <v>55.695442879579147</v>
      </c>
      <c r="U98" s="108">
        <f t="shared" si="15"/>
        <v>54.994039103481164</v>
      </c>
      <c r="V98" s="108">
        <f t="shared" si="15"/>
        <v>67.312544066054485</v>
      </c>
      <c r="W98" s="108">
        <f t="shared" si="15"/>
        <v>77.1876845439416</v>
      </c>
      <c r="X98" s="108">
        <f t="shared" si="15"/>
        <v>63.248005492047973</v>
      </c>
      <c r="Y98" s="108">
        <f t="shared" si="15"/>
        <v>91.015095362921443</v>
      </c>
      <c r="Z98" s="108">
        <f t="shared" si="15"/>
        <v>177.74869671550857</v>
      </c>
      <c r="AA98" s="108">
        <f t="shared" si="15"/>
        <v>0</v>
      </c>
      <c r="AB98" s="108">
        <f t="shared" si="15"/>
        <v>15.679645605036141</v>
      </c>
      <c r="AC98" s="108">
        <f t="shared" si="15"/>
        <v>31.770296812119714</v>
      </c>
      <c r="AD98" s="108">
        <f t="shared" si="15"/>
        <v>60.216605058107064</v>
      </c>
      <c r="AE98" s="108">
        <f t="shared" si="15"/>
        <v>60.694529184462063</v>
      </c>
      <c r="AF98" s="108">
        <f t="shared" si="15"/>
        <v>64.02223096596498</v>
      </c>
      <c r="AG98" s="108">
        <f t="shared" si="15"/>
        <v>73.68481401641975</v>
      </c>
      <c r="AH98" s="108">
        <f t="shared" si="15"/>
        <v>163.08922296384088</v>
      </c>
      <c r="AI98" s="108">
        <f t="shared" si="15"/>
        <v>53.156489535785035</v>
      </c>
      <c r="AJ98" s="108">
        <f t="shared" si="15"/>
        <v>56.629765022080505</v>
      </c>
      <c r="AK98" s="108">
        <f t="shared" si="15"/>
        <v>45.305028477446477</v>
      </c>
      <c r="AL98" s="108">
        <f t="shared" si="15"/>
        <v>66.828494915142855</v>
      </c>
      <c r="AM98" s="108">
        <f t="shared" si="15"/>
        <v>48.582369006391311</v>
      </c>
      <c r="AN98" s="108">
        <f t="shared" si="15"/>
        <v>75.337400628582003</v>
      </c>
      <c r="AO98" s="108">
        <f t="shared" si="15"/>
        <v>85.849883930874398</v>
      </c>
      <c r="AP98" s="108">
        <f t="shared" si="15"/>
        <v>0</v>
      </c>
      <c r="AQ98" s="108">
        <f t="shared" si="15"/>
        <v>28.903956170354451</v>
      </c>
      <c r="AR98" s="108">
        <f t="shared" si="15"/>
        <v>59.079261288327288</v>
      </c>
      <c r="AS98" s="108">
        <f t="shared" si="15"/>
        <v>68.126841747352742</v>
      </c>
      <c r="AT98" s="108">
        <f t="shared" si="15"/>
        <v>93.231585932315866</v>
      </c>
      <c r="AU98" s="108">
        <f t="shared" si="15"/>
        <v>68.603877832915543</v>
      </c>
      <c r="AV98" s="108">
        <f t="shared" si="15"/>
        <v>87.630065053907515</v>
      </c>
      <c r="AW98" s="108">
        <f t="shared" si="15"/>
        <v>83.332669349162728</v>
      </c>
    </row>
    <row r="99" spans="1:50" x14ac:dyDescent="0.25">
      <c r="A99" t="s">
        <v>1772</v>
      </c>
      <c r="B99" s="108">
        <f>B83/B75*100</f>
        <v>60.624504844902191</v>
      </c>
      <c r="C99" s="108">
        <f t="shared" ref="C99:AW99" si="16">C83/C75*100</f>
        <v>0</v>
      </c>
      <c r="D99" s="108">
        <f t="shared" si="16"/>
        <v>55.947484804136259</v>
      </c>
      <c r="E99" s="108">
        <f t="shared" si="16"/>
        <v>73.071207430340564</v>
      </c>
      <c r="F99" s="108">
        <f t="shared" si="16"/>
        <v>73.365133097399593</v>
      </c>
      <c r="G99" s="108">
        <f t="shared" si="16"/>
        <v>59.871104864420147</v>
      </c>
      <c r="H99" s="108">
        <f t="shared" si="16"/>
        <v>67.446421823547411</v>
      </c>
      <c r="I99" s="108">
        <f t="shared" si="16"/>
        <v>82.79331813398808</v>
      </c>
      <c r="J99" s="108">
        <f t="shared" si="16"/>
        <v>63.960654183455787</v>
      </c>
      <c r="K99" s="108">
        <f t="shared" si="16"/>
        <v>0</v>
      </c>
      <c r="L99" s="108">
        <f t="shared" si="16"/>
        <v>32.262265229635588</v>
      </c>
      <c r="M99" s="108">
        <f t="shared" si="16"/>
        <v>19.540251279664957</v>
      </c>
      <c r="N99" s="108">
        <f t="shared" si="16"/>
        <v>30.836426179053134</v>
      </c>
      <c r="O99" s="108">
        <f t="shared" si="16"/>
        <v>98.476067063699873</v>
      </c>
      <c r="P99" s="108">
        <f t="shared" si="16"/>
        <v>54.161969948752507</v>
      </c>
      <c r="Q99" s="108">
        <f t="shared" si="16"/>
        <v>64.552648933831605</v>
      </c>
      <c r="R99" s="108">
        <f t="shared" si="16"/>
        <v>40.841704718417041</v>
      </c>
      <c r="S99" s="108">
        <f t="shared" si="16"/>
        <v>10.944979498426623</v>
      </c>
      <c r="T99" s="108">
        <f t="shared" si="16"/>
        <v>75.870016132749484</v>
      </c>
      <c r="U99" s="108">
        <f t="shared" si="16"/>
        <v>69.676070038910495</v>
      </c>
      <c r="V99" s="108">
        <f t="shared" si="16"/>
        <v>68.25003243617283</v>
      </c>
      <c r="W99" s="108">
        <f t="shared" si="16"/>
        <v>72.135207984264582</v>
      </c>
      <c r="X99" s="108">
        <f t="shared" si="16"/>
        <v>49.738906199634691</v>
      </c>
      <c r="Y99" s="108">
        <f t="shared" si="16"/>
        <v>87.457975814140212</v>
      </c>
      <c r="Z99" s="108">
        <f t="shared" si="16"/>
        <v>253.00131005304644</v>
      </c>
      <c r="AA99" s="108">
        <f t="shared" si="16"/>
        <v>0</v>
      </c>
      <c r="AB99" s="108">
        <f t="shared" si="16"/>
        <v>46.657394860090811</v>
      </c>
      <c r="AC99" s="108">
        <f t="shared" si="16"/>
        <v>27.804919859432587</v>
      </c>
      <c r="AD99" s="108">
        <f t="shared" si="16"/>
        <v>38.308588611163316</v>
      </c>
      <c r="AE99" s="108">
        <f t="shared" si="16"/>
        <v>118.9099491112914</v>
      </c>
      <c r="AF99" s="108" t="e">
        <f t="shared" si="16"/>
        <v>#DIV/0!</v>
      </c>
      <c r="AG99" s="108">
        <f t="shared" si="16"/>
        <v>140.65124250214225</v>
      </c>
      <c r="AH99" s="108">
        <f t="shared" si="16"/>
        <v>230.16656919444625</v>
      </c>
      <c r="AI99" s="108">
        <f t="shared" si="16"/>
        <v>78.984242879768075</v>
      </c>
      <c r="AJ99" s="108">
        <f t="shared" si="16"/>
        <v>68.58336103122879</v>
      </c>
      <c r="AK99" s="108">
        <f t="shared" si="16"/>
        <v>60.604481500781645</v>
      </c>
      <c r="AL99" s="108">
        <f t="shared" si="16"/>
        <v>33.259784143635265</v>
      </c>
      <c r="AM99" s="108">
        <f t="shared" si="16"/>
        <v>77.529434687004212</v>
      </c>
      <c r="AN99" s="108">
        <f t="shared" si="16"/>
        <v>64.078075402350066</v>
      </c>
      <c r="AO99" s="108">
        <f t="shared" si="16"/>
        <v>89.779991080719483</v>
      </c>
      <c r="AP99" s="108">
        <f t="shared" si="16"/>
        <v>0</v>
      </c>
      <c r="AQ99" s="108">
        <f t="shared" si="16"/>
        <v>15.257383614216586</v>
      </c>
      <c r="AR99" s="108">
        <f t="shared" si="16"/>
        <v>68.25378249602943</v>
      </c>
      <c r="AS99" s="108">
        <f t="shared" si="16"/>
        <v>57.255227861311894</v>
      </c>
      <c r="AT99" s="108">
        <f t="shared" si="16"/>
        <v>83.97678710178711</v>
      </c>
      <c r="AU99" s="108">
        <f t="shared" si="16"/>
        <v>72.631661360196247</v>
      </c>
      <c r="AV99" s="108">
        <f t="shared" si="16"/>
        <v>81.800812037258183</v>
      </c>
      <c r="AW99" s="108">
        <f t="shared" si="16"/>
        <v>93.360103786989569</v>
      </c>
    </row>
    <row r="100" spans="1:50" s="7" customFormat="1" x14ac:dyDescent="0.25">
      <c r="A100" s="7" t="s">
        <v>1773</v>
      </c>
      <c r="B100" s="7" t="s">
        <v>1644</v>
      </c>
      <c r="C100" s="7" t="str">
        <f>C89</f>
        <v>2-Amino-5-azotoluene</v>
      </c>
      <c r="D100" s="7" t="str">
        <f t="shared" ref="D100:AW100" si="17">D89</f>
        <v>2-Amino-5-azotoluene</v>
      </c>
      <c r="E100" s="7" t="str">
        <f t="shared" si="17"/>
        <v>2-Amino-5-azotoluene</v>
      </c>
      <c r="F100" s="7" t="str">
        <f t="shared" si="17"/>
        <v>2-Amino-5-azotoluene</v>
      </c>
      <c r="G100" s="7" t="str">
        <f t="shared" si="17"/>
        <v>2-Amino-5-azotoluene</v>
      </c>
      <c r="H100" s="7" t="str">
        <f t="shared" si="17"/>
        <v>2-Amino-5-azotoluene</v>
      </c>
      <c r="I100" s="7" t="str">
        <f t="shared" si="17"/>
        <v>2-Amino-5-azotoluene</v>
      </c>
      <c r="J100" s="7" t="str">
        <f t="shared" si="17"/>
        <v>DMSO</v>
      </c>
      <c r="K100" s="7" t="str">
        <f>K89</f>
        <v>Butyl benzyl phthalate</v>
      </c>
      <c r="L100" s="7" t="str">
        <f t="shared" si="17"/>
        <v>Butyl benzyl phthalate</v>
      </c>
      <c r="M100" s="7" t="str">
        <f t="shared" si="17"/>
        <v>Butyl benzyl phthalate</v>
      </c>
      <c r="N100" s="7" t="str">
        <f t="shared" si="17"/>
        <v>Butyl benzyl phthalate</v>
      </c>
      <c r="O100" s="7" t="str">
        <f t="shared" si="17"/>
        <v>Butyl benzyl phthalate</v>
      </c>
      <c r="P100" s="7" t="str">
        <f t="shared" si="17"/>
        <v>Butyl benzyl phthalate</v>
      </c>
      <c r="Q100" s="7" t="str">
        <f t="shared" si="17"/>
        <v>Butyl benzyl phthalate</v>
      </c>
      <c r="R100" s="7" t="str">
        <f t="shared" si="17"/>
        <v>DMSO</v>
      </c>
      <c r="S100" s="7" t="str">
        <f t="shared" si="17"/>
        <v>5alpha-Dihydrotestosterone</v>
      </c>
      <c r="T100" s="7" t="str">
        <f t="shared" si="17"/>
        <v>5alpha-Dihydrotestosterone</v>
      </c>
      <c r="U100" s="7" t="str">
        <f t="shared" si="17"/>
        <v>5alpha-Dihydrotestosterone</v>
      </c>
      <c r="V100" s="7" t="str">
        <f t="shared" si="17"/>
        <v>5alpha-Dihydrotestosterone</v>
      </c>
      <c r="W100" s="7" t="str">
        <f t="shared" si="17"/>
        <v>5alpha-Dihydrotestosterone</v>
      </c>
      <c r="X100" s="7" t="str">
        <f t="shared" si="17"/>
        <v>5alpha-Dihydrotestosterone</v>
      </c>
      <c r="Y100" s="7" t="str">
        <f t="shared" si="17"/>
        <v>5alpha-Dihydrotestosterone</v>
      </c>
      <c r="Z100" s="7" t="str">
        <f t="shared" si="17"/>
        <v>BIC</v>
      </c>
      <c r="AA100" s="7" t="str">
        <f t="shared" si="17"/>
        <v>Diphenhydramine hydrochloride</v>
      </c>
      <c r="AB100" s="7" t="str">
        <f t="shared" si="17"/>
        <v>Diphenhydramine hydrochloride</v>
      </c>
      <c r="AC100" s="7" t="str">
        <f t="shared" si="17"/>
        <v>Diphenhydramine hydrochloride</v>
      </c>
      <c r="AD100" s="7" t="str">
        <f t="shared" si="17"/>
        <v>Diphenhydramine hydrochloride</v>
      </c>
      <c r="AE100" s="7" t="str">
        <f t="shared" si="17"/>
        <v>Diphenhydramine hydrochloride</v>
      </c>
      <c r="AF100" s="7" t="str">
        <f t="shared" si="17"/>
        <v>Diphenhydramine hydrochloride</v>
      </c>
      <c r="AG100" s="7" t="str">
        <f t="shared" si="17"/>
        <v>Diphenhydramine hydrochloride</v>
      </c>
      <c r="AH100" s="7" t="str">
        <f t="shared" si="17"/>
        <v>BIC</v>
      </c>
      <c r="AI100" s="7" t="str">
        <f t="shared" si="17"/>
        <v>Azinphos-methyl</v>
      </c>
      <c r="AJ100" s="7" t="str">
        <f t="shared" si="17"/>
        <v>Azinphos-methyl</v>
      </c>
      <c r="AK100" s="7" t="str">
        <f t="shared" si="17"/>
        <v>Azinphos-methyl</v>
      </c>
      <c r="AL100" s="7" t="str">
        <f t="shared" si="17"/>
        <v>Azinphos-methyl</v>
      </c>
      <c r="AM100" s="7" t="str">
        <f t="shared" si="17"/>
        <v>Azinphos-methyl</v>
      </c>
      <c r="AN100" s="7" t="str">
        <f t="shared" si="17"/>
        <v>Azinphos-methyl</v>
      </c>
      <c r="AO100" s="7" t="str">
        <f t="shared" si="17"/>
        <v>Azinphos-methyl</v>
      </c>
      <c r="AP100" s="7" t="str">
        <f t="shared" si="17"/>
        <v>Lysis</v>
      </c>
      <c r="AQ100" s="7" t="str">
        <f t="shared" si="17"/>
        <v>Propiconazole</v>
      </c>
      <c r="AR100" s="7" t="str">
        <f t="shared" si="17"/>
        <v>Propiconazole</v>
      </c>
      <c r="AS100" s="7" t="str">
        <f t="shared" si="17"/>
        <v>Propiconazole</v>
      </c>
      <c r="AT100" s="7" t="str">
        <f t="shared" si="17"/>
        <v>Propiconazole</v>
      </c>
      <c r="AU100" s="7" t="str">
        <f t="shared" si="17"/>
        <v>Propiconazole</v>
      </c>
      <c r="AV100" s="7" t="str">
        <f t="shared" si="17"/>
        <v>Propiconazole</v>
      </c>
      <c r="AW100" s="7" t="str">
        <f t="shared" si="17"/>
        <v>Propiconazole</v>
      </c>
    </row>
    <row r="101" spans="1:50" s="7" customFormat="1" x14ac:dyDescent="0.25">
      <c r="A101" s="7" t="s">
        <v>1773</v>
      </c>
      <c r="B101" s="166" t="s">
        <v>1786</v>
      </c>
      <c r="C101" s="166" t="s">
        <v>1785</v>
      </c>
      <c r="D101" s="166" t="s">
        <v>1779</v>
      </c>
      <c r="E101" s="166" t="s">
        <v>1803</v>
      </c>
      <c r="F101" s="166" t="s">
        <v>1804</v>
      </c>
      <c r="G101" s="166" t="s">
        <v>1805</v>
      </c>
      <c r="H101" s="166" t="s">
        <v>1802</v>
      </c>
      <c r="I101" s="166" t="s">
        <v>1899</v>
      </c>
      <c r="J101" s="166" t="s">
        <v>1786</v>
      </c>
      <c r="K101" s="166" t="s">
        <v>1785</v>
      </c>
      <c r="L101" s="166" t="s">
        <v>1779</v>
      </c>
      <c r="M101" s="166" t="s">
        <v>1803</v>
      </c>
      <c r="N101" s="166" t="s">
        <v>1804</v>
      </c>
      <c r="O101" s="166" t="s">
        <v>1805</v>
      </c>
      <c r="P101" s="166" t="s">
        <v>1802</v>
      </c>
      <c r="Q101" s="166" t="s">
        <v>1899</v>
      </c>
      <c r="R101" s="166" t="s">
        <v>1786</v>
      </c>
      <c r="S101" s="166" t="s">
        <v>1785</v>
      </c>
      <c r="T101" s="166" t="s">
        <v>1779</v>
      </c>
      <c r="U101" s="166" t="s">
        <v>1803</v>
      </c>
      <c r="V101" s="166" t="s">
        <v>1804</v>
      </c>
      <c r="W101" s="166" t="s">
        <v>1805</v>
      </c>
      <c r="X101" s="166" t="s">
        <v>1802</v>
      </c>
      <c r="Y101" s="166" t="s">
        <v>1899</v>
      </c>
      <c r="Z101" s="166" t="s">
        <v>2035</v>
      </c>
      <c r="AA101" s="166" t="s">
        <v>1785</v>
      </c>
      <c r="AB101" s="166" t="s">
        <v>1779</v>
      </c>
      <c r="AC101" s="166" t="s">
        <v>1803</v>
      </c>
      <c r="AD101" s="166" t="s">
        <v>1804</v>
      </c>
      <c r="AE101" s="166" t="s">
        <v>1805</v>
      </c>
      <c r="AF101" s="166" t="s">
        <v>1802</v>
      </c>
      <c r="AG101" s="166" t="s">
        <v>1899</v>
      </c>
      <c r="AH101" s="166" t="s">
        <v>2035</v>
      </c>
      <c r="AI101" s="166" t="s">
        <v>1785</v>
      </c>
      <c r="AJ101" s="166" t="s">
        <v>1779</v>
      </c>
      <c r="AK101" s="166" t="s">
        <v>1803</v>
      </c>
      <c r="AL101" s="166" t="s">
        <v>1804</v>
      </c>
      <c r="AM101" s="166" t="s">
        <v>1805</v>
      </c>
      <c r="AN101" s="166" t="s">
        <v>1802</v>
      </c>
      <c r="AO101" s="166" t="s">
        <v>1899</v>
      </c>
      <c r="AP101" s="166" t="s">
        <v>1786</v>
      </c>
      <c r="AQ101" s="166" t="s">
        <v>1785</v>
      </c>
      <c r="AR101" s="166" t="s">
        <v>1779</v>
      </c>
      <c r="AS101" s="166" t="s">
        <v>1803</v>
      </c>
      <c r="AT101" s="166" t="s">
        <v>1804</v>
      </c>
      <c r="AU101" s="166" t="s">
        <v>1805</v>
      </c>
      <c r="AV101" s="166" t="s">
        <v>1802</v>
      </c>
      <c r="AW101" s="166" t="s">
        <v>1899</v>
      </c>
      <c r="AX101" s="166"/>
    </row>
    <row r="102" spans="1:50" x14ac:dyDescent="0.25">
      <c r="A102" t="s">
        <v>1773</v>
      </c>
      <c r="B102" s="108">
        <f>AVERAGE(B97:B99)</f>
        <v>65.371196587749907</v>
      </c>
      <c r="C102" s="108">
        <f t="shared" ref="C102:AV102" si="18">AVERAGE(C97:C99)</f>
        <v>0</v>
      </c>
      <c r="D102" s="108">
        <f t="shared" si="18"/>
        <v>48.097320009407781</v>
      </c>
      <c r="E102" s="108">
        <f t="shared" si="18"/>
        <v>72.340214094937323</v>
      </c>
      <c r="F102" s="108">
        <f t="shared" si="18"/>
        <v>73.918987841021888</v>
      </c>
      <c r="G102" s="108">
        <f t="shared" si="18"/>
        <v>64.850471738997513</v>
      </c>
      <c r="H102" s="108">
        <f t="shared" si="18"/>
        <v>75.407080002979015</v>
      </c>
      <c r="I102" s="108">
        <f t="shared" si="18"/>
        <v>86.246259920747789</v>
      </c>
      <c r="J102" s="108">
        <f t="shared" si="18"/>
        <v>81.664092103015946</v>
      </c>
      <c r="K102" s="108">
        <f t="shared" si="18"/>
        <v>0</v>
      </c>
      <c r="L102" s="108">
        <f t="shared" si="18"/>
        <v>16.713812547809564</v>
      </c>
      <c r="M102" s="108">
        <f t="shared" si="18"/>
        <v>38.965338204372863</v>
      </c>
      <c r="N102" s="108">
        <f t="shared" si="18"/>
        <v>65.328940867203883</v>
      </c>
      <c r="O102" s="108">
        <f t="shared" si="18"/>
        <v>81.604833762070683</v>
      </c>
      <c r="P102" s="108">
        <f t="shared" si="18"/>
        <v>69.431366142681114</v>
      </c>
      <c r="Q102" s="108">
        <f t="shared" si="18"/>
        <v>77.870985598023125</v>
      </c>
      <c r="R102" s="108">
        <f t="shared" si="18"/>
        <v>36.320244974828967</v>
      </c>
      <c r="S102" s="108">
        <f t="shared" si="18"/>
        <v>7.971519927790264</v>
      </c>
      <c r="T102" s="108">
        <f t="shared" si="18"/>
        <v>56.173244029933493</v>
      </c>
      <c r="U102" s="108">
        <f t="shared" si="18"/>
        <v>56.172172239079295</v>
      </c>
      <c r="V102" s="108">
        <f t="shared" si="18"/>
        <v>78.829850664264612</v>
      </c>
      <c r="W102" s="108">
        <f t="shared" si="18"/>
        <v>79.450447230721764</v>
      </c>
      <c r="X102" s="108">
        <f t="shared" si="18"/>
        <v>49.554968508584579</v>
      </c>
      <c r="Y102" s="108">
        <f t="shared" si="18"/>
        <v>85.767407833724818</v>
      </c>
      <c r="Z102" s="108">
        <f t="shared" si="18"/>
        <v>234.25808555526706</v>
      </c>
      <c r="AA102" s="108">
        <f t="shared" si="18"/>
        <v>0</v>
      </c>
      <c r="AB102" s="108">
        <f t="shared" si="18"/>
        <v>26.340965552190227</v>
      </c>
      <c r="AC102" s="108">
        <f t="shared" si="18"/>
        <v>27.178528969597235</v>
      </c>
      <c r="AD102" s="108">
        <f t="shared" si="18"/>
        <v>64.231875914162785</v>
      </c>
      <c r="AE102" s="108">
        <f t="shared" si="18"/>
        <v>83.03893118889647</v>
      </c>
      <c r="AF102" s="108" t="e">
        <f t="shared" si="18"/>
        <v>#DIV/0!</v>
      </c>
      <c r="AG102" s="108">
        <f t="shared" si="18"/>
        <v>97.506402885408761</v>
      </c>
      <c r="AH102" s="108">
        <f t="shared" si="18"/>
        <v>168.63745573455171</v>
      </c>
      <c r="AI102" s="108">
        <f t="shared" si="18"/>
        <v>58.916878276619713</v>
      </c>
      <c r="AJ102" s="108">
        <f t="shared" si="18"/>
        <v>53.887033816847158</v>
      </c>
      <c r="AK102" s="108">
        <f t="shared" si="18"/>
        <v>59.547578781504619</v>
      </c>
      <c r="AL102" s="108">
        <f t="shared" si="18"/>
        <v>59.080601684340614</v>
      </c>
      <c r="AM102" s="108">
        <f t="shared" si="18"/>
        <v>69.353550318547775</v>
      </c>
      <c r="AN102" s="108">
        <f t="shared" si="18"/>
        <v>76.354560810633913</v>
      </c>
      <c r="AO102" s="108">
        <f t="shared" si="18"/>
        <v>85.531606785495498</v>
      </c>
      <c r="AP102" s="108">
        <f t="shared" si="18"/>
        <v>0</v>
      </c>
      <c r="AQ102" s="108">
        <f t="shared" si="18"/>
        <v>24.472772703257665</v>
      </c>
      <c r="AR102" s="108">
        <f t="shared" si="18"/>
        <v>60.589955984106901</v>
      </c>
      <c r="AS102" s="108">
        <f t="shared" si="18"/>
        <v>69.849841964194084</v>
      </c>
      <c r="AT102" s="108">
        <f t="shared" si="18"/>
        <v>87.125674384370043</v>
      </c>
      <c r="AU102" s="108">
        <f t="shared" si="18"/>
        <v>73.520355578748251</v>
      </c>
      <c r="AV102" s="108">
        <f t="shared" si="18"/>
        <v>80.989920375206111</v>
      </c>
      <c r="AW102" s="108">
        <f>AVERAGE(AW97,AW99)</f>
        <v>82.430949655994397</v>
      </c>
      <c r="AX102" s="6"/>
    </row>
    <row r="103" spans="1:50" x14ac:dyDescent="0.25">
      <c r="A103" t="s">
        <v>1774</v>
      </c>
      <c r="B103" s="107">
        <f>STDEV(B97:B99)</f>
        <v>6.7333572807354054</v>
      </c>
      <c r="C103" s="108">
        <f t="shared" ref="C103:AV103" si="19">STDEV(C97:C99)</f>
        <v>0</v>
      </c>
      <c r="D103" s="107">
        <f t="shared" si="19"/>
        <v>8.6219436791967929</v>
      </c>
      <c r="E103" s="107">
        <f t="shared" si="19"/>
        <v>10.88198202555801</v>
      </c>
      <c r="F103" s="107">
        <f t="shared" si="19"/>
        <v>9.7661185242567274</v>
      </c>
      <c r="G103" s="107">
        <f t="shared" si="19"/>
        <v>4.7678690720498365</v>
      </c>
      <c r="H103" s="107">
        <f t="shared" si="19"/>
        <v>14.984774715781766</v>
      </c>
      <c r="I103" s="107">
        <f t="shared" si="19"/>
        <v>9.9439250060614146</v>
      </c>
      <c r="J103" s="107">
        <f t="shared" si="19"/>
        <v>19.26650213811325</v>
      </c>
      <c r="K103" s="108">
        <f t="shared" si="19"/>
        <v>0</v>
      </c>
      <c r="L103" s="107">
        <f t="shared" si="19"/>
        <v>16.162672648722808</v>
      </c>
      <c r="M103" s="107">
        <f t="shared" si="19"/>
        <v>23.032188021375465</v>
      </c>
      <c r="N103" s="107">
        <f t="shared" si="19"/>
        <v>30.620073988373356</v>
      </c>
      <c r="O103" s="107">
        <f t="shared" si="19"/>
        <v>27.746467538345449</v>
      </c>
      <c r="P103" s="107">
        <f t="shared" si="19"/>
        <v>14.126432464233169</v>
      </c>
      <c r="Q103" s="107">
        <f t="shared" si="19"/>
        <v>12.698493719841881</v>
      </c>
      <c r="R103" s="107">
        <f t="shared" si="19"/>
        <v>8.1472026887982683</v>
      </c>
      <c r="S103" s="107">
        <f t="shared" si="19"/>
        <v>6.9773633670291115</v>
      </c>
      <c r="T103" s="107">
        <f t="shared" si="19"/>
        <v>19.462270803802845</v>
      </c>
      <c r="U103" s="107">
        <f t="shared" si="19"/>
        <v>12.955070976871106</v>
      </c>
      <c r="V103" s="107">
        <f t="shared" si="19"/>
        <v>19.142411428628911</v>
      </c>
      <c r="W103" s="107">
        <f t="shared" si="19"/>
        <v>8.6709555771751692</v>
      </c>
      <c r="X103" s="107">
        <f t="shared" si="19"/>
        <v>13.785926175302356</v>
      </c>
      <c r="Y103" s="107">
        <f t="shared" si="19"/>
        <v>6.2664038338249757</v>
      </c>
      <c r="Z103" s="107">
        <f t="shared" si="19"/>
        <v>49.854301021689963</v>
      </c>
      <c r="AA103" s="107">
        <f t="shared" si="19"/>
        <v>0</v>
      </c>
      <c r="AB103" s="107">
        <f t="shared" si="19"/>
        <v>17.601735420214705</v>
      </c>
      <c r="AC103" s="107">
        <f t="shared" si="19"/>
        <v>4.9348697056039041</v>
      </c>
      <c r="AD103" s="107">
        <f t="shared" si="19"/>
        <v>28.146549426923325</v>
      </c>
      <c r="AE103" s="107">
        <f t="shared" si="19"/>
        <v>31.376516424840549</v>
      </c>
      <c r="AF103" s="107" t="e">
        <f t="shared" si="19"/>
        <v>#DIV/0!</v>
      </c>
      <c r="AG103" s="107">
        <f t="shared" si="19"/>
        <v>37.432160646007333</v>
      </c>
      <c r="AH103" s="107">
        <f t="shared" si="19"/>
        <v>58.951139483368685</v>
      </c>
      <c r="AI103" s="107">
        <f t="shared" si="19"/>
        <v>17.896518640311744</v>
      </c>
      <c r="AJ103" s="107">
        <f t="shared" si="19"/>
        <v>16.242311513745211</v>
      </c>
      <c r="AK103" s="107">
        <f t="shared" si="19"/>
        <v>13.744609575242347</v>
      </c>
      <c r="AL103" s="107">
        <f t="shared" si="19"/>
        <v>22.949673865850414</v>
      </c>
      <c r="AM103" s="107">
        <f t="shared" si="19"/>
        <v>18.123583577880371</v>
      </c>
      <c r="AN103" s="107">
        <f t="shared" si="19"/>
        <v>12.815375958145163</v>
      </c>
      <c r="AO103" s="107">
        <f t="shared" si="19"/>
        <v>4.4161332732530738</v>
      </c>
      <c r="AP103" s="107">
        <f t="shared" si="19"/>
        <v>0</v>
      </c>
      <c r="AQ103" s="107">
        <f t="shared" si="19"/>
        <v>7.9827127724393288</v>
      </c>
      <c r="AR103" s="107">
        <f t="shared" si="19"/>
        <v>7.0312682503063959</v>
      </c>
      <c r="AS103" s="107">
        <f t="shared" si="19"/>
        <v>13.538595088784348</v>
      </c>
      <c r="AT103" s="107">
        <f t="shared" si="19"/>
        <v>5.2887446268323268</v>
      </c>
      <c r="AU103" s="107">
        <f t="shared" si="19"/>
        <v>5.4157895257955833</v>
      </c>
      <c r="AV103" s="107">
        <f t="shared" si="19"/>
        <v>7.0805017192604822</v>
      </c>
      <c r="AW103" s="107">
        <f>STDEV(AW97,AW99)</f>
        <v>15.456157997319316</v>
      </c>
    </row>
    <row r="104" spans="1:50" x14ac:dyDescent="0.25">
      <c r="A104" t="s">
        <v>1775</v>
      </c>
      <c r="B104" s="107">
        <f>STDEV(B97:B99)/SQRT(3)</f>
        <v>3.8875056385825131</v>
      </c>
      <c r="C104" s="108">
        <f t="shared" ref="C104:AV104" si="20">STDEV(C97:C99)/SQRT(3)</f>
        <v>0</v>
      </c>
      <c r="D104" s="107">
        <f t="shared" si="20"/>
        <v>4.9778815041220614</v>
      </c>
      <c r="E104" s="107">
        <f t="shared" si="20"/>
        <v>6.2827152517725864</v>
      </c>
      <c r="F104" s="107">
        <f t="shared" si="20"/>
        <v>5.6384711589174126</v>
      </c>
      <c r="G104" s="107">
        <f t="shared" si="20"/>
        <v>2.7527304922088645</v>
      </c>
      <c r="H104" s="107">
        <f t="shared" si="20"/>
        <v>8.6514637159025014</v>
      </c>
      <c r="I104" s="107">
        <f t="shared" si="20"/>
        <v>5.7411277790510091</v>
      </c>
      <c r="J104" s="107">
        <f t="shared" si="20"/>
        <v>11.123520195782186</v>
      </c>
      <c r="K104" s="108">
        <f t="shared" si="20"/>
        <v>0</v>
      </c>
      <c r="L104" s="107">
        <f t="shared" si="20"/>
        <v>9.3315234045639155</v>
      </c>
      <c r="M104" s="107">
        <f t="shared" si="20"/>
        <v>13.297639954167199</v>
      </c>
      <c r="N104" s="107">
        <f t="shared" si="20"/>
        <v>17.678507959793617</v>
      </c>
      <c r="O104" s="107">
        <f t="shared" si="20"/>
        <v>16.019430502324958</v>
      </c>
      <c r="P104" s="107">
        <f t="shared" si="20"/>
        <v>8.1558995859140886</v>
      </c>
      <c r="Q104" s="107">
        <f t="shared" si="20"/>
        <v>7.3314787674534827</v>
      </c>
      <c r="R104" s="107">
        <f t="shared" si="20"/>
        <v>4.703789665520123</v>
      </c>
      <c r="S104" s="107">
        <f t="shared" si="20"/>
        <v>4.0283826181880915</v>
      </c>
      <c r="T104" s="107">
        <f t="shared" si="20"/>
        <v>11.236547287616967</v>
      </c>
      <c r="U104" s="107">
        <f t="shared" si="20"/>
        <v>7.4796137158672416</v>
      </c>
      <c r="V104" s="107">
        <f t="shared" si="20"/>
        <v>11.051876391257471</v>
      </c>
      <c r="W104" s="107">
        <f t="shared" si="20"/>
        <v>5.0061785366133709</v>
      </c>
      <c r="X104" s="107">
        <f t="shared" si="20"/>
        <v>7.959308188339123</v>
      </c>
      <c r="Y104" s="107">
        <f t="shared" si="20"/>
        <v>3.6179099403097528</v>
      </c>
      <c r="Z104" s="107">
        <f t="shared" si="20"/>
        <v>28.783394115133337</v>
      </c>
      <c r="AA104" s="107">
        <f t="shared" si="20"/>
        <v>0</v>
      </c>
      <c r="AB104" s="107">
        <f t="shared" si="20"/>
        <v>10.162366683065532</v>
      </c>
      <c r="AC104" s="107">
        <f t="shared" si="20"/>
        <v>2.8491483529461434</v>
      </c>
      <c r="AD104" s="107">
        <f t="shared" si="20"/>
        <v>16.25041788839329</v>
      </c>
      <c r="AE104" s="107">
        <f t="shared" si="20"/>
        <v>18.115240204114407</v>
      </c>
      <c r="AF104" s="107" t="e">
        <f t="shared" si="20"/>
        <v>#DIV/0!</v>
      </c>
      <c r="AG104" s="107">
        <f t="shared" si="20"/>
        <v>21.611468025321649</v>
      </c>
      <c r="AH104" s="107">
        <f t="shared" si="20"/>
        <v>34.035456249758091</v>
      </c>
      <c r="AI104" s="107">
        <f t="shared" si="20"/>
        <v>10.332559854541142</v>
      </c>
      <c r="AJ104" s="107">
        <f t="shared" si="20"/>
        <v>9.3775029247225561</v>
      </c>
      <c r="AK104" s="107">
        <f t="shared" si="20"/>
        <v>7.9354540381724767</v>
      </c>
      <c r="AL104" s="107">
        <f t="shared" si="20"/>
        <v>13.250000384262856</v>
      </c>
      <c r="AM104" s="107">
        <f t="shared" si="20"/>
        <v>10.463655857369913</v>
      </c>
      <c r="AN104" s="107">
        <f t="shared" si="20"/>
        <v>7.3989607592013682</v>
      </c>
      <c r="AO104" s="107">
        <f t="shared" si="20"/>
        <v>2.5496557340899253</v>
      </c>
      <c r="AP104" s="107">
        <f t="shared" si="20"/>
        <v>0</v>
      </c>
      <c r="AQ104" s="107">
        <f t="shared" si="20"/>
        <v>4.6088213680313102</v>
      </c>
      <c r="AR104" s="107">
        <f t="shared" si="20"/>
        <v>4.0595046170588667</v>
      </c>
      <c r="AS104" s="107">
        <f t="shared" si="20"/>
        <v>7.8165115189589889</v>
      </c>
      <c r="AT104" s="107">
        <f t="shared" si="20"/>
        <v>3.053458133976831</v>
      </c>
      <c r="AU104" s="107">
        <f t="shared" si="20"/>
        <v>3.126807540592436</v>
      </c>
      <c r="AV104" s="107">
        <f t="shared" si="20"/>
        <v>4.087929573612648</v>
      </c>
      <c r="AW104" s="107">
        <f>STDEV(AW97,AW99)/SQRT(2)</f>
        <v>10.929154130995176</v>
      </c>
    </row>
    <row r="106" spans="1:50" x14ac:dyDescent="0.25">
      <c r="A106" t="s">
        <v>1773</v>
      </c>
      <c r="B106" s="165">
        <f>AVERAGE(B97:B99,J97:J99,R97:R99,)</f>
        <v>55.006660099678449</v>
      </c>
    </row>
    <row r="107" spans="1:50" x14ac:dyDescent="0.25">
      <c r="A107" t="s">
        <v>1774</v>
      </c>
      <c r="B107" s="165">
        <f>STDEV(B97:B99,J97:J99,R97:R99)</f>
        <v>22.724730304760158</v>
      </c>
    </row>
    <row r="108" spans="1:50" x14ac:dyDescent="0.25">
      <c r="A108" t="s">
        <v>1775</v>
      </c>
      <c r="B108" s="165">
        <f>STDEV(B97:B99,J97:J99,R97:R99)/SQRT(3)</f>
        <v>13.120129158714924</v>
      </c>
    </row>
    <row r="109" spans="1:50" x14ac:dyDescent="0.25">
      <c r="A109" s="7" t="s">
        <v>1787</v>
      </c>
    </row>
    <row r="110" spans="1:50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50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50" x14ac:dyDescent="0.25">
      <c r="A112" s="6" t="s">
        <v>1658</v>
      </c>
      <c r="B112" s="114" t="s">
        <v>1644</v>
      </c>
      <c r="C112" s="223" t="str">
        <f>D23</f>
        <v>TX008702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14" t="s">
        <v>1807</v>
      </c>
      <c r="K112" s="114" t="s">
        <v>1807</v>
      </c>
      <c r="L112" s="114" t="s">
        <v>1807</v>
      </c>
      <c r="M112" s="114" t="s">
        <v>1807</v>
      </c>
    </row>
    <row r="113" spans="1:29" x14ac:dyDescent="0.25">
      <c r="A113" s="6" t="s">
        <v>1659</v>
      </c>
      <c r="B113" s="114" t="s">
        <v>1644</v>
      </c>
      <c r="C113" s="223" t="str">
        <f t="shared" ref="C113:C117" si="21">D24</f>
        <v>TX015415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14" t="s">
        <v>1807</v>
      </c>
      <c r="K113" s="114" t="s">
        <v>1807</v>
      </c>
      <c r="L113" s="114" t="s">
        <v>1807</v>
      </c>
      <c r="M113" s="114" t="s">
        <v>1807</v>
      </c>
    </row>
    <row r="114" spans="1:29" x14ac:dyDescent="0.25">
      <c r="A114" s="6" t="s">
        <v>1660</v>
      </c>
      <c r="B114" s="114" t="s">
        <v>1644</v>
      </c>
      <c r="C114" s="223" t="str">
        <f t="shared" si="21"/>
        <v>TX015526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14" t="s">
        <v>1807</v>
      </c>
      <c r="K114" s="114" t="s">
        <v>1807</v>
      </c>
      <c r="L114" s="114" t="s">
        <v>1807</v>
      </c>
      <c r="M114" s="114" t="s">
        <v>1807</v>
      </c>
    </row>
    <row r="115" spans="1:29" x14ac:dyDescent="0.25">
      <c r="A115" s="6" t="s">
        <v>1661</v>
      </c>
      <c r="B115" s="114" t="s">
        <v>1686</v>
      </c>
      <c r="C115" s="223" t="str">
        <f t="shared" si="21"/>
        <v>TX010369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14" t="s">
        <v>1807</v>
      </c>
      <c r="K115" s="114" t="s">
        <v>1807</v>
      </c>
      <c r="L115" s="114" t="s">
        <v>1807</v>
      </c>
      <c r="M115" s="114" t="s">
        <v>1807</v>
      </c>
    </row>
    <row r="116" spans="1:29" x14ac:dyDescent="0.25">
      <c r="A116" s="6" t="s">
        <v>1662</v>
      </c>
      <c r="B116" s="114" t="s">
        <v>1686</v>
      </c>
      <c r="C116" s="223" t="str">
        <f t="shared" si="21"/>
        <v>TX003365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14" t="s">
        <v>1807</v>
      </c>
      <c r="K116" s="114" t="s">
        <v>1807</v>
      </c>
      <c r="L116" s="114" t="s">
        <v>1807</v>
      </c>
      <c r="M116" s="114" t="s">
        <v>1807</v>
      </c>
    </row>
    <row r="117" spans="1:29" x14ac:dyDescent="0.25">
      <c r="A117" s="6" t="s">
        <v>1663</v>
      </c>
      <c r="B117" s="114" t="s">
        <v>1687</v>
      </c>
      <c r="C117" s="223" t="str">
        <f t="shared" si="21"/>
        <v>TX000926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14" t="s">
        <v>1807</v>
      </c>
      <c r="K117" s="114" t="s">
        <v>1807</v>
      </c>
      <c r="L117" s="114" t="s">
        <v>1807</v>
      </c>
      <c r="M117" s="114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14" t="s">
        <v>1807</v>
      </c>
      <c r="G118" s="114" t="s">
        <v>1807</v>
      </c>
      <c r="H118" s="114" t="s">
        <v>1807</v>
      </c>
      <c r="I118" s="114" t="s">
        <v>1807</v>
      </c>
      <c r="J118" s="114" t="s">
        <v>1807</v>
      </c>
      <c r="K118" s="114" t="s">
        <v>1807</v>
      </c>
      <c r="L118" s="114" t="s">
        <v>1807</v>
      </c>
      <c r="M118" s="114" t="s">
        <v>1807</v>
      </c>
    </row>
    <row r="119" spans="1:29" x14ac:dyDescent="0.25">
      <c r="A119" s="6" t="s">
        <v>1665</v>
      </c>
      <c r="B119" s="114" t="s">
        <v>1807</v>
      </c>
      <c r="C119" s="114" t="s">
        <v>1807</v>
      </c>
      <c r="D119" s="114" t="s">
        <v>1807</v>
      </c>
      <c r="E119" s="114" t="s">
        <v>1807</v>
      </c>
      <c r="F119" s="114" t="s">
        <v>1807</v>
      </c>
      <c r="G119" s="114" t="s">
        <v>1807</v>
      </c>
      <c r="H119" s="114" t="s">
        <v>1807</v>
      </c>
      <c r="I119" s="114" t="s">
        <v>1807</v>
      </c>
      <c r="J119" s="114" t="s">
        <v>1807</v>
      </c>
      <c r="K119" s="114" t="s">
        <v>1807</v>
      </c>
      <c r="L119" s="114" t="s">
        <v>1807</v>
      </c>
      <c r="M119" s="114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1062-28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0.1159</v>
      </c>
      <c r="C126" s="106">
        <v>0.11360000000000001</v>
      </c>
      <c r="D126" s="106">
        <v>0.1235</v>
      </c>
      <c r="E126" s="106">
        <v>0.1197</v>
      </c>
      <c r="F126" s="106">
        <v>0.1091</v>
      </c>
      <c r="G126" s="106">
        <v>0.1183</v>
      </c>
      <c r="H126" s="106">
        <v>0.1172</v>
      </c>
      <c r="I126" s="106">
        <v>0.1173</v>
      </c>
      <c r="K126" t="s">
        <v>1658</v>
      </c>
      <c r="L126" s="106">
        <f t="shared" ref="L126:S131" si="22">B126-$G$132</f>
        <v>2.0966666666666675E-2</v>
      </c>
      <c r="M126" s="106">
        <f t="shared" si="22"/>
        <v>1.8666666666666679E-2</v>
      </c>
      <c r="N126" s="106">
        <f t="shared" si="22"/>
        <v>2.8566666666666671E-2</v>
      </c>
      <c r="O126" s="106">
        <f t="shared" si="22"/>
        <v>2.4766666666666673E-2</v>
      </c>
      <c r="P126" s="106">
        <f t="shared" si="22"/>
        <v>1.4166666666666675E-2</v>
      </c>
      <c r="Q126" s="106">
        <f t="shared" si="22"/>
        <v>2.3366666666666674E-2</v>
      </c>
      <c r="R126" s="106">
        <f t="shared" si="22"/>
        <v>2.2266666666666671E-2</v>
      </c>
      <c r="S126" s="106">
        <f t="shared" si="22"/>
        <v>2.2366666666666674E-2</v>
      </c>
      <c r="U126" s="6" t="s">
        <v>1658</v>
      </c>
      <c r="V126" s="107">
        <f>L126/$L$131*100</f>
        <v>1.8410115319323312</v>
      </c>
      <c r="W126" s="107">
        <f t="shared" ref="W126:AC131" si="23">M126/$L$131*100</f>
        <v>1.6390563718316467</v>
      </c>
      <c r="X126" s="107">
        <f t="shared" si="23"/>
        <v>2.5083416261780718</v>
      </c>
      <c r="Y126" s="107">
        <f t="shared" si="23"/>
        <v>2.1746765790552018</v>
      </c>
      <c r="Z126" s="107">
        <f t="shared" si="23"/>
        <v>1.2439267107650887</v>
      </c>
      <c r="AA126" s="107">
        <f t="shared" si="23"/>
        <v>2.0517473511678284</v>
      </c>
      <c r="AB126" s="107">
        <f t="shared" si="23"/>
        <v>1.9551601006848915</v>
      </c>
      <c r="AC126" s="107">
        <f t="shared" si="23"/>
        <v>1.9639407598197045</v>
      </c>
    </row>
    <row r="127" spans="1:29" x14ac:dyDescent="0.25">
      <c r="A127" t="s">
        <v>1659</v>
      </c>
      <c r="B127" s="106">
        <v>0.16170000000000001</v>
      </c>
      <c r="C127" s="106">
        <v>0.15210000000000001</v>
      </c>
      <c r="D127" s="106">
        <v>0.15060000000000001</v>
      </c>
      <c r="E127" s="106">
        <v>0.34420000000000001</v>
      </c>
      <c r="F127" s="106">
        <v>0.13589999999999999</v>
      </c>
      <c r="G127" s="106">
        <v>0.13339999999999999</v>
      </c>
      <c r="H127" s="106">
        <v>0.14649999999999999</v>
      </c>
      <c r="I127" s="106">
        <v>0.1416</v>
      </c>
      <c r="K127" t="s">
        <v>1659</v>
      </c>
      <c r="L127" s="106">
        <f t="shared" si="22"/>
        <v>6.6766666666666682E-2</v>
      </c>
      <c r="M127" s="106">
        <f t="shared" si="22"/>
        <v>5.7166666666666685E-2</v>
      </c>
      <c r="N127" s="106">
        <f t="shared" si="22"/>
        <v>5.5666666666666684E-2</v>
      </c>
      <c r="O127" s="106">
        <f t="shared" si="22"/>
        <v>0.24926666666666669</v>
      </c>
      <c r="P127" s="106">
        <f t="shared" si="22"/>
        <v>4.0966666666666665E-2</v>
      </c>
      <c r="Q127" s="106">
        <f t="shared" si="22"/>
        <v>3.8466666666666663E-2</v>
      </c>
      <c r="R127" s="106">
        <f t="shared" si="22"/>
        <v>5.1566666666666663E-2</v>
      </c>
      <c r="S127" s="106">
        <f t="shared" si="22"/>
        <v>4.6666666666666676E-2</v>
      </c>
      <c r="U127" s="6" t="s">
        <v>1659</v>
      </c>
      <c r="V127" s="107">
        <f t="shared" ref="V127:V131" si="24">L127/$L$131*100</f>
        <v>5.8625534156764045</v>
      </c>
      <c r="W127" s="107">
        <f t="shared" si="23"/>
        <v>5.0196101387344161</v>
      </c>
      <c r="X127" s="107">
        <f t="shared" si="23"/>
        <v>4.8879002517122299</v>
      </c>
      <c r="Y127" s="107">
        <f t="shared" si="23"/>
        <v>21.887256336709012</v>
      </c>
      <c r="Z127" s="107">
        <f t="shared" si="23"/>
        <v>3.5971433588948076</v>
      </c>
      <c r="AA127" s="107">
        <f t="shared" si="23"/>
        <v>3.3776268805244971</v>
      </c>
      <c r="AB127" s="107">
        <f t="shared" si="23"/>
        <v>4.5278932271849204</v>
      </c>
      <c r="AC127" s="107">
        <f t="shared" si="23"/>
        <v>4.0976409295791143</v>
      </c>
    </row>
    <row r="128" spans="1:29" x14ac:dyDescent="0.25">
      <c r="A128" t="s">
        <v>1660</v>
      </c>
      <c r="B128" s="106">
        <v>0.1011</v>
      </c>
      <c r="C128" s="106">
        <v>0.1052</v>
      </c>
      <c r="D128" s="106">
        <v>0.1047</v>
      </c>
      <c r="E128" s="106">
        <v>0.1071</v>
      </c>
      <c r="F128" s="106">
        <v>0.2263</v>
      </c>
      <c r="G128" s="106">
        <v>0.1111</v>
      </c>
      <c r="H128" s="106">
        <v>0.14810000000000001</v>
      </c>
      <c r="I128" s="106">
        <v>0.1145</v>
      </c>
      <c r="K128" t="s">
        <v>1660</v>
      </c>
      <c r="L128" s="106">
        <f t="shared" si="22"/>
        <v>6.1666666666666675E-3</v>
      </c>
      <c r="M128" s="106">
        <f t="shared" si="22"/>
        <v>1.0266666666666674E-2</v>
      </c>
      <c r="N128" s="106">
        <f t="shared" si="22"/>
        <v>9.7666666666666735E-3</v>
      </c>
      <c r="O128" s="106">
        <f t="shared" si="22"/>
        <v>1.2166666666666673E-2</v>
      </c>
      <c r="P128" s="106">
        <f t="shared" si="22"/>
        <v>0.13136666666666669</v>
      </c>
      <c r="Q128" s="106">
        <f t="shared" si="22"/>
        <v>1.6166666666666676E-2</v>
      </c>
      <c r="R128" s="106">
        <f t="shared" si="22"/>
        <v>5.3166666666666682E-2</v>
      </c>
      <c r="S128" s="106">
        <f t="shared" si="22"/>
        <v>1.9566666666666677E-2</v>
      </c>
      <c r="U128" s="6" t="s">
        <v>1660</v>
      </c>
      <c r="V128" s="107">
        <f t="shared" si="24"/>
        <v>0.54147397998009716</v>
      </c>
      <c r="W128" s="107">
        <f t="shared" si="23"/>
        <v>0.90148100450740576</v>
      </c>
      <c r="X128" s="107">
        <f t="shared" si="23"/>
        <v>0.85757770883334372</v>
      </c>
      <c r="Y128" s="107">
        <f t="shared" si="23"/>
        <v>1.0683135280688407</v>
      </c>
      <c r="Z128" s="107">
        <f t="shared" si="23"/>
        <v>11.534859216765208</v>
      </c>
      <c r="AA128" s="107">
        <f t="shared" si="23"/>
        <v>1.4195398934613368</v>
      </c>
      <c r="AB128" s="107">
        <f t="shared" si="23"/>
        <v>4.6683837733419198</v>
      </c>
      <c r="AC128" s="107">
        <f t="shared" si="23"/>
        <v>1.718082304044958</v>
      </c>
    </row>
    <row r="129" spans="1:29" x14ac:dyDescent="0.25">
      <c r="A129" t="s">
        <v>1661</v>
      </c>
      <c r="B129" s="106">
        <v>0.1109</v>
      </c>
      <c r="C129" s="106">
        <v>0.1046</v>
      </c>
      <c r="D129" s="106">
        <v>0.1109</v>
      </c>
      <c r="E129" s="106">
        <v>0.11169999999999999</v>
      </c>
      <c r="F129" s="106">
        <v>0.1099</v>
      </c>
      <c r="G129" s="106">
        <v>0.11409999999999999</v>
      </c>
      <c r="H129" s="106">
        <v>0.11070000000000001</v>
      </c>
      <c r="I129" s="106">
        <v>0.1042</v>
      </c>
      <c r="K129" t="s">
        <v>1661</v>
      </c>
      <c r="L129" s="106">
        <f t="shared" si="22"/>
        <v>1.5966666666666671E-2</v>
      </c>
      <c r="M129" s="106">
        <f t="shared" si="22"/>
        <v>9.6666666666666706E-3</v>
      </c>
      <c r="N129" s="106">
        <f t="shared" si="22"/>
        <v>1.5966666666666671E-2</v>
      </c>
      <c r="O129" s="106">
        <f t="shared" si="22"/>
        <v>1.6766666666666666E-2</v>
      </c>
      <c r="P129" s="106">
        <f t="shared" si="22"/>
        <v>1.496666666666667E-2</v>
      </c>
      <c r="Q129" s="106">
        <f t="shared" si="22"/>
        <v>1.9166666666666665E-2</v>
      </c>
      <c r="R129" s="106">
        <f t="shared" si="22"/>
        <v>1.5766666666666679E-2</v>
      </c>
      <c r="S129" s="106">
        <f t="shared" si="22"/>
        <v>9.266666666666673E-3</v>
      </c>
      <c r="U129" s="6" t="s">
        <v>1661</v>
      </c>
      <c r="V129" s="107">
        <f t="shared" si="24"/>
        <v>1.4019785751917113</v>
      </c>
      <c r="W129" s="107">
        <f t="shared" si="23"/>
        <v>0.84879704969853098</v>
      </c>
      <c r="X129" s="107">
        <f t="shared" si="23"/>
        <v>1.4019785751917113</v>
      </c>
      <c r="Y129" s="107">
        <f t="shared" si="23"/>
        <v>1.4722238482702101</v>
      </c>
      <c r="Z129" s="107">
        <f t="shared" si="23"/>
        <v>1.3141719838435875</v>
      </c>
      <c r="AA129" s="107">
        <f t="shared" si="23"/>
        <v>1.6829596675057072</v>
      </c>
      <c r="AB129" s="107">
        <f t="shared" si="23"/>
        <v>1.3844172569220874</v>
      </c>
      <c r="AC129" s="107">
        <f t="shared" si="23"/>
        <v>0.8136744131592818</v>
      </c>
    </row>
    <row r="130" spans="1:29" x14ac:dyDescent="0.25">
      <c r="A130" t="s">
        <v>1662</v>
      </c>
      <c r="B130" s="106">
        <v>0.63070000000000004</v>
      </c>
      <c r="C130" s="106">
        <v>0.1171</v>
      </c>
      <c r="D130" s="106">
        <v>0.1132</v>
      </c>
      <c r="E130" s="106">
        <v>0.1152</v>
      </c>
      <c r="F130" s="106">
        <v>0.10929999999999999</v>
      </c>
      <c r="G130" s="106">
        <v>0.1142</v>
      </c>
      <c r="H130" s="106">
        <v>0.11070000000000001</v>
      </c>
      <c r="I130" s="106">
        <v>0.1158</v>
      </c>
      <c r="K130" t="s">
        <v>1662</v>
      </c>
      <c r="L130" s="106">
        <f t="shared" si="22"/>
        <v>0.53576666666666672</v>
      </c>
      <c r="M130" s="106">
        <f t="shared" si="22"/>
        <v>2.2166666666666668E-2</v>
      </c>
      <c r="N130" s="106">
        <f t="shared" si="22"/>
        <v>1.8266666666666667E-2</v>
      </c>
      <c r="O130" s="106">
        <f t="shared" si="22"/>
        <v>2.0266666666666669E-2</v>
      </c>
      <c r="P130" s="106">
        <f t="shared" si="22"/>
        <v>1.4366666666666666E-2</v>
      </c>
      <c r="Q130" s="106">
        <f t="shared" si="22"/>
        <v>1.9266666666666668E-2</v>
      </c>
      <c r="R130" s="106">
        <f t="shared" si="22"/>
        <v>1.5766666666666679E-2</v>
      </c>
      <c r="S130" s="106">
        <f t="shared" si="22"/>
        <v>2.0866666666666672E-2</v>
      </c>
      <c r="U130" s="6" t="s">
        <v>1662</v>
      </c>
      <c r="V130" s="107">
        <f t="shared" si="24"/>
        <v>47.043844757946502</v>
      </c>
      <c r="W130" s="107">
        <f t="shared" si="23"/>
        <v>1.946379441550079</v>
      </c>
      <c r="X130" s="107">
        <f t="shared" si="23"/>
        <v>1.6039337352923959</v>
      </c>
      <c r="Y130" s="107">
        <f t="shared" si="23"/>
        <v>1.7795469179886436</v>
      </c>
      <c r="Z130" s="107">
        <f t="shared" si="23"/>
        <v>1.2614880290347128</v>
      </c>
      <c r="AA130" s="107">
        <f t="shared" si="23"/>
        <v>1.6917403266405198</v>
      </c>
      <c r="AB130" s="107">
        <f t="shared" si="23"/>
        <v>1.3844172569220874</v>
      </c>
      <c r="AC130" s="107">
        <f t="shared" si="23"/>
        <v>1.8322308727975185</v>
      </c>
    </row>
    <row r="131" spans="1:29" x14ac:dyDescent="0.25">
      <c r="A131" t="s">
        <v>1663</v>
      </c>
      <c r="B131" s="106">
        <v>1.2338</v>
      </c>
      <c r="C131" s="106">
        <v>0.10929999999999999</v>
      </c>
      <c r="D131" s="106">
        <v>0.1135</v>
      </c>
      <c r="E131" s="106">
        <v>0.1152</v>
      </c>
      <c r="F131" s="106">
        <v>0.1109</v>
      </c>
      <c r="G131" s="106">
        <v>0.16769999999999999</v>
      </c>
      <c r="H131" s="106">
        <v>0.1227</v>
      </c>
      <c r="I131" s="106">
        <v>0.1205</v>
      </c>
      <c r="K131" t="s">
        <v>1663</v>
      </c>
      <c r="L131" s="106">
        <f t="shared" si="22"/>
        <v>1.1388666666666667</v>
      </c>
      <c r="M131" s="106">
        <f t="shared" si="22"/>
        <v>1.4366666666666666E-2</v>
      </c>
      <c r="N131" s="106">
        <f t="shared" si="22"/>
        <v>1.8566666666666676E-2</v>
      </c>
      <c r="O131" s="106">
        <f t="shared" si="22"/>
        <v>2.0266666666666669E-2</v>
      </c>
      <c r="P131" s="106">
        <f t="shared" si="22"/>
        <v>1.5966666666666671E-2</v>
      </c>
      <c r="Q131" s="106">
        <f t="shared" si="22"/>
        <v>7.276666666666666E-2</v>
      </c>
      <c r="R131" s="106">
        <f t="shared" si="22"/>
        <v>2.7766666666666676E-2</v>
      </c>
      <c r="S131" s="106">
        <f t="shared" si="22"/>
        <v>2.5566666666666668E-2</v>
      </c>
      <c r="U131" s="6" t="s">
        <v>1663</v>
      </c>
      <c r="V131" s="6">
        <f t="shared" si="24"/>
        <v>100</v>
      </c>
      <c r="W131" s="107">
        <f t="shared" si="23"/>
        <v>1.2614880290347128</v>
      </c>
      <c r="X131" s="107">
        <f t="shared" si="23"/>
        <v>1.6302757126968339</v>
      </c>
      <c r="Y131" s="107">
        <f t="shared" si="23"/>
        <v>1.7795469179886436</v>
      </c>
      <c r="Z131" s="107">
        <f t="shared" si="23"/>
        <v>1.4019785751917113</v>
      </c>
      <c r="AA131" s="107">
        <f t="shared" si="23"/>
        <v>6.3893929637651459</v>
      </c>
      <c r="AB131" s="107">
        <f t="shared" si="23"/>
        <v>2.4380963530995734</v>
      </c>
      <c r="AC131" s="107">
        <f t="shared" si="23"/>
        <v>2.2449218521337002</v>
      </c>
    </row>
    <row r="132" spans="1:29" x14ac:dyDescent="0.25">
      <c r="A132" t="s">
        <v>1664</v>
      </c>
      <c r="B132" s="106">
        <v>9.6500000000000002E-2</v>
      </c>
      <c r="C132" s="106">
        <v>8.5800000000000001E-2</v>
      </c>
      <c r="D132" s="106">
        <v>0.10249999999999999</v>
      </c>
      <c r="E132" s="106">
        <v>3.9780000000000002</v>
      </c>
      <c r="F132" s="106">
        <v>2.6389</v>
      </c>
      <c r="G132" s="106">
        <f>AVERAGE(B132:D132)</f>
        <v>9.4933333333333328E-2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B135" s="6"/>
      <c r="C135" s="6"/>
      <c r="D135" s="6"/>
      <c r="E135" s="6"/>
      <c r="F135" s="6"/>
      <c r="G135" s="6"/>
      <c r="H135" s="6"/>
      <c r="I135" s="6"/>
      <c r="L135" s="6"/>
      <c r="M135" s="6"/>
      <c r="N135" s="6"/>
      <c r="O135" s="6"/>
      <c r="P135" s="6"/>
      <c r="Q135" s="6"/>
      <c r="R135" s="6"/>
      <c r="S135" s="6"/>
    </row>
    <row r="136" spans="1:29" x14ac:dyDescent="0.25">
      <c r="A136" s="7" t="str">
        <f>A49</f>
        <v>MW 1063-1</v>
      </c>
      <c r="B136" s="6"/>
      <c r="C136" s="6"/>
      <c r="D136" s="6"/>
      <c r="E136" s="6"/>
      <c r="F136" s="6"/>
      <c r="G136" s="6"/>
      <c r="H136" s="6"/>
      <c r="I136" s="6"/>
      <c r="K136" t="s">
        <v>1788</v>
      </c>
      <c r="L136" s="6"/>
      <c r="M136" s="6"/>
      <c r="N136" s="6"/>
      <c r="O136" s="6"/>
      <c r="P136" s="6"/>
      <c r="Q136" s="6"/>
      <c r="R136" s="6"/>
      <c r="S136" s="6"/>
      <c r="U136" t="s">
        <v>1791</v>
      </c>
    </row>
    <row r="137" spans="1:29" x14ac:dyDescent="0.25">
      <c r="A137" t="s">
        <v>1789</v>
      </c>
      <c r="B137" s="6"/>
      <c r="C137" s="6"/>
      <c r="D137" s="6"/>
      <c r="E137" s="6"/>
      <c r="F137" s="6"/>
      <c r="G137" s="6"/>
      <c r="H137" s="6"/>
      <c r="I137" s="6"/>
      <c r="L137" s="6"/>
      <c r="M137" s="6"/>
      <c r="N137" s="6"/>
      <c r="O137" s="6"/>
      <c r="P137" s="6"/>
      <c r="Q137" s="6"/>
      <c r="R137" s="6"/>
      <c r="S137" s="6"/>
    </row>
    <row r="138" spans="1:29" x14ac:dyDescent="0.25">
      <c r="B138" s="6">
        <v>1</v>
      </c>
      <c r="C138" s="6">
        <v>2</v>
      </c>
      <c r="D138" s="6">
        <v>3</v>
      </c>
      <c r="E138" s="6">
        <v>4</v>
      </c>
      <c r="F138" s="6">
        <v>5</v>
      </c>
      <c r="G138" s="6">
        <v>6</v>
      </c>
      <c r="H138" s="6">
        <v>7</v>
      </c>
      <c r="I138" s="6">
        <v>8</v>
      </c>
      <c r="L138" s="6">
        <v>1</v>
      </c>
      <c r="M138" s="6">
        <v>2</v>
      </c>
      <c r="N138" s="6">
        <v>3</v>
      </c>
      <c r="O138" s="6">
        <v>4</v>
      </c>
      <c r="P138" s="6">
        <v>5</v>
      </c>
      <c r="Q138" s="6">
        <v>6</v>
      </c>
      <c r="R138" s="6">
        <v>7</v>
      </c>
      <c r="S138" s="6">
        <v>8</v>
      </c>
      <c r="V138" s="6">
        <v>1</v>
      </c>
      <c r="W138" s="6">
        <v>2</v>
      </c>
      <c r="X138" s="6">
        <v>3</v>
      </c>
      <c r="Y138" s="6">
        <v>4</v>
      </c>
      <c r="Z138" s="6">
        <v>5</v>
      </c>
      <c r="AA138" s="6">
        <v>6</v>
      </c>
      <c r="AB138" s="6">
        <v>7</v>
      </c>
      <c r="AC138" s="6">
        <v>8</v>
      </c>
    </row>
    <row r="139" spans="1:29" x14ac:dyDescent="0.25">
      <c r="A139" t="s">
        <v>1658</v>
      </c>
      <c r="B139" s="106">
        <v>0.1202</v>
      </c>
      <c r="C139" s="106">
        <v>0.11550000000000001</v>
      </c>
      <c r="D139" s="106">
        <v>0.1128</v>
      </c>
      <c r="E139" s="106">
        <v>0.1077</v>
      </c>
      <c r="F139" s="106">
        <v>0.1055</v>
      </c>
      <c r="G139" s="106">
        <v>0.10780000000000001</v>
      </c>
      <c r="H139" s="106">
        <v>0.1128</v>
      </c>
      <c r="I139" s="106">
        <v>0.113</v>
      </c>
      <c r="K139" t="s">
        <v>1658</v>
      </c>
      <c r="L139" s="106">
        <f t="shared" ref="L139:S144" si="25">B139-$G$145</f>
        <v>3.2333333333333339E-2</v>
      </c>
      <c r="M139" s="106">
        <f t="shared" si="25"/>
        <v>2.7633333333333343E-2</v>
      </c>
      <c r="N139" s="106">
        <f t="shared" si="25"/>
        <v>2.4933333333333335E-2</v>
      </c>
      <c r="O139" s="106">
        <f t="shared" si="25"/>
        <v>1.9833333333333342E-2</v>
      </c>
      <c r="P139" s="106">
        <f t="shared" si="25"/>
        <v>1.7633333333333334E-2</v>
      </c>
      <c r="Q139" s="106">
        <f t="shared" si="25"/>
        <v>1.9933333333333345E-2</v>
      </c>
      <c r="R139" s="106">
        <f t="shared" si="25"/>
        <v>2.4933333333333335E-2</v>
      </c>
      <c r="S139" s="106">
        <f t="shared" si="25"/>
        <v>2.5133333333333341E-2</v>
      </c>
      <c r="U139" s="6" t="s">
        <v>1658</v>
      </c>
      <c r="V139" s="107">
        <f>L139/$L$144*100</f>
        <v>2.111725519223234</v>
      </c>
      <c r="W139" s="107">
        <f t="shared" ref="W139:AC144" si="26">M139/$L$144*100</f>
        <v>1.8047633561196506</v>
      </c>
      <c r="X139" s="107">
        <f t="shared" si="26"/>
        <v>1.6284233900814213</v>
      </c>
      <c r="Y139" s="107">
        <f t="shared" si="26"/>
        <v>1.2953367875647674</v>
      </c>
      <c r="Z139" s="107">
        <f t="shared" si="26"/>
        <v>1.1516523707928767</v>
      </c>
      <c r="AA139" s="107">
        <f t="shared" si="26"/>
        <v>1.3018678974180353</v>
      </c>
      <c r="AB139" s="107">
        <f t="shared" si="26"/>
        <v>1.6284233900814213</v>
      </c>
      <c r="AC139" s="107">
        <f t="shared" si="26"/>
        <v>1.6414856097879571</v>
      </c>
    </row>
    <row r="140" spans="1:29" x14ac:dyDescent="0.25">
      <c r="A140" t="s">
        <v>1659</v>
      </c>
      <c r="B140" s="106">
        <v>0.16539999999999999</v>
      </c>
      <c r="C140" s="106">
        <v>0.15670000000000001</v>
      </c>
      <c r="D140" s="106">
        <v>0.14380000000000001</v>
      </c>
      <c r="E140" s="106">
        <v>0.1439</v>
      </c>
      <c r="F140" s="106">
        <v>0.1326</v>
      </c>
      <c r="G140" s="106">
        <v>0.12770000000000001</v>
      </c>
      <c r="H140" s="106">
        <v>0.12790000000000001</v>
      </c>
      <c r="I140" s="106">
        <v>0.1285</v>
      </c>
      <c r="K140" t="s">
        <v>1659</v>
      </c>
      <c r="L140" s="106">
        <f t="shared" si="25"/>
        <v>7.7533333333333329E-2</v>
      </c>
      <c r="M140" s="106">
        <f t="shared" si="25"/>
        <v>6.8833333333333344E-2</v>
      </c>
      <c r="N140" s="106">
        <f t="shared" si="25"/>
        <v>5.5933333333333349E-2</v>
      </c>
      <c r="O140" s="106">
        <f t="shared" si="25"/>
        <v>5.6033333333333338E-2</v>
      </c>
      <c r="P140" s="106">
        <f t="shared" si="25"/>
        <v>4.4733333333333333E-2</v>
      </c>
      <c r="Q140" s="106">
        <f t="shared" si="25"/>
        <v>3.9833333333333346E-2</v>
      </c>
      <c r="R140" s="106">
        <f t="shared" si="25"/>
        <v>4.0033333333333351E-2</v>
      </c>
      <c r="S140" s="106">
        <f t="shared" si="25"/>
        <v>4.0633333333333341E-2</v>
      </c>
      <c r="U140" s="6" t="s">
        <v>1659</v>
      </c>
      <c r="V140" s="107">
        <f t="shared" ref="V140:V144" si="27">L140/$L$144*100</f>
        <v>5.0637871729002484</v>
      </c>
      <c r="W140" s="107">
        <f t="shared" si="26"/>
        <v>4.4955806156659559</v>
      </c>
      <c r="X140" s="107">
        <f t="shared" si="26"/>
        <v>3.6530674445944191</v>
      </c>
      <c r="Y140" s="107">
        <f t="shared" si="26"/>
        <v>3.6595985544476863</v>
      </c>
      <c r="Z140" s="107">
        <f t="shared" si="26"/>
        <v>2.9215831410284321</v>
      </c>
      <c r="AA140" s="107">
        <f t="shared" si="26"/>
        <v>2.6015587582183142</v>
      </c>
      <c r="AB140" s="107">
        <f t="shared" si="26"/>
        <v>2.6146209779248499</v>
      </c>
      <c r="AC140" s="107">
        <f t="shared" si="26"/>
        <v>2.6538076370444559</v>
      </c>
    </row>
    <row r="141" spans="1:29" x14ac:dyDescent="0.25">
      <c r="A141" t="s">
        <v>1660</v>
      </c>
      <c r="B141" s="106">
        <v>0.1129</v>
      </c>
      <c r="C141" s="106">
        <v>0.1033</v>
      </c>
      <c r="D141" s="106">
        <v>0.1099</v>
      </c>
      <c r="E141" s="106">
        <v>0.1118</v>
      </c>
      <c r="F141" s="106">
        <v>0.10349999999999999</v>
      </c>
      <c r="G141" s="106">
        <v>0.105</v>
      </c>
      <c r="H141" s="106">
        <v>0.1104</v>
      </c>
      <c r="I141" s="106">
        <v>0.111</v>
      </c>
      <c r="K141" t="s">
        <v>1660</v>
      </c>
      <c r="L141" s="106">
        <f t="shared" si="25"/>
        <v>2.5033333333333338E-2</v>
      </c>
      <c r="M141" s="106">
        <f t="shared" si="25"/>
        <v>1.5433333333333341E-2</v>
      </c>
      <c r="N141" s="106">
        <f t="shared" si="25"/>
        <v>2.2033333333333335E-2</v>
      </c>
      <c r="O141" s="106">
        <f t="shared" si="25"/>
        <v>2.3933333333333334E-2</v>
      </c>
      <c r="P141" s="106">
        <f t="shared" si="25"/>
        <v>1.5633333333333332E-2</v>
      </c>
      <c r="Q141" s="106">
        <f t="shared" si="25"/>
        <v>1.7133333333333334E-2</v>
      </c>
      <c r="R141" s="106">
        <f t="shared" si="25"/>
        <v>2.2533333333333336E-2</v>
      </c>
      <c r="S141" s="106">
        <f t="shared" si="25"/>
        <v>2.3133333333333339E-2</v>
      </c>
      <c r="U141" s="6" t="s">
        <v>1660</v>
      </c>
      <c r="V141" s="107">
        <f t="shared" si="27"/>
        <v>1.6349544999346894</v>
      </c>
      <c r="W141" s="107">
        <f t="shared" si="26"/>
        <v>1.0079679540209872</v>
      </c>
      <c r="X141" s="107">
        <f t="shared" si="26"/>
        <v>1.4390212043366573</v>
      </c>
      <c r="Y141" s="107">
        <f t="shared" si="26"/>
        <v>1.5631122915487441</v>
      </c>
      <c r="Z141" s="107">
        <f t="shared" si="26"/>
        <v>1.0210301737275223</v>
      </c>
      <c r="AA141" s="107">
        <f t="shared" si="26"/>
        <v>1.1189968215265382</v>
      </c>
      <c r="AB141" s="107">
        <f t="shared" si="26"/>
        <v>1.4716767536029958</v>
      </c>
      <c r="AC141" s="107">
        <f t="shared" si="26"/>
        <v>1.5108634127226024</v>
      </c>
    </row>
    <row r="142" spans="1:29" x14ac:dyDescent="0.25">
      <c r="A142" t="s">
        <v>1661</v>
      </c>
      <c r="B142" s="106">
        <v>0.1399</v>
      </c>
      <c r="C142" s="106">
        <v>0.1171</v>
      </c>
      <c r="D142" s="106">
        <v>0.11260000000000001</v>
      </c>
      <c r="E142" s="106">
        <v>0.1017</v>
      </c>
      <c r="F142" s="106">
        <v>0.1153</v>
      </c>
      <c r="G142" s="106">
        <v>0.115</v>
      </c>
      <c r="H142" s="106">
        <v>0.1125</v>
      </c>
      <c r="I142" s="106">
        <v>0.11310000000000001</v>
      </c>
      <c r="K142" t="s">
        <v>1661</v>
      </c>
      <c r="L142" s="106">
        <f t="shared" si="25"/>
        <v>5.2033333333333334E-2</v>
      </c>
      <c r="M142" s="106">
        <f t="shared" si="25"/>
        <v>2.9233333333333333E-2</v>
      </c>
      <c r="N142" s="106">
        <f t="shared" si="25"/>
        <v>2.4733333333333343E-2</v>
      </c>
      <c r="O142" s="106">
        <f t="shared" si="25"/>
        <v>1.3833333333333336E-2</v>
      </c>
      <c r="P142" s="106">
        <f t="shared" si="25"/>
        <v>2.7433333333333337E-2</v>
      </c>
      <c r="Q142" s="106">
        <f t="shared" si="25"/>
        <v>2.7133333333333343E-2</v>
      </c>
      <c r="R142" s="106">
        <f t="shared" si="25"/>
        <v>2.463333333333334E-2</v>
      </c>
      <c r="S142" s="106">
        <f t="shared" si="25"/>
        <v>2.5233333333333344E-2</v>
      </c>
      <c r="U142" s="6" t="s">
        <v>1661</v>
      </c>
      <c r="V142" s="107">
        <f t="shared" si="27"/>
        <v>3.3983541603169769</v>
      </c>
      <c r="W142" s="107">
        <f t="shared" si="26"/>
        <v>1.9092611137719337</v>
      </c>
      <c r="X142" s="107">
        <f t="shared" si="26"/>
        <v>1.6153611703748862</v>
      </c>
      <c r="Y142" s="107">
        <f t="shared" si="26"/>
        <v>0.90347019636870318</v>
      </c>
      <c r="Z142" s="107">
        <f t="shared" si="26"/>
        <v>1.7917011364131148</v>
      </c>
      <c r="AA142" s="107">
        <f t="shared" si="26"/>
        <v>1.772107806853312</v>
      </c>
      <c r="AB142" s="107">
        <f t="shared" si="26"/>
        <v>1.6088300605216186</v>
      </c>
      <c r="AC142" s="107">
        <f t="shared" si="26"/>
        <v>1.6480167196412252</v>
      </c>
    </row>
    <row r="143" spans="1:29" x14ac:dyDescent="0.25">
      <c r="A143" t="s">
        <v>1662</v>
      </c>
      <c r="B143" s="106">
        <v>0.12609999999999999</v>
      </c>
      <c r="C143" s="106">
        <v>0.1216</v>
      </c>
      <c r="D143" s="106">
        <v>0.11070000000000001</v>
      </c>
      <c r="E143" s="106">
        <v>0.11550000000000001</v>
      </c>
      <c r="F143" s="106">
        <v>0.1132</v>
      </c>
      <c r="G143" s="106">
        <v>0.1114</v>
      </c>
      <c r="H143" s="106">
        <v>0.1177</v>
      </c>
      <c r="I143" s="106">
        <v>0.1176</v>
      </c>
      <c r="K143" t="s">
        <v>1662</v>
      </c>
      <c r="L143" s="106">
        <f t="shared" si="25"/>
        <v>3.8233333333333328E-2</v>
      </c>
      <c r="M143" s="106">
        <f t="shared" si="25"/>
        <v>3.3733333333333337E-2</v>
      </c>
      <c r="N143" s="106">
        <f t="shared" si="25"/>
        <v>2.2833333333333344E-2</v>
      </c>
      <c r="O143" s="106">
        <f t="shared" si="25"/>
        <v>2.7633333333333343E-2</v>
      </c>
      <c r="P143" s="106">
        <f t="shared" si="25"/>
        <v>2.5333333333333333E-2</v>
      </c>
      <c r="Q143" s="106">
        <f t="shared" si="25"/>
        <v>2.3533333333333337E-2</v>
      </c>
      <c r="R143" s="106">
        <f t="shared" si="25"/>
        <v>2.9833333333333337E-2</v>
      </c>
      <c r="S143" s="106">
        <f t="shared" si="25"/>
        <v>2.9733333333333334E-2</v>
      </c>
      <c r="U143" s="6" t="s">
        <v>1662</v>
      </c>
      <c r="V143" s="107">
        <f t="shared" si="27"/>
        <v>2.4970610005660294</v>
      </c>
      <c r="W143" s="107">
        <f t="shared" si="26"/>
        <v>2.2031610571689821</v>
      </c>
      <c r="X143" s="107">
        <f t="shared" si="26"/>
        <v>1.4912700831627996</v>
      </c>
      <c r="Y143" s="107">
        <f t="shared" si="26"/>
        <v>1.8047633561196506</v>
      </c>
      <c r="Z143" s="107">
        <f t="shared" si="26"/>
        <v>1.6545478294944922</v>
      </c>
      <c r="AA143" s="107">
        <f t="shared" si="26"/>
        <v>1.5369878521356732</v>
      </c>
      <c r="AB143" s="107">
        <f t="shared" si="26"/>
        <v>1.9484477728915404</v>
      </c>
      <c r="AC143" s="107">
        <f t="shared" si="26"/>
        <v>1.9419166630382723</v>
      </c>
    </row>
    <row r="144" spans="1:29" x14ac:dyDescent="0.25">
      <c r="A144" t="s">
        <v>1663</v>
      </c>
      <c r="B144" s="106">
        <v>1.619</v>
      </c>
      <c r="C144" s="106">
        <v>0.11700000000000001</v>
      </c>
      <c r="D144" s="106">
        <v>9.6000000000000002E-2</v>
      </c>
      <c r="E144" s="106">
        <v>0.1158</v>
      </c>
      <c r="F144" s="106">
        <v>0.1086</v>
      </c>
      <c r="G144" s="106">
        <v>0.4511</v>
      </c>
      <c r="H144" s="106">
        <v>0.11260000000000001</v>
      </c>
      <c r="I144" s="106">
        <v>0.1167</v>
      </c>
      <c r="K144" t="s">
        <v>1663</v>
      </c>
      <c r="L144" s="106">
        <f t="shared" si="25"/>
        <v>1.5311333333333332</v>
      </c>
      <c r="M144" s="106">
        <f t="shared" si="25"/>
        <v>2.9133333333333344E-2</v>
      </c>
      <c r="N144" s="106">
        <f t="shared" si="25"/>
        <v>8.1333333333333396E-3</v>
      </c>
      <c r="O144" s="106">
        <f t="shared" si="25"/>
        <v>2.7933333333333338E-2</v>
      </c>
      <c r="P144" s="106">
        <f t="shared" si="25"/>
        <v>2.073333333333334E-2</v>
      </c>
      <c r="Q144" s="106">
        <f t="shared" si="25"/>
        <v>0.36323333333333335</v>
      </c>
      <c r="R144" s="106">
        <f t="shared" si="25"/>
        <v>2.4733333333333343E-2</v>
      </c>
      <c r="S144" s="106">
        <f t="shared" si="25"/>
        <v>2.8833333333333336E-2</v>
      </c>
      <c r="U144" s="6" t="s">
        <v>1663</v>
      </c>
      <c r="V144" s="6">
        <f t="shared" si="27"/>
        <v>100</v>
      </c>
      <c r="W144" s="107">
        <f t="shared" si="26"/>
        <v>1.9027300039186668</v>
      </c>
      <c r="X144" s="107">
        <f t="shared" si="26"/>
        <v>0.53119693473244267</v>
      </c>
      <c r="Y144" s="107">
        <f t="shared" si="26"/>
        <v>1.8243566856794533</v>
      </c>
      <c r="Z144" s="107">
        <f t="shared" si="26"/>
        <v>1.3541167762441768</v>
      </c>
      <c r="AA144" s="107">
        <f t="shared" si="26"/>
        <v>23.72316802368616</v>
      </c>
      <c r="AB144" s="107">
        <f t="shared" si="26"/>
        <v>1.6153611703748862</v>
      </c>
      <c r="AC144" s="107">
        <f t="shared" si="26"/>
        <v>1.8831366743588631</v>
      </c>
    </row>
    <row r="145" spans="1:29" x14ac:dyDescent="0.25">
      <c r="A145" t="s">
        <v>1664</v>
      </c>
      <c r="B145" s="106">
        <v>9.6500000000000002E-2</v>
      </c>
      <c r="C145" s="106">
        <v>8.5800000000000001E-2</v>
      </c>
      <c r="D145" s="106">
        <v>8.1299999999999997E-2</v>
      </c>
      <c r="E145" s="106">
        <v>4</v>
      </c>
      <c r="F145" s="106">
        <v>3.1716000000000002</v>
      </c>
      <c r="G145" s="106">
        <f>AVERAGE(B145:D145)</f>
        <v>8.7866666666666662E-2</v>
      </c>
      <c r="H145" s="106"/>
      <c r="I145" s="10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A146" t="s">
        <v>1665</v>
      </c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B147" s="6"/>
      <c r="C147" s="6"/>
      <c r="D147" s="6"/>
      <c r="E147" s="6"/>
      <c r="F147" s="6"/>
      <c r="G147" s="6"/>
      <c r="H147" s="6"/>
      <c r="I147" s="6"/>
      <c r="L147" s="6"/>
      <c r="M147" s="6"/>
      <c r="N147" s="6"/>
      <c r="O147" s="6"/>
      <c r="P147" s="6"/>
      <c r="Q147" s="6"/>
      <c r="R147" s="6"/>
      <c r="S147" s="6"/>
    </row>
    <row r="148" spans="1:29" x14ac:dyDescent="0.25"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A149" s="7" t="str">
        <f>A67</f>
        <v>MW 1063-3</v>
      </c>
      <c r="B149" s="6"/>
      <c r="C149" s="6"/>
      <c r="D149" s="6"/>
      <c r="E149" s="6"/>
      <c r="F149" s="6"/>
      <c r="G149" s="6"/>
      <c r="H149" s="6"/>
      <c r="I149" s="6"/>
      <c r="K149" t="s">
        <v>1788</v>
      </c>
      <c r="L149" s="6"/>
      <c r="M149" s="6"/>
      <c r="N149" s="6"/>
      <c r="O149" s="6"/>
      <c r="P149" s="6"/>
      <c r="Q149" s="6"/>
      <c r="R149" s="6"/>
      <c r="S149" s="6"/>
      <c r="U149" t="s">
        <v>1791</v>
      </c>
    </row>
    <row r="150" spans="1:29" x14ac:dyDescent="0.25">
      <c r="A150" t="s">
        <v>1789</v>
      </c>
      <c r="B150" s="6"/>
      <c r="C150" s="6"/>
      <c r="D150" s="6"/>
      <c r="E150" s="6"/>
      <c r="F150" s="6"/>
      <c r="G150" s="6"/>
      <c r="H150" s="6"/>
      <c r="I150" s="6"/>
      <c r="L150" s="6"/>
      <c r="M150" s="6"/>
      <c r="N150" s="6"/>
      <c r="O150" s="6"/>
      <c r="P150" s="6"/>
      <c r="Q150" s="6"/>
      <c r="R150" s="6"/>
      <c r="S150" s="6"/>
    </row>
    <row r="151" spans="1:29" x14ac:dyDescent="0.25">
      <c r="B151" s="6">
        <v>1</v>
      </c>
      <c r="C151" s="6">
        <v>2</v>
      </c>
      <c r="D151" s="6">
        <v>3</v>
      </c>
      <c r="E151" s="6">
        <v>4</v>
      </c>
      <c r="F151" s="6">
        <v>5</v>
      </c>
      <c r="G151" s="6">
        <v>6</v>
      </c>
      <c r="H151" s="6">
        <v>7</v>
      </c>
      <c r="I151" s="6">
        <v>8</v>
      </c>
      <c r="L151" s="6">
        <v>1</v>
      </c>
      <c r="M151" s="6">
        <v>2</v>
      </c>
      <c r="N151" s="6">
        <v>3</v>
      </c>
      <c r="O151" s="6">
        <v>4</v>
      </c>
      <c r="P151" s="6">
        <v>5</v>
      </c>
      <c r="Q151" s="6">
        <v>6</v>
      </c>
      <c r="R151" s="6">
        <v>7</v>
      </c>
      <c r="S151" s="6">
        <v>8</v>
      </c>
      <c r="V151" s="6">
        <v>1</v>
      </c>
      <c r="W151" s="6">
        <v>2</v>
      </c>
      <c r="X151" s="6">
        <v>3</v>
      </c>
      <c r="Y151" s="6">
        <v>4</v>
      </c>
      <c r="Z151" s="6">
        <v>5</v>
      </c>
      <c r="AA151" s="6">
        <v>6</v>
      </c>
      <c r="AB151" s="6">
        <v>7</v>
      </c>
      <c r="AC151" s="6">
        <v>8</v>
      </c>
    </row>
    <row r="152" spans="1:29" x14ac:dyDescent="0.25">
      <c r="A152" t="s">
        <v>1658</v>
      </c>
      <c r="B152" s="106">
        <v>0.14099999999999999</v>
      </c>
      <c r="C152" s="106">
        <v>0.1381</v>
      </c>
      <c r="D152" s="106">
        <v>0.1384</v>
      </c>
      <c r="E152" s="106">
        <v>0.1305</v>
      </c>
      <c r="F152" s="106">
        <v>0.13719999999999999</v>
      </c>
      <c r="G152" s="106">
        <v>0.13639999999999999</v>
      </c>
      <c r="H152" s="106">
        <v>0.14630000000000001</v>
      </c>
      <c r="I152" s="106">
        <v>0.1429</v>
      </c>
      <c r="K152" t="s">
        <v>1658</v>
      </c>
      <c r="L152" s="106">
        <f t="shared" ref="L152:S157" si="28">B152-$G$158</f>
        <v>4.2933333333333309E-2</v>
      </c>
      <c r="M152" s="106">
        <f t="shared" si="28"/>
        <v>4.0033333333333324E-2</v>
      </c>
      <c r="N152" s="106">
        <f t="shared" si="28"/>
        <v>4.0333333333333318E-2</v>
      </c>
      <c r="O152" s="106">
        <f t="shared" si="28"/>
        <v>3.2433333333333328E-2</v>
      </c>
      <c r="P152" s="106">
        <f t="shared" si="28"/>
        <v>3.9133333333333312E-2</v>
      </c>
      <c r="Q152" s="106">
        <f t="shared" si="28"/>
        <v>3.8333333333333316E-2</v>
      </c>
      <c r="R152" s="106">
        <f t="shared" si="28"/>
        <v>4.8233333333333336E-2</v>
      </c>
      <c r="S152" s="106">
        <f t="shared" si="28"/>
        <v>4.4833333333333322E-2</v>
      </c>
      <c r="U152" s="6" t="s">
        <v>1658</v>
      </c>
      <c r="V152" s="107">
        <f>L152/$L$157*100</f>
        <v>2.745215056055244</v>
      </c>
      <c r="W152" s="107">
        <f t="shared" ref="W152:AC157" si="29">M152/$L$157*100</f>
        <v>2.5597851570825694</v>
      </c>
      <c r="X152" s="107">
        <f t="shared" si="29"/>
        <v>2.5789675604245699</v>
      </c>
      <c r="Y152" s="107">
        <f t="shared" si="29"/>
        <v>2.0738309390852123</v>
      </c>
      <c r="Z152" s="107">
        <f t="shared" si="29"/>
        <v>2.5022379470565657</v>
      </c>
      <c r="AA152" s="107">
        <f t="shared" si="29"/>
        <v>2.4510848714778968</v>
      </c>
      <c r="AB152" s="107">
        <f t="shared" si="29"/>
        <v>3.0841041817639288</v>
      </c>
      <c r="AC152" s="107">
        <f t="shared" si="29"/>
        <v>2.8667036105545844</v>
      </c>
    </row>
    <row r="153" spans="1:29" x14ac:dyDescent="0.25">
      <c r="A153" t="s">
        <v>1659</v>
      </c>
      <c r="B153" s="106">
        <v>0.19500000000000001</v>
      </c>
      <c r="C153" s="106">
        <v>0.18329999999999999</v>
      </c>
      <c r="D153" s="106">
        <v>0.17899999999999999</v>
      </c>
      <c r="E153" s="106">
        <v>0.17119999999999999</v>
      </c>
      <c r="F153" s="106">
        <v>0.16589999999999999</v>
      </c>
      <c r="G153" s="106">
        <v>0.16389999999999999</v>
      </c>
      <c r="H153" s="106">
        <v>0.16189999999999999</v>
      </c>
      <c r="I153" s="106">
        <v>0.15240000000000001</v>
      </c>
      <c r="K153" t="s">
        <v>1659</v>
      </c>
      <c r="L153" s="106">
        <f t="shared" si="28"/>
        <v>9.693333333333333E-2</v>
      </c>
      <c r="M153" s="106">
        <f t="shared" si="28"/>
        <v>8.5233333333333314E-2</v>
      </c>
      <c r="N153" s="106">
        <f t="shared" si="28"/>
        <v>8.0933333333333315E-2</v>
      </c>
      <c r="O153" s="106">
        <f t="shared" si="28"/>
        <v>7.3133333333333314E-2</v>
      </c>
      <c r="P153" s="106">
        <f t="shared" si="28"/>
        <v>6.7833333333333315E-2</v>
      </c>
      <c r="Q153" s="106">
        <f t="shared" si="28"/>
        <v>6.5833333333333313E-2</v>
      </c>
      <c r="R153" s="106">
        <f t="shared" si="28"/>
        <v>6.3833333333333311E-2</v>
      </c>
      <c r="S153" s="106">
        <f t="shared" si="28"/>
        <v>5.4333333333333331E-2</v>
      </c>
      <c r="U153" s="6" t="s">
        <v>1659</v>
      </c>
      <c r="V153" s="107">
        <f t="shared" ref="V153:AC157" si="30">L153/$L$157*100</f>
        <v>6.1980476576154144</v>
      </c>
      <c r="W153" s="107">
        <f t="shared" si="29"/>
        <v>5.4499339272773772</v>
      </c>
      <c r="X153" s="107">
        <f t="shared" si="29"/>
        <v>5.1749861460420297</v>
      </c>
      <c r="Y153" s="107">
        <f t="shared" si="29"/>
        <v>4.6762436591500052</v>
      </c>
      <c r="Z153" s="107">
        <f t="shared" si="29"/>
        <v>4.3373545334413226</v>
      </c>
      <c r="AA153" s="107">
        <f t="shared" si="29"/>
        <v>4.2094718444946491</v>
      </c>
      <c r="AB153" s="107">
        <f t="shared" si="29"/>
        <v>4.0815891555479764</v>
      </c>
      <c r="AC153" s="107">
        <f t="shared" si="29"/>
        <v>3.4741463830512811</v>
      </c>
    </row>
    <row r="154" spans="1:29" x14ac:dyDescent="0.25">
      <c r="A154" t="s">
        <v>1660</v>
      </c>
      <c r="B154" s="106">
        <v>0.13539999999999999</v>
      </c>
      <c r="C154" s="106">
        <v>0.12889999999999999</v>
      </c>
      <c r="D154" s="106">
        <v>0.13250000000000001</v>
      </c>
      <c r="E154" s="106">
        <v>0.1293</v>
      </c>
      <c r="F154" s="106">
        <v>0.13100000000000001</v>
      </c>
      <c r="G154" s="106">
        <v>0.12570000000000001</v>
      </c>
      <c r="H154" s="106">
        <v>0.13519999999999999</v>
      </c>
      <c r="I154" s="106">
        <v>0.13950000000000001</v>
      </c>
      <c r="K154" t="s">
        <v>1660</v>
      </c>
      <c r="L154" s="106">
        <f t="shared" si="28"/>
        <v>3.7333333333333316E-2</v>
      </c>
      <c r="M154" s="106">
        <f t="shared" si="28"/>
        <v>3.083333333333331E-2</v>
      </c>
      <c r="N154" s="106">
        <f t="shared" si="28"/>
        <v>3.443333333333333E-2</v>
      </c>
      <c r="O154" s="106">
        <f t="shared" si="28"/>
        <v>3.1233333333333321E-2</v>
      </c>
      <c r="P154" s="106">
        <f t="shared" si="28"/>
        <v>3.2933333333333328E-2</v>
      </c>
      <c r="Q154" s="106">
        <f t="shared" si="28"/>
        <v>2.7633333333333329E-2</v>
      </c>
      <c r="R154" s="106">
        <f t="shared" si="28"/>
        <v>3.713333333333331E-2</v>
      </c>
      <c r="S154" s="106">
        <f t="shared" si="28"/>
        <v>4.1433333333333336E-2</v>
      </c>
      <c r="U154" s="6" t="s">
        <v>1660</v>
      </c>
      <c r="V154" s="107">
        <f t="shared" si="30"/>
        <v>2.3871435270045605</v>
      </c>
      <c r="W154" s="107">
        <f t="shared" si="30"/>
        <v>1.9715247879278728</v>
      </c>
      <c r="X154" s="107">
        <f t="shared" si="30"/>
        <v>2.2017136280318854</v>
      </c>
      <c r="Y154" s="107">
        <f t="shared" si="30"/>
        <v>1.9971013257172081</v>
      </c>
      <c r="Z154" s="107">
        <f t="shared" si="30"/>
        <v>2.1058016113218803</v>
      </c>
      <c r="AA154" s="107">
        <f t="shared" si="30"/>
        <v>1.7669124856131975</v>
      </c>
      <c r="AB154" s="107">
        <f t="shared" si="30"/>
        <v>2.3743552581098926</v>
      </c>
      <c r="AC154" s="107">
        <f t="shared" si="30"/>
        <v>2.649303039345241</v>
      </c>
    </row>
    <row r="155" spans="1:29" x14ac:dyDescent="0.25">
      <c r="A155" t="s">
        <v>1661</v>
      </c>
      <c r="B155" s="106">
        <v>0.1351</v>
      </c>
      <c r="C155" s="106">
        <v>0.13109999999999999</v>
      </c>
      <c r="D155" s="106">
        <v>0.1449</v>
      </c>
      <c r="E155" s="106">
        <v>0.20449999999999999</v>
      </c>
      <c r="F155" s="106">
        <v>0.23710000000000001</v>
      </c>
      <c r="G155" s="106">
        <v>0.21759999999999999</v>
      </c>
      <c r="H155" s="106">
        <v>0.22470000000000001</v>
      </c>
      <c r="I155" s="106">
        <v>0.20349999999999999</v>
      </c>
      <c r="K155" t="s">
        <v>1661</v>
      </c>
      <c r="L155" s="106">
        <f t="shared" si="28"/>
        <v>3.7033333333333321E-2</v>
      </c>
      <c r="M155" s="106">
        <f t="shared" si="28"/>
        <v>3.3033333333333317E-2</v>
      </c>
      <c r="N155" s="106">
        <f t="shared" si="28"/>
        <v>4.6833333333333324E-2</v>
      </c>
      <c r="O155" s="106">
        <f t="shared" si="28"/>
        <v>0.10643333333333331</v>
      </c>
      <c r="P155" s="106">
        <f t="shared" si="28"/>
        <v>0.13903333333333334</v>
      </c>
      <c r="Q155" s="106">
        <f t="shared" si="28"/>
        <v>0.11953333333333331</v>
      </c>
      <c r="R155" s="106">
        <f t="shared" si="28"/>
        <v>0.12663333333333332</v>
      </c>
      <c r="S155" s="106">
        <f t="shared" si="28"/>
        <v>0.10543333333333331</v>
      </c>
      <c r="U155" s="6" t="s">
        <v>1661</v>
      </c>
      <c r="V155" s="107">
        <f t="shared" si="30"/>
        <v>2.3679611236625595</v>
      </c>
      <c r="W155" s="107">
        <f t="shared" si="30"/>
        <v>2.1121957457692133</v>
      </c>
      <c r="X155" s="107">
        <f t="shared" si="30"/>
        <v>2.9945862995012571</v>
      </c>
      <c r="Y155" s="107">
        <f t="shared" si="30"/>
        <v>6.8054904301121102</v>
      </c>
      <c r="Z155" s="107">
        <f t="shared" si="30"/>
        <v>8.8899782599428807</v>
      </c>
      <c r="AA155" s="107">
        <f t="shared" si="30"/>
        <v>7.6431220427128173</v>
      </c>
      <c r="AB155" s="107">
        <f t="shared" si="30"/>
        <v>8.0971055884735055</v>
      </c>
      <c r="AC155" s="107">
        <f t="shared" si="30"/>
        <v>6.7415490856387734</v>
      </c>
    </row>
    <row r="156" spans="1:29" x14ac:dyDescent="0.25">
      <c r="A156" t="s">
        <v>1662</v>
      </c>
      <c r="B156" s="106">
        <v>0.13500000000000001</v>
      </c>
      <c r="C156" s="106">
        <v>0.1326</v>
      </c>
      <c r="D156" s="106">
        <v>0.1326</v>
      </c>
      <c r="E156" s="106">
        <v>0.13150000000000001</v>
      </c>
      <c r="F156" s="106">
        <v>0.13120000000000001</v>
      </c>
      <c r="G156" s="106">
        <v>0.13650000000000001</v>
      </c>
      <c r="H156" s="106">
        <v>0.13539999999999999</v>
      </c>
      <c r="I156" s="106">
        <v>0.1421</v>
      </c>
      <c r="K156" t="s">
        <v>1662</v>
      </c>
      <c r="L156" s="106">
        <f t="shared" si="28"/>
        <v>3.6933333333333332E-2</v>
      </c>
      <c r="M156" s="106">
        <f t="shared" si="28"/>
        <v>3.4533333333333319E-2</v>
      </c>
      <c r="N156" s="106">
        <f t="shared" si="28"/>
        <v>3.4533333333333319E-2</v>
      </c>
      <c r="O156" s="106">
        <f t="shared" si="28"/>
        <v>3.3433333333333329E-2</v>
      </c>
      <c r="P156" s="106">
        <f t="shared" si="28"/>
        <v>3.3133333333333334E-2</v>
      </c>
      <c r="Q156" s="106">
        <f t="shared" si="28"/>
        <v>3.8433333333333333E-2</v>
      </c>
      <c r="R156" s="106">
        <f t="shared" si="28"/>
        <v>3.7333333333333316E-2</v>
      </c>
      <c r="S156" s="106">
        <f t="shared" si="28"/>
        <v>4.4033333333333327E-2</v>
      </c>
      <c r="U156" s="6" t="s">
        <v>1662</v>
      </c>
      <c r="V156" s="107">
        <f t="shared" si="30"/>
        <v>2.3615669892152269</v>
      </c>
      <c r="W156" s="107">
        <f t="shared" si="29"/>
        <v>2.2081077624792185</v>
      </c>
      <c r="X156" s="107">
        <f t="shared" si="29"/>
        <v>2.2081077624792185</v>
      </c>
      <c r="Y156" s="107">
        <f t="shared" si="29"/>
        <v>2.1377722835585486</v>
      </c>
      <c r="Z156" s="107">
        <f t="shared" si="29"/>
        <v>2.1185898802165481</v>
      </c>
      <c r="AA156" s="107">
        <f t="shared" si="29"/>
        <v>2.4574790059252316</v>
      </c>
      <c r="AB156" s="107">
        <f t="shared" si="29"/>
        <v>2.3871435270045605</v>
      </c>
      <c r="AC156" s="107">
        <f t="shared" si="29"/>
        <v>2.8155505349759151</v>
      </c>
    </row>
    <row r="157" spans="1:29" x14ac:dyDescent="0.25">
      <c r="A157" t="s">
        <v>1663</v>
      </c>
      <c r="B157" s="106">
        <v>1.6619999999999999</v>
      </c>
      <c r="C157" s="106">
        <v>0.123</v>
      </c>
      <c r="D157" s="106">
        <v>0.12709999999999999</v>
      </c>
      <c r="E157" s="106">
        <v>0.1263</v>
      </c>
      <c r="F157" s="106">
        <v>0.13059999999999999</v>
      </c>
      <c r="G157" s="106">
        <v>0.12690000000000001</v>
      </c>
      <c r="H157" s="106">
        <v>0.13589999999999999</v>
      </c>
      <c r="I157" s="106">
        <v>0.1434</v>
      </c>
      <c r="K157" t="s">
        <v>1663</v>
      </c>
      <c r="L157" s="106">
        <f t="shared" si="28"/>
        <v>1.5639333333333332</v>
      </c>
      <c r="M157" s="106">
        <f t="shared" si="28"/>
        <v>2.4933333333333321E-2</v>
      </c>
      <c r="N157" s="106">
        <f t="shared" si="28"/>
        <v>2.9033333333333314E-2</v>
      </c>
      <c r="O157" s="106">
        <f t="shared" si="28"/>
        <v>2.8233333333333319E-2</v>
      </c>
      <c r="P157" s="106">
        <f t="shared" si="28"/>
        <v>3.2533333333333317E-2</v>
      </c>
      <c r="Q157" s="106">
        <f t="shared" si="28"/>
        <v>2.8833333333333336E-2</v>
      </c>
      <c r="R157" s="106">
        <f t="shared" si="28"/>
        <v>3.7833333333333316E-2</v>
      </c>
      <c r="S157" s="106">
        <f t="shared" si="28"/>
        <v>4.5333333333333323E-2</v>
      </c>
      <c r="U157" s="6" t="s">
        <v>1663</v>
      </c>
      <c r="V157" s="6">
        <f t="shared" si="30"/>
        <v>100</v>
      </c>
      <c r="W157" s="107">
        <f t="shared" si="29"/>
        <v>1.5942708555351885</v>
      </c>
      <c r="X157" s="107">
        <f t="shared" si="29"/>
        <v>1.8564303678758676</v>
      </c>
      <c r="Y157" s="107">
        <f t="shared" si="29"/>
        <v>1.8052772922971985</v>
      </c>
      <c r="Z157" s="107">
        <f t="shared" si="29"/>
        <v>2.0802250735325454</v>
      </c>
      <c r="AA157" s="107">
        <f t="shared" si="29"/>
        <v>1.8436420989812015</v>
      </c>
      <c r="AB157" s="107">
        <f t="shared" si="29"/>
        <v>2.4191141992412284</v>
      </c>
      <c r="AC157" s="107">
        <f t="shared" si="29"/>
        <v>2.8986742827912524</v>
      </c>
    </row>
    <row r="158" spans="1:29" x14ac:dyDescent="0.25">
      <c r="A158" t="s">
        <v>1664</v>
      </c>
      <c r="B158" s="106">
        <v>9.4799999999999995E-2</v>
      </c>
      <c r="C158" s="106">
        <v>9.7500000000000003E-2</v>
      </c>
      <c r="D158" s="106">
        <v>0.1019</v>
      </c>
      <c r="E158" s="106">
        <v>4</v>
      </c>
      <c r="F158" s="106">
        <v>3.3290999999999999</v>
      </c>
      <c r="G158" s="106">
        <f>AVERAGE(B158:D158)</f>
        <v>9.8066666666666677E-2</v>
      </c>
      <c r="H158" s="106"/>
      <c r="I158" s="106"/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>
        <f>AVERAGE(V152,V139,V126)</f>
        <v>2.2326507024036029</v>
      </c>
      <c r="C164">
        <f t="shared" ref="C164:I169" si="31">AVERAGE(W152,W139,W126)</f>
        <v>2.0012016283446221</v>
      </c>
      <c r="D164">
        <f t="shared" si="31"/>
        <v>2.2385775255613543</v>
      </c>
      <c r="E164">
        <f t="shared" si="31"/>
        <v>1.8479481019017274</v>
      </c>
      <c r="F164">
        <f t="shared" si="31"/>
        <v>1.6326056762048438</v>
      </c>
      <c r="G164">
        <f t="shared" si="31"/>
        <v>1.9349000400212535</v>
      </c>
      <c r="H164">
        <f t="shared" si="31"/>
        <v>2.2225625575100807</v>
      </c>
      <c r="I164">
        <f t="shared" si="31"/>
        <v>2.1573766600540818</v>
      </c>
      <c r="K164" t="s">
        <v>1658</v>
      </c>
      <c r="L164">
        <f>STDEV(V152,V139,V126)/SQRT(3)</f>
        <v>0.26793231620720798</v>
      </c>
      <c r="M164">
        <f t="shared" ref="M164:S169" si="32">STDEV(W152,W139,W126)/SQRT(3)</f>
        <v>0.28335864794370874</v>
      </c>
      <c r="N164">
        <f t="shared" si="32"/>
        <v>0.30575756051131753</v>
      </c>
      <c r="O164">
        <f t="shared" si="32"/>
        <v>0.27783502858420334</v>
      </c>
      <c r="P164">
        <f t="shared" si="32"/>
        <v>0.43563128650054861</v>
      </c>
      <c r="Q164">
        <f t="shared" si="32"/>
        <v>0.33685550015719634</v>
      </c>
      <c r="R164">
        <f t="shared" si="32"/>
        <v>0.44097607541130174</v>
      </c>
      <c r="S164">
        <f t="shared" si="32"/>
        <v>0.36667554821452009</v>
      </c>
    </row>
    <row r="165" spans="1:19" x14ac:dyDescent="0.25">
      <c r="A165" t="s">
        <v>1659</v>
      </c>
      <c r="B165">
        <f t="shared" ref="B165:I169" si="33">AVERAGE(V153,V140,V127)</f>
        <v>5.7081294153973561</v>
      </c>
      <c r="C165">
        <f t="shared" si="31"/>
        <v>4.9883748938925825</v>
      </c>
      <c r="D165">
        <f t="shared" si="31"/>
        <v>4.5719846141162259</v>
      </c>
      <c r="E165">
        <f t="shared" si="31"/>
        <v>10.074366183435567</v>
      </c>
      <c r="F165">
        <f t="shared" si="31"/>
        <v>3.6186936777881873</v>
      </c>
      <c r="G165">
        <f t="shared" si="31"/>
        <v>3.3962191610791534</v>
      </c>
      <c r="H165">
        <f t="shared" si="31"/>
        <v>3.7413677868859154</v>
      </c>
      <c r="I165">
        <f t="shared" si="31"/>
        <v>3.4085316498916174</v>
      </c>
      <c r="K165" t="s">
        <v>1659</v>
      </c>
      <c r="L165">
        <f t="shared" ref="L165:S169" si="34">STDEV(V153,V140,V127)/SQRT(3)</f>
        <v>0.33641333242169452</v>
      </c>
      <c r="M165">
        <f t="shared" si="32"/>
        <v>0.27594038682063721</v>
      </c>
      <c r="N165">
        <f t="shared" si="32"/>
        <v>0.46687298451586595</v>
      </c>
      <c r="O165">
        <f t="shared" si="32"/>
        <v>5.9137318208614369</v>
      </c>
      <c r="P165">
        <f t="shared" si="32"/>
        <v>0.40884001397326786</v>
      </c>
      <c r="Q165">
        <f t="shared" si="32"/>
        <v>0.46425760734274796</v>
      </c>
      <c r="R165">
        <f t="shared" si="32"/>
        <v>0.57791741328033164</v>
      </c>
      <c r="S165">
        <f t="shared" si="32"/>
        <v>0.41808795488651895</v>
      </c>
    </row>
    <row r="166" spans="1:19" x14ac:dyDescent="0.25">
      <c r="A166" t="s">
        <v>1660</v>
      </c>
      <c r="B166">
        <f t="shared" si="33"/>
        <v>1.5211906689731156</v>
      </c>
      <c r="C166">
        <f t="shared" si="33"/>
        <v>1.293657915485422</v>
      </c>
      <c r="D166">
        <f t="shared" si="33"/>
        <v>1.4994375137339622</v>
      </c>
      <c r="E166">
        <f t="shared" si="33"/>
        <v>1.5428423817782644</v>
      </c>
      <c r="F166">
        <f t="shared" si="33"/>
        <v>4.8872303339382031</v>
      </c>
      <c r="G166">
        <f t="shared" si="33"/>
        <v>1.4351497335336909</v>
      </c>
      <c r="H166">
        <f t="shared" si="33"/>
        <v>2.8381385950182696</v>
      </c>
      <c r="I166">
        <f t="shared" si="33"/>
        <v>1.9594162520376004</v>
      </c>
      <c r="K166" t="s">
        <v>1660</v>
      </c>
      <c r="L166">
        <f t="shared" si="34"/>
        <v>0.53582667475271739</v>
      </c>
      <c r="M166">
        <f t="shared" si="34"/>
        <v>0.34032459513938512</v>
      </c>
      <c r="N166">
        <f t="shared" si="34"/>
        <v>0.38919272867086491</v>
      </c>
      <c r="O166">
        <f t="shared" si="34"/>
        <v>0.26830942659344087</v>
      </c>
      <c r="P166">
        <f t="shared" si="34"/>
        <v>3.338533090585444</v>
      </c>
      <c r="Q166">
        <f t="shared" si="34"/>
        <v>0.18719991744347075</v>
      </c>
      <c r="R166">
        <f t="shared" si="34"/>
        <v>0.95149972503191549</v>
      </c>
      <c r="S166">
        <f t="shared" si="34"/>
        <v>0.35009177449466089</v>
      </c>
    </row>
    <row r="167" spans="1:19" x14ac:dyDescent="0.25">
      <c r="A167" t="s">
        <v>1661</v>
      </c>
      <c r="B167">
        <f t="shared" si="33"/>
        <v>2.3894312863904159</v>
      </c>
      <c r="C167">
        <f t="shared" si="33"/>
        <v>1.6234179697465594</v>
      </c>
      <c r="D167">
        <f t="shared" si="33"/>
        <v>2.0039753483559513</v>
      </c>
      <c r="E167">
        <f t="shared" si="33"/>
        <v>3.0603948249170081</v>
      </c>
      <c r="F167">
        <f t="shared" si="33"/>
        <v>3.9986171267331945</v>
      </c>
      <c r="G167">
        <f t="shared" si="33"/>
        <v>3.6993965056906126</v>
      </c>
      <c r="H167">
        <f t="shared" si="33"/>
        <v>3.696784301972404</v>
      </c>
      <c r="I167">
        <f t="shared" si="33"/>
        <v>3.0677467394797602</v>
      </c>
      <c r="K167" t="s">
        <v>1661</v>
      </c>
      <c r="L167">
        <f t="shared" si="34"/>
        <v>0.57640396573257868</v>
      </c>
      <c r="M167">
        <f t="shared" si="34"/>
        <v>0.39171579559165426</v>
      </c>
      <c r="N167">
        <f t="shared" si="34"/>
        <v>0.49912108596963783</v>
      </c>
      <c r="O167">
        <f t="shared" si="34"/>
        <v>1.8797318956149549</v>
      </c>
      <c r="P167">
        <f t="shared" si="34"/>
        <v>2.4495624659990605</v>
      </c>
      <c r="Q167">
        <f t="shared" si="34"/>
        <v>1.9720306945893862</v>
      </c>
      <c r="R167">
        <f t="shared" si="34"/>
        <v>2.20111417581573</v>
      </c>
      <c r="S167">
        <f t="shared" si="34"/>
        <v>1.8526242225627776</v>
      </c>
    </row>
    <row r="168" spans="1:19" x14ac:dyDescent="0.25">
      <c r="A168" t="s">
        <v>1662</v>
      </c>
      <c r="B168">
        <f t="shared" si="33"/>
        <v>17.300824249242584</v>
      </c>
      <c r="C168">
        <f t="shared" si="31"/>
        <v>2.1192160870660932</v>
      </c>
      <c r="D168">
        <f t="shared" si="31"/>
        <v>1.7677705269781381</v>
      </c>
      <c r="E168">
        <f t="shared" si="31"/>
        <v>1.9073608525556143</v>
      </c>
      <c r="F168">
        <f t="shared" si="31"/>
        <v>1.6782085795819175</v>
      </c>
      <c r="G168">
        <f t="shared" si="31"/>
        <v>1.895402394900475</v>
      </c>
      <c r="H168">
        <f t="shared" si="31"/>
        <v>1.9066695189393961</v>
      </c>
      <c r="I168">
        <f t="shared" si="31"/>
        <v>2.1965660236039022</v>
      </c>
      <c r="K168" t="s">
        <v>1662</v>
      </c>
      <c r="L168">
        <f t="shared" si="34"/>
        <v>14.871561691056128</v>
      </c>
      <c r="M168">
        <f t="shared" si="32"/>
        <v>8.6430120132350935E-2</v>
      </c>
      <c r="N168">
        <f t="shared" si="32"/>
        <v>0.22255780923492249</v>
      </c>
      <c r="O168">
        <f t="shared" si="32"/>
        <v>0.11543546225867035</v>
      </c>
      <c r="P168">
        <f t="shared" si="32"/>
        <v>0.24770666061954419</v>
      </c>
      <c r="Q168">
        <f t="shared" si="32"/>
        <v>0.28456672889801565</v>
      </c>
      <c r="R168">
        <f t="shared" si="32"/>
        <v>0.29021489742134454</v>
      </c>
      <c r="S168">
        <f t="shared" si="32"/>
        <v>0.31110775846643102</v>
      </c>
    </row>
    <row r="169" spans="1:19" x14ac:dyDescent="0.25">
      <c r="A169" t="s">
        <v>1663</v>
      </c>
      <c r="B169">
        <f t="shared" si="33"/>
        <v>100</v>
      </c>
      <c r="C169">
        <f t="shared" si="31"/>
        <v>1.5861629628295226</v>
      </c>
      <c r="D169">
        <f t="shared" si="31"/>
        <v>1.3393010051017147</v>
      </c>
      <c r="E169">
        <f t="shared" si="31"/>
        <v>1.8030602986550985</v>
      </c>
      <c r="F169">
        <f t="shared" si="31"/>
        <v>1.6121068083228112</v>
      </c>
      <c r="G169">
        <f t="shared" si="31"/>
        <v>10.652067695477504</v>
      </c>
      <c r="H169">
        <f t="shared" si="31"/>
        <v>2.1575239075718957</v>
      </c>
      <c r="I169">
        <f t="shared" si="31"/>
        <v>2.342244269761272</v>
      </c>
      <c r="K169" t="s">
        <v>1663</v>
      </c>
      <c r="L169">
        <f t="shared" si="34"/>
        <v>0</v>
      </c>
      <c r="M169">
        <f t="shared" si="32"/>
        <v>0.18515499906057423</v>
      </c>
      <c r="N169">
        <f t="shared" si="32"/>
        <v>0.40929232561635231</v>
      </c>
      <c r="O169">
        <f t="shared" si="32"/>
        <v>1.2982874819455009E-2</v>
      </c>
      <c r="P169">
        <f t="shared" si="32"/>
        <v>0.23446657232738025</v>
      </c>
      <c r="Q169">
        <f t="shared" si="32"/>
        <v>6.6659885631900924</v>
      </c>
      <c r="R169">
        <f t="shared" si="32"/>
        <v>0.27113674639991281</v>
      </c>
      <c r="S169">
        <f t="shared" si="32"/>
        <v>0.29717161050185542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14" t="s">
        <v>1644</v>
      </c>
      <c r="C175" s="223" t="str">
        <f>D23</f>
        <v>TX008702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14" t="s">
        <v>1807</v>
      </c>
      <c r="K175" s="114" t="s">
        <v>1807</v>
      </c>
      <c r="L175" s="114" t="s">
        <v>1807</v>
      </c>
      <c r="M175" s="114" t="s">
        <v>1807</v>
      </c>
    </row>
    <row r="176" spans="1:19" x14ac:dyDescent="0.25">
      <c r="A176" s="6" t="s">
        <v>1659</v>
      </c>
      <c r="B176" s="114" t="s">
        <v>1644</v>
      </c>
      <c r="C176" s="223" t="str">
        <f t="shared" ref="C176:C180" si="35">D24</f>
        <v>TX015415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14" t="s">
        <v>1807</v>
      </c>
      <c r="K176" s="114" t="s">
        <v>1807</v>
      </c>
      <c r="L176" s="114" t="s">
        <v>1807</v>
      </c>
      <c r="M176" s="114" t="s">
        <v>1807</v>
      </c>
    </row>
    <row r="177" spans="1:29" x14ac:dyDescent="0.25">
      <c r="A177" s="6" t="s">
        <v>1660</v>
      </c>
      <c r="B177" s="114" t="s">
        <v>1644</v>
      </c>
      <c r="C177" s="223" t="str">
        <f t="shared" si="35"/>
        <v>TX015526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14" t="s">
        <v>1807</v>
      </c>
      <c r="K177" s="114" t="s">
        <v>1807</v>
      </c>
      <c r="L177" s="114" t="s">
        <v>1807</v>
      </c>
      <c r="M177" s="114" t="s">
        <v>1807</v>
      </c>
    </row>
    <row r="178" spans="1:29" x14ac:dyDescent="0.25">
      <c r="A178" s="6" t="s">
        <v>1661</v>
      </c>
      <c r="B178" s="114" t="s">
        <v>1686</v>
      </c>
      <c r="C178" s="223" t="str">
        <f t="shared" si="35"/>
        <v>TX010369</v>
      </c>
      <c r="D178" s="224" t="s">
        <v>972</v>
      </c>
      <c r="E178" s="224" t="s">
        <v>972</v>
      </c>
      <c r="F178" s="224" t="s">
        <v>972</v>
      </c>
      <c r="G178" s="224" t="s">
        <v>972</v>
      </c>
      <c r="H178" s="224" t="s">
        <v>972</v>
      </c>
      <c r="I178" s="225" t="s">
        <v>972</v>
      </c>
      <c r="J178" s="114" t="s">
        <v>1807</v>
      </c>
      <c r="K178" s="114" t="s">
        <v>1807</v>
      </c>
      <c r="L178" s="114" t="s">
        <v>1807</v>
      </c>
      <c r="M178" s="114" t="s">
        <v>1807</v>
      </c>
    </row>
    <row r="179" spans="1:29" x14ac:dyDescent="0.25">
      <c r="A179" s="6" t="s">
        <v>1662</v>
      </c>
      <c r="B179" s="114" t="s">
        <v>1686</v>
      </c>
      <c r="C179" s="223" t="str">
        <f t="shared" si="35"/>
        <v>TX003365</v>
      </c>
      <c r="D179" s="224" t="s">
        <v>972</v>
      </c>
      <c r="E179" s="224" t="s">
        <v>972</v>
      </c>
      <c r="F179" s="224" t="s">
        <v>972</v>
      </c>
      <c r="G179" s="224" t="s">
        <v>972</v>
      </c>
      <c r="H179" s="224" t="s">
        <v>972</v>
      </c>
      <c r="I179" s="225" t="s">
        <v>972</v>
      </c>
      <c r="J179" s="114" t="s">
        <v>1807</v>
      </c>
      <c r="K179" s="114" t="s">
        <v>1807</v>
      </c>
      <c r="L179" s="114" t="s">
        <v>1807</v>
      </c>
      <c r="M179" s="114" t="s">
        <v>1807</v>
      </c>
    </row>
    <row r="180" spans="1:29" x14ac:dyDescent="0.25">
      <c r="A180" s="6" t="s">
        <v>1663</v>
      </c>
      <c r="B180" s="114" t="s">
        <v>1687</v>
      </c>
      <c r="C180" s="223" t="str">
        <f t="shared" si="35"/>
        <v>TX000926</v>
      </c>
      <c r="D180" s="224" t="s">
        <v>972</v>
      </c>
      <c r="E180" s="224" t="s">
        <v>972</v>
      </c>
      <c r="F180" s="224" t="s">
        <v>972</v>
      </c>
      <c r="G180" s="224" t="s">
        <v>972</v>
      </c>
      <c r="H180" s="224" t="s">
        <v>972</v>
      </c>
      <c r="I180" s="225" t="s">
        <v>972</v>
      </c>
      <c r="J180" s="114" t="s">
        <v>1807</v>
      </c>
      <c r="K180" s="114" t="s">
        <v>1807</v>
      </c>
      <c r="L180" s="114" t="s">
        <v>1807</v>
      </c>
      <c r="M180" s="114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13" t="s">
        <v>1807</v>
      </c>
      <c r="F181" s="114" t="s">
        <v>1807</v>
      </c>
      <c r="G181" s="114" t="s">
        <v>1807</v>
      </c>
      <c r="H181" s="114" t="s">
        <v>1807</v>
      </c>
      <c r="I181" s="114" t="s">
        <v>1807</v>
      </c>
      <c r="J181" s="114" t="s">
        <v>1807</v>
      </c>
      <c r="K181" s="114" t="s">
        <v>1807</v>
      </c>
      <c r="L181" s="114" t="s">
        <v>1807</v>
      </c>
      <c r="M181" s="114" t="s">
        <v>1807</v>
      </c>
    </row>
    <row r="182" spans="1:29" x14ac:dyDescent="0.25">
      <c r="A182" s="6" t="s">
        <v>1665</v>
      </c>
      <c r="B182" s="114" t="s">
        <v>1807</v>
      </c>
      <c r="C182" s="114" t="s">
        <v>1807</v>
      </c>
      <c r="D182" s="114" t="s">
        <v>1807</v>
      </c>
      <c r="E182" s="114" t="s">
        <v>1807</v>
      </c>
      <c r="F182" s="114" t="s">
        <v>1807</v>
      </c>
      <c r="G182" s="114" t="s">
        <v>1807</v>
      </c>
      <c r="H182" s="114" t="s">
        <v>1807</v>
      </c>
      <c r="I182" s="114" t="s">
        <v>1807</v>
      </c>
      <c r="J182" s="114" t="s">
        <v>1807</v>
      </c>
      <c r="K182" s="114" t="s">
        <v>1807</v>
      </c>
      <c r="L182" s="114" t="s">
        <v>1807</v>
      </c>
      <c r="M182" s="114" t="s">
        <v>1807</v>
      </c>
    </row>
    <row r="186" spans="1:29" x14ac:dyDescent="0.25">
      <c r="A186" s="7" t="str">
        <f>A31</f>
        <v>MW 1062-28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 s="6">
        <v>1</v>
      </c>
      <c r="C189" s="6">
        <v>2</v>
      </c>
      <c r="D189" s="6">
        <v>3</v>
      </c>
      <c r="E189" s="6">
        <v>4</v>
      </c>
      <c r="F189" s="6">
        <v>5</v>
      </c>
      <c r="G189" s="6">
        <v>6</v>
      </c>
      <c r="H189" s="6">
        <v>7</v>
      </c>
      <c r="I189" s="6">
        <v>8</v>
      </c>
      <c r="L189" s="6">
        <v>1</v>
      </c>
      <c r="M189" s="6">
        <v>2</v>
      </c>
      <c r="N189" s="6">
        <v>3</v>
      </c>
      <c r="O189" s="6">
        <v>4</v>
      </c>
      <c r="P189" s="6">
        <v>5</v>
      </c>
      <c r="Q189" s="6">
        <v>6</v>
      </c>
      <c r="R189" s="6">
        <v>7</v>
      </c>
      <c r="S189" s="6">
        <v>8</v>
      </c>
      <c r="V189" s="6">
        <v>1</v>
      </c>
      <c r="W189" s="6">
        <v>2</v>
      </c>
      <c r="X189" s="6">
        <v>3</v>
      </c>
      <c r="Y189" s="6">
        <v>4</v>
      </c>
      <c r="Z189" s="6">
        <v>5</v>
      </c>
      <c r="AA189" s="6">
        <v>6</v>
      </c>
      <c r="AB189" s="6">
        <v>7</v>
      </c>
      <c r="AC189" s="6">
        <v>8</v>
      </c>
    </row>
    <row r="190" spans="1:29" x14ac:dyDescent="0.25">
      <c r="A190" t="s">
        <v>1658</v>
      </c>
      <c r="B190" s="6">
        <v>39929</v>
      </c>
      <c r="C190" s="6">
        <v>43516</v>
      </c>
      <c r="D190" s="6">
        <v>43312</v>
      </c>
      <c r="E190" s="6">
        <v>45297</v>
      </c>
      <c r="F190" s="6">
        <v>45310</v>
      </c>
      <c r="G190" s="6">
        <v>48569</v>
      </c>
      <c r="H190" s="6">
        <v>41125</v>
      </c>
      <c r="I190" s="6">
        <v>43567</v>
      </c>
      <c r="K190" t="s">
        <v>1658</v>
      </c>
      <c r="L190" s="6">
        <f>B190-$E$196</f>
        <v>31419</v>
      </c>
      <c r="M190" s="6">
        <f t="shared" ref="M190:S195" si="36">C190-$E$196</f>
        <v>35006</v>
      </c>
      <c r="N190" s="6">
        <f t="shared" si="36"/>
        <v>34802</v>
      </c>
      <c r="O190" s="6">
        <f t="shared" si="36"/>
        <v>36787</v>
      </c>
      <c r="P190" s="6">
        <f t="shared" si="36"/>
        <v>36800</v>
      </c>
      <c r="Q190" s="6">
        <f t="shared" si="36"/>
        <v>40059</v>
      </c>
      <c r="R190" s="6">
        <f t="shared" si="36"/>
        <v>32615</v>
      </c>
      <c r="S190" s="6">
        <f t="shared" si="36"/>
        <v>35057</v>
      </c>
      <c r="U190" t="s">
        <v>1658</v>
      </c>
      <c r="V190" s="108">
        <f>L190/$O$196*100</f>
        <v>101.16559873780469</v>
      </c>
      <c r="W190" s="108">
        <f t="shared" ref="W190:AC195" si="37">M190/$O$196*100</f>
        <v>112.71532987732233</v>
      </c>
      <c r="X190" s="108">
        <f t="shared" si="37"/>
        <v>112.0584731300512</v>
      </c>
      <c r="Y190" s="108">
        <f t="shared" si="37"/>
        <v>118.44994687188073</v>
      </c>
      <c r="Z190" s="108">
        <f t="shared" si="37"/>
        <v>118.49180539008918</v>
      </c>
      <c r="AA190" s="108">
        <f t="shared" si="37"/>
        <v>128.98541391634737</v>
      </c>
      <c r="AB190" s="108">
        <f t="shared" si="37"/>
        <v>105.01658241298257</v>
      </c>
      <c r="AC190" s="108">
        <f t="shared" si="37"/>
        <v>112.87954406414013</v>
      </c>
    </row>
    <row r="191" spans="1:29" x14ac:dyDescent="0.25">
      <c r="A191" t="s">
        <v>1659</v>
      </c>
      <c r="B191" s="6">
        <v>39778</v>
      </c>
      <c r="C191" s="6">
        <v>44342</v>
      </c>
      <c r="D191" s="6">
        <v>42053</v>
      </c>
      <c r="E191" s="6">
        <v>49096</v>
      </c>
      <c r="F191" s="6">
        <v>41879</v>
      </c>
      <c r="G191" s="6">
        <v>43977</v>
      </c>
      <c r="H191" s="6">
        <v>42157</v>
      </c>
      <c r="I191" s="6">
        <v>40955</v>
      </c>
      <c r="K191" t="s">
        <v>1659</v>
      </c>
      <c r="L191" s="6">
        <f t="shared" ref="L191:L195" si="38">B191-$E$196</f>
        <v>31268</v>
      </c>
      <c r="M191" s="6">
        <f t="shared" si="36"/>
        <v>35832</v>
      </c>
      <c r="N191" s="6">
        <f t="shared" si="36"/>
        <v>33543</v>
      </c>
      <c r="O191" s="6">
        <f t="shared" si="36"/>
        <v>40586</v>
      </c>
      <c r="P191" s="6">
        <f t="shared" si="36"/>
        <v>33369</v>
      </c>
      <c r="Q191" s="6">
        <f t="shared" si="36"/>
        <v>35467</v>
      </c>
      <c r="R191" s="6">
        <f t="shared" si="36"/>
        <v>33647</v>
      </c>
      <c r="S191" s="6">
        <f t="shared" si="36"/>
        <v>32445</v>
      </c>
      <c r="U191" t="s">
        <v>1659</v>
      </c>
      <c r="V191" s="108">
        <f t="shared" ref="V191:V195" si="39">L191/$O$196*100</f>
        <v>100.67939594938341</v>
      </c>
      <c r="W191" s="108">
        <f t="shared" si="37"/>
        <v>115.37495572656728</v>
      </c>
      <c r="X191" s="108">
        <f t="shared" si="37"/>
        <v>108.00463663586308</v>
      </c>
      <c r="Y191" s="108">
        <f t="shared" si="37"/>
        <v>130.68229384679782</v>
      </c>
      <c r="Z191" s="108">
        <f t="shared" si="37"/>
        <v>107.44437646907299</v>
      </c>
      <c r="AA191" s="108">
        <f t="shared" si="37"/>
        <v>114.19969733071449</v>
      </c>
      <c r="AB191" s="108">
        <f t="shared" si="37"/>
        <v>108.33950478153074</v>
      </c>
      <c r="AC191" s="108">
        <f t="shared" si="37"/>
        <v>104.46920179025663</v>
      </c>
    </row>
    <row r="192" spans="1:29" x14ac:dyDescent="0.25">
      <c r="A192" t="s">
        <v>1660</v>
      </c>
      <c r="B192" s="6">
        <v>38994</v>
      </c>
      <c r="C192" s="6">
        <v>43853</v>
      </c>
      <c r="D192" s="6">
        <v>42940</v>
      </c>
      <c r="E192" s="6">
        <v>43851</v>
      </c>
      <c r="F192" s="6">
        <v>45579</v>
      </c>
      <c r="G192" s="6">
        <v>45924</v>
      </c>
      <c r="H192" s="6">
        <v>44701</v>
      </c>
      <c r="I192" s="6">
        <v>46806</v>
      </c>
      <c r="K192" t="s">
        <v>1660</v>
      </c>
      <c r="L192" s="6">
        <f t="shared" si="38"/>
        <v>30484</v>
      </c>
      <c r="M192" s="6">
        <f t="shared" si="36"/>
        <v>35343</v>
      </c>
      <c r="N192" s="6">
        <f t="shared" si="36"/>
        <v>34430</v>
      </c>
      <c r="O192" s="6">
        <f t="shared" si="36"/>
        <v>35341</v>
      </c>
      <c r="P192" s="6">
        <f t="shared" si="36"/>
        <v>37069</v>
      </c>
      <c r="Q192" s="6">
        <f t="shared" si="36"/>
        <v>37414</v>
      </c>
      <c r="R192" s="6">
        <f t="shared" si="36"/>
        <v>36191</v>
      </c>
      <c r="S192" s="6">
        <f t="shared" si="36"/>
        <v>38296</v>
      </c>
      <c r="U192" t="s">
        <v>1660</v>
      </c>
      <c r="V192" s="108">
        <f t="shared" si="39"/>
        <v>98.155005312811923</v>
      </c>
      <c r="W192" s="108">
        <f t="shared" si="37"/>
        <v>113.80043146472616</v>
      </c>
      <c r="X192" s="108">
        <f t="shared" si="37"/>
        <v>110.86067553208616</v>
      </c>
      <c r="Y192" s="108">
        <f t="shared" si="37"/>
        <v>113.79399169269408</v>
      </c>
      <c r="Z192" s="108">
        <f t="shared" si="37"/>
        <v>119.3579547284026</v>
      </c>
      <c r="AA192" s="108">
        <f t="shared" si="37"/>
        <v>120.4688154039347</v>
      </c>
      <c r="AB192" s="108">
        <f t="shared" si="37"/>
        <v>116.53089480632386</v>
      </c>
      <c r="AC192" s="108">
        <f t="shared" si="37"/>
        <v>123.30875487007759</v>
      </c>
    </row>
    <row r="193" spans="1:29" x14ac:dyDescent="0.25">
      <c r="A193" t="s">
        <v>1661</v>
      </c>
      <c r="B193" s="6">
        <v>40382</v>
      </c>
      <c r="C193" s="6">
        <v>40118</v>
      </c>
      <c r="D193" s="6">
        <v>40522</v>
      </c>
      <c r="E193" s="6">
        <v>40390</v>
      </c>
      <c r="F193" s="6">
        <v>40312</v>
      </c>
      <c r="G193" s="6">
        <v>41064</v>
      </c>
      <c r="H193" s="6">
        <v>41386</v>
      </c>
      <c r="I193" s="6">
        <v>42868</v>
      </c>
      <c r="K193" t="s">
        <v>1661</v>
      </c>
      <c r="L193" s="6">
        <f t="shared" si="38"/>
        <v>31872</v>
      </c>
      <c r="M193" s="6">
        <f t="shared" si="36"/>
        <v>31608</v>
      </c>
      <c r="N193" s="6">
        <f t="shared" si="36"/>
        <v>32012</v>
      </c>
      <c r="O193" s="6">
        <f t="shared" si="36"/>
        <v>31880</v>
      </c>
      <c r="P193" s="6">
        <f t="shared" si="36"/>
        <v>31802</v>
      </c>
      <c r="Q193" s="6">
        <f t="shared" si="36"/>
        <v>32554</v>
      </c>
      <c r="R193" s="6">
        <f t="shared" si="36"/>
        <v>32876</v>
      </c>
      <c r="S193" s="6">
        <f t="shared" si="36"/>
        <v>34358</v>
      </c>
      <c r="U193" t="s">
        <v>1661</v>
      </c>
      <c r="V193" s="108">
        <f t="shared" si="39"/>
        <v>102.62420710306854</v>
      </c>
      <c r="W193" s="108">
        <f t="shared" si="37"/>
        <v>101.77415719483531</v>
      </c>
      <c r="X193" s="108">
        <f t="shared" si="37"/>
        <v>103.07499114531346</v>
      </c>
      <c r="Y193" s="108">
        <f t="shared" si="37"/>
        <v>102.64996619119684</v>
      </c>
      <c r="Z193" s="108">
        <f t="shared" si="37"/>
        <v>102.39881508194611</v>
      </c>
      <c r="AA193" s="108">
        <f t="shared" si="37"/>
        <v>104.82016936600445</v>
      </c>
      <c r="AB193" s="108">
        <f t="shared" si="37"/>
        <v>105.85697266316771</v>
      </c>
      <c r="AC193" s="108">
        <f t="shared" si="37"/>
        <v>110.62884373893165</v>
      </c>
    </row>
    <row r="194" spans="1:29" x14ac:dyDescent="0.25">
      <c r="A194" t="s">
        <v>1662</v>
      </c>
      <c r="B194" s="6">
        <v>48027</v>
      </c>
      <c r="C194" s="6">
        <v>46011</v>
      </c>
      <c r="D194" s="6">
        <v>43759</v>
      </c>
      <c r="E194" s="6">
        <v>37347</v>
      </c>
      <c r="F194" s="6">
        <v>39377</v>
      </c>
      <c r="G194" s="6">
        <v>43837</v>
      </c>
      <c r="H194" s="6">
        <v>41145</v>
      </c>
      <c r="I194" s="6">
        <v>38956</v>
      </c>
      <c r="K194" t="s">
        <v>1662</v>
      </c>
      <c r="L194" s="6">
        <f t="shared" si="38"/>
        <v>39517</v>
      </c>
      <c r="M194" s="6">
        <f t="shared" si="36"/>
        <v>37501</v>
      </c>
      <c r="N194" s="6">
        <f t="shared" si="36"/>
        <v>35249</v>
      </c>
      <c r="O194" s="6">
        <f t="shared" si="36"/>
        <v>28837</v>
      </c>
      <c r="P194" s="6">
        <f t="shared" si="36"/>
        <v>30867</v>
      </c>
      <c r="Q194" s="6">
        <f t="shared" si="36"/>
        <v>35327</v>
      </c>
      <c r="R194" s="6">
        <f t="shared" si="36"/>
        <v>32635</v>
      </c>
      <c r="S194" s="6">
        <f t="shared" si="36"/>
        <v>30446</v>
      </c>
      <c r="U194" t="s">
        <v>1662</v>
      </c>
      <c r="V194" s="108">
        <f t="shared" si="39"/>
        <v>127.24023569565637</v>
      </c>
      <c r="W194" s="108">
        <f t="shared" si="37"/>
        <v>120.74894548732975</v>
      </c>
      <c r="X194" s="108">
        <f t="shared" si="37"/>
        <v>113.49776217921885</v>
      </c>
      <c r="Y194" s="108">
        <f t="shared" si="37"/>
        <v>92.851853044402233</v>
      </c>
      <c r="Z194" s="108">
        <f t="shared" si="37"/>
        <v>99.388221656953348</v>
      </c>
      <c r="AA194" s="108">
        <f t="shared" si="37"/>
        <v>113.74891328846959</v>
      </c>
      <c r="AB194" s="108">
        <f t="shared" si="37"/>
        <v>105.08098013330327</v>
      </c>
      <c r="AC194" s="108">
        <f t="shared" si="37"/>
        <v>98.032649644202593</v>
      </c>
    </row>
    <row r="195" spans="1:29" x14ac:dyDescent="0.25">
      <c r="A195" t="s">
        <v>1663</v>
      </c>
      <c r="B195" s="6">
        <v>11958</v>
      </c>
      <c r="C195" s="6">
        <v>47556</v>
      </c>
      <c r="D195" s="6">
        <v>42551</v>
      </c>
      <c r="E195" s="6">
        <v>39548</v>
      </c>
      <c r="F195" s="6">
        <v>45061</v>
      </c>
      <c r="G195" s="6">
        <v>46653</v>
      </c>
      <c r="H195" s="6">
        <v>40982</v>
      </c>
      <c r="I195" s="6">
        <v>42628</v>
      </c>
      <c r="K195" t="s">
        <v>1663</v>
      </c>
      <c r="L195" s="6">
        <f t="shared" si="38"/>
        <v>3448</v>
      </c>
      <c r="M195" s="6">
        <f t="shared" si="36"/>
        <v>39046</v>
      </c>
      <c r="N195" s="6">
        <f t="shared" si="36"/>
        <v>34041</v>
      </c>
      <c r="O195" s="6">
        <f t="shared" si="36"/>
        <v>31038</v>
      </c>
      <c r="P195" s="6">
        <f t="shared" si="36"/>
        <v>36551</v>
      </c>
      <c r="Q195" s="6">
        <f t="shared" si="36"/>
        <v>38143</v>
      </c>
      <c r="R195" s="6">
        <f t="shared" si="36"/>
        <v>32472</v>
      </c>
      <c r="S195" s="6">
        <f t="shared" si="36"/>
        <v>34118</v>
      </c>
      <c r="U195" t="s">
        <v>1663</v>
      </c>
      <c r="V195" s="108">
        <f t="shared" si="39"/>
        <v>11.102166983288791</v>
      </c>
      <c r="W195" s="108">
        <f t="shared" si="37"/>
        <v>125.72366938210386</v>
      </c>
      <c r="X195" s="108">
        <f t="shared" si="37"/>
        <v>109.60813987184854</v>
      </c>
      <c r="Y195" s="108">
        <f t="shared" si="37"/>
        <v>99.938822165695328</v>
      </c>
      <c r="Z195" s="108">
        <f t="shared" si="37"/>
        <v>117.69005377209648</v>
      </c>
      <c r="AA195" s="108">
        <f t="shared" si="37"/>
        <v>122.81611230962423</v>
      </c>
      <c r="AB195" s="108">
        <f t="shared" si="37"/>
        <v>104.55613871268956</v>
      </c>
      <c r="AC195" s="108">
        <f t="shared" si="37"/>
        <v>109.85607109508324</v>
      </c>
    </row>
    <row r="196" spans="1:29" x14ac:dyDescent="0.25">
      <c r="A196" t="s">
        <v>1664</v>
      </c>
      <c r="B196" s="6">
        <v>8435</v>
      </c>
      <c r="C196" s="6">
        <v>8539</v>
      </c>
      <c r="D196" s="6">
        <v>8556</v>
      </c>
      <c r="E196" s="6">
        <f>AVERAGE(B196:D196)</f>
        <v>8510</v>
      </c>
      <c r="F196" s="6"/>
      <c r="G196" s="6"/>
      <c r="H196" s="6"/>
      <c r="I196" s="6"/>
      <c r="L196" s="6"/>
      <c r="M196" s="6"/>
      <c r="N196" s="6"/>
      <c r="O196" s="109">
        <f>AVERAGE(L190:L192)</f>
        <v>31057</v>
      </c>
      <c r="P196" s="6"/>
      <c r="Q196" s="6"/>
      <c r="R196" s="6"/>
      <c r="S196" s="6"/>
    </row>
    <row r="197" spans="1:29" x14ac:dyDescent="0.25">
      <c r="A197" t="s">
        <v>1665</v>
      </c>
    </row>
    <row r="200" spans="1:29" x14ac:dyDescent="0.25">
      <c r="A200" s="7" t="str">
        <f>A49</f>
        <v>MW 1063-1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 s="6">
        <v>1</v>
      </c>
      <c r="C202" s="6">
        <v>2</v>
      </c>
      <c r="D202" s="6">
        <v>3</v>
      </c>
      <c r="E202" s="6">
        <v>4</v>
      </c>
      <c r="F202" s="6">
        <v>5</v>
      </c>
      <c r="G202" s="6">
        <v>6</v>
      </c>
      <c r="H202" s="6">
        <v>7</v>
      </c>
      <c r="I202" s="6">
        <v>8</v>
      </c>
      <c r="L202" s="6">
        <v>1</v>
      </c>
      <c r="M202" s="6">
        <v>2</v>
      </c>
      <c r="N202" s="6">
        <v>3</v>
      </c>
      <c r="O202" s="6">
        <v>4</v>
      </c>
      <c r="P202" s="6">
        <v>5</v>
      </c>
      <c r="Q202" s="6">
        <v>6</v>
      </c>
      <c r="R202" s="6">
        <v>7</v>
      </c>
      <c r="S202" s="6">
        <v>8</v>
      </c>
      <c r="V202" s="6">
        <v>1</v>
      </c>
      <c r="W202" s="6">
        <v>2</v>
      </c>
      <c r="X202" s="6">
        <v>3</v>
      </c>
      <c r="Y202" s="6">
        <v>4</v>
      </c>
      <c r="Z202" s="6">
        <v>5</v>
      </c>
      <c r="AA202" s="6">
        <v>6</v>
      </c>
      <c r="AB202" s="6">
        <v>7</v>
      </c>
      <c r="AC202" s="6">
        <v>8</v>
      </c>
    </row>
    <row r="203" spans="1:29" x14ac:dyDescent="0.25">
      <c r="A203" t="s">
        <v>1658</v>
      </c>
      <c r="B203" s="6">
        <v>38834</v>
      </c>
      <c r="C203" s="6">
        <v>37997</v>
      </c>
      <c r="D203" s="6">
        <v>39704</v>
      </c>
      <c r="E203" s="6">
        <v>39493</v>
      </c>
      <c r="F203" s="6">
        <v>39120</v>
      </c>
      <c r="G203" s="6">
        <v>39627</v>
      </c>
      <c r="H203" s="6">
        <v>44814</v>
      </c>
      <c r="I203" s="6">
        <v>37342</v>
      </c>
      <c r="K203" t="s">
        <v>1658</v>
      </c>
      <c r="L203" s="109">
        <f>B203-$E$209</f>
        <v>29020</v>
      </c>
      <c r="M203" s="109">
        <f t="shared" ref="M203:S208" si="40">C203-$E$209</f>
        <v>28183</v>
      </c>
      <c r="N203" s="109">
        <f t="shared" si="40"/>
        <v>29890</v>
      </c>
      <c r="O203" s="109">
        <f t="shared" si="40"/>
        <v>29679</v>
      </c>
      <c r="P203" s="109">
        <f t="shared" si="40"/>
        <v>29306</v>
      </c>
      <c r="Q203" s="109">
        <f t="shared" si="40"/>
        <v>29813</v>
      </c>
      <c r="R203" s="109">
        <f t="shared" si="40"/>
        <v>35000</v>
      </c>
      <c r="S203" s="109">
        <f t="shared" si="40"/>
        <v>27528</v>
      </c>
      <c r="U203" t="s">
        <v>1658</v>
      </c>
      <c r="V203" s="108">
        <f t="shared" ref="V203:AC208" si="41">L203/$O$209*100</f>
        <v>103.20423912656922</v>
      </c>
      <c r="W203" s="108">
        <f t="shared" si="41"/>
        <v>100.22760411109925</v>
      </c>
      <c r="X203" s="108">
        <f t="shared" si="41"/>
        <v>106.29823251182475</v>
      </c>
      <c r="Y203" s="108">
        <f t="shared" si="41"/>
        <v>105.54785020804438</v>
      </c>
      <c r="Z203" s="108">
        <f t="shared" si="41"/>
        <v>104.22134499804403</v>
      </c>
      <c r="AA203" s="108">
        <f t="shared" si="41"/>
        <v>106.02439631565845</v>
      </c>
      <c r="AB203" s="108">
        <f t="shared" si="41"/>
        <v>124.47099825740602</v>
      </c>
      <c r="AC203" s="108">
        <f t="shared" si="41"/>
        <v>97.898218286567811</v>
      </c>
    </row>
    <row r="204" spans="1:29" x14ac:dyDescent="0.25">
      <c r="A204" t="s">
        <v>1659</v>
      </c>
      <c r="B204" s="6">
        <v>35812</v>
      </c>
      <c r="C204" s="6">
        <v>35895</v>
      </c>
      <c r="D204" s="6">
        <v>43659</v>
      </c>
      <c r="E204" s="6">
        <v>35314</v>
      </c>
      <c r="F204" s="6">
        <v>40956</v>
      </c>
      <c r="G204" s="6">
        <v>38981</v>
      </c>
      <c r="H204" s="6">
        <v>39709</v>
      </c>
      <c r="I204" s="6">
        <v>36876</v>
      </c>
      <c r="K204" t="s">
        <v>1659</v>
      </c>
      <c r="L204" s="109">
        <f t="shared" ref="L204:L208" si="42">B204-$E$209</f>
        <v>25998</v>
      </c>
      <c r="M204" s="109">
        <f t="shared" si="40"/>
        <v>26081</v>
      </c>
      <c r="N204" s="109">
        <f t="shared" si="40"/>
        <v>33845</v>
      </c>
      <c r="O204" s="109">
        <f t="shared" si="40"/>
        <v>25500</v>
      </c>
      <c r="P204" s="109">
        <f t="shared" si="40"/>
        <v>31142</v>
      </c>
      <c r="Q204" s="109">
        <f t="shared" si="40"/>
        <v>29167</v>
      </c>
      <c r="R204" s="109">
        <f t="shared" si="40"/>
        <v>29895</v>
      </c>
      <c r="S204" s="109">
        <f t="shared" si="40"/>
        <v>27062</v>
      </c>
      <c r="U204" t="s">
        <v>1659</v>
      </c>
      <c r="V204" s="108">
        <f t="shared" si="41"/>
        <v>92.457057505601199</v>
      </c>
      <c r="W204" s="108">
        <f t="shared" si="41"/>
        <v>92.752231587183047</v>
      </c>
      <c r="X204" s="108">
        <f t="shared" si="41"/>
        <v>120.36345531491162</v>
      </c>
      <c r="Y204" s="108">
        <f t="shared" si="41"/>
        <v>90.686013016110095</v>
      </c>
      <c r="Z204" s="108">
        <f t="shared" si="41"/>
        <v>110.75073793520396</v>
      </c>
      <c r="AA204" s="108">
        <f t="shared" si="41"/>
        <v>103.72701731925034</v>
      </c>
      <c r="AB204" s="108">
        <f t="shared" si="41"/>
        <v>106.31601408300438</v>
      </c>
      <c r="AC204" s="108">
        <f t="shared" si="41"/>
        <v>96.240975852626349</v>
      </c>
    </row>
    <row r="205" spans="1:29" x14ac:dyDescent="0.25">
      <c r="A205" t="s">
        <v>1660</v>
      </c>
      <c r="B205" s="6">
        <v>39153</v>
      </c>
      <c r="C205" s="6">
        <v>37546</v>
      </c>
      <c r="D205" s="6">
        <v>35804</v>
      </c>
      <c r="E205" s="6">
        <v>35647</v>
      </c>
      <c r="F205" s="6">
        <v>36704</v>
      </c>
      <c r="G205" s="6">
        <v>38344</v>
      </c>
      <c r="H205" s="6">
        <v>39800</v>
      </c>
      <c r="I205" s="6">
        <v>33865</v>
      </c>
      <c r="K205" t="s">
        <v>1660</v>
      </c>
      <c r="L205" s="109">
        <f t="shared" si="42"/>
        <v>29339</v>
      </c>
      <c r="M205" s="109">
        <f t="shared" si="40"/>
        <v>27732</v>
      </c>
      <c r="N205" s="109">
        <f t="shared" si="40"/>
        <v>25990</v>
      </c>
      <c r="O205" s="109">
        <f t="shared" si="40"/>
        <v>25833</v>
      </c>
      <c r="P205" s="109">
        <f t="shared" si="40"/>
        <v>26890</v>
      </c>
      <c r="Q205" s="109">
        <f t="shared" si="40"/>
        <v>28530</v>
      </c>
      <c r="R205" s="109">
        <f t="shared" si="40"/>
        <v>29986</v>
      </c>
      <c r="S205" s="109">
        <f t="shared" si="40"/>
        <v>24051</v>
      </c>
      <c r="U205" t="s">
        <v>1660</v>
      </c>
      <c r="V205" s="108">
        <f t="shared" si="41"/>
        <v>104.33870336782958</v>
      </c>
      <c r="W205" s="108">
        <f t="shared" si="41"/>
        <v>98.623706390696682</v>
      </c>
      <c r="X205" s="108">
        <f t="shared" si="41"/>
        <v>92.428606991713792</v>
      </c>
      <c r="Y205" s="108">
        <f t="shared" si="41"/>
        <v>91.870265656673425</v>
      </c>
      <c r="Z205" s="108">
        <f t="shared" si="41"/>
        <v>95.62928980404709</v>
      </c>
      <c r="AA205" s="108">
        <f t="shared" si="41"/>
        <v>101.46164515096554</v>
      </c>
      <c r="AB205" s="108">
        <f t="shared" si="41"/>
        <v>106.63963867847363</v>
      </c>
      <c r="AC205" s="108">
        <f t="shared" si="41"/>
        <v>85.532913688253501</v>
      </c>
    </row>
    <row r="206" spans="1:29" x14ac:dyDescent="0.25">
      <c r="A206" t="s">
        <v>1661</v>
      </c>
      <c r="B206" s="6">
        <v>36429</v>
      </c>
      <c r="C206" s="6">
        <v>35188</v>
      </c>
      <c r="D206" s="6">
        <v>35991</v>
      </c>
      <c r="E206" s="6">
        <v>35479</v>
      </c>
      <c r="F206" s="6">
        <v>38350</v>
      </c>
      <c r="G206" s="6">
        <v>34749</v>
      </c>
      <c r="H206" s="6">
        <v>38322</v>
      </c>
      <c r="I206" s="6">
        <v>33391</v>
      </c>
      <c r="K206" t="s">
        <v>1661</v>
      </c>
      <c r="L206" s="109">
        <f t="shared" si="42"/>
        <v>26615</v>
      </c>
      <c r="M206" s="109">
        <f t="shared" si="40"/>
        <v>25374</v>
      </c>
      <c r="N206" s="109">
        <f t="shared" si="40"/>
        <v>26177</v>
      </c>
      <c r="O206" s="109">
        <f t="shared" si="40"/>
        <v>25665</v>
      </c>
      <c r="P206" s="109">
        <f t="shared" si="40"/>
        <v>28536</v>
      </c>
      <c r="Q206" s="109">
        <f t="shared" si="40"/>
        <v>24935</v>
      </c>
      <c r="R206" s="109">
        <f t="shared" si="40"/>
        <v>28508</v>
      </c>
      <c r="S206" s="109">
        <f t="shared" si="40"/>
        <v>23577</v>
      </c>
      <c r="U206" t="s">
        <v>1661</v>
      </c>
      <c r="V206" s="108">
        <f t="shared" si="41"/>
        <v>94.651303389167467</v>
      </c>
      <c r="W206" s="108">
        <f t="shared" si="41"/>
        <v>90.237917422383447</v>
      </c>
      <c r="X206" s="108">
        <f t="shared" si="41"/>
        <v>93.093637753831928</v>
      </c>
      <c r="Y206" s="108">
        <f t="shared" si="41"/>
        <v>91.27280486503787</v>
      </c>
      <c r="Z206" s="108">
        <f t="shared" si="41"/>
        <v>101.4829830363811</v>
      </c>
      <c r="AA206" s="108">
        <f t="shared" si="41"/>
        <v>88.676695472811971</v>
      </c>
      <c r="AB206" s="108">
        <f t="shared" si="41"/>
        <v>101.38340623777518</v>
      </c>
      <c r="AC206" s="108">
        <f t="shared" si="41"/>
        <v>83.847220740424618</v>
      </c>
    </row>
    <row r="207" spans="1:29" x14ac:dyDescent="0.25">
      <c r="A207" t="s">
        <v>1662</v>
      </c>
      <c r="B207" s="6">
        <v>37701</v>
      </c>
      <c r="C207" s="6">
        <v>37846</v>
      </c>
      <c r="D207" s="6">
        <v>36278</v>
      </c>
      <c r="E207" s="6">
        <v>35336</v>
      </c>
      <c r="F207" s="6">
        <v>38492</v>
      </c>
      <c r="G207" s="6">
        <v>39199</v>
      </c>
      <c r="H207" s="6">
        <v>37763</v>
      </c>
      <c r="I207" s="6">
        <v>29280</v>
      </c>
      <c r="K207" t="s">
        <v>1662</v>
      </c>
      <c r="L207" s="109">
        <f t="shared" si="42"/>
        <v>27887</v>
      </c>
      <c r="M207" s="109">
        <f t="shared" si="40"/>
        <v>28032</v>
      </c>
      <c r="N207" s="109">
        <f t="shared" si="40"/>
        <v>26464</v>
      </c>
      <c r="O207" s="109">
        <f t="shared" si="40"/>
        <v>25522</v>
      </c>
      <c r="P207" s="109">
        <f t="shared" si="40"/>
        <v>28678</v>
      </c>
      <c r="Q207" s="109">
        <f t="shared" si="40"/>
        <v>29385</v>
      </c>
      <c r="R207" s="109">
        <f t="shared" si="40"/>
        <v>27949</v>
      </c>
      <c r="S207" s="109">
        <f t="shared" si="40"/>
        <v>19466</v>
      </c>
      <c r="U207" t="s">
        <v>1662</v>
      </c>
      <c r="V207" s="108">
        <f t="shared" si="41"/>
        <v>99.174935097265191</v>
      </c>
      <c r="W207" s="108">
        <f t="shared" si="41"/>
        <v>99.690600661474448</v>
      </c>
      <c r="X207" s="108">
        <f t="shared" si="41"/>
        <v>94.114299939542661</v>
      </c>
      <c r="Y207" s="108">
        <f t="shared" si="41"/>
        <v>90.764251929300471</v>
      </c>
      <c r="Z207" s="108">
        <f t="shared" si="41"/>
        <v>101.98797965788258</v>
      </c>
      <c r="AA207" s="108">
        <f t="shared" si="41"/>
        <v>104.50229382268216</v>
      </c>
      <c r="AB207" s="108">
        <f t="shared" si="41"/>
        <v>99.3954265798926</v>
      </c>
      <c r="AC207" s="108">
        <f t="shared" si="41"/>
        <v>69.227212916533304</v>
      </c>
    </row>
    <row r="208" spans="1:29" x14ac:dyDescent="0.25">
      <c r="A208" t="s">
        <v>1663</v>
      </c>
      <c r="B208" s="6">
        <v>13351</v>
      </c>
      <c r="C208" s="6">
        <v>32552</v>
      </c>
      <c r="D208" s="6">
        <v>35801</v>
      </c>
      <c r="E208" s="6">
        <v>35070</v>
      </c>
      <c r="F208" s="6">
        <v>29265</v>
      </c>
      <c r="G208" s="6">
        <v>37501</v>
      </c>
      <c r="H208" s="6">
        <v>36817</v>
      </c>
      <c r="I208" s="6">
        <v>38255</v>
      </c>
      <c r="K208" t="s">
        <v>1663</v>
      </c>
      <c r="L208" s="109">
        <f t="shared" si="42"/>
        <v>3537</v>
      </c>
      <c r="M208" s="109">
        <f t="shared" si="40"/>
        <v>22738</v>
      </c>
      <c r="N208" s="109">
        <f t="shared" si="40"/>
        <v>25987</v>
      </c>
      <c r="O208" s="109">
        <f t="shared" si="40"/>
        <v>25256</v>
      </c>
      <c r="P208" s="109">
        <f t="shared" si="40"/>
        <v>19451</v>
      </c>
      <c r="Q208" s="109">
        <f t="shared" si="40"/>
        <v>27687</v>
      </c>
      <c r="R208" s="109">
        <f t="shared" si="40"/>
        <v>27003</v>
      </c>
      <c r="S208" s="109">
        <f t="shared" si="40"/>
        <v>28441</v>
      </c>
      <c r="U208" t="s">
        <v>1663</v>
      </c>
      <c r="V208" s="108">
        <f t="shared" si="41"/>
        <v>12.578683452469861</v>
      </c>
      <c r="W208" s="108">
        <f t="shared" si="41"/>
        <v>80.863473096482807</v>
      </c>
      <c r="X208" s="108">
        <f t="shared" si="41"/>
        <v>92.417938049006011</v>
      </c>
      <c r="Y208" s="108">
        <f t="shared" si="41"/>
        <v>89.818272342544191</v>
      </c>
      <c r="Z208" s="108">
        <f t="shared" si="41"/>
        <v>69.173868202994413</v>
      </c>
      <c r="AA208" s="108">
        <f t="shared" si="41"/>
        <v>98.463672250080009</v>
      </c>
      <c r="AB208" s="108">
        <f t="shared" si="41"/>
        <v>96.031153312706707</v>
      </c>
      <c r="AC208" s="108">
        <f t="shared" si="41"/>
        <v>101.14513318396814</v>
      </c>
    </row>
    <row r="209" spans="1:29" x14ac:dyDescent="0.25">
      <c r="A209" t="s">
        <v>1664</v>
      </c>
      <c r="B209" s="6">
        <v>9661</v>
      </c>
      <c r="C209" s="6">
        <v>9933</v>
      </c>
      <c r="D209" s="6">
        <v>9848</v>
      </c>
      <c r="E209" s="109">
        <f>AVERAGE(B209:D209)</f>
        <v>9814</v>
      </c>
      <c r="F209" s="6"/>
      <c r="G209" s="6"/>
      <c r="H209" s="6"/>
      <c r="I209" s="6"/>
      <c r="O209" s="109">
        <f>AVERAGE(L203:L205)</f>
        <v>28119</v>
      </c>
    </row>
    <row r="210" spans="1:29" x14ac:dyDescent="0.25">
      <c r="A210" t="s">
        <v>1665</v>
      </c>
    </row>
    <row r="213" spans="1:29" x14ac:dyDescent="0.25">
      <c r="A213" s="7" t="str">
        <f>A67</f>
        <v>MW 1063-3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 s="6">
        <v>1</v>
      </c>
      <c r="C215" s="6">
        <v>2</v>
      </c>
      <c r="D215" s="6">
        <v>3</v>
      </c>
      <c r="E215" s="6">
        <v>4</v>
      </c>
      <c r="F215" s="6">
        <v>5</v>
      </c>
      <c r="G215" s="6">
        <v>6</v>
      </c>
      <c r="H215" s="6">
        <v>7</v>
      </c>
      <c r="I215" s="6">
        <v>8</v>
      </c>
      <c r="L215" s="6">
        <v>1</v>
      </c>
      <c r="M215" s="6">
        <v>2</v>
      </c>
      <c r="N215" s="6">
        <v>3</v>
      </c>
      <c r="O215" s="6">
        <v>4</v>
      </c>
      <c r="P215" s="6">
        <v>5</v>
      </c>
      <c r="Q215" s="6">
        <v>6</v>
      </c>
      <c r="R215" s="6">
        <v>7</v>
      </c>
      <c r="S215" s="6">
        <v>8</v>
      </c>
      <c r="V215" s="6">
        <v>1</v>
      </c>
      <c r="W215" s="6">
        <v>2</v>
      </c>
      <c r="X215" s="6">
        <v>3</v>
      </c>
      <c r="Y215" s="6">
        <v>4</v>
      </c>
      <c r="Z215" s="6">
        <v>5</v>
      </c>
      <c r="AA215" s="6">
        <v>6</v>
      </c>
      <c r="AB215" s="6">
        <v>7</v>
      </c>
      <c r="AC215" s="6">
        <v>8</v>
      </c>
    </row>
    <row r="216" spans="1:29" x14ac:dyDescent="0.25">
      <c r="A216" t="s">
        <v>1658</v>
      </c>
      <c r="B216" s="6">
        <v>40436</v>
      </c>
      <c r="C216" s="6">
        <v>40445</v>
      </c>
      <c r="D216" s="6">
        <v>43780</v>
      </c>
      <c r="E216" s="6">
        <v>39777</v>
      </c>
      <c r="F216" s="6">
        <v>40757</v>
      </c>
      <c r="G216" s="6">
        <v>43814</v>
      </c>
      <c r="H216" s="6">
        <v>46490</v>
      </c>
      <c r="I216" s="6">
        <v>44457</v>
      </c>
      <c r="K216" t="s">
        <v>1658</v>
      </c>
      <c r="L216" s="109">
        <f>B216-$E$222</f>
        <v>30291.333333333336</v>
      </c>
      <c r="M216" s="109">
        <f t="shared" ref="M216:S221" si="43">C216-$E$222</f>
        <v>30300.333333333336</v>
      </c>
      <c r="N216" s="109">
        <f t="shared" si="43"/>
        <v>33635.333333333336</v>
      </c>
      <c r="O216" s="109">
        <f t="shared" si="43"/>
        <v>29632.333333333336</v>
      </c>
      <c r="P216" s="109">
        <f t="shared" si="43"/>
        <v>30612.333333333336</v>
      </c>
      <c r="Q216" s="109">
        <f t="shared" si="43"/>
        <v>33669.333333333336</v>
      </c>
      <c r="R216" s="109">
        <f t="shared" si="43"/>
        <v>36345.333333333336</v>
      </c>
      <c r="S216" s="109">
        <f t="shared" si="43"/>
        <v>34312.333333333336</v>
      </c>
      <c r="U216" t="s">
        <v>1658</v>
      </c>
      <c r="V216" s="108">
        <f t="shared" ref="V216:AC221" si="44">L216/$O$222*100</f>
        <v>102.06777262363393</v>
      </c>
      <c r="W216" s="108">
        <f t="shared" si="44"/>
        <v>102.09809845787517</v>
      </c>
      <c r="X216" s="108">
        <f t="shared" si="44"/>
        <v>113.33550481282222</v>
      </c>
      <c r="Y216" s="108">
        <f t="shared" si="44"/>
        <v>99.847247649747857</v>
      </c>
      <c r="Z216" s="108">
        <f t="shared" si="44"/>
        <v>103.14939404490471</v>
      </c>
      <c r="AA216" s="108">
        <f t="shared" si="44"/>
        <v>113.45006907551134</v>
      </c>
      <c r="AB216" s="108">
        <f t="shared" si="44"/>
        <v>122.46695045657228</v>
      </c>
      <c r="AC216" s="108">
        <f t="shared" si="44"/>
        <v>115.61668145519077</v>
      </c>
    </row>
    <row r="217" spans="1:29" x14ac:dyDescent="0.25">
      <c r="A217" t="s">
        <v>1659</v>
      </c>
      <c r="B217" s="6">
        <v>39846</v>
      </c>
      <c r="C217" s="6">
        <v>40186</v>
      </c>
      <c r="D217" s="6">
        <v>41768</v>
      </c>
      <c r="E217" s="6">
        <v>41313</v>
      </c>
      <c r="F217" s="6">
        <v>42677</v>
      </c>
      <c r="G217" s="6">
        <v>45730</v>
      </c>
      <c r="H217" s="6">
        <v>42803</v>
      </c>
      <c r="I217" s="6">
        <v>42785</v>
      </c>
      <c r="K217" t="s">
        <v>1659</v>
      </c>
      <c r="L217" s="109">
        <f t="shared" ref="L217:L221" si="45">B217-$E$222</f>
        <v>29701.333333333336</v>
      </c>
      <c r="M217" s="109">
        <f t="shared" si="43"/>
        <v>30041.333333333336</v>
      </c>
      <c r="N217" s="109">
        <f t="shared" si="43"/>
        <v>31623.333333333336</v>
      </c>
      <c r="O217" s="109">
        <f t="shared" si="43"/>
        <v>31168.333333333336</v>
      </c>
      <c r="P217" s="109">
        <f t="shared" si="43"/>
        <v>32532.333333333336</v>
      </c>
      <c r="Q217" s="109">
        <f t="shared" si="43"/>
        <v>35585.333333333336</v>
      </c>
      <c r="R217" s="109">
        <f t="shared" si="43"/>
        <v>32658.333333333336</v>
      </c>
      <c r="S217" s="109">
        <f t="shared" si="43"/>
        <v>32640.333333333336</v>
      </c>
      <c r="U217" t="s">
        <v>1659</v>
      </c>
      <c r="V217" s="108">
        <f t="shared" si="44"/>
        <v>100.07974571226399</v>
      </c>
      <c r="W217" s="108">
        <f t="shared" si="44"/>
        <v>101.22538833915516</v>
      </c>
      <c r="X217" s="108">
        <f t="shared" si="44"/>
        <v>106.55599609133692</v>
      </c>
      <c r="Y217" s="108">
        <f t="shared" si="44"/>
        <v>105.02285669358554</v>
      </c>
      <c r="Z217" s="108">
        <f t="shared" si="44"/>
        <v>109.61890534970181</v>
      </c>
      <c r="AA217" s="108">
        <f t="shared" si="44"/>
        <v>119.90610223175678</v>
      </c>
      <c r="AB217" s="108">
        <f t="shared" si="44"/>
        <v>110.0434670290791</v>
      </c>
      <c r="AC217" s="108">
        <f t="shared" si="44"/>
        <v>109.98281536059665</v>
      </c>
    </row>
    <row r="218" spans="1:29" x14ac:dyDescent="0.25">
      <c r="A218" t="s">
        <v>1660</v>
      </c>
      <c r="B218" s="6">
        <v>39185</v>
      </c>
      <c r="C218" s="6">
        <v>40426</v>
      </c>
      <c r="D218" s="6">
        <v>42452</v>
      </c>
      <c r="E218" s="6">
        <v>40702</v>
      </c>
      <c r="F218" s="6">
        <v>43136</v>
      </c>
      <c r="G218" s="6">
        <v>41292</v>
      </c>
      <c r="H218" s="6">
        <v>44144</v>
      </c>
      <c r="I218" s="6">
        <v>38096</v>
      </c>
      <c r="K218" t="s">
        <v>1660</v>
      </c>
      <c r="L218" s="109">
        <f t="shared" si="45"/>
        <v>29040.333333333336</v>
      </c>
      <c r="M218" s="109">
        <f t="shared" si="43"/>
        <v>30281.333333333336</v>
      </c>
      <c r="N218" s="109">
        <f t="shared" si="43"/>
        <v>32307.333333333336</v>
      </c>
      <c r="O218" s="109">
        <f t="shared" si="43"/>
        <v>30557.333333333336</v>
      </c>
      <c r="P218" s="109">
        <f t="shared" si="43"/>
        <v>32991.333333333336</v>
      </c>
      <c r="Q218" s="109">
        <f t="shared" si="43"/>
        <v>31147.333333333336</v>
      </c>
      <c r="R218" s="109">
        <f t="shared" si="43"/>
        <v>33999.333333333336</v>
      </c>
      <c r="S218" s="109">
        <f t="shared" si="43"/>
        <v>27951.333333333336</v>
      </c>
      <c r="U218" t="s">
        <v>1660</v>
      </c>
      <c r="V218" s="108">
        <f t="shared" si="44"/>
        <v>97.852481664102072</v>
      </c>
      <c r="W218" s="108">
        <f t="shared" si="44"/>
        <v>102.03407725225479</v>
      </c>
      <c r="X218" s="108">
        <f t="shared" si="44"/>
        <v>108.86075949367088</v>
      </c>
      <c r="Y218" s="108">
        <f t="shared" si="44"/>
        <v>102.96406950231938</v>
      </c>
      <c r="Z218" s="108">
        <f t="shared" si="44"/>
        <v>111.16552289600486</v>
      </c>
      <c r="AA218" s="108">
        <f t="shared" si="44"/>
        <v>104.9520964136893</v>
      </c>
      <c r="AB218" s="108">
        <f t="shared" si="44"/>
        <v>114.56201633102334</v>
      </c>
      <c r="AC218" s="108">
        <f t="shared" si="44"/>
        <v>94.183055720912478</v>
      </c>
    </row>
    <row r="219" spans="1:29" x14ac:dyDescent="0.25">
      <c r="A219" t="s">
        <v>1661</v>
      </c>
      <c r="B219" s="6">
        <v>39447</v>
      </c>
      <c r="C219" s="6">
        <v>38920</v>
      </c>
      <c r="D219" s="6">
        <v>41627</v>
      </c>
      <c r="E219" s="6">
        <v>36050</v>
      </c>
      <c r="F219" s="6">
        <v>28069</v>
      </c>
      <c r="G219" s="6">
        <v>23430</v>
      </c>
      <c r="H219" s="6">
        <v>21058</v>
      </c>
      <c r="I219" s="6">
        <v>29423</v>
      </c>
      <c r="K219" t="s">
        <v>1661</v>
      </c>
      <c r="L219" s="109">
        <f t="shared" si="45"/>
        <v>29302.333333333336</v>
      </c>
      <c r="M219" s="109">
        <f t="shared" si="43"/>
        <v>28775.333333333336</v>
      </c>
      <c r="N219" s="109">
        <f t="shared" si="43"/>
        <v>31482.333333333336</v>
      </c>
      <c r="O219" s="109">
        <f t="shared" si="43"/>
        <v>25905.333333333336</v>
      </c>
      <c r="P219" s="109">
        <f t="shared" si="43"/>
        <v>17924.333333333336</v>
      </c>
      <c r="Q219" s="109">
        <f t="shared" si="43"/>
        <v>13285.333333333334</v>
      </c>
      <c r="R219" s="109">
        <f t="shared" si="43"/>
        <v>10913.333333333334</v>
      </c>
      <c r="S219" s="109">
        <f t="shared" si="43"/>
        <v>19278.333333333336</v>
      </c>
      <c r="U219" t="s">
        <v>1661</v>
      </c>
      <c r="V219" s="108">
        <f t="shared" si="44"/>
        <v>98.73530039423585</v>
      </c>
      <c r="W219" s="108">
        <f t="shared" si="44"/>
        <v>96.959554322554567</v>
      </c>
      <c r="X219" s="108">
        <f t="shared" si="44"/>
        <v>106.08089135489089</v>
      </c>
      <c r="Y219" s="108">
        <f t="shared" si="44"/>
        <v>87.288982736738063</v>
      </c>
      <c r="Z219" s="108">
        <f t="shared" si="44"/>
        <v>60.396706839037215</v>
      </c>
      <c r="AA219" s="108">
        <f t="shared" si="44"/>
        <v>44.765424056248811</v>
      </c>
      <c r="AB219" s="108">
        <f t="shared" si="44"/>
        <v>36.77288196511406</v>
      </c>
      <c r="AC219" s="108">
        <f t="shared" si="44"/>
        <v>64.959060123774336</v>
      </c>
    </row>
    <row r="220" spans="1:29" x14ac:dyDescent="0.25">
      <c r="A220" t="s">
        <v>1662</v>
      </c>
      <c r="B220" s="6">
        <v>38861</v>
      </c>
      <c r="C220" s="6">
        <v>44936</v>
      </c>
      <c r="D220" s="6">
        <v>41014</v>
      </c>
      <c r="E220" s="6">
        <v>42779</v>
      </c>
      <c r="F220" s="6">
        <v>41038</v>
      </c>
      <c r="G220" s="6">
        <v>40370</v>
      </c>
      <c r="H220" s="6">
        <v>43324</v>
      </c>
      <c r="I220" s="6">
        <v>43301</v>
      </c>
      <c r="K220" t="s">
        <v>1662</v>
      </c>
      <c r="L220" s="109">
        <f t="shared" si="45"/>
        <v>28716.333333333336</v>
      </c>
      <c r="M220" s="109">
        <f t="shared" si="43"/>
        <v>34791.333333333336</v>
      </c>
      <c r="N220" s="109">
        <f t="shared" si="43"/>
        <v>30869.333333333336</v>
      </c>
      <c r="O220" s="109">
        <f t="shared" si="43"/>
        <v>32634.333333333336</v>
      </c>
      <c r="P220" s="109">
        <f t="shared" si="43"/>
        <v>30893.333333333336</v>
      </c>
      <c r="Q220" s="109">
        <f t="shared" si="43"/>
        <v>30225.333333333336</v>
      </c>
      <c r="R220" s="109">
        <f t="shared" si="43"/>
        <v>33179.333333333336</v>
      </c>
      <c r="S220" s="109">
        <f t="shared" si="43"/>
        <v>33156.333333333336</v>
      </c>
      <c r="U220" t="s">
        <v>1662</v>
      </c>
      <c r="V220" s="108">
        <f t="shared" si="44"/>
        <v>96.760751631417563</v>
      </c>
      <c r="W220" s="108">
        <f t="shared" si="44"/>
        <v>117.23068974425213</v>
      </c>
      <c r="X220" s="108">
        <f t="shared" si="44"/>
        <v>104.0153650893489</v>
      </c>
      <c r="Y220" s="108">
        <f t="shared" si="44"/>
        <v>109.96259813776913</v>
      </c>
      <c r="Z220" s="108">
        <f t="shared" si="44"/>
        <v>104.09623398065887</v>
      </c>
      <c r="AA220" s="108">
        <f t="shared" si="44"/>
        <v>101.84538317253154</v>
      </c>
      <c r="AB220" s="108">
        <f t="shared" si="44"/>
        <v>111.7989958779329</v>
      </c>
      <c r="AC220" s="108">
        <f t="shared" si="44"/>
        <v>111.72149652376086</v>
      </c>
    </row>
    <row r="221" spans="1:29" x14ac:dyDescent="0.25">
      <c r="A221" t="s">
        <v>1663</v>
      </c>
      <c r="B221" s="6">
        <v>11575</v>
      </c>
      <c r="C221" s="6">
        <v>37493</v>
      </c>
      <c r="D221" s="6">
        <v>37918</v>
      </c>
      <c r="E221" s="6">
        <v>37752</v>
      </c>
      <c r="F221" s="6">
        <v>38551</v>
      </c>
      <c r="G221" s="6">
        <v>40128</v>
      </c>
      <c r="H221" s="6">
        <v>39564</v>
      </c>
      <c r="I221" s="6">
        <v>39180</v>
      </c>
      <c r="K221" t="s">
        <v>1663</v>
      </c>
      <c r="L221" s="109">
        <f t="shared" si="45"/>
        <v>1430.3333333333339</v>
      </c>
      <c r="M221" s="109">
        <f t="shared" si="43"/>
        <v>27348.333333333336</v>
      </c>
      <c r="N221" s="109">
        <f t="shared" si="43"/>
        <v>27773.333333333336</v>
      </c>
      <c r="O221" s="109">
        <f t="shared" si="43"/>
        <v>27607.333333333336</v>
      </c>
      <c r="P221" s="109">
        <f t="shared" si="43"/>
        <v>28406.333333333336</v>
      </c>
      <c r="Q221" s="109">
        <f t="shared" si="43"/>
        <v>29983.333333333336</v>
      </c>
      <c r="R221" s="109">
        <f t="shared" si="43"/>
        <v>29419.333333333336</v>
      </c>
      <c r="S221" s="109">
        <f t="shared" si="43"/>
        <v>29035.333333333336</v>
      </c>
      <c r="U221" t="s">
        <v>1663</v>
      </c>
      <c r="V221" s="108">
        <f t="shared" si="44"/>
        <v>4.8195612862646451</v>
      </c>
      <c r="W221" s="108">
        <f t="shared" si="44"/>
        <v>92.15122482674964</v>
      </c>
      <c r="X221" s="108">
        <f t="shared" si="44"/>
        <v>93.58327811036358</v>
      </c>
      <c r="Y221" s="108">
        <f t="shared" si="44"/>
        <v>93.023934945469662</v>
      </c>
      <c r="Z221" s="108">
        <f t="shared" si="44"/>
        <v>95.716195118663876</v>
      </c>
      <c r="AA221" s="108">
        <f t="shared" si="44"/>
        <v>101.02995518515607</v>
      </c>
      <c r="AB221" s="108">
        <f t="shared" si="44"/>
        <v>99.129536239371916</v>
      </c>
      <c r="AC221" s="108">
        <f t="shared" si="44"/>
        <v>97.835633978412503</v>
      </c>
    </row>
    <row r="222" spans="1:29" x14ac:dyDescent="0.25">
      <c r="A222" t="s">
        <v>1664</v>
      </c>
      <c r="B222" s="6">
        <v>10061</v>
      </c>
      <c r="C222" s="6">
        <v>10159</v>
      </c>
      <c r="D222" s="6">
        <v>10214</v>
      </c>
      <c r="E222" s="109">
        <f>AVERAGE(B222:D222)</f>
        <v>10144.666666666666</v>
      </c>
      <c r="F222" s="6"/>
      <c r="G222" s="6"/>
      <c r="H222" s="6"/>
      <c r="I222" s="6"/>
      <c r="L222" s="6"/>
      <c r="M222" s="6"/>
      <c r="N222" s="6"/>
      <c r="O222" s="109">
        <f>AVERAGE(L216:L218)</f>
        <v>29677.666666666668</v>
      </c>
      <c r="P222" s="6"/>
      <c r="Q222" s="6"/>
      <c r="R222" s="6"/>
      <c r="S222" s="6"/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 s="6">
        <v>1</v>
      </c>
      <c r="C227" s="6">
        <v>2</v>
      </c>
      <c r="D227" s="6">
        <v>3</v>
      </c>
      <c r="E227" s="6">
        <v>4</v>
      </c>
      <c r="F227" s="6">
        <v>5</v>
      </c>
      <c r="G227" s="6">
        <v>6</v>
      </c>
      <c r="H227" s="6">
        <v>7</v>
      </c>
      <c r="I227" s="6">
        <v>8</v>
      </c>
      <c r="L227" s="6">
        <v>1</v>
      </c>
      <c r="M227" s="6">
        <v>2</v>
      </c>
      <c r="N227" s="6">
        <v>3</v>
      </c>
      <c r="O227" s="6">
        <v>4</v>
      </c>
      <c r="P227" s="6">
        <v>5</v>
      </c>
      <c r="Q227" s="6">
        <v>6</v>
      </c>
      <c r="R227" s="6">
        <v>7</v>
      </c>
      <c r="S227" s="6">
        <v>8</v>
      </c>
    </row>
    <row r="228" spans="1:19" x14ac:dyDescent="0.25">
      <c r="A228" t="s">
        <v>1658</v>
      </c>
      <c r="B228" s="108">
        <f t="shared" ref="B228:I233" si="46">AVERAGE(V216,V203,V190)</f>
        <v>102.14587016266928</v>
      </c>
      <c r="C228" s="108">
        <f t="shared" si="46"/>
        <v>105.01367748209891</v>
      </c>
      <c r="D228" s="108">
        <f t="shared" si="46"/>
        <v>110.56407015156606</v>
      </c>
      <c r="E228" s="108">
        <f t="shared" si="46"/>
        <v>107.94834824322432</v>
      </c>
      <c r="F228" s="108">
        <f t="shared" si="46"/>
        <v>108.62084814434597</v>
      </c>
      <c r="G228" s="108">
        <f t="shared" si="46"/>
        <v>116.15329310250571</v>
      </c>
      <c r="H228" s="108">
        <f t="shared" si="46"/>
        <v>117.3181770423203</v>
      </c>
      <c r="I228" s="108">
        <f t="shared" si="46"/>
        <v>108.79814793529958</v>
      </c>
      <c r="K228" t="s">
        <v>1658</v>
      </c>
      <c r="L228" s="107">
        <f t="shared" ref="L228:S233" si="47">STDEV(V216,V203,V190)/SQRT(3)</f>
        <v>0.58979885776933494</v>
      </c>
      <c r="M228" s="107">
        <f t="shared" si="47"/>
        <v>3.8884990458173831</v>
      </c>
      <c r="N228" s="107">
        <f t="shared" si="47"/>
        <v>2.1645423347038446</v>
      </c>
      <c r="O228" s="107">
        <f t="shared" si="47"/>
        <v>5.5026326335661908</v>
      </c>
      <c r="P228" s="107">
        <f t="shared" si="47"/>
        <v>4.9451699472634187</v>
      </c>
      <c r="Q228" s="107">
        <f t="shared" si="47"/>
        <v>6.764679036975231</v>
      </c>
      <c r="R228" s="107">
        <f t="shared" si="47"/>
        <v>6.1779439599114641</v>
      </c>
      <c r="S228" s="107">
        <f t="shared" si="47"/>
        <v>5.506945010162112</v>
      </c>
    </row>
    <row r="229" spans="1:19" x14ac:dyDescent="0.25">
      <c r="A229" t="s">
        <v>1659</v>
      </c>
      <c r="B229" s="108">
        <f t="shared" si="46"/>
        <v>97.738733055749535</v>
      </c>
      <c r="C229" s="108">
        <f t="shared" si="46"/>
        <v>103.11752521763516</v>
      </c>
      <c r="D229" s="108">
        <f t="shared" si="46"/>
        <v>111.64136268070388</v>
      </c>
      <c r="E229" s="108">
        <f t="shared" si="46"/>
        <v>108.79705451883115</v>
      </c>
      <c r="F229" s="108">
        <f t="shared" si="46"/>
        <v>109.27133991799292</v>
      </c>
      <c r="G229" s="108">
        <f t="shared" si="46"/>
        <v>112.61093896057385</v>
      </c>
      <c r="H229" s="108">
        <f t="shared" si="46"/>
        <v>108.23299529787141</v>
      </c>
      <c r="I229" s="108">
        <f t="shared" si="46"/>
        <v>103.56433100115987</v>
      </c>
      <c r="K229" t="s">
        <v>1659</v>
      </c>
      <c r="L229" s="107">
        <f t="shared" si="47"/>
        <v>2.646505089389612</v>
      </c>
      <c r="M229" s="107">
        <f t="shared" si="47"/>
        <v>6.5987889885656941</v>
      </c>
      <c r="N229" s="107">
        <f t="shared" si="47"/>
        <v>4.3810506653308261</v>
      </c>
      <c r="O229" s="107">
        <f t="shared" si="47"/>
        <v>11.699131691282012</v>
      </c>
      <c r="P229" s="107">
        <f t="shared" si="47"/>
        <v>0.97015597254052677</v>
      </c>
      <c r="Q229" s="107">
        <f t="shared" si="47"/>
        <v>4.7375736413112808</v>
      </c>
      <c r="R229" s="107">
        <f t="shared" si="47"/>
        <v>1.0773400219804194</v>
      </c>
      <c r="S229" s="107">
        <f t="shared" si="47"/>
        <v>3.9926445548626783</v>
      </c>
    </row>
    <row r="230" spans="1:19" x14ac:dyDescent="0.25">
      <c r="A230" t="s">
        <v>1660</v>
      </c>
      <c r="B230" s="108">
        <f t="shared" si="46"/>
        <v>100.11539678158118</v>
      </c>
      <c r="C230" s="108">
        <f t="shared" si="46"/>
        <v>104.81940503589254</v>
      </c>
      <c r="D230" s="108">
        <f t="shared" si="46"/>
        <v>104.0500140058236</v>
      </c>
      <c r="E230" s="108">
        <f t="shared" si="46"/>
        <v>102.8761089505623</v>
      </c>
      <c r="F230" s="108">
        <f t="shared" si="46"/>
        <v>108.7175891428182</v>
      </c>
      <c r="G230" s="108">
        <f t="shared" si="46"/>
        <v>108.96085232286318</v>
      </c>
      <c r="H230" s="108">
        <f t="shared" si="46"/>
        <v>112.5775166052736</v>
      </c>
      <c r="I230" s="108">
        <f t="shared" si="46"/>
        <v>101.00824142641453</v>
      </c>
      <c r="K230" t="s">
        <v>1660</v>
      </c>
      <c r="L230" s="107">
        <f t="shared" si="47"/>
        <v>2.1134583846225401</v>
      </c>
      <c r="M230" s="107">
        <f t="shared" si="47"/>
        <v>4.5971652185485308</v>
      </c>
      <c r="N230" s="107">
        <f t="shared" si="47"/>
        <v>5.8393133666233501</v>
      </c>
      <c r="O230" s="107">
        <f t="shared" si="47"/>
        <v>6.3289873760768804</v>
      </c>
      <c r="P230" s="107">
        <f t="shared" si="47"/>
        <v>6.9583683316823119</v>
      </c>
      <c r="Q230" s="107">
        <f t="shared" si="47"/>
        <v>5.8415387017132536</v>
      </c>
      <c r="R230" s="107">
        <f t="shared" si="47"/>
        <v>3.0228527540393162</v>
      </c>
      <c r="S230" s="107">
        <f t="shared" si="47"/>
        <v>11.426444681593431</v>
      </c>
    </row>
    <row r="231" spans="1:19" x14ac:dyDescent="0.25">
      <c r="A231" t="s">
        <v>1661</v>
      </c>
      <c r="B231" s="108">
        <f t="shared" si="46"/>
        <v>98.670270295490624</v>
      </c>
      <c r="C231" s="108">
        <f t="shared" si="46"/>
        <v>96.32387631325777</v>
      </c>
      <c r="D231" s="108">
        <f t="shared" si="46"/>
        <v>100.74984008467875</v>
      </c>
      <c r="E231" s="108">
        <f t="shared" si="46"/>
        <v>93.737251264324257</v>
      </c>
      <c r="F231" s="108">
        <f t="shared" si="46"/>
        <v>88.092834985788144</v>
      </c>
      <c r="G231" s="108">
        <f t="shared" si="46"/>
        <v>79.420762965021751</v>
      </c>
      <c r="H231" s="108">
        <f t="shared" si="46"/>
        <v>81.33775362201898</v>
      </c>
      <c r="I231" s="108">
        <f t="shared" si="46"/>
        <v>86.478374867710201</v>
      </c>
      <c r="K231" t="s">
        <v>1661</v>
      </c>
      <c r="L231" s="107">
        <f t="shared" si="47"/>
        <v>2.3018087158501759</v>
      </c>
      <c r="M231" s="107">
        <f t="shared" si="47"/>
        <v>3.3453585717379992</v>
      </c>
      <c r="N231" s="107">
        <f t="shared" si="47"/>
        <v>3.9252148397946653</v>
      </c>
      <c r="O231" s="107">
        <f t="shared" si="47"/>
        <v>4.6023571936293619</v>
      </c>
      <c r="P231" s="107">
        <f t="shared" si="47"/>
        <v>13.850587506490575</v>
      </c>
      <c r="Q231" s="107">
        <f t="shared" si="47"/>
        <v>17.943404763277972</v>
      </c>
      <c r="R231" s="107">
        <f t="shared" si="47"/>
        <v>22.319827048970797</v>
      </c>
      <c r="S231" s="107">
        <f t="shared" si="47"/>
        <v>13.24920768568159</v>
      </c>
    </row>
    <row r="232" spans="1:19" x14ac:dyDescent="0.25">
      <c r="A232" t="s">
        <v>1662</v>
      </c>
      <c r="B232" s="108">
        <f t="shared" si="46"/>
        <v>107.7253074747797</v>
      </c>
      <c r="C232" s="108">
        <f t="shared" si="46"/>
        <v>112.55674529768544</v>
      </c>
      <c r="D232" s="108">
        <f t="shared" si="46"/>
        <v>103.87580906937013</v>
      </c>
      <c r="E232" s="108">
        <f t="shared" si="46"/>
        <v>97.859567703823942</v>
      </c>
      <c r="F232" s="108">
        <f t="shared" si="46"/>
        <v>101.82414509849826</v>
      </c>
      <c r="G232" s="108">
        <f t="shared" si="46"/>
        <v>106.69886342789444</v>
      </c>
      <c r="H232" s="108">
        <f t="shared" si="46"/>
        <v>105.42513419704294</v>
      </c>
      <c r="I232" s="108">
        <f t="shared" si="46"/>
        <v>92.99378636149892</v>
      </c>
      <c r="K232" t="s">
        <v>1662</v>
      </c>
      <c r="L232" s="107">
        <f t="shared" si="47"/>
        <v>9.7823205844553094</v>
      </c>
      <c r="M232" s="107">
        <f t="shared" si="47"/>
        <v>6.5127513187170081</v>
      </c>
      <c r="N232" s="107">
        <f t="shared" si="47"/>
        <v>5.595958631347937</v>
      </c>
      <c r="O232" s="107">
        <f t="shared" si="47"/>
        <v>6.0814479873271452</v>
      </c>
      <c r="P232" s="107">
        <f t="shared" si="47"/>
        <v>1.3615525858589093</v>
      </c>
      <c r="Q232" s="107">
        <f t="shared" si="47"/>
        <v>3.6075012510123892</v>
      </c>
      <c r="R232" s="107">
        <f t="shared" si="47"/>
        <v>3.584734501908212</v>
      </c>
      <c r="S232" s="107">
        <f t="shared" si="47"/>
        <v>12.523093896334125</v>
      </c>
    </row>
    <row r="233" spans="1:19" x14ac:dyDescent="0.25">
      <c r="A233" t="s">
        <v>1663</v>
      </c>
      <c r="B233" s="108">
        <f t="shared" si="46"/>
        <v>9.500137240674432</v>
      </c>
      <c r="C233" s="108">
        <f t="shared" si="46"/>
        <v>99.579455768445442</v>
      </c>
      <c r="D233" s="108">
        <f t="shared" si="46"/>
        <v>98.536452010406038</v>
      </c>
      <c r="E233" s="108">
        <f t="shared" si="46"/>
        <v>94.260343151236398</v>
      </c>
      <c r="F233" s="108">
        <f t="shared" si="46"/>
        <v>94.193372364584931</v>
      </c>
      <c r="G233" s="108">
        <f t="shared" si="46"/>
        <v>107.43657991495343</v>
      </c>
      <c r="H233" s="108">
        <f t="shared" si="46"/>
        <v>99.905609421589403</v>
      </c>
      <c r="I233" s="108">
        <f t="shared" si="46"/>
        <v>102.94561275248795</v>
      </c>
      <c r="K233" t="s">
        <v>1663</v>
      </c>
      <c r="L233" s="107">
        <f t="shared" si="47"/>
        <v>2.3787860117918744</v>
      </c>
      <c r="M233" s="107">
        <f t="shared" si="47"/>
        <v>13.472110251534264</v>
      </c>
      <c r="N233" s="107">
        <f t="shared" si="47"/>
        <v>5.5460559090991568</v>
      </c>
      <c r="O233" s="107">
        <f t="shared" si="47"/>
        <v>2.9862412896028458</v>
      </c>
      <c r="P233" s="107">
        <f t="shared" si="47"/>
        <v>14.026098381221848</v>
      </c>
      <c r="Q233" s="107">
        <f t="shared" si="47"/>
        <v>7.7253686974531108</v>
      </c>
      <c r="R233" s="107">
        <f t="shared" si="47"/>
        <v>2.4913558026101685</v>
      </c>
      <c r="S233" s="107">
        <f t="shared" si="47"/>
        <v>3.5848766657748889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80:I180"/>
    <mergeCell ref="B181:D181"/>
    <mergeCell ref="B118:D118"/>
    <mergeCell ref="C175:I175"/>
    <mergeCell ref="C176:I176"/>
    <mergeCell ref="C177:I177"/>
    <mergeCell ref="C178:I178"/>
    <mergeCell ref="C179:I179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W233"/>
  <sheetViews>
    <sheetView topLeftCell="A82" workbookViewId="0">
      <selection activeCell="B108" activeCellId="1" sqref="B106 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I1" s="102" t="s">
        <v>1678</v>
      </c>
      <c r="J1" t="s">
        <v>2506</v>
      </c>
      <c r="K1" s="7" t="s">
        <v>1679</v>
      </c>
    </row>
    <row r="2" spans="1:11" x14ac:dyDescent="0.25">
      <c r="A2" s="7" t="s">
        <v>1680</v>
      </c>
      <c r="J2" t="s">
        <v>1699</v>
      </c>
    </row>
    <row r="3" spans="1:11" x14ac:dyDescent="0.25">
      <c r="A3" s="53" t="s">
        <v>1681</v>
      </c>
      <c r="B3" s="17">
        <v>42530</v>
      </c>
      <c r="J3" t="s">
        <v>1913</v>
      </c>
    </row>
    <row r="4" spans="1:11" x14ac:dyDescent="0.25">
      <c r="A4" s="7" t="s">
        <v>1682</v>
      </c>
      <c r="B4" s="17">
        <v>42515</v>
      </c>
      <c r="I4" s="102" t="s">
        <v>1683</v>
      </c>
      <c r="J4" t="s">
        <v>2521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16" t="s">
        <v>1644</v>
      </c>
      <c r="C12" s="226" t="str">
        <f>D23</f>
        <v>TX008327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16" t="s">
        <v>1644</v>
      </c>
      <c r="C13" s="226" t="str">
        <f t="shared" ref="C13:C17" si="0">D24</f>
        <v>TX000661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16" t="s">
        <v>1644</v>
      </c>
      <c r="C14" s="226" t="str">
        <f t="shared" si="0"/>
        <v>TX016320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16" t="s">
        <v>1686</v>
      </c>
      <c r="C15" s="226" t="str">
        <f t="shared" si="0"/>
        <v>TX007182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16" t="s">
        <v>1686</v>
      </c>
      <c r="C16" s="226" t="str">
        <f t="shared" si="0"/>
        <v>TX012553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16" t="s">
        <v>1687</v>
      </c>
      <c r="C17" s="226" t="str">
        <f t="shared" si="0"/>
        <v>TX006253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294</v>
      </c>
      <c r="C23" s="117">
        <v>20</v>
      </c>
      <c r="D23" s="117" t="s">
        <v>1104</v>
      </c>
      <c r="E23" s="117">
        <v>33836</v>
      </c>
      <c r="F23" s="118" t="s">
        <v>1105</v>
      </c>
      <c r="G23" s="121" t="s">
        <v>1106</v>
      </c>
      <c r="H23" s="119"/>
      <c r="I23" s="117">
        <v>220.4</v>
      </c>
      <c r="J23" s="120">
        <f t="shared" ref="J23:J27" si="1">I23*C23/1000*20</f>
        <v>88.160000000000011</v>
      </c>
    </row>
    <row r="24" spans="1:10" x14ac:dyDescent="0.25">
      <c r="A24" s="117" t="s">
        <v>869</v>
      </c>
      <c r="B24" s="117" t="s">
        <v>299</v>
      </c>
      <c r="C24" s="117">
        <v>20</v>
      </c>
      <c r="D24" s="117" t="s">
        <v>1108</v>
      </c>
      <c r="E24" s="117">
        <v>24159</v>
      </c>
      <c r="F24" s="118" t="s">
        <v>1109</v>
      </c>
      <c r="G24" s="121" t="s">
        <v>1110</v>
      </c>
      <c r="H24" s="119"/>
      <c r="I24" s="117">
        <v>332.4</v>
      </c>
      <c r="J24" s="120">
        <f t="shared" si="1"/>
        <v>132.95999999999998</v>
      </c>
    </row>
    <row r="25" spans="1:10" x14ac:dyDescent="0.25">
      <c r="A25" s="117" t="s">
        <v>869</v>
      </c>
      <c r="B25" s="117" t="s">
        <v>304</v>
      </c>
      <c r="C25" s="117">
        <v>20</v>
      </c>
      <c r="D25" s="117" t="s">
        <v>1112</v>
      </c>
      <c r="E25" s="117">
        <v>32498</v>
      </c>
      <c r="F25" s="118" t="s">
        <v>1113</v>
      </c>
      <c r="G25" s="121" t="s">
        <v>1114</v>
      </c>
      <c r="H25" s="119"/>
      <c r="I25" s="117">
        <v>289.5</v>
      </c>
      <c r="J25" s="120">
        <f t="shared" si="1"/>
        <v>115.8</v>
      </c>
    </row>
    <row r="26" spans="1:10" x14ac:dyDescent="0.25">
      <c r="A26" s="117" t="s">
        <v>869</v>
      </c>
      <c r="B26" s="117" t="s">
        <v>309</v>
      </c>
      <c r="C26" s="117">
        <v>20</v>
      </c>
      <c r="D26" s="117" t="s">
        <v>1116</v>
      </c>
      <c r="E26" s="117">
        <v>20811</v>
      </c>
      <c r="F26" s="118" t="s">
        <v>1117</v>
      </c>
      <c r="G26" s="121" t="s">
        <v>1118</v>
      </c>
      <c r="H26" s="119"/>
      <c r="I26" s="117">
        <v>271.5</v>
      </c>
      <c r="J26" s="120">
        <f t="shared" si="1"/>
        <v>108.6</v>
      </c>
    </row>
    <row r="27" spans="1:10" x14ac:dyDescent="0.25">
      <c r="A27" s="117" t="s">
        <v>869</v>
      </c>
      <c r="B27" s="117" t="s">
        <v>314</v>
      </c>
      <c r="C27" s="117">
        <v>7.6</v>
      </c>
      <c r="D27" s="117" t="s">
        <v>1120</v>
      </c>
      <c r="E27" s="117">
        <v>48522</v>
      </c>
      <c r="F27" s="118" t="s">
        <v>1121</v>
      </c>
      <c r="G27" s="121" t="s">
        <v>1122</v>
      </c>
      <c r="H27" s="119"/>
      <c r="I27" s="117">
        <v>317.3</v>
      </c>
      <c r="J27" s="120">
        <f t="shared" si="1"/>
        <v>48.229600000000005</v>
      </c>
    </row>
    <row r="28" spans="1:10" x14ac:dyDescent="0.25">
      <c r="A28" s="117" t="s">
        <v>869</v>
      </c>
      <c r="B28" s="117" t="s">
        <v>319</v>
      </c>
      <c r="C28" s="117">
        <v>20</v>
      </c>
      <c r="D28" s="117" t="s">
        <v>1124</v>
      </c>
      <c r="E28" s="117">
        <v>47333</v>
      </c>
      <c r="F28" s="118" t="s">
        <v>1125</v>
      </c>
      <c r="G28" s="121" t="s">
        <v>1126</v>
      </c>
      <c r="H28" s="119"/>
      <c r="I28" s="117">
        <v>317.3</v>
      </c>
      <c r="J28" s="120">
        <f t="shared" ref="J28" si="2">I28*C28/1000*20</f>
        <v>126.92</v>
      </c>
    </row>
    <row r="31" spans="1:10" x14ac:dyDescent="0.25">
      <c r="A31" s="7" t="str">
        <f>J1</f>
        <v>MW 1063-4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2522</v>
      </c>
    </row>
    <row r="34" spans="1:49" x14ac:dyDescent="0.25">
      <c r="A34" t="s">
        <v>1709</v>
      </c>
      <c r="B34" s="38">
        <v>42531.530324074076</v>
      </c>
    </row>
    <row r="35" spans="1:49" x14ac:dyDescent="0.25">
      <c r="A35" t="s">
        <v>1710</v>
      </c>
      <c r="B35">
        <v>2402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6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0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0" t="s">
        <v>1743</v>
      </c>
      <c r="AE37" s="170" t="s">
        <v>1744</v>
      </c>
      <c r="AF37" s="170" t="s">
        <v>1745</v>
      </c>
      <c r="AG37" s="170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0" t="s">
        <v>1759</v>
      </c>
      <c r="AU37" s="6" t="s">
        <v>1760</v>
      </c>
      <c r="AV37" s="6" t="s">
        <v>1761</v>
      </c>
      <c r="AW37" s="6" t="s">
        <v>1762</v>
      </c>
    </row>
    <row r="38" spans="1:49" x14ac:dyDescent="0.25">
      <c r="A38" t="s">
        <v>1763</v>
      </c>
      <c r="B38" s="6">
        <v>16</v>
      </c>
      <c r="C38" s="6">
        <v>16</v>
      </c>
      <c r="D38" s="6">
        <v>15</v>
      </c>
      <c r="E38" s="6">
        <v>15</v>
      </c>
      <c r="F38" s="6">
        <v>15</v>
      </c>
      <c r="G38" s="6">
        <v>15</v>
      </c>
      <c r="H38" s="6">
        <v>16</v>
      </c>
      <c r="I38" s="6">
        <v>13</v>
      </c>
      <c r="J38" s="6">
        <v>16</v>
      </c>
      <c r="K38" s="6">
        <v>15</v>
      </c>
      <c r="L38" s="6">
        <v>16</v>
      </c>
      <c r="M38" s="6">
        <v>11</v>
      </c>
      <c r="N38" s="6">
        <v>7</v>
      </c>
      <c r="O38" s="6">
        <v>14</v>
      </c>
      <c r="P38" s="6">
        <v>12</v>
      </c>
      <c r="Q38" s="6">
        <v>10</v>
      </c>
      <c r="R38" s="6">
        <v>15</v>
      </c>
      <c r="S38" s="6">
        <v>16</v>
      </c>
      <c r="T38" s="6">
        <v>15</v>
      </c>
      <c r="U38" s="6">
        <v>15</v>
      </c>
      <c r="V38" s="6">
        <v>15</v>
      </c>
      <c r="W38" s="6">
        <v>14</v>
      </c>
      <c r="X38" s="6">
        <v>11</v>
      </c>
      <c r="Y38" s="6">
        <v>13</v>
      </c>
      <c r="Z38" s="6">
        <v>16</v>
      </c>
      <c r="AA38" s="6">
        <v>16</v>
      </c>
      <c r="AB38" s="6">
        <v>16</v>
      </c>
      <c r="AC38" s="6">
        <v>12</v>
      </c>
      <c r="AD38" s="6">
        <v>1</v>
      </c>
      <c r="AE38" s="6">
        <v>0</v>
      </c>
      <c r="AF38" s="6">
        <v>0</v>
      </c>
      <c r="AG38" s="6">
        <v>6</v>
      </c>
      <c r="AH38" s="6">
        <v>16</v>
      </c>
      <c r="AI38" s="6">
        <v>16</v>
      </c>
      <c r="AJ38" s="6">
        <v>16</v>
      </c>
      <c r="AK38" s="6">
        <v>15</v>
      </c>
      <c r="AL38" s="6">
        <v>15</v>
      </c>
      <c r="AM38" s="6">
        <v>15</v>
      </c>
      <c r="AN38" s="6">
        <v>16</v>
      </c>
      <c r="AO38" s="6">
        <v>15</v>
      </c>
      <c r="AP38" s="6">
        <v>16</v>
      </c>
      <c r="AQ38" s="6">
        <v>16</v>
      </c>
      <c r="AR38" s="6">
        <v>15</v>
      </c>
      <c r="AS38" s="6">
        <v>16</v>
      </c>
      <c r="AT38" s="6">
        <v>6</v>
      </c>
      <c r="AU38" s="6">
        <v>16</v>
      </c>
      <c r="AV38" s="6">
        <v>15</v>
      </c>
      <c r="AW38" s="6">
        <v>15</v>
      </c>
    </row>
    <row r="39" spans="1:49" x14ac:dyDescent="0.25">
      <c r="A39" t="s">
        <v>1764</v>
      </c>
      <c r="B39" s="6">
        <v>82.016000000000005</v>
      </c>
      <c r="C39" s="6">
        <v>102.465</v>
      </c>
      <c r="D39" s="6">
        <v>64.296000000000006</v>
      </c>
      <c r="E39" s="6">
        <v>42.1</v>
      </c>
      <c r="F39" s="6">
        <v>92.736000000000004</v>
      </c>
      <c r="G39" s="6">
        <v>108.983</v>
      </c>
      <c r="H39" s="6">
        <v>68.061999999999998</v>
      </c>
      <c r="I39" s="6">
        <v>51.445999999999998</v>
      </c>
      <c r="J39" s="6">
        <v>105.27</v>
      </c>
      <c r="K39" s="6">
        <v>109.574</v>
      </c>
      <c r="L39" s="6">
        <v>90.058000000000007</v>
      </c>
      <c r="M39" s="6">
        <v>45.685000000000002</v>
      </c>
      <c r="N39" s="6">
        <v>52.976999999999997</v>
      </c>
      <c r="O39" s="6">
        <v>101.61199999999999</v>
      </c>
      <c r="P39" s="6">
        <v>87.644000000000005</v>
      </c>
      <c r="Q39" s="6">
        <v>33.51</v>
      </c>
      <c r="R39" s="6">
        <v>46.887999999999998</v>
      </c>
      <c r="S39" s="6">
        <v>120.932</v>
      </c>
      <c r="T39" s="6">
        <v>108.991</v>
      </c>
      <c r="U39" s="6">
        <v>57.146999999999998</v>
      </c>
      <c r="V39" s="6">
        <v>98.763000000000005</v>
      </c>
      <c r="W39" s="6">
        <v>48.460999999999999</v>
      </c>
      <c r="X39" s="6">
        <v>34.941000000000003</v>
      </c>
      <c r="Y39" s="6">
        <v>43.347999999999999</v>
      </c>
      <c r="Z39" s="6">
        <v>79.108000000000004</v>
      </c>
      <c r="AA39" s="6">
        <v>106.887</v>
      </c>
      <c r="AB39" s="6">
        <v>94.685000000000002</v>
      </c>
      <c r="AC39" s="6">
        <v>27.677</v>
      </c>
      <c r="AD39" s="6">
        <v>24.603999999999999</v>
      </c>
      <c r="AE39" s="6">
        <v>0</v>
      </c>
      <c r="AF39" s="6">
        <v>0</v>
      </c>
      <c r="AG39" s="6">
        <v>13.256</v>
      </c>
      <c r="AH39" s="6">
        <v>68.256</v>
      </c>
      <c r="AI39" s="6">
        <v>71.039000000000001</v>
      </c>
      <c r="AJ39" s="6">
        <v>112.6</v>
      </c>
      <c r="AK39" s="6">
        <v>82.322999999999993</v>
      </c>
      <c r="AL39" s="6">
        <v>88.37</v>
      </c>
      <c r="AM39" s="6">
        <v>63.564999999999998</v>
      </c>
      <c r="AN39" s="6">
        <v>58.386000000000003</v>
      </c>
      <c r="AO39" s="6">
        <v>62.533000000000001</v>
      </c>
      <c r="AP39" s="6">
        <v>81.662000000000006</v>
      </c>
      <c r="AQ39" s="6">
        <v>65.460999999999999</v>
      </c>
      <c r="AR39" s="6">
        <v>77.462000000000003</v>
      </c>
      <c r="AS39" s="6">
        <v>78.686000000000007</v>
      </c>
      <c r="AT39" s="6">
        <v>35.603999999999999</v>
      </c>
      <c r="AU39" s="6">
        <v>63.643999999999998</v>
      </c>
      <c r="AV39" s="6">
        <v>115.26900000000001</v>
      </c>
      <c r="AW39" s="6">
        <v>59.186999999999998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2523</v>
      </c>
    </row>
    <row r="42" spans="1:49" x14ac:dyDescent="0.25">
      <c r="A42" t="s">
        <v>1709</v>
      </c>
      <c r="B42" s="38">
        <v>42531.52884259259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16</v>
      </c>
      <c r="C46" s="6">
        <v>0</v>
      </c>
      <c r="D46" s="6">
        <v>8</v>
      </c>
      <c r="E46" s="6">
        <v>13</v>
      </c>
      <c r="F46" s="6">
        <v>14</v>
      </c>
      <c r="G46" s="6">
        <v>15</v>
      </c>
      <c r="H46" s="6">
        <v>16</v>
      </c>
      <c r="I46" s="6">
        <v>13</v>
      </c>
      <c r="J46" s="6">
        <v>15</v>
      </c>
      <c r="K46" s="6">
        <v>10</v>
      </c>
      <c r="L46" s="6">
        <v>15</v>
      </c>
      <c r="M46" s="6">
        <v>11</v>
      </c>
      <c r="N46" s="6">
        <v>6</v>
      </c>
      <c r="O46" s="6">
        <v>13</v>
      </c>
      <c r="P46" s="6">
        <v>12</v>
      </c>
      <c r="Q46" s="6">
        <v>7</v>
      </c>
      <c r="R46" s="6">
        <v>15</v>
      </c>
      <c r="S46" s="6">
        <v>0</v>
      </c>
      <c r="T46" s="6">
        <v>2</v>
      </c>
      <c r="U46" s="6">
        <v>7</v>
      </c>
      <c r="V46" s="6">
        <v>15</v>
      </c>
      <c r="W46" s="6">
        <v>13</v>
      </c>
      <c r="X46" s="6">
        <v>10</v>
      </c>
      <c r="Y46" s="6">
        <v>12</v>
      </c>
      <c r="Z46" s="6">
        <v>16</v>
      </c>
      <c r="AA46" s="6">
        <v>0</v>
      </c>
      <c r="AB46" s="6">
        <v>16</v>
      </c>
      <c r="AC46" s="6">
        <v>5</v>
      </c>
      <c r="AD46" s="6">
        <v>1</v>
      </c>
      <c r="AE46" s="6">
        <v>0</v>
      </c>
      <c r="AF46" s="6">
        <v>0</v>
      </c>
      <c r="AG46" s="6">
        <v>4</v>
      </c>
      <c r="AH46" s="6">
        <v>16</v>
      </c>
      <c r="AI46" s="6">
        <v>3</v>
      </c>
      <c r="AJ46" s="6">
        <v>14</v>
      </c>
      <c r="AK46" s="6">
        <v>15</v>
      </c>
      <c r="AL46" s="6">
        <v>15</v>
      </c>
      <c r="AM46" s="6">
        <v>15</v>
      </c>
      <c r="AN46" s="6">
        <v>15</v>
      </c>
      <c r="AO46" s="6">
        <v>15</v>
      </c>
      <c r="AP46" s="6">
        <v>0</v>
      </c>
      <c r="AQ46" s="6">
        <v>16</v>
      </c>
      <c r="AR46" s="6">
        <v>15</v>
      </c>
      <c r="AS46" s="6">
        <v>15</v>
      </c>
      <c r="AT46" s="6">
        <v>5</v>
      </c>
      <c r="AU46" s="6">
        <v>15</v>
      </c>
      <c r="AV46" s="6">
        <v>15</v>
      </c>
      <c r="AW46" s="6">
        <v>14</v>
      </c>
    </row>
    <row r="47" spans="1:49" x14ac:dyDescent="0.25">
      <c r="A47" t="s">
        <v>1764</v>
      </c>
      <c r="B47" s="6">
        <v>49.313000000000002</v>
      </c>
      <c r="C47" s="6">
        <v>0</v>
      </c>
      <c r="D47" s="6">
        <v>12.906000000000001</v>
      </c>
      <c r="E47" s="6">
        <v>30.361999999999998</v>
      </c>
      <c r="F47" s="6">
        <v>72.721999999999994</v>
      </c>
      <c r="G47" s="6">
        <v>57.365000000000002</v>
      </c>
      <c r="H47" s="6">
        <v>43.031999999999996</v>
      </c>
      <c r="I47" s="6">
        <v>32.456000000000003</v>
      </c>
      <c r="J47" s="6">
        <v>51.298999999999999</v>
      </c>
      <c r="K47" s="6">
        <v>10.23</v>
      </c>
      <c r="L47" s="6">
        <v>49.661000000000001</v>
      </c>
      <c r="M47" s="6">
        <v>37.322000000000003</v>
      </c>
      <c r="N47" s="6">
        <v>37.094999999999999</v>
      </c>
      <c r="O47" s="6">
        <v>83.194000000000003</v>
      </c>
      <c r="P47" s="6">
        <v>35.707000000000001</v>
      </c>
      <c r="Q47" s="6">
        <v>22.742999999999999</v>
      </c>
      <c r="R47" s="6">
        <v>45.357999999999997</v>
      </c>
      <c r="S47" s="6">
        <v>0</v>
      </c>
      <c r="T47" s="6">
        <v>7.8280000000000003</v>
      </c>
      <c r="U47" s="6">
        <v>12.263</v>
      </c>
      <c r="V47" s="6">
        <v>47.551000000000002</v>
      </c>
      <c r="W47" s="6">
        <v>28.462</v>
      </c>
      <c r="X47" s="6">
        <v>29.597999999999999</v>
      </c>
      <c r="Y47" s="6">
        <v>39.448999999999998</v>
      </c>
      <c r="Z47" s="6">
        <v>138.655</v>
      </c>
      <c r="AA47" s="6">
        <v>0</v>
      </c>
      <c r="AB47" s="6">
        <v>66.721000000000004</v>
      </c>
      <c r="AC47" s="6">
        <v>6.9960000000000004</v>
      </c>
      <c r="AD47" s="6">
        <v>19.95</v>
      </c>
      <c r="AE47" s="6">
        <v>0</v>
      </c>
      <c r="AF47" s="6">
        <v>0</v>
      </c>
      <c r="AG47" s="6">
        <v>12.597</v>
      </c>
      <c r="AH47" s="6">
        <v>163.34399999999999</v>
      </c>
      <c r="AI47" s="6">
        <v>12.834</v>
      </c>
      <c r="AJ47" s="6">
        <v>14.885</v>
      </c>
      <c r="AK47" s="6">
        <v>82.986000000000004</v>
      </c>
      <c r="AL47" s="6">
        <v>72.290000000000006</v>
      </c>
      <c r="AM47" s="6">
        <v>43.463999999999999</v>
      </c>
      <c r="AN47" s="6">
        <v>31.027999999999999</v>
      </c>
      <c r="AO47" s="6">
        <v>43.005000000000003</v>
      </c>
      <c r="AP47" s="6">
        <v>0</v>
      </c>
      <c r="AQ47" s="6">
        <v>57.735999999999997</v>
      </c>
      <c r="AR47" s="6">
        <v>58.66</v>
      </c>
      <c r="AS47" s="6">
        <v>50.642000000000003</v>
      </c>
      <c r="AT47" s="6">
        <v>22.137</v>
      </c>
      <c r="AU47" s="6">
        <v>47.466999999999999</v>
      </c>
      <c r="AV47" s="6">
        <v>72.415999999999997</v>
      </c>
      <c r="AW47" s="6">
        <v>41.567999999999998</v>
      </c>
    </row>
    <row r="49" spans="1:49" x14ac:dyDescent="0.25">
      <c r="A49" s="7" t="str">
        <f>J2</f>
        <v>MW 1063-5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2524</v>
      </c>
    </row>
    <row r="52" spans="1:49" x14ac:dyDescent="0.25">
      <c r="A52" t="s">
        <v>1709</v>
      </c>
      <c r="B52" s="38">
        <v>42531.527418981481</v>
      </c>
    </row>
    <row r="53" spans="1:49" x14ac:dyDescent="0.25">
      <c r="A53" t="s">
        <v>1710</v>
      </c>
      <c r="B53">
        <v>2403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0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16</v>
      </c>
      <c r="C56" s="6">
        <v>16</v>
      </c>
      <c r="D56" s="6">
        <v>11</v>
      </c>
      <c r="E56" s="6">
        <v>15</v>
      </c>
      <c r="F56" s="6">
        <v>13</v>
      </c>
      <c r="G56" s="6">
        <v>13</v>
      </c>
      <c r="H56" s="6">
        <v>13</v>
      </c>
      <c r="I56" s="6">
        <v>14</v>
      </c>
      <c r="J56" s="6">
        <v>16</v>
      </c>
      <c r="K56" s="6">
        <v>15</v>
      </c>
      <c r="L56" s="6">
        <v>10</v>
      </c>
      <c r="M56" s="6">
        <v>14</v>
      </c>
      <c r="N56" s="6">
        <v>12</v>
      </c>
      <c r="O56" s="6">
        <v>12</v>
      </c>
      <c r="P56" s="6">
        <v>14</v>
      </c>
      <c r="Q56" s="6">
        <v>16</v>
      </c>
      <c r="R56" s="6">
        <v>15</v>
      </c>
      <c r="S56" s="6">
        <v>16</v>
      </c>
      <c r="T56" s="6">
        <v>16</v>
      </c>
      <c r="U56" s="6">
        <v>12</v>
      </c>
      <c r="V56" s="6">
        <v>15</v>
      </c>
      <c r="W56" s="6">
        <v>13</v>
      </c>
      <c r="X56" s="6">
        <v>13</v>
      </c>
      <c r="Y56" s="6">
        <v>16</v>
      </c>
      <c r="Z56" s="6">
        <v>16</v>
      </c>
      <c r="AA56" s="6">
        <v>15</v>
      </c>
      <c r="AB56" s="6">
        <v>11</v>
      </c>
      <c r="AC56" s="6">
        <v>15</v>
      </c>
      <c r="AD56" s="6">
        <v>14</v>
      </c>
      <c r="AE56" s="6">
        <v>9</v>
      </c>
      <c r="AF56" s="6">
        <v>14</v>
      </c>
      <c r="AG56" s="6">
        <v>14</v>
      </c>
      <c r="AH56" s="6">
        <v>16</v>
      </c>
      <c r="AI56" s="6">
        <v>16</v>
      </c>
      <c r="AJ56" s="6">
        <v>16</v>
      </c>
      <c r="AK56" s="6">
        <v>16</v>
      </c>
      <c r="AL56" s="6">
        <v>16</v>
      </c>
      <c r="AM56" s="6">
        <v>15</v>
      </c>
      <c r="AN56" s="6">
        <v>16</v>
      </c>
      <c r="AO56" s="6">
        <v>14</v>
      </c>
      <c r="AP56" s="6">
        <v>16</v>
      </c>
      <c r="AQ56" s="6">
        <v>16</v>
      </c>
      <c r="AR56" s="6">
        <v>16</v>
      </c>
      <c r="AS56" s="6">
        <v>16</v>
      </c>
      <c r="AT56" s="6">
        <v>14</v>
      </c>
      <c r="AU56" s="6">
        <v>15</v>
      </c>
      <c r="AV56" s="6">
        <v>16</v>
      </c>
      <c r="AW56" s="6">
        <v>15</v>
      </c>
    </row>
    <row r="57" spans="1:49" x14ac:dyDescent="0.25">
      <c r="A57" t="s">
        <v>1764</v>
      </c>
      <c r="B57" s="6">
        <v>127.815</v>
      </c>
      <c r="C57" s="6">
        <v>130.61199999999999</v>
      </c>
      <c r="D57" s="6">
        <v>96.911000000000001</v>
      </c>
      <c r="E57" s="6">
        <v>82.105999999999995</v>
      </c>
      <c r="F57" s="6">
        <v>95.027000000000001</v>
      </c>
      <c r="G57" s="6">
        <v>106.17100000000001</v>
      </c>
      <c r="H57" s="6">
        <v>54.661999999999999</v>
      </c>
      <c r="I57" s="6">
        <v>50.356999999999999</v>
      </c>
      <c r="J57" s="6">
        <v>93.834000000000003</v>
      </c>
      <c r="K57" s="6">
        <v>81.290000000000006</v>
      </c>
      <c r="L57" s="6">
        <v>121.86</v>
      </c>
      <c r="M57" s="6">
        <v>95.144999999999996</v>
      </c>
      <c r="N57" s="6">
        <v>84.902000000000001</v>
      </c>
      <c r="O57" s="6">
        <v>66.153000000000006</v>
      </c>
      <c r="P57" s="6">
        <v>83.123000000000005</v>
      </c>
      <c r="Q57" s="6">
        <v>53.968000000000004</v>
      </c>
      <c r="R57" s="6">
        <v>136.87100000000001</v>
      </c>
      <c r="S57" s="6">
        <v>157.66200000000001</v>
      </c>
      <c r="T57" s="6">
        <v>111.25</v>
      </c>
      <c r="U57" s="6">
        <v>47.963000000000001</v>
      </c>
      <c r="V57" s="6">
        <v>85.402000000000001</v>
      </c>
      <c r="W57" s="6">
        <v>73.242999999999995</v>
      </c>
      <c r="X57" s="6">
        <v>126.461</v>
      </c>
      <c r="Y57" s="6">
        <v>78.887</v>
      </c>
      <c r="Z57" s="6">
        <v>142.809</v>
      </c>
      <c r="AA57" s="6">
        <v>117.66800000000001</v>
      </c>
      <c r="AB57" s="6">
        <v>101.01900000000001</v>
      </c>
      <c r="AC57" s="6">
        <v>103.053</v>
      </c>
      <c r="AD57" s="6">
        <v>67.268000000000001</v>
      </c>
      <c r="AE57" s="6">
        <v>77.971999999999994</v>
      </c>
      <c r="AF57" s="6">
        <v>112.149</v>
      </c>
      <c r="AG57" s="6">
        <v>68.105999999999995</v>
      </c>
      <c r="AH57" s="6">
        <v>109.85</v>
      </c>
      <c r="AI57" s="6">
        <v>148.124</v>
      </c>
      <c r="AJ57" s="6">
        <v>117.39400000000001</v>
      </c>
      <c r="AK57" s="6">
        <v>127.024</v>
      </c>
      <c r="AL57" s="6">
        <v>106.32299999999999</v>
      </c>
      <c r="AM57" s="6">
        <v>93.513000000000005</v>
      </c>
      <c r="AN57" s="6">
        <v>59.631999999999998</v>
      </c>
      <c r="AO57" s="6">
        <v>29.731999999999999</v>
      </c>
      <c r="AP57" s="6">
        <v>129.43</v>
      </c>
      <c r="AQ57" s="6">
        <v>143.34700000000001</v>
      </c>
      <c r="AR57" s="6">
        <v>82.171000000000006</v>
      </c>
      <c r="AS57" s="6">
        <v>94.301000000000002</v>
      </c>
      <c r="AT57" s="6">
        <v>76.709000000000003</v>
      </c>
      <c r="AU57" s="6">
        <v>73.007000000000005</v>
      </c>
      <c r="AV57" s="6">
        <v>59.454999999999998</v>
      </c>
      <c r="AW57" s="6">
        <v>47.755000000000003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2525</v>
      </c>
    </row>
    <row r="60" spans="1:49" x14ac:dyDescent="0.25">
      <c r="A60" t="s">
        <v>1709</v>
      </c>
      <c r="B60" s="38">
        <v>42531.525775462964</v>
      </c>
    </row>
    <row r="61" spans="1:49" x14ac:dyDescent="0.25">
      <c r="A61" t="s">
        <v>1710</v>
      </c>
      <c r="B61">
        <v>2401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16</v>
      </c>
      <c r="C64" s="6">
        <v>0</v>
      </c>
      <c r="D64" s="6">
        <v>9</v>
      </c>
      <c r="E64" s="6">
        <v>15</v>
      </c>
      <c r="F64" s="6">
        <v>13</v>
      </c>
      <c r="G64" s="6">
        <v>12</v>
      </c>
      <c r="H64" s="6">
        <v>11</v>
      </c>
      <c r="I64" s="6">
        <v>14</v>
      </c>
      <c r="J64" s="6">
        <v>16</v>
      </c>
      <c r="K64" s="6">
        <v>0</v>
      </c>
      <c r="L64" s="6">
        <v>9</v>
      </c>
      <c r="M64" s="6">
        <v>11</v>
      </c>
      <c r="N64" s="6">
        <v>12</v>
      </c>
      <c r="O64" s="6">
        <v>12</v>
      </c>
      <c r="P64" s="6">
        <v>13</v>
      </c>
      <c r="Q64" s="6">
        <v>16</v>
      </c>
      <c r="R64" s="6">
        <v>14</v>
      </c>
      <c r="S64" s="6">
        <v>0</v>
      </c>
      <c r="T64" s="6">
        <v>5</v>
      </c>
      <c r="U64" s="6">
        <v>4</v>
      </c>
      <c r="V64" s="6">
        <v>14</v>
      </c>
      <c r="W64" s="6">
        <v>13</v>
      </c>
      <c r="X64" s="6">
        <v>13</v>
      </c>
      <c r="Y64" s="6">
        <v>16</v>
      </c>
      <c r="Z64" s="6">
        <v>16</v>
      </c>
      <c r="AA64" s="6">
        <v>0</v>
      </c>
      <c r="AB64" s="6">
        <v>11</v>
      </c>
      <c r="AC64" s="6">
        <v>15</v>
      </c>
      <c r="AD64" s="6">
        <v>14</v>
      </c>
      <c r="AE64" s="6">
        <v>7</v>
      </c>
      <c r="AF64" s="6">
        <v>14</v>
      </c>
      <c r="AG64" s="6">
        <v>13</v>
      </c>
      <c r="AH64" s="6">
        <v>16</v>
      </c>
      <c r="AI64" s="6">
        <v>3</v>
      </c>
      <c r="AJ64" s="6">
        <v>14</v>
      </c>
      <c r="AK64" s="6">
        <v>15</v>
      </c>
      <c r="AL64" s="6">
        <v>15</v>
      </c>
      <c r="AM64" s="6">
        <v>12</v>
      </c>
      <c r="AN64" s="6">
        <v>16</v>
      </c>
      <c r="AO64" s="6">
        <v>14</v>
      </c>
      <c r="AP64" s="6">
        <v>0</v>
      </c>
      <c r="AQ64" s="6">
        <v>16</v>
      </c>
      <c r="AR64" s="6">
        <v>16</v>
      </c>
      <c r="AS64" s="6">
        <v>16</v>
      </c>
      <c r="AT64" s="6">
        <v>13</v>
      </c>
      <c r="AU64" s="6">
        <v>14</v>
      </c>
      <c r="AV64" s="6">
        <v>15</v>
      </c>
      <c r="AW64" s="6">
        <v>15</v>
      </c>
    </row>
    <row r="65" spans="1:49" x14ac:dyDescent="0.25">
      <c r="A65" t="s">
        <v>1764</v>
      </c>
      <c r="B65" s="6">
        <v>87.028999999999996</v>
      </c>
      <c r="C65" s="6">
        <v>0</v>
      </c>
      <c r="D65" s="6">
        <v>50.064999999999998</v>
      </c>
      <c r="E65" s="6">
        <v>39.674999999999997</v>
      </c>
      <c r="F65" s="6">
        <v>55.131</v>
      </c>
      <c r="G65" s="6">
        <v>70.186999999999998</v>
      </c>
      <c r="H65" s="6">
        <v>33.783999999999999</v>
      </c>
      <c r="I65" s="6">
        <v>42.180999999999997</v>
      </c>
      <c r="J65" s="6">
        <v>54.015000000000001</v>
      </c>
      <c r="K65" s="6">
        <v>0</v>
      </c>
      <c r="L65" s="6">
        <v>82.106999999999999</v>
      </c>
      <c r="M65" s="6">
        <v>46.732999999999997</v>
      </c>
      <c r="N65" s="6">
        <v>63.204999999999998</v>
      </c>
      <c r="O65" s="6">
        <v>41.725999999999999</v>
      </c>
      <c r="P65" s="6">
        <v>51.469000000000001</v>
      </c>
      <c r="Q65" s="6">
        <v>43.603999999999999</v>
      </c>
      <c r="R65" s="6">
        <v>76.313000000000002</v>
      </c>
      <c r="S65" s="6">
        <v>0</v>
      </c>
      <c r="T65" s="6">
        <v>8.2469999999999999</v>
      </c>
      <c r="U65" s="6">
        <v>11.676</v>
      </c>
      <c r="V65" s="6">
        <v>54.875</v>
      </c>
      <c r="W65" s="6">
        <v>58.866</v>
      </c>
      <c r="X65" s="6">
        <v>54.634999999999998</v>
      </c>
      <c r="Y65" s="6">
        <v>66.320999999999998</v>
      </c>
      <c r="Z65" s="6">
        <v>182.465</v>
      </c>
      <c r="AA65" s="6">
        <v>0</v>
      </c>
      <c r="AB65" s="6">
        <v>74.995999999999995</v>
      </c>
      <c r="AC65" s="6">
        <v>62.072000000000003</v>
      </c>
      <c r="AD65" s="6">
        <v>31.544</v>
      </c>
      <c r="AE65" s="6">
        <v>39.901000000000003</v>
      </c>
      <c r="AF65" s="6">
        <v>87.986999999999995</v>
      </c>
      <c r="AG65" s="6">
        <v>48.360999999999997</v>
      </c>
      <c r="AH65" s="6">
        <v>156.333</v>
      </c>
      <c r="AI65" s="6">
        <v>8.1549999999999994</v>
      </c>
      <c r="AJ65" s="6">
        <v>32.207999999999998</v>
      </c>
      <c r="AK65" s="6">
        <v>72.938000000000002</v>
      </c>
      <c r="AL65" s="6">
        <v>80.191999999999993</v>
      </c>
      <c r="AM65" s="6">
        <v>39.381999999999998</v>
      </c>
      <c r="AN65" s="6">
        <v>41.628</v>
      </c>
      <c r="AO65" s="6">
        <v>35.031999999999996</v>
      </c>
      <c r="AP65" s="6">
        <v>0</v>
      </c>
      <c r="AQ65" s="6">
        <v>94.978999999999999</v>
      </c>
      <c r="AR65" s="6">
        <v>60.33</v>
      </c>
      <c r="AS65" s="6">
        <v>51.695999999999998</v>
      </c>
      <c r="AT65" s="6">
        <v>51.662999999999997</v>
      </c>
      <c r="AU65" s="6">
        <v>57.994999999999997</v>
      </c>
      <c r="AV65" s="6">
        <v>45.722999999999999</v>
      </c>
      <c r="AW65" s="6">
        <v>47.164999999999999</v>
      </c>
    </row>
    <row r="67" spans="1:49" x14ac:dyDescent="0.25">
      <c r="A67" s="7" t="str">
        <f>J3</f>
        <v>MW 1072-7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2526</v>
      </c>
    </row>
    <row r="70" spans="1:49" x14ac:dyDescent="0.25">
      <c r="A70" t="s">
        <v>1709</v>
      </c>
      <c r="B70" s="38">
        <v>42531.532812500001</v>
      </c>
    </row>
    <row r="71" spans="1:49" x14ac:dyDescent="0.25">
      <c r="A71" t="s">
        <v>1710</v>
      </c>
      <c r="B71">
        <v>2403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16</v>
      </c>
      <c r="C74" s="6">
        <v>15</v>
      </c>
      <c r="D74" s="6">
        <v>15</v>
      </c>
      <c r="E74" s="6">
        <v>16</v>
      </c>
      <c r="F74" s="6">
        <v>16</v>
      </c>
      <c r="G74" s="6">
        <v>16</v>
      </c>
      <c r="H74" s="6">
        <v>16</v>
      </c>
      <c r="I74" s="6">
        <v>16</v>
      </c>
      <c r="J74" s="6">
        <v>15</v>
      </c>
      <c r="K74" s="6">
        <v>12</v>
      </c>
      <c r="L74" s="6">
        <v>16</v>
      </c>
      <c r="M74" s="6">
        <v>16</v>
      </c>
      <c r="N74" s="6">
        <v>16</v>
      </c>
      <c r="O74" s="6">
        <v>15</v>
      </c>
      <c r="P74" s="6">
        <v>16</v>
      </c>
      <c r="Q74" s="6">
        <v>16</v>
      </c>
      <c r="R74" s="6">
        <v>16</v>
      </c>
      <c r="S74" s="6">
        <v>11</v>
      </c>
      <c r="T74" s="6">
        <v>15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16</v>
      </c>
      <c r="AA74" s="6">
        <v>15</v>
      </c>
      <c r="AB74" s="6">
        <v>16</v>
      </c>
      <c r="AC74" s="6">
        <v>16</v>
      </c>
      <c r="AD74" s="6">
        <v>16</v>
      </c>
      <c r="AE74" s="6">
        <v>16</v>
      </c>
      <c r="AF74" s="6">
        <v>16</v>
      </c>
      <c r="AG74" s="6">
        <v>15</v>
      </c>
      <c r="AH74" s="6">
        <v>16</v>
      </c>
      <c r="AI74" s="6">
        <v>15</v>
      </c>
      <c r="AJ74" s="6">
        <v>15</v>
      </c>
      <c r="AK74" s="6">
        <v>16</v>
      </c>
      <c r="AL74" s="6">
        <v>16</v>
      </c>
      <c r="AM74" s="6">
        <v>16</v>
      </c>
      <c r="AN74" s="6">
        <v>15</v>
      </c>
      <c r="AO74" s="6">
        <v>16</v>
      </c>
      <c r="AP74" s="6">
        <v>16</v>
      </c>
      <c r="AQ74" s="6">
        <v>16</v>
      </c>
      <c r="AR74" s="6">
        <v>16</v>
      </c>
      <c r="AS74" s="6">
        <v>15</v>
      </c>
      <c r="AT74" s="6">
        <v>15</v>
      </c>
      <c r="AU74" s="6">
        <v>16</v>
      </c>
      <c r="AV74" s="6">
        <v>15</v>
      </c>
      <c r="AW74" s="6">
        <v>16</v>
      </c>
    </row>
    <row r="75" spans="1:49" x14ac:dyDescent="0.25">
      <c r="A75" t="s">
        <v>1764</v>
      </c>
      <c r="B75" s="6">
        <v>129.952</v>
      </c>
      <c r="C75" s="6">
        <v>111.557</v>
      </c>
      <c r="D75" s="6">
        <v>96.659000000000006</v>
      </c>
      <c r="E75" s="6">
        <v>173.429</v>
      </c>
      <c r="F75" s="6">
        <v>187.9</v>
      </c>
      <c r="G75" s="6">
        <v>114.524</v>
      </c>
      <c r="H75" s="6">
        <v>157.291</v>
      </c>
      <c r="I75" s="6">
        <v>152.631</v>
      </c>
      <c r="J75" s="6">
        <v>136.74700000000001</v>
      </c>
      <c r="K75" s="6">
        <v>150.91800000000001</v>
      </c>
      <c r="L75" s="6">
        <v>103.792</v>
      </c>
      <c r="M75" s="6">
        <v>110.38500000000001</v>
      </c>
      <c r="N75" s="6">
        <v>153.30500000000001</v>
      </c>
      <c r="O75" s="6">
        <v>205.74299999999999</v>
      </c>
      <c r="P75" s="6">
        <v>168.41800000000001</v>
      </c>
      <c r="Q75" s="6">
        <v>118.80500000000001</v>
      </c>
      <c r="R75" s="6">
        <v>144.583</v>
      </c>
      <c r="S75" s="6">
        <v>93.233000000000004</v>
      </c>
      <c r="T75" s="6">
        <v>106.494</v>
      </c>
      <c r="U75" s="6">
        <v>191.273</v>
      </c>
      <c r="V75" s="6">
        <v>191.976</v>
      </c>
      <c r="W75" s="6">
        <v>232.233</v>
      </c>
      <c r="X75" s="6">
        <v>144.376</v>
      </c>
      <c r="Y75" s="6">
        <v>172.82499999999999</v>
      </c>
      <c r="Z75" s="6">
        <v>185.53100000000001</v>
      </c>
      <c r="AA75" s="6">
        <v>83.716999999999999</v>
      </c>
      <c r="AB75" s="6">
        <v>110.883</v>
      </c>
      <c r="AC75" s="6">
        <v>122.324</v>
      </c>
      <c r="AD75" s="6">
        <v>161.96600000000001</v>
      </c>
      <c r="AE75" s="6">
        <v>113.663</v>
      </c>
      <c r="AF75" s="6">
        <v>172.86</v>
      </c>
      <c r="AG75" s="6">
        <v>146.45699999999999</v>
      </c>
      <c r="AH75" s="6">
        <v>121.032</v>
      </c>
      <c r="AI75" s="6">
        <v>163.429</v>
      </c>
      <c r="AJ75" s="6">
        <v>169.24</v>
      </c>
      <c r="AK75" s="6">
        <v>178.23500000000001</v>
      </c>
      <c r="AL75" s="6">
        <v>126.792</v>
      </c>
      <c r="AM75" s="6">
        <v>78.171000000000006</v>
      </c>
      <c r="AN75" s="6">
        <v>132.31800000000001</v>
      </c>
      <c r="AO75" s="6">
        <v>102.881</v>
      </c>
      <c r="AP75" s="6">
        <v>89.477000000000004</v>
      </c>
      <c r="AQ75" s="6">
        <v>135.601</v>
      </c>
      <c r="AR75" s="6">
        <v>134.13399999999999</v>
      </c>
      <c r="AS75" s="6">
        <v>102.806</v>
      </c>
      <c r="AT75" s="6">
        <v>100.76600000000001</v>
      </c>
      <c r="AU75" s="6">
        <v>103.254</v>
      </c>
      <c r="AV75" s="6">
        <v>161.67099999999999</v>
      </c>
      <c r="AW75" s="6">
        <v>141.92699999999999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2527</v>
      </c>
    </row>
    <row r="78" spans="1:49" x14ac:dyDescent="0.25">
      <c r="A78" t="s">
        <v>1709</v>
      </c>
      <c r="B78" s="38">
        <v>42531.531400462962</v>
      </c>
    </row>
    <row r="79" spans="1:49" x14ac:dyDescent="0.25">
      <c r="A79" t="s">
        <v>1710</v>
      </c>
      <c r="B79">
        <v>2403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16</v>
      </c>
      <c r="C82" s="6">
        <v>1</v>
      </c>
      <c r="D82" s="6">
        <v>15</v>
      </c>
      <c r="E82" s="6">
        <v>16</v>
      </c>
      <c r="F82" s="6">
        <v>16</v>
      </c>
      <c r="G82" s="6">
        <v>16</v>
      </c>
      <c r="H82" s="6">
        <v>16</v>
      </c>
      <c r="I82" s="6">
        <v>15</v>
      </c>
      <c r="J82" s="6">
        <v>15</v>
      </c>
      <c r="K82" s="6">
        <v>6</v>
      </c>
      <c r="L82" s="6">
        <v>16</v>
      </c>
      <c r="M82" s="6">
        <v>16</v>
      </c>
      <c r="N82" s="6">
        <v>16</v>
      </c>
      <c r="O82" s="6">
        <v>14</v>
      </c>
      <c r="P82" s="6">
        <v>16</v>
      </c>
      <c r="Q82" s="6">
        <v>16</v>
      </c>
      <c r="R82" s="6">
        <v>15</v>
      </c>
      <c r="S82" s="6">
        <v>0</v>
      </c>
      <c r="T82" s="6">
        <v>13</v>
      </c>
      <c r="U82" s="6">
        <v>16</v>
      </c>
      <c r="V82" s="6">
        <v>16</v>
      </c>
      <c r="W82" s="6">
        <v>16</v>
      </c>
      <c r="X82" s="6">
        <v>16</v>
      </c>
      <c r="Y82" s="6">
        <v>16</v>
      </c>
      <c r="Z82" s="6">
        <v>16</v>
      </c>
      <c r="AA82" s="6">
        <v>1</v>
      </c>
      <c r="AB82" s="6">
        <v>16</v>
      </c>
      <c r="AC82" s="6">
        <v>16</v>
      </c>
      <c r="AD82" s="6">
        <v>16</v>
      </c>
      <c r="AE82" s="6">
        <v>16</v>
      </c>
      <c r="AF82" s="6">
        <v>16</v>
      </c>
      <c r="AG82" s="6">
        <v>15</v>
      </c>
      <c r="AH82" s="6">
        <v>16</v>
      </c>
      <c r="AI82" s="6">
        <v>7</v>
      </c>
      <c r="AJ82" s="6">
        <v>15</v>
      </c>
      <c r="AK82" s="6">
        <v>16</v>
      </c>
      <c r="AL82" s="6">
        <v>16</v>
      </c>
      <c r="AM82" s="6">
        <v>16</v>
      </c>
      <c r="AN82" s="6">
        <v>15</v>
      </c>
      <c r="AO82" s="6">
        <v>15</v>
      </c>
      <c r="AP82" s="6">
        <v>0</v>
      </c>
      <c r="AQ82" s="6">
        <v>16</v>
      </c>
      <c r="AR82" s="6">
        <v>16</v>
      </c>
      <c r="AS82" s="6">
        <v>15</v>
      </c>
      <c r="AT82" s="6">
        <v>15</v>
      </c>
      <c r="AU82" s="6">
        <v>16</v>
      </c>
      <c r="AV82" s="6">
        <v>15</v>
      </c>
      <c r="AW82" s="6">
        <v>16</v>
      </c>
    </row>
    <row r="83" spans="1:49" x14ac:dyDescent="0.25">
      <c r="A83" t="s">
        <v>1764</v>
      </c>
      <c r="B83" s="6">
        <v>84.153999999999996</v>
      </c>
      <c r="C83" s="6">
        <v>6.4669999999999996</v>
      </c>
      <c r="D83" s="6">
        <v>22.934999999999999</v>
      </c>
      <c r="E83" s="6">
        <v>110.88800000000001</v>
      </c>
      <c r="F83" s="6">
        <v>112.38</v>
      </c>
      <c r="G83" s="6">
        <v>52.725000000000001</v>
      </c>
      <c r="H83" s="6">
        <v>111.35599999999999</v>
      </c>
      <c r="I83" s="6">
        <v>114.502</v>
      </c>
      <c r="J83" s="6">
        <v>81.488</v>
      </c>
      <c r="K83" s="6">
        <v>9.4469999999999992</v>
      </c>
      <c r="L83" s="6">
        <v>72.972999999999999</v>
      </c>
      <c r="M83" s="6">
        <v>42.686</v>
      </c>
      <c r="N83" s="6">
        <v>101.13800000000001</v>
      </c>
      <c r="O83" s="6">
        <v>85.075999999999993</v>
      </c>
      <c r="P83" s="6">
        <v>143.77699999999999</v>
      </c>
      <c r="Q83" s="6">
        <v>98.248999999999995</v>
      </c>
      <c r="R83" s="6">
        <v>56.716999999999999</v>
      </c>
      <c r="S83" s="6">
        <v>0</v>
      </c>
      <c r="T83" s="6">
        <v>17.562999999999999</v>
      </c>
      <c r="U83" s="6">
        <v>63.237000000000002</v>
      </c>
      <c r="V83" s="6">
        <v>72.168999999999997</v>
      </c>
      <c r="W83" s="6">
        <v>78.206999999999994</v>
      </c>
      <c r="X83" s="6">
        <v>115.44</v>
      </c>
      <c r="Y83" s="6">
        <v>131.49299999999999</v>
      </c>
      <c r="Z83" s="6">
        <v>228.86500000000001</v>
      </c>
      <c r="AA83" s="6">
        <v>7.391</v>
      </c>
      <c r="AB83" s="6">
        <v>78.38</v>
      </c>
      <c r="AC83" s="6">
        <v>52.728999999999999</v>
      </c>
      <c r="AD83" s="6">
        <v>122.455</v>
      </c>
      <c r="AE83" s="6">
        <v>80.617999999999995</v>
      </c>
      <c r="AF83" s="6">
        <v>122.066</v>
      </c>
      <c r="AG83" s="6">
        <v>111.119</v>
      </c>
      <c r="AH83" s="6">
        <v>221.31100000000001</v>
      </c>
      <c r="AI83" s="6">
        <v>6.67</v>
      </c>
      <c r="AJ83" s="6">
        <v>171.83</v>
      </c>
      <c r="AK83" s="6">
        <v>116.44199999999999</v>
      </c>
      <c r="AL83" s="6">
        <v>115.148</v>
      </c>
      <c r="AM83" s="6">
        <v>32.701000000000001</v>
      </c>
      <c r="AN83" s="6">
        <v>97.960999999999999</v>
      </c>
      <c r="AO83" s="6">
        <v>84.715999999999994</v>
      </c>
      <c r="AP83" s="6">
        <v>0</v>
      </c>
      <c r="AQ83" s="6">
        <v>110.846</v>
      </c>
      <c r="AR83" s="6">
        <v>117.041</v>
      </c>
      <c r="AS83" s="6">
        <v>75.010000000000005</v>
      </c>
      <c r="AT83" s="6">
        <v>86.79</v>
      </c>
      <c r="AU83" s="6">
        <v>64.043000000000006</v>
      </c>
      <c r="AV83" s="6">
        <v>123.825</v>
      </c>
      <c r="AW83" s="6">
        <v>112.53700000000001</v>
      </c>
    </row>
    <row r="85" spans="1:49" x14ac:dyDescent="0.25">
      <c r="A85" s="7" t="s">
        <v>1769</v>
      </c>
      <c r="B85" s="166" t="s">
        <v>1715</v>
      </c>
      <c r="C85" s="166" t="s">
        <v>1716</v>
      </c>
      <c r="D85" s="166" t="s">
        <v>1717</v>
      </c>
      <c r="E85" s="166" t="s">
        <v>1718</v>
      </c>
      <c r="F85" s="166" t="s">
        <v>1719</v>
      </c>
      <c r="G85" s="166" t="s">
        <v>1720</v>
      </c>
      <c r="H85" s="166" t="s">
        <v>1721</v>
      </c>
      <c r="I85" s="166" t="s">
        <v>1722</v>
      </c>
      <c r="J85" s="166" t="s">
        <v>1723</v>
      </c>
      <c r="K85" s="166" t="s">
        <v>1724</v>
      </c>
      <c r="L85" s="166" t="s">
        <v>1725</v>
      </c>
      <c r="M85" s="166" t="s">
        <v>1726</v>
      </c>
      <c r="N85" s="166" t="s">
        <v>1727</v>
      </c>
      <c r="O85" s="166" t="s">
        <v>1728</v>
      </c>
      <c r="P85" s="166" t="s">
        <v>1729</v>
      </c>
      <c r="Q85" s="166" t="s">
        <v>1730</v>
      </c>
      <c r="R85" s="166" t="s">
        <v>1731</v>
      </c>
      <c r="S85" s="166" t="s">
        <v>1732</v>
      </c>
      <c r="T85" s="166" t="s">
        <v>1733</v>
      </c>
      <c r="U85" s="166" t="s">
        <v>1734</v>
      </c>
      <c r="V85" s="166" t="s">
        <v>1735</v>
      </c>
      <c r="W85" s="166" t="s">
        <v>1736</v>
      </c>
      <c r="X85" s="166" t="s">
        <v>1737</v>
      </c>
      <c r="Y85" s="166" t="s">
        <v>1738</v>
      </c>
      <c r="Z85" s="166" t="s">
        <v>1739</v>
      </c>
      <c r="AA85" s="166" t="s">
        <v>1740</v>
      </c>
      <c r="AB85" s="166" t="s">
        <v>1741</v>
      </c>
      <c r="AC85" s="166" t="s">
        <v>1742</v>
      </c>
      <c r="AD85" s="166" t="s">
        <v>1743</v>
      </c>
      <c r="AE85" s="166" t="s">
        <v>1744</v>
      </c>
      <c r="AF85" s="166" t="s">
        <v>1745</v>
      </c>
      <c r="AG85" s="166" t="s">
        <v>1746</v>
      </c>
      <c r="AH85" s="166" t="s">
        <v>1747</v>
      </c>
      <c r="AI85" s="166" t="s">
        <v>1748</v>
      </c>
      <c r="AJ85" s="166" t="s">
        <v>1749</v>
      </c>
      <c r="AK85" s="166" t="s">
        <v>1750</v>
      </c>
      <c r="AL85" s="166" t="s">
        <v>1751</v>
      </c>
      <c r="AM85" s="166" t="s">
        <v>1752</v>
      </c>
      <c r="AN85" s="166" t="s">
        <v>1753</v>
      </c>
      <c r="AO85" s="166" t="s">
        <v>1754</v>
      </c>
      <c r="AP85" s="166" t="s">
        <v>1755</v>
      </c>
      <c r="AQ85" s="166" t="s">
        <v>1756</v>
      </c>
      <c r="AR85" s="166" t="s">
        <v>1757</v>
      </c>
      <c r="AS85" s="166" t="s">
        <v>1758</v>
      </c>
      <c r="AT85" s="166" t="s">
        <v>1759</v>
      </c>
      <c r="AU85" s="166" t="s">
        <v>1760</v>
      </c>
      <c r="AV85" s="166" t="s">
        <v>1761</v>
      </c>
      <c r="AW85" s="166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3">C46/C38*100</f>
        <v>0</v>
      </c>
      <c r="D86" s="108">
        <f t="shared" si="3"/>
        <v>53.333333333333336</v>
      </c>
      <c r="E86" s="108">
        <f t="shared" si="3"/>
        <v>86.666666666666671</v>
      </c>
      <c r="F86" s="108">
        <f t="shared" si="3"/>
        <v>93.333333333333329</v>
      </c>
      <c r="G86" s="108">
        <f t="shared" si="3"/>
        <v>100</v>
      </c>
      <c r="H86" s="108">
        <f t="shared" si="3"/>
        <v>100</v>
      </c>
      <c r="I86" s="108">
        <f t="shared" si="3"/>
        <v>100</v>
      </c>
      <c r="J86" s="108">
        <f t="shared" si="3"/>
        <v>93.75</v>
      </c>
      <c r="K86" s="108">
        <f t="shared" si="3"/>
        <v>66.666666666666657</v>
      </c>
      <c r="L86" s="108">
        <f t="shared" si="3"/>
        <v>93.75</v>
      </c>
      <c r="M86" s="108">
        <f t="shared" si="3"/>
        <v>100</v>
      </c>
      <c r="N86" s="108">
        <f t="shared" si="3"/>
        <v>85.714285714285708</v>
      </c>
      <c r="O86" s="108">
        <f t="shared" si="3"/>
        <v>92.857142857142861</v>
      </c>
      <c r="P86" s="108">
        <f t="shared" si="3"/>
        <v>100</v>
      </c>
      <c r="Q86" s="108">
        <f t="shared" si="3"/>
        <v>70</v>
      </c>
      <c r="R86" s="108">
        <f t="shared" si="3"/>
        <v>100</v>
      </c>
      <c r="S86" s="108">
        <f t="shared" si="3"/>
        <v>0</v>
      </c>
      <c r="T86" s="108">
        <f t="shared" si="3"/>
        <v>13.333333333333334</v>
      </c>
      <c r="U86" s="108">
        <f t="shared" si="3"/>
        <v>46.666666666666664</v>
      </c>
      <c r="V86" s="108">
        <f t="shared" si="3"/>
        <v>100</v>
      </c>
      <c r="W86" s="108">
        <f t="shared" si="3"/>
        <v>92.857142857142861</v>
      </c>
      <c r="X86" s="108">
        <f t="shared" si="3"/>
        <v>90.909090909090907</v>
      </c>
      <c r="Y86" s="108">
        <f t="shared" si="3"/>
        <v>92.307692307692307</v>
      </c>
      <c r="Z86" s="108">
        <f t="shared" si="3"/>
        <v>100</v>
      </c>
      <c r="AA86" s="108">
        <f t="shared" si="3"/>
        <v>0</v>
      </c>
      <c r="AB86" s="108">
        <f t="shared" si="3"/>
        <v>100</v>
      </c>
      <c r="AC86" s="108">
        <f t="shared" si="3"/>
        <v>41.666666666666671</v>
      </c>
      <c r="AD86" s="108">
        <f t="shared" si="3"/>
        <v>100</v>
      </c>
      <c r="AE86" s="108" t="e">
        <f t="shared" si="3"/>
        <v>#DIV/0!</v>
      </c>
      <c r="AF86" s="108" t="e">
        <f t="shared" si="3"/>
        <v>#DIV/0!</v>
      </c>
      <c r="AG86" s="108">
        <f t="shared" si="3"/>
        <v>66.666666666666657</v>
      </c>
      <c r="AH86" s="108">
        <f t="shared" si="3"/>
        <v>100</v>
      </c>
      <c r="AI86" s="108">
        <f t="shared" si="3"/>
        <v>18.75</v>
      </c>
      <c r="AJ86" s="108">
        <f t="shared" si="3"/>
        <v>87.5</v>
      </c>
      <c r="AK86" s="108">
        <f t="shared" si="3"/>
        <v>100</v>
      </c>
      <c r="AL86" s="108">
        <f t="shared" si="3"/>
        <v>100</v>
      </c>
      <c r="AM86" s="108">
        <f t="shared" si="3"/>
        <v>100</v>
      </c>
      <c r="AN86" s="108">
        <f t="shared" si="3"/>
        <v>93.75</v>
      </c>
      <c r="AO86" s="108">
        <f t="shared" si="3"/>
        <v>100</v>
      </c>
      <c r="AP86" s="108">
        <f t="shared" si="3"/>
        <v>0</v>
      </c>
      <c r="AQ86" s="108">
        <f t="shared" si="3"/>
        <v>100</v>
      </c>
      <c r="AR86" s="108">
        <f t="shared" si="3"/>
        <v>100</v>
      </c>
      <c r="AS86" s="108">
        <f t="shared" si="3"/>
        <v>93.75</v>
      </c>
      <c r="AT86" s="108">
        <f t="shared" si="3"/>
        <v>83.333333333333343</v>
      </c>
      <c r="AU86" s="108">
        <f t="shared" si="3"/>
        <v>93.75</v>
      </c>
      <c r="AV86" s="108">
        <f t="shared" si="3"/>
        <v>100</v>
      </c>
      <c r="AW86" s="108">
        <f t="shared" si="3"/>
        <v>93.333333333333329</v>
      </c>
    </row>
    <row r="87" spans="1:49" x14ac:dyDescent="0.25">
      <c r="A87" t="s">
        <v>1771</v>
      </c>
      <c r="B87" s="6">
        <f>B64/B56*100</f>
        <v>100</v>
      </c>
      <c r="C87" s="108">
        <f t="shared" ref="C87:AW87" si="4">C64/C56*100</f>
        <v>0</v>
      </c>
      <c r="D87" s="108">
        <f t="shared" si="4"/>
        <v>81.818181818181827</v>
      </c>
      <c r="E87" s="108">
        <f t="shared" si="4"/>
        <v>100</v>
      </c>
      <c r="F87" s="108">
        <f t="shared" si="4"/>
        <v>100</v>
      </c>
      <c r="G87" s="108">
        <f t="shared" si="4"/>
        <v>92.307692307692307</v>
      </c>
      <c r="H87" s="108">
        <f t="shared" si="4"/>
        <v>84.615384615384613</v>
      </c>
      <c r="I87" s="108">
        <f t="shared" si="4"/>
        <v>100</v>
      </c>
      <c r="J87" s="108">
        <f t="shared" si="4"/>
        <v>100</v>
      </c>
      <c r="K87" s="108">
        <f t="shared" si="4"/>
        <v>0</v>
      </c>
      <c r="L87" s="108">
        <f t="shared" si="4"/>
        <v>90</v>
      </c>
      <c r="M87" s="108">
        <f t="shared" si="4"/>
        <v>78.571428571428569</v>
      </c>
      <c r="N87" s="108">
        <f t="shared" si="4"/>
        <v>100</v>
      </c>
      <c r="O87" s="108">
        <f t="shared" si="4"/>
        <v>100</v>
      </c>
      <c r="P87" s="108">
        <f t="shared" si="4"/>
        <v>92.857142857142861</v>
      </c>
      <c r="Q87" s="108">
        <f t="shared" si="4"/>
        <v>100</v>
      </c>
      <c r="R87" s="108">
        <f t="shared" si="4"/>
        <v>93.333333333333329</v>
      </c>
      <c r="S87" s="108">
        <f t="shared" si="4"/>
        <v>0</v>
      </c>
      <c r="T87" s="108">
        <f t="shared" si="4"/>
        <v>31.25</v>
      </c>
      <c r="U87" s="108">
        <f t="shared" si="4"/>
        <v>33.333333333333329</v>
      </c>
      <c r="V87" s="108">
        <f t="shared" si="4"/>
        <v>93.333333333333329</v>
      </c>
      <c r="W87" s="108">
        <f t="shared" si="4"/>
        <v>100</v>
      </c>
      <c r="X87" s="108">
        <f t="shared" si="4"/>
        <v>100</v>
      </c>
      <c r="Y87" s="108">
        <f t="shared" si="4"/>
        <v>100</v>
      </c>
      <c r="Z87" s="108">
        <f t="shared" si="4"/>
        <v>100</v>
      </c>
      <c r="AA87" s="108">
        <f t="shared" si="4"/>
        <v>0</v>
      </c>
      <c r="AB87" s="108">
        <f t="shared" si="4"/>
        <v>100</v>
      </c>
      <c r="AC87" s="108">
        <f t="shared" si="4"/>
        <v>100</v>
      </c>
      <c r="AD87" s="108">
        <f t="shared" si="4"/>
        <v>100</v>
      </c>
      <c r="AE87" s="108">
        <f t="shared" si="4"/>
        <v>77.777777777777786</v>
      </c>
      <c r="AF87" s="108">
        <f t="shared" si="4"/>
        <v>100</v>
      </c>
      <c r="AG87" s="108">
        <f t="shared" si="4"/>
        <v>92.857142857142861</v>
      </c>
      <c r="AH87" s="108">
        <f t="shared" si="4"/>
        <v>100</v>
      </c>
      <c r="AI87" s="108">
        <f t="shared" si="4"/>
        <v>18.75</v>
      </c>
      <c r="AJ87" s="108">
        <f t="shared" si="4"/>
        <v>87.5</v>
      </c>
      <c r="AK87" s="108">
        <f t="shared" si="4"/>
        <v>93.75</v>
      </c>
      <c r="AL87" s="108">
        <f t="shared" si="4"/>
        <v>93.75</v>
      </c>
      <c r="AM87" s="108">
        <f t="shared" si="4"/>
        <v>80</v>
      </c>
      <c r="AN87" s="108">
        <f t="shared" si="4"/>
        <v>100</v>
      </c>
      <c r="AO87" s="108">
        <f t="shared" si="4"/>
        <v>100</v>
      </c>
      <c r="AP87" s="108">
        <f t="shared" si="4"/>
        <v>0</v>
      </c>
      <c r="AQ87" s="108">
        <f t="shared" si="4"/>
        <v>100</v>
      </c>
      <c r="AR87" s="108">
        <f t="shared" si="4"/>
        <v>100</v>
      </c>
      <c r="AS87" s="108">
        <f t="shared" si="4"/>
        <v>100</v>
      </c>
      <c r="AT87" s="108">
        <f t="shared" si="4"/>
        <v>92.857142857142861</v>
      </c>
      <c r="AU87" s="108">
        <f t="shared" si="4"/>
        <v>93.333333333333329</v>
      </c>
      <c r="AV87" s="108">
        <f t="shared" si="4"/>
        <v>93.75</v>
      </c>
      <c r="AW87" s="108">
        <f t="shared" si="4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5">C82/C74*100</f>
        <v>6.666666666666667</v>
      </c>
      <c r="D88" s="108">
        <f t="shared" si="5"/>
        <v>100</v>
      </c>
      <c r="E88" s="108">
        <f t="shared" si="5"/>
        <v>100</v>
      </c>
      <c r="F88" s="108">
        <f t="shared" si="5"/>
        <v>100</v>
      </c>
      <c r="G88" s="108">
        <f t="shared" si="5"/>
        <v>100</v>
      </c>
      <c r="H88" s="108">
        <f t="shared" si="5"/>
        <v>100</v>
      </c>
      <c r="I88" s="108">
        <f t="shared" si="5"/>
        <v>93.75</v>
      </c>
      <c r="J88" s="108">
        <f t="shared" si="5"/>
        <v>100</v>
      </c>
      <c r="K88" s="108">
        <f t="shared" si="5"/>
        <v>50</v>
      </c>
      <c r="L88" s="108">
        <f t="shared" si="5"/>
        <v>100</v>
      </c>
      <c r="M88" s="108">
        <f t="shared" si="5"/>
        <v>100</v>
      </c>
      <c r="N88" s="108">
        <f t="shared" si="5"/>
        <v>100</v>
      </c>
      <c r="O88" s="108">
        <f t="shared" si="5"/>
        <v>93.333333333333329</v>
      </c>
      <c r="P88" s="108">
        <f t="shared" si="5"/>
        <v>100</v>
      </c>
      <c r="Q88" s="108">
        <f t="shared" si="5"/>
        <v>100</v>
      </c>
      <c r="R88" s="108">
        <f t="shared" si="5"/>
        <v>93.75</v>
      </c>
      <c r="S88" s="108">
        <f t="shared" si="5"/>
        <v>0</v>
      </c>
      <c r="T88" s="108">
        <f t="shared" si="5"/>
        <v>86.666666666666671</v>
      </c>
      <c r="U88" s="108">
        <f t="shared" si="5"/>
        <v>100</v>
      </c>
      <c r="V88" s="108">
        <f t="shared" si="5"/>
        <v>100</v>
      </c>
      <c r="W88" s="108">
        <f t="shared" si="5"/>
        <v>100</v>
      </c>
      <c r="X88" s="108">
        <f t="shared" si="5"/>
        <v>100</v>
      </c>
      <c r="Y88" s="108">
        <f t="shared" si="5"/>
        <v>100</v>
      </c>
      <c r="Z88" s="108">
        <f t="shared" si="5"/>
        <v>100</v>
      </c>
      <c r="AA88" s="108">
        <f t="shared" si="5"/>
        <v>6.666666666666667</v>
      </c>
      <c r="AB88" s="108">
        <f t="shared" si="5"/>
        <v>100</v>
      </c>
      <c r="AC88" s="108">
        <f t="shared" si="5"/>
        <v>100</v>
      </c>
      <c r="AD88" s="108">
        <f t="shared" si="5"/>
        <v>100</v>
      </c>
      <c r="AE88" s="108">
        <f t="shared" si="5"/>
        <v>100</v>
      </c>
      <c r="AF88" s="108">
        <f t="shared" si="5"/>
        <v>100</v>
      </c>
      <c r="AG88" s="108">
        <f t="shared" si="5"/>
        <v>100</v>
      </c>
      <c r="AH88" s="108">
        <f t="shared" si="5"/>
        <v>100</v>
      </c>
      <c r="AI88" s="108">
        <f t="shared" si="5"/>
        <v>46.666666666666664</v>
      </c>
      <c r="AJ88" s="108">
        <f t="shared" si="5"/>
        <v>100</v>
      </c>
      <c r="AK88" s="108">
        <f t="shared" si="5"/>
        <v>100</v>
      </c>
      <c r="AL88" s="108">
        <f t="shared" si="5"/>
        <v>100</v>
      </c>
      <c r="AM88" s="108">
        <f t="shared" si="5"/>
        <v>100</v>
      </c>
      <c r="AN88" s="108">
        <f t="shared" si="5"/>
        <v>100</v>
      </c>
      <c r="AO88" s="108">
        <f t="shared" si="5"/>
        <v>93.75</v>
      </c>
      <c r="AP88" s="108">
        <f t="shared" si="5"/>
        <v>0</v>
      </c>
      <c r="AQ88" s="108">
        <f t="shared" si="5"/>
        <v>100</v>
      </c>
      <c r="AR88" s="108">
        <f t="shared" si="5"/>
        <v>100</v>
      </c>
      <c r="AS88" s="108">
        <f t="shared" si="5"/>
        <v>100</v>
      </c>
      <c r="AT88" s="108">
        <f t="shared" si="5"/>
        <v>100</v>
      </c>
      <c r="AU88" s="108">
        <f t="shared" si="5"/>
        <v>100</v>
      </c>
      <c r="AV88" s="108">
        <f t="shared" si="5"/>
        <v>100</v>
      </c>
      <c r="AW88" s="108">
        <f t="shared" si="5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4-Nonylphenol</v>
      </c>
      <c r="D89" s="7" t="str">
        <f>C89</f>
        <v>4-Nonylphenol</v>
      </c>
      <c r="E89" s="7" t="str">
        <f t="shared" ref="E89:I89" si="6">D89</f>
        <v>4-Nonylphenol</v>
      </c>
      <c r="F89" s="7" t="str">
        <f t="shared" si="6"/>
        <v>4-Nonylphenol</v>
      </c>
      <c r="G89" s="7" t="str">
        <f t="shared" si="6"/>
        <v>4-Nonylphenol</v>
      </c>
      <c r="H89" s="7" t="str">
        <f t="shared" si="6"/>
        <v>4-Nonylphenol</v>
      </c>
      <c r="I89" s="7" t="str">
        <f t="shared" si="6"/>
        <v>4-Nonylphenol</v>
      </c>
      <c r="J89" s="7" t="s">
        <v>1644</v>
      </c>
      <c r="K89" s="7" t="str">
        <f>G24</f>
        <v>Isoxaben</v>
      </c>
      <c r="L89" s="7" t="str">
        <f>K89</f>
        <v>Isoxaben</v>
      </c>
      <c r="M89" s="7" t="str">
        <f t="shared" ref="M89:Q89" si="7">L89</f>
        <v>Isoxaben</v>
      </c>
      <c r="N89" s="7" t="str">
        <f t="shared" si="7"/>
        <v>Isoxaben</v>
      </c>
      <c r="O89" s="7" t="str">
        <f t="shared" si="7"/>
        <v>Isoxaben</v>
      </c>
      <c r="P89" s="7" t="str">
        <f t="shared" si="7"/>
        <v>Isoxaben</v>
      </c>
      <c r="Q89" s="7" t="str">
        <f t="shared" si="7"/>
        <v>Isoxaben</v>
      </c>
      <c r="R89" s="7" t="s">
        <v>1644</v>
      </c>
      <c r="S89" s="7" t="str">
        <f>G25</f>
        <v>Triclosan</v>
      </c>
      <c r="T89" s="7" t="str">
        <f>S89</f>
        <v>Triclosan</v>
      </c>
      <c r="U89" s="7" t="str">
        <f t="shared" ref="U89:Y89" si="8">T89</f>
        <v>Triclosan</v>
      </c>
      <c r="V89" s="7" t="str">
        <f t="shared" si="8"/>
        <v>Triclosan</v>
      </c>
      <c r="W89" s="7" t="str">
        <f t="shared" si="8"/>
        <v>Triclosan</v>
      </c>
      <c r="X89" s="7" t="str">
        <f t="shared" si="8"/>
        <v>Triclosan</v>
      </c>
      <c r="Y89" s="7" t="str">
        <f t="shared" si="8"/>
        <v>Triclosan</v>
      </c>
      <c r="Z89" s="7" t="s">
        <v>1686</v>
      </c>
      <c r="AA89" s="7" t="str">
        <f>G26</f>
        <v>Mercuric chloride</v>
      </c>
      <c r="AB89" s="7" t="str">
        <f>AA89</f>
        <v>Mercuric chloride</v>
      </c>
      <c r="AC89" s="7" t="str">
        <f t="shared" ref="AC89:AG89" si="9">AB89</f>
        <v>Mercuric chloride</v>
      </c>
      <c r="AD89" s="7" t="str">
        <f t="shared" si="9"/>
        <v>Mercuric chloride</v>
      </c>
      <c r="AE89" s="7" t="str">
        <f t="shared" si="9"/>
        <v>Mercuric chloride</v>
      </c>
      <c r="AF89" s="7" t="str">
        <f t="shared" si="9"/>
        <v>Mercuric chloride</v>
      </c>
      <c r="AG89" s="7" t="str">
        <f t="shared" si="9"/>
        <v>Mercuric chloride</v>
      </c>
      <c r="AH89" s="7" t="s">
        <v>1686</v>
      </c>
      <c r="AI89" s="7" t="str">
        <f>G27</f>
        <v>HMR1171 trifluoroacetate (1:1)</v>
      </c>
      <c r="AJ89" s="7" t="str">
        <f>AI89</f>
        <v>HMR1171 trifluoroacetate (1:1)</v>
      </c>
      <c r="AK89" s="7" t="str">
        <f t="shared" ref="AK89:AO89" si="10">AJ89</f>
        <v>HMR1171 trifluoroacetate (1:1)</v>
      </c>
      <c r="AL89" s="7" t="str">
        <f t="shared" si="10"/>
        <v>HMR1171 trifluoroacetate (1:1)</v>
      </c>
      <c r="AM89" s="7" t="str">
        <f t="shared" si="10"/>
        <v>HMR1171 trifluoroacetate (1:1)</v>
      </c>
      <c r="AN89" s="7" t="str">
        <f t="shared" si="10"/>
        <v>HMR1171 trifluoroacetate (1:1)</v>
      </c>
      <c r="AO89" s="7" t="str">
        <f t="shared" si="10"/>
        <v>HMR1171 trifluoroacetate (1:1)</v>
      </c>
      <c r="AP89" s="7" t="s">
        <v>1794</v>
      </c>
      <c r="AQ89" s="7" t="str">
        <f>G28</f>
        <v>PharmaGSID_47333</v>
      </c>
      <c r="AR89" s="7" t="str">
        <f>AQ89</f>
        <v>PharmaGSID_47333</v>
      </c>
      <c r="AS89" s="7" t="str">
        <f t="shared" ref="AS89:AW89" si="11">AR89</f>
        <v>PharmaGSID_47333</v>
      </c>
      <c r="AT89" s="7" t="str">
        <f t="shared" si="11"/>
        <v>PharmaGSID_47333</v>
      </c>
      <c r="AU89" s="7" t="str">
        <f t="shared" si="11"/>
        <v>PharmaGSID_47333</v>
      </c>
      <c r="AV89" s="7" t="str">
        <f t="shared" si="11"/>
        <v>PharmaGSID_47333</v>
      </c>
      <c r="AW89" s="7" t="str">
        <f t="shared" si="11"/>
        <v>PharmaGSID_47333</v>
      </c>
    </row>
    <row r="90" spans="1:49" s="7" customFormat="1" x14ac:dyDescent="0.25">
      <c r="A90" s="7" t="s">
        <v>1773</v>
      </c>
      <c r="B90" s="166" t="s">
        <v>1786</v>
      </c>
      <c r="C90" s="166" t="s">
        <v>1785</v>
      </c>
      <c r="D90" s="166" t="s">
        <v>1779</v>
      </c>
      <c r="E90" s="166" t="s">
        <v>1803</v>
      </c>
      <c r="F90" s="166" t="s">
        <v>1804</v>
      </c>
      <c r="G90" s="166" t="s">
        <v>1805</v>
      </c>
      <c r="H90" s="166" t="s">
        <v>1802</v>
      </c>
      <c r="I90" s="166" t="s">
        <v>1899</v>
      </c>
      <c r="J90" s="166" t="s">
        <v>1786</v>
      </c>
      <c r="K90" s="166" t="s">
        <v>1785</v>
      </c>
      <c r="L90" s="166" t="s">
        <v>1779</v>
      </c>
      <c r="M90" s="166" t="s">
        <v>1803</v>
      </c>
      <c r="N90" s="166" t="s">
        <v>1804</v>
      </c>
      <c r="O90" s="166" t="s">
        <v>1805</v>
      </c>
      <c r="P90" s="166" t="s">
        <v>1802</v>
      </c>
      <c r="Q90" s="166" t="s">
        <v>1899</v>
      </c>
      <c r="R90" s="166" t="s">
        <v>1786</v>
      </c>
      <c r="S90" s="166" t="s">
        <v>1785</v>
      </c>
      <c r="T90" s="166" t="s">
        <v>1779</v>
      </c>
      <c r="U90" s="166" t="s">
        <v>1803</v>
      </c>
      <c r="V90" s="166" t="s">
        <v>1804</v>
      </c>
      <c r="W90" s="166" t="s">
        <v>1805</v>
      </c>
      <c r="X90" s="166" t="s">
        <v>1802</v>
      </c>
      <c r="Y90" s="166" t="s">
        <v>1899</v>
      </c>
      <c r="Z90" s="166" t="s">
        <v>2035</v>
      </c>
      <c r="AA90" s="166" t="s">
        <v>1785</v>
      </c>
      <c r="AB90" s="166" t="s">
        <v>1779</v>
      </c>
      <c r="AC90" s="166" t="s">
        <v>1803</v>
      </c>
      <c r="AD90" s="166" t="s">
        <v>1804</v>
      </c>
      <c r="AE90" s="166" t="s">
        <v>1805</v>
      </c>
      <c r="AF90" s="166" t="s">
        <v>1802</v>
      </c>
      <c r="AG90" s="166" t="s">
        <v>1899</v>
      </c>
      <c r="AH90" s="166" t="s">
        <v>2035</v>
      </c>
      <c r="AI90" s="166" t="s">
        <v>1785</v>
      </c>
      <c r="AJ90" s="166" t="s">
        <v>1779</v>
      </c>
      <c r="AK90" s="166" t="s">
        <v>1803</v>
      </c>
      <c r="AL90" s="166" t="s">
        <v>1804</v>
      </c>
      <c r="AM90" s="166" t="s">
        <v>1805</v>
      </c>
      <c r="AN90" s="166" t="s">
        <v>1802</v>
      </c>
      <c r="AO90" s="166" t="s">
        <v>1899</v>
      </c>
      <c r="AP90" s="166" t="s">
        <v>1786</v>
      </c>
      <c r="AQ90" s="166" t="s">
        <v>1785</v>
      </c>
      <c r="AR90" s="166" t="s">
        <v>1779</v>
      </c>
      <c r="AS90" s="166" t="s">
        <v>1803</v>
      </c>
      <c r="AT90" s="166" t="s">
        <v>1804</v>
      </c>
      <c r="AU90" s="166" t="s">
        <v>1805</v>
      </c>
      <c r="AV90" s="166" t="s">
        <v>1802</v>
      </c>
      <c r="AW90" s="166" t="s">
        <v>1899</v>
      </c>
    </row>
    <row r="91" spans="1:49" x14ac:dyDescent="0.25">
      <c r="A91" t="s">
        <v>1773</v>
      </c>
      <c r="B91" s="6">
        <f>AVERAGE(B86:B88)</f>
        <v>100</v>
      </c>
      <c r="C91" s="107">
        <f t="shared" ref="C91:AV91" si="12">AVERAGE(C86:C88)</f>
        <v>2.2222222222222223</v>
      </c>
      <c r="D91" s="108">
        <f t="shared" si="12"/>
        <v>78.383838383838381</v>
      </c>
      <c r="E91" s="108">
        <f t="shared" si="12"/>
        <v>95.555555555555557</v>
      </c>
      <c r="F91" s="108">
        <f t="shared" si="12"/>
        <v>97.777777777777771</v>
      </c>
      <c r="G91" s="108">
        <f t="shared" si="12"/>
        <v>97.435897435897445</v>
      </c>
      <c r="H91" s="108">
        <f t="shared" si="12"/>
        <v>94.871794871794876</v>
      </c>
      <c r="I91" s="108">
        <f t="shared" si="12"/>
        <v>97.916666666666671</v>
      </c>
      <c r="J91" s="108">
        <f t="shared" si="12"/>
        <v>97.916666666666671</v>
      </c>
      <c r="K91" s="108">
        <f t="shared" si="12"/>
        <v>38.888888888888886</v>
      </c>
      <c r="L91" s="108">
        <f t="shared" si="12"/>
        <v>94.583333333333329</v>
      </c>
      <c r="M91" s="108">
        <f t="shared" si="12"/>
        <v>92.857142857142847</v>
      </c>
      <c r="N91" s="108">
        <f t="shared" si="12"/>
        <v>95.238095238095241</v>
      </c>
      <c r="O91" s="108">
        <f t="shared" si="12"/>
        <v>95.396825396825406</v>
      </c>
      <c r="P91" s="108">
        <f t="shared" si="12"/>
        <v>97.619047619047635</v>
      </c>
      <c r="Q91" s="108">
        <f t="shared" si="12"/>
        <v>90</v>
      </c>
      <c r="R91" s="108">
        <f t="shared" si="12"/>
        <v>95.694444444444443</v>
      </c>
      <c r="S91" s="6">
        <f t="shared" si="12"/>
        <v>0</v>
      </c>
      <c r="T91" s="108">
        <f t="shared" si="12"/>
        <v>43.75</v>
      </c>
      <c r="U91" s="108">
        <f t="shared" si="12"/>
        <v>60</v>
      </c>
      <c r="V91" s="108">
        <f t="shared" si="12"/>
        <v>97.777777777777771</v>
      </c>
      <c r="W91" s="108">
        <f t="shared" si="12"/>
        <v>97.619047619047635</v>
      </c>
      <c r="X91" s="108">
        <f t="shared" si="12"/>
        <v>96.969696969696955</v>
      </c>
      <c r="Y91" s="108">
        <f t="shared" si="12"/>
        <v>97.435897435897445</v>
      </c>
      <c r="Z91" s="108">
        <f t="shared" si="12"/>
        <v>100</v>
      </c>
      <c r="AA91" s="108">
        <f t="shared" si="12"/>
        <v>2.2222222222222223</v>
      </c>
      <c r="AB91" s="108">
        <f t="shared" si="12"/>
        <v>100</v>
      </c>
      <c r="AC91" s="108">
        <f t="shared" si="12"/>
        <v>80.555555555555557</v>
      </c>
      <c r="AD91" s="108">
        <f t="shared" si="12"/>
        <v>100</v>
      </c>
      <c r="AE91" s="108" t="e">
        <f t="shared" si="12"/>
        <v>#DIV/0!</v>
      </c>
      <c r="AF91" s="108" t="e">
        <f t="shared" si="12"/>
        <v>#DIV/0!</v>
      </c>
      <c r="AG91" s="108">
        <f t="shared" si="12"/>
        <v>86.507936507936506</v>
      </c>
      <c r="AH91" s="108">
        <f t="shared" si="12"/>
        <v>100</v>
      </c>
      <c r="AI91" s="108">
        <f t="shared" si="12"/>
        <v>28.055555555555554</v>
      </c>
      <c r="AJ91" s="108">
        <f t="shared" si="12"/>
        <v>91.666666666666671</v>
      </c>
      <c r="AK91" s="108">
        <f t="shared" si="12"/>
        <v>97.916666666666671</v>
      </c>
      <c r="AL91" s="108">
        <f t="shared" si="12"/>
        <v>97.916666666666671</v>
      </c>
      <c r="AM91" s="108">
        <f t="shared" si="12"/>
        <v>93.333333333333329</v>
      </c>
      <c r="AN91" s="108">
        <f t="shared" si="12"/>
        <v>97.916666666666671</v>
      </c>
      <c r="AO91" s="108">
        <f t="shared" si="12"/>
        <v>97.916666666666671</v>
      </c>
      <c r="AP91" s="108">
        <f t="shared" si="12"/>
        <v>0</v>
      </c>
      <c r="AQ91" s="108">
        <f t="shared" si="12"/>
        <v>100</v>
      </c>
      <c r="AR91" s="108">
        <f t="shared" si="12"/>
        <v>100</v>
      </c>
      <c r="AS91" s="108">
        <f t="shared" si="12"/>
        <v>97.916666666666671</v>
      </c>
      <c r="AT91" s="108">
        <f t="shared" si="12"/>
        <v>92.063492063492063</v>
      </c>
      <c r="AU91" s="108">
        <f t="shared" si="12"/>
        <v>95.694444444444443</v>
      </c>
      <c r="AV91" s="108">
        <f t="shared" si="12"/>
        <v>97.916666666666671</v>
      </c>
      <c r="AW91" s="108">
        <f>AVERAGE(AW86,AW88)</f>
        <v>96.666666666666657</v>
      </c>
    </row>
    <row r="92" spans="1:49" x14ac:dyDescent="0.25">
      <c r="A92" t="s">
        <v>1774</v>
      </c>
      <c r="B92" s="6">
        <f>STDEV(B86:B88)</f>
        <v>0</v>
      </c>
      <c r="C92" s="107">
        <f t="shared" ref="C92:AV92" si="13">STDEV(C86:C88)</f>
        <v>3.8490017945975055</v>
      </c>
      <c r="D92" s="108">
        <f t="shared" si="13"/>
        <v>23.522127466774936</v>
      </c>
      <c r="E92" s="108">
        <f t="shared" si="13"/>
        <v>7.6980035891950074</v>
      </c>
      <c r="F92" s="108">
        <f t="shared" si="13"/>
        <v>3.8490017945975077</v>
      </c>
      <c r="G92" s="108">
        <f t="shared" si="13"/>
        <v>4.4411559168432753</v>
      </c>
      <c r="H92" s="108">
        <f t="shared" si="13"/>
        <v>8.8823118336865505</v>
      </c>
      <c r="I92" s="108">
        <f t="shared" si="13"/>
        <v>3.6084391824351609</v>
      </c>
      <c r="J92" s="108">
        <f t="shared" si="13"/>
        <v>3.6084391824351609</v>
      </c>
      <c r="K92" s="108">
        <f t="shared" si="13"/>
        <v>34.694433324435543</v>
      </c>
      <c r="L92" s="108">
        <f t="shared" si="13"/>
        <v>5.0518148554092255</v>
      </c>
      <c r="M92" s="108">
        <f t="shared" si="13"/>
        <v>12.371791482634938</v>
      </c>
      <c r="N92" s="108">
        <f t="shared" si="13"/>
        <v>8.2478609884232288</v>
      </c>
      <c r="O92" s="108">
        <f t="shared" si="13"/>
        <v>3.9935700398124205</v>
      </c>
      <c r="P92" s="108">
        <f t="shared" si="13"/>
        <v>4.12393049421161</v>
      </c>
      <c r="Q92" s="108">
        <f t="shared" si="13"/>
        <v>17.320508075688775</v>
      </c>
      <c r="R92" s="108">
        <f t="shared" si="13"/>
        <v>3.7345360165968771</v>
      </c>
      <c r="S92" s="6">
        <f t="shared" si="13"/>
        <v>0</v>
      </c>
      <c r="T92" s="108">
        <f t="shared" si="13"/>
        <v>38.231295353995598</v>
      </c>
      <c r="U92" s="108">
        <f t="shared" si="13"/>
        <v>35.276684147527874</v>
      </c>
      <c r="V92" s="108">
        <f t="shared" si="13"/>
        <v>3.8490017945975077</v>
      </c>
      <c r="W92" s="108">
        <f t="shared" si="13"/>
        <v>4.12393049421161</v>
      </c>
      <c r="X92" s="108">
        <f t="shared" si="13"/>
        <v>5.2486388108147812</v>
      </c>
      <c r="Y92" s="108">
        <f t="shared" si="13"/>
        <v>4.4411559168432753</v>
      </c>
      <c r="Z92" s="108">
        <f t="shared" si="13"/>
        <v>0</v>
      </c>
      <c r="AA92" s="108">
        <f t="shared" si="13"/>
        <v>3.8490017945975055</v>
      </c>
      <c r="AB92" s="108">
        <f t="shared" si="13"/>
        <v>0</v>
      </c>
      <c r="AC92" s="108">
        <f t="shared" si="13"/>
        <v>33.678765702728143</v>
      </c>
      <c r="AD92" s="108">
        <f t="shared" si="13"/>
        <v>0</v>
      </c>
      <c r="AE92" s="108" t="e">
        <f t="shared" si="13"/>
        <v>#DIV/0!</v>
      </c>
      <c r="AF92" s="108" t="e">
        <f t="shared" si="13"/>
        <v>#DIV/0!</v>
      </c>
      <c r="AG92" s="108">
        <f t="shared" si="13"/>
        <v>17.550273323409527</v>
      </c>
      <c r="AH92" s="108">
        <f t="shared" si="13"/>
        <v>0</v>
      </c>
      <c r="AI92" s="108">
        <f t="shared" si="13"/>
        <v>16.117695014877054</v>
      </c>
      <c r="AJ92" s="108">
        <f t="shared" si="13"/>
        <v>7.2168783648703219</v>
      </c>
      <c r="AK92" s="108">
        <f t="shared" si="13"/>
        <v>3.6084391824351609</v>
      </c>
      <c r="AL92" s="108">
        <f t="shared" si="13"/>
        <v>3.6084391824351609</v>
      </c>
      <c r="AM92" s="108">
        <f t="shared" si="13"/>
        <v>11.547005383792541</v>
      </c>
      <c r="AN92" s="108">
        <f t="shared" si="13"/>
        <v>3.6084391824351609</v>
      </c>
      <c r="AO92" s="108">
        <f t="shared" si="13"/>
        <v>3.6084391824351609</v>
      </c>
      <c r="AP92" s="108">
        <f t="shared" si="13"/>
        <v>0</v>
      </c>
      <c r="AQ92" s="108">
        <f t="shared" si="13"/>
        <v>0</v>
      </c>
      <c r="AR92" s="108">
        <f t="shared" si="13"/>
        <v>0</v>
      </c>
      <c r="AS92" s="108">
        <f t="shared" si="13"/>
        <v>3.6084391824351609</v>
      </c>
      <c r="AT92" s="108">
        <f t="shared" si="13"/>
        <v>8.3616299625815333</v>
      </c>
      <c r="AU92" s="108">
        <f t="shared" si="13"/>
        <v>3.7345360165968771</v>
      </c>
      <c r="AV92" s="108">
        <f t="shared" si="13"/>
        <v>3.6084391824351609</v>
      </c>
      <c r="AW92" s="108">
        <f>STDEV(AW86,AW88)</f>
        <v>4.7140452079103206</v>
      </c>
    </row>
    <row r="93" spans="1:49" x14ac:dyDescent="0.25">
      <c r="A93" t="s">
        <v>1775</v>
      </c>
      <c r="B93" s="6">
        <f>STDEV(B86:B88)/SQRT(3)</f>
        <v>0</v>
      </c>
      <c r="C93" s="107">
        <f t="shared" ref="C93:AV93" si="14">STDEV(C86:C88)/SQRT(3)</f>
        <v>2.2222222222222228</v>
      </c>
      <c r="D93" s="108">
        <f t="shared" si="14"/>
        <v>13.5805066248552</v>
      </c>
      <c r="E93" s="108">
        <f t="shared" si="14"/>
        <v>4.4444444444444429</v>
      </c>
      <c r="F93" s="108">
        <f t="shared" si="14"/>
        <v>2.2222222222222237</v>
      </c>
      <c r="G93" s="108">
        <f t="shared" si="14"/>
        <v>2.5641025641025643</v>
      </c>
      <c r="H93" s="108">
        <f t="shared" si="14"/>
        <v>5.1282051282051286</v>
      </c>
      <c r="I93" s="108">
        <f t="shared" si="14"/>
        <v>2.0833333333333335</v>
      </c>
      <c r="J93" s="108">
        <f t="shared" si="14"/>
        <v>2.0833333333333335</v>
      </c>
      <c r="K93" s="108">
        <f t="shared" si="14"/>
        <v>20.030840419244385</v>
      </c>
      <c r="L93" s="108">
        <f t="shared" si="14"/>
        <v>2.916666666666667</v>
      </c>
      <c r="M93" s="108">
        <f t="shared" si="14"/>
        <v>7.142857142857201</v>
      </c>
      <c r="N93" s="108">
        <f t="shared" si="14"/>
        <v>4.7619047619047645</v>
      </c>
      <c r="O93" s="108">
        <f t="shared" si="14"/>
        <v>2.3056887375133255</v>
      </c>
      <c r="P93" s="108">
        <f t="shared" si="14"/>
        <v>2.3809523809523796</v>
      </c>
      <c r="Q93" s="108">
        <f t="shared" si="14"/>
        <v>10.000000000000002</v>
      </c>
      <c r="R93" s="108">
        <f t="shared" si="14"/>
        <v>2.1561353744805598</v>
      </c>
      <c r="S93" s="6">
        <f t="shared" si="14"/>
        <v>0</v>
      </c>
      <c r="T93" s="108">
        <f t="shared" si="14"/>
        <v>22.07284866409745</v>
      </c>
      <c r="U93" s="108">
        <f t="shared" si="14"/>
        <v>20.367003088692623</v>
      </c>
      <c r="V93" s="108">
        <f t="shared" si="14"/>
        <v>2.2222222222222237</v>
      </c>
      <c r="W93" s="108">
        <f t="shared" si="14"/>
        <v>2.3809523809523796</v>
      </c>
      <c r="X93" s="108">
        <f t="shared" si="14"/>
        <v>3.0303030303030312</v>
      </c>
      <c r="Y93" s="108">
        <f t="shared" si="14"/>
        <v>2.5641025641025643</v>
      </c>
      <c r="Z93" s="108">
        <f t="shared" si="14"/>
        <v>0</v>
      </c>
      <c r="AA93" s="108">
        <f t="shared" si="14"/>
        <v>2.2222222222222228</v>
      </c>
      <c r="AB93" s="108">
        <f t="shared" si="14"/>
        <v>0</v>
      </c>
      <c r="AC93" s="108">
        <f t="shared" si="14"/>
        <v>19.444444444444429</v>
      </c>
      <c r="AD93" s="108">
        <f t="shared" si="14"/>
        <v>0</v>
      </c>
      <c r="AE93" s="108" t="e">
        <f t="shared" si="14"/>
        <v>#DIV/0!</v>
      </c>
      <c r="AF93" s="108" t="e">
        <f t="shared" si="14"/>
        <v>#DIV/0!</v>
      </c>
      <c r="AG93" s="108">
        <f t="shared" si="14"/>
        <v>10.132655027621999</v>
      </c>
      <c r="AH93" s="108">
        <f t="shared" si="14"/>
        <v>0</v>
      </c>
      <c r="AI93" s="108">
        <f t="shared" si="14"/>
        <v>9.3055555555555571</v>
      </c>
      <c r="AJ93" s="108">
        <f t="shared" si="14"/>
        <v>4.166666666666667</v>
      </c>
      <c r="AK93" s="108">
        <f t="shared" si="14"/>
        <v>2.0833333333333335</v>
      </c>
      <c r="AL93" s="108">
        <f t="shared" si="14"/>
        <v>2.0833333333333335</v>
      </c>
      <c r="AM93" s="108">
        <f t="shared" si="14"/>
        <v>6.6666666666666821</v>
      </c>
      <c r="AN93" s="108">
        <f t="shared" si="14"/>
        <v>2.0833333333333335</v>
      </c>
      <c r="AO93" s="108">
        <f t="shared" si="14"/>
        <v>2.0833333333333335</v>
      </c>
      <c r="AP93" s="108">
        <f t="shared" si="14"/>
        <v>0</v>
      </c>
      <c r="AQ93" s="108">
        <f t="shared" si="14"/>
        <v>0</v>
      </c>
      <c r="AR93" s="108">
        <f t="shared" si="14"/>
        <v>0</v>
      </c>
      <c r="AS93" s="108">
        <f t="shared" si="14"/>
        <v>2.0833333333333335</v>
      </c>
      <c r="AT93" s="108">
        <f t="shared" si="14"/>
        <v>4.8275893097604889</v>
      </c>
      <c r="AU93" s="108">
        <f t="shared" si="14"/>
        <v>2.1561353744805598</v>
      </c>
      <c r="AV93" s="108">
        <f t="shared" si="14"/>
        <v>2.0833333333333335</v>
      </c>
      <c r="AW93" s="108">
        <f>STDEV(AW86,AW88)/SQRT(3)</f>
        <v>2.721655269759089</v>
      </c>
    </row>
    <row r="96" spans="1:49" x14ac:dyDescent="0.25">
      <c r="A96" s="39" t="s">
        <v>1800</v>
      </c>
      <c r="B96" s="166" t="s">
        <v>1715</v>
      </c>
      <c r="C96" s="166" t="s">
        <v>1716</v>
      </c>
      <c r="D96" s="166" t="s">
        <v>1717</v>
      </c>
      <c r="E96" s="166" t="s">
        <v>1718</v>
      </c>
      <c r="F96" s="166" t="s">
        <v>1719</v>
      </c>
      <c r="G96" s="166" t="s">
        <v>1720</v>
      </c>
      <c r="H96" s="166" t="s">
        <v>1721</v>
      </c>
      <c r="I96" s="166" t="s">
        <v>1722</v>
      </c>
      <c r="J96" s="166" t="s">
        <v>1723</v>
      </c>
      <c r="K96" s="166" t="s">
        <v>1724</v>
      </c>
      <c r="L96" s="166" t="s">
        <v>1725</v>
      </c>
      <c r="M96" s="166" t="s">
        <v>1726</v>
      </c>
      <c r="N96" s="166" t="s">
        <v>1727</v>
      </c>
      <c r="O96" s="166" t="s">
        <v>1728</v>
      </c>
      <c r="P96" s="166" t="s">
        <v>1729</v>
      </c>
      <c r="Q96" s="166" t="s">
        <v>1730</v>
      </c>
      <c r="R96" s="166" t="s">
        <v>1731</v>
      </c>
      <c r="S96" s="166" t="s">
        <v>1732</v>
      </c>
      <c r="T96" s="166" t="s">
        <v>1733</v>
      </c>
      <c r="U96" s="166" t="s">
        <v>1734</v>
      </c>
      <c r="V96" s="166" t="s">
        <v>1735</v>
      </c>
      <c r="W96" s="166" t="s">
        <v>1736</v>
      </c>
      <c r="X96" s="166" t="s">
        <v>1737</v>
      </c>
      <c r="Y96" s="166" t="s">
        <v>1738</v>
      </c>
      <c r="Z96" s="166" t="s">
        <v>1739</v>
      </c>
      <c r="AA96" s="166" t="s">
        <v>1740</v>
      </c>
      <c r="AB96" s="166" t="s">
        <v>1741</v>
      </c>
      <c r="AC96" s="166" t="s">
        <v>1742</v>
      </c>
      <c r="AD96" s="166" t="s">
        <v>1743</v>
      </c>
      <c r="AE96" s="166" t="s">
        <v>1744</v>
      </c>
      <c r="AF96" s="166" t="s">
        <v>1745</v>
      </c>
      <c r="AG96" s="166" t="s">
        <v>1746</v>
      </c>
      <c r="AH96" s="166" t="s">
        <v>1747</v>
      </c>
      <c r="AI96" s="166" t="s">
        <v>1748</v>
      </c>
      <c r="AJ96" s="166" t="s">
        <v>1749</v>
      </c>
      <c r="AK96" s="166" t="s">
        <v>1750</v>
      </c>
      <c r="AL96" s="166" t="s">
        <v>1751</v>
      </c>
      <c r="AM96" s="166" t="s">
        <v>1752</v>
      </c>
      <c r="AN96" s="166" t="s">
        <v>1753</v>
      </c>
      <c r="AO96" s="166" t="s">
        <v>1754</v>
      </c>
      <c r="AP96" s="166" t="s">
        <v>1755</v>
      </c>
      <c r="AQ96" s="166" t="s">
        <v>1756</v>
      </c>
      <c r="AR96" s="166" t="s">
        <v>1757</v>
      </c>
      <c r="AS96" s="166" t="s">
        <v>1758</v>
      </c>
      <c r="AT96" s="166" t="s">
        <v>1759</v>
      </c>
      <c r="AU96" s="166" t="s">
        <v>1760</v>
      </c>
      <c r="AV96" s="166" t="s">
        <v>1761</v>
      </c>
      <c r="AW96" s="166" t="s">
        <v>1762</v>
      </c>
    </row>
    <row r="97" spans="1:49" x14ac:dyDescent="0.25">
      <c r="A97" t="s">
        <v>1770</v>
      </c>
      <c r="B97" s="108">
        <f>B47/B39*100</f>
        <v>60.126072961373389</v>
      </c>
      <c r="C97" s="108">
        <f t="shared" ref="C97:AW97" si="15">C47/C39*100</f>
        <v>0</v>
      </c>
      <c r="D97" s="108">
        <f t="shared" si="15"/>
        <v>20.07278835386338</v>
      </c>
      <c r="E97" s="108">
        <f t="shared" si="15"/>
        <v>72.118764845605696</v>
      </c>
      <c r="F97" s="108">
        <f t="shared" si="15"/>
        <v>78.418305728088328</v>
      </c>
      <c r="G97" s="108">
        <f t="shared" si="15"/>
        <v>52.63664975271373</v>
      </c>
      <c r="H97" s="108">
        <f t="shared" si="15"/>
        <v>63.224706884899064</v>
      </c>
      <c r="I97" s="108">
        <f t="shared" si="15"/>
        <v>63.087509232982164</v>
      </c>
      <c r="J97" s="108">
        <f t="shared" si="15"/>
        <v>48.730882492637981</v>
      </c>
      <c r="K97" s="108">
        <f t="shared" si="15"/>
        <v>9.3361563874641806</v>
      </c>
      <c r="L97" s="108">
        <f t="shared" si="15"/>
        <v>55.143352062004482</v>
      </c>
      <c r="M97" s="108">
        <f t="shared" si="15"/>
        <v>81.694210353507714</v>
      </c>
      <c r="N97" s="108">
        <f t="shared" si="15"/>
        <v>70.020952488815908</v>
      </c>
      <c r="O97" s="108">
        <f t="shared" si="15"/>
        <v>81.8741880880211</v>
      </c>
      <c r="P97" s="108">
        <f t="shared" si="15"/>
        <v>40.740952033225319</v>
      </c>
      <c r="Q97" s="108">
        <f t="shared" si="15"/>
        <v>67.86929274843331</v>
      </c>
      <c r="R97" s="108">
        <f t="shared" si="15"/>
        <v>96.736904965023029</v>
      </c>
      <c r="S97" s="108">
        <f t="shared" si="15"/>
        <v>0</v>
      </c>
      <c r="T97" s="108">
        <f t="shared" si="15"/>
        <v>7.1822444055013719</v>
      </c>
      <c r="U97" s="108">
        <f t="shared" si="15"/>
        <v>21.45869424466726</v>
      </c>
      <c r="V97" s="108">
        <f t="shared" si="15"/>
        <v>48.146573109362819</v>
      </c>
      <c r="W97" s="108">
        <f t="shared" si="15"/>
        <v>58.731763686263186</v>
      </c>
      <c r="X97" s="108">
        <f t="shared" si="15"/>
        <v>84.708508628831453</v>
      </c>
      <c r="Y97" s="108">
        <f t="shared" si="15"/>
        <v>91.005352034695946</v>
      </c>
      <c r="Z97" s="108">
        <f t="shared" si="15"/>
        <v>175.27304444556808</v>
      </c>
      <c r="AA97" s="108">
        <f t="shared" si="15"/>
        <v>0</v>
      </c>
      <c r="AB97" s="108">
        <f t="shared" si="15"/>
        <v>70.466282938163388</v>
      </c>
      <c r="AC97" s="108">
        <f t="shared" si="15"/>
        <v>25.277306066408933</v>
      </c>
      <c r="AD97" s="200"/>
      <c r="AE97" s="200"/>
      <c r="AF97" s="200"/>
      <c r="AG97" s="200"/>
      <c r="AH97" s="108">
        <f t="shared" si="15"/>
        <v>239.31082981715895</v>
      </c>
      <c r="AI97" s="108">
        <f t="shared" si="15"/>
        <v>18.0661326876786</v>
      </c>
      <c r="AJ97" s="108">
        <f t="shared" si="15"/>
        <v>13.219360568383658</v>
      </c>
      <c r="AK97" s="108">
        <f t="shared" si="15"/>
        <v>100.80536423599725</v>
      </c>
      <c r="AL97" s="108">
        <f t="shared" si="15"/>
        <v>81.80377956320018</v>
      </c>
      <c r="AM97" s="108">
        <f t="shared" si="15"/>
        <v>68.377251632187523</v>
      </c>
      <c r="AN97" s="108">
        <f t="shared" si="15"/>
        <v>53.142876717021203</v>
      </c>
      <c r="AO97" s="108">
        <f t="shared" si="15"/>
        <v>68.77168854844642</v>
      </c>
      <c r="AP97" s="108">
        <f t="shared" si="15"/>
        <v>0</v>
      </c>
      <c r="AQ97" s="108">
        <f t="shared" si="15"/>
        <v>88.199080368463669</v>
      </c>
      <c r="AR97" s="108">
        <f t="shared" si="15"/>
        <v>75.727453461051866</v>
      </c>
      <c r="AS97" s="108">
        <f t="shared" si="15"/>
        <v>64.359606537376408</v>
      </c>
      <c r="AT97" s="108">
        <f t="shared" si="15"/>
        <v>62.175598247387938</v>
      </c>
      <c r="AU97" s="108">
        <f t="shared" si="15"/>
        <v>74.582050153981527</v>
      </c>
      <c r="AV97" s="108">
        <f t="shared" si="15"/>
        <v>62.823482462761014</v>
      </c>
      <c r="AW97" s="108">
        <f t="shared" si="15"/>
        <v>70.231638704445231</v>
      </c>
    </row>
    <row r="98" spans="1:49" x14ac:dyDescent="0.25">
      <c r="A98" t="s">
        <v>1771</v>
      </c>
      <c r="B98" s="108">
        <f>B65/B57*100</f>
        <v>68.089817314086758</v>
      </c>
      <c r="C98" s="108">
        <f t="shared" ref="C98:AW98" si="16">C65/C57*100</f>
        <v>0</v>
      </c>
      <c r="D98" s="108">
        <f t="shared" si="16"/>
        <v>51.660802179319163</v>
      </c>
      <c r="E98" s="108">
        <f t="shared" si="16"/>
        <v>48.321681728497303</v>
      </c>
      <c r="F98" s="108">
        <f t="shared" si="16"/>
        <v>58.016142780472912</v>
      </c>
      <c r="G98" s="108">
        <f t="shared" si="16"/>
        <v>66.10750581608913</v>
      </c>
      <c r="H98" s="108">
        <f t="shared" si="16"/>
        <v>61.805276060151471</v>
      </c>
      <c r="I98" s="108">
        <f t="shared" si="16"/>
        <v>83.76392557142006</v>
      </c>
      <c r="J98" s="108">
        <f t="shared" si="16"/>
        <v>57.564422277639238</v>
      </c>
      <c r="K98" s="108">
        <f t="shared" si="16"/>
        <v>0</v>
      </c>
      <c r="L98" s="108">
        <f t="shared" si="16"/>
        <v>67.378138847858196</v>
      </c>
      <c r="M98" s="108">
        <f t="shared" si="16"/>
        <v>49.11766251510852</v>
      </c>
      <c r="N98" s="108">
        <f t="shared" si="16"/>
        <v>74.444653836187598</v>
      </c>
      <c r="O98" s="108">
        <f t="shared" si="16"/>
        <v>63.074992819675593</v>
      </c>
      <c r="P98" s="108">
        <f t="shared" si="16"/>
        <v>61.919083767428987</v>
      </c>
      <c r="Q98" s="108">
        <f t="shared" si="16"/>
        <v>80.79602727542246</v>
      </c>
      <c r="R98" s="108">
        <f t="shared" si="16"/>
        <v>55.755419336455489</v>
      </c>
      <c r="S98" s="108">
        <f t="shared" si="16"/>
        <v>0</v>
      </c>
      <c r="T98" s="108">
        <f t="shared" si="16"/>
        <v>7.4130337078651687</v>
      </c>
      <c r="U98" s="108">
        <f t="shared" si="16"/>
        <v>24.343764985509665</v>
      </c>
      <c r="V98" s="108">
        <f t="shared" si="16"/>
        <v>64.254935481604647</v>
      </c>
      <c r="W98" s="108">
        <f t="shared" si="16"/>
        <v>80.370820419698816</v>
      </c>
      <c r="X98" s="108">
        <f t="shared" si="16"/>
        <v>43.20304283534054</v>
      </c>
      <c r="Y98" s="108">
        <f t="shared" si="16"/>
        <v>84.07088620431756</v>
      </c>
      <c r="Z98" s="108">
        <f t="shared" si="16"/>
        <v>127.76855800404736</v>
      </c>
      <c r="AA98" s="108">
        <f t="shared" si="16"/>
        <v>0</v>
      </c>
      <c r="AB98" s="108">
        <f t="shared" si="16"/>
        <v>74.239499500094027</v>
      </c>
      <c r="AC98" s="108">
        <f t="shared" si="16"/>
        <v>60.233083947095189</v>
      </c>
      <c r="AD98" s="108">
        <f t="shared" si="16"/>
        <v>46.893024915264313</v>
      </c>
      <c r="AE98" s="200"/>
      <c r="AF98" s="108">
        <f t="shared" si="16"/>
        <v>78.455447663376404</v>
      </c>
      <c r="AG98" s="108">
        <f t="shared" si="16"/>
        <v>71.008428038645647</v>
      </c>
      <c r="AH98" s="108">
        <f t="shared" si="16"/>
        <v>142.31497496586255</v>
      </c>
      <c r="AI98" s="108">
        <f t="shared" si="16"/>
        <v>5.5055224001512242</v>
      </c>
      <c r="AJ98" s="108">
        <f t="shared" si="16"/>
        <v>27.435814436853668</v>
      </c>
      <c r="AK98" s="108">
        <f t="shared" si="16"/>
        <v>57.420644917495913</v>
      </c>
      <c r="AL98" s="108">
        <f t="shared" si="16"/>
        <v>75.423003489367304</v>
      </c>
      <c r="AM98" s="108">
        <f t="shared" si="16"/>
        <v>42.11393068343439</v>
      </c>
      <c r="AN98" s="108">
        <f t="shared" si="16"/>
        <v>69.808156694392281</v>
      </c>
      <c r="AO98" s="108">
        <f t="shared" si="16"/>
        <v>117.82591147585093</v>
      </c>
      <c r="AP98" s="108">
        <f t="shared" si="16"/>
        <v>0</v>
      </c>
      <c r="AQ98" s="108">
        <f t="shared" si="16"/>
        <v>66.258100971767803</v>
      </c>
      <c r="AR98" s="108">
        <f t="shared" si="16"/>
        <v>73.420063039271753</v>
      </c>
      <c r="AS98" s="108">
        <f t="shared" si="16"/>
        <v>54.820203391268386</v>
      </c>
      <c r="AT98" s="108">
        <f t="shared" si="16"/>
        <v>67.349333194279666</v>
      </c>
      <c r="AU98" s="108">
        <f t="shared" si="16"/>
        <v>79.437588176476211</v>
      </c>
      <c r="AV98" s="108">
        <f t="shared" si="16"/>
        <v>76.903540492809682</v>
      </c>
      <c r="AW98" s="108">
        <f t="shared" si="16"/>
        <v>98.764527274630922</v>
      </c>
    </row>
    <row r="99" spans="1:49" x14ac:dyDescent="0.25">
      <c r="A99" t="s">
        <v>1772</v>
      </c>
      <c r="B99" s="108">
        <f>B83/B75*100</f>
        <v>64.757756710169915</v>
      </c>
      <c r="C99" s="108">
        <f t="shared" ref="C99:AW99" si="17">C83/C75*100</f>
        <v>5.7970364925553746</v>
      </c>
      <c r="D99" s="108">
        <f t="shared" si="17"/>
        <v>23.727743924518148</v>
      </c>
      <c r="E99" s="108">
        <f t="shared" si="17"/>
        <v>63.938556988738917</v>
      </c>
      <c r="F99" s="108">
        <f t="shared" si="17"/>
        <v>59.808408728046828</v>
      </c>
      <c r="G99" s="108">
        <f t="shared" si="17"/>
        <v>46.038384967343084</v>
      </c>
      <c r="H99" s="108">
        <f t="shared" si="17"/>
        <v>70.796167612895843</v>
      </c>
      <c r="I99" s="108">
        <f t="shared" si="17"/>
        <v>75.018836278344509</v>
      </c>
      <c r="J99" s="108">
        <f t="shared" si="17"/>
        <v>59.590338362084715</v>
      </c>
      <c r="K99" s="108">
        <f t="shared" si="17"/>
        <v>6.2596906929590901</v>
      </c>
      <c r="L99" s="108">
        <f t="shared" si="17"/>
        <v>70.306960073994134</v>
      </c>
      <c r="M99" s="108">
        <f t="shared" si="17"/>
        <v>38.670109163382705</v>
      </c>
      <c r="N99" s="108">
        <f t="shared" si="17"/>
        <v>65.97175565050064</v>
      </c>
      <c r="O99" s="108">
        <f t="shared" si="17"/>
        <v>41.350617031928181</v>
      </c>
      <c r="P99" s="108">
        <f t="shared" si="17"/>
        <v>85.369141065681802</v>
      </c>
      <c r="Q99" s="108">
        <f t="shared" si="17"/>
        <v>82.69769790833719</v>
      </c>
      <c r="R99" s="108">
        <f t="shared" si="17"/>
        <v>39.227986692764709</v>
      </c>
      <c r="S99" s="108">
        <f t="shared" si="17"/>
        <v>0</v>
      </c>
      <c r="T99" s="108">
        <f t="shared" si="17"/>
        <v>16.492008939470768</v>
      </c>
      <c r="U99" s="108">
        <f t="shared" si="17"/>
        <v>33.061122061137752</v>
      </c>
      <c r="V99" s="108">
        <f t="shared" si="17"/>
        <v>37.592719923323749</v>
      </c>
      <c r="W99" s="108">
        <f t="shared" si="17"/>
        <v>33.676092544987142</v>
      </c>
      <c r="X99" s="108">
        <f t="shared" si="17"/>
        <v>79.957887737574111</v>
      </c>
      <c r="Y99" s="108">
        <f t="shared" si="17"/>
        <v>76.084478518732823</v>
      </c>
      <c r="Z99" s="108">
        <f t="shared" si="17"/>
        <v>123.35674361696967</v>
      </c>
      <c r="AA99" s="108">
        <f t="shared" si="17"/>
        <v>8.8285533404207026</v>
      </c>
      <c r="AB99" s="108">
        <f t="shared" si="17"/>
        <v>70.687120658712331</v>
      </c>
      <c r="AC99" s="108">
        <f t="shared" si="17"/>
        <v>43.106013537817603</v>
      </c>
      <c r="AD99" s="108">
        <f t="shared" si="17"/>
        <v>75.605373967375868</v>
      </c>
      <c r="AE99" s="108">
        <f t="shared" si="17"/>
        <v>70.927214660883493</v>
      </c>
      <c r="AF99" s="108">
        <f t="shared" si="17"/>
        <v>70.615527016082382</v>
      </c>
      <c r="AG99" s="108">
        <f t="shared" si="17"/>
        <v>75.87141618358973</v>
      </c>
      <c r="AH99" s="108">
        <f t="shared" si="17"/>
        <v>182.85329499636461</v>
      </c>
      <c r="AI99" s="108">
        <f t="shared" si="17"/>
        <v>4.0812830036284868</v>
      </c>
      <c r="AJ99" s="108">
        <f t="shared" si="17"/>
        <v>101.53037107066886</v>
      </c>
      <c r="AK99" s="108">
        <f t="shared" si="17"/>
        <v>65.330602855780285</v>
      </c>
      <c r="AL99" s="108">
        <f t="shared" si="17"/>
        <v>90.816455296864149</v>
      </c>
      <c r="AM99" s="108">
        <f t="shared" si="17"/>
        <v>41.832648936306299</v>
      </c>
      <c r="AN99" s="108">
        <f t="shared" si="17"/>
        <v>74.034522891821211</v>
      </c>
      <c r="AO99" s="108">
        <f t="shared" si="17"/>
        <v>82.343678618986985</v>
      </c>
      <c r="AP99" s="108">
        <f t="shared" si="17"/>
        <v>0</v>
      </c>
      <c r="AQ99" s="108">
        <f t="shared" si="17"/>
        <v>81.744234924521209</v>
      </c>
      <c r="AR99" s="108">
        <f t="shared" si="17"/>
        <v>87.256773077668598</v>
      </c>
      <c r="AS99" s="108">
        <f t="shared" si="17"/>
        <v>72.962667548586666</v>
      </c>
      <c r="AT99" s="108">
        <f t="shared" si="17"/>
        <v>86.130242343647652</v>
      </c>
      <c r="AU99" s="108">
        <f t="shared" si="17"/>
        <v>62.024715749510918</v>
      </c>
      <c r="AV99" s="108">
        <f t="shared" si="17"/>
        <v>76.590730557737629</v>
      </c>
      <c r="AW99" s="108">
        <f t="shared" si="17"/>
        <v>79.292171327513444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4-Nonylphenol</v>
      </c>
      <c r="D100" s="7" t="str">
        <f t="shared" ref="D100:AW100" si="18">D89</f>
        <v>4-Nonylphenol</v>
      </c>
      <c r="E100" s="7" t="str">
        <f t="shared" si="18"/>
        <v>4-Nonylphenol</v>
      </c>
      <c r="F100" s="7" t="str">
        <f t="shared" si="18"/>
        <v>4-Nonylphenol</v>
      </c>
      <c r="G100" s="7" t="str">
        <f t="shared" si="18"/>
        <v>4-Nonylphenol</v>
      </c>
      <c r="H100" s="7" t="str">
        <f t="shared" si="18"/>
        <v>4-Nonylphenol</v>
      </c>
      <c r="I100" s="7" t="str">
        <f t="shared" si="18"/>
        <v>4-Nonylphenol</v>
      </c>
      <c r="J100" s="7" t="str">
        <f t="shared" si="18"/>
        <v>DMSO</v>
      </c>
      <c r="K100" s="7" t="str">
        <f>K89</f>
        <v>Isoxaben</v>
      </c>
      <c r="L100" s="7" t="str">
        <f t="shared" si="18"/>
        <v>Isoxaben</v>
      </c>
      <c r="M100" s="7" t="str">
        <f t="shared" si="18"/>
        <v>Isoxaben</v>
      </c>
      <c r="N100" s="7" t="str">
        <f t="shared" si="18"/>
        <v>Isoxaben</v>
      </c>
      <c r="O100" s="7" t="str">
        <f t="shared" si="18"/>
        <v>Isoxaben</v>
      </c>
      <c r="P100" s="7" t="str">
        <f t="shared" si="18"/>
        <v>Isoxaben</v>
      </c>
      <c r="Q100" s="7" t="str">
        <f t="shared" si="18"/>
        <v>Isoxaben</v>
      </c>
      <c r="R100" s="7" t="str">
        <f t="shared" si="18"/>
        <v>DMSO</v>
      </c>
      <c r="S100" s="7" t="str">
        <f t="shared" si="18"/>
        <v>Triclosan</v>
      </c>
      <c r="T100" s="7" t="str">
        <f t="shared" si="18"/>
        <v>Triclosan</v>
      </c>
      <c r="U100" s="7" t="str">
        <f t="shared" si="18"/>
        <v>Triclosan</v>
      </c>
      <c r="V100" s="7" t="str">
        <f t="shared" si="18"/>
        <v>Triclosan</v>
      </c>
      <c r="W100" s="7" t="str">
        <f t="shared" si="18"/>
        <v>Triclosan</v>
      </c>
      <c r="X100" s="7" t="str">
        <f t="shared" si="18"/>
        <v>Triclosan</v>
      </c>
      <c r="Y100" s="7" t="str">
        <f t="shared" si="18"/>
        <v>Triclosan</v>
      </c>
      <c r="Z100" s="7" t="str">
        <f t="shared" si="18"/>
        <v>BIC</v>
      </c>
      <c r="AA100" s="7" t="str">
        <f t="shared" si="18"/>
        <v>Mercuric chloride</v>
      </c>
      <c r="AB100" s="7" t="str">
        <f t="shared" si="18"/>
        <v>Mercuric chloride</v>
      </c>
      <c r="AC100" s="7" t="str">
        <f t="shared" si="18"/>
        <v>Mercuric chloride</v>
      </c>
      <c r="AD100" s="7" t="str">
        <f t="shared" si="18"/>
        <v>Mercuric chloride</v>
      </c>
      <c r="AE100" s="7" t="str">
        <f t="shared" si="18"/>
        <v>Mercuric chloride</v>
      </c>
      <c r="AF100" s="7" t="str">
        <f t="shared" si="18"/>
        <v>Mercuric chloride</v>
      </c>
      <c r="AG100" s="7" t="str">
        <f t="shared" si="18"/>
        <v>Mercuric chloride</v>
      </c>
      <c r="AH100" s="7" t="str">
        <f t="shared" si="18"/>
        <v>BIC</v>
      </c>
      <c r="AI100" s="7" t="str">
        <f t="shared" si="18"/>
        <v>HMR1171 trifluoroacetate (1:1)</v>
      </c>
      <c r="AJ100" s="7" t="str">
        <f t="shared" si="18"/>
        <v>HMR1171 trifluoroacetate (1:1)</v>
      </c>
      <c r="AK100" s="7" t="str">
        <f t="shared" si="18"/>
        <v>HMR1171 trifluoroacetate (1:1)</v>
      </c>
      <c r="AL100" s="7" t="str">
        <f t="shared" si="18"/>
        <v>HMR1171 trifluoroacetate (1:1)</v>
      </c>
      <c r="AM100" s="7" t="str">
        <f t="shared" si="18"/>
        <v>HMR1171 trifluoroacetate (1:1)</v>
      </c>
      <c r="AN100" s="7" t="str">
        <f t="shared" si="18"/>
        <v>HMR1171 trifluoroacetate (1:1)</v>
      </c>
      <c r="AO100" s="7" t="str">
        <f t="shared" si="18"/>
        <v>HMR1171 trifluoroacetate (1:1)</v>
      </c>
      <c r="AP100" s="7" t="str">
        <f t="shared" si="18"/>
        <v>Lysis</v>
      </c>
      <c r="AQ100" s="7" t="str">
        <f t="shared" si="18"/>
        <v>PharmaGSID_47333</v>
      </c>
      <c r="AR100" s="7" t="str">
        <f t="shared" si="18"/>
        <v>PharmaGSID_47333</v>
      </c>
      <c r="AS100" s="7" t="str">
        <f t="shared" si="18"/>
        <v>PharmaGSID_47333</v>
      </c>
      <c r="AT100" s="7" t="str">
        <f t="shared" si="18"/>
        <v>PharmaGSID_47333</v>
      </c>
      <c r="AU100" s="7" t="str">
        <f t="shared" si="18"/>
        <v>PharmaGSID_47333</v>
      </c>
      <c r="AV100" s="7" t="str">
        <f t="shared" si="18"/>
        <v>PharmaGSID_47333</v>
      </c>
      <c r="AW100" s="7" t="str">
        <f t="shared" si="18"/>
        <v>PharmaGSID_47333</v>
      </c>
    </row>
    <row r="101" spans="1:49" s="7" customFormat="1" x14ac:dyDescent="0.25">
      <c r="A101" s="7" t="s">
        <v>1773</v>
      </c>
      <c r="B101" s="166" t="s">
        <v>1786</v>
      </c>
      <c r="C101" s="166" t="s">
        <v>1785</v>
      </c>
      <c r="D101" s="166" t="s">
        <v>1779</v>
      </c>
      <c r="E101" s="166" t="s">
        <v>1803</v>
      </c>
      <c r="F101" s="166" t="s">
        <v>1804</v>
      </c>
      <c r="G101" s="166" t="s">
        <v>1805</v>
      </c>
      <c r="H101" s="166" t="s">
        <v>1802</v>
      </c>
      <c r="I101" s="166" t="s">
        <v>1899</v>
      </c>
      <c r="J101" s="166" t="s">
        <v>1786</v>
      </c>
      <c r="K101" s="166" t="s">
        <v>1785</v>
      </c>
      <c r="L101" s="166" t="s">
        <v>1779</v>
      </c>
      <c r="M101" s="166" t="s">
        <v>1803</v>
      </c>
      <c r="N101" s="166" t="s">
        <v>1804</v>
      </c>
      <c r="O101" s="166" t="s">
        <v>1805</v>
      </c>
      <c r="P101" s="166" t="s">
        <v>1802</v>
      </c>
      <c r="Q101" s="166" t="s">
        <v>1899</v>
      </c>
      <c r="R101" s="166" t="s">
        <v>1786</v>
      </c>
      <c r="S101" s="166" t="s">
        <v>1785</v>
      </c>
      <c r="T101" s="166" t="s">
        <v>1779</v>
      </c>
      <c r="U101" s="166" t="s">
        <v>1803</v>
      </c>
      <c r="V101" s="166" t="s">
        <v>1804</v>
      </c>
      <c r="W101" s="166" t="s">
        <v>1805</v>
      </c>
      <c r="X101" s="166" t="s">
        <v>1802</v>
      </c>
      <c r="Y101" s="166" t="s">
        <v>1899</v>
      </c>
      <c r="Z101" s="166" t="s">
        <v>2035</v>
      </c>
      <c r="AA101" s="166" t="s">
        <v>1785</v>
      </c>
      <c r="AB101" s="166" t="s">
        <v>1779</v>
      </c>
      <c r="AC101" s="166" t="s">
        <v>1803</v>
      </c>
      <c r="AD101" s="166" t="s">
        <v>1804</v>
      </c>
      <c r="AE101" s="166" t="s">
        <v>1805</v>
      </c>
      <c r="AF101" s="166" t="s">
        <v>1802</v>
      </c>
      <c r="AG101" s="166" t="s">
        <v>1899</v>
      </c>
      <c r="AH101" s="166" t="s">
        <v>2035</v>
      </c>
      <c r="AI101" s="166" t="s">
        <v>1785</v>
      </c>
      <c r="AJ101" s="166" t="s">
        <v>1779</v>
      </c>
      <c r="AK101" s="166" t="s">
        <v>1803</v>
      </c>
      <c r="AL101" s="166" t="s">
        <v>1804</v>
      </c>
      <c r="AM101" s="166" t="s">
        <v>1805</v>
      </c>
      <c r="AN101" s="166" t="s">
        <v>1802</v>
      </c>
      <c r="AO101" s="166" t="s">
        <v>1899</v>
      </c>
      <c r="AP101" s="166" t="s">
        <v>1786</v>
      </c>
      <c r="AQ101" s="166" t="s">
        <v>1785</v>
      </c>
      <c r="AR101" s="166" t="s">
        <v>1779</v>
      </c>
      <c r="AS101" s="166" t="s">
        <v>1803</v>
      </c>
      <c r="AT101" s="166" t="s">
        <v>1804</v>
      </c>
      <c r="AU101" s="166" t="s">
        <v>1805</v>
      </c>
      <c r="AV101" s="166" t="s">
        <v>1802</v>
      </c>
      <c r="AW101" s="166" t="s">
        <v>1899</v>
      </c>
    </row>
    <row r="102" spans="1:49" x14ac:dyDescent="0.25">
      <c r="A102" t="s">
        <v>1773</v>
      </c>
      <c r="B102" s="108">
        <f>AVERAGE(B97:B99)</f>
        <v>64.324548995210023</v>
      </c>
      <c r="C102" s="108">
        <f t="shared" ref="C102:AV102" si="19">AVERAGE(C97:C99)</f>
        <v>1.9323454975184582</v>
      </c>
      <c r="D102" s="108">
        <f t="shared" si="19"/>
        <v>31.820444819233561</v>
      </c>
      <c r="E102" s="108">
        <f t="shared" si="19"/>
        <v>61.459667854280639</v>
      </c>
      <c r="F102" s="108">
        <f t="shared" si="19"/>
        <v>65.41428574553602</v>
      </c>
      <c r="G102" s="108">
        <f t="shared" si="19"/>
        <v>54.927513512048648</v>
      </c>
      <c r="H102" s="108">
        <f t="shared" si="19"/>
        <v>65.275383519315469</v>
      </c>
      <c r="I102" s="108">
        <f t="shared" si="19"/>
        <v>73.956757027582242</v>
      </c>
      <c r="J102" s="108">
        <f t="shared" si="19"/>
        <v>55.295214377453981</v>
      </c>
      <c r="K102" s="108">
        <f t="shared" si="19"/>
        <v>5.1986156934744239</v>
      </c>
      <c r="L102" s="108">
        <f t="shared" si="19"/>
        <v>64.276150327952266</v>
      </c>
      <c r="M102" s="108">
        <f t="shared" si="19"/>
        <v>56.493994010666313</v>
      </c>
      <c r="N102" s="108">
        <f t="shared" si="19"/>
        <v>70.145787325168044</v>
      </c>
      <c r="O102" s="108">
        <f t="shared" si="19"/>
        <v>62.099932646541625</v>
      </c>
      <c r="P102" s="108">
        <f t="shared" si="19"/>
        <v>62.676392288778707</v>
      </c>
      <c r="Q102" s="108">
        <f t="shared" si="19"/>
        <v>77.121005977397658</v>
      </c>
      <c r="R102" s="108">
        <f t="shared" si="19"/>
        <v>63.906770331414407</v>
      </c>
      <c r="S102" s="108">
        <f t="shared" si="19"/>
        <v>0</v>
      </c>
      <c r="T102" s="108">
        <f t="shared" si="19"/>
        <v>10.362429017612437</v>
      </c>
      <c r="U102" s="108">
        <f t="shared" si="19"/>
        <v>26.287860430438226</v>
      </c>
      <c r="V102" s="108">
        <f t="shared" si="19"/>
        <v>49.998076171430405</v>
      </c>
      <c r="W102" s="108">
        <f t="shared" si="19"/>
        <v>57.592892216983046</v>
      </c>
      <c r="X102" s="108">
        <f t="shared" si="19"/>
        <v>69.289813067248701</v>
      </c>
      <c r="Y102" s="108">
        <f t="shared" si="19"/>
        <v>83.720238919248771</v>
      </c>
      <c r="Z102" s="108">
        <f t="shared" si="19"/>
        <v>142.13278202219502</v>
      </c>
      <c r="AA102" s="108">
        <f t="shared" si="19"/>
        <v>2.9428511134735675</v>
      </c>
      <c r="AB102" s="108">
        <f t="shared" si="19"/>
        <v>71.797634365656577</v>
      </c>
      <c r="AC102" s="108">
        <f t="shared" si="19"/>
        <v>42.872134517107241</v>
      </c>
      <c r="AD102" s="108">
        <f t="shared" si="19"/>
        <v>61.249199441320087</v>
      </c>
      <c r="AE102" s="108">
        <f t="shared" si="19"/>
        <v>70.927214660883493</v>
      </c>
      <c r="AF102" s="108">
        <f t="shared" si="19"/>
        <v>74.5354873397294</v>
      </c>
      <c r="AG102" s="108">
        <f t="shared" si="19"/>
        <v>73.439922111117681</v>
      </c>
      <c r="AH102" s="108">
        <f t="shared" si="19"/>
        <v>188.15969992646205</v>
      </c>
      <c r="AI102" s="108">
        <f t="shared" si="19"/>
        <v>9.2176460304861028</v>
      </c>
      <c r="AJ102" s="108">
        <f t="shared" si="19"/>
        <v>47.395182025302063</v>
      </c>
      <c r="AK102" s="108">
        <f t="shared" si="19"/>
        <v>74.518870669757817</v>
      </c>
      <c r="AL102" s="108">
        <f t="shared" si="19"/>
        <v>82.681079449810554</v>
      </c>
      <c r="AM102" s="108">
        <f t="shared" si="19"/>
        <v>50.774610417309397</v>
      </c>
      <c r="AN102" s="108">
        <f t="shared" si="19"/>
        <v>65.661852101078225</v>
      </c>
      <c r="AO102" s="108">
        <f t="shared" si="19"/>
        <v>89.647092881094792</v>
      </c>
      <c r="AP102" s="108">
        <f t="shared" si="19"/>
        <v>0</v>
      </c>
      <c r="AQ102" s="108">
        <f t="shared" si="19"/>
        <v>78.733805421584222</v>
      </c>
      <c r="AR102" s="108">
        <f t="shared" si="19"/>
        <v>78.801429859330725</v>
      </c>
      <c r="AS102" s="108">
        <f t="shared" si="19"/>
        <v>64.047492492410484</v>
      </c>
      <c r="AT102" s="108">
        <f t="shared" si="19"/>
        <v>71.885057928438414</v>
      </c>
      <c r="AU102" s="108">
        <f t="shared" si="19"/>
        <v>72.014784693322881</v>
      </c>
      <c r="AV102" s="108">
        <f t="shared" si="19"/>
        <v>72.105917837769439</v>
      </c>
      <c r="AW102" s="108">
        <f>AVERAGE(AW97,AW99)</f>
        <v>74.761905015979337</v>
      </c>
    </row>
    <row r="103" spans="1:49" x14ac:dyDescent="0.25">
      <c r="A103" t="s">
        <v>1774</v>
      </c>
      <c r="B103" s="108">
        <f>STDEV(B97:B99)</f>
        <v>3.9995071849002972</v>
      </c>
      <c r="C103" s="108">
        <f t="shared" ref="C103:AV103" si="20">STDEV(C97:C99)</f>
        <v>3.3469205794789296</v>
      </c>
      <c r="D103" s="108">
        <f t="shared" si="20"/>
        <v>17.279164047713426</v>
      </c>
      <c r="E103" s="108">
        <f t="shared" si="20"/>
        <v>12.090655884870037</v>
      </c>
      <c r="F103" s="108">
        <f t="shared" si="20"/>
        <v>11.297409264369959</v>
      </c>
      <c r="G103" s="108">
        <f t="shared" si="20"/>
        <v>10.228804694746566</v>
      </c>
      <c r="H103" s="108">
        <f t="shared" si="20"/>
        <v>4.8335275650924494</v>
      </c>
      <c r="I103" s="108">
        <f t="shared" si="20"/>
        <v>10.379044146802707</v>
      </c>
      <c r="J103" s="108">
        <f t="shared" si="20"/>
        <v>5.774419781745407</v>
      </c>
      <c r="K103" s="108">
        <f t="shared" si="20"/>
        <v>4.7576637269457782</v>
      </c>
      <c r="L103" s="108">
        <f t="shared" si="20"/>
        <v>8.0436621988084482</v>
      </c>
      <c r="M103" s="108">
        <f t="shared" si="20"/>
        <v>22.440499561146094</v>
      </c>
      <c r="N103" s="108">
        <f t="shared" si="20"/>
        <v>4.2378283021530772</v>
      </c>
      <c r="O103" s="108">
        <f t="shared" si="20"/>
        <v>20.27937399281539</v>
      </c>
      <c r="P103" s="108">
        <f t="shared" si="20"/>
        <v>22.323730674476181</v>
      </c>
      <c r="Q103" s="108">
        <f t="shared" si="20"/>
        <v>8.0684407447949908</v>
      </c>
      <c r="R103" s="108">
        <f t="shared" si="20"/>
        <v>29.608314921548402</v>
      </c>
      <c r="S103" s="108">
        <f t="shared" si="20"/>
        <v>0</v>
      </c>
      <c r="T103" s="108">
        <f t="shared" si="20"/>
        <v>5.3096260169015688</v>
      </c>
      <c r="U103" s="108">
        <f t="shared" si="20"/>
        <v>6.0405888068420932</v>
      </c>
      <c r="V103" s="108">
        <f t="shared" si="20"/>
        <v>13.427191899674819</v>
      </c>
      <c r="W103" s="108">
        <f t="shared" si="20"/>
        <v>23.368187220899262</v>
      </c>
      <c r="X103" s="108">
        <f t="shared" si="20"/>
        <v>22.716333013107306</v>
      </c>
      <c r="Y103" s="108">
        <f t="shared" si="20"/>
        <v>7.4666144777092258</v>
      </c>
      <c r="Z103" s="108">
        <f t="shared" si="20"/>
        <v>28.784957385134902</v>
      </c>
      <c r="AA103" s="108">
        <f t="shared" si="20"/>
        <v>5.0971676476468621</v>
      </c>
      <c r="AB103" s="108">
        <f t="shared" si="20"/>
        <v>2.117598008544165</v>
      </c>
      <c r="AC103" s="108">
        <f t="shared" si="20"/>
        <v>17.479062513710947</v>
      </c>
      <c r="AD103" s="108">
        <f t="shared" si="20"/>
        <v>20.302696718543249</v>
      </c>
      <c r="AE103" s="108" t="e">
        <f t="shared" si="20"/>
        <v>#DIV/0!</v>
      </c>
      <c r="AF103" s="108">
        <f t="shared" si="20"/>
        <v>5.54366105366603</v>
      </c>
      <c r="AG103" s="108">
        <f t="shared" si="20"/>
        <v>3.4386518941197504</v>
      </c>
      <c r="AH103" s="108">
        <f t="shared" si="20"/>
        <v>48.715166165631061</v>
      </c>
      <c r="AI103" s="108">
        <f t="shared" si="20"/>
        <v>7.6960315459681619</v>
      </c>
      <c r="AJ103" s="108">
        <f t="shared" si="20"/>
        <v>47.418255027803227</v>
      </c>
      <c r="AK103" s="108">
        <f t="shared" si="20"/>
        <v>23.105771284514979</v>
      </c>
      <c r="AL103" s="108">
        <f t="shared" si="20"/>
        <v>7.7341341438920548</v>
      </c>
      <c r="AM103" s="108">
        <f t="shared" si="20"/>
        <v>15.244983212851107</v>
      </c>
      <c r="AN103" s="108">
        <f t="shared" si="20"/>
        <v>11.04577300638856</v>
      </c>
      <c r="AO103" s="108">
        <f t="shared" si="20"/>
        <v>25.329510292657488</v>
      </c>
      <c r="AP103" s="108">
        <f t="shared" si="20"/>
        <v>0</v>
      </c>
      <c r="AQ103" s="108">
        <f t="shared" si="20"/>
        <v>11.276021397889995</v>
      </c>
      <c r="AR103" s="108">
        <f t="shared" si="20"/>
        <v>7.4128695081290665</v>
      </c>
      <c r="AS103" s="108">
        <f t="shared" si="20"/>
        <v>9.0752582777402004</v>
      </c>
      <c r="AT103" s="108">
        <f t="shared" si="20"/>
        <v>12.6049927644828</v>
      </c>
      <c r="AU103" s="108">
        <f t="shared" si="20"/>
        <v>8.9858316531394244</v>
      </c>
      <c r="AV103" s="108">
        <f t="shared" si="20"/>
        <v>8.04034622278642</v>
      </c>
      <c r="AW103" s="108">
        <f>STDEV(AW97,AW99)</f>
        <v>6.4067640589334705</v>
      </c>
    </row>
    <row r="104" spans="1:49" x14ac:dyDescent="0.25">
      <c r="A104" t="s">
        <v>1775</v>
      </c>
      <c r="B104" s="108">
        <f>STDEV(B97:B99)/SQRT(3)</f>
        <v>2.3091165498280293</v>
      </c>
      <c r="C104" s="108">
        <f t="shared" ref="C104:AV104" si="21">STDEV(C97:C99)/SQRT(3)</f>
        <v>1.9323454975184584</v>
      </c>
      <c r="D104" s="108">
        <f t="shared" si="21"/>
        <v>9.9761300143190503</v>
      </c>
      <c r="E104" s="108">
        <f t="shared" si="21"/>
        <v>6.9805434298088489</v>
      </c>
      <c r="F104" s="108">
        <f t="shared" si="21"/>
        <v>6.5225622799293683</v>
      </c>
      <c r="G104" s="108">
        <f t="shared" si="21"/>
        <v>5.9056031440000378</v>
      </c>
      <c r="H104" s="108">
        <f t="shared" si="21"/>
        <v>2.7906384408416023</v>
      </c>
      <c r="I104" s="108">
        <f t="shared" si="21"/>
        <v>5.9923439320875529</v>
      </c>
      <c r="J104" s="108">
        <f t="shared" si="21"/>
        <v>3.3338628154046108</v>
      </c>
      <c r="K104" s="108">
        <f t="shared" si="21"/>
        <v>2.7468384334658635</v>
      </c>
      <c r="L104" s="108">
        <f t="shared" si="21"/>
        <v>4.644010535752475</v>
      </c>
      <c r="M104" s="108">
        <f t="shared" si="21"/>
        <v>12.956028462377377</v>
      </c>
      <c r="N104" s="108">
        <f t="shared" si="21"/>
        <v>2.4467113110274941</v>
      </c>
      <c r="O104" s="108">
        <f t="shared" si="21"/>
        <v>11.708302033749062</v>
      </c>
      <c r="P104" s="108">
        <f t="shared" si="21"/>
        <v>12.88861191422553</v>
      </c>
      <c r="Q104" s="108">
        <f t="shared" si="21"/>
        <v>4.658316435947933</v>
      </c>
      <c r="R104" s="108">
        <f t="shared" si="21"/>
        <v>17.094368590207186</v>
      </c>
      <c r="S104" s="108">
        <f t="shared" si="21"/>
        <v>0</v>
      </c>
      <c r="T104" s="108">
        <f t="shared" si="21"/>
        <v>3.0655140101543612</v>
      </c>
      <c r="U104" s="108">
        <f t="shared" si="21"/>
        <v>3.4875355736941231</v>
      </c>
      <c r="V104" s="108">
        <f t="shared" si="21"/>
        <v>7.7521928577380192</v>
      </c>
      <c r="W104" s="108">
        <f t="shared" si="21"/>
        <v>13.491629182459763</v>
      </c>
      <c r="X104" s="108">
        <f t="shared" si="21"/>
        <v>13.115280980118687</v>
      </c>
      <c r="Y104" s="108">
        <f t="shared" si="21"/>
        <v>4.3108518786405785</v>
      </c>
      <c r="Z104" s="108">
        <f t="shared" si="21"/>
        <v>16.619002894919543</v>
      </c>
      <c r="AA104" s="108">
        <f t="shared" si="21"/>
        <v>2.9428511134735675</v>
      </c>
      <c r="AB104" s="108">
        <f t="shared" si="21"/>
        <v>1.2225957802683891</v>
      </c>
      <c r="AC104" s="108">
        <f t="shared" si="21"/>
        <v>10.091541447473313</v>
      </c>
      <c r="AD104" s="108">
        <f t="shared" si="21"/>
        <v>11.721767415726276</v>
      </c>
      <c r="AE104" s="108" t="e">
        <f t="shared" si="21"/>
        <v>#DIV/0!</v>
      </c>
      <c r="AF104" s="108">
        <f t="shared" si="21"/>
        <v>3.2006342016301268</v>
      </c>
      <c r="AG104" s="108">
        <f t="shared" si="21"/>
        <v>1.9853065967194545</v>
      </c>
      <c r="AH104" s="108">
        <f t="shared" si="21"/>
        <v>28.125714299344445</v>
      </c>
      <c r="AI104" s="108">
        <f t="shared" si="21"/>
        <v>4.4433058847565698</v>
      </c>
      <c r="AJ104" s="108">
        <f t="shared" si="21"/>
        <v>27.376942304804519</v>
      </c>
      <c r="AK104" s="108">
        <f t="shared" si="21"/>
        <v>13.340123270948649</v>
      </c>
      <c r="AL104" s="108">
        <f t="shared" si="21"/>
        <v>4.4653044299247542</v>
      </c>
      <c r="AM104" s="108">
        <f t="shared" si="21"/>
        <v>8.8016951617309136</v>
      </c>
      <c r="AN104" s="108">
        <f t="shared" si="21"/>
        <v>6.3772800186459371</v>
      </c>
      <c r="AO104" s="108">
        <f t="shared" si="21"/>
        <v>14.623999585907198</v>
      </c>
      <c r="AP104" s="108">
        <f t="shared" si="21"/>
        <v>0</v>
      </c>
      <c r="AQ104" s="108">
        <f t="shared" si="21"/>
        <v>6.5102139894597695</v>
      </c>
      <c r="AR104" s="108">
        <f t="shared" si="21"/>
        <v>4.2798222059858855</v>
      </c>
      <c r="AS104" s="108">
        <f t="shared" si="21"/>
        <v>5.2396028096186846</v>
      </c>
      <c r="AT104" s="108">
        <f t="shared" si="21"/>
        <v>7.2774959657074296</v>
      </c>
      <c r="AU104" s="108">
        <f t="shared" si="21"/>
        <v>5.1879723238327067</v>
      </c>
      <c r="AV104" s="108">
        <f t="shared" si="21"/>
        <v>4.6420960561035303</v>
      </c>
      <c r="AW104" s="108">
        <f>STDEV(AW97,AW99)/SQRT(2)</f>
        <v>4.5302663115341062</v>
      </c>
    </row>
    <row r="106" spans="1:49" x14ac:dyDescent="0.25">
      <c r="A106" t="s">
        <v>1773</v>
      </c>
      <c r="B106" s="165">
        <f>AVERAGE(B97:B99,J97:J99,R97:R99,)</f>
        <v>55.057960111223522</v>
      </c>
    </row>
    <row r="107" spans="1:49" x14ac:dyDescent="0.25">
      <c r="A107" t="s">
        <v>1774</v>
      </c>
      <c r="B107" s="165">
        <f>STDEV(B97:B99,J97:J99,R97:R99)</f>
        <v>15.842375558381626</v>
      </c>
    </row>
    <row r="108" spans="1:49" x14ac:dyDescent="0.25">
      <c r="A108" t="s">
        <v>1775</v>
      </c>
      <c r="B108" s="165">
        <f>STDEV(B97:B99,J97:J99,R97:R99)/SQRT(3)</f>
        <v>9.1465997932347793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16" t="s">
        <v>1644</v>
      </c>
      <c r="C112" s="223" t="str">
        <f>D23</f>
        <v>TX008327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16" t="s">
        <v>1807</v>
      </c>
      <c r="K112" s="116" t="s">
        <v>1807</v>
      </c>
      <c r="L112" s="116" t="s">
        <v>1807</v>
      </c>
      <c r="M112" s="116" t="s">
        <v>1807</v>
      </c>
    </row>
    <row r="113" spans="1:29" x14ac:dyDescent="0.25">
      <c r="A113" s="6" t="s">
        <v>1659</v>
      </c>
      <c r="B113" s="116" t="s">
        <v>1644</v>
      </c>
      <c r="C113" s="223" t="str">
        <f t="shared" ref="C113:C117" si="22">D24</f>
        <v>TX000661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16" t="s">
        <v>1807</v>
      </c>
      <c r="K113" s="116" t="s">
        <v>1807</v>
      </c>
      <c r="L113" s="116" t="s">
        <v>1807</v>
      </c>
      <c r="M113" s="116" t="s">
        <v>1807</v>
      </c>
    </row>
    <row r="114" spans="1:29" x14ac:dyDescent="0.25">
      <c r="A114" s="6" t="s">
        <v>1660</v>
      </c>
      <c r="B114" s="116" t="s">
        <v>1644</v>
      </c>
      <c r="C114" s="223" t="str">
        <f t="shared" si="22"/>
        <v>TX016320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16" t="s">
        <v>1807</v>
      </c>
      <c r="K114" s="116" t="s">
        <v>1807</v>
      </c>
      <c r="L114" s="116" t="s">
        <v>1807</v>
      </c>
      <c r="M114" s="116" t="s">
        <v>1807</v>
      </c>
    </row>
    <row r="115" spans="1:29" x14ac:dyDescent="0.25">
      <c r="A115" s="6" t="s">
        <v>1661</v>
      </c>
      <c r="B115" s="116" t="s">
        <v>1686</v>
      </c>
      <c r="C115" s="223" t="str">
        <f t="shared" si="22"/>
        <v>TX007182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16" t="s">
        <v>1807</v>
      </c>
      <c r="K115" s="116" t="s">
        <v>1807</v>
      </c>
      <c r="L115" s="116" t="s">
        <v>1807</v>
      </c>
      <c r="M115" s="116" t="s">
        <v>1807</v>
      </c>
    </row>
    <row r="116" spans="1:29" x14ac:dyDescent="0.25">
      <c r="A116" s="6" t="s">
        <v>1662</v>
      </c>
      <c r="B116" s="116" t="s">
        <v>1686</v>
      </c>
      <c r="C116" s="223" t="str">
        <f t="shared" si="22"/>
        <v>TX012553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16" t="s">
        <v>1807</v>
      </c>
      <c r="K116" s="116" t="s">
        <v>1807</v>
      </c>
      <c r="L116" s="116" t="s">
        <v>1807</v>
      </c>
      <c r="M116" s="116" t="s">
        <v>1807</v>
      </c>
    </row>
    <row r="117" spans="1:29" x14ac:dyDescent="0.25">
      <c r="A117" s="6" t="s">
        <v>1663</v>
      </c>
      <c r="B117" s="116" t="s">
        <v>1687</v>
      </c>
      <c r="C117" s="223" t="str">
        <f t="shared" si="22"/>
        <v>TX006253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16" t="s">
        <v>1807</v>
      </c>
      <c r="K117" s="116" t="s">
        <v>1807</v>
      </c>
      <c r="L117" s="116" t="s">
        <v>1807</v>
      </c>
      <c r="M117" s="116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16" t="s">
        <v>1807</v>
      </c>
      <c r="G118" s="116" t="s">
        <v>1807</v>
      </c>
      <c r="H118" s="116" t="s">
        <v>1807</v>
      </c>
      <c r="I118" s="116" t="s">
        <v>1807</v>
      </c>
      <c r="J118" s="116" t="s">
        <v>1807</v>
      </c>
      <c r="K118" s="116" t="s">
        <v>1807</v>
      </c>
      <c r="L118" s="116" t="s">
        <v>1807</v>
      </c>
      <c r="M118" s="116" t="s">
        <v>1807</v>
      </c>
    </row>
    <row r="119" spans="1:29" x14ac:dyDescent="0.25">
      <c r="A119" s="6" t="s">
        <v>1665</v>
      </c>
      <c r="B119" s="116" t="s">
        <v>1807</v>
      </c>
      <c r="C119" s="116" t="s">
        <v>1807</v>
      </c>
      <c r="D119" s="116" t="s">
        <v>1807</v>
      </c>
      <c r="E119" s="116" t="s">
        <v>1807</v>
      </c>
      <c r="F119" s="116" t="s">
        <v>1807</v>
      </c>
      <c r="G119" s="116" t="s">
        <v>1807</v>
      </c>
      <c r="H119" s="116" t="s">
        <v>1807</v>
      </c>
      <c r="I119" s="116" t="s">
        <v>1807</v>
      </c>
      <c r="J119" s="116" t="s">
        <v>1807</v>
      </c>
      <c r="K119" s="116" t="s">
        <v>1807</v>
      </c>
      <c r="L119" s="116" t="s">
        <v>1807</v>
      </c>
      <c r="M119" s="116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1063-4</v>
      </c>
      <c r="K122" t="s">
        <v>1788</v>
      </c>
      <c r="U122" t="s">
        <v>1791</v>
      </c>
    </row>
    <row r="123" spans="1:29" x14ac:dyDescent="0.25">
      <c r="A123" s="41" t="s">
        <v>1789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>
        <v>1</v>
      </c>
      <c r="W125">
        <v>2</v>
      </c>
      <c r="X125">
        <v>3</v>
      </c>
      <c r="Y125">
        <v>4</v>
      </c>
      <c r="Z125">
        <v>5</v>
      </c>
      <c r="AA125">
        <v>6</v>
      </c>
      <c r="AB125">
        <v>7</v>
      </c>
      <c r="AC125">
        <v>8</v>
      </c>
    </row>
    <row r="126" spans="1:29" x14ac:dyDescent="0.25">
      <c r="A126" t="s">
        <v>1658</v>
      </c>
      <c r="B126" s="106">
        <v>0.1202</v>
      </c>
      <c r="C126" s="106">
        <v>0.14269999999999999</v>
      </c>
      <c r="D126" s="106">
        <v>0.12180000000000001</v>
      </c>
      <c r="E126" s="106">
        <v>0.1183</v>
      </c>
      <c r="F126" s="106">
        <v>0.11700000000000001</v>
      </c>
      <c r="G126" s="106">
        <v>0.124</v>
      </c>
      <c r="H126" s="106">
        <v>0.1429</v>
      </c>
      <c r="I126" s="106">
        <v>0.13400000000000001</v>
      </c>
      <c r="K126" t="s">
        <v>1658</v>
      </c>
      <c r="L126" s="106">
        <f>B126-$F$132</f>
        <v>4.3966666666666668E-2</v>
      </c>
      <c r="M126" s="106">
        <f t="shared" ref="M126:S131" si="23">C126-$F$132</f>
        <v>6.646666666666666E-2</v>
      </c>
      <c r="N126" s="106">
        <f t="shared" si="23"/>
        <v>4.5566666666666672E-2</v>
      </c>
      <c r="O126" s="106">
        <f t="shared" si="23"/>
        <v>4.2066666666666669E-2</v>
      </c>
      <c r="P126" s="106">
        <f t="shared" si="23"/>
        <v>4.0766666666666673E-2</v>
      </c>
      <c r="Q126" s="106">
        <f t="shared" si="23"/>
        <v>4.7766666666666666E-2</v>
      </c>
      <c r="R126" s="106">
        <f t="shared" si="23"/>
        <v>6.6666666666666666E-2</v>
      </c>
      <c r="S126" s="106">
        <f t="shared" si="23"/>
        <v>5.7766666666666674E-2</v>
      </c>
      <c r="U126" t="s">
        <v>1658</v>
      </c>
      <c r="V126">
        <f>L126/$L$131*100</f>
        <v>4.0311735941320297</v>
      </c>
      <c r="W126">
        <f t="shared" ref="W126:AC131" si="24">M126/$L$131*100</f>
        <v>6.0941320293398524</v>
      </c>
      <c r="X126">
        <f t="shared" si="24"/>
        <v>4.1778728606356976</v>
      </c>
      <c r="Y126">
        <f t="shared" si="24"/>
        <v>3.8569682151589242</v>
      </c>
      <c r="Z126">
        <f t="shared" si="24"/>
        <v>3.7377750611246952</v>
      </c>
      <c r="AA126">
        <f t="shared" si="24"/>
        <v>4.3795843520782398</v>
      </c>
      <c r="AB126">
        <f t="shared" si="24"/>
        <v>6.1124694376528117</v>
      </c>
      <c r="AC126">
        <f t="shared" si="24"/>
        <v>5.2964547677261624</v>
      </c>
    </row>
    <row r="127" spans="1:29" x14ac:dyDescent="0.25">
      <c r="A127" t="s">
        <v>1659</v>
      </c>
      <c r="B127" s="106">
        <v>0.1691</v>
      </c>
      <c r="C127" s="106">
        <v>0.16619999999999999</v>
      </c>
      <c r="D127" s="106">
        <v>0.155</v>
      </c>
      <c r="E127" s="106">
        <v>0.15079999999999999</v>
      </c>
      <c r="F127" s="106">
        <v>0.14680000000000001</v>
      </c>
      <c r="G127" s="106">
        <v>0.15010000000000001</v>
      </c>
      <c r="H127" s="106">
        <v>0.1459</v>
      </c>
      <c r="I127" s="106">
        <v>0.14530000000000001</v>
      </c>
      <c r="K127" t="s">
        <v>1659</v>
      </c>
      <c r="L127" s="106">
        <f t="shared" ref="L127:L131" si="25">B127-$F$132</f>
        <v>9.2866666666666667E-2</v>
      </c>
      <c r="M127" s="106">
        <f t="shared" si="23"/>
        <v>8.9966666666666653E-2</v>
      </c>
      <c r="N127" s="106">
        <f t="shared" si="23"/>
        <v>7.8766666666666665E-2</v>
      </c>
      <c r="O127" s="106">
        <f t="shared" si="23"/>
        <v>7.4566666666666656E-2</v>
      </c>
      <c r="P127" s="106">
        <f t="shared" si="23"/>
        <v>7.056666666666668E-2</v>
      </c>
      <c r="Q127" s="106">
        <f t="shared" si="23"/>
        <v>7.3866666666666678E-2</v>
      </c>
      <c r="R127" s="106">
        <f t="shared" si="23"/>
        <v>6.9666666666666668E-2</v>
      </c>
      <c r="S127" s="106">
        <f t="shared" si="23"/>
        <v>6.9066666666666679E-2</v>
      </c>
      <c r="U127" t="s">
        <v>1659</v>
      </c>
      <c r="V127">
        <f t="shared" ref="V127:V131" si="26">L127/$L$131*100</f>
        <v>8.5146699266503667</v>
      </c>
      <c r="W127">
        <f t="shared" si="24"/>
        <v>8.248777506112468</v>
      </c>
      <c r="X127">
        <f t="shared" si="24"/>
        <v>7.2218826405867969</v>
      </c>
      <c r="Y127">
        <f t="shared" si="24"/>
        <v>6.8367970660146691</v>
      </c>
      <c r="Z127">
        <f t="shared" si="24"/>
        <v>6.4700488997555023</v>
      </c>
      <c r="AA127">
        <f t="shared" si="24"/>
        <v>6.772616136919317</v>
      </c>
      <c r="AB127">
        <f t="shared" si="24"/>
        <v>6.3875305623471874</v>
      </c>
      <c r="AC127">
        <f t="shared" si="24"/>
        <v>6.3325183374083149</v>
      </c>
    </row>
    <row r="128" spans="1:29" x14ac:dyDescent="0.25">
      <c r="A128" t="s">
        <v>1660</v>
      </c>
      <c r="B128" s="106">
        <v>0.1158</v>
      </c>
      <c r="C128" s="106">
        <v>0.13550000000000001</v>
      </c>
      <c r="D128" s="106">
        <v>0.1268</v>
      </c>
      <c r="E128" s="106">
        <v>0.12139999999999999</v>
      </c>
      <c r="F128" s="106">
        <v>0.17280000000000001</v>
      </c>
      <c r="G128" s="106">
        <v>0.12479999999999999</v>
      </c>
      <c r="H128" s="106">
        <v>0.12809999999999999</v>
      </c>
      <c r="I128" s="106">
        <v>0.12130000000000001</v>
      </c>
      <c r="K128" t="s">
        <v>1660</v>
      </c>
      <c r="L128" s="106">
        <f t="shared" si="25"/>
        <v>3.9566666666666667E-2</v>
      </c>
      <c r="M128" s="106">
        <f t="shared" si="23"/>
        <v>5.9266666666666676E-2</v>
      </c>
      <c r="N128" s="106">
        <f t="shared" si="23"/>
        <v>5.0566666666666663E-2</v>
      </c>
      <c r="O128" s="106">
        <f t="shared" si="23"/>
        <v>4.5166666666666661E-2</v>
      </c>
      <c r="P128" s="106">
        <f t="shared" si="23"/>
        <v>9.6566666666666676E-2</v>
      </c>
      <c r="Q128" s="106">
        <f t="shared" si="23"/>
        <v>4.8566666666666661E-2</v>
      </c>
      <c r="R128" s="106">
        <f t="shared" si="23"/>
        <v>5.1866666666666658E-2</v>
      </c>
      <c r="S128" s="106">
        <f t="shared" si="23"/>
        <v>4.5066666666666672E-2</v>
      </c>
      <c r="U128" t="s">
        <v>1660</v>
      </c>
      <c r="V128">
        <f t="shared" si="26"/>
        <v>3.6277506112469435</v>
      </c>
      <c r="W128">
        <f t="shared" si="24"/>
        <v>5.4339853300733498</v>
      </c>
      <c r="X128">
        <f t="shared" si="24"/>
        <v>4.6363080684596572</v>
      </c>
      <c r="Y128">
        <f t="shared" si="24"/>
        <v>4.1411980440097791</v>
      </c>
      <c r="Z128">
        <f t="shared" si="24"/>
        <v>8.853911980440099</v>
      </c>
      <c r="AA128">
        <f t="shared" si="24"/>
        <v>4.4529339853300733</v>
      </c>
      <c r="AB128">
        <f t="shared" si="24"/>
        <v>4.7555012224938871</v>
      </c>
      <c r="AC128">
        <f t="shared" si="24"/>
        <v>4.1320293398533012</v>
      </c>
    </row>
    <row r="129" spans="1:29" x14ac:dyDescent="0.25">
      <c r="A129" t="s">
        <v>1661</v>
      </c>
      <c r="B129" s="106">
        <v>0.1206</v>
      </c>
      <c r="C129" s="106">
        <v>0.33529999999999999</v>
      </c>
      <c r="D129" s="106">
        <v>0.1419</v>
      </c>
      <c r="E129" s="106">
        <v>0.26519999999999999</v>
      </c>
      <c r="F129" s="106">
        <v>0.19620000000000001</v>
      </c>
      <c r="G129" s="106">
        <v>0.2021</v>
      </c>
      <c r="H129" s="106">
        <v>0.16900000000000001</v>
      </c>
      <c r="I129" s="106">
        <v>0.17610000000000001</v>
      </c>
      <c r="K129" t="s">
        <v>1661</v>
      </c>
      <c r="L129" s="106">
        <f t="shared" si="25"/>
        <v>4.4366666666666665E-2</v>
      </c>
      <c r="M129" s="106">
        <f t="shared" si="23"/>
        <v>0.25906666666666667</v>
      </c>
      <c r="N129" s="106">
        <f t="shared" si="23"/>
        <v>6.5666666666666665E-2</v>
      </c>
      <c r="O129" s="106">
        <f t="shared" si="23"/>
        <v>0.18896666666666667</v>
      </c>
      <c r="P129" s="106">
        <f t="shared" si="23"/>
        <v>0.11996666666666668</v>
      </c>
      <c r="Q129" s="106">
        <f t="shared" si="23"/>
        <v>0.12586666666666668</v>
      </c>
      <c r="R129" s="106">
        <f t="shared" si="23"/>
        <v>9.2766666666666678E-2</v>
      </c>
      <c r="S129" s="106">
        <f t="shared" si="23"/>
        <v>9.9866666666666673E-2</v>
      </c>
      <c r="U129" t="s">
        <v>1661</v>
      </c>
      <c r="V129">
        <f t="shared" si="26"/>
        <v>4.0678484107579465</v>
      </c>
      <c r="W129">
        <f t="shared" si="24"/>
        <v>23.753056234718827</v>
      </c>
      <c r="X129">
        <f t="shared" si="24"/>
        <v>6.0207823960880198</v>
      </c>
      <c r="Y129">
        <f t="shared" si="24"/>
        <v>17.325794621026898</v>
      </c>
      <c r="Z129">
        <f t="shared" si="24"/>
        <v>10.999388753056236</v>
      </c>
      <c r="AA129">
        <f t="shared" si="24"/>
        <v>11.540342298288509</v>
      </c>
      <c r="AB129">
        <f t="shared" si="24"/>
        <v>8.5055012224938888</v>
      </c>
      <c r="AC129">
        <f t="shared" si="24"/>
        <v>9.1564792176039127</v>
      </c>
    </row>
    <row r="130" spans="1:29" x14ac:dyDescent="0.25">
      <c r="A130" t="s">
        <v>1662</v>
      </c>
      <c r="B130" s="106">
        <v>0.1211</v>
      </c>
      <c r="C130" s="106">
        <v>0.1163</v>
      </c>
      <c r="D130" s="106">
        <v>0.12839999999999999</v>
      </c>
      <c r="E130" s="106">
        <v>0.1293</v>
      </c>
      <c r="F130" s="106">
        <v>0.11940000000000001</v>
      </c>
      <c r="G130" s="106">
        <v>0.122</v>
      </c>
      <c r="H130" s="106">
        <v>0.12820000000000001</v>
      </c>
      <c r="I130" s="106">
        <v>0.1525</v>
      </c>
      <c r="K130" t="s">
        <v>1662</v>
      </c>
      <c r="L130" s="106">
        <f t="shared" si="25"/>
        <v>4.4866666666666666E-2</v>
      </c>
      <c r="M130" s="106">
        <f t="shared" si="23"/>
        <v>4.0066666666666667E-2</v>
      </c>
      <c r="N130" s="106">
        <f t="shared" si="23"/>
        <v>5.2166666666666653E-2</v>
      </c>
      <c r="O130" s="106">
        <f t="shared" si="23"/>
        <v>5.3066666666666665E-2</v>
      </c>
      <c r="P130" s="106">
        <f t="shared" si="23"/>
        <v>4.3166666666666673E-2</v>
      </c>
      <c r="Q130" s="106">
        <f t="shared" si="23"/>
        <v>4.5766666666666664E-2</v>
      </c>
      <c r="R130" s="106">
        <f t="shared" si="23"/>
        <v>5.1966666666666675E-2</v>
      </c>
      <c r="S130" s="106">
        <f t="shared" si="23"/>
        <v>7.6266666666666663E-2</v>
      </c>
      <c r="U130" t="s">
        <v>1662</v>
      </c>
      <c r="V130">
        <f t="shared" si="26"/>
        <v>4.113691931540342</v>
      </c>
      <c r="W130">
        <f t="shared" si="24"/>
        <v>3.6735941320293399</v>
      </c>
      <c r="X130">
        <f t="shared" si="24"/>
        <v>4.7830073349633242</v>
      </c>
      <c r="Y130">
        <f t="shared" si="24"/>
        <v>4.8655256723716382</v>
      </c>
      <c r="Z130">
        <f t="shared" si="24"/>
        <v>3.9578239608801962</v>
      </c>
      <c r="AA130">
        <f t="shared" si="24"/>
        <v>4.1962102689486551</v>
      </c>
      <c r="AB130">
        <f t="shared" si="24"/>
        <v>4.7646699266503676</v>
      </c>
      <c r="AC130">
        <f t="shared" si="24"/>
        <v>6.9926650366748166</v>
      </c>
    </row>
    <row r="131" spans="1:29" x14ac:dyDescent="0.25">
      <c r="A131" t="s">
        <v>1663</v>
      </c>
      <c r="B131" s="106">
        <v>1.1669</v>
      </c>
      <c r="C131" s="106">
        <v>0.12280000000000001</v>
      </c>
      <c r="D131" s="106">
        <v>0.13869999999999999</v>
      </c>
      <c r="E131" s="106">
        <v>0.1341</v>
      </c>
      <c r="F131" s="106">
        <v>0.1198</v>
      </c>
      <c r="G131" s="106">
        <v>0.13150000000000001</v>
      </c>
      <c r="H131" s="106">
        <v>0.14219999999999999</v>
      </c>
      <c r="I131" s="106">
        <v>0.15010000000000001</v>
      </c>
      <c r="K131" t="s">
        <v>1663</v>
      </c>
      <c r="L131" s="106">
        <f t="shared" si="25"/>
        <v>1.0906666666666667</v>
      </c>
      <c r="M131" s="106">
        <f t="shared" si="23"/>
        <v>4.6566666666666673E-2</v>
      </c>
      <c r="N131" s="106">
        <f t="shared" si="23"/>
        <v>6.2466666666666656E-2</v>
      </c>
      <c r="O131" s="106">
        <f t="shared" si="23"/>
        <v>5.7866666666666663E-2</v>
      </c>
      <c r="P131" s="106">
        <f t="shared" si="23"/>
        <v>4.356666666666667E-2</v>
      </c>
      <c r="Q131" s="106">
        <f t="shared" si="23"/>
        <v>5.5266666666666672E-2</v>
      </c>
      <c r="R131" s="106">
        <f t="shared" si="23"/>
        <v>6.596666666666666E-2</v>
      </c>
      <c r="S131" s="106">
        <f t="shared" si="23"/>
        <v>7.3866666666666678E-2</v>
      </c>
      <c r="U131" t="s">
        <v>1663</v>
      </c>
      <c r="V131">
        <f t="shared" si="26"/>
        <v>100</v>
      </c>
      <c r="W131">
        <f t="shared" si="24"/>
        <v>4.2695599022004895</v>
      </c>
      <c r="X131">
        <f t="shared" si="24"/>
        <v>5.7273838630806839</v>
      </c>
      <c r="Y131">
        <f t="shared" si="24"/>
        <v>5.3056234718826403</v>
      </c>
      <c r="Z131">
        <f t="shared" si="24"/>
        <v>3.9944987775061129</v>
      </c>
      <c r="AA131">
        <f t="shared" si="24"/>
        <v>5.0672371638141813</v>
      </c>
      <c r="AB131">
        <f t="shared" si="24"/>
        <v>6.0482885085574569</v>
      </c>
      <c r="AC131">
        <f t="shared" si="24"/>
        <v>6.772616136919317</v>
      </c>
    </row>
    <row r="132" spans="1:29" x14ac:dyDescent="0.25">
      <c r="A132" t="s">
        <v>1664</v>
      </c>
      <c r="B132" s="106">
        <v>7.9399999999999998E-2</v>
      </c>
      <c r="C132" s="106">
        <v>7.3200000000000001E-2</v>
      </c>
      <c r="D132" s="106">
        <v>7.6100000000000001E-2</v>
      </c>
      <c r="E132" s="106">
        <v>3.7343000000000002</v>
      </c>
      <c r="F132" s="106">
        <f>AVERAGE(B132:D132)</f>
        <v>7.6233333333333334E-2</v>
      </c>
      <c r="G132" s="106"/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B135" s="6"/>
      <c r="C135" s="6"/>
      <c r="D135" s="6"/>
      <c r="E135" s="6"/>
      <c r="F135" s="6"/>
      <c r="G135" s="6"/>
      <c r="H135" s="6"/>
      <c r="I135" s="6"/>
      <c r="L135" s="6"/>
      <c r="M135" s="6"/>
      <c r="N135" s="6"/>
      <c r="O135" s="6"/>
      <c r="P135" s="6"/>
      <c r="Q135" s="6"/>
      <c r="R135" s="6"/>
      <c r="S135" s="6"/>
    </row>
    <row r="136" spans="1:29" x14ac:dyDescent="0.25">
      <c r="A136" s="7" t="str">
        <f>A49</f>
        <v>MW 1063-5</v>
      </c>
      <c r="B136" s="6"/>
      <c r="C136" s="6"/>
      <c r="D136" s="6"/>
      <c r="E136" s="6"/>
      <c r="F136" s="6"/>
      <c r="G136" s="6"/>
      <c r="H136" s="6"/>
      <c r="I136" s="6"/>
      <c r="K136" t="s">
        <v>1788</v>
      </c>
      <c r="L136" s="6"/>
      <c r="M136" s="6"/>
      <c r="N136" s="6"/>
      <c r="O136" s="6"/>
      <c r="P136" s="6"/>
      <c r="Q136" s="6"/>
      <c r="R136" s="6"/>
      <c r="S136" s="6"/>
      <c r="U136" t="s">
        <v>1791</v>
      </c>
    </row>
    <row r="137" spans="1:29" x14ac:dyDescent="0.25">
      <c r="A137" t="s">
        <v>1789</v>
      </c>
      <c r="B137" s="6"/>
      <c r="C137" s="6"/>
      <c r="D137" s="6"/>
      <c r="E137" s="6"/>
      <c r="F137" s="6"/>
      <c r="G137" s="6"/>
      <c r="H137" s="6"/>
      <c r="I137" s="6"/>
      <c r="L137" s="6"/>
      <c r="M137" s="6"/>
      <c r="N137" s="6"/>
      <c r="O137" s="6"/>
      <c r="P137" s="6"/>
      <c r="Q137" s="6"/>
      <c r="R137" s="6"/>
      <c r="S137" s="6"/>
    </row>
    <row r="138" spans="1:29" x14ac:dyDescent="0.25">
      <c r="B138" s="6">
        <v>1</v>
      </c>
      <c r="C138" s="6">
        <v>2</v>
      </c>
      <c r="D138" s="6">
        <v>3</v>
      </c>
      <c r="E138" s="6">
        <v>4</v>
      </c>
      <c r="F138" s="6">
        <v>5</v>
      </c>
      <c r="G138" s="6">
        <v>6</v>
      </c>
      <c r="H138" s="6">
        <v>7</v>
      </c>
      <c r="I138" s="6">
        <v>8</v>
      </c>
      <c r="L138" s="6">
        <v>1</v>
      </c>
      <c r="M138" s="6">
        <v>2</v>
      </c>
      <c r="N138" s="6">
        <v>3</v>
      </c>
      <c r="O138" s="6">
        <v>4</v>
      </c>
      <c r="P138" s="6">
        <v>5</v>
      </c>
      <c r="Q138" s="6">
        <v>6</v>
      </c>
      <c r="R138" s="6">
        <v>7</v>
      </c>
      <c r="S138" s="6">
        <v>8</v>
      </c>
      <c r="V138">
        <v>1</v>
      </c>
      <c r="W138">
        <v>2</v>
      </c>
      <c r="X138">
        <v>3</v>
      </c>
      <c r="Y138">
        <v>4</v>
      </c>
      <c r="Z138">
        <v>5</v>
      </c>
      <c r="AA138">
        <v>6</v>
      </c>
      <c r="AB138">
        <v>7</v>
      </c>
      <c r="AC138">
        <v>8</v>
      </c>
    </row>
    <row r="139" spans="1:29" x14ac:dyDescent="0.25">
      <c r="A139" t="s">
        <v>1658</v>
      </c>
      <c r="B139" s="106">
        <v>0.1255</v>
      </c>
      <c r="C139" s="106">
        <v>0.14899999999999999</v>
      </c>
      <c r="D139" s="106">
        <v>0.12189999999999999</v>
      </c>
      <c r="E139" s="106">
        <v>0.1203</v>
      </c>
      <c r="F139" s="106">
        <v>0.1133</v>
      </c>
      <c r="G139" s="106">
        <v>0.12670000000000001</v>
      </c>
      <c r="H139" s="106">
        <v>0.1188</v>
      </c>
      <c r="I139" s="106">
        <v>0.12379999999999999</v>
      </c>
      <c r="K139" t="s">
        <v>1658</v>
      </c>
      <c r="L139" s="106">
        <f>B139-$F$145</f>
        <v>5.1099999999999993E-2</v>
      </c>
      <c r="M139" s="106">
        <f t="shared" ref="M139:S144" si="27">C139-$F$145</f>
        <v>7.4599999999999986E-2</v>
      </c>
      <c r="N139" s="106">
        <f t="shared" si="27"/>
        <v>4.7499999999999987E-2</v>
      </c>
      <c r="O139" s="106">
        <f t="shared" si="27"/>
        <v>4.5899999999999996E-2</v>
      </c>
      <c r="P139" s="106">
        <f t="shared" si="27"/>
        <v>3.889999999999999E-2</v>
      </c>
      <c r="Q139" s="106">
        <f t="shared" si="27"/>
        <v>5.2299999999999999E-2</v>
      </c>
      <c r="R139" s="106">
        <f t="shared" si="27"/>
        <v>4.4399999999999995E-2</v>
      </c>
      <c r="S139" s="106">
        <f t="shared" si="27"/>
        <v>4.9399999999999986E-2</v>
      </c>
      <c r="U139" t="s">
        <v>1658</v>
      </c>
      <c r="V139">
        <f>L139/$L$144*100</f>
        <v>3.5816920165416688</v>
      </c>
      <c r="W139">
        <f t="shared" ref="W139:AC144" si="28">M139/$L$144*100</f>
        <v>5.2288497932291289</v>
      </c>
      <c r="X139">
        <f t="shared" si="28"/>
        <v>3.3293614635172069</v>
      </c>
      <c r="Y139">
        <f t="shared" si="28"/>
        <v>3.2172145510618906</v>
      </c>
      <c r="Z139">
        <f t="shared" si="28"/>
        <v>2.7265718090698807</v>
      </c>
      <c r="AA139">
        <f t="shared" si="28"/>
        <v>3.6658022008831566</v>
      </c>
      <c r="AB139">
        <f t="shared" si="28"/>
        <v>3.1120768206350315</v>
      </c>
      <c r="AC139">
        <f t="shared" si="28"/>
        <v>3.4625359220578944</v>
      </c>
    </row>
    <row r="140" spans="1:29" x14ac:dyDescent="0.25">
      <c r="A140" t="s">
        <v>1659</v>
      </c>
      <c r="B140" s="106">
        <v>0.17460000000000001</v>
      </c>
      <c r="C140" s="106">
        <v>0.17299999999999999</v>
      </c>
      <c r="D140" s="106">
        <v>0.16669999999999999</v>
      </c>
      <c r="E140" s="106">
        <v>0.15459999999999999</v>
      </c>
      <c r="F140" s="106">
        <v>0.14699999999999999</v>
      </c>
      <c r="G140" s="106">
        <v>0.15160000000000001</v>
      </c>
      <c r="H140" s="106">
        <v>0.13750000000000001</v>
      </c>
      <c r="I140" s="106">
        <v>0.159</v>
      </c>
      <c r="K140" t="s">
        <v>1659</v>
      </c>
      <c r="L140" s="106">
        <f t="shared" ref="L140:L144" si="29">B140-$F$145</f>
        <v>0.1002</v>
      </c>
      <c r="M140" s="106">
        <f t="shared" si="27"/>
        <v>9.8599999999999979E-2</v>
      </c>
      <c r="N140" s="106">
        <f t="shared" si="27"/>
        <v>9.2299999999999979E-2</v>
      </c>
      <c r="O140" s="106">
        <f t="shared" si="27"/>
        <v>8.019999999999998E-2</v>
      </c>
      <c r="P140" s="106">
        <f t="shared" si="27"/>
        <v>7.2599999999999984E-2</v>
      </c>
      <c r="Q140" s="106">
        <f t="shared" si="27"/>
        <v>7.7200000000000005E-2</v>
      </c>
      <c r="R140" s="106">
        <f t="shared" si="27"/>
        <v>6.3100000000000003E-2</v>
      </c>
      <c r="S140" s="106">
        <f t="shared" si="27"/>
        <v>8.4599999999999995E-2</v>
      </c>
      <c r="U140" t="s">
        <v>1659</v>
      </c>
      <c r="V140">
        <f t="shared" ref="V140:V144" si="30">L140/$L$144*100</f>
        <v>7.0232003925141937</v>
      </c>
      <c r="W140">
        <f t="shared" si="28"/>
        <v>6.9110534800588752</v>
      </c>
      <c r="X140">
        <f t="shared" si="28"/>
        <v>6.4694750122660665</v>
      </c>
      <c r="Y140">
        <f t="shared" si="28"/>
        <v>5.6213639868227361</v>
      </c>
      <c r="Z140">
        <f t="shared" si="28"/>
        <v>5.0886661526599832</v>
      </c>
      <c r="AA140">
        <f t="shared" si="28"/>
        <v>5.4110885259690198</v>
      </c>
      <c r="AB140">
        <f t="shared" si="28"/>
        <v>4.4227938599565437</v>
      </c>
      <c r="AC140">
        <f t="shared" si="28"/>
        <v>5.9297679960748573</v>
      </c>
    </row>
    <row r="141" spans="1:29" x14ac:dyDescent="0.25">
      <c r="A141" t="s">
        <v>1660</v>
      </c>
      <c r="B141" s="106">
        <v>0.1186</v>
      </c>
      <c r="C141" s="106">
        <v>0.1434</v>
      </c>
      <c r="D141" s="106">
        <v>0.1212</v>
      </c>
      <c r="E141" s="106">
        <v>0.1237</v>
      </c>
      <c r="F141" s="106">
        <v>0.11899999999999999</v>
      </c>
      <c r="G141" s="106">
        <v>0.12609999999999999</v>
      </c>
      <c r="H141" s="106">
        <v>0.1124</v>
      </c>
      <c r="I141" s="106">
        <v>0.1245</v>
      </c>
      <c r="K141" t="s">
        <v>1660</v>
      </c>
      <c r="L141" s="106">
        <f t="shared" si="29"/>
        <v>4.4199999999999989E-2</v>
      </c>
      <c r="M141" s="106">
        <f t="shared" si="27"/>
        <v>6.8999999999999992E-2</v>
      </c>
      <c r="N141" s="106">
        <f t="shared" si="27"/>
        <v>4.6799999999999994E-2</v>
      </c>
      <c r="O141" s="106">
        <f t="shared" si="27"/>
        <v>4.9299999999999997E-2</v>
      </c>
      <c r="P141" s="106">
        <f t="shared" si="27"/>
        <v>4.4599999999999987E-2</v>
      </c>
      <c r="Q141" s="106">
        <f t="shared" si="27"/>
        <v>5.1699999999999982E-2</v>
      </c>
      <c r="R141" s="106">
        <f t="shared" si="27"/>
        <v>3.7999999999999992E-2</v>
      </c>
      <c r="S141" s="106">
        <f t="shared" si="27"/>
        <v>5.0099999999999992E-2</v>
      </c>
      <c r="U141" t="s">
        <v>1660</v>
      </c>
      <c r="V141">
        <f t="shared" si="30"/>
        <v>3.0980584565781162</v>
      </c>
      <c r="W141">
        <f t="shared" si="28"/>
        <v>4.8363355996355217</v>
      </c>
      <c r="X141">
        <f t="shared" si="28"/>
        <v>3.2802971893180057</v>
      </c>
      <c r="Y141">
        <f t="shared" si="28"/>
        <v>3.455526740029438</v>
      </c>
      <c r="Z141">
        <f t="shared" si="28"/>
        <v>3.1260951846919451</v>
      </c>
      <c r="AA141">
        <f t="shared" si="28"/>
        <v>3.6237471087124122</v>
      </c>
      <c r="AB141">
        <f t="shared" si="28"/>
        <v>2.6634891708137651</v>
      </c>
      <c r="AC141">
        <f t="shared" si="28"/>
        <v>3.511600196257096</v>
      </c>
    </row>
    <row r="142" spans="1:29" x14ac:dyDescent="0.25">
      <c r="A142" t="s">
        <v>1661</v>
      </c>
      <c r="B142" s="106">
        <v>0.1211</v>
      </c>
      <c r="C142" s="106">
        <v>0.2898</v>
      </c>
      <c r="D142" s="106">
        <v>0.1147</v>
      </c>
      <c r="E142" s="106">
        <v>0.13750000000000001</v>
      </c>
      <c r="F142" s="106">
        <v>0.1598</v>
      </c>
      <c r="G142" s="106">
        <v>0.1181</v>
      </c>
      <c r="H142" s="106">
        <v>0.1171</v>
      </c>
      <c r="I142" s="106">
        <v>0.1208</v>
      </c>
      <c r="K142" t="s">
        <v>1661</v>
      </c>
      <c r="L142" s="106">
        <f t="shared" si="29"/>
        <v>4.6699999999999992E-2</v>
      </c>
      <c r="M142" s="106">
        <f t="shared" si="27"/>
        <v>0.21539999999999998</v>
      </c>
      <c r="N142" s="106">
        <f t="shared" si="27"/>
        <v>4.0299999999999989E-2</v>
      </c>
      <c r="O142" s="106">
        <f t="shared" si="27"/>
        <v>6.3100000000000003E-2</v>
      </c>
      <c r="P142" s="106">
        <f t="shared" si="27"/>
        <v>8.539999999999999E-2</v>
      </c>
      <c r="Q142" s="106">
        <f t="shared" si="27"/>
        <v>4.3699999999999989E-2</v>
      </c>
      <c r="R142" s="106">
        <f t="shared" si="27"/>
        <v>4.2699999999999988E-2</v>
      </c>
      <c r="S142" s="106">
        <f t="shared" si="27"/>
        <v>4.6399999999999997E-2</v>
      </c>
      <c r="U142" t="s">
        <v>1661</v>
      </c>
      <c r="V142">
        <f t="shared" si="30"/>
        <v>3.2732880072895485</v>
      </c>
      <c r="W142">
        <f t="shared" si="28"/>
        <v>15.097778089296977</v>
      </c>
      <c r="X142">
        <f t="shared" si="28"/>
        <v>2.8247003574682825</v>
      </c>
      <c r="Y142">
        <f t="shared" si="28"/>
        <v>4.4227938599565437</v>
      </c>
      <c r="Z142">
        <f t="shared" si="28"/>
        <v>5.9858414523025152</v>
      </c>
      <c r="AA142">
        <f t="shared" si="28"/>
        <v>3.06301254643583</v>
      </c>
      <c r="AB142">
        <f t="shared" si="28"/>
        <v>2.9929207261512571</v>
      </c>
      <c r="AC142">
        <f t="shared" si="28"/>
        <v>3.2522604612041768</v>
      </c>
    </row>
    <row r="143" spans="1:29" x14ac:dyDescent="0.25">
      <c r="A143" t="s">
        <v>1662</v>
      </c>
      <c r="B143" s="106">
        <v>0.12709999999999999</v>
      </c>
      <c r="C143" s="106">
        <v>0.12180000000000001</v>
      </c>
      <c r="D143" s="106">
        <v>0.1235</v>
      </c>
      <c r="E143" s="106">
        <v>0.11890000000000001</v>
      </c>
      <c r="F143" s="106">
        <v>0.1167</v>
      </c>
      <c r="G143" s="106">
        <v>0.122</v>
      </c>
      <c r="H143" s="106">
        <v>0.1104</v>
      </c>
      <c r="I143" s="106">
        <v>0.12740000000000001</v>
      </c>
      <c r="K143" t="s">
        <v>1662</v>
      </c>
      <c r="L143" s="106">
        <f t="shared" si="29"/>
        <v>5.2699999999999983E-2</v>
      </c>
      <c r="M143" s="106">
        <f t="shared" si="27"/>
        <v>4.7399999999999998E-2</v>
      </c>
      <c r="N143" s="106">
        <f t="shared" si="27"/>
        <v>4.9099999999999991E-2</v>
      </c>
      <c r="O143" s="106">
        <f t="shared" si="27"/>
        <v>4.4499999999999998E-2</v>
      </c>
      <c r="P143" s="106">
        <f t="shared" si="27"/>
        <v>4.229999999999999E-2</v>
      </c>
      <c r="Q143" s="106">
        <f t="shared" si="27"/>
        <v>4.759999999999999E-2</v>
      </c>
      <c r="R143" s="106">
        <f t="shared" si="27"/>
        <v>3.599999999999999E-2</v>
      </c>
      <c r="S143" s="106">
        <f t="shared" si="27"/>
        <v>5.3000000000000005E-2</v>
      </c>
      <c r="U143" t="s">
        <v>1662</v>
      </c>
      <c r="V143">
        <f t="shared" si="30"/>
        <v>3.6938389289969851</v>
      </c>
      <c r="W143">
        <f t="shared" si="28"/>
        <v>3.3223522814887496</v>
      </c>
      <c r="X143">
        <f t="shared" si="28"/>
        <v>3.4415083759725231</v>
      </c>
      <c r="Y143">
        <f t="shared" si="28"/>
        <v>3.1190860026634888</v>
      </c>
      <c r="Z143">
        <f t="shared" si="28"/>
        <v>2.9648839980374282</v>
      </c>
      <c r="AA143">
        <f t="shared" si="28"/>
        <v>3.3363706455456636</v>
      </c>
      <c r="AB143">
        <f t="shared" si="28"/>
        <v>2.5233055302446199</v>
      </c>
      <c r="AC143">
        <f t="shared" si="28"/>
        <v>3.7148664750823581</v>
      </c>
    </row>
    <row r="144" spans="1:29" x14ac:dyDescent="0.25">
      <c r="A144" t="s">
        <v>1663</v>
      </c>
      <c r="B144" s="106">
        <v>1.5011000000000001</v>
      </c>
      <c r="C144" s="106">
        <v>0.126</v>
      </c>
      <c r="D144" s="106">
        <v>0.1145</v>
      </c>
      <c r="E144" s="106">
        <v>0.1193</v>
      </c>
      <c r="F144" s="106">
        <v>0.1208</v>
      </c>
      <c r="G144" s="106">
        <v>0.12039999999999999</v>
      </c>
      <c r="H144" s="106">
        <v>0.1179</v>
      </c>
      <c r="I144" s="106">
        <v>0.1368</v>
      </c>
      <c r="K144" t="s">
        <v>1663</v>
      </c>
      <c r="L144" s="106">
        <f t="shared" si="29"/>
        <v>1.4267000000000001</v>
      </c>
      <c r="M144" s="106">
        <f t="shared" si="27"/>
        <v>5.1599999999999993E-2</v>
      </c>
      <c r="N144" s="106">
        <f t="shared" si="27"/>
        <v>4.0099999999999997E-2</v>
      </c>
      <c r="O144" s="106">
        <f t="shared" si="27"/>
        <v>4.4899999999999995E-2</v>
      </c>
      <c r="P144" s="106">
        <f t="shared" si="27"/>
        <v>4.6399999999999997E-2</v>
      </c>
      <c r="Q144" s="106">
        <f t="shared" si="27"/>
        <v>4.5999999999999985E-2</v>
      </c>
      <c r="R144" s="106">
        <f t="shared" si="27"/>
        <v>4.3499999999999997E-2</v>
      </c>
      <c r="S144" s="106">
        <f t="shared" si="27"/>
        <v>6.2399999999999997E-2</v>
      </c>
      <c r="U144" t="s">
        <v>1663</v>
      </c>
      <c r="V144">
        <f t="shared" si="30"/>
        <v>100</v>
      </c>
      <c r="W144">
        <f t="shared" si="28"/>
        <v>3.616737926683955</v>
      </c>
      <c r="X144">
        <f t="shared" si="28"/>
        <v>2.8106819934113685</v>
      </c>
      <c r="Y144">
        <f t="shared" si="28"/>
        <v>3.1471227307773177</v>
      </c>
      <c r="Z144">
        <f t="shared" si="28"/>
        <v>3.2522604612041768</v>
      </c>
      <c r="AA144">
        <f t="shared" si="28"/>
        <v>3.2242237330903469</v>
      </c>
      <c r="AB144">
        <f t="shared" si="28"/>
        <v>3.048994182378916</v>
      </c>
      <c r="AC144">
        <f t="shared" si="28"/>
        <v>4.3737295857573422</v>
      </c>
    </row>
    <row r="145" spans="1:29" x14ac:dyDescent="0.25">
      <c r="A145" t="s">
        <v>1664</v>
      </c>
      <c r="B145" s="106">
        <v>7.0599999999999996E-2</v>
      </c>
      <c r="C145" s="106">
        <v>7.5999999999999998E-2</v>
      </c>
      <c r="D145" s="106">
        <v>7.6600000000000001E-2</v>
      </c>
      <c r="E145" s="106">
        <v>3.0834000000000001</v>
      </c>
      <c r="F145" s="106">
        <f>AVERAGE(B145:D145)</f>
        <v>7.4400000000000008E-2</v>
      </c>
      <c r="G145" s="106"/>
      <c r="H145" s="106"/>
      <c r="I145" s="10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A146" t="s">
        <v>1665</v>
      </c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B147" s="6"/>
      <c r="C147" s="6"/>
      <c r="D147" s="6"/>
      <c r="E147" s="6"/>
      <c r="F147" s="6"/>
      <c r="G147" s="6"/>
      <c r="H147" s="6"/>
      <c r="I147" s="6"/>
      <c r="L147" s="6"/>
      <c r="M147" s="6"/>
      <c r="N147" s="6"/>
      <c r="O147" s="6"/>
      <c r="P147" s="6"/>
      <c r="Q147" s="6"/>
      <c r="R147" s="6"/>
      <c r="S147" s="6"/>
    </row>
    <row r="148" spans="1:29" x14ac:dyDescent="0.25"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A149" s="7" t="str">
        <f>A67</f>
        <v>MW 1072-7</v>
      </c>
      <c r="B149" s="6"/>
      <c r="C149" s="6"/>
      <c r="D149" s="6"/>
      <c r="E149" s="6"/>
      <c r="F149" s="6"/>
      <c r="G149" s="6"/>
      <c r="H149" s="6"/>
      <c r="I149" s="6"/>
      <c r="K149" t="s">
        <v>1788</v>
      </c>
      <c r="L149" s="6"/>
      <c r="M149" s="6"/>
      <c r="N149" s="6"/>
      <c r="O149" s="6"/>
      <c r="P149" s="6"/>
      <c r="Q149" s="6"/>
      <c r="R149" s="6"/>
      <c r="S149" s="6"/>
      <c r="U149" t="s">
        <v>1791</v>
      </c>
    </row>
    <row r="150" spans="1:29" x14ac:dyDescent="0.25">
      <c r="A150" t="s">
        <v>1789</v>
      </c>
      <c r="B150" s="6"/>
      <c r="C150" s="6"/>
      <c r="D150" s="6"/>
      <c r="E150" s="6"/>
      <c r="F150" s="6"/>
      <c r="G150" s="6"/>
      <c r="H150" s="6"/>
      <c r="I150" s="6"/>
      <c r="L150" s="6"/>
      <c r="M150" s="6"/>
      <c r="N150" s="6"/>
      <c r="O150" s="6"/>
      <c r="P150" s="6"/>
      <c r="Q150" s="6"/>
      <c r="R150" s="6"/>
      <c r="S150" s="6"/>
    </row>
    <row r="151" spans="1:29" x14ac:dyDescent="0.25">
      <c r="B151" s="6">
        <v>1</v>
      </c>
      <c r="C151" s="6">
        <v>2</v>
      </c>
      <c r="D151" s="6">
        <v>3</v>
      </c>
      <c r="E151" s="6">
        <v>4</v>
      </c>
      <c r="F151" s="6">
        <v>5</v>
      </c>
      <c r="G151" s="6">
        <v>6</v>
      </c>
      <c r="H151" s="6">
        <v>7</v>
      </c>
      <c r="I151" s="6">
        <v>8</v>
      </c>
      <c r="L151" s="6">
        <v>1</v>
      </c>
      <c r="M151" s="6">
        <v>2</v>
      </c>
      <c r="N151" s="6">
        <v>3</v>
      </c>
      <c r="O151" s="6">
        <v>4</v>
      </c>
      <c r="P151" s="6">
        <v>5</v>
      </c>
      <c r="Q151" s="6">
        <v>6</v>
      </c>
      <c r="R151" s="6">
        <v>7</v>
      </c>
      <c r="S151" s="6">
        <v>8</v>
      </c>
      <c r="V151">
        <v>1</v>
      </c>
      <c r="W151">
        <v>2</v>
      </c>
      <c r="X151">
        <v>3</v>
      </c>
      <c r="Y151">
        <v>4</v>
      </c>
      <c r="Z151">
        <v>5</v>
      </c>
      <c r="AA151">
        <v>6</v>
      </c>
      <c r="AB151">
        <v>7</v>
      </c>
      <c r="AC151">
        <v>8</v>
      </c>
    </row>
    <row r="152" spans="1:29" x14ac:dyDescent="0.25">
      <c r="A152" t="s">
        <v>1658</v>
      </c>
      <c r="B152" s="106">
        <v>0.13150000000000001</v>
      </c>
      <c r="C152" s="106">
        <v>0.14380000000000001</v>
      </c>
      <c r="D152" s="106">
        <v>0.12640000000000001</v>
      </c>
      <c r="E152" s="106">
        <v>0.13600000000000001</v>
      </c>
      <c r="F152" s="106">
        <v>0.1268</v>
      </c>
      <c r="G152" s="106">
        <v>0.12330000000000001</v>
      </c>
      <c r="H152" s="106">
        <v>0.1305</v>
      </c>
      <c r="I152" s="106">
        <v>0.14130000000000001</v>
      </c>
      <c r="K152" t="s">
        <v>1658</v>
      </c>
      <c r="L152" s="106">
        <f>B152-$F$158</f>
        <v>4.5233333333333348E-2</v>
      </c>
      <c r="M152" s="106">
        <f t="shared" ref="M152:S157" si="31">C152-$F$158</f>
        <v>5.7533333333333353E-2</v>
      </c>
      <c r="N152" s="106">
        <f t="shared" si="31"/>
        <v>4.0133333333333354E-2</v>
      </c>
      <c r="O152" s="106">
        <f t="shared" si="31"/>
        <v>4.9733333333333352E-2</v>
      </c>
      <c r="P152" s="106">
        <f t="shared" si="31"/>
        <v>4.0533333333333338E-2</v>
      </c>
      <c r="Q152" s="106">
        <f t="shared" si="31"/>
        <v>3.7033333333333349E-2</v>
      </c>
      <c r="R152" s="106">
        <f t="shared" si="31"/>
        <v>4.4233333333333347E-2</v>
      </c>
      <c r="S152" s="106">
        <f t="shared" si="31"/>
        <v>5.5033333333333351E-2</v>
      </c>
      <c r="U152" t="s">
        <v>1658</v>
      </c>
      <c r="V152">
        <f>L152/$L$157*100</f>
        <v>3.0211278580492924</v>
      </c>
      <c r="W152">
        <f t="shared" ref="W152:AC157" si="32">M152/$L$157*100</f>
        <v>3.8426430972682968</v>
      </c>
      <c r="X152">
        <f t="shared" si="32"/>
        <v>2.6804995881292175</v>
      </c>
      <c r="Y152">
        <f t="shared" si="32"/>
        <v>3.3216822138611235</v>
      </c>
      <c r="Z152">
        <f t="shared" si="32"/>
        <v>2.7072155308680461</v>
      </c>
      <c r="AA152">
        <f t="shared" si="32"/>
        <v>2.4734510319032896</v>
      </c>
      <c r="AB152">
        <f t="shared" si="32"/>
        <v>2.9543380012022187</v>
      </c>
      <c r="AC152">
        <f t="shared" si="32"/>
        <v>3.6756684551506122</v>
      </c>
    </row>
    <row r="153" spans="1:29" x14ac:dyDescent="0.25">
      <c r="A153" t="s">
        <v>1659</v>
      </c>
      <c r="B153" s="106">
        <v>0.1958</v>
      </c>
      <c r="C153" s="106">
        <v>0.17150000000000001</v>
      </c>
      <c r="D153" s="106">
        <v>0.16309999999999999</v>
      </c>
      <c r="E153" s="106">
        <v>0.16070000000000001</v>
      </c>
      <c r="F153" s="106">
        <v>0.14280000000000001</v>
      </c>
      <c r="G153" s="106">
        <v>0.14649999999999999</v>
      </c>
      <c r="H153" s="106">
        <v>0.14169999999999999</v>
      </c>
      <c r="I153" s="106">
        <v>0.14000000000000001</v>
      </c>
      <c r="K153" t="s">
        <v>1659</v>
      </c>
      <c r="L153" s="106">
        <f t="shared" ref="L153:L157" si="33">B153-$F$158</f>
        <v>0.10953333333333334</v>
      </c>
      <c r="M153" s="106">
        <f t="shared" si="31"/>
        <v>8.5233333333333355E-2</v>
      </c>
      <c r="N153" s="106">
        <f t="shared" si="31"/>
        <v>7.6833333333333337E-2</v>
      </c>
      <c r="O153" s="106">
        <f t="shared" si="31"/>
        <v>7.4433333333333351E-2</v>
      </c>
      <c r="P153" s="106">
        <f t="shared" si="31"/>
        <v>5.6533333333333352E-2</v>
      </c>
      <c r="Q153" s="106">
        <f t="shared" si="31"/>
        <v>6.0233333333333333E-2</v>
      </c>
      <c r="R153" s="106">
        <f t="shared" si="31"/>
        <v>5.5433333333333334E-2</v>
      </c>
      <c r="S153" s="106">
        <f t="shared" si="31"/>
        <v>5.3733333333333355E-2</v>
      </c>
      <c r="U153" t="s">
        <v>1659</v>
      </c>
      <c r="V153">
        <f t="shared" ref="V153:AC157" si="34">L153/$L$157*100</f>
        <v>7.3157156533161185</v>
      </c>
      <c r="W153">
        <f t="shared" si="32"/>
        <v>5.692722131932233</v>
      </c>
      <c r="X153">
        <f t="shared" si="32"/>
        <v>5.1316873344168137</v>
      </c>
      <c r="Y153">
        <f t="shared" si="32"/>
        <v>4.9713916779838385</v>
      </c>
      <c r="Z153">
        <f t="shared" si="32"/>
        <v>3.7758532404212231</v>
      </c>
      <c r="AA153">
        <f t="shared" si="32"/>
        <v>4.0229757107553938</v>
      </c>
      <c r="AB153">
        <f t="shared" si="32"/>
        <v>3.7023843978894408</v>
      </c>
      <c r="AC153">
        <f t="shared" si="32"/>
        <v>3.5888416412494175</v>
      </c>
    </row>
    <row r="154" spans="1:29" x14ac:dyDescent="0.25">
      <c r="A154" t="s">
        <v>1660</v>
      </c>
      <c r="B154" s="106">
        <v>0.1231</v>
      </c>
      <c r="C154" s="106">
        <v>0.13020000000000001</v>
      </c>
      <c r="D154" s="106">
        <v>0.1212</v>
      </c>
      <c r="E154" s="106">
        <v>0.12670000000000001</v>
      </c>
      <c r="F154" s="106">
        <v>0.12709999999999999</v>
      </c>
      <c r="G154" s="106">
        <v>0.1207</v>
      </c>
      <c r="H154" s="106">
        <v>0.124</v>
      </c>
      <c r="I154" s="106">
        <v>0.1333</v>
      </c>
      <c r="K154" t="s">
        <v>1660</v>
      </c>
      <c r="L154" s="106">
        <f t="shared" si="33"/>
        <v>3.6833333333333343E-2</v>
      </c>
      <c r="M154" s="106">
        <f t="shared" si="31"/>
        <v>4.3933333333333352E-2</v>
      </c>
      <c r="N154" s="106">
        <f t="shared" si="31"/>
        <v>3.4933333333333344E-2</v>
      </c>
      <c r="O154" s="106">
        <f t="shared" si="31"/>
        <v>4.0433333333333349E-2</v>
      </c>
      <c r="P154" s="106">
        <f t="shared" si="31"/>
        <v>4.0833333333333333E-2</v>
      </c>
      <c r="Q154" s="106">
        <f t="shared" si="31"/>
        <v>3.4433333333333344E-2</v>
      </c>
      <c r="R154" s="106">
        <f t="shared" si="31"/>
        <v>3.7733333333333341E-2</v>
      </c>
      <c r="S154" s="106">
        <f t="shared" si="31"/>
        <v>4.7033333333333344E-2</v>
      </c>
      <c r="U154" t="s">
        <v>1660</v>
      </c>
      <c r="V154">
        <f t="shared" si="34"/>
        <v>2.4600930605338744</v>
      </c>
      <c r="W154">
        <f t="shared" si="34"/>
        <v>2.9343010441480968</v>
      </c>
      <c r="X154">
        <f t="shared" si="34"/>
        <v>2.333192332524435</v>
      </c>
      <c r="Y154">
        <f t="shared" si="34"/>
        <v>2.7005365451833394</v>
      </c>
      <c r="Z154">
        <f t="shared" si="34"/>
        <v>2.7272524879221676</v>
      </c>
      <c r="AA154">
        <f t="shared" si="34"/>
        <v>2.2997974041008984</v>
      </c>
      <c r="AB154">
        <f t="shared" si="34"/>
        <v>2.5202039316962401</v>
      </c>
      <c r="AC154">
        <f t="shared" si="34"/>
        <v>3.1413496003740242</v>
      </c>
    </row>
    <row r="155" spans="1:29" x14ac:dyDescent="0.25">
      <c r="A155" t="s">
        <v>1661</v>
      </c>
      <c r="B155" s="106">
        <v>0.1221</v>
      </c>
      <c r="C155" s="106">
        <v>0.49409999999999998</v>
      </c>
      <c r="D155" s="106">
        <v>0.11840000000000001</v>
      </c>
      <c r="E155" s="106">
        <v>0.13089999999999999</v>
      </c>
      <c r="F155" s="106">
        <v>0.1235</v>
      </c>
      <c r="G155" s="106">
        <v>0.123</v>
      </c>
      <c r="H155" s="106">
        <v>0.1168</v>
      </c>
      <c r="I155" s="106">
        <v>0.1386</v>
      </c>
      <c r="K155" t="s">
        <v>1661</v>
      </c>
      <c r="L155" s="106">
        <f t="shared" si="33"/>
        <v>3.5833333333333342E-2</v>
      </c>
      <c r="M155" s="106">
        <f t="shared" si="31"/>
        <v>0.40783333333333333</v>
      </c>
      <c r="N155" s="106">
        <f t="shared" si="31"/>
        <v>3.2133333333333347E-2</v>
      </c>
      <c r="O155" s="106">
        <f t="shared" si="31"/>
        <v>4.463333333333333E-2</v>
      </c>
      <c r="P155" s="106">
        <f t="shared" si="31"/>
        <v>3.723333333333334E-2</v>
      </c>
      <c r="Q155" s="106">
        <f t="shared" si="31"/>
        <v>3.673333333333334E-2</v>
      </c>
      <c r="R155" s="106">
        <f t="shared" si="31"/>
        <v>3.0533333333333343E-2</v>
      </c>
      <c r="S155" s="106">
        <f t="shared" si="31"/>
        <v>5.2333333333333343E-2</v>
      </c>
      <c r="U155" t="s">
        <v>1661</v>
      </c>
      <c r="V155">
        <f t="shared" si="34"/>
        <v>2.3933032036868007</v>
      </c>
      <c r="W155">
        <f t="shared" si="34"/>
        <v>27.239129950798141</v>
      </c>
      <c r="X155">
        <f t="shared" si="34"/>
        <v>2.1461807333526295</v>
      </c>
      <c r="Y155">
        <f t="shared" si="34"/>
        <v>2.9810539439410468</v>
      </c>
      <c r="Z155">
        <f t="shared" si="34"/>
        <v>2.4868090032727035</v>
      </c>
      <c r="AA155">
        <f t="shared" si="34"/>
        <v>2.4534140748491673</v>
      </c>
      <c r="AB155">
        <f t="shared" si="34"/>
        <v>2.0393169623973115</v>
      </c>
      <c r="AC155">
        <f t="shared" si="34"/>
        <v>3.4953358416635139</v>
      </c>
    </row>
    <row r="156" spans="1:29" x14ac:dyDescent="0.25">
      <c r="A156" t="s">
        <v>1662</v>
      </c>
      <c r="B156" s="106">
        <v>0.12909999999999999</v>
      </c>
      <c r="C156" s="106">
        <v>0.12509999999999999</v>
      </c>
      <c r="D156" s="106">
        <v>0.1351</v>
      </c>
      <c r="E156" s="106">
        <v>0.13170000000000001</v>
      </c>
      <c r="F156" s="106">
        <v>0.13089999999999999</v>
      </c>
      <c r="G156" s="106">
        <v>0.1288</v>
      </c>
      <c r="H156" s="106">
        <v>0.12590000000000001</v>
      </c>
      <c r="I156" s="106">
        <v>0.1416</v>
      </c>
      <c r="K156" t="s">
        <v>1662</v>
      </c>
      <c r="L156" s="106">
        <f t="shared" si="33"/>
        <v>4.2833333333333334E-2</v>
      </c>
      <c r="M156" s="106">
        <f t="shared" si="31"/>
        <v>3.8833333333333331E-2</v>
      </c>
      <c r="N156" s="106">
        <f t="shared" si="31"/>
        <v>4.883333333333334E-2</v>
      </c>
      <c r="O156" s="106">
        <f t="shared" si="31"/>
        <v>4.5433333333333353E-2</v>
      </c>
      <c r="P156" s="106">
        <f t="shared" si="31"/>
        <v>4.463333333333333E-2</v>
      </c>
      <c r="Q156" s="106">
        <f t="shared" si="31"/>
        <v>4.253333333333334E-2</v>
      </c>
      <c r="R156" s="106">
        <f t="shared" si="31"/>
        <v>3.9633333333333354E-2</v>
      </c>
      <c r="S156" s="106">
        <f t="shared" si="31"/>
        <v>5.5333333333333345E-2</v>
      </c>
      <c r="U156" t="s">
        <v>1662</v>
      </c>
      <c r="V156">
        <f t="shared" si="34"/>
        <v>2.860832201616315</v>
      </c>
      <c r="W156">
        <f t="shared" si="32"/>
        <v>2.5936727742280206</v>
      </c>
      <c r="X156">
        <f t="shared" si="32"/>
        <v>3.261571342698756</v>
      </c>
      <c r="Y156">
        <f t="shared" si="32"/>
        <v>3.0344858294187071</v>
      </c>
      <c r="Z156">
        <f t="shared" si="32"/>
        <v>2.9810539439410468</v>
      </c>
      <c r="AA156">
        <f t="shared" si="32"/>
        <v>2.8407952445621931</v>
      </c>
      <c r="AB156">
        <f t="shared" si="32"/>
        <v>2.6471046597056809</v>
      </c>
      <c r="AC156">
        <f t="shared" si="32"/>
        <v>3.6957054122047341</v>
      </c>
    </row>
    <row r="157" spans="1:29" x14ac:dyDescent="0.25">
      <c r="A157" t="s">
        <v>1663</v>
      </c>
      <c r="B157" s="106">
        <v>1.5834999999999999</v>
      </c>
      <c r="C157" s="106">
        <v>0.12540000000000001</v>
      </c>
      <c r="D157" s="106">
        <v>0.12520000000000001</v>
      </c>
      <c r="E157" s="106">
        <v>0.13189999999999999</v>
      </c>
      <c r="F157" s="106">
        <v>0.12909999999999999</v>
      </c>
      <c r="G157" s="106">
        <v>0.1263</v>
      </c>
      <c r="H157" s="106">
        <v>0.12709999999999999</v>
      </c>
      <c r="I157" s="106">
        <v>0.15989999999999999</v>
      </c>
      <c r="K157" t="s">
        <v>1663</v>
      </c>
      <c r="L157" s="106">
        <f t="shared" si="33"/>
        <v>1.4972333333333332</v>
      </c>
      <c r="M157" s="106">
        <f t="shared" si="31"/>
        <v>3.9133333333333353E-2</v>
      </c>
      <c r="N157" s="106">
        <f t="shared" si="31"/>
        <v>3.8933333333333348E-2</v>
      </c>
      <c r="O157" s="106">
        <f t="shared" si="31"/>
        <v>4.5633333333333331E-2</v>
      </c>
      <c r="P157" s="106">
        <f t="shared" si="31"/>
        <v>4.2833333333333334E-2</v>
      </c>
      <c r="Q157" s="106">
        <f t="shared" si="31"/>
        <v>4.0033333333333337E-2</v>
      </c>
      <c r="R157" s="106">
        <f t="shared" si="31"/>
        <v>4.0833333333333333E-2</v>
      </c>
      <c r="S157" s="106">
        <f t="shared" si="31"/>
        <v>7.3633333333333328E-2</v>
      </c>
      <c r="U157" t="s">
        <v>1663</v>
      </c>
      <c r="V157">
        <f t="shared" si="34"/>
        <v>100</v>
      </c>
      <c r="W157">
        <f t="shared" si="32"/>
        <v>2.6137097312821442</v>
      </c>
      <c r="X157">
        <f t="shared" si="32"/>
        <v>2.600351759912729</v>
      </c>
      <c r="Y157">
        <f t="shared" si="32"/>
        <v>3.0478438007881206</v>
      </c>
      <c r="Z157">
        <f t="shared" si="32"/>
        <v>2.860832201616315</v>
      </c>
      <c r="AA157">
        <f t="shared" si="32"/>
        <v>2.673820602444509</v>
      </c>
      <c r="AB157">
        <f t="shared" si="32"/>
        <v>2.7272524879221676</v>
      </c>
      <c r="AC157">
        <f t="shared" si="32"/>
        <v>4.9179597925061787</v>
      </c>
    </row>
    <row r="158" spans="1:29" x14ac:dyDescent="0.25">
      <c r="A158" t="s">
        <v>1664</v>
      </c>
      <c r="B158" s="106">
        <v>8.48E-2</v>
      </c>
      <c r="C158" s="106">
        <v>8.3599999999999994E-2</v>
      </c>
      <c r="D158" s="106">
        <v>9.0399999999999994E-2</v>
      </c>
      <c r="E158" s="106">
        <v>3.1818</v>
      </c>
      <c r="F158" s="106">
        <f>AVERAGE(B158:D158)</f>
        <v>8.6266666666666658E-2</v>
      </c>
      <c r="G158" s="106"/>
      <c r="H158" s="106"/>
      <c r="I158" s="106"/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 s="165">
        <f>AVERAGE(V152,V139,V126)</f>
        <v>3.5446644895743304</v>
      </c>
      <c r="C164" s="165">
        <f t="shared" ref="C164:I169" si="35">AVERAGE(W152,W139,W126)</f>
        <v>5.0552083066124256</v>
      </c>
      <c r="D164" s="165">
        <f t="shared" si="35"/>
        <v>3.395911304094041</v>
      </c>
      <c r="E164" s="165">
        <f t="shared" si="35"/>
        <v>3.4652883266939796</v>
      </c>
      <c r="F164" s="165">
        <f t="shared" si="35"/>
        <v>3.0571874670208743</v>
      </c>
      <c r="G164" s="165">
        <f t="shared" si="35"/>
        <v>3.5062791949548955</v>
      </c>
      <c r="H164" s="165">
        <f t="shared" si="35"/>
        <v>4.0596280864966872</v>
      </c>
      <c r="I164" s="165">
        <f t="shared" si="35"/>
        <v>4.1448863816448895</v>
      </c>
      <c r="K164" t="s">
        <v>1658</v>
      </c>
      <c r="L164" s="172">
        <f>STDEV(V152,V139,V126)/SQRT(3)</f>
        <v>0.29216226972906406</v>
      </c>
      <c r="M164" s="172">
        <f t="shared" ref="M164:S169" si="36">STDEV(W152,W139,W126)/SQRT(3)</f>
        <v>0.65572202627231946</v>
      </c>
      <c r="N164" s="172">
        <f t="shared" si="36"/>
        <v>0.43353328986549011</v>
      </c>
      <c r="O164" s="172">
        <f t="shared" si="36"/>
        <v>0.19814828152473529</v>
      </c>
      <c r="P164" s="172">
        <f t="shared" si="36"/>
        <v>0.34033966920929393</v>
      </c>
      <c r="Q164" s="172">
        <f t="shared" si="36"/>
        <v>0.55600412187788217</v>
      </c>
      <c r="R164" s="172">
        <f t="shared" si="36"/>
        <v>1.0274302236731856</v>
      </c>
      <c r="S164" s="172">
        <f t="shared" si="36"/>
        <v>0.57906208073400878</v>
      </c>
    </row>
    <row r="165" spans="1:19" x14ac:dyDescent="0.25">
      <c r="A165" t="s">
        <v>1659</v>
      </c>
      <c r="B165" s="165">
        <f t="shared" ref="B165:I169" si="37">AVERAGE(V153,V140,V127)</f>
        <v>7.617861990826893</v>
      </c>
      <c r="C165" s="165">
        <f t="shared" si="35"/>
        <v>6.9508510393678584</v>
      </c>
      <c r="D165" s="165">
        <f t="shared" si="35"/>
        <v>6.274348329089892</v>
      </c>
      <c r="E165" s="165">
        <f t="shared" si="35"/>
        <v>5.8098509102737479</v>
      </c>
      <c r="F165" s="165">
        <f t="shared" si="35"/>
        <v>5.1115227642789032</v>
      </c>
      <c r="G165" s="165">
        <f t="shared" si="35"/>
        <v>5.4022267912145772</v>
      </c>
      <c r="H165" s="165">
        <f t="shared" si="35"/>
        <v>4.8375696067310576</v>
      </c>
      <c r="I165" s="165">
        <f t="shared" si="35"/>
        <v>5.2837093249108635</v>
      </c>
      <c r="K165" t="s">
        <v>1659</v>
      </c>
      <c r="L165" s="172">
        <f t="shared" ref="L165:S169" si="38">STDEV(V153,V140,V127)/SQRT(3)</f>
        <v>0.4562856012657987</v>
      </c>
      <c r="M165" s="172">
        <f t="shared" si="36"/>
        <v>0.73813789435852706</v>
      </c>
      <c r="N165" s="172">
        <f t="shared" si="36"/>
        <v>0.61122416001258661</v>
      </c>
      <c r="O165" s="172">
        <f t="shared" si="36"/>
        <v>0.54668083487462094</v>
      </c>
      <c r="P165" s="172">
        <f t="shared" si="36"/>
        <v>0.77783125445367762</v>
      </c>
      <c r="Q165" s="172">
        <f t="shared" si="36"/>
        <v>0.79376518695305798</v>
      </c>
      <c r="R165" s="172">
        <f t="shared" si="36"/>
        <v>0.80239883499620557</v>
      </c>
      <c r="S165" s="172">
        <f t="shared" si="36"/>
        <v>0.85537210386298879</v>
      </c>
    </row>
    <row r="166" spans="1:19" x14ac:dyDescent="0.25">
      <c r="A166" t="s">
        <v>1660</v>
      </c>
      <c r="B166" s="165">
        <f t="shared" si="37"/>
        <v>3.0619673761196449</v>
      </c>
      <c r="C166" s="165">
        <f t="shared" si="37"/>
        <v>4.4015406579523226</v>
      </c>
      <c r="D166" s="165">
        <f t="shared" si="37"/>
        <v>3.4165991967673661</v>
      </c>
      <c r="E166" s="165">
        <f t="shared" si="37"/>
        <v>3.4324204430741858</v>
      </c>
      <c r="F166" s="165">
        <f t="shared" si="37"/>
        <v>4.9024198843514037</v>
      </c>
      <c r="G166" s="165">
        <f t="shared" si="37"/>
        <v>3.4588261660477948</v>
      </c>
      <c r="H166" s="165">
        <f t="shared" si="37"/>
        <v>3.3130647750012976</v>
      </c>
      <c r="I166" s="165">
        <f t="shared" si="37"/>
        <v>3.5949930454948067</v>
      </c>
      <c r="K166" t="s">
        <v>1660</v>
      </c>
      <c r="L166" s="172">
        <f t="shared" si="38"/>
        <v>0.33755639701675849</v>
      </c>
      <c r="M166" s="172">
        <f t="shared" si="38"/>
        <v>0.75363350140290108</v>
      </c>
      <c r="N166" s="172">
        <f t="shared" si="38"/>
        <v>0.66833604352006271</v>
      </c>
      <c r="O166" s="172">
        <f t="shared" si="38"/>
        <v>0.41604359317642275</v>
      </c>
      <c r="P166" s="172">
        <f t="shared" si="38"/>
        <v>1.9790979606275363</v>
      </c>
      <c r="Q166" s="172">
        <f t="shared" si="38"/>
        <v>0.62700304952843011</v>
      </c>
      <c r="R166" s="172">
        <f t="shared" si="38"/>
        <v>0.72240336002552863</v>
      </c>
      <c r="S166" s="172">
        <f t="shared" si="38"/>
        <v>0.2890082824832037</v>
      </c>
    </row>
    <row r="167" spans="1:19" x14ac:dyDescent="0.25">
      <c r="A167" t="s">
        <v>1661</v>
      </c>
      <c r="B167" s="165">
        <f t="shared" si="37"/>
        <v>3.2448132072447655</v>
      </c>
      <c r="C167" s="165">
        <f t="shared" si="37"/>
        <v>22.02998809160465</v>
      </c>
      <c r="D167" s="165">
        <f t="shared" si="37"/>
        <v>3.6638878289696439</v>
      </c>
      <c r="E167" s="165">
        <f t="shared" si="37"/>
        <v>8.2432141416414968</v>
      </c>
      <c r="F167" s="165">
        <f t="shared" si="37"/>
        <v>6.4906797362104847</v>
      </c>
      <c r="G167" s="165">
        <f t="shared" si="37"/>
        <v>5.6855896398578354</v>
      </c>
      <c r="H167" s="165">
        <f t="shared" si="37"/>
        <v>4.5125796370141522</v>
      </c>
      <c r="I167" s="165">
        <f t="shared" si="37"/>
        <v>5.3013585068238678</v>
      </c>
      <c r="K167" t="s">
        <v>1661</v>
      </c>
      <c r="L167" s="172">
        <f t="shared" si="38"/>
        <v>0.48360918219481974</v>
      </c>
      <c r="M167" s="172">
        <f t="shared" si="38"/>
        <v>3.6092394917099244</v>
      </c>
      <c r="N167" s="172">
        <f t="shared" si="38"/>
        <v>1.1946144734406434</v>
      </c>
      <c r="O167" s="172">
        <f t="shared" si="38"/>
        <v>4.5603217949227606</v>
      </c>
      <c r="P167" s="172">
        <f t="shared" si="38"/>
        <v>2.4703002360563735</v>
      </c>
      <c r="Q167" s="172">
        <f t="shared" si="38"/>
        <v>2.9326608562129479</v>
      </c>
      <c r="R167" s="172">
        <f t="shared" si="38"/>
        <v>2.0153500213282993</v>
      </c>
      <c r="S167" s="172">
        <f t="shared" si="38"/>
        <v>1.9288371437354235</v>
      </c>
    </row>
    <row r="168" spans="1:19" x14ac:dyDescent="0.25">
      <c r="A168" t="s">
        <v>1662</v>
      </c>
      <c r="B168" s="165">
        <f t="shared" si="37"/>
        <v>3.5561210207178804</v>
      </c>
      <c r="C168" s="165">
        <f t="shared" si="35"/>
        <v>3.1965397292487032</v>
      </c>
      <c r="D168" s="165">
        <f t="shared" si="35"/>
        <v>3.8286956845448681</v>
      </c>
      <c r="E168" s="165">
        <f t="shared" si="35"/>
        <v>3.6730325014846117</v>
      </c>
      <c r="F168" s="165">
        <f t="shared" si="35"/>
        <v>3.3012539676195569</v>
      </c>
      <c r="G168" s="165">
        <f t="shared" si="35"/>
        <v>3.4577920530188373</v>
      </c>
      <c r="H168" s="165">
        <f t="shared" si="35"/>
        <v>3.3116933722002231</v>
      </c>
      <c r="I168" s="165">
        <f t="shared" si="35"/>
        <v>4.8010789746539695</v>
      </c>
      <c r="K168" t="s">
        <v>1662</v>
      </c>
      <c r="L168" s="172">
        <f t="shared" si="38"/>
        <v>0.36816619544797391</v>
      </c>
      <c r="M168" s="172">
        <f t="shared" si="36"/>
        <v>0.31802994276468799</v>
      </c>
      <c r="N168" s="172">
        <f t="shared" si="36"/>
        <v>0.47997478356650364</v>
      </c>
      <c r="O168" s="172">
        <f t="shared" si="36"/>
        <v>0.59674653169985103</v>
      </c>
      <c r="P168" s="172">
        <f t="shared" si="36"/>
        <v>0.32831818094918264</v>
      </c>
      <c r="Q168" s="172">
        <f t="shared" si="36"/>
        <v>0.39595658041747972</v>
      </c>
      <c r="R168" s="172">
        <f t="shared" si="36"/>
        <v>0.72736675915024396</v>
      </c>
      <c r="S168" s="172">
        <f t="shared" si="36"/>
        <v>1.0958069913714554</v>
      </c>
    </row>
    <row r="169" spans="1:19" x14ac:dyDescent="0.25">
      <c r="A169" t="s">
        <v>1663</v>
      </c>
      <c r="B169" s="165">
        <f t="shared" si="37"/>
        <v>100</v>
      </c>
      <c r="C169" s="165">
        <f t="shared" si="35"/>
        <v>3.5000025200555296</v>
      </c>
      <c r="D169" s="165">
        <f t="shared" si="35"/>
        <v>3.7128058721349273</v>
      </c>
      <c r="E169" s="165">
        <f t="shared" si="35"/>
        <v>3.8335300011493594</v>
      </c>
      <c r="F169" s="165">
        <f t="shared" si="35"/>
        <v>3.3691971467755351</v>
      </c>
      <c r="G169" s="165">
        <f t="shared" si="35"/>
        <v>3.6550938331163452</v>
      </c>
      <c r="H169" s="165">
        <f t="shared" si="35"/>
        <v>3.9415117262861799</v>
      </c>
      <c r="I169" s="165">
        <f t="shared" si="35"/>
        <v>5.3547685050609459</v>
      </c>
      <c r="K169" t="s">
        <v>1663</v>
      </c>
      <c r="L169">
        <f t="shared" si="38"/>
        <v>0</v>
      </c>
      <c r="M169" s="172">
        <f t="shared" si="36"/>
        <v>0.48155315161918311</v>
      </c>
      <c r="N169" s="172">
        <f t="shared" si="36"/>
        <v>1.0091172814202813</v>
      </c>
      <c r="O169" s="172">
        <f t="shared" si="36"/>
        <v>0.73660447695639641</v>
      </c>
      <c r="P169" s="172">
        <f t="shared" si="36"/>
        <v>0.33244328721690031</v>
      </c>
      <c r="Q169" s="172">
        <f t="shared" si="36"/>
        <v>0.72372819285096512</v>
      </c>
      <c r="R169" s="172">
        <f t="shared" si="36"/>
        <v>1.0574750961962749</v>
      </c>
      <c r="S169" s="172">
        <f t="shared" si="36"/>
        <v>0.72612339627625067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16" t="s">
        <v>1644</v>
      </c>
      <c r="C175" s="223" t="str">
        <f>D23</f>
        <v>TX008327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16" t="s">
        <v>1807</v>
      </c>
      <c r="K175" s="116" t="s">
        <v>1807</v>
      </c>
      <c r="L175" s="116" t="s">
        <v>1807</v>
      </c>
      <c r="M175" s="116" t="s">
        <v>1807</v>
      </c>
    </row>
    <row r="176" spans="1:19" x14ac:dyDescent="0.25">
      <c r="A176" s="6" t="s">
        <v>1659</v>
      </c>
      <c r="B176" s="116" t="s">
        <v>1644</v>
      </c>
      <c r="C176" s="223" t="str">
        <f t="shared" ref="C176:C180" si="39">D24</f>
        <v>TX000661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16" t="s">
        <v>1807</v>
      </c>
      <c r="K176" s="116" t="s">
        <v>1807</v>
      </c>
      <c r="L176" s="116" t="s">
        <v>1807</v>
      </c>
      <c r="M176" s="116" t="s">
        <v>1807</v>
      </c>
    </row>
    <row r="177" spans="1:29" x14ac:dyDescent="0.25">
      <c r="A177" s="6" t="s">
        <v>1660</v>
      </c>
      <c r="B177" s="116" t="s">
        <v>1644</v>
      </c>
      <c r="C177" s="223" t="str">
        <f t="shared" si="39"/>
        <v>TX016320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16" t="s">
        <v>1807</v>
      </c>
      <c r="K177" s="116" t="s">
        <v>1807</v>
      </c>
      <c r="L177" s="116" t="s">
        <v>1807</v>
      </c>
      <c r="M177" s="116" t="s">
        <v>1807</v>
      </c>
    </row>
    <row r="178" spans="1:29" x14ac:dyDescent="0.25">
      <c r="A178" s="6" t="s">
        <v>1661</v>
      </c>
      <c r="B178" s="116" t="s">
        <v>1686</v>
      </c>
      <c r="C178" s="223" t="str">
        <f t="shared" si="39"/>
        <v>TX007182</v>
      </c>
      <c r="D178" s="224" t="s">
        <v>972</v>
      </c>
      <c r="E178" s="224" t="s">
        <v>972</v>
      </c>
      <c r="F178" s="224" t="s">
        <v>972</v>
      </c>
      <c r="G178" s="224" t="s">
        <v>972</v>
      </c>
      <c r="H178" s="224" t="s">
        <v>972</v>
      </c>
      <c r="I178" s="225" t="s">
        <v>972</v>
      </c>
      <c r="J178" s="116" t="s">
        <v>1807</v>
      </c>
      <c r="K178" s="116" t="s">
        <v>1807</v>
      </c>
      <c r="L178" s="116" t="s">
        <v>1807</v>
      </c>
      <c r="M178" s="116" t="s">
        <v>1807</v>
      </c>
    </row>
    <row r="179" spans="1:29" x14ac:dyDescent="0.25">
      <c r="A179" s="6" t="s">
        <v>1662</v>
      </c>
      <c r="B179" s="116" t="s">
        <v>1686</v>
      </c>
      <c r="C179" s="223" t="str">
        <f t="shared" si="39"/>
        <v>TX012553</v>
      </c>
      <c r="D179" s="224" t="s">
        <v>972</v>
      </c>
      <c r="E179" s="224" t="s">
        <v>972</v>
      </c>
      <c r="F179" s="224" t="s">
        <v>972</v>
      </c>
      <c r="G179" s="224" t="s">
        <v>972</v>
      </c>
      <c r="H179" s="224" t="s">
        <v>972</v>
      </c>
      <c r="I179" s="225" t="s">
        <v>972</v>
      </c>
      <c r="J179" s="116" t="s">
        <v>1807</v>
      </c>
      <c r="K179" s="116" t="s">
        <v>1807</v>
      </c>
      <c r="L179" s="116" t="s">
        <v>1807</v>
      </c>
      <c r="M179" s="116" t="s">
        <v>1807</v>
      </c>
    </row>
    <row r="180" spans="1:29" x14ac:dyDescent="0.25">
      <c r="A180" s="6" t="s">
        <v>1663</v>
      </c>
      <c r="B180" s="116" t="s">
        <v>1687</v>
      </c>
      <c r="C180" s="223" t="str">
        <f t="shared" si="39"/>
        <v>TX006253</v>
      </c>
      <c r="D180" s="224" t="s">
        <v>972</v>
      </c>
      <c r="E180" s="224" t="s">
        <v>972</v>
      </c>
      <c r="F180" s="224" t="s">
        <v>972</v>
      </c>
      <c r="G180" s="224" t="s">
        <v>972</v>
      </c>
      <c r="H180" s="224" t="s">
        <v>972</v>
      </c>
      <c r="I180" s="225" t="s">
        <v>972</v>
      </c>
      <c r="J180" s="116" t="s">
        <v>1807</v>
      </c>
      <c r="K180" s="116" t="s">
        <v>1807</v>
      </c>
      <c r="L180" s="116" t="s">
        <v>1807</v>
      </c>
      <c r="M180" s="116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15" t="s">
        <v>1807</v>
      </c>
      <c r="F181" s="116" t="s">
        <v>1807</v>
      </c>
      <c r="G181" s="116" t="s">
        <v>1807</v>
      </c>
      <c r="H181" s="116" t="s">
        <v>1807</v>
      </c>
      <c r="I181" s="116" t="s">
        <v>1807</v>
      </c>
      <c r="J181" s="116" t="s">
        <v>1807</v>
      </c>
      <c r="K181" s="116" t="s">
        <v>1807</v>
      </c>
      <c r="L181" s="116" t="s">
        <v>1807</v>
      </c>
      <c r="M181" s="116" t="s">
        <v>1807</v>
      </c>
    </row>
    <row r="182" spans="1:29" x14ac:dyDescent="0.25">
      <c r="A182" s="6" t="s">
        <v>1665</v>
      </c>
      <c r="B182" s="116" t="s">
        <v>1807</v>
      </c>
      <c r="C182" s="116" t="s">
        <v>1807</v>
      </c>
      <c r="D182" s="116" t="s">
        <v>1807</v>
      </c>
      <c r="E182" s="116" t="s">
        <v>1807</v>
      </c>
      <c r="F182" s="116" t="s">
        <v>1807</v>
      </c>
      <c r="G182" s="116" t="s">
        <v>1807</v>
      </c>
      <c r="H182" s="116" t="s">
        <v>1807</v>
      </c>
      <c r="I182" s="116" t="s">
        <v>1807</v>
      </c>
      <c r="J182" s="116" t="s">
        <v>1807</v>
      </c>
      <c r="K182" s="116" t="s">
        <v>1807</v>
      </c>
      <c r="L182" s="116" t="s">
        <v>1807</v>
      </c>
      <c r="M182" s="116" t="s">
        <v>1807</v>
      </c>
    </row>
    <row r="186" spans="1:29" x14ac:dyDescent="0.25">
      <c r="A186" s="7" t="str">
        <f>A31</f>
        <v>MW 1063-4</v>
      </c>
      <c r="K186" t="s">
        <v>1788</v>
      </c>
      <c r="U186" t="s">
        <v>1798</v>
      </c>
    </row>
    <row r="187" spans="1:29" x14ac:dyDescent="0.25">
      <c r="A187" s="41" t="s">
        <v>1796</v>
      </c>
    </row>
    <row r="189" spans="1:29" x14ac:dyDescent="0.25">
      <c r="B189" s="6">
        <v>1</v>
      </c>
      <c r="C189" s="6">
        <v>2</v>
      </c>
      <c r="D189" s="6">
        <v>3</v>
      </c>
      <c r="E189" s="6">
        <v>4</v>
      </c>
      <c r="F189" s="6">
        <v>5</v>
      </c>
      <c r="G189" s="6">
        <v>6</v>
      </c>
      <c r="H189" s="6">
        <v>7</v>
      </c>
      <c r="I189" s="6">
        <v>8</v>
      </c>
      <c r="L189" s="6">
        <v>1</v>
      </c>
      <c r="M189" s="6">
        <v>2</v>
      </c>
      <c r="N189" s="6">
        <v>3</v>
      </c>
      <c r="O189" s="6">
        <v>4</v>
      </c>
      <c r="P189" s="6">
        <v>5</v>
      </c>
      <c r="Q189" s="6">
        <v>6</v>
      </c>
      <c r="R189" s="6">
        <v>7</v>
      </c>
      <c r="S189" s="6">
        <v>8</v>
      </c>
      <c r="V189" s="6">
        <v>1</v>
      </c>
      <c r="W189" s="6">
        <v>2</v>
      </c>
      <c r="X189" s="6">
        <v>3</v>
      </c>
      <c r="Y189" s="6">
        <v>4</v>
      </c>
      <c r="Z189" s="6">
        <v>5</v>
      </c>
      <c r="AA189" s="6">
        <v>6</v>
      </c>
      <c r="AB189" s="6">
        <v>7</v>
      </c>
      <c r="AC189" s="6">
        <v>8</v>
      </c>
    </row>
    <row r="190" spans="1:29" x14ac:dyDescent="0.25">
      <c r="A190" t="s">
        <v>1658</v>
      </c>
      <c r="B190" s="6">
        <v>46035</v>
      </c>
      <c r="C190" s="6">
        <v>47357</v>
      </c>
      <c r="D190" s="6">
        <v>49691</v>
      </c>
      <c r="E190" s="6">
        <v>53005</v>
      </c>
      <c r="F190" s="6">
        <v>53462</v>
      </c>
      <c r="G190" s="6">
        <v>54919</v>
      </c>
      <c r="H190" s="6">
        <v>51336</v>
      </c>
      <c r="I190" s="6">
        <v>53301</v>
      </c>
      <c r="K190" t="s">
        <v>1658</v>
      </c>
      <c r="L190" s="6">
        <f>B190-$E$196</f>
        <v>36863.666666666664</v>
      </c>
      <c r="M190" s="6">
        <f t="shared" ref="M190:S195" si="40">C190-$E$196</f>
        <v>38185.666666666664</v>
      </c>
      <c r="N190" s="6">
        <f t="shared" si="40"/>
        <v>40519.666666666664</v>
      </c>
      <c r="O190" s="6">
        <f t="shared" si="40"/>
        <v>43833.666666666664</v>
      </c>
      <c r="P190" s="6">
        <f t="shared" si="40"/>
        <v>44290.666666666664</v>
      </c>
      <c r="Q190" s="6">
        <f t="shared" si="40"/>
        <v>45747.666666666664</v>
      </c>
      <c r="R190" s="6">
        <f t="shared" si="40"/>
        <v>42164.666666666664</v>
      </c>
      <c r="S190" s="6">
        <f t="shared" si="40"/>
        <v>44129.666666666664</v>
      </c>
      <c r="U190" t="s">
        <v>1658</v>
      </c>
      <c r="V190" s="108">
        <f>L190/$O$196*100</f>
        <v>108.98778961476678</v>
      </c>
      <c r="W190" s="108">
        <f t="shared" ref="W190:AC195" si="41">M190/$O$196*100</f>
        <v>112.89629549329365</v>
      </c>
      <c r="X190" s="108">
        <f t="shared" si="41"/>
        <v>119.79678923042052</v>
      </c>
      <c r="Y190" s="108">
        <f t="shared" si="41"/>
        <v>129.59466251441299</v>
      </c>
      <c r="Z190" s="108">
        <f t="shared" si="41"/>
        <v>130.94578746636972</v>
      </c>
      <c r="AA190" s="108">
        <f t="shared" si="41"/>
        <v>135.25342216002602</v>
      </c>
      <c r="AB190" s="108">
        <f t="shared" si="41"/>
        <v>124.66024775551637</v>
      </c>
      <c r="AC190" s="108">
        <f t="shared" si="41"/>
        <v>130.46978939795605</v>
      </c>
    </row>
    <row r="191" spans="1:29" x14ac:dyDescent="0.25">
      <c r="A191" t="s">
        <v>1659</v>
      </c>
      <c r="B191" s="6">
        <v>38597</v>
      </c>
      <c r="C191" s="6">
        <v>44766</v>
      </c>
      <c r="D191" s="6">
        <v>45693</v>
      </c>
      <c r="E191" s="6">
        <v>49271</v>
      </c>
      <c r="F191" s="6">
        <v>43719</v>
      </c>
      <c r="G191" s="6">
        <v>49000</v>
      </c>
      <c r="H191" s="6">
        <v>50793</v>
      </c>
      <c r="I191" s="6">
        <v>48277</v>
      </c>
      <c r="K191" t="s">
        <v>1659</v>
      </c>
      <c r="L191" s="6">
        <f t="shared" ref="L191:L195" si="42">B191-$E$196</f>
        <v>29425.666666666664</v>
      </c>
      <c r="M191" s="6">
        <f t="shared" si="40"/>
        <v>35594.666666666664</v>
      </c>
      <c r="N191" s="6">
        <f t="shared" si="40"/>
        <v>36521.666666666664</v>
      </c>
      <c r="O191" s="6">
        <f t="shared" si="40"/>
        <v>40099.666666666664</v>
      </c>
      <c r="P191" s="6">
        <f t="shared" si="40"/>
        <v>34547.666666666664</v>
      </c>
      <c r="Q191" s="6">
        <f t="shared" si="40"/>
        <v>39828.666666666664</v>
      </c>
      <c r="R191" s="6">
        <f t="shared" si="40"/>
        <v>41621.666666666664</v>
      </c>
      <c r="S191" s="6">
        <f t="shared" si="40"/>
        <v>39105.666666666664</v>
      </c>
      <c r="U191" t="s">
        <v>1659</v>
      </c>
      <c r="V191" s="108">
        <f t="shared" ref="V191:V195" si="43">L191/$O$196*100</f>
        <v>86.997270156005158</v>
      </c>
      <c r="W191" s="108">
        <f t="shared" si="41"/>
        <v>105.23597875255</v>
      </c>
      <c r="X191" s="108">
        <f t="shared" si="41"/>
        <v>107.97666328310551</v>
      </c>
      <c r="Y191" s="108">
        <f t="shared" si="41"/>
        <v>118.55505513890667</v>
      </c>
      <c r="Z191" s="108">
        <f t="shared" si="41"/>
        <v>102.1405130529905</v>
      </c>
      <c r="AA191" s="108">
        <f t="shared" si="41"/>
        <v>117.75384099890609</v>
      </c>
      <c r="AB191" s="108">
        <f t="shared" si="41"/>
        <v>123.05486296577348</v>
      </c>
      <c r="AC191" s="108">
        <f t="shared" si="41"/>
        <v>115.61628445565728</v>
      </c>
    </row>
    <row r="192" spans="1:29" x14ac:dyDescent="0.25">
      <c r="A192" t="s">
        <v>1660</v>
      </c>
      <c r="B192" s="6">
        <v>44353</v>
      </c>
      <c r="C192" s="6">
        <v>34489</v>
      </c>
      <c r="D192" s="6">
        <v>45768</v>
      </c>
      <c r="E192" s="6">
        <v>48086</v>
      </c>
      <c r="F192" s="6">
        <v>49069</v>
      </c>
      <c r="G192" s="6">
        <v>44456</v>
      </c>
      <c r="H192" s="6">
        <v>49637</v>
      </c>
      <c r="I192" s="6">
        <v>52495</v>
      </c>
      <c r="K192" t="s">
        <v>1660</v>
      </c>
      <c r="L192" s="6">
        <f t="shared" si="42"/>
        <v>35181.666666666664</v>
      </c>
      <c r="M192" s="6">
        <f t="shared" si="40"/>
        <v>25317.666666666664</v>
      </c>
      <c r="N192" s="6">
        <f t="shared" si="40"/>
        <v>36596.666666666664</v>
      </c>
      <c r="O192" s="6">
        <f t="shared" si="40"/>
        <v>38914.666666666664</v>
      </c>
      <c r="P192" s="6">
        <f t="shared" si="40"/>
        <v>39897.666666666664</v>
      </c>
      <c r="Q192" s="6">
        <f t="shared" si="40"/>
        <v>35284.666666666664</v>
      </c>
      <c r="R192" s="6">
        <f t="shared" si="40"/>
        <v>40465.666666666664</v>
      </c>
      <c r="S192" s="6">
        <f t="shared" si="40"/>
        <v>43323.666666666664</v>
      </c>
      <c r="U192" t="s">
        <v>1660</v>
      </c>
      <c r="V192" s="108">
        <f t="shared" si="43"/>
        <v>104.01494022922806</v>
      </c>
      <c r="W192" s="108">
        <f t="shared" si="41"/>
        <v>74.851928137103201</v>
      </c>
      <c r="X192" s="108">
        <f t="shared" si="41"/>
        <v>108.19840151373299</v>
      </c>
      <c r="Y192" s="108">
        <f t="shared" si="41"/>
        <v>115.05159109499266</v>
      </c>
      <c r="Z192" s="108">
        <f t="shared" si="41"/>
        <v>117.95784017108338</v>
      </c>
      <c r="AA192" s="108">
        <f t="shared" si="41"/>
        <v>104.3194607326231</v>
      </c>
      <c r="AB192" s="108">
        <f t="shared" si="41"/>
        <v>119.63713770436874</v>
      </c>
      <c r="AC192" s="108">
        <f t="shared" si="41"/>
        <v>128.08684254614619</v>
      </c>
    </row>
    <row r="193" spans="1:29" x14ac:dyDescent="0.25">
      <c r="A193" t="s">
        <v>1661</v>
      </c>
      <c r="B193" s="6">
        <v>41465</v>
      </c>
      <c r="C193" s="6">
        <v>10014</v>
      </c>
      <c r="D193" s="6">
        <v>44769</v>
      </c>
      <c r="E193" s="6">
        <v>34134</v>
      </c>
      <c r="F193" s="6">
        <v>23665</v>
      </c>
      <c r="G193" s="6">
        <v>23041</v>
      </c>
      <c r="H193" s="6">
        <v>16217</v>
      </c>
      <c r="I193" s="6">
        <v>31457</v>
      </c>
      <c r="K193" t="s">
        <v>1661</v>
      </c>
      <c r="L193" s="6">
        <f t="shared" si="42"/>
        <v>32293.666666666664</v>
      </c>
      <c r="M193" s="6">
        <f t="shared" si="40"/>
        <v>842.66666666666606</v>
      </c>
      <c r="N193" s="6">
        <f t="shared" si="40"/>
        <v>35597.666666666664</v>
      </c>
      <c r="O193" s="6">
        <f t="shared" si="40"/>
        <v>24962.666666666664</v>
      </c>
      <c r="P193" s="6">
        <f t="shared" si="40"/>
        <v>14493.666666666666</v>
      </c>
      <c r="Q193" s="6">
        <f t="shared" si="40"/>
        <v>13869.666666666666</v>
      </c>
      <c r="R193" s="6">
        <f t="shared" si="40"/>
        <v>7045.6666666666661</v>
      </c>
      <c r="S193" s="6">
        <f t="shared" si="40"/>
        <v>22285.666666666664</v>
      </c>
      <c r="U193" t="s">
        <v>1661</v>
      </c>
      <c r="V193" s="108">
        <f t="shared" si="43"/>
        <v>95.47654009519961</v>
      </c>
      <c r="W193" s="108">
        <f t="shared" si="41"/>
        <v>2.4913522090055271</v>
      </c>
      <c r="X193" s="108">
        <f t="shared" si="41"/>
        <v>105.24484828177509</v>
      </c>
      <c r="Y193" s="108">
        <f t="shared" si="41"/>
        <v>73.802367178799855</v>
      </c>
      <c r="Z193" s="108">
        <f t="shared" si="41"/>
        <v>42.850666692946753</v>
      </c>
      <c r="AA193" s="108">
        <f t="shared" si="41"/>
        <v>41.005804614126205</v>
      </c>
      <c r="AB193" s="108">
        <f t="shared" si="41"/>
        <v>20.830582136768143</v>
      </c>
      <c r="AC193" s="108">
        <f t="shared" si="41"/>
        <v>65.887790600270023</v>
      </c>
    </row>
    <row r="194" spans="1:29" x14ac:dyDescent="0.25">
      <c r="A194" t="s">
        <v>1662</v>
      </c>
      <c r="B194" s="6">
        <v>40174</v>
      </c>
      <c r="C194" s="6">
        <v>39218</v>
      </c>
      <c r="D194" s="6">
        <v>45143</v>
      </c>
      <c r="E194" s="6">
        <v>48551</v>
      </c>
      <c r="F194" s="6">
        <v>46042</v>
      </c>
      <c r="G194" s="6">
        <v>44726</v>
      </c>
      <c r="H194" s="6">
        <v>52068</v>
      </c>
      <c r="I194" s="6">
        <v>48878</v>
      </c>
      <c r="K194" t="s">
        <v>1662</v>
      </c>
      <c r="L194" s="6">
        <f t="shared" si="42"/>
        <v>31002.666666666664</v>
      </c>
      <c r="M194" s="6">
        <f t="shared" si="40"/>
        <v>30046.666666666664</v>
      </c>
      <c r="N194" s="6">
        <f t="shared" si="40"/>
        <v>35971.666666666664</v>
      </c>
      <c r="O194" s="6">
        <f t="shared" si="40"/>
        <v>39379.666666666664</v>
      </c>
      <c r="P194" s="6">
        <f t="shared" si="40"/>
        <v>36870.666666666664</v>
      </c>
      <c r="Q194" s="6">
        <f t="shared" si="40"/>
        <v>35554.666666666664</v>
      </c>
      <c r="R194" s="6">
        <f t="shared" si="40"/>
        <v>42896.666666666664</v>
      </c>
      <c r="S194" s="6">
        <f t="shared" si="40"/>
        <v>39706.666666666664</v>
      </c>
      <c r="U194" t="s">
        <v>1662</v>
      </c>
      <c r="V194" s="108">
        <f t="shared" si="43"/>
        <v>91.659686018665425</v>
      </c>
      <c r="W194" s="108">
        <f t="shared" si="41"/>
        <v>88.833262705600617</v>
      </c>
      <c r="X194" s="108">
        <f t="shared" si="41"/>
        <v>106.35058292517074</v>
      </c>
      <c r="Y194" s="108">
        <f t="shared" si="41"/>
        <v>116.42636812488296</v>
      </c>
      <c r="Z194" s="108">
        <f t="shared" si="41"/>
        <v>109.00848518295867</v>
      </c>
      <c r="AA194" s="108">
        <f t="shared" si="41"/>
        <v>105.117718362882</v>
      </c>
      <c r="AB194" s="108">
        <f t="shared" si="41"/>
        <v>126.82441288644046</v>
      </c>
      <c r="AC194" s="108">
        <f t="shared" si="41"/>
        <v>117.39314681041874</v>
      </c>
    </row>
    <row r="195" spans="1:29" x14ac:dyDescent="0.25">
      <c r="A195" t="s">
        <v>1663</v>
      </c>
      <c r="B195" s="6">
        <v>11374</v>
      </c>
      <c r="C195" s="6">
        <v>38896</v>
      </c>
      <c r="D195" s="6">
        <v>44670</v>
      </c>
      <c r="E195" s="6">
        <v>48597</v>
      </c>
      <c r="F195" s="6">
        <v>46975</v>
      </c>
      <c r="G195" s="6">
        <v>42412</v>
      </c>
      <c r="H195" s="6">
        <v>39760</v>
      </c>
      <c r="I195" s="6">
        <v>48710</v>
      </c>
      <c r="K195" t="s">
        <v>1663</v>
      </c>
      <c r="L195" s="6">
        <f t="shared" si="42"/>
        <v>2202.6666666666661</v>
      </c>
      <c r="M195" s="6">
        <f t="shared" si="40"/>
        <v>29724.666666666664</v>
      </c>
      <c r="N195" s="6">
        <f t="shared" si="40"/>
        <v>35498.666666666664</v>
      </c>
      <c r="O195" s="6">
        <f t="shared" si="40"/>
        <v>39425.666666666664</v>
      </c>
      <c r="P195" s="6">
        <f t="shared" si="40"/>
        <v>37803.666666666664</v>
      </c>
      <c r="Q195" s="6">
        <f t="shared" si="40"/>
        <v>33240.666666666664</v>
      </c>
      <c r="R195" s="6">
        <f t="shared" si="40"/>
        <v>30588.666666666664</v>
      </c>
      <c r="S195" s="6">
        <f t="shared" si="40"/>
        <v>39538.666666666664</v>
      </c>
      <c r="U195" t="s">
        <v>1663</v>
      </c>
      <c r="V195" s="108">
        <f t="shared" si="43"/>
        <v>6.5122054577169823</v>
      </c>
      <c r="W195" s="108">
        <f t="shared" si="41"/>
        <v>87.881266568773341</v>
      </c>
      <c r="X195" s="108">
        <f t="shared" si="41"/>
        <v>104.95215381734684</v>
      </c>
      <c r="Y195" s="108">
        <f t="shared" si="41"/>
        <v>116.56236757300115</v>
      </c>
      <c r="Z195" s="108">
        <f t="shared" si="41"/>
        <v>111.7669087719644</v>
      </c>
      <c r="AA195" s="108">
        <f t="shared" si="41"/>
        <v>98.276354820589134</v>
      </c>
      <c r="AB195" s="108">
        <f t="shared" si="41"/>
        <v>90.435690985601809</v>
      </c>
      <c r="AC195" s="108">
        <f t="shared" si="41"/>
        <v>116.89645317381321</v>
      </c>
    </row>
    <row r="196" spans="1:29" x14ac:dyDescent="0.25">
      <c r="A196" t="s">
        <v>1664</v>
      </c>
      <c r="B196" s="6">
        <v>9038</v>
      </c>
      <c r="C196" s="6">
        <v>9175</v>
      </c>
      <c r="D196" s="6">
        <v>9301</v>
      </c>
      <c r="E196" s="6">
        <f>AVERAGE(B196:D196)</f>
        <v>9171.3333333333339</v>
      </c>
      <c r="F196" s="6"/>
      <c r="G196" s="6"/>
      <c r="H196" s="6"/>
      <c r="I196" s="6"/>
      <c r="L196" s="6"/>
      <c r="M196" s="6"/>
      <c r="N196" s="6"/>
      <c r="O196" s="109">
        <f>AVERAGE(L190:L192)</f>
        <v>33823.666666666664</v>
      </c>
      <c r="P196" s="6"/>
      <c r="Q196" s="6"/>
      <c r="R196" s="6"/>
      <c r="S196" s="6"/>
    </row>
    <row r="197" spans="1:29" x14ac:dyDescent="0.25">
      <c r="A197" t="s">
        <v>1665</v>
      </c>
    </row>
    <row r="200" spans="1:29" x14ac:dyDescent="0.25">
      <c r="A200" s="7" t="str">
        <f>A49</f>
        <v>MW 1063-5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 s="6">
        <v>1</v>
      </c>
      <c r="C202" s="6">
        <v>2</v>
      </c>
      <c r="D202" s="6">
        <v>3</v>
      </c>
      <c r="E202" s="6">
        <v>4</v>
      </c>
      <c r="F202" s="6">
        <v>5</v>
      </c>
      <c r="G202" s="6">
        <v>6</v>
      </c>
      <c r="H202" s="6">
        <v>7</v>
      </c>
      <c r="I202" s="6">
        <v>8</v>
      </c>
      <c r="L202" s="6">
        <v>1</v>
      </c>
      <c r="M202" s="6">
        <v>2</v>
      </c>
      <c r="N202" s="6">
        <v>3</v>
      </c>
      <c r="O202" s="6">
        <v>4</v>
      </c>
      <c r="P202" s="6">
        <v>5</v>
      </c>
      <c r="Q202" s="6">
        <v>6</v>
      </c>
      <c r="R202" s="6">
        <v>7</v>
      </c>
      <c r="S202" s="6">
        <v>8</v>
      </c>
      <c r="V202" s="6">
        <v>1</v>
      </c>
      <c r="W202" s="6">
        <v>2</v>
      </c>
      <c r="X202" s="6">
        <v>3</v>
      </c>
      <c r="Y202" s="6">
        <v>4</v>
      </c>
      <c r="Z202" s="6">
        <v>5</v>
      </c>
      <c r="AA202" s="6">
        <v>6</v>
      </c>
      <c r="AB202" s="6">
        <v>7</v>
      </c>
      <c r="AC202" s="6">
        <v>8</v>
      </c>
    </row>
    <row r="203" spans="1:29" x14ac:dyDescent="0.25">
      <c r="A203" t="s">
        <v>1658</v>
      </c>
      <c r="B203" s="6">
        <v>47620</v>
      </c>
      <c r="C203" s="6">
        <v>37949</v>
      </c>
      <c r="D203" s="6">
        <v>45676</v>
      </c>
      <c r="E203" s="6">
        <v>49239</v>
      </c>
      <c r="F203" s="6">
        <v>51746</v>
      </c>
      <c r="G203" s="6">
        <v>52656</v>
      </c>
      <c r="H203" s="6">
        <v>51704</v>
      </c>
      <c r="I203" s="6">
        <v>51454</v>
      </c>
      <c r="K203" t="s">
        <v>1658</v>
      </c>
      <c r="L203" s="109">
        <f>B203-$E$209</f>
        <v>37424</v>
      </c>
      <c r="M203" s="109">
        <f t="shared" ref="M203:S208" si="44">C203-$E$209</f>
        <v>27753</v>
      </c>
      <c r="N203" s="109">
        <f t="shared" si="44"/>
        <v>35480</v>
      </c>
      <c r="O203" s="109">
        <f t="shared" si="44"/>
        <v>39043</v>
      </c>
      <c r="P203" s="109">
        <f t="shared" si="44"/>
        <v>41550</v>
      </c>
      <c r="Q203" s="109">
        <f t="shared" si="44"/>
        <v>42460</v>
      </c>
      <c r="R203" s="109">
        <f t="shared" si="44"/>
        <v>41508</v>
      </c>
      <c r="S203" s="109">
        <f t="shared" si="44"/>
        <v>41258</v>
      </c>
      <c r="U203" t="s">
        <v>1658</v>
      </c>
      <c r="V203" s="108">
        <f t="shared" ref="V203:AC208" si="45">L203/$O$209*100</f>
        <v>104.33425024161771</v>
      </c>
      <c r="W203" s="108">
        <f t="shared" si="45"/>
        <v>77.372500185859778</v>
      </c>
      <c r="X203" s="108">
        <f t="shared" si="45"/>
        <v>98.914578841721806</v>
      </c>
      <c r="Y203" s="108">
        <f t="shared" si="45"/>
        <v>108.84785517805366</v>
      </c>
      <c r="Z203" s="108">
        <f t="shared" si="45"/>
        <v>115.83711248234331</v>
      </c>
      <c r="AA203" s="108">
        <f t="shared" si="45"/>
        <v>118.3740985800312</v>
      </c>
      <c r="AB203" s="108">
        <f t="shared" si="45"/>
        <v>115.72002081629617</v>
      </c>
      <c r="AC203" s="108">
        <f t="shared" si="45"/>
        <v>115.02304661363468</v>
      </c>
    </row>
    <row r="204" spans="1:29" x14ac:dyDescent="0.25">
      <c r="A204" t="s">
        <v>1659</v>
      </c>
      <c r="B204" s="6">
        <v>42868</v>
      </c>
      <c r="C204" s="6">
        <v>47422</v>
      </c>
      <c r="D204" s="6">
        <v>46609</v>
      </c>
      <c r="E204" s="6">
        <v>47519</v>
      </c>
      <c r="F204" s="6">
        <v>48658</v>
      </c>
      <c r="G204" s="6">
        <v>48698</v>
      </c>
      <c r="H204" s="6">
        <v>48889</v>
      </c>
      <c r="I204" s="6">
        <v>50082</v>
      </c>
      <c r="K204" t="s">
        <v>1659</v>
      </c>
      <c r="L204" s="109">
        <f t="shared" ref="L204:L208" si="46">B204-$E$209</f>
        <v>32672</v>
      </c>
      <c r="M204" s="109">
        <f t="shared" si="44"/>
        <v>37226</v>
      </c>
      <c r="N204" s="109">
        <f t="shared" si="44"/>
        <v>36413</v>
      </c>
      <c r="O204" s="109">
        <f t="shared" si="44"/>
        <v>37323</v>
      </c>
      <c r="P204" s="109">
        <f t="shared" si="44"/>
        <v>38462</v>
      </c>
      <c r="Q204" s="109">
        <f t="shared" si="44"/>
        <v>38502</v>
      </c>
      <c r="R204" s="109">
        <f t="shared" si="44"/>
        <v>38693</v>
      </c>
      <c r="S204" s="109">
        <f t="shared" si="44"/>
        <v>39886</v>
      </c>
      <c r="U204" t="s">
        <v>1659</v>
      </c>
      <c r="V204" s="108">
        <f t="shared" si="45"/>
        <v>91.086164597427697</v>
      </c>
      <c r="W204" s="108">
        <f t="shared" si="45"/>
        <v>103.7822466731098</v>
      </c>
      <c r="X204" s="108">
        <f t="shared" si="45"/>
        <v>101.51568656605457</v>
      </c>
      <c r="Y204" s="108">
        <f t="shared" si="45"/>
        <v>104.05267266374247</v>
      </c>
      <c r="Z204" s="108">
        <f t="shared" si="45"/>
        <v>107.22808713106831</v>
      </c>
      <c r="AA204" s="108">
        <f t="shared" si="45"/>
        <v>107.33960300349416</v>
      </c>
      <c r="AB204" s="108">
        <f t="shared" si="45"/>
        <v>107.87209129432756</v>
      </c>
      <c r="AC204" s="108">
        <f t="shared" si="45"/>
        <v>111.19805218942828</v>
      </c>
    </row>
    <row r="205" spans="1:29" x14ac:dyDescent="0.25">
      <c r="A205" t="s">
        <v>1660</v>
      </c>
      <c r="B205" s="6">
        <v>47708</v>
      </c>
      <c r="C205" s="6">
        <v>28020</v>
      </c>
      <c r="D205" s="6">
        <v>45372</v>
      </c>
      <c r="E205" s="6">
        <v>44207</v>
      </c>
      <c r="F205" s="6">
        <v>48993</v>
      </c>
      <c r="G205" s="6">
        <v>50595</v>
      </c>
      <c r="H205" s="6">
        <v>48891</v>
      </c>
      <c r="I205" s="6">
        <v>51161</v>
      </c>
      <c r="K205" t="s">
        <v>1660</v>
      </c>
      <c r="L205" s="109">
        <f t="shared" si="46"/>
        <v>37512</v>
      </c>
      <c r="M205" s="109">
        <f t="shared" si="44"/>
        <v>17824</v>
      </c>
      <c r="N205" s="109">
        <f t="shared" si="44"/>
        <v>35176</v>
      </c>
      <c r="O205" s="109">
        <f t="shared" si="44"/>
        <v>34011</v>
      </c>
      <c r="P205" s="109">
        <f t="shared" si="44"/>
        <v>38797</v>
      </c>
      <c r="Q205" s="109">
        <f t="shared" si="44"/>
        <v>40399</v>
      </c>
      <c r="R205" s="109">
        <f t="shared" si="44"/>
        <v>38695</v>
      </c>
      <c r="S205" s="109">
        <f t="shared" si="44"/>
        <v>40965</v>
      </c>
      <c r="U205" t="s">
        <v>1660</v>
      </c>
      <c r="V205" s="108">
        <f t="shared" si="45"/>
        <v>104.57958516095457</v>
      </c>
      <c r="W205" s="108">
        <f t="shared" si="45"/>
        <v>49.691472752955171</v>
      </c>
      <c r="X205" s="108">
        <f t="shared" si="45"/>
        <v>98.067058211285399</v>
      </c>
      <c r="Y205" s="108">
        <f t="shared" si="45"/>
        <v>94.819158426882751</v>
      </c>
      <c r="Z205" s="108">
        <f t="shared" si="45"/>
        <v>108.16203256263475</v>
      </c>
      <c r="AA205" s="108">
        <f t="shared" si="45"/>
        <v>112.62824325328971</v>
      </c>
      <c r="AB205" s="108">
        <f t="shared" si="45"/>
        <v>107.87766708794884</v>
      </c>
      <c r="AC205" s="108">
        <f t="shared" si="45"/>
        <v>114.20619284811538</v>
      </c>
    </row>
    <row r="206" spans="1:29" x14ac:dyDescent="0.25">
      <c r="A206" t="s">
        <v>1661</v>
      </c>
      <c r="B206" s="6">
        <v>43452</v>
      </c>
      <c r="C206" s="6">
        <v>11005</v>
      </c>
      <c r="D206" s="6">
        <v>47377</v>
      </c>
      <c r="E206" s="6">
        <v>51421</v>
      </c>
      <c r="F206" s="6">
        <v>52725</v>
      </c>
      <c r="G206" s="6">
        <v>48338</v>
      </c>
      <c r="H206" s="6">
        <v>48798</v>
      </c>
      <c r="I206" s="6">
        <v>49555</v>
      </c>
      <c r="K206" t="s">
        <v>1661</v>
      </c>
      <c r="L206" s="109">
        <f t="shared" si="46"/>
        <v>33256</v>
      </c>
      <c r="M206" s="109">
        <f t="shared" si="44"/>
        <v>809</v>
      </c>
      <c r="N206" s="109">
        <f t="shared" si="44"/>
        <v>37181</v>
      </c>
      <c r="O206" s="109">
        <f t="shared" si="44"/>
        <v>41225</v>
      </c>
      <c r="P206" s="109">
        <f t="shared" si="44"/>
        <v>42529</v>
      </c>
      <c r="Q206" s="109">
        <f t="shared" si="44"/>
        <v>38142</v>
      </c>
      <c r="R206" s="109">
        <f t="shared" si="44"/>
        <v>38602</v>
      </c>
      <c r="S206" s="109">
        <f t="shared" si="44"/>
        <v>39359</v>
      </c>
      <c r="U206" t="s">
        <v>1661</v>
      </c>
      <c r="V206" s="108">
        <f t="shared" si="45"/>
        <v>92.714296334844988</v>
      </c>
      <c r="W206" s="108">
        <f t="shared" si="45"/>
        <v>2.255408519812653</v>
      </c>
      <c r="X206" s="108">
        <f t="shared" si="45"/>
        <v>103.65679131663073</v>
      </c>
      <c r="Y206" s="108">
        <f t="shared" si="45"/>
        <v>114.93104601888335</v>
      </c>
      <c r="Z206" s="108">
        <f t="shared" si="45"/>
        <v>118.5664634599658</v>
      </c>
      <c r="AA206" s="108">
        <f t="shared" si="45"/>
        <v>106.33596015166158</v>
      </c>
      <c r="AB206" s="108">
        <f t="shared" si="45"/>
        <v>107.61839268455877</v>
      </c>
      <c r="AC206" s="108">
        <f t="shared" si="45"/>
        <v>109.72883057021782</v>
      </c>
    </row>
    <row r="207" spans="1:29" x14ac:dyDescent="0.25">
      <c r="A207" t="s">
        <v>1662</v>
      </c>
      <c r="B207" s="6">
        <v>42167</v>
      </c>
      <c r="C207" s="6">
        <v>37389</v>
      </c>
      <c r="D207" s="6">
        <v>44637</v>
      </c>
      <c r="E207" s="6">
        <v>49855</v>
      </c>
      <c r="F207" s="6">
        <v>49728</v>
      </c>
      <c r="G207" s="6">
        <v>50321</v>
      </c>
      <c r="H207" s="6">
        <v>48371</v>
      </c>
      <c r="I207" s="6">
        <v>52589</v>
      </c>
      <c r="K207" t="s">
        <v>1662</v>
      </c>
      <c r="L207" s="109">
        <f t="shared" si="46"/>
        <v>31971</v>
      </c>
      <c r="M207" s="109">
        <f t="shared" si="44"/>
        <v>27193</v>
      </c>
      <c r="N207" s="109">
        <f t="shared" si="44"/>
        <v>34441</v>
      </c>
      <c r="O207" s="109">
        <f t="shared" si="44"/>
        <v>39659</v>
      </c>
      <c r="P207" s="109">
        <f t="shared" si="44"/>
        <v>39532</v>
      </c>
      <c r="Q207" s="109">
        <f t="shared" si="44"/>
        <v>40125</v>
      </c>
      <c r="R207" s="109">
        <f t="shared" si="44"/>
        <v>38175</v>
      </c>
      <c r="S207" s="109">
        <f t="shared" si="44"/>
        <v>42393</v>
      </c>
      <c r="U207" t="s">
        <v>1662</v>
      </c>
      <c r="V207" s="108">
        <f t="shared" si="45"/>
        <v>89.131848933164818</v>
      </c>
      <c r="W207" s="108">
        <f t="shared" si="45"/>
        <v>75.811277971897994</v>
      </c>
      <c r="X207" s="108">
        <f t="shared" si="45"/>
        <v>96.01795405546055</v>
      </c>
      <c r="Y207" s="108">
        <f t="shared" si="45"/>
        <v>110.56519961341162</v>
      </c>
      <c r="Z207" s="108">
        <f t="shared" si="45"/>
        <v>110.21113671845958</v>
      </c>
      <c r="AA207" s="108">
        <f t="shared" si="45"/>
        <v>111.86435952717268</v>
      </c>
      <c r="AB207" s="108">
        <f t="shared" si="45"/>
        <v>106.42796074641289</v>
      </c>
      <c r="AC207" s="108">
        <f t="shared" si="45"/>
        <v>118.18730949371795</v>
      </c>
    </row>
    <row r="208" spans="1:29" x14ac:dyDescent="0.25">
      <c r="A208" t="s">
        <v>1663</v>
      </c>
      <c r="B208" s="6">
        <v>11820</v>
      </c>
      <c r="C208" s="6">
        <v>43082</v>
      </c>
      <c r="D208" s="6">
        <v>43716</v>
      </c>
      <c r="E208" s="6">
        <v>46940</v>
      </c>
      <c r="F208" s="6">
        <v>47214</v>
      </c>
      <c r="G208" s="6">
        <v>44880</v>
      </c>
      <c r="H208" s="6">
        <v>43920</v>
      </c>
      <c r="I208" s="6">
        <v>46052</v>
      </c>
      <c r="K208" t="s">
        <v>1663</v>
      </c>
      <c r="L208" s="109">
        <f t="shared" si="46"/>
        <v>1624</v>
      </c>
      <c r="M208" s="109">
        <f t="shared" si="44"/>
        <v>32886</v>
      </c>
      <c r="N208" s="109">
        <f t="shared" si="44"/>
        <v>33520</v>
      </c>
      <c r="O208" s="109">
        <f t="shared" si="44"/>
        <v>36744</v>
      </c>
      <c r="P208" s="109">
        <f t="shared" si="44"/>
        <v>37018</v>
      </c>
      <c r="Q208" s="109">
        <f t="shared" si="44"/>
        <v>34684</v>
      </c>
      <c r="R208" s="109">
        <f t="shared" si="44"/>
        <v>33724</v>
      </c>
      <c r="S208" s="109">
        <f t="shared" si="44"/>
        <v>35856</v>
      </c>
      <c r="U208" t="s">
        <v>1663</v>
      </c>
      <c r="V208" s="108">
        <f t="shared" si="45"/>
        <v>4.5275444204891819</v>
      </c>
      <c r="W208" s="108">
        <f t="shared" si="45"/>
        <v>91.682774514905958</v>
      </c>
      <c r="X208" s="108">
        <f t="shared" si="45"/>
        <v>93.450301092855554</v>
      </c>
      <c r="Y208" s="108">
        <f t="shared" si="45"/>
        <v>102.43848041037839</v>
      </c>
      <c r="Z208" s="108">
        <f t="shared" si="45"/>
        <v>103.20236413649542</v>
      </c>
      <c r="AA208" s="108">
        <f t="shared" si="45"/>
        <v>96.695412980447543</v>
      </c>
      <c r="AB208" s="108">
        <f t="shared" si="45"/>
        <v>94.019032042227337</v>
      </c>
      <c r="AC208" s="108">
        <f t="shared" si="45"/>
        <v>99.962828042524706</v>
      </c>
    </row>
    <row r="209" spans="1:29" x14ac:dyDescent="0.25">
      <c r="A209" t="s">
        <v>1664</v>
      </c>
      <c r="B209" s="6">
        <v>10080</v>
      </c>
      <c r="C209" s="6">
        <v>10181</v>
      </c>
      <c r="D209" s="6">
        <v>10327</v>
      </c>
      <c r="E209" s="109">
        <f>AVERAGE(B209:D209)</f>
        <v>10196</v>
      </c>
      <c r="F209" s="6"/>
      <c r="G209" s="6"/>
      <c r="H209" s="6"/>
      <c r="I209" s="6"/>
      <c r="O209" s="109">
        <f>AVERAGE(L203:L205)</f>
        <v>35869.333333333336</v>
      </c>
    </row>
    <row r="210" spans="1:29" x14ac:dyDescent="0.25">
      <c r="A210" t="s">
        <v>1665</v>
      </c>
    </row>
    <row r="213" spans="1:29" x14ac:dyDescent="0.25">
      <c r="A213" s="7" t="str">
        <f>A67</f>
        <v>MW 1072-7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 s="6">
        <v>1</v>
      </c>
      <c r="C215" s="6">
        <v>2</v>
      </c>
      <c r="D215" s="6">
        <v>3</v>
      </c>
      <c r="E215" s="6">
        <v>4</v>
      </c>
      <c r="F215" s="6">
        <v>5</v>
      </c>
      <c r="G215" s="6">
        <v>6</v>
      </c>
      <c r="H215" s="6">
        <v>7</v>
      </c>
      <c r="I215" s="6">
        <v>8</v>
      </c>
      <c r="L215" s="6">
        <v>1</v>
      </c>
      <c r="M215" s="6">
        <v>2</v>
      </c>
      <c r="N215" s="6">
        <v>3</v>
      </c>
      <c r="O215" s="6">
        <v>4</v>
      </c>
      <c r="P215" s="6">
        <v>5</v>
      </c>
      <c r="Q215" s="6">
        <v>6</v>
      </c>
      <c r="R215" s="6">
        <v>7</v>
      </c>
      <c r="S215" s="6">
        <v>8</v>
      </c>
      <c r="V215" s="6">
        <v>1</v>
      </c>
      <c r="W215" s="6">
        <v>2</v>
      </c>
      <c r="X215" s="6">
        <v>3</v>
      </c>
      <c r="Y215" s="6">
        <v>4</v>
      </c>
      <c r="Z215" s="6">
        <v>5</v>
      </c>
      <c r="AA215" s="6">
        <v>6</v>
      </c>
      <c r="AB215" s="6">
        <v>7</v>
      </c>
      <c r="AC215" s="6">
        <v>8</v>
      </c>
    </row>
    <row r="216" spans="1:29" x14ac:dyDescent="0.25">
      <c r="A216" t="s">
        <v>1658</v>
      </c>
      <c r="B216" s="6">
        <v>47521</v>
      </c>
      <c r="C216" s="6">
        <v>36526</v>
      </c>
      <c r="D216" s="6">
        <v>43752</v>
      </c>
      <c r="E216" s="6">
        <v>46615</v>
      </c>
      <c r="F216" s="6">
        <v>44032</v>
      </c>
      <c r="G216" s="6">
        <v>45567</v>
      </c>
      <c r="H216" s="6">
        <v>41935</v>
      </c>
      <c r="I216" s="6">
        <v>46588</v>
      </c>
      <c r="K216" t="s">
        <v>1658</v>
      </c>
      <c r="L216" s="109">
        <f>B216-$E$222</f>
        <v>37326</v>
      </c>
      <c r="M216" s="109">
        <f t="shared" ref="M216:S221" si="47">C216-$E$222</f>
        <v>26331</v>
      </c>
      <c r="N216" s="109">
        <f t="shared" si="47"/>
        <v>33557</v>
      </c>
      <c r="O216" s="109">
        <f t="shared" si="47"/>
        <v>36420</v>
      </c>
      <c r="P216" s="109">
        <f t="shared" si="47"/>
        <v>33837</v>
      </c>
      <c r="Q216" s="109">
        <f t="shared" si="47"/>
        <v>35372</v>
      </c>
      <c r="R216" s="109">
        <f t="shared" si="47"/>
        <v>31740</v>
      </c>
      <c r="S216" s="109">
        <f t="shared" si="47"/>
        <v>36393</v>
      </c>
      <c r="U216" t="s">
        <v>1658</v>
      </c>
      <c r="V216" s="108">
        <f t="shared" ref="V216:AC221" si="48">L216/$O$222*100</f>
        <v>111.85607687620494</v>
      </c>
      <c r="W216" s="108">
        <f t="shared" si="48"/>
        <v>78.906991379396459</v>
      </c>
      <c r="X216" s="108">
        <f t="shared" si="48"/>
        <v>100.5613880869852</v>
      </c>
      <c r="Y216" s="108">
        <f t="shared" si="48"/>
        <v>109.14103627046521</v>
      </c>
      <c r="Z216" s="108">
        <f t="shared" si="48"/>
        <v>101.40047348390256</v>
      </c>
      <c r="AA216" s="108">
        <f t="shared" si="48"/>
        <v>106.00045949914593</v>
      </c>
      <c r="AB216" s="108">
        <f t="shared" si="48"/>
        <v>95.116323207703616</v>
      </c>
      <c r="AC216" s="108">
        <f t="shared" si="48"/>
        <v>109.06012446433388</v>
      </c>
    </row>
    <row r="217" spans="1:29" x14ac:dyDescent="0.25">
      <c r="A217" t="s">
        <v>1659</v>
      </c>
      <c r="B217" s="6">
        <v>42505</v>
      </c>
      <c r="C217" s="6">
        <v>41591</v>
      </c>
      <c r="D217" s="6">
        <v>43933</v>
      </c>
      <c r="E217" s="6">
        <v>41264</v>
      </c>
      <c r="F217" s="6">
        <v>44891</v>
      </c>
      <c r="G217" s="6">
        <v>42153</v>
      </c>
      <c r="H217" s="6">
        <v>45776</v>
      </c>
      <c r="I217" s="6">
        <v>42637</v>
      </c>
      <c r="K217" t="s">
        <v>1659</v>
      </c>
      <c r="L217" s="109">
        <f t="shared" ref="L217:L221" si="49">B217-$E$222</f>
        <v>32310</v>
      </c>
      <c r="M217" s="109">
        <f t="shared" si="47"/>
        <v>31396</v>
      </c>
      <c r="N217" s="109">
        <f t="shared" si="47"/>
        <v>33738</v>
      </c>
      <c r="O217" s="109">
        <f t="shared" si="47"/>
        <v>31069</v>
      </c>
      <c r="P217" s="109">
        <f t="shared" si="47"/>
        <v>34696</v>
      </c>
      <c r="Q217" s="109">
        <f t="shared" si="47"/>
        <v>31958</v>
      </c>
      <c r="R217" s="109">
        <f t="shared" si="47"/>
        <v>35581</v>
      </c>
      <c r="S217" s="109">
        <f t="shared" si="47"/>
        <v>32442</v>
      </c>
      <c r="U217" t="s">
        <v>1659</v>
      </c>
      <c r="V217" s="108">
        <f t="shared" si="48"/>
        <v>96.824461337142523</v>
      </c>
      <c r="W217" s="108">
        <f t="shared" si="48"/>
        <v>94.085446862919426</v>
      </c>
      <c r="X217" s="108">
        <f t="shared" si="48"/>
        <v>101.10379686142106</v>
      </c>
      <c r="Y217" s="108">
        <f t="shared" si="48"/>
        <v>93.105514988662364</v>
      </c>
      <c r="Z217" s="108">
        <f t="shared" si="48"/>
        <v>103.97466761230261</v>
      </c>
      <c r="AA217" s="108">
        <f t="shared" si="48"/>
        <v>95.769611123874981</v>
      </c>
      <c r="AB217" s="108">
        <f t="shared" si="48"/>
        <v>106.62677681327355</v>
      </c>
      <c r="AC217" s="108">
        <f t="shared" si="48"/>
        <v>97.220030167117841</v>
      </c>
    </row>
    <row r="218" spans="1:29" x14ac:dyDescent="0.25">
      <c r="A218" t="s">
        <v>1660</v>
      </c>
      <c r="B218" s="6">
        <v>40668</v>
      </c>
      <c r="C218" s="6">
        <v>35056</v>
      </c>
      <c r="D218" s="6">
        <v>44568</v>
      </c>
      <c r="E218" s="6">
        <v>43256</v>
      </c>
      <c r="F218" s="6">
        <v>41960</v>
      </c>
      <c r="G218" s="6">
        <v>39703</v>
      </c>
      <c r="H218" s="6">
        <v>44460</v>
      </c>
      <c r="I218" s="6">
        <v>44351</v>
      </c>
      <c r="K218" t="s">
        <v>1660</v>
      </c>
      <c r="L218" s="109">
        <f t="shared" si="49"/>
        <v>30473</v>
      </c>
      <c r="M218" s="109">
        <f t="shared" si="47"/>
        <v>24861</v>
      </c>
      <c r="N218" s="109">
        <f t="shared" si="47"/>
        <v>34373</v>
      </c>
      <c r="O218" s="109">
        <f t="shared" si="47"/>
        <v>33061</v>
      </c>
      <c r="P218" s="109">
        <f t="shared" si="47"/>
        <v>31765</v>
      </c>
      <c r="Q218" s="109">
        <f t="shared" si="47"/>
        <v>29508</v>
      </c>
      <c r="R218" s="109">
        <f t="shared" si="47"/>
        <v>34265</v>
      </c>
      <c r="S218" s="109">
        <f t="shared" si="47"/>
        <v>34156</v>
      </c>
      <c r="U218" t="s">
        <v>1660</v>
      </c>
      <c r="V218" s="108">
        <f t="shared" si="48"/>
        <v>91.319461786652553</v>
      </c>
      <c r="W218" s="108">
        <f t="shared" si="48"/>
        <v>74.501793045580328</v>
      </c>
      <c r="X218" s="108">
        <f t="shared" si="48"/>
        <v>103.00672267228721</v>
      </c>
      <c r="Y218" s="108">
        <f t="shared" si="48"/>
        <v>99.075008241017301</v>
      </c>
      <c r="Z218" s="108">
        <f t="shared" si="48"/>
        <v>95.191241546714096</v>
      </c>
      <c r="AA218" s="108">
        <f t="shared" si="48"/>
        <v>88.427613900848073</v>
      </c>
      <c r="AB218" s="108">
        <f t="shared" si="48"/>
        <v>102.68307544776194</v>
      </c>
      <c r="AC218" s="108">
        <f t="shared" si="48"/>
        <v>102.35643148967625</v>
      </c>
    </row>
    <row r="219" spans="1:29" x14ac:dyDescent="0.25">
      <c r="A219" t="s">
        <v>1661</v>
      </c>
      <c r="B219" s="6">
        <v>40171</v>
      </c>
      <c r="C219" s="6">
        <v>11101</v>
      </c>
      <c r="D219" s="6">
        <v>43965</v>
      </c>
      <c r="E219" s="6">
        <v>44273</v>
      </c>
      <c r="F219" s="6">
        <v>41046</v>
      </c>
      <c r="G219" s="6">
        <v>42121</v>
      </c>
      <c r="H219" s="6">
        <v>42688</v>
      </c>
      <c r="I219" s="6">
        <v>42265</v>
      </c>
      <c r="K219" t="s">
        <v>1661</v>
      </c>
      <c r="L219" s="109">
        <f t="shared" si="49"/>
        <v>29976</v>
      </c>
      <c r="M219" s="109">
        <f t="shared" si="47"/>
        <v>906</v>
      </c>
      <c r="N219" s="109">
        <f t="shared" si="47"/>
        <v>33770</v>
      </c>
      <c r="O219" s="109">
        <f t="shared" si="47"/>
        <v>34078</v>
      </c>
      <c r="P219" s="109">
        <f t="shared" si="47"/>
        <v>30851</v>
      </c>
      <c r="Q219" s="109">
        <f t="shared" si="47"/>
        <v>31926</v>
      </c>
      <c r="R219" s="109">
        <f t="shared" si="47"/>
        <v>32493</v>
      </c>
      <c r="S219" s="109">
        <f t="shared" si="47"/>
        <v>32070</v>
      </c>
      <c r="U219" t="s">
        <v>1661</v>
      </c>
      <c r="V219" s="108">
        <f t="shared" si="48"/>
        <v>89.830085207124242</v>
      </c>
      <c r="W219" s="108">
        <f t="shared" si="48"/>
        <v>2.7150406057397438</v>
      </c>
      <c r="X219" s="108">
        <f t="shared" si="48"/>
        <v>101.19969233535446</v>
      </c>
      <c r="Y219" s="108">
        <f t="shared" si="48"/>
        <v>102.12268627196357</v>
      </c>
      <c r="Z219" s="108">
        <f t="shared" si="48"/>
        <v>92.452227072490984</v>
      </c>
      <c r="AA219" s="108">
        <f t="shared" si="48"/>
        <v>95.67371564994157</v>
      </c>
      <c r="AB219" s="108">
        <f t="shared" si="48"/>
        <v>97.372863578699224</v>
      </c>
      <c r="AC219" s="108">
        <f t="shared" si="48"/>
        <v>96.105245282641931</v>
      </c>
    </row>
    <row r="220" spans="1:29" x14ac:dyDescent="0.25">
      <c r="A220" t="s">
        <v>1662</v>
      </c>
      <c r="B220" s="6">
        <v>40262</v>
      </c>
      <c r="C220" s="6">
        <v>36886</v>
      </c>
      <c r="D220" s="6">
        <v>39163</v>
      </c>
      <c r="E220" s="6">
        <v>39642</v>
      </c>
      <c r="F220" s="6">
        <v>40259</v>
      </c>
      <c r="G220" s="6">
        <v>43361</v>
      </c>
      <c r="H220" s="6">
        <v>43314</v>
      </c>
      <c r="I220" s="6">
        <v>44812</v>
      </c>
      <c r="K220" t="s">
        <v>1662</v>
      </c>
      <c r="L220" s="109">
        <f t="shared" si="49"/>
        <v>30067</v>
      </c>
      <c r="M220" s="109">
        <f t="shared" si="47"/>
        <v>26691</v>
      </c>
      <c r="N220" s="109">
        <f t="shared" si="47"/>
        <v>28968</v>
      </c>
      <c r="O220" s="109">
        <f t="shared" si="47"/>
        <v>29447</v>
      </c>
      <c r="P220" s="109">
        <f t="shared" si="47"/>
        <v>30064</v>
      </c>
      <c r="Q220" s="109">
        <f t="shared" si="47"/>
        <v>33166</v>
      </c>
      <c r="R220" s="109">
        <f t="shared" si="47"/>
        <v>33119</v>
      </c>
      <c r="S220" s="109">
        <f t="shared" si="47"/>
        <v>34617</v>
      </c>
      <c r="U220" t="s">
        <v>1662</v>
      </c>
      <c r="V220" s="108">
        <f t="shared" si="48"/>
        <v>90.102787961122388</v>
      </c>
      <c r="W220" s="108">
        <f t="shared" si="48"/>
        <v>79.985815461147354</v>
      </c>
      <c r="X220" s="108">
        <f t="shared" si="48"/>
        <v>86.809377778221744</v>
      </c>
      <c r="Y220" s="108">
        <f t="shared" si="48"/>
        <v>88.24481315366252</v>
      </c>
      <c r="Z220" s="108">
        <f t="shared" si="48"/>
        <v>90.093797760441134</v>
      </c>
      <c r="AA220" s="108">
        <f t="shared" si="48"/>
        <v>99.389665264861307</v>
      </c>
      <c r="AB220" s="108">
        <f t="shared" si="48"/>
        <v>99.248818787521614</v>
      </c>
      <c r="AC220" s="108">
        <f t="shared" si="48"/>
        <v>103.73792566102948</v>
      </c>
    </row>
    <row r="221" spans="1:29" x14ac:dyDescent="0.25">
      <c r="A221" t="s">
        <v>1663</v>
      </c>
      <c r="B221" s="6">
        <v>11544</v>
      </c>
      <c r="C221" s="6">
        <v>42576</v>
      </c>
      <c r="D221" s="6">
        <v>39733</v>
      </c>
      <c r="E221" s="6">
        <v>37735</v>
      </c>
      <c r="F221" s="6">
        <v>39857</v>
      </c>
      <c r="G221" s="6">
        <v>40878</v>
      </c>
      <c r="H221" s="6">
        <v>45787</v>
      </c>
      <c r="I221" s="6">
        <v>42226</v>
      </c>
      <c r="K221" t="s">
        <v>1663</v>
      </c>
      <c r="L221" s="109">
        <f t="shared" si="49"/>
        <v>1349</v>
      </c>
      <c r="M221" s="109">
        <f t="shared" si="47"/>
        <v>32381</v>
      </c>
      <c r="N221" s="109">
        <f t="shared" si="47"/>
        <v>29538</v>
      </c>
      <c r="O221" s="109">
        <f t="shared" si="47"/>
        <v>27540</v>
      </c>
      <c r="P221" s="109">
        <f t="shared" si="47"/>
        <v>29662</v>
      </c>
      <c r="Q221" s="109">
        <f t="shared" si="47"/>
        <v>30683</v>
      </c>
      <c r="R221" s="109">
        <f t="shared" si="47"/>
        <v>35592</v>
      </c>
      <c r="S221" s="109">
        <f t="shared" si="47"/>
        <v>32031</v>
      </c>
      <c r="U221" t="s">
        <v>1663</v>
      </c>
      <c r="V221" s="108">
        <f t="shared" si="48"/>
        <v>4.0425935730054245</v>
      </c>
      <c r="W221" s="108">
        <f t="shared" si="48"/>
        <v>97.037229419932274</v>
      </c>
      <c r="X221" s="108">
        <f t="shared" si="48"/>
        <v>88.517515907660666</v>
      </c>
      <c r="Y221" s="108">
        <f t="shared" si="48"/>
        <v>82.530042253943208</v>
      </c>
      <c r="Z221" s="108">
        <f t="shared" si="48"/>
        <v>88.889110869152631</v>
      </c>
      <c r="AA221" s="108">
        <f t="shared" si="48"/>
        <v>91.94877583434058</v>
      </c>
      <c r="AB221" s="108">
        <f t="shared" si="48"/>
        <v>106.65974088243814</v>
      </c>
      <c r="AC221" s="108">
        <f t="shared" si="48"/>
        <v>95.988372673785577</v>
      </c>
    </row>
    <row r="222" spans="1:29" x14ac:dyDescent="0.25">
      <c r="A222" t="s">
        <v>1664</v>
      </c>
      <c r="B222" s="6">
        <v>10054</v>
      </c>
      <c r="C222" s="6">
        <v>10243</v>
      </c>
      <c r="D222" s="6">
        <v>10288</v>
      </c>
      <c r="E222" s="109">
        <f>AVERAGE(B222:D222)</f>
        <v>10195</v>
      </c>
      <c r="F222" s="6"/>
      <c r="G222" s="6"/>
      <c r="H222" s="6"/>
      <c r="I222" s="6"/>
      <c r="L222" s="6"/>
      <c r="M222" s="6"/>
      <c r="N222" s="6"/>
      <c r="O222" s="109">
        <f>AVERAGE(L216:L218)</f>
        <v>33369.666666666664</v>
      </c>
      <c r="P222" s="6"/>
      <c r="Q222" s="6"/>
      <c r="R222" s="6"/>
      <c r="S222" s="6"/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 s="6">
        <v>1</v>
      </c>
      <c r="C227" s="6">
        <v>2</v>
      </c>
      <c r="D227" s="6">
        <v>3</v>
      </c>
      <c r="E227" s="6">
        <v>4</v>
      </c>
      <c r="F227" s="6">
        <v>5</v>
      </c>
      <c r="G227" s="6">
        <v>6</v>
      </c>
      <c r="H227" s="6">
        <v>7</v>
      </c>
      <c r="I227" s="6">
        <v>8</v>
      </c>
      <c r="L227" s="6">
        <v>1</v>
      </c>
      <c r="M227" s="6">
        <v>2</v>
      </c>
      <c r="N227" s="6">
        <v>3</v>
      </c>
      <c r="O227" s="6">
        <v>4</v>
      </c>
      <c r="P227" s="6">
        <v>5</v>
      </c>
      <c r="Q227" s="6">
        <v>6</v>
      </c>
      <c r="R227" s="6">
        <v>7</v>
      </c>
      <c r="S227" s="6">
        <v>8</v>
      </c>
    </row>
    <row r="228" spans="1:19" x14ac:dyDescent="0.25">
      <c r="A228" t="s">
        <v>1658</v>
      </c>
      <c r="B228" s="108">
        <f t="shared" ref="B228:I233" si="50">AVERAGE(V216,V203,V190)</f>
        <v>108.39270557752981</v>
      </c>
      <c r="C228" s="108">
        <f t="shared" si="50"/>
        <v>89.725262352849953</v>
      </c>
      <c r="D228" s="108">
        <f t="shared" si="50"/>
        <v>106.42425205304251</v>
      </c>
      <c r="E228" s="108">
        <f t="shared" si="50"/>
        <v>115.86118465431063</v>
      </c>
      <c r="F228" s="108">
        <f t="shared" si="50"/>
        <v>116.06112447753854</v>
      </c>
      <c r="G228" s="108">
        <f t="shared" si="50"/>
        <v>119.8759934130677</v>
      </c>
      <c r="H228" s="108">
        <f t="shared" si="50"/>
        <v>111.83219725983872</v>
      </c>
      <c r="I228" s="108">
        <f t="shared" si="50"/>
        <v>118.18432015864153</v>
      </c>
      <c r="K228" t="s">
        <v>1658</v>
      </c>
      <c r="L228" s="107">
        <f t="shared" ref="L228:S233" si="51">STDEV(V216,V203,V190)/SQRT(3)</f>
        <v>2.1916555948055301</v>
      </c>
      <c r="M228" s="107">
        <f t="shared" si="51"/>
        <v>11.593981892953741</v>
      </c>
      <c r="N228" s="107">
        <f t="shared" si="51"/>
        <v>6.703147471967652</v>
      </c>
      <c r="O228" s="107">
        <f t="shared" si="51"/>
        <v>6.8672604772858872</v>
      </c>
      <c r="P228" s="107">
        <f t="shared" si="51"/>
        <v>8.5297329112373408</v>
      </c>
      <c r="Q228" s="107">
        <f t="shared" si="51"/>
        <v>8.4779266761167786</v>
      </c>
      <c r="R228" s="107">
        <f t="shared" si="51"/>
        <v>8.7473281335182413</v>
      </c>
      <c r="S228" s="107">
        <f t="shared" si="51"/>
        <v>6.3793593189876274</v>
      </c>
    </row>
    <row r="229" spans="1:19" x14ac:dyDescent="0.25">
      <c r="A229" t="s">
        <v>1659</v>
      </c>
      <c r="B229" s="108">
        <f t="shared" si="50"/>
        <v>91.635965363525131</v>
      </c>
      <c r="C229" s="108">
        <f t="shared" si="50"/>
        <v>101.0345574295264</v>
      </c>
      <c r="D229" s="108">
        <f t="shared" si="50"/>
        <v>103.53204890352704</v>
      </c>
      <c r="E229" s="108">
        <f t="shared" si="50"/>
        <v>105.23774759710382</v>
      </c>
      <c r="F229" s="108">
        <f t="shared" si="50"/>
        <v>104.44775593212047</v>
      </c>
      <c r="G229" s="108">
        <f t="shared" si="50"/>
        <v>106.95435170875841</v>
      </c>
      <c r="H229" s="108">
        <f t="shared" si="50"/>
        <v>112.51791035779154</v>
      </c>
      <c r="I229" s="108">
        <f t="shared" si="50"/>
        <v>108.01145560406781</v>
      </c>
      <c r="K229" t="s">
        <v>1659</v>
      </c>
      <c r="L229" s="107">
        <f t="shared" si="51"/>
        <v>2.8501539308989958</v>
      </c>
      <c r="M229" s="107">
        <f t="shared" si="51"/>
        <v>3.4998065417912732</v>
      </c>
      <c r="N229" s="107">
        <f t="shared" si="51"/>
        <v>2.225485791129846</v>
      </c>
      <c r="O229" s="107">
        <f t="shared" si="51"/>
        <v>7.3705059847336871</v>
      </c>
      <c r="P229" s="107">
        <f t="shared" si="51"/>
        <v>1.4875832658760517</v>
      </c>
      <c r="Q229" s="107">
        <f t="shared" si="51"/>
        <v>6.3492231734710201</v>
      </c>
      <c r="R229" s="107">
        <f t="shared" si="51"/>
        <v>5.2807268987114488</v>
      </c>
      <c r="S229" s="107">
        <f t="shared" si="51"/>
        <v>5.5444068306274428</v>
      </c>
    </row>
    <row r="230" spans="1:19" x14ac:dyDescent="0.25">
      <c r="A230" t="s">
        <v>1660</v>
      </c>
      <c r="B230" s="108">
        <f t="shared" si="50"/>
        <v>99.971329058945059</v>
      </c>
      <c r="C230" s="108">
        <f t="shared" si="50"/>
        <v>66.348397978546231</v>
      </c>
      <c r="D230" s="108">
        <f t="shared" si="50"/>
        <v>103.09072746576855</v>
      </c>
      <c r="E230" s="108">
        <f t="shared" si="50"/>
        <v>102.98191925429757</v>
      </c>
      <c r="F230" s="108">
        <f t="shared" si="50"/>
        <v>107.10370476014407</v>
      </c>
      <c r="G230" s="108">
        <f t="shared" si="50"/>
        <v>101.79177262892028</v>
      </c>
      <c r="H230" s="108">
        <f t="shared" si="50"/>
        <v>110.0659600800265</v>
      </c>
      <c r="I230" s="108">
        <f t="shared" si="50"/>
        <v>114.88315562797929</v>
      </c>
      <c r="K230" t="s">
        <v>1660</v>
      </c>
      <c r="L230" s="107">
        <f t="shared" si="51"/>
        <v>4.3290034052406616</v>
      </c>
      <c r="M230" s="107">
        <f t="shared" si="51"/>
        <v>8.3290759216089878</v>
      </c>
      <c r="N230" s="107">
        <f t="shared" si="51"/>
        <v>2.9249684831355189</v>
      </c>
      <c r="O230" s="107">
        <f t="shared" si="51"/>
        <v>6.1586199256724239</v>
      </c>
      <c r="P230" s="107">
        <f t="shared" si="51"/>
        <v>6.5934196118535953</v>
      </c>
      <c r="Q230" s="107">
        <f t="shared" si="51"/>
        <v>7.0995192472393382</v>
      </c>
      <c r="R230" s="107">
        <f t="shared" si="51"/>
        <v>5.0150282955202767</v>
      </c>
      <c r="S230" s="107">
        <f t="shared" si="51"/>
        <v>7.4354381677145369</v>
      </c>
    </row>
    <row r="231" spans="1:19" x14ac:dyDescent="0.25">
      <c r="A231" t="s">
        <v>1661</v>
      </c>
      <c r="B231" s="108">
        <f t="shared" si="50"/>
        <v>92.673640545722947</v>
      </c>
      <c r="C231" s="108">
        <f t="shared" si="50"/>
        <v>2.4872671115193081</v>
      </c>
      <c r="D231" s="108">
        <f t="shared" si="50"/>
        <v>103.36711064458676</v>
      </c>
      <c r="E231" s="108">
        <f t="shared" si="50"/>
        <v>96.952033156548922</v>
      </c>
      <c r="F231" s="108">
        <f t="shared" si="50"/>
        <v>84.623119075134511</v>
      </c>
      <c r="G231" s="108">
        <f t="shared" si="50"/>
        <v>81.005160138576457</v>
      </c>
      <c r="H231" s="108">
        <f t="shared" si="50"/>
        <v>75.273946133342051</v>
      </c>
      <c r="I231" s="108">
        <f t="shared" si="50"/>
        <v>90.573955484376597</v>
      </c>
      <c r="K231" t="s">
        <v>1661</v>
      </c>
      <c r="L231" s="107">
        <f t="shared" si="51"/>
        <v>1.6301178761733159</v>
      </c>
      <c r="M231" s="107">
        <f t="shared" si="51"/>
        <v>0.13270007488006691</v>
      </c>
      <c r="N231" s="107">
        <f t="shared" si="51"/>
        <v>1.176684300132147</v>
      </c>
      <c r="O231" s="107">
        <f t="shared" si="51"/>
        <v>12.151046539463771</v>
      </c>
      <c r="P231" s="107">
        <f t="shared" si="51"/>
        <v>22.205041987814667</v>
      </c>
      <c r="Q231" s="107">
        <f t="shared" si="51"/>
        <v>20.235136077560256</v>
      </c>
      <c r="R231" s="107">
        <f t="shared" si="51"/>
        <v>27.381883482285225</v>
      </c>
      <c r="S231" s="107">
        <f t="shared" si="51"/>
        <v>12.954478910605049</v>
      </c>
    </row>
    <row r="232" spans="1:19" x14ac:dyDescent="0.25">
      <c r="A232" t="s">
        <v>1662</v>
      </c>
      <c r="B232" s="108">
        <f t="shared" si="50"/>
        <v>90.298107637650887</v>
      </c>
      <c r="C232" s="108">
        <f t="shared" si="50"/>
        <v>81.543452046215322</v>
      </c>
      <c r="D232" s="108">
        <f t="shared" si="50"/>
        <v>96.392638252951016</v>
      </c>
      <c r="E232" s="108">
        <f t="shared" si="50"/>
        <v>105.07879363065236</v>
      </c>
      <c r="F232" s="108">
        <f t="shared" si="50"/>
        <v>103.10447322061979</v>
      </c>
      <c r="G232" s="108">
        <f t="shared" si="50"/>
        <v>105.45724771830533</v>
      </c>
      <c r="H232" s="108">
        <f t="shared" si="50"/>
        <v>110.83373080679166</v>
      </c>
      <c r="I232" s="108">
        <f t="shared" si="50"/>
        <v>113.10612732172206</v>
      </c>
      <c r="K232" t="s">
        <v>1662</v>
      </c>
      <c r="L232" s="107">
        <f t="shared" si="51"/>
        <v>0.73622967764537683</v>
      </c>
      <c r="M232" s="107">
        <f t="shared" si="51"/>
        <v>3.8389536508252133</v>
      </c>
      <c r="N232" s="107">
        <f t="shared" si="51"/>
        <v>5.6441700256303795</v>
      </c>
      <c r="O232" s="107">
        <f t="shared" si="51"/>
        <v>8.585365418445587</v>
      </c>
      <c r="P232" s="107">
        <f t="shared" si="51"/>
        <v>6.514595142870407</v>
      </c>
      <c r="Q232" s="107">
        <f t="shared" si="51"/>
        <v>3.6051333480622563</v>
      </c>
      <c r="R232" s="107">
        <f t="shared" si="51"/>
        <v>8.2595692955863864</v>
      </c>
      <c r="S232" s="107">
        <f t="shared" si="51"/>
        <v>4.6897077150727506</v>
      </c>
    </row>
    <row r="233" spans="1:19" x14ac:dyDescent="0.25">
      <c r="A233" t="s">
        <v>1663</v>
      </c>
      <c r="B233" s="108">
        <f t="shared" si="50"/>
        <v>5.0274478170705299</v>
      </c>
      <c r="C233" s="108">
        <f t="shared" si="50"/>
        <v>92.200423501203872</v>
      </c>
      <c r="D233" s="108">
        <f t="shared" si="50"/>
        <v>95.639990272621006</v>
      </c>
      <c r="E233" s="108">
        <f t="shared" si="50"/>
        <v>100.51029674577426</v>
      </c>
      <c r="F233" s="108">
        <f t="shared" si="50"/>
        <v>101.28612792587082</v>
      </c>
      <c r="G233" s="108">
        <f t="shared" si="50"/>
        <v>95.640181211792424</v>
      </c>
      <c r="H233" s="108">
        <f t="shared" si="50"/>
        <v>97.038154636755777</v>
      </c>
      <c r="I233" s="108">
        <f t="shared" si="50"/>
        <v>104.28255129670782</v>
      </c>
      <c r="K233" t="s">
        <v>1663</v>
      </c>
      <c r="L233" s="107">
        <f t="shared" si="51"/>
        <v>0.75546305219874177</v>
      </c>
      <c r="M233" s="107">
        <f t="shared" si="51"/>
        <v>2.6557412203069308</v>
      </c>
      <c r="N233" s="107">
        <f t="shared" si="51"/>
        <v>4.8689624094396793</v>
      </c>
      <c r="O233" s="107">
        <f t="shared" si="51"/>
        <v>9.8714776137935782</v>
      </c>
      <c r="P233" s="107">
        <f t="shared" si="51"/>
        <v>6.6733894469416439</v>
      </c>
      <c r="Q233" s="107">
        <f t="shared" si="51"/>
        <v>1.9012889944270119</v>
      </c>
      <c r="R233" s="107">
        <f t="shared" si="51"/>
        <v>4.9207477309298167</v>
      </c>
      <c r="S233" s="107">
        <f t="shared" si="51"/>
        <v>6.4104592735481098</v>
      </c>
    </row>
  </sheetData>
  <mergeCells count="20">
    <mergeCell ref="C180:I180"/>
    <mergeCell ref="B181:D181"/>
    <mergeCell ref="B118:D118"/>
    <mergeCell ref="C175:I175"/>
    <mergeCell ref="C176:I176"/>
    <mergeCell ref="C177:I177"/>
    <mergeCell ref="C178:I178"/>
    <mergeCell ref="C179:I179"/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W233"/>
  <sheetViews>
    <sheetView topLeftCell="A79" workbookViewId="0">
      <selection activeCell="A106" sqref="A106: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I1" s="102" t="s">
        <v>1678</v>
      </c>
      <c r="J1" t="s">
        <v>1914</v>
      </c>
      <c r="K1" s="7" t="s">
        <v>1679</v>
      </c>
    </row>
    <row r="2" spans="1:11" x14ac:dyDescent="0.25">
      <c r="A2" s="7" t="s">
        <v>1680</v>
      </c>
      <c r="J2" t="s">
        <v>2529</v>
      </c>
    </row>
    <row r="3" spans="1:11" x14ac:dyDescent="0.25">
      <c r="A3" s="53" t="s">
        <v>1681</v>
      </c>
      <c r="B3" s="17">
        <v>42535</v>
      </c>
      <c r="J3" t="s">
        <v>2530</v>
      </c>
    </row>
    <row r="4" spans="1:11" x14ac:dyDescent="0.25">
      <c r="A4" s="7" t="s">
        <v>1682</v>
      </c>
      <c r="B4" s="17">
        <v>42522</v>
      </c>
      <c r="I4" s="102" t="s">
        <v>1683</v>
      </c>
      <c r="J4" t="s">
        <v>2528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69" t="s">
        <v>1644</v>
      </c>
      <c r="C12" s="226" t="str">
        <f>D23</f>
        <v>TX003990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69" t="s">
        <v>1644</v>
      </c>
      <c r="C13" s="226" t="str">
        <f t="shared" ref="C13:C17" si="0">D24</f>
        <v>TX006606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69" t="s">
        <v>1644</v>
      </c>
      <c r="C14" s="226" t="str">
        <f t="shared" si="0"/>
        <v>TX001433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69" t="s">
        <v>1686</v>
      </c>
      <c r="C15" s="226" t="str">
        <f t="shared" si="0"/>
        <v>TX003437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69" t="s">
        <v>1686</v>
      </c>
      <c r="C16" s="226" t="str">
        <f t="shared" si="0"/>
        <v>TX002805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69" t="s">
        <v>1687</v>
      </c>
      <c r="C17" s="226" t="str">
        <f t="shared" si="0"/>
        <v>TX002581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324</v>
      </c>
      <c r="C23" s="117">
        <v>20</v>
      </c>
      <c r="D23" s="117" t="s">
        <v>1128</v>
      </c>
      <c r="E23" s="117">
        <v>22381</v>
      </c>
      <c r="F23" s="118" t="s">
        <v>1129</v>
      </c>
      <c r="G23" s="121" t="s">
        <v>1130</v>
      </c>
      <c r="H23" s="119"/>
      <c r="I23" s="117">
        <v>270.39999999999998</v>
      </c>
      <c r="J23" s="120">
        <f t="shared" ref="J23:J28" si="1">I23*C23/1000*20</f>
        <v>108.16000000000001</v>
      </c>
    </row>
    <row r="24" spans="1:10" x14ac:dyDescent="0.25">
      <c r="A24" s="117" t="s">
        <v>869</v>
      </c>
      <c r="B24" s="117" t="s">
        <v>329</v>
      </c>
      <c r="C24" s="117">
        <v>20</v>
      </c>
      <c r="D24" s="117" t="s">
        <v>1132</v>
      </c>
      <c r="E24" s="117">
        <v>40713</v>
      </c>
      <c r="F24" s="118" t="s">
        <v>1133</v>
      </c>
      <c r="G24" s="121" t="s">
        <v>1134</v>
      </c>
      <c r="H24" s="119"/>
      <c r="I24" s="117">
        <v>283.3</v>
      </c>
      <c r="J24" s="120">
        <f t="shared" si="1"/>
        <v>113.32000000000001</v>
      </c>
    </row>
    <row r="25" spans="1:10" x14ac:dyDescent="0.25">
      <c r="A25" s="117" t="s">
        <v>869</v>
      </c>
      <c r="B25" s="117" t="s">
        <v>334</v>
      </c>
      <c r="C25" s="117">
        <v>20</v>
      </c>
      <c r="D25" s="117" t="s">
        <v>1136</v>
      </c>
      <c r="E25" s="117">
        <v>32673</v>
      </c>
      <c r="F25" s="118" t="s">
        <v>1137</v>
      </c>
      <c r="G25" s="121" t="s">
        <v>1138</v>
      </c>
      <c r="H25" s="119"/>
      <c r="I25" s="117">
        <v>348.7</v>
      </c>
      <c r="J25" s="120">
        <f t="shared" si="1"/>
        <v>139.48000000000002</v>
      </c>
    </row>
    <row r="26" spans="1:10" x14ac:dyDescent="0.25">
      <c r="A26" s="117" t="s">
        <v>869</v>
      </c>
      <c r="B26" s="117" t="s">
        <v>339</v>
      </c>
      <c r="C26" s="117">
        <v>20</v>
      </c>
      <c r="D26" s="117" t="s">
        <v>1140</v>
      </c>
      <c r="E26" s="117">
        <v>25881</v>
      </c>
      <c r="F26" s="118" t="s">
        <v>1141</v>
      </c>
      <c r="G26" s="121" t="s">
        <v>1142</v>
      </c>
      <c r="H26" s="119"/>
      <c r="I26" s="117">
        <v>108.1</v>
      </c>
      <c r="J26" s="120">
        <f t="shared" si="1"/>
        <v>43.239999999999995</v>
      </c>
    </row>
    <row r="27" spans="1:10" x14ac:dyDescent="0.25">
      <c r="A27" s="117" t="s">
        <v>869</v>
      </c>
      <c r="B27" s="117" t="s">
        <v>344</v>
      </c>
      <c r="C27" s="117">
        <v>20</v>
      </c>
      <c r="D27" s="117" t="s">
        <v>1144</v>
      </c>
      <c r="E27" s="117">
        <v>34265</v>
      </c>
      <c r="F27" s="118" t="s">
        <v>1145</v>
      </c>
      <c r="G27" s="121" t="s">
        <v>1146</v>
      </c>
      <c r="H27" s="119"/>
      <c r="I27" s="117">
        <v>253.1</v>
      </c>
      <c r="J27" s="120">
        <f t="shared" si="1"/>
        <v>101.24000000000001</v>
      </c>
    </row>
    <row r="28" spans="1:10" x14ac:dyDescent="0.25">
      <c r="A28" s="117" t="s">
        <v>869</v>
      </c>
      <c r="B28" s="117" t="s">
        <v>349</v>
      </c>
      <c r="C28" s="117">
        <v>20</v>
      </c>
      <c r="D28" s="117" t="s">
        <v>1148</v>
      </c>
      <c r="E28" s="117">
        <v>22332</v>
      </c>
      <c r="F28" s="118" t="s">
        <v>1149</v>
      </c>
      <c r="G28" s="121" t="s">
        <v>1150</v>
      </c>
      <c r="H28" s="119"/>
      <c r="I28" s="117">
        <v>150.19999999999999</v>
      </c>
      <c r="J28" s="120">
        <f t="shared" si="1"/>
        <v>60.08</v>
      </c>
    </row>
    <row r="31" spans="1:10" x14ac:dyDescent="0.25">
      <c r="A31" s="7" t="str">
        <f>J1</f>
        <v>MW 1072-8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2531</v>
      </c>
    </row>
    <row r="34" spans="1:49" x14ac:dyDescent="0.25">
      <c r="A34" t="s">
        <v>1709</v>
      </c>
      <c r="B34" s="38">
        <v>42535.047372685185</v>
      </c>
    </row>
    <row r="35" spans="1:49" x14ac:dyDescent="0.25">
      <c r="A35" t="s">
        <v>1710</v>
      </c>
      <c r="B35">
        <v>2403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6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49" x14ac:dyDescent="0.25">
      <c r="A38" t="s">
        <v>1763</v>
      </c>
      <c r="B38" s="6">
        <v>16</v>
      </c>
      <c r="C38" s="6">
        <v>14</v>
      </c>
      <c r="D38" s="6">
        <v>16</v>
      </c>
      <c r="E38" s="6">
        <v>16</v>
      </c>
      <c r="F38" s="6">
        <v>16</v>
      </c>
      <c r="G38" s="6">
        <v>15</v>
      </c>
      <c r="H38" s="6">
        <v>13</v>
      </c>
      <c r="I38" s="6">
        <v>16</v>
      </c>
      <c r="J38" s="6">
        <v>16</v>
      </c>
      <c r="K38" s="6">
        <v>16</v>
      </c>
      <c r="L38" s="6">
        <v>16</v>
      </c>
      <c r="M38" s="6">
        <v>16</v>
      </c>
      <c r="N38" s="6">
        <v>16</v>
      </c>
      <c r="O38" s="6">
        <v>16</v>
      </c>
      <c r="P38" s="6">
        <v>16</v>
      </c>
      <c r="Q38" s="6">
        <v>16</v>
      </c>
      <c r="R38" s="6">
        <v>16</v>
      </c>
      <c r="S38" s="6">
        <v>16</v>
      </c>
      <c r="T38" s="6">
        <v>16</v>
      </c>
      <c r="U38" s="6">
        <v>16</v>
      </c>
      <c r="V38" s="6">
        <v>16</v>
      </c>
      <c r="W38" s="6">
        <v>16</v>
      </c>
      <c r="X38" s="6">
        <v>16</v>
      </c>
      <c r="Y38" s="6">
        <v>16</v>
      </c>
      <c r="Z38" s="6">
        <v>16</v>
      </c>
      <c r="AA38" s="6">
        <v>15</v>
      </c>
      <c r="AB38" s="6">
        <v>15</v>
      </c>
      <c r="AC38" s="6">
        <v>16</v>
      </c>
      <c r="AD38" s="6">
        <v>16</v>
      </c>
      <c r="AE38" s="6">
        <v>15</v>
      </c>
      <c r="AF38" s="6">
        <v>16</v>
      </c>
      <c r="AG38" s="6">
        <v>16</v>
      </c>
      <c r="AH38" s="6">
        <v>16</v>
      </c>
      <c r="AI38" s="6">
        <v>16</v>
      </c>
      <c r="AJ38" s="6">
        <v>16</v>
      </c>
      <c r="AK38" s="6">
        <v>16</v>
      </c>
      <c r="AL38" s="6">
        <v>16</v>
      </c>
      <c r="AM38" s="6">
        <v>16</v>
      </c>
      <c r="AN38" s="6">
        <v>16</v>
      </c>
      <c r="AO38" s="6">
        <v>16</v>
      </c>
      <c r="AP38" s="6">
        <v>16</v>
      </c>
      <c r="AQ38" s="6">
        <v>16</v>
      </c>
      <c r="AR38" s="6">
        <v>16</v>
      </c>
      <c r="AS38" s="6">
        <v>16</v>
      </c>
      <c r="AT38" s="6">
        <v>16</v>
      </c>
      <c r="AU38" s="6">
        <v>16</v>
      </c>
      <c r="AV38" s="6">
        <v>16</v>
      </c>
      <c r="AW38" s="6">
        <v>16</v>
      </c>
    </row>
    <row r="39" spans="1:49" x14ac:dyDescent="0.25">
      <c r="A39" t="s">
        <v>1764</v>
      </c>
      <c r="B39" s="6">
        <v>144.63300000000001</v>
      </c>
      <c r="C39" s="6">
        <v>80.873999999999995</v>
      </c>
      <c r="D39" s="6">
        <v>107.136</v>
      </c>
      <c r="E39" s="6">
        <v>157.50299999999999</v>
      </c>
      <c r="F39" s="6">
        <v>149.03200000000001</v>
      </c>
      <c r="G39" s="6">
        <v>131.04300000000001</v>
      </c>
      <c r="H39" s="6">
        <v>100.688</v>
      </c>
      <c r="I39" s="6">
        <v>119.80800000000001</v>
      </c>
      <c r="J39" s="6">
        <v>171.01900000000001</v>
      </c>
      <c r="K39" s="6">
        <v>156.60300000000001</v>
      </c>
      <c r="L39" s="6">
        <v>154.24199999999999</v>
      </c>
      <c r="M39" s="6">
        <v>144.88300000000001</v>
      </c>
      <c r="N39" s="6">
        <v>130.22800000000001</v>
      </c>
      <c r="O39" s="6">
        <v>115.35899999999999</v>
      </c>
      <c r="P39" s="6">
        <v>113.126</v>
      </c>
      <c r="Q39" s="6">
        <v>148.066</v>
      </c>
      <c r="R39" s="6">
        <v>156.96199999999999</v>
      </c>
      <c r="S39" s="6">
        <v>145.62100000000001</v>
      </c>
      <c r="T39" s="6">
        <v>176.13300000000001</v>
      </c>
      <c r="U39" s="6">
        <v>160.24199999999999</v>
      </c>
      <c r="V39" s="6">
        <v>90.986000000000004</v>
      </c>
      <c r="W39" s="6">
        <v>96.716999999999999</v>
      </c>
      <c r="X39" s="6">
        <v>154.21</v>
      </c>
      <c r="Y39" s="6">
        <v>148.11600000000001</v>
      </c>
      <c r="Z39" s="6">
        <v>165.22499999999999</v>
      </c>
      <c r="AA39" s="6">
        <v>116.07</v>
      </c>
      <c r="AB39" s="6">
        <v>122.524</v>
      </c>
      <c r="AC39" s="6">
        <v>130.01599999999999</v>
      </c>
      <c r="AD39" s="6">
        <v>148.333</v>
      </c>
      <c r="AE39" s="6">
        <v>138.54300000000001</v>
      </c>
      <c r="AF39" s="6">
        <v>160.33199999999999</v>
      </c>
      <c r="AG39" s="6">
        <v>194.89400000000001</v>
      </c>
      <c r="AH39" s="6">
        <v>145.46700000000001</v>
      </c>
      <c r="AI39" s="6">
        <v>178.73099999999999</v>
      </c>
      <c r="AJ39" s="6">
        <v>113.15900000000001</v>
      </c>
      <c r="AK39" s="6">
        <v>175.88300000000001</v>
      </c>
      <c r="AL39" s="6">
        <v>155.91300000000001</v>
      </c>
      <c r="AM39" s="6">
        <v>134.697</v>
      </c>
      <c r="AN39" s="6">
        <v>104.371</v>
      </c>
      <c r="AO39" s="6">
        <v>102.05800000000001</v>
      </c>
      <c r="AP39" s="6">
        <v>137.87899999999999</v>
      </c>
      <c r="AQ39" s="6">
        <v>157.26599999999999</v>
      </c>
      <c r="AR39" s="6">
        <v>132.38300000000001</v>
      </c>
      <c r="AS39" s="6">
        <v>177.988</v>
      </c>
      <c r="AT39" s="6">
        <v>165.637</v>
      </c>
      <c r="AU39" s="6">
        <v>117.614</v>
      </c>
      <c r="AV39" s="6">
        <v>98.596999999999994</v>
      </c>
      <c r="AW39" s="6">
        <v>167.72900000000001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2532</v>
      </c>
    </row>
    <row r="42" spans="1:49" x14ac:dyDescent="0.25">
      <c r="A42" t="s">
        <v>1709</v>
      </c>
      <c r="B42" s="38">
        <v>42535.046076388891</v>
      </c>
    </row>
    <row r="43" spans="1:49" x14ac:dyDescent="0.25">
      <c r="A43" t="s">
        <v>1710</v>
      </c>
      <c r="B43">
        <v>2404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16</v>
      </c>
      <c r="C46" s="6">
        <v>3</v>
      </c>
      <c r="D46" s="6">
        <v>16</v>
      </c>
      <c r="E46" s="6">
        <v>16</v>
      </c>
      <c r="F46" s="6">
        <v>16</v>
      </c>
      <c r="G46" s="6">
        <v>15</v>
      </c>
      <c r="H46" s="6">
        <v>13</v>
      </c>
      <c r="I46" s="6">
        <v>16</v>
      </c>
      <c r="J46" s="6">
        <v>16</v>
      </c>
      <c r="K46" s="6">
        <v>0</v>
      </c>
      <c r="L46" s="6">
        <v>1</v>
      </c>
      <c r="M46" s="6">
        <v>16</v>
      </c>
      <c r="N46" s="6">
        <v>16</v>
      </c>
      <c r="O46" s="6">
        <v>16</v>
      </c>
      <c r="P46" s="6">
        <v>16</v>
      </c>
      <c r="Q46" s="6">
        <v>16</v>
      </c>
      <c r="R46" s="6">
        <v>16</v>
      </c>
      <c r="S46" s="6">
        <v>16</v>
      </c>
      <c r="T46" s="6">
        <v>16</v>
      </c>
      <c r="U46" s="6">
        <v>16</v>
      </c>
      <c r="V46" s="6">
        <v>16</v>
      </c>
      <c r="W46" s="6">
        <v>16</v>
      </c>
      <c r="X46" s="6">
        <v>16</v>
      </c>
      <c r="Y46" s="6">
        <v>16</v>
      </c>
      <c r="Z46" s="6">
        <v>16</v>
      </c>
      <c r="AA46" s="6">
        <v>15</v>
      </c>
      <c r="AB46" s="6">
        <v>15</v>
      </c>
      <c r="AC46" s="6">
        <v>16</v>
      </c>
      <c r="AD46" s="6">
        <v>16</v>
      </c>
      <c r="AE46" s="6">
        <v>15</v>
      </c>
      <c r="AF46" s="6">
        <v>16</v>
      </c>
      <c r="AG46" s="6">
        <v>16</v>
      </c>
      <c r="AH46" s="6">
        <v>16</v>
      </c>
      <c r="AI46" s="6">
        <v>16</v>
      </c>
      <c r="AJ46" s="6">
        <v>16</v>
      </c>
      <c r="AK46" s="6">
        <v>16</v>
      </c>
      <c r="AL46" s="6">
        <v>16</v>
      </c>
      <c r="AM46" s="6">
        <v>16</v>
      </c>
      <c r="AN46" s="6">
        <v>16</v>
      </c>
      <c r="AO46" s="6">
        <v>16</v>
      </c>
      <c r="AP46" s="6">
        <v>0</v>
      </c>
      <c r="AQ46" s="6">
        <v>10</v>
      </c>
      <c r="AR46" s="6">
        <v>16</v>
      </c>
      <c r="AS46" s="6">
        <v>16</v>
      </c>
      <c r="AT46" s="6">
        <v>16</v>
      </c>
      <c r="AU46" s="6">
        <v>16</v>
      </c>
      <c r="AV46" s="6">
        <v>16</v>
      </c>
      <c r="AW46" s="6">
        <v>16</v>
      </c>
    </row>
    <row r="47" spans="1:49" x14ac:dyDescent="0.25">
      <c r="A47" t="s">
        <v>1764</v>
      </c>
      <c r="B47" s="6">
        <v>136.803</v>
      </c>
      <c r="C47" s="6">
        <v>9.9169999999999998</v>
      </c>
      <c r="D47" s="6">
        <v>91.894000000000005</v>
      </c>
      <c r="E47" s="6">
        <v>142.09100000000001</v>
      </c>
      <c r="F47" s="6">
        <v>162.06</v>
      </c>
      <c r="G47" s="6">
        <v>121.928</v>
      </c>
      <c r="H47" s="6">
        <v>67.412999999999997</v>
      </c>
      <c r="I47" s="6">
        <v>104.917</v>
      </c>
      <c r="J47" s="6">
        <v>156.54499999999999</v>
      </c>
      <c r="K47" s="6">
        <v>0</v>
      </c>
      <c r="L47" s="6">
        <v>45.649000000000001</v>
      </c>
      <c r="M47" s="6">
        <v>61.668999999999997</v>
      </c>
      <c r="N47" s="6">
        <v>69.668000000000006</v>
      </c>
      <c r="O47" s="6">
        <v>108.19</v>
      </c>
      <c r="P47" s="6">
        <v>114.77</v>
      </c>
      <c r="Q47" s="6">
        <v>140.81700000000001</v>
      </c>
      <c r="R47" s="6">
        <v>171.559</v>
      </c>
      <c r="S47" s="6">
        <v>82.477000000000004</v>
      </c>
      <c r="T47" s="6">
        <v>88.275000000000006</v>
      </c>
      <c r="U47" s="6">
        <v>85.751000000000005</v>
      </c>
      <c r="V47" s="6">
        <v>74.872</v>
      </c>
      <c r="W47" s="6">
        <v>101.149</v>
      </c>
      <c r="X47" s="6">
        <v>72.626000000000005</v>
      </c>
      <c r="Y47" s="6">
        <v>126.297</v>
      </c>
      <c r="Z47" s="6">
        <v>325.22699999999998</v>
      </c>
      <c r="AA47" s="6">
        <v>81.745000000000005</v>
      </c>
      <c r="AB47" s="6">
        <v>81.072000000000003</v>
      </c>
      <c r="AC47" s="6">
        <v>96.936999999999998</v>
      </c>
      <c r="AD47" s="6">
        <v>118.70699999999999</v>
      </c>
      <c r="AE47" s="6">
        <v>71.209999999999994</v>
      </c>
      <c r="AF47" s="6">
        <v>158.48599999999999</v>
      </c>
      <c r="AG47" s="6">
        <v>162.804</v>
      </c>
      <c r="AH47" s="6">
        <v>179.399</v>
      </c>
      <c r="AI47" s="6">
        <v>163.697</v>
      </c>
      <c r="AJ47" s="6">
        <v>74.162000000000006</v>
      </c>
      <c r="AK47" s="6">
        <v>157.066</v>
      </c>
      <c r="AL47" s="6">
        <v>86.18</v>
      </c>
      <c r="AM47" s="6">
        <v>63.243000000000002</v>
      </c>
      <c r="AN47" s="6">
        <v>48.061999999999998</v>
      </c>
      <c r="AO47" s="6">
        <v>112.581</v>
      </c>
      <c r="AP47" s="6">
        <v>0</v>
      </c>
      <c r="AQ47" s="6">
        <v>18.611000000000001</v>
      </c>
      <c r="AR47" s="6">
        <v>96.995999999999995</v>
      </c>
      <c r="AS47" s="6">
        <v>152.15600000000001</v>
      </c>
      <c r="AT47" s="6">
        <v>154.577</v>
      </c>
      <c r="AU47" s="6">
        <v>126.748</v>
      </c>
      <c r="AV47" s="6">
        <v>111.438</v>
      </c>
      <c r="AW47" s="6">
        <v>140.77500000000001</v>
      </c>
    </row>
    <row r="49" spans="1:49" x14ac:dyDescent="0.25">
      <c r="A49" s="7" t="str">
        <f>J2</f>
        <v>MW 1072-42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2533</v>
      </c>
    </row>
    <row r="52" spans="1:49" x14ac:dyDescent="0.25">
      <c r="A52" t="s">
        <v>1709</v>
      </c>
      <c r="B52" s="38">
        <v>42535.107048611113</v>
      </c>
    </row>
    <row r="53" spans="1:49" x14ac:dyDescent="0.25">
      <c r="A53" t="s">
        <v>1710</v>
      </c>
      <c r="B53">
        <v>2402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16</v>
      </c>
      <c r="C56" s="6">
        <v>16</v>
      </c>
      <c r="D56" s="6">
        <v>16</v>
      </c>
      <c r="E56" s="6">
        <v>16</v>
      </c>
      <c r="F56" s="6">
        <v>16</v>
      </c>
      <c r="G56" s="6">
        <v>16</v>
      </c>
      <c r="H56" s="6">
        <v>16</v>
      </c>
      <c r="I56" s="6">
        <v>15</v>
      </c>
      <c r="J56" s="6">
        <v>16</v>
      </c>
      <c r="K56" s="6">
        <v>16</v>
      </c>
      <c r="L56" s="6">
        <v>16</v>
      </c>
      <c r="M56" s="6">
        <v>16</v>
      </c>
      <c r="N56" s="6">
        <v>16</v>
      </c>
      <c r="O56" s="6">
        <v>15</v>
      </c>
      <c r="P56" s="6">
        <v>16</v>
      </c>
      <c r="Q56" s="6">
        <v>16</v>
      </c>
      <c r="R56" s="6">
        <v>16</v>
      </c>
      <c r="S56" s="6">
        <v>16</v>
      </c>
      <c r="T56" s="6">
        <v>16</v>
      </c>
      <c r="U56" s="6">
        <v>16</v>
      </c>
      <c r="V56" s="6">
        <v>16</v>
      </c>
      <c r="W56" s="6">
        <v>16</v>
      </c>
      <c r="X56" s="6">
        <v>16</v>
      </c>
      <c r="Y56" s="6">
        <v>16</v>
      </c>
      <c r="Z56" s="6">
        <v>16</v>
      </c>
      <c r="AA56" s="6">
        <v>16</v>
      </c>
      <c r="AB56" s="6">
        <v>16</v>
      </c>
      <c r="AC56" s="6">
        <v>14</v>
      </c>
      <c r="AD56" s="6">
        <v>16</v>
      </c>
      <c r="AE56" s="6">
        <v>16</v>
      </c>
      <c r="AF56" s="6">
        <v>16</v>
      </c>
      <c r="AG56" s="6">
        <v>16</v>
      </c>
      <c r="AH56" s="6">
        <v>16</v>
      </c>
      <c r="AI56" s="6">
        <v>15</v>
      </c>
      <c r="AJ56" s="6">
        <v>16</v>
      </c>
      <c r="AK56" s="6">
        <v>16</v>
      </c>
      <c r="AL56" s="6">
        <v>16</v>
      </c>
      <c r="AM56" s="6">
        <v>16</v>
      </c>
      <c r="AN56" s="6">
        <v>16</v>
      </c>
      <c r="AO56" s="6">
        <v>16</v>
      </c>
      <c r="AP56" s="6">
        <v>16</v>
      </c>
      <c r="AQ56" s="6">
        <v>16</v>
      </c>
      <c r="AR56" s="6">
        <v>16</v>
      </c>
      <c r="AS56" s="6">
        <v>16</v>
      </c>
      <c r="AT56" s="6">
        <v>16</v>
      </c>
      <c r="AU56" s="6">
        <v>16</v>
      </c>
      <c r="AV56" s="6">
        <v>16</v>
      </c>
      <c r="AW56" s="6">
        <v>16</v>
      </c>
    </row>
    <row r="57" spans="1:49" x14ac:dyDescent="0.25">
      <c r="A57" t="s">
        <v>1764</v>
      </c>
      <c r="B57" s="6">
        <v>143.15899999999999</v>
      </c>
      <c r="C57" s="6">
        <v>118.047</v>
      </c>
      <c r="D57" s="6">
        <v>144.47300000000001</v>
      </c>
      <c r="E57" s="6">
        <v>148.88499999999999</v>
      </c>
      <c r="F57" s="6">
        <v>129.95699999999999</v>
      </c>
      <c r="G57" s="6">
        <v>127.705</v>
      </c>
      <c r="H57" s="6">
        <v>152.84299999999999</v>
      </c>
      <c r="I57" s="6">
        <v>127.85299999999999</v>
      </c>
      <c r="J57" s="6">
        <v>154.19200000000001</v>
      </c>
      <c r="K57" s="6">
        <v>198.196</v>
      </c>
      <c r="L57" s="6">
        <v>148.21600000000001</v>
      </c>
      <c r="M57" s="6">
        <v>117.08499999999999</v>
      </c>
      <c r="N57" s="6">
        <v>159.34800000000001</v>
      </c>
      <c r="O57" s="6">
        <v>79.872</v>
      </c>
      <c r="P57" s="6">
        <v>176.15799999999999</v>
      </c>
      <c r="Q57" s="6">
        <v>124.84</v>
      </c>
      <c r="R57" s="6">
        <v>153.738</v>
      </c>
      <c r="S57" s="6">
        <v>119.59099999999999</v>
      </c>
      <c r="T57" s="6">
        <v>144.422</v>
      </c>
      <c r="U57" s="6">
        <v>161.68199999999999</v>
      </c>
      <c r="V57" s="6">
        <v>116.473</v>
      </c>
      <c r="W57" s="6">
        <v>124.062</v>
      </c>
      <c r="X57" s="6">
        <v>118.996</v>
      </c>
      <c r="Y57" s="6">
        <v>152.30699999999999</v>
      </c>
      <c r="Z57" s="6">
        <v>156.39500000000001</v>
      </c>
      <c r="AA57" s="6">
        <v>178.83099999999999</v>
      </c>
      <c r="AB57" s="6">
        <v>115.938</v>
      </c>
      <c r="AC57" s="6">
        <v>190.32900000000001</v>
      </c>
      <c r="AD57" s="6">
        <v>140.648</v>
      </c>
      <c r="AE57" s="6">
        <v>158.184</v>
      </c>
      <c r="AF57" s="6">
        <v>141.1</v>
      </c>
      <c r="AG57" s="6">
        <v>169.54900000000001</v>
      </c>
      <c r="AH57" s="6">
        <v>166.52500000000001</v>
      </c>
      <c r="AI57" s="6">
        <v>114.82599999999999</v>
      </c>
      <c r="AJ57" s="6">
        <v>148.02199999999999</v>
      </c>
      <c r="AK57" s="6">
        <v>193.245</v>
      </c>
      <c r="AL57" s="6">
        <v>175.57900000000001</v>
      </c>
      <c r="AM57" s="6">
        <v>104.405</v>
      </c>
      <c r="AN57" s="6">
        <v>161.04900000000001</v>
      </c>
      <c r="AO57" s="6">
        <v>137.524</v>
      </c>
      <c r="AP57" s="6">
        <v>112.102</v>
      </c>
      <c r="AQ57" s="6">
        <v>152.73500000000001</v>
      </c>
      <c r="AR57" s="6">
        <v>138.012</v>
      </c>
      <c r="AS57" s="6">
        <v>130.62100000000001</v>
      </c>
      <c r="AT57" s="6">
        <v>115.015</v>
      </c>
      <c r="AU57" s="6">
        <v>51.164999999999999</v>
      </c>
      <c r="AV57" s="6">
        <v>102.529</v>
      </c>
      <c r="AW57" s="6">
        <v>122.83799999999999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2534</v>
      </c>
    </row>
    <row r="60" spans="1:49" x14ac:dyDescent="0.25">
      <c r="A60" t="s">
        <v>1709</v>
      </c>
      <c r="B60" s="38">
        <v>42535.108576388891</v>
      </c>
    </row>
    <row r="61" spans="1:49" x14ac:dyDescent="0.25">
      <c r="A61" t="s">
        <v>1710</v>
      </c>
      <c r="B61">
        <v>2404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16</v>
      </c>
      <c r="C64" s="6">
        <v>13</v>
      </c>
      <c r="D64" s="6">
        <v>16</v>
      </c>
      <c r="E64" s="6">
        <v>16</v>
      </c>
      <c r="F64" s="6">
        <v>16</v>
      </c>
      <c r="G64" s="6">
        <v>16</v>
      </c>
      <c r="H64" s="6">
        <v>16</v>
      </c>
      <c r="I64" s="6">
        <v>16</v>
      </c>
      <c r="J64" s="6">
        <v>16</v>
      </c>
      <c r="K64" s="6">
        <v>0</v>
      </c>
      <c r="L64" s="6">
        <v>16</v>
      </c>
      <c r="M64" s="6">
        <v>16</v>
      </c>
      <c r="N64" s="6">
        <v>16</v>
      </c>
      <c r="O64" s="6">
        <v>16</v>
      </c>
      <c r="P64" s="6">
        <v>16</v>
      </c>
      <c r="Q64" s="6">
        <v>16</v>
      </c>
      <c r="R64" s="6">
        <v>16</v>
      </c>
      <c r="S64" s="6">
        <v>16</v>
      </c>
      <c r="T64" s="6">
        <v>16</v>
      </c>
      <c r="U64" s="6">
        <v>16</v>
      </c>
      <c r="V64" s="6">
        <v>16</v>
      </c>
      <c r="W64" s="6">
        <v>16</v>
      </c>
      <c r="X64" s="6">
        <v>16</v>
      </c>
      <c r="Y64" s="6">
        <v>16</v>
      </c>
      <c r="Z64" s="6">
        <v>16</v>
      </c>
      <c r="AA64" s="6">
        <v>16</v>
      </c>
      <c r="AB64" s="6">
        <v>16</v>
      </c>
      <c r="AC64" s="6">
        <v>16</v>
      </c>
      <c r="AD64" s="6">
        <v>15</v>
      </c>
      <c r="AE64" s="6">
        <v>16</v>
      </c>
      <c r="AF64" s="6">
        <v>16</v>
      </c>
      <c r="AG64" s="6">
        <v>16</v>
      </c>
      <c r="AH64" s="6">
        <v>13</v>
      </c>
      <c r="AI64" s="6">
        <v>16</v>
      </c>
      <c r="AJ64" s="6">
        <v>16</v>
      </c>
      <c r="AK64" s="6">
        <v>16</v>
      </c>
      <c r="AL64" s="6">
        <v>16</v>
      </c>
      <c r="AM64" s="6">
        <v>16</v>
      </c>
      <c r="AN64" s="6">
        <v>16</v>
      </c>
      <c r="AO64" s="6">
        <v>16</v>
      </c>
      <c r="AP64" s="6">
        <v>8</v>
      </c>
      <c r="AQ64" s="6">
        <v>13</v>
      </c>
      <c r="AR64" s="6">
        <v>16</v>
      </c>
      <c r="AS64" s="6">
        <v>16</v>
      </c>
      <c r="AT64" s="6">
        <v>16</v>
      </c>
      <c r="AU64" s="6">
        <v>16</v>
      </c>
      <c r="AV64" s="6">
        <v>16</v>
      </c>
      <c r="AW64" s="6">
        <v>16</v>
      </c>
    </row>
    <row r="65" spans="1:49" x14ac:dyDescent="0.25">
      <c r="A65" t="s">
        <v>1764</v>
      </c>
      <c r="B65" s="6">
        <v>127.789</v>
      </c>
      <c r="C65" s="6">
        <v>16.536000000000001</v>
      </c>
      <c r="D65" s="6">
        <v>120.348</v>
      </c>
      <c r="E65" s="6">
        <v>138.99</v>
      </c>
      <c r="F65" s="6">
        <v>149.25700000000001</v>
      </c>
      <c r="G65" s="6">
        <v>122.869</v>
      </c>
      <c r="H65" s="6">
        <v>129.57499999999999</v>
      </c>
      <c r="I65" s="6">
        <v>83.463999999999999</v>
      </c>
      <c r="J65" s="6">
        <v>107.41800000000001</v>
      </c>
      <c r="K65" s="6">
        <v>0</v>
      </c>
      <c r="L65" s="6">
        <v>135.577</v>
      </c>
      <c r="M65" s="6">
        <v>118.203</v>
      </c>
      <c r="N65" s="6">
        <v>131.82400000000001</v>
      </c>
      <c r="O65" s="6">
        <v>86.238</v>
      </c>
      <c r="P65" s="6">
        <v>49.783000000000001</v>
      </c>
      <c r="Q65" s="6">
        <v>116.22799999999999</v>
      </c>
      <c r="R65" s="6">
        <v>124.38500000000001</v>
      </c>
      <c r="S65" s="6">
        <v>129.91200000000001</v>
      </c>
      <c r="T65" s="6">
        <v>101.358</v>
      </c>
      <c r="U65" s="6">
        <v>120.03400000000001</v>
      </c>
      <c r="V65" s="6">
        <v>115.47499999999999</v>
      </c>
      <c r="W65" s="6">
        <v>131.952</v>
      </c>
      <c r="X65" s="6">
        <v>86.046999999999997</v>
      </c>
      <c r="Y65" s="6">
        <v>116.95399999999999</v>
      </c>
      <c r="Z65" s="6">
        <v>311.33999999999997</v>
      </c>
      <c r="AA65" s="6">
        <v>116.005</v>
      </c>
      <c r="AB65" s="6">
        <v>117.938</v>
      </c>
      <c r="AC65" s="6">
        <v>90.02</v>
      </c>
      <c r="AD65" s="6">
        <v>127.521</v>
      </c>
      <c r="AE65" s="6">
        <v>103.76</v>
      </c>
      <c r="AF65" s="6">
        <v>133.482</v>
      </c>
      <c r="AG65" s="6">
        <v>91.793999999999997</v>
      </c>
      <c r="AH65" s="6">
        <v>214.59</v>
      </c>
      <c r="AI65" s="6">
        <v>79.980999999999995</v>
      </c>
      <c r="AJ65" s="6">
        <v>142.13499999999999</v>
      </c>
      <c r="AK65" s="6">
        <v>147.66999999999999</v>
      </c>
      <c r="AL65" s="6">
        <v>148.529</v>
      </c>
      <c r="AM65" s="6">
        <v>120.03</v>
      </c>
      <c r="AN65" s="6">
        <v>105.70399999999999</v>
      </c>
      <c r="AO65" s="6">
        <v>101.53100000000001</v>
      </c>
      <c r="AP65" s="6">
        <v>8.6449999999999996</v>
      </c>
      <c r="AQ65" s="6">
        <v>25.687999999999999</v>
      </c>
      <c r="AR65" s="6">
        <v>79.61</v>
      </c>
      <c r="AS65" s="6">
        <v>121.708</v>
      </c>
      <c r="AT65" s="6">
        <v>142.416</v>
      </c>
      <c r="AU65" s="6">
        <v>108.64100000000001</v>
      </c>
      <c r="AV65" s="6">
        <v>117.092</v>
      </c>
      <c r="AW65" s="6">
        <v>107.10299999999999</v>
      </c>
    </row>
    <row r="67" spans="1:49" x14ac:dyDescent="0.25">
      <c r="A67" s="7" t="str">
        <f>J3</f>
        <v>MW 1072-43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2535</v>
      </c>
    </row>
    <row r="70" spans="1:49" x14ac:dyDescent="0.25">
      <c r="A70" t="s">
        <v>1709</v>
      </c>
      <c r="B70" s="38">
        <v>42535.089675925927</v>
      </c>
    </row>
    <row r="71" spans="1:49" x14ac:dyDescent="0.25">
      <c r="A71" t="s">
        <v>1710</v>
      </c>
      <c r="B71">
        <v>2402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16</v>
      </c>
      <c r="C74" s="6">
        <v>16</v>
      </c>
      <c r="D74" s="6">
        <v>16</v>
      </c>
      <c r="E74" s="6">
        <v>16</v>
      </c>
      <c r="F74" s="6">
        <v>16</v>
      </c>
      <c r="G74" s="6">
        <v>16</v>
      </c>
      <c r="H74" s="6">
        <v>16</v>
      </c>
      <c r="I74" s="6">
        <v>15</v>
      </c>
      <c r="J74" s="6">
        <v>16</v>
      </c>
      <c r="K74" s="6">
        <v>16</v>
      </c>
      <c r="L74" s="6">
        <v>16</v>
      </c>
      <c r="M74" s="6">
        <v>16</v>
      </c>
      <c r="N74" s="6">
        <v>16</v>
      </c>
      <c r="O74" s="6">
        <v>15</v>
      </c>
      <c r="P74" s="6">
        <v>16</v>
      </c>
      <c r="Q74" s="6">
        <v>16</v>
      </c>
      <c r="R74" s="6">
        <v>16</v>
      </c>
      <c r="S74" s="6">
        <v>16</v>
      </c>
      <c r="T74" s="6">
        <v>16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16</v>
      </c>
      <c r="AA74" s="6">
        <v>16</v>
      </c>
      <c r="AB74" s="6">
        <v>16</v>
      </c>
      <c r="AC74" s="6">
        <v>14</v>
      </c>
      <c r="AD74" s="6">
        <v>16</v>
      </c>
      <c r="AE74" s="6">
        <v>16</v>
      </c>
      <c r="AF74" s="6">
        <v>16</v>
      </c>
      <c r="AG74" s="6">
        <v>16</v>
      </c>
      <c r="AH74" s="6">
        <v>16</v>
      </c>
      <c r="AI74" s="6">
        <v>15</v>
      </c>
      <c r="AJ74" s="6">
        <v>16</v>
      </c>
      <c r="AK74" s="6">
        <v>16</v>
      </c>
      <c r="AL74" s="6">
        <v>16</v>
      </c>
      <c r="AM74" s="6">
        <v>16</v>
      </c>
      <c r="AN74" s="6">
        <v>16</v>
      </c>
      <c r="AO74" s="6">
        <v>16</v>
      </c>
      <c r="AP74" s="6">
        <v>16</v>
      </c>
      <c r="AQ74" s="6">
        <v>16</v>
      </c>
      <c r="AR74" s="6">
        <v>16</v>
      </c>
      <c r="AS74" s="6">
        <v>16</v>
      </c>
      <c r="AT74" s="6">
        <v>16</v>
      </c>
      <c r="AU74" s="6">
        <v>16</v>
      </c>
      <c r="AV74" s="6">
        <v>16</v>
      </c>
      <c r="AW74" s="6">
        <v>16</v>
      </c>
    </row>
    <row r="75" spans="1:49" x14ac:dyDescent="0.25">
      <c r="A75" t="s">
        <v>1764</v>
      </c>
      <c r="B75" s="6">
        <v>143.15899999999999</v>
      </c>
      <c r="C75" s="6">
        <v>118.047</v>
      </c>
      <c r="D75" s="6">
        <v>144.47300000000001</v>
      </c>
      <c r="E75" s="6">
        <v>148.88499999999999</v>
      </c>
      <c r="F75" s="6">
        <v>129.95699999999999</v>
      </c>
      <c r="G75" s="6">
        <v>127.705</v>
      </c>
      <c r="H75" s="6">
        <v>152.84299999999999</v>
      </c>
      <c r="I75" s="6">
        <v>127.85299999999999</v>
      </c>
      <c r="J75" s="6">
        <v>154.19200000000001</v>
      </c>
      <c r="K75" s="6">
        <v>198.196</v>
      </c>
      <c r="L75" s="6">
        <v>148.21600000000001</v>
      </c>
      <c r="M75" s="6">
        <v>117.08499999999999</v>
      </c>
      <c r="N75" s="6">
        <v>159.34800000000001</v>
      </c>
      <c r="O75" s="6">
        <v>79.872</v>
      </c>
      <c r="P75" s="6">
        <v>176.15799999999999</v>
      </c>
      <c r="Q75" s="6">
        <v>124.84</v>
      </c>
      <c r="R75" s="6">
        <v>153.738</v>
      </c>
      <c r="S75" s="6">
        <v>119.59099999999999</v>
      </c>
      <c r="T75" s="6">
        <v>144.422</v>
      </c>
      <c r="U75" s="6">
        <v>161.68199999999999</v>
      </c>
      <c r="V75" s="6">
        <v>116.473</v>
      </c>
      <c r="W75" s="6">
        <v>124.062</v>
      </c>
      <c r="X75" s="6">
        <v>118.996</v>
      </c>
      <c r="Y75" s="6">
        <v>152.30699999999999</v>
      </c>
      <c r="Z75" s="6">
        <v>156.39500000000001</v>
      </c>
      <c r="AA75" s="6">
        <v>178.83099999999999</v>
      </c>
      <c r="AB75" s="6">
        <v>115.938</v>
      </c>
      <c r="AC75" s="6">
        <v>190.32900000000001</v>
      </c>
      <c r="AD75" s="6">
        <v>140.648</v>
      </c>
      <c r="AE75" s="6">
        <v>158.184</v>
      </c>
      <c r="AF75" s="6">
        <v>141.1</v>
      </c>
      <c r="AG75" s="6">
        <v>169.54900000000001</v>
      </c>
      <c r="AH75" s="6">
        <v>166.52500000000001</v>
      </c>
      <c r="AI75" s="6">
        <v>114.82599999999999</v>
      </c>
      <c r="AJ75" s="6">
        <v>148.02199999999999</v>
      </c>
      <c r="AK75" s="6">
        <v>193.245</v>
      </c>
      <c r="AL75" s="6">
        <v>175.57900000000001</v>
      </c>
      <c r="AM75" s="6">
        <v>104.405</v>
      </c>
      <c r="AN75" s="6">
        <v>161.04900000000001</v>
      </c>
      <c r="AO75" s="6">
        <v>137.524</v>
      </c>
      <c r="AP75" s="6">
        <v>112.102</v>
      </c>
      <c r="AQ75" s="6">
        <v>152.73500000000001</v>
      </c>
      <c r="AR75" s="6">
        <v>138.012</v>
      </c>
      <c r="AS75" s="6">
        <v>130.62100000000001</v>
      </c>
      <c r="AT75" s="6">
        <v>115.015</v>
      </c>
      <c r="AU75" s="6">
        <v>51.164999999999999</v>
      </c>
      <c r="AV75" s="6">
        <v>102.529</v>
      </c>
      <c r="AW75" s="6">
        <v>122.83799999999999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2534</v>
      </c>
    </row>
    <row r="78" spans="1:49" x14ac:dyDescent="0.25">
      <c r="A78" t="s">
        <v>1709</v>
      </c>
      <c r="B78" s="38">
        <v>42535.108576388891</v>
      </c>
    </row>
    <row r="79" spans="1:49" x14ac:dyDescent="0.25">
      <c r="A79" t="s">
        <v>1710</v>
      </c>
      <c r="B79">
        <v>2404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16</v>
      </c>
      <c r="C82" s="6">
        <v>13</v>
      </c>
      <c r="D82" s="6">
        <v>16</v>
      </c>
      <c r="E82" s="6">
        <v>16</v>
      </c>
      <c r="F82" s="6">
        <v>16</v>
      </c>
      <c r="G82" s="6">
        <v>16</v>
      </c>
      <c r="H82" s="6">
        <v>16</v>
      </c>
      <c r="I82" s="6">
        <v>16</v>
      </c>
      <c r="J82" s="6">
        <v>16</v>
      </c>
      <c r="K82" s="6">
        <v>0</v>
      </c>
      <c r="L82" s="6">
        <v>16</v>
      </c>
      <c r="M82" s="6">
        <v>16</v>
      </c>
      <c r="N82" s="6">
        <v>16</v>
      </c>
      <c r="O82" s="6">
        <v>16</v>
      </c>
      <c r="P82" s="6">
        <v>16</v>
      </c>
      <c r="Q82" s="6">
        <v>16</v>
      </c>
      <c r="R82" s="6">
        <v>16</v>
      </c>
      <c r="S82" s="6">
        <v>16</v>
      </c>
      <c r="T82" s="6">
        <v>16</v>
      </c>
      <c r="U82" s="6">
        <v>16</v>
      </c>
      <c r="V82" s="6">
        <v>16</v>
      </c>
      <c r="W82" s="6">
        <v>16</v>
      </c>
      <c r="X82" s="6">
        <v>16</v>
      </c>
      <c r="Y82" s="6">
        <v>16</v>
      </c>
      <c r="Z82" s="6">
        <v>16</v>
      </c>
      <c r="AA82" s="6">
        <v>16</v>
      </c>
      <c r="AB82" s="6">
        <v>16</v>
      </c>
      <c r="AC82" s="6">
        <v>16</v>
      </c>
      <c r="AD82" s="6">
        <v>15</v>
      </c>
      <c r="AE82" s="6">
        <v>16</v>
      </c>
      <c r="AF82" s="6">
        <v>16</v>
      </c>
      <c r="AG82" s="6">
        <v>16</v>
      </c>
      <c r="AH82" s="6">
        <v>13</v>
      </c>
      <c r="AI82" s="6">
        <v>16</v>
      </c>
      <c r="AJ82" s="6">
        <v>16</v>
      </c>
      <c r="AK82" s="6">
        <v>16</v>
      </c>
      <c r="AL82" s="6">
        <v>16</v>
      </c>
      <c r="AM82" s="6">
        <v>16</v>
      </c>
      <c r="AN82" s="6">
        <v>16</v>
      </c>
      <c r="AO82" s="6">
        <v>16</v>
      </c>
      <c r="AP82" s="6">
        <v>8</v>
      </c>
      <c r="AQ82" s="6">
        <v>13</v>
      </c>
      <c r="AR82" s="6">
        <v>16</v>
      </c>
      <c r="AS82" s="6">
        <v>16</v>
      </c>
      <c r="AT82" s="6">
        <v>16</v>
      </c>
      <c r="AU82" s="6">
        <v>16</v>
      </c>
      <c r="AV82" s="6">
        <v>16</v>
      </c>
      <c r="AW82" s="6">
        <v>16</v>
      </c>
    </row>
    <row r="83" spans="1:49" x14ac:dyDescent="0.25">
      <c r="A83" t="s">
        <v>1764</v>
      </c>
      <c r="B83" s="6">
        <v>127.789</v>
      </c>
      <c r="C83" s="6">
        <v>16.536000000000001</v>
      </c>
      <c r="D83" s="6">
        <v>120.348</v>
      </c>
      <c r="E83" s="6">
        <v>138.99</v>
      </c>
      <c r="F83" s="6">
        <v>149.25700000000001</v>
      </c>
      <c r="G83" s="6">
        <v>122.869</v>
      </c>
      <c r="H83" s="6">
        <v>129.57499999999999</v>
      </c>
      <c r="I83" s="6">
        <v>83.463999999999999</v>
      </c>
      <c r="J83" s="6">
        <v>107.41800000000001</v>
      </c>
      <c r="K83" s="6">
        <v>0</v>
      </c>
      <c r="L83" s="6">
        <v>135.577</v>
      </c>
      <c r="M83" s="6">
        <v>118.203</v>
      </c>
      <c r="N83" s="6">
        <v>131.82400000000001</v>
      </c>
      <c r="O83" s="6">
        <v>86.238</v>
      </c>
      <c r="P83" s="6">
        <v>49.783000000000001</v>
      </c>
      <c r="Q83" s="6">
        <v>116.22799999999999</v>
      </c>
      <c r="R83" s="6">
        <v>124.38500000000001</v>
      </c>
      <c r="S83" s="6">
        <v>129.91200000000001</v>
      </c>
      <c r="T83" s="6">
        <v>101.358</v>
      </c>
      <c r="U83" s="6">
        <v>120.03400000000001</v>
      </c>
      <c r="V83" s="6">
        <v>115.47499999999999</v>
      </c>
      <c r="W83" s="6">
        <v>131.952</v>
      </c>
      <c r="X83" s="6">
        <v>86.046999999999997</v>
      </c>
      <c r="Y83" s="6">
        <v>116.95399999999999</v>
      </c>
      <c r="Z83" s="6">
        <v>311.33999999999997</v>
      </c>
      <c r="AA83" s="6">
        <v>116.005</v>
      </c>
      <c r="AB83" s="6">
        <v>117.938</v>
      </c>
      <c r="AC83" s="6">
        <v>90.02</v>
      </c>
      <c r="AD83" s="6">
        <v>127.521</v>
      </c>
      <c r="AE83" s="6">
        <v>103.76</v>
      </c>
      <c r="AF83" s="6">
        <v>133.482</v>
      </c>
      <c r="AG83" s="6">
        <v>91.793999999999997</v>
      </c>
      <c r="AH83" s="6">
        <v>214.59</v>
      </c>
      <c r="AI83" s="6">
        <v>79.980999999999995</v>
      </c>
      <c r="AJ83" s="6">
        <v>142.13499999999999</v>
      </c>
      <c r="AK83" s="6">
        <v>147.66999999999999</v>
      </c>
      <c r="AL83" s="6">
        <v>148.529</v>
      </c>
      <c r="AM83" s="6">
        <v>120.03</v>
      </c>
      <c r="AN83" s="6">
        <v>105.70399999999999</v>
      </c>
      <c r="AO83" s="6">
        <v>101.53100000000001</v>
      </c>
      <c r="AP83" s="6">
        <v>8.6449999999999996</v>
      </c>
      <c r="AQ83" s="6">
        <v>25.687999999999999</v>
      </c>
      <c r="AR83" s="6">
        <v>79.61</v>
      </c>
      <c r="AS83" s="6">
        <v>121.708</v>
      </c>
      <c r="AT83" s="6">
        <v>142.416</v>
      </c>
      <c r="AU83" s="6">
        <v>108.64100000000001</v>
      </c>
      <c r="AV83" s="6">
        <v>117.092</v>
      </c>
      <c r="AW83" s="6">
        <v>107.10299999999999</v>
      </c>
    </row>
    <row r="85" spans="1:49" x14ac:dyDescent="0.25">
      <c r="A85" s="7" t="s">
        <v>1769</v>
      </c>
      <c r="B85" s="167" t="s">
        <v>1715</v>
      </c>
      <c r="C85" s="167" t="s">
        <v>1716</v>
      </c>
      <c r="D85" s="167" t="s">
        <v>1717</v>
      </c>
      <c r="E85" s="167" t="s">
        <v>1718</v>
      </c>
      <c r="F85" s="167" t="s">
        <v>1719</v>
      </c>
      <c r="G85" s="167" t="s">
        <v>1720</v>
      </c>
      <c r="H85" s="167" t="s">
        <v>1721</v>
      </c>
      <c r="I85" s="167" t="s">
        <v>1722</v>
      </c>
      <c r="J85" s="167" t="s">
        <v>1723</v>
      </c>
      <c r="K85" s="167" t="s">
        <v>1724</v>
      </c>
      <c r="L85" s="167" t="s">
        <v>1725</v>
      </c>
      <c r="M85" s="167" t="s">
        <v>1726</v>
      </c>
      <c r="N85" s="167" t="s">
        <v>1727</v>
      </c>
      <c r="O85" s="167" t="s">
        <v>1728</v>
      </c>
      <c r="P85" s="167" t="s">
        <v>1729</v>
      </c>
      <c r="Q85" s="167" t="s">
        <v>1730</v>
      </c>
      <c r="R85" s="167" t="s">
        <v>1731</v>
      </c>
      <c r="S85" s="167" t="s">
        <v>1732</v>
      </c>
      <c r="T85" s="167" t="s">
        <v>1733</v>
      </c>
      <c r="U85" s="167" t="s">
        <v>1734</v>
      </c>
      <c r="V85" s="167" t="s">
        <v>1735</v>
      </c>
      <c r="W85" s="167" t="s">
        <v>1736</v>
      </c>
      <c r="X85" s="167" t="s">
        <v>1737</v>
      </c>
      <c r="Y85" s="167" t="s">
        <v>1738</v>
      </c>
      <c r="Z85" s="167" t="s">
        <v>1739</v>
      </c>
      <c r="AA85" s="167" t="s">
        <v>1740</v>
      </c>
      <c r="AB85" s="167" t="s">
        <v>1741</v>
      </c>
      <c r="AC85" s="167" t="s">
        <v>1742</v>
      </c>
      <c r="AD85" s="167" t="s">
        <v>1743</v>
      </c>
      <c r="AE85" s="167" t="s">
        <v>1744</v>
      </c>
      <c r="AF85" s="167" t="s">
        <v>1745</v>
      </c>
      <c r="AG85" s="167" t="s">
        <v>1746</v>
      </c>
      <c r="AH85" s="167" t="s">
        <v>1747</v>
      </c>
      <c r="AI85" s="167" t="s">
        <v>1748</v>
      </c>
      <c r="AJ85" s="167" t="s">
        <v>1749</v>
      </c>
      <c r="AK85" s="167" t="s">
        <v>1750</v>
      </c>
      <c r="AL85" s="167" t="s">
        <v>1751</v>
      </c>
      <c r="AM85" s="167" t="s">
        <v>1752</v>
      </c>
      <c r="AN85" s="167" t="s">
        <v>1753</v>
      </c>
      <c r="AO85" s="167" t="s">
        <v>1754</v>
      </c>
      <c r="AP85" s="167" t="s">
        <v>1755</v>
      </c>
      <c r="AQ85" s="167" t="s">
        <v>1756</v>
      </c>
      <c r="AR85" s="167" t="s">
        <v>1757</v>
      </c>
      <c r="AS85" s="167" t="s">
        <v>1758</v>
      </c>
      <c r="AT85" s="167" t="s">
        <v>1759</v>
      </c>
      <c r="AU85" s="167" t="s">
        <v>1760</v>
      </c>
      <c r="AV85" s="167" t="s">
        <v>1761</v>
      </c>
      <c r="AW85" s="167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21.428571428571427</v>
      </c>
      <c r="D86" s="108">
        <f t="shared" si="2"/>
        <v>100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0</v>
      </c>
      <c r="L86" s="108">
        <f t="shared" si="2"/>
        <v>6.25</v>
      </c>
      <c r="M86" s="108">
        <f t="shared" si="2"/>
        <v>100</v>
      </c>
      <c r="N86" s="108">
        <f t="shared" si="2"/>
        <v>100</v>
      </c>
      <c r="O86" s="108">
        <f t="shared" si="2"/>
        <v>100</v>
      </c>
      <c r="P86" s="108">
        <f t="shared" si="2"/>
        <v>100</v>
      </c>
      <c r="Q86" s="108">
        <f t="shared" si="2"/>
        <v>100</v>
      </c>
      <c r="R86" s="108">
        <f t="shared" si="2"/>
        <v>100</v>
      </c>
      <c r="S86" s="108">
        <f t="shared" si="2"/>
        <v>100</v>
      </c>
      <c r="T86" s="108">
        <f t="shared" si="2"/>
        <v>100</v>
      </c>
      <c r="U86" s="108">
        <f t="shared" si="2"/>
        <v>100</v>
      </c>
      <c r="V86" s="108">
        <f t="shared" si="2"/>
        <v>100</v>
      </c>
      <c r="W86" s="108">
        <f t="shared" si="2"/>
        <v>100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100</v>
      </c>
      <c r="AB86" s="108">
        <f t="shared" si="2"/>
        <v>100</v>
      </c>
      <c r="AC86" s="108">
        <f t="shared" si="2"/>
        <v>100</v>
      </c>
      <c r="AD86" s="108">
        <f t="shared" si="2"/>
        <v>100</v>
      </c>
      <c r="AE86" s="108">
        <f t="shared" si="2"/>
        <v>100</v>
      </c>
      <c r="AF86" s="108">
        <f t="shared" si="2"/>
        <v>100</v>
      </c>
      <c r="AG86" s="108">
        <f t="shared" si="2"/>
        <v>100</v>
      </c>
      <c r="AH86" s="108">
        <f t="shared" si="2"/>
        <v>100</v>
      </c>
      <c r="AI86" s="108">
        <f t="shared" si="2"/>
        <v>100</v>
      </c>
      <c r="AJ86" s="108">
        <f t="shared" si="2"/>
        <v>100</v>
      </c>
      <c r="AK86" s="108">
        <f t="shared" si="2"/>
        <v>100</v>
      </c>
      <c r="AL86" s="108">
        <f t="shared" si="2"/>
        <v>100</v>
      </c>
      <c r="AM86" s="108">
        <f t="shared" si="2"/>
        <v>100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62.5</v>
      </c>
      <c r="AR86" s="108">
        <f t="shared" si="2"/>
        <v>100</v>
      </c>
      <c r="AS86" s="108">
        <f t="shared" si="2"/>
        <v>100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100</v>
      </c>
      <c r="C87" s="108">
        <f t="shared" ref="C87:AW87" si="3">C64/C56*100</f>
        <v>81.25</v>
      </c>
      <c r="D87" s="108">
        <f t="shared" si="3"/>
        <v>100</v>
      </c>
      <c r="E87" s="108">
        <f t="shared" si="3"/>
        <v>100</v>
      </c>
      <c r="F87" s="108">
        <f t="shared" si="3"/>
        <v>100</v>
      </c>
      <c r="G87" s="108">
        <f t="shared" si="3"/>
        <v>100</v>
      </c>
      <c r="H87" s="108">
        <f t="shared" si="3"/>
        <v>100</v>
      </c>
      <c r="I87" s="108">
        <f t="shared" si="3"/>
        <v>106.66666666666667</v>
      </c>
      <c r="J87" s="108">
        <f t="shared" si="3"/>
        <v>100</v>
      </c>
      <c r="K87" s="108">
        <f t="shared" si="3"/>
        <v>0</v>
      </c>
      <c r="L87" s="108">
        <f t="shared" si="3"/>
        <v>100</v>
      </c>
      <c r="M87" s="108">
        <f t="shared" si="3"/>
        <v>100</v>
      </c>
      <c r="N87" s="108">
        <f t="shared" si="3"/>
        <v>100</v>
      </c>
      <c r="O87" s="108">
        <f t="shared" si="3"/>
        <v>106.66666666666667</v>
      </c>
      <c r="P87" s="108">
        <f t="shared" si="3"/>
        <v>100</v>
      </c>
      <c r="Q87" s="108">
        <f t="shared" si="3"/>
        <v>100</v>
      </c>
      <c r="R87" s="108">
        <f t="shared" si="3"/>
        <v>100</v>
      </c>
      <c r="S87" s="108">
        <f t="shared" si="3"/>
        <v>100</v>
      </c>
      <c r="T87" s="108">
        <f t="shared" si="3"/>
        <v>100</v>
      </c>
      <c r="U87" s="108">
        <f t="shared" si="3"/>
        <v>100</v>
      </c>
      <c r="V87" s="108">
        <f t="shared" si="3"/>
        <v>100</v>
      </c>
      <c r="W87" s="108">
        <f t="shared" si="3"/>
        <v>100</v>
      </c>
      <c r="X87" s="108">
        <f t="shared" si="3"/>
        <v>100</v>
      </c>
      <c r="Y87" s="108">
        <f t="shared" si="3"/>
        <v>100</v>
      </c>
      <c r="Z87" s="108">
        <f t="shared" si="3"/>
        <v>100</v>
      </c>
      <c r="AA87" s="108">
        <f t="shared" si="3"/>
        <v>100</v>
      </c>
      <c r="AB87" s="108">
        <f t="shared" si="3"/>
        <v>100</v>
      </c>
      <c r="AC87" s="108">
        <f t="shared" si="3"/>
        <v>114.28571428571428</v>
      </c>
      <c r="AD87" s="108">
        <f t="shared" si="3"/>
        <v>93.75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81.25</v>
      </c>
      <c r="AI87" s="108">
        <f t="shared" si="3"/>
        <v>106.66666666666667</v>
      </c>
      <c r="AJ87" s="108">
        <f t="shared" si="3"/>
        <v>100</v>
      </c>
      <c r="AK87" s="108">
        <f t="shared" si="3"/>
        <v>100</v>
      </c>
      <c r="AL87" s="108">
        <f t="shared" si="3"/>
        <v>100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50</v>
      </c>
      <c r="AQ87" s="108">
        <f t="shared" si="3"/>
        <v>81.25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81.25</v>
      </c>
      <c r="D88" s="108">
        <f t="shared" si="4"/>
        <v>100</v>
      </c>
      <c r="E88" s="108">
        <f t="shared" si="4"/>
        <v>100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106.66666666666667</v>
      </c>
      <c r="J88" s="108">
        <f t="shared" si="4"/>
        <v>100</v>
      </c>
      <c r="K88" s="108">
        <f t="shared" si="4"/>
        <v>0</v>
      </c>
      <c r="L88" s="108">
        <f t="shared" si="4"/>
        <v>100</v>
      </c>
      <c r="M88" s="108">
        <f t="shared" si="4"/>
        <v>100</v>
      </c>
      <c r="N88" s="108">
        <f t="shared" si="4"/>
        <v>100</v>
      </c>
      <c r="O88" s="108">
        <f t="shared" si="4"/>
        <v>106.66666666666667</v>
      </c>
      <c r="P88" s="108">
        <f t="shared" si="4"/>
        <v>100</v>
      </c>
      <c r="Q88" s="108">
        <f t="shared" si="4"/>
        <v>100</v>
      </c>
      <c r="R88" s="108">
        <f t="shared" si="4"/>
        <v>100</v>
      </c>
      <c r="S88" s="108">
        <f t="shared" si="4"/>
        <v>100</v>
      </c>
      <c r="T88" s="108">
        <f t="shared" si="4"/>
        <v>100</v>
      </c>
      <c r="U88" s="108">
        <f t="shared" si="4"/>
        <v>100</v>
      </c>
      <c r="V88" s="108">
        <f t="shared" si="4"/>
        <v>100</v>
      </c>
      <c r="W88" s="108">
        <f t="shared" si="4"/>
        <v>100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100</v>
      </c>
      <c r="AB88" s="108">
        <f t="shared" si="4"/>
        <v>100</v>
      </c>
      <c r="AC88" s="108">
        <f t="shared" si="4"/>
        <v>114.28571428571428</v>
      </c>
      <c r="AD88" s="108">
        <f t="shared" si="4"/>
        <v>93.75</v>
      </c>
      <c r="AE88" s="108">
        <f t="shared" si="4"/>
        <v>100</v>
      </c>
      <c r="AF88" s="108">
        <f t="shared" si="4"/>
        <v>100</v>
      </c>
      <c r="AG88" s="108">
        <f t="shared" si="4"/>
        <v>100</v>
      </c>
      <c r="AH88" s="108">
        <f t="shared" si="4"/>
        <v>81.25</v>
      </c>
      <c r="AI88" s="108">
        <f t="shared" si="4"/>
        <v>106.66666666666667</v>
      </c>
      <c r="AJ88" s="108">
        <f t="shared" si="4"/>
        <v>100</v>
      </c>
      <c r="AK88" s="108">
        <f t="shared" si="4"/>
        <v>100</v>
      </c>
      <c r="AL88" s="108">
        <f t="shared" si="4"/>
        <v>100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50</v>
      </c>
      <c r="AQ88" s="108">
        <f t="shared" si="4"/>
        <v>81.25</v>
      </c>
      <c r="AR88" s="108">
        <f t="shared" si="4"/>
        <v>100</v>
      </c>
      <c r="AS88" s="108">
        <f t="shared" si="4"/>
        <v>100</v>
      </c>
      <c r="AT88" s="108">
        <f t="shared" si="4"/>
        <v>100</v>
      </c>
      <c r="AU88" s="108">
        <f t="shared" si="4"/>
        <v>100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meso-Hexestrol</v>
      </c>
      <c r="D89" s="7" t="str">
        <f>C89</f>
        <v>meso-Hexestrol</v>
      </c>
      <c r="E89" s="7" t="str">
        <f t="shared" ref="E89:I89" si="5">D89</f>
        <v>meso-Hexestrol</v>
      </c>
      <c r="F89" s="7" t="str">
        <f t="shared" si="5"/>
        <v>meso-Hexestrol</v>
      </c>
      <c r="G89" s="7" t="str">
        <f t="shared" si="5"/>
        <v>meso-Hexestrol</v>
      </c>
      <c r="H89" s="7" t="str">
        <f t="shared" si="5"/>
        <v>meso-Hexestrol</v>
      </c>
      <c r="I89" s="7" t="str">
        <f t="shared" si="5"/>
        <v>meso-Hexestrol</v>
      </c>
      <c r="J89" s="7" t="s">
        <v>1644</v>
      </c>
      <c r="K89" s="7" t="str">
        <f>G24</f>
        <v>Octyl gallate</v>
      </c>
      <c r="L89" s="7" t="str">
        <f>K89</f>
        <v>Octyl gallate</v>
      </c>
      <c r="M89" s="7" t="str">
        <f t="shared" ref="M89:Q89" si="6">L89</f>
        <v>Octyl gallate</v>
      </c>
      <c r="N89" s="7" t="str">
        <f t="shared" si="6"/>
        <v>Octyl gallate</v>
      </c>
      <c r="O89" s="7" t="str">
        <f t="shared" si="6"/>
        <v>Octyl gallate</v>
      </c>
      <c r="P89" s="7" t="str">
        <f t="shared" si="6"/>
        <v>Octyl gallate</v>
      </c>
      <c r="Q89" s="7" t="str">
        <f t="shared" si="6"/>
        <v>Octyl gallate</v>
      </c>
      <c r="R89" s="7" t="s">
        <v>1644</v>
      </c>
      <c r="S89" s="7" t="str">
        <f>G25</f>
        <v>Pyrithiobac-sodium</v>
      </c>
      <c r="T89" s="7" t="str">
        <f>S89</f>
        <v>Pyrithiobac-sodium</v>
      </c>
      <c r="U89" s="7" t="str">
        <f t="shared" ref="U89:Y89" si="7">T89</f>
        <v>Pyrithiobac-sodium</v>
      </c>
      <c r="V89" s="7" t="str">
        <f t="shared" si="7"/>
        <v>Pyrithiobac-sodium</v>
      </c>
      <c r="W89" s="7" t="str">
        <f t="shared" si="7"/>
        <v>Pyrithiobac-sodium</v>
      </c>
      <c r="X89" s="7" t="str">
        <f t="shared" si="7"/>
        <v>Pyrithiobac-sodium</v>
      </c>
      <c r="Y89" s="7" t="str">
        <f t="shared" si="7"/>
        <v>Pyrithiobac-sodium</v>
      </c>
      <c r="Z89" s="7" t="s">
        <v>1686</v>
      </c>
      <c r="AA89" s="7" t="str">
        <f>G26</f>
        <v>1,2-Phenylenediamine</v>
      </c>
      <c r="AB89" s="7" t="str">
        <f>AA89</f>
        <v>1,2-Phenylenediamine</v>
      </c>
      <c r="AC89" s="7" t="str">
        <f t="shared" ref="AC89:AG89" si="8">AB89</f>
        <v>1,2-Phenylenediamine</v>
      </c>
      <c r="AD89" s="7" t="str">
        <f t="shared" si="8"/>
        <v>1,2-Phenylenediamine</v>
      </c>
      <c r="AE89" s="7" t="str">
        <f t="shared" si="8"/>
        <v>1,2-Phenylenediamine</v>
      </c>
      <c r="AF89" s="7" t="str">
        <f t="shared" si="8"/>
        <v>1,2-Phenylenediamine</v>
      </c>
      <c r="AG89" s="7" t="str">
        <f t="shared" si="8"/>
        <v>1,2-Phenylenediamine</v>
      </c>
      <c r="AH89" s="7" t="s">
        <v>1686</v>
      </c>
      <c r="AI89" s="7" t="str">
        <f>G27</f>
        <v>Clopyralid-olamine</v>
      </c>
      <c r="AJ89" s="7" t="str">
        <f>AI89</f>
        <v>Clopyralid-olamine</v>
      </c>
      <c r="AK89" s="7" t="str">
        <f t="shared" ref="AK89:AO89" si="9">AJ89</f>
        <v>Clopyralid-olamine</v>
      </c>
      <c r="AL89" s="7" t="str">
        <f t="shared" si="9"/>
        <v>Clopyralid-olamine</v>
      </c>
      <c r="AM89" s="7" t="str">
        <f t="shared" si="9"/>
        <v>Clopyralid-olamine</v>
      </c>
      <c r="AN89" s="7" t="str">
        <f t="shared" si="9"/>
        <v>Clopyralid-olamine</v>
      </c>
      <c r="AO89" s="7" t="str">
        <f t="shared" si="9"/>
        <v>Clopyralid-olamine</v>
      </c>
      <c r="AP89" s="7" t="s">
        <v>1794</v>
      </c>
      <c r="AQ89" s="7" t="str">
        <f>G28</f>
        <v>4-(Butan-2-yl)phenol</v>
      </c>
      <c r="AR89" s="7" t="str">
        <f>AQ89</f>
        <v>4-(Butan-2-yl)phenol</v>
      </c>
      <c r="AS89" s="7" t="str">
        <f t="shared" ref="AS89:AW89" si="10">AR89</f>
        <v>4-(Butan-2-yl)phenol</v>
      </c>
      <c r="AT89" s="7" t="str">
        <f t="shared" si="10"/>
        <v>4-(Butan-2-yl)phenol</v>
      </c>
      <c r="AU89" s="7" t="str">
        <f t="shared" si="10"/>
        <v>4-(Butan-2-yl)phenol</v>
      </c>
      <c r="AV89" s="7" t="str">
        <f t="shared" si="10"/>
        <v>4-(Butan-2-yl)phenol</v>
      </c>
      <c r="AW89" s="7" t="str">
        <f t="shared" si="10"/>
        <v>4-(Butan-2-yl)phenol</v>
      </c>
    </row>
    <row r="90" spans="1:49" s="7" customFormat="1" x14ac:dyDescent="0.25">
      <c r="A90" s="7" t="s">
        <v>1773</v>
      </c>
      <c r="B90" s="167" t="s">
        <v>1786</v>
      </c>
      <c r="C90" s="167" t="s">
        <v>1785</v>
      </c>
      <c r="D90" s="167" t="s">
        <v>1779</v>
      </c>
      <c r="E90" s="167" t="s">
        <v>1803</v>
      </c>
      <c r="F90" s="167" t="s">
        <v>1804</v>
      </c>
      <c r="G90" s="167" t="s">
        <v>1805</v>
      </c>
      <c r="H90" s="167" t="s">
        <v>1802</v>
      </c>
      <c r="I90" s="167" t="s">
        <v>1899</v>
      </c>
      <c r="J90" s="167" t="s">
        <v>1786</v>
      </c>
      <c r="K90" s="167" t="s">
        <v>1785</v>
      </c>
      <c r="L90" s="167" t="s">
        <v>1779</v>
      </c>
      <c r="M90" s="167" t="s">
        <v>1803</v>
      </c>
      <c r="N90" s="167" t="s">
        <v>1804</v>
      </c>
      <c r="O90" s="167" t="s">
        <v>1805</v>
      </c>
      <c r="P90" s="167" t="s">
        <v>1802</v>
      </c>
      <c r="Q90" s="167" t="s">
        <v>1899</v>
      </c>
      <c r="R90" s="167" t="s">
        <v>1786</v>
      </c>
      <c r="S90" s="167" t="s">
        <v>1785</v>
      </c>
      <c r="T90" s="167" t="s">
        <v>1779</v>
      </c>
      <c r="U90" s="167" t="s">
        <v>1803</v>
      </c>
      <c r="V90" s="167" t="s">
        <v>1804</v>
      </c>
      <c r="W90" s="167" t="s">
        <v>1805</v>
      </c>
      <c r="X90" s="167" t="s">
        <v>1802</v>
      </c>
      <c r="Y90" s="167" t="s">
        <v>1899</v>
      </c>
      <c r="Z90" s="167" t="s">
        <v>2035</v>
      </c>
      <c r="AA90" s="167" t="s">
        <v>1785</v>
      </c>
      <c r="AB90" s="167" t="s">
        <v>1779</v>
      </c>
      <c r="AC90" s="167" t="s">
        <v>1803</v>
      </c>
      <c r="AD90" s="167" t="s">
        <v>1804</v>
      </c>
      <c r="AE90" s="167" t="s">
        <v>1805</v>
      </c>
      <c r="AF90" s="167" t="s">
        <v>1802</v>
      </c>
      <c r="AG90" s="167" t="s">
        <v>1899</v>
      </c>
      <c r="AH90" s="167" t="s">
        <v>2035</v>
      </c>
      <c r="AI90" s="167" t="s">
        <v>1785</v>
      </c>
      <c r="AJ90" s="167" t="s">
        <v>1779</v>
      </c>
      <c r="AK90" s="167" t="s">
        <v>1803</v>
      </c>
      <c r="AL90" s="167" t="s">
        <v>1804</v>
      </c>
      <c r="AM90" s="167" t="s">
        <v>1805</v>
      </c>
      <c r="AN90" s="167" t="s">
        <v>1802</v>
      </c>
      <c r="AO90" s="167" t="s">
        <v>1899</v>
      </c>
      <c r="AP90" s="167" t="s">
        <v>1786</v>
      </c>
      <c r="AQ90" s="167" t="s">
        <v>1785</v>
      </c>
      <c r="AR90" s="167" t="s">
        <v>1779</v>
      </c>
      <c r="AS90" s="167" t="s">
        <v>1803</v>
      </c>
      <c r="AT90" s="167" t="s">
        <v>1804</v>
      </c>
      <c r="AU90" s="167" t="s">
        <v>1805</v>
      </c>
      <c r="AV90" s="167" t="s">
        <v>1802</v>
      </c>
      <c r="AW90" s="167" t="s">
        <v>1899</v>
      </c>
    </row>
    <row r="91" spans="1:49" x14ac:dyDescent="0.25">
      <c r="A91" t="s">
        <v>1773</v>
      </c>
      <c r="B91" s="6">
        <f>AVERAGE(B86:B88)</f>
        <v>100</v>
      </c>
      <c r="C91" s="107">
        <f t="shared" ref="C91:AV91" si="11">AVERAGE(C86:C88)</f>
        <v>61.309523809523817</v>
      </c>
      <c r="D91" s="108">
        <f t="shared" si="11"/>
        <v>100</v>
      </c>
      <c r="E91" s="108">
        <f t="shared" si="11"/>
        <v>100</v>
      </c>
      <c r="F91" s="108">
        <f t="shared" si="11"/>
        <v>100</v>
      </c>
      <c r="G91" s="108">
        <f t="shared" si="11"/>
        <v>100</v>
      </c>
      <c r="H91" s="108">
        <f t="shared" si="11"/>
        <v>100</v>
      </c>
      <c r="I91" s="108">
        <f t="shared" si="11"/>
        <v>104.44444444444446</v>
      </c>
      <c r="J91" s="108">
        <f t="shared" si="11"/>
        <v>100</v>
      </c>
      <c r="K91" s="108">
        <f t="shared" si="11"/>
        <v>0</v>
      </c>
      <c r="L91" s="108">
        <f t="shared" si="11"/>
        <v>68.75</v>
      </c>
      <c r="M91" s="108">
        <f t="shared" si="11"/>
        <v>100</v>
      </c>
      <c r="N91" s="108">
        <f t="shared" si="11"/>
        <v>100</v>
      </c>
      <c r="O91" s="108">
        <f t="shared" si="11"/>
        <v>104.44444444444446</v>
      </c>
      <c r="P91" s="108">
        <f t="shared" si="11"/>
        <v>100</v>
      </c>
      <c r="Q91" s="108">
        <f t="shared" si="11"/>
        <v>100</v>
      </c>
      <c r="R91" s="108">
        <f t="shared" si="11"/>
        <v>100</v>
      </c>
      <c r="S91" s="6">
        <f t="shared" si="11"/>
        <v>100</v>
      </c>
      <c r="T91" s="108">
        <f t="shared" si="11"/>
        <v>100</v>
      </c>
      <c r="U91" s="108">
        <f t="shared" si="11"/>
        <v>100</v>
      </c>
      <c r="V91" s="108">
        <f t="shared" si="11"/>
        <v>100</v>
      </c>
      <c r="W91" s="108">
        <f t="shared" si="11"/>
        <v>100</v>
      </c>
      <c r="X91" s="108">
        <f t="shared" si="11"/>
        <v>100</v>
      </c>
      <c r="Y91" s="108">
        <f t="shared" si="11"/>
        <v>100</v>
      </c>
      <c r="Z91" s="108">
        <f t="shared" si="11"/>
        <v>100</v>
      </c>
      <c r="AA91" s="108">
        <f t="shared" si="11"/>
        <v>100</v>
      </c>
      <c r="AB91" s="108">
        <f t="shared" si="11"/>
        <v>100</v>
      </c>
      <c r="AC91" s="108">
        <f t="shared" si="11"/>
        <v>109.52380952380952</v>
      </c>
      <c r="AD91" s="108">
        <f t="shared" si="11"/>
        <v>95.833333333333329</v>
      </c>
      <c r="AE91" s="108">
        <f t="shared" si="11"/>
        <v>100</v>
      </c>
      <c r="AF91" s="108">
        <f t="shared" si="11"/>
        <v>100</v>
      </c>
      <c r="AG91" s="108">
        <f t="shared" si="11"/>
        <v>100</v>
      </c>
      <c r="AH91" s="108">
        <f t="shared" si="11"/>
        <v>87.5</v>
      </c>
      <c r="AI91" s="108">
        <f t="shared" si="11"/>
        <v>104.44444444444446</v>
      </c>
      <c r="AJ91" s="108">
        <f t="shared" si="11"/>
        <v>100</v>
      </c>
      <c r="AK91" s="108">
        <f t="shared" si="11"/>
        <v>100</v>
      </c>
      <c r="AL91" s="108">
        <f t="shared" si="11"/>
        <v>100</v>
      </c>
      <c r="AM91" s="108">
        <f t="shared" si="11"/>
        <v>100</v>
      </c>
      <c r="AN91" s="108">
        <f t="shared" si="11"/>
        <v>100</v>
      </c>
      <c r="AO91" s="108">
        <f t="shared" si="11"/>
        <v>100</v>
      </c>
      <c r="AP91" s="108">
        <f t="shared" si="11"/>
        <v>33.333333333333336</v>
      </c>
      <c r="AQ91" s="108">
        <f t="shared" si="11"/>
        <v>75</v>
      </c>
      <c r="AR91" s="108">
        <f t="shared" si="11"/>
        <v>100</v>
      </c>
      <c r="AS91" s="108">
        <f t="shared" si="11"/>
        <v>100</v>
      </c>
      <c r="AT91" s="108">
        <f t="shared" si="11"/>
        <v>100</v>
      </c>
      <c r="AU91" s="108">
        <f t="shared" si="11"/>
        <v>100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0</v>
      </c>
      <c r="C92" s="107">
        <f t="shared" ref="C92:AV92" si="12">STDEV(C86:C88)</f>
        <v>34.537917889022239</v>
      </c>
      <c r="D92" s="108">
        <f t="shared" si="12"/>
        <v>0</v>
      </c>
      <c r="E92" s="108">
        <f t="shared" si="12"/>
        <v>0</v>
      </c>
      <c r="F92" s="108">
        <f t="shared" si="12"/>
        <v>0</v>
      </c>
      <c r="G92" s="108">
        <f t="shared" si="12"/>
        <v>0</v>
      </c>
      <c r="H92" s="108">
        <f t="shared" si="12"/>
        <v>0</v>
      </c>
      <c r="I92" s="108">
        <f t="shared" si="12"/>
        <v>3.8490017945975077</v>
      </c>
      <c r="J92" s="108">
        <f t="shared" si="12"/>
        <v>0</v>
      </c>
      <c r="K92" s="108">
        <f t="shared" si="12"/>
        <v>0</v>
      </c>
      <c r="L92" s="108">
        <f t="shared" si="12"/>
        <v>54.126587736527412</v>
      </c>
      <c r="M92" s="108">
        <f t="shared" si="12"/>
        <v>0</v>
      </c>
      <c r="N92" s="108">
        <f t="shared" si="12"/>
        <v>0</v>
      </c>
      <c r="O92" s="108">
        <f t="shared" si="12"/>
        <v>3.8490017945975077</v>
      </c>
      <c r="P92" s="108">
        <f t="shared" si="12"/>
        <v>0</v>
      </c>
      <c r="Q92" s="108">
        <f t="shared" si="12"/>
        <v>0</v>
      </c>
      <c r="R92" s="108">
        <f t="shared" si="12"/>
        <v>0</v>
      </c>
      <c r="S92" s="6">
        <f t="shared" si="12"/>
        <v>0</v>
      </c>
      <c r="T92" s="108">
        <f t="shared" si="12"/>
        <v>0</v>
      </c>
      <c r="U92" s="108">
        <f t="shared" si="12"/>
        <v>0</v>
      </c>
      <c r="V92" s="108">
        <f t="shared" si="12"/>
        <v>0</v>
      </c>
      <c r="W92" s="108">
        <f t="shared" si="12"/>
        <v>0</v>
      </c>
      <c r="X92" s="108">
        <f t="shared" si="12"/>
        <v>0</v>
      </c>
      <c r="Y92" s="108">
        <f t="shared" si="12"/>
        <v>0</v>
      </c>
      <c r="Z92" s="108">
        <f t="shared" si="12"/>
        <v>0</v>
      </c>
      <c r="AA92" s="108">
        <f t="shared" si="12"/>
        <v>0</v>
      </c>
      <c r="AB92" s="108">
        <f t="shared" si="12"/>
        <v>0</v>
      </c>
      <c r="AC92" s="108">
        <f t="shared" si="12"/>
        <v>8.2478609884232199</v>
      </c>
      <c r="AD92" s="108">
        <f t="shared" si="12"/>
        <v>3.6084391824351609</v>
      </c>
      <c r="AE92" s="108">
        <f t="shared" si="12"/>
        <v>0</v>
      </c>
      <c r="AF92" s="108">
        <f t="shared" si="12"/>
        <v>0</v>
      </c>
      <c r="AG92" s="108">
        <f t="shared" si="12"/>
        <v>0</v>
      </c>
      <c r="AH92" s="108">
        <f t="shared" si="12"/>
        <v>10.825317547305483</v>
      </c>
      <c r="AI92" s="108">
        <f t="shared" si="12"/>
        <v>3.8490017945975077</v>
      </c>
      <c r="AJ92" s="108">
        <f t="shared" si="12"/>
        <v>0</v>
      </c>
      <c r="AK92" s="108">
        <f t="shared" si="12"/>
        <v>0</v>
      </c>
      <c r="AL92" s="108">
        <f t="shared" si="12"/>
        <v>0</v>
      </c>
      <c r="AM92" s="108">
        <f t="shared" si="12"/>
        <v>0</v>
      </c>
      <c r="AN92" s="108">
        <f t="shared" si="12"/>
        <v>0</v>
      </c>
      <c r="AO92" s="108">
        <f t="shared" si="12"/>
        <v>0</v>
      </c>
      <c r="AP92" s="108">
        <f t="shared" si="12"/>
        <v>28.867513459481287</v>
      </c>
      <c r="AQ92" s="108">
        <f t="shared" si="12"/>
        <v>10.825317547305483</v>
      </c>
      <c r="AR92" s="108">
        <f t="shared" si="12"/>
        <v>0</v>
      </c>
      <c r="AS92" s="108">
        <f t="shared" si="12"/>
        <v>0</v>
      </c>
      <c r="AT92" s="108">
        <f t="shared" si="12"/>
        <v>0</v>
      </c>
      <c r="AU92" s="108">
        <f t="shared" si="12"/>
        <v>0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0</v>
      </c>
      <c r="C93" s="107">
        <f t="shared" ref="C93:AV93" si="13">STDEV(C86:C88)/SQRT(3)</f>
        <v>19.940476190476183</v>
      </c>
      <c r="D93" s="108">
        <f t="shared" si="13"/>
        <v>0</v>
      </c>
      <c r="E93" s="108">
        <f t="shared" si="13"/>
        <v>0</v>
      </c>
      <c r="F93" s="108">
        <f t="shared" si="13"/>
        <v>0</v>
      </c>
      <c r="G93" s="108">
        <f t="shared" si="13"/>
        <v>0</v>
      </c>
      <c r="H93" s="108">
        <f t="shared" si="13"/>
        <v>0</v>
      </c>
      <c r="I93" s="108">
        <f t="shared" si="13"/>
        <v>2.2222222222222237</v>
      </c>
      <c r="J93" s="108">
        <f t="shared" si="13"/>
        <v>0</v>
      </c>
      <c r="K93" s="108">
        <f t="shared" si="13"/>
        <v>0</v>
      </c>
      <c r="L93" s="108">
        <f t="shared" si="13"/>
        <v>31.25</v>
      </c>
      <c r="M93" s="108">
        <f t="shared" si="13"/>
        <v>0</v>
      </c>
      <c r="N93" s="108">
        <f t="shared" si="13"/>
        <v>0</v>
      </c>
      <c r="O93" s="108">
        <f t="shared" si="13"/>
        <v>2.2222222222222237</v>
      </c>
      <c r="P93" s="108">
        <f t="shared" si="13"/>
        <v>0</v>
      </c>
      <c r="Q93" s="108">
        <f t="shared" si="13"/>
        <v>0</v>
      </c>
      <c r="R93" s="108">
        <f t="shared" si="13"/>
        <v>0</v>
      </c>
      <c r="S93" s="6">
        <f t="shared" si="13"/>
        <v>0</v>
      </c>
      <c r="T93" s="108">
        <f t="shared" si="13"/>
        <v>0</v>
      </c>
      <c r="U93" s="108">
        <f t="shared" si="13"/>
        <v>0</v>
      </c>
      <c r="V93" s="108">
        <f t="shared" si="13"/>
        <v>0</v>
      </c>
      <c r="W93" s="108">
        <f t="shared" si="13"/>
        <v>0</v>
      </c>
      <c r="X93" s="108">
        <f t="shared" si="13"/>
        <v>0</v>
      </c>
      <c r="Y93" s="108">
        <f t="shared" si="13"/>
        <v>0</v>
      </c>
      <c r="Z93" s="108">
        <f t="shared" si="13"/>
        <v>0</v>
      </c>
      <c r="AA93" s="108">
        <f t="shared" si="13"/>
        <v>0</v>
      </c>
      <c r="AB93" s="108">
        <f t="shared" si="13"/>
        <v>0</v>
      </c>
      <c r="AC93" s="108">
        <f t="shared" si="13"/>
        <v>4.7619047619047592</v>
      </c>
      <c r="AD93" s="108">
        <f t="shared" si="13"/>
        <v>2.0833333333333335</v>
      </c>
      <c r="AE93" s="108">
        <f t="shared" si="13"/>
        <v>0</v>
      </c>
      <c r="AF93" s="108">
        <f t="shared" si="13"/>
        <v>0</v>
      </c>
      <c r="AG93" s="108">
        <f t="shared" si="13"/>
        <v>0</v>
      </c>
      <c r="AH93" s="108">
        <f t="shared" si="13"/>
        <v>6.25</v>
      </c>
      <c r="AI93" s="108">
        <f t="shared" si="13"/>
        <v>2.2222222222222237</v>
      </c>
      <c r="AJ93" s="108">
        <f t="shared" si="13"/>
        <v>0</v>
      </c>
      <c r="AK93" s="108">
        <f t="shared" si="13"/>
        <v>0</v>
      </c>
      <c r="AL93" s="108">
        <f t="shared" si="13"/>
        <v>0</v>
      </c>
      <c r="AM93" s="108">
        <f t="shared" si="13"/>
        <v>0</v>
      </c>
      <c r="AN93" s="108">
        <f t="shared" si="13"/>
        <v>0</v>
      </c>
      <c r="AO93" s="108">
        <f t="shared" si="13"/>
        <v>0</v>
      </c>
      <c r="AP93" s="108">
        <f t="shared" si="13"/>
        <v>16.666666666666668</v>
      </c>
      <c r="AQ93" s="108">
        <f t="shared" si="13"/>
        <v>6.25</v>
      </c>
      <c r="AR93" s="108">
        <f t="shared" si="13"/>
        <v>0</v>
      </c>
      <c r="AS93" s="108">
        <f t="shared" si="13"/>
        <v>0</v>
      </c>
      <c r="AT93" s="108">
        <f t="shared" si="13"/>
        <v>0</v>
      </c>
      <c r="AU93" s="108">
        <f t="shared" si="13"/>
        <v>0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67" t="s">
        <v>1715</v>
      </c>
      <c r="C96" s="167" t="s">
        <v>1716</v>
      </c>
      <c r="D96" s="167" t="s">
        <v>1717</v>
      </c>
      <c r="E96" s="167" t="s">
        <v>1718</v>
      </c>
      <c r="F96" s="167" t="s">
        <v>1719</v>
      </c>
      <c r="G96" s="167" t="s">
        <v>1720</v>
      </c>
      <c r="H96" s="167" t="s">
        <v>1721</v>
      </c>
      <c r="I96" s="167" t="s">
        <v>1722</v>
      </c>
      <c r="J96" s="167" t="s">
        <v>1723</v>
      </c>
      <c r="K96" s="167" t="s">
        <v>1724</v>
      </c>
      <c r="L96" s="167" t="s">
        <v>1725</v>
      </c>
      <c r="M96" s="167" t="s">
        <v>1726</v>
      </c>
      <c r="N96" s="167" t="s">
        <v>1727</v>
      </c>
      <c r="O96" s="167" t="s">
        <v>1728</v>
      </c>
      <c r="P96" s="167" t="s">
        <v>1729</v>
      </c>
      <c r="Q96" s="167" t="s">
        <v>1730</v>
      </c>
      <c r="R96" s="167" t="s">
        <v>1731</v>
      </c>
      <c r="S96" s="167" t="s">
        <v>1732</v>
      </c>
      <c r="T96" s="167" t="s">
        <v>1733</v>
      </c>
      <c r="U96" s="167" t="s">
        <v>1734</v>
      </c>
      <c r="V96" s="167" t="s">
        <v>1735</v>
      </c>
      <c r="W96" s="167" t="s">
        <v>1736</v>
      </c>
      <c r="X96" s="167" t="s">
        <v>1737</v>
      </c>
      <c r="Y96" s="167" t="s">
        <v>1738</v>
      </c>
      <c r="Z96" s="167" t="s">
        <v>1739</v>
      </c>
      <c r="AA96" s="167" t="s">
        <v>1740</v>
      </c>
      <c r="AB96" s="167" t="s">
        <v>1741</v>
      </c>
      <c r="AC96" s="167" t="s">
        <v>1742</v>
      </c>
      <c r="AD96" s="167" t="s">
        <v>1743</v>
      </c>
      <c r="AE96" s="167" t="s">
        <v>1744</v>
      </c>
      <c r="AF96" s="167" t="s">
        <v>1745</v>
      </c>
      <c r="AG96" s="167" t="s">
        <v>1746</v>
      </c>
      <c r="AH96" s="167" t="s">
        <v>1747</v>
      </c>
      <c r="AI96" s="167" t="s">
        <v>1748</v>
      </c>
      <c r="AJ96" s="167" t="s">
        <v>1749</v>
      </c>
      <c r="AK96" s="167" t="s">
        <v>1750</v>
      </c>
      <c r="AL96" s="167" t="s">
        <v>1751</v>
      </c>
      <c r="AM96" s="167" t="s">
        <v>1752</v>
      </c>
      <c r="AN96" s="167" t="s">
        <v>1753</v>
      </c>
      <c r="AO96" s="167" t="s">
        <v>1754</v>
      </c>
      <c r="AP96" s="167" t="s">
        <v>1755</v>
      </c>
      <c r="AQ96" s="167" t="s">
        <v>1756</v>
      </c>
      <c r="AR96" s="167" t="s">
        <v>1757</v>
      </c>
      <c r="AS96" s="167" t="s">
        <v>1758</v>
      </c>
      <c r="AT96" s="167" t="s">
        <v>1759</v>
      </c>
      <c r="AU96" s="167" t="s">
        <v>1760</v>
      </c>
      <c r="AV96" s="167" t="s">
        <v>1761</v>
      </c>
      <c r="AW96" s="167" t="s">
        <v>1762</v>
      </c>
    </row>
    <row r="97" spans="1:49" x14ac:dyDescent="0.25">
      <c r="A97" t="s">
        <v>1770</v>
      </c>
      <c r="B97" s="108">
        <f>B47/B39*100</f>
        <v>94.586297732882528</v>
      </c>
      <c r="C97" s="108">
        <f t="shared" ref="C97:AW97" si="14">C47/C39*100</f>
        <v>12.262284541385366</v>
      </c>
      <c r="D97" s="108">
        <f t="shared" si="14"/>
        <v>85.773222819593798</v>
      </c>
      <c r="E97" s="108">
        <f t="shared" si="14"/>
        <v>90.214789559563954</v>
      </c>
      <c r="F97" s="108">
        <f t="shared" si="14"/>
        <v>108.74174673895538</v>
      </c>
      <c r="G97" s="108">
        <f t="shared" si="14"/>
        <v>93.044267912059397</v>
      </c>
      <c r="H97" s="108">
        <f t="shared" si="14"/>
        <v>66.952367710154135</v>
      </c>
      <c r="I97" s="108">
        <f t="shared" si="14"/>
        <v>87.570946848290603</v>
      </c>
      <c r="J97" s="108">
        <f t="shared" si="14"/>
        <v>91.536612890965316</v>
      </c>
      <c r="K97" s="108">
        <f t="shared" si="14"/>
        <v>0</v>
      </c>
      <c r="L97" s="108">
        <f t="shared" si="14"/>
        <v>29.595700263222728</v>
      </c>
      <c r="M97" s="108">
        <f t="shared" si="14"/>
        <v>42.56469012927672</v>
      </c>
      <c r="N97" s="108">
        <f t="shared" si="14"/>
        <v>53.496943821605178</v>
      </c>
      <c r="O97" s="108">
        <f t="shared" si="14"/>
        <v>93.785487044790614</v>
      </c>
      <c r="P97" s="108">
        <f t="shared" si="14"/>
        <v>101.45324682212753</v>
      </c>
      <c r="Q97" s="108">
        <f t="shared" si="14"/>
        <v>95.104210284602814</v>
      </c>
      <c r="R97" s="108">
        <f t="shared" si="14"/>
        <v>109.29970311285535</v>
      </c>
      <c r="S97" s="108">
        <f t="shared" si="14"/>
        <v>56.638122248851474</v>
      </c>
      <c r="T97" s="108">
        <f t="shared" si="14"/>
        <v>50.118376454156802</v>
      </c>
      <c r="U97" s="108">
        <f t="shared" si="14"/>
        <v>53.513435928158671</v>
      </c>
      <c r="V97" s="108">
        <f t="shared" si="14"/>
        <v>82.289583012771189</v>
      </c>
      <c r="W97" s="108">
        <f t="shared" si="14"/>
        <v>104.58244155629311</v>
      </c>
      <c r="X97" s="108">
        <f t="shared" si="14"/>
        <v>47.095519097334801</v>
      </c>
      <c r="Y97" s="108">
        <f t="shared" si="14"/>
        <v>85.268978368305909</v>
      </c>
      <c r="Z97" s="108">
        <f t="shared" si="14"/>
        <v>196.83885610531092</v>
      </c>
      <c r="AA97" s="108">
        <f t="shared" si="14"/>
        <v>70.427328336348765</v>
      </c>
      <c r="AB97" s="108">
        <f t="shared" si="14"/>
        <v>66.168260912147829</v>
      </c>
      <c r="AC97" s="108">
        <f t="shared" si="14"/>
        <v>74.557746738862917</v>
      </c>
      <c r="AD97" s="108">
        <f t="shared" si="14"/>
        <v>80.027370848024376</v>
      </c>
      <c r="AE97" s="108">
        <f t="shared" si="14"/>
        <v>51.399204579083744</v>
      </c>
      <c r="AF97" s="108">
        <f t="shared" si="14"/>
        <v>98.848639073921603</v>
      </c>
      <c r="AG97" s="108">
        <f t="shared" si="14"/>
        <v>83.534639342411779</v>
      </c>
      <c r="AH97" s="108">
        <f t="shared" si="14"/>
        <v>123.32625268961344</v>
      </c>
      <c r="AI97" s="108">
        <f t="shared" si="14"/>
        <v>91.588476537366219</v>
      </c>
      <c r="AJ97" s="108">
        <f t="shared" si="14"/>
        <v>65.537871490557535</v>
      </c>
      <c r="AK97" s="108">
        <f t="shared" si="14"/>
        <v>89.301410596817192</v>
      </c>
      <c r="AL97" s="108">
        <f t="shared" si="14"/>
        <v>55.274415860127121</v>
      </c>
      <c r="AM97" s="108">
        <f t="shared" si="14"/>
        <v>46.952047929797992</v>
      </c>
      <c r="AN97" s="108">
        <f t="shared" si="14"/>
        <v>46.049189909074364</v>
      </c>
      <c r="AO97" s="108">
        <f t="shared" si="14"/>
        <v>110.31080366066355</v>
      </c>
      <c r="AP97" s="108">
        <f t="shared" si="14"/>
        <v>0</v>
      </c>
      <c r="AQ97" s="108">
        <f t="shared" si="14"/>
        <v>11.834090013098827</v>
      </c>
      <c r="AR97" s="108">
        <f t="shared" si="14"/>
        <v>73.269226411246152</v>
      </c>
      <c r="AS97" s="108">
        <f t="shared" si="14"/>
        <v>85.486662022158797</v>
      </c>
      <c r="AT97" s="108">
        <f t="shared" si="14"/>
        <v>93.32274793675326</v>
      </c>
      <c r="AU97" s="108">
        <f t="shared" si="14"/>
        <v>107.76608226911762</v>
      </c>
      <c r="AV97" s="108">
        <f t="shared" si="14"/>
        <v>113.02372283132347</v>
      </c>
      <c r="AW97" s="108">
        <f t="shared" si="14"/>
        <v>83.930029988851061</v>
      </c>
    </row>
    <row r="98" spans="1:49" x14ac:dyDescent="0.25">
      <c r="A98" t="s">
        <v>1771</v>
      </c>
      <c r="B98" s="108">
        <f>B65/B57*100</f>
        <v>89.263685831837336</v>
      </c>
      <c r="C98" s="108">
        <f t="shared" ref="C98:AW98" si="15">C65/C57*100</f>
        <v>14.007979872423698</v>
      </c>
      <c r="D98" s="108">
        <f t="shared" si="15"/>
        <v>83.301378112173197</v>
      </c>
      <c r="E98" s="108">
        <f t="shared" si="15"/>
        <v>93.353930886254503</v>
      </c>
      <c r="F98" s="108">
        <f t="shared" si="15"/>
        <v>114.85106612187109</v>
      </c>
      <c r="G98" s="108">
        <f t="shared" si="15"/>
        <v>96.213147488352064</v>
      </c>
      <c r="H98" s="108">
        <f t="shared" si="15"/>
        <v>84.77653539906963</v>
      </c>
      <c r="I98" s="108">
        <f t="shared" si="15"/>
        <v>65.281221402704674</v>
      </c>
      <c r="J98" s="108">
        <f t="shared" si="15"/>
        <v>69.665092871225482</v>
      </c>
      <c r="K98" s="108">
        <f t="shared" si="15"/>
        <v>0</v>
      </c>
      <c r="L98" s="108">
        <f t="shared" si="15"/>
        <v>91.472580558104383</v>
      </c>
      <c r="M98" s="108">
        <f t="shared" si="15"/>
        <v>100.95486185250033</v>
      </c>
      <c r="N98" s="108">
        <f t="shared" si="15"/>
        <v>82.727112985415573</v>
      </c>
      <c r="O98" s="108">
        <f t="shared" si="15"/>
        <v>107.97025240384615</v>
      </c>
      <c r="P98" s="108">
        <f t="shared" si="15"/>
        <v>28.260425300014763</v>
      </c>
      <c r="Q98" s="108">
        <f t="shared" si="15"/>
        <v>93.101570009612303</v>
      </c>
      <c r="R98" s="108">
        <f t="shared" si="15"/>
        <v>80.907127710780685</v>
      </c>
      <c r="S98" s="108">
        <f t="shared" si="15"/>
        <v>108.63024809559249</v>
      </c>
      <c r="T98" s="108">
        <f t="shared" si="15"/>
        <v>70.181828253313213</v>
      </c>
      <c r="U98" s="108">
        <f t="shared" si="15"/>
        <v>74.240793656684119</v>
      </c>
      <c r="V98" s="108">
        <f t="shared" si="15"/>
        <v>99.14314905600439</v>
      </c>
      <c r="W98" s="108">
        <f t="shared" si="15"/>
        <v>106.35972336412438</v>
      </c>
      <c r="X98" s="108">
        <f t="shared" si="15"/>
        <v>72.310833977612702</v>
      </c>
      <c r="Y98" s="108">
        <f t="shared" si="15"/>
        <v>76.788328835838144</v>
      </c>
      <c r="Z98" s="108">
        <f t="shared" si="15"/>
        <v>199.07286038556217</v>
      </c>
      <c r="AA98" s="108">
        <f t="shared" si="15"/>
        <v>64.868507138024171</v>
      </c>
      <c r="AB98" s="108">
        <f t="shared" si="15"/>
        <v>101.72505994583312</v>
      </c>
      <c r="AC98" s="108">
        <f t="shared" si="15"/>
        <v>47.297048794455911</v>
      </c>
      <c r="AD98" s="108">
        <f t="shared" si="15"/>
        <v>90.666770945907516</v>
      </c>
      <c r="AE98" s="108">
        <f t="shared" si="15"/>
        <v>65.594497547160273</v>
      </c>
      <c r="AF98" s="108">
        <f t="shared" si="15"/>
        <v>94.600992204110568</v>
      </c>
      <c r="AG98" s="108">
        <f t="shared" si="15"/>
        <v>54.140101091719792</v>
      </c>
      <c r="AH98" s="108">
        <f t="shared" si="15"/>
        <v>128.86353400390331</v>
      </c>
      <c r="AI98" s="108">
        <f t="shared" si="15"/>
        <v>69.654085311688988</v>
      </c>
      <c r="AJ98" s="108">
        <f t="shared" si="15"/>
        <v>96.022888489548848</v>
      </c>
      <c r="AK98" s="108">
        <f t="shared" si="15"/>
        <v>76.415948666200933</v>
      </c>
      <c r="AL98" s="108">
        <f t="shared" si="15"/>
        <v>84.593829558204561</v>
      </c>
      <c r="AM98" s="108">
        <f t="shared" si="15"/>
        <v>114.96575834490686</v>
      </c>
      <c r="AN98" s="108">
        <f t="shared" si="15"/>
        <v>65.634682612124251</v>
      </c>
      <c r="AO98" s="108">
        <f t="shared" si="15"/>
        <v>73.827840958669029</v>
      </c>
      <c r="AP98" s="108">
        <f t="shared" si="15"/>
        <v>7.7117268202173017</v>
      </c>
      <c r="AQ98" s="108">
        <f t="shared" si="15"/>
        <v>16.81867286476577</v>
      </c>
      <c r="AR98" s="108">
        <f t="shared" si="15"/>
        <v>57.683389850157951</v>
      </c>
      <c r="AS98" s="108">
        <f t="shared" si="15"/>
        <v>93.176441766637822</v>
      </c>
      <c r="AT98" s="108">
        <f t="shared" si="15"/>
        <v>123.82384906316568</v>
      </c>
      <c r="AU98" s="108">
        <f t="shared" si="15"/>
        <v>212.33460373302063</v>
      </c>
      <c r="AV98" s="108">
        <f t="shared" si="15"/>
        <v>114.20378624584264</v>
      </c>
      <c r="AW98" s="108">
        <f t="shared" si="15"/>
        <v>87.190445953206662</v>
      </c>
    </row>
    <row r="99" spans="1:49" x14ac:dyDescent="0.25">
      <c r="A99" t="s">
        <v>1772</v>
      </c>
      <c r="B99" s="108">
        <f>B83/B75*100</f>
        <v>89.263685831837336</v>
      </c>
      <c r="C99" s="108">
        <f t="shared" ref="C99:AW99" si="16">C83/C75*100</f>
        <v>14.007979872423698</v>
      </c>
      <c r="D99" s="108">
        <f t="shared" si="16"/>
        <v>83.301378112173197</v>
      </c>
      <c r="E99" s="108">
        <f t="shared" si="16"/>
        <v>93.353930886254503</v>
      </c>
      <c r="F99" s="108">
        <f t="shared" si="16"/>
        <v>114.85106612187109</v>
      </c>
      <c r="G99" s="108">
        <f t="shared" si="16"/>
        <v>96.213147488352064</v>
      </c>
      <c r="H99" s="108">
        <f t="shared" si="16"/>
        <v>84.77653539906963</v>
      </c>
      <c r="I99" s="108">
        <f t="shared" si="16"/>
        <v>65.281221402704674</v>
      </c>
      <c r="J99" s="108">
        <f t="shared" si="16"/>
        <v>69.665092871225482</v>
      </c>
      <c r="K99" s="108">
        <f t="shared" si="16"/>
        <v>0</v>
      </c>
      <c r="L99" s="108">
        <f t="shared" si="16"/>
        <v>91.472580558104383</v>
      </c>
      <c r="M99" s="108">
        <f t="shared" si="16"/>
        <v>100.95486185250033</v>
      </c>
      <c r="N99" s="108">
        <f t="shared" si="16"/>
        <v>82.727112985415573</v>
      </c>
      <c r="O99" s="108">
        <f t="shared" si="16"/>
        <v>107.97025240384615</v>
      </c>
      <c r="P99" s="108">
        <f t="shared" si="16"/>
        <v>28.260425300014763</v>
      </c>
      <c r="Q99" s="108">
        <f t="shared" si="16"/>
        <v>93.101570009612303</v>
      </c>
      <c r="R99" s="108">
        <f t="shared" si="16"/>
        <v>80.907127710780685</v>
      </c>
      <c r="S99" s="108">
        <f t="shared" si="16"/>
        <v>108.63024809559249</v>
      </c>
      <c r="T99" s="108">
        <f t="shared" si="16"/>
        <v>70.181828253313213</v>
      </c>
      <c r="U99" s="108">
        <f t="shared" si="16"/>
        <v>74.240793656684119</v>
      </c>
      <c r="V99" s="108">
        <f t="shared" si="16"/>
        <v>99.14314905600439</v>
      </c>
      <c r="W99" s="108">
        <f t="shared" si="16"/>
        <v>106.35972336412438</v>
      </c>
      <c r="X99" s="108">
        <f t="shared" si="16"/>
        <v>72.310833977612702</v>
      </c>
      <c r="Y99" s="108">
        <f t="shared" si="16"/>
        <v>76.788328835838144</v>
      </c>
      <c r="Z99" s="108">
        <f t="shared" si="16"/>
        <v>199.07286038556217</v>
      </c>
      <c r="AA99" s="108">
        <f t="shared" si="16"/>
        <v>64.868507138024171</v>
      </c>
      <c r="AB99" s="108">
        <f t="shared" si="16"/>
        <v>101.72505994583312</v>
      </c>
      <c r="AC99" s="108">
        <f t="shared" si="16"/>
        <v>47.297048794455911</v>
      </c>
      <c r="AD99" s="108">
        <f t="shared" si="16"/>
        <v>90.666770945907516</v>
      </c>
      <c r="AE99" s="108">
        <f t="shared" si="16"/>
        <v>65.594497547160273</v>
      </c>
      <c r="AF99" s="108">
        <f t="shared" si="16"/>
        <v>94.600992204110568</v>
      </c>
      <c r="AG99" s="108">
        <f t="shared" si="16"/>
        <v>54.140101091719792</v>
      </c>
      <c r="AH99" s="108">
        <f t="shared" si="16"/>
        <v>128.86353400390331</v>
      </c>
      <c r="AI99" s="108">
        <f t="shared" si="16"/>
        <v>69.654085311688988</v>
      </c>
      <c r="AJ99" s="108">
        <f t="shared" si="16"/>
        <v>96.022888489548848</v>
      </c>
      <c r="AK99" s="108">
        <f t="shared" si="16"/>
        <v>76.415948666200933</v>
      </c>
      <c r="AL99" s="108">
        <f t="shared" si="16"/>
        <v>84.593829558204561</v>
      </c>
      <c r="AM99" s="108">
        <f t="shared" si="16"/>
        <v>114.96575834490686</v>
      </c>
      <c r="AN99" s="108">
        <f t="shared" si="16"/>
        <v>65.634682612124251</v>
      </c>
      <c r="AO99" s="108">
        <f t="shared" si="16"/>
        <v>73.827840958669029</v>
      </c>
      <c r="AP99" s="108">
        <f t="shared" si="16"/>
        <v>7.7117268202173017</v>
      </c>
      <c r="AQ99" s="108">
        <f t="shared" si="16"/>
        <v>16.81867286476577</v>
      </c>
      <c r="AR99" s="108">
        <f t="shared" si="16"/>
        <v>57.683389850157951</v>
      </c>
      <c r="AS99" s="108">
        <f t="shared" si="16"/>
        <v>93.176441766637822</v>
      </c>
      <c r="AT99" s="108">
        <f t="shared" si="16"/>
        <v>123.82384906316568</v>
      </c>
      <c r="AU99" s="108">
        <f t="shared" si="16"/>
        <v>212.33460373302063</v>
      </c>
      <c r="AV99" s="108">
        <f t="shared" si="16"/>
        <v>114.20378624584264</v>
      </c>
      <c r="AW99" s="108">
        <f t="shared" si="16"/>
        <v>87.190445953206662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meso-Hexestrol</v>
      </c>
      <c r="D100" s="7" t="str">
        <f t="shared" ref="D100:AW100" si="17">D89</f>
        <v>meso-Hexestrol</v>
      </c>
      <c r="E100" s="7" t="str">
        <f t="shared" si="17"/>
        <v>meso-Hexestrol</v>
      </c>
      <c r="F100" s="7" t="str">
        <f t="shared" si="17"/>
        <v>meso-Hexestrol</v>
      </c>
      <c r="G100" s="7" t="str">
        <f t="shared" si="17"/>
        <v>meso-Hexestrol</v>
      </c>
      <c r="H100" s="7" t="str">
        <f t="shared" si="17"/>
        <v>meso-Hexestrol</v>
      </c>
      <c r="I100" s="7" t="str">
        <f t="shared" si="17"/>
        <v>meso-Hexestrol</v>
      </c>
      <c r="J100" s="7" t="str">
        <f t="shared" si="17"/>
        <v>DMSO</v>
      </c>
      <c r="K100" s="7" t="str">
        <f>K89</f>
        <v>Octyl gallate</v>
      </c>
      <c r="L100" s="7" t="str">
        <f t="shared" si="17"/>
        <v>Octyl gallate</v>
      </c>
      <c r="M100" s="7" t="str">
        <f t="shared" si="17"/>
        <v>Octyl gallate</v>
      </c>
      <c r="N100" s="7" t="str">
        <f t="shared" si="17"/>
        <v>Octyl gallate</v>
      </c>
      <c r="O100" s="7" t="str">
        <f t="shared" si="17"/>
        <v>Octyl gallate</v>
      </c>
      <c r="P100" s="7" t="str">
        <f t="shared" si="17"/>
        <v>Octyl gallate</v>
      </c>
      <c r="Q100" s="7" t="str">
        <f t="shared" si="17"/>
        <v>Octyl gallate</v>
      </c>
      <c r="R100" s="7" t="str">
        <f t="shared" si="17"/>
        <v>DMSO</v>
      </c>
      <c r="S100" s="7" t="str">
        <f t="shared" si="17"/>
        <v>Pyrithiobac-sodium</v>
      </c>
      <c r="T100" s="7" t="str">
        <f t="shared" si="17"/>
        <v>Pyrithiobac-sodium</v>
      </c>
      <c r="U100" s="7" t="str">
        <f t="shared" si="17"/>
        <v>Pyrithiobac-sodium</v>
      </c>
      <c r="V100" s="7" t="str">
        <f t="shared" si="17"/>
        <v>Pyrithiobac-sodium</v>
      </c>
      <c r="W100" s="7" t="str">
        <f t="shared" si="17"/>
        <v>Pyrithiobac-sodium</v>
      </c>
      <c r="X100" s="7" t="str">
        <f t="shared" si="17"/>
        <v>Pyrithiobac-sodium</v>
      </c>
      <c r="Y100" s="7" t="str">
        <f t="shared" si="17"/>
        <v>Pyrithiobac-sodium</v>
      </c>
      <c r="Z100" s="7" t="str">
        <f t="shared" si="17"/>
        <v>BIC</v>
      </c>
      <c r="AA100" s="7" t="str">
        <f t="shared" si="17"/>
        <v>1,2-Phenylenediamine</v>
      </c>
      <c r="AB100" s="7" t="str">
        <f t="shared" si="17"/>
        <v>1,2-Phenylenediamine</v>
      </c>
      <c r="AC100" s="7" t="str">
        <f t="shared" si="17"/>
        <v>1,2-Phenylenediamine</v>
      </c>
      <c r="AD100" s="7" t="str">
        <f t="shared" si="17"/>
        <v>1,2-Phenylenediamine</v>
      </c>
      <c r="AE100" s="7" t="str">
        <f t="shared" si="17"/>
        <v>1,2-Phenylenediamine</v>
      </c>
      <c r="AF100" s="7" t="str">
        <f t="shared" si="17"/>
        <v>1,2-Phenylenediamine</v>
      </c>
      <c r="AG100" s="7" t="str">
        <f t="shared" si="17"/>
        <v>1,2-Phenylenediamine</v>
      </c>
      <c r="AH100" s="7" t="str">
        <f t="shared" si="17"/>
        <v>BIC</v>
      </c>
      <c r="AI100" s="7" t="str">
        <f t="shared" si="17"/>
        <v>Clopyralid-olamine</v>
      </c>
      <c r="AJ100" s="7" t="str">
        <f t="shared" si="17"/>
        <v>Clopyralid-olamine</v>
      </c>
      <c r="AK100" s="7" t="str">
        <f t="shared" si="17"/>
        <v>Clopyralid-olamine</v>
      </c>
      <c r="AL100" s="7" t="str">
        <f t="shared" si="17"/>
        <v>Clopyralid-olamine</v>
      </c>
      <c r="AM100" s="7" t="str">
        <f t="shared" si="17"/>
        <v>Clopyralid-olamine</v>
      </c>
      <c r="AN100" s="7" t="str">
        <f t="shared" si="17"/>
        <v>Clopyralid-olamine</v>
      </c>
      <c r="AO100" s="7" t="str">
        <f t="shared" si="17"/>
        <v>Clopyralid-olamine</v>
      </c>
      <c r="AP100" s="7" t="str">
        <f t="shared" si="17"/>
        <v>Lysis</v>
      </c>
      <c r="AQ100" s="7" t="str">
        <f t="shared" si="17"/>
        <v>4-(Butan-2-yl)phenol</v>
      </c>
      <c r="AR100" s="7" t="str">
        <f t="shared" si="17"/>
        <v>4-(Butan-2-yl)phenol</v>
      </c>
      <c r="AS100" s="7" t="str">
        <f t="shared" si="17"/>
        <v>4-(Butan-2-yl)phenol</v>
      </c>
      <c r="AT100" s="7" t="str">
        <f t="shared" si="17"/>
        <v>4-(Butan-2-yl)phenol</v>
      </c>
      <c r="AU100" s="7" t="str">
        <f t="shared" si="17"/>
        <v>4-(Butan-2-yl)phenol</v>
      </c>
      <c r="AV100" s="7" t="str">
        <f t="shared" si="17"/>
        <v>4-(Butan-2-yl)phenol</v>
      </c>
      <c r="AW100" s="7" t="str">
        <f t="shared" si="17"/>
        <v>4-(Butan-2-yl)phenol</v>
      </c>
    </row>
    <row r="101" spans="1:49" s="7" customFormat="1" x14ac:dyDescent="0.25">
      <c r="A101" s="7" t="s">
        <v>1773</v>
      </c>
      <c r="B101" s="167" t="s">
        <v>1786</v>
      </c>
      <c r="C101" s="167" t="s">
        <v>1785</v>
      </c>
      <c r="D101" s="167" t="s">
        <v>1779</v>
      </c>
      <c r="E101" s="167" t="s">
        <v>1803</v>
      </c>
      <c r="F101" s="167" t="s">
        <v>1804</v>
      </c>
      <c r="G101" s="167" t="s">
        <v>1805</v>
      </c>
      <c r="H101" s="167" t="s">
        <v>1802</v>
      </c>
      <c r="I101" s="167" t="s">
        <v>1899</v>
      </c>
      <c r="J101" s="167" t="s">
        <v>1786</v>
      </c>
      <c r="K101" s="167" t="s">
        <v>1785</v>
      </c>
      <c r="L101" s="167" t="s">
        <v>1779</v>
      </c>
      <c r="M101" s="167" t="s">
        <v>1803</v>
      </c>
      <c r="N101" s="167" t="s">
        <v>1804</v>
      </c>
      <c r="O101" s="167" t="s">
        <v>1805</v>
      </c>
      <c r="P101" s="167" t="s">
        <v>1802</v>
      </c>
      <c r="Q101" s="167" t="s">
        <v>1899</v>
      </c>
      <c r="R101" s="167" t="s">
        <v>1786</v>
      </c>
      <c r="S101" s="167" t="s">
        <v>1785</v>
      </c>
      <c r="T101" s="167" t="s">
        <v>1779</v>
      </c>
      <c r="U101" s="167" t="s">
        <v>1803</v>
      </c>
      <c r="V101" s="167" t="s">
        <v>1804</v>
      </c>
      <c r="W101" s="167" t="s">
        <v>1805</v>
      </c>
      <c r="X101" s="167" t="s">
        <v>1802</v>
      </c>
      <c r="Y101" s="167" t="s">
        <v>1899</v>
      </c>
      <c r="Z101" s="167" t="s">
        <v>2035</v>
      </c>
      <c r="AA101" s="167" t="s">
        <v>1785</v>
      </c>
      <c r="AB101" s="167" t="s">
        <v>1779</v>
      </c>
      <c r="AC101" s="167" t="s">
        <v>1803</v>
      </c>
      <c r="AD101" s="167" t="s">
        <v>1804</v>
      </c>
      <c r="AE101" s="167" t="s">
        <v>1805</v>
      </c>
      <c r="AF101" s="167" t="s">
        <v>1802</v>
      </c>
      <c r="AG101" s="167" t="s">
        <v>1899</v>
      </c>
      <c r="AH101" s="167" t="s">
        <v>2035</v>
      </c>
      <c r="AI101" s="167" t="s">
        <v>1785</v>
      </c>
      <c r="AJ101" s="167" t="s">
        <v>1779</v>
      </c>
      <c r="AK101" s="167" t="s">
        <v>1803</v>
      </c>
      <c r="AL101" s="167" t="s">
        <v>1804</v>
      </c>
      <c r="AM101" s="167" t="s">
        <v>1805</v>
      </c>
      <c r="AN101" s="167" t="s">
        <v>1802</v>
      </c>
      <c r="AO101" s="167" t="s">
        <v>1899</v>
      </c>
      <c r="AP101" s="167" t="s">
        <v>1786</v>
      </c>
      <c r="AQ101" s="167" t="s">
        <v>1785</v>
      </c>
      <c r="AR101" s="167" t="s">
        <v>1779</v>
      </c>
      <c r="AS101" s="167" t="s">
        <v>1803</v>
      </c>
      <c r="AT101" s="167" t="s">
        <v>1804</v>
      </c>
      <c r="AU101" s="167" t="s">
        <v>1805</v>
      </c>
      <c r="AV101" s="167" t="s">
        <v>1802</v>
      </c>
      <c r="AW101" s="167" t="s">
        <v>1899</v>
      </c>
    </row>
    <row r="102" spans="1:49" x14ac:dyDescent="0.25">
      <c r="A102" t="s">
        <v>1773</v>
      </c>
      <c r="B102" s="108">
        <f>AVERAGE(B97:B99)</f>
        <v>91.037889798852405</v>
      </c>
      <c r="C102" s="108">
        <f t="shared" ref="C102:AV102" si="18">AVERAGE(C97:C99)</f>
        <v>13.426081428744254</v>
      </c>
      <c r="D102" s="108">
        <f t="shared" si="18"/>
        <v>84.125326347980078</v>
      </c>
      <c r="E102" s="108">
        <f t="shared" si="18"/>
        <v>92.307550444024329</v>
      </c>
      <c r="F102" s="108">
        <f t="shared" si="18"/>
        <v>112.81462632756586</v>
      </c>
      <c r="G102" s="108">
        <f t="shared" si="18"/>
        <v>95.156854296254508</v>
      </c>
      <c r="H102" s="108">
        <f t="shared" si="18"/>
        <v>78.835146169431141</v>
      </c>
      <c r="I102" s="108">
        <f t="shared" si="18"/>
        <v>72.71112988456666</v>
      </c>
      <c r="J102" s="108">
        <f t="shared" si="18"/>
        <v>76.955599544472093</v>
      </c>
      <c r="K102" s="108">
        <f t="shared" si="18"/>
        <v>0</v>
      </c>
      <c r="L102" s="108">
        <f t="shared" si="18"/>
        <v>70.846953793143825</v>
      </c>
      <c r="M102" s="108">
        <f t="shared" si="18"/>
        <v>81.491471278092462</v>
      </c>
      <c r="N102" s="108">
        <f t="shared" si="18"/>
        <v>72.983723264145439</v>
      </c>
      <c r="O102" s="108">
        <f t="shared" si="18"/>
        <v>103.24199728416096</v>
      </c>
      <c r="P102" s="108">
        <f t="shared" si="18"/>
        <v>52.658032474052355</v>
      </c>
      <c r="Q102" s="108">
        <f t="shared" si="18"/>
        <v>93.769116767942478</v>
      </c>
      <c r="R102" s="108">
        <f t="shared" si="18"/>
        <v>90.371319511472237</v>
      </c>
      <c r="S102" s="108">
        <f t="shared" si="18"/>
        <v>91.299539480012143</v>
      </c>
      <c r="T102" s="108">
        <f t="shared" si="18"/>
        <v>63.494010986927741</v>
      </c>
      <c r="U102" s="108">
        <f t="shared" si="18"/>
        <v>67.331674413842293</v>
      </c>
      <c r="V102" s="108">
        <f t="shared" si="18"/>
        <v>93.525293708259994</v>
      </c>
      <c r="W102" s="108">
        <f t="shared" si="18"/>
        <v>105.76729609484728</v>
      </c>
      <c r="X102" s="108">
        <f t="shared" si="18"/>
        <v>63.905729017520066</v>
      </c>
      <c r="Y102" s="108">
        <f t="shared" si="18"/>
        <v>79.615212013327394</v>
      </c>
      <c r="Z102" s="108">
        <f t="shared" si="18"/>
        <v>198.3281922921451</v>
      </c>
      <c r="AA102" s="108">
        <f t="shared" si="18"/>
        <v>66.721447537465707</v>
      </c>
      <c r="AB102" s="108">
        <f t="shared" si="18"/>
        <v>89.87279360127134</v>
      </c>
      <c r="AC102" s="108">
        <f t="shared" si="18"/>
        <v>56.383948109258249</v>
      </c>
      <c r="AD102" s="108">
        <f t="shared" si="18"/>
        <v>87.120304246613145</v>
      </c>
      <c r="AE102" s="108">
        <f t="shared" si="18"/>
        <v>60.862733224468094</v>
      </c>
      <c r="AF102" s="108">
        <f t="shared" si="18"/>
        <v>96.01687449404757</v>
      </c>
      <c r="AG102" s="108">
        <f t="shared" si="18"/>
        <v>63.938280508617119</v>
      </c>
      <c r="AH102" s="108">
        <f t="shared" si="18"/>
        <v>127.01777356580669</v>
      </c>
      <c r="AI102" s="108">
        <f t="shared" si="18"/>
        <v>76.965549053581398</v>
      </c>
      <c r="AJ102" s="108">
        <f t="shared" si="18"/>
        <v>85.861216156551748</v>
      </c>
      <c r="AK102" s="108">
        <f t="shared" si="18"/>
        <v>80.711102643073019</v>
      </c>
      <c r="AL102" s="108">
        <f t="shared" si="18"/>
        <v>74.820691658845419</v>
      </c>
      <c r="AM102" s="108">
        <f t="shared" si="18"/>
        <v>92.294521539870573</v>
      </c>
      <c r="AN102" s="108">
        <f t="shared" si="18"/>
        <v>59.106185044440963</v>
      </c>
      <c r="AO102" s="108">
        <f t="shared" si="18"/>
        <v>85.988828526000532</v>
      </c>
      <c r="AP102" s="108">
        <f t="shared" si="18"/>
        <v>5.1411512134782011</v>
      </c>
      <c r="AQ102" s="108">
        <f t="shared" si="18"/>
        <v>15.157145247543454</v>
      </c>
      <c r="AR102" s="108">
        <f t="shared" si="18"/>
        <v>62.878668703854011</v>
      </c>
      <c r="AS102" s="108">
        <f t="shared" si="18"/>
        <v>90.613181851811476</v>
      </c>
      <c r="AT102" s="108">
        <f t="shared" si="18"/>
        <v>113.65681535436154</v>
      </c>
      <c r="AU102" s="108">
        <f t="shared" si="18"/>
        <v>177.47842991171964</v>
      </c>
      <c r="AV102" s="108">
        <f t="shared" si="18"/>
        <v>113.81043177433624</v>
      </c>
      <c r="AW102" s="108">
        <f>AVERAGE(AW97,AW99)</f>
        <v>85.560237971028869</v>
      </c>
    </row>
    <row r="103" spans="1:49" x14ac:dyDescent="0.25">
      <c r="A103" t="s">
        <v>1774</v>
      </c>
      <c r="B103" s="108">
        <f>STDEV(B97:B99)</f>
        <v>3.0730114138603475</v>
      </c>
      <c r="C103" s="108">
        <f t="shared" ref="C103:AV103" si="19">STDEV(C97:C99)</f>
        <v>1.007877669298054</v>
      </c>
      <c r="D103" s="108">
        <f t="shared" si="19"/>
        <v>1.4271202072242357</v>
      </c>
      <c r="E103" s="108">
        <f t="shared" si="19"/>
        <v>1.8123840899890673</v>
      </c>
      <c r="F103" s="108">
        <f t="shared" si="19"/>
        <v>3.5272171902917777</v>
      </c>
      <c r="G103" s="108">
        <f t="shared" si="19"/>
        <v>1.8295534764020787</v>
      </c>
      <c r="H103" s="108">
        <f t="shared" si="19"/>
        <v>10.290788013276192</v>
      </c>
      <c r="I103" s="108">
        <f t="shared" si="19"/>
        <v>12.868978986171816</v>
      </c>
      <c r="J103" s="108">
        <f t="shared" si="19"/>
        <v>12.627527970983186</v>
      </c>
      <c r="K103" s="108">
        <f t="shared" si="19"/>
        <v>0</v>
      </c>
      <c r="L103" s="108">
        <f t="shared" si="19"/>
        <v>35.724633494864179</v>
      </c>
      <c r="M103" s="108">
        <f t="shared" si="19"/>
        <v>33.711581362431609</v>
      </c>
      <c r="N103" s="108">
        <f t="shared" si="19"/>
        <v>16.876046035184221</v>
      </c>
      <c r="O103" s="108">
        <f t="shared" si="19"/>
        <v>8.1895780984423912</v>
      </c>
      <c r="P103" s="108">
        <f t="shared" si="19"/>
        <v>42.257895208540035</v>
      </c>
      <c r="Q103" s="108">
        <f t="shared" si="19"/>
        <v>1.156224901855758</v>
      </c>
      <c r="R103" s="108">
        <f t="shared" si="19"/>
        <v>16.392461051374532</v>
      </c>
      <c r="S103" s="108">
        <f t="shared" si="19"/>
        <v>30.017667853356858</v>
      </c>
      <c r="T103" s="108">
        <f t="shared" si="19"/>
        <v>11.58363929711604</v>
      </c>
      <c r="U103" s="108">
        <f t="shared" si="19"/>
        <v>11.966945564153789</v>
      </c>
      <c r="V103" s="108">
        <f t="shared" si="19"/>
        <v>9.7304108918658248</v>
      </c>
      <c r="W103" s="108">
        <f t="shared" si="19"/>
        <v>1.0261141301772099</v>
      </c>
      <c r="X103" s="108">
        <f t="shared" si="19"/>
        <v>14.55806883382961</v>
      </c>
      <c r="Y103" s="108">
        <f t="shared" si="19"/>
        <v>4.8963052904731388</v>
      </c>
      <c r="Z103" s="108">
        <f t="shared" si="19"/>
        <v>1.2898029725738305</v>
      </c>
      <c r="AA103" s="108">
        <f t="shared" si="19"/>
        <v>3.2093869152297025</v>
      </c>
      <c r="AB103" s="108">
        <f t="shared" si="19"/>
        <v>20.528727493619684</v>
      </c>
      <c r="AC103" s="108">
        <f t="shared" si="19"/>
        <v>15.738971296500447</v>
      </c>
      <c r="AD103" s="108">
        <f t="shared" si="19"/>
        <v>6.1426605105289616</v>
      </c>
      <c r="AE103" s="108">
        <f t="shared" si="19"/>
        <v>8.1956562163446591</v>
      </c>
      <c r="AF103" s="108">
        <f t="shared" si="19"/>
        <v>2.4523800637078725</v>
      </c>
      <c r="AG103" s="108">
        <f t="shared" si="19"/>
        <v>16.970944571741768</v>
      </c>
      <c r="AH103" s="108">
        <f t="shared" si="19"/>
        <v>3.1969508573839414</v>
      </c>
      <c r="AI103" s="108">
        <f t="shared" si="19"/>
        <v>12.663826678655212</v>
      </c>
      <c r="AJ103" s="108">
        <f t="shared" si="19"/>
        <v>17.600532770617896</v>
      </c>
      <c r="AK103" s="108">
        <f t="shared" si="19"/>
        <v>7.439424914273971</v>
      </c>
      <c r="AL103" s="108">
        <f t="shared" si="19"/>
        <v>16.927571391067012</v>
      </c>
      <c r="AM103" s="108">
        <f t="shared" si="19"/>
        <v>39.267734016748371</v>
      </c>
      <c r="AN103" s="108">
        <f t="shared" si="19"/>
        <v>11.307689484317287</v>
      </c>
      <c r="AO103" s="108">
        <f t="shared" si="19"/>
        <v>21.063448336831645</v>
      </c>
      <c r="AP103" s="108">
        <f t="shared" si="19"/>
        <v>4.4523675555693156</v>
      </c>
      <c r="AQ103" s="108">
        <f t="shared" si="19"/>
        <v>2.8778502512079123</v>
      </c>
      <c r="AR103" s="108">
        <f t="shared" si="19"/>
        <v>8.9984869340898594</v>
      </c>
      <c r="AS103" s="108">
        <f t="shared" si="19"/>
        <v>4.4396964054838977</v>
      </c>
      <c r="AT103" s="108">
        <f t="shared" si="19"/>
        <v>17.609818945914107</v>
      </c>
      <c r="AU103" s="108">
        <f t="shared" si="19"/>
        <v>60.372664015945581</v>
      </c>
      <c r="AV103" s="108">
        <f t="shared" si="19"/>
        <v>0.68130993003347062</v>
      </c>
      <c r="AW103" s="108">
        <f>STDEV(AW97,AW99)</f>
        <v>2.3054622378847225</v>
      </c>
    </row>
    <row r="104" spans="1:49" x14ac:dyDescent="0.25">
      <c r="A104" t="s">
        <v>1775</v>
      </c>
      <c r="B104" s="108">
        <f>STDEV(B97:B99)/SQRT(3)</f>
        <v>1.7742039670150642</v>
      </c>
      <c r="C104" s="108">
        <f t="shared" ref="C104:AV104" si="20">STDEV(C97:C99)/SQRT(3)</f>
        <v>0.5818984436794441</v>
      </c>
      <c r="D104" s="108">
        <f t="shared" si="20"/>
        <v>0.82394823580686705</v>
      </c>
      <c r="E104" s="108">
        <f t="shared" si="20"/>
        <v>1.046380442230183</v>
      </c>
      <c r="F104" s="108">
        <f t="shared" si="20"/>
        <v>2.0364397943052333</v>
      </c>
      <c r="G104" s="108">
        <f t="shared" si="20"/>
        <v>1.0562931920975558</v>
      </c>
      <c r="H104" s="108">
        <f t="shared" si="20"/>
        <v>5.9413892296383839</v>
      </c>
      <c r="I104" s="108">
        <f t="shared" si="20"/>
        <v>7.4299084818619363</v>
      </c>
      <c r="J104" s="108">
        <f t="shared" si="20"/>
        <v>7.2905066732466715</v>
      </c>
      <c r="K104" s="108">
        <f t="shared" si="20"/>
        <v>0</v>
      </c>
      <c r="L104" s="108">
        <f t="shared" si="20"/>
        <v>20.625626764960558</v>
      </c>
      <c r="M104" s="108">
        <f t="shared" si="20"/>
        <v>19.46339057440786</v>
      </c>
      <c r="N104" s="108">
        <f t="shared" si="20"/>
        <v>9.7433897212701268</v>
      </c>
      <c r="O104" s="108">
        <f t="shared" si="20"/>
        <v>4.7282551196851781</v>
      </c>
      <c r="P104" s="108">
        <f t="shared" si="20"/>
        <v>24.397607174037589</v>
      </c>
      <c r="Q104" s="108">
        <f t="shared" si="20"/>
        <v>0.66754675833017052</v>
      </c>
      <c r="R104" s="108">
        <f t="shared" si="20"/>
        <v>9.4641918006915429</v>
      </c>
      <c r="S104" s="108">
        <f t="shared" si="20"/>
        <v>17.33070861558036</v>
      </c>
      <c r="T104" s="108">
        <f t="shared" si="20"/>
        <v>6.6878172663854736</v>
      </c>
      <c r="U104" s="108">
        <f t="shared" si="20"/>
        <v>6.9091192428417889</v>
      </c>
      <c r="V104" s="108">
        <f t="shared" si="20"/>
        <v>5.6178553477444009</v>
      </c>
      <c r="W104" s="108">
        <f t="shared" si="20"/>
        <v>0.59242726927709088</v>
      </c>
      <c r="X104" s="108">
        <f t="shared" si="20"/>
        <v>8.4051049600926273</v>
      </c>
      <c r="Y104" s="108">
        <f t="shared" si="20"/>
        <v>2.8268831774892558</v>
      </c>
      <c r="Z104" s="108">
        <f t="shared" si="20"/>
        <v>0.74466809341708051</v>
      </c>
      <c r="AA104" s="108">
        <f t="shared" si="20"/>
        <v>1.8529403994415314</v>
      </c>
      <c r="AB104" s="108">
        <f t="shared" si="20"/>
        <v>11.852266344561796</v>
      </c>
      <c r="AC104" s="108">
        <f t="shared" si="20"/>
        <v>9.0868993148023272</v>
      </c>
      <c r="AD104" s="108">
        <f t="shared" si="20"/>
        <v>3.5464666992943803</v>
      </c>
      <c r="AE104" s="108">
        <f t="shared" si="20"/>
        <v>4.7317643226922188</v>
      </c>
      <c r="AF104" s="108">
        <f t="shared" si="20"/>
        <v>1.4158822899370118</v>
      </c>
      <c r="AG104" s="108">
        <f t="shared" si="20"/>
        <v>9.7981794168973284</v>
      </c>
      <c r="AH104" s="108">
        <f t="shared" si="20"/>
        <v>1.8457604380966235</v>
      </c>
      <c r="AI104" s="108">
        <f t="shared" si="20"/>
        <v>7.3114637418923518</v>
      </c>
      <c r="AJ104" s="108">
        <f t="shared" si="20"/>
        <v>10.161672332997073</v>
      </c>
      <c r="AK104" s="108">
        <f t="shared" si="20"/>
        <v>4.2951539768720863</v>
      </c>
      <c r="AL104" s="108">
        <f t="shared" si="20"/>
        <v>9.7731378993591473</v>
      </c>
      <c r="AM104" s="108">
        <f t="shared" si="20"/>
        <v>22.671236805036298</v>
      </c>
      <c r="AN104" s="108">
        <f t="shared" si="20"/>
        <v>6.5284975676832859</v>
      </c>
      <c r="AO104" s="108">
        <f t="shared" si="20"/>
        <v>12.160987567331526</v>
      </c>
      <c r="AP104" s="108">
        <f t="shared" si="20"/>
        <v>2.5705756067391006</v>
      </c>
      <c r="AQ104" s="108">
        <f t="shared" si="20"/>
        <v>1.6615276172223203</v>
      </c>
      <c r="AR104" s="108">
        <f t="shared" si="20"/>
        <v>5.1952788536961112</v>
      </c>
      <c r="AS104" s="108">
        <f t="shared" si="20"/>
        <v>2.5632599148263422</v>
      </c>
      <c r="AT104" s="108">
        <f t="shared" si="20"/>
        <v>10.167033708804082</v>
      </c>
      <c r="AU104" s="108">
        <f t="shared" si="20"/>
        <v>34.856173821301013</v>
      </c>
      <c r="AV104" s="108">
        <f t="shared" si="20"/>
        <v>0.39335447150638936</v>
      </c>
      <c r="AW104" s="108">
        <f>STDEV(AW97,AW99)/SQRT(2)</f>
        <v>1.6302079821778006</v>
      </c>
    </row>
    <row r="106" spans="1:49" x14ac:dyDescent="0.25">
      <c r="A106" t="s">
        <v>1773</v>
      </c>
      <c r="B106" s="165">
        <f>AVERAGE(B97:B99,J97:J99,R97:R99,)</f>
        <v>77.50944265643902</v>
      </c>
    </row>
    <row r="107" spans="1:49" x14ac:dyDescent="0.25">
      <c r="A107" t="s">
        <v>1774</v>
      </c>
      <c r="B107" s="165">
        <f>STDEV(B97:B99,J97:J99,R97:R99)</f>
        <v>12.519774554912201</v>
      </c>
    </row>
    <row r="108" spans="1:49" x14ac:dyDescent="0.25">
      <c r="A108" t="s">
        <v>1775</v>
      </c>
      <c r="B108" s="165">
        <f>STDEV(B97:B99,J97:J99,R97:R99)/SQRT(3)</f>
        <v>7.2282952094719874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69" t="s">
        <v>1644</v>
      </c>
      <c r="C112" s="223" t="str">
        <f>D23</f>
        <v>TX003990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69" t="s">
        <v>1807</v>
      </c>
      <c r="K112" s="169" t="s">
        <v>1807</v>
      </c>
      <c r="L112" s="169" t="s">
        <v>1807</v>
      </c>
      <c r="M112" s="169" t="s">
        <v>1807</v>
      </c>
    </row>
    <row r="113" spans="1:29" x14ac:dyDescent="0.25">
      <c r="A113" s="6" t="s">
        <v>1659</v>
      </c>
      <c r="B113" s="169" t="s">
        <v>1644</v>
      </c>
      <c r="C113" s="223" t="str">
        <f t="shared" ref="C113:C117" si="21">D24</f>
        <v>TX006606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69" t="s">
        <v>1807</v>
      </c>
      <c r="K113" s="169" t="s">
        <v>1807</v>
      </c>
      <c r="L113" s="169" t="s">
        <v>1807</v>
      </c>
      <c r="M113" s="169" t="s">
        <v>1807</v>
      </c>
    </row>
    <row r="114" spans="1:29" x14ac:dyDescent="0.25">
      <c r="A114" s="6" t="s">
        <v>1660</v>
      </c>
      <c r="B114" s="169" t="s">
        <v>1644</v>
      </c>
      <c r="C114" s="223" t="str">
        <f t="shared" si="21"/>
        <v>TX001433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69" t="s">
        <v>1807</v>
      </c>
      <c r="K114" s="169" t="s">
        <v>1807</v>
      </c>
      <c r="L114" s="169" t="s">
        <v>1807</v>
      </c>
      <c r="M114" s="169" t="s">
        <v>1807</v>
      </c>
    </row>
    <row r="115" spans="1:29" x14ac:dyDescent="0.25">
      <c r="A115" s="6" t="s">
        <v>1661</v>
      </c>
      <c r="B115" s="169" t="s">
        <v>1686</v>
      </c>
      <c r="C115" s="223" t="str">
        <f t="shared" si="21"/>
        <v>TX003437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69" t="s">
        <v>1807</v>
      </c>
      <c r="K115" s="169" t="s">
        <v>1807</v>
      </c>
      <c r="L115" s="169" t="s">
        <v>1807</v>
      </c>
      <c r="M115" s="169" t="s">
        <v>1807</v>
      </c>
    </row>
    <row r="116" spans="1:29" x14ac:dyDescent="0.25">
      <c r="A116" s="6" t="s">
        <v>1662</v>
      </c>
      <c r="B116" s="169" t="s">
        <v>1686</v>
      </c>
      <c r="C116" s="223" t="str">
        <f t="shared" si="21"/>
        <v>TX002805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69" t="s">
        <v>1807</v>
      </c>
      <c r="K116" s="169" t="s">
        <v>1807</v>
      </c>
      <c r="L116" s="169" t="s">
        <v>1807</v>
      </c>
      <c r="M116" s="169" t="s">
        <v>1807</v>
      </c>
    </row>
    <row r="117" spans="1:29" x14ac:dyDescent="0.25">
      <c r="A117" s="6" t="s">
        <v>1663</v>
      </c>
      <c r="B117" s="169" t="s">
        <v>1687</v>
      </c>
      <c r="C117" s="223" t="str">
        <f t="shared" si="21"/>
        <v>TX002581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69" t="s">
        <v>1807</v>
      </c>
      <c r="K117" s="169" t="s">
        <v>1807</v>
      </c>
      <c r="L117" s="169" t="s">
        <v>1807</v>
      </c>
      <c r="M117" s="169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69" t="s">
        <v>1807</v>
      </c>
      <c r="G118" s="169" t="s">
        <v>1807</v>
      </c>
      <c r="H118" s="169" t="s">
        <v>1807</v>
      </c>
      <c r="I118" s="169" t="s">
        <v>1807</v>
      </c>
      <c r="J118" s="169" t="s">
        <v>1807</v>
      </c>
      <c r="K118" s="169" t="s">
        <v>1807</v>
      </c>
      <c r="L118" s="169" t="s">
        <v>1807</v>
      </c>
      <c r="M118" s="169" t="s">
        <v>1807</v>
      </c>
    </row>
    <row r="119" spans="1:29" x14ac:dyDescent="0.25">
      <c r="A119" s="6" t="s">
        <v>1665</v>
      </c>
      <c r="B119" s="169" t="s">
        <v>1807</v>
      </c>
      <c r="C119" s="169" t="s">
        <v>1807</v>
      </c>
      <c r="D119" s="169" t="s">
        <v>1807</v>
      </c>
      <c r="E119" s="169" t="s">
        <v>1807</v>
      </c>
      <c r="F119" s="169" t="s">
        <v>1807</v>
      </c>
      <c r="G119" s="169" t="s">
        <v>1807</v>
      </c>
      <c r="H119" s="169" t="s">
        <v>1807</v>
      </c>
      <c r="I119" s="169" t="s">
        <v>1807</v>
      </c>
      <c r="J119" s="169" t="s">
        <v>1807</v>
      </c>
      <c r="K119" s="169" t="s">
        <v>1807</v>
      </c>
      <c r="L119" s="169" t="s">
        <v>1807</v>
      </c>
      <c r="M119" s="169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1072-8</v>
      </c>
      <c r="K122" t="s">
        <v>1788</v>
      </c>
    </row>
    <row r="123" spans="1:29" x14ac:dyDescent="0.25">
      <c r="A123" s="41" t="s">
        <v>1789</v>
      </c>
    </row>
    <row r="124" spans="1:29" x14ac:dyDescent="0.25">
      <c r="U124" t="s">
        <v>1791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0.221</v>
      </c>
      <c r="C126" s="106">
        <v>0.21</v>
      </c>
      <c r="D126" s="106">
        <v>0.2195</v>
      </c>
      <c r="E126" s="106">
        <v>0.2092</v>
      </c>
      <c r="F126" s="106">
        <v>0.20799999999999999</v>
      </c>
      <c r="G126" s="106">
        <v>0.2135</v>
      </c>
      <c r="H126" s="106">
        <v>0.16819999999999999</v>
      </c>
      <c r="I126" s="106">
        <v>0.22339999999999999</v>
      </c>
      <c r="K126" t="s">
        <v>1658</v>
      </c>
      <c r="L126" s="106">
        <f t="shared" ref="L126:S131" si="22">B126-$G$132</f>
        <v>0.13823333333333332</v>
      </c>
      <c r="M126" s="106">
        <f t="shared" si="22"/>
        <v>0.12723333333333331</v>
      </c>
      <c r="N126" s="106">
        <f t="shared" si="22"/>
        <v>0.13673333333333332</v>
      </c>
      <c r="O126" s="106">
        <f t="shared" si="22"/>
        <v>0.12643333333333334</v>
      </c>
      <c r="P126" s="106">
        <f t="shared" si="22"/>
        <v>0.12523333333333331</v>
      </c>
      <c r="Q126" s="106">
        <f t="shared" si="22"/>
        <v>0.13073333333333331</v>
      </c>
      <c r="R126" s="106">
        <f t="shared" si="22"/>
        <v>8.5433333333333319E-2</v>
      </c>
      <c r="S126" s="106">
        <f t="shared" si="22"/>
        <v>0.14063333333333333</v>
      </c>
      <c r="U126" s="6" t="s">
        <v>1658</v>
      </c>
      <c r="V126" s="107">
        <f>L126/$L$131*100</f>
        <v>5.0562071740349674</v>
      </c>
      <c r="W126" s="107">
        <f t="shared" ref="W126:AC131" si="23">M126/$L$131*100</f>
        <v>4.653856470530858</v>
      </c>
      <c r="X126" s="107">
        <f t="shared" si="23"/>
        <v>5.0013411690116794</v>
      </c>
      <c r="Y126" s="107">
        <f t="shared" si="23"/>
        <v>4.6245946011851053</v>
      </c>
      <c r="Z126" s="107">
        <f t="shared" si="23"/>
        <v>4.5807017971664745</v>
      </c>
      <c r="AA126" s="107">
        <f t="shared" si="23"/>
        <v>4.7818771489185297</v>
      </c>
      <c r="AB126" s="107">
        <f t="shared" si="23"/>
        <v>3.1249237972152448</v>
      </c>
      <c r="AC126" s="107">
        <f t="shared" si="23"/>
        <v>5.1439927820722282</v>
      </c>
    </row>
    <row r="127" spans="1:29" x14ac:dyDescent="0.25">
      <c r="A127" t="s">
        <v>1659</v>
      </c>
      <c r="B127" s="106">
        <v>0.26579999999999998</v>
      </c>
      <c r="C127" s="106">
        <v>0.34410000000000002</v>
      </c>
      <c r="D127" s="106">
        <v>0.26979999999999998</v>
      </c>
      <c r="E127" s="106">
        <v>0.2571</v>
      </c>
      <c r="F127" s="106">
        <v>0.23319999999999999</v>
      </c>
      <c r="G127" s="106">
        <v>0.22839999999999999</v>
      </c>
      <c r="H127" s="106">
        <v>0.2291</v>
      </c>
      <c r="I127" s="106">
        <v>0.21590000000000001</v>
      </c>
      <c r="K127" t="s">
        <v>1659</v>
      </c>
      <c r="L127" s="106">
        <f t="shared" si="22"/>
        <v>0.18303333333333333</v>
      </c>
      <c r="M127" s="106">
        <f t="shared" si="22"/>
        <v>0.26133333333333336</v>
      </c>
      <c r="N127" s="106">
        <f t="shared" si="22"/>
        <v>0.18703333333333333</v>
      </c>
      <c r="O127" s="106">
        <f t="shared" si="22"/>
        <v>0.17433333333333334</v>
      </c>
      <c r="P127" s="106">
        <f t="shared" si="22"/>
        <v>0.15043333333333331</v>
      </c>
      <c r="Q127" s="106">
        <f t="shared" si="22"/>
        <v>0.14563333333333334</v>
      </c>
      <c r="R127" s="106">
        <f t="shared" si="22"/>
        <v>0.14633333333333332</v>
      </c>
      <c r="S127" s="106">
        <f t="shared" si="22"/>
        <v>0.13313333333333333</v>
      </c>
      <c r="U127" s="6" t="s">
        <v>1659</v>
      </c>
      <c r="V127" s="107">
        <f t="shared" ref="V127:V131" si="24">L127/$L$131*100</f>
        <v>6.6948718573971568</v>
      </c>
      <c r="W127" s="107">
        <f t="shared" si="23"/>
        <v>9.558877319612769</v>
      </c>
      <c r="X127" s="107">
        <f t="shared" si="23"/>
        <v>6.8411812041259239</v>
      </c>
      <c r="Y127" s="107">
        <f t="shared" si="23"/>
        <v>6.3766490282620891</v>
      </c>
      <c r="Z127" s="107">
        <f t="shared" si="23"/>
        <v>5.5024506815577059</v>
      </c>
      <c r="AA127" s="107">
        <f t="shared" si="23"/>
        <v>5.326879465483187</v>
      </c>
      <c r="AB127" s="107">
        <f t="shared" si="23"/>
        <v>5.3524836011607198</v>
      </c>
      <c r="AC127" s="107">
        <f t="shared" si="23"/>
        <v>4.8696627569557904</v>
      </c>
    </row>
    <row r="128" spans="1:29" x14ac:dyDescent="0.25">
      <c r="A128" t="s">
        <v>1660</v>
      </c>
      <c r="B128" s="106">
        <v>0.21179999999999999</v>
      </c>
      <c r="C128" s="106">
        <v>0.19980000000000001</v>
      </c>
      <c r="D128" s="106">
        <v>0.2336</v>
      </c>
      <c r="E128" s="106">
        <v>0.21529999999999999</v>
      </c>
      <c r="F128" s="106">
        <v>0.2039</v>
      </c>
      <c r="G128" s="106">
        <v>0.21299999999999999</v>
      </c>
      <c r="H128" s="106">
        <v>0.21049999999999999</v>
      </c>
      <c r="I128" s="106">
        <v>0.22040000000000001</v>
      </c>
      <c r="K128" t="s">
        <v>1660</v>
      </c>
      <c r="L128" s="106">
        <f t="shared" si="22"/>
        <v>0.12903333333333333</v>
      </c>
      <c r="M128" s="106">
        <f t="shared" si="22"/>
        <v>0.11703333333333334</v>
      </c>
      <c r="N128" s="106">
        <f t="shared" si="22"/>
        <v>0.15083333333333332</v>
      </c>
      <c r="O128" s="106">
        <f t="shared" si="22"/>
        <v>0.13253333333333334</v>
      </c>
      <c r="P128" s="106">
        <f t="shared" si="22"/>
        <v>0.12113333333333333</v>
      </c>
      <c r="Q128" s="106">
        <f t="shared" si="22"/>
        <v>0.13023333333333331</v>
      </c>
      <c r="R128" s="106">
        <f t="shared" si="22"/>
        <v>0.12773333333333331</v>
      </c>
      <c r="S128" s="106">
        <f t="shared" si="22"/>
        <v>0.13763333333333333</v>
      </c>
      <c r="U128" s="6" t="s">
        <v>1660</v>
      </c>
      <c r="V128" s="107">
        <f t="shared" si="24"/>
        <v>4.7196956765588043</v>
      </c>
      <c r="W128" s="107">
        <f t="shared" si="23"/>
        <v>4.280767636372504</v>
      </c>
      <c r="X128" s="107">
        <f t="shared" si="23"/>
        <v>5.5170816162305831</v>
      </c>
      <c r="Y128" s="107">
        <f t="shared" si="23"/>
        <v>4.8477163549464759</v>
      </c>
      <c r="Z128" s="107">
        <f t="shared" si="23"/>
        <v>4.4307347167694893</v>
      </c>
      <c r="AA128" s="107">
        <f t="shared" si="23"/>
        <v>4.7635884805774333</v>
      </c>
      <c r="AB128" s="107">
        <f t="shared" si="23"/>
        <v>4.6721451388719544</v>
      </c>
      <c r="AC128" s="107">
        <f t="shared" si="23"/>
        <v>5.0342607720256529</v>
      </c>
    </row>
    <row r="129" spans="1:29" x14ac:dyDescent="0.25">
      <c r="A129" t="s">
        <v>1661</v>
      </c>
      <c r="B129" s="106">
        <v>0.22539999999999999</v>
      </c>
      <c r="C129" s="106">
        <v>0.21310000000000001</v>
      </c>
      <c r="D129" s="106">
        <v>0.2112</v>
      </c>
      <c r="E129" s="106">
        <v>0.21379999999999999</v>
      </c>
      <c r="F129" s="106">
        <v>0.21110000000000001</v>
      </c>
      <c r="G129" s="106">
        <v>0.19070000000000001</v>
      </c>
      <c r="H129" s="106">
        <v>0.2162</v>
      </c>
      <c r="I129" s="106">
        <v>0.2152</v>
      </c>
      <c r="K129" t="s">
        <v>1661</v>
      </c>
      <c r="L129" s="106">
        <f t="shared" si="22"/>
        <v>0.14263333333333333</v>
      </c>
      <c r="M129" s="106">
        <f t="shared" si="22"/>
        <v>0.13033333333333336</v>
      </c>
      <c r="N129" s="106">
        <f t="shared" si="22"/>
        <v>0.12843333333333334</v>
      </c>
      <c r="O129" s="106">
        <f t="shared" si="22"/>
        <v>0.13103333333333333</v>
      </c>
      <c r="P129" s="106">
        <f t="shared" si="22"/>
        <v>0.12833333333333335</v>
      </c>
      <c r="Q129" s="106">
        <f t="shared" si="22"/>
        <v>0.10793333333333334</v>
      </c>
      <c r="R129" s="106">
        <f t="shared" si="22"/>
        <v>0.13343333333333335</v>
      </c>
      <c r="S129" s="106">
        <f t="shared" si="22"/>
        <v>0.13243333333333335</v>
      </c>
      <c r="U129" s="6" t="s">
        <v>1661</v>
      </c>
      <c r="V129" s="107">
        <f t="shared" si="24"/>
        <v>5.2171474554366117</v>
      </c>
      <c r="W129" s="107">
        <f t="shared" si="23"/>
        <v>4.7672462142456542</v>
      </c>
      <c r="X129" s="107">
        <f t="shared" si="23"/>
        <v>4.6977492745494898</v>
      </c>
      <c r="Y129" s="107">
        <f t="shared" si="23"/>
        <v>4.7928503499231878</v>
      </c>
      <c r="Z129" s="107">
        <f t="shared" si="23"/>
        <v>4.6940915408812707</v>
      </c>
      <c r="AA129" s="107">
        <f t="shared" si="23"/>
        <v>3.9479138725645591</v>
      </c>
      <c r="AB129" s="107">
        <f t="shared" si="23"/>
        <v>4.8806359579604486</v>
      </c>
      <c r="AC129" s="107">
        <f t="shared" si="23"/>
        <v>4.8440586212782559</v>
      </c>
    </row>
    <row r="130" spans="1:29" x14ac:dyDescent="0.25">
      <c r="A130" t="s">
        <v>1662</v>
      </c>
      <c r="B130" s="106">
        <v>0.21659999999999999</v>
      </c>
      <c r="C130" s="106">
        <v>0.20660000000000001</v>
      </c>
      <c r="D130" s="106">
        <v>0.2215</v>
      </c>
      <c r="E130" s="106">
        <v>0.2102</v>
      </c>
      <c r="F130" s="106">
        <v>0.21279999999999999</v>
      </c>
      <c r="G130" s="106">
        <v>0.2059</v>
      </c>
      <c r="H130" s="106">
        <v>0.19320000000000001</v>
      </c>
      <c r="I130" s="106">
        <v>0.2177</v>
      </c>
      <c r="K130" t="s">
        <v>1662</v>
      </c>
      <c r="L130" s="106">
        <f t="shared" si="22"/>
        <v>0.1338333333333333</v>
      </c>
      <c r="M130" s="106">
        <f t="shared" si="22"/>
        <v>0.12383333333333334</v>
      </c>
      <c r="N130" s="106">
        <f t="shared" si="22"/>
        <v>0.13873333333333332</v>
      </c>
      <c r="O130" s="106">
        <f t="shared" si="22"/>
        <v>0.12743333333333334</v>
      </c>
      <c r="P130" s="106">
        <f t="shared" si="22"/>
        <v>0.13003333333333333</v>
      </c>
      <c r="Q130" s="106">
        <f t="shared" si="22"/>
        <v>0.12313333333333333</v>
      </c>
      <c r="R130" s="106">
        <f t="shared" si="22"/>
        <v>0.11043333333333334</v>
      </c>
      <c r="S130" s="106">
        <f t="shared" si="22"/>
        <v>0.13493333333333335</v>
      </c>
      <c r="U130" s="6" t="s">
        <v>1662</v>
      </c>
      <c r="V130" s="107">
        <f t="shared" si="24"/>
        <v>4.8952668926333232</v>
      </c>
      <c r="W130" s="107">
        <f t="shared" si="23"/>
        <v>4.5294935258114073</v>
      </c>
      <c r="X130" s="107">
        <f t="shared" si="23"/>
        <v>5.0744958423760629</v>
      </c>
      <c r="Y130" s="107">
        <f t="shared" si="23"/>
        <v>4.661171937867298</v>
      </c>
      <c r="Z130" s="107">
        <f t="shared" si="23"/>
        <v>4.7562730132409961</v>
      </c>
      <c r="AA130" s="107">
        <f t="shared" si="23"/>
        <v>4.5038893901338728</v>
      </c>
      <c r="AB130" s="107">
        <f t="shared" si="23"/>
        <v>4.0393572142700389</v>
      </c>
      <c r="AC130" s="107">
        <f t="shared" si="23"/>
        <v>4.9355019629837358</v>
      </c>
    </row>
    <row r="131" spans="1:29" x14ac:dyDescent="0.25">
      <c r="A131" t="s">
        <v>1663</v>
      </c>
      <c r="B131" s="106">
        <v>2.8167</v>
      </c>
      <c r="C131" s="106">
        <v>0.19980000000000001</v>
      </c>
      <c r="D131" s="106">
        <v>0.1983</v>
      </c>
      <c r="E131" s="106">
        <v>0.20469999999999999</v>
      </c>
      <c r="F131" s="106">
        <v>0.2036</v>
      </c>
      <c r="G131" s="106">
        <v>0.21010000000000001</v>
      </c>
      <c r="H131" s="106">
        <v>0.21210000000000001</v>
      </c>
      <c r="I131" s="106">
        <v>0.2112</v>
      </c>
      <c r="K131" t="s">
        <v>1663</v>
      </c>
      <c r="L131" s="106">
        <f t="shared" si="22"/>
        <v>2.7339333333333333</v>
      </c>
      <c r="M131" s="106">
        <f t="shared" si="22"/>
        <v>0.11703333333333334</v>
      </c>
      <c r="N131" s="106">
        <f t="shared" si="22"/>
        <v>0.11553333333333334</v>
      </c>
      <c r="O131" s="106">
        <f t="shared" si="22"/>
        <v>0.12193333333333332</v>
      </c>
      <c r="P131" s="106">
        <f t="shared" si="22"/>
        <v>0.12083333333333333</v>
      </c>
      <c r="Q131" s="106">
        <f t="shared" si="22"/>
        <v>0.12733333333333335</v>
      </c>
      <c r="R131" s="106">
        <f t="shared" si="22"/>
        <v>0.12933333333333336</v>
      </c>
      <c r="S131" s="106">
        <f t="shared" si="22"/>
        <v>0.12843333333333334</v>
      </c>
      <c r="U131" s="6" t="s">
        <v>1663</v>
      </c>
      <c r="V131" s="6">
        <f t="shared" si="24"/>
        <v>100</v>
      </c>
      <c r="W131" s="107">
        <f t="shared" si="23"/>
        <v>4.280767636372504</v>
      </c>
      <c r="X131" s="107">
        <f t="shared" si="23"/>
        <v>4.2259016313492159</v>
      </c>
      <c r="Y131" s="107">
        <f t="shared" si="23"/>
        <v>4.4599965861152429</v>
      </c>
      <c r="Z131" s="107">
        <f t="shared" si="23"/>
        <v>4.419761515764832</v>
      </c>
      <c r="AA131" s="107">
        <f t="shared" si="23"/>
        <v>4.6575142041990789</v>
      </c>
      <c r="AB131" s="107">
        <f t="shared" si="23"/>
        <v>4.7306688775634624</v>
      </c>
      <c r="AC131" s="107">
        <f t="shared" si="23"/>
        <v>4.6977492745494898</v>
      </c>
    </row>
    <row r="132" spans="1:29" x14ac:dyDescent="0.25">
      <c r="A132" t="s">
        <v>1664</v>
      </c>
      <c r="B132" s="106">
        <v>8.3699999999999997E-2</v>
      </c>
      <c r="C132" s="106">
        <v>8.2400000000000001E-2</v>
      </c>
      <c r="D132" s="106">
        <v>8.2199999999999995E-2</v>
      </c>
      <c r="E132" s="106">
        <v>4</v>
      </c>
      <c r="F132" s="106">
        <v>3.0647000000000002</v>
      </c>
      <c r="G132" s="106">
        <f>AVERAGE(B132:D132)</f>
        <v>8.2766666666666669E-2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B135" s="6"/>
      <c r="C135" s="6"/>
      <c r="D135" s="6"/>
      <c r="E135" s="6"/>
      <c r="F135" s="6"/>
      <c r="G135" s="6"/>
      <c r="H135" s="6"/>
      <c r="I135" s="6"/>
      <c r="L135" s="6"/>
      <c r="M135" s="6"/>
      <c r="N135" s="6"/>
      <c r="O135" s="6"/>
      <c r="P135" s="6"/>
      <c r="Q135" s="6"/>
      <c r="R135" s="6"/>
      <c r="S135" s="6"/>
    </row>
    <row r="136" spans="1:29" x14ac:dyDescent="0.25">
      <c r="A136" s="7" t="str">
        <f>A49</f>
        <v>MW 1072-42</v>
      </c>
      <c r="B136" s="6"/>
      <c r="C136" s="6"/>
      <c r="D136" s="6"/>
      <c r="E136" s="6"/>
      <c r="F136" s="6"/>
      <c r="G136" s="6"/>
      <c r="H136" s="6"/>
      <c r="I136" s="6"/>
      <c r="K136" t="s">
        <v>1788</v>
      </c>
      <c r="L136" s="6"/>
      <c r="M136" s="6"/>
      <c r="N136" s="6"/>
      <c r="O136" s="6"/>
      <c r="P136" s="6"/>
      <c r="Q136" s="6"/>
      <c r="R136" s="6"/>
      <c r="S136" s="6"/>
      <c r="U136" t="s">
        <v>1791</v>
      </c>
    </row>
    <row r="137" spans="1:29" x14ac:dyDescent="0.25">
      <c r="A137" t="s">
        <v>1789</v>
      </c>
      <c r="B137" s="6"/>
      <c r="C137" s="6"/>
      <c r="D137" s="6"/>
      <c r="E137" s="6"/>
      <c r="F137" s="6"/>
      <c r="G137" s="6"/>
      <c r="H137" s="6"/>
      <c r="I137" s="6"/>
      <c r="L137" s="6"/>
      <c r="M137" s="6"/>
      <c r="N137" s="6"/>
      <c r="O137" s="6"/>
      <c r="P137" s="6"/>
      <c r="Q137" s="6"/>
      <c r="R137" s="6"/>
      <c r="S137" s="6"/>
    </row>
    <row r="138" spans="1:29" x14ac:dyDescent="0.25">
      <c r="B138" s="6">
        <v>1</v>
      </c>
      <c r="C138" s="6">
        <v>2</v>
      </c>
      <c r="D138" s="6">
        <v>3</v>
      </c>
      <c r="E138" s="6">
        <v>4</v>
      </c>
      <c r="F138" s="6">
        <v>5</v>
      </c>
      <c r="G138" s="6">
        <v>6</v>
      </c>
      <c r="H138" s="6">
        <v>7</v>
      </c>
      <c r="I138" s="6">
        <v>8</v>
      </c>
      <c r="L138" s="6">
        <v>1</v>
      </c>
      <c r="M138" s="6">
        <v>2</v>
      </c>
      <c r="N138" s="6">
        <v>3</v>
      </c>
      <c r="O138" s="6">
        <v>4</v>
      </c>
      <c r="P138" s="6">
        <v>5</v>
      </c>
      <c r="Q138" s="6">
        <v>6</v>
      </c>
      <c r="R138" s="6">
        <v>7</v>
      </c>
      <c r="S138" s="6">
        <v>8</v>
      </c>
      <c r="V138" s="6">
        <v>1</v>
      </c>
      <c r="W138" s="6">
        <v>2</v>
      </c>
      <c r="X138" s="6">
        <v>3</v>
      </c>
      <c r="Y138" s="6">
        <v>4</v>
      </c>
      <c r="Z138" s="6">
        <v>5</v>
      </c>
      <c r="AA138" s="6">
        <v>6</v>
      </c>
      <c r="AB138" s="6">
        <v>7</v>
      </c>
      <c r="AC138" s="6">
        <v>8</v>
      </c>
    </row>
    <row r="139" spans="1:29" x14ac:dyDescent="0.25">
      <c r="A139" t="s">
        <v>1658</v>
      </c>
      <c r="B139" s="106">
        <v>0.2198</v>
      </c>
      <c r="C139" s="106">
        <v>0.2208</v>
      </c>
      <c r="D139" s="106">
        <v>0.21609999999999999</v>
      </c>
      <c r="E139" s="106">
        <v>0.21329999999999999</v>
      </c>
      <c r="F139" s="106">
        <v>0.23039999999999999</v>
      </c>
      <c r="G139" s="106">
        <v>0.20050000000000001</v>
      </c>
      <c r="H139" s="106">
        <v>0.20610000000000001</v>
      </c>
      <c r="I139" s="106">
        <v>0.2223</v>
      </c>
      <c r="K139" t="s">
        <v>1658</v>
      </c>
      <c r="L139" s="106">
        <f t="shared" ref="L139:S144" si="25">B139-$G$145</f>
        <v>0.14383333333333331</v>
      </c>
      <c r="M139" s="106">
        <f t="shared" si="25"/>
        <v>0.14483333333333331</v>
      </c>
      <c r="N139" s="106">
        <f t="shared" si="25"/>
        <v>0.14013333333333333</v>
      </c>
      <c r="O139" s="106">
        <f t="shared" si="25"/>
        <v>0.13733333333333331</v>
      </c>
      <c r="P139" s="106">
        <f t="shared" si="25"/>
        <v>0.15443333333333331</v>
      </c>
      <c r="Q139" s="106">
        <f t="shared" si="25"/>
        <v>0.12453333333333334</v>
      </c>
      <c r="R139" s="106">
        <f t="shared" si="25"/>
        <v>0.13013333333333332</v>
      </c>
      <c r="S139" s="106">
        <f t="shared" si="25"/>
        <v>0.14633333333333332</v>
      </c>
      <c r="U139" s="6" t="s">
        <v>1658</v>
      </c>
      <c r="V139" s="107">
        <f>L139/$L$144*100</f>
        <v>4.8573744287097274</v>
      </c>
      <c r="W139" s="107">
        <f t="shared" ref="W139:AC144" si="26">M139/$L$144*100</f>
        <v>4.8911452822117649</v>
      </c>
      <c r="X139" s="107">
        <f t="shared" si="26"/>
        <v>4.7324222707521884</v>
      </c>
      <c r="Y139" s="107">
        <f t="shared" si="26"/>
        <v>4.6378638809464832</v>
      </c>
      <c r="Z139" s="107">
        <f t="shared" si="26"/>
        <v>5.2153454758313247</v>
      </c>
      <c r="AA139" s="107">
        <f t="shared" si="26"/>
        <v>4.2055969561204041</v>
      </c>
      <c r="AB139" s="107">
        <f t="shared" si="26"/>
        <v>4.3947137357318136</v>
      </c>
      <c r="AC139" s="107">
        <f t="shared" si="26"/>
        <v>4.9418015624648213</v>
      </c>
    </row>
    <row r="140" spans="1:29" x14ac:dyDescent="0.25">
      <c r="A140" t="s">
        <v>1659</v>
      </c>
      <c r="B140" s="106">
        <v>0.31</v>
      </c>
      <c r="C140" s="106">
        <v>0.3281</v>
      </c>
      <c r="D140" s="106">
        <v>0.245</v>
      </c>
      <c r="E140" s="106">
        <v>0.2359</v>
      </c>
      <c r="F140" s="106">
        <v>0.22489999999999999</v>
      </c>
      <c r="G140" s="106">
        <v>0.55600000000000005</v>
      </c>
      <c r="H140" s="106">
        <v>0.2112</v>
      </c>
      <c r="I140" s="106">
        <v>0.23139999999999999</v>
      </c>
      <c r="K140" t="s">
        <v>1659</v>
      </c>
      <c r="L140" s="106">
        <f t="shared" si="25"/>
        <v>0.23403333333333332</v>
      </c>
      <c r="M140" s="106">
        <f t="shared" si="25"/>
        <v>0.25213333333333332</v>
      </c>
      <c r="N140" s="106">
        <f t="shared" si="25"/>
        <v>0.16903333333333331</v>
      </c>
      <c r="O140" s="106">
        <f t="shared" si="25"/>
        <v>0.15993333333333332</v>
      </c>
      <c r="P140" s="106">
        <f t="shared" si="25"/>
        <v>0.14893333333333331</v>
      </c>
      <c r="Q140" s="106">
        <f t="shared" si="25"/>
        <v>0.48003333333333337</v>
      </c>
      <c r="R140" s="106">
        <f t="shared" si="25"/>
        <v>0.13523333333333332</v>
      </c>
      <c r="S140" s="106">
        <f t="shared" si="25"/>
        <v>0.15543333333333331</v>
      </c>
      <c r="U140" s="6" t="s">
        <v>1659</v>
      </c>
      <c r="V140" s="107">
        <f t="shared" ref="V140:V144" si="27">L140/$L$144*100</f>
        <v>7.9035054145935106</v>
      </c>
      <c r="W140" s="107">
        <f t="shared" si="26"/>
        <v>8.5147578629803888</v>
      </c>
      <c r="X140" s="107">
        <f t="shared" si="26"/>
        <v>5.7083999369610723</v>
      </c>
      <c r="Y140" s="107">
        <f t="shared" si="26"/>
        <v>5.4010851700925313</v>
      </c>
      <c r="Z140" s="107">
        <f t="shared" si="26"/>
        <v>5.0296057815701181</v>
      </c>
      <c r="AA140" s="107">
        <f t="shared" si="26"/>
        <v>16.211135376094738</v>
      </c>
      <c r="AB140" s="107">
        <f t="shared" si="26"/>
        <v>4.5669450885922043</v>
      </c>
      <c r="AC140" s="107">
        <f t="shared" si="26"/>
        <v>5.2491163293333623</v>
      </c>
    </row>
    <row r="141" spans="1:29" x14ac:dyDescent="0.25">
      <c r="A141" t="s">
        <v>1660</v>
      </c>
      <c r="B141" s="106">
        <v>0.37269999999999998</v>
      </c>
      <c r="C141" s="106">
        <v>0.1857</v>
      </c>
      <c r="D141" s="106">
        <v>0.20830000000000001</v>
      </c>
      <c r="E141" s="106">
        <v>0.19020000000000001</v>
      </c>
      <c r="F141" s="106">
        <v>0.20050000000000001</v>
      </c>
      <c r="G141" s="106">
        <v>0.20619999999999999</v>
      </c>
      <c r="H141" s="106">
        <v>0.2036</v>
      </c>
      <c r="I141" s="106">
        <v>0.22850000000000001</v>
      </c>
      <c r="K141" t="s">
        <v>1660</v>
      </c>
      <c r="L141" s="106">
        <f t="shared" si="25"/>
        <v>0.29673333333333329</v>
      </c>
      <c r="M141" s="106">
        <f t="shared" si="25"/>
        <v>0.10973333333333334</v>
      </c>
      <c r="N141" s="106">
        <f t="shared" si="25"/>
        <v>0.13233333333333336</v>
      </c>
      <c r="O141" s="106">
        <f t="shared" si="25"/>
        <v>0.11423333333333334</v>
      </c>
      <c r="P141" s="106">
        <f t="shared" si="25"/>
        <v>0.12453333333333334</v>
      </c>
      <c r="Q141" s="106">
        <f t="shared" si="25"/>
        <v>0.13023333333333331</v>
      </c>
      <c r="R141" s="106">
        <f t="shared" si="25"/>
        <v>0.12763333333333332</v>
      </c>
      <c r="S141" s="106">
        <f t="shared" si="25"/>
        <v>0.15253333333333335</v>
      </c>
      <c r="U141" s="6" t="s">
        <v>1660</v>
      </c>
      <c r="V141" s="107">
        <f t="shared" si="27"/>
        <v>10.020937929171261</v>
      </c>
      <c r="W141" s="107">
        <f t="shared" si="26"/>
        <v>3.705788324290249</v>
      </c>
      <c r="X141" s="107">
        <f t="shared" si="26"/>
        <v>4.4690096134362971</v>
      </c>
      <c r="Y141" s="107">
        <f t="shared" si="26"/>
        <v>3.8577571650494176</v>
      </c>
      <c r="Z141" s="107">
        <f t="shared" si="26"/>
        <v>4.2055969561204041</v>
      </c>
      <c r="AA141" s="107">
        <f t="shared" si="26"/>
        <v>4.3980908210820173</v>
      </c>
      <c r="AB141" s="107">
        <f t="shared" si="26"/>
        <v>4.3102866019767196</v>
      </c>
      <c r="AC141" s="107">
        <f t="shared" si="26"/>
        <v>5.1511808541774551</v>
      </c>
    </row>
    <row r="142" spans="1:29" x14ac:dyDescent="0.25">
      <c r="A142" t="s">
        <v>1661</v>
      </c>
      <c r="B142" s="106">
        <v>0.22309999999999999</v>
      </c>
      <c r="C142" s="106">
        <v>0.20899999999999999</v>
      </c>
      <c r="D142" s="106">
        <v>0.21310000000000001</v>
      </c>
      <c r="E142" s="106">
        <v>0.16</v>
      </c>
      <c r="F142" s="106">
        <v>0.193</v>
      </c>
      <c r="G142" s="106">
        <v>0.21490000000000001</v>
      </c>
      <c r="H142" s="106">
        <v>0.19589999999999999</v>
      </c>
      <c r="I142" s="106">
        <v>0.2135</v>
      </c>
      <c r="K142" t="s">
        <v>1661</v>
      </c>
      <c r="L142" s="106">
        <f t="shared" si="25"/>
        <v>0.14713333333333334</v>
      </c>
      <c r="M142" s="106">
        <f t="shared" si="25"/>
        <v>0.13303333333333334</v>
      </c>
      <c r="N142" s="106">
        <f t="shared" si="25"/>
        <v>0.13713333333333333</v>
      </c>
      <c r="O142" s="106">
        <f t="shared" si="25"/>
        <v>8.4033333333333335E-2</v>
      </c>
      <c r="P142" s="106">
        <f t="shared" si="25"/>
        <v>0.11703333333333334</v>
      </c>
      <c r="Q142" s="106">
        <f t="shared" si="25"/>
        <v>0.13893333333333335</v>
      </c>
      <c r="R142" s="106">
        <f t="shared" si="25"/>
        <v>0.11993333333333332</v>
      </c>
      <c r="S142" s="106">
        <f t="shared" si="25"/>
        <v>0.13753333333333334</v>
      </c>
      <c r="U142" s="6" t="s">
        <v>1661</v>
      </c>
      <c r="V142" s="107">
        <f t="shared" si="27"/>
        <v>4.9688182452664513</v>
      </c>
      <c r="W142" s="107">
        <f t="shared" si="26"/>
        <v>4.4926492108877225</v>
      </c>
      <c r="X142" s="107">
        <f t="shared" si="26"/>
        <v>4.6311097102460765</v>
      </c>
      <c r="Y142" s="107">
        <f t="shared" si="26"/>
        <v>2.8378773892878852</v>
      </c>
      <c r="Z142" s="107">
        <f t="shared" si="26"/>
        <v>3.9523155548551228</v>
      </c>
      <c r="AA142" s="107">
        <f t="shared" si="26"/>
        <v>4.691897246549745</v>
      </c>
      <c r="AB142" s="107">
        <f t="shared" si="26"/>
        <v>4.0502510300110313</v>
      </c>
      <c r="AC142" s="107">
        <f t="shared" si="26"/>
        <v>4.6446180516468916</v>
      </c>
    </row>
    <row r="143" spans="1:29" x14ac:dyDescent="0.25">
      <c r="A143" t="s">
        <v>1662</v>
      </c>
      <c r="B143" s="106">
        <v>0.24490000000000001</v>
      </c>
      <c r="C143" s="106">
        <v>0.16189999999999999</v>
      </c>
      <c r="D143" s="106">
        <v>0.22090000000000001</v>
      </c>
      <c r="E143" s="106">
        <v>0.18959999999999999</v>
      </c>
      <c r="F143" s="106">
        <v>0.2</v>
      </c>
      <c r="G143" s="106">
        <v>0.20880000000000001</v>
      </c>
      <c r="H143" s="106">
        <v>0.1988</v>
      </c>
      <c r="I143" s="106">
        <v>0.2072</v>
      </c>
      <c r="K143" t="s">
        <v>1662</v>
      </c>
      <c r="L143" s="106">
        <f t="shared" si="25"/>
        <v>0.16893333333333332</v>
      </c>
      <c r="M143" s="106">
        <f t="shared" si="25"/>
        <v>8.593333333333332E-2</v>
      </c>
      <c r="N143" s="106">
        <f t="shared" si="25"/>
        <v>0.14493333333333336</v>
      </c>
      <c r="O143" s="106">
        <f t="shared" si="25"/>
        <v>0.11363333333333332</v>
      </c>
      <c r="P143" s="106">
        <f t="shared" si="25"/>
        <v>0.12403333333333334</v>
      </c>
      <c r="Q143" s="106">
        <f t="shared" si="25"/>
        <v>0.13283333333333336</v>
      </c>
      <c r="R143" s="106">
        <f t="shared" si="25"/>
        <v>0.12283333333333334</v>
      </c>
      <c r="S143" s="106">
        <f t="shared" si="25"/>
        <v>0.13123333333333331</v>
      </c>
      <c r="U143" s="6" t="s">
        <v>1662</v>
      </c>
      <c r="V143" s="107">
        <f t="shared" si="27"/>
        <v>5.7050228516108694</v>
      </c>
      <c r="W143" s="107">
        <f t="shared" si="26"/>
        <v>2.9020420109417557</v>
      </c>
      <c r="X143" s="107">
        <f t="shared" si="26"/>
        <v>4.8945223675619705</v>
      </c>
      <c r="Y143" s="107">
        <f t="shared" si="26"/>
        <v>3.8374946529481946</v>
      </c>
      <c r="Z143" s="107">
        <f t="shared" si="26"/>
        <v>4.1887115293693853</v>
      </c>
      <c r="AA143" s="107">
        <f t="shared" si="26"/>
        <v>4.4858950401873159</v>
      </c>
      <c r="AB143" s="107">
        <f t="shared" si="26"/>
        <v>4.1481865051669402</v>
      </c>
      <c r="AC143" s="107">
        <f t="shared" si="26"/>
        <v>4.4318616745840549</v>
      </c>
    </row>
    <row r="144" spans="1:29" x14ac:dyDescent="0.25">
      <c r="A144" t="s">
        <v>1663</v>
      </c>
      <c r="B144" s="106">
        <v>3.0371000000000001</v>
      </c>
      <c r="C144" s="106">
        <v>0.2021</v>
      </c>
      <c r="D144" s="106">
        <v>0.2026</v>
      </c>
      <c r="E144" s="106">
        <v>0.19800000000000001</v>
      </c>
      <c r="F144" s="106">
        <v>0.21240000000000001</v>
      </c>
      <c r="G144" s="106">
        <v>0.43969999999999998</v>
      </c>
      <c r="H144" s="106">
        <v>0.2036</v>
      </c>
      <c r="I144" s="106">
        <v>0.22020000000000001</v>
      </c>
      <c r="K144" t="s">
        <v>1663</v>
      </c>
      <c r="L144" s="106">
        <f t="shared" si="25"/>
        <v>2.9611333333333336</v>
      </c>
      <c r="M144" s="106">
        <f t="shared" si="25"/>
        <v>0.12613333333333332</v>
      </c>
      <c r="N144" s="106">
        <f t="shared" si="25"/>
        <v>0.12663333333333332</v>
      </c>
      <c r="O144" s="106">
        <f t="shared" si="25"/>
        <v>0.12203333333333334</v>
      </c>
      <c r="P144" s="106">
        <f t="shared" si="25"/>
        <v>0.13643333333333335</v>
      </c>
      <c r="Q144" s="106">
        <f t="shared" si="25"/>
        <v>0.3637333333333333</v>
      </c>
      <c r="R144" s="106">
        <f t="shared" si="25"/>
        <v>0.12763333333333332</v>
      </c>
      <c r="S144" s="106">
        <f t="shared" si="25"/>
        <v>0.14423333333333332</v>
      </c>
      <c r="U144" s="6" t="s">
        <v>1663</v>
      </c>
      <c r="V144" s="6">
        <f t="shared" si="27"/>
        <v>100</v>
      </c>
      <c r="W144" s="107">
        <f t="shared" si="26"/>
        <v>4.2596303217236633</v>
      </c>
      <c r="X144" s="107">
        <f t="shared" si="26"/>
        <v>4.2765157484746821</v>
      </c>
      <c r="Y144" s="107">
        <f t="shared" si="26"/>
        <v>4.1211698223653102</v>
      </c>
      <c r="Z144" s="107">
        <f t="shared" si="26"/>
        <v>4.6074701127946511</v>
      </c>
      <c r="AA144" s="107">
        <f t="shared" si="26"/>
        <v>12.283585113807774</v>
      </c>
      <c r="AB144" s="107">
        <f t="shared" si="26"/>
        <v>4.3102866019767196</v>
      </c>
      <c r="AC144" s="107">
        <f t="shared" si="26"/>
        <v>4.8708827701105424</v>
      </c>
    </row>
    <row r="145" spans="1:29" x14ac:dyDescent="0.25">
      <c r="A145" t="s">
        <v>1664</v>
      </c>
      <c r="B145" s="106">
        <v>7.46E-2</v>
      </c>
      <c r="C145" s="106">
        <v>7.5700000000000003E-2</v>
      </c>
      <c r="D145" s="106">
        <v>7.7600000000000002E-2</v>
      </c>
      <c r="E145" s="106">
        <v>4</v>
      </c>
      <c r="F145" s="106">
        <v>3.3056000000000001</v>
      </c>
      <c r="G145" s="106">
        <f>AVERAGE(B145:D145)</f>
        <v>7.5966666666666668E-2</v>
      </c>
      <c r="H145" s="106"/>
      <c r="I145" s="10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A146" t="s">
        <v>1665</v>
      </c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B147" s="6"/>
      <c r="C147" s="6"/>
      <c r="D147" s="6"/>
      <c r="E147" s="6"/>
      <c r="F147" s="6"/>
      <c r="G147" s="6"/>
      <c r="H147" s="6"/>
      <c r="I147" s="6"/>
      <c r="L147" s="6"/>
      <c r="M147" s="6"/>
      <c r="N147" s="6"/>
      <c r="O147" s="6"/>
      <c r="P147" s="6"/>
      <c r="Q147" s="6"/>
      <c r="R147" s="6"/>
      <c r="S147" s="6"/>
    </row>
    <row r="148" spans="1:29" x14ac:dyDescent="0.25"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A149" s="7" t="str">
        <f>A67</f>
        <v>MW 1072-43</v>
      </c>
      <c r="B149" s="6"/>
      <c r="C149" s="6"/>
      <c r="D149" s="6"/>
      <c r="E149" s="6"/>
      <c r="F149" s="6"/>
      <c r="G149" s="6"/>
      <c r="H149" s="6"/>
      <c r="I149" s="6"/>
      <c r="K149" t="s">
        <v>1788</v>
      </c>
      <c r="L149" s="6"/>
      <c r="M149" s="6"/>
      <c r="N149" s="6"/>
      <c r="O149" s="6"/>
      <c r="P149" s="6"/>
      <c r="Q149" s="6"/>
      <c r="R149" s="6"/>
      <c r="S149" s="6"/>
      <c r="U149" t="s">
        <v>1791</v>
      </c>
    </row>
    <row r="150" spans="1:29" x14ac:dyDescent="0.25">
      <c r="A150" t="s">
        <v>1789</v>
      </c>
      <c r="B150" s="6"/>
      <c r="C150" s="6"/>
      <c r="D150" s="6"/>
      <c r="E150" s="6"/>
      <c r="F150" s="6"/>
      <c r="G150" s="6"/>
      <c r="H150" s="6"/>
      <c r="I150" s="6"/>
      <c r="L150" s="6"/>
      <c r="M150" s="6"/>
      <c r="N150" s="6"/>
      <c r="O150" s="6"/>
      <c r="P150" s="6"/>
      <c r="Q150" s="6"/>
      <c r="R150" s="6"/>
      <c r="S150" s="6"/>
    </row>
    <row r="151" spans="1:29" x14ac:dyDescent="0.25">
      <c r="B151" s="6">
        <v>1</v>
      </c>
      <c r="C151" s="6">
        <v>2</v>
      </c>
      <c r="D151" s="6">
        <v>3</v>
      </c>
      <c r="E151" s="6">
        <v>4</v>
      </c>
      <c r="F151" s="6">
        <v>5</v>
      </c>
      <c r="G151" s="6">
        <v>6</v>
      </c>
      <c r="H151" s="6">
        <v>7</v>
      </c>
      <c r="I151" s="6">
        <v>8</v>
      </c>
      <c r="L151" s="6">
        <v>1</v>
      </c>
      <c r="M151" s="6">
        <v>2</v>
      </c>
      <c r="N151" s="6">
        <v>3</v>
      </c>
      <c r="O151" s="6">
        <v>4</v>
      </c>
      <c r="P151" s="6">
        <v>5</v>
      </c>
      <c r="Q151" s="6">
        <v>6</v>
      </c>
      <c r="R151" s="6">
        <v>7</v>
      </c>
      <c r="S151" s="6">
        <v>8</v>
      </c>
      <c r="V151" s="6">
        <v>1</v>
      </c>
      <c r="W151" s="6">
        <v>2</v>
      </c>
      <c r="X151" s="6">
        <v>3</v>
      </c>
      <c r="Y151" s="6">
        <v>4</v>
      </c>
      <c r="Z151" s="6">
        <v>5</v>
      </c>
      <c r="AA151" s="6">
        <v>6</v>
      </c>
      <c r="AB151" s="6">
        <v>7</v>
      </c>
      <c r="AC151" s="6">
        <v>8</v>
      </c>
    </row>
    <row r="152" spans="1:29" x14ac:dyDescent="0.25">
      <c r="A152" t="s">
        <v>1658</v>
      </c>
      <c r="B152" s="106">
        <v>0.2319</v>
      </c>
      <c r="C152" s="106">
        <v>0.8044</v>
      </c>
      <c r="D152" s="106">
        <v>0.2266</v>
      </c>
      <c r="E152" s="106">
        <v>0.23760000000000001</v>
      </c>
      <c r="F152" s="106">
        <v>0.23599999999999999</v>
      </c>
      <c r="G152" s="106">
        <v>0.1988</v>
      </c>
      <c r="H152" s="106">
        <v>0.19309999999999999</v>
      </c>
      <c r="I152" s="106">
        <v>0.22359999999999999</v>
      </c>
      <c r="K152" t="s">
        <v>1658</v>
      </c>
      <c r="L152" s="106">
        <f t="shared" ref="L152:S157" si="28">B152-$G$158</f>
        <v>0.1532</v>
      </c>
      <c r="M152" s="106">
        <f t="shared" si="28"/>
        <v>0.72570000000000001</v>
      </c>
      <c r="N152" s="106">
        <f t="shared" si="28"/>
        <v>0.14789999999999998</v>
      </c>
      <c r="O152" s="106">
        <f t="shared" si="28"/>
        <v>0.15889999999999999</v>
      </c>
      <c r="P152" s="106">
        <f t="shared" si="28"/>
        <v>0.1573</v>
      </c>
      <c r="Q152" s="106">
        <f t="shared" si="28"/>
        <v>0.1201</v>
      </c>
      <c r="R152" s="106">
        <f t="shared" si="28"/>
        <v>0.11439999999999999</v>
      </c>
      <c r="S152" s="106">
        <f t="shared" si="28"/>
        <v>0.14489999999999997</v>
      </c>
      <c r="U152" s="6" t="s">
        <v>1658</v>
      </c>
      <c r="V152" s="107">
        <f>L152/$L$157*100</f>
        <v>5.4059776280038117</v>
      </c>
      <c r="W152" s="107">
        <f t="shared" ref="W152:AC157" si="29">M152/$L$157*100</f>
        <v>25.607819612548084</v>
      </c>
      <c r="X152" s="107">
        <f t="shared" si="29"/>
        <v>5.2189562087582475</v>
      </c>
      <c r="Y152" s="107">
        <f t="shared" si="29"/>
        <v>5.6071138713433788</v>
      </c>
      <c r="Z152" s="107">
        <f t="shared" si="29"/>
        <v>5.5506545749673597</v>
      </c>
      <c r="AA152" s="107">
        <f t="shared" si="29"/>
        <v>4.2379759342249201</v>
      </c>
      <c r="AB152" s="107">
        <f t="shared" si="29"/>
        <v>4.0368396908853521</v>
      </c>
      <c r="AC152" s="107">
        <f t="shared" si="29"/>
        <v>5.1130950280532117</v>
      </c>
    </row>
    <row r="153" spans="1:29" x14ac:dyDescent="0.25">
      <c r="A153" t="s">
        <v>1659</v>
      </c>
      <c r="B153" s="106">
        <v>0.247</v>
      </c>
      <c r="C153" s="106">
        <v>0.34179999999999999</v>
      </c>
      <c r="D153" s="106">
        <v>0.25979999999999998</v>
      </c>
      <c r="E153" s="106">
        <v>0.249</v>
      </c>
      <c r="F153" s="106">
        <v>0.24640000000000001</v>
      </c>
      <c r="G153" s="106">
        <v>0.2099</v>
      </c>
      <c r="H153" s="106">
        <v>0.21690000000000001</v>
      </c>
      <c r="I153" s="106">
        <v>0.21390000000000001</v>
      </c>
      <c r="K153" t="s">
        <v>1659</v>
      </c>
      <c r="L153" s="106">
        <f t="shared" si="28"/>
        <v>0.16830000000000001</v>
      </c>
      <c r="M153" s="106">
        <f t="shared" si="28"/>
        <v>0.2631</v>
      </c>
      <c r="N153" s="106">
        <f t="shared" si="28"/>
        <v>0.18109999999999998</v>
      </c>
      <c r="O153" s="106">
        <f t="shared" si="28"/>
        <v>0.17030000000000001</v>
      </c>
      <c r="P153" s="106">
        <f t="shared" si="28"/>
        <v>0.16770000000000002</v>
      </c>
      <c r="Q153" s="106">
        <f t="shared" si="28"/>
        <v>0.13119999999999998</v>
      </c>
      <c r="R153" s="106">
        <f t="shared" si="28"/>
        <v>0.13819999999999999</v>
      </c>
      <c r="S153" s="106">
        <f t="shared" si="28"/>
        <v>0.13519999999999999</v>
      </c>
      <c r="U153" s="6" t="s">
        <v>1659</v>
      </c>
      <c r="V153" s="107">
        <f t="shared" ref="V153:AC157" si="30">L153/$L$157*100</f>
        <v>5.9388122375524901</v>
      </c>
      <c r="W153" s="107">
        <f t="shared" si="29"/>
        <v>9.2840255478316109</v>
      </c>
      <c r="X153" s="107">
        <f t="shared" si="29"/>
        <v>6.3904866085606402</v>
      </c>
      <c r="Y153" s="107">
        <f t="shared" si="29"/>
        <v>6.009386358022514</v>
      </c>
      <c r="Z153" s="107">
        <f t="shared" si="29"/>
        <v>5.9176400014114829</v>
      </c>
      <c r="AA153" s="107">
        <f t="shared" si="29"/>
        <v>4.62966230283355</v>
      </c>
      <c r="AB153" s="107">
        <f t="shared" si="29"/>
        <v>4.8766717244786335</v>
      </c>
      <c r="AC153" s="107">
        <f t="shared" si="29"/>
        <v>4.7708105437735977</v>
      </c>
    </row>
    <row r="154" spans="1:29" x14ac:dyDescent="0.25">
      <c r="A154" t="s">
        <v>1660</v>
      </c>
      <c r="B154" s="106">
        <v>0.24640000000000001</v>
      </c>
      <c r="C154" s="106">
        <v>0.23280000000000001</v>
      </c>
      <c r="D154" s="106">
        <v>0.20150000000000001</v>
      </c>
      <c r="E154" s="106">
        <v>0.221</v>
      </c>
      <c r="F154" s="106">
        <v>0.21579999999999999</v>
      </c>
      <c r="G154" s="106">
        <v>0.18870000000000001</v>
      </c>
      <c r="H154" s="106">
        <v>0.1966</v>
      </c>
      <c r="I154" s="106">
        <v>0.2228</v>
      </c>
      <c r="K154" t="s">
        <v>1660</v>
      </c>
      <c r="L154" s="106">
        <f t="shared" si="28"/>
        <v>0.16770000000000002</v>
      </c>
      <c r="M154" s="106">
        <f t="shared" si="28"/>
        <v>0.15410000000000001</v>
      </c>
      <c r="N154" s="106">
        <f t="shared" si="28"/>
        <v>0.12280000000000001</v>
      </c>
      <c r="O154" s="106">
        <f t="shared" si="28"/>
        <v>0.14229999999999998</v>
      </c>
      <c r="P154" s="106">
        <f t="shared" si="28"/>
        <v>0.1371</v>
      </c>
      <c r="Q154" s="106">
        <f t="shared" si="28"/>
        <v>0.11</v>
      </c>
      <c r="R154" s="106">
        <f t="shared" si="28"/>
        <v>0.11789999999999999</v>
      </c>
      <c r="S154" s="106">
        <f t="shared" si="28"/>
        <v>0.14410000000000001</v>
      </c>
      <c r="U154" s="6" t="s">
        <v>1660</v>
      </c>
      <c r="V154" s="107">
        <f t="shared" si="30"/>
        <v>5.9176400014114829</v>
      </c>
      <c r="W154" s="107">
        <f t="shared" si="30"/>
        <v>5.4377359822153224</v>
      </c>
      <c r="X154" s="107">
        <f t="shared" si="30"/>
        <v>4.3332509968594524</v>
      </c>
      <c r="Y154" s="107">
        <f t="shared" si="30"/>
        <v>5.0213486714421816</v>
      </c>
      <c r="Z154" s="107">
        <f t="shared" si="30"/>
        <v>4.8378559582201213</v>
      </c>
      <c r="AA154" s="107">
        <f t="shared" si="30"/>
        <v>3.8815766258513005</v>
      </c>
      <c r="AB154" s="107">
        <f t="shared" si="30"/>
        <v>4.1603444017078939</v>
      </c>
      <c r="AC154" s="107">
        <f t="shared" si="30"/>
        <v>5.0848653798652039</v>
      </c>
    </row>
    <row r="155" spans="1:29" x14ac:dyDescent="0.25">
      <c r="A155" t="s">
        <v>1661</v>
      </c>
      <c r="B155" s="106">
        <v>0.24129999999999999</v>
      </c>
      <c r="C155" s="106">
        <v>0.21929999999999999</v>
      </c>
      <c r="D155" s="106">
        <v>0.21659999999999999</v>
      </c>
      <c r="E155" s="106">
        <v>0.21260000000000001</v>
      </c>
      <c r="F155" s="106">
        <v>0.22040000000000001</v>
      </c>
      <c r="G155" s="106">
        <v>0.19520000000000001</v>
      </c>
      <c r="H155" s="106">
        <v>0.2034</v>
      </c>
      <c r="I155" s="106">
        <v>0.2276</v>
      </c>
      <c r="K155" t="s">
        <v>1661</v>
      </c>
      <c r="L155" s="106">
        <f t="shared" si="28"/>
        <v>0.16259999999999997</v>
      </c>
      <c r="M155" s="106">
        <f t="shared" si="28"/>
        <v>0.1406</v>
      </c>
      <c r="N155" s="106">
        <f t="shared" si="28"/>
        <v>0.13789999999999997</v>
      </c>
      <c r="O155" s="106">
        <f t="shared" si="28"/>
        <v>0.13390000000000002</v>
      </c>
      <c r="P155" s="106">
        <f t="shared" si="28"/>
        <v>0.14169999999999999</v>
      </c>
      <c r="Q155" s="106">
        <f t="shared" si="28"/>
        <v>0.11650000000000001</v>
      </c>
      <c r="R155" s="106">
        <f t="shared" si="28"/>
        <v>0.12469999999999999</v>
      </c>
      <c r="S155" s="106">
        <f t="shared" si="28"/>
        <v>0.14889999999999998</v>
      </c>
      <c r="U155" s="6" t="s">
        <v>1661</v>
      </c>
      <c r="V155" s="107">
        <f t="shared" si="30"/>
        <v>5.7376759942129212</v>
      </c>
      <c r="W155" s="107">
        <f t="shared" si="30"/>
        <v>4.9613606690426622</v>
      </c>
      <c r="X155" s="107">
        <f t="shared" si="30"/>
        <v>4.866085606408129</v>
      </c>
      <c r="Y155" s="107">
        <f t="shared" si="30"/>
        <v>4.7249373654680831</v>
      </c>
      <c r="Z155" s="107">
        <f t="shared" si="30"/>
        <v>5.0001764353011753</v>
      </c>
      <c r="AA155" s="107">
        <f t="shared" si="30"/>
        <v>4.1109425173788772</v>
      </c>
      <c r="AB155" s="107">
        <f t="shared" si="30"/>
        <v>4.4002964113059742</v>
      </c>
      <c r="AC155" s="107">
        <f t="shared" si="30"/>
        <v>5.2542432689932594</v>
      </c>
    </row>
    <row r="156" spans="1:29" x14ac:dyDescent="0.25">
      <c r="A156" t="s">
        <v>1662</v>
      </c>
      <c r="B156" s="106">
        <v>0.2087</v>
      </c>
      <c r="C156" s="106">
        <v>0.21310000000000001</v>
      </c>
      <c r="D156" s="106">
        <v>0.28710000000000002</v>
      </c>
      <c r="E156" s="106">
        <v>0.2031</v>
      </c>
      <c r="F156" s="106">
        <v>0.21360000000000001</v>
      </c>
      <c r="G156" s="106">
        <v>0.1951</v>
      </c>
      <c r="H156" s="106">
        <v>0.20549999999999999</v>
      </c>
      <c r="I156" s="106">
        <v>0.2243</v>
      </c>
      <c r="K156" t="s">
        <v>1662</v>
      </c>
      <c r="L156" s="106">
        <f t="shared" si="28"/>
        <v>0.13</v>
      </c>
      <c r="M156" s="106">
        <f t="shared" si="28"/>
        <v>0.13440000000000002</v>
      </c>
      <c r="N156" s="106">
        <f t="shared" si="28"/>
        <v>0.20840000000000003</v>
      </c>
      <c r="O156" s="106">
        <f t="shared" si="28"/>
        <v>0.1244</v>
      </c>
      <c r="P156" s="106">
        <f t="shared" si="28"/>
        <v>0.13490000000000002</v>
      </c>
      <c r="Q156" s="106">
        <f t="shared" si="28"/>
        <v>0.11639999999999999</v>
      </c>
      <c r="R156" s="106">
        <f t="shared" si="28"/>
        <v>0.12679999999999997</v>
      </c>
      <c r="S156" s="106">
        <f t="shared" si="28"/>
        <v>0.14560000000000001</v>
      </c>
      <c r="U156" s="6" t="s">
        <v>1662</v>
      </c>
      <c r="V156" s="107">
        <f t="shared" si="30"/>
        <v>4.5873178305515374</v>
      </c>
      <c r="W156" s="107">
        <f t="shared" si="29"/>
        <v>4.742580895585589</v>
      </c>
      <c r="X156" s="107">
        <f t="shared" si="29"/>
        <v>7.3538233529764643</v>
      </c>
      <c r="Y156" s="107">
        <f t="shared" si="29"/>
        <v>4.3897102932354706</v>
      </c>
      <c r="Z156" s="107">
        <f t="shared" si="29"/>
        <v>4.760224425703095</v>
      </c>
      <c r="AA156" s="107">
        <f t="shared" si="29"/>
        <v>4.107413811355376</v>
      </c>
      <c r="AB156" s="107">
        <f t="shared" si="29"/>
        <v>4.4743992377994974</v>
      </c>
      <c r="AC156" s="107">
        <f t="shared" si="29"/>
        <v>5.1377959702177218</v>
      </c>
    </row>
    <row r="157" spans="1:29" x14ac:dyDescent="0.25">
      <c r="A157" t="s">
        <v>1663</v>
      </c>
      <c r="B157" s="106">
        <v>2.9125999999999999</v>
      </c>
      <c r="C157" s="106">
        <v>0.2069</v>
      </c>
      <c r="D157" s="106">
        <v>0.20180000000000001</v>
      </c>
      <c r="E157" s="106">
        <v>0.20660000000000001</v>
      </c>
      <c r="F157" s="106">
        <v>0.21410000000000001</v>
      </c>
      <c r="G157" s="106">
        <v>0.19409999999999999</v>
      </c>
      <c r="H157" s="106">
        <v>0.21329999999999999</v>
      </c>
      <c r="I157" s="106">
        <v>0.2455</v>
      </c>
      <c r="K157" t="s">
        <v>1663</v>
      </c>
      <c r="L157" s="106">
        <f t="shared" si="28"/>
        <v>2.8338999999999999</v>
      </c>
      <c r="M157" s="106">
        <f t="shared" si="28"/>
        <v>0.12819999999999998</v>
      </c>
      <c r="N157" s="106">
        <f t="shared" si="28"/>
        <v>0.1231</v>
      </c>
      <c r="O157" s="106">
        <f t="shared" si="28"/>
        <v>0.12790000000000001</v>
      </c>
      <c r="P157" s="106">
        <f t="shared" si="28"/>
        <v>0.13540000000000002</v>
      </c>
      <c r="Q157" s="106">
        <f t="shared" si="28"/>
        <v>0.11539999999999999</v>
      </c>
      <c r="R157" s="106">
        <f t="shared" si="28"/>
        <v>0.1346</v>
      </c>
      <c r="S157" s="106">
        <f t="shared" si="28"/>
        <v>0.1668</v>
      </c>
      <c r="U157" s="6" t="s">
        <v>1663</v>
      </c>
      <c r="V157" s="6">
        <f t="shared" si="30"/>
        <v>100</v>
      </c>
      <c r="W157" s="107">
        <f t="shared" si="29"/>
        <v>4.523801122128515</v>
      </c>
      <c r="X157" s="107">
        <f t="shared" si="29"/>
        <v>4.3438371149299559</v>
      </c>
      <c r="Y157" s="107">
        <f t="shared" si="29"/>
        <v>4.5132150040580123</v>
      </c>
      <c r="Z157" s="107">
        <f t="shared" si="29"/>
        <v>4.777867955820601</v>
      </c>
      <c r="AA157" s="107">
        <f t="shared" si="29"/>
        <v>4.072126751120364</v>
      </c>
      <c r="AB157" s="107">
        <f t="shared" si="29"/>
        <v>4.7496383076325914</v>
      </c>
      <c r="AC157" s="107">
        <f t="shared" si="29"/>
        <v>5.8858816471999722</v>
      </c>
    </row>
    <row r="158" spans="1:29" x14ac:dyDescent="0.25">
      <c r="A158" t="s">
        <v>1664</v>
      </c>
      <c r="B158" s="106">
        <v>7.6200000000000004E-2</v>
      </c>
      <c r="C158" s="106">
        <v>7.9399999999999998E-2</v>
      </c>
      <c r="D158" s="106">
        <v>8.0500000000000002E-2</v>
      </c>
      <c r="E158" s="106">
        <v>4</v>
      </c>
      <c r="F158" s="106">
        <v>3.0901000000000001</v>
      </c>
      <c r="G158" s="106">
        <f>AVERAGE(B158:D158)</f>
        <v>7.8700000000000006E-2</v>
      </c>
      <c r="H158" s="106"/>
      <c r="I158" s="106"/>
    </row>
    <row r="159" spans="1:29" x14ac:dyDescent="0.25">
      <c r="A159" t="s">
        <v>1665</v>
      </c>
    </row>
    <row r="162" spans="1:19" x14ac:dyDescent="0.25">
      <c r="A162" s="37" t="s">
        <v>1792</v>
      </c>
      <c r="K162" t="s">
        <v>1775</v>
      </c>
    </row>
    <row r="163" spans="1:19" x14ac:dyDescent="0.25">
      <c r="B163">
        <v>1</v>
      </c>
      <c r="C163">
        <v>2</v>
      </c>
      <c r="D163">
        <v>3</v>
      </c>
      <c r="E163">
        <v>4</v>
      </c>
      <c r="F163">
        <v>5</v>
      </c>
      <c r="G163">
        <v>6</v>
      </c>
      <c r="H163">
        <v>7</v>
      </c>
      <c r="I163">
        <v>8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</row>
    <row r="164" spans="1:19" x14ac:dyDescent="0.25">
      <c r="A164" t="s">
        <v>1658</v>
      </c>
      <c r="B164" s="165">
        <f>AVERAGE(V152,V139,V126)</f>
        <v>5.1065197435828358</v>
      </c>
      <c r="C164" s="165">
        <f t="shared" ref="C164:I169" si="31">AVERAGE(W152,W139,W126)</f>
        <v>11.717607121763569</v>
      </c>
      <c r="D164" s="165">
        <f t="shared" si="31"/>
        <v>4.9842398828407051</v>
      </c>
      <c r="E164" s="165">
        <f t="shared" si="31"/>
        <v>4.9565241178249897</v>
      </c>
      <c r="F164" s="165">
        <f t="shared" si="31"/>
        <v>5.1155672826550527</v>
      </c>
      <c r="G164" s="165">
        <f t="shared" si="31"/>
        <v>4.4084833464212849</v>
      </c>
      <c r="H164" s="165">
        <f t="shared" si="31"/>
        <v>3.8521590746108032</v>
      </c>
      <c r="I164" s="165">
        <f t="shared" si="31"/>
        <v>5.0662964575300871</v>
      </c>
      <c r="K164" t="s">
        <v>1658</v>
      </c>
      <c r="L164" s="172">
        <f>STDEV(V152,V139,V126)/SQRT(3)</f>
        <v>0.16035365452628761</v>
      </c>
      <c r="M164" s="172">
        <f t="shared" ref="M164:S169" si="32">STDEV(W152,W139,W126)/SQRT(3)</f>
        <v>6.9454440408658504</v>
      </c>
      <c r="N164" s="172">
        <f t="shared" si="32"/>
        <v>0.14071029185226305</v>
      </c>
      <c r="O164" s="172">
        <f t="shared" si="32"/>
        <v>0.32531742907693795</v>
      </c>
      <c r="P164" s="172">
        <f t="shared" si="32"/>
        <v>0.28441100756127241</v>
      </c>
      <c r="Q164" s="172">
        <f t="shared" si="32"/>
        <v>0.18693073437620947</v>
      </c>
      <c r="R164" s="172">
        <f t="shared" si="32"/>
        <v>0.37800873866007673</v>
      </c>
      <c r="S164" s="172">
        <f t="shared" si="32"/>
        <v>6.2883230339623855E-2</v>
      </c>
    </row>
    <row r="165" spans="1:19" x14ac:dyDescent="0.25">
      <c r="A165" t="s">
        <v>1659</v>
      </c>
      <c r="B165" s="165">
        <f t="shared" ref="B165:I169" si="33">AVERAGE(V153,V140,V127)</f>
        <v>6.8457298365143862</v>
      </c>
      <c r="C165" s="165">
        <f t="shared" si="31"/>
        <v>9.1192202434749223</v>
      </c>
      <c r="D165" s="165">
        <f t="shared" si="31"/>
        <v>6.3133559165492121</v>
      </c>
      <c r="E165" s="165">
        <f t="shared" si="31"/>
        <v>5.9290401854590451</v>
      </c>
      <c r="F165" s="165">
        <f t="shared" si="31"/>
        <v>5.4832321548464362</v>
      </c>
      <c r="G165" s="165">
        <f t="shared" si="31"/>
        <v>8.7225590481371587</v>
      </c>
      <c r="H165" s="165">
        <f t="shared" si="31"/>
        <v>4.9320334714105192</v>
      </c>
      <c r="I165" s="165">
        <f t="shared" si="31"/>
        <v>4.9631965433542504</v>
      </c>
      <c r="K165" t="s">
        <v>1659</v>
      </c>
      <c r="L165" s="172">
        <f t="shared" ref="L165:S169" si="34">STDEV(V153,V140,V127)/SQRT(3)</f>
        <v>0.57215190796832649</v>
      </c>
      <c r="M165" s="172">
        <f t="shared" si="32"/>
        <v>0.31247237274552214</v>
      </c>
      <c r="N165" s="172">
        <f t="shared" si="32"/>
        <v>0.32927202915295994</v>
      </c>
      <c r="O165" s="172">
        <f t="shared" si="32"/>
        <v>0.28447193237404361</v>
      </c>
      <c r="P165" s="172">
        <f t="shared" si="32"/>
        <v>0.25653343364236775</v>
      </c>
      <c r="Q165" s="172">
        <f t="shared" si="32"/>
        <v>3.7496937433923976</v>
      </c>
      <c r="R165" s="172">
        <f t="shared" si="32"/>
        <v>0.22844866742852146</v>
      </c>
      <c r="S165" s="172">
        <f t="shared" si="32"/>
        <v>0.14578012327189924</v>
      </c>
    </row>
    <row r="166" spans="1:19" x14ac:dyDescent="0.25">
      <c r="A166" t="s">
        <v>1660</v>
      </c>
      <c r="B166" s="165">
        <f t="shared" si="33"/>
        <v>6.8860912023805163</v>
      </c>
      <c r="C166" s="165">
        <f t="shared" si="33"/>
        <v>4.4747639809593585</v>
      </c>
      <c r="D166" s="165">
        <f t="shared" si="33"/>
        <v>4.7731140755087784</v>
      </c>
      <c r="E166" s="165">
        <f t="shared" si="33"/>
        <v>4.5756073971460252</v>
      </c>
      <c r="F166" s="165">
        <f t="shared" si="33"/>
        <v>4.4913958770366715</v>
      </c>
      <c r="G166" s="165">
        <f t="shared" si="33"/>
        <v>4.3477519758369167</v>
      </c>
      <c r="H166" s="165">
        <f t="shared" si="33"/>
        <v>4.3809253808521893</v>
      </c>
      <c r="I166" s="165">
        <f t="shared" si="33"/>
        <v>5.0901023353561037</v>
      </c>
      <c r="K166" t="s">
        <v>1660</v>
      </c>
      <c r="L166" s="172">
        <f t="shared" si="34"/>
        <v>1.6051184433674117</v>
      </c>
      <c r="M166" s="172">
        <f t="shared" si="34"/>
        <v>0.50929251867429648</v>
      </c>
      <c r="N166" s="172">
        <f t="shared" si="34"/>
        <v>0.37404250058402166</v>
      </c>
      <c r="O166" s="172">
        <f t="shared" si="34"/>
        <v>0.36240803988680215</v>
      </c>
      <c r="P166" s="172">
        <f t="shared" si="34"/>
        <v>0.18502044365218415</v>
      </c>
      <c r="Q166" s="172">
        <f t="shared" si="34"/>
        <v>0.25585590181116652</v>
      </c>
      <c r="R166" s="172">
        <f t="shared" si="34"/>
        <v>0.15190718268203787</v>
      </c>
      <c r="S166" s="172">
        <f t="shared" si="34"/>
        <v>3.3853338977154049E-2</v>
      </c>
    </row>
    <row r="167" spans="1:19" x14ac:dyDescent="0.25">
      <c r="A167" t="s">
        <v>1661</v>
      </c>
      <c r="B167" s="165">
        <f t="shared" si="33"/>
        <v>5.3078805649719945</v>
      </c>
      <c r="C167" s="165">
        <f t="shared" si="33"/>
        <v>4.7404186980586802</v>
      </c>
      <c r="D167" s="165">
        <f t="shared" si="33"/>
        <v>4.7316481970678987</v>
      </c>
      <c r="E167" s="165">
        <f t="shared" si="33"/>
        <v>4.1185550348930517</v>
      </c>
      <c r="F167" s="165">
        <f t="shared" si="33"/>
        <v>4.5488611770125233</v>
      </c>
      <c r="G167" s="165">
        <f t="shared" si="33"/>
        <v>4.2502512121643941</v>
      </c>
      <c r="H167" s="165">
        <f t="shared" si="33"/>
        <v>4.4437277997591513</v>
      </c>
      <c r="I167" s="165">
        <f t="shared" si="33"/>
        <v>4.9143066473061356</v>
      </c>
      <c r="K167" t="s">
        <v>1661</v>
      </c>
      <c r="L167" s="172">
        <f t="shared" si="34"/>
        <v>0.22653913010282065</v>
      </c>
      <c r="M167" s="172">
        <f t="shared" si="34"/>
        <v>0.13596861705310803</v>
      </c>
      <c r="N167" s="172">
        <f t="shared" si="34"/>
        <v>6.991726218710638E-2</v>
      </c>
      <c r="O167" s="172">
        <f t="shared" si="34"/>
        <v>0.64063886533391934</v>
      </c>
      <c r="P167" s="172">
        <f t="shared" si="34"/>
        <v>0.31108519740545931</v>
      </c>
      <c r="Q167" s="172">
        <f t="shared" si="34"/>
        <v>0.22578234321556123</v>
      </c>
      <c r="R167" s="172">
        <f t="shared" si="34"/>
        <v>0.24069309384124965</v>
      </c>
      <c r="S167" s="172">
        <f t="shared" si="34"/>
        <v>0.17945455810758129</v>
      </c>
    </row>
    <row r="168" spans="1:19" x14ac:dyDescent="0.25">
      <c r="A168" t="s">
        <v>1662</v>
      </c>
      <c r="B168" s="165">
        <f t="shared" si="33"/>
        <v>5.0625358582652433</v>
      </c>
      <c r="C168" s="165">
        <f t="shared" si="31"/>
        <v>4.0580388107795846</v>
      </c>
      <c r="D168" s="165">
        <f t="shared" si="31"/>
        <v>5.7742805209714989</v>
      </c>
      <c r="E168" s="165">
        <f t="shared" si="31"/>
        <v>4.2961256280169877</v>
      </c>
      <c r="F168" s="165">
        <f t="shared" si="31"/>
        <v>4.5684029894378257</v>
      </c>
      <c r="G168" s="165">
        <f t="shared" si="31"/>
        <v>4.365732747225521</v>
      </c>
      <c r="H168" s="165">
        <f t="shared" si="31"/>
        <v>4.2206476524121586</v>
      </c>
      <c r="I168" s="165">
        <f t="shared" si="31"/>
        <v>4.8350532025951702</v>
      </c>
      <c r="K168" t="s">
        <v>1662</v>
      </c>
      <c r="L168" s="172">
        <f t="shared" si="34"/>
        <v>0.33331682059415579</v>
      </c>
      <c r="M168" s="172">
        <f t="shared" si="32"/>
        <v>0.581262421434529</v>
      </c>
      <c r="N168" s="172">
        <f t="shared" si="32"/>
        <v>0.79147842285031567</v>
      </c>
      <c r="O168" s="172">
        <f t="shared" si="32"/>
        <v>0.24233560379218469</v>
      </c>
      <c r="P168" s="172">
        <f t="shared" si="32"/>
        <v>0.18984915683404141</v>
      </c>
      <c r="Q168" s="172">
        <f t="shared" si="32"/>
        <v>0.12926388207759748</v>
      </c>
      <c r="R168" s="172">
        <f t="shared" si="32"/>
        <v>0.13070750291423142</v>
      </c>
      <c r="S168" s="172">
        <f t="shared" si="32"/>
        <v>0.20988351732619839</v>
      </c>
    </row>
    <row r="169" spans="1:19" x14ac:dyDescent="0.25">
      <c r="A169" t="s">
        <v>1663</v>
      </c>
      <c r="B169" s="165">
        <f t="shared" si="33"/>
        <v>100</v>
      </c>
      <c r="C169" s="165">
        <f t="shared" si="31"/>
        <v>4.3547330267415605</v>
      </c>
      <c r="D169" s="165">
        <f t="shared" si="31"/>
        <v>4.2820848315846183</v>
      </c>
      <c r="E169" s="165">
        <f t="shared" si="31"/>
        <v>4.3647938041795209</v>
      </c>
      <c r="F169" s="165">
        <f t="shared" si="31"/>
        <v>4.6016998614600277</v>
      </c>
      <c r="G169" s="165">
        <f t="shared" si="31"/>
        <v>7.0044086897090727</v>
      </c>
      <c r="H169" s="165">
        <f t="shared" si="31"/>
        <v>4.5968645957242584</v>
      </c>
      <c r="I169" s="165">
        <f t="shared" si="31"/>
        <v>5.1515045639533348</v>
      </c>
      <c r="K169" t="s">
        <v>1663</v>
      </c>
      <c r="L169">
        <f t="shared" si="34"/>
        <v>0</v>
      </c>
      <c r="M169" s="172">
        <f t="shared" si="32"/>
        <v>8.4753981570130824E-2</v>
      </c>
      <c r="N169" s="172">
        <f t="shared" si="32"/>
        <v>3.4158725517158768E-2</v>
      </c>
      <c r="O169" s="172">
        <f t="shared" si="32"/>
        <v>0.12277694325936679</v>
      </c>
      <c r="P169" s="172">
        <f t="shared" si="32"/>
        <v>0.10341667733446502</v>
      </c>
      <c r="Q169" s="172">
        <f t="shared" si="32"/>
        <v>2.6449919599830642</v>
      </c>
      <c r="R169" s="172">
        <f t="shared" si="32"/>
        <v>0.14339359550384381</v>
      </c>
      <c r="S169" s="172">
        <f t="shared" si="32"/>
        <v>0.37057436371110686</v>
      </c>
    </row>
    <row r="172" spans="1:19" x14ac:dyDescent="0.25">
      <c r="A172" s="7" t="s">
        <v>1795</v>
      </c>
    </row>
    <row r="173" spans="1:19" x14ac:dyDescent="0.25">
      <c r="B173" s="6">
        <v>1</v>
      </c>
      <c r="C173" s="6">
        <v>2</v>
      </c>
      <c r="D173" s="6">
        <v>3</v>
      </c>
      <c r="E173" s="6">
        <v>4</v>
      </c>
      <c r="F173" s="6">
        <v>5</v>
      </c>
      <c r="G173" s="6">
        <v>6</v>
      </c>
      <c r="H173" s="6">
        <v>7</v>
      </c>
      <c r="I173" s="6">
        <v>8</v>
      </c>
      <c r="J173" s="6">
        <v>9</v>
      </c>
      <c r="K173" s="6">
        <v>10</v>
      </c>
      <c r="L173" s="6">
        <v>11</v>
      </c>
      <c r="M173" s="6">
        <v>12</v>
      </c>
    </row>
    <row r="174" spans="1:19" x14ac:dyDescent="0.25">
      <c r="A174" t="s">
        <v>1950</v>
      </c>
      <c r="C174" s="6">
        <v>40</v>
      </c>
      <c r="D174" s="6">
        <v>10</v>
      </c>
      <c r="E174" s="6">
        <v>3</v>
      </c>
      <c r="F174" s="6">
        <v>1</v>
      </c>
      <c r="G174" s="6">
        <v>0.3</v>
      </c>
      <c r="H174" s="6">
        <v>0.1</v>
      </c>
      <c r="I174" s="6">
        <v>0.03</v>
      </c>
    </row>
    <row r="175" spans="1:19" x14ac:dyDescent="0.25">
      <c r="A175" s="6" t="s">
        <v>1658</v>
      </c>
      <c r="B175" s="169" t="s">
        <v>1644</v>
      </c>
      <c r="C175" s="223" t="str">
        <f>D23</f>
        <v>TX003990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69" t="s">
        <v>1807</v>
      </c>
      <c r="K175" s="169" t="s">
        <v>1807</v>
      </c>
      <c r="L175" s="169" t="s">
        <v>1807</v>
      </c>
      <c r="M175" s="169" t="s">
        <v>1807</v>
      </c>
    </row>
    <row r="176" spans="1:19" x14ac:dyDescent="0.25">
      <c r="A176" s="6" t="s">
        <v>1659</v>
      </c>
      <c r="B176" s="169" t="s">
        <v>1644</v>
      </c>
      <c r="C176" s="223" t="str">
        <f t="shared" ref="C176:C180" si="35">D24</f>
        <v>TX006606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69" t="s">
        <v>1807</v>
      </c>
      <c r="K176" s="169" t="s">
        <v>1807</v>
      </c>
      <c r="L176" s="169" t="s">
        <v>1807</v>
      </c>
      <c r="M176" s="169" t="s">
        <v>1807</v>
      </c>
    </row>
    <row r="177" spans="1:29" x14ac:dyDescent="0.25">
      <c r="A177" s="6" t="s">
        <v>1660</v>
      </c>
      <c r="B177" s="169" t="s">
        <v>1644</v>
      </c>
      <c r="C177" s="223" t="str">
        <f t="shared" si="35"/>
        <v>TX001433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69" t="s">
        <v>1807</v>
      </c>
      <c r="K177" s="169" t="s">
        <v>1807</v>
      </c>
      <c r="L177" s="169" t="s">
        <v>1807</v>
      </c>
      <c r="M177" s="169" t="s">
        <v>1807</v>
      </c>
    </row>
    <row r="178" spans="1:29" x14ac:dyDescent="0.25">
      <c r="A178" s="6" t="s">
        <v>1661</v>
      </c>
      <c r="B178" s="169" t="s">
        <v>1686</v>
      </c>
      <c r="C178" s="223" t="str">
        <f t="shared" si="35"/>
        <v>TX003437</v>
      </c>
      <c r="D178" s="224" t="s">
        <v>972</v>
      </c>
      <c r="E178" s="224" t="s">
        <v>972</v>
      </c>
      <c r="F178" s="224" t="s">
        <v>972</v>
      </c>
      <c r="G178" s="224" t="s">
        <v>972</v>
      </c>
      <c r="H178" s="224" t="s">
        <v>972</v>
      </c>
      <c r="I178" s="225" t="s">
        <v>972</v>
      </c>
      <c r="J178" s="169" t="s">
        <v>1807</v>
      </c>
      <c r="K178" s="169" t="s">
        <v>1807</v>
      </c>
      <c r="L178" s="169" t="s">
        <v>1807</v>
      </c>
      <c r="M178" s="169" t="s">
        <v>1807</v>
      </c>
    </row>
    <row r="179" spans="1:29" x14ac:dyDescent="0.25">
      <c r="A179" s="6" t="s">
        <v>1662</v>
      </c>
      <c r="B179" s="169" t="s">
        <v>1686</v>
      </c>
      <c r="C179" s="223" t="str">
        <f t="shared" si="35"/>
        <v>TX002805</v>
      </c>
      <c r="D179" s="224" t="s">
        <v>972</v>
      </c>
      <c r="E179" s="224" t="s">
        <v>972</v>
      </c>
      <c r="F179" s="224" t="s">
        <v>972</v>
      </c>
      <c r="G179" s="224" t="s">
        <v>972</v>
      </c>
      <c r="H179" s="224" t="s">
        <v>972</v>
      </c>
      <c r="I179" s="225" t="s">
        <v>972</v>
      </c>
      <c r="J179" s="169" t="s">
        <v>1807</v>
      </c>
      <c r="K179" s="169" t="s">
        <v>1807</v>
      </c>
      <c r="L179" s="169" t="s">
        <v>1807</v>
      </c>
      <c r="M179" s="169" t="s">
        <v>1807</v>
      </c>
    </row>
    <row r="180" spans="1:29" x14ac:dyDescent="0.25">
      <c r="A180" s="6" t="s">
        <v>1663</v>
      </c>
      <c r="B180" s="169" t="s">
        <v>1687</v>
      </c>
      <c r="C180" s="223" t="str">
        <f t="shared" si="35"/>
        <v>TX002581</v>
      </c>
      <c r="D180" s="224" t="s">
        <v>972</v>
      </c>
      <c r="E180" s="224" t="s">
        <v>972</v>
      </c>
      <c r="F180" s="224" t="s">
        <v>972</v>
      </c>
      <c r="G180" s="224" t="s">
        <v>972</v>
      </c>
      <c r="H180" s="224" t="s">
        <v>972</v>
      </c>
      <c r="I180" s="225" t="s">
        <v>972</v>
      </c>
      <c r="J180" s="169" t="s">
        <v>1807</v>
      </c>
      <c r="K180" s="169" t="s">
        <v>1807</v>
      </c>
      <c r="L180" s="169" t="s">
        <v>1807</v>
      </c>
      <c r="M180" s="169" t="s">
        <v>1807</v>
      </c>
    </row>
    <row r="181" spans="1:29" x14ac:dyDescent="0.25">
      <c r="A181" s="6" t="s">
        <v>1664</v>
      </c>
      <c r="B181" s="218" t="s">
        <v>1808</v>
      </c>
      <c r="C181" s="219"/>
      <c r="D181" s="220"/>
      <c r="E181" s="168" t="s">
        <v>1807</v>
      </c>
      <c r="F181" s="169" t="s">
        <v>1807</v>
      </c>
      <c r="G181" s="169" t="s">
        <v>1807</v>
      </c>
      <c r="H181" s="169" t="s">
        <v>1807</v>
      </c>
      <c r="I181" s="169" t="s">
        <v>1807</v>
      </c>
      <c r="J181" s="169" t="s">
        <v>1807</v>
      </c>
      <c r="K181" s="169" t="s">
        <v>1807</v>
      </c>
      <c r="L181" s="169" t="s">
        <v>1807</v>
      </c>
      <c r="M181" s="169" t="s">
        <v>1807</v>
      </c>
    </row>
    <row r="182" spans="1:29" x14ac:dyDescent="0.25">
      <c r="A182" s="6" t="s">
        <v>1665</v>
      </c>
      <c r="B182" s="169" t="s">
        <v>1807</v>
      </c>
      <c r="C182" s="169" t="s">
        <v>1807</v>
      </c>
      <c r="D182" s="169" t="s">
        <v>1807</v>
      </c>
      <c r="E182" s="169" t="s">
        <v>1807</v>
      </c>
      <c r="F182" s="169" t="s">
        <v>1807</v>
      </c>
      <c r="G182" s="169" t="s">
        <v>1807</v>
      </c>
      <c r="H182" s="169" t="s">
        <v>1807</v>
      </c>
      <c r="I182" s="169" t="s">
        <v>1807</v>
      </c>
      <c r="J182" s="169" t="s">
        <v>1807</v>
      </c>
      <c r="K182" s="169" t="s">
        <v>1807</v>
      </c>
      <c r="L182" s="169" t="s">
        <v>1807</v>
      </c>
      <c r="M182" s="169" t="s">
        <v>1807</v>
      </c>
    </row>
    <row r="186" spans="1:29" x14ac:dyDescent="0.25">
      <c r="A186" s="7" t="str">
        <f>A31</f>
        <v>MW 1072-8</v>
      </c>
      <c r="K186" t="s">
        <v>1788</v>
      </c>
    </row>
    <row r="187" spans="1:29" x14ac:dyDescent="0.25">
      <c r="A187" s="41" t="s">
        <v>1796</v>
      </c>
    </row>
    <row r="188" spans="1:29" x14ac:dyDescent="0.25">
      <c r="U188" t="s">
        <v>1798</v>
      </c>
    </row>
    <row r="189" spans="1:29" x14ac:dyDescent="0.25">
      <c r="B189" s="6">
        <v>1</v>
      </c>
      <c r="C189" s="6">
        <v>2</v>
      </c>
      <c r="D189" s="6">
        <v>3</v>
      </c>
      <c r="E189" s="6">
        <v>4</v>
      </c>
      <c r="F189" s="6">
        <v>5</v>
      </c>
      <c r="G189" s="6">
        <v>6</v>
      </c>
      <c r="H189" s="6">
        <v>7</v>
      </c>
      <c r="I189" s="6">
        <v>8</v>
      </c>
      <c r="L189" s="6">
        <v>1</v>
      </c>
      <c r="M189" s="6">
        <v>2</v>
      </c>
      <c r="N189" s="6">
        <v>3</v>
      </c>
      <c r="O189" s="6">
        <v>4</v>
      </c>
      <c r="P189" s="6">
        <v>5</v>
      </c>
      <c r="Q189" s="6">
        <v>6</v>
      </c>
      <c r="R189" s="6">
        <v>7</v>
      </c>
      <c r="S189" s="6">
        <v>8</v>
      </c>
      <c r="V189" s="6">
        <v>1</v>
      </c>
      <c r="W189" s="6">
        <v>2</v>
      </c>
      <c r="X189" s="6">
        <v>3</v>
      </c>
      <c r="Y189" s="6">
        <v>4</v>
      </c>
      <c r="Z189" s="6">
        <v>5</v>
      </c>
      <c r="AA189" s="6">
        <v>6</v>
      </c>
      <c r="AB189" s="6">
        <v>7</v>
      </c>
      <c r="AC189" s="6">
        <v>8</v>
      </c>
    </row>
    <row r="190" spans="1:29" x14ac:dyDescent="0.25">
      <c r="A190" t="s">
        <v>1658</v>
      </c>
      <c r="B190" s="6">
        <v>38490</v>
      </c>
      <c r="C190" s="6">
        <v>42726</v>
      </c>
      <c r="D190" s="6">
        <v>41308</v>
      </c>
      <c r="E190" s="6">
        <v>44541</v>
      </c>
      <c r="F190" s="6">
        <v>43878</v>
      </c>
      <c r="G190" s="6">
        <v>47873</v>
      </c>
      <c r="H190" s="6">
        <v>43795</v>
      </c>
      <c r="I190" s="6">
        <v>48464</v>
      </c>
      <c r="K190" t="s">
        <v>1658</v>
      </c>
      <c r="L190" s="109">
        <f>B190-$E$196</f>
        <v>31209.333333333332</v>
      </c>
      <c r="M190" s="109">
        <f t="shared" ref="M190:S195" si="36">C190-$E$196</f>
        <v>35445.333333333336</v>
      </c>
      <c r="N190" s="109">
        <f t="shared" si="36"/>
        <v>34027.333333333336</v>
      </c>
      <c r="O190" s="109">
        <f t="shared" si="36"/>
        <v>37260.333333333336</v>
      </c>
      <c r="P190" s="109">
        <f t="shared" si="36"/>
        <v>36597.333333333336</v>
      </c>
      <c r="Q190" s="109">
        <f t="shared" si="36"/>
        <v>40592.333333333336</v>
      </c>
      <c r="R190" s="109">
        <f t="shared" si="36"/>
        <v>36514.333333333336</v>
      </c>
      <c r="S190" s="109">
        <f t="shared" si="36"/>
        <v>41183.333333333336</v>
      </c>
      <c r="U190" s="6" t="s">
        <v>1658</v>
      </c>
      <c r="V190" s="108">
        <f>L190/$O$196*100</f>
        <v>92.372655610256601</v>
      </c>
      <c r="W190" s="108">
        <f t="shared" ref="W190:AC195" si="37">M190/$O$196*100</f>
        <v>104.91026943833306</v>
      </c>
      <c r="X190" s="108">
        <f t="shared" si="37"/>
        <v>100.7133061691611</v>
      </c>
      <c r="Y190" s="108">
        <f t="shared" si="37"/>
        <v>110.28226403180774</v>
      </c>
      <c r="Z190" s="108">
        <f t="shared" si="37"/>
        <v>108.31993212245582</v>
      </c>
      <c r="AA190" s="108">
        <f t="shared" si="37"/>
        <v>120.14423978137117</v>
      </c>
      <c r="AB190" s="108">
        <f t="shared" si="37"/>
        <v>108.0742706617074</v>
      </c>
      <c r="AC190" s="108">
        <f t="shared" si="37"/>
        <v>121.89346777296539</v>
      </c>
    </row>
    <row r="191" spans="1:29" x14ac:dyDescent="0.25">
      <c r="A191" t="s">
        <v>1659</v>
      </c>
      <c r="B191" s="6">
        <v>42263</v>
      </c>
      <c r="C191" s="6">
        <v>38465</v>
      </c>
      <c r="D191" s="6">
        <v>39554</v>
      </c>
      <c r="E191" s="6">
        <v>44069</v>
      </c>
      <c r="F191" s="6">
        <v>41899</v>
      </c>
      <c r="G191" s="6">
        <v>43816</v>
      </c>
      <c r="H191" s="6">
        <v>43452</v>
      </c>
      <c r="I191" s="6">
        <v>44380</v>
      </c>
      <c r="K191" t="s">
        <v>1659</v>
      </c>
      <c r="L191" s="109">
        <f t="shared" ref="L191:L195" si="38">B191-$E$196</f>
        <v>34982.333333333336</v>
      </c>
      <c r="M191" s="109">
        <f t="shared" si="36"/>
        <v>31184.333333333332</v>
      </c>
      <c r="N191" s="109">
        <f t="shared" si="36"/>
        <v>32273.333333333332</v>
      </c>
      <c r="O191" s="109">
        <f t="shared" si="36"/>
        <v>36788.333333333336</v>
      </c>
      <c r="P191" s="109">
        <f t="shared" si="36"/>
        <v>34618.333333333336</v>
      </c>
      <c r="Q191" s="109">
        <f t="shared" si="36"/>
        <v>36535.333333333336</v>
      </c>
      <c r="R191" s="109">
        <f t="shared" si="36"/>
        <v>36171.333333333336</v>
      </c>
      <c r="S191" s="109">
        <f t="shared" si="36"/>
        <v>37099.333333333336</v>
      </c>
      <c r="U191" s="6" t="s">
        <v>1659</v>
      </c>
      <c r="V191" s="108">
        <f t="shared" ref="V191:V195" si="39">L191/$O$196*100</f>
        <v>103.5398928560858</v>
      </c>
      <c r="W191" s="108">
        <f t="shared" si="37"/>
        <v>92.29866119436852</v>
      </c>
      <c r="X191" s="108">
        <f t="shared" si="37"/>
        <v>95.521857950453324</v>
      </c>
      <c r="Y191" s="108">
        <f t="shared" si="37"/>
        <v>108.88524945984076</v>
      </c>
      <c r="Z191" s="108">
        <f t="shared" si="37"/>
        <v>102.46253416075533</v>
      </c>
      <c r="AA191" s="108">
        <f t="shared" si="37"/>
        <v>108.13642597105337</v>
      </c>
      <c r="AB191" s="108">
        <f t="shared" si="37"/>
        <v>107.05906727572292</v>
      </c>
      <c r="AC191" s="108">
        <f t="shared" si="37"/>
        <v>109.80573999348849</v>
      </c>
    </row>
    <row r="192" spans="1:29" x14ac:dyDescent="0.25">
      <c r="A192" t="s">
        <v>1660</v>
      </c>
      <c r="B192" s="6">
        <v>42448</v>
      </c>
      <c r="C192" s="6">
        <v>41022</v>
      </c>
      <c r="D192" s="6">
        <v>41478</v>
      </c>
      <c r="E192" s="6">
        <v>44875</v>
      </c>
      <c r="F192" s="6">
        <v>42164</v>
      </c>
      <c r="G192" s="6">
        <v>44448</v>
      </c>
      <c r="H192" s="6">
        <v>43239</v>
      </c>
      <c r="I192" s="6">
        <v>43911</v>
      </c>
      <c r="K192" t="s">
        <v>1660</v>
      </c>
      <c r="L192" s="109">
        <f t="shared" si="38"/>
        <v>35167.333333333336</v>
      </c>
      <c r="M192" s="109">
        <f t="shared" si="36"/>
        <v>33741.333333333336</v>
      </c>
      <c r="N192" s="109">
        <f t="shared" si="36"/>
        <v>34197.333333333336</v>
      </c>
      <c r="O192" s="109">
        <f t="shared" si="36"/>
        <v>37594.333333333336</v>
      </c>
      <c r="P192" s="109">
        <f t="shared" si="36"/>
        <v>34883.333333333336</v>
      </c>
      <c r="Q192" s="109">
        <f t="shared" si="36"/>
        <v>37167.333333333336</v>
      </c>
      <c r="R192" s="109">
        <f t="shared" si="36"/>
        <v>35958.333333333336</v>
      </c>
      <c r="S192" s="109">
        <f t="shared" si="36"/>
        <v>36630.333333333336</v>
      </c>
      <c r="U192" s="6" t="s">
        <v>1660</v>
      </c>
      <c r="V192" s="108">
        <f t="shared" si="39"/>
        <v>104.0874515336576</v>
      </c>
      <c r="W192" s="108">
        <f t="shared" si="37"/>
        <v>99.866810051401458</v>
      </c>
      <c r="X192" s="108">
        <f t="shared" si="37"/>
        <v>101.21646819720004</v>
      </c>
      <c r="Y192" s="108">
        <f t="shared" si="37"/>
        <v>111.27082942807249</v>
      </c>
      <c r="Z192" s="108">
        <f t="shared" si="37"/>
        <v>103.246874969169</v>
      </c>
      <c r="AA192" s="108">
        <f t="shared" si="37"/>
        <v>110.00700480470407</v>
      </c>
      <c r="AB192" s="108">
        <f t="shared" si="37"/>
        <v>106.42863485235648</v>
      </c>
      <c r="AC192" s="108">
        <f t="shared" si="37"/>
        <v>108.4176047514281</v>
      </c>
    </row>
    <row r="193" spans="1:29" x14ac:dyDescent="0.25">
      <c r="A193" t="s">
        <v>1661</v>
      </c>
      <c r="B193" s="6">
        <v>44710</v>
      </c>
      <c r="C193" s="6">
        <v>41593</v>
      </c>
      <c r="D193" s="6">
        <v>40996</v>
      </c>
      <c r="E193" s="6">
        <v>42307</v>
      </c>
      <c r="F193" s="6">
        <v>41654</v>
      </c>
      <c r="G193" s="6">
        <v>39131</v>
      </c>
      <c r="H193" s="6">
        <v>43902</v>
      </c>
      <c r="I193" s="6">
        <v>42863</v>
      </c>
      <c r="K193" t="s">
        <v>1661</v>
      </c>
      <c r="L193" s="109">
        <f t="shared" si="38"/>
        <v>37429.333333333336</v>
      </c>
      <c r="M193" s="109">
        <f t="shared" si="36"/>
        <v>34312.333333333336</v>
      </c>
      <c r="N193" s="109">
        <f t="shared" si="36"/>
        <v>33715.333333333336</v>
      </c>
      <c r="O193" s="109">
        <f t="shared" si="36"/>
        <v>35026.333333333336</v>
      </c>
      <c r="P193" s="109">
        <f t="shared" si="36"/>
        <v>34373.333333333336</v>
      </c>
      <c r="Q193" s="109">
        <f t="shared" si="36"/>
        <v>31850.333333333332</v>
      </c>
      <c r="R193" s="109">
        <f t="shared" si="36"/>
        <v>36621.333333333336</v>
      </c>
      <c r="S193" s="109">
        <f t="shared" si="36"/>
        <v>35582.333333333336</v>
      </c>
      <c r="U193" s="6" t="s">
        <v>1661</v>
      </c>
      <c r="V193" s="108">
        <f t="shared" si="39"/>
        <v>110.78246628321115</v>
      </c>
      <c r="W193" s="108">
        <f t="shared" si="37"/>
        <v>101.55684251028522</v>
      </c>
      <c r="X193" s="108">
        <f t="shared" si="37"/>
        <v>99.789855858877857</v>
      </c>
      <c r="Y193" s="108">
        <f t="shared" si="37"/>
        <v>103.67012302804881</v>
      </c>
      <c r="Z193" s="108">
        <f t="shared" si="37"/>
        <v>101.73738888505216</v>
      </c>
      <c r="AA193" s="108">
        <f t="shared" si="37"/>
        <v>94.269872433627</v>
      </c>
      <c r="AB193" s="108">
        <f t="shared" si="37"/>
        <v>108.39096676170838</v>
      </c>
      <c r="AC193" s="108">
        <f t="shared" si="37"/>
        <v>105.31575883739974</v>
      </c>
    </row>
    <row r="194" spans="1:29" x14ac:dyDescent="0.25">
      <c r="A194" t="s">
        <v>1662</v>
      </c>
      <c r="B194" s="6">
        <v>44779</v>
      </c>
      <c r="C194" s="6">
        <v>41404</v>
      </c>
      <c r="D194" s="6">
        <v>42175</v>
      </c>
      <c r="E194" s="6">
        <v>42345</v>
      </c>
      <c r="F194" s="6">
        <v>41680</v>
      </c>
      <c r="G194" s="6">
        <v>42139</v>
      </c>
      <c r="H194" s="6">
        <v>45951</v>
      </c>
      <c r="I194" s="6">
        <v>43897</v>
      </c>
      <c r="K194" t="s">
        <v>1662</v>
      </c>
      <c r="L194" s="109">
        <f t="shared" si="38"/>
        <v>37498.333333333336</v>
      </c>
      <c r="M194" s="109">
        <f t="shared" si="36"/>
        <v>34123.333333333336</v>
      </c>
      <c r="N194" s="109">
        <f t="shared" si="36"/>
        <v>34894.333333333336</v>
      </c>
      <c r="O194" s="109">
        <f t="shared" si="36"/>
        <v>35064.333333333336</v>
      </c>
      <c r="P194" s="109">
        <f t="shared" si="36"/>
        <v>34399.333333333336</v>
      </c>
      <c r="Q194" s="109">
        <f t="shared" si="36"/>
        <v>34858.333333333336</v>
      </c>
      <c r="R194" s="109">
        <f t="shared" si="36"/>
        <v>38670.333333333336</v>
      </c>
      <c r="S194" s="109">
        <f t="shared" si="36"/>
        <v>36616.333333333336</v>
      </c>
      <c r="U194" s="6" t="s">
        <v>1662</v>
      </c>
      <c r="V194" s="108">
        <f t="shared" si="39"/>
        <v>110.98669087106225</v>
      </c>
      <c r="W194" s="108">
        <f t="shared" si="37"/>
        <v>100.99744472617134</v>
      </c>
      <c r="X194" s="108">
        <f t="shared" si="37"/>
        <v>103.27943251215974</v>
      </c>
      <c r="Y194" s="108">
        <f t="shared" si="37"/>
        <v>103.78259454019869</v>
      </c>
      <c r="Z194" s="108">
        <f t="shared" si="37"/>
        <v>101.81434307757576</v>
      </c>
      <c r="AA194" s="108">
        <f t="shared" si="37"/>
        <v>103.1728805532809</v>
      </c>
      <c r="AB194" s="108">
        <f t="shared" si="37"/>
        <v>114.45554908789551</v>
      </c>
      <c r="AC194" s="108">
        <f t="shared" si="37"/>
        <v>108.37616787853077</v>
      </c>
    </row>
    <row r="195" spans="1:29" x14ac:dyDescent="0.25">
      <c r="A195" t="s">
        <v>1663</v>
      </c>
      <c r="B195" s="6">
        <v>9474</v>
      </c>
      <c r="C195" s="6">
        <v>40399</v>
      </c>
      <c r="D195" s="6">
        <v>40600</v>
      </c>
      <c r="E195" s="6">
        <v>40863</v>
      </c>
      <c r="F195" s="6">
        <v>41012</v>
      </c>
      <c r="G195" s="6">
        <v>42834</v>
      </c>
      <c r="H195" s="6">
        <v>44697</v>
      </c>
      <c r="I195" s="6">
        <v>44011</v>
      </c>
      <c r="K195" t="s">
        <v>1663</v>
      </c>
      <c r="L195" s="109">
        <f t="shared" si="38"/>
        <v>2193.333333333333</v>
      </c>
      <c r="M195" s="109">
        <f t="shared" si="36"/>
        <v>33118.333333333336</v>
      </c>
      <c r="N195" s="109">
        <f t="shared" si="36"/>
        <v>33319.333333333336</v>
      </c>
      <c r="O195" s="109">
        <f t="shared" si="36"/>
        <v>33582.333333333336</v>
      </c>
      <c r="P195" s="109">
        <f t="shared" si="36"/>
        <v>33731.333333333336</v>
      </c>
      <c r="Q195" s="109">
        <f t="shared" si="36"/>
        <v>35553.333333333336</v>
      </c>
      <c r="R195" s="109">
        <f t="shared" si="36"/>
        <v>37416.333333333336</v>
      </c>
      <c r="S195" s="109">
        <f t="shared" si="36"/>
        <v>36730.333333333336</v>
      </c>
      <c r="U195" s="6" t="s">
        <v>1663</v>
      </c>
      <c r="V195" s="108">
        <f t="shared" si="39"/>
        <v>6.4917767539143041</v>
      </c>
      <c r="W195" s="108">
        <f t="shared" si="37"/>
        <v>98.022869207470478</v>
      </c>
      <c r="X195" s="108">
        <f t="shared" si="37"/>
        <v>98.617784311210642</v>
      </c>
      <c r="Y195" s="108">
        <f t="shared" si="37"/>
        <v>99.39620556635326</v>
      </c>
      <c r="Z195" s="108">
        <f t="shared" si="37"/>
        <v>99.83721228504622</v>
      </c>
      <c r="AA195" s="108">
        <f t="shared" si="37"/>
        <v>105.22992531496955</v>
      </c>
      <c r="AB195" s="108">
        <f t="shared" si="37"/>
        <v>110.74398918694936</v>
      </c>
      <c r="AC195" s="108">
        <f t="shared" si="37"/>
        <v>108.71358241498041</v>
      </c>
    </row>
    <row r="196" spans="1:29" x14ac:dyDescent="0.25">
      <c r="A196" t="s">
        <v>1664</v>
      </c>
      <c r="B196" s="6">
        <v>7254</v>
      </c>
      <c r="C196" s="6">
        <v>7355</v>
      </c>
      <c r="D196" s="6">
        <v>7233</v>
      </c>
      <c r="E196" s="109">
        <f>AVERAGE(B196:D196)</f>
        <v>7280.666666666667</v>
      </c>
      <c r="F196" s="6"/>
      <c r="G196" s="6"/>
      <c r="H196" s="6"/>
      <c r="I196" s="6"/>
      <c r="L196" s="6"/>
      <c r="M196" s="6"/>
      <c r="N196" s="6"/>
      <c r="O196" s="109">
        <f>AVERAGE(L190:L192)</f>
        <v>33786.333333333336</v>
      </c>
      <c r="P196" s="6"/>
      <c r="Q196" s="6"/>
      <c r="R196" s="6"/>
      <c r="S196" s="6"/>
    </row>
    <row r="197" spans="1:29" x14ac:dyDescent="0.25">
      <c r="A197" t="s">
        <v>1665</v>
      </c>
    </row>
    <row r="200" spans="1:29" x14ac:dyDescent="0.25">
      <c r="A200" s="7" t="str">
        <f>A49</f>
        <v>MW 1072-42</v>
      </c>
      <c r="K200" t="s">
        <v>1788</v>
      </c>
    </row>
    <row r="201" spans="1:29" x14ac:dyDescent="0.25">
      <c r="A201" t="s">
        <v>1796</v>
      </c>
      <c r="U201" t="s">
        <v>1798</v>
      </c>
    </row>
    <row r="202" spans="1:29" x14ac:dyDescent="0.25">
      <c r="B202" s="6">
        <v>1</v>
      </c>
      <c r="C202" s="6">
        <v>2</v>
      </c>
      <c r="D202" s="6">
        <v>3</v>
      </c>
      <c r="E202" s="6">
        <v>4</v>
      </c>
      <c r="F202" s="6">
        <v>5</v>
      </c>
      <c r="G202" s="6">
        <v>6</v>
      </c>
      <c r="H202" s="6">
        <v>7</v>
      </c>
      <c r="I202" s="6">
        <v>8</v>
      </c>
      <c r="L202" s="6">
        <v>1</v>
      </c>
      <c r="M202" s="6">
        <v>2</v>
      </c>
      <c r="N202" s="6">
        <v>3</v>
      </c>
      <c r="O202" s="6">
        <v>4</v>
      </c>
      <c r="P202" s="6">
        <v>5</v>
      </c>
      <c r="Q202" s="6">
        <v>6</v>
      </c>
      <c r="R202" s="6">
        <v>7</v>
      </c>
      <c r="S202" s="6">
        <v>8</v>
      </c>
      <c r="V202" s="6">
        <v>1</v>
      </c>
      <c r="W202" s="6">
        <v>2</v>
      </c>
      <c r="X202" s="6">
        <v>3</v>
      </c>
      <c r="Y202" s="6">
        <v>4</v>
      </c>
      <c r="Z202" s="6">
        <v>5</v>
      </c>
      <c r="AA202" s="6">
        <v>6</v>
      </c>
      <c r="AB202" s="6">
        <v>7</v>
      </c>
      <c r="AC202" s="6">
        <v>8</v>
      </c>
    </row>
    <row r="203" spans="1:29" x14ac:dyDescent="0.25">
      <c r="A203" t="s">
        <v>1658</v>
      </c>
      <c r="B203" s="6">
        <v>40252</v>
      </c>
      <c r="C203" s="6">
        <v>46211</v>
      </c>
      <c r="D203" s="6">
        <v>43244</v>
      </c>
      <c r="E203" s="6">
        <v>45232</v>
      </c>
      <c r="F203" s="6">
        <v>44838</v>
      </c>
      <c r="G203" s="6">
        <v>45215</v>
      </c>
      <c r="H203" s="6">
        <v>45583</v>
      </c>
      <c r="I203" s="6">
        <v>46373</v>
      </c>
      <c r="K203" t="s">
        <v>1658</v>
      </c>
      <c r="L203" s="109">
        <f>B203-$E$209</f>
        <v>31691.333333333336</v>
      </c>
      <c r="M203" s="109">
        <f t="shared" ref="M203:S208" si="40">C203-$E$209</f>
        <v>37650.333333333336</v>
      </c>
      <c r="N203" s="109">
        <f t="shared" si="40"/>
        <v>34683.333333333336</v>
      </c>
      <c r="O203" s="109">
        <f t="shared" si="40"/>
        <v>36671.333333333336</v>
      </c>
      <c r="P203" s="109">
        <f t="shared" si="40"/>
        <v>36277.333333333336</v>
      </c>
      <c r="Q203" s="109">
        <f t="shared" si="40"/>
        <v>36654.333333333336</v>
      </c>
      <c r="R203" s="109">
        <f t="shared" si="40"/>
        <v>37022.333333333336</v>
      </c>
      <c r="S203" s="109">
        <f t="shared" si="40"/>
        <v>37812.333333333336</v>
      </c>
      <c r="U203" s="6" t="s">
        <v>1658</v>
      </c>
      <c r="V203" s="108">
        <f t="shared" ref="V203:AC208" si="41">L203/$O$209*100</f>
        <v>110.71337075249785</v>
      </c>
      <c r="W203" s="108">
        <f t="shared" si="41"/>
        <v>131.53108042015046</v>
      </c>
      <c r="X203" s="108">
        <f t="shared" si="41"/>
        <v>121.1658942171088</v>
      </c>
      <c r="Y203" s="108">
        <f t="shared" si="41"/>
        <v>128.11095325709761</v>
      </c>
      <c r="Z203" s="108">
        <f t="shared" si="41"/>
        <v>126.73451801476583</v>
      </c>
      <c r="AA203" s="108">
        <f t="shared" si="41"/>
        <v>128.05156391923049</v>
      </c>
      <c r="AB203" s="108">
        <f t="shared" si="41"/>
        <v>129.33716840953025</v>
      </c>
      <c r="AC203" s="108">
        <f t="shared" si="41"/>
        <v>132.09702587511936</v>
      </c>
    </row>
    <row r="204" spans="1:29" x14ac:dyDescent="0.25">
      <c r="A204" t="s">
        <v>1659</v>
      </c>
      <c r="B204" s="6">
        <v>34202</v>
      </c>
      <c r="C204" s="6">
        <v>40570</v>
      </c>
      <c r="D204" s="6">
        <v>40655</v>
      </c>
      <c r="E204" s="6">
        <v>43340</v>
      </c>
      <c r="F204" s="6">
        <v>41497</v>
      </c>
      <c r="G204" s="6">
        <v>46138</v>
      </c>
      <c r="H204" s="6">
        <v>42880</v>
      </c>
      <c r="I204" s="6">
        <v>45286</v>
      </c>
      <c r="K204" t="s">
        <v>1659</v>
      </c>
      <c r="L204" s="109">
        <f t="shared" ref="L204:L208" si="42">B204-$E$209</f>
        <v>25641.333333333336</v>
      </c>
      <c r="M204" s="109">
        <f t="shared" si="40"/>
        <v>32009.333333333336</v>
      </c>
      <c r="N204" s="109">
        <f t="shared" si="40"/>
        <v>32094.333333333336</v>
      </c>
      <c r="O204" s="109">
        <f t="shared" si="40"/>
        <v>34779.333333333336</v>
      </c>
      <c r="P204" s="109">
        <f t="shared" si="40"/>
        <v>32936.333333333336</v>
      </c>
      <c r="Q204" s="109">
        <f t="shared" si="40"/>
        <v>37577.333333333336</v>
      </c>
      <c r="R204" s="109">
        <f t="shared" si="40"/>
        <v>34319.333333333336</v>
      </c>
      <c r="S204" s="109">
        <f t="shared" si="40"/>
        <v>36725.333333333336</v>
      </c>
      <c r="U204" s="6" t="s">
        <v>1659</v>
      </c>
      <c r="V204" s="108">
        <f t="shared" si="41"/>
        <v>89.577753452733077</v>
      </c>
      <c r="W204" s="108">
        <f t="shared" si="41"/>
        <v>111.82430071965904</v>
      </c>
      <c r="X204" s="108">
        <f t="shared" si="41"/>
        <v>112.12124740899458</v>
      </c>
      <c r="Y204" s="108">
        <f t="shared" si="41"/>
        <v>121.50126930153482</v>
      </c>
      <c r="Z204" s="108">
        <f t="shared" si="41"/>
        <v>115.06276637864778</v>
      </c>
      <c r="AA204" s="108">
        <f t="shared" si="41"/>
        <v>131.27605561636818</v>
      </c>
      <c r="AB204" s="108">
        <f t="shared" si="41"/>
        <v>119.89426368866015</v>
      </c>
      <c r="AC204" s="108">
        <f t="shared" si="41"/>
        <v>128.29960174208725</v>
      </c>
    </row>
    <row r="205" spans="1:29" x14ac:dyDescent="0.25">
      <c r="A205" t="s">
        <v>1660</v>
      </c>
      <c r="B205" s="6">
        <v>37102</v>
      </c>
      <c r="C205" s="6">
        <v>40931</v>
      </c>
      <c r="D205" s="6">
        <v>41336</v>
      </c>
      <c r="E205" s="6">
        <v>39293</v>
      </c>
      <c r="F205" s="6">
        <v>41285</v>
      </c>
      <c r="G205" s="6">
        <v>42352</v>
      </c>
      <c r="H205" s="6">
        <v>43265</v>
      </c>
      <c r="I205" s="6">
        <v>42805</v>
      </c>
      <c r="K205" t="s">
        <v>1660</v>
      </c>
      <c r="L205" s="109">
        <f t="shared" si="42"/>
        <v>28541.333333333336</v>
      </c>
      <c r="M205" s="109">
        <f t="shared" si="40"/>
        <v>32370.333333333336</v>
      </c>
      <c r="N205" s="109">
        <f t="shared" si="40"/>
        <v>32775.333333333336</v>
      </c>
      <c r="O205" s="109">
        <f t="shared" si="40"/>
        <v>30732.333333333336</v>
      </c>
      <c r="P205" s="109">
        <f t="shared" si="40"/>
        <v>32724.333333333336</v>
      </c>
      <c r="Q205" s="109">
        <f t="shared" si="40"/>
        <v>33791.333333333336</v>
      </c>
      <c r="R205" s="109">
        <f t="shared" si="40"/>
        <v>34704.333333333336</v>
      </c>
      <c r="S205" s="109">
        <f t="shared" si="40"/>
        <v>34244.333333333336</v>
      </c>
      <c r="U205" s="6" t="s">
        <v>1660</v>
      </c>
      <c r="V205" s="108">
        <f t="shared" si="41"/>
        <v>99.708875794769085</v>
      </c>
      <c r="W205" s="108">
        <f t="shared" si="41"/>
        <v>113.08545077671938</v>
      </c>
      <c r="X205" s="108">
        <f t="shared" si="41"/>
        <v>114.50031441414166</v>
      </c>
      <c r="Y205" s="108">
        <f t="shared" si="41"/>
        <v>107.36311339870042</v>
      </c>
      <c r="Z205" s="108">
        <f t="shared" si="41"/>
        <v>114.32214640054032</v>
      </c>
      <c r="AA205" s="108">
        <f t="shared" si="41"/>
        <v>118.04970072431702</v>
      </c>
      <c r="AB205" s="108">
        <f t="shared" si="41"/>
        <v>121.23925751682698</v>
      </c>
      <c r="AC205" s="108">
        <f t="shared" si="41"/>
        <v>119.63225190395231</v>
      </c>
    </row>
    <row r="206" spans="1:29" x14ac:dyDescent="0.25">
      <c r="A206" t="s">
        <v>1661</v>
      </c>
      <c r="B206" s="6">
        <v>37728</v>
      </c>
      <c r="C206" s="6">
        <v>37878</v>
      </c>
      <c r="D206" s="6">
        <v>37007</v>
      </c>
      <c r="E206" s="6">
        <v>37765</v>
      </c>
      <c r="F206" s="6">
        <v>40154</v>
      </c>
      <c r="G206" s="6">
        <v>42315</v>
      </c>
      <c r="H206" s="6">
        <v>43066</v>
      </c>
      <c r="I206" s="6">
        <v>43495</v>
      </c>
      <c r="K206" t="s">
        <v>1661</v>
      </c>
      <c r="L206" s="109">
        <f t="shared" si="42"/>
        <v>29167.333333333336</v>
      </c>
      <c r="M206" s="109">
        <f t="shared" si="40"/>
        <v>29317.333333333336</v>
      </c>
      <c r="N206" s="109">
        <f t="shared" si="40"/>
        <v>28446.333333333336</v>
      </c>
      <c r="O206" s="109">
        <f t="shared" si="40"/>
        <v>29204.333333333336</v>
      </c>
      <c r="P206" s="109">
        <f t="shared" si="40"/>
        <v>31593.333333333336</v>
      </c>
      <c r="Q206" s="109">
        <f t="shared" si="40"/>
        <v>33754.333333333336</v>
      </c>
      <c r="R206" s="109">
        <f t="shared" si="40"/>
        <v>34505.333333333336</v>
      </c>
      <c r="S206" s="109">
        <f t="shared" si="40"/>
        <v>34934.333333333336</v>
      </c>
      <c r="U206" s="6" t="s">
        <v>1661</v>
      </c>
      <c r="V206" s="108">
        <f t="shared" si="41"/>
        <v>101.89580082446375</v>
      </c>
      <c r="W206" s="108">
        <f t="shared" si="41"/>
        <v>102.4198243938794</v>
      </c>
      <c r="X206" s="108">
        <f t="shared" si="41"/>
        <v>99.376994200805839</v>
      </c>
      <c r="Y206" s="108">
        <f t="shared" si="41"/>
        <v>102.02505997158629</v>
      </c>
      <c r="Z206" s="108">
        <f t="shared" si="41"/>
        <v>110.37100868714629</v>
      </c>
      <c r="AA206" s="108">
        <f t="shared" si="41"/>
        <v>117.9204415771945</v>
      </c>
      <c r="AB206" s="108">
        <f t="shared" si="41"/>
        <v>120.54405291473556</v>
      </c>
      <c r="AC206" s="108">
        <f t="shared" si="41"/>
        <v>122.0427603232643</v>
      </c>
    </row>
    <row r="207" spans="1:29" x14ac:dyDescent="0.25">
      <c r="A207" t="s">
        <v>1662</v>
      </c>
      <c r="B207" s="6">
        <v>39797</v>
      </c>
      <c r="C207" s="6">
        <v>40159</v>
      </c>
      <c r="D207" s="6">
        <v>40637</v>
      </c>
      <c r="E207" s="6">
        <v>38465</v>
      </c>
      <c r="F207" s="6">
        <v>40790</v>
      </c>
      <c r="G207" s="6">
        <v>43319</v>
      </c>
      <c r="H207" s="6">
        <v>45649</v>
      </c>
      <c r="I207" s="6">
        <v>43255</v>
      </c>
      <c r="K207" t="s">
        <v>1662</v>
      </c>
      <c r="L207" s="109">
        <f t="shared" si="42"/>
        <v>31236.333333333336</v>
      </c>
      <c r="M207" s="109">
        <f t="shared" si="40"/>
        <v>31598.333333333336</v>
      </c>
      <c r="N207" s="109">
        <f t="shared" si="40"/>
        <v>32076.333333333336</v>
      </c>
      <c r="O207" s="109">
        <f t="shared" si="40"/>
        <v>29904.333333333336</v>
      </c>
      <c r="P207" s="109">
        <f t="shared" si="40"/>
        <v>32229.333333333336</v>
      </c>
      <c r="Q207" s="109">
        <f t="shared" si="40"/>
        <v>34758.333333333336</v>
      </c>
      <c r="R207" s="109">
        <f t="shared" si="40"/>
        <v>37088.333333333336</v>
      </c>
      <c r="S207" s="109">
        <f t="shared" si="40"/>
        <v>34694.333333333336</v>
      </c>
      <c r="U207" s="6" t="s">
        <v>1662</v>
      </c>
      <c r="V207" s="108">
        <f t="shared" si="41"/>
        <v>109.12383259193703</v>
      </c>
      <c r="W207" s="108">
        <f t="shared" si="41"/>
        <v>110.38847613946015</v>
      </c>
      <c r="X207" s="108">
        <f t="shared" si="41"/>
        <v>112.05836458066469</v>
      </c>
      <c r="Y207" s="108">
        <f t="shared" si="41"/>
        <v>104.470503295526</v>
      </c>
      <c r="Z207" s="108">
        <f t="shared" si="41"/>
        <v>112.59286862146867</v>
      </c>
      <c r="AA207" s="108">
        <f t="shared" si="41"/>
        <v>121.42790600181661</v>
      </c>
      <c r="AB207" s="108">
        <f t="shared" si="41"/>
        <v>129.56773878007311</v>
      </c>
      <c r="AC207" s="108">
        <f t="shared" si="41"/>
        <v>121.20432261219926</v>
      </c>
    </row>
    <row r="208" spans="1:29" x14ac:dyDescent="0.25">
      <c r="A208" t="s">
        <v>1663</v>
      </c>
      <c r="B208" s="6">
        <v>10624</v>
      </c>
      <c r="C208" s="6">
        <v>37175</v>
      </c>
      <c r="D208" s="6">
        <v>38601</v>
      </c>
      <c r="E208" s="6">
        <v>41051</v>
      </c>
      <c r="F208" s="6">
        <v>40528</v>
      </c>
      <c r="G208" s="6">
        <v>41888</v>
      </c>
      <c r="H208" s="6">
        <v>44202</v>
      </c>
      <c r="I208" s="6">
        <v>44324</v>
      </c>
      <c r="K208" t="s">
        <v>1663</v>
      </c>
      <c r="L208" s="109">
        <f t="shared" si="42"/>
        <v>2063.3333333333339</v>
      </c>
      <c r="M208" s="109">
        <f t="shared" si="40"/>
        <v>28614.333333333336</v>
      </c>
      <c r="N208" s="109">
        <f t="shared" si="40"/>
        <v>30040.333333333336</v>
      </c>
      <c r="O208" s="109">
        <f t="shared" si="40"/>
        <v>32490.333333333336</v>
      </c>
      <c r="P208" s="109">
        <f t="shared" si="40"/>
        <v>31967.333333333336</v>
      </c>
      <c r="Q208" s="109">
        <f t="shared" si="40"/>
        <v>33327.333333333336</v>
      </c>
      <c r="R208" s="109">
        <f t="shared" si="40"/>
        <v>35641.333333333336</v>
      </c>
      <c r="S208" s="109">
        <f t="shared" si="40"/>
        <v>35763.333333333336</v>
      </c>
      <c r="U208" s="6" t="s">
        <v>1663</v>
      </c>
      <c r="V208" s="108">
        <f t="shared" si="41"/>
        <v>7.2082353215175736</v>
      </c>
      <c r="W208" s="108">
        <f t="shared" si="41"/>
        <v>99.963900598551376</v>
      </c>
      <c r="X208" s="108">
        <f t="shared" si="41"/>
        <v>104.94561799846286</v>
      </c>
      <c r="Y208" s="108">
        <f t="shared" si="41"/>
        <v>113.5046696322519</v>
      </c>
      <c r="Z208" s="108">
        <f t="shared" si="41"/>
        <v>111.67757412022266</v>
      </c>
      <c r="AA208" s="108">
        <f t="shared" si="41"/>
        <v>116.42872114959127</v>
      </c>
      <c r="AB208" s="108">
        <f t="shared" si="41"/>
        <v>124.51265808044344</v>
      </c>
      <c r="AC208" s="108">
        <f t="shared" si="41"/>
        <v>124.9388639169015</v>
      </c>
    </row>
    <row r="209" spans="1:29" x14ac:dyDescent="0.25">
      <c r="A209" t="s">
        <v>1664</v>
      </c>
      <c r="B209" s="6">
        <v>8491</v>
      </c>
      <c r="C209" s="6">
        <v>8644</v>
      </c>
      <c r="D209" s="6">
        <v>8547</v>
      </c>
      <c r="E209" s="109">
        <f>AVERAGE(B209:D209)</f>
        <v>8560.6666666666661</v>
      </c>
      <c r="F209" s="6"/>
      <c r="G209" s="6"/>
      <c r="H209" s="6"/>
      <c r="I209" s="6"/>
      <c r="O209" s="109">
        <f>AVERAGE(L203:L205)</f>
        <v>28624.666666666668</v>
      </c>
    </row>
    <row r="210" spans="1:29" x14ac:dyDescent="0.25">
      <c r="A210" t="s">
        <v>1665</v>
      </c>
    </row>
    <row r="213" spans="1:29" x14ac:dyDescent="0.25">
      <c r="A213" s="7" t="str">
        <f>A67</f>
        <v>MW 1072-43</v>
      </c>
      <c r="K213" t="s">
        <v>1788</v>
      </c>
    </row>
    <row r="214" spans="1:29" x14ac:dyDescent="0.25">
      <c r="A214" t="s">
        <v>1796</v>
      </c>
      <c r="U214" t="s">
        <v>1798</v>
      </c>
    </row>
    <row r="215" spans="1:29" x14ac:dyDescent="0.25">
      <c r="B215" s="6">
        <v>1</v>
      </c>
      <c r="C215" s="6">
        <v>2</v>
      </c>
      <c r="D215" s="6">
        <v>3</v>
      </c>
      <c r="E215" s="6">
        <v>4</v>
      </c>
      <c r="F215" s="6">
        <v>5</v>
      </c>
      <c r="G215" s="6">
        <v>6</v>
      </c>
      <c r="H215" s="6">
        <v>7</v>
      </c>
      <c r="I215" s="6">
        <v>8</v>
      </c>
      <c r="L215" s="6">
        <v>1</v>
      </c>
      <c r="M215" s="6">
        <v>2</v>
      </c>
      <c r="N215" s="6">
        <v>3</v>
      </c>
      <c r="O215" s="6">
        <v>4</v>
      </c>
      <c r="P215" s="6">
        <v>5</v>
      </c>
      <c r="Q215" s="6">
        <v>6</v>
      </c>
      <c r="R215" s="6">
        <v>7</v>
      </c>
      <c r="S215" s="6">
        <v>8</v>
      </c>
      <c r="V215" s="6">
        <v>1</v>
      </c>
      <c r="W215" s="6">
        <v>2</v>
      </c>
      <c r="X215" s="6">
        <v>3</v>
      </c>
      <c r="Y215" s="6">
        <v>4</v>
      </c>
      <c r="Z215" s="6">
        <v>5</v>
      </c>
      <c r="AA215" s="6">
        <v>6</v>
      </c>
      <c r="AB215" s="6">
        <v>7</v>
      </c>
      <c r="AC215" s="6">
        <v>8</v>
      </c>
    </row>
    <row r="216" spans="1:29" x14ac:dyDescent="0.25">
      <c r="A216" t="s">
        <v>1658</v>
      </c>
      <c r="B216" s="6">
        <v>36397</v>
      </c>
      <c r="C216" s="6">
        <v>43014</v>
      </c>
      <c r="D216" s="6">
        <v>38981</v>
      </c>
      <c r="E216" s="6">
        <v>38797</v>
      </c>
      <c r="F216" s="6">
        <v>37501</v>
      </c>
      <c r="G216" s="6">
        <v>35311</v>
      </c>
      <c r="H216" s="6">
        <v>40523</v>
      </c>
      <c r="I216" s="6">
        <v>41803</v>
      </c>
      <c r="K216" t="s">
        <v>1658</v>
      </c>
      <c r="L216" s="109">
        <f>B216-$E$222</f>
        <v>26643.333333333336</v>
      </c>
      <c r="M216" s="109">
        <f t="shared" ref="M216:S221" si="43">C216-$E$222</f>
        <v>33260.333333333336</v>
      </c>
      <c r="N216" s="109">
        <f t="shared" si="43"/>
        <v>29227.333333333336</v>
      </c>
      <c r="O216" s="109">
        <f t="shared" si="43"/>
        <v>29043.333333333336</v>
      </c>
      <c r="P216" s="109">
        <f t="shared" si="43"/>
        <v>27747.333333333336</v>
      </c>
      <c r="Q216" s="109">
        <f t="shared" si="43"/>
        <v>25557.333333333336</v>
      </c>
      <c r="R216" s="109">
        <f t="shared" si="43"/>
        <v>30769.333333333336</v>
      </c>
      <c r="S216" s="109">
        <f t="shared" si="43"/>
        <v>32049.333333333336</v>
      </c>
      <c r="U216" s="6" t="s">
        <v>1658</v>
      </c>
      <c r="V216" s="108">
        <f t="shared" ref="V216:AC221" si="44">L216/$O$222*100</f>
        <v>104.22887842789524</v>
      </c>
      <c r="W216" s="108">
        <f t="shared" si="44"/>
        <v>130.1146217742251</v>
      </c>
      <c r="X216" s="108">
        <f t="shared" si="44"/>
        <v>114.33750179300274</v>
      </c>
      <c r="Y216" s="108">
        <f t="shared" si="44"/>
        <v>113.61769269889292</v>
      </c>
      <c r="Z216" s="108">
        <f t="shared" si="44"/>
        <v>108.54773299255416</v>
      </c>
      <c r="AA216" s="108">
        <f t="shared" si="44"/>
        <v>99.980439970268762</v>
      </c>
      <c r="AB216" s="108">
        <f t="shared" si="44"/>
        <v>120.36981496211877</v>
      </c>
      <c r="AC216" s="108">
        <f t="shared" si="44"/>
        <v>125.37718257331754</v>
      </c>
    </row>
    <row r="217" spans="1:29" x14ac:dyDescent="0.25">
      <c r="A217" t="s">
        <v>1659</v>
      </c>
      <c r="B217" s="6">
        <v>34802</v>
      </c>
      <c r="C217" s="6">
        <v>36648</v>
      </c>
      <c r="D217" s="6">
        <v>34232</v>
      </c>
      <c r="E217" s="6">
        <v>35035</v>
      </c>
      <c r="F217" s="6">
        <v>34503</v>
      </c>
      <c r="G217" s="6">
        <v>38693</v>
      </c>
      <c r="H217" s="6">
        <v>38780</v>
      </c>
      <c r="I217" s="6">
        <v>40623</v>
      </c>
      <c r="K217" t="s">
        <v>1659</v>
      </c>
      <c r="L217" s="109">
        <f t="shared" ref="L217:L221" si="45">B217-$E$222</f>
        <v>25048.333333333336</v>
      </c>
      <c r="M217" s="109">
        <f t="shared" si="43"/>
        <v>26894.333333333336</v>
      </c>
      <c r="N217" s="109">
        <f t="shared" si="43"/>
        <v>24478.333333333336</v>
      </c>
      <c r="O217" s="109">
        <f t="shared" si="43"/>
        <v>25281.333333333336</v>
      </c>
      <c r="P217" s="109">
        <f t="shared" si="43"/>
        <v>24749.333333333336</v>
      </c>
      <c r="Q217" s="109">
        <f t="shared" si="43"/>
        <v>28939.333333333336</v>
      </c>
      <c r="R217" s="109">
        <f t="shared" si="43"/>
        <v>29026.333333333336</v>
      </c>
      <c r="S217" s="109">
        <f t="shared" si="43"/>
        <v>30869.333333333336</v>
      </c>
      <c r="U217" s="6" t="s">
        <v>1659</v>
      </c>
      <c r="V217" s="108">
        <f t="shared" si="44"/>
        <v>97.989228943628007</v>
      </c>
      <c r="W217" s="108">
        <f t="shared" si="44"/>
        <v>105.21079192040372</v>
      </c>
      <c r="X217" s="108">
        <f t="shared" si="44"/>
        <v>95.759385554266046</v>
      </c>
      <c r="Y217" s="108">
        <f t="shared" si="44"/>
        <v>98.900726329104032</v>
      </c>
      <c r="Z217" s="108">
        <f t="shared" si="44"/>
        <v>96.819539165699538</v>
      </c>
      <c r="AA217" s="108">
        <f t="shared" si="44"/>
        <v>113.21084408048301</v>
      </c>
      <c r="AB217" s="108">
        <f t="shared" si="44"/>
        <v>113.55118859780669</v>
      </c>
      <c r="AC217" s="108">
        <f t="shared" si="44"/>
        <v>120.76101555674366</v>
      </c>
    </row>
    <row r="218" spans="1:29" x14ac:dyDescent="0.25">
      <c r="A218" t="s">
        <v>1660</v>
      </c>
      <c r="B218" s="6">
        <v>34749</v>
      </c>
      <c r="C218" s="6">
        <v>31704</v>
      </c>
      <c r="D218" s="6">
        <v>36427</v>
      </c>
      <c r="E218" s="6">
        <v>35000</v>
      </c>
      <c r="F218" s="6">
        <v>34150</v>
      </c>
      <c r="G218" s="6">
        <v>36366</v>
      </c>
      <c r="H218" s="6">
        <v>36023</v>
      </c>
      <c r="I218" s="6">
        <v>39972</v>
      </c>
      <c r="K218" t="s">
        <v>1660</v>
      </c>
      <c r="L218" s="109">
        <f t="shared" si="45"/>
        <v>24995.333333333336</v>
      </c>
      <c r="M218" s="109">
        <f t="shared" si="43"/>
        <v>21950.333333333336</v>
      </c>
      <c r="N218" s="109">
        <f t="shared" si="43"/>
        <v>26673.333333333336</v>
      </c>
      <c r="O218" s="109">
        <f t="shared" si="43"/>
        <v>25246.333333333336</v>
      </c>
      <c r="P218" s="109">
        <f t="shared" si="43"/>
        <v>24396.333333333336</v>
      </c>
      <c r="Q218" s="109">
        <f t="shared" si="43"/>
        <v>26612.333333333336</v>
      </c>
      <c r="R218" s="109">
        <f t="shared" si="43"/>
        <v>26269.333333333336</v>
      </c>
      <c r="S218" s="109">
        <f t="shared" si="43"/>
        <v>30218.333333333336</v>
      </c>
      <c r="U218" s="6" t="s">
        <v>1660</v>
      </c>
      <c r="V218" s="108">
        <f t="shared" si="44"/>
        <v>97.781892628476811</v>
      </c>
      <c r="W218" s="108">
        <f t="shared" si="44"/>
        <v>85.869834522148494</v>
      </c>
      <c r="X218" s="108">
        <f t="shared" si="44"/>
        <v>104.3462386062827</v>
      </c>
      <c r="Y218" s="108">
        <f t="shared" si="44"/>
        <v>98.763806120985322</v>
      </c>
      <c r="Z218" s="108">
        <f t="shared" si="44"/>
        <v>95.438601066673641</v>
      </c>
      <c r="AA218" s="108">
        <f t="shared" si="44"/>
        <v>104.10760624356151</v>
      </c>
      <c r="AB218" s="108">
        <f t="shared" si="44"/>
        <v>102.76578820399808</v>
      </c>
      <c r="AC218" s="108">
        <f t="shared" si="44"/>
        <v>118.21429968573554</v>
      </c>
    </row>
    <row r="219" spans="1:29" x14ac:dyDescent="0.25">
      <c r="A219" t="s">
        <v>1661</v>
      </c>
      <c r="B219" s="6">
        <v>29242</v>
      </c>
      <c r="C219" s="6">
        <v>35403</v>
      </c>
      <c r="D219" s="6">
        <v>31685</v>
      </c>
      <c r="E219" s="6">
        <v>34468</v>
      </c>
      <c r="F219" s="6">
        <v>30281</v>
      </c>
      <c r="G219" s="6">
        <v>35809</v>
      </c>
      <c r="H219" s="6">
        <v>39633</v>
      </c>
      <c r="I219" s="6">
        <v>40154</v>
      </c>
      <c r="K219" t="s">
        <v>1661</v>
      </c>
      <c r="L219" s="109">
        <f t="shared" si="45"/>
        <v>19488.333333333336</v>
      </c>
      <c r="M219" s="109">
        <f t="shared" si="43"/>
        <v>25649.333333333336</v>
      </c>
      <c r="N219" s="109">
        <f t="shared" si="43"/>
        <v>21931.333333333336</v>
      </c>
      <c r="O219" s="109">
        <f t="shared" si="43"/>
        <v>24714.333333333336</v>
      </c>
      <c r="P219" s="109">
        <f t="shared" si="43"/>
        <v>20527.333333333336</v>
      </c>
      <c r="Q219" s="109">
        <f t="shared" si="43"/>
        <v>26055.333333333336</v>
      </c>
      <c r="R219" s="109">
        <f t="shared" si="43"/>
        <v>29879.333333333336</v>
      </c>
      <c r="S219" s="109">
        <f t="shared" si="43"/>
        <v>30400.333333333336</v>
      </c>
      <c r="U219" s="6" t="s">
        <v>1661</v>
      </c>
      <c r="V219" s="108">
        <f t="shared" si="44"/>
        <v>76.238475882483357</v>
      </c>
      <c r="W219" s="108">
        <f t="shared" si="44"/>
        <v>100.34034451732367</v>
      </c>
      <c r="X219" s="108">
        <f t="shared" si="44"/>
        <v>85.795506409169747</v>
      </c>
      <c r="Y219" s="108">
        <f t="shared" si="44"/>
        <v>96.682618957580829</v>
      </c>
      <c r="Z219" s="108">
        <f t="shared" si="44"/>
        <v>80.30305006063611</v>
      </c>
      <c r="AA219" s="108">
        <f t="shared" si="44"/>
        <v>101.92861893150078</v>
      </c>
      <c r="AB219" s="108">
        <f t="shared" si="44"/>
        <v>116.88812966995712</v>
      </c>
      <c r="AC219" s="108">
        <f t="shared" si="44"/>
        <v>118.92628476795286</v>
      </c>
    </row>
    <row r="220" spans="1:29" x14ac:dyDescent="0.25">
      <c r="A220" t="s">
        <v>1662</v>
      </c>
      <c r="B220" s="6">
        <v>35065</v>
      </c>
      <c r="C220" s="6">
        <v>35067</v>
      </c>
      <c r="D220" s="6">
        <v>36540</v>
      </c>
      <c r="E220" s="6">
        <v>35450</v>
      </c>
      <c r="F220" s="6">
        <v>32800</v>
      </c>
      <c r="G220" s="6">
        <v>34407</v>
      </c>
      <c r="H220" s="6">
        <v>37345</v>
      </c>
      <c r="I220" s="6">
        <v>39325</v>
      </c>
      <c r="K220" t="s">
        <v>1662</v>
      </c>
      <c r="L220" s="109">
        <f t="shared" si="45"/>
        <v>25311.333333333336</v>
      </c>
      <c r="M220" s="109">
        <f t="shared" si="43"/>
        <v>25313.333333333336</v>
      </c>
      <c r="N220" s="109">
        <f t="shared" si="43"/>
        <v>26786.333333333336</v>
      </c>
      <c r="O220" s="109">
        <f t="shared" si="43"/>
        <v>25696.333333333336</v>
      </c>
      <c r="P220" s="109">
        <f t="shared" si="43"/>
        <v>23046.333333333336</v>
      </c>
      <c r="Q220" s="109">
        <f t="shared" si="43"/>
        <v>24653.333333333336</v>
      </c>
      <c r="R220" s="109">
        <f t="shared" si="43"/>
        <v>27591.333333333336</v>
      </c>
      <c r="S220" s="109">
        <f t="shared" si="43"/>
        <v>29571.333333333336</v>
      </c>
      <c r="U220" s="6" t="s">
        <v>1662</v>
      </c>
      <c r="V220" s="108">
        <f t="shared" si="44"/>
        <v>99.018086507491503</v>
      </c>
      <c r="W220" s="108">
        <f t="shared" si="44"/>
        <v>99.025910519384013</v>
      </c>
      <c r="X220" s="108">
        <f t="shared" si="44"/>
        <v>104.78829527820884</v>
      </c>
      <c r="Y220" s="108">
        <f t="shared" si="44"/>
        <v>100.52420879679738</v>
      </c>
      <c r="Z220" s="108">
        <f t="shared" si="44"/>
        <v>90.157393039237434</v>
      </c>
      <c r="AA220" s="108">
        <f t="shared" si="44"/>
        <v>96.443986594859638</v>
      </c>
      <c r="AB220" s="108">
        <f t="shared" si="44"/>
        <v>107.93746006493932</v>
      </c>
      <c r="AC220" s="108">
        <f t="shared" si="44"/>
        <v>115.68323183851241</v>
      </c>
    </row>
    <row r="221" spans="1:29" x14ac:dyDescent="0.25">
      <c r="A221" t="s">
        <v>1663</v>
      </c>
      <c r="B221" s="6">
        <v>10850</v>
      </c>
      <c r="C221" s="6">
        <v>34377</v>
      </c>
      <c r="D221" s="6">
        <v>36405</v>
      </c>
      <c r="E221" s="6">
        <v>36925</v>
      </c>
      <c r="F221" s="6">
        <v>30455</v>
      </c>
      <c r="G221" s="6">
        <v>34682</v>
      </c>
      <c r="H221" s="6">
        <v>38822</v>
      </c>
      <c r="I221" s="6">
        <v>37915</v>
      </c>
      <c r="K221" t="s">
        <v>1663</v>
      </c>
      <c r="L221" s="109">
        <f t="shared" si="45"/>
        <v>1096.3333333333339</v>
      </c>
      <c r="M221" s="109">
        <f t="shared" si="43"/>
        <v>24623.333333333336</v>
      </c>
      <c r="N221" s="109">
        <f t="shared" si="43"/>
        <v>26651.333333333336</v>
      </c>
      <c r="O221" s="109">
        <f t="shared" si="43"/>
        <v>27171.333333333336</v>
      </c>
      <c r="P221" s="109">
        <f t="shared" si="43"/>
        <v>20701.333333333336</v>
      </c>
      <c r="Q221" s="109">
        <f t="shared" si="43"/>
        <v>24928.333333333336</v>
      </c>
      <c r="R221" s="109">
        <f t="shared" si="43"/>
        <v>29068.333333333336</v>
      </c>
      <c r="S221" s="109">
        <f t="shared" si="43"/>
        <v>28161.333333333336</v>
      </c>
      <c r="U221" s="6" t="s">
        <v>1663</v>
      </c>
      <c r="V221" s="108">
        <f t="shared" si="44"/>
        <v>4.2888625190710314</v>
      </c>
      <c r="W221" s="108">
        <f t="shared" si="44"/>
        <v>96.326626416472166</v>
      </c>
      <c r="X221" s="108">
        <f t="shared" si="44"/>
        <v>104.26017447546523</v>
      </c>
      <c r="Y221" s="108">
        <f t="shared" si="44"/>
        <v>106.29441756751473</v>
      </c>
      <c r="Z221" s="108">
        <f t="shared" si="44"/>
        <v>80.98373909528344</v>
      </c>
      <c r="AA221" s="108">
        <f t="shared" si="44"/>
        <v>97.51978823007812</v>
      </c>
      <c r="AB221" s="108">
        <f t="shared" si="44"/>
        <v>113.71549284754914</v>
      </c>
      <c r="AC221" s="108">
        <f t="shared" si="44"/>
        <v>110.16730345430126</v>
      </c>
    </row>
    <row r="222" spans="1:29" x14ac:dyDescent="0.25">
      <c r="A222" t="s">
        <v>1664</v>
      </c>
      <c r="B222" s="6">
        <v>8929</v>
      </c>
      <c r="C222" s="6">
        <v>9134</v>
      </c>
      <c r="D222" s="6">
        <v>11198</v>
      </c>
      <c r="E222" s="109">
        <f>AVERAGE(B222:D222)</f>
        <v>9753.6666666666661</v>
      </c>
      <c r="F222" s="6"/>
      <c r="G222" s="6"/>
      <c r="H222" s="6"/>
      <c r="I222" s="6"/>
      <c r="L222" s="6"/>
      <c r="M222" s="6"/>
      <c r="N222" s="6"/>
      <c r="O222" s="109">
        <f>AVERAGE(L216:L218)</f>
        <v>25562.333333333332</v>
      </c>
      <c r="P222" s="6"/>
      <c r="Q222" s="6"/>
      <c r="R222" s="6"/>
      <c r="S222" s="6"/>
    </row>
    <row r="223" spans="1:29" x14ac:dyDescent="0.25">
      <c r="A223" t="s">
        <v>1665</v>
      </c>
    </row>
    <row r="226" spans="1:19" x14ac:dyDescent="0.25">
      <c r="A226" s="37" t="s">
        <v>1797</v>
      </c>
      <c r="K226" t="s">
        <v>1775</v>
      </c>
    </row>
    <row r="227" spans="1:19" x14ac:dyDescent="0.25">
      <c r="B227" s="6">
        <v>1</v>
      </c>
      <c r="C227" s="6">
        <v>2</v>
      </c>
      <c r="D227" s="6">
        <v>3</v>
      </c>
      <c r="E227" s="6">
        <v>4</v>
      </c>
      <c r="F227" s="6">
        <v>5</v>
      </c>
      <c r="G227" s="6">
        <v>6</v>
      </c>
      <c r="H227" s="6">
        <v>7</v>
      </c>
      <c r="I227" s="6">
        <v>8</v>
      </c>
      <c r="L227" s="6">
        <v>1</v>
      </c>
      <c r="M227" s="6">
        <v>2</v>
      </c>
      <c r="N227" s="6">
        <v>3</v>
      </c>
      <c r="O227" s="6">
        <v>4</v>
      </c>
      <c r="P227" s="6">
        <v>5</v>
      </c>
      <c r="Q227" s="6">
        <v>6</v>
      </c>
      <c r="R227" s="6">
        <v>7</v>
      </c>
      <c r="S227" s="6">
        <v>8</v>
      </c>
    </row>
    <row r="228" spans="1:19" x14ac:dyDescent="0.25">
      <c r="A228" t="s">
        <v>1658</v>
      </c>
      <c r="B228" s="108">
        <f t="shared" ref="B228:I233" si="46">AVERAGE(V216,V203,V190)</f>
        <v>102.43830159688325</v>
      </c>
      <c r="C228" s="108">
        <f t="shared" si="46"/>
        <v>122.18532387756953</v>
      </c>
      <c r="D228" s="108">
        <f t="shared" si="46"/>
        <v>112.07223405975755</v>
      </c>
      <c r="E228" s="108">
        <f t="shared" si="46"/>
        <v>117.33696999593276</v>
      </c>
      <c r="F228" s="108">
        <f t="shared" si="46"/>
        <v>114.5340610432586</v>
      </c>
      <c r="G228" s="108">
        <f t="shared" si="46"/>
        <v>116.05874789029015</v>
      </c>
      <c r="H228" s="108">
        <f t="shared" si="46"/>
        <v>119.2604180111188</v>
      </c>
      <c r="I228" s="108">
        <f t="shared" si="46"/>
        <v>126.45589207380077</v>
      </c>
      <c r="K228" t="s">
        <v>1658</v>
      </c>
      <c r="L228" s="107">
        <f t="shared" ref="L228:S233" si="47">STDEV(V216,V203,V190)/SQRT(3)</f>
        <v>5.3696704437369691</v>
      </c>
      <c r="M228" s="107">
        <f t="shared" si="47"/>
        <v>8.6472002826125216</v>
      </c>
      <c r="N228" s="107">
        <f t="shared" si="47"/>
        <v>6.0118124802265935</v>
      </c>
      <c r="O228" s="107">
        <f t="shared" si="47"/>
        <v>5.4723641320791359</v>
      </c>
      <c r="P228" s="107">
        <f t="shared" si="47"/>
        <v>6.1005829241776501</v>
      </c>
      <c r="Q228" s="107">
        <f t="shared" si="47"/>
        <v>8.3569418835192106</v>
      </c>
      <c r="R228" s="107">
        <f t="shared" si="47"/>
        <v>6.1630830043293141</v>
      </c>
      <c r="S228" s="107">
        <f t="shared" si="47"/>
        <v>2.9944871639860984</v>
      </c>
    </row>
    <row r="229" spans="1:19" x14ac:dyDescent="0.25">
      <c r="A229" t="s">
        <v>1659</v>
      </c>
      <c r="B229" s="108">
        <f t="shared" si="46"/>
        <v>97.035625084148975</v>
      </c>
      <c r="C229" s="108">
        <f t="shared" si="46"/>
        <v>103.11125127814375</v>
      </c>
      <c r="D229" s="108">
        <f t="shared" si="46"/>
        <v>101.13416363790463</v>
      </c>
      <c r="E229" s="108">
        <f t="shared" si="46"/>
        <v>109.76241503015986</v>
      </c>
      <c r="F229" s="108">
        <f t="shared" si="46"/>
        <v>104.78161323503423</v>
      </c>
      <c r="G229" s="108">
        <f t="shared" si="46"/>
        <v>117.54110855596819</v>
      </c>
      <c r="H229" s="108">
        <f t="shared" si="46"/>
        <v>113.50150652072993</v>
      </c>
      <c r="I229" s="108">
        <f t="shared" si="46"/>
        <v>119.62211909743979</v>
      </c>
      <c r="K229" t="s">
        <v>1659</v>
      </c>
      <c r="L229" s="107">
        <f t="shared" si="47"/>
        <v>4.0586267965193059</v>
      </c>
      <c r="M229" s="107">
        <f t="shared" si="47"/>
        <v>5.7334894232416858</v>
      </c>
      <c r="N229" s="107">
        <f t="shared" si="47"/>
        <v>5.4939697907601079</v>
      </c>
      <c r="O229" s="107">
        <f t="shared" si="47"/>
        <v>6.5389397774789053</v>
      </c>
      <c r="P229" s="107">
        <f t="shared" si="47"/>
        <v>5.3925080930361933</v>
      </c>
      <c r="Q229" s="107">
        <f t="shared" si="47"/>
        <v>7.0219657231509309</v>
      </c>
      <c r="R229" s="107">
        <f t="shared" si="47"/>
        <v>3.7052853228532943</v>
      </c>
      <c r="S229" s="107">
        <f t="shared" si="47"/>
        <v>5.3690019076433027</v>
      </c>
    </row>
    <row r="230" spans="1:19" x14ac:dyDescent="0.25">
      <c r="A230" t="s">
        <v>1660</v>
      </c>
      <c r="B230" s="108">
        <f t="shared" si="46"/>
        <v>100.52607331896782</v>
      </c>
      <c r="C230" s="108">
        <f t="shared" si="46"/>
        <v>99.607365116756441</v>
      </c>
      <c r="D230" s="108">
        <f t="shared" si="46"/>
        <v>106.68767373920814</v>
      </c>
      <c r="E230" s="108">
        <f t="shared" si="46"/>
        <v>105.79924964925276</v>
      </c>
      <c r="F230" s="108">
        <f t="shared" si="46"/>
        <v>104.33587414546098</v>
      </c>
      <c r="G230" s="108">
        <f t="shared" si="46"/>
        <v>110.72143725752754</v>
      </c>
      <c r="H230" s="108">
        <f t="shared" si="46"/>
        <v>110.14456019106052</v>
      </c>
      <c r="I230" s="108">
        <f t="shared" si="46"/>
        <v>115.42138544703865</v>
      </c>
      <c r="K230" t="s">
        <v>1660</v>
      </c>
      <c r="L230" s="107">
        <f t="shared" si="47"/>
        <v>1.8655541734154677</v>
      </c>
      <c r="M230" s="107">
        <f t="shared" si="47"/>
        <v>7.8575425714109191</v>
      </c>
      <c r="N230" s="107">
        <f t="shared" si="47"/>
        <v>4.0094422488301147</v>
      </c>
      <c r="O230" s="107">
        <f t="shared" si="47"/>
        <v>3.6941692963882429</v>
      </c>
      <c r="P230" s="107">
        <f t="shared" si="47"/>
        <v>5.4783364414915523</v>
      </c>
      <c r="Q230" s="107">
        <f t="shared" si="47"/>
        <v>4.0405573016938261</v>
      </c>
      <c r="R230" s="107">
        <f t="shared" si="47"/>
        <v>5.6472218230183699</v>
      </c>
      <c r="S230" s="107">
        <f t="shared" si="47"/>
        <v>3.5257318458934503</v>
      </c>
    </row>
    <row r="231" spans="1:19" x14ac:dyDescent="0.25">
      <c r="A231" t="s">
        <v>1661</v>
      </c>
      <c r="B231" s="108">
        <f t="shared" si="46"/>
        <v>96.305580996719414</v>
      </c>
      <c r="C231" s="108">
        <f t="shared" si="46"/>
        <v>101.43900380716276</v>
      </c>
      <c r="D231" s="108">
        <f t="shared" si="46"/>
        <v>94.987452156284476</v>
      </c>
      <c r="E231" s="108">
        <f t="shared" si="46"/>
        <v>100.79260065240531</v>
      </c>
      <c r="F231" s="108">
        <f t="shared" si="46"/>
        <v>97.470482544278184</v>
      </c>
      <c r="G231" s="108">
        <f t="shared" si="46"/>
        <v>104.70631098077411</v>
      </c>
      <c r="H231" s="108">
        <f t="shared" si="46"/>
        <v>115.27438311546702</v>
      </c>
      <c r="I231" s="108">
        <f t="shared" si="46"/>
        <v>115.42826797620563</v>
      </c>
      <c r="K231" t="s">
        <v>1661</v>
      </c>
      <c r="L231" s="107">
        <f t="shared" si="47"/>
        <v>10.356314281526862</v>
      </c>
      <c r="M231" s="107">
        <f t="shared" si="47"/>
        <v>0.60317869359343212</v>
      </c>
      <c r="N231" s="107">
        <f t="shared" si="47"/>
        <v>4.5975179408967328</v>
      </c>
      <c r="O231" s="107">
        <f t="shared" si="47"/>
        <v>2.1091483481711029</v>
      </c>
      <c r="P231" s="107">
        <f t="shared" si="47"/>
        <v>8.938221323471538</v>
      </c>
      <c r="Q231" s="107">
        <f t="shared" si="47"/>
        <v>6.967161905302949</v>
      </c>
      <c r="R231" s="107">
        <f t="shared" si="47"/>
        <v>3.5998846841402075</v>
      </c>
      <c r="S231" s="107">
        <f t="shared" si="47"/>
        <v>5.1356672978798645</v>
      </c>
    </row>
    <row r="232" spans="1:19" x14ac:dyDescent="0.25">
      <c r="A232" t="s">
        <v>1662</v>
      </c>
      <c r="B232" s="108">
        <f t="shared" si="46"/>
        <v>106.37620332349694</v>
      </c>
      <c r="C232" s="108">
        <f t="shared" si="46"/>
        <v>103.47061046167182</v>
      </c>
      <c r="D232" s="108">
        <f t="shared" si="46"/>
        <v>106.7086974570111</v>
      </c>
      <c r="E232" s="108">
        <f t="shared" si="46"/>
        <v>102.92576887750734</v>
      </c>
      <c r="F232" s="108">
        <f t="shared" si="46"/>
        <v>101.52153491276061</v>
      </c>
      <c r="G232" s="108">
        <f t="shared" si="46"/>
        <v>107.01492438331906</v>
      </c>
      <c r="H232" s="108">
        <f t="shared" si="46"/>
        <v>117.32024931096932</v>
      </c>
      <c r="I232" s="108">
        <f t="shared" si="46"/>
        <v>115.08790744308082</v>
      </c>
      <c r="K232" t="s">
        <v>1662</v>
      </c>
      <c r="L232" s="107">
        <f t="shared" si="47"/>
        <v>3.7181524332439047</v>
      </c>
      <c r="M232" s="107">
        <f t="shared" si="47"/>
        <v>3.5054427173598848</v>
      </c>
      <c r="N232" s="107">
        <f t="shared" si="47"/>
        <v>2.7100658332789296</v>
      </c>
      <c r="O232" s="107">
        <f t="shared" si="47"/>
        <v>1.2170897980919855</v>
      </c>
      <c r="P232" s="107">
        <f t="shared" si="47"/>
        <v>6.4782184695140863</v>
      </c>
      <c r="Q232" s="107">
        <f t="shared" si="47"/>
        <v>7.4636906158477423</v>
      </c>
      <c r="R232" s="107">
        <f t="shared" si="47"/>
        <v>6.4063021015676931</v>
      </c>
      <c r="S232" s="107">
        <f t="shared" si="47"/>
        <v>3.7151131350912401</v>
      </c>
    </row>
    <row r="233" spans="1:19" x14ac:dyDescent="0.25">
      <c r="A233" t="s">
        <v>1663</v>
      </c>
      <c r="B233" s="108">
        <f t="shared" si="46"/>
        <v>5.9962915315009697</v>
      </c>
      <c r="C233" s="108">
        <f t="shared" si="46"/>
        <v>98.104465407498012</v>
      </c>
      <c r="D233" s="108">
        <f t="shared" si="46"/>
        <v>102.60785892837958</v>
      </c>
      <c r="E233" s="108">
        <f t="shared" si="46"/>
        <v>106.39843092203996</v>
      </c>
      <c r="F233" s="108">
        <f t="shared" si="46"/>
        <v>97.499508500184106</v>
      </c>
      <c r="G233" s="108">
        <f t="shared" si="46"/>
        <v>106.39281156487965</v>
      </c>
      <c r="H233" s="108">
        <f t="shared" si="46"/>
        <v>116.32404670498066</v>
      </c>
      <c r="I233" s="108">
        <f t="shared" si="46"/>
        <v>114.60658326206105</v>
      </c>
      <c r="K233" t="s">
        <v>1663</v>
      </c>
      <c r="L233" s="107">
        <f t="shared" si="47"/>
        <v>0.8784102295508317</v>
      </c>
      <c r="M233" s="107">
        <f t="shared" si="47"/>
        <v>1.0507829341018686</v>
      </c>
      <c r="N233" s="107">
        <f t="shared" si="47"/>
        <v>2.0048258273257171</v>
      </c>
      <c r="O233" s="107">
        <f t="shared" si="47"/>
        <v>4.0730947962668402</v>
      </c>
      <c r="P233" s="107">
        <f t="shared" si="47"/>
        <v>8.9373098371166506</v>
      </c>
      <c r="Q233" s="107">
        <f t="shared" si="47"/>
        <v>5.4894190451976037</v>
      </c>
      <c r="R233" s="107">
        <f t="shared" si="47"/>
        <v>4.1831995607432866</v>
      </c>
      <c r="S233" s="107">
        <f t="shared" si="47"/>
        <v>5.1831568200223801</v>
      </c>
    </row>
  </sheetData>
  <mergeCells count="20">
    <mergeCell ref="C180:I180"/>
    <mergeCell ref="B181:D181"/>
    <mergeCell ref="B118:D118"/>
    <mergeCell ref="C175:I175"/>
    <mergeCell ref="C176:I176"/>
    <mergeCell ref="C177:I177"/>
    <mergeCell ref="C178:I178"/>
    <mergeCell ref="C179:I179"/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W227"/>
  <sheetViews>
    <sheetView topLeftCell="A92" workbookViewId="0">
      <selection activeCell="A106" sqref="A106: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I1" s="102" t="s">
        <v>1678</v>
      </c>
      <c r="J1" t="s">
        <v>1915</v>
      </c>
      <c r="K1" s="7" t="s">
        <v>1679</v>
      </c>
    </row>
    <row r="2" spans="1:11" x14ac:dyDescent="0.25">
      <c r="A2" s="7" t="s">
        <v>1680</v>
      </c>
      <c r="J2" t="s">
        <v>2538</v>
      </c>
    </row>
    <row r="3" spans="1:11" x14ac:dyDescent="0.25">
      <c r="A3" s="53" t="s">
        <v>1681</v>
      </c>
      <c r="B3" s="17">
        <v>42542</v>
      </c>
      <c r="J3" t="s">
        <v>1947</v>
      </c>
    </row>
    <row r="4" spans="1:11" x14ac:dyDescent="0.25">
      <c r="A4" s="7" t="s">
        <v>1682</v>
      </c>
      <c r="B4" s="17">
        <v>42529</v>
      </c>
      <c r="I4" s="102" t="s">
        <v>1683</v>
      </c>
      <c r="J4" t="s">
        <v>2541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75" t="s">
        <v>1644</v>
      </c>
      <c r="C12" s="226" t="str">
        <f>D23</f>
        <v>TX006088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75" t="s">
        <v>1644</v>
      </c>
      <c r="C13" s="226" t="str">
        <f t="shared" ref="C13:C17" si="0">D24</f>
        <v>TX009922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75" t="s">
        <v>1644</v>
      </c>
      <c r="C14" s="226" t="str">
        <f t="shared" si="0"/>
        <v>TX003540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75" t="s">
        <v>1686</v>
      </c>
      <c r="C15" s="226" t="str">
        <f t="shared" si="0"/>
        <v>TX005619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75" t="s">
        <v>1686</v>
      </c>
      <c r="C16" s="226" t="str">
        <f t="shared" si="0"/>
        <v>TX011630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75" t="s">
        <v>1687</v>
      </c>
      <c r="C17" s="226" t="str">
        <f t="shared" si="0"/>
        <v>TX002393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359</v>
      </c>
      <c r="C23" s="117">
        <v>20</v>
      </c>
      <c r="D23" s="117" t="s">
        <v>1156</v>
      </c>
      <c r="E23" s="117">
        <v>22377</v>
      </c>
      <c r="F23" s="118" t="s">
        <v>1157</v>
      </c>
      <c r="G23" s="121" t="s">
        <v>1158</v>
      </c>
      <c r="H23" s="119"/>
      <c r="I23" s="117">
        <v>272.39999999999998</v>
      </c>
      <c r="J23" s="120">
        <f t="shared" ref="J23:J28" si="1">I23*C23/1000*20</f>
        <v>108.96000000000001</v>
      </c>
    </row>
    <row r="24" spans="1:10" x14ac:dyDescent="0.25">
      <c r="A24" s="117" t="s">
        <v>869</v>
      </c>
      <c r="B24" s="117" t="s">
        <v>364</v>
      </c>
      <c r="C24" s="117">
        <v>18</v>
      </c>
      <c r="D24" s="117" t="s">
        <v>1160</v>
      </c>
      <c r="E24" s="117">
        <v>27932</v>
      </c>
      <c r="F24" s="118" t="s">
        <v>1161</v>
      </c>
      <c r="G24" s="121" t="s">
        <v>1162</v>
      </c>
      <c r="H24" s="119"/>
      <c r="I24" s="117">
        <v>475.7</v>
      </c>
      <c r="J24" s="120">
        <f t="shared" si="1"/>
        <v>171.25200000000001</v>
      </c>
    </row>
    <row r="25" spans="1:10" x14ac:dyDescent="0.25">
      <c r="A25" s="117" t="s">
        <v>869</v>
      </c>
      <c r="B25" s="117" t="s">
        <v>369</v>
      </c>
      <c r="C25" s="117">
        <v>20</v>
      </c>
      <c r="D25" s="117" t="s">
        <v>1164</v>
      </c>
      <c r="E25" s="117">
        <v>20194</v>
      </c>
      <c r="F25" s="118" t="s">
        <v>1165</v>
      </c>
      <c r="G25" s="121" t="s">
        <v>1166</v>
      </c>
      <c r="H25" s="119"/>
      <c r="I25" s="117">
        <v>61.8</v>
      </c>
      <c r="J25" s="120">
        <f t="shared" si="1"/>
        <v>24.72</v>
      </c>
    </row>
    <row r="26" spans="1:10" x14ac:dyDescent="0.25">
      <c r="A26" s="117" t="s">
        <v>869</v>
      </c>
      <c r="B26" s="117" t="s">
        <v>374</v>
      </c>
      <c r="C26" s="117">
        <v>20</v>
      </c>
      <c r="D26" s="117" t="s">
        <v>1168</v>
      </c>
      <c r="E26" s="117">
        <v>32620</v>
      </c>
      <c r="F26" s="118" t="s">
        <v>1169</v>
      </c>
      <c r="G26" s="121" t="s">
        <v>1170</v>
      </c>
      <c r="H26" s="119"/>
      <c r="I26" s="117">
        <v>461.1</v>
      </c>
      <c r="J26" s="120">
        <f t="shared" si="1"/>
        <v>184.44</v>
      </c>
    </row>
    <row r="27" spans="1:10" x14ac:dyDescent="0.25">
      <c r="A27" s="117" t="s">
        <v>869</v>
      </c>
      <c r="B27" s="117" t="s">
        <v>379</v>
      </c>
      <c r="C27" s="117">
        <v>20</v>
      </c>
      <c r="D27" s="117" t="s">
        <v>1172</v>
      </c>
      <c r="E27" s="117">
        <v>47598</v>
      </c>
      <c r="F27" s="118" t="s">
        <v>1173</v>
      </c>
      <c r="G27" s="121" t="s">
        <v>1174</v>
      </c>
      <c r="H27" s="119"/>
      <c r="I27" s="117">
        <v>330.4</v>
      </c>
      <c r="J27" s="120">
        <f t="shared" si="1"/>
        <v>132.16</v>
      </c>
    </row>
    <row r="28" spans="1:10" x14ac:dyDescent="0.25">
      <c r="A28" s="117" t="s">
        <v>869</v>
      </c>
      <c r="B28" s="117" t="s">
        <v>384</v>
      </c>
      <c r="C28" s="117">
        <v>20</v>
      </c>
      <c r="D28" s="117" t="s">
        <v>1176</v>
      </c>
      <c r="E28" s="117">
        <v>41306</v>
      </c>
      <c r="F28" s="118" t="s">
        <v>1177</v>
      </c>
      <c r="G28" s="121" t="s">
        <v>1178</v>
      </c>
      <c r="H28" s="119"/>
      <c r="I28" s="117">
        <v>246.2</v>
      </c>
      <c r="J28" s="120">
        <f t="shared" si="1"/>
        <v>98.48</v>
      </c>
    </row>
    <row r="31" spans="1:10" x14ac:dyDescent="0.25">
      <c r="A31" s="7" t="str">
        <f>J1</f>
        <v>MW 1072-9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2542</v>
      </c>
    </row>
    <row r="34" spans="1:49" x14ac:dyDescent="0.25">
      <c r="A34" t="s">
        <v>1709</v>
      </c>
      <c r="B34" s="38">
        <v>42544.421041666668</v>
      </c>
    </row>
    <row r="35" spans="1:49" x14ac:dyDescent="0.25">
      <c r="A35" t="s">
        <v>1710</v>
      </c>
      <c r="B35">
        <v>2399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6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49" x14ac:dyDescent="0.25">
      <c r="A38" t="s">
        <v>1763</v>
      </c>
      <c r="B38" s="6">
        <v>16</v>
      </c>
      <c r="C38" s="6">
        <v>16</v>
      </c>
      <c r="D38" s="6">
        <v>16</v>
      </c>
      <c r="E38" s="6">
        <v>16</v>
      </c>
      <c r="F38" s="6">
        <v>16</v>
      </c>
      <c r="G38" s="6">
        <v>16</v>
      </c>
      <c r="H38" s="6">
        <v>14</v>
      </c>
      <c r="I38" s="6">
        <v>16</v>
      </c>
      <c r="J38" s="6">
        <v>15</v>
      </c>
      <c r="K38" s="6">
        <v>16</v>
      </c>
      <c r="L38" s="6">
        <v>15</v>
      </c>
      <c r="M38" s="6">
        <v>16</v>
      </c>
      <c r="N38" s="6">
        <v>15</v>
      </c>
      <c r="O38" s="6">
        <v>14</v>
      </c>
      <c r="P38" s="6">
        <v>15</v>
      </c>
      <c r="Q38" s="6">
        <v>14</v>
      </c>
      <c r="R38" s="6">
        <v>16</v>
      </c>
      <c r="S38" s="6">
        <v>16</v>
      </c>
      <c r="T38" s="6">
        <v>16</v>
      </c>
      <c r="U38" s="6">
        <v>16</v>
      </c>
      <c r="V38" s="6">
        <v>15</v>
      </c>
      <c r="W38" s="6">
        <v>14</v>
      </c>
      <c r="X38" s="6">
        <v>16</v>
      </c>
      <c r="Y38" s="6">
        <v>15</v>
      </c>
      <c r="Z38" s="6">
        <v>16</v>
      </c>
      <c r="AA38" s="6">
        <v>16</v>
      </c>
      <c r="AB38" s="6">
        <v>16</v>
      </c>
      <c r="AC38" s="6">
        <v>16</v>
      </c>
      <c r="AD38" s="6">
        <v>16</v>
      </c>
      <c r="AE38" s="6">
        <v>16</v>
      </c>
      <c r="AF38" s="6">
        <v>16</v>
      </c>
      <c r="AG38" s="6">
        <v>15</v>
      </c>
      <c r="AH38" s="6">
        <v>16</v>
      </c>
      <c r="AI38" s="6">
        <v>16</v>
      </c>
      <c r="AJ38" s="6">
        <v>15</v>
      </c>
      <c r="AK38" s="6">
        <v>16</v>
      </c>
      <c r="AL38" s="6">
        <v>16</v>
      </c>
      <c r="AM38" s="6">
        <v>16</v>
      </c>
      <c r="AN38" s="6">
        <v>16</v>
      </c>
      <c r="AO38" s="6">
        <v>16</v>
      </c>
      <c r="AP38" s="6">
        <v>15</v>
      </c>
      <c r="AQ38" s="6">
        <v>15</v>
      </c>
      <c r="AR38" s="6">
        <v>16</v>
      </c>
      <c r="AS38" s="6">
        <v>14</v>
      </c>
      <c r="AT38" s="6">
        <v>16</v>
      </c>
      <c r="AU38" s="6">
        <v>15</v>
      </c>
      <c r="AV38" s="6">
        <v>15</v>
      </c>
      <c r="AW38" s="6">
        <v>16</v>
      </c>
    </row>
    <row r="39" spans="1:49" x14ac:dyDescent="0.25">
      <c r="A39" t="s">
        <v>1764</v>
      </c>
      <c r="B39" s="6">
        <v>79.971000000000004</v>
      </c>
      <c r="C39" s="6">
        <v>61.427</v>
      </c>
      <c r="D39" s="6">
        <v>102.396</v>
      </c>
      <c r="E39" s="6">
        <v>90.826999999999998</v>
      </c>
      <c r="F39" s="6">
        <v>76.162999999999997</v>
      </c>
      <c r="G39" s="6">
        <v>90.088999999999999</v>
      </c>
      <c r="H39" s="6">
        <v>73.289000000000001</v>
      </c>
      <c r="I39" s="6">
        <v>98.224000000000004</v>
      </c>
      <c r="J39" s="6">
        <v>82.698999999999998</v>
      </c>
      <c r="K39" s="6">
        <v>106.54300000000001</v>
      </c>
      <c r="L39" s="6">
        <v>122.79900000000001</v>
      </c>
      <c r="M39" s="6">
        <v>104.504</v>
      </c>
      <c r="N39" s="6">
        <v>92.328000000000003</v>
      </c>
      <c r="O39" s="6">
        <v>108.70399999999999</v>
      </c>
      <c r="P39" s="6">
        <v>88.352999999999994</v>
      </c>
      <c r="Q39" s="6">
        <v>79.025999999999996</v>
      </c>
      <c r="R39" s="6">
        <v>68.625</v>
      </c>
      <c r="S39" s="6">
        <v>109.893</v>
      </c>
      <c r="T39" s="6">
        <v>101.033</v>
      </c>
      <c r="U39" s="6">
        <v>68.665999999999997</v>
      </c>
      <c r="V39" s="6">
        <v>118.41800000000001</v>
      </c>
      <c r="W39" s="6">
        <v>87.679000000000002</v>
      </c>
      <c r="X39" s="6">
        <v>77.406999999999996</v>
      </c>
      <c r="Y39" s="6">
        <v>99.102999999999994</v>
      </c>
      <c r="Z39" s="6">
        <v>93.677999999999997</v>
      </c>
      <c r="AA39" s="6">
        <v>119.736</v>
      </c>
      <c r="AB39" s="6">
        <v>121.033</v>
      </c>
      <c r="AC39" s="6">
        <v>72.906999999999996</v>
      </c>
      <c r="AD39" s="6">
        <v>76.69</v>
      </c>
      <c r="AE39" s="6">
        <v>135.01400000000001</v>
      </c>
      <c r="AF39" s="6">
        <v>99.483999999999995</v>
      </c>
      <c r="AG39" s="6">
        <v>81.668999999999997</v>
      </c>
      <c r="AH39" s="6">
        <v>94.438999999999993</v>
      </c>
      <c r="AI39" s="6">
        <v>152.911</v>
      </c>
      <c r="AJ39" s="6">
        <v>104.04300000000001</v>
      </c>
      <c r="AK39" s="6">
        <v>93.947000000000003</v>
      </c>
      <c r="AL39" s="6">
        <v>94.316000000000003</v>
      </c>
      <c r="AM39" s="6">
        <v>100.65</v>
      </c>
      <c r="AN39" s="6">
        <v>108.46899999999999</v>
      </c>
      <c r="AO39" s="6">
        <v>86.489000000000004</v>
      </c>
      <c r="AP39" s="6">
        <v>102.583</v>
      </c>
      <c r="AQ39" s="6">
        <v>93.906000000000006</v>
      </c>
      <c r="AR39" s="6">
        <v>97.09</v>
      </c>
      <c r="AS39" s="6">
        <v>164.501</v>
      </c>
      <c r="AT39" s="6">
        <v>95.76</v>
      </c>
      <c r="AU39" s="6">
        <v>118.744</v>
      </c>
      <c r="AV39" s="6">
        <v>104.29300000000001</v>
      </c>
      <c r="AW39" s="6">
        <v>101.46599999999999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2543</v>
      </c>
    </row>
    <row r="42" spans="1:49" x14ac:dyDescent="0.25">
      <c r="A42" t="s">
        <v>1709</v>
      </c>
      <c r="B42" s="38">
        <v>42544.429027777776</v>
      </c>
    </row>
    <row r="43" spans="1:49" x14ac:dyDescent="0.25">
      <c r="A43" t="s">
        <v>1710</v>
      </c>
      <c r="B43">
        <v>2431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16</v>
      </c>
      <c r="C46" s="6">
        <v>11</v>
      </c>
      <c r="D46" s="6">
        <v>16</v>
      </c>
      <c r="E46" s="6">
        <v>16</v>
      </c>
      <c r="F46" s="6">
        <v>16</v>
      </c>
      <c r="G46" s="6">
        <v>16</v>
      </c>
      <c r="H46" s="6">
        <v>14</v>
      </c>
      <c r="I46" s="6">
        <v>16</v>
      </c>
      <c r="J46" s="6">
        <v>15</v>
      </c>
      <c r="K46" s="6">
        <v>16</v>
      </c>
      <c r="L46" s="6">
        <v>15</v>
      </c>
      <c r="M46" s="6">
        <v>16</v>
      </c>
      <c r="N46" s="6">
        <v>15</v>
      </c>
      <c r="O46" s="6">
        <v>14</v>
      </c>
      <c r="P46" s="6">
        <v>15</v>
      </c>
      <c r="Q46" s="6">
        <v>14</v>
      </c>
      <c r="R46" s="6">
        <v>16</v>
      </c>
      <c r="S46" s="6">
        <v>16</v>
      </c>
      <c r="T46" s="6">
        <v>16</v>
      </c>
      <c r="U46" s="6">
        <v>16</v>
      </c>
      <c r="V46" s="6">
        <v>15</v>
      </c>
      <c r="W46" s="6">
        <v>14</v>
      </c>
      <c r="X46" s="6">
        <v>16</v>
      </c>
      <c r="Y46" s="6">
        <v>15</v>
      </c>
      <c r="Z46" s="6">
        <v>16</v>
      </c>
      <c r="AA46" s="6">
        <v>15</v>
      </c>
      <c r="AB46" s="6">
        <v>16</v>
      </c>
      <c r="AC46" s="6">
        <v>16</v>
      </c>
      <c r="AD46" s="6">
        <v>16</v>
      </c>
      <c r="AE46" s="6">
        <v>16</v>
      </c>
      <c r="AF46" s="6">
        <v>16</v>
      </c>
      <c r="AG46" s="6">
        <v>15</v>
      </c>
      <c r="AH46" s="6">
        <v>16</v>
      </c>
      <c r="AI46" s="6">
        <v>16</v>
      </c>
      <c r="AJ46" s="6">
        <v>15</v>
      </c>
      <c r="AK46" s="6">
        <v>16</v>
      </c>
      <c r="AL46" s="6">
        <v>16</v>
      </c>
      <c r="AM46" s="6">
        <v>16</v>
      </c>
      <c r="AN46" s="6">
        <v>16</v>
      </c>
      <c r="AO46" s="6">
        <v>16</v>
      </c>
      <c r="AP46" s="6">
        <v>0</v>
      </c>
      <c r="AQ46" s="6">
        <v>15</v>
      </c>
      <c r="AR46" s="6">
        <v>16</v>
      </c>
      <c r="AS46" s="6">
        <v>14</v>
      </c>
      <c r="AT46" s="6">
        <v>16</v>
      </c>
      <c r="AU46" s="6">
        <v>16</v>
      </c>
      <c r="AV46" s="6">
        <v>15</v>
      </c>
      <c r="AW46" s="6">
        <v>16</v>
      </c>
    </row>
    <row r="47" spans="1:49" x14ac:dyDescent="0.25">
      <c r="A47" t="s">
        <v>1764</v>
      </c>
      <c r="B47" s="6">
        <v>75.346999999999994</v>
      </c>
      <c r="C47" s="6">
        <v>10.039</v>
      </c>
      <c r="D47" s="6">
        <v>83.168000000000006</v>
      </c>
      <c r="E47" s="6">
        <v>96.644000000000005</v>
      </c>
      <c r="F47" s="6">
        <v>72.933999999999997</v>
      </c>
      <c r="G47" s="6">
        <v>66.218000000000004</v>
      </c>
      <c r="H47" s="6">
        <v>86.248000000000005</v>
      </c>
      <c r="I47" s="6">
        <v>104.605</v>
      </c>
      <c r="J47" s="6">
        <v>69.516999999999996</v>
      </c>
      <c r="K47" s="6">
        <v>95.765000000000001</v>
      </c>
      <c r="L47" s="6">
        <v>112.206</v>
      </c>
      <c r="M47" s="6">
        <v>100.465</v>
      </c>
      <c r="N47" s="6">
        <v>71.918999999999997</v>
      </c>
      <c r="O47" s="6">
        <v>109.58499999999999</v>
      </c>
      <c r="P47" s="6">
        <v>80.224000000000004</v>
      </c>
      <c r="Q47" s="6">
        <v>89.783000000000001</v>
      </c>
      <c r="R47" s="6">
        <v>65.864999999999995</v>
      </c>
      <c r="S47" s="6">
        <v>85.539000000000001</v>
      </c>
      <c r="T47" s="6">
        <v>105.896</v>
      </c>
      <c r="U47" s="6">
        <v>45.015000000000001</v>
      </c>
      <c r="V47" s="6">
        <v>60.874000000000002</v>
      </c>
      <c r="W47" s="6">
        <v>81.093999999999994</v>
      </c>
      <c r="X47" s="6">
        <v>87.222999999999999</v>
      </c>
      <c r="Y47" s="6">
        <v>110.789</v>
      </c>
      <c r="Z47" s="6">
        <v>209.94800000000001</v>
      </c>
      <c r="AA47" s="6">
        <v>34.984999999999999</v>
      </c>
      <c r="AB47" s="6">
        <v>82.349000000000004</v>
      </c>
      <c r="AC47" s="6">
        <v>61.512</v>
      </c>
      <c r="AD47" s="6">
        <v>51.561999999999998</v>
      </c>
      <c r="AE47" s="6">
        <v>121.56399999999999</v>
      </c>
      <c r="AF47" s="6">
        <v>108.511</v>
      </c>
      <c r="AG47" s="6">
        <v>93.616</v>
      </c>
      <c r="AH47" s="6">
        <v>216.88499999999999</v>
      </c>
      <c r="AI47" s="6">
        <v>50.12</v>
      </c>
      <c r="AJ47" s="6">
        <v>119.61799999999999</v>
      </c>
      <c r="AK47" s="6">
        <v>62.408000000000001</v>
      </c>
      <c r="AL47" s="6">
        <v>97.385999999999996</v>
      </c>
      <c r="AM47" s="6">
        <v>108.298</v>
      </c>
      <c r="AN47" s="6">
        <v>105.532</v>
      </c>
      <c r="AO47" s="6">
        <v>92.951999999999998</v>
      </c>
      <c r="AP47" s="6">
        <v>0</v>
      </c>
      <c r="AQ47" s="6">
        <v>95.322000000000003</v>
      </c>
      <c r="AR47" s="6">
        <v>91.498999999999995</v>
      </c>
      <c r="AS47" s="6">
        <v>159.696</v>
      </c>
      <c r="AT47" s="6">
        <v>84.141000000000005</v>
      </c>
      <c r="AU47" s="6">
        <v>113.964</v>
      </c>
      <c r="AV47" s="6">
        <v>112.76</v>
      </c>
      <c r="AW47" s="6">
        <v>112.54300000000001</v>
      </c>
    </row>
    <row r="49" spans="1:49" x14ac:dyDescent="0.25">
      <c r="A49" s="7" t="str">
        <f>J2</f>
        <v>MW 1073-12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2544</v>
      </c>
    </row>
    <row r="52" spans="1:49" x14ac:dyDescent="0.25">
      <c r="A52" t="s">
        <v>1709</v>
      </c>
      <c r="B52" s="38">
        <v>42544.427754629629</v>
      </c>
    </row>
    <row r="53" spans="1:49" x14ac:dyDescent="0.25">
      <c r="A53" t="s">
        <v>1710</v>
      </c>
      <c r="B53">
        <v>2404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170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11</v>
      </c>
      <c r="C56" s="6">
        <v>16</v>
      </c>
      <c r="D56" s="6">
        <v>16</v>
      </c>
      <c r="E56" s="6">
        <v>15</v>
      </c>
      <c r="F56" s="6">
        <v>16</v>
      </c>
      <c r="G56" s="6">
        <v>16</v>
      </c>
      <c r="H56" s="6">
        <v>16</v>
      </c>
      <c r="I56" s="6">
        <v>16</v>
      </c>
      <c r="J56" s="6">
        <v>16</v>
      </c>
      <c r="K56" s="6">
        <v>16</v>
      </c>
      <c r="L56" s="6">
        <v>16</v>
      </c>
      <c r="M56" s="6">
        <v>15</v>
      </c>
      <c r="N56" s="6">
        <v>16</v>
      </c>
      <c r="O56" s="6">
        <v>16</v>
      </c>
      <c r="P56" s="6">
        <v>15</v>
      </c>
      <c r="Q56" s="6">
        <v>16</v>
      </c>
      <c r="R56" s="6">
        <v>16</v>
      </c>
      <c r="S56" s="6">
        <v>16</v>
      </c>
      <c r="T56" s="6">
        <v>16</v>
      </c>
      <c r="U56" s="6">
        <v>15</v>
      </c>
      <c r="V56" s="6">
        <v>16</v>
      </c>
      <c r="W56" s="6">
        <v>16</v>
      </c>
      <c r="X56" s="6">
        <v>16</v>
      </c>
      <c r="Y56" s="6">
        <v>15</v>
      </c>
      <c r="Z56" s="6">
        <v>16</v>
      </c>
      <c r="AA56" s="6">
        <v>16</v>
      </c>
      <c r="AB56" s="6">
        <v>16</v>
      </c>
      <c r="AC56" s="6">
        <v>16</v>
      </c>
      <c r="AD56" s="6">
        <v>16</v>
      </c>
      <c r="AE56" s="6">
        <v>16</v>
      </c>
      <c r="AF56" s="6">
        <v>16</v>
      </c>
      <c r="AG56" s="6">
        <v>16</v>
      </c>
      <c r="AH56" s="6">
        <v>16</v>
      </c>
      <c r="AI56" s="6">
        <v>16</v>
      </c>
      <c r="AJ56" s="6">
        <v>15</v>
      </c>
      <c r="AK56" s="6">
        <v>9</v>
      </c>
      <c r="AL56" s="6">
        <v>16</v>
      </c>
      <c r="AM56" s="6">
        <v>16</v>
      </c>
      <c r="AN56" s="6">
        <v>16</v>
      </c>
      <c r="AO56" s="6">
        <v>16</v>
      </c>
      <c r="AP56" s="6">
        <v>16</v>
      </c>
      <c r="AQ56" s="6">
        <v>16</v>
      </c>
      <c r="AR56" s="6">
        <v>16</v>
      </c>
      <c r="AS56" s="6">
        <v>16</v>
      </c>
      <c r="AT56" s="6">
        <v>16</v>
      </c>
      <c r="AU56" s="6">
        <v>16</v>
      </c>
      <c r="AV56" s="6">
        <v>16</v>
      </c>
      <c r="AW56" s="6">
        <v>16</v>
      </c>
    </row>
    <row r="57" spans="1:49" x14ac:dyDescent="0.25">
      <c r="A57" t="s">
        <v>1764</v>
      </c>
      <c r="B57" s="6">
        <v>20.077999999999999</v>
      </c>
      <c r="C57" s="6">
        <v>107.973</v>
      </c>
      <c r="D57" s="6">
        <v>72.335999999999999</v>
      </c>
      <c r="E57" s="6">
        <v>62.478999999999999</v>
      </c>
      <c r="F57" s="6">
        <v>105.914</v>
      </c>
      <c r="G57" s="6">
        <v>84.606999999999999</v>
      </c>
      <c r="H57" s="6">
        <v>86.885000000000005</v>
      </c>
      <c r="I57" s="6">
        <v>106.809</v>
      </c>
      <c r="J57" s="6">
        <v>62.758000000000003</v>
      </c>
      <c r="K57" s="6">
        <v>102.485</v>
      </c>
      <c r="L57" s="6">
        <v>105.81100000000001</v>
      </c>
      <c r="M57" s="6">
        <v>99.113</v>
      </c>
      <c r="N57" s="6">
        <v>81.081999999999994</v>
      </c>
      <c r="O57" s="6">
        <v>83.087999999999994</v>
      </c>
      <c r="P57" s="6">
        <v>72.183000000000007</v>
      </c>
      <c r="Q57" s="6">
        <v>102.342</v>
      </c>
      <c r="R57" s="6">
        <v>118.955</v>
      </c>
      <c r="S57" s="6">
        <v>94.959000000000003</v>
      </c>
      <c r="T57" s="6">
        <v>82.472999999999999</v>
      </c>
      <c r="U57" s="6">
        <v>63.642000000000003</v>
      </c>
      <c r="V57" s="6">
        <v>118.21899999999999</v>
      </c>
      <c r="W57" s="6">
        <v>84.238</v>
      </c>
      <c r="X57" s="6">
        <v>69.204999999999998</v>
      </c>
      <c r="Y57" s="6">
        <v>106.819</v>
      </c>
      <c r="Z57" s="6">
        <v>76.882999999999996</v>
      </c>
      <c r="AA57" s="6">
        <v>109.843</v>
      </c>
      <c r="AB57" s="6">
        <v>76.206999999999994</v>
      </c>
      <c r="AC57" s="6">
        <v>69.510999999999996</v>
      </c>
      <c r="AD57" s="6">
        <v>114.05500000000001</v>
      </c>
      <c r="AE57" s="6">
        <v>54.854999999999997</v>
      </c>
      <c r="AF57" s="6">
        <v>70.44</v>
      </c>
      <c r="AG57" s="6">
        <v>91.349000000000004</v>
      </c>
      <c r="AH57" s="6">
        <v>86.198999999999998</v>
      </c>
      <c r="AI57" s="6">
        <v>120.761</v>
      </c>
      <c r="AJ57" s="6">
        <v>75.037999999999997</v>
      </c>
      <c r="AK57" s="6">
        <v>24.774999999999999</v>
      </c>
      <c r="AL57" s="6">
        <v>95.185000000000002</v>
      </c>
      <c r="AM57" s="6">
        <v>81.647000000000006</v>
      </c>
      <c r="AN57" s="6">
        <v>68.781999999999996</v>
      </c>
      <c r="AO57" s="6">
        <v>130.119</v>
      </c>
      <c r="AP57" s="6">
        <v>100.53400000000001</v>
      </c>
      <c r="AQ57" s="6">
        <v>84.516999999999996</v>
      </c>
      <c r="AR57" s="6">
        <v>101.617</v>
      </c>
      <c r="AS57" s="6">
        <v>70.040000000000006</v>
      </c>
      <c r="AT57" s="6">
        <v>87.036000000000001</v>
      </c>
      <c r="AU57" s="6">
        <v>125.425</v>
      </c>
      <c r="AV57" s="6">
        <v>81.272000000000006</v>
      </c>
      <c r="AW57" s="6">
        <v>86.64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2545</v>
      </c>
    </row>
    <row r="60" spans="1:49" x14ac:dyDescent="0.25">
      <c r="A60" t="s">
        <v>1709</v>
      </c>
      <c r="B60" s="38">
        <v>42544.425717592596</v>
      </c>
    </row>
    <row r="61" spans="1:49" x14ac:dyDescent="0.25">
      <c r="A61" t="s">
        <v>1710</v>
      </c>
      <c r="B61">
        <v>2403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9</v>
      </c>
      <c r="C64" s="6">
        <v>16</v>
      </c>
      <c r="D64" s="6">
        <v>16</v>
      </c>
      <c r="E64" s="6">
        <v>15</v>
      </c>
      <c r="F64" s="6">
        <v>16</v>
      </c>
      <c r="G64" s="6">
        <v>16</v>
      </c>
      <c r="H64" s="6">
        <v>16</v>
      </c>
      <c r="I64" s="6">
        <v>16</v>
      </c>
      <c r="J64" s="6">
        <v>16</v>
      </c>
      <c r="K64" s="6">
        <v>16</v>
      </c>
      <c r="L64" s="6">
        <v>16</v>
      </c>
      <c r="M64" s="6">
        <v>15</v>
      </c>
      <c r="N64" s="6">
        <v>16</v>
      </c>
      <c r="O64" s="6">
        <v>16</v>
      </c>
      <c r="P64" s="6">
        <v>15</v>
      </c>
      <c r="Q64" s="6">
        <v>16</v>
      </c>
      <c r="R64" s="6">
        <v>16</v>
      </c>
      <c r="S64" s="6">
        <v>16</v>
      </c>
      <c r="T64" s="6">
        <v>16</v>
      </c>
      <c r="U64" s="6">
        <v>15</v>
      </c>
      <c r="V64" s="6">
        <v>16</v>
      </c>
      <c r="W64" s="6">
        <v>16</v>
      </c>
      <c r="X64" s="6">
        <v>16</v>
      </c>
      <c r="Y64" s="6">
        <v>15</v>
      </c>
      <c r="Z64" s="6">
        <v>16</v>
      </c>
      <c r="AA64" s="6">
        <v>16</v>
      </c>
      <c r="AB64" s="6">
        <v>11</v>
      </c>
      <c r="AC64" s="6">
        <v>16</v>
      </c>
      <c r="AD64" s="6">
        <v>16</v>
      </c>
      <c r="AE64" s="6">
        <v>16</v>
      </c>
      <c r="AF64" s="6">
        <v>16</v>
      </c>
      <c r="AG64" s="6">
        <v>16</v>
      </c>
      <c r="AH64" s="6">
        <v>16</v>
      </c>
      <c r="AI64" s="6">
        <v>16</v>
      </c>
      <c r="AJ64" s="6">
        <v>15</v>
      </c>
      <c r="AK64" s="6">
        <v>10</v>
      </c>
      <c r="AL64" s="6">
        <v>16</v>
      </c>
      <c r="AM64" s="6">
        <v>16</v>
      </c>
      <c r="AN64" s="6">
        <v>16</v>
      </c>
      <c r="AO64" s="6">
        <v>16</v>
      </c>
      <c r="AP64" s="6">
        <v>0</v>
      </c>
      <c r="AQ64" s="6">
        <v>16</v>
      </c>
      <c r="AR64" s="6">
        <v>16</v>
      </c>
      <c r="AS64" s="6">
        <v>16</v>
      </c>
      <c r="AT64" s="6">
        <v>16</v>
      </c>
      <c r="AU64" s="6">
        <v>16</v>
      </c>
      <c r="AV64" s="6">
        <v>16</v>
      </c>
      <c r="AW64" s="6">
        <v>16</v>
      </c>
    </row>
    <row r="65" spans="1:49" x14ac:dyDescent="0.25">
      <c r="A65" t="s">
        <v>1764</v>
      </c>
      <c r="B65" s="6">
        <v>21.864000000000001</v>
      </c>
      <c r="C65" s="6">
        <v>29.524000000000001</v>
      </c>
      <c r="D65" s="6">
        <v>60.69</v>
      </c>
      <c r="E65" s="6">
        <v>63.932000000000002</v>
      </c>
      <c r="F65" s="6">
        <v>111.773</v>
      </c>
      <c r="G65" s="6">
        <v>70.046999999999997</v>
      </c>
      <c r="H65" s="6">
        <v>87.825999999999993</v>
      </c>
      <c r="I65" s="6">
        <v>120.952</v>
      </c>
      <c r="J65" s="6">
        <v>45.281999999999996</v>
      </c>
      <c r="K65" s="6">
        <v>89.445999999999998</v>
      </c>
      <c r="L65" s="6">
        <v>68.619</v>
      </c>
      <c r="M65" s="6">
        <v>71.387</v>
      </c>
      <c r="N65" s="6">
        <v>49.207000000000001</v>
      </c>
      <c r="O65" s="6">
        <v>56.954999999999998</v>
      </c>
      <c r="P65" s="6">
        <v>73.909000000000006</v>
      </c>
      <c r="Q65" s="6">
        <v>105.432</v>
      </c>
      <c r="R65" s="6">
        <v>104.51600000000001</v>
      </c>
      <c r="S65" s="6">
        <v>93.834000000000003</v>
      </c>
      <c r="T65" s="6">
        <v>47.798000000000002</v>
      </c>
      <c r="U65" s="6">
        <v>52.347999999999999</v>
      </c>
      <c r="V65" s="6">
        <v>85.68</v>
      </c>
      <c r="W65" s="6">
        <v>62.920999999999999</v>
      </c>
      <c r="X65" s="6">
        <v>56.085000000000001</v>
      </c>
      <c r="Y65" s="6">
        <v>115.562</v>
      </c>
      <c r="Z65" s="6">
        <v>203.10400000000001</v>
      </c>
      <c r="AA65" s="6">
        <v>18.399000000000001</v>
      </c>
      <c r="AB65" s="6">
        <v>12.298</v>
      </c>
      <c r="AC65" s="6">
        <v>55.749000000000002</v>
      </c>
      <c r="AD65" s="6">
        <v>111.342</v>
      </c>
      <c r="AE65" s="6">
        <v>33.89</v>
      </c>
      <c r="AF65" s="6">
        <v>58.41</v>
      </c>
      <c r="AG65" s="6">
        <v>101.47</v>
      </c>
      <c r="AH65" s="6">
        <v>271.798</v>
      </c>
      <c r="AI65" s="6">
        <v>62.658000000000001</v>
      </c>
      <c r="AJ65" s="6">
        <v>95.742000000000004</v>
      </c>
      <c r="AK65" s="6">
        <v>27.533000000000001</v>
      </c>
      <c r="AL65" s="6">
        <v>84.674999999999997</v>
      </c>
      <c r="AM65" s="6">
        <v>82.244</v>
      </c>
      <c r="AN65" s="6">
        <v>70.832999999999998</v>
      </c>
      <c r="AO65" s="6">
        <v>116.71</v>
      </c>
      <c r="AP65" s="6">
        <v>0</v>
      </c>
      <c r="AQ65" s="6">
        <v>71.414000000000001</v>
      </c>
      <c r="AR65" s="6">
        <v>80.200999999999993</v>
      </c>
      <c r="AS65" s="6">
        <v>76.010999999999996</v>
      </c>
      <c r="AT65" s="6">
        <v>92.278000000000006</v>
      </c>
      <c r="AU65" s="6">
        <v>118.489</v>
      </c>
      <c r="AV65" s="6">
        <v>93.491</v>
      </c>
      <c r="AW65" s="6">
        <v>76.557000000000002</v>
      </c>
    </row>
    <row r="67" spans="1:49" x14ac:dyDescent="0.25">
      <c r="A67" s="7" t="str">
        <f>J3</f>
        <v>MW 1073-13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2546</v>
      </c>
    </row>
    <row r="70" spans="1:49" x14ac:dyDescent="0.25">
      <c r="A70" t="s">
        <v>1709</v>
      </c>
      <c r="B70" s="38">
        <v>42544.424317129633</v>
      </c>
    </row>
    <row r="71" spans="1:49" x14ac:dyDescent="0.25">
      <c r="A71" t="s">
        <v>1710</v>
      </c>
      <c r="B71">
        <v>2402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170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170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7</v>
      </c>
      <c r="C74" s="6">
        <v>16</v>
      </c>
      <c r="D74" s="6">
        <v>15</v>
      </c>
      <c r="E74" s="6">
        <v>15</v>
      </c>
      <c r="F74" s="6">
        <v>15</v>
      </c>
      <c r="G74" s="6">
        <v>16</v>
      </c>
      <c r="H74" s="6">
        <v>15</v>
      </c>
      <c r="I74" s="6">
        <v>16</v>
      </c>
      <c r="J74" s="6">
        <v>16</v>
      </c>
      <c r="K74" s="6">
        <v>16</v>
      </c>
      <c r="L74" s="6">
        <v>16</v>
      </c>
      <c r="M74" s="6">
        <v>16</v>
      </c>
      <c r="N74" s="6">
        <v>16</v>
      </c>
      <c r="O74" s="6">
        <v>16</v>
      </c>
      <c r="P74" s="6">
        <v>16</v>
      </c>
      <c r="Q74" s="6">
        <v>16</v>
      </c>
      <c r="R74" s="6">
        <v>16</v>
      </c>
      <c r="S74" s="6">
        <v>15</v>
      </c>
      <c r="T74" s="6">
        <v>16</v>
      </c>
      <c r="U74" s="6">
        <v>16</v>
      </c>
      <c r="V74" s="6">
        <v>16</v>
      </c>
      <c r="W74" s="6">
        <v>16</v>
      </c>
      <c r="X74" s="6">
        <v>15</v>
      </c>
      <c r="Y74" s="6">
        <v>16</v>
      </c>
      <c r="Z74" s="6">
        <v>15</v>
      </c>
      <c r="AA74" s="6">
        <v>16</v>
      </c>
      <c r="AB74" s="6">
        <v>15</v>
      </c>
      <c r="AC74" s="6">
        <v>16</v>
      </c>
      <c r="AD74" s="6">
        <v>16</v>
      </c>
      <c r="AE74" s="6">
        <v>16</v>
      </c>
      <c r="AF74" s="6">
        <v>15</v>
      </c>
      <c r="AG74" s="6">
        <v>16</v>
      </c>
      <c r="AH74" s="6">
        <v>16</v>
      </c>
      <c r="AI74" s="6">
        <v>16</v>
      </c>
      <c r="AJ74" s="6">
        <v>16</v>
      </c>
      <c r="AK74" s="6">
        <v>13</v>
      </c>
      <c r="AL74" s="6">
        <v>15</v>
      </c>
      <c r="AM74" s="6">
        <v>13</v>
      </c>
      <c r="AN74" s="6">
        <v>15</v>
      </c>
      <c r="AO74" s="6">
        <v>15</v>
      </c>
      <c r="AP74" s="6">
        <v>16</v>
      </c>
      <c r="AQ74" s="6">
        <v>14</v>
      </c>
      <c r="AR74" s="6">
        <v>15</v>
      </c>
      <c r="AS74" s="6">
        <v>14</v>
      </c>
      <c r="AT74" s="6">
        <v>7</v>
      </c>
      <c r="AU74" s="6">
        <v>16</v>
      </c>
      <c r="AV74" s="6">
        <v>16</v>
      </c>
      <c r="AW74" s="6">
        <v>16</v>
      </c>
    </row>
    <row r="75" spans="1:49" x14ac:dyDescent="0.25">
      <c r="A75" t="s">
        <v>1764</v>
      </c>
      <c r="B75" s="6">
        <v>116.146</v>
      </c>
      <c r="C75" s="6">
        <v>87.563000000000002</v>
      </c>
      <c r="D75" s="6">
        <v>114.31</v>
      </c>
      <c r="E75" s="6">
        <v>50.915999999999997</v>
      </c>
      <c r="F75" s="6">
        <v>86.912999999999997</v>
      </c>
      <c r="G75" s="6">
        <v>78.837000000000003</v>
      </c>
      <c r="H75" s="6">
        <v>94.43</v>
      </c>
      <c r="I75" s="6">
        <v>107.854</v>
      </c>
      <c r="J75" s="6">
        <v>89.06</v>
      </c>
      <c r="K75" s="6">
        <v>89.701999999999998</v>
      </c>
      <c r="L75" s="6">
        <v>63.83</v>
      </c>
      <c r="M75" s="6">
        <v>72.268000000000001</v>
      </c>
      <c r="N75" s="6">
        <v>111.501</v>
      </c>
      <c r="O75" s="6">
        <v>78.474999999999994</v>
      </c>
      <c r="P75" s="6">
        <v>86.807000000000002</v>
      </c>
      <c r="Q75" s="6">
        <v>98.721000000000004</v>
      </c>
      <c r="R75" s="6">
        <v>103.131</v>
      </c>
      <c r="S75" s="6">
        <v>99.272000000000006</v>
      </c>
      <c r="T75" s="6">
        <v>76.043999999999997</v>
      </c>
      <c r="U75" s="6">
        <v>83.650999999999996</v>
      </c>
      <c r="V75" s="6">
        <v>80.641000000000005</v>
      </c>
      <c r="W75" s="6">
        <v>110.876</v>
      </c>
      <c r="X75" s="6">
        <v>67.278999999999996</v>
      </c>
      <c r="Y75" s="6">
        <v>80.539000000000001</v>
      </c>
      <c r="Z75" s="6">
        <v>95.436999999999998</v>
      </c>
      <c r="AA75" s="6">
        <v>98.363</v>
      </c>
      <c r="AB75" s="6">
        <v>73.578999999999994</v>
      </c>
      <c r="AC75" s="6">
        <v>91.275000000000006</v>
      </c>
      <c r="AD75" s="6">
        <v>63.978000000000002</v>
      </c>
      <c r="AE75" s="6">
        <v>84.230999999999995</v>
      </c>
      <c r="AF75" s="6">
        <v>77.040999999999997</v>
      </c>
      <c r="AG75" s="6">
        <v>98.097999999999999</v>
      </c>
      <c r="AH75" s="6">
        <v>112.372</v>
      </c>
      <c r="AI75" s="6">
        <v>133.22499999999999</v>
      </c>
      <c r="AJ75" s="6">
        <v>113.947</v>
      </c>
      <c r="AK75" s="6">
        <v>75.929000000000002</v>
      </c>
      <c r="AL75" s="6">
        <v>73.262</v>
      </c>
      <c r="AM75" s="6">
        <v>45.722000000000001</v>
      </c>
      <c r="AN75" s="6">
        <v>96.302999999999997</v>
      </c>
      <c r="AO75" s="6">
        <v>98.837999999999994</v>
      </c>
      <c r="AP75" s="6">
        <v>144.578</v>
      </c>
      <c r="AQ75" s="6">
        <v>111.23099999999999</v>
      </c>
      <c r="AR75" s="6">
        <v>91.338999999999999</v>
      </c>
      <c r="AS75" s="6">
        <v>81.403999999999996</v>
      </c>
      <c r="AT75" s="6">
        <v>59.924999999999997</v>
      </c>
      <c r="AU75" s="6">
        <v>85.477000000000004</v>
      </c>
      <c r="AV75" s="6">
        <v>92.161000000000001</v>
      </c>
      <c r="AW75" s="6">
        <v>65.402000000000001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2547</v>
      </c>
    </row>
    <row r="78" spans="1:49" x14ac:dyDescent="0.25">
      <c r="A78" t="s">
        <v>1709</v>
      </c>
      <c r="B78" s="38">
        <v>42544.422673611109</v>
      </c>
    </row>
    <row r="79" spans="1:49" x14ac:dyDescent="0.25">
      <c r="A79" t="s">
        <v>1710</v>
      </c>
      <c r="B79">
        <v>2490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7</v>
      </c>
      <c r="C82" s="6">
        <v>13</v>
      </c>
      <c r="D82" s="6">
        <v>15</v>
      </c>
      <c r="E82" s="6">
        <v>15</v>
      </c>
      <c r="F82" s="6">
        <v>15</v>
      </c>
      <c r="G82" s="6">
        <v>16</v>
      </c>
      <c r="H82" s="6">
        <v>15</v>
      </c>
      <c r="I82" s="6">
        <v>16</v>
      </c>
      <c r="J82" s="6">
        <v>16</v>
      </c>
      <c r="K82" s="6">
        <v>16</v>
      </c>
      <c r="L82" s="6">
        <v>16</v>
      </c>
      <c r="M82" s="6">
        <v>16</v>
      </c>
      <c r="N82" s="6">
        <v>16</v>
      </c>
      <c r="O82" s="6">
        <v>16</v>
      </c>
      <c r="P82" s="6">
        <v>16</v>
      </c>
      <c r="Q82" s="6">
        <v>16</v>
      </c>
      <c r="R82" s="6">
        <v>16</v>
      </c>
      <c r="S82" s="6">
        <v>15</v>
      </c>
      <c r="T82" s="6">
        <v>16</v>
      </c>
      <c r="U82" s="6">
        <v>16</v>
      </c>
      <c r="V82" s="6">
        <v>16</v>
      </c>
      <c r="W82" s="6">
        <v>16</v>
      </c>
      <c r="X82" s="6">
        <v>15</v>
      </c>
      <c r="Y82" s="6">
        <v>16</v>
      </c>
      <c r="Z82" s="6">
        <v>15</v>
      </c>
      <c r="AA82" s="6">
        <v>16</v>
      </c>
      <c r="AB82" s="6">
        <v>15</v>
      </c>
      <c r="AC82" s="6">
        <v>16</v>
      </c>
      <c r="AD82" s="6">
        <v>16</v>
      </c>
      <c r="AE82" s="6">
        <v>16</v>
      </c>
      <c r="AF82" s="6">
        <v>15</v>
      </c>
      <c r="AG82" s="6">
        <v>16</v>
      </c>
      <c r="AH82" s="6">
        <v>16</v>
      </c>
      <c r="AI82" s="6">
        <v>16</v>
      </c>
      <c r="AJ82" s="6">
        <v>16</v>
      </c>
      <c r="AK82" s="6">
        <v>13</v>
      </c>
      <c r="AL82" s="6">
        <v>15</v>
      </c>
      <c r="AM82" s="6">
        <v>13</v>
      </c>
      <c r="AN82" s="6">
        <v>15</v>
      </c>
      <c r="AO82" s="6">
        <v>15</v>
      </c>
      <c r="AP82" s="6">
        <v>0</v>
      </c>
      <c r="AQ82" s="6">
        <v>14</v>
      </c>
      <c r="AR82" s="6">
        <v>15</v>
      </c>
      <c r="AS82" s="6">
        <v>14</v>
      </c>
      <c r="AT82" s="6">
        <v>6</v>
      </c>
      <c r="AU82" s="6">
        <v>16</v>
      </c>
      <c r="AV82" s="6">
        <v>16</v>
      </c>
      <c r="AW82" s="6">
        <v>16</v>
      </c>
    </row>
    <row r="83" spans="1:49" x14ac:dyDescent="0.25">
      <c r="A83" t="s">
        <v>1764</v>
      </c>
      <c r="B83" s="6">
        <v>105.54600000000001</v>
      </c>
      <c r="C83" s="6">
        <v>20.376000000000001</v>
      </c>
      <c r="D83" s="6">
        <v>87.105000000000004</v>
      </c>
      <c r="E83" s="6">
        <v>43.957999999999998</v>
      </c>
      <c r="F83" s="6">
        <v>78.849999999999994</v>
      </c>
      <c r="G83" s="6">
        <v>82.06</v>
      </c>
      <c r="H83" s="6">
        <v>94.284000000000006</v>
      </c>
      <c r="I83" s="6">
        <v>117.217</v>
      </c>
      <c r="J83" s="6">
        <v>69.759</v>
      </c>
      <c r="K83" s="6">
        <v>108.8</v>
      </c>
      <c r="L83" s="6">
        <v>67.531999999999996</v>
      </c>
      <c r="M83" s="6">
        <v>52.848999999999997</v>
      </c>
      <c r="N83" s="6">
        <v>91.233000000000004</v>
      </c>
      <c r="O83" s="6">
        <v>62.994999999999997</v>
      </c>
      <c r="P83" s="6">
        <v>101.358</v>
      </c>
      <c r="Q83" s="6">
        <v>105.886</v>
      </c>
      <c r="R83" s="6">
        <v>75.477000000000004</v>
      </c>
      <c r="S83" s="6">
        <v>109.129</v>
      </c>
      <c r="T83" s="6">
        <v>71.644999999999996</v>
      </c>
      <c r="U83" s="6">
        <v>81.63</v>
      </c>
      <c r="V83" s="6">
        <v>78.433999999999997</v>
      </c>
      <c r="W83" s="6">
        <v>115.687</v>
      </c>
      <c r="X83" s="6">
        <v>61.768999999999998</v>
      </c>
      <c r="Y83" s="6">
        <v>75.513999999999996</v>
      </c>
      <c r="Z83" s="6">
        <v>178.84200000000001</v>
      </c>
      <c r="AA83" s="6">
        <v>36.932000000000002</v>
      </c>
      <c r="AB83" s="6">
        <v>50.366</v>
      </c>
      <c r="AC83" s="6">
        <v>84.186999999999998</v>
      </c>
      <c r="AD83" s="6">
        <v>57.569000000000003</v>
      </c>
      <c r="AE83" s="6">
        <v>46.194000000000003</v>
      </c>
      <c r="AF83" s="6">
        <v>73.997</v>
      </c>
      <c r="AG83" s="6">
        <v>79.718000000000004</v>
      </c>
      <c r="AH83" s="6">
        <v>254.83600000000001</v>
      </c>
      <c r="AI83" s="6">
        <v>54.378</v>
      </c>
      <c r="AJ83" s="6">
        <v>104.191</v>
      </c>
      <c r="AK83" s="6">
        <v>92.171000000000006</v>
      </c>
      <c r="AL83" s="6">
        <v>75.801000000000002</v>
      </c>
      <c r="AM83" s="6">
        <v>59.295999999999999</v>
      </c>
      <c r="AN83" s="6">
        <v>95.224000000000004</v>
      </c>
      <c r="AO83" s="6">
        <v>93.731999999999999</v>
      </c>
      <c r="AP83" s="6">
        <v>0</v>
      </c>
      <c r="AQ83" s="6">
        <v>82.947000000000003</v>
      </c>
      <c r="AR83" s="6">
        <v>110.578</v>
      </c>
      <c r="AS83" s="6">
        <v>89.906999999999996</v>
      </c>
      <c r="AT83" s="6">
        <v>71.486000000000004</v>
      </c>
      <c r="AU83" s="6">
        <v>75.808999999999997</v>
      </c>
      <c r="AV83" s="6">
        <v>88.525999999999996</v>
      </c>
      <c r="AW83" s="6">
        <v>65.593000000000004</v>
      </c>
    </row>
    <row r="85" spans="1:49" x14ac:dyDescent="0.25">
      <c r="A85" s="7" t="s">
        <v>1769</v>
      </c>
      <c r="B85" s="173" t="s">
        <v>1715</v>
      </c>
      <c r="C85" s="173" t="s">
        <v>1716</v>
      </c>
      <c r="D85" s="173" t="s">
        <v>1717</v>
      </c>
      <c r="E85" s="173" t="s">
        <v>1718</v>
      </c>
      <c r="F85" s="173" t="s">
        <v>1719</v>
      </c>
      <c r="G85" s="173" t="s">
        <v>1720</v>
      </c>
      <c r="H85" s="173" t="s">
        <v>1721</v>
      </c>
      <c r="I85" s="173" t="s">
        <v>1722</v>
      </c>
      <c r="J85" s="173" t="s">
        <v>1723</v>
      </c>
      <c r="K85" s="173" t="s">
        <v>1724</v>
      </c>
      <c r="L85" s="173" t="s">
        <v>1725</v>
      </c>
      <c r="M85" s="173" t="s">
        <v>1726</v>
      </c>
      <c r="N85" s="173" t="s">
        <v>1727</v>
      </c>
      <c r="O85" s="173" t="s">
        <v>1728</v>
      </c>
      <c r="P85" s="173" t="s">
        <v>1729</v>
      </c>
      <c r="Q85" s="173" t="s">
        <v>1730</v>
      </c>
      <c r="R85" s="173" t="s">
        <v>1731</v>
      </c>
      <c r="S85" s="173" t="s">
        <v>1732</v>
      </c>
      <c r="T85" s="173" t="s">
        <v>1733</v>
      </c>
      <c r="U85" s="173" t="s">
        <v>1734</v>
      </c>
      <c r="V85" s="173" t="s">
        <v>1735</v>
      </c>
      <c r="W85" s="173" t="s">
        <v>1736</v>
      </c>
      <c r="X85" s="173" t="s">
        <v>1737</v>
      </c>
      <c r="Y85" s="173" t="s">
        <v>1738</v>
      </c>
      <c r="Z85" s="173" t="s">
        <v>1739</v>
      </c>
      <c r="AA85" s="173" t="s">
        <v>1740</v>
      </c>
      <c r="AB85" s="173" t="s">
        <v>1741</v>
      </c>
      <c r="AC85" s="173" t="s">
        <v>1742</v>
      </c>
      <c r="AD85" s="173" t="s">
        <v>1743</v>
      </c>
      <c r="AE85" s="173" t="s">
        <v>1744</v>
      </c>
      <c r="AF85" s="173" t="s">
        <v>1745</v>
      </c>
      <c r="AG85" s="173" t="s">
        <v>1746</v>
      </c>
      <c r="AH85" s="173" t="s">
        <v>1747</v>
      </c>
      <c r="AI85" s="173" t="s">
        <v>1748</v>
      </c>
      <c r="AJ85" s="173" t="s">
        <v>1749</v>
      </c>
      <c r="AK85" s="173" t="s">
        <v>1750</v>
      </c>
      <c r="AL85" s="173" t="s">
        <v>1751</v>
      </c>
      <c r="AM85" s="173" t="s">
        <v>1752</v>
      </c>
      <c r="AN85" s="173" t="s">
        <v>1753</v>
      </c>
      <c r="AO85" s="173" t="s">
        <v>1754</v>
      </c>
      <c r="AP85" s="173" t="s">
        <v>1755</v>
      </c>
      <c r="AQ85" s="173" t="s">
        <v>1756</v>
      </c>
      <c r="AR85" s="173" t="s">
        <v>1757</v>
      </c>
      <c r="AS85" s="173" t="s">
        <v>1758</v>
      </c>
      <c r="AT85" s="173" t="s">
        <v>1759</v>
      </c>
      <c r="AU85" s="173" t="s">
        <v>1760</v>
      </c>
      <c r="AV85" s="173" t="s">
        <v>1761</v>
      </c>
      <c r="AW85" s="173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68.75</v>
      </c>
      <c r="D86" s="108">
        <f t="shared" si="2"/>
        <v>100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100</v>
      </c>
      <c r="L86" s="108">
        <f t="shared" si="2"/>
        <v>100</v>
      </c>
      <c r="M86" s="108">
        <f t="shared" si="2"/>
        <v>100</v>
      </c>
      <c r="N86" s="108">
        <f t="shared" si="2"/>
        <v>100</v>
      </c>
      <c r="O86" s="108">
        <f t="shared" si="2"/>
        <v>100</v>
      </c>
      <c r="P86" s="108">
        <f t="shared" si="2"/>
        <v>100</v>
      </c>
      <c r="Q86" s="108">
        <f t="shared" si="2"/>
        <v>100</v>
      </c>
      <c r="R86" s="108">
        <f t="shared" si="2"/>
        <v>100</v>
      </c>
      <c r="S86" s="108">
        <f t="shared" si="2"/>
        <v>100</v>
      </c>
      <c r="T86" s="108">
        <f t="shared" si="2"/>
        <v>100</v>
      </c>
      <c r="U86" s="108">
        <f t="shared" si="2"/>
        <v>100</v>
      </c>
      <c r="V86" s="108">
        <f t="shared" si="2"/>
        <v>100</v>
      </c>
      <c r="W86" s="108">
        <f t="shared" si="2"/>
        <v>100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93.75</v>
      </c>
      <c r="AB86" s="108">
        <f t="shared" si="2"/>
        <v>100</v>
      </c>
      <c r="AC86" s="108">
        <f t="shared" si="2"/>
        <v>100</v>
      </c>
      <c r="AD86" s="108">
        <f t="shared" si="2"/>
        <v>100</v>
      </c>
      <c r="AE86" s="108">
        <f t="shared" si="2"/>
        <v>100</v>
      </c>
      <c r="AF86" s="108">
        <f t="shared" si="2"/>
        <v>100</v>
      </c>
      <c r="AG86" s="108">
        <f t="shared" si="2"/>
        <v>100</v>
      </c>
      <c r="AH86" s="108">
        <f t="shared" si="2"/>
        <v>100</v>
      </c>
      <c r="AI86" s="108">
        <f t="shared" si="2"/>
        <v>100</v>
      </c>
      <c r="AJ86" s="108">
        <f t="shared" si="2"/>
        <v>100</v>
      </c>
      <c r="AK86" s="108">
        <f t="shared" si="2"/>
        <v>100</v>
      </c>
      <c r="AL86" s="108">
        <f t="shared" si="2"/>
        <v>100</v>
      </c>
      <c r="AM86" s="108">
        <f t="shared" si="2"/>
        <v>100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100</v>
      </c>
      <c r="AR86" s="108">
        <f t="shared" si="2"/>
        <v>100</v>
      </c>
      <c r="AS86" s="108">
        <f t="shared" si="2"/>
        <v>100</v>
      </c>
      <c r="AT86" s="108">
        <f t="shared" si="2"/>
        <v>100</v>
      </c>
      <c r="AU86" s="108">
        <f t="shared" si="2"/>
        <v>106.66666666666667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81.818181818181827</v>
      </c>
      <c r="C87" s="108">
        <f t="shared" ref="C87:AW87" si="3">C64/C56*100</f>
        <v>100</v>
      </c>
      <c r="D87" s="108">
        <f t="shared" si="3"/>
        <v>100</v>
      </c>
      <c r="E87" s="108">
        <f t="shared" si="3"/>
        <v>100</v>
      </c>
      <c r="F87" s="108">
        <f t="shared" si="3"/>
        <v>100</v>
      </c>
      <c r="G87" s="108">
        <f t="shared" si="3"/>
        <v>100</v>
      </c>
      <c r="H87" s="108">
        <f t="shared" si="3"/>
        <v>100</v>
      </c>
      <c r="I87" s="108">
        <f t="shared" si="3"/>
        <v>100</v>
      </c>
      <c r="J87" s="108">
        <f t="shared" si="3"/>
        <v>100</v>
      </c>
      <c r="K87" s="108">
        <f t="shared" si="3"/>
        <v>100</v>
      </c>
      <c r="L87" s="108">
        <f t="shared" si="3"/>
        <v>100</v>
      </c>
      <c r="M87" s="108">
        <f t="shared" si="3"/>
        <v>100</v>
      </c>
      <c r="N87" s="108">
        <f t="shared" si="3"/>
        <v>100</v>
      </c>
      <c r="O87" s="108">
        <f t="shared" si="3"/>
        <v>100</v>
      </c>
      <c r="P87" s="108">
        <f t="shared" si="3"/>
        <v>100</v>
      </c>
      <c r="Q87" s="108">
        <f t="shared" si="3"/>
        <v>100</v>
      </c>
      <c r="R87" s="108">
        <f t="shared" si="3"/>
        <v>100</v>
      </c>
      <c r="S87" s="108">
        <f t="shared" si="3"/>
        <v>100</v>
      </c>
      <c r="T87" s="108">
        <f t="shared" si="3"/>
        <v>100</v>
      </c>
      <c r="U87" s="108">
        <f t="shared" si="3"/>
        <v>100</v>
      </c>
      <c r="V87" s="108">
        <f t="shared" si="3"/>
        <v>100</v>
      </c>
      <c r="W87" s="108">
        <f t="shared" si="3"/>
        <v>100</v>
      </c>
      <c r="X87" s="108">
        <f t="shared" si="3"/>
        <v>100</v>
      </c>
      <c r="Y87" s="108">
        <f t="shared" si="3"/>
        <v>100</v>
      </c>
      <c r="Z87" s="108">
        <f t="shared" si="3"/>
        <v>100</v>
      </c>
      <c r="AA87" s="108">
        <f t="shared" si="3"/>
        <v>100</v>
      </c>
      <c r="AB87" s="108">
        <f t="shared" si="3"/>
        <v>68.75</v>
      </c>
      <c r="AC87" s="108">
        <f t="shared" si="3"/>
        <v>100</v>
      </c>
      <c r="AD87" s="108">
        <f t="shared" si="3"/>
        <v>100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100</v>
      </c>
      <c r="AI87" s="108">
        <f t="shared" si="3"/>
        <v>100</v>
      </c>
      <c r="AJ87" s="108">
        <f t="shared" si="3"/>
        <v>100</v>
      </c>
      <c r="AK87" s="108">
        <f t="shared" si="3"/>
        <v>111.11111111111111</v>
      </c>
      <c r="AL87" s="108">
        <f t="shared" si="3"/>
        <v>100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0</v>
      </c>
      <c r="AQ87" s="108">
        <f t="shared" si="3"/>
        <v>100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81.25</v>
      </c>
      <c r="D88" s="108">
        <f t="shared" si="4"/>
        <v>100</v>
      </c>
      <c r="E88" s="108">
        <f t="shared" si="4"/>
        <v>100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100</v>
      </c>
      <c r="J88" s="108">
        <f t="shared" si="4"/>
        <v>100</v>
      </c>
      <c r="K88" s="108">
        <f t="shared" si="4"/>
        <v>100</v>
      </c>
      <c r="L88" s="108">
        <f t="shared" si="4"/>
        <v>100</v>
      </c>
      <c r="M88" s="108">
        <f t="shared" si="4"/>
        <v>100</v>
      </c>
      <c r="N88" s="108">
        <f t="shared" si="4"/>
        <v>100</v>
      </c>
      <c r="O88" s="108">
        <f t="shared" si="4"/>
        <v>100</v>
      </c>
      <c r="P88" s="108">
        <f t="shared" si="4"/>
        <v>100</v>
      </c>
      <c r="Q88" s="108">
        <f t="shared" si="4"/>
        <v>100</v>
      </c>
      <c r="R88" s="108">
        <f t="shared" si="4"/>
        <v>100</v>
      </c>
      <c r="S88" s="108">
        <f t="shared" si="4"/>
        <v>100</v>
      </c>
      <c r="T88" s="108">
        <f t="shared" si="4"/>
        <v>100</v>
      </c>
      <c r="U88" s="108">
        <f t="shared" si="4"/>
        <v>100</v>
      </c>
      <c r="V88" s="108">
        <f t="shared" si="4"/>
        <v>100</v>
      </c>
      <c r="W88" s="108">
        <f t="shared" si="4"/>
        <v>100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100</v>
      </c>
      <c r="AB88" s="108">
        <f t="shared" si="4"/>
        <v>100</v>
      </c>
      <c r="AC88" s="108">
        <f t="shared" si="4"/>
        <v>100</v>
      </c>
      <c r="AD88" s="108">
        <f t="shared" si="4"/>
        <v>100</v>
      </c>
      <c r="AE88" s="108">
        <f t="shared" si="4"/>
        <v>100</v>
      </c>
      <c r="AF88" s="108">
        <f t="shared" si="4"/>
        <v>100</v>
      </c>
      <c r="AG88" s="108">
        <f t="shared" si="4"/>
        <v>100</v>
      </c>
      <c r="AH88" s="108">
        <f t="shared" si="4"/>
        <v>100</v>
      </c>
      <c r="AI88" s="108">
        <f t="shared" si="4"/>
        <v>100</v>
      </c>
      <c r="AJ88" s="108">
        <f t="shared" si="4"/>
        <v>100</v>
      </c>
      <c r="AK88" s="108">
        <f t="shared" si="4"/>
        <v>100</v>
      </c>
      <c r="AL88" s="108">
        <f t="shared" si="4"/>
        <v>100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0</v>
      </c>
      <c r="AQ88" s="108">
        <f t="shared" si="4"/>
        <v>100</v>
      </c>
      <c r="AR88" s="108">
        <f t="shared" si="4"/>
        <v>100</v>
      </c>
      <c r="AS88" s="108">
        <f t="shared" si="4"/>
        <v>100</v>
      </c>
      <c r="AT88" s="108">
        <f t="shared" si="4"/>
        <v>85.714285714285708</v>
      </c>
      <c r="AU88" s="108">
        <f t="shared" si="4"/>
        <v>100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17alpha-Estradiol</v>
      </c>
      <c r="D89" s="7" t="str">
        <f>C89</f>
        <v>17alpha-Estradiol</v>
      </c>
      <c r="E89" s="7" t="str">
        <f t="shared" ref="E89:I89" si="5">D89</f>
        <v>17alpha-Estradiol</v>
      </c>
      <c r="F89" s="7" t="str">
        <f t="shared" si="5"/>
        <v>17alpha-Estradiol</v>
      </c>
      <c r="G89" s="7" t="str">
        <f t="shared" si="5"/>
        <v>17alpha-Estradiol</v>
      </c>
      <c r="H89" s="7" t="str">
        <f t="shared" si="5"/>
        <v>17alpha-Estradiol</v>
      </c>
      <c r="I89" s="7" t="str">
        <f t="shared" si="5"/>
        <v>17alpha-Estradiol</v>
      </c>
      <c r="J89" s="7" t="s">
        <v>1644</v>
      </c>
      <c r="K89" s="7" t="str">
        <f>G24</f>
        <v>Dodecylbenzene sulfonate triethanolamine(1:1)</v>
      </c>
      <c r="L89" s="7" t="str">
        <f>K89</f>
        <v>Dodecylbenzene sulfonate triethanolamine(1:1)</v>
      </c>
      <c r="M89" s="7" t="str">
        <f t="shared" ref="M89:Q89" si="6">L89</f>
        <v>Dodecylbenzene sulfonate triethanolamine(1:1)</v>
      </c>
      <c r="N89" s="7" t="str">
        <f t="shared" si="6"/>
        <v>Dodecylbenzene sulfonate triethanolamine(1:1)</v>
      </c>
      <c r="O89" s="7" t="str">
        <f t="shared" si="6"/>
        <v>Dodecylbenzene sulfonate triethanolamine(1:1)</v>
      </c>
      <c r="P89" s="7" t="str">
        <f t="shared" si="6"/>
        <v>Dodecylbenzene sulfonate triethanolamine(1:1)</v>
      </c>
      <c r="Q89" s="7" t="str">
        <f t="shared" si="6"/>
        <v>Dodecylbenzene sulfonate triethanolamine(1:1)</v>
      </c>
      <c r="R89" s="7" t="s">
        <v>1644</v>
      </c>
      <c r="S89" s="7" t="str">
        <f>G25</f>
        <v>Boric acid</v>
      </c>
      <c r="T89" s="7" t="str">
        <f>S89</f>
        <v>Boric acid</v>
      </c>
      <c r="U89" s="7" t="str">
        <f t="shared" ref="U89:Y89" si="7">T89</f>
        <v>Boric acid</v>
      </c>
      <c r="V89" s="7" t="str">
        <f t="shared" si="7"/>
        <v>Boric acid</v>
      </c>
      <c r="W89" s="7" t="str">
        <f t="shared" si="7"/>
        <v>Boric acid</v>
      </c>
      <c r="X89" s="7" t="str">
        <f t="shared" si="7"/>
        <v>Boric acid</v>
      </c>
      <c r="Y89" s="7" t="str">
        <f t="shared" si="7"/>
        <v>Boric acid</v>
      </c>
      <c r="Z89" s="7" t="s">
        <v>1686</v>
      </c>
      <c r="AA89" s="7" t="str">
        <f>G26</f>
        <v>Hexaflumuron</v>
      </c>
      <c r="AB89" s="7" t="str">
        <f>AA89</f>
        <v>Hexaflumuron</v>
      </c>
      <c r="AC89" s="7" t="str">
        <f t="shared" ref="AC89:AG89" si="8">AB89</f>
        <v>Hexaflumuron</v>
      </c>
      <c r="AD89" s="7" t="str">
        <f t="shared" si="8"/>
        <v>Hexaflumuron</v>
      </c>
      <c r="AE89" s="7" t="str">
        <f t="shared" si="8"/>
        <v>Hexaflumuron</v>
      </c>
      <c r="AF89" s="7" t="str">
        <f t="shared" si="8"/>
        <v>Hexaflumuron</v>
      </c>
      <c r="AG89" s="7" t="str">
        <f t="shared" si="8"/>
        <v>Hexaflumuron</v>
      </c>
      <c r="AH89" s="7" t="s">
        <v>1686</v>
      </c>
      <c r="AI89" s="7" t="str">
        <f>G27</f>
        <v>4,4'-Sulfonylbis[2-(prop-2-en-1-yl)phenol]</v>
      </c>
      <c r="AJ89" s="7" t="str">
        <f>AI89</f>
        <v>4,4'-Sulfonylbis[2-(prop-2-en-1-yl)phenol]</v>
      </c>
      <c r="AK89" s="7" t="str">
        <f t="shared" ref="AK89:AO89" si="9">AJ89</f>
        <v>4,4'-Sulfonylbis[2-(prop-2-en-1-yl)phenol]</v>
      </c>
      <c r="AL89" s="7" t="str">
        <f t="shared" si="9"/>
        <v>4,4'-Sulfonylbis[2-(prop-2-en-1-yl)phenol]</v>
      </c>
      <c r="AM89" s="7" t="str">
        <f t="shared" si="9"/>
        <v>4,4'-Sulfonylbis[2-(prop-2-en-1-yl)phenol]</v>
      </c>
      <c r="AN89" s="7" t="str">
        <f t="shared" si="9"/>
        <v>4,4'-Sulfonylbis[2-(prop-2-en-1-yl)phenol]</v>
      </c>
      <c r="AO89" s="7" t="str">
        <f t="shared" si="9"/>
        <v>4,4'-Sulfonylbis[2-(prop-2-en-1-yl)phenol]</v>
      </c>
      <c r="AP89" s="7" t="s">
        <v>1794</v>
      </c>
      <c r="AQ89" s="7" t="str">
        <f>G28</f>
        <v>2,2',4,4'-Tetrahydroxybenzophenone</v>
      </c>
      <c r="AR89" s="7" t="str">
        <f>AQ89</f>
        <v>2,2',4,4'-Tetrahydroxybenzophenone</v>
      </c>
      <c r="AS89" s="7" t="str">
        <f t="shared" ref="AS89:AW89" si="10">AR89</f>
        <v>2,2',4,4'-Tetrahydroxybenzophenone</v>
      </c>
      <c r="AT89" s="7" t="str">
        <f t="shared" si="10"/>
        <v>2,2',4,4'-Tetrahydroxybenzophenone</v>
      </c>
      <c r="AU89" s="7" t="str">
        <f t="shared" si="10"/>
        <v>2,2',4,4'-Tetrahydroxybenzophenone</v>
      </c>
      <c r="AV89" s="7" t="str">
        <f t="shared" si="10"/>
        <v>2,2',4,4'-Tetrahydroxybenzophenone</v>
      </c>
      <c r="AW89" s="7" t="str">
        <f t="shared" si="10"/>
        <v>2,2',4,4'-Tetrahydroxybenzophenone</v>
      </c>
    </row>
    <row r="90" spans="1:49" s="7" customFormat="1" x14ac:dyDescent="0.25">
      <c r="A90" s="7" t="s">
        <v>1773</v>
      </c>
      <c r="B90" s="173" t="s">
        <v>1786</v>
      </c>
      <c r="C90" s="173" t="s">
        <v>1785</v>
      </c>
      <c r="D90" s="173" t="s">
        <v>1779</v>
      </c>
      <c r="E90" s="173" t="s">
        <v>1803</v>
      </c>
      <c r="F90" s="173" t="s">
        <v>1804</v>
      </c>
      <c r="G90" s="173" t="s">
        <v>1805</v>
      </c>
      <c r="H90" s="173" t="s">
        <v>1802</v>
      </c>
      <c r="I90" s="173" t="s">
        <v>1899</v>
      </c>
      <c r="J90" s="173" t="s">
        <v>1786</v>
      </c>
      <c r="K90" s="173" t="s">
        <v>1785</v>
      </c>
      <c r="L90" s="173" t="s">
        <v>1779</v>
      </c>
      <c r="M90" s="173" t="s">
        <v>1803</v>
      </c>
      <c r="N90" s="173" t="s">
        <v>1804</v>
      </c>
      <c r="O90" s="173" t="s">
        <v>1805</v>
      </c>
      <c r="P90" s="173" t="s">
        <v>1802</v>
      </c>
      <c r="Q90" s="173" t="s">
        <v>1899</v>
      </c>
      <c r="R90" s="173" t="s">
        <v>1786</v>
      </c>
      <c r="S90" s="173" t="s">
        <v>1785</v>
      </c>
      <c r="T90" s="173" t="s">
        <v>1779</v>
      </c>
      <c r="U90" s="173" t="s">
        <v>1803</v>
      </c>
      <c r="V90" s="173" t="s">
        <v>1804</v>
      </c>
      <c r="W90" s="173" t="s">
        <v>1805</v>
      </c>
      <c r="X90" s="173" t="s">
        <v>1802</v>
      </c>
      <c r="Y90" s="173" t="s">
        <v>1899</v>
      </c>
      <c r="Z90" s="173" t="s">
        <v>2035</v>
      </c>
      <c r="AA90" s="173" t="s">
        <v>1785</v>
      </c>
      <c r="AB90" s="173" t="s">
        <v>1779</v>
      </c>
      <c r="AC90" s="173" t="s">
        <v>1803</v>
      </c>
      <c r="AD90" s="173" t="s">
        <v>1804</v>
      </c>
      <c r="AE90" s="173" t="s">
        <v>1805</v>
      </c>
      <c r="AF90" s="173" t="s">
        <v>1802</v>
      </c>
      <c r="AG90" s="173" t="s">
        <v>1899</v>
      </c>
      <c r="AH90" s="173" t="s">
        <v>2035</v>
      </c>
      <c r="AI90" s="173" t="s">
        <v>1785</v>
      </c>
      <c r="AJ90" s="173" t="s">
        <v>1779</v>
      </c>
      <c r="AK90" s="173" t="s">
        <v>1803</v>
      </c>
      <c r="AL90" s="173" t="s">
        <v>1804</v>
      </c>
      <c r="AM90" s="173" t="s">
        <v>1805</v>
      </c>
      <c r="AN90" s="173" t="s">
        <v>1802</v>
      </c>
      <c r="AO90" s="173" t="s">
        <v>1899</v>
      </c>
      <c r="AP90" s="173" t="s">
        <v>1786</v>
      </c>
      <c r="AQ90" s="173" t="s">
        <v>1785</v>
      </c>
      <c r="AR90" s="173" t="s">
        <v>1779</v>
      </c>
      <c r="AS90" s="173" t="s">
        <v>1803</v>
      </c>
      <c r="AT90" s="173" t="s">
        <v>1804</v>
      </c>
      <c r="AU90" s="173" t="s">
        <v>1805</v>
      </c>
      <c r="AV90" s="173" t="s">
        <v>1802</v>
      </c>
      <c r="AW90" s="173" t="s">
        <v>1899</v>
      </c>
    </row>
    <row r="91" spans="1:49" x14ac:dyDescent="0.25">
      <c r="A91" t="s">
        <v>1773</v>
      </c>
      <c r="B91" s="6">
        <f>AVERAGE(B86:B88)</f>
        <v>93.939393939393938</v>
      </c>
      <c r="C91" s="107">
        <f t="shared" ref="C91:AV91" si="11">AVERAGE(C86:C88)</f>
        <v>83.333333333333329</v>
      </c>
      <c r="D91" s="108">
        <f t="shared" si="11"/>
        <v>100</v>
      </c>
      <c r="E91" s="108">
        <f t="shared" si="11"/>
        <v>100</v>
      </c>
      <c r="F91" s="108">
        <f t="shared" si="11"/>
        <v>100</v>
      </c>
      <c r="G91" s="108">
        <f t="shared" si="11"/>
        <v>100</v>
      </c>
      <c r="H91" s="108">
        <f t="shared" si="11"/>
        <v>100</v>
      </c>
      <c r="I91" s="108">
        <f t="shared" si="11"/>
        <v>100</v>
      </c>
      <c r="J91" s="108">
        <f t="shared" si="11"/>
        <v>100</v>
      </c>
      <c r="K91" s="108">
        <f t="shared" si="11"/>
        <v>100</v>
      </c>
      <c r="L91" s="108">
        <f t="shared" si="11"/>
        <v>100</v>
      </c>
      <c r="M91" s="108">
        <f t="shared" si="11"/>
        <v>100</v>
      </c>
      <c r="N91" s="108">
        <f t="shared" si="11"/>
        <v>100</v>
      </c>
      <c r="O91" s="108">
        <f t="shared" si="11"/>
        <v>100</v>
      </c>
      <c r="P91" s="108">
        <f t="shared" si="11"/>
        <v>100</v>
      </c>
      <c r="Q91" s="108">
        <f t="shared" si="11"/>
        <v>100</v>
      </c>
      <c r="R91" s="108">
        <f t="shared" si="11"/>
        <v>100</v>
      </c>
      <c r="S91" s="6">
        <f t="shared" si="11"/>
        <v>100</v>
      </c>
      <c r="T91" s="108">
        <f t="shared" si="11"/>
        <v>100</v>
      </c>
      <c r="U91" s="108">
        <f t="shared" si="11"/>
        <v>100</v>
      </c>
      <c r="V91" s="108">
        <f t="shared" si="11"/>
        <v>100</v>
      </c>
      <c r="W91" s="108">
        <f t="shared" si="11"/>
        <v>100</v>
      </c>
      <c r="X91" s="108">
        <f t="shared" si="11"/>
        <v>100</v>
      </c>
      <c r="Y91" s="108">
        <f t="shared" si="11"/>
        <v>100</v>
      </c>
      <c r="Z91" s="108">
        <f t="shared" si="11"/>
        <v>100</v>
      </c>
      <c r="AA91" s="108">
        <f t="shared" si="11"/>
        <v>97.916666666666671</v>
      </c>
      <c r="AB91" s="108">
        <f t="shared" si="11"/>
        <v>89.583333333333329</v>
      </c>
      <c r="AC91" s="108">
        <f t="shared" si="11"/>
        <v>100</v>
      </c>
      <c r="AD91" s="108">
        <f t="shared" si="11"/>
        <v>100</v>
      </c>
      <c r="AE91" s="108">
        <f t="shared" si="11"/>
        <v>100</v>
      </c>
      <c r="AF91" s="108">
        <f t="shared" si="11"/>
        <v>100</v>
      </c>
      <c r="AG91" s="108">
        <f t="shared" si="11"/>
        <v>100</v>
      </c>
      <c r="AH91" s="108">
        <f t="shared" si="11"/>
        <v>100</v>
      </c>
      <c r="AI91" s="108">
        <f t="shared" si="11"/>
        <v>100</v>
      </c>
      <c r="AJ91" s="108">
        <f t="shared" si="11"/>
        <v>100</v>
      </c>
      <c r="AK91" s="108">
        <f t="shared" si="11"/>
        <v>103.7037037037037</v>
      </c>
      <c r="AL91" s="108">
        <f t="shared" si="11"/>
        <v>100</v>
      </c>
      <c r="AM91" s="108">
        <f t="shared" si="11"/>
        <v>100</v>
      </c>
      <c r="AN91" s="108">
        <f t="shared" si="11"/>
        <v>100</v>
      </c>
      <c r="AO91" s="108">
        <f t="shared" si="11"/>
        <v>100</v>
      </c>
      <c r="AP91" s="108">
        <f t="shared" si="11"/>
        <v>0</v>
      </c>
      <c r="AQ91" s="108">
        <f t="shared" si="11"/>
        <v>100</v>
      </c>
      <c r="AR91" s="108">
        <f t="shared" si="11"/>
        <v>100</v>
      </c>
      <c r="AS91" s="108">
        <f t="shared" si="11"/>
        <v>100</v>
      </c>
      <c r="AT91" s="108">
        <f t="shared" si="11"/>
        <v>95.238095238095241</v>
      </c>
      <c r="AU91" s="108">
        <f t="shared" si="11"/>
        <v>102.22222222222223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10.497277621629554</v>
      </c>
      <c r="C92" s="107">
        <f t="shared" ref="C92:AV92" si="12">STDEV(C86:C88)</f>
        <v>15.728821740147415</v>
      </c>
      <c r="D92" s="108">
        <f t="shared" si="12"/>
        <v>0</v>
      </c>
      <c r="E92" s="108">
        <f t="shared" si="12"/>
        <v>0</v>
      </c>
      <c r="F92" s="108">
        <f t="shared" si="12"/>
        <v>0</v>
      </c>
      <c r="G92" s="108">
        <f t="shared" si="12"/>
        <v>0</v>
      </c>
      <c r="H92" s="108">
        <f t="shared" si="12"/>
        <v>0</v>
      </c>
      <c r="I92" s="108">
        <f t="shared" si="12"/>
        <v>0</v>
      </c>
      <c r="J92" s="108">
        <f t="shared" si="12"/>
        <v>0</v>
      </c>
      <c r="K92" s="108">
        <f t="shared" si="12"/>
        <v>0</v>
      </c>
      <c r="L92" s="108">
        <f t="shared" si="12"/>
        <v>0</v>
      </c>
      <c r="M92" s="108">
        <f t="shared" si="12"/>
        <v>0</v>
      </c>
      <c r="N92" s="108">
        <f t="shared" si="12"/>
        <v>0</v>
      </c>
      <c r="O92" s="108">
        <f t="shared" si="12"/>
        <v>0</v>
      </c>
      <c r="P92" s="108">
        <f t="shared" si="12"/>
        <v>0</v>
      </c>
      <c r="Q92" s="108">
        <f t="shared" si="12"/>
        <v>0</v>
      </c>
      <c r="R92" s="108">
        <f t="shared" si="12"/>
        <v>0</v>
      </c>
      <c r="S92" s="6">
        <f t="shared" si="12"/>
        <v>0</v>
      </c>
      <c r="T92" s="108">
        <f t="shared" si="12"/>
        <v>0</v>
      </c>
      <c r="U92" s="108">
        <f t="shared" si="12"/>
        <v>0</v>
      </c>
      <c r="V92" s="108">
        <f t="shared" si="12"/>
        <v>0</v>
      </c>
      <c r="W92" s="108">
        <f t="shared" si="12"/>
        <v>0</v>
      </c>
      <c r="X92" s="108">
        <f t="shared" si="12"/>
        <v>0</v>
      </c>
      <c r="Y92" s="108">
        <f t="shared" si="12"/>
        <v>0</v>
      </c>
      <c r="Z92" s="108">
        <f t="shared" si="12"/>
        <v>0</v>
      </c>
      <c r="AA92" s="108">
        <f t="shared" si="12"/>
        <v>3.6084391824351609</v>
      </c>
      <c r="AB92" s="108">
        <f t="shared" si="12"/>
        <v>18.042195912175821</v>
      </c>
      <c r="AC92" s="108">
        <f t="shared" si="12"/>
        <v>0</v>
      </c>
      <c r="AD92" s="108">
        <f t="shared" si="12"/>
        <v>0</v>
      </c>
      <c r="AE92" s="108">
        <f t="shared" si="12"/>
        <v>0</v>
      </c>
      <c r="AF92" s="108">
        <f t="shared" si="12"/>
        <v>0</v>
      </c>
      <c r="AG92" s="108">
        <f t="shared" si="12"/>
        <v>0</v>
      </c>
      <c r="AH92" s="108">
        <f t="shared" si="12"/>
        <v>0</v>
      </c>
      <c r="AI92" s="108">
        <f t="shared" si="12"/>
        <v>0</v>
      </c>
      <c r="AJ92" s="108">
        <f t="shared" si="12"/>
        <v>0</v>
      </c>
      <c r="AK92" s="108">
        <f t="shared" si="12"/>
        <v>6.415002990995843</v>
      </c>
      <c r="AL92" s="108">
        <f t="shared" si="12"/>
        <v>0</v>
      </c>
      <c r="AM92" s="108">
        <f t="shared" si="12"/>
        <v>0</v>
      </c>
      <c r="AN92" s="108">
        <f t="shared" si="12"/>
        <v>0</v>
      </c>
      <c r="AO92" s="108">
        <f t="shared" si="12"/>
        <v>0</v>
      </c>
      <c r="AP92" s="108">
        <f t="shared" si="12"/>
        <v>0</v>
      </c>
      <c r="AQ92" s="108">
        <f t="shared" si="12"/>
        <v>0</v>
      </c>
      <c r="AR92" s="108">
        <f t="shared" si="12"/>
        <v>0</v>
      </c>
      <c r="AS92" s="108">
        <f t="shared" si="12"/>
        <v>0</v>
      </c>
      <c r="AT92" s="108">
        <f t="shared" si="12"/>
        <v>8.2478609884232288</v>
      </c>
      <c r="AU92" s="108">
        <f t="shared" si="12"/>
        <v>3.8490017945975077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6.0606060606060579</v>
      </c>
      <c r="C93" s="107">
        <f t="shared" ref="C93:AV93" si="13">STDEV(C86:C88)/SQRT(3)</f>
        <v>9.0810394657097486</v>
      </c>
      <c r="D93" s="108">
        <f t="shared" si="13"/>
        <v>0</v>
      </c>
      <c r="E93" s="108">
        <f t="shared" si="13"/>
        <v>0</v>
      </c>
      <c r="F93" s="108">
        <f t="shared" si="13"/>
        <v>0</v>
      </c>
      <c r="G93" s="108">
        <f t="shared" si="13"/>
        <v>0</v>
      </c>
      <c r="H93" s="108">
        <f t="shared" si="13"/>
        <v>0</v>
      </c>
      <c r="I93" s="108">
        <f t="shared" si="13"/>
        <v>0</v>
      </c>
      <c r="J93" s="108">
        <f t="shared" si="13"/>
        <v>0</v>
      </c>
      <c r="K93" s="108">
        <f t="shared" si="13"/>
        <v>0</v>
      </c>
      <c r="L93" s="108">
        <f t="shared" si="13"/>
        <v>0</v>
      </c>
      <c r="M93" s="108">
        <f t="shared" si="13"/>
        <v>0</v>
      </c>
      <c r="N93" s="108">
        <f t="shared" si="13"/>
        <v>0</v>
      </c>
      <c r="O93" s="108">
        <f t="shared" si="13"/>
        <v>0</v>
      </c>
      <c r="P93" s="108">
        <f t="shared" si="13"/>
        <v>0</v>
      </c>
      <c r="Q93" s="108">
        <f t="shared" si="13"/>
        <v>0</v>
      </c>
      <c r="R93" s="108">
        <f t="shared" si="13"/>
        <v>0</v>
      </c>
      <c r="S93" s="6">
        <f t="shared" si="13"/>
        <v>0</v>
      </c>
      <c r="T93" s="108">
        <f t="shared" si="13"/>
        <v>0</v>
      </c>
      <c r="U93" s="108">
        <f t="shared" si="13"/>
        <v>0</v>
      </c>
      <c r="V93" s="108">
        <f t="shared" si="13"/>
        <v>0</v>
      </c>
      <c r="W93" s="108">
        <f t="shared" si="13"/>
        <v>0</v>
      </c>
      <c r="X93" s="108">
        <f t="shared" si="13"/>
        <v>0</v>
      </c>
      <c r="Y93" s="108">
        <f t="shared" si="13"/>
        <v>0</v>
      </c>
      <c r="Z93" s="108">
        <f t="shared" si="13"/>
        <v>0</v>
      </c>
      <c r="AA93" s="108">
        <f t="shared" si="13"/>
        <v>2.0833333333333335</v>
      </c>
      <c r="AB93" s="108">
        <f t="shared" si="13"/>
        <v>10.416666666666677</v>
      </c>
      <c r="AC93" s="108">
        <f t="shared" si="13"/>
        <v>0</v>
      </c>
      <c r="AD93" s="108">
        <f t="shared" si="13"/>
        <v>0</v>
      </c>
      <c r="AE93" s="108">
        <f t="shared" si="13"/>
        <v>0</v>
      </c>
      <c r="AF93" s="108">
        <f t="shared" si="13"/>
        <v>0</v>
      </c>
      <c r="AG93" s="108">
        <f t="shared" si="13"/>
        <v>0</v>
      </c>
      <c r="AH93" s="108">
        <f t="shared" si="13"/>
        <v>0</v>
      </c>
      <c r="AI93" s="108">
        <f t="shared" si="13"/>
        <v>0</v>
      </c>
      <c r="AJ93" s="108">
        <f t="shared" si="13"/>
        <v>0</v>
      </c>
      <c r="AK93" s="108">
        <f t="shared" si="13"/>
        <v>3.7037037037037046</v>
      </c>
      <c r="AL93" s="108">
        <f t="shared" si="13"/>
        <v>0</v>
      </c>
      <c r="AM93" s="108">
        <f t="shared" si="13"/>
        <v>0</v>
      </c>
      <c r="AN93" s="108">
        <f t="shared" si="13"/>
        <v>0</v>
      </c>
      <c r="AO93" s="108">
        <f t="shared" si="13"/>
        <v>0</v>
      </c>
      <c r="AP93" s="108">
        <f t="shared" si="13"/>
        <v>0</v>
      </c>
      <c r="AQ93" s="108">
        <f t="shared" si="13"/>
        <v>0</v>
      </c>
      <c r="AR93" s="108">
        <f t="shared" si="13"/>
        <v>0</v>
      </c>
      <c r="AS93" s="108">
        <f t="shared" si="13"/>
        <v>0</v>
      </c>
      <c r="AT93" s="108">
        <f t="shared" si="13"/>
        <v>4.7619047619047645</v>
      </c>
      <c r="AU93" s="108">
        <f t="shared" si="13"/>
        <v>2.2222222222222237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73" t="s">
        <v>1715</v>
      </c>
      <c r="C96" s="173" t="s">
        <v>1716</v>
      </c>
      <c r="D96" s="173" t="s">
        <v>1717</v>
      </c>
      <c r="E96" s="173" t="s">
        <v>1718</v>
      </c>
      <c r="F96" s="173" t="s">
        <v>1719</v>
      </c>
      <c r="G96" s="173" t="s">
        <v>1720</v>
      </c>
      <c r="H96" s="173" t="s">
        <v>1721</v>
      </c>
      <c r="I96" s="173" t="s">
        <v>1722</v>
      </c>
      <c r="J96" s="173" t="s">
        <v>1723</v>
      </c>
      <c r="K96" s="173" t="s">
        <v>1724</v>
      </c>
      <c r="L96" s="173" t="s">
        <v>1725</v>
      </c>
      <c r="M96" s="173" t="s">
        <v>1726</v>
      </c>
      <c r="N96" s="173" t="s">
        <v>1727</v>
      </c>
      <c r="O96" s="173" t="s">
        <v>1728</v>
      </c>
      <c r="P96" s="173" t="s">
        <v>1729</v>
      </c>
      <c r="Q96" s="173" t="s">
        <v>1730</v>
      </c>
      <c r="R96" s="173" t="s">
        <v>1731</v>
      </c>
      <c r="S96" s="173" t="s">
        <v>1732</v>
      </c>
      <c r="T96" s="173" t="s">
        <v>1733</v>
      </c>
      <c r="U96" s="173" t="s">
        <v>1734</v>
      </c>
      <c r="V96" s="173" t="s">
        <v>1735</v>
      </c>
      <c r="W96" s="173" t="s">
        <v>1736</v>
      </c>
      <c r="X96" s="173" t="s">
        <v>1737</v>
      </c>
      <c r="Y96" s="173" t="s">
        <v>1738</v>
      </c>
      <c r="Z96" s="173" t="s">
        <v>1739</v>
      </c>
      <c r="AA96" s="173" t="s">
        <v>1740</v>
      </c>
      <c r="AB96" s="173" t="s">
        <v>1741</v>
      </c>
      <c r="AC96" s="173" t="s">
        <v>1742</v>
      </c>
      <c r="AD96" s="173" t="s">
        <v>1743</v>
      </c>
      <c r="AE96" s="173" t="s">
        <v>1744</v>
      </c>
      <c r="AF96" s="173" t="s">
        <v>1745</v>
      </c>
      <c r="AG96" s="173" t="s">
        <v>1746</v>
      </c>
      <c r="AH96" s="173" t="s">
        <v>1747</v>
      </c>
      <c r="AI96" s="173" t="s">
        <v>1748</v>
      </c>
      <c r="AJ96" s="173" t="s">
        <v>1749</v>
      </c>
      <c r="AK96" s="173" t="s">
        <v>1750</v>
      </c>
      <c r="AL96" s="173" t="s">
        <v>1751</v>
      </c>
      <c r="AM96" s="173" t="s">
        <v>1752</v>
      </c>
      <c r="AN96" s="173" t="s">
        <v>1753</v>
      </c>
      <c r="AO96" s="173" t="s">
        <v>1754</v>
      </c>
      <c r="AP96" s="173" t="s">
        <v>1755</v>
      </c>
      <c r="AQ96" s="173" t="s">
        <v>1756</v>
      </c>
      <c r="AR96" s="173" t="s">
        <v>1757</v>
      </c>
      <c r="AS96" s="173" t="s">
        <v>1758</v>
      </c>
      <c r="AT96" s="173" t="s">
        <v>1759</v>
      </c>
      <c r="AU96" s="173" t="s">
        <v>1760</v>
      </c>
      <c r="AV96" s="173" t="s">
        <v>1761</v>
      </c>
      <c r="AW96" s="173" t="s">
        <v>1762</v>
      </c>
    </row>
    <row r="97" spans="1:49" x14ac:dyDescent="0.25">
      <c r="A97" t="s">
        <v>1770</v>
      </c>
      <c r="B97" s="108">
        <f>B47/B39*100</f>
        <v>94.217903990196433</v>
      </c>
      <c r="C97" s="108">
        <f t="shared" ref="C97:AW97" si="14">C47/C39*100</f>
        <v>16.342976215670632</v>
      </c>
      <c r="D97" s="108">
        <f t="shared" si="14"/>
        <v>81.221922731356699</v>
      </c>
      <c r="E97" s="108">
        <f t="shared" si="14"/>
        <v>106.40448324837328</v>
      </c>
      <c r="F97" s="108">
        <f t="shared" si="14"/>
        <v>95.76040859735042</v>
      </c>
      <c r="G97" s="108">
        <f t="shared" si="14"/>
        <v>73.50286938471956</v>
      </c>
      <c r="H97" s="108">
        <f t="shared" si="14"/>
        <v>117.6820532412777</v>
      </c>
      <c r="I97" s="108">
        <f t="shared" si="14"/>
        <v>106.4963756312103</v>
      </c>
      <c r="J97" s="108">
        <f t="shared" si="14"/>
        <v>84.060266750504837</v>
      </c>
      <c r="K97" s="108">
        <f t="shared" si="14"/>
        <v>89.883896642670095</v>
      </c>
      <c r="L97" s="108">
        <f t="shared" si="14"/>
        <v>91.373708254953215</v>
      </c>
      <c r="M97" s="108">
        <f t="shared" si="14"/>
        <v>96.135076169333232</v>
      </c>
      <c r="N97" s="108">
        <f t="shared" si="14"/>
        <v>77.895113075123461</v>
      </c>
      <c r="O97" s="108">
        <f t="shared" si="14"/>
        <v>100.81045775684427</v>
      </c>
      <c r="P97" s="108">
        <f t="shared" si="14"/>
        <v>90.799406924496068</v>
      </c>
      <c r="Q97" s="108">
        <f t="shared" si="14"/>
        <v>113.61197580543111</v>
      </c>
      <c r="R97" s="108">
        <f t="shared" si="14"/>
        <v>95.978142076502721</v>
      </c>
      <c r="S97" s="108">
        <f t="shared" si="14"/>
        <v>77.838442848953065</v>
      </c>
      <c r="T97" s="108">
        <f t="shared" si="14"/>
        <v>104.81327882968931</v>
      </c>
      <c r="U97" s="108">
        <f t="shared" si="14"/>
        <v>65.556461713220514</v>
      </c>
      <c r="V97" s="108">
        <f t="shared" si="14"/>
        <v>51.406036244489862</v>
      </c>
      <c r="W97" s="108">
        <f t="shared" si="14"/>
        <v>92.48964974509289</v>
      </c>
      <c r="X97" s="108">
        <f t="shared" si="14"/>
        <v>112.68102368002894</v>
      </c>
      <c r="Y97" s="108">
        <f t="shared" si="14"/>
        <v>111.79177219660355</v>
      </c>
      <c r="Z97" s="108">
        <f t="shared" si="14"/>
        <v>224.11665492431521</v>
      </c>
      <c r="AA97" s="108">
        <f t="shared" si="14"/>
        <v>29.218447250618024</v>
      </c>
      <c r="AB97" s="108">
        <f t="shared" si="14"/>
        <v>68.038468847339161</v>
      </c>
      <c r="AC97" s="108">
        <f t="shared" si="14"/>
        <v>84.37049940334947</v>
      </c>
      <c r="AD97" s="108">
        <f t="shared" si="14"/>
        <v>67.234319989568391</v>
      </c>
      <c r="AE97" s="108">
        <f t="shared" si="14"/>
        <v>90.038070126060987</v>
      </c>
      <c r="AF97" s="108">
        <f t="shared" si="14"/>
        <v>109.07382091592619</v>
      </c>
      <c r="AG97" s="108">
        <f t="shared" si="14"/>
        <v>114.62856163293293</v>
      </c>
      <c r="AH97" s="108">
        <f t="shared" si="14"/>
        <v>229.65618017979858</v>
      </c>
      <c r="AI97" s="108">
        <f t="shared" si="14"/>
        <v>32.777236431649783</v>
      </c>
      <c r="AJ97" s="108">
        <f t="shared" si="14"/>
        <v>114.96977211345308</v>
      </c>
      <c r="AK97" s="108">
        <f t="shared" si="14"/>
        <v>66.428943979052008</v>
      </c>
      <c r="AL97" s="108">
        <f t="shared" si="14"/>
        <v>103.25501505576995</v>
      </c>
      <c r="AM97" s="108">
        <f t="shared" si="14"/>
        <v>107.598609041232</v>
      </c>
      <c r="AN97" s="108">
        <f t="shared" si="14"/>
        <v>97.292313933013119</v>
      </c>
      <c r="AO97" s="108">
        <f t="shared" si="14"/>
        <v>107.47262657679011</v>
      </c>
      <c r="AP97" s="108">
        <f t="shared" si="14"/>
        <v>0</v>
      </c>
      <c r="AQ97" s="108">
        <f t="shared" si="14"/>
        <v>101.507890869593</v>
      </c>
      <c r="AR97" s="108">
        <f t="shared" si="14"/>
        <v>94.241425481511982</v>
      </c>
      <c r="AS97" s="108">
        <f t="shared" si="14"/>
        <v>97.079045112187771</v>
      </c>
      <c r="AT97" s="108">
        <f t="shared" si="14"/>
        <v>87.866541353383468</v>
      </c>
      <c r="AU97" s="108">
        <f t="shared" si="14"/>
        <v>95.974533450111167</v>
      </c>
      <c r="AV97" s="108">
        <f t="shared" si="14"/>
        <v>108.11847391483609</v>
      </c>
      <c r="AW97" s="108">
        <f t="shared" si="14"/>
        <v>110.91695740445076</v>
      </c>
    </row>
    <row r="98" spans="1:49" x14ac:dyDescent="0.25">
      <c r="A98" t="s">
        <v>1771</v>
      </c>
      <c r="B98" s="108">
        <f>B65/B57*100</f>
        <v>108.8953082976392</v>
      </c>
      <c r="C98" s="108">
        <f t="shared" ref="C98:AW98" si="15">C65/C57*100</f>
        <v>27.343873005288362</v>
      </c>
      <c r="D98" s="108">
        <f t="shared" si="15"/>
        <v>83.90013271400133</v>
      </c>
      <c r="E98" s="108">
        <f t="shared" si="15"/>
        <v>102.32558139534885</v>
      </c>
      <c r="F98" s="108">
        <f t="shared" si="15"/>
        <v>105.53184659251846</v>
      </c>
      <c r="G98" s="108">
        <f t="shared" si="15"/>
        <v>82.791022019454658</v>
      </c>
      <c r="H98" s="108">
        <f t="shared" si="15"/>
        <v>101.08304080105886</v>
      </c>
      <c r="I98" s="108">
        <f t="shared" si="15"/>
        <v>113.2413935155277</v>
      </c>
      <c r="J98" s="108">
        <f t="shared" si="15"/>
        <v>72.153350967207359</v>
      </c>
      <c r="K98" s="108">
        <f t="shared" si="15"/>
        <v>87.277162511587065</v>
      </c>
      <c r="L98" s="108">
        <f t="shared" si="15"/>
        <v>64.850535388570179</v>
      </c>
      <c r="M98" s="108">
        <f t="shared" si="15"/>
        <v>72.025869462129094</v>
      </c>
      <c r="N98" s="108">
        <f t="shared" si="15"/>
        <v>60.687945536617264</v>
      </c>
      <c r="O98" s="108">
        <f t="shared" si="15"/>
        <v>68.547804737146151</v>
      </c>
      <c r="P98" s="108">
        <f t="shared" si="15"/>
        <v>102.39114472936841</v>
      </c>
      <c r="Q98" s="108">
        <f t="shared" si="15"/>
        <v>103.01928826874598</v>
      </c>
      <c r="R98" s="108">
        <f t="shared" si="15"/>
        <v>87.861796477659624</v>
      </c>
      <c r="S98" s="108">
        <f t="shared" si="15"/>
        <v>98.815278172685055</v>
      </c>
      <c r="T98" s="108">
        <f t="shared" si="15"/>
        <v>57.955937094564277</v>
      </c>
      <c r="U98" s="108">
        <f t="shared" si="15"/>
        <v>82.253857515477193</v>
      </c>
      <c r="V98" s="108">
        <f t="shared" si="15"/>
        <v>72.475659580947237</v>
      </c>
      <c r="W98" s="108">
        <f t="shared" si="15"/>
        <v>74.694318478596358</v>
      </c>
      <c r="X98" s="108">
        <f t="shared" si="15"/>
        <v>81.041832237555084</v>
      </c>
      <c r="Y98" s="108">
        <f t="shared" si="15"/>
        <v>108.18487347756485</v>
      </c>
      <c r="Z98" s="108">
        <f t="shared" si="15"/>
        <v>264.17283404653824</v>
      </c>
      <c r="AA98" s="108">
        <f t="shared" si="15"/>
        <v>16.750270841109586</v>
      </c>
      <c r="AB98" s="108">
        <f t="shared" si="15"/>
        <v>16.137625152545041</v>
      </c>
      <c r="AC98" s="108">
        <f t="shared" si="15"/>
        <v>80.201694695803553</v>
      </c>
      <c r="AD98" s="108">
        <f t="shared" si="15"/>
        <v>97.621323045898905</v>
      </c>
      <c r="AE98" s="108">
        <f t="shared" si="15"/>
        <v>61.781059155956619</v>
      </c>
      <c r="AF98" s="108">
        <f t="shared" si="15"/>
        <v>82.921635434412266</v>
      </c>
      <c r="AG98" s="108">
        <f t="shared" si="15"/>
        <v>111.07948636547744</v>
      </c>
      <c r="AH98" s="108">
        <f t="shared" si="15"/>
        <v>315.31456281395378</v>
      </c>
      <c r="AI98" s="108">
        <f t="shared" si="15"/>
        <v>51.885956558822798</v>
      </c>
      <c r="AJ98" s="108">
        <f t="shared" si="15"/>
        <v>127.59135371411818</v>
      </c>
      <c r="AK98" s="108">
        <f t="shared" si="15"/>
        <v>111.13218970736631</v>
      </c>
      <c r="AL98" s="108">
        <f t="shared" si="15"/>
        <v>88.958344276934383</v>
      </c>
      <c r="AM98" s="108">
        <f t="shared" si="15"/>
        <v>100.7311964922165</v>
      </c>
      <c r="AN98" s="108">
        <f t="shared" si="15"/>
        <v>102.98188479544068</v>
      </c>
      <c r="AO98" s="108">
        <f t="shared" si="15"/>
        <v>89.694817820610368</v>
      </c>
      <c r="AP98" s="108">
        <f t="shared" si="15"/>
        <v>0</v>
      </c>
      <c r="AQ98" s="108">
        <f t="shared" si="15"/>
        <v>84.496610149437402</v>
      </c>
      <c r="AR98" s="108">
        <f t="shared" si="15"/>
        <v>78.924786207032284</v>
      </c>
      <c r="AS98" s="108">
        <f t="shared" si="15"/>
        <v>108.52512849800114</v>
      </c>
      <c r="AT98" s="108">
        <f t="shared" si="15"/>
        <v>106.02279516521899</v>
      </c>
      <c r="AU98" s="108">
        <f t="shared" si="15"/>
        <v>94.47000199322305</v>
      </c>
      <c r="AV98" s="108">
        <f t="shared" si="15"/>
        <v>115.03469829707646</v>
      </c>
      <c r="AW98" s="108">
        <f t="shared" si="15"/>
        <v>88.362188365650979</v>
      </c>
    </row>
    <row r="99" spans="1:49" x14ac:dyDescent="0.25">
      <c r="A99" t="s">
        <v>1772</v>
      </c>
      <c r="B99" s="108">
        <f>B83/B75*100</f>
        <v>90.873555697139807</v>
      </c>
      <c r="C99" s="108">
        <f t="shared" ref="C99:AW99" si="16">C83/C75*100</f>
        <v>23.270102668935511</v>
      </c>
      <c r="D99" s="108">
        <f t="shared" si="16"/>
        <v>76.200682354999557</v>
      </c>
      <c r="E99" s="108">
        <f t="shared" si="16"/>
        <v>86.334354623301124</v>
      </c>
      <c r="F99" s="108">
        <f t="shared" si="16"/>
        <v>90.722906814860835</v>
      </c>
      <c r="G99" s="108">
        <f t="shared" si="16"/>
        <v>104.08818194502581</v>
      </c>
      <c r="H99" s="108">
        <f t="shared" si="16"/>
        <v>99.845388118182782</v>
      </c>
      <c r="I99" s="108">
        <f t="shared" si="16"/>
        <v>108.68118011385761</v>
      </c>
      <c r="J99" s="108">
        <f t="shared" si="16"/>
        <v>78.328093420166184</v>
      </c>
      <c r="K99" s="108">
        <f t="shared" si="16"/>
        <v>121.2904951952019</v>
      </c>
      <c r="L99" s="108">
        <f t="shared" si="16"/>
        <v>105.79978066739777</v>
      </c>
      <c r="M99" s="108">
        <f t="shared" si="16"/>
        <v>73.129185808379916</v>
      </c>
      <c r="N99" s="108">
        <f t="shared" si="16"/>
        <v>81.8225845508112</v>
      </c>
      <c r="O99" s="108">
        <f t="shared" si="16"/>
        <v>80.273972602739732</v>
      </c>
      <c r="P99" s="108">
        <f t="shared" si="16"/>
        <v>116.76247307244807</v>
      </c>
      <c r="Q99" s="108">
        <f t="shared" si="16"/>
        <v>107.25782761519838</v>
      </c>
      <c r="R99" s="108">
        <f t="shared" si="16"/>
        <v>73.18556011286617</v>
      </c>
      <c r="S99" s="108">
        <f t="shared" si="16"/>
        <v>109.92928519622853</v>
      </c>
      <c r="T99" s="108">
        <f t="shared" si="16"/>
        <v>94.215191205091784</v>
      </c>
      <c r="U99" s="108">
        <f t="shared" si="16"/>
        <v>97.584009754814645</v>
      </c>
      <c r="V99" s="108">
        <f t="shared" si="16"/>
        <v>97.263178780025044</v>
      </c>
      <c r="W99" s="108">
        <f t="shared" si="16"/>
        <v>104.33908149644648</v>
      </c>
      <c r="X99" s="108">
        <f t="shared" si="16"/>
        <v>91.810223100818973</v>
      </c>
      <c r="Y99" s="108">
        <f t="shared" si="16"/>
        <v>93.760786699611359</v>
      </c>
      <c r="Z99" s="108">
        <f t="shared" si="16"/>
        <v>187.39273028280439</v>
      </c>
      <c r="AA99" s="108">
        <f t="shared" si="16"/>
        <v>37.546638471783091</v>
      </c>
      <c r="AB99" s="108">
        <f t="shared" si="16"/>
        <v>68.451596243493398</v>
      </c>
      <c r="AC99" s="108">
        <f t="shared" si="16"/>
        <v>92.234456313338811</v>
      </c>
      <c r="AD99" s="108">
        <f t="shared" si="16"/>
        <v>89.982493982306423</v>
      </c>
      <c r="AE99" s="108">
        <f t="shared" si="16"/>
        <v>54.842041528653354</v>
      </c>
      <c r="AF99" s="108">
        <f t="shared" si="16"/>
        <v>96.048857102062541</v>
      </c>
      <c r="AG99" s="108">
        <f t="shared" si="16"/>
        <v>81.263634324858828</v>
      </c>
      <c r="AH99" s="108">
        <f t="shared" si="16"/>
        <v>226.77891289645106</v>
      </c>
      <c r="AI99" s="108">
        <f t="shared" si="16"/>
        <v>40.816663539125543</v>
      </c>
      <c r="AJ99" s="108">
        <f t="shared" si="16"/>
        <v>91.438124742204707</v>
      </c>
      <c r="AK99" s="108">
        <f t="shared" si="16"/>
        <v>121.39103636291799</v>
      </c>
      <c r="AL99" s="108">
        <f t="shared" si="16"/>
        <v>103.46564385356665</v>
      </c>
      <c r="AM99" s="108">
        <f t="shared" si="16"/>
        <v>129.6881151305717</v>
      </c>
      <c r="AN99" s="108">
        <f t="shared" si="16"/>
        <v>98.879577998608568</v>
      </c>
      <c r="AO99" s="108">
        <f t="shared" si="16"/>
        <v>94.83397073999879</v>
      </c>
      <c r="AP99" s="108">
        <f t="shared" si="16"/>
        <v>0</v>
      </c>
      <c r="AQ99" s="108">
        <f t="shared" si="16"/>
        <v>74.571836987890066</v>
      </c>
      <c r="AR99" s="108">
        <f t="shared" si="16"/>
        <v>121.06329169358105</v>
      </c>
      <c r="AS99" s="108">
        <f t="shared" si="16"/>
        <v>110.4454326568719</v>
      </c>
      <c r="AT99" s="108">
        <f t="shared" si="16"/>
        <v>119.29244889445141</v>
      </c>
      <c r="AU99" s="108">
        <f t="shared" si="16"/>
        <v>88.689355031177968</v>
      </c>
      <c r="AV99" s="108">
        <f t="shared" si="16"/>
        <v>96.055815366586728</v>
      </c>
      <c r="AW99" s="108">
        <f t="shared" si="16"/>
        <v>100.2920399987768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17alpha-Estradiol</v>
      </c>
      <c r="D100" s="7" t="str">
        <f t="shared" ref="D100:AW100" si="17">D89</f>
        <v>17alpha-Estradiol</v>
      </c>
      <c r="E100" s="7" t="str">
        <f t="shared" si="17"/>
        <v>17alpha-Estradiol</v>
      </c>
      <c r="F100" s="7" t="str">
        <f t="shared" si="17"/>
        <v>17alpha-Estradiol</v>
      </c>
      <c r="G100" s="7" t="str">
        <f t="shared" si="17"/>
        <v>17alpha-Estradiol</v>
      </c>
      <c r="H100" s="7" t="str">
        <f t="shared" si="17"/>
        <v>17alpha-Estradiol</v>
      </c>
      <c r="I100" s="7" t="str">
        <f t="shared" si="17"/>
        <v>17alpha-Estradiol</v>
      </c>
      <c r="J100" s="7" t="str">
        <f t="shared" si="17"/>
        <v>DMSO</v>
      </c>
      <c r="K100" s="7" t="str">
        <f>K89</f>
        <v>Dodecylbenzene sulfonate triethanolamine(1:1)</v>
      </c>
      <c r="L100" s="7" t="str">
        <f t="shared" si="17"/>
        <v>Dodecylbenzene sulfonate triethanolamine(1:1)</v>
      </c>
      <c r="M100" s="7" t="str">
        <f t="shared" si="17"/>
        <v>Dodecylbenzene sulfonate triethanolamine(1:1)</v>
      </c>
      <c r="N100" s="7" t="str">
        <f t="shared" si="17"/>
        <v>Dodecylbenzene sulfonate triethanolamine(1:1)</v>
      </c>
      <c r="O100" s="7" t="str">
        <f t="shared" si="17"/>
        <v>Dodecylbenzene sulfonate triethanolamine(1:1)</v>
      </c>
      <c r="P100" s="7" t="str">
        <f t="shared" si="17"/>
        <v>Dodecylbenzene sulfonate triethanolamine(1:1)</v>
      </c>
      <c r="Q100" s="7" t="str">
        <f t="shared" si="17"/>
        <v>Dodecylbenzene sulfonate triethanolamine(1:1)</v>
      </c>
      <c r="R100" s="7" t="str">
        <f t="shared" si="17"/>
        <v>DMSO</v>
      </c>
      <c r="S100" s="7" t="str">
        <f t="shared" si="17"/>
        <v>Boric acid</v>
      </c>
      <c r="T100" s="7" t="str">
        <f t="shared" si="17"/>
        <v>Boric acid</v>
      </c>
      <c r="U100" s="7" t="str">
        <f t="shared" si="17"/>
        <v>Boric acid</v>
      </c>
      <c r="V100" s="7" t="str">
        <f t="shared" si="17"/>
        <v>Boric acid</v>
      </c>
      <c r="W100" s="7" t="str">
        <f t="shared" si="17"/>
        <v>Boric acid</v>
      </c>
      <c r="X100" s="7" t="str">
        <f t="shared" si="17"/>
        <v>Boric acid</v>
      </c>
      <c r="Y100" s="7" t="str">
        <f t="shared" si="17"/>
        <v>Boric acid</v>
      </c>
      <c r="Z100" s="7" t="str">
        <f t="shared" si="17"/>
        <v>BIC</v>
      </c>
      <c r="AA100" s="7" t="str">
        <f t="shared" si="17"/>
        <v>Hexaflumuron</v>
      </c>
      <c r="AB100" s="7" t="str">
        <f t="shared" si="17"/>
        <v>Hexaflumuron</v>
      </c>
      <c r="AC100" s="7" t="str">
        <f t="shared" si="17"/>
        <v>Hexaflumuron</v>
      </c>
      <c r="AD100" s="7" t="str">
        <f t="shared" si="17"/>
        <v>Hexaflumuron</v>
      </c>
      <c r="AE100" s="7" t="str">
        <f t="shared" si="17"/>
        <v>Hexaflumuron</v>
      </c>
      <c r="AF100" s="7" t="str">
        <f t="shared" si="17"/>
        <v>Hexaflumuron</v>
      </c>
      <c r="AG100" s="7" t="str">
        <f t="shared" si="17"/>
        <v>Hexaflumuron</v>
      </c>
      <c r="AH100" s="7" t="str">
        <f t="shared" si="17"/>
        <v>BIC</v>
      </c>
      <c r="AI100" s="7" t="str">
        <f t="shared" si="17"/>
        <v>4,4'-Sulfonylbis[2-(prop-2-en-1-yl)phenol]</v>
      </c>
      <c r="AJ100" s="7" t="str">
        <f t="shared" si="17"/>
        <v>4,4'-Sulfonylbis[2-(prop-2-en-1-yl)phenol]</v>
      </c>
      <c r="AK100" s="7" t="str">
        <f t="shared" si="17"/>
        <v>4,4'-Sulfonylbis[2-(prop-2-en-1-yl)phenol]</v>
      </c>
      <c r="AL100" s="7" t="str">
        <f t="shared" si="17"/>
        <v>4,4'-Sulfonylbis[2-(prop-2-en-1-yl)phenol]</v>
      </c>
      <c r="AM100" s="7" t="str">
        <f t="shared" si="17"/>
        <v>4,4'-Sulfonylbis[2-(prop-2-en-1-yl)phenol]</v>
      </c>
      <c r="AN100" s="7" t="str">
        <f t="shared" si="17"/>
        <v>4,4'-Sulfonylbis[2-(prop-2-en-1-yl)phenol]</v>
      </c>
      <c r="AO100" s="7" t="str">
        <f t="shared" si="17"/>
        <v>4,4'-Sulfonylbis[2-(prop-2-en-1-yl)phenol]</v>
      </c>
      <c r="AP100" s="7" t="str">
        <f t="shared" si="17"/>
        <v>Lysis</v>
      </c>
      <c r="AQ100" s="7" t="str">
        <f t="shared" si="17"/>
        <v>2,2',4,4'-Tetrahydroxybenzophenone</v>
      </c>
      <c r="AR100" s="7" t="str">
        <f t="shared" si="17"/>
        <v>2,2',4,4'-Tetrahydroxybenzophenone</v>
      </c>
      <c r="AS100" s="7" t="str">
        <f t="shared" si="17"/>
        <v>2,2',4,4'-Tetrahydroxybenzophenone</v>
      </c>
      <c r="AT100" s="7" t="str">
        <f t="shared" si="17"/>
        <v>2,2',4,4'-Tetrahydroxybenzophenone</v>
      </c>
      <c r="AU100" s="7" t="str">
        <f t="shared" si="17"/>
        <v>2,2',4,4'-Tetrahydroxybenzophenone</v>
      </c>
      <c r="AV100" s="7" t="str">
        <f t="shared" si="17"/>
        <v>2,2',4,4'-Tetrahydroxybenzophenone</v>
      </c>
      <c r="AW100" s="7" t="str">
        <f t="shared" si="17"/>
        <v>2,2',4,4'-Tetrahydroxybenzophenone</v>
      </c>
    </row>
    <row r="101" spans="1:49" s="7" customFormat="1" x14ac:dyDescent="0.25">
      <c r="A101" s="7" t="s">
        <v>1773</v>
      </c>
      <c r="B101" s="173" t="s">
        <v>1786</v>
      </c>
      <c r="C101" s="173" t="s">
        <v>1785</v>
      </c>
      <c r="D101" s="173" t="s">
        <v>1779</v>
      </c>
      <c r="E101" s="173" t="s">
        <v>1803</v>
      </c>
      <c r="F101" s="173" t="s">
        <v>1804</v>
      </c>
      <c r="G101" s="173" t="s">
        <v>1805</v>
      </c>
      <c r="H101" s="173" t="s">
        <v>1802</v>
      </c>
      <c r="I101" s="173" t="s">
        <v>1899</v>
      </c>
      <c r="J101" s="173" t="s">
        <v>1786</v>
      </c>
      <c r="K101" s="173" t="s">
        <v>1785</v>
      </c>
      <c r="L101" s="173" t="s">
        <v>1779</v>
      </c>
      <c r="M101" s="173" t="s">
        <v>1803</v>
      </c>
      <c r="N101" s="173" t="s">
        <v>1804</v>
      </c>
      <c r="O101" s="173" t="s">
        <v>1805</v>
      </c>
      <c r="P101" s="173" t="s">
        <v>1802</v>
      </c>
      <c r="Q101" s="173" t="s">
        <v>1899</v>
      </c>
      <c r="R101" s="173" t="s">
        <v>1786</v>
      </c>
      <c r="S101" s="173" t="s">
        <v>1785</v>
      </c>
      <c r="T101" s="173" t="s">
        <v>1779</v>
      </c>
      <c r="U101" s="173" t="s">
        <v>1803</v>
      </c>
      <c r="V101" s="173" t="s">
        <v>1804</v>
      </c>
      <c r="W101" s="173" t="s">
        <v>1805</v>
      </c>
      <c r="X101" s="173" t="s">
        <v>1802</v>
      </c>
      <c r="Y101" s="173" t="s">
        <v>1899</v>
      </c>
      <c r="Z101" s="173" t="s">
        <v>2035</v>
      </c>
      <c r="AA101" s="173" t="s">
        <v>1785</v>
      </c>
      <c r="AB101" s="173" t="s">
        <v>1779</v>
      </c>
      <c r="AC101" s="173" t="s">
        <v>1803</v>
      </c>
      <c r="AD101" s="173" t="s">
        <v>1804</v>
      </c>
      <c r="AE101" s="173" t="s">
        <v>1805</v>
      </c>
      <c r="AF101" s="173" t="s">
        <v>1802</v>
      </c>
      <c r="AG101" s="173" t="s">
        <v>1899</v>
      </c>
      <c r="AH101" s="173" t="s">
        <v>2035</v>
      </c>
      <c r="AI101" s="173" t="s">
        <v>1785</v>
      </c>
      <c r="AJ101" s="173" t="s">
        <v>1779</v>
      </c>
      <c r="AK101" s="173" t="s">
        <v>1803</v>
      </c>
      <c r="AL101" s="173" t="s">
        <v>1804</v>
      </c>
      <c r="AM101" s="173" t="s">
        <v>1805</v>
      </c>
      <c r="AN101" s="173" t="s">
        <v>1802</v>
      </c>
      <c r="AO101" s="173" t="s">
        <v>1899</v>
      </c>
      <c r="AP101" s="173" t="s">
        <v>1786</v>
      </c>
      <c r="AQ101" s="173" t="s">
        <v>1785</v>
      </c>
      <c r="AR101" s="173" t="s">
        <v>1779</v>
      </c>
      <c r="AS101" s="173" t="s">
        <v>1803</v>
      </c>
      <c r="AT101" s="173" t="s">
        <v>1804</v>
      </c>
      <c r="AU101" s="173" t="s">
        <v>1805</v>
      </c>
      <c r="AV101" s="173" t="s">
        <v>1802</v>
      </c>
      <c r="AW101" s="173" t="s">
        <v>1899</v>
      </c>
    </row>
    <row r="102" spans="1:49" x14ac:dyDescent="0.25">
      <c r="A102" t="s">
        <v>1773</v>
      </c>
      <c r="B102" s="108">
        <f>AVERAGE(B97:B99)</f>
        <v>97.995589328325153</v>
      </c>
      <c r="C102" s="108">
        <f t="shared" ref="C102:AV102" si="18">AVERAGE(C97:C99)</f>
        <v>22.318983963298166</v>
      </c>
      <c r="D102" s="108">
        <f t="shared" si="18"/>
        <v>80.440912600119191</v>
      </c>
      <c r="E102" s="108">
        <f t="shared" si="18"/>
        <v>98.354806422341085</v>
      </c>
      <c r="F102" s="108">
        <f t="shared" si="18"/>
        <v>97.33838733490991</v>
      </c>
      <c r="G102" s="108">
        <f t="shared" si="18"/>
        <v>86.794024449733342</v>
      </c>
      <c r="H102" s="108">
        <f t="shared" si="18"/>
        <v>106.20349405350645</v>
      </c>
      <c r="I102" s="108">
        <f t="shared" si="18"/>
        <v>109.4729830868652</v>
      </c>
      <c r="J102" s="108">
        <f t="shared" si="18"/>
        <v>78.180570379292803</v>
      </c>
      <c r="K102" s="108">
        <f t="shared" si="18"/>
        <v>99.483851449819682</v>
      </c>
      <c r="L102" s="108">
        <f t="shared" si="18"/>
        <v>87.341341436973721</v>
      </c>
      <c r="M102" s="108">
        <f t="shared" si="18"/>
        <v>80.430043813280747</v>
      </c>
      <c r="N102" s="108">
        <f t="shared" si="18"/>
        <v>73.468547720850651</v>
      </c>
      <c r="O102" s="108">
        <f t="shared" si="18"/>
        <v>83.210745032243381</v>
      </c>
      <c r="P102" s="108">
        <f t="shared" si="18"/>
        <v>103.31767490877085</v>
      </c>
      <c r="Q102" s="108">
        <f t="shared" si="18"/>
        <v>107.96303056312517</v>
      </c>
      <c r="R102" s="108">
        <f t="shared" si="18"/>
        <v>85.675166222342838</v>
      </c>
      <c r="S102" s="108">
        <f t="shared" si="18"/>
        <v>95.527668739288899</v>
      </c>
      <c r="T102" s="108">
        <f t="shared" si="18"/>
        <v>85.661469043115119</v>
      </c>
      <c r="U102" s="108">
        <f t="shared" si="18"/>
        <v>81.798109661170784</v>
      </c>
      <c r="V102" s="108">
        <f t="shared" si="18"/>
        <v>73.714958201820721</v>
      </c>
      <c r="W102" s="108">
        <f t="shared" si="18"/>
        <v>90.507683240045253</v>
      </c>
      <c r="X102" s="108">
        <f t="shared" si="18"/>
        <v>95.177693006134334</v>
      </c>
      <c r="Y102" s="108">
        <f t="shared" si="18"/>
        <v>104.57914412459326</v>
      </c>
      <c r="Z102" s="108">
        <f t="shared" si="18"/>
        <v>225.22740641788596</v>
      </c>
      <c r="AA102" s="108">
        <f t="shared" si="18"/>
        <v>27.838452187836896</v>
      </c>
      <c r="AB102" s="108">
        <f t="shared" si="18"/>
        <v>50.875896747792531</v>
      </c>
      <c r="AC102" s="108">
        <f t="shared" si="18"/>
        <v>85.602216804163945</v>
      </c>
      <c r="AD102" s="108">
        <f t="shared" si="18"/>
        <v>84.946045672591239</v>
      </c>
      <c r="AE102" s="108">
        <f t="shared" si="18"/>
        <v>68.887056936890318</v>
      </c>
      <c r="AF102" s="108">
        <f t="shared" si="18"/>
        <v>96.014771150800343</v>
      </c>
      <c r="AG102" s="108">
        <f t="shared" si="18"/>
        <v>102.3238941077564</v>
      </c>
      <c r="AH102" s="108">
        <f t="shared" si="18"/>
        <v>257.24988529673448</v>
      </c>
      <c r="AI102" s="108">
        <f t="shared" si="18"/>
        <v>41.826618843199377</v>
      </c>
      <c r="AJ102" s="108">
        <f t="shared" si="18"/>
        <v>111.33308352325867</v>
      </c>
      <c r="AK102" s="108">
        <f t="shared" si="18"/>
        <v>99.650723349778772</v>
      </c>
      <c r="AL102" s="108">
        <f t="shared" si="18"/>
        <v>98.559667728756992</v>
      </c>
      <c r="AM102" s="108">
        <f t="shared" si="18"/>
        <v>112.67264022134007</v>
      </c>
      <c r="AN102" s="108">
        <f t="shared" si="18"/>
        <v>99.717925575687445</v>
      </c>
      <c r="AO102" s="108">
        <f t="shared" si="18"/>
        <v>97.33380504579975</v>
      </c>
      <c r="AP102" s="108">
        <f t="shared" si="18"/>
        <v>0</v>
      </c>
      <c r="AQ102" s="108">
        <f t="shared" si="18"/>
        <v>86.858779335640136</v>
      </c>
      <c r="AR102" s="108">
        <f t="shared" si="18"/>
        <v>98.076501127375096</v>
      </c>
      <c r="AS102" s="108">
        <f t="shared" si="18"/>
        <v>105.34986875568694</v>
      </c>
      <c r="AT102" s="108">
        <f t="shared" si="18"/>
        <v>104.39392847101796</v>
      </c>
      <c r="AU102" s="108">
        <f t="shared" si="18"/>
        <v>93.044630158170733</v>
      </c>
      <c r="AV102" s="108">
        <f t="shared" si="18"/>
        <v>106.40299585949975</v>
      </c>
      <c r="AW102" s="108">
        <f>AVERAGE(AW97,AW99)</f>
        <v>105.60449870161378</v>
      </c>
    </row>
    <row r="103" spans="1:49" x14ac:dyDescent="0.25">
      <c r="A103" t="s">
        <v>1774</v>
      </c>
      <c r="B103" s="108">
        <f>STDEV(B97:B99)</f>
        <v>9.586400345480893</v>
      </c>
      <c r="C103" s="108">
        <f t="shared" ref="C103:AV103" si="19">STDEV(C97:C99)</f>
        <v>5.5617805276831609</v>
      </c>
      <c r="D103" s="108">
        <f t="shared" si="19"/>
        <v>3.9086911590076863</v>
      </c>
      <c r="E103" s="108">
        <f t="shared" si="19"/>
        <v>10.607912432304191</v>
      </c>
      <c r="F103" s="108">
        <f t="shared" si="19"/>
        <v>7.5295210343497256</v>
      </c>
      <c r="G103" s="108">
        <f t="shared" si="19"/>
        <v>15.6806682716496</v>
      </c>
      <c r="H103" s="108">
        <f t="shared" si="19"/>
        <v>9.959966707335596</v>
      </c>
      <c r="I103" s="108">
        <f t="shared" si="19"/>
        <v>3.4415157308936082</v>
      </c>
      <c r="J103" s="108">
        <f t="shared" si="19"/>
        <v>5.9548285578449738</v>
      </c>
      <c r="K103" s="108">
        <f t="shared" si="19"/>
        <v>18.930030356184069</v>
      </c>
      <c r="L103" s="108">
        <f t="shared" si="19"/>
        <v>20.770295107254778</v>
      </c>
      <c r="M103" s="108">
        <f t="shared" si="19"/>
        <v>13.612140085911102</v>
      </c>
      <c r="N103" s="108">
        <f t="shared" si="19"/>
        <v>11.241178861303091</v>
      </c>
      <c r="O103" s="108">
        <f t="shared" si="19"/>
        <v>16.33058998304654</v>
      </c>
      <c r="P103" s="108">
        <f t="shared" si="19"/>
        <v>13.006307876593597</v>
      </c>
      <c r="Q103" s="108">
        <f t="shared" si="19"/>
        <v>5.3314388968443227</v>
      </c>
      <c r="R103" s="108">
        <f t="shared" si="19"/>
        <v>11.552552187606558</v>
      </c>
      <c r="S103" s="108">
        <f t="shared" si="19"/>
        <v>16.296067699888095</v>
      </c>
      <c r="T103" s="108">
        <f t="shared" si="19"/>
        <v>24.571879064060091</v>
      </c>
      <c r="U103" s="108">
        <f t="shared" si="19"/>
        <v>16.018637206990576</v>
      </c>
      <c r="V103" s="108">
        <f t="shared" si="19"/>
        <v>22.953676746544811</v>
      </c>
      <c r="W103" s="108">
        <f t="shared" si="19"/>
        <v>14.921432136911974</v>
      </c>
      <c r="X103" s="108">
        <f t="shared" si="19"/>
        <v>16.086158614031543</v>
      </c>
      <c r="Y103" s="108">
        <f t="shared" si="19"/>
        <v>9.5409681177198351</v>
      </c>
      <c r="Z103" s="108">
        <f t="shared" si="19"/>
        <v>38.402101637186384</v>
      </c>
      <c r="AA103" s="108">
        <f t="shared" si="19"/>
        <v>10.466638258653385</v>
      </c>
      <c r="AB103" s="108">
        <f t="shared" si="19"/>
        <v>30.084934828419481</v>
      </c>
      <c r="AC103" s="108">
        <f t="shared" si="19"/>
        <v>6.1102114409166965</v>
      </c>
      <c r="AD103" s="108">
        <f t="shared" si="19"/>
        <v>15.807177084118619</v>
      </c>
      <c r="AE103" s="108">
        <f t="shared" si="19"/>
        <v>18.643001652211471</v>
      </c>
      <c r="AF103" s="108">
        <f t="shared" si="19"/>
        <v>13.076126060646891</v>
      </c>
      <c r="AG103" s="108">
        <f t="shared" si="19"/>
        <v>18.324843530187756</v>
      </c>
      <c r="AH103" s="108">
        <f t="shared" si="19"/>
        <v>50.306060749565454</v>
      </c>
      <c r="AI103" s="108">
        <f t="shared" si="19"/>
        <v>9.594310997243463</v>
      </c>
      <c r="AJ103" s="108">
        <f t="shared" si="19"/>
        <v>18.348926922314536</v>
      </c>
      <c r="AK103" s="108">
        <f t="shared" si="19"/>
        <v>29.224577877079156</v>
      </c>
      <c r="AL103" s="108">
        <f t="shared" si="19"/>
        <v>8.3156569278983863</v>
      </c>
      <c r="AM103" s="108">
        <f t="shared" si="19"/>
        <v>15.130602386210876</v>
      </c>
      <c r="AN103" s="108">
        <f t="shared" si="19"/>
        <v>2.9359707329334359</v>
      </c>
      <c r="AO103" s="108">
        <f t="shared" si="19"/>
        <v>9.1487430672289509</v>
      </c>
      <c r="AP103" s="108">
        <f t="shared" si="19"/>
        <v>0</v>
      </c>
      <c r="AQ103" s="108">
        <f t="shared" si="19"/>
        <v>13.622504620211624</v>
      </c>
      <c r="AR103" s="108">
        <f t="shared" si="19"/>
        <v>21.329422520712917</v>
      </c>
      <c r="AS103" s="108">
        <f t="shared" si="19"/>
        <v>7.2268101415522672</v>
      </c>
      <c r="AT103" s="108">
        <f t="shared" si="19"/>
        <v>15.776147223753396</v>
      </c>
      <c r="AU103" s="108">
        <f t="shared" si="19"/>
        <v>3.8460654960677445</v>
      </c>
      <c r="AV103" s="108">
        <f t="shared" si="19"/>
        <v>9.6050324331083861</v>
      </c>
      <c r="AW103" s="108">
        <f>STDEV(AW97,AW99)</f>
        <v>7.5129511470990336</v>
      </c>
    </row>
    <row r="104" spans="1:49" x14ac:dyDescent="0.25">
      <c r="A104" t="s">
        <v>1775</v>
      </c>
      <c r="B104" s="108">
        <f>STDEV(B97:B99)/SQRT(3)</f>
        <v>5.5347108200229149</v>
      </c>
      <c r="C104" s="108">
        <f t="shared" ref="C104:AV104" si="20">STDEV(C97:C99)/SQRT(3)</f>
        <v>3.2110954848314921</v>
      </c>
      <c r="D104" s="108">
        <f t="shared" si="20"/>
        <v>2.2566838928321982</v>
      </c>
      <c r="E104" s="108">
        <f t="shared" si="20"/>
        <v>6.1244810983308033</v>
      </c>
      <c r="F104" s="108">
        <f t="shared" si="20"/>
        <v>4.3471709960507638</v>
      </c>
      <c r="G104" s="108">
        <f t="shared" si="20"/>
        <v>9.0532380477101206</v>
      </c>
      <c r="H104" s="108">
        <f t="shared" si="20"/>
        <v>5.7503894595999174</v>
      </c>
      <c r="I104" s="108">
        <f t="shared" si="20"/>
        <v>1.9869600336517566</v>
      </c>
      <c r="J104" s="108">
        <f t="shared" si="20"/>
        <v>3.4380218708498669</v>
      </c>
      <c r="K104" s="108">
        <f t="shared" si="20"/>
        <v>10.92925812191066</v>
      </c>
      <c r="L104" s="108">
        <f t="shared" si="20"/>
        <v>11.991735471321514</v>
      </c>
      <c r="M104" s="108">
        <f t="shared" si="20"/>
        <v>7.858972742847671</v>
      </c>
      <c r="N104" s="108">
        <f t="shared" si="20"/>
        <v>6.4900976415820706</v>
      </c>
      <c r="O104" s="108">
        <f t="shared" si="20"/>
        <v>9.4284705227373262</v>
      </c>
      <c r="P104" s="108">
        <f t="shared" si="20"/>
        <v>7.509195353714464</v>
      </c>
      <c r="Q104" s="108">
        <f t="shared" si="20"/>
        <v>3.0781076822611113</v>
      </c>
      <c r="R104" s="108">
        <f t="shared" si="20"/>
        <v>6.6698691153418466</v>
      </c>
      <c r="S104" s="108">
        <f t="shared" si="20"/>
        <v>9.408539073262757</v>
      </c>
      <c r="T104" s="108">
        <f t="shared" si="20"/>
        <v>14.186580992130024</v>
      </c>
      <c r="U104" s="108">
        <f t="shared" si="20"/>
        <v>9.2483645035069646</v>
      </c>
      <c r="V104" s="108">
        <f t="shared" si="20"/>
        <v>13.252311448509301</v>
      </c>
      <c r="W104" s="108">
        <f t="shared" si="20"/>
        <v>8.614892860940861</v>
      </c>
      <c r="X104" s="108">
        <f t="shared" si="20"/>
        <v>9.2873480060381297</v>
      </c>
      <c r="Y104" s="108">
        <f t="shared" si="20"/>
        <v>5.5084805110951844</v>
      </c>
      <c r="Z104" s="108">
        <f t="shared" si="20"/>
        <v>22.171463717676929</v>
      </c>
      <c r="AA104" s="108">
        <f t="shared" si="20"/>
        <v>6.0429164161439681</v>
      </c>
      <c r="AB104" s="108">
        <f t="shared" si="20"/>
        <v>17.369545221740335</v>
      </c>
      <c r="AC104" s="108">
        <f t="shared" si="20"/>
        <v>3.5277322202187862</v>
      </c>
      <c r="AD104" s="108">
        <f t="shared" si="20"/>
        <v>9.1262779446439684</v>
      </c>
      <c r="AE104" s="108">
        <f t="shared" si="20"/>
        <v>10.763542022406931</v>
      </c>
      <c r="AF104" s="108">
        <f t="shared" si="20"/>
        <v>7.5495049010719635</v>
      </c>
      <c r="AG104" s="108">
        <f t="shared" si="20"/>
        <v>10.579853345011674</v>
      </c>
      <c r="AH104" s="108">
        <f t="shared" si="20"/>
        <v>29.044217715631284</v>
      </c>
      <c r="AI104" s="108">
        <f t="shared" si="20"/>
        <v>5.5392780369475005</v>
      </c>
      <c r="AJ104" s="108">
        <f t="shared" si="20"/>
        <v>10.593757897939069</v>
      </c>
      <c r="AK104" s="108">
        <f t="shared" si="20"/>
        <v>16.872817904284833</v>
      </c>
      <c r="AL104" s="108">
        <f t="shared" si="20"/>
        <v>4.8010467658107103</v>
      </c>
      <c r="AM104" s="108">
        <f t="shared" si="20"/>
        <v>8.7356573606800438</v>
      </c>
      <c r="AN104" s="108">
        <f t="shared" si="20"/>
        <v>1.6950834929919822</v>
      </c>
      <c r="AO104" s="108">
        <f t="shared" si="20"/>
        <v>5.282029272611358</v>
      </c>
      <c r="AP104" s="108">
        <f t="shared" si="20"/>
        <v>0</v>
      </c>
      <c r="AQ104" s="108">
        <f t="shared" si="20"/>
        <v>7.8649567095161022</v>
      </c>
      <c r="AR104" s="108">
        <f t="shared" si="20"/>
        <v>12.31454783399287</v>
      </c>
      <c r="AS104" s="108">
        <f t="shared" si="20"/>
        <v>4.1724007806075196</v>
      </c>
      <c r="AT104" s="108">
        <f t="shared" si="20"/>
        <v>9.1083628464091912</v>
      </c>
      <c r="AU104" s="108">
        <f t="shared" si="20"/>
        <v>2.2205269494756439</v>
      </c>
      <c r="AV104" s="108">
        <f t="shared" si="20"/>
        <v>5.5454680608302134</v>
      </c>
      <c r="AW104" s="108">
        <f>STDEV(AW97,AW99)/SQRT(2)</f>
        <v>5.3124587028369774</v>
      </c>
    </row>
    <row r="106" spans="1:49" x14ac:dyDescent="0.25">
      <c r="A106" t="s">
        <v>1773</v>
      </c>
      <c r="B106" s="165">
        <f>AVERAGE(B97:B99,J97:J99,R97:R99,)</f>
        <v>78.555397778988237</v>
      </c>
    </row>
    <row r="107" spans="1:49" x14ac:dyDescent="0.25">
      <c r="A107" t="s">
        <v>1774</v>
      </c>
      <c r="B107" s="165">
        <f>STDEV(B97:B99,J97:J99,R97:R99)</f>
        <v>11.843974216245199</v>
      </c>
    </row>
    <row r="108" spans="1:49" x14ac:dyDescent="0.25">
      <c r="A108" t="s">
        <v>1775</v>
      </c>
      <c r="B108" s="165">
        <f>STDEV(B97:B99,J97:J99,R97:R99)/SQRT(3)</f>
        <v>6.8381217020241527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75" t="s">
        <v>1644</v>
      </c>
      <c r="C112" s="223" t="str">
        <f>D23</f>
        <v>TX006088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75" t="s">
        <v>1807</v>
      </c>
      <c r="K112" s="175" t="s">
        <v>1807</v>
      </c>
      <c r="L112" s="175" t="s">
        <v>1807</v>
      </c>
      <c r="M112" s="175" t="s">
        <v>1807</v>
      </c>
    </row>
    <row r="113" spans="1:29" x14ac:dyDescent="0.25">
      <c r="A113" s="6" t="s">
        <v>1659</v>
      </c>
      <c r="B113" s="175" t="s">
        <v>1644</v>
      </c>
      <c r="C113" s="223" t="str">
        <f t="shared" ref="C113:C117" si="21">D24</f>
        <v>TX009922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75" t="s">
        <v>1807</v>
      </c>
      <c r="K113" s="175" t="s">
        <v>1807</v>
      </c>
      <c r="L113" s="175" t="s">
        <v>1807</v>
      </c>
      <c r="M113" s="175" t="s">
        <v>1807</v>
      </c>
    </row>
    <row r="114" spans="1:29" x14ac:dyDescent="0.25">
      <c r="A114" s="6" t="s">
        <v>1660</v>
      </c>
      <c r="B114" s="175" t="s">
        <v>1644</v>
      </c>
      <c r="C114" s="223" t="str">
        <f t="shared" si="21"/>
        <v>TX003540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75" t="s">
        <v>1807</v>
      </c>
      <c r="K114" s="175" t="s">
        <v>1807</v>
      </c>
      <c r="L114" s="175" t="s">
        <v>1807</v>
      </c>
      <c r="M114" s="175" t="s">
        <v>1807</v>
      </c>
    </row>
    <row r="115" spans="1:29" x14ac:dyDescent="0.25">
      <c r="A115" s="6" t="s">
        <v>1661</v>
      </c>
      <c r="B115" s="175" t="s">
        <v>1686</v>
      </c>
      <c r="C115" s="223" t="str">
        <f t="shared" si="21"/>
        <v>TX005619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75" t="s">
        <v>1807</v>
      </c>
      <c r="K115" s="175" t="s">
        <v>1807</v>
      </c>
      <c r="L115" s="175" t="s">
        <v>1807</v>
      </c>
      <c r="M115" s="175" t="s">
        <v>1807</v>
      </c>
    </row>
    <row r="116" spans="1:29" x14ac:dyDescent="0.25">
      <c r="A116" s="6" t="s">
        <v>1662</v>
      </c>
      <c r="B116" s="175" t="s">
        <v>1686</v>
      </c>
      <c r="C116" s="223" t="str">
        <f t="shared" si="21"/>
        <v>TX011630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75" t="s">
        <v>1807</v>
      </c>
      <c r="K116" s="175" t="s">
        <v>1807</v>
      </c>
      <c r="L116" s="175" t="s">
        <v>1807</v>
      </c>
      <c r="M116" s="175" t="s">
        <v>1807</v>
      </c>
    </row>
    <row r="117" spans="1:29" x14ac:dyDescent="0.25">
      <c r="A117" s="6" t="s">
        <v>1663</v>
      </c>
      <c r="B117" s="175" t="s">
        <v>1687</v>
      </c>
      <c r="C117" s="223" t="str">
        <f t="shared" si="21"/>
        <v>TX002393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75" t="s">
        <v>1807</v>
      </c>
      <c r="K117" s="175" t="s">
        <v>1807</v>
      </c>
      <c r="L117" s="175" t="s">
        <v>1807</v>
      </c>
      <c r="M117" s="175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75" t="s">
        <v>1807</v>
      </c>
      <c r="G118" s="175" t="s">
        <v>1807</v>
      </c>
      <c r="H118" s="175" t="s">
        <v>1807</v>
      </c>
      <c r="I118" s="175" t="s">
        <v>1807</v>
      </c>
      <c r="J118" s="175" t="s">
        <v>1807</v>
      </c>
      <c r="K118" s="175" t="s">
        <v>1807</v>
      </c>
      <c r="L118" s="175" t="s">
        <v>1807</v>
      </c>
      <c r="M118" s="175" t="s">
        <v>1807</v>
      </c>
    </row>
    <row r="119" spans="1:29" x14ac:dyDescent="0.25">
      <c r="A119" s="6" t="s">
        <v>1665</v>
      </c>
      <c r="B119" s="175" t="s">
        <v>1807</v>
      </c>
      <c r="C119" s="175" t="s">
        <v>1807</v>
      </c>
      <c r="D119" s="175" t="s">
        <v>1807</v>
      </c>
      <c r="E119" s="175" t="s">
        <v>1807</v>
      </c>
      <c r="F119" s="175" t="s">
        <v>1807</v>
      </c>
      <c r="G119" s="175" t="s">
        <v>1807</v>
      </c>
      <c r="H119" s="175" t="s">
        <v>1807</v>
      </c>
      <c r="I119" s="175" t="s">
        <v>1807</v>
      </c>
      <c r="J119" s="175" t="s">
        <v>1807</v>
      </c>
      <c r="K119" s="175" t="s">
        <v>1807</v>
      </c>
      <c r="L119" s="175" t="s">
        <v>1807</v>
      </c>
      <c r="M119" s="175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1072-9</v>
      </c>
      <c r="K122" t="s">
        <v>1788</v>
      </c>
    </row>
    <row r="123" spans="1:29" x14ac:dyDescent="0.25">
      <c r="A123" s="41" t="s">
        <v>1789</v>
      </c>
    </row>
    <row r="124" spans="1:29" x14ac:dyDescent="0.25">
      <c r="U124" t="s">
        <v>1791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0.18540000000000001</v>
      </c>
      <c r="C126" s="106">
        <v>0.19270000000000001</v>
      </c>
      <c r="D126" s="106">
        <v>0.18690000000000001</v>
      </c>
      <c r="E126" s="106">
        <v>0.1709</v>
      </c>
      <c r="F126" s="106">
        <v>0.185</v>
      </c>
      <c r="G126" s="106">
        <v>0.1943</v>
      </c>
      <c r="H126" s="106">
        <v>0.20849999999999999</v>
      </c>
      <c r="I126" s="106">
        <v>0.20130000000000001</v>
      </c>
      <c r="K126" t="s">
        <v>1658</v>
      </c>
      <c r="L126" s="106">
        <f t="shared" ref="L126:S131" si="22">B126-$G$132</f>
        <v>0.10376666666666667</v>
      </c>
      <c r="M126" s="106">
        <f t="shared" si="22"/>
        <v>0.11106666666666667</v>
      </c>
      <c r="N126" s="106">
        <f t="shared" si="22"/>
        <v>0.10526666666666668</v>
      </c>
      <c r="O126" s="106">
        <f t="shared" si="22"/>
        <v>8.9266666666666661E-2</v>
      </c>
      <c r="P126" s="106">
        <f t="shared" si="22"/>
        <v>0.10336666666666666</v>
      </c>
      <c r="Q126" s="106">
        <f t="shared" si="22"/>
        <v>0.11266666666666666</v>
      </c>
      <c r="R126" s="106">
        <f t="shared" si="22"/>
        <v>0.12686666666666666</v>
      </c>
      <c r="S126" s="106">
        <f t="shared" si="22"/>
        <v>0.11966666666666667</v>
      </c>
      <c r="U126" s="62" t="s">
        <v>1658</v>
      </c>
      <c r="V126" s="107">
        <f>L126/$L$131*100</f>
        <v>4.4198032172419186</v>
      </c>
      <c r="W126" s="107">
        <f t="shared" ref="W126:AC131" si="23">M126/$L$131*100</f>
        <v>4.7307370124799464</v>
      </c>
      <c r="X126" s="107">
        <f t="shared" si="23"/>
        <v>4.4836937231127463</v>
      </c>
      <c r="Y126" s="107">
        <f t="shared" si="23"/>
        <v>3.8021949938239179</v>
      </c>
      <c r="Z126" s="107">
        <f t="shared" si="23"/>
        <v>4.4027657490096974</v>
      </c>
      <c r="AA126" s="107">
        <f t="shared" si="23"/>
        <v>4.7988868854088294</v>
      </c>
      <c r="AB126" s="107">
        <f t="shared" si="23"/>
        <v>5.4037170076526628</v>
      </c>
      <c r="AC126" s="107">
        <f t="shared" si="23"/>
        <v>5.0970425794726912</v>
      </c>
    </row>
    <row r="127" spans="1:29" x14ac:dyDescent="0.25">
      <c r="A127" t="s">
        <v>1659</v>
      </c>
      <c r="B127" s="106">
        <v>0.2427</v>
      </c>
      <c r="C127" s="106">
        <v>0.22969999999999999</v>
      </c>
      <c r="D127" s="106">
        <v>0.23100000000000001</v>
      </c>
      <c r="E127" s="106">
        <v>0.2114</v>
      </c>
      <c r="F127" s="106">
        <v>0.2152</v>
      </c>
      <c r="G127" s="106">
        <v>0.21540000000000001</v>
      </c>
      <c r="H127" s="106">
        <v>0.18809999999999999</v>
      </c>
      <c r="I127" s="106">
        <v>0.2203</v>
      </c>
      <c r="K127" t="s">
        <v>1659</v>
      </c>
      <c r="L127" s="106">
        <f t="shared" si="22"/>
        <v>0.16106666666666666</v>
      </c>
      <c r="M127" s="106">
        <f t="shared" si="22"/>
        <v>0.14806666666666665</v>
      </c>
      <c r="N127" s="106">
        <f t="shared" si="22"/>
        <v>0.14936666666666668</v>
      </c>
      <c r="O127" s="106">
        <f t="shared" si="22"/>
        <v>0.12976666666666667</v>
      </c>
      <c r="P127" s="106">
        <f t="shared" si="22"/>
        <v>0.13356666666666667</v>
      </c>
      <c r="Q127" s="106">
        <f t="shared" si="22"/>
        <v>0.13376666666666667</v>
      </c>
      <c r="R127" s="106">
        <f t="shared" si="22"/>
        <v>0.10646666666666665</v>
      </c>
      <c r="S127" s="106">
        <f t="shared" si="22"/>
        <v>0.13866666666666666</v>
      </c>
      <c r="U127" s="62" t="s">
        <v>1659</v>
      </c>
      <c r="V127" s="107">
        <f t="shared" ref="V127:V131" si="24">L127/$L$131*100</f>
        <v>6.8604205415075326</v>
      </c>
      <c r="W127" s="107">
        <f t="shared" si="23"/>
        <v>6.30670282396036</v>
      </c>
      <c r="X127" s="107">
        <f t="shared" si="23"/>
        <v>6.3620745957150779</v>
      </c>
      <c r="Y127" s="107">
        <f t="shared" si="23"/>
        <v>5.5272386523362638</v>
      </c>
      <c r="Z127" s="107">
        <f t="shared" si="23"/>
        <v>5.6890946005423606</v>
      </c>
      <c r="AA127" s="107">
        <f t="shared" si="23"/>
        <v>5.6976133346584712</v>
      </c>
      <c r="AB127" s="107">
        <f t="shared" si="23"/>
        <v>4.5348061278094081</v>
      </c>
      <c r="AC127" s="107">
        <f t="shared" si="23"/>
        <v>5.9063223205031736</v>
      </c>
    </row>
    <row r="128" spans="1:29" x14ac:dyDescent="0.25">
      <c r="A128" t="s">
        <v>1660</v>
      </c>
      <c r="B128" s="106">
        <v>0.19370000000000001</v>
      </c>
      <c r="C128" s="106">
        <v>0.17879999999999999</v>
      </c>
      <c r="D128" s="106">
        <v>0.19070000000000001</v>
      </c>
      <c r="E128" s="106">
        <v>0.18740000000000001</v>
      </c>
      <c r="F128" s="106">
        <v>0.20710000000000001</v>
      </c>
      <c r="G128" s="106">
        <v>0.1867</v>
      </c>
      <c r="H128" s="106">
        <v>0.18629999999999999</v>
      </c>
      <c r="I128" s="106">
        <v>0.19639999999999999</v>
      </c>
      <c r="K128" t="s">
        <v>1660</v>
      </c>
      <c r="L128" s="106">
        <f t="shared" si="22"/>
        <v>0.11206666666666668</v>
      </c>
      <c r="M128" s="106">
        <f t="shared" si="22"/>
        <v>9.7166666666666651E-2</v>
      </c>
      <c r="N128" s="106">
        <f t="shared" si="22"/>
        <v>0.10906666666666667</v>
      </c>
      <c r="O128" s="106">
        <f t="shared" si="22"/>
        <v>0.10576666666666668</v>
      </c>
      <c r="P128" s="106">
        <f t="shared" si="22"/>
        <v>0.12546666666666667</v>
      </c>
      <c r="Q128" s="106">
        <f t="shared" si="22"/>
        <v>0.10506666666666667</v>
      </c>
      <c r="R128" s="106">
        <f t="shared" si="22"/>
        <v>0.10466666666666666</v>
      </c>
      <c r="S128" s="106">
        <f t="shared" si="22"/>
        <v>0.11476666666666666</v>
      </c>
      <c r="U128" s="62" t="s">
        <v>1660</v>
      </c>
      <c r="V128" s="107">
        <f t="shared" si="24"/>
        <v>4.7733306830604985</v>
      </c>
      <c r="W128" s="107">
        <f t="shared" si="23"/>
        <v>4.1386849914102761</v>
      </c>
      <c r="X128" s="107">
        <f t="shared" si="23"/>
        <v>4.6455496713188431</v>
      </c>
      <c r="Y128" s="107">
        <f t="shared" si="23"/>
        <v>4.5049905584030219</v>
      </c>
      <c r="Z128" s="107">
        <f t="shared" si="23"/>
        <v>5.3440858688398913</v>
      </c>
      <c r="AA128" s="107">
        <f t="shared" si="23"/>
        <v>4.4751749889966357</v>
      </c>
      <c r="AB128" s="107">
        <f t="shared" si="23"/>
        <v>4.4581375207644145</v>
      </c>
      <c r="AC128" s="107">
        <f t="shared" si="23"/>
        <v>4.888333593627987</v>
      </c>
    </row>
    <row r="129" spans="1:29" x14ac:dyDescent="0.25">
      <c r="A129" t="s">
        <v>1661</v>
      </c>
      <c r="B129" s="106">
        <v>0.18390000000000001</v>
      </c>
      <c r="C129" s="106">
        <v>0.1802</v>
      </c>
      <c r="D129" s="106">
        <v>0.20530000000000001</v>
      </c>
      <c r="E129" s="106">
        <v>0.2094</v>
      </c>
      <c r="F129" s="106">
        <v>0.20100000000000001</v>
      </c>
      <c r="G129" s="106">
        <v>0.19370000000000001</v>
      </c>
      <c r="H129" s="106">
        <v>0.19919999999999999</v>
      </c>
      <c r="I129" s="106">
        <v>0.21490000000000001</v>
      </c>
      <c r="K129" t="s">
        <v>1661</v>
      </c>
      <c r="L129" s="106">
        <f t="shared" si="22"/>
        <v>0.10226666666666667</v>
      </c>
      <c r="M129" s="106">
        <f t="shared" si="22"/>
        <v>9.8566666666666664E-2</v>
      </c>
      <c r="N129" s="106">
        <f t="shared" si="22"/>
        <v>0.12366666666666667</v>
      </c>
      <c r="O129" s="106">
        <f t="shared" si="22"/>
        <v>0.12776666666666667</v>
      </c>
      <c r="P129" s="106">
        <f t="shared" si="22"/>
        <v>0.11936666666666668</v>
      </c>
      <c r="Q129" s="106">
        <f t="shared" si="22"/>
        <v>0.11206666666666668</v>
      </c>
      <c r="R129" s="106">
        <f t="shared" si="22"/>
        <v>0.11756666666666665</v>
      </c>
      <c r="S129" s="106">
        <f t="shared" si="22"/>
        <v>0.13326666666666667</v>
      </c>
      <c r="U129" s="62" t="s">
        <v>1661</v>
      </c>
      <c r="V129" s="107">
        <f t="shared" si="24"/>
        <v>4.3559127113710909</v>
      </c>
      <c r="W129" s="107">
        <f t="shared" si="23"/>
        <v>4.1983161302230494</v>
      </c>
      <c r="X129" s="107">
        <f t="shared" si="23"/>
        <v>5.2674172617948978</v>
      </c>
      <c r="Y129" s="107">
        <f t="shared" si="23"/>
        <v>5.4420513111751605</v>
      </c>
      <c r="Z129" s="107">
        <f t="shared" si="23"/>
        <v>5.0842644782985262</v>
      </c>
      <c r="AA129" s="107">
        <f t="shared" si="23"/>
        <v>4.7733306830604985</v>
      </c>
      <c r="AB129" s="107">
        <f t="shared" si="23"/>
        <v>5.0075958712535318</v>
      </c>
      <c r="AC129" s="107">
        <f t="shared" si="23"/>
        <v>5.6763164993681947</v>
      </c>
    </row>
    <row r="130" spans="1:29" x14ac:dyDescent="0.25">
      <c r="A130" t="s">
        <v>1662</v>
      </c>
      <c r="B130" s="106">
        <v>0.193</v>
      </c>
      <c r="C130" s="106">
        <v>0.17130000000000001</v>
      </c>
      <c r="D130" s="106">
        <v>0.1769</v>
      </c>
      <c r="E130" s="106">
        <v>0.19170000000000001</v>
      </c>
      <c r="F130" s="106">
        <v>0.19819999999999999</v>
      </c>
      <c r="G130" s="106">
        <v>0.18740000000000001</v>
      </c>
      <c r="H130" s="106">
        <v>0.17849999999999999</v>
      </c>
      <c r="I130" s="106">
        <v>0.2079</v>
      </c>
      <c r="K130" t="s">
        <v>1662</v>
      </c>
      <c r="L130" s="106">
        <f t="shared" si="22"/>
        <v>0.11136666666666667</v>
      </c>
      <c r="M130" s="106">
        <f t="shared" si="22"/>
        <v>8.9666666666666672E-2</v>
      </c>
      <c r="N130" s="106">
        <f t="shared" si="22"/>
        <v>9.5266666666666666E-2</v>
      </c>
      <c r="O130" s="106">
        <f t="shared" si="22"/>
        <v>0.11006666666666667</v>
      </c>
      <c r="P130" s="106">
        <f t="shared" si="22"/>
        <v>0.11656666666666665</v>
      </c>
      <c r="Q130" s="106">
        <f t="shared" si="22"/>
        <v>0.10576666666666668</v>
      </c>
      <c r="R130" s="106">
        <f t="shared" si="22"/>
        <v>9.6866666666666656E-2</v>
      </c>
      <c r="S130" s="106">
        <f t="shared" si="22"/>
        <v>0.12626666666666667</v>
      </c>
      <c r="U130" s="62" t="s">
        <v>1662</v>
      </c>
      <c r="V130" s="107">
        <f t="shared" si="24"/>
        <v>4.7435151136541123</v>
      </c>
      <c r="W130" s="107">
        <f t="shared" si="23"/>
        <v>3.8192324620561395</v>
      </c>
      <c r="X130" s="107">
        <f t="shared" si="23"/>
        <v>4.0577570173072282</v>
      </c>
      <c r="Y130" s="107">
        <f t="shared" si="23"/>
        <v>4.6881433418993943</v>
      </c>
      <c r="Z130" s="107">
        <f t="shared" si="23"/>
        <v>4.9650022006729797</v>
      </c>
      <c r="AA130" s="107">
        <f t="shared" si="23"/>
        <v>4.5049905584030219</v>
      </c>
      <c r="AB130" s="107">
        <f t="shared" si="23"/>
        <v>4.1259068902361111</v>
      </c>
      <c r="AC130" s="107">
        <f t="shared" si="23"/>
        <v>5.3781608053043328</v>
      </c>
    </row>
    <row r="131" spans="1:29" x14ac:dyDescent="0.25">
      <c r="A131" t="s">
        <v>1663</v>
      </c>
      <c r="B131" s="106">
        <v>2.4293999999999998</v>
      </c>
      <c r="C131" s="106">
        <v>0.20610000000000001</v>
      </c>
      <c r="D131" s="106">
        <v>0.20780000000000001</v>
      </c>
      <c r="E131" s="106">
        <v>0.19289999999999999</v>
      </c>
      <c r="F131" s="106">
        <v>0.20469999999999999</v>
      </c>
      <c r="G131" s="106">
        <v>0.20580000000000001</v>
      </c>
      <c r="H131" s="106">
        <v>0.21179999999999999</v>
      </c>
      <c r="I131" s="106">
        <v>0.21129999999999999</v>
      </c>
      <c r="K131" t="s">
        <v>1663</v>
      </c>
      <c r="L131" s="106">
        <f t="shared" si="22"/>
        <v>2.3477666666666663</v>
      </c>
      <c r="M131" s="106">
        <f t="shared" si="22"/>
        <v>0.12446666666666667</v>
      </c>
      <c r="N131" s="106">
        <f t="shared" si="22"/>
        <v>0.12616666666666668</v>
      </c>
      <c r="O131" s="106">
        <f t="shared" si="22"/>
        <v>0.11126666666666665</v>
      </c>
      <c r="P131" s="106">
        <f t="shared" si="22"/>
        <v>0.12306666666666666</v>
      </c>
      <c r="Q131" s="106">
        <f t="shared" si="22"/>
        <v>0.12416666666666668</v>
      </c>
      <c r="R131" s="106">
        <f t="shared" si="22"/>
        <v>0.13016666666666665</v>
      </c>
      <c r="S131" s="106">
        <f t="shared" si="22"/>
        <v>0.12966666666666665</v>
      </c>
      <c r="U131" s="62" t="s">
        <v>1663</v>
      </c>
      <c r="V131" s="6">
        <f t="shared" si="24"/>
        <v>100</v>
      </c>
      <c r="W131" s="107">
        <f t="shared" si="23"/>
        <v>5.3014921982593393</v>
      </c>
      <c r="X131" s="107">
        <f t="shared" si="23"/>
        <v>5.3739014382462775</v>
      </c>
      <c r="Y131" s="107">
        <f t="shared" si="23"/>
        <v>4.7392557465960561</v>
      </c>
      <c r="Z131" s="107">
        <f t="shared" si="23"/>
        <v>5.2418610594465669</v>
      </c>
      <c r="AA131" s="107">
        <f t="shared" si="23"/>
        <v>5.2887140970851743</v>
      </c>
      <c r="AB131" s="107">
        <f t="shared" si="23"/>
        <v>5.5442761205684841</v>
      </c>
      <c r="AC131" s="107">
        <f t="shared" si="23"/>
        <v>5.5229792852782085</v>
      </c>
    </row>
    <row r="132" spans="1:29" x14ac:dyDescent="0.25">
      <c r="A132" t="s">
        <v>1664</v>
      </c>
      <c r="B132" s="106">
        <v>8.1799999999999998E-2</v>
      </c>
      <c r="C132" s="106">
        <v>8.09E-2</v>
      </c>
      <c r="D132" s="106">
        <v>8.2199999999999995E-2</v>
      </c>
      <c r="E132" s="106">
        <v>4</v>
      </c>
      <c r="F132" s="106">
        <v>2.8858999999999999</v>
      </c>
      <c r="G132" s="106">
        <f>AVERAGE(B132:D132)</f>
        <v>8.1633333333333336E-2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  <c r="V132" s="6"/>
      <c r="W132" s="6"/>
      <c r="X132" s="6"/>
      <c r="Y132" s="6"/>
      <c r="Z132" s="6"/>
      <c r="AA132" s="6"/>
      <c r="AB132" s="6"/>
      <c r="AC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  <c r="V133" s="6"/>
      <c r="W133" s="6"/>
      <c r="X133" s="6"/>
      <c r="Y133" s="6"/>
      <c r="Z133" s="6"/>
      <c r="AA133" s="6"/>
      <c r="AB133" s="6"/>
      <c r="AC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  <c r="V134" s="6"/>
      <c r="W134" s="6"/>
      <c r="X134" s="6"/>
      <c r="Y134" s="6"/>
      <c r="Z134" s="6"/>
      <c r="AA134" s="6"/>
      <c r="AB134" s="6"/>
      <c r="AC134" s="6"/>
    </row>
    <row r="135" spans="1:29" x14ac:dyDescent="0.25">
      <c r="A135" s="7" t="str">
        <f>A49</f>
        <v>MW 1073-12</v>
      </c>
      <c r="B135" s="6"/>
      <c r="C135" s="6"/>
      <c r="D135" s="6"/>
      <c r="E135" s="6"/>
      <c r="F135" s="6"/>
      <c r="G135" s="6"/>
      <c r="H135" s="6"/>
      <c r="I135" s="6"/>
      <c r="K135" t="s">
        <v>1788</v>
      </c>
      <c r="L135" s="6"/>
      <c r="M135" s="6"/>
      <c r="N135" s="6"/>
      <c r="O135" s="6"/>
      <c r="P135" s="6"/>
      <c r="Q135" s="6"/>
      <c r="R135" s="6"/>
      <c r="S135" s="6"/>
      <c r="U135" t="s">
        <v>1791</v>
      </c>
      <c r="V135" s="6"/>
      <c r="W135" s="6"/>
      <c r="X135" s="6"/>
      <c r="Y135" s="6"/>
      <c r="Z135" s="6"/>
      <c r="AA135" s="6"/>
      <c r="AB135" s="6"/>
      <c r="AC135" s="6"/>
    </row>
    <row r="136" spans="1:29" x14ac:dyDescent="0.25">
      <c r="A136" t="s">
        <v>1789</v>
      </c>
      <c r="B136" s="6"/>
      <c r="C136" s="6"/>
      <c r="D136" s="6"/>
      <c r="E136" s="6"/>
      <c r="F136" s="6"/>
      <c r="G136" s="6"/>
      <c r="H136" s="6"/>
      <c r="I136" s="6"/>
      <c r="L136" s="6"/>
      <c r="M136" s="6"/>
      <c r="N136" s="6"/>
      <c r="O136" s="6"/>
      <c r="P136" s="6"/>
      <c r="Q136" s="6"/>
      <c r="R136" s="6"/>
      <c r="S136" s="6"/>
      <c r="V136" s="6"/>
      <c r="W136" s="6"/>
      <c r="X136" s="6"/>
      <c r="Y136" s="6"/>
      <c r="Z136" s="6"/>
      <c r="AA136" s="6"/>
      <c r="AB136" s="6"/>
      <c r="AC136" s="6"/>
    </row>
    <row r="137" spans="1:29" x14ac:dyDescent="0.25">
      <c r="B137" s="6">
        <v>1</v>
      </c>
      <c r="C137" s="6">
        <v>2</v>
      </c>
      <c r="D137" s="6">
        <v>3</v>
      </c>
      <c r="E137" s="6">
        <v>4</v>
      </c>
      <c r="F137" s="6">
        <v>5</v>
      </c>
      <c r="G137" s="6">
        <v>6</v>
      </c>
      <c r="H137" s="6">
        <v>7</v>
      </c>
      <c r="I137" s="6">
        <v>8</v>
      </c>
      <c r="L137" s="6">
        <v>1</v>
      </c>
      <c r="M137" s="6">
        <v>2</v>
      </c>
      <c r="N137" s="6">
        <v>3</v>
      </c>
      <c r="O137" s="6">
        <v>4</v>
      </c>
      <c r="P137" s="6">
        <v>5</v>
      </c>
      <c r="Q137" s="6">
        <v>6</v>
      </c>
      <c r="R137" s="6">
        <v>7</v>
      </c>
      <c r="S137" s="6">
        <v>8</v>
      </c>
      <c r="V137" s="6">
        <v>1</v>
      </c>
      <c r="W137" s="6">
        <v>2</v>
      </c>
      <c r="X137" s="6">
        <v>3</v>
      </c>
      <c r="Y137" s="6">
        <v>4</v>
      </c>
      <c r="Z137" s="6">
        <v>5</v>
      </c>
      <c r="AA137" s="6">
        <v>6</v>
      </c>
      <c r="AB137" s="6">
        <v>7</v>
      </c>
      <c r="AC137" s="6">
        <v>8</v>
      </c>
    </row>
    <row r="138" spans="1:29" x14ac:dyDescent="0.25">
      <c r="A138" t="s">
        <v>1658</v>
      </c>
      <c r="B138" s="106">
        <v>1.2002999999999999</v>
      </c>
      <c r="C138" s="106">
        <v>0.17330000000000001</v>
      </c>
      <c r="D138" s="106">
        <v>0.21179999999999999</v>
      </c>
      <c r="E138" s="106">
        <v>0.2049</v>
      </c>
      <c r="F138" s="106">
        <v>0.18060000000000001</v>
      </c>
      <c r="G138" s="106">
        <v>0.20269999999999999</v>
      </c>
      <c r="H138" s="106">
        <v>0.19650000000000001</v>
      </c>
      <c r="I138" s="106">
        <v>0.19409999999999999</v>
      </c>
      <c r="K138" t="s">
        <v>1658</v>
      </c>
      <c r="L138" s="106">
        <f t="shared" ref="L138:S143" si="25">B138-$G$144</f>
        <v>1.1241666666666665</v>
      </c>
      <c r="M138" s="106">
        <f t="shared" si="25"/>
        <v>9.7166666666666679E-2</v>
      </c>
      <c r="N138" s="106">
        <f t="shared" si="25"/>
        <v>0.13566666666666666</v>
      </c>
      <c r="O138" s="106">
        <f t="shared" si="25"/>
        <v>0.12876666666666667</v>
      </c>
      <c r="P138" s="106">
        <f t="shared" si="25"/>
        <v>0.10446666666666668</v>
      </c>
      <c r="Q138" s="106">
        <f t="shared" si="25"/>
        <v>0.12656666666666666</v>
      </c>
      <c r="R138" s="106">
        <f t="shared" si="25"/>
        <v>0.12036666666666668</v>
      </c>
      <c r="S138" s="106">
        <f t="shared" si="25"/>
        <v>0.11796666666666666</v>
      </c>
      <c r="U138" s="62" t="s">
        <v>1658</v>
      </c>
      <c r="V138" s="107">
        <f>L138/$L$143*100</f>
        <v>50.15093610123872</v>
      </c>
      <c r="W138" s="107">
        <f t="shared" ref="W138:AC143" si="26">M138/$L$143*100</f>
        <v>4.3347658631611825</v>
      </c>
      <c r="X138" s="107">
        <f t="shared" si="26"/>
        <v>6.0523146013948574</v>
      </c>
      <c r="Y138" s="107">
        <f t="shared" si="26"/>
        <v>5.7444941781789529</v>
      </c>
      <c r="Z138" s="107">
        <f t="shared" si="26"/>
        <v>4.6604309485925031</v>
      </c>
      <c r="AA138" s="107">
        <f t="shared" si="26"/>
        <v>5.6463485359941705</v>
      </c>
      <c r="AB138" s="107">
        <f t="shared" si="26"/>
        <v>5.3697562716552421</v>
      </c>
      <c r="AC138" s="107">
        <f t="shared" si="26"/>
        <v>5.262688298362753</v>
      </c>
    </row>
    <row r="139" spans="1:29" x14ac:dyDescent="0.25">
      <c r="A139" t="s">
        <v>1659</v>
      </c>
      <c r="B139" s="106">
        <v>0.2442</v>
      </c>
      <c r="C139" s="106">
        <v>0.2316</v>
      </c>
      <c r="D139" s="106">
        <v>0.20899999999999999</v>
      </c>
      <c r="E139" s="106">
        <v>0.1867</v>
      </c>
      <c r="F139" s="106">
        <v>0.1885</v>
      </c>
      <c r="G139" s="106">
        <v>0.2031</v>
      </c>
      <c r="H139" s="106">
        <v>0.18179999999999999</v>
      </c>
      <c r="I139" s="106">
        <v>0.21249999999999999</v>
      </c>
      <c r="K139" t="s">
        <v>1659</v>
      </c>
      <c r="L139" s="106">
        <f t="shared" si="25"/>
        <v>0.16806666666666667</v>
      </c>
      <c r="M139" s="106">
        <f t="shared" si="25"/>
        <v>0.15546666666666667</v>
      </c>
      <c r="N139" s="106">
        <f t="shared" si="25"/>
        <v>0.13286666666666666</v>
      </c>
      <c r="O139" s="106">
        <f t="shared" si="25"/>
        <v>0.11056666666666667</v>
      </c>
      <c r="P139" s="106">
        <f t="shared" si="25"/>
        <v>0.11236666666666667</v>
      </c>
      <c r="Q139" s="106">
        <f t="shared" si="25"/>
        <v>0.12696666666666667</v>
      </c>
      <c r="R139" s="106">
        <f t="shared" si="25"/>
        <v>0.10566666666666666</v>
      </c>
      <c r="S139" s="106">
        <f t="shared" si="25"/>
        <v>0.13636666666666666</v>
      </c>
      <c r="U139" s="62" t="s">
        <v>1659</v>
      </c>
      <c r="V139" s="107">
        <f t="shared" ref="V139:V143" si="27">L139/$L$143*100</f>
        <v>7.497732240843459</v>
      </c>
      <c r="W139" s="107">
        <f t="shared" si="26"/>
        <v>6.9356253810578918</v>
      </c>
      <c r="X139" s="107">
        <f t="shared" si="26"/>
        <v>5.9274019658869541</v>
      </c>
      <c r="Y139" s="107">
        <f t="shared" si="26"/>
        <v>4.9325620473775791</v>
      </c>
      <c r="Z139" s="107">
        <f t="shared" si="26"/>
        <v>5.0128630273469454</v>
      </c>
      <c r="AA139" s="107">
        <f t="shared" si="26"/>
        <v>5.6641931982095866</v>
      </c>
      <c r="AB139" s="107">
        <f t="shared" si="26"/>
        <v>4.7139649352387467</v>
      </c>
      <c r="AC139" s="107">
        <f t="shared" si="26"/>
        <v>6.0835427602718335</v>
      </c>
    </row>
    <row r="140" spans="1:29" x14ac:dyDescent="0.25">
      <c r="A140" t="s">
        <v>1660</v>
      </c>
      <c r="B140" s="106">
        <v>0.18759999999999999</v>
      </c>
      <c r="C140" s="106">
        <v>0.1646</v>
      </c>
      <c r="D140" s="106">
        <v>0.15479999999999999</v>
      </c>
      <c r="E140" s="106">
        <v>0.20660000000000001</v>
      </c>
      <c r="F140" s="106">
        <v>0.17480000000000001</v>
      </c>
      <c r="G140" s="106">
        <v>0.16830000000000001</v>
      </c>
      <c r="H140" s="106">
        <v>0.1754</v>
      </c>
      <c r="I140" s="106">
        <v>0.18390000000000001</v>
      </c>
      <c r="K140" t="s">
        <v>1660</v>
      </c>
      <c r="L140" s="106">
        <f t="shared" si="25"/>
        <v>0.11146666666666666</v>
      </c>
      <c r="M140" s="106">
        <f t="shared" si="25"/>
        <v>8.8466666666666666E-2</v>
      </c>
      <c r="N140" s="106">
        <f t="shared" si="25"/>
        <v>7.8666666666666663E-2</v>
      </c>
      <c r="O140" s="106">
        <f t="shared" si="25"/>
        <v>0.13046666666666668</v>
      </c>
      <c r="P140" s="106">
        <f t="shared" si="25"/>
        <v>9.866666666666668E-2</v>
      </c>
      <c r="Q140" s="106">
        <f t="shared" si="25"/>
        <v>9.2166666666666675E-2</v>
      </c>
      <c r="R140" s="106">
        <f t="shared" si="25"/>
        <v>9.926666666666667E-2</v>
      </c>
      <c r="S140" s="106">
        <f t="shared" si="25"/>
        <v>0.10776666666666668</v>
      </c>
      <c r="U140" s="62" t="s">
        <v>1660</v>
      </c>
      <c r="V140" s="107">
        <f t="shared" si="27"/>
        <v>4.9727125373622618</v>
      </c>
      <c r="W140" s="107">
        <f t="shared" si="26"/>
        <v>3.9466444599759098</v>
      </c>
      <c r="X140" s="107">
        <f t="shared" si="26"/>
        <v>3.5094502356982469</v>
      </c>
      <c r="Y140" s="107">
        <f t="shared" si="26"/>
        <v>5.8203339925944659</v>
      </c>
      <c r="Z140" s="107">
        <f t="shared" si="26"/>
        <v>4.401683346468988</v>
      </c>
      <c r="AA140" s="107">
        <f t="shared" si="26"/>
        <v>4.1117075854684968</v>
      </c>
      <c r="AB140" s="107">
        <f t="shared" si="26"/>
        <v>4.4284503397921098</v>
      </c>
      <c r="AC140" s="107">
        <f t="shared" si="26"/>
        <v>4.8076494118696749</v>
      </c>
    </row>
    <row r="141" spans="1:29" x14ac:dyDescent="0.25">
      <c r="A141" t="s">
        <v>1661</v>
      </c>
      <c r="B141" s="106">
        <v>0.1794</v>
      </c>
      <c r="C141" s="106">
        <v>0.13739999999999999</v>
      </c>
      <c r="D141" s="106">
        <v>0.13009999999999999</v>
      </c>
      <c r="E141" s="106">
        <v>0.19089999999999999</v>
      </c>
      <c r="F141" s="106">
        <v>0.1835</v>
      </c>
      <c r="G141" s="106">
        <v>0.1898</v>
      </c>
      <c r="H141" s="106">
        <v>0.17630000000000001</v>
      </c>
      <c r="I141" s="106">
        <v>0.2225</v>
      </c>
      <c r="K141" t="s">
        <v>1661</v>
      </c>
      <c r="L141" s="106">
        <f t="shared" si="25"/>
        <v>0.10326666666666667</v>
      </c>
      <c r="M141" s="106">
        <f t="shared" si="25"/>
        <v>6.1266666666666664E-2</v>
      </c>
      <c r="N141" s="106">
        <f t="shared" si="25"/>
        <v>5.3966666666666663E-2</v>
      </c>
      <c r="O141" s="106">
        <f t="shared" si="25"/>
        <v>0.11476666666666666</v>
      </c>
      <c r="P141" s="106">
        <f t="shared" si="25"/>
        <v>0.10736666666666667</v>
      </c>
      <c r="Q141" s="106">
        <f t="shared" si="25"/>
        <v>0.11366666666666667</v>
      </c>
      <c r="R141" s="106">
        <f t="shared" si="25"/>
        <v>0.10016666666666668</v>
      </c>
      <c r="S141" s="106">
        <f t="shared" si="25"/>
        <v>0.14636666666666667</v>
      </c>
      <c r="U141" s="62" t="s">
        <v>1661</v>
      </c>
      <c r="V141" s="107">
        <f t="shared" si="27"/>
        <v>4.6068969619462585</v>
      </c>
      <c r="W141" s="107">
        <f t="shared" si="26"/>
        <v>2.7332074293277024</v>
      </c>
      <c r="X141" s="107">
        <f t="shared" si="26"/>
        <v>2.4075423438963819</v>
      </c>
      <c r="Y141" s="107">
        <f t="shared" si="26"/>
        <v>5.1199310006394336</v>
      </c>
      <c r="Z141" s="107">
        <f t="shared" si="26"/>
        <v>4.7898047496542597</v>
      </c>
      <c r="AA141" s="107">
        <f t="shared" si="26"/>
        <v>5.0708581795470433</v>
      </c>
      <c r="AB141" s="107">
        <f t="shared" si="26"/>
        <v>4.4686008297767943</v>
      </c>
      <c r="AC141" s="107">
        <f t="shared" si="26"/>
        <v>6.5296593156572049</v>
      </c>
    </row>
    <row r="142" spans="1:29" x14ac:dyDescent="0.25">
      <c r="A142" t="s">
        <v>1662</v>
      </c>
      <c r="B142" s="106">
        <v>0.184</v>
      </c>
      <c r="C142" s="106">
        <v>0.16789999999999999</v>
      </c>
      <c r="D142" s="106">
        <v>0.1729</v>
      </c>
      <c r="E142" s="106">
        <v>0.63970000000000005</v>
      </c>
      <c r="F142" s="106">
        <v>0.2036</v>
      </c>
      <c r="G142" s="106">
        <v>0.19089999999999999</v>
      </c>
      <c r="H142" s="106">
        <v>0.18010000000000001</v>
      </c>
      <c r="I142" s="106">
        <v>0.1978</v>
      </c>
      <c r="K142" t="s">
        <v>1662</v>
      </c>
      <c r="L142" s="106">
        <f t="shared" si="25"/>
        <v>0.10786666666666667</v>
      </c>
      <c r="M142" s="106">
        <f t="shared" si="25"/>
        <v>9.1766666666666663E-2</v>
      </c>
      <c r="N142" s="106">
        <f t="shared" si="25"/>
        <v>9.6766666666666667E-2</v>
      </c>
      <c r="O142" s="106">
        <f t="shared" si="25"/>
        <v>0.56356666666666677</v>
      </c>
      <c r="P142" s="106">
        <f t="shared" si="25"/>
        <v>0.12746666666666667</v>
      </c>
      <c r="Q142" s="106">
        <f t="shared" si="25"/>
        <v>0.11476666666666666</v>
      </c>
      <c r="R142" s="106">
        <f t="shared" si="25"/>
        <v>0.10396666666666668</v>
      </c>
      <c r="S142" s="106">
        <f t="shared" si="25"/>
        <v>0.12166666666666667</v>
      </c>
      <c r="U142" s="62" t="s">
        <v>1662</v>
      </c>
      <c r="V142" s="107">
        <f t="shared" si="27"/>
        <v>4.8121105774235282</v>
      </c>
      <c r="W142" s="107">
        <f t="shared" si="26"/>
        <v>4.0938629232530817</v>
      </c>
      <c r="X142" s="107">
        <f t="shared" si="26"/>
        <v>4.3169212009457674</v>
      </c>
      <c r="Y142" s="107">
        <f t="shared" si="26"/>
        <v>25.141642006334862</v>
      </c>
      <c r="Z142" s="107">
        <f t="shared" si="26"/>
        <v>5.686499025978855</v>
      </c>
      <c r="AA142" s="107">
        <f t="shared" si="26"/>
        <v>5.1199310006394336</v>
      </c>
      <c r="AB142" s="107">
        <f t="shared" si="26"/>
        <v>4.6381251208232346</v>
      </c>
      <c r="AC142" s="107">
        <f t="shared" si="26"/>
        <v>5.4277514238553399</v>
      </c>
    </row>
    <row r="143" spans="1:29" x14ac:dyDescent="0.25">
      <c r="A143" t="s">
        <v>1663</v>
      </c>
      <c r="B143" s="106">
        <v>2.3176999999999999</v>
      </c>
      <c r="C143" s="106">
        <v>0.17680000000000001</v>
      </c>
      <c r="D143" s="106">
        <v>0.1686</v>
      </c>
      <c r="E143" s="106">
        <v>0.17419999999999999</v>
      </c>
      <c r="F143" s="106">
        <v>0.18140000000000001</v>
      </c>
      <c r="G143" s="106">
        <v>0.19220000000000001</v>
      </c>
      <c r="H143" s="106">
        <v>0.18099999999999999</v>
      </c>
      <c r="I143" s="106">
        <v>0.21440000000000001</v>
      </c>
      <c r="K143" t="s">
        <v>1663</v>
      </c>
      <c r="L143" s="106">
        <f t="shared" si="25"/>
        <v>2.2415666666666665</v>
      </c>
      <c r="M143" s="106">
        <f t="shared" si="25"/>
        <v>0.10066666666666668</v>
      </c>
      <c r="N143" s="106">
        <f t="shared" si="25"/>
        <v>9.2466666666666669E-2</v>
      </c>
      <c r="O143" s="106">
        <f t="shared" si="25"/>
        <v>9.8066666666666663E-2</v>
      </c>
      <c r="P143" s="106">
        <f t="shared" si="25"/>
        <v>0.10526666666666668</v>
      </c>
      <c r="Q143" s="106">
        <f t="shared" si="25"/>
        <v>0.11606666666666668</v>
      </c>
      <c r="R143" s="106">
        <f t="shared" si="25"/>
        <v>0.10486666666666666</v>
      </c>
      <c r="S143" s="106">
        <f t="shared" si="25"/>
        <v>0.13826666666666668</v>
      </c>
      <c r="U143" s="62" t="s">
        <v>1663</v>
      </c>
      <c r="V143" s="6">
        <f t="shared" si="27"/>
        <v>100</v>
      </c>
      <c r="W143" s="107">
        <f t="shared" si="26"/>
        <v>4.4909066575460628</v>
      </c>
      <c r="X143" s="107">
        <f t="shared" si="26"/>
        <v>4.1250910821300586</v>
      </c>
      <c r="Y143" s="107">
        <f t="shared" si="26"/>
        <v>4.3749163531458652</v>
      </c>
      <c r="Z143" s="107">
        <f t="shared" si="26"/>
        <v>4.6961202730233325</v>
      </c>
      <c r="AA143" s="107">
        <f t="shared" si="26"/>
        <v>5.1779261528395324</v>
      </c>
      <c r="AB143" s="107">
        <f t="shared" si="26"/>
        <v>4.6782756108079173</v>
      </c>
      <c r="AC143" s="107">
        <f t="shared" si="26"/>
        <v>6.168304905795055</v>
      </c>
    </row>
    <row r="144" spans="1:29" x14ac:dyDescent="0.25">
      <c r="A144" t="s">
        <v>1664</v>
      </c>
      <c r="B144" s="106">
        <v>7.6200000000000004E-2</v>
      </c>
      <c r="C144" s="106">
        <v>7.6200000000000004E-2</v>
      </c>
      <c r="D144" s="106">
        <v>7.5999999999999998E-2</v>
      </c>
      <c r="E144" s="106">
        <v>2.9432999999999998</v>
      </c>
      <c r="F144" s="106">
        <v>2.4565000000000001</v>
      </c>
      <c r="G144" s="106">
        <f>AVERAGE(B144:D144)</f>
        <v>7.6133333333333331E-2</v>
      </c>
      <c r="H144" s="106"/>
      <c r="I144" s="106"/>
      <c r="L144" s="6"/>
      <c r="M144" s="6"/>
      <c r="N144" s="6"/>
      <c r="O144" s="6"/>
      <c r="P144" s="6"/>
      <c r="Q144" s="6"/>
      <c r="R144" s="6"/>
      <c r="S144" s="6"/>
      <c r="V144" s="6"/>
      <c r="W144" s="6"/>
      <c r="X144" s="6"/>
      <c r="Y144" s="6"/>
      <c r="Z144" s="6"/>
      <c r="AA144" s="6"/>
      <c r="AB144" s="6"/>
      <c r="AC144" s="6"/>
    </row>
    <row r="145" spans="1:29" x14ac:dyDescent="0.25">
      <c r="A145" t="s">
        <v>1665</v>
      </c>
      <c r="B145" s="6"/>
      <c r="C145" s="6"/>
      <c r="D145" s="6"/>
      <c r="E145" s="6"/>
      <c r="F145" s="6"/>
      <c r="G145" s="6"/>
      <c r="H145" s="6"/>
      <c r="I145" s="6"/>
      <c r="L145" s="6"/>
      <c r="M145" s="6"/>
      <c r="N145" s="6"/>
      <c r="O145" s="6"/>
      <c r="P145" s="6"/>
      <c r="Q145" s="6"/>
      <c r="R145" s="6"/>
      <c r="S145" s="6"/>
      <c r="V145" s="6"/>
      <c r="W145" s="6"/>
      <c r="X145" s="6"/>
      <c r="Y145" s="6"/>
      <c r="Z145" s="6"/>
      <c r="AA145" s="6"/>
      <c r="AB145" s="6"/>
      <c r="AC145" s="6"/>
    </row>
    <row r="146" spans="1:29" x14ac:dyDescent="0.25"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  <c r="V146" s="6"/>
      <c r="W146" s="6"/>
      <c r="X146" s="6"/>
      <c r="Y146" s="6"/>
      <c r="Z146" s="6"/>
      <c r="AA146" s="6"/>
      <c r="AB146" s="6"/>
      <c r="AC146" s="6"/>
    </row>
    <row r="147" spans="1:29" x14ac:dyDescent="0.25">
      <c r="A147" s="7" t="str">
        <f>A67</f>
        <v>MW 1073-13</v>
      </c>
      <c r="B147" s="6"/>
      <c r="C147" s="6"/>
      <c r="D147" s="6"/>
      <c r="E147" s="6"/>
      <c r="F147" s="6"/>
      <c r="G147" s="6"/>
      <c r="H147" s="6"/>
      <c r="I147" s="6"/>
      <c r="K147" t="s">
        <v>1788</v>
      </c>
      <c r="L147" s="6"/>
      <c r="M147" s="6"/>
      <c r="N147" s="6"/>
      <c r="O147" s="6"/>
      <c r="P147" s="6"/>
      <c r="Q147" s="6"/>
      <c r="R147" s="6"/>
      <c r="S147" s="6"/>
      <c r="U147" t="s">
        <v>1791</v>
      </c>
      <c r="V147" s="6"/>
      <c r="W147" s="6"/>
      <c r="X147" s="6"/>
      <c r="Y147" s="6"/>
      <c r="Z147" s="6"/>
      <c r="AA147" s="6"/>
      <c r="AB147" s="6"/>
      <c r="AC147" s="6"/>
    </row>
    <row r="148" spans="1:29" x14ac:dyDescent="0.25">
      <c r="A148" t="s">
        <v>1789</v>
      </c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  <c r="V148" s="6"/>
      <c r="W148" s="6"/>
      <c r="X148" s="6"/>
      <c r="Y148" s="6"/>
      <c r="Z148" s="6"/>
      <c r="AA148" s="6"/>
      <c r="AB148" s="6"/>
      <c r="AC148" s="6"/>
    </row>
    <row r="149" spans="1:29" x14ac:dyDescent="0.25">
      <c r="B149" s="6">
        <v>1</v>
      </c>
      <c r="C149" s="6">
        <v>2</v>
      </c>
      <c r="D149" s="6">
        <v>3</v>
      </c>
      <c r="E149" s="6">
        <v>4</v>
      </c>
      <c r="F149" s="6">
        <v>5</v>
      </c>
      <c r="G149" s="6">
        <v>6</v>
      </c>
      <c r="H149" s="6">
        <v>7</v>
      </c>
      <c r="I149" s="6">
        <v>8</v>
      </c>
      <c r="L149" s="6">
        <v>1</v>
      </c>
      <c r="M149" s="6">
        <v>2</v>
      </c>
      <c r="N149" s="6">
        <v>3</v>
      </c>
      <c r="O149" s="6">
        <v>4</v>
      </c>
      <c r="P149" s="6">
        <v>5</v>
      </c>
      <c r="Q149" s="6">
        <v>6</v>
      </c>
      <c r="R149" s="6">
        <v>7</v>
      </c>
      <c r="S149" s="6">
        <v>8</v>
      </c>
      <c r="V149" s="6">
        <v>1</v>
      </c>
      <c r="W149" s="6">
        <v>2</v>
      </c>
      <c r="X149" s="6">
        <v>3</v>
      </c>
      <c r="Y149" s="6">
        <v>4</v>
      </c>
      <c r="Z149" s="6">
        <v>5</v>
      </c>
      <c r="AA149" s="6">
        <v>6</v>
      </c>
      <c r="AB149" s="6">
        <v>7</v>
      </c>
      <c r="AC149" s="6">
        <v>8</v>
      </c>
    </row>
    <row r="150" spans="1:29" x14ac:dyDescent="0.25">
      <c r="A150" t="s">
        <v>1658</v>
      </c>
      <c r="B150" s="106">
        <v>0.10390000000000001</v>
      </c>
      <c r="C150" s="106">
        <v>0.17180000000000001</v>
      </c>
      <c r="D150" s="106">
        <v>0.1699</v>
      </c>
      <c r="E150" s="106">
        <v>0.1875</v>
      </c>
      <c r="F150" s="106">
        <v>0.18410000000000001</v>
      </c>
      <c r="G150" s="106">
        <v>0.17530000000000001</v>
      </c>
      <c r="H150" s="106">
        <v>0.1739</v>
      </c>
      <c r="I150" s="106">
        <v>0.1837</v>
      </c>
      <c r="K150" t="s">
        <v>1658</v>
      </c>
      <c r="L150" s="106">
        <f t="shared" ref="L150:S155" si="28">B150-$G$156</f>
        <v>3.2133333333333347E-2</v>
      </c>
      <c r="M150" s="106">
        <f t="shared" si="28"/>
        <v>0.10003333333333335</v>
      </c>
      <c r="N150" s="106">
        <f t="shared" si="28"/>
        <v>9.8133333333333336E-2</v>
      </c>
      <c r="O150" s="106">
        <f t="shared" si="28"/>
        <v>0.11573333333333334</v>
      </c>
      <c r="P150" s="106">
        <f t="shared" si="28"/>
        <v>0.11233333333333335</v>
      </c>
      <c r="Q150" s="106">
        <f t="shared" si="28"/>
        <v>0.10353333333333335</v>
      </c>
      <c r="R150" s="106">
        <f t="shared" si="28"/>
        <v>0.10213333333333334</v>
      </c>
      <c r="S150" s="106">
        <f t="shared" si="28"/>
        <v>0.11193333333333334</v>
      </c>
      <c r="U150" s="62" t="s">
        <v>1658</v>
      </c>
      <c r="V150" s="107">
        <f>L150/$L$155*100</f>
        <v>1.4661819951634252</v>
      </c>
      <c r="W150" s="107">
        <f t="shared" ref="W150:AC155" si="29">M150/$L$155*100</f>
        <v>4.5643279745699559</v>
      </c>
      <c r="X150" s="107">
        <f t="shared" si="29"/>
        <v>4.477634640831039</v>
      </c>
      <c r="Y150" s="107">
        <f t="shared" si="29"/>
        <v>5.2806886796757366</v>
      </c>
      <c r="Z150" s="107">
        <f t="shared" si="29"/>
        <v>5.125553240353466</v>
      </c>
      <c r="AA150" s="107">
        <f t="shared" si="29"/>
        <v>4.7240262209311181</v>
      </c>
      <c r="AB150" s="107">
        <f t="shared" si="29"/>
        <v>4.6601469223866525</v>
      </c>
      <c r="AC150" s="107">
        <f t="shared" si="29"/>
        <v>5.1073020121979047</v>
      </c>
    </row>
    <row r="151" spans="1:29" x14ac:dyDescent="0.25">
      <c r="A151" t="s">
        <v>1659</v>
      </c>
      <c r="B151" s="106">
        <v>0.2495</v>
      </c>
      <c r="C151" s="106">
        <v>0.21779999999999999</v>
      </c>
      <c r="D151" s="106">
        <v>0.20300000000000001</v>
      </c>
      <c r="E151" s="106">
        <v>0.19220000000000001</v>
      </c>
      <c r="F151" s="106">
        <v>0.1845</v>
      </c>
      <c r="G151" s="106">
        <v>0.1837</v>
      </c>
      <c r="H151" s="106">
        <v>0.17810000000000001</v>
      </c>
      <c r="I151" s="106">
        <v>0.1933</v>
      </c>
      <c r="K151" t="s">
        <v>1659</v>
      </c>
      <c r="L151" s="106">
        <f t="shared" si="28"/>
        <v>0.17773333333333335</v>
      </c>
      <c r="M151" s="106">
        <f t="shared" si="28"/>
        <v>0.14603333333333335</v>
      </c>
      <c r="N151" s="106">
        <f t="shared" si="28"/>
        <v>0.13123333333333337</v>
      </c>
      <c r="O151" s="106">
        <f t="shared" si="28"/>
        <v>0.12043333333333335</v>
      </c>
      <c r="P151" s="106">
        <f t="shared" si="28"/>
        <v>0.11273333333333334</v>
      </c>
      <c r="Q151" s="106">
        <f t="shared" si="28"/>
        <v>0.11193333333333334</v>
      </c>
      <c r="R151" s="106">
        <f t="shared" si="28"/>
        <v>0.10633333333333335</v>
      </c>
      <c r="S151" s="106">
        <f t="shared" si="28"/>
        <v>0.12153333333333334</v>
      </c>
      <c r="U151" s="62" t="s">
        <v>1659</v>
      </c>
      <c r="V151" s="107">
        <f t="shared" ref="V151:AC155" si="30">L151/$L$155*100</f>
        <v>8.1096290437877396</v>
      </c>
      <c r="W151" s="107">
        <f t="shared" si="29"/>
        <v>6.6632192124595067</v>
      </c>
      <c r="X151" s="107">
        <f t="shared" si="29"/>
        <v>5.9879237707037385</v>
      </c>
      <c r="Y151" s="107">
        <f t="shared" si="29"/>
        <v>5.4951406105035829</v>
      </c>
      <c r="Z151" s="107">
        <f t="shared" si="29"/>
        <v>5.1438044685090274</v>
      </c>
      <c r="AA151" s="107">
        <f t="shared" si="29"/>
        <v>5.1073020121979047</v>
      </c>
      <c r="AB151" s="107">
        <f t="shared" si="29"/>
        <v>4.8517848180200467</v>
      </c>
      <c r="AC151" s="107">
        <f t="shared" si="29"/>
        <v>5.5453314879313753</v>
      </c>
    </row>
    <row r="152" spans="1:29" x14ac:dyDescent="0.25">
      <c r="A152" t="s">
        <v>1660</v>
      </c>
      <c r="B152" s="106">
        <v>0.18740000000000001</v>
      </c>
      <c r="C152" s="106">
        <v>0.17019999999999999</v>
      </c>
      <c r="D152" s="106">
        <v>0.17710000000000001</v>
      </c>
      <c r="E152" s="106">
        <v>0.1769</v>
      </c>
      <c r="F152" s="106">
        <v>0.1671</v>
      </c>
      <c r="G152" s="106">
        <v>0.16370000000000001</v>
      </c>
      <c r="H152" s="106">
        <v>0.19489999999999999</v>
      </c>
      <c r="I152" s="106">
        <v>0.17030000000000001</v>
      </c>
      <c r="K152" t="s">
        <v>1660</v>
      </c>
      <c r="L152" s="106">
        <f t="shared" si="28"/>
        <v>0.11563333333333335</v>
      </c>
      <c r="M152" s="106">
        <f t="shared" si="28"/>
        <v>9.8433333333333331E-2</v>
      </c>
      <c r="N152" s="106">
        <f t="shared" si="28"/>
        <v>0.10533333333333335</v>
      </c>
      <c r="O152" s="106">
        <f t="shared" si="28"/>
        <v>0.10513333333333334</v>
      </c>
      <c r="P152" s="106">
        <f t="shared" si="28"/>
        <v>9.5333333333333339E-2</v>
      </c>
      <c r="Q152" s="106">
        <f t="shared" si="28"/>
        <v>9.1933333333333353E-2</v>
      </c>
      <c r="R152" s="106">
        <f t="shared" si="28"/>
        <v>0.12313333333333333</v>
      </c>
      <c r="S152" s="106">
        <f t="shared" si="28"/>
        <v>9.8533333333333348E-2</v>
      </c>
      <c r="U152" s="62" t="s">
        <v>1660</v>
      </c>
      <c r="V152" s="107">
        <f t="shared" si="30"/>
        <v>5.2761258726368467</v>
      </c>
      <c r="W152" s="107">
        <f t="shared" si="30"/>
        <v>4.4913230619477096</v>
      </c>
      <c r="X152" s="107">
        <f t="shared" si="30"/>
        <v>4.8061567476311433</v>
      </c>
      <c r="Y152" s="107">
        <f t="shared" si="30"/>
        <v>4.7970311335533626</v>
      </c>
      <c r="Z152" s="107">
        <f t="shared" si="30"/>
        <v>4.3498760437421105</v>
      </c>
      <c r="AA152" s="107">
        <f t="shared" si="30"/>
        <v>4.1947406044198399</v>
      </c>
      <c r="AB152" s="107">
        <f t="shared" si="30"/>
        <v>5.6183364005536207</v>
      </c>
      <c r="AC152" s="107">
        <f t="shared" si="30"/>
        <v>4.4958858689866013</v>
      </c>
    </row>
    <row r="153" spans="1:29" x14ac:dyDescent="0.25">
      <c r="A153" t="s">
        <v>1661</v>
      </c>
      <c r="B153" s="106">
        <v>0.19359999999999999</v>
      </c>
      <c r="C153" s="106">
        <v>0.16289999999999999</v>
      </c>
      <c r="D153" s="106">
        <v>0.1648</v>
      </c>
      <c r="E153" s="106">
        <v>0.17460000000000001</v>
      </c>
      <c r="F153" s="106">
        <v>0.18729999999999999</v>
      </c>
      <c r="G153" s="106">
        <v>0.16839999999999999</v>
      </c>
      <c r="H153" s="106">
        <v>0.16650000000000001</v>
      </c>
      <c r="I153" s="106">
        <v>0.187</v>
      </c>
      <c r="K153" t="s">
        <v>1661</v>
      </c>
      <c r="L153" s="106">
        <f t="shared" si="28"/>
        <v>0.12183333333333334</v>
      </c>
      <c r="M153" s="106">
        <f t="shared" si="28"/>
        <v>9.113333333333333E-2</v>
      </c>
      <c r="N153" s="106">
        <f t="shared" si="28"/>
        <v>9.3033333333333343E-2</v>
      </c>
      <c r="O153" s="106">
        <f t="shared" si="28"/>
        <v>0.10283333333333335</v>
      </c>
      <c r="P153" s="106">
        <f t="shared" si="28"/>
        <v>0.11553333333333334</v>
      </c>
      <c r="Q153" s="106">
        <f t="shared" si="28"/>
        <v>9.6633333333333335E-2</v>
      </c>
      <c r="R153" s="106">
        <f t="shared" si="28"/>
        <v>9.473333333333335E-2</v>
      </c>
      <c r="S153" s="106">
        <f t="shared" si="28"/>
        <v>0.11523333333333334</v>
      </c>
      <c r="U153" s="62" t="s">
        <v>1661</v>
      </c>
      <c r="V153" s="107">
        <f t="shared" si="30"/>
        <v>5.5590199090480468</v>
      </c>
      <c r="W153" s="107">
        <f t="shared" si="30"/>
        <v>4.1582381481087163</v>
      </c>
      <c r="X153" s="107">
        <f t="shared" si="30"/>
        <v>4.2449314818476331</v>
      </c>
      <c r="Y153" s="107">
        <f t="shared" si="30"/>
        <v>4.6920865716588853</v>
      </c>
      <c r="Z153" s="107">
        <f t="shared" si="30"/>
        <v>5.271563065597956</v>
      </c>
      <c r="AA153" s="107">
        <f t="shared" si="30"/>
        <v>4.4091925352476844</v>
      </c>
      <c r="AB153" s="107">
        <f t="shared" si="30"/>
        <v>4.3224992015087693</v>
      </c>
      <c r="AC153" s="107">
        <f t="shared" si="30"/>
        <v>5.2578746444812854</v>
      </c>
    </row>
    <row r="154" spans="1:29" x14ac:dyDescent="0.25">
      <c r="A154" t="s">
        <v>1662</v>
      </c>
      <c r="B154" s="106">
        <v>0.1938</v>
      </c>
      <c r="C154" s="106">
        <v>0.1671</v>
      </c>
      <c r="D154" s="106">
        <v>0.17860000000000001</v>
      </c>
      <c r="E154" s="106">
        <v>0.16889999999999999</v>
      </c>
      <c r="F154" s="106">
        <v>0.15890000000000001</v>
      </c>
      <c r="G154" s="106">
        <v>0.17510000000000001</v>
      </c>
      <c r="H154" s="106">
        <v>0.15559999999999999</v>
      </c>
      <c r="I154" s="106">
        <v>0.16669999999999999</v>
      </c>
      <c r="K154" t="s">
        <v>1662</v>
      </c>
      <c r="L154" s="106">
        <f t="shared" si="28"/>
        <v>0.12203333333333334</v>
      </c>
      <c r="M154" s="106">
        <f t="shared" si="28"/>
        <v>9.5333333333333339E-2</v>
      </c>
      <c r="N154" s="106">
        <f t="shared" si="28"/>
        <v>0.10683333333333335</v>
      </c>
      <c r="O154" s="106">
        <f t="shared" si="28"/>
        <v>9.7133333333333335E-2</v>
      </c>
      <c r="P154" s="106">
        <f t="shared" si="28"/>
        <v>8.7133333333333354E-2</v>
      </c>
      <c r="Q154" s="106">
        <f t="shared" si="28"/>
        <v>0.10333333333333335</v>
      </c>
      <c r="R154" s="106">
        <f t="shared" si="28"/>
        <v>8.3833333333333329E-2</v>
      </c>
      <c r="S154" s="106">
        <f t="shared" si="28"/>
        <v>9.4933333333333328E-2</v>
      </c>
      <c r="U154" s="62" t="s">
        <v>1662</v>
      </c>
      <c r="V154" s="107">
        <f t="shared" si="30"/>
        <v>5.5681455231258274</v>
      </c>
      <c r="W154" s="107">
        <f t="shared" si="29"/>
        <v>4.3498760437421105</v>
      </c>
      <c r="X154" s="107">
        <f t="shared" si="29"/>
        <v>4.8745988532144988</v>
      </c>
      <c r="Y154" s="107">
        <f t="shared" si="29"/>
        <v>4.4320065704421356</v>
      </c>
      <c r="Z154" s="107">
        <f t="shared" si="29"/>
        <v>3.9757258665531046</v>
      </c>
      <c r="AA154" s="107">
        <f t="shared" si="29"/>
        <v>4.7149006068533366</v>
      </c>
      <c r="AB154" s="107">
        <f t="shared" si="29"/>
        <v>3.8251532342697221</v>
      </c>
      <c r="AC154" s="107">
        <f t="shared" si="29"/>
        <v>4.3316248155865491</v>
      </c>
    </row>
    <row r="155" spans="1:29" x14ac:dyDescent="0.25">
      <c r="A155" t="s">
        <v>1663</v>
      </c>
      <c r="B155" s="106">
        <v>2.2633999999999999</v>
      </c>
      <c r="C155" s="106">
        <v>0.16350000000000001</v>
      </c>
      <c r="D155" s="106">
        <v>0.16220000000000001</v>
      </c>
      <c r="E155" s="106">
        <v>0.15240000000000001</v>
      </c>
      <c r="F155" s="106">
        <v>0.15579999999999999</v>
      </c>
      <c r="G155" s="106">
        <v>0.1641</v>
      </c>
      <c r="H155" s="106">
        <v>0.17480000000000001</v>
      </c>
      <c r="I155" s="106">
        <v>0.19550000000000001</v>
      </c>
      <c r="K155" t="s">
        <v>1663</v>
      </c>
      <c r="L155" s="106">
        <f t="shared" si="28"/>
        <v>2.1916333333333333</v>
      </c>
      <c r="M155" s="106">
        <f t="shared" si="28"/>
        <v>9.1733333333333347E-2</v>
      </c>
      <c r="N155" s="106">
        <f t="shared" si="28"/>
        <v>9.0433333333333352E-2</v>
      </c>
      <c r="O155" s="106">
        <f t="shared" si="28"/>
        <v>8.0633333333333349E-2</v>
      </c>
      <c r="P155" s="106">
        <f t="shared" si="28"/>
        <v>8.4033333333333335E-2</v>
      </c>
      <c r="Q155" s="106">
        <f t="shared" si="28"/>
        <v>9.2333333333333337E-2</v>
      </c>
      <c r="R155" s="106">
        <f t="shared" si="28"/>
        <v>0.10303333333333335</v>
      </c>
      <c r="S155" s="106">
        <f t="shared" si="28"/>
        <v>0.12373333333333335</v>
      </c>
      <c r="U155" s="62" t="s">
        <v>1663</v>
      </c>
      <c r="V155" s="6">
        <f t="shared" si="30"/>
        <v>100</v>
      </c>
      <c r="W155" s="107">
        <f t="shared" si="29"/>
        <v>4.1856149903420592</v>
      </c>
      <c r="X155" s="107">
        <f t="shared" si="29"/>
        <v>4.1262984988364853</v>
      </c>
      <c r="Y155" s="107">
        <f t="shared" si="29"/>
        <v>3.6791434090252331</v>
      </c>
      <c r="Z155" s="107">
        <f t="shared" si="29"/>
        <v>3.8342788483475032</v>
      </c>
      <c r="AA155" s="107">
        <f t="shared" si="29"/>
        <v>4.2129918325754003</v>
      </c>
      <c r="AB155" s="107">
        <f t="shared" si="29"/>
        <v>4.701212185736666</v>
      </c>
      <c r="AC155" s="107">
        <f t="shared" si="29"/>
        <v>5.6457132427869636</v>
      </c>
    </row>
    <row r="156" spans="1:29" x14ac:dyDescent="0.25">
      <c r="A156" t="s">
        <v>1664</v>
      </c>
      <c r="B156" s="106">
        <v>7.3300000000000004E-2</v>
      </c>
      <c r="C156" s="106">
        <v>6.9599999999999995E-2</v>
      </c>
      <c r="D156" s="106">
        <v>7.2400000000000006E-2</v>
      </c>
      <c r="E156" s="106">
        <v>3.9298000000000002</v>
      </c>
      <c r="F156" s="106">
        <v>2.9104000000000001</v>
      </c>
      <c r="G156" s="106">
        <f>AVERAGE(B156:D156)</f>
        <v>7.1766666666666659E-2</v>
      </c>
      <c r="H156" s="106"/>
      <c r="I156" s="106"/>
    </row>
    <row r="157" spans="1:29" x14ac:dyDescent="0.25">
      <c r="A157" t="s">
        <v>1665</v>
      </c>
    </row>
    <row r="159" spans="1:29" x14ac:dyDescent="0.25">
      <c r="A159" s="37" t="s">
        <v>1792</v>
      </c>
      <c r="K159" t="s">
        <v>1775</v>
      </c>
    </row>
    <row r="160" spans="1:29" x14ac:dyDescent="0.25">
      <c r="B160" s="6">
        <v>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L160" s="6">
        <v>1</v>
      </c>
      <c r="M160" s="6">
        <v>2</v>
      </c>
      <c r="N160" s="6">
        <v>3</v>
      </c>
      <c r="O160" s="6">
        <v>4</v>
      </c>
      <c r="P160" s="6">
        <v>5</v>
      </c>
      <c r="Q160" s="6">
        <v>6</v>
      </c>
      <c r="R160" s="6">
        <v>7</v>
      </c>
      <c r="S160" s="6">
        <v>8</v>
      </c>
    </row>
    <row r="161" spans="1:19" x14ac:dyDescent="0.25">
      <c r="A161" t="s">
        <v>1658</v>
      </c>
      <c r="B161" s="107">
        <f t="shared" ref="B161:I166" si="31">AVERAGE(V150,V138,V126)</f>
        <v>18.678973771214689</v>
      </c>
      <c r="C161" s="107">
        <f t="shared" si="31"/>
        <v>4.5432769500703616</v>
      </c>
      <c r="D161" s="107">
        <f t="shared" si="31"/>
        <v>5.0045476551128809</v>
      </c>
      <c r="E161" s="107">
        <f t="shared" si="31"/>
        <v>4.9424592838928687</v>
      </c>
      <c r="F161" s="107">
        <f t="shared" si="31"/>
        <v>4.7295833126518891</v>
      </c>
      <c r="G161" s="107">
        <f t="shared" si="31"/>
        <v>5.0564205474447057</v>
      </c>
      <c r="H161" s="107">
        <f t="shared" si="31"/>
        <v>5.1445400672315191</v>
      </c>
      <c r="I161" s="107">
        <f t="shared" si="31"/>
        <v>5.155677630011116</v>
      </c>
      <c r="K161" t="s">
        <v>1658</v>
      </c>
      <c r="L161" s="106">
        <f t="shared" ref="L161:S166" si="32">STDEV(V150,V138,V126)/SQRT(3)</f>
        <v>15.759063839134152</v>
      </c>
      <c r="M161" s="106">
        <f t="shared" si="32"/>
        <v>0.11479060210889448</v>
      </c>
      <c r="N161" s="106">
        <f t="shared" si="32"/>
        <v>0.52388639303138818</v>
      </c>
      <c r="O161" s="106">
        <f t="shared" si="32"/>
        <v>0.58564234635008539</v>
      </c>
      <c r="P161" s="106">
        <f t="shared" si="32"/>
        <v>0.21149623834480366</v>
      </c>
      <c r="Q161" s="106">
        <f t="shared" si="32"/>
        <v>0.29575457366259161</v>
      </c>
      <c r="R161" s="106">
        <f t="shared" si="32"/>
        <v>0.24239490642124789</v>
      </c>
      <c r="S161" s="106">
        <f t="shared" si="32"/>
        <v>5.3587238361879834E-2</v>
      </c>
    </row>
    <row r="162" spans="1:19" x14ac:dyDescent="0.25">
      <c r="A162" t="s">
        <v>1659</v>
      </c>
      <c r="B162" s="107">
        <f t="shared" si="31"/>
        <v>7.489260608712911</v>
      </c>
      <c r="C162" s="107">
        <f t="shared" si="31"/>
        <v>6.6351824724925867</v>
      </c>
      <c r="D162" s="107">
        <f t="shared" si="31"/>
        <v>6.0924667774352566</v>
      </c>
      <c r="E162" s="107">
        <f t="shared" si="31"/>
        <v>5.3183137700724759</v>
      </c>
      <c r="F162" s="107">
        <f t="shared" si="31"/>
        <v>5.2819206987994454</v>
      </c>
      <c r="G162" s="107">
        <f t="shared" si="31"/>
        <v>5.4897028483553205</v>
      </c>
      <c r="H162" s="107">
        <f t="shared" si="31"/>
        <v>4.7001852936894002</v>
      </c>
      <c r="I162" s="107">
        <f t="shared" si="31"/>
        <v>5.8450655229021278</v>
      </c>
      <c r="K162" t="s">
        <v>1659</v>
      </c>
      <c r="L162" s="106">
        <f t="shared" si="32"/>
        <v>0.36064030878217435</v>
      </c>
      <c r="M162" s="106">
        <f t="shared" si="32"/>
        <v>0.18209470045144469</v>
      </c>
      <c r="N162" s="106">
        <f t="shared" si="32"/>
        <v>0.13593136009615786</v>
      </c>
      <c r="O162" s="106">
        <f t="shared" si="32"/>
        <v>0.19309830375910711</v>
      </c>
      <c r="P162" s="106">
        <f t="shared" si="32"/>
        <v>0.20706629771550075</v>
      </c>
      <c r="Q162" s="106">
        <f t="shared" si="32"/>
        <v>0.19144366099062826</v>
      </c>
      <c r="R162" s="106">
        <f t="shared" si="32"/>
        <v>9.1762885385531109E-2</v>
      </c>
      <c r="S162" s="106">
        <f t="shared" si="32"/>
        <v>0.15835839085003295</v>
      </c>
    </row>
    <row r="163" spans="1:19" x14ac:dyDescent="0.25">
      <c r="A163" t="s">
        <v>1660</v>
      </c>
      <c r="B163" s="107">
        <f t="shared" si="31"/>
        <v>5.007389697686536</v>
      </c>
      <c r="C163" s="107">
        <f t="shared" si="31"/>
        <v>4.1922175044446321</v>
      </c>
      <c r="D163" s="107">
        <f t="shared" si="31"/>
        <v>4.3203855515494114</v>
      </c>
      <c r="E163" s="107">
        <f t="shared" si="31"/>
        <v>5.0407852281836165</v>
      </c>
      <c r="F163" s="107">
        <f t="shared" si="31"/>
        <v>4.6985484196836635</v>
      </c>
      <c r="G163" s="107">
        <f t="shared" si="31"/>
        <v>4.2605410596283235</v>
      </c>
      <c r="H163" s="107">
        <f t="shared" si="31"/>
        <v>4.8349747537033814</v>
      </c>
      <c r="I163" s="107">
        <f t="shared" si="31"/>
        <v>4.7306229581614216</v>
      </c>
      <c r="K163" t="s">
        <v>1660</v>
      </c>
      <c r="L163" s="106">
        <f t="shared" si="32"/>
        <v>0.1461764114023367</v>
      </c>
      <c r="M163" s="106">
        <f t="shared" si="32"/>
        <v>0.1594971183912306</v>
      </c>
      <c r="N163" s="106">
        <f t="shared" si="32"/>
        <v>0.40810975774962327</v>
      </c>
      <c r="O163" s="106">
        <f t="shared" si="32"/>
        <v>0.3987873833905316</v>
      </c>
      <c r="P163" s="106">
        <f t="shared" si="32"/>
        <v>0.32311501969180467</v>
      </c>
      <c r="Q163" s="106">
        <f t="shared" si="32"/>
        <v>0.10996122541772707</v>
      </c>
      <c r="R163" s="106">
        <f t="shared" si="32"/>
        <v>0.39177456719201109</v>
      </c>
      <c r="S163" s="106">
        <f t="shared" si="32"/>
        <v>0.11965730242683696</v>
      </c>
    </row>
    <row r="164" spans="1:19" x14ac:dyDescent="0.25">
      <c r="A164" t="s">
        <v>1661</v>
      </c>
      <c r="B164" s="107">
        <f t="shared" si="31"/>
        <v>4.8406098607884651</v>
      </c>
      <c r="C164" s="107">
        <f t="shared" si="31"/>
        <v>3.6965872358864895</v>
      </c>
      <c r="D164" s="107">
        <f t="shared" si="31"/>
        <v>3.9732970291796375</v>
      </c>
      <c r="E164" s="107">
        <f t="shared" si="31"/>
        <v>5.0846896278244929</v>
      </c>
      <c r="F164" s="107">
        <f t="shared" si="31"/>
        <v>5.0485440978502467</v>
      </c>
      <c r="G164" s="107">
        <f t="shared" si="31"/>
        <v>4.751127132618409</v>
      </c>
      <c r="H164" s="107">
        <f t="shared" si="31"/>
        <v>4.5995653008463648</v>
      </c>
      <c r="I164" s="107">
        <f t="shared" si="31"/>
        <v>5.821283486502228</v>
      </c>
      <c r="K164" t="s">
        <v>1661</v>
      </c>
      <c r="L164" s="106">
        <f t="shared" si="32"/>
        <v>0.36643918167023359</v>
      </c>
      <c r="M164" s="106">
        <f t="shared" si="32"/>
        <v>0.48182882504285046</v>
      </c>
      <c r="N164" s="106">
        <f t="shared" si="32"/>
        <v>0.83667199734293396</v>
      </c>
      <c r="O164" s="106">
        <f t="shared" si="32"/>
        <v>0.21721206488731995</v>
      </c>
      <c r="P164" s="106">
        <f t="shared" si="32"/>
        <v>0.14021379857174532</v>
      </c>
      <c r="Q164" s="106">
        <f t="shared" si="32"/>
        <v>0.1913287785033024</v>
      </c>
      <c r="R164" s="106">
        <f t="shared" si="32"/>
        <v>0.20832917161369122</v>
      </c>
      <c r="S164" s="106">
        <f t="shared" si="32"/>
        <v>0.37421946901898345</v>
      </c>
    </row>
    <row r="165" spans="1:19" x14ac:dyDescent="0.25">
      <c r="A165" t="s">
        <v>1662</v>
      </c>
      <c r="B165" s="107">
        <f t="shared" si="31"/>
        <v>5.041257071401156</v>
      </c>
      <c r="C165" s="107">
        <f t="shared" si="31"/>
        <v>4.0876571430171103</v>
      </c>
      <c r="D165" s="107">
        <f t="shared" si="31"/>
        <v>4.4164256904891648</v>
      </c>
      <c r="E165" s="107">
        <f t="shared" si="31"/>
        <v>11.420597306225465</v>
      </c>
      <c r="F165" s="107">
        <f t="shared" si="31"/>
        <v>4.8757423644016464</v>
      </c>
      <c r="G165" s="107">
        <f t="shared" si="31"/>
        <v>4.7799407219652643</v>
      </c>
      <c r="H165" s="107">
        <f t="shared" si="31"/>
        <v>4.1963950817763562</v>
      </c>
      <c r="I165" s="107">
        <f t="shared" si="31"/>
        <v>5.0458456815820734</v>
      </c>
      <c r="K165" t="s">
        <v>1662</v>
      </c>
      <c r="L165" s="106">
        <f t="shared" si="32"/>
        <v>0.26418737973456857</v>
      </c>
      <c r="M165" s="106">
        <f t="shared" si="32"/>
        <v>0.15321503024331723</v>
      </c>
      <c r="N165" s="106">
        <f t="shared" si="32"/>
        <v>0.24099343269168089</v>
      </c>
      <c r="O165" s="106">
        <f t="shared" si="32"/>
        <v>6.8609207899577473</v>
      </c>
      <c r="P165" s="106">
        <f t="shared" si="32"/>
        <v>0.49587017438414238</v>
      </c>
      <c r="Q165" s="106">
        <f t="shared" si="32"/>
        <v>0.18047215787558296</v>
      </c>
      <c r="R165" s="106">
        <f t="shared" si="32"/>
        <v>0.23731642796173708</v>
      </c>
      <c r="S165" s="106">
        <f t="shared" si="32"/>
        <v>0.35739725396707422</v>
      </c>
    </row>
    <row r="166" spans="1:19" x14ac:dyDescent="0.25">
      <c r="A166" t="s">
        <v>1663</v>
      </c>
      <c r="B166" s="107">
        <f t="shared" si="31"/>
        <v>100</v>
      </c>
      <c r="C166" s="107">
        <f t="shared" si="31"/>
        <v>4.6593379487158204</v>
      </c>
      <c r="D166" s="107">
        <f t="shared" si="31"/>
        <v>4.5417636730709399</v>
      </c>
      <c r="E166" s="107">
        <f t="shared" si="31"/>
        <v>4.2644385029223848</v>
      </c>
      <c r="F166" s="107">
        <f t="shared" si="31"/>
        <v>4.5907533936058007</v>
      </c>
      <c r="G166" s="107">
        <f t="shared" si="31"/>
        <v>4.8932106941667026</v>
      </c>
      <c r="H166" s="107">
        <f t="shared" si="31"/>
        <v>4.9745879723710225</v>
      </c>
      <c r="I166" s="107">
        <f t="shared" si="31"/>
        <v>5.7789991446200757</v>
      </c>
      <c r="K166" t="s">
        <v>1663</v>
      </c>
      <c r="L166" s="6">
        <f t="shared" si="32"/>
        <v>0</v>
      </c>
      <c r="M166" s="106">
        <f t="shared" si="32"/>
        <v>0.33295260457065384</v>
      </c>
      <c r="N166" s="106">
        <f t="shared" si="32"/>
        <v>0.41606902858261152</v>
      </c>
      <c r="O166" s="106">
        <f t="shared" si="32"/>
        <v>0.31097350294945852</v>
      </c>
      <c r="P166" s="106">
        <f t="shared" si="32"/>
        <v>0.40973509926507234</v>
      </c>
      <c r="Q166" s="106">
        <f t="shared" si="32"/>
        <v>0.34160980025753018</v>
      </c>
      <c r="R166" s="106">
        <f t="shared" si="32"/>
        <v>0.28492101903560063</v>
      </c>
      <c r="S166" s="106">
        <f t="shared" si="32"/>
        <v>0.19785107012132699</v>
      </c>
    </row>
    <row r="169" spans="1:19" x14ac:dyDescent="0.25">
      <c r="A169" s="7" t="s">
        <v>1795</v>
      </c>
    </row>
    <row r="170" spans="1:19" x14ac:dyDescent="0.25">
      <c r="B170" s="6">
        <v>1</v>
      </c>
      <c r="C170" s="6">
        <v>2</v>
      </c>
      <c r="D170" s="6">
        <v>3</v>
      </c>
      <c r="E170" s="6">
        <v>4</v>
      </c>
      <c r="F170" s="6">
        <v>5</v>
      </c>
      <c r="G170" s="6">
        <v>6</v>
      </c>
      <c r="H170" s="6">
        <v>7</v>
      </c>
      <c r="I170" s="6">
        <v>8</v>
      </c>
      <c r="J170" s="6">
        <v>9</v>
      </c>
      <c r="K170" s="6">
        <v>10</v>
      </c>
      <c r="L170" s="6">
        <v>11</v>
      </c>
      <c r="M170" s="6">
        <v>12</v>
      </c>
    </row>
    <row r="171" spans="1:19" x14ac:dyDescent="0.25">
      <c r="A171" t="s">
        <v>1950</v>
      </c>
      <c r="C171" s="6">
        <v>40</v>
      </c>
      <c r="D171" s="6">
        <v>10</v>
      </c>
      <c r="E171" s="6">
        <v>3</v>
      </c>
      <c r="F171" s="6">
        <v>1</v>
      </c>
      <c r="G171" s="6">
        <v>0.3</v>
      </c>
      <c r="H171" s="6">
        <v>0.1</v>
      </c>
      <c r="I171" s="6">
        <v>0.03</v>
      </c>
    </row>
    <row r="172" spans="1:19" x14ac:dyDescent="0.25">
      <c r="A172" s="6" t="s">
        <v>1658</v>
      </c>
      <c r="B172" s="175" t="s">
        <v>1644</v>
      </c>
      <c r="C172" s="223" t="str">
        <f t="shared" ref="C172:C177" si="33">D23</f>
        <v>TX006088</v>
      </c>
      <c r="D172" s="224" t="s">
        <v>972</v>
      </c>
      <c r="E172" s="224" t="s">
        <v>972</v>
      </c>
      <c r="F172" s="224" t="s">
        <v>972</v>
      </c>
      <c r="G172" s="224" t="s">
        <v>972</v>
      </c>
      <c r="H172" s="224" t="s">
        <v>972</v>
      </c>
      <c r="I172" s="225" t="s">
        <v>972</v>
      </c>
      <c r="J172" s="175" t="s">
        <v>1807</v>
      </c>
      <c r="K172" s="175" t="s">
        <v>1807</v>
      </c>
      <c r="L172" s="175" t="s">
        <v>1807</v>
      </c>
      <c r="M172" s="175" t="s">
        <v>1807</v>
      </c>
    </row>
    <row r="173" spans="1:19" x14ac:dyDescent="0.25">
      <c r="A173" s="6" t="s">
        <v>1659</v>
      </c>
      <c r="B173" s="175" t="s">
        <v>1644</v>
      </c>
      <c r="C173" s="223" t="str">
        <f t="shared" si="33"/>
        <v>TX009922</v>
      </c>
      <c r="D173" s="224" t="s">
        <v>972</v>
      </c>
      <c r="E173" s="224" t="s">
        <v>972</v>
      </c>
      <c r="F173" s="224" t="s">
        <v>972</v>
      </c>
      <c r="G173" s="224" t="s">
        <v>972</v>
      </c>
      <c r="H173" s="224" t="s">
        <v>972</v>
      </c>
      <c r="I173" s="225" t="s">
        <v>972</v>
      </c>
      <c r="J173" s="175" t="s">
        <v>1807</v>
      </c>
      <c r="K173" s="175" t="s">
        <v>1807</v>
      </c>
      <c r="L173" s="175" t="s">
        <v>1807</v>
      </c>
      <c r="M173" s="175" t="s">
        <v>1807</v>
      </c>
    </row>
    <row r="174" spans="1:19" x14ac:dyDescent="0.25">
      <c r="A174" s="6" t="s">
        <v>1660</v>
      </c>
      <c r="B174" s="175" t="s">
        <v>1644</v>
      </c>
      <c r="C174" s="223" t="str">
        <f t="shared" si="33"/>
        <v>TX003540</v>
      </c>
      <c r="D174" s="224" t="s">
        <v>972</v>
      </c>
      <c r="E174" s="224" t="s">
        <v>972</v>
      </c>
      <c r="F174" s="224" t="s">
        <v>972</v>
      </c>
      <c r="G174" s="224" t="s">
        <v>972</v>
      </c>
      <c r="H174" s="224" t="s">
        <v>972</v>
      </c>
      <c r="I174" s="225" t="s">
        <v>972</v>
      </c>
      <c r="J174" s="175" t="s">
        <v>1807</v>
      </c>
      <c r="K174" s="175" t="s">
        <v>1807</v>
      </c>
      <c r="L174" s="175" t="s">
        <v>1807</v>
      </c>
      <c r="M174" s="175" t="s">
        <v>1807</v>
      </c>
    </row>
    <row r="175" spans="1:19" x14ac:dyDescent="0.25">
      <c r="A175" s="6" t="s">
        <v>1661</v>
      </c>
      <c r="B175" s="175" t="s">
        <v>1686</v>
      </c>
      <c r="C175" s="223" t="str">
        <f t="shared" si="33"/>
        <v>TX005619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75" t="s">
        <v>1807</v>
      </c>
      <c r="K175" s="175" t="s">
        <v>1807</v>
      </c>
      <c r="L175" s="175" t="s">
        <v>1807</v>
      </c>
      <c r="M175" s="175" t="s">
        <v>1807</v>
      </c>
    </row>
    <row r="176" spans="1:19" x14ac:dyDescent="0.25">
      <c r="A176" s="6" t="s">
        <v>1662</v>
      </c>
      <c r="B176" s="175" t="s">
        <v>1686</v>
      </c>
      <c r="C176" s="223" t="str">
        <f t="shared" si="33"/>
        <v>TX011630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75" t="s">
        <v>1807</v>
      </c>
      <c r="K176" s="175" t="s">
        <v>1807</v>
      </c>
      <c r="L176" s="175" t="s">
        <v>1807</v>
      </c>
      <c r="M176" s="175" t="s">
        <v>1807</v>
      </c>
    </row>
    <row r="177" spans="1:29" x14ac:dyDescent="0.25">
      <c r="A177" s="6" t="s">
        <v>1663</v>
      </c>
      <c r="B177" s="175" t="s">
        <v>1687</v>
      </c>
      <c r="C177" s="223" t="str">
        <f t="shared" si="33"/>
        <v>TX002393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75" t="s">
        <v>1807</v>
      </c>
      <c r="K177" s="175" t="s">
        <v>1807</v>
      </c>
      <c r="L177" s="175" t="s">
        <v>1807</v>
      </c>
      <c r="M177" s="175" t="s">
        <v>1807</v>
      </c>
    </row>
    <row r="178" spans="1:29" x14ac:dyDescent="0.25">
      <c r="A178" s="6" t="s">
        <v>1664</v>
      </c>
      <c r="B178" s="218" t="s">
        <v>1808</v>
      </c>
      <c r="C178" s="219"/>
      <c r="D178" s="220"/>
      <c r="E178" s="174" t="s">
        <v>1807</v>
      </c>
      <c r="F178" s="175" t="s">
        <v>1807</v>
      </c>
      <c r="G178" s="175" t="s">
        <v>1807</v>
      </c>
      <c r="H178" s="175" t="s">
        <v>1807</v>
      </c>
      <c r="I178" s="175" t="s">
        <v>1807</v>
      </c>
      <c r="J178" s="175" t="s">
        <v>1807</v>
      </c>
      <c r="K178" s="175" t="s">
        <v>1807</v>
      </c>
      <c r="L178" s="175" t="s">
        <v>1807</v>
      </c>
      <c r="M178" s="175" t="s">
        <v>1807</v>
      </c>
    </row>
    <row r="179" spans="1:29" x14ac:dyDescent="0.25">
      <c r="A179" s="6" t="s">
        <v>1665</v>
      </c>
      <c r="B179" s="175" t="s">
        <v>1807</v>
      </c>
      <c r="C179" s="175" t="s">
        <v>1807</v>
      </c>
      <c r="D179" s="175" t="s">
        <v>1807</v>
      </c>
      <c r="E179" s="175" t="s">
        <v>1807</v>
      </c>
      <c r="F179" s="175" t="s">
        <v>1807</v>
      </c>
      <c r="G179" s="175" t="s">
        <v>1807</v>
      </c>
      <c r="H179" s="175" t="s">
        <v>1807</v>
      </c>
      <c r="I179" s="175" t="s">
        <v>1807</v>
      </c>
      <c r="J179" s="175" t="s">
        <v>1807</v>
      </c>
      <c r="K179" s="175" t="s">
        <v>1807</v>
      </c>
      <c r="L179" s="175" t="s">
        <v>1807</v>
      </c>
      <c r="M179" s="175" t="s">
        <v>1807</v>
      </c>
    </row>
    <row r="183" spans="1:29" x14ac:dyDescent="0.25">
      <c r="A183" s="7" t="str">
        <f>A31</f>
        <v>MW 1072-9</v>
      </c>
    </row>
    <row r="184" spans="1:29" x14ac:dyDescent="0.25">
      <c r="A184" s="41" t="s">
        <v>1796</v>
      </c>
      <c r="K184" t="s">
        <v>1788</v>
      </c>
    </row>
    <row r="185" spans="1:29" x14ac:dyDescent="0.25">
      <c r="U185" t="s">
        <v>1798</v>
      </c>
    </row>
    <row r="186" spans="1:29" x14ac:dyDescent="0.25">
      <c r="B186" s="6">
        <v>1</v>
      </c>
      <c r="C186" s="6">
        <v>2</v>
      </c>
      <c r="D186" s="6">
        <v>3</v>
      </c>
      <c r="E186" s="6">
        <v>4</v>
      </c>
      <c r="F186" s="6">
        <v>5</v>
      </c>
      <c r="G186" s="6">
        <v>6</v>
      </c>
      <c r="H186" s="6">
        <v>7</v>
      </c>
      <c r="I186" s="6">
        <v>8</v>
      </c>
      <c r="L186" s="6">
        <v>1</v>
      </c>
      <c r="M186" s="6">
        <v>2</v>
      </c>
      <c r="N186" s="6">
        <v>3</v>
      </c>
      <c r="O186" s="6">
        <v>4</v>
      </c>
      <c r="P186" s="6">
        <v>5</v>
      </c>
      <c r="Q186" s="6">
        <v>6</v>
      </c>
      <c r="R186" s="6">
        <v>7</v>
      </c>
      <c r="S186" s="6">
        <v>8</v>
      </c>
      <c r="V186" s="6">
        <v>1</v>
      </c>
      <c r="W186" s="6">
        <v>2</v>
      </c>
      <c r="X186" s="6">
        <v>3</v>
      </c>
      <c r="Y186" s="6">
        <v>4</v>
      </c>
      <c r="Z186" s="6">
        <v>5</v>
      </c>
      <c r="AA186" s="6">
        <v>6</v>
      </c>
      <c r="AB186" s="6">
        <v>7</v>
      </c>
      <c r="AC186" s="6">
        <v>8</v>
      </c>
    </row>
    <row r="187" spans="1:29" x14ac:dyDescent="0.25">
      <c r="A187" t="s">
        <v>1658</v>
      </c>
      <c r="B187" s="6">
        <v>47634</v>
      </c>
      <c r="C187" s="6">
        <v>51702</v>
      </c>
      <c r="D187" s="6">
        <v>44207</v>
      </c>
      <c r="E187" s="6">
        <v>43750</v>
      </c>
      <c r="F187" s="6">
        <v>50571</v>
      </c>
      <c r="G187" s="6">
        <v>51739</v>
      </c>
      <c r="H187" s="6">
        <v>45321</v>
      </c>
      <c r="I187" s="6">
        <v>53195</v>
      </c>
      <c r="K187" t="s">
        <v>1658</v>
      </c>
      <c r="L187" s="109">
        <f>B187-$E$193</f>
        <v>39274.333333333336</v>
      </c>
      <c r="M187" s="109">
        <f t="shared" ref="M187:S192" si="34">C187-$E$193</f>
        <v>43342.333333333336</v>
      </c>
      <c r="N187" s="109">
        <f t="shared" si="34"/>
        <v>35847.333333333336</v>
      </c>
      <c r="O187" s="109">
        <f t="shared" si="34"/>
        <v>35390.333333333336</v>
      </c>
      <c r="P187" s="109">
        <f t="shared" si="34"/>
        <v>42211.333333333336</v>
      </c>
      <c r="Q187" s="109">
        <f t="shared" si="34"/>
        <v>43379.333333333336</v>
      </c>
      <c r="R187" s="109">
        <f t="shared" si="34"/>
        <v>36961.333333333336</v>
      </c>
      <c r="S187" s="109">
        <f t="shared" si="34"/>
        <v>44835.333333333336</v>
      </c>
      <c r="U187" t="s">
        <v>1658</v>
      </c>
      <c r="V187" s="108">
        <f>L187/$O$193*100</f>
        <v>103.80240866202087</v>
      </c>
      <c r="W187" s="108">
        <f t="shared" ref="W187:AC192" si="35">M187/$O$193*100</f>
        <v>114.554168465381</v>
      </c>
      <c r="X187" s="108">
        <f t="shared" si="35"/>
        <v>94.744817500242277</v>
      </c>
      <c r="Y187" s="108">
        <f t="shared" si="35"/>
        <v>93.536962478085059</v>
      </c>
      <c r="Z187" s="108">
        <f t="shared" si="35"/>
        <v>111.56492551120196</v>
      </c>
      <c r="AA187" s="108">
        <f t="shared" si="35"/>
        <v>114.65195979102612</v>
      </c>
      <c r="AB187" s="108">
        <f t="shared" si="35"/>
        <v>97.689129304800588</v>
      </c>
      <c r="AC187" s="108">
        <f t="shared" si="35"/>
        <v>118.50018060560143</v>
      </c>
    </row>
    <row r="188" spans="1:29" x14ac:dyDescent="0.25">
      <c r="A188" t="s">
        <v>1659</v>
      </c>
      <c r="B188" s="6">
        <v>42213</v>
      </c>
      <c r="C188" s="6">
        <v>46907</v>
      </c>
      <c r="D188" s="6">
        <v>40883</v>
      </c>
      <c r="E188" s="6">
        <v>38472</v>
      </c>
      <c r="F188" s="6">
        <v>45254</v>
      </c>
      <c r="G188" s="6">
        <v>46345</v>
      </c>
      <c r="H188" s="6">
        <v>43063</v>
      </c>
      <c r="I188" s="6">
        <v>47231</v>
      </c>
      <c r="K188" t="s">
        <v>1659</v>
      </c>
      <c r="L188" s="109">
        <f t="shared" ref="L188:L192" si="36">B188-$E$193</f>
        <v>33853.333333333336</v>
      </c>
      <c r="M188" s="109">
        <f t="shared" si="34"/>
        <v>38547.333333333336</v>
      </c>
      <c r="N188" s="109">
        <f t="shared" si="34"/>
        <v>32523.333333333336</v>
      </c>
      <c r="O188" s="109">
        <f t="shared" si="34"/>
        <v>30112.333333333336</v>
      </c>
      <c r="P188" s="109">
        <f t="shared" si="34"/>
        <v>36894.333333333336</v>
      </c>
      <c r="Q188" s="109">
        <f t="shared" si="34"/>
        <v>37985.333333333336</v>
      </c>
      <c r="R188" s="109">
        <f t="shared" si="34"/>
        <v>34703.333333333336</v>
      </c>
      <c r="S188" s="109">
        <f t="shared" si="34"/>
        <v>38871.333333333336</v>
      </c>
      <c r="U188" t="s">
        <v>1659</v>
      </c>
      <c r="V188" s="108">
        <f t="shared" ref="V188:V192" si="37">L188/$O$193*100</f>
        <v>89.47465795061099</v>
      </c>
      <c r="W188" s="108">
        <f t="shared" si="35"/>
        <v>101.88094126353442</v>
      </c>
      <c r="X188" s="108">
        <f t="shared" si="35"/>
        <v>85.959456244989312</v>
      </c>
      <c r="Y188" s="108">
        <f t="shared" si="35"/>
        <v>79.587162025249555</v>
      </c>
      <c r="Z188" s="108">
        <f t="shared" si="35"/>
        <v>97.512047715118896</v>
      </c>
      <c r="AA188" s="108">
        <f t="shared" si="35"/>
        <v>100.39557031724917</v>
      </c>
      <c r="AB188" s="108">
        <f t="shared" si="35"/>
        <v>91.721215431647394</v>
      </c>
      <c r="AC188" s="108">
        <f t="shared" si="35"/>
        <v>102.73727611512949</v>
      </c>
    </row>
    <row r="189" spans="1:29" x14ac:dyDescent="0.25">
      <c r="A189" t="s">
        <v>1660</v>
      </c>
      <c r="B189" s="6">
        <v>48739</v>
      </c>
      <c r="C189" s="6">
        <v>46279</v>
      </c>
      <c r="D189" s="6">
        <v>42705</v>
      </c>
      <c r="E189" s="6">
        <v>38813</v>
      </c>
      <c r="F189" s="6">
        <v>41125</v>
      </c>
      <c r="G189" s="6">
        <v>42893</v>
      </c>
      <c r="H189" s="6">
        <v>45097</v>
      </c>
      <c r="I189" s="6">
        <v>47041</v>
      </c>
      <c r="K189" t="s">
        <v>1660</v>
      </c>
      <c r="L189" s="109">
        <f t="shared" si="36"/>
        <v>40379.333333333336</v>
      </c>
      <c r="M189" s="109">
        <f t="shared" si="34"/>
        <v>37919.333333333336</v>
      </c>
      <c r="N189" s="109">
        <f t="shared" si="34"/>
        <v>34345.333333333336</v>
      </c>
      <c r="O189" s="109">
        <f t="shared" si="34"/>
        <v>30453.333333333336</v>
      </c>
      <c r="P189" s="109">
        <f t="shared" si="34"/>
        <v>32765.333333333336</v>
      </c>
      <c r="Q189" s="109">
        <f t="shared" si="34"/>
        <v>34533.333333333336</v>
      </c>
      <c r="R189" s="109">
        <f t="shared" si="34"/>
        <v>36737.333333333336</v>
      </c>
      <c r="S189" s="109">
        <f t="shared" si="34"/>
        <v>38681.333333333336</v>
      </c>
      <c r="U189" t="s">
        <v>1660</v>
      </c>
      <c r="V189" s="108">
        <f t="shared" si="37"/>
        <v>106.7229333873682</v>
      </c>
      <c r="W189" s="108">
        <f t="shared" si="35"/>
        <v>100.22113173636869</v>
      </c>
      <c r="X189" s="108">
        <f t="shared" si="35"/>
        <v>90.775018280810883</v>
      </c>
      <c r="Y189" s="108">
        <f t="shared" si="35"/>
        <v>80.488428026465343</v>
      </c>
      <c r="Z189" s="108">
        <f t="shared" si="35"/>
        <v>86.599064374884378</v>
      </c>
      <c r="AA189" s="108">
        <f t="shared" si="35"/>
        <v>91.271903935440108</v>
      </c>
      <c r="AB189" s="108">
        <f t="shared" si="35"/>
        <v>97.097095333327474</v>
      </c>
      <c r="AC189" s="108">
        <f t="shared" si="35"/>
        <v>102.23510444289781</v>
      </c>
    </row>
    <row r="190" spans="1:29" x14ac:dyDescent="0.25">
      <c r="A190" t="s">
        <v>1661</v>
      </c>
      <c r="B190" s="6">
        <v>41443</v>
      </c>
      <c r="C190" s="6">
        <v>43681</v>
      </c>
      <c r="D190" s="6">
        <v>38586</v>
      </c>
      <c r="E190" s="6">
        <v>35740</v>
      </c>
      <c r="F190" s="6">
        <v>44411</v>
      </c>
      <c r="G190" s="6">
        <v>42214</v>
      </c>
      <c r="H190" s="6">
        <v>43721</v>
      </c>
      <c r="I190" s="6">
        <v>46935</v>
      </c>
      <c r="K190" t="s">
        <v>1661</v>
      </c>
      <c r="L190" s="109">
        <f t="shared" si="36"/>
        <v>33083.333333333336</v>
      </c>
      <c r="M190" s="109">
        <f t="shared" si="34"/>
        <v>35321.333333333336</v>
      </c>
      <c r="N190" s="109">
        <f t="shared" si="34"/>
        <v>30226.333333333336</v>
      </c>
      <c r="O190" s="109">
        <f t="shared" si="34"/>
        <v>27380.333333333336</v>
      </c>
      <c r="P190" s="109">
        <f t="shared" si="34"/>
        <v>36051.333333333336</v>
      </c>
      <c r="Q190" s="109">
        <f t="shared" si="34"/>
        <v>33854.333333333336</v>
      </c>
      <c r="R190" s="109">
        <f t="shared" si="34"/>
        <v>35361.333333333336</v>
      </c>
      <c r="S190" s="109">
        <f t="shared" si="34"/>
        <v>38575.333333333336</v>
      </c>
      <c r="U190" t="s">
        <v>1661</v>
      </c>
      <c r="V190" s="108">
        <f t="shared" si="37"/>
        <v>87.439541173672126</v>
      </c>
      <c r="W190" s="108">
        <f t="shared" si="35"/>
        <v>93.354594870800938</v>
      </c>
      <c r="X190" s="108">
        <f t="shared" si="35"/>
        <v>79.888465028588556</v>
      </c>
      <c r="Y190" s="108">
        <f t="shared" si="35"/>
        <v>72.366461980318405</v>
      </c>
      <c r="Z190" s="108">
        <f t="shared" si="35"/>
        <v>95.283991295691024</v>
      </c>
      <c r="AA190" s="108">
        <f t="shared" si="35"/>
        <v>89.477300959412204</v>
      </c>
      <c r="AB190" s="108">
        <f t="shared" si="35"/>
        <v>93.460315222849701</v>
      </c>
      <c r="AC190" s="108">
        <f t="shared" si="35"/>
        <v>101.95494550996855</v>
      </c>
    </row>
    <row r="191" spans="1:29" x14ac:dyDescent="0.25">
      <c r="A191" t="s">
        <v>1662</v>
      </c>
      <c r="B191" s="6">
        <v>40944</v>
      </c>
      <c r="C191" s="6">
        <v>41909</v>
      </c>
      <c r="D191" s="6">
        <v>40953</v>
      </c>
      <c r="E191" s="6">
        <v>41637</v>
      </c>
      <c r="F191" s="6">
        <v>46429</v>
      </c>
      <c r="G191" s="6">
        <v>42636</v>
      </c>
      <c r="H191" s="6">
        <v>42118</v>
      </c>
      <c r="I191" s="6">
        <v>43472</v>
      </c>
      <c r="K191" t="s">
        <v>1662</v>
      </c>
      <c r="L191" s="109">
        <f t="shared" si="36"/>
        <v>32584.333333333336</v>
      </c>
      <c r="M191" s="109">
        <f t="shared" si="34"/>
        <v>33549.333333333336</v>
      </c>
      <c r="N191" s="109">
        <f t="shared" si="34"/>
        <v>32593.333333333336</v>
      </c>
      <c r="O191" s="109">
        <f t="shared" si="34"/>
        <v>33277.333333333336</v>
      </c>
      <c r="P191" s="109">
        <f t="shared" si="34"/>
        <v>38069.333333333336</v>
      </c>
      <c r="Q191" s="109">
        <f t="shared" si="34"/>
        <v>34276.333333333336</v>
      </c>
      <c r="R191" s="109">
        <f t="shared" si="34"/>
        <v>33758.333333333336</v>
      </c>
      <c r="S191" s="109">
        <f t="shared" si="34"/>
        <v>35112.333333333336</v>
      </c>
      <c r="U191" t="s">
        <v>1662</v>
      </c>
      <c r="V191" s="108">
        <f t="shared" si="37"/>
        <v>86.120679781863686</v>
      </c>
      <c r="W191" s="108">
        <f t="shared" si="35"/>
        <v>88.67118327504032</v>
      </c>
      <c r="X191" s="108">
        <f t="shared" si="35"/>
        <v>86.144466861074662</v>
      </c>
      <c r="Y191" s="108">
        <f t="shared" si="35"/>
        <v>87.952284881108667</v>
      </c>
      <c r="Z191" s="108">
        <f t="shared" si="35"/>
        <v>100.6175830565516</v>
      </c>
      <c r="AA191" s="108">
        <f t="shared" si="35"/>
        <v>90.592650673526748</v>
      </c>
      <c r="AB191" s="108">
        <f t="shared" si="35"/>
        <v>89.223572114495155</v>
      </c>
      <c r="AC191" s="108">
        <f t="shared" si="35"/>
        <v>92.802206031346103</v>
      </c>
    </row>
    <row r="192" spans="1:29" x14ac:dyDescent="0.25">
      <c r="A192" t="s">
        <v>1663</v>
      </c>
      <c r="B192" s="6">
        <v>10434</v>
      </c>
      <c r="C192" s="6">
        <v>44887</v>
      </c>
      <c r="D192" s="6">
        <v>41702</v>
      </c>
      <c r="E192" s="6">
        <v>39977</v>
      </c>
      <c r="F192" s="6">
        <v>39799</v>
      </c>
      <c r="G192" s="6">
        <v>44416</v>
      </c>
      <c r="H192" s="6">
        <v>44598</v>
      </c>
      <c r="I192" s="6">
        <v>41688</v>
      </c>
      <c r="K192" t="s">
        <v>1663</v>
      </c>
      <c r="L192" s="109">
        <f t="shared" si="36"/>
        <v>2074.3333333333339</v>
      </c>
      <c r="M192" s="109">
        <f t="shared" si="34"/>
        <v>36527.333333333336</v>
      </c>
      <c r="N192" s="109">
        <f t="shared" si="34"/>
        <v>33342.333333333336</v>
      </c>
      <c r="O192" s="109">
        <f t="shared" si="34"/>
        <v>31617.333333333336</v>
      </c>
      <c r="P192" s="109">
        <f t="shared" si="34"/>
        <v>31439.333333333336</v>
      </c>
      <c r="Q192" s="109">
        <f t="shared" si="34"/>
        <v>36056.333333333336</v>
      </c>
      <c r="R192" s="109">
        <f t="shared" si="34"/>
        <v>36238.333333333336</v>
      </c>
      <c r="S192" s="109">
        <f t="shared" si="34"/>
        <v>33328.333333333336</v>
      </c>
      <c r="U192" t="s">
        <v>1663</v>
      </c>
      <c r="V192" s="108">
        <f t="shared" si="37"/>
        <v>5.4824812566625862</v>
      </c>
      <c r="W192" s="108">
        <f t="shared" si="35"/>
        <v>96.542063485071424</v>
      </c>
      <c r="X192" s="108">
        <f t="shared" si="35"/>
        <v>88.124080453187929</v>
      </c>
      <c r="Y192" s="108">
        <f t="shared" si="35"/>
        <v>83.564890271084607</v>
      </c>
      <c r="Z192" s="108">
        <f t="shared" si="35"/>
        <v>83.094434704467574</v>
      </c>
      <c r="AA192" s="108">
        <f t="shared" si="35"/>
        <v>95.297206339697127</v>
      </c>
      <c r="AB192" s="108">
        <f t="shared" si="35"/>
        <v>95.778233941519048</v>
      </c>
      <c r="AC192" s="108">
        <f t="shared" si="35"/>
        <v>88.087078329970851</v>
      </c>
    </row>
    <row r="193" spans="1:29" x14ac:dyDescent="0.25">
      <c r="A193" t="s">
        <v>1664</v>
      </c>
      <c r="B193" s="6">
        <v>8223</v>
      </c>
      <c r="C193" s="6">
        <v>8431</v>
      </c>
      <c r="D193" s="6">
        <v>8425</v>
      </c>
      <c r="E193" s="109">
        <f>AVERAGE(B193:D193)</f>
        <v>8359.6666666666661</v>
      </c>
      <c r="F193" s="6"/>
      <c r="G193" s="6"/>
      <c r="H193" s="6"/>
      <c r="I193" s="6"/>
      <c r="L193" s="6"/>
      <c r="M193" s="6"/>
      <c r="N193" s="6"/>
      <c r="O193" s="109">
        <f>AVERAGE(L187:L189)</f>
        <v>37835.666666666664</v>
      </c>
      <c r="P193" s="6"/>
      <c r="Q193" s="6"/>
      <c r="R193" s="6"/>
      <c r="S193" s="6"/>
    </row>
    <row r="194" spans="1:29" x14ac:dyDescent="0.25">
      <c r="A194" t="s">
        <v>1665</v>
      </c>
    </row>
    <row r="196" spans="1:29" x14ac:dyDescent="0.25">
      <c r="A196" s="7" t="str">
        <f>A49</f>
        <v>MW 1073-12</v>
      </c>
      <c r="K196" t="s">
        <v>1788</v>
      </c>
    </row>
    <row r="197" spans="1:29" x14ac:dyDescent="0.25">
      <c r="A197" t="s">
        <v>1796</v>
      </c>
      <c r="U197" t="s">
        <v>1798</v>
      </c>
    </row>
    <row r="198" spans="1:29" x14ac:dyDescent="0.25">
      <c r="B198" s="6">
        <v>1</v>
      </c>
      <c r="C198" s="6">
        <v>2</v>
      </c>
      <c r="D198" s="6">
        <v>3</v>
      </c>
      <c r="E198" s="6">
        <v>4</v>
      </c>
      <c r="F198" s="6">
        <v>5</v>
      </c>
      <c r="G198" s="6">
        <v>6</v>
      </c>
      <c r="H198" s="6">
        <v>7</v>
      </c>
      <c r="I198" s="6">
        <v>8</v>
      </c>
      <c r="L198" s="6">
        <v>1</v>
      </c>
      <c r="M198" s="6">
        <v>2</v>
      </c>
      <c r="N198" s="6">
        <v>3</v>
      </c>
      <c r="O198" s="6">
        <v>4</v>
      </c>
      <c r="P198" s="6">
        <v>5</v>
      </c>
      <c r="Q198" s="6">
        <v>6</v>
      </c>
      <c r="R198" s="6">
        <v>7</v>
      </c>
      <c r="S198" s="6">
        <v>8</v>
      </c>
      <c r="V198" s="6">
        <v>1</v>
      </c>
      <c r="W198" s="6">
        <v>2</v>
      </c>
      <c r="X198" s="6">
        <v>3</v>
      </c>
      <c r="Y198" s="6">
        <v>4</v>
      </c>
      <c r="Z198" s="6">
        <v>5</v>
      </c>
      <c r="AA198" s="6">
        <v>6</v>
      </c>
      <c r="AB198" s="6">
        <v>7</v>
      </c>
      <c r="AC198" s="6">
        <v>8</v>
      </c>
    </row>
    <row r="199" spans="1:29" x14ac:dyDescent="0.25">
      <c r="A199" t="s">
        <v>1658</v>
      </c>
      <c r="B199" s="6">
        <v>48327</v>
      </c>
      <c r="C199" s="6">
        <v>47547</v>
      </c>
      <c r="D199" s="6">
        <v>49466</v>
      </c>
      <c r="E199" s="6">
        <v>50936</v>
      </c>
      <c r="F199" s="6">
        <v>44512</v>
      </c>
      <c r="G199" s="6">
        <v>50148</v>
      </c>
      <c r="H199" s="6">
        <v>49673</v>
      </c>
      <c r="I199" s="6">
        <v>48868</v>
      </c>
      <c r="K199" t="s">
        <v>1658</v>
      </c>
      <c r="L199" s="109">
        <f>B199-$E$205</f>
        <v>38723</v>
      </c>
      <c r="M199" s="109">
        <f t="shared" ref="M199:S204" si="38">C199-$E$205</f>
        <v>37943</v>
      </c>
      <c r="N199" s="109">
        <f t="shared" si="38"/>
        <v>39862</v>
      </c>
      <c r="O199" s="109">
        <f t="shared" si="38"/>
        <v>41332</v>
      </c>
      <c r="P199" s="109">
        <f t="shared" si="38"/>
        <v>34908</v>
      </c>
      <c r="Q199" s="109">
        <f t="shared" si="38"/>
        <v>40544</v>
      </c>
      <c r="R199" s="109">
        <f t="shared" si="38"/>
        <v>40069</v>
      </c>
      <c r="S199" s="109">
        <f t="shared" si="38"/>
        <v>39264</v>
      </c>
      <c r="U199" t="s">
        <v>1658</v>
      </c>
      <c r="V199" s="108">
        <f t="shared" ref="V199:AC204" si="39">L199/$O$205*100</f>
        <v>123.44352704899741</v>
      </c>
      <c r="W199" s="108">
        <f t="shared" si="39"/>
        <v>120.95699576014536</v>
      </c>
      <c r="X199" s="108">
        <f t="shared" si="39"/>
        <v>127.07450030284674</v>
      </c>
      <c r="Y199" s="108">
        <f t="shared" si="39"/>
        <v>131.76065542414486</v>
      </c>
      <c r="Z199" s="108">
        <f t="shared" si="39"/>
        <v>111.2818387580095</v>
      </c>
      <c r="AA199" s="108">
        <f t="shared" si="39"/>
        <v>129.24862125027894</v>
      </c>
      <c r="AB199" s="108">
        <f t="shared" si="39"/>
        <v>127.73438745258056</v>
      </c>
      <c r="AC199" s="108">
        <f t="shared" si="39"/>
        <v>125.16815964806018</v>
      </c>
    </row>
    <row r="200" spans="1:29" x14ac:dyDescent="0.25">
      <c r="A200" t="s">
        <v>1659</v>
      </c>
      <c r="B200" s="6">
        <v>35259</v>
      </c>
      <c r="C200" s="6">
        <v>47081</v>
      </c>
      <c r="D200" s="6">
        <v>45366</v>
      </c>
      <c r="E200" s="6">
        <v>43188</v>
      </c>
      <c r="F200" s="6">
        <v>40371</v>
      </c>
      <c r="G200" s="6">
        <v>45733</v>
      </c>
      <c r="H200" s="6">
        <v>45589</v>
      </c>
      <c r="I200" s="6">
        <v>52976</v>
      </c>
      <c r="K200" t="s">
        <v>1659</v>
      </c>
      <c r="L200" s="109">
        <f t="shared" ref="L200:L204" si="40">B200-$E$205</f>
        <v>25655</v>
      </c>
      <c r="M200" s="109">
        <f t="shared" si="38"/>
        <v>37477</v>
      </c>
      <c r="N200" s="109">
        <f t="shared" si="38"/>
        <v>35762</v>
      </c>
      <c r="O200" s="109">
        <f t="shared" si="38"/>
        <v>33584</v>
      </c>
      <c r="P200" s="109">
        <f t="shared" si="38"/>
        <v>30767</v>
      </c>
      <c r="Q200" s="109">
        <f t="shared" si="38"/>
        <v>36129</v>
      </c>
      <c r="R200" s="109">
        <f t="shared" si="38"/>
        <v>35985</v>
      </c>
      <c r="S200" s="109">
        <f t="shared" si="38"/>
        <v>43372</v>
      </c>
      <c r="U200" t="s">
        <v>1659</v>
      </c>
      <c r="V200" s="108">
        <f t="shared" si="39"/>
        <v>81.78456437884536</v>
      </c>
      <c r="W200" s="108">
        <f t="shared" si="39"/>
        <v>119.47145270808761</v>
      </c>
      <c r="X200" s="108">
        <f t="shared" si="39"/>
        <v>114.00427173323982</v>
      </c>
      <c r="Y200" s="108">
        <f t="shared" si="39"/>
        <v>107.06111128821448</v>
      </c>
      <c r="Z200" s="108">
        <f t="shared" si="39"/>
        <v>98.0809079027065</v>
      </c>
      <c r="AA200" s="108">
        <f t="shared" si="39"/>
        <v>115.17421658325098</v>
      </c>
      <c r="AB200" s="108">
        <f t="shared" si="39"/>
        <v>114.71516465300138</v>
      </c>
      <c r="AC200" s="108">
        <f t="shared" si="39"/>
        <v>138.26389110268099</v>
      </c>
    </row>
    <row r="201" spans="1:29" x14ac:dyDescent="0.25">
      <c r="A201" t="s">
        <v>1660</v>
      </c>
      <c r="B201" s="6">
        <v>39333</v>
      </c>
      <c r="C201" s="6">
        <v>42221</v>
      </c>
      <c r="D201" s="6">
        <v>45042</v>
      </c>
      <c r="E201" s="6">
        <v>42048</v>
      </c>
      <c r="F201" s="6">
        <v>44854</v>
      </c>
      <c r="G201" s="6">
        <v>45351</v>
      </c>
      <c r="H201" s="6">
        <v>47785</v>
      </c>
      <c r="I201" s="6">
        <v>45397</v>
      </c>
      <c r="K201" t="s">
        <v>1660</v>
      </c>
      <c r="L201" s="109">
        <f t="shared" si="40"/>
        <v>29729</v>
      </c>
      <c r="M201" s="109">
        <f t="shared" si="38"/>
        <v>32617</v>
      </c>
      <c r="N201" s="109">
        <f t="shared" si="38"/>
        <v>35438</v>
      </c>
      <c r="O201" s="109">
        <f t="shared" si="38"/>
        <v>32444</v>
      </c>
      <c r="P201" s="109">
        <f t="shared" si="38"/>
        <v>35250</v>
      </c>
      <c r="Q201" s="109">
        <f t="shared" si="38"/>
        <v>35747</v>
      </c>
      <c r="R201" s="109">
        <f t="shared" si="38"/>
        <v>38181</v>
      </c>
      <c r="S201" s="109">
        <f t="shared" si="38"/>
        <v>35793</v>
      </c>
      <c r="U201" t="s">
        <v>1660</v>
      </c>
      <c r="V201" s="108">
        <f t="shared" si="39"/>
        <v>94.77190857215723</v>
      </c>
      <c r="W201" s="108">
        <f t="shared" si="39"/>
        <v>103.97845006216329</v>
      </c>
      <c r="X201" s="108">
        <f t="shared" si="39"/>
        <v>112.97140489017821</v>
      </c>
      <c r="Y201" s="108">
        <f t="shared" si="39"/>
        <v>103.42695017373839</v>
      </c>
      <c r="Z201" s="108">
        <f t="shared" si="39"/>
        <v>112.37208709235232</v>
      </c>
      <c r="AA201" s="108">
        <f t="shared" si="39"/>
        <v>113.95645382383883</v>
      </c>
      <c r="AB201" s="108">
        <f t="shared" si="39"/>
        <v>121.71570658930793</v>
      </c>
      <c r="AC201" s="108">
        <f t="shared" si="39"/>
        <v>114.10309541266857</v>
      </c>
    </row>
    <row r="202" spans="1:29" x14ac:dyDescent="0.25">
      <c r="A202" t="s">
        <v>1661</v>
      </c>
      <c r="B202" s="6">
        <v>36813</v>
      </c>
      <c r="C202" s="6">
        <v>37668</v>
      </c>
      <c r="D202" s="6">
        <v>34014</v>
      </c>
      <c r="E202" s="6">
        <v>39083</v>
      </c>
      <c r="F202" s="6">
        <v>40590</v>
      </c>
      <c r="G202" s="6">
        <v>42719</v>
      </c>
      <c r="H202" s="6">
        <v>45622</v>
      </c>
      <c r="I202" s="6">
        <v>47397</v>
      </c>
      <c r="K202" t="s">
        <v>1661</v>
      </c>
      <c r="L202" s="109">
        <f t="shared" si="40"/>
        <v>27209</v>
      </c>
      <c r="M202" s="109">
        <f t="shared" si="38"/>
        <v>28064</v>
      </c>
      <c r="N202" s="109">
        <f t="shared" si="38"/>
        <v>24410</v>
      </c>
      <c r="O202" s="109">
        <f t="shared" si="38"/>
        <v>29479</v>
      </c>
      <c r="P202" s="109">
        <f t="shared" si="38"/>
        <v>30986</v>
      </c>
      <c r="Q202" s="109">
        <f t="shared" si="38"/>
        <v>33115</v>
      </c>
      <c r="R202" s="109">
        <f t="shared" si="38"/>
        <v>36018</v>
      </c>
      <c r="S202" s="109">
        <f t="shared" si="38"/>
        <v>37793</v>
      </c>
      <c r="U202" t="s">
        <v>1661</v>
      </c>
      <c r="V202" s="108">
        <f t="shared" si="39"/>
        <v>86.738499792789057</v>
      </c>
      <c r="W202" s="108">
        <f t="shared" si="39"/>
        <v>89.464120628646114</v>
      </c>
      <c r="X202" s="108">
        <f t="shared" si="39"/>
        <v>77.815677898562271</v>
      </c>
      <c r="Y202" s="108">
        <f t="shared" si="39"/>
        <v>93.974943415473874</v>
      </c>
      <c r="Z202" s="108">
        <f t="shared" si="39"/>
        <v>98.779049379961108</v>
      </c>
      <c r="AA202" s="108">
        <f t="shared" si="39"/>
        <v>105.56600465427653</v>
      </c>
      <c r="AB202" s="108">
        <f t="shared" si="39"/>
        <v>114.82036405368356</v>
      </c>
      <c r="AC202" s="108">
        <f t="shared" si="39"/>
        <v>120.47881666613536</v>
      </c>
    </row>
    <row r="203" spans="1:29" x14ac:dyDescent="0.25">
      <c r="A203" t="s">
        <v>1662</v>
      </c>
      <c r="B203" s="6">
        <v>42267</v>
      </c>
      <c r="C203" s="6">
        <v>44358</v>
      </c>
      <c r="D203" s="6">
        <v>38678</v>
      </c>
      <c r="E203" s="6">
        <v>45864</v>
      </c>
      <c r="F203" s="6">
        <v>44311</v>
      </c>
      <c r="G203" s="6">
        <v>45309</v>
      </c>
      <c r="H203" s="6">
        <v>51758</v>
      </c>
      <c r="I203" s="6">
        <v>45263</v>
      </c>
      <c r="K203" t="s">
        <v>1662</v>
      </c>
      <c r="L203" s="109">
        <f t="shared" si="40"/>
        <v>32663</v>
      </c>
      <c r="M203" s="109">
        <f t="shared" si="38"/>
        <v>34754</v>
      </c>
      <c r="N203" s="109">
        <f t="shared" si="38"/>
        <v>29074</v>
      </c>
      <c r="O203" s="109">
        <f t="shared" si="38"/>
        <v>36260</v>
      </c>
      <c r="P203" s="109">
        <f t="shared" si="38"/>
        <v>34707</v>
      </c>
      <c r="Q203" s="109">
        <f t="shared" si="38"/>
        <v>35705</v>
      </c>
      <c r="R203" s="109">
        <f t="shared" si="38"/>
        <v>42154</v>
      </c>
      <c r="S203" s="109">
        <f t="shared" si="38"/>
        <v>35659</v>
      </c>
      <c r="U203" t="s">
        <v>1662</v>
      </c>
      <c r="V203" s="108">
        <f t="shared" si="39"/>
        <v>104.12509165099301</v>
      </c>
      <c r="W203" s="108">
        <f t="shared" si="39"/>
        <v>110.79090822149256</v>
      </c>
      <c r="X203" s="108">
        <f t="shared" si="39"/>
        <v>92.683859861646852</v>
      </c>
      <c r="Y203" s="108">
        <f t="shared" si="39"/>
        <v>115.59182632535305</v>
      </c>
      <c r="Z203" s="108">
        <f t="shared" si="39"/>
        <v>110.64107877203608</v>
      </c>
      <c r="AA203" s="108">
        <f t="shared" si="39"/>
        <v>113.82256367751602</v>
      </c>
      <c r="AB203" s="108">
        <f t="shared" si="39"/>
        <v>134.38107685931971</v>
      </c>
      <c r="AC203" s="108">
        <f t="shared" si="39"/>
        <v>113.67592208868629</v>
      </c>
    </row>
    <row r="204" spans="1:29" x14ac:dyDescent="0.25">
      <c r="A204" t="s">
        <v>1663</v>
      </c>
      <c r="B204" s="6">
        <v>11616</v>
      </c>
      <c r="C204" s="6">
        <v>43997</v>
      </c>
      <c r="D204" s="6">
        <v>42857</v>
      </c>
      <c r="E204" s="6">
        <v>41289</v>
      </c>
      <c r="F204" s="6">
        <v>43232</v>
      </c>
      <c r="G204" s="6">
        <v>43821</v>
      </c>
      <c r="H204" s="6">
        <v>48413</v>
      </c>
      <c r="I204" s="6">
        <v>45713</v>
      </c>
      <c r="K204" t="s">
        <v>1663</v>
      </c>
      <c r="L204" s="109">
        <f t="shared" si="40"/>
        <v>2012</v>
      </c>
      <c r="M204" s="109">
        <f t="shared" si="38"/>
        <v>34393</v>
      </c>
      <c r="N204" s="109">
        <f t="shared" si="38"/>
        <v>33253</v>
      </c>
      <c r="O204" s="109">
        <f t="shared" si="38"/>
        <v>31685</v>
      </c>
      <c r="P204" s="109">
        <f t="shared" si="38"/>
        <v>33628</v>
      </c>
      <c r="Q204" s="109">
        <f t="shared" si="38"/>
        <v>34217</v>
      </c>
      <c r="R204" s="109">
        <f t="shared" si="38"/>
        <v>38809</v>
      </c>
      <c r="S204" s="109">
        <f t="shared" si="38"/>
        <v>36109</v>
      </c>
      <c r="U204" t="s">
        <v>1663</v>
      </c>
      <c r="V204" s="108">
        <f t="shared" si="39"/>
        <v>6.4139755809875991</v>
      </c>
      <c r="W204" s="108">
        <f t="shared" si="39"/>
        <v>109.6400905352418</v>
      </c>
      <c r="X204" s="108">
        <f t="shared" si="39"/>
        <v>106.00592942076572</v>
      </c>
      <c r="Y204" s="108">
        <f t="shared" si="39"/>
        <v>101.00736395804775</v>
      </c>
      <c r="Z204" s="108">
        <f t="shared" si="39"/>
        <v>107.20137715579074</v>
      </c>
      <c r="AA204" s="108">
        <f t="shared" si="39"/>
        <v>109.07902706493672</v>
      </c>
      <c r="AB204" s="108">
        <f t="shared" si="39"/>
        <v>123.7176830628965</v>
      </c>
      <c r="AC204" s="108">
        <f t="shared" si="39"/>
        <v>115.11045937071631</v>
      </c>
    </row>
    <row r="205" spans="1:29" x14ac:dyDescent="0.25">
      <c r="A205" t="s">
        <v>1664</v>
      </c>
      <c r="B205" s="6">
        <v>9545</v>
      </c>
      <c r="C205" s="6">
        <v>9658</v>
      </c>
      <c r="D205" s="6">
        <v>9609</v>
      </c>
      <c r="E205" s="109">
        <f>AVERAGE(B205:D205)</f>
        <v>9604</v>
      </c>
      <c r="F205" s="6"/>
      <c r="G205" s="6"/>
      <c r="H205" s="6"/>
      <c r="I205" s="6"/>
      <c r="O205" s="109">
        <f>AVERAGE(L199:L201)</f>
        <v>31369</v>
      </c>
    </row>
    <row r="206" spans="1:29" x14ac:dyDescent="0.25">
      <c r="A206" t="s">
        <v>1665</v>
      </c>
    </row>
    <row r="208" spans="1:29" x14ac:dyDescent="0.25">
      <c r="A208" s="7" t="str">
        <f>A67</f>
        <v>MW 1073-13</v>
      </c>
      <c r="K208" t="s">
        <v>1788</v>
      </c>
    </row>
    <row r="209" spans="1:29" x14ac:dyDescent="0.25">
      <c r="A209" t="s">
        <v>1796</v>
      </c>
      <c r="U209" t="s">
        <v>1798</v>
      </c>
    </row>
    <row r="210" spans="1:29" x14ac:dyDescent="0.25">
      <c r="B210" s="6">
        <v>1</v>
      </c>
      <c r="C210" s="6">
        <v>2</v>
      </c>
      <c r="D210" s="6">
        <v>3</v>
      </c>
      <c r="E210" s="6">
        <v>4</v>
      </c>
      <c r="F210" s="6">
        <v>5</v>
      </c>
      <c r="G210" s="6">
        <v>6</v>
      </c>
      <c r="H210" s="6">
        <v>7</v>
      </c>
      <c r="I210" s="6">
        <v>8</v>
      </c>
      <c r="L210" s="6">
        <v>1</v>
      </c>
      <c r="M210" s="6">
        <v>2</v>
      </c>
      <c r="N210" s="6">
        <v>3</v>
      </c>
      <c r="O210" s="6">
        <v>4</v>
      </c>
      <c r="P210" s="6">
        <v>5</v>
      </c>
      <c r="Q210" s="6">
        <v>6</v>
      </c>
      <c r="R210" s="6">
        <v>7</v>
      </c>
      <c r="S210" s="6">
        <v>8</v>
      </c>
      <c r="V210" s="6">
        <v>1</v>
      </c>
      <c r="W210" s="6">
        <v>2</v>
      </c>
      <c r="X210" s="6">
        <v>3</v>
      </c>
      <c r="Y210" s="6">
        <v>4</v>
      </c>
      <c r="Z210" s="6">
        <v>5</v>
      </c>
      <c r="AA210" s="6">
        <v>6</v>
      </c>
      <c r="AB210" s="6">
        <v>7</v>
      </c>
      <c r="AC210" s="6">
        <v>8</v>
      </c>
    </row>
    <row r="211" spans="1:29" x14ac:dyDescent="0.25">
      <c r="A211" t="s">
        <v>1658</v>
      </c>
      <c r="B211" s="6">
        <v>24943</v>
      </c>
      <c r="C211" s="6">
        <v>45806</v>
      </c>
      <c r="D211" s="6">
        <v>47413</v>
      </c>
      <c r="E211" s="6">
        <v>46930</v>
      </c>
      <c r="F211" s="6">
        <v>42625</v>
      </c>
      <c r="G211" s="6">
        <v>39718</v>
      </c>
      <c r="H211" s="6">
        <v>42921</v>
      </c>
      <c r="I211" s="6">
        <v>45637</v>
      </c>
      <c r="K211" t="s">
        <v>1658</v>
      </c>
      <c r="L211" s="109">
        <f>B211-$E$217</f>
        <v>15384</v>
      </c>
      <c r="M211" s="109">
        <f t="shared" ref="M211:S216" si="41">C211-$E$217</f>
        <v>36247</v>
      </c>
      <c r="N211" s="109">
        <f t="shared" si="41"/>
        <v>37854</v>
      </c>
      <c r="O211" s="109">
        <f t="shared" si="41"/>
        <v>37371</v>
      </c>
      <c r="P211" s="109">
        <f t="shared" si="41"/>
        <v>33066</v>
      </c>
      <c r="Q211" s="109">
        <f t="shared" si="41"/>
        <v>30159</v>
      </c>
      <c r="R211" s="109">
        <f t="shared" si="41"/>
        <v>33362</v>
      </c>
      <c r="S211" s="109">
        <f t="shared" si="41"/>
        <v>36078</v>
      </c>
      <c r="U211" t="s">
        <v>1658</v>
      </c>
      <c r="V211" s="108">
        <f t="shared" ref="V211:AC216" si="42">L211/$O$217*100</f>
        <v>54.003580580615719</v>
      </c>
      <c r="W211" s="108">
        <f t="shared" si="42"/>
        <v>127.24049566468916</v>
      </c>
      <c r="X211" s="108">
        <f t="shared" si="42"/>
        <v>132.88166532102363</v>
      </c>
      <c r="Y211" s="108">
        <f t="shared" si="42"/>
        <v>131.18615508828589</v>
      </c>
      <c r="Z211" s="108">
        <f t="shared" si="42"/>
        <v>116.0739986660582</v>
      </c>
      <c r="AA211" s="108">
        <f t="shared" si="42"/>
        <v>105.86934391125777</v>
      </c>
      <c r="AB211" s="108">
        <f t="shared" si="42"/>
        <v>117.11306911924737</v>
      </c>
      <c r="AC211" s="108">
        <f t="shared" si="42"/>
        <v>126.64724260188858</v>
      </c>
    </row>
    <row r="212" spans="1:29" x14ac:dyDescent="0.25">
      <c r="A212" t="s">
        <v>1659</v>
      </c>
      <c r="B212" s="6">
        <v>39668</v>
      </c>
      <c r="C212" s="6">
        <v>42159</v>
      </c>
      <c r="D212" s="6">
        <v>38238</v>
      </c>
      <c r="E212" s="6">
        <v>40164</v>
      </c>
      <c r="F212" s="6">
        <v>39018</v>
      </c>
      <c r="G212" s="6">
        <v>35651</v>
      </c>
      <c r="H212" s="6">
        <v>42535</v>
      </c>
      <c r="I212" s="6">
        <v>42339</v>
      </c>
      <c r="K212" t="s">
        <v>1659</v>
      </c>
      <c r="L212" s="109">
        <f t="shared" ref="L212:L216" si="43">B212-$E$217</f>
        <v>30109</v>
      </c>
      <c r="M212" s="109">
        <f t="shared" si="41"/>
        <v>32600</v>
      </c>
      <c r="N212" s="109">
        <f t="shared" si="41"/>
        <v>28679</v>
      </c>
      <c r="O212" s="109">
        <f t="shared" si="41"/>
        <v>30605</v>
      </c>
      <c r="P212" s="109">
        <f t="shared" si="41"/>
        <v>29459</v>
      </c>
      <c r="Q212" s="109">
        <f t="shared" si="41"/>
        <v>26092</v>
      </c>
      <c r="R212" s="109">
        <f t="shared" si="41"/>
        <v>32976</v>
      </c>
      <c r="S212" s="109">
        <f t="shared" si="41"/>
        <v>32780</v>
      </c>
      <c r="U212" t="s">
        <v>1659</v>
      </c>
      <c r="V212" s="108">
        <f t="shared" si="42"/>
        <v>105.69382525362445</v>
      </c>
      <c r="W212" s="108">
        <f t="shared" si="42"/>
        <v>114.4381647769158</v>
      </c>
      <c r="X212" s="108">
        <f t="shared" si="42"/>
        <v>100.6739916453119</v>
      </c>
      <c r="Y212" s="108">
        <f t="shared" si="42"/>
        <v>107.43497033734685</v>
      </c>
      <c r="Z212" s="108">
        <f t="shared" si="42"/>
        <v>103.41208270439148</v>
      </c>
      <c r="AA212" s="108">
        <f t="shared" si="42"/>
        <v>91.592656299364634</v>
      </c>
      <c r="AB212" s="108">
        <f t="shared" si="42"/>
        <v>115.75806508231825</v>
      </c>
      <c r="AC212" s="108">
        <f t="shared" si="42"/>
        <v>115.07003194439569</v>
      </c>
    </row>
    <row r="213" spans="1:29" x14ac:dyDescent="0.25">
      <c r="A213" t="s">
        <v>1660</v>
      </c>
      <c r="B213" s="6">
        <v>36424</v>
      </c>
      <c r="C213" s="6">
        <v>34885</v>
      </c>
      <c r="D213" s="6">
        <v>38622</v>
      </c>
      <c r="E213" s="6">
        <v>40364</v>
      </c>
      <c r="F213" s="6">
        <v>36159</v>
      </c>
      <c r="G213" s="6">
        <v>31111</v>
      </c>
      <c r="H213" s="6">
        <v>42860</v>
      </c>
      <c r="I213" s="6">
        <v>41029</v>
      </c>
      <c r="K213" t="s">
        <v>1660</v>
      </c>
      <c r="L213" s="109">
        <f t="shared" si="43"/>
        <v>26865</v>
      </c>
      <c r="M213" s="109">
        <f t="shared" si="41"/>
        <v>25326</v>
      </c>
      <c r="N213" s="109">
        <f t="shared" si="41"/>
        <v>29063</v>
      </c>
      <c r="O213" s="109">
        <f t="shared" si="41"/>
        <v>30805</v>
      </c>
      <c r="P213" s="109">
        <f t="shared" si="41"/>
        <v>26600</v>
      </c>
      <c r="Q213" s="109">
        <f t="shared" si="41"/>
        <v>21552</v>
      </c>
      <c r="R213" s="109">
        <f t="shared" si="41"/>
        <v>33301</v>
      </c>
      <c r="S213" s="109">
        <f t="shared" si="41"/>
        <v>31470</v>
      </c>
      <c r="U213" t="s">
        <v>1660</v>
      </c>
      <c r="V213" s="108">
        <f t="shared" si="42"/>
        <v>94.306174746375532</v>
      </c>
      <c r="W213" s="108">
        <f t="shared" si="42"/>
        <v>88.903710464422375</v>
      </c>
      <c r="X213" s="108">
        <f t="shared" si="42"/>
        <v>102.0219749359357</v>
      </c>
      <c r="Y213" s="108">
        <f t="shared" si="42"/>
        <v>108.13704496788009</v>
      </c>
      <c r="Z213" s="108">
        <f t="shared" si="42"/>
        <v>93.375925860919011</v>
      </c>
      <c r="AA213" s="108">
        <f t="shared" si="42"/>
        <v>75.655562186260397</v>
      </c>
      <c r="AB213" s="108">
        <f t="shared" si="42"/>
        <v>116.89893635693474</v>
      </c>
      <c r="AC213" s="108">
        <f t="shared" si="42"/>
        <v>110.47144311440307</v>
      </c>
    </row>
    <row r="214" spans="1:29" x14ac:dyDescent="0.25">
      <c r="A214" t="s">
        <v>1661</v>
      </c>
      <c r="B214" s="6">
        <v>34304</v>
      </c>
      <c r="C214" s="6">
        <v>39262</v>
      </c>
      <c r="D214" s="6">
        <v>36594</v>
      </c>
      <c r="E214" s="6">
        <v>39004</v>
      </c>
      <c r="F214" s="6">
        <v>35598</v>
      </c>
      <c r="G214" s="6">
        <v>33928</v>
      </c>
      <c r="H214" s="6">
        <v>38091</v>
      </c>
      <c r="I214" s="6">
        <v>39515</v>
      </c>
      <c r="K214" t="s">
        <v>1661</v>
      </c>
      <c r="L214" s="109">
        <f t="shared" si="43"/>
        <v>24745</v>
      </c>
      <c r="M214" s="109">
        <f t="shared" si="41"/>
        <v>29703</v>
      </c>
      <c r="N214" s="109">
        <f t="shared" si="41"/>
        <v>27035</v>
      </c>
      <c r="O214" s="109">
        <f t="shared" si="41"/>
        <v>29445</v>
      </c>
      <c r="P214" s="109">
        <f t="shared" si="41"/>
        <v>26039</v>
      </c>
      <c r="Q214" s="109">
        <f t="shared" si="41"/>
        <v>24369</v>
      </c>
      <c r="R214" s="109">
        <f t="shared" si="41"/>
        <v>28532</v>
      </c>
      <c r="S214" s="109">
        <f t="shared" si="41"/>
        <v>29956</v>
      </c>
      <c r="U214" t="s">
        <v>1661</v>
      </c>
      <c r="V214" s="108">
        <f t="shared" si="42"/>
        <v>86.864183662723349</v>
      </c>
      <c r="W214" s="108">
        <f t="shared" si="42"/>
        <v>104.268613753642</v>
      </c>
      <c r="X214" s="108">
        <f t="shared" si="42"/>
        <v>94.902938182328782</v>
      </c>
      <c r="Y214" s="108">
        <f t="shared" si="42"/>
        <v>103.36293748025416</v>
      </c>
      <c r="Z214" s="108">
        <f t="shared" si="42"/>
        <v>91.406606522273322</v>
      </c>
      <c r="AA214" s="108">
        <f t="shared" si="42"/>
        <v>85.544283357320879</v>
      </c>
      <c r="AB214" s="108">
        <f t="shared" si="42"/>
        <v>100.15796679186997</v>
      </c>
      <c r="AC214" s="108">
        <f t="shared" si="42"/>
        <v>105.15673816126653</v>
      </c>
    </row>
    <row r="215" spans="1:29" x14ac:dyDescent="0.25">
      <c r="A215" t="s">
        <v>1662</v>
      </c>
      <c r="B215" s="6">
        <v>34150</v>
      </c>
      <c r="C215" s="6">
        <v>38793</v>
      </c>
      <c r="D215" s="6">
        <v>40860</v>
      </c>
      <c r="E215" s="6">
        <v>35097</v>
      </c>
      <c r="F215" s="6">
        <v>35976</v>
      </c>
      <c r="G215" s="6">
        <v>38027</v>
      </c>
      <c r="H215" s="6">
        <v>37487</v>
      </c>
      <c r="I215" s="6">
        <v>40262</v>
      </c>
      <c r="K215" t="s">
        <v>1662</v>
      </c>
      <c r="L215" s="109">
        <f t="shared" si="43"/>
        <v>24591</v>
      </c>
      <c r="M215" s="109">
        <f t="shared" si="41"/>
        <v>29234</v>
      </c>
      <c r="N215" s="109">
        <f t="shared" si="41"/>
        <v>31301</v>
      </c>
      <c r="O215" s="109">
        <f t="shared" si="41"/>
        <v>25538</v>
      </c>
      <c r="P215" s="109">
        <f t="shared" si="41"/>
        <v>26417</v>
      </c>
      <c r="Q215" s="109">
        <f t="shared" si="41"/>
        <v>28468</v>
      </c>
      <c r="R215" s="109">
        <f t="shared" si="41"/>
        <v>27928</v>
      </c>
      <c r="S215" s="109">
        <f t="shared" si="41"/>
        <v>30703</v>
      </c>
      <c r="U215" t="s">
        <v>1662</v>
      </c>
      <c r="V215" s="108">
        <f t="shared" si="42"/>
        <v>86.323586197212762</v>
      </c>
      <c r="W215" s="108">
        <f t="shared" si="42"/>
        <v>102.6222487450416</v>
      </c>
      <c r="X215" s="108">
        <f t="shared" si="42"/>
        <v>109.87819005160249</v>
      </c>
      <c r="Y215" s="108">
        <f t="shared" si="42"/>
        <v>89.647909572787583</v>
      </c>
      <c r="Z215" s="108">
        <f t="shared" si="42"/>
        <v>92.733527573981107</v>
      </c>
      <c r="AA215" s="108">
        <f t="shared" si="42"/>
        <v>99.933302910099343</v>
      </c>
      <c r="AB215" s="108">
        <f t="shared" si="42"/>
        <v>98.03770140765964</v>
      </c>
      <c r="AC215" s="108">
        <f t="shared" si="42"/>
        <v>107.77898690630813</v>
      </c>
    </row>
    <row r="216" spans="1:29" x14ac:dyDescent="0.25">
      <c r="A216" t="s">
        <v>1663</v>
      </c>
      <c r="B216" s="6">
        <v>11548</v>
      </c>
      <c r="C216" s="6">
        <v>36824</v>
      </c>
      <c r="D216" s="6">
        <v>38657</v>
      </c>
      <c r="E216" s="6">
        <v>40148</v>
      </c>
      <c r="F216" s="6">
        <v>34796</v>
      </c>
      <c r="G216" s="6">
        <v>31843</v>
      </c>
      <c r="H216" s="6">
        <v>35173</v>
      </c>
      <c r="I216" s="6">
        <v>38674</v>
      </c>
      <c r="K216" t="s">
        <v>1663</v>
      </c>
      <c r="L216" s="109">
        <f t="shared" si="43"/>
        <v>1989</v>
      </c>
      <c r="M216" s="109">
        <f t="shared" si="41"/>
        <v>27265</v>
      </c>
      <c r="N216" s="109">
        <f t="shared" si="41"/>
        <v>29098</v>
      </c>
      <c r="O216" s="109">
        <f t="shared" si="41"/>
        <v>30589</v>
      </c>
      <c r="P216" s="109">
        <f t="shared" si="41"/>
        <v>25237</v>
      </c>
      <c r="Q216" s="109">
        <f t="shared" si="41"/>
        <v>22284</v>
      </c>
      <c r="R216" s="109">
        <f t="shared" si="41"/>
        <v>25614</v>
      </c>
      <c r="S216" s="109">
        <f t="shared" si="41"/>
        <v>29115</v>
      </c>
      <c r="U216" t="s">
        <v>1663</v>
      </c>
      <c r="V216" s="108">
        <f t="shared" si="42"/>
        <v>6.9821322006529298</v>
      </c>
      <c r="W216" s="108">
        <f t="shared" si="42"/>
        <v>95.710324007441997</v>
      </c>
      <c r="X216" s="108">
        <f t="shared" si="42"/>
        <v>102.14483799627901</v>
      </c>
      <c r="Y216" s="108">
        <f t="shared" si="42"/>
        <v>107.37880436690421</v>
      </c>
      <c r="Z216" s="108">
        <f t="shared" si="42"/>
        <v>88.591287253835077</v>
      </c>
      <c r="AA216" s="108">
        <f t="shared" si="42"/>
        <v>78.225155334012015</v>
      </c>
      <c r="AB216" s="108">
        <f t="shared" si="42"/>
        <v>89.914697932390212</v>
      </c>
      <c r="AC216" s="108">
        <f t="shared" si="42"/>
        <v>102.20451433987432</v>
      </c>
    </row>
    <row r="217" spans="1:29" x14ac:dyDescent="0.25">
      <c r="A217" t="s">
        <v>1664</v>
      </c>
      <c r="B217" s="6">
        <v>9438</v>
      </c>
      <c r="C217" s="6">
        <v>9652</v>
      </c>
      <c r="D217" s="6">
        <v>9587</v>
      </c>
      <c r="E217" s="109">
        <f>AVERAGE(B217:D217)</f>
        <v>9559</v>
      </c>
      <c r="F217" s="6"/>
      <c r="G217" s="6"/>
      <c r="H217" s="6"/>
      <c r="I217" s="6"/>
      <c r="L217" s="6"/>
      <c r="M217" s="6"/>
      <c r="N217" s="6"/>
      <c r="O217" s="109">
        <f>AVERAGE(L212:L213)</f>
        <v>28487</v>
      </c>
      <c r="P217" s="6"/>
      <c r="Q217" s="6"/>
      <c r="R217" s="6"/>
      <c r="S217" s="6"/>
    </row>
    <row r="218" spans="1:29" x14ac:dyDescent="0.25">
      <c r="A218" t="s">
        <v>1665</v>
      </c>
    </row>
    <row r="220" spans="1:29" x14ac:dyDescent="0.25">
      <c r="A220" s="37" t="s">
        <v>1797</v>
      </c>
      <c r="K220" t="s">
        <v>1775</v>
      </c>
    </row>
    <row r="221" spans="1:29" x14ac:dyDescent="0.25">
      <c r="B221" s="6">
        <v>1</v>
      </c>
      <c r="C221" s="6">
        <v>2</v>
      </c>
      <c r="D221" s="6">
        <v>3</v>
      </c>
      <c r="E221" s="6">
        <v>4</v>
      </c>
      <c r="F221" s="6">
        <v>5</v>
      </c>
      <c r="G221" s="6">
        <v>6</v>
      </c>
      <c r="H221" s="6">
        <v>7</v>
      </c>
      <c r="I221" s="6">
        <v>8</v>
      </c>
      <c r="L221" s="6">
        <v>1</v>
      </c>
      <c r="M221" s="6">
        <v>2</v>
      </c>
      <c r="N221" s="6">
        <v>3</v>
      </c>
      <c r="O221" s="6">
        <v>4</v>
      </c>
      <c r="P221" s="6">
        <v>5</v>
      </c>
      <c r="Q221" s="6">
        <v>6</v>
      </c>
      <c r="R221" s="6">
        <v>7</v>
      </c>
      <c r="S221" s="6">
        <v>8</v>
      </c>
    </row>
    <row r="222" spans="1:29" x14ac:dyDescent="0.25">
      <c r="A222" t="s">
        <v>1658</v>
      </c>
      <c r="B222" s="108">
        <f t="shared" ref="B222:I227" si="44">AVERAGE(V211,V199,V187)</f>
        <v>93.749838763878003</v>
      </c>
      <c r="C222" s="108">
        <f t="shared" si="44"/>
        <v>120.91721996340517</v>
      </c>
      <c r="D222" s="108">
        <f t="shared" si="44"/>
        <v>118.23366104137089</v>
      </c>
      <c r="E222" s="108">
        <f t="shared" si="44"/>
        <v>118.82792433017192</v>
      </c>
      <c r="F222" s="108">
        <f t="shared" si="44"/>
        <v>112.97358764508989</v>
      </c>
      <c r="G222" s="108">
        <f t="shared" si="44"/>
        <v>116.58997498418762</v>
      </c>
      <c r="H222" s="108">
        <f t="shared" si="44"/>
        <v>114.17886195887617</v>
      </c>
      <c r="I222" s="108">
        <f t="shared" si="44"/>
        <v>123.43852761851673</v>
      </c>
      <c r="K222" t="s">
        <v>1658</v>
      </c>
      <c r="L222" s="107">
        <f t="shared" ref="L222:S227" si="45">STDEV(V211,V199,V187)/SQRT(3)</f>
        <v>20.666133024433297</v>
      </c>
      <c r="M222" s="107">
        <f t="shared" si="45"/>
        <v>3.6622812124631321</v>
      </c>
      <c r="N222" s="107">
        <f t="shared" si="45"/>
        <v>11.863460984072022</v>
      </c>
      <c r="O222" s="107">
        <f t="shared" si="45"/>
        <v>12.646568391092821</v>
      </c>
      <c r="P222" s="107">
        <f t="shared" si="45"/>
        <v>1.5523579808004553</v>
      </c>
      <c r="Q222" s="107">
        <f t="shared" si="45"/>
        <v>6.8182250718304207</v>
      </c>
      <c r="R222" s="107">
        <f t="shared" si="45"/>
        <v>8.7965251290242179</v>
      </c>
      <c r="S222" s="107">
        <f t="shared" si="45"/>
        <v>2.5058182303759615</v>
      </c>
    </row>
    <row r="223" spans="1:29" x14ac:dyDescent="0.25">
      <c r="A223" t="s">
        <v>1659</v>
      </c>
      <c r="B223" s="108">
        <f t="shared" si="44"/>
        <v>92.317682527693606</v>
      </c>
      <c r="C223" s="108">
        <f t="shared" si="44"/>
        <v>111.9301862495126</v>
      </c>
      <c r="D223" s="108">
        <f t="shared" si="44"/>
        <v>100.21257320784702</v>
      </c>
      <c r="E223" s="108">
        <f t="shared" si="44"/>
        <v>98.027747883603624</v>
      </c>
      <c r="F223" s="108">
        <f t="shared" si="44"/>
        <v>99.668346107405625</v>
      </c>
      <c r="G223" s="108">
        <f t="shared" si="44"/>
        <v>102.3874810666216</v>
      </c>
      <c r="H223" s="108">
        <f t="shared" si="44"/>
        <v>107.39814838898901</v>
      </c>
      <c r="I223" s="108">
        <f t="shared" si="44"/>
        <v>118.69039972073539</v>
      </c>
      <c r="K223" t="s">
        <v>1659</v>
      </c>
      <c r="L223" s="107">
        <f t="shared" si="45"/>
        <v>7.0468735491701171</v>
      </c>
      <c r="M223" s="107">
        <f t="shared" si="45"/>
        <v>5.2304872443739496</v>
      </c>
      <c r="N223" s="107">
        <f t="shared" si="45"/>
        <v>8.0991275080164709</v>
      </c>
      <c r="O223" s="107">
        <f t="shared" si="45"/>
        <v>9.2209245333038332</v>
      </c>
      <c r="P223" s="107">
        <f t="shared" si="45"/>
        <v>1.8790576768657186</v>
      </c>
      <c r="Q223" s="107">
        <f t="shared" si="45"/>
        <v>6.8798807567365241</v>
      </c>
      <c r="R223" s="107">
        <f t="shared" si="45"/>
        <v>7.8442458855328763</v>
      </c>
      <c r="S223" s="107">
        <f t="shared" si="45"/>
        <v>10.414179280279404</v>
      </c>
    </row>
    <row r="224" spans="1:29" x14ac:dyDescent="0.25">
      <c r="A224" t="s">
        <v>1660</v>
      </c>
      <c r="B224" s="108">
        <f t="shared" si="44"/>
        <v>98.600338901966992</v>
      </c>
      <c r="C224" s="108">
        <f t="shared" si="44"/>
        <v>97.701097420984794</v>
      </c>
      <c r="D224" s="108">
        <f t="shared" si="44"/>
        <v>101.92279936897494</v>
      </c>
      <c r="E224" s="108">
        <f t="shared" si="44"/>
        <v>97.350807722694597</v>
      </c>
      <c r="F224" s="108">
        <f t="shared" si="44"/>
        <v>97.449025776051897</v>
      </c>
      <c r="G224" s="108">
        <f t="shared" si="44"/>
        <v>93.627973315179773</v>
      </c>
      <c r="H224" s="108">
        <f t="shared" si="44"/>
        <v>111.90391275985671</v>
      </c>
      <c r="I224" s="108">
        <f t="shared" si="44"/>
        <v>108.93654765665649</v>
      </c>
      <c r="K224" t="s">
        <v>1660</v>
      </c>
      <c r="L224" s="107">
        <f t="shared" si="45"/>
        <v>4.0635219895972821</v>
      </c>
      <c r="M224" s="107">
        <f t="shared" si="45"/>
        <v>4.5304478512232027</v>
      </c>
      <c r="N224" s="107">
        <f t="shared" si="45"/>
        <v>6.4077367682340798</v>
      </c>
      <c r="O224" s="107">
        <f t="shared" si="45"/>
        <v>8.5401236331274273</v>
      </c>
      <c r="P224" s="107">
        <f t="shared" si="45"/>
        <v>7.7137276373093586</v>
      </c>
      <c r="Q224" s="107">
        <f t="shared" si="45"/>
        <v>11.119095770340193</v>
      </c>
      <c r="R224" s="107">
        <f t="shared" si="45"/>
        <v>7.5328547177192764</v>
      </c>
      <c r="S224" s="107">
        <f t="shared" si="45"/>
        <v>3.5108987673765442</v>
      </c>
    </row>
    <row r="225" spans="1:19" x14ac:dyDescent="0.25">
      <c r="A225" t="s">
        <v>1661</v>
      </c>
      <c r="B225" s="108">
        <f t="shared" si="44"/>
        <v>87.014074876394844</v>
      </c>
      <c r="C225" s="108">
        <f t="shared" si="44"/>
        <v>95.695776417696365</v>
      </c>
      <c r="D225" s="108">
        <f t="shared" si="44"/>
        <v>84.202360369826536</v>
      </c>
      <c r="E225" s="108">
        <f t="shared" si="44"/>
        <v>89.901447625348808</v>
      </c>
      <c r="F225" s="108">
        <f t="shared" si="44"/>
        <v>95.156549065975142</v>
      </c>
      <c r="G225" s="108">
        <f t="shared" si="44"/>
        <v>93.529196323669865</v>
      </c>
      <c r="H225" s="108">
        <f t="shared" si="44"/>
        <v>102.81288202280108</v>
      </c>
      <c r="I225" s="108">
        <f t="shared" si="44"/>
        <v>109.19683344579016</v>
      </c>
      <c r="K225" t="s">
        <v>1661</v>
      </c>
      <c r="L225" s="107">
        <f t="shared" si="45"/>
        <v>0.21580491682655223</v>
      </c>
      <c r="M225" s="107">
        <f t="shared" si="45"/>
        <v>4.4311060488571519</v>
      </c>
      <c r="N225" s="107">
        <f t="shared" si="45"/>
        <v>5.3836445450599788</v>
      </c>
      <c r="O225" s="107">
        <f t="shared" si="45"/>
        <v>9.1767895497037504</v>
      </c>
      <c r="P225" s="107">
        <f t="shared" si="45"/>
        <v>2.1291946493063314</v>
      </c>
      <c r="Q225" s="107">
        <f t="shared" si="45"/>
        <v>6.1245604728124885</v>
      </c>
      <c r="R225" s="107">
        <f t="shared" si="45"/>
        <v>6.3073859528987724</v>
      </c>
      <c r="S225" s="107">
        <f t="shared" si="45"/>
        <v>5.7162116850116043</v>
      </c>
    </row>
    <row r="226" spans="1:19" x14ac:dyDescent="0.25">
      <c r="A226" t="s">
        <v>1662</v>
      </c>
      <c r="B226" s="108">
        <f t="shared" si="44"/>
        <v>92.189785876689825</v>
      </c>
      <c r="C226" s="108">
        <f t="shared" si="44"/>
        <v>100.69478008052482</v>
      </c>
      <c r="D226" s="108">
        <f t="shared" si="44"/>
        <v>96.235505591441324</v>
      </c>
      <c r="E226" s="108">
        <f t="shared" si="44"/>
        <v>97.730673593083097</v>
      </c>
      <c r="F226" s="108">
        <f t="shared" si="44"/>
        <v>101.33072980085626</v>
      </c>
      <c r="G226" s="108">
        <f t="shared" si="44"/>
        <v>101.44950575371404</v>
      </c>
      <c r="H226" s="108">
        <f t="shared" si="44"/>
        <v>107.21411679382483</v>
      </c>
      <c r="I226" s="108">
        <f t="shared" si="44"/>
        <v>104.75237167544684</v>
      </c>
      <c r="K226" t="s">
        <v>1662</v>
      </c>
      <c r="L226" s="107">
        <f t="shared" si="45"/>
        <v>5.9679403397915491</v>
      </c>
      <c r="M226" s="107">
        <f t="shared" si="45"/>
        <v>6.4577320455455025</v>
      </c>
      <c r="N226" s="107">
        <f t="shared" si="45"/>
        <v>7.077736094346105</v>
      </c>
      <c r="O226" s="107">
        <f t="shared" si="45"/>
        <v>8.9439806288525165</v>
      </c>
      <c r="P226" s="107">
        <f t="shared" si="45"/>
        <v>5.1817478128177408</v>
      </c>
      <c r="Q226" s="107">
        <f t="shared" si="45"/>
        <v>6.7486138784312928</v>
      </c>
      <c r="R226" s="107">
        <f t="shared" si="45"/>
        <v>13.819732368360109</v>
      </c>
      <c r="S226" s="107">
        <f t="shared" si="45"/>
        <v>6.212844365435652</v>
      </c>
    </row>
    <row r="227" spans="1:19" x14ac:dyDescent="0.25">
      <c r="A227" t="s">
        <v>1663</v>
      </c>
      <c r="B227" s="108">
        <f t="shared" si="44"/>
        <v>6.2928630127677048</v>
      </c>
      <c r="C227" s="108">
        <f t="shared" si="44"/>
        <v>100.63082600925173</v>
      </c>
      <c r="D227" s="108">
        <f t="shared" si="44"/>
        <v>98.758282623410878</v>
      </c>
      <c r="E227" s="108">
        <f t="shared" si="44"/>
        <v>97.317019532012182</v>
      </c>
      <c r="F227" s="108">
        <f t="shared" si="44"/>
        <v>92.962366371364467</v>
      </c>
      <c r="G227" s="108">
        <f t="shared" si="44"/>
        <v>94.20046291288196</v>
      </c>
      <c r="H227" s="108">
        <f t="shared" si="44"/>
        <v>103.13687164560191</v>
      </c>
      <c r="I227" s="108">
        <f t="shared" si="44"/>
        <v>101.8006840135205</v>
      </c>
      <c r="K227" t="s">
        <v>1663</v>
      </c>
      <c r="L227" s="107">
        <f t="shared" si="45"/>
        <v>0.43712676616301144</v>
      </c>
      <c r="M227" s="107">
        <f t="shared" si="45"/>
        <v>4.5110266057779267</v>
      </c>
      <c r="N227" s="107">
        <f t="shared" si="45"/>
        <v>5.4326696505168988</v>
      </c>
      <c r="O227" s="107">
        <f t="shared" si="45"/>
        <v>7.1178088301538693</v>
      </c>
      <c r="P227" s="107">
        <f t="shared" si="45"/>
        <v>7.294196736141827</v>
      </c>
      <c r="Q227" s="107">
        <f t="shared" si="45"/>
        <v>8.9236107192340519</v>
      </c>
      <c r="R227" s="107">
        <f t="shared" si="45"/>
        <v>10.428688197759527</v>
      </c>
      <c r="S227" s="107">
        <f t="shared" si="45"/>
        <v>7.8035908383617523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77:I177"/>
    <mergeCell ref="B178:D178"/>
    <mergeCell ref="B118:D118"/>
    <mergeCell ref="C172:I172"/>
    <mergeCell ref="C173:I173"/>
    <mergeCell ref="C174:I174"/>
    <mergeCell ref="C175:I175"/>
    <mergeCell ref="C176:I176"/>
  </mergeCell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W226"/>
  <sheetViews>
    <sheetView workbookViewId="0">
      <selection activeCell="C16" sqref="C16:I16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I1" s="102" t="s">
        <v>1678</v>
      </c>
      <c r="J1" t="s">
        <v>1948</v>
      </c>
      <c r="K1" s="7" t="s">
        <v>1679</v>
      </c>
    </row>
    <row r="2" spans="1:11" x14ac:dyDescent="0.25">
      <c r="A2" s="7" t="s">
        <v>1680</v>
      </c>
      <c r="J2" t="s">
        <v>1959</v>
      </c>
    </row>
    <row r="3" spans="1:11" x14ac:dyDescent="0.25">
      <c r="A3" s="53" t="s">
        <v>1681</v>
      </c>
      <c r="B3" s="17">
        <v>42542</v>
      </c>
      <c r="J3" t="s">
        <v>2539</v>
      </c>
    </row>
    <row r="4" spans="1:11" x14ac:dyDescent="0.25">
      <c r="A4" s="7" t="s">
        <v>1682</v>
      </c>
      <c r="B4" s="17">
        <v>42529</v>
      </c>
      <c r="I4" s="102" t="s">
        <v>1683</v>
      </c>
      <c r="J4" t="s">
        <v>2540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75" t="s">
        <v>1644</v>
      </c>
      <c r="C12" s="226" t="str">
        <f>D23</f>
        <v>TX010119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75" t="s">
        <v>1644</v>
      </c>
      <c r="C13" s="226" t="str">
        <f t="shared" ref="C13:C17" si="0">D24</f>
        <v>TX002369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75" t="s">
        <v>1644</v>
      </c>
      <c r="C14" s="226" t="str">
        <f t="shared" si="0"/>
        <v>TX000738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75" t="s">
        <v>1686</v>
      </c>
      <c r="C15" s="226" t="str">
        <f t="shared" si="0"/>
        <v>TX000732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75" t="s">
        <v>1686</v>
      </c>
      <c r="C16" s="226" t="str">
        <f t="shared" si="0"/>
        <v>TX011583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75" t="s">
        <v>1687</v>
      </c>
      <c r="C17" s="226" t="str">
        <f t="shared" si="0"/>
        <v>TX000878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389</v>
      </c>
      <c r="C23" s="117">
        <v>20</v>
      </c>
      <c r="D23" s="117" t="s">
        <v>1180</v>
      </c>
      <c r="E23" s="117">
        <v>22777</v>
      </c>
      <c r="F23" s="118" t="s">
        <v>1181</v>
      </c>
      <c r="G23" s="121" t="s">
        <v>1182</v>
      </c>
      <c r="H23" s="119"/>
      <c r="I23" s="117">
        <v>381.4</v>
      </c>
      <c r="J23" s="120">
        <f t="shared" ref="J23:J28" si="1">I23*C23/1000*20</f>
        <v>152.56</v>
      </c>
    </row>
    <row r="24" spans="1:10" x14ac:dyDescent="0.25">
      <c r="A24" s="117" t="s">
        <v>869</v>
      </c>
      <c r="B24" s="117" t="s">
        <v>394</v>
      </c>
      <c r="C24" s="117">
        <v>20</v>
      </c>
      <c r="D24" s="117" t="s">
        <v>1184</v>
      </c>
      <c r="E24" s="117">
        <v>26665</v>
      </c>
      <c r="F24" s="118" t="s">
        <v>1185</v>
      </c>
      <c r="G24" s="121" t="s">
        <v>1186</v>
      </c>
      <c r="H24" s="119"/>
      <c r="I24" s="117">
        <v>104.1</v>
      </c>
      <c r="J24" s="120">
        <f t="shared" si="1"/>
        <v>41.64</v>
      </c>
    </row>
    <row r="25" spans="1:10" x14ac:dyDescent="0.25">
      <c r="A25" s="117" t="s">
        <v>869</v>
      </c>
      <c r="B25" s="117" t="s">
        <v>399</v>
      </c>
      <c r="C25" s="117">
        <v>20</v>
      </c>
      <c r="D25" s="117" t="s">
        <v>1188</v>
      </c>
      <c r="E25" s="117">
        <v>32442</v>
      </c>
      <c r="F25" s="118" t="s">
        <v>1189</v>
      </c>
      <c r="G25" s="121" t="s">
        <v>1190</v>
      </c>
      <c r="H25" s="119"/>
      <c r="I25" s="117">
        <v>255.7</v>
      </c>
      <c r="J25" s="120">
        <f t="shared" si="1"/>
        <v>102.28</v>
      </c>
    </row>
    <row r="26" spans="1:10" x14ac:dyDescent="0.25">
      <c r="A26" s="117" t="s">
        <v>869</v>
      </c>
      <c r="B26" s="117" t="s">
        <v>404</v>
      </c>
      <c r="C26" s="117">
        <v>20</v>
      </c>
      <c r="D26" s="117" t="s">
        <v>1192</v>
      </c>
      <c r="E26" s="117">
        <v>34212</v>
      </c>
      <c r="F26" s="118" t="s">
        <v>1193</v>
      </c>
      <c r="G26" s="121" t="s">
        <v>1194</v>
      </c>
      <c r="H26" s="119"/>
      <c r="I26" s="117">
        <v>297.5</v>
      </c>
      <c r="J26" s="120">
        <f t="shared" si="1"/>
        <v>119</v>
      </c>
    </row>
    <row r="27" spans="1:10" x14ac:dyDescent="0.25">
      <c r="A27" s="117" t="s">
        <v>869</v>
      </c>
      <c r="B27" s="117" t="s">
        <v>409</v>
      </c>
      <c r="C27" s="117">
        <v>19.899999999999999</v>
      </c>
      <c r="D27" s="117" t="s">
        <v>1196</v>
      </c>
      <c r="E27" s="117">
        <v>20827</v>
      </c>
      <c r="F27" s="118" t="s">
        <v>1197</v>
      </c>
      <c r="G27" s="121" t="s">
        <v>1198</v>
      </c>
      <c r="H27" s="119"/>
      <c r="I27" s="117">
        <v>345.7</v>
      </c>
      <c r="J27" s="120">
        <f t="shared" si="1"/>
        <v>137.58859999999999</v>
      </c>
    </row>
    <row r="28" spans="1:10" x14ac:dyDescent="0.25">
      <c r="A28" s="117" t="s">
        <v>869</v>
      </c>
      <c r="B28" s="117" t="s">
        <v>414</v>
      </c>
      <c r="C28" s="117">
        <v>20</v>
      </c>
      <c r="D28" s="117" t="s">
        <v>1200</v>
      </c>
      <c r="E28" s="117">
        <v>28038</v>
      </c>
      <c r="F28" s="118" t="s">
        <v>1201</v>
      </c>
      <c r="G28" s="121" t="s">
        <v>1202</v>
      </c>
      <c r="H28" s="119"/>
      <c r="I28" s="117">
        <v>281.10000000000002</v>
      </c>
      <c r="J28" s="120">
        <f t="shared" si="1"/>
        <v>112.44</v>
      </c>
    </row>
    <row r="31" spans="1:10" x14ac:dyDescent="0.25">
      <c r="A31" s="7" t="str">
        <f>J1</f>
        <v>MW 1073-14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2548</v>
      </c>
    </row>
    <row r="34" spans="1:49" x14ac:dyDescent="0.25">
      <c r="A34" t="s">
        <v>1709</v>
      </c>
      <c r="B34" s="38">
        <v>42545.166041666664</v>
      </c>
    </row>
    <row r="35" spans="1:49" x14ac:dyDescent="0.25">
      <c r="A35" t="s">
        <v>1710</v>
      </c>
      <c r="B35">
        <v>2405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170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49" x14ac:dyDescent="0.25">
      <c r="A38" t="s">
        <v>1763</v>
      </c>
      <c r="B38" s="6">
        <v>16</v>
      </c>
      <c r="C38" s="6">
        <v>8</v>
      </c>
      <c r="D38" s="6">
        <v>16</v>
      </c>
      <c r="E38" s="6">
        <v>16</v>
      </c>
      <c r="F38" s="6">
        <v>16</v>
      </c>
      <c r="G38" s="6">
        <v>16</v>
      </c>
      <c r="H38" s="6">
        <v>16</v>
      </c>
      <c r="I38" s="6">
        <v>16</v>
      </c>
      <c r="J38" s="6">
        <v>16</v>
      </c>
      <c r="K38" s="6">
        <v>16</v>
      </c>
      <c r="L38" s="6">
        <v>16</v>
      </c>
      <c r="M38" s="6">
        <v>16</v>
      </c>
      <c r="N38" s="6">
        <v>16</v>
      </c>
      <c r="O38" s="6">
        <v>16</v>
      </c>
      <c r="P38" s="6">
        <v>16</v>
      </c>
      <c r="Q38" s="6">
        <v>16</v>
      </c>
      <c r="R38" s="6">
        <v>16</v>
      </c>
      <c r="S38" s="6">
        <v>16</v>
      </c>
      <c r="T38" s="6">
        <v>16</v>
      </c>
      <c r="U38" s="6">
        <v>16</v>
      </c>
      <c r="V38" s="6">
        <v>16</v>
      </c>
      <c r="W38" s="6">
        <v>16</v>
      </c>
      <c r="X38" s="6">
        <v>16</v>
      </c>
      <c r="Y38" s="6">
        <v>16</v>
      </c>
      <c r="Z38" s="6">
        <v>16</v>
      </c>
      <c r="AA38" s="6">
        <v>16</v>
      </c>
      <c r="AB38" s="6">
        <v>14</v>
      </c>
      <c r="AC38" s="6">
        <v>15</v>
      </c>
      <c r="AD38" s="6">
        <v>16</v>
      </c>
      <c r="AE38" s="6">
        <v>16</v>
      </c>
      <c r="AF38" s="6">
        <v>16</v>
      </c>
      <c r="AG38" s="6">
        <v>11</v>
      </c>
      <c r="AH38" s="6">
        <v>16</v>
      </c>
      <c r="AI38" s="6">
        <v>16</v>
      </c>
      <c r="AJ38" s="6">
        <v>16</v>
      </c>
      <c r="AK38" s="6">
        <v>11</v>
      </c>
      <c r="AL38" s="6">
        <v>16</v>
      </c>
      <c r="AM38" s="6">
        <v>14</v>
      </c>
      <c r="AN38" s="6">
        <v>15</v>
      </c>
      <c r="AO38" s="6">
        <v>16</v>
      </c>
      <c r="AP38" s="6">
        <v>16</v>
      </c>
      <c r="AQ38" s="6">
        <v>15</v>
      </c>
      <c r="AR38" s="6">
        <v>13</v>
      </c>
      <c r="AS38" s="6">
        <v>10</v>
      </c>
      <c r="AT38" s="6">
        <v>15</v>
      </c>
      <c r="AU38" s="6">
        <v>15</v>
      </c>
      <c r="AV38" s="6">
        <v>15</v>
      </c>
      <c r="AW38" s="6">
        <v>16</v>
      </c>
    </row>
    <row r="39" spans="1:49" x14ac:dyDescent="0.25">
      <c r="A39" t="s">
        <v>1764</v>
      </c>
      <c r="B39" s="6">
        <v>113.096</v>
      </c>
      <c r="C39" s="6">
        <v>76.281999999999996</v>
      </c>
      <c r="D39" s="6">
        <v>122.286</v>
      </c>
      <c r="E39" s="6">
        <v>110.524</v>
      </c>
      <c r="F39" s="6">
        <v>109.753</v>
      </c>
      <c r="G39" s="6">
        <v>115.788</v>
      </c>
      <c r="H39" s="6">
        <v>67.418999999999997</v>
      </c>
      <c r="I39" s="6">
        <v>161.63999999999999</v>
      </c>
      <c r="J39" s="6">
        <v>86.113</v>
      </c>
      <c r="K39" s="6">
        <v>127.742</v>
      </c>
      <c r="L39" s="6">
        <v>153.61099999999999</v>
      </c>
      <c r="M39" s="6">
        <v>94.787999999999997</v>
      </c>
      <c r="N39" s="6">
        <v>158.822</v>
      </c>
      <c r="O39" s="6">
        <v>66.179000000000002</v>
      </c>
      <c r="P39" s="6">
        <v>79.234999999999999</v>
      </c>
      <c r="Q39" s="6">
        <v>75.861000000000004</v>
      </c>
      <c r="R39" s="6">
        <v>124.318</v>
      </c>
      <c r="S39" s="6">
        <v>109.001</v>
      </c>
      <c r="T39" s="6">
        <v>69.97</v>
      </c>
      <c r="U39" s="6">
        <v>67.337999999999994</v>
      </c>
      <c r="V39" s="6">
        <v>151.673</v>
      </c>
      <c r="W39" s="6">
        <v>87.965000000000003</v>
      </c>
      <c r="X39" s="6">
        <v>175.261</v>
      </c>
      <c r="Y39" s="6">
        <v>107.214</v>
      </c>
      <c r="Z39" s="6">
        <v>123.092</v>
      </c>
      <c r="AA39" s="6">
        <v>93.019000000000005</v>
      </c>
      <c r="AB39" s="6">
        <v>42.314</v>
      </c>
      <c r="AC39" s="6">
        <v>114.19199999999999</v>
      </c>
      <c r="AD39" s="6">
        <v>92.010999999999996</v>
      </c>
      <c r="AE39" s="6">
        <v>129.203</v>
      </c>
      <c r="AF39" s="6">
        <v>156.72499999999999</v>
      </c>
      <c r="AG39" s="6">
        <v>49.244999999999997</v>
      </c>
      <c r="AH39" s="6">
        <v>99.040999999999997</v>
      </c>
      <c r="AI39" s="6">
        <v>64.326999999999998</v>
      </c>
      <c r="AJ39" s="6">
        <v>68.331000000000003</v>
      </c>
      <c r="AK39" s="6">
        <v>61.17</v>
      </c>
      <c r="AL39" s="6">
        <v>42.302</v>
      </c>
      <c r="AM39" s="6">
        <v>92.149000000000001</v>
      </c>
      <c r="AN39" s="6">
        <v>155.02699999999999</v>
      </c>
      <c r="AO39" s="6">
        <v>123.206</v>
      </c>
      <c r="AP39" s="6">
        <v>147.74199999999999</v>
      </c>
      <c r="AQ39" s="6">
        <v>95.561000000000007</v>
      </c>
      <c r="AR39" s="6">
        <v>140.5</v>
      </c>
      <c r="AS39" s="6">
        <v>73.725999999999999</v>
      </c>
      <c r="AT39" s="6">
        <v>140.471</v>
      </c>
      <c r="AU39" s="6">
        <v>100.226</v>
      </c>
      <c r="AV39" s="6">
        <v>122.06699999999999</v>
      </c>
      <c r="AW39" s="6">
        <v>129.59299999999999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2549</v>
      </c>
    </row>
    <row r="42" spans="1:49" x14ac:dyDescent="0.25">
      <c r="A42" t="s">
        <v>1709</v>
      </c>
      <c r="B42" s="38">
        <v>42545.167083333334</v>
      </c>
    </row>
    <row r="43" spans="1:49" x14ac:dyDescent="0.25">
      <c r="A43" t="s">
        <v>1710</v>
      </c>
      <c r="B43">
        <v>2415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16</v>
      </c>
      <c r="C46" s="6">
        <v>0</v>
      </c>
      <c r="D46" s="6">
        <v>15</v>
      </c>
      <c r="E46" s="6">
        <v>16</v>
      </c>
      <c r="F46" s="6">
        <v>16</v>
      </c>
      <c r="G46" s="6">
        <v>16</v>
      </c>
      <c r="H46" s="6">
        <v>16</v>
      </c>
      <c r="I46" s="6">
        <v>16</v>
      </c>
      <c r="J46" s="6">
        <v>16</v>
      </c>
      <c r="K46" s="6">
        <v>16</v>
      </c>
      <c r="L46" s="6">
        <v>16</v>
      </c>
      <c r="M46" s="6">
        <v>16</v>
      </c>
      <c r="N46" s="6">
        <v>16</v>
      </c>
      <c r="O46" s="6">
        <v>16</v>
      </c>
      <c r="P46" s="6">
        <v>16</v>
      </c>
      <c r="Q46" s="6">
        <v>16</v>
      </c>
      <c r="R46" s="6">
        <v>16</v>
      </c>
      <c r="S46" s="6">
        <v>16</v>
      </c>
      <c r="T46" s="6">
        <v>16</v>
      </c>
      <c r="U46" s="6">
        <v>16</v>
      </c>
      <c r="V46" s="6">
        <v>16</v>
      </c>
      <c r="W46" s="6">
        <v>16</v>
      </c>
      <c r="X46" s="6">
        <v>16</v>
      </c>
      <c r="Y46" s="6">
        <v>16</v>
      </c>
      <c r="Z46" s="6">
        <v>16</v>
      </c>
      <c r="AA46" s="6">
        <v>0</v>
      </c>
      <c r="AB46" s="6">
        <v>14</v>
      </c>
      <c r="AC46" s="6">
        <v>15</v>
      </c>
      <c r="AD46" s="6">
        <v>16</v>
      </c>
      <c r="AE46" s="6">
        <v>16</v>
      </c>
      <c r="AF46" s="6">
        <v>16</v>
      </c>
      <c r="AG46" s="6">
        <v>12</v>
      </c>
      <c r="AH46" s="6">
        <v>16</v>
      </c>
      <c r="AI46" s="6">
        <v>12</v>
      </c>
      <c r="AJ46" s="6">
        <v>16</v>
      </c>
      <c r="AK46" s="6">
        <v>11</v>
      </c>
      <c r="AL46" s="6">
        <v>16</v>
      </c>
      <c r="AM46" s="6">
        <v>14</v>
      </c>
      <c r="AN46" s="6">
        <v>15</v>
      </c>
      <c r="AO46" s="6">
        <v>16</v>
      </c>
      <c r="AP46" s="6">
        <v>0</v>
      </c>
      <c r="AQ46" s="6">
        <v>0</v>
      </c>
      <c r="AR46" s="6">
        <v>12</v>
      </c>
      <c r="AS46" s="6">
        <v>10</v>
      </c>
      <c r="AT46" s="6">
        <v>15</v>
      </c>
      <c r="AU46" s="6">
        <v>15</v>
      </c>
      <c r="AV46" s="6">
        <v>15</v>
      </c>
      <c r="AW46" s="6">
        <v>16</v>
      </c>
    </row>
    <row r="47" spans="1:49" x14ac:dyDescent="0.25">
      <c r="A47" t="s">
        <v>1764</v>
      </c>
      <c r="B47" s="6">
        <v>102.429</v>
      </c>
      <c r="C47" s="6">
        <v>0</v>
      </c>
      <c r="D47" s="6">
        <v>40.491999999999997</v>
      </c>
      <c r="E47" s="6">
        <v>73.876999999999995</v>
      </c>
      <c r="F47" s="6">
        <v>76.474000000000004</v>
      </c>
      <c r="G47" s="6">
        <v>104.688</v>
      </c>
      <c r="H47" s="6">
        <v>62.026000000000003</v>
      </c>
      <c r="I47" s="6">
        <v>162.51400000000001</v>
      </c>
      <c r="J47" s="6">
        <v>67.944000000000003</v>
      </c>
      <c r="K47" s="6">
        <v>104.66800000000001</v>
      </c>
      <c r="L47" s="6">
        <v>157.41300000000001</v>
      </c>
      <c r="M47" s="6">
        <v>85.820999999999998</v>
      </c>
      <c r="N47" s="6">
        <v>141.012</v>
      </c>
      <c r="O47" s="6">
        <v>90.846000000000004</v>
      </c>
      <c r="P47" s="6">
        <v>54.085000000000001</v>
      </c>
      <c r="Q47" s="6">
        <v>88.05</v>
      </c>
      <c r="R47" s="6">
        <v>92.248000000000005</v>
      </c>
      <c r="S47" s="6">
        <v>109.947</v>
      </c>
      <c r="T47" s="6">
        <v>64.921999999999997</v>
      </c>
      <c r="U47" s="6">
        <v>47.103999999999999</v>
      </c>
      <c r="V47" s="6">
        <v>120.925</v>
      </c>
      <c r="W47" s="6">
        <v>71.5</v>
      </c>
      <c r="X47" s="6">
        <v>155.489</v>
      </c>
      <c r="Y47" s="6">
        <v>104.72499999999999</v>
      </c>
      <c r="Z47" s="6">
        <v>335.45</v>
      </c>
      <c r="AA47" s="6">
        <v>0</v>
      </c>
      <c r="AB47" s="6">
        <v>65.447999999999993</v>
      </c>
      <c r="AC47" s="6">
        <v>62.040999999999997</v>
      </c>
      <c r="AD47" s="6">
        <v>52.587000000000003</v>
      </c>
      <c r="AE47" s="6">
        <v>123.764</v>
      </c>
      <c r="AF47" s="6">
        <v>92.16</v>
      </c>
      <c r="AG47" s="6">
        <v>42.113999999999997</v>
      </c>
      <c r="AH47" s="6">
        <v>254.21600000000001</v>
      </c>
      <c r="AI47" s="6">
        <v>20.678999999999998</v>
      </c>
      <c r="AJ47" s="6">
        <v>106.295</v>
      </c>
      <c r="AK47" s="6">
        <v>53.143000000000001</v>
      </c>
      <c r="AL47" s="6">
        <v>82.382000000000005</v>
      </c>
      <c r="AM47" s="6">
        <v>86.194999999999993</v>
      </c>
      <c r="AN47" s="6">
        <v>89.613</v>
      </c>
      <c r="AO47" s="6">
        <v>137.411</v>
      </c>
      <c r="AP47" s="6">
        <v>0</v>
      </c>
      <c r="AQ47" s="6">
        <v>0</v>
      </c>
      <c r="AR47" s="6">
        <v>74.429000000000002</v>
      </c>
      <c r="AS47" s="6">
        <v>72.444999999999993</v>
      </c>
      <c r="AT47" s="6">
        <v>101.867</v>
      </c>
      <c r="AU47" s="6">
        <v>105.872</v>
      </c>
      <c r="AV47" s="6">
        <v>111.208</v>
      </c>
      <c r="AW47" s="6">
        <v>130.62899999999999</v>
      </c>
    </row>
    <row r="49" spans="1:49" x14ac:dyDescent="0.25">
      <c r="A49" s="7" t="str">
        <f>J2</f>
        <v>MW 1073-18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2550</v>
      </c>
    </row>
    <row r="52" spans="1:49" x14ac:dyDescent="0.25">
      <c r="A52" t="s">
        <v>1709</v>
      </c>
      <c r="B52" s="38">
        <v>42545.161296296297</v>
      </c>
    </row>
    <row r="53" spans="1:49" x14ac:dyDescent="0.25">
      <c r="A53" t="s">
        <v>1710</v>
      </c>
      <c r="B53">
        <v>2409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16</v>
      </c>
      <c r="C56" s="6">
        <v>16</v>
      </c>
      <c r="D56" s="6">
        <v>16</v>
      </c>
      <c r="E56" s="6">
        <v>16</v>
      </c>
      <c r="F56" s="6">
        <v>16</v>
      </c>
      <c r="G56" s="6">
        <v>16</v>
      </c>
      <c r="H56" s="6">
        <v>16</v>
      </c>
      <c r="I56" s="6">
        <v>16</v>
      </c>
      <c r="J56" s="6">
        <v>12</v>
      </c>
      <c r="K56" s="6">
        <v>16</v>
      </c>
      <c r="L56" s="6">
        <v>16</v>
      </c>
      <c r="M56" s="6">
        <v>16</v>
      </c>
      <c r="N56" s="6">
        <v>15</v>
      </c>
      <c r="O56" s="6">
        <v>16</v>
      </c>
      <c r="P56" s="6">
        <v>16</v>
      </c>
      <c r="Q56" s="6">
        <v>16</v>
      </c>
      <c r="R56" s="6">
        <v>16</v>
      </c>
      <c r="S56" s="6">
        <v>16</v>
      </c>
      <c r="T56" s="6">
        <v>16</v>
      </c>
      <c r="U56" s="6">
        <v>16</v>
      </c>
      <c r="V56" s="6">
        <v>16</v>
      </c>
      <c r="W56" s="6">
        <v>16</v>
      </c>
      <c r="X56" s="6">
        <v>16</v>
      </c>
      <c r="Y56" s="6">
        <v>16</v>
      </c>
      <c r="Z56" s="6">
        <v>16</v>
      </c>
      <c r="AA56" s="6">
        <v>16</v>
      </c>
      <c r="AB56" s="6">
        <v>16</v>
      </c>
      <c r="AC56" s="6">
        <v>16</v>
      </c>
      <c r="AD56" s="6">
        <v>16</v>
      </c>
      <c r="AE56" s="6">
        <v>16</v>
      </c>
      <c r="AF56" s="6">
        <v>16</v>
      </c>
      <c r="AG56" s="6">
        <v>16</v>
      </c>
      <c r="AH56" s="6">
        <v>15</v>
      </c>
      <c r="AI56" s="6">
        <v>16</v>
      </c>
      <c r="AJ56" s="6">
        <v>16</v>
      </c>
      <c r="AK56" s="6">
        <v>16</v>
      </c>
      <c r="AL56" s="6">
        <v>16</v>
      </c>
      <c r="AM56" s="6">
        <v>15</v>
      </c>
      <c r="AN56" s="6">
        <v>16</v>
      </c>
      <c r="AO56" s="6">
        <v>16</v>
      </c>
      <c r="AP56" s="6">
        <v>16</v>
      </c>
      <c r="AQ56" s="6">
        <v>16</v>
      </c>
      <c r="AR56" s="6">
        <v>16</v>
      </c>
      <c r="AS56" s="6">
        <v>16</v>
      </c>
      <c r="AT56" s="6">
        <v>15</v>
      </c>
      <c r="AU56" s="6">
        <v>16</v>
      </c>
      <c r="AV56" s="6">
        <v>16</v>
      </c>
      <c r="AW56" s="6">
        <v>16</v>
      </c>
    </row>
    <row r="57" spans="1:49" x14ac:dyDescent="0.25">
      <c r="A57" t="s">
        <v>1764</v>
      </c>
      <c r="B57" s="6">
        <v>136.733</v>
      </c>
      <c r="C57" s="6">
        <v>76.498000000000005</v>
      </c>
      <c r="D57" s="6">
        <v>67.343999999999994</v>
      </c>
      <c r="E57" s="6">
        <v>67.373999999999995</v>
      </c>
      <c r="F57" s="6">
        <v>85.962000000000003</v>
      </c>
      <c r="G57" s="6">
        <v>110.581</v>
      </c>
      <c r="H57" s="6">
        <v>65.097999999999999</v>
      </c>
      <c r="I57" s="6">
        <v>89.266999999999996</v>
      </c>
      <c r="J57" s="6">
        <v>63.8</v>
      </c>
      <c r="K57" s="6">
        <v>191.43700000000001</v>
      </c>
      <c r="L57" s="6">
        <v>126.625</v>
      </c>
      <c r="M57" s="6">
        <v>89.941000000000003</v>
      </c>
      <c r="N57" s="6">
        <v>105.803</v>
      </c>
      <c r="O57" s="6">
        <v>89.228999999999999</v>
      </c>
      <c r="P57" s="6">
        <v>83.421999999999997</v>
      </c>
      <c r="Q57" s="6">
        <v>115.46899999999999</v>
      </c>
      <c r="R57" s="6">
        <v>125.761</v>
      </c>
      <c r="S57" s="6">
        <v>120.495</v>
      </c>
      <c r="T57" s="6">
        <v>132.62799999999999</v>
      </c>
      <c r="U57" s="6">
        <v>136.70099999999999</v>
      </c>
      <c r="V57" s="6">
        <v>100.747</v>
      </c>
      <c r="W57" s="6">
        <v>167.78</v>
      </c>
      <c r="X57" s="6">
        <v>111.88800000000001</v>
      </c>
      <c r="Y57" s="6">
        <v>79.183999999999997</v>
      </c>
      <c r="Z57" s="6">
        <v>149.696</v>
      </c>
      <c r="AA57" s="6">
        <v>88.32</v>
      </c>
      <c r="AB57" s="6">
        <v>111.901</v>
      </c>
      <c r="AC57" s="6">
        <v>157.995</v>
      </c>
      <c r="AD57" s="6">
        <v>93.953999999999994</v>
      </c>
      <c r="AE57" s="6">
        <v>92.966999999999999</v>
      </c>
      <c r="AF57" s="6">
        <v>105.895</v>
      </c>
      <c r="AG57" s="6">
        <v>140.93600000000001</v>
      </c>
      <c r="AH57" s="6">
        <v>113.313</v>
      </c>
      <c r="AI57" s="6">
        <v>105.149</v>
      </c>
      <c r="AJ57" s="6">
        <v>115.66500000000001</v>
      </c>
      <c r="AK57" s="6">
        <v>118.994</v>
      </c>
      <c r="AL57" s="6">
        <v>137.46700000000001</v>
      </c>
      <c r="AM57" s="6">
        <v>105.25700000000001</v>
      </c>
      <c r="AN57" s="6">
        <v>101.083</v>
      </c>
      <c r="AO57" s="6">
        <v>95.23</v>
      </c>
      <c r="AP57" s="6">
        <v>79.430000000000007</v>
      </c>
      <c r="AQ57" s="6">
        <v>64.194000000000003</v>
      </c>
      <c r="AR57" s="6">
        <v>49.335000000000001</v>
      </c>
      <c r="AS57" s="6">
        <v>101.36499999999999</v>
      </c>
      <c r="AT57" s="6">
        <v>88.515000000000001</v>
      </c>
      <c r="AU57" s="6">
        <v>92.304000000000002</v>
      </c>
      <c r="AV57" s="6">
        <v>83.028999999999996</v>
      </c>
      <c r="AW57" s="6">
        <v>100.979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2551</v>
      </c>
    </row>
    <row r="60" spans="1:49" x14ac:dyDescent="0.25">
      <c r="A60" t="s">
        <v>1709</v>
      </c>
      <c r="B60" s="38">
        <v>42545.162708333337</v>
      </c>
    </row>
    <row r="61" spans="1:49" x14ac:dyDescent="0.25">
      <c r="A61" t="s">
        <v>1710</v>
      </c>
      <c r="B61">
        <v>2402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16</v>
      </c>
      <c r="C64" s="6">
        <v>0</v>
      </c>
      <c r="D64" s="6">
        <v>9</v>
      </c>
      <c r="E64" s="6">
        <v>16</v>
      </c>
      <c r="F64" s="6">
        <v>15</v>
      </c>
      <c r="G64" s="6">
        <v>16</v>
      </c>
      <c r="H64" s="6">
        <v>16</v>
      </c>
      <c r="I64" s="6">
        <v>16</v>
      </c>
      <c r="J64" s="6">
        <v>10</v>
      </c>
      <c r="K64" s="6">
        <v>16</v>
      </c>
      <c r="L64" s="6">
        <v>16</v>
      </c>
      <c r="M64" s="6">
        <v>16</v>
      </c>
      <c r="N64" s="6">
        <v>15</v>
      </c>
      <c r="O64" s="6">
        <v>16</v>
      </c>
      <c r="P64" s="6">
        <v>16</v>
      </c>
      <c r="Q64" s="6">
        <v>16</v>
      </c>
      <c r="R64" s="6">
        <v>16</v>
      </c>
      <c r="S64" s="6">
        <v>16</v>
      </c>
      <c r="T64" s="6">
        <v>16</v>
      </c>
      <c r="U64" s="6">
        <v>16</v>
      </c>
      <c r="V64" s="6">
        <v>16</v>
      </c>
      <c r="W64" s="6">
        <v>16</v>
      </c>
      <c r="X64" s="6">
        <v>16</v>
      </c>
      <c r="Y64" s="6">
        <v>16</v>
      </c>
      <c r="Z64" s="6">
        <v>16</v>
      </c>
      <c r="AA64" s="6">
        <v>16</v>
      </c>
      <c r="AB64" s="6">
        <v>16</v>
      </c>
      <c r="AC64" s="6">
        <v>16</v>
      </c>
      <c r="AD64" s="6">
        <v>16</v>
      </c>
      <c r="AE64" s="6">
        <v>16</v>
      </c>
      <c r="AF64" s="6">
        <v>16</v>
      </c>
      <c r="AG64" s="6">
        <v>16</v>
      </c>
      <c r="AH64" s="6">
        <v>16</v>
      </c>
      <c r="AI64" s="6">
        <v>16</v>
      </c>
      <c r="AJ64" s="6">
        <v>16</v>
      </c>
      <c r="AK64" s="6">
        <v>16</v>
      </c>
      <c r="AL64" s="6">
        <v>16</v>
      </c>
      <c r="AM64" s="6">
        <v>15</v>
      </c>
      <c r="AN64" s="6">
        <v>16</v>
      </c>
      <c r="AO64" s="6">
        <v>16</v>
      </c>
      <c r="AP64" s="6">
        <v>0</v>
      </c>
      <c r="AQ64" s="6">
        <v>7</v>
      </c>
      <c r="AR64" s="6">
        <v>16</v>
      </c>
      <c r="AS64" s="6">
        <v>16</v>
      </c>
      <c r="AT64" s="6">
        <v>15</v>
      </c>
      <c r="AU64" s="6">
        <v>16</v>
      </c>
      <c r="AV64" s="6">
        <v>16</v>
      </c>
      <c r="AW64" s="6">
        <v>16</v>
      </c>
    </row>
    <row r="65" spans="1:49" x14ac:dyDescent="0.25">
      <c r="A65" t="s">
        <v>1764</v>
      </c>
      <c r="B65" s="6">
        <v>123.46</v>
      </c>
      <c r="C65" s="6">
        <v>0</v>
      </c>
      <c r="D65" s="6">
        <v>29.236999999999998</v>
      </c>
      <c r="E65" s="6">
        <v>56.533999999999999</v>
      </c>
      <c r="F65" s="6">
        <v>84.308000000000007</v>
      </c>
      <c r="G65" s="6">
        <v>94.334000000000003</v>
      </c>
      <c r="H65" s="6">
        <v>54.140999999999998</v>
      </c>
      <c r="I65" s="6">
        <v>70.721000000000004</v>
      </c>
      <c r="J65" s="6">
        <v>63.49</v>
      </c>
      <c r="K65" s="6">
        <v>177.864</v>
      </c>
      <c r="L65" s="6">
        <v>126.10899999999999</v>
      </c>
      <c r="M65" s="6">
        <v>96.744</v>
      </c>
      <c r="N65" s="6">
        <v>100.13200000000001</v>
      </c>
      <c r="O65" s="6">
        <v>74.858000000000004</v>
      </c>
      <c r="P65" s="6">
        <v>77.424999999999997</v>
      </c>
      <c r="Q65" s="6">
        <v>97.376999999999995</v>
      </c>
      <c r="R65" s="6">
        <v>106.542</v>
      </c>
      <c r="S65" s="6">
        <v>129.45599999999999</v>
      </c>
      <c r="T65" s="6">
        <v>137.08099999999999</v>
      </c>
      <c r="U65" s="6">
        <v>95.838999999999999</v>
      </c>
      <c r="V65" s="6">
        <v>55.368000000000002</v>
      </c>
      <c r="W65" s="6">
        <v>144.364</v>
      </c>
      <c r="X65" s="6">
        <v>99.436999999999998</v>
      </c>
      <c r="Y65" s="6">
        <v>85.731999999999999</v>
      </c>
      <c r="Z65" s="6">
        <v>491.89299999999997</v>
      </c>
      <c r="AA65" s="6">
        <v>43.244</v>
      </c>
      <c r="AB65" s="6">
        <v>82.528000000000006</v>
      </c>
      <c r="AC65" s="6">
        <v>118.887</v>
      </c>
      <c r="AD65" s="6">
        <v>73.790000000000006</v>
      </c>
      <c r="AE65" s="6">
        <v>64.097999999999999</v>
      </c>
      <c r="AF65" s="6">
        <v>119.315</v>
      </c>
      <c r="AG65" s="6">
        <v>130.79900000000001</v>
      </c>
      <c r="AH65" s="6">
        <v>240.495</v>
      </c>
      <c r="AI65" s="6">
        <v>36.058999999999997</v>
      </c>
      <c r="AJ65" s="6">
        <v>162.071</v>
      </c>
      <c r="AK65" s="6">
        <v>103.85899999999999</v>
      </c>
      <c r="AL65" s="6">
        <v>71.844999999999999</v>
      </c>
      <c r="AM65" s="6">
        <v>100.874</v>
      </c>
      <c r="AN65" s="6">
        <v>85.558000000000007</v>
      </c>
      <c r="AO65" s="6">
        <v>82.867999999999995</v>
      </c>
      <c r="AP65" s="6">
        <v>0</v>
      </c>
      <c r="AQ65" s="6">
        <v>9.4280000000000008</v>
      </c>
      <c r="AR65" s="6">
        <v>49.606999999999999</v>
      </c>
      <c r="AS65" s="6">
        <v>85.144999999999996</v>
      </c>
      <c r="AT65" s="6">
        <v>79.701999999999998</v>
      </c>
      <c r="AU65" s="6">
        <v>80.093000000000004</v>
      </c>
      <c r="AV65" s="6">
        <v>70.433000000000007</v>
      </c>
      <c r="AW65" s="6">
        <v>95.241</v>
      </c>
    </row>
    <row r="67" spans="1:49" x14ac:dyDescent="0.25">
      <c r="A67" s="7" t="str">
        <f>J3</f>
        <v>MW 1076-44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2552</v>
      </c>
    </row>
    <row r="70" spans="1:49" x14ac:dyDescent="0.25">
      <c r="A70" t="s">
        <v>1709</v>
      </c>
      <c r="B70" s="38">
        <v>42545.163854166669</v>
      </c>
    </row>
    <row r="71" spans="1:49" x14ac:dyDescent="0.25">
      <c r="A71" t="s">
        <v>1710</v>
      </c>
      <c r="B71">
        <v>2430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15</v>
      </c>
      <c r="C74" s="6">
        <v>16</v>
      </c>
      <c r="D74" s="6">
        <v>16</v>
      </c>
      <c r="E74" s="6">
        <v>16</v>
      </c>
      <c r="F74" s="6">
        <v>16</v>
      </c>
      <c r="G74" s="6">
        <v>16</v>
      </c>
      <c r="H74" s="6">
        <v>16</v>
      </c>
      <c r="I74" s="6">
        <v>16</v>
      </c>
      <c r="J74" s="6">
        <v>16</v>
      </c>
      <c r="K74" s="6">
        <v>16</v>
      </c>
      <c r="L74" s="6">
        <v>16</v>
      </c>
      <c r="M74" s="6">
        <v>16</v>
      </c>
      <c r="N74" s="6">
        <v>16</v>
      </c>
      <c r="O74" s="6">
        <v>16</v>
      </c>
      <c r="P74" s="6">
        <v>16</v>
      </c>
      <c r="Q74" s="6">
        <v>16</v>
      </c>
      <c r="R74" s="6">
        <v>16</v>
      </c>
      <c r="S74" s="6">
        <v>16</v>
      </c>
      <c r="T74" s="6">
        <v>16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16</v>
      </c>
      <c r="AA74" s="6">
        <v>16</v>
      </c>
      <c r="AB74" s="6">
        <v>16</v>
      </c>
      <c r="AC74" s="6">
        <v>16</v>
      </c>
      <c r="AD74" s="6">
        <v>16</v>
      </c>
      <c r="AE74" s="6">
        <v>16</v>
      </c>
      <c r="AF74" s="6">
        <v>16</v>
      </c>
      <c r="AG74" s="6">
        <v>16</v>
      </c>
      <c r="AH74" s="6">
        <v>16</v>
      </c>
      <c r="AI74" s="6">
        <v>16</v>
      </c>
      <c r="AJ74" s="6">
        <v>16</v>
      </c>
      <c r="AK74" s="6">
        <v>16</v>
      </c>
      <c r="AL74" s="6">
        <v>16</v>
      </c>
      <c r="AM74" s="6">
        <v>16</v>
      </c>
      <c r="AN74" s="6">
        <v>7</v>
      </c>
      <c r="AO74" s="6">
        <v>16</v>
      </c>
      <c r="AP74" s="6">
        <v>16</v>
      </c>
      <c r="AQ74" s="6">
        <v>16</v>
      </c>
      <c r="AR74" s="6">
        <v>16</v>
      </c>
      <c r="AS74" s="6">
        <v>16</v>
      </c>
      <c r="AT74" s="6">
        <v>16</v>
      </c>
      <c r="AU74" s="6">
        <v>16</v>
      </c>
      <c r="AV74" s="6">
        <v>16</v>
      </c>
      <c r="AW74" s="6">
        <v>16</v>
      </c>
    </row>
    <row r="75" spans="1:49" x14ac:dyDescent="0.25">
      <c r="A75" t="s">
        <v>1764</v>
      </c>
      <c r="B75" s="6">
        <v>51.207000000000001</v>
      </c>
      <c r="C75" s="6">
        <v>74.762</v>
      </c>
      <c r="D75" s="6">
        <v>61.232999999999997</v>
      </c>
      <c r="E75" s="6">
        <v>103.33799999999999</v>
      </c>
      <c r="F75" s="6">
        <v>69.064999999999998</v>
      </c>
      <c r="G75" s="6">
        <v>86.849000000000004</v>
      </c>
      <c r="H75" s="6">
        <v>71.037000000000006</v>
      </c>
      <c r="I75" s="6">
        <v>44.207999999999998</v>
      </c>
      <c r="J75" s="6">
        <v>127.58199999999999</v>
      </c>
      <c r="K75" s="6">
        <v>106.191</v>
      </c>
      <c r="L75" s="6">
        <v>89.534999999999997</v>
      </c>
      <c r="M75" s="6">
        <v>72.355000000000004</v>
      </c>
      <c r="N75" s="6">
        <v>125.73099999999999</v>
      </c>
      <c r="O75" s="6">
        <v>46.58</v>
      </c>
      <c r="P75" s="6">
        <v>67.406999999999996</v>
      </c>
      <c r="Q75" s="6">
        <v>54.972000000000001</v>
      </c>
      <c r="R75" s="6">
        <v>72.488</v>
      </c>
      <c r="S75" s="6">
        <v>77.414000000000001</v>
      </c>
      <c r="T75" s="6">
        <v>95.593000000000004</v>
      </c>
      <c r="U75" s="6">
        <v>64.738</v>
      </c>
      <c r="V75" s="6">
        <v>95.96</v>
      </c>
      <c r="W75" s="6">
        <v>59.444000000000003</v>
      </c>
      <c r="X75" s="6">
        <v>94.4</v>
      </c>
      <c r="Y75" s="6">
        <v>63.14</v>
      </c>
      <c r="Z75" s="6">
        <v>136.05600000000001</v>
      </c>
      <c r="AA75" s="6">
        <v>70.185000000000002</v>
      </c>
      <c r="AB75" s="6">
        <v>112.843</v>
      </c>
      <c r="AC75" s="6">
        <v>61.341000000000001</v>
      </c>
      <c r="AD75" s="6">
        <v>77.066000000000003</v>
      </c>
      <c r="AE75" s="6">
        <v>178.81899999999999</v>
      </c>
      <c r="AF75" s="6">
        <v>101.96899999999999</v>
      </c>
      <c r="AG75" s="6">
        <v>66.137</v>
      </c>
      <c r="AH75" s="6">
        <v>91.096000000000004</v>
      </c>
      <c r="AI75" s="6">
        <v>104.279</v>
      </c>
      <c r="AJ75" s="6">
        <v>90.531000000000006</v>
      </c>
      <c r="AK75" s="6">
        <v>127.264</v>
      </c>
      <c r="AL75" s="6">
        <v>67.048000000000002</v>
      </c>
      <c r="AM75" s="6">
        <v>84.576999999999998</v>
      </c>
      <c r="AN75" s="6">
        <v>22.507999999999999</v>
      </c>
      <c r="AO75" s="6">
        <v>97.561999999999998</v>
      </c>
      <c r="AP75" s="6">
        <v>130.715</v>
      </c>
      <c r="AQ75" s="6">
        <v>58.127000000000002</v>
      </c>
      <c r="AR75" s="6">
        <v>84.81</v>
      </c>
      <c r="AS75" s="6">
        <v>111.651</v>
      </c>
      <c r="AT75" s="6">
        <v>103.17400000000001</v>
      </c>
      <c r="AU75" s="6">
        <v>102.878</v>
      </c>
      <c r="AV75" s="6">
        <v>98.617000000000004</v>
      </c>
      <c r="AW75" s="6">
        <v>65.064999999999998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2553</v>
      </c>
    </row>
    <row r="78" spans="1:49" x14ac:dyDescent="0.25">
      <c r="A78" t="s">
        <v>1709</v>
      </c>
      <c r="B78" s="38">
        <v>42545.164884259262</v>
      </c>
    </row>
    <row r="79" spans="1:49" x14ac:dyDescent="0.25">
      <c r="A79" t="s">
        <v>1710</v>
      </c>
      <c r="B79">
        <v>2403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15</v>
      </c>
      <c r="C82" s="6">
        <v>0</v>
      </c>
      <c r="D82" s="6">
        <v>11</v>
      </c>
      <c r="E82" s="6">
        <v>16</v>
      </c>
      <c r="F82" s="6">
        <v>16</v>
      </c>
      <c r="G82" s="6">
        <v>16</v>
      </c>
      <c r="H82" s="6">
        <v>16</v>
      </c>
      <c r="I82" s="6">
        <v>16</v>
      </c>
      <c r="J82" s="6">
        <v>16</v>
      </c>
      <c r="K82" s="6">
        <v>16</v>
      </c>
      <c r="L82" s="6">
        <v>16</v>
      </c>
      <c r="M82" s="6">
        <v>16</v>
      </c>
      <c r="N82" s="6">
        <v>16</v>
      </c>
      <c r="O82" s="6">
        <v>16</v>
      </c>
      <c r="P82" s="6">
        <v>16</v>
      </c>
      <c r="Q82" s="6">
        <v>16</v>
      </c>
      <c r="R82" s="6">
        <v>16</v>
      </c>
      <c r="S82" s="6">
        <v>16</v>
      </c>
      <c r="T82" s="6">
        <v>16</v>
      </c>
      <c r="U82" s="6">
        <v>16</v>
      </c>
      <c r="V82" s="6">
        <v>16</v>
      </c>
      <c r="W82" s="6">
        <v>16</v>
      </c>
      <c r="X82" s="6">
        <v>16</v>
      </c>
      <c r="Y82" s="6">
        <v>16</v>
      </c>
      <c r="Z82" s="6">
        <v>16</v>
      </c>
      <c r="AA82" s="6">
        <v>16</v>
      </c>
      <c r="AB82" s="6">
        <v>16</v>
      </c>
      <c r="AC82" s="6">
        <v>16</v>
      </c>
      <c r="AD82" s="6">
        <v>16</v>
      </c>
      <c r="AE82" s="6">
        <v>16</v>
      </c>
      <c r="AF82" s="6">
        <v>16</v>
      </c>
      <c r="AG82" s="6">
        <v>15</v>
      </c>
      <c r="AH82" s="6">
        <v>16</v>
      </c>
      <c r="AI82" s="6">
        <v>16</v>
      </c>
      <c r="AJ82" s="6">
        <v>16</v>
      </c>
      <c r="AK82" s="6">
        <v>16</v>
      </c>
      <c r="AL82" s="6">
        <v>16</v>
      </c>
      <c r="AM82" s="6">
        <v>16</v>
      </c>
      <c r="AN82" s="6">
        <v>7</v>
      </c>
      <c r="AO82" s="6">
        <v>16</v>
      </c>
      <c r="AP82" s="6">
        <v>0</v>
      </c>
      <c r="AQ82" s="6">
        <v>0</v>
      </c>
      <c r="AR82" s="6">
        <v>15</v>
      </c>
      <c r="AS82" s="6">
        <v>16</v>
      </c>
      <c r="AT82" s="6">
        <v>16</v>
      </c>
      <c r="AU82" s="6">
        <v>16</v>
      </c>
      <c r="AV82" s="6">
        <v>16</v>
      </c>
      <c r="AW82" s="6">
        <v>16</v>
      </c>
    </row>
    <row r="83" spans="1:49" x14ac:dyDescent="0.25">
      <c r="A83" t="s">
        <v>1764</v>
      </c>
      <c r="B83" s="6">
        <v>57.831000000000003</v>
      </c>
      <c r="C83" s="6">
        <v>0</v>
      </c>
      <c r="D83" s="6">
        <v>8.2439999999999998</v>
      </c>
      <c r="E83" s="6">
        <v>64.519000000000005</v>
      </c>
      <c r="F83" s="6">
        <v>51.64</v>
      </c>
      <c r="G83" s="6">
        <v>110.905</v>
      </c>
      <c r="H83" s="6">
        <v>73.221000000000004</v>
      </c>
      <c r="I83" s="6">
        <v>44.667999999999999</v>
      </c>
      <c r="J83" s="6">
        <v>132.077</v>
      </c>
      <c r="K83" s="6">
        <v>120.82599999999999</v>
      </c>
      <c r="L83" s="6">
        <v>95.144000000000005</v>
      </c>
      <c r="M83" s="6">
        <v>42.898000000000003</v>
      </c>
      <c r="N83" s="6">
        <v>152.43100000000001</v>
      </c>
      <c r="O83" s="6">
        <v>56.363999999999997</v>
      </c>
      <c r="P83" s="6">
        <v>43.225999999999999</v>
      </c>
      <c r="Q83" s="6">
        <v>45.819000000000003</v>
      </c>
      <c r="R83" s="6">
        <v>59.259</v>
      </c>
      <c r="S83" s="6">
        <v>79.268000000000001</v>
      </c>
      <c r="T83" s="6">
        <v>106.73699999999999</v>
      </c>
      <c r="U83" s="6">
        <v>64.572000000000003</v>
      </c>
      <c r="V83" s="6">
        <v>57.26</v>
      </c>
      <c r="W83" s="6">
        <v>47.704000000000001</v>
      </c>
      <c r="X83" s="6">
        <v>89.915999999999997</v>
      </c>
      <c r="Y83" s="6">
        <v>75.643000000000001</v>
      </c>
      <c r="Z83" s="6">
        <v>409.46499999999997</v>
      </c>
      <c r="AA83" s="6">
        <v>80.364999999999995</v>
      </c>
      <c r="AB83" s="6">
        <v>141.97999999999999</v>
      </c>
      <c r="AC83" s="6">
        <v>40.982999999999997</v>
      </c>
      <c r="AD83" s="6">
        <v>69.641000000000005</v>
      </c>
      <c r="AE83" s="6">
        <v>166.601</v>
      </c>
      <c r="AF83" s="6">
        <v>73.683000000000007</v>
      </c>
      <c r="AG83" s="6">
        <v>62.161999999999999</v>
      </c>
      <c r="AH83" s="6">
        <v>312.80900000000003</v>
      </c>
      <c r="AI83" s="6">
        <v>27.867999999999999</v>
      </c>
      <c r="AJ83" s="6">
        <v>108.736</v>
      </c>
      <c r="AK83" s="6">
        <v>107.14</v>
      </c>
      <c r="AL83" s="6">
        <v>80.012</v>
      </c>
      <c r="AM83" s="6">
        <v>87.42</v>
      </c>
      <c r="AN83" s="6">
        <v>29.881</v>
      </c>
      <c r="AO83" s="6">
        <v>89.475999999999999</v>
      </c>
      <c r="AP83" s="6">
        <v>0</v>
      </c>
      <c r="AQ83" s="6">
        <v>0</v>
      </c>
      <c r="AR83" s="6">
        <v>45.043999999999997</v>
      </c>
      <c r="AS83" s="6">
        <v>105.045</v>
      </c>
      <c r="AT83" s="6">
        <v>102.417</v>
      </c>
      <c r="AU83" s="6">
        <v>115.286</v>
      </c>
      <c r="AV83" s="6">
        <v>108.73099999999999</v>
      </c>
      <c r="AW83" s="6">
        <v>60.094000000000001</v>
      </c>
    </row>
    <row r="85" spans="1:49" x14ac:dyDescent="0.25">
      <c r="A85" s="7" t="s">
        <v>1769</v>
      </c>
      <c r="B85" s="173" t="s">
        <v>1715</v>
      </c>
      <c r="C85" s="173" t="s">
        <v>1716</v>
      </c>
      <c r="D85" s="173" t="s">
        <v>1717</v>
      </c>
      <c r="E85" s="173" t="s">
        <v>1718</v>
      </c>
      <c r="F85" s="173" t="s">
        <v>1719</v>
      </c>
      <c r="G85" s="173" t="s">
        <v>1720</v>
      </c>
      <c r="H85" s="173" t="s">
        <v>1721</v>
      </c>
      <c r="I85" s="173" t="s">
        <v>1722</v>
      </c>
      <c r="J85" s="173" t="s">
        <v>1723</v>
      </c>
      <c r="K85" s="173" t="s">
        <v>1724</v>
      </c>
      <c r="L85" s="173" t="s">
        <v>1725</v>
      </c>
      <c r="M85" s="173" t="s">
        <v>1726</v>
      </c>
      <c r="N85" s="173" t="s">
        <v>1727</v>
      </c>
      <c r="O85" s="173" t="s">
        <v>1728</v>
      </c>
      <c r="P85" s="173" t="s">
        <v>1729</v>
      </c>
      <c r="Q85" s="173" t="s">
        <v>1730</v>
      </c>
      <c r="R85" s="173" t="s">
        <v>1731</v>
      </c>
      <c r="S85" s="173" t="s">
        <v>1732</v>
      </c>
      <c r="T85" s="173" t="s">
        <v>1733</v>
      </c>
      <c r="U85" s="173" t="s">
        <v>1734</v>
      </c>
      <c r="V85" s="173" t="s">
        <v>1735</v>
      </c>
      <c r="W85" s="173" t="s">
        <v>1736</v>
      </c>
      <c r="X85" s="173" t="s">
        <v>1737</v>
      </c>
      <c r="Y85" s="173" t="s">
        <v>1738</v>
      </c>
      <c r="Z85" s="173" t="s">
        <v>1739</v>
      </c>
      <c r="AA85" s="173" t="s">
        <v>1740</v>
      </c>
      <c r="AB85" s="173" t="s">
        <v>1741</v>
      </c>
      <c r="AC85" s="173" t="s">
        <v>1742</v>
      </c>
      <c r="AD85" s="173" t="s">
        <v>1743</v>
      </c>
      <c r="AE85" s="173" t="s">
        <v>1744</v>
      </c>
      <c r="AF85" s="173" t="s">
        <v>1745</v>
      </c>
      <c r="AG85" s="173" t="s">
        <v>1746</v>
      </c>
      <c r="AH85" s="173" t="s">
        <v>1747</v>
      </c>
      <c r="AI85" s="173" t="s">
        <v>1748</v>
      </c>
      <c r="AJ85" s="173" t="s">
        <v>1749</v>
      </c>
      <c r="AK85" s="173" t="s">
        <v>1750</v>
      </c>
      <c r="AL85" s="173" t="s">
        <v>1751</v>
      </c>
      <c r="AM85" s="173" t="s">
        <v>1752</v>
      </c>
      <c r="AN85" s="173" t="s">
        <v>1753</v>
      </c>
      <c r="AO85" s="173" t="s">
        <v>1754</v>
      </c>
      <c r="AP85" s="173" t="s">
        <v>1755</v>
      </c>
      <c r="AQ85" s="173" t="s">
        <v>1756</v>
      </c>
      <c r="AR85" s="173" t="s">
        <v>1757</v>
      </c>
      <c r="AS85" s="173" t="s">
        <v>1758</v>
      </c>
      <c r="AT85" s="173" t="s">
        <v>1759</v>
      </c>
      <c r="AU85" s="173" t="s">
        <v>1760</v>
      </c>
      <c r="AV85" s="173" t="s">
        <v>1761</v>
      </c>
      <c r="AW85" s="173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0</v>
      </c>
      <c r="D86" s="108">
        <f t="shared" si="2"/>
        <v>93.75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100</v>
      </c>
      <c r="L86" s="108">
        <f t="shared" si="2"/>
        <v>100</v>
      </c>
      <c r="M86" s="108">
        <f t="shared" si="2"/>
        <v>100</v>
      </c>
      <c r="N86" s="108">
        <f t="shared" si="2"/>
        <v>100</v>
      </c>
      <c r="O86" s="108">
        <f t="shared" si="2"/>
        <v>100</v>
      </c>
      <c r="P86" s="108">
        <f t="shared" si="2"/>
        <v>100</v>
      </c>
      <c r="Q86" s="108">
        <f t="shared" si="2"/>
        <v>100</v>
      </c>
      <c r="R86" s="108">
        <f t="shared" si="2"/>
        <v>100</v>
      </c>
      <c r="S86" s="108">
        <f t="shared" si="2"/>
        <v>100</v>
      </c>
      <c r="T86" s="108">
        <f t="shared" si="2"/>
        <v>100</v>
      </c>
      <c r="U86" s="108">
        <f t="shared" si="2"/>
        <v>100</v>
      </c>
      <c r="V86" s="108">
        <f t="shared" si="2"/>
        <v>100</v>
      </c>
      <c r="W86" s="108">
        <f t="shared" si="2"/>
        <v>100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0</v>
      </c>
      <c r="AB86" s="108">
        <f t="shared" si="2"/>
        <v>100</v>
      </c>
      <c r="AC86" s="108">
        <f t="shared" si="2"/>
        <v>100</v>
      </c>
      <c r="AD86" s="108">
        <f t="shared" si="2"/>
        <v>100</v>
      </c>
      <c r="AE86" s="108">
        <f t="shared" si="2"/>
        <v>100</v>
      </c>
      <c r="AF86" s="108">
        <f t="shared" si="2"/>
        <v>100</v>
      </c>
      <c r="AG86" s="108">
        <f t="shared" si="2"/>
        <v>109.09090909090908</v>
      </c>
      <c r="AH86" s="108">
        <f t="shared" si="2"/>
        <v>100</v>
      </c>
      <c r="AI86" s="108">
        <f t="shared" si="2"/>
        <v>75</v>
      </c>
      <c r="AJ86" s="108">
        <f t="shared" si="2"/>
        <v>100</v>
      </c>
      <c r="AK86" s="108">
        <f t="shared" si="2"/>
        <v>100</v>
      </c>
      <c r="AL86" s="108">
        <f t="shared" si="2"/>
        <v>100</v>
      </c>
      <c r="AM86" s="108">
        <f t="shared" si="2"/>
        <v>100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0</v>
      </c>
      <c r="AR86" s="108">
        <f t="shared" si="2"/>
        <v>92.307692307692307</v>
      </c>
      <c r="AS86" s="108">
        <f t="shared" si="2"/>
        <v>100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100</v>
      </c>
      <c r="C87" s="108">
        <f t="shared" ref="C87:AW87" si="3">C64/C56*100</f>
        <v>0</v>
      </c>
      <c r="D87" s="108">
        <f t="shared" si="3"/>
        <v>56.25</v>
      </c>
      <c r="E87" s="108">
        <f t="shared" si="3"/>
        <v>100</v>
      </c>
      <c r="F87" s="108">
        <f t="shared" si="3"/>
        <v>93.75</v>
      </c>
      <c r="G87" s="108">
        <f t="shared" si="3"/>
        <v>100</v>
      </c>
      <c r="H87" s="108">
        <f t="shared" si="3"/>
        <v>100</v>
      </c>
      <c r="I87" s="108">
        <f t="shared" si="3"/>
        <v>100</v>
      </c>
      <c r="J87" s="108">
        <f t="shared" si="3"/>
        <v>83.333333333333343</v>
      </c>
      <c r="K87" s="108">
        <f t="shared" si="3"/>
        <v>100</v>
      </c>
      <c r="L87" s="108">
        <f t="shared" si="3"/>
        <v>100</v>
      </c>
      <c r="M87" s="108">
        <f t="shared" si="3"/>
        <v>100</v>
      </c>
      <c r="N87" s="108">
        <f t="shared" si="3"/>
        <v>100</v>
      </c>
      <c r="O87" s="108">
        <f t="shared" si="3"/>
        <v>100</v>
      </c>
      <c r="P87" s="108">
        <f t="shared" si="3"/>
        <v>100</v>
      </c>
      <c r="Q87" s="108">
        <f t="shared" si="3"/>
        <v>100</v>
      </c>
      <c r="R87" s="108">
        <f t="shared" si="3"/>
        <v>100</v>
      </c>
      <c r="S87" s="108">
        <f t="shared" si="3"/>
        <v>100</v>
      </c>
      <c r="T87" s="108">
        <f t="shared" si="3"/>
        <v>100</v>
      </c>
      <c r="U87" s="108">
        <f t="shared" si="3"/>
        <v>100</v>
      </c>
      <c r="V87" s="108">
        <f t="shared" si="3"/>
        <v>100</v>
      </c>
      <c r="W87" s="108">
        <f t="shared" si="3"/>
        <v>100</v>
      </c>
      <c r="X87" s="108">
        <f t="shared" si="3"/>
        <v>100</v>
      </c>
      <c r="Y87" s="108">
        <f t="shared" si="3"/>
        <v>100</v>
      </c>
      <c r="Z87" s="108">
        <f t="shared" si="3"/>
        <v>100</v>
      </c>
      <c r="AA87" s="108">
        <f t="shared" si="3"/>
        <v>100</v>
      </c>
      <c r="AB87" s="108">
        <f t="shared" si="3"/>
        <v>100</v>
      </c>
      <c r="AC87" s="108">
        <f t="shared" si="3"/>
        <v>100</v>
      </c>
      <c r="AD87" s="108">
        <f t="shared" si="3"/>
        <v>100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106.66666666666667</v>
      </c>
      <c r="AI87" s="108">
        <f t="shared" si="3"/>
        <v>100</v>
      </c>
      <c r="AJ87" s="108">
        <f t="shared" si="3"/>
        <v>100</v>
      </c>
      <c r="AK87" s="108">
        <f t="shared" si="3"/>
        <v>100</v>
      </c>
      <c r="AL87" s="108">
        <f t="shared" si="3"/>
        <v>100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0</v>
      </c>
      <c r="AQ87" s="108">
        <f t="shared" si="3"/>
        <v>43.75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0</v>
      </c>
      <c r="D88" s="108">
        <f t="shared" si="4"/>
        <v>68.75</v>
      </c>
      <c r="E88" s="108">
        <f t="shared" si="4"/>
        <v>100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100</v>
      </c>
      <c r="J88" s="108">
        <f t="shared" si="4"/>
        <v>100</v>
      </c>
      <c r="K88" s="108">
        <f t="shared" si="4"/>
        <v>100</v>
      </c>
      <c r="L88" s="108">
        <f t="shared" si="4"/>
        <v>100</v>
      </c>
      <c r="M88" s="108">
        <f t="shared" si="4"/>
        <v>100</v>
      </c>
      <c r="N88" s="108">
        <f t="shared" si="4"/>
        <v>100</v>
      </c>
      <c r="O88" s="108">
        <f t="shared" si="4"/>
        <v>100</v>
      </c>
      <c r="P88" s="108">
        <f t="shared" si="4"/>
        <v>100</v>
      </c>
      <c r="Q88" s="108">
        <f t="shared" si="4"/>
        <v>100</v>
      </c>
      <c r="R88" s="108">
        <f t="shared" si="4"/>
        <v>100</v>
      </c>
      <c r="S88" s="108">
        <f t="shared" si="4"/>
        <v>100</v>
      </c>
      <c r="T88" s="108">
        <f t="shared" si="4"/>
        <v>100</v>
      </c>
      <c r="U88" s="108">
        <f t="shared" si="4"/>
        <v>100</v>
      </c>
      <c r="V88" s="108">
        <f t="shared" si="4"/>
        <v>100</v>
      </c>
      <c r="W88" s="108">
        <f t="shared" si="4"/>
        <v>100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100</v>
      </c>
      <c r="AB88" s="108">
        <f t="shared" si="4"/>
        <v>100</v>
      </c>
      <c r="AC88" s="108">
        <f t="shared" si="4"/>
        <v>100</v>
      </c>
      <c r="AD88" s="108">
        <f t="shared" si="4"/>
        <v>100</v>
      </c>
      <c r="AE88" s="108">
        <f t="shared" si="4"/>
        <v>100</v>
      </c>
      <c r="AF88" s="108">
        <f t="shared" si="4"/>
        <v>100</v>
      </c>
      <c r="AG88" s="108">
        <f t="shared" si="4"/>
        <v>93.75</v>
      </c>
      <c r="AH88" s="108">
        <f t="shared" si="4"/>
        <v>100</v>
      </c>
      <c r="AI88" s="108">
        <f t="shared" si="4"/>
        <v>100</v>
      </c>
      <c r="AJ88" s="108">
        <f t="shared" si="4"/>
        <v>100</v>
      </c>
      <c r="AK88" s="108">
        <f t="shared" si="4"/>
        <v>100</v>
      </c>
      <c r="AL88" s="108">
        <f t="shared" si="4"/>
        <v>100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0</v>
      </c>
      <c r="AQ88" s="108">
        <f t="shared" si="4"/>
        <v>0</v>
      </c>
      <c r="AR88" s="108">
        <f t="shared" si="4"/>
        <v>93.75</v>
      </c>
      <c r="AS88" s="108">
        <f t="shared" si="4"/>
        <v>100</v>
      </c>
      <c r="AT88" s="108">
        <f t="shared" si="4"/>
        <v>100</v>
      </c>
      <c r="AU88" s="108">
        <f t="shared" si="4"/>
        <v>100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Celecoxib</v>
      </c>
      <c r="D89" s="7" t="str">
        <f>C89</f>
        <v>Celecoxib</v>
      </c>
      <c r="E89" s="7" t="str">
        <f t="shared" ref="E89:I89" si="5">D89</f>
        <v>Celecoxib</v>
      </c>
      <c r="F89" s="7" t="str">
        <f t="shared" si="5"/>
        <v>Celecoxib</v>
      </c>
      <c r="G89" s="7" t="str">
        <f t="shared" si="5"/>
        <v>Celecoxib</v>
      </c>
      <c r="H89" s="7" t="str">
        <f t="shared" si="5"/>
        <v>Celecoxib</v>
      </c>
      <c r="I89" s="7" t="str">
        <f t="shared" si="5"/>
        <v>Celecoxib</v>
      </c>
      <c r="J89" s="7" t="s">
        <v>1644</v>
      </c>
      <c r="K89" s="7" t="str">
        <f>G24</f>
        <v>3-Pyridinecarbonitrile</v>
      </c>
      <c r="L89" s="7" t="str">
        <f>K89</f>
        <v>3-Pyridinecarbonitrile</v>
      </c>
      <c r="M89" s="7" t="str">
        <f t="shared" ref="M89:Q89" si="6">L89</f>
        <v>3-Pyridinecarbonitrile</v>
      </c>
      <c r="N89" s="7" t="str">
        <f t="shared" si="6"/>
        <v>3-Pyridinecarbonitrile</v>
      </c>
      <c r="O89" s="7" t="str">
        <f t="shared" si="6"/>
        <v>3-Pyridinecarbonitrile</v>
      </c>
      <c r="P89" s="7" t="str">
        <f t="shared" si="6"/>
        <v>3-Pyridinecarbonitrile</v>
      </c>
      <c r="Q89" s="7" t="str">
        <f t="shared" si="6"/>
        <v>3-Pyridinecarbonitrile</v>
      </c>
      <c r="R89" s="7" t="s">
        <v>1644</v>
      </c>
      <c r="S89" s="7" t="str">
        <f>G25</f>
        <v>Imidacloprid</v>
      </c>
      <c r="T89" s="7" t="str">
        <f>S89</f>
        <v>Imidacloprid</v>
      </c>
      <c r="U89" s="7" t="str">
        <f t="shared" ref="U89:Y89" si="7">T89</f>
        <v>Imidacloprid</v>
      </c>
      <c r="V89" s="7" t="str">
        <f t="shared" si="7"/>
        <v>Imidacloprid</v>
      </c>
      <c r="W89" s="7" t="str">
        <f t="shared" si="7"/>
        <v>Imidacloprid</v>
      </c>
      <c r="X89" s="7" t="str">
        <f t="shared" si="7"/>
        <v>Imidacloprid</v>
      </c>
      <c r="Y89" s="7" t="str">
        <f t="shared" si="7"/>
        <v>Imidacloprid</v>
      </c>
      <c r="Z89" s="7" t="s">
        <v>1686</v>
      </c>
      <c r="AA89" s="7" t="str">
        <f>G26</f>
        <v>Spiroxamine</v>
      </c>
      <c r="AB89" s="7" t="str">
        <f>AA89</f>
        <v>Spiroxamine</v>
      </c>
      <c r="AC89" s="7" t="str">
        <f t="shared" ref="AC89:AG89" si="8">AB89</f>
        <v>Spiroxamine</v>
      </c>
      <c r="AD89" s="7" t="str">
        <f t="shared" si="8"/>
        <v>Spiroxamine</v>
      </c>
      <c r="AE89" s="7" t="str">
        <f t="shared" si="8"/>
        <v>Spiroxamine</v>
      </c>
      <c r="AF89" s="7" t="str">
        <f t="shared" si="8"/>
        <v>Spiroxamine</v>
      </c>
      <c r="AG89" s="7" t="str">
        <f t="shared" si="8"/>
        <v>Spiroxamine</v>
      </c>
      <c r="AH89" s="7" t="s">
        <v>1686</v>
      </c>
      <c r="AI89" s="7" t="str">
        <f>G27</f>
        <v>Methoxychlor</v>
      </c>
      <c r="AJ89" s="7" t="str">
        <f>AI89</f>
        <v>Methoxychlor</v>
      </c>
      <c r="AK89" s="7" t="str">
        <f t="shared" ref="AK89:AO89" si="9">AJ89</f>
        <v>Methoxychlor</v>
      </c>
      <c r="AL89" s="7" t="str">
        <f t="shared" si="9"/>
        <v>Methoxychlor</v>
      </c>
      <c r="AM89" s="7" t="str">
        <f t="shared" si="9"/>
        <v>Methoxychlor</v>
      </c>
      <c r="AN89" s="7" t="str">
        <f t="shared" si="9"/>
        <v>Methoxychlor</v>
      </c>
      <c r="AO89" s="7" t="str">
        <f t="shared" si="9"/>
        <v>Methoxychlor</v>
      </c>
      <c r="AP89" s="7" t="s">
        <v>1794</v>
      </c>
      <c r="AQ89" s="7" t="str">
        <f>G28</f>
        <v>3-Iodo-2-propynyl-N-butylcarbamate</v>
      </c>
      <c r="AR89" s="7" t="str">
        <f>AQ89</f>
        <v>3-Iodo-2-propynyl-N-butylcarbamate</v>
      </c>
      <c r="AS89" s="7" t="str">
        <f t="shared" ref="AS89:AW89" si="10">AR89</f>
        <v>3-Iodo-2-propynyl-N-butylcarbamate</v>
      </c>
      <c r="AT89" s="7" t="str">
        <f t="shared" si="10"/>
        <v>3-Iodo-2-propynyl-N-butylcarbamate</v>
      </c>
      <c r="AU89" s="7" t="str">
        <f t="shared" si="10"/>
        <v>3-Iodo-2-propynyl-N-butylcarbamate</v>
      </c>
      <c r="AV89" s="7" t="str">
        <f t="shared" si="10"/>
        <v>3-Iodo-2-propynyl-N-butylcarbamate</v>
      </c>
      <c r="AW89" s="7" t="str">
        <f t="shared" si="10"/>
        <v>3-Iodo-2-propynyl-N-butylcarbamate</v>
      </c>
    </row>
    <row r="90" spans="1:49" s="7" customFormat="1" x14ac:dyDescent="0.25">
      <c r="A90" s="7" t="s">
        <v>1773</v>
      </c>
      <c r="B90" s="173" t="s">
        <v>1786</v>
      </c>
      <c r="C90" s="173" t="s">
        <v>1785</v>
      </c>
      <c r="D90" s="173" t="s">
        <v>1779</v>
      </c>
      <c r="E90" s="173" t="s">
        <v>1803</v>
      </c>
      <c r="F90" s="173" t="s">
        <v>1804</v>
      </c>
      <c r="G90" s="173" t="s">
        <v>1805</v>
      </c>
      <c r="H90" s="173" t="s">
        <v>1802</v>
      </c>
      <c r="I90" s="173" t="s">
        <v>1899</v>
      </c>
      <c r="J90" s="173" t="s">
        <v>1786</v>
      </c>
      <c r="K90" s="173" t="s">
        <v>1785</v>
      </c>
      <c r="L90" s="173" t="s">
        <v>1779</v>
      </c>
      <c r="M90" s="173" t="s">
        <v>1803</v>
      </c>
      <c r="N90" s="173" t="s">
        <v>1804</v>
      </c>
      <c r="O90" s="173" t="s">
        <v>1805</v>
      </c>
      <c r="P90" s="173" t="s">
        <v>1802</v>
      </c>
      <c r="Q90" s="173" t="s">
        <v>1899</v>
      </c>
      <c r="R90" s="173" t="s">
        <v>1786</v>
      </c>
      <c r="S90" s="173" t="s">
        <v>1785</v>
      </c>
      <c r="T90" s="173" t="s">
        <v>1779</v>
      </c>
      <c r="U90" s="173" t="s">
        <v>1803</v>
      </c>
      <c r="V90" s="173" t="s">
        <v>1804</v>
      </c>
      <c r="W90" s="173" t="s">
        <v>1805</v>
      </c>
      <c r="X90" s="173" t="s">
        <v>1802</v>
      </c>
      <c r="Y90" s="173" t="s">
        <v>1899</v>
      </c>
      <c r="Z90" s="173" t="s">
        <v>2035</v>
      </c>
      <c r="AA90" s="173" t="s">
        <v>1785</v>
      </c>
      <c r="AB90" s="173" t="s">
        <v>1779</v>
      </c>
      <c r="AC90" s="173" t="s">
        <v>1803</v>
      </c>
      <c r="AD90" s="173" t="s">
        <v>1804</v>
      </c>
      <c r="AE90" s="173" t="s">
        <v>1805</v>
      </c>
      <c r="AF90" s="173" t="s">
        <v>1802</v>
      </c>
      <c r="AG90" s="173" t="s">
        <v>1899</v>
      </c>
      <c r="AH90" s="173" t="s">
        <v>2035</v>
      </c>
      <c r="AI90" s="173" t="s">
        <v>1785</v>
      </c>
      <c r="AJ90" s="173" t="s">
        <v>1779</v>
      </c>
      <c r="AK90" s="173" t="s">
        <v>1803</v>
      </c>
      <c r="AL90" s="173" t="s">
        <v>1804</v>
      </c>
      <c r="AM90" s="173" t="s">
        <v>1805</v>
      </c>
      <c r="AN90" s="173" t="s">
        <v>1802</v>
      </c>
      <c r="AO90" s="173" t="s">
        <v>1899</v>
      </c>
      <c r="AP90" s="173" t="s">
        <v>1786</v>
      </c>
      <c r="AQ90" s="173" t="s">
        <v>1785</v>
      </c>
      <c r="AR90" s="173" t="s">
        <v>1779</v>
      </c>
      <c r="AS90" s="173" t="s">
        <v>1803</v>
      </c>
      <c r="AT90" s="173" t="s">
        <v>1804</v>
      </c>
      <c r="AU90" s="173" t="s">
        <v>1805</v>
      </c>
      <c r="AV90" s="173" t="s">
        <v>1802</v>
      </c>
      <c r="AW90" s="173" t="s">
        <v>1899</v>
      </c>
    </row>
    <row r="91" spans="1:49" x14ac:dyDescent="0.25">
      <c r="A91" t="s">
        <v>1773</v>
      </c>
      <c r="B91" s="6">
        <f>AVERAGE(B86:B88)</f>
        <v>100</v>
      </c>
      <c r="C91" s="107">
        <f t="shared" ref="C91:AV91" si="11">AVERAGE(C86:C88)</f>
        <v>0</v>
      </c>
      <c r="D91" s="108">
        <f t="shared" si="11"/>
        <v>72.916666666666671</v>
      </c>
      <c r="E91" s="108">
        <f t="shared" si="11"/>
        <v>100</v>
      </c>
      <c r="F91" s="108">
        <f t="shared" si="11"/>
        <v>97.916666666666671</v>
      </c>
      <c r="G91" s="108">
        <f t="shared" si="11"/>
        <v>100</v>
      </c>
      <c r="H91" s="108">
        <f t="shared" si="11"/>
        <v>100</v>
      </c>
      <c r="I91" s="108">
        <f t="shared" si="11"/>
        <v>100</v>
      </c>
      <c r="J91" s="108">
        <f t="shared" si="11"/>
        <v>94.444444444444457</v>
      </c>
      <c r="K91" s="108">
        <f t="shared" si="11"/>
        <v>100</v>
      </c>
      <c r="L91" s="108">
        <f t="shared" si="11"/>
        <v>100</v>
      </c>
      <c r="M91" s="108">
        <f t="shared" si="11"/>
        <v>100</v>
      </c>
      <c r="N91" s="108">
        <f t="shared" si="11"/>
        <v>100</v>
      </c>
      <c r="O91" s="108">
        <f t="shared" si="11"/>
        <v>100</v>
      </c>
      <c r="P91" s="108">
        <f t="shared" si="11"/>
        <v>100</v>
      </c>
      <c r="Q91" s="108">
        <f t="shared" si="11"/>
        <v>100</v>
      </c>
      <c r="R91" s="108">
        <f t="shared" si="11"/>
        <v>100</v>
      </c>
      <c r="S91" s="6">
        <f t="shared" si="11"/>
        <v>100</v>
      </c>
      <c r="T91" s="108">
        <f t="shared" si="11"/>
        <v>100</v>
      </c>
      <c r="U91" s="108">
        <f t="shared" si="11"/>
        <v>100</v>
      </c>
      <c r="V91" s="108">
        <f t="shared" si="11"/>
        <v>100</v>
      </c>
      <c r="W91" s="108">
        <f t="shared" si="11"/>
        <v>100</v>
      </c>
      <c r="X91" s="108">
        <f t="shared" si="11"/>
        <v>100</v>
      </c>
      <c r="Y91" s="108">
        <f t="shared" si="11"/>
        <v>100</v>
      </c>
      <c r="Z91" s="108">
        <f t="shared" si="11"/>
        <v>100</v>
      </c>
      <c r="AA91" s="108">
        <f t="shared" si="11"/>
        <v>66.666666666666671</v>
      </c>
      <c r="AB91" s="108">
        <f t="shared" si="11"/>
        <v>100</v>
      </c>
      <c r="AC91" s="108">
        <f t="shared" si="11"/>
        <v>100</v>
      </c>
      <c r="AD91" s="108">
        <f t="shared" si="11"/>
        <v>100</v>
      </c>
      <c r="AE91" s="108">
        <f t="shared" si="11"/>
        <v>100</v>
      </c>
      <c r="AF91" s="108">
        <f t="shared" si="11"/>
        <v>100</v>
      </c>
      <c r="AG91" s="108">
        <f t="shared" si="11"/>
        <v>100.94696969696969</v>
      </c>
      <c r="AH91" s="108">
        <f t="shared" si="11"/>
        <v>102.22222222222223</v>
      </c>
      <c r="AI91" s="108">
        <f t="shared" si="11"/>
        <v>91.666666666666671</v>
      </c>
      <c r="AJ91" s="108">
        <f t="shared" si="11"/>
        <v>100</v>
      </c>
      <c r="AK91" s="108">
        <f t="shared" si="11"/>
        <v>100</v>
      </c>
      <c r="AL91" s="108">
        <f t="shared" si="11"/>
        <v>100</v>
      </c>
      <c r="AM91" s="108">
        <f t="shared" si="11"/>
        <v>100</v>
      </c>
      <c r="AN91" s="108">
        <f t="shared" si="11"/>
        <v>100</v>
      </c>
      <c r="AO91" s="108">
        <f t="shared" si="11"/>
        <v>100</v>
      </c>
      <c r="AP91" s="108">
        <f t="shared" si="11"/>
        <v>0</v>
      </c>
      <c r="AQ91" s="108">
        <f t="shared" si="11"/>
        <v>14.583333333333334</v>
      </c>
      <c r="AR91" s="108">
        <f t="shared" si="11"/>
        <v>95.352564102564102</v>
      </c>
      <c r="AS91" s="108">
        <f t="shared" si="11"/>
        <v>100</v>
      </c>
      <c r="AT91" s="108">
        <f t="shared" si="11"/>
        <v>100</v>
      </c>
      <c r="AU91" s="108">
        <f t="shared" si="11"/>
        <v>100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0</v>
      </c>
      <c r="C92" s="107">
        <f t="shared" ref="C92:AV92" si="12">STDEV(C86:C88)</f>
        <v>0</v>
      </c>
      <c r="D92" s="108">
        <f t="shared" si="12"/>
        <v>19.094065395649327</v>
      </c>
      <c r="E92" s="108">
        <f t="shared" si="12"/>
        <v>0</v>
      </c>
      <c r="F92" s="108">
        <f t="shared" si="12"/>
        <v>3.6084391824351609</v>
      </c>
      <c r="G92" s="108">
        <f t="shared" si="12"/>
        <v>0</v>
      </c>
      <c r="H92" s="108">
        <f t="shared" si="12"/>
        <v>0</v>
      </c>
      <c r="I92" s="108">
        <f t="shared" si="12"/>
        <v>0</v>
      </c>
      <c r="J92" s="108">
        <f t="shared" si="12"/>
        <v>9.6225044864937566</v>
      </c>
      <c r="K92" s="108">
        <f t="shared" si="12"/>
        <v>0</v>
      </c>
      <c r="L92" s="108">
        <f t="shared" si="12"/>
        <v>0</v>
      </c>
      <c r="M92" s="108">
        <f t="shared" si="12"/>
        <v>0</v>
      </c>
      <c r="N92" s="108">
        <f t="shared" si="12"/>
        <v>0</v>
      </c>
      <c r="O92" s="108">
        <f t="shared" si="12"/>
        <v>0</v>
      </c>
      <c r="P92" s="108">
        <f t="shared" si="12"/>
        <v>0</v>
      </c>
      <c r="Q92" s="108">
        <f t="shared" si="12"/>
        <v>0</v>
      </c>
      <c r="R92" s="108">
        <f t="shared" si="12"/>
        <v>0</v>
      </c>
      <c r="S92" s="6">
        <f t="shared" si="12"/>
        <v>0</v>
      </c>
      <c r="T92" s="108">
        <f t="shared" si="12"/>
        <v>0</v>
      </c>
      <c r="U92" s="108">
        <f t="shared" si="12"/>
        <v>0</v>
      </c>
      <c r="V92" s="108">
        <f t="shared" si="12"/>
        <v>0</v>
      </c>
      <c r="W92" s="108">
        <f t="shared" si="12"/>
        <v>0</v>
      </c>
      <c r="X92" s="108">
        <f t="shared" si="12"/>
        <v>0</v>
      </c>
      <c r="Y92" s="108">
        <f t="shared" si="12"/>
        <v>0</v>
      </c>
      <c r="Z92" s="108">
        <f t="shared" si="12"/>
        <v>0</v>
      </c>
      <c r="AA92" s="108">
        <f t="shared" si="12"/>
        <v>57.735026918962575</v>
      </c>
      <c r="AB92" s="108">
        <f t="shared" si="12"/>
        <v>0</v>
      </c>
      <c r="AC92" s="108">
        <f t="shared" si="12"/>
        <v>0</v>
      </c>
      <c r="AD92" s="108">
        <f t="shared" si="12"/>
        <v>0</v>
      </c>
      <c r="AE92" s="108">
        <f t="shared" si="12"/>
        <v>0</v>
      </c>
      <c r="AF92" s="108">
        <f t="shared" si="12"/>
        <v>0</v>
      </c>
      <c r="AG92" s="108">
        <f t="shared" si="12"/>
        <v>7.7141711569758655</v>
      </c>
      <c r="AH92" s="108">
        <f t="shared" si="12"/>
        <v>3.8490017945975077</v>
      </c>
      <c r="AI92" s="108">
        <f t="shared" si="12"/>
        <v>14.433756729740665</v>
      </c>
      <c r="AJ92" s="108">
        <f t="shared" si="12"/>
        <v>0</v>
      </c>
      <c r="AK92" s="108">
        <f t="shared" si="12"/>
        <v>0</v>
      </c>
      <c r="AL92" s="108">
        <f t="shared" si="12"/>
        <v>0</v>
      </c>
      <c r="AM92" s="108">
        <f t="shared" si="12"/>
        <v>0</v>
      </c>
      <c r="AN92" s="108">
        <f t="shared" si="12"/>
        <v>0</v>
      </c>
      <c r="AO92" s="108">
        <f t="shared" si="12"/>
        <v>0</v>
      </c>
      <c r="AP92" s="108">
        <f t="shared" si="12"/>
        <v>0</v>
      </c>
      <c r="AQ92" s="108">
        <f t="shared" si="12"/>
        <v>25.259074277046125</v>
      </c>
      <c r="AR92" s="108">
        <f t="shared" si="12"/>
        <v>4.088894494286242</v>
      </c>
      <c r="AS92" s="108">
        <f t="shared" si="12"/>
        <v>0</v>
      </c>
      <c r="AT92" s="108">
        <f t="shared" si="12"/>
        <v>0</v>
      </c>
      <c r="AU92" s="108">
        <f t="shared" si="12"/>
        <v>0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0</v>
      </c>
      <c r="C93" s="107">
        <f t="shared" ref="C93:AV93" si="13">STDEV(C86:C88)/SQRT(3)</f>
        <v>0</v>
      </c>
      <c r="D93" s="108">
        <f t="shared" si="13"/>
        <v>11.023963796102457</v>
      </c>
      <c r="E93" s="108">
        <f t="shared" si="13"/>
        <v>0</v>
      </c>
      <c r="F93" s="108">
        <f t="shared" si="13"/>
        <v>2.0833333333333335</v>
      </c>
      <c r="G93" s="108">
        <f t="shared" si="13"/>
        <v>0</v>
      </c>
      <c r="H93" s="108">
        <f t="shared" si="13"/>
        <v>0</v>
      </c>
      <c r="I93" s="108">
        <f t="shared" si="13"/>
        <v>0</v>
      </c>
      <c r="J93" s="108">
        <f t="shared" si="13"/>
        <v>5.5555555555555527</v>
      </c>
      <c r="K93" s="108">
        <f t="shared" si="13"/>
        <v>0</v>
      </c>
      <c r="L93" s="108">
        <f t="shared" si="13"/>
        <v>0</v>
      </c>
      <c r="M93" s="108">
        <f t="shared" si="13"/>
        <v>0</v>
      </c>
      <c r="N93" s="108">
        <f t="shared" si="13"/>
        <v>0</v>
      </c>
      <c r="O93" s="108">
        <f t="shared" si="13"/>
        <v>0</v>
      </c>
      <c r="P93" s="108">
        <f t="shared" si="13"/>
        <v>0</v>
      </c>
      <c r="Q93" s="108">
        <f t="shared" si="13"/>
        <v>0</v>
      </c>
      <c r="R93" s="108">
        <f t="shared" si="13"/>
        <v>0</v>
      </c>
      <c r="S93" s="6">
        <f t="shared" si="13"/>
        <v>0</v>
      </c>
      <c r="T93" s="108">
        <f t="shared" si="13"/>
        <v>0</v>
      </c>
      <c r="U93" s="108">
        <f t="shared" si="13"/>
        <v>0</v>
      </c>
      <c r="V93" s="108">
        <f t="shared" si="13"/>
        <v>0</v>
      </c>
      <c r="W93" s="108">
        <f t="shared" si="13"/>
        <v>0</v>
      </c>
      <c r="X93" s="108">
        <f t="shared" si="13"/>
        <v>0</v>
      </c>
      <c r="Y93" s="108">
        <f t="shared" si="13"/>
        <v>0</v>
      </c>
      <c r="Z93" s="108">
        <f t="shared" si="13"/>
        <v>0</v>
      </c>
      <c r="AA93" s="108">
        <f t="shared" si="13"/>
        <v>33.333333333333336</v>
      </c>
      <c r="AB93" s="108">
        <f t="shared" si="13"/>
        <v>0</v>
      </c>
      <c r="AC93" s="108">
        <f t="shared" si="13"/>
        <v>0</v>
      </c>
      <c r="AD93" s="108">
        <f t="shared" si="13"/>
        <v>0</v>
      </c>
      <c r="AE93" s="108">
        <f t="shared" si="13"/>
        <v>0</v>
      </c>
      <c r="AF93" s="108">
        <f t="shared" si="13"/>
        <v>0</v>
      </c>
      <c r="AG93" s="108">
        <f t="shared" si="13"/>
        <v>4.4537787940548634</v>
      </c>
      <c r="AH93" s="108">
        <f t="shared" si="13"/>
        <v>2.2222222222222237</v>
      </c>
      <c r="AI93" s="108">
        <f t="shared" si="13"/>
        <v>8.3333333333333464</v>
      </c>
      <c r="AJ93" s="108">
        <f t="shared" si="13"/>
        <v>0</v>
      </c>
      <c r="AK93" s="108">
        <f t="shared" si="13"/>
        <v>0</v>
      </c>
      <c r="AL93" s="108">
        <f t="shared" si="13"/>
        <v>0</v>
      </c>
      <c r="AM93" s="108">
        <f t="shared" si="13"/>
        <v>0</v>
      </c>
      <c r="AN93" s="108">
        <f t="shared" si="13"/>
        <v>0</v>
      </c>
      <c r="AO93" s="108">
        <f t="shared" si="13"/>
        <v>0</v>
      </c>
      <c r="AP93" s="108">
        <f t="shared" si="13"/>
        <v>0</v>
      </c>
      <c r="AQ93" s="108">
        <f t="shared" si="13"/>
        <v>14.583333333333332</v>
      </c>
      <c r="AR93" s="108">
        <f t="shared" si="13"/>
        <v>2.3607243369641409</v>
      </c>
      <c r="AS93" s="108">
        <f t="shared" si="13"/>
        <v>0</v>
      </c>
      <c r="AT93" s="108">
        <f t="shared" si="13"/>
        <v>0</v>
      </c>
      <c r="AU93" s="108">
        <f t="shared" si="13"/>
        <v>0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73" t="s">
        <v>1715</v>
      </c>
      <c r="C96" s="173" t="s">
        <v>1716</v>
      </c>
      <c r="D96" s="173" t="s">
        <v>1717</v>
      </c>
      <c r="E96" s="173" t="s">
        <v>1718</v>
      </c>
      <c r="F96" s="173" t="s">
        <v>1719</v>
      </c>
      <c r="G96" s="173" t="s">
        <v>1720</v>
      </c>
      <c r="H96" s="173" t="s">
        <v>1721</v>
      </c>
      <c r="I96" s="173" t="s">
        <v>1722</v>
      </c>
      <c r="J96" s="173" t="s">
        <v>1723</v>
      </c>
      <c r="K96" s="173" t="s">
        <v>1724</v>
      </c>
      <c r="L96" s="173" t="s">
        <v>1725</v>
      </c>
      <c r="M96" s="173" t="s">
        <v>1726</v>
      </c>
      <c r="N96" s="173" t="s">
        <v>1727</v>
      </c>
      <c r="O96" s="173" t="s">
        <v>1728</v>
      </c>
      <c r="P96" s="173" t="s">
        <v>1729</v>
      </c>
      <c r="Q96" s="173" t="s">
        <v>1730</v>
      </c>
      <c r="R96" s="173" t="s">
        <v>1731</v>
      </c>
      <c r="S96" s="173" t="s">
        <v>1732</v>
      </c>
      <c r="T96" s="173" t="s">
        <v>1733</v>
      </c>
      <c r="U96" s="173" t="s">
        <v>1734</v>
      </c>
      <c r="V96" s="173" t="s">
        <v>1735</v>
      </c>
      <c r="W96" s="173" t="s">
        <v>1736</v>
      </c>
      <c r="X96" s="173" t="s">
        <v>1737</v>
      </c>
      <c r="Y96" s="173" t="s">
        <v>1738</v>
      </c>
      <c r="Z96" s="173" t="s">
        <v>1739</v>
      </c>
      <c r="AA96" s="173" t="s">
        <v>1740</v>
      </c>
      <c r="AB96" s="173" t="s">
        <v>1741</v>
      </c>
      <c r="AC96" s="173" t="s">
        <v>1742</v>
      </c>
      <c r="AD96" s="173" t="s">
        <v>1743</v>
      </c>
      <c r="AE96" s="173" t="s">
        <v>1744</v>
      </c>
      <c r="AF96" s="173" t="s">
        <v>1745</v>
      </c>
      <c r="AG96" s="173" t="s">
        <v>1746</v>
      </c>
      <c r="AH96" s="173" t="s">
        <v>1747</v>
      </c>
      <c r="AI96" s="173" t="s">
        <v>1748</v>
      </c>
      <c r="AJ96" s="173" t="s">
        <v>1749</v>
      </c>
      <c r="AK96" s="173" t="s">
        <v>1750</v>
      </c>
      <c r="AL96" s="173" t="s">
        <v>1751</v>
      </c>
      <c r="AM96" s="173" t="s">
        <v>1752</v>
      </c>
      <c r="AN96" s="173" t="s">
        <v>1753</v>
      </c>
      <c r="AO96" s="173" t="s">
        <v>1754</v>
      </c>
      <c r="AP96" s="173" t="s">
        <v>1755</v>
      </c>
      <c r="AQ96" s="173" t="s">
        <v>1756</v>
      </c>
      <c r="AR96" s="173" t="s">
        <v>1757</v>
      </c>
      <c r="AS96" s="173" t="s">
        <v>1758</v>
      </c>
      <c r="AT96" s="173" t="s">
        <v>1759</v>
      </c>
      <c r="AU96" s="173" t="s">
        <v>1760</v>
      </c>
      <c r="AV96" s="173" t="s">
        <v>1761</v>
      </c>
      <c r="AW96" s="173" t="s">
        <v>1762</v>
      </c>
    </row>
    <row r="97" spans="1:49" x14ac:dyDescent="0.25">
      <c r="A97" t="s">
        <v>1770</v>
      </c>
      <c r="B97" s="108">
        <f>B47/B39*100</f>
        <v>90.568189856405183</v>
      </c>
      <c r="C97" s="108">
        <f t="shared" ref="C97:AW97" si="14">C47/C39*100</f>
        <v>0</v>
      </c>
      <c r="D97" s="108">
        <f t="shared" si="14"/>
        <v>33.112539456683507</v>
      </c>
      <c r="E97" s="108">
        <f t="shared" si="14"/>
        <v>66.842495747529938</v>
      </c>
      <c r="F97" s="108">
        <f t="shared" si="14"/>
        <v>69.678277586945242</v>
      </c>
      <c r="G97" s="108">
        <f t="shared" si="14"/>
        <v>90.413514353819053</v>
      </c>
      <c r="H97" s="108">
        <f t="shared" si="14"/>
        <v>92.000771295925489</v>
      </c>
      <c r="I97" s="108">
        <f t="shared" si="14"/>
        <v>100.54070774560753</v>
      </c>
      <c r="J97" s="108">
        <f t="shared" si="14"/>
        <v>78.900978946268268</v>
      </c>
      <c r="K97" s="108">
        <f t="shared" si="14"/>
        <v>81.937029324732663</v>
      </c>
      <c r="L97" s="108">
        <f t="shared" si="14"/>
        <v>102.47508316461713</v>
      </c>
      <c r="M97" s="108">
        <f t="shared" si="14"/>
        <v>90.539941764780352</v>
      </c>
      <c r="N97" s="108">
        <f t="shared" si="14"/>
        <v>88.786188311442999</v>
      </c>
      <c r="O97" s="108">
        <f t="shared" si="14"/>
        <v>137.27315311503651</v>
      </c>
      <c r="P97" s="108">
        <f t="shared" si="14"/>
        <v>68.258976462421913</v>
      </c>
      <c r="Q97" s="108">
        <f t="shared" si="14"/>
        <v>116.06754458812827</v>
      </c>
      <c r="R97" s="108">
        <f t="shared" si="14"/>
        <v>74.203252948084753</v>
      </c>
      <c r="S97" s="108">
        <f t="shared" si="14"/>
        <v>100.8678819460372</v>
      </c>
      <c r="T97" s="108">
        <f t="shared" si="14"/>
        <v>92.785479491210523</v>
      </c>
      <c r="U97" s="108">
        <f t="shared" si="14"/>
        <v>69.951587513736683</v>
      </c>
      <c r="V97" s="108">
        <f t="shared" si="14"/>
        <v>79.727439953056901</v>
      </c>
      <c r="W97" s="108">
        <f t="shared" si="14"/>
        <v>81.28232819871539</v>
      </c>
      <c r="X97" s="108">
        <f t="shared" si="14"/>
        <v>88.718539777817085</v>
      </c>
      <c r="Y97" s="108">
        <f t="shared" si="14"/>
        <v>97.678474826048827</v>
      </c>
      <c r="Z97" s="108">
        <f t="shared" si="14"/>
        <v>272.51974133168687</v>
      </c>
      <c r="AA97" s="108">
        <f t="shared" si="14"/>
        <v>0</v>
      </c>
      <c r="AB97" s="108">
        <f t="shared" si="14"/>
        <v>154.67221250649899</v>
      </c>
      <c r="AC97" s="108">
        <f t="shared" si="14"/>
        <v>54.330425949278407</v>
      </c>
      <c r="AD97" s="108">
        <f t="shared" si="14"/>
        <v>57.152949103911496</v>
      </c>
      <c r="AE97" s="108">
        <f t="shared" si="14"/>
        <v>95.790345425415808</v>
      </c>
      <c r="AF97" s="108">
        <f t="shared" si="14"/>
        <v>58.803636943691174</v>
      </c>
      <c r="AG97" s="108">
        <f t="shared" si="14"/>
        <v>85.519342065184276</v>
      </c>
      <c r="AH97" s="108">
        <f t="shared" si="14"/>
        <v>256.67753758544444</v>
      </c>
      <c r="AI97" s="108">
        <f t="shared" si="14"/>
        <v>32.146688015918663</v>
      </c>
      <c r="AJ97" s="108">
        <f t="shared" si="14"/>
        <v>155.55897030630314</v>
      </c>
      <c r="AK97" s="108">
        <f t="shared" si="14"/>
        <v>86.877554356710803</v>
      </c>
      <c r="AL97" s="108">
        <f t="shared" si="14"/>
        <v>194.74729327218571</v>
      </c>
      <c r="AM97" s="108">
        <f t="shared" si="14"/>
        <v>93.538725325288382</v>
      </c>
      <c r="AN97" s="108">
        <f t="shared" si="14"/>
        <v>57.804769491765953</v>
      </c>
      <c r="AO97" s="108">
        <f t="shared" si="14"/>
        <v>111.52947096732302</v>
      </c>
      <c r="AP97" s="108">
        <f t="shared" si="14"/>
        <v>0</v>
      </c>
      <c r="AQ97" s="108">
        <f t="shared" si="14"/>
        <v>0</v>
      </c>
      <c r="AR97" s="108">
        <f t="shared" si="14"/>
        <v>52.974377224199287</v>
      </c>
      <c r="AS97" s="108">
        <f t="shared" si="14"/>
        <v>98.262485418983786</v>
      </c>
      <c r="AT97" s="108">
        <f t="shared" si="14"/>
        <v>72.518171010386496</v>
      </c>
      <c r="AU97" s="108">
        <f t="shared" si="14"/>
        <v>105.63326881248378</v>
      </c>
      <c r="AV97" s="108">
        <f t="shared" si="14"/>
        <v>91.104065799929543</v>
      </c>
      <c r="AW97" s="108">
        <f t="shared" si="14"/>
        <v>100.79942589491718</v>
      </c>
    </row>
    <row r="98" spans="1:49" x14ac:dyDescent="0.25">
      <c r="A98" t="s">
        <v>1771</v>
      </c>
      <c r="B98" s="108">
        <f>B65/B57*100</f>
        <v>90.292760343150519</v>
      </c>
      <c r="C98" s="108">
        <f t="shared" ref="C98:AW98" si="15">C65/C57*100</f>
        <v>0</v>
      </c>
      <c r="D98" s="108">
        <f t="shared" si="15"/>
        <v>43.414409598479445</v>
      </c>
      <c r="E98" s="108">
        <f t="shared" si="15"/>
        <v>83.910707394543891</v>
      </c>
      <c r="F98" s="108">
        <f t="shared" si="15"/>
        <v>98.075893999674278</v>
      </c>
      <c r="G98" s="108">
        <f t="shared" si="15"/>
        <v>85.30760257187039</v>
      </c>
      <c r="H98" s="108">
        <f t="shared" si="15"/>
        <v>83.168453715935982</v>
      </c>
      <c r="I98" s="108">
        <f t="shared" si="15"/>
        <v>79.224125376678955</v>
      </c>
      <c r="J98" s="108">
        <f t="shared" si="15"/>
        <v>99.514106583072106</v>
      </c>
      <c r="K98" s="108">
        <f t="shared" si="15"/>
        <v>92.909939039997496</v>
      </c>
      <c r="L98" s="108">
        <f t="shared" si="15"/>
        <v>99.592497532082916</v>
      </c>
      <c r="M98" s="108">
        <f t="shared" si="15"/>
        <v>107.5638474110806</v>
      </c>
      <c r="N98" s="108">
        <f t="shared" si="15"/>
        <v>94.640038562233599</v>
      </c>
      <c r="O98" s="108">
        <f t="shared" si="15"/>
        <v>83.894249627363308</v>
      </c>
      <c r="P98" s="108">
        <f t="shared" si="15"/>
        <v>92.81124883124356</v>
      </c>
      <c r="Q98" s="108">
        <f t="shared" si="15"/>
        <v>84.331725398158824</v>
      </c>
      <c r="R98" s="108">
        <f t="shared" si="15"/>
        <v>84.717837803452596</v>
      </c>
      <c r="S98" s="108">
        <f t="shared" si="15"/>
        <v>107.43682310469313</v>
      </c>
      <c r="T98" s="108">
        <f t="shared" si="15"/>
        <v>103.35751123443013</v>
      </c>
      <c r="U98" s="108">
        <f t="shared" si="15"/>
        <v>70.108484941587847</v>
      </c>
      <c r="V98" s="108">
        <f t="shared" si="15"/>
        <v>54.957467716160281</v>
      </c>
      <c r="W98" s="108">
        <f t="shared" si="15"/>
        <v>86.043628561211122</v>
      </c>
      <c r="X98" s="108">
        <f t="shared" si="15"/>
        <v>88.871907621907624</v>
      </c>
      <c r="Y98" s="108">
        <f t="shared" si="15"/>
        <v>108.26934734289755</v>
      </c>
      <c r="Z98" s="108">
        <f t="shared" si="15"/>
        <v>328.59461842667804</v>
      </c>
      <c r="AA98" s="108">
        <f t="shared" si="15"/>
        <v>48.962862318840585</v>
      </c>
      <c r="AB98" s="108">
        <f t="shared" si="15"/>
        <v>73.750904817651318</v>
      </c>
      <c r="AC98" s="108">
        <f t="shared" si="15"/>
        <v>75.247317953099781</v>
      </c>
      <c r="AD98" s="108">
        <f t="shared" si="15"/>
        <v>78.538433701598663</v>
      </c>
      <c r="AE98" s="108">
        <f t="shared" si="15"/>
        <v>68.94704572590274</v>
      </c>
      <c r="AF98" s="108">
        <f t="shared" si="15"/>
        <v>112.67293073327353</v>
      </c>
      <c r="AG98" s="108">
        <f t="shared" si="15"/>
        <v>92.807373559629909</v>
      </c>
      <c r="AH98" s="108">
        <f t="shared" si="15"/>
        <v>212.23954886023671</v>
      </c>
      <c r="AI98" s="108">
        <f t="shared" si="15"/>
        <v>34.293241019886061</v>
      </c>
      <c r="AJ98" s="108">
        <f t="shared" si="15"/>
        <v>140.12103920805774</v>
      </c>
      <c r="AK98" s="108">
        <f t="shared" si="15"/>
        <v>87.280871304435522</v>
      </c>
      <c r="AL98" s="108">
        <f t="shared" si="15"/>
        <v>52.263452319465756</v>
      </c>
      <c r="AM98" s="108">
        <f t="shared" si="15"/>
        <v>95.835906400524422</v>
      </c>
      <c r="AN98" s="108">
        <f t="shared" si="15"/>
        <v>84.641334349000331</v>
      </c>
      <c r="AO98" s="108">
        <f t="shared" si="15"/>
        <v>87.018796597710804</v>
      </c>
      <c r="AP98" s="108">
        <f t="shared" si="15"/>
        <v>0</v>
      </c>
      <c r="AQ98" s="108">
        <f t="shared" si="15"/>
        <v>14.686730847119669</v>
      </c>
      <c r="AR98" s="108">
        <f t="shared" si="15"/>
        <v>100.55133272524577</v>
      </c>
      <c r="AS98" s="108">
        <f t="shared" si="15"/>
        <v>83.998421545898481</v>
      </c>
      <c r="AT98" s="108">
        <f t="shared" si="15"/>
        <v>90.043495452748118</v>
      </c>
      <c r="AU98" s="108">
        <f t="shared" si="15"/>
        <v>86.770887502166758</v>
      </c>
      <c r="AV98" s="108">
        <f t="shared" si="15"/>
        <v>84.829396957689497</v>
      </c>
      <c r="AW98" s="108">
        <f t="shared" si="15"/>
        <v>94.317630398399672</v>
      </c>
    </row>
    <row r="99" spans="1:49" x14ac:dyDescent="0.25">
      <c r="A99" t="s">
        <v>1772</v>
      </c>
      <c r="B99" s="108">
        <f>B83/B75*100</f>
        <v>112.93573144296678</v>
      </c>
      <c r="C99" s="108">
        <f t="shared" ref="C99:AW99" si="16">C83/C75*100</f>
        <v>0</v>
      </c>
      <c r="D99" s="108">
        <f t="shared" si="16"/>
        <v>13.463328597324972</v>
      </c>
      <c r="E99" s="108">
        <f t="shared" si="16"/>
        <v>62.434922293831896</v>
      </c>
      <c r="F99" s="108">
        <f t="shared" si="16"/>
        <v>74.770144067183082</v>
      </c>
      <c r="G99" s="108">
        <f t="shared" si="16"/>
        <v>127.69864937995831</v>
      </c>
      <c r="H99" s="108">
        <f t="shared" si="16"/>
        <v>103.07445415769247</v>
      </c>
      <c r="I99" s="108">
        <f t="shared" si="16"/>
        <v>101.04053564965618</v>
      </c>
      <c r="J99" s="108">
        <f t="shared" si="16"/>
        <v>103.52322427928704</v>
      </c>
      <c r="K99" s="108">
        <f t="shared" si="16"/>
        <v>113.78177058319443</v>
      </c>
      <c r="L99" s="108">
        <f t="shared" si="16"/>
        <v>106.2645892667672</v>
      </c>
      <c r="M99" s="108">
        <f t="shared" si="16"/>
        <v>59.288231635685165</v>
      </c>
      <c r="N99" s="108">
        <f t="shared" si="16"/>
        <v>121.23581296577615</v>
      </c>
      <c r="O99" s="108">
        <f t="shared" si="16"/>
        <v>121.00472305710606</v>
      </c>
      <c r="P99" s="108">
        <f t="shared" si="16"/>
        <v>64.126871096473664</v>
      </c>
      <c r="Q99" s="108">
        <f t="shared" si="16"/>
        <v>83.349705304518665</v>
      </c>
      <c r="R99" s="108">
        <f t="shared" si="16"/>
        <v>81.750082772320937</v>
      </c>
      <c r="S99" s="108">
        <f t="shared" si="16"/>
        <v>102.39491564833234</v>
      </c>
      <c r="T99" s="108">
        <f t="shared" si="16"/>
        <v>111.65775736717123</v>
      </c>
      <c r="U99" s="108">
        <f t="shared" si="16"/>
        <v>99.743581822113754</v>
      </c>
      <c r="V99" s="108">
        <f t="shared" si="16"/>
        <v>59.670696123384751</v>
      </c>
      <c r="W99" s="108">
        <f t="shared" si="16"/>
        <v>80.250319628557961</v>
      </c>
      <c r="X99" s="108">
        <f t="shared" si="16"/>
        <v>95.249999999999986</v>
      </c>
      <c r="Y99" s="108">
        <f t="shared" si="16"/>
        <v>119.80202724105162</v>
      </c>
      <c r="Z99" s="108">
        <f t="shared" si="16"/>
        <v>300.95328394190625</v>
      </c>
      <c r="AA99" s="108">
        <f t="shared" si="16"/>
        <v>114.50452375863787</v>
      </c>
      <c r="AB99" s="108">
        <f t="shared" si="16"/>
        <v>125.82083071169676</v>
      </c>
      <c r="AC99" s="108">
        <f t="shared" si="16"/>
        <v>66.811757225998917</v>
      </c>
      <c r="AD99" s="108">
        <f t="shared" si="16"/>
        <v>90.365401084784466</v>
      </c>
      <c r="AE99" s="108">
        <f t="shared" si="16"/>
        <v>93.167392726723676</v>
      </c>
      <c r="AF99" s="108">
        <f t="shared" si="16"/>
        <v>72.260196726456087</v>
      </c>
      <c r="AG99" s="108">
        <f t="shared" si="16"/>
        <v>93.989748552247605</v>
      </c>
      <c r="AH99" s="108">
        <f t="shared" si="16"/>
        <v>343.38390269605691</v>
      </c>
      <c r="AI99" s="108">
        <f t="shared" si="16"/>
        <v>26.72446034196722</v>
      </c>
      <c r="AJ99" s="108">
        <f t="shared" si="16"/>
        <v>120.10913388783952</v>
      </c>
      <c r="AK99" s="108">
        <f t="shared" si="16"/>
        <v>84.187201408096556</v>
      </c>
      <c r="AL99" s="108">
        <f t="shared" si="16"/>
        <v>119.33540150340053</v>
      </c>
      <c r="AM99" s="108">
        <f t="shared" si="16"/>
        <v>103.36143395958712</v>
      </c>
      <c r="AN99" s="108">
        <f t="shared" si="16"/>
        <v>132.7572418695575</v>
      </c>
      <c r="AO99" s="108">
        <f t="shared" si="16"/>
        <v>91.711937024661239</v>
      </c>
      <c r="AP99" s="108">
        <f t="shared" si="16"/>
        <v>0</v>
      </c>
      <c r="AQ99" s="108">
        <f t="shared" si="16"/>
        <v>0</v>
      </c>
      <c r="AR99" s="108">
        <f t="shared" si="16"/>
        <v>53.111661360688586</v>
      </c>
      <c r="AS99" s="108">
        <f t="shared" si="16"/>
        <v>94.083349007174149</v>
      </c>
      <c r="AT99" s="108">
        <f t="shared" si="16"/>
        <v>99.266288018299178</v>
      </c>
      <c r="AU99" s="108">
        <f t="shared" si="16"/>
        <v>112.06088765333698</v>
      </c>
      <c r="AV99" s="108">
        <f t="shared" si="16"/>
        <v>110.25583824289929</v>
      </c>
      <c r="AW99" s="108">
        <f t="shared" si="16"/>
        <v>92.359947744563129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Celecoxib</v>
      </c>
      <c r="D100" s="7" t="str">
        <f t="shared" ref="D100:AW100" si="17">D89</f>
        <v>Celecoxib</v>
      </c>
      <c r="E100" s="7" t="str">
        <f t="shared" si="17"/>
        <v>Celecoxib</v>
      </c>
      <c r="F100" s="7" t="str">
        <f t="shared" si="17"/>
        <v>Celecoxib</v>
      </c>
      <c r="G100" s="7" t="str">
        <f t="shared" si="17"/>
        <v>Celecoxib</v>
      </c>
      <c r="H100" s="7" t="str">
        <f t="shared" si="17"/>
        <v>Celecoxib</v>
      </c>
      <c r="I100" s="7" t="str">
        <f t="shared" si="17"/>
        <v>Celecoxib</v>
      </c>
      <c r="J100" s="7" t="str">
        <f t="shared" si="17"/>
        <v>DMSO</v>
      </c>
      <c r="K100" s="7" t="str">
        <f>K89</f>
        <v>3-Pyridinecarbonitrile</v>
      </c>
      <c r="L100" s="7" t="str">
        <f t="shared" si="17"/>
        <v>3-Pyridinecarbonitrile</v>
      </c>
      <c r="M100" s="7" t="str">
        <f t="shared" si="17"/>
        <v>3-Pyridinecarbonitrile</v>
      </c>
      <c r="N100" s="7" t="str">
        <f t="shared" si="17"/>
        <v>3-Pyridinecarbonitrile</v>
      </c>
      <c r="O100" s="7" t="str">
        <f t="shared" si="17"/>
        <v>3-Pyridinecarbonitrile</v>
      </c>
      <c r="P100" s="7" t="str">
        <f t="shared" si="17"/>
        <v>3-Pyridinecarbonitrile</v>
      </c>
      <c r="Q100" s="7" t="str">
        <f t="shared" si="17"/>
        <v>3-Pyridinecarbonitrile</v>
      </c>
      <c r="R100" s="7" t="str">
        <f t="shared" si="17"/>
        <v>DMSO</v>
      </c>
      <c r="S100" s="7" t="str">
        <f t="shared" si="17"/>
        <v>Imidacloprid</v>
      </c>
      <c r="T100" s="7" t="str">
        <f t="shared" si="17"/>
        <v>Imidacloprid</v>
      </c>
      <c r="U100" s="7" t="str">
        <f t="shared" si="17"/>
        <v>Imidacloprid</v>
      </c>
      <c r="V100" s="7" t="str">
        <f t="shared" si="17"/>
        <v>Imidacloprid</v>
      </c>
      <c r="W100" s="7" t="str">
        <f t="shared" si="17"/>
        <v>Imidacloprid</v>
      </c>
      <c r="X100" s="7" t="str">
        <f t="shared" si="17"/>
        <v>Imidacloprid</v>
      </c>
      <c r="Y100" s="7" t="str">
        <f t="shared" si="17"/>
        <v>Imidacloprid</v>
      </c>
      <c r="Z100" s="7" t="str">
        <f t="shared" si="17"/>
        <v>BIC</v>
      </c>
      <c r="AA100" s="7" t="str">
        <f t="shared" si="17"/>
        <v>Spiroxamine</v>
      </c>
      <c r="AB100" s="7" t="str">
        <f t="shared" si="17"/>
        <v>Spiroxamine</v>
      </c>
      <c r="AC100" s="7" t="str">
        <f t="shared" si="17"/>
        <v>Spiroxamine</v>
      </c>
      <c r="AD100" s="7" t="str">
        <f t="shared" si="17"/>
        <v>Spiroxamine</v>
      </c>
      <c r="AE100" s="7" t="str">
        <f t="shared" si="17"/>
        <v>Spiroxamine</v>
      </c>
      <c r="AF100" s="7" t="str">
        <f t="shared" si="17"/>
        <v>Spiroxamine</v>
      </c>
      <c r="AG100" s="7" t="str">
        <f t="shared" si="17"/>
        <v>Spiroxamine</v>
      </c>
      <c r="AH100" s="7" t="str">
        <f t="shared" si="17"/>
        <v>BIC</v>
      </c>
      <c r="AI100" s="7" t="str">
        <f t="shared" si="17"/>
        <v>Methoxychlor</v>
      </c>
      <c r="AJ100" s="7" t="str">
        <f t="shared" si="17"/>
        <v>Methoxychlor</v>
      </c>
      <c r="AK100" s="7" t="str">
        <f t="shared" si="17"/>
        <v>Methoxychlor</v>
      </c>
      <c r="AL100" s="7" t="str">
        <f t="shared" si="17"/>
        <v>Methoxychlor</v>
      </c>
      <c r="AM100" s="7" t="str">
        <f t="shared" si="17"/>
        <v>Methoxychlor</v>
      </c>
      <c r="AN100" s="7" t="str">
        <f t="shared" si="17"/>
        <v>Methoxychlor</v>
      </c>
      <c r="AO100" s="7" t="str">
        <f t="shared" si="17"/>
        <v>Methoxychlor</v>
      </c>
      <c r="AP100" s="7" t="str">
        <f t="shared" si="17"/>
        <v>Lysis</v>
      </c>
      <c r="AQ100" s="7" t="str">
        <f t="shared" si="17"/>
        <v>3-Iodo-2-propynyl-N-butylcarbamate</v>
      </c>
      <c r="AR100" s="7" t="str">
        <f t="shared" si="17"/>
        <v>3-Iodo-2-propynyl-N-butylcarbamate</v>
      </c>
      <c r="AS100" s="7" t="str">
        <f t="shared" si="17"/>
        <v>3-Iodo-2-propynyl-N-butylcarbamate</v>
      </c>
      <c r="AT100" s="7" t="str">
        <f t="shared" si="17"/>
        <v>3-Iodo-2-propynyl-N-butylcarbamate</v>
      </c>
      <c r="AU100" s="7" t="str">
        <f t="shared" si="17"/>
        <v>3-Iodo-2-propynyl-N-butylcarbamate</v>
      </c>
      <c r="AV100" s="7" t="str">
        <f t="shared" si="17"/>
        <v>3-Iodo-2-propynyl-N-butylcarbamate</v>
      </c>
      <c r="AW100" s="7" t="str">
        <f t="shared" si="17"/>
        <v>3-Iodo-2-propynyl-N-butylcarbamate</v>
      </c>
    </row>
    <row r="101" spans="1:49" s="7" customFormat="1" x14ac:dyDescent="0.25">
      <c r="A101" s="7" t="s">
        <v>1773</v>
      </c>
      <c r="B101" s="173" t="s">
        <v>1786</v>
      </c>
      <c r="C101" s="173" t="s">
        <v>1785</v>
      </c>
      <c r="D101" s="173" t="s">
        <v>1779</v>
      </c>
      <c r="E101" s="173" t="s">
        <v>1803</v>
      </c>
      <c r="F101" s="173" t="s">
        <v>1804</v>
      </c>
      <c r="G101" s="173" t="s">
        <v>1805</v>
      </c>
      <c r="H101" s="173" t="s">
        <v>1802</v>
      </c>
      <c r="I101" s="173" t="s">
        <v>1899</v>
      </c>
      <c r="J101" s="173" t="s">
        <v>1786</v>
      </c>
      <c r="K101" s="173" t="s">
        <v>1785</v>
      </c>
      <c r="L101" s="173" t="s">
        <v>1779</v>
      </c>
      <c r="M101" s="173" t="s">
        <v>1803</v>
      </c>
      <c r="N101" s="173" t="s">
        <v>1804</v>
      </c>
      <c r="O101" s="173" t="s">
        <v>1805</v>
      </c>
      <c r="P101" s="173" t="s">
        <v>1802</v>
      </c>
      <c r="Q101" s="173" t="s">
        <v>1899</v>
      </c>
      <c r="R101" s="173" t="s">
        <v>1786</v>
      </c>
      <c r="S101" s="173" t="s">
        <v>1785</v>
      </c>
      <c r="T101" s="173" t="s">
        <v>1779</v>
      </c>
      <c r="U101" s="173" t="s">
        <v>1803</v>
      </c>
      <c r="V101" s="173" t="s">
        <v>1804</v>
      </c>
      <c r="W101" s="173" t="s">
        <v>1805</v>
      </c>
      <c r="X101" s="173" t="s">
        <v>1802</v>
      </c>
      <c r="Y101" s="173" t="s">
        <v>1899</v>
      </c>
      <c r="Z101" s="173" t="s">
        <v>2035</v>
      </c>
      <c r="AA101" s="173" t="s">
        <v>1785</v>
      </c>
      <c r="AB101" s="173" t="s">
        <v>1779</v>
      </c>
      <c r="AC101" s="173" t="s">
        <v>1803</v>
      </c>
      <c r="AD101" s="173" t="s">
        <v>1804</v>
      </c>
      <c r="AE101" s="173" t="s">
        <v>1805</v>
      </c>
      <c r="AF101" s="173" t="s">
        <v>1802</v>
      </c>
      <c r="AG101" s="173" t="s">
        <v>1899</v>
      </c>
      <c r="AH101" s="173" t="s">
        <v>2035</v>
      </c>
      <c r="AI101" s="173" t="s">
        <v>1785</v>
      </c>
      <c r="AJ101" s="173" t="s">
        <v>1779</v>
      </c>
      <c r="AK101" s="173" t="s">
        <v>1803</v>
      </c>
      <c r="AL101" s="173" t="s">
        <v>1804</v>
      </c>
      <c r="AM101" s="173" t="s">
        <v>1805</v>
      </c>
      <c r="AN101" s="173" t="s">
        <v>1802</v>
      </c>
      <c r="AO101" s="173" t="s">
        <v>1899</v>
      </c>
      <c r="AP101" s="173" t="s">
        <v>1786</v>
      </c>
      <c r="AQ101" s="173" t="s">
        <v>1785</v>
      </c>
      <c r="AR101" s="173" t="s">
        <v>1779</v>
      </c>
      <c r="AS101" s="173" t="s">
        <v>1803</v>
      </c>
      <c r="AT101" s="173" t="s">
        <v>1804</v>
      </c>
      <c r="AU101" s="173" t="s">
        <v>1805</v>
      </c>
      <c r="AV101" s="173" t="s">
        <v>1802</v>
      </c>
      <c r="AW101" s="173" t="s">
        <v>1899</v>
      </c>
    </row>
    <row r="102" spans="1:49" x14ac:dyDescent="0.25">
      <c r="A102" t="s">
        <v>1773</v>
      </c>
      <c r="B102" s="108">
        <f>AVERAGE(B97:B99)</f>
        <v>97.932227214174148</v>
      </c>
      <c r="C102" s="108">
        <f t="shared" ref="C102:AV102" si="18">AVERAGE(C97:C99)</f>
        <v>0</v>
      </c>
      <c r="D102" s="108">
        <f t="shared" si="18"/>
        <v>29.996759217495978</v>
      </c>
      <c r="E102" s="108">
        <f t="shared" si="18"/>
        <v>71.062708478635244</v>
      </c>
      <c r="F102" s="108">
        <f t="shared" si="18"/>
        <v>80.84143855126753</v>
      </c>
      <c r="G102" s="108">
        <f t="shared" si="18"/>
        <v>101.13992210188258</v>
      </c>
      <c r="H102" s="108">
        <f t="shared" si="18"/>
        <v>92.747893056517981</v>
      </c>
      <c r="I102" s="108">
        <f t="shared" si="18"/>
        <v>93.601789590647556</v>
      </c>
      <c r="J102" s="108">
        <f t="shared" si="18"/>
        <v>93.979436602875808</v>
      </c>
      <c r="K102" s="108">
        <f t="shared" si="18"/>
        <v>96.209579649308196</v>
      </c>
      <c r="L102" s="108">
        <f t="shared" si="18"/>
        <v>102.77738998782242</v>
      </c>
      <c r="M102" s="108">
        <f t="shared" si="18"/>
        <v>85.797340270515363</v>
      </c>
      <c r="N102" s="108">
        <f t="shared" si="18"/>
        <v>101.55401327981758</v>
      </c>
      <c r="O102" s="108">
        <f t="shared" si="18"/>
        <v>114.05737526650195</v>
      </c>
      <c r="P102" s="108">
        <f t="shared" si="18"/>
        <v>75.06569879671305</v>
      </c>
      <c r="Q102" s="108">
        <f t="shared" si="18"/>
        <v>94.582991763601925</v>
      </c>
      <c r="R102" s="108">
        <f t="shared" si="18"/>
        <v>80.223724507952753</v>
      </c>
      <c r="S102" s="108">
        <f t="shared" si="18"/>
        <v>103.56654023302089</v>
      </c>
      <c r="T102" s="108">
        <f t="shared" si="18"/>
        <v>102.60024936427062</v>
      </c>
      <c r="U102" s="108">
        <f t="shared" si="18"/>
        <v>79.934551425812757</v>
      </c>
      <c r="V102" s="108">
        <f t="shared" si="18"/>
        <v>64.785201264200637</v>
      </c>
      <c r="W102" s="108">
        <f t="shared" si="18"/>
        <v>82.525425462828153</v>
      </c>
      <c r="X102" s="108">
        <f t="shared" si="18"/>
        <v>90.946815799908236</v>
      </c>
      <c r="Y102" s="108">
        <f t="shared" si="18"/>
        <v>108.583283136666</v>
      </c>
      <c r="Z102" s="108">
        <f t="shared" si="18"/>
        <v>300.68921456675707</v>
      </c>
      <c r="AA102" s="108">
        <f t="shared" si="18"/>
        <v>54.48912869249282</v>
      </c>
      <c r="AB102" s="108">
        <f t="shared" si="18"/>
        <v>118.08131601194903</v>
      </c>
      <c r="AC102" s="108">
        <f t="shared" si="18"/>
        <v>65.463167042792364</v>
      </c>
      <c r="AD102" s="108">
        <f t="shared" si="18"/>
        <v>75.35226129676488</v>
      </c>
      <c r="AE102" s="108">
        <f t="shared" si="18"/>
        <v>85.968261292680737</v>
      </c>
      <c r="AF102" s="108">
        <f t="shared" si="18"/>
        <v>81.245588134473593</v>
      </c>
      <c r="AG102" s="108">
        <f t="shared" si="18"/>
        <v>90.772154725687258</v>
      </c>
      <c r="AH102" s="108">
        <f t="shared" si="18"/>
        <v>270.76699638057931</v>
      </c>
      <c r="AI102" s="108">
        <f t="shared" si="18"/>
        <v>31.054796459257314</v>
      </c>
      <c r="AJ102" s="108">
        <f t="shared" si="18"/>
        <v>138.5963811340668</v>
      </c>
      <c r="AK102" s="108">
        <f t="shared" si="18"/>
        <v>86.115209023080965</v>
      </c>
      <c r="AL102" s="108">
        <f t="shared" si="18"/>
        <v>122.11538236501734</v>
      </c>
      <c r="AM102" s="108">
        <f t="shared" si="18"/>
        <v>97.578688561799979</v>
      </c>
      <c r="AN102" s="108">
        <f t="shared" si="18"/>
        <v>91.734448570107929</v>
      </c>
      <c r="AO102" s="108">
        <f t="shared" si="18"/>
        <v>96.753401529898341</v>
      </c>
      <c r="AP102" s="108">
        <f t="shared" si="18"/>
        <v>0</v>
      </c>
      <c r="AQ102" s="108">
        <f t="shared" si="18"/>
        <v>4.8955769490398895</v>
      </c>
      <c r="AR102" s="108">
        <f t="shared" si="18"/>
        <v>68.879123770044544</v>
      </c>
      <c r="AS102" s="108">
        <f t="shared" si="18"/>
        <v>92.114751990685477</v>
      </c>
      <c r="AT102" s="108">
        <f t="shared" si="18"/>
        <v>87.275984827144597</v>
      </c>
      <c r="AU102" s="108">
        <f t="shared" si="18"/>
        <v>101.48834798932917</v>
      </c>
      <c r="AV102" s="108">
        <f t="shared" si="18"/>
        <v>95.396433666839457</v>
      </c>
      <c r="AW102" s="108">
        <f>AVERAGE(AW97,AW99)</f>
        <v>96.579686819740147</v>
      </c>
    </row>
    <row r="103" spans="1:49" x14ac:dyDescent="0.25">
      <c r="A103" t="s">
        <v>1774</v>
      </c>
      <c r="B103" s="108">
        <f>STDEV(B97:B99)</f>
        <v>12.994145593756659</v>
      </c>
      <c r="C103" s="108">
        <f t="shared" ref="C103:AV103" si="19">STDEV(C97:C99)</f>
        <v>0</v>
      </c>
      <c r="D103" s="108">
        <f t="shared" si="19"/>
        <v>15.216697347276529</v>
      </c>
      <c r="E103" s="108">
        <f t="shared" si="19"/>
        <v>11.342838403363933</v>
      </c>
      <c r="F103" s="108">
        <f t="shared" si="19"/>
        <v>15.141057328188131</v>
      </c>
      <c r="G103" s="108">
        <f t="shared" si="19"/>
        <v>23.14178212140687</v>
      </c>
      <c r="H103" s="108">
        <f t="shared" si="19"/>
        <v>9.974009053067153</v>
      </c>
      <c r="I103" s="108">
        <f t="shared" si="19"/>
        <v>12.453930229876994</v>
      </c>
      <c r="J103" s="108">
        <f t="shared" si="19"/>
        <v>13.211289496188687</v>
      </c>
      <c r="K103" s="108">
        <f t="shared" si="19"/>
        <v>16.176761343592599</v>
      </c>
      <c r="L103" s="108">
        <f t="shared" si="19"/>
        <v>3.3463030482202218</v>
      </c>
      <c r="M103" s="108">
        <f t="shared" si="19"/>
        <v>24.484749770488975</v>
      </c>
      <c r="N103" s="108">
        <f t="shared" si="19"/>
        <v>17.294415857389307</v>
      </c>
      <c r="O103" s="108">
        <f t="shared" si="19"/>
        <v>27.359204399603691</v>
      </c>
      <c r="P103" s="108">
        <f t="shared" si="19"/>
        <v>15.506352995138544</v>
      </c>
      <c r="Q103" s="108">
        <f t="shared" si="19"/>
        <v>18.61264619602683</v>
      </c>
      <c r="R103" s="108">
        <f t="shared" si="19"/>
        <v>5.4209271193760271</v>
      </c>
      <c r="S103" s="108">
        <f t="shared" si="19"/>
        <v>3.4376263776123115</v>
      </c>
      <c r="T103" s="108">
        <f t="shared" si="19"/>
        <v>9.4589006872821688</v>
      </c>
      <c r="U103" s="108">
        <f t="shared" si="19"/>
        <v>17.15530291577214</v>
      </c>
      <c r="V103" s="108">
        <f t="shared" si="19"/>
        <v>13.153193653281793</v>
      </c>
      <c r="W103" s="108">
        <f t="shared" si="19"/>
        <v>3.0902386968199096</v>
      </c>
      <c r="X103" s="108">
        <f t="shared" si="19"/>
        <v>3.7274557165497924</v>
      </c>
      <c r="Y103" s="108">
        <f t="shared" si="19"/>
        <v>11.065116792280175</v>
      </c>
      <c r="Z103" s="108">
        <f t="shared" si="19"/>
        <v>28.038371204133096</v>
      </c>
      <c r="AA103" s="108">
        <f t="shared" si="19"/>
        <v>57.451946923690365</v>
      </c>
      <c r="AB103" s="108">
        <f t="shared" si="19"/>
        <v>41.012066216651355</v>
      </c>
      <c r="AC103" s="108">
        <f t="shared" si="19"/>
        <v>10.523455439472455</v>
      </c>
      <c r="AD103" s="108">
        <f t="shared" si="19"/>
        <v>16.833909605033526</v>
      </c>
      <c r="AE103" s="108">
        <f t="shared" si="19"/>
        <v>14.799030533887636</v>
      </c>
      <c r="AF103" s="108">
        <f t="shared" si="19"/>
        <v>28.036193525754186</v>
      </c>
      <c r="AG103" s="108">
        <f t="shared" si="19"/>
        <v>4.5873231072758847</v>
      </c>
      <c r="AH103" s="108">
        <f t="shared" si="19"/>
        <v>66.697788738522434</v>
      </c>
      <c r="AI103" s="108">
        <f t="shared" si="19"/>
        <v>3.900741034244787</v>
      </c>
      <c r="AJ103" s="108">
        <f t="shared" si="19"/>
        <v>17.774030556007727</v>
      </c>
      <c r="AK103" s="108">
        <f t="shared" si="19"/>
        <v>1.6818371391602946</v>
      </c>
      <c r="AL103" s="108">
        <f t="shared" si="19"/>
        <v>71.282588711081544</v>
      </c>
      <c r="AM103" s="108">
        <f t="shared" si="19"/>
        <v>5.1380315758884691</v>
      </c>
      <c r="AN103" s="108">
        <f t="shared" si="19"/>
        <v>37.976341067843279</v>
      </c>
      <c r="AO103" s="108">
        <f t="shared" si="19"/>
        <v>13.009825624560495</v>
      </c>
      <c r="AP103" s="108">
        <f t="shared" si="19"/>
        <v>0</v>
      </c>
      <c r="AQ103" s="108">
        <f t="shared" si="19"/>
        <v>8.4793880081001216</v>
      </c>
      <c r="AR103" s="108">
        <f t="shared" si="19"/>
        <v>27.429023438868189</v>
      </c>
      <c r="AS103" s="108">
        <f t="shared" si="19"/>
        <v>7.3329673532520534</v>
      </c>
      <c r="AT103" s="108">
        <f t="shared" si="19"/>
        <v>13.587118059558001</v>
      </c>
      <c r="AU103" s="108">
        <f t="shared" si="19"/>
        <v>13.144630211010584</v>
      </c>
      <c r="AV103" s="108">
        <f t="shared" si="19"/>
        <v>13.245538703133668</v>
      </c>
      <c r="AW103" s="108">
        <f>STDEV(AW97,AW99)</f>
        <v>5.9676122297910492</v>
      </c>
    </row>
    <row r="104" spans="1:49" x14ac:dyDescent="0.25">
      <c r="A104" t="s">
        <v>1775</v>
      </c>
      <c r="B104" s="108">
        <f>STDEV(B97:B99)/SQRT(3)</f>
        <v>7.5021734564445977</v>
      </c>
      <c r="C104" s="108">
        <f t="shared" ref="C104:AV104" si="20">STDEV(C97:C99)/SQRT(3)</f>
        <v>0</v>
      </c>
      <c r="D104" s="108">
        <f t="shared" si="20"/>
        <v>8.7853643096271696</v>
      </c>
      <c r="E104" s="108">
        <f t="shared" si="20"/>
        <v>6.5487908055565915</v>
      </c>
      <c r="F104" s="108">
        <f t="shared" si="20"/>
        <v>8.7416935242449743</v>
      </c>
      <c r="G104" s="108">
        <f t="shared" si="20"/>
        <v>13.360914137321926</v>
      </c>
      <c r="H104" s="108">
        <f t="shared" si="20"/>
        <v>5.7584968116880857</v>
      </c>
      <c r="I104" s="108">
        <f t="shared" si="20"/>
        <v>7.1902799706883007</v>
      </c>
      <c r="J104" s="108">
        <f t="shared" si="20"/>
        <v>7.6275415469666141</v>
      </c>
      <c r="K104" s="108">
        <f t="shared" si="20"/>
        <v>9.3396575163395195</v>
      </c>
      <c r="L104" s="108">
        <f t="shared" si="20"/>
        <v>1.9319889656800104</v>
      </c>
      <c r="M104" s="108">
        <f t="shared" si="20"/>
        <v>14.136276871032438</v>
      </c>
      <c r="N104" s="108">
        <f t="shared" si="20"/>
        <v>9.9849356507410487</v>
      </c>
      <c r="O104" s="108">
        <f t="shared" si="20"/>
        <v>15.795844024925186</v>
      </c>
      <c r="P104" s="108">
        <f t="shared" si="20"/>
        <v>8.9525970758925979</v>
      </c>
      <c r="Q104" s="108">
        <f t="shared" si="20"/>
        <v>10.746016291607354</v>
      </c>
      <c r="R104" s="108">
        <f t="shared" si="20"/>
        <v>3.1297737316290921</v>
      </c>
      <c r="S104" s="108">
        <f t="shared" si="20"/>
        <v>1.9847145144878262</v>
      </c>
      <c r="T104" s="108">
        <f t="shared" si="20"/>
        <v>5.4610988580402964</v>
      </c>
      <c r="U104" s="108">
        <f t="shared" si="20"/>
        <v>9.904618756450617</v>
      </c>
      <c r="V104" s="108">
        <f t="shared" si="20"/>
        <v>7.5939998964255206</v>
      </c>
      <c r="W104" s="108">
        <f t="shared" si="20"/>
        <v>1.7841501434691733</v>
      </c>
      <c r="X104" s="108">
        <f t="shared" si="20"/>
        <v>2.1520475613424321</v>
      </c>
      <c r="Y104" s="108">
        <f t="shared" si="20"/>
        <v>6.3884481586376083</v>
      </c>
      <c r="Z104" s="108">
        <f t="shared" si="20"/>
        <v>16.187961162344894</v>
      </c>
      <c r="AA104" s="108">
        <f t="shared" si="20"/>
        <v>33.169897021860727</v>
      </c>
      <c r="AB104" s="108">
        <f t="shared" si="20"/>
        <v>23.678327470206419</v>
      </c>
      <c r="AC104" s="108">
        <f t="shared" si="20"/>
        <v>6.075719830784454</v>
      </c>
      <c r="AD104" s="108">
        <f t="shared" si="20"/>
        <v>9.719062241979934</v>
      </c>
      <c r="AE104" s="108">
        <f t="shared" si="20"/>
        <v>8.5442242624855194</v>
      </c>
      <c r="AF104" s="108">
        <f t="shared" si="20"/>
        <v>16.186703879146624</v>
      </c>
      <c r="AG104" s="108">
        <f t="shared" si="20"/>
        <v>2.6484922308455228</v>
      </c>
      <c r="AH104" s="108">
        <f t="shared" si="20"/>
        <v>38.507986282538717</v>
      </c>
      <c r="AI104" s="108">
        <f t="shared" si="20"/>
        <v>2.2520938861602473</v>
      </c>
      <c r="AJ104" s="108">
        <f t="shared" si="20"/>
        <v>10.261841326095695</v>
      </c>
      <c r="AK104" s="108">
        <f t="shared" si="20"/>
        <v>0.9710091250273063</v>
      </c>
      <c r="AL104" s="108">
        <f t="shared" si="20"/>
        <v>41.155021780876311</v>
      </c>
      <c r="AM104" s="108">
        <f t="shared" si="20"/>
        <v>2.9664439134440048</v>
      </c>
      <c r="AN104" s="108">
        <f t="shared" si="20"/>
        <v>21.92565073835636</v>
      </c>
      <c r="AO104" s="108">
        <f t="shared" si="20"/>
        <v>7.5112263264500934</v>
      </c>
      <c r="AP104" s="108">
        <f t="shared" si="20"/>
        <v>0</v>
      </c>
      <c r="AQ104" s="108">
        <f t="shared" si="20"/>
        <v>4.8955769490398904</v>
      </c>
      <c r="AR104" s="108">
        <f t="shared" si="20"/>
        <v>15.836154066039104</v>
      </c>
      <c r="AS104" s="108">
        <f t="shared" si="20"/>
        <v>4.2336906753588108</v>
      </c>
      <c r="AT104" s="108">
        <f t="shared" si="20"/>
        <v>7.8445262691970381</v>
      </c>
      <c r="AU104" s="108">
        <f t="shared" si="20"/>
        <v>7.5890557907250482</v>
      </c>
      <c r="AV104" s="108">
        <f t="shared" si="20"/>
        <v>7.6473153358158301</v>
      </c>
      <c r="AW104" s="108">
        <f>STDEV(AW97,AW99)/SQRT(2)</f>
        <v>4.2197390751770243</v>
      </c>
    </row>
    <row r="106" spans="1:49" x14ac:dyDescent="0.25">
      <c r="A106" t="s">
        <v>1773</v>
      </c>
      <c r="B106" s="165">
        <f>AVERAGE(B97:B99,J97:J99,R97:R99,)</f>
        <v>81.640616497500815</v>
      </c>
    </row>
    <row r="107" spans="1:49" x14ac:dyDescent="0.25">
      <c r="A107" t="s">
        <v>1774</v>
      </c>
      <c r="B107" s="165">
        <f>STDEV(B97:B99,J97:J99,R97:R99)</f>
        <v>12.569706233372653</v>
      </c>
    </row>
    <row r="108" spans="1:49" x14ac:dyDescent="0.25">
      <c r="A108" t="s">
        <v>1775</v>
      </c>
      <c r="B108" s="165">
        <f>STDEV(B97:B99,J97:J99,R97:R99)/SQRT(3)</f>
        <v>7.2571232774722185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75" t="s">
        <v>1644</v>
      </c>
      <c r="C112" s="223" t="str">
        <f>D23</f>
        <v>TX010119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75" t="s">
        <v>1807</v>
      </c>
      <c r="K112" s="175" t="s">
        <v>1807</v>
      </c>
      <c r="L112" s="175" t="s">
        <v>1807</v>
      </c>
      <c r="M112" s="175" t="s">
        <v>1807</v>
      </c>
    </row>
    <row r="113" spans="1:29" x14ac:dyDescent="0.25">
      <c r="A113" s="6" t="s">
        <v>1659</v>
      </c>
      <c r="B113" s="175" t="s">
        <v>1644</v>
      </c>
      <c r="C113" s="223" t="str">
        <f t="shared" ref="C113:C117" si="21">D24</f>
        <v>TX002369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75" t="s">
        <v>1807</v>
      </c>
      <c r="K113" s="175" t="s">
        <v>1807</v>
      </c>
      <c r="L113" s="175" t="s">
        <v>1807</v>
      </c>
      <c r="M113" s="175" t="s">
        <v>1807</v>
      </c>
    </row>
    <row r="114" spans="1:29" x14ac:dyDescent="0.25">
      <c r="A114" s="6" t="s">
        <v>1660</v>
      </c>
      <c r="B114" s="175" t="s">
        <v>1644</v>
      </c>
      <c r="C114" s="223" t="str">
        <f t="shared" si="21"/>
        <v>TX000738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75" t="s">
        <v>1807</v>
      </c>
      <c r="K114" s="175" t="s">
        <v>1807</v>
      </c>
      <c r="L114" s="175" t="s">
        <v>1807</v>
      </c>
      <c r="M114" s="175" t="s">
        <v>1807</v>
      </c>
    </row>
    <row r="115" spans="1:29" x14ac:dyDescent="0.25">
      <c r="A115" s="6" t="s">
        <v>1661</v>
      </c>
      <c r="B115" s="175" t="s">
        <v>1686</v>
      </c>
      <c r="C115" s="223" t="str">
        <f t="shared" si="21"/>
        <v>TX000732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75" t="s">
        <v>1807</v>
      </c>
      <c r="K115" s="175" t="s">
        <v>1807</v>
      </c>
      <c r="L115" s="175" t="s">
        <v>1807</v>
      </c>
      <c r="M115" s="175" t="s">
        <v>1807</v>
      </c>
    </row>
    <row r="116" spans="1:29" x14ac:dyDescent="0.25">
      <c r="A116" s="6" t="s">
        <v>1662</v>
      </c>
      <c r="B116" s="175" t="s">
        <v>1686</v>
      </c>
      <c r="C116" s="223" t="str">
        <f t="shared" si="21"/>
        <v>TX011583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75" t="s">
        <v>1807</v>
      </c>
      <c r="K116" s="175" t="s">
        <v>1807</v>
      </c>
      <c r="L116" s="175" t="s">
        <v>1807</v>
      </c>
      <c r="M116" s="175" t="s">
        <v>1807</v>
      </c>
    </row>
    <row r="117" spans="1:29" x14ac:dyDescent="0.25">
      <c r="A117" s="6" t="s">
        <v>1663</v>
      </c>
      <c r="B117" s="175" t="s">
        <v>1687</v>
      </c>
      <c r="C117" s="223" t="str">
        <f t="shared" si="21"/>
        <v>TX000878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75" t="s">
        <v>1807</v>
      </c>
      <c r="K117" s="175" t="s">
        <v>1807</v>
      </c>
      <c r="L117" s="175" t="s">
        <v>1807</v>
      </c>
      <c r="M117" s="175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75" t="s">
        <v>1807</v>
      </c>
      <c r="G118" s="175" t="s">
        <v>1807</v>
      </c>
      <c r="H118" s="175" t="s">
        <v>1807</v>
      </c>
      <c r="I118" s="175" t="s">
        <v>1807</v>
      </c>
      <c r="J118" s="175" t="s">
        <v>1807</v>
      </c>
      <c r="K118" s="175" t="s">
        <v>1807</v>
      </c>
      <c r="L118" s="175" t="s">
        <v>1807</v>
      </c>
      <c r="M118" s="175" t="s">
        <v>1807</v>
      </c>
    </row>
    <row r="119" spans="1:29" x14ac:dyDescent="0.25">
      <c r="A119" s="6" t="s">
        <v>1665</v>
      </c>
      <c r="B119" s="175" t="s">
        <v>1807</v>
      </c>
      <c r="C119" s="175" t="s">
        <v>1807</v>
      </c>
      <c r="D119" s="175" t="s">
        <v>1807</v>
      </c>
      <c r="E119" s="175" t="s">
        <v>1807</v>
      </c>
      <c r="F119" s="175" t="s">
        <v>1807</v>
      </c>
      <c r="G119" s="175" t="s">
        <v>1807</v>
      </c>
      <c r="H119" s="175" t="s">
        <v>1807</v>
      </c>
      <c r="I119" s="175" t="s">
        <v>1807</v>
      </c>
      <c r="J119" s="175" t="s">
        <v>1807</v>
      </c>
      <c r="K119" s="175" t="s">
        <v>1807</v>
      </c>
      <c r="L119" s="175" t="s">
        <v>1807</v>
      </c>
      <c r="M119" s="175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1073-14</v>
      </c>
      <c r="U122" t="s">
        <v>1791</v>
      </c>
    </row>
    <row r="123" spans="1:29" x14ac:dyDescent="0.25">
      <c r="A123" s="41" t="s">
        <v>1789</v>
      </c>
      <c r="K123" t="s">
        <v>1788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0.2379</v>
      </c>
      <c r="C126" s="106">
        <v>0.23910000000000001</v>
      </c>
      <c r="D126" s="106">
        <v>0.25109999999999999</v>
      </c>
      <c r="E126" s="106">
        <v>0.26519999999999999</v>
      </c>
      <c r="F126" s="106">
        <v>0.23830000000000001</v>
      </c>
      <c r="G126" s="106">
        <v>0.23799999999999999</v>
      </c>
      <c r="H126" s="106">
        <v>0.2576</v>
      </c>
      <c r="I126" s="106">
        <v>0.2384</v>
      </c>
      <c r="K126" t="s">
        <v>1658</v>
      </c>
      <c r="L126" s="106">
        <f t="shared" ref="L126:S131" si="22">B126-$G$132</f>
        <v>0.16209999999999999</v>
      </c>
      <c r="M126" s="106">
        <f t="shared" si="22"/>
        <v>0.1633</v>
      </c>
      <c r="N126" s="106">
        <f t="shared" si="22"/>
        <v>0.17529999999999998</v>
      </c>
      <c r="O126" s="106">
        <f t="shared" si="22"/>
        <v>0.18939999999999999</v>
      </c>
      <c r="P126" s="106">
        <f t="shared" si="22"/>
        <v>0.16250000000000001</v>
      </c>
      <c r="Q126" s="106">
        <f t="shared" si="22"/>
        <v>0.16219999999999998</v>
      </c>
      <c r="R126" s="106">
        <f t="shared" si="22"/>
        <v>0.18179999999999999</v>
      </c>
      <c r="S126" s="106">
        <f t="shared" si="22"/>
        <v>0.16259999999999999</v>
      </c>
      <c r="U126" s="62" t="s">
        <v>1658</v>
      </c>
      <c r="V126" s="107">
        <f>L126/$L$131*100</f>
        <v>4.6476288778026262</v>
      </c>
      <c r="W126" s="107">
        <f t="shared" ref="W126:AC131" si="23">M126/$L$131*100</f>
        <v>4.682034520328</v>
      </c>
      <c r="X126" s="107">
        <f t="shared" si="23"/>
        <v>5.0260909455817417</v>
      </c>
      <c r="Y126" s="107">
        <f t="shared" si="23"/>
        <v>5.4303572452548883</v>
      </c>
      <c r="Z126" s="107">
        <f t="shared" si="23"/>
        <v>4.6590974253110842</v>
      </c>
      <c r="AA126" s="107">
        <f t="shared" si="23"/>
        <v>4.6504960146797405</v>
      </c>
      <c r="AB126" s="107">
        <f t="shared" si="23"/>
        <v>5.2124548425941848</v>
      </c>
      <c r="AC126" s="107">
        <f t="shared" si="23"/>
        <v>4.6619645621881984</v>
      </c>
    </row>
    <row r="127" spans="1:29" x14ac:dyDescent="0.25">
      <c r="A127" t="s">
        <v>1659</v>
      </c>
      <c r="B127" s="106">
        <v>0.30940000000000001</v>
      </c>
      <c r="C127" s="106">
        <v>0.27300000000000002</v>
      </c>
      <c r="D127" s="106">
        <v>0.2482</v>
      </c>
      <c r="E127" s="106">
        <v>0.2843</v>
      </c>
      <c r="F127" s="106">
        <v>0.24629999999999999</v>
      </c>
      <c r="G127" s="106">
        <v>0.28739999999999999</v>
      </c>
      <c r="H127" s="106">
        <v>0.27629999999999999</v>
      </c>
      <c r="I127" s="106">
        <v>0.26119999999999999</v>
      </c>
      <c r="K127" t="s">
        <v>1659</v>
      </c>
      <c r="L127" s="106">
        <f t="shared" si="22"/>
        <v>0.2336</v>
      </c>
      <c r="M127" s="106">
        <f t="shared" si="22"/>
        <v>0.19720000000000001</v>
      </c>
      <c r="N127" s="106">
        <f t="shared" si="22"/>
        <v>0.1724</v>
      </c>
      <c r="O127" s="106">
        <f t="shared" si="22"/>
        <v>0.20849999999999999</v>
      </c>
      <c r="P127" s="106">
        <f t="shared" si="22"/>
        <v>0.17049999999999998</v>
      </c>
      <c r="Q127" s="106">
        <f t="shared" si="22"/>
        <v>0.21159999999999998</v>
      </c>
      <c r="R127" s="106">
        <f t="shared" si="22"/>
        <v>0.20049999999999998</v>
      </c>
      <c r="S127" s="106">
        <f t="shared" si="22"/>
        <v>0.18539999999999998</v>
      </c>
      <c r="U127" s="62" t="s">
        <v>1659</v>
      </c>
      <c r="V127" s="107">
        <f t="shared" ref="V127:V131" si="24">L127/$L$131*100</f>
        <v>6.6976317449395033</v>
      </c>
      <c r="W127" s="107">
        <f t="shared" si="23"/>
        <v>5.6539939216698212</v>
      </c>
      <c r="X127" s="107">
        <f t="shared" si="23"/>
        <v>4.942943976145421</v>
      </c>
      <c r="Y127" s="107">
        <f t="shared" si="23"/>
        <v>5.9779803887837604</v>
      </c>
      <c r="Z127" s="107">
        <f t="shared" si="23"/>
        <v>4.8884683754802447</v>
      </c>
      <c r="AA127" s="107">
        <f t="shared" si="23"/>
        <v>6.0668616319743105</v>
      </c>
      <c r="AB127" s="107">
        <f t="shared" si="23"/>
        <v>5.7486094386145989</v>
      </c>
      <c r="AC127" s="107">
        <f t="shared" si="23"/>
        <v>5.315671770170308</v>
      </c>
    </row>
    <row r="128" spans="1:29" x14ac:dyDescent="0.25">
      <c r="A128" t="s">
        <v>1660</v>
      </c>
      <c r="B128" s="106">
        <v>0.22650000000000001</v>
      </c>
      <c r="C128" s="106">
        <v>0.2253</v>
      </c>
      <c r="D128" s="106">
        <v>0.22969999999999999</v>
      </c>
      <c r="E128" s="106">
        <v>0.2535</v>
      </c>
      <c r="F128" s="106">
        <v>0.246</v>
      </c>
      <c r="G128" s="106">
        <v>0.24759999999999999</v>
      </c>
      <c r="H128" s="106">
        <v>0.22559999999999999</v>
      </c>
      <c r="I128" s="106">
        <v>0.23180000000000001</v>
      </c>
      <c r="K128" t="s">
        <v>1660</v>
      </c>
      <c r="L128" s="106">
        <f t="shared" si="22"/>
        <v>0.1507</v>
      </c>
      <c r="M128" s="106">
        <f t="shared" si="22"/>
        <v>0.14949999999999999</v>
      </c>
      <c r="N128" s="106">
        <f t="shared" si="22"/>
        <v>0.15389999999999998</v>
      </c>
      <c r="O128" s="106">
        <f t="shared" si="22"/>
        <v>0.1777</v>
      </c>
      <c r="P128" s="106">
        <f t="shared" si="22"/>
        <v>0.17019999999999999</v>
      </c>
      <c r="Q128" s="106">
        <f t="shared" si="22"/>
        <v>0.17179999999999998</v>
      </c>
      <c r="R128" s="106">
        <f t="shared" si="22"/>
        <v>0.14979999999999999</v>
      </c>
      <c r="S128" s="106">
        <f t="shared" si="22"/>
        <v>0.156</v>
      </c>
      <c r="U128" s="62" t="s">
        <v>1660</v>
      </c>
      <c r="V128" s="107">
        <f t="shared" si="24"/>
        <v>4.3207752738115719</v>
      </c>
      <c r="W128" s="107">
        <f t="shared" si="23"/>
        <v>4.2863696312861972</v>
      </c>
      <c r="X128" s="107">
        <f t="shared" si="23"/>
        <v>4.4125236538792354</v>
      </c>
      <c r="Y128" s="107">
        <f t="shared" si="23"/>
        <v>5.0949022306324903</v>
      </c>
      <c r="Z128" s="107">
        <f t="shared" si="23"/>
        <v>4.8798669648489019</v>
      </c>
      <c r="AA128" s="107">
        <f t="shared" si="23"/>
        <v>4.9257411548827337</v>
      </c>
      <c r="AB128" s="107">
        <f t="shared" si="23"/>
        <v>4.2949710419175409</v>
      </c>
      <c r="AC128" s="107">
        <f t="shared" si="23"/>
        <v>4.4727335282986411</v>
      </c>
    </row>
    <row r="129" spans="1:29" x14ac:dyDescent="0.25">
      <c r="A129" t="s">
        <v>1661</v>
      </c>
      <c r="B129" s="106">
        <v>0.21859999999999999</v>
      </c>
      <c r="C129" s="106">
        <v>0.2072</v>
      </c>
      <c r="D129" s="106">
        <v>0.26490000000000002</v>
      </c>
      <c r="E129" s="106">
        <v>0.23830000000000001</v>
      </c>
      <c r="F129" s="106">
        <v>0.2324</v>
      </c>
      <c r="G129" s="106">
        <v>0.2462</v>
      </c>
      <c r="H129" s="106">
        <v>0.24349999999999999</v>
      </c>
      <c r="I129" s="106">
        <v>0.65369999999999995</v>
      </c>
      <c r="K129" t="s">
        <v>1661</v>
      </c>
      <c r="L129" s="106">
        <f t="shared" si="22"/>
        <v>0.14279999999999998</v>
      </c>
      <c r="M129" s="106">
        <f t="shared" si="22"/>
        <v>0.13139999999999999</v>
      </c>
      <c r="N129" s="106">
        <f t="shared" si="22"/>
        <v>0.18910000000000002</v>
      </c>
      <c r="O129" s="106">
        <f t="shared" si="22"/>
        <v>0.16250000000000001</v>
      </c>
      <c r="P129" s="106">
        <f t="shared" si="22"/>
        <v>0.15659999999999999</v>
      </c>
      <c r="Q129" s="106">
        <f t="shared" si="22"/>
        <v>0.1704</v>
      </c>
      <c r="R129" s="106">
        <f t="shared" si="22"/>
        <v>0.16769999999999999</v>
      </c>
      <c r="S129" s="106">
        <f t="shared" si="22"/>
        <v>0.57789999999999997</v>
      </c>
      <c r="U129" s="62" t="s">
        <v>1661</v>
      </c>
      <c r="V129" s="107">
        <f t="shared" si="24"/>
        <v>4.0942714605195247</v>
      </c>
      <c r="W129" s="107">
        <f t="shared" si="23"/>
        <v>3.7674178565284704</v>
      </c>
      <c r="X129" s="107">
        <f t="shared" si="23"/>
        <v>5.4217558346235455</v>
      </c>
      <c r="Y129" s="107">
        <f t="shared" si="23"/>
        <v>4.6590974253110842</v>
      </c>
      <c r="Z129" s="107">
        <f t="shared" si="23"/>
        <v>4.4899363495613276</v>
      </c>
      <c r="AA129" s="107">
        <f t="shared" si="23"/>
        <v>4.8856012386031304</v>
      </c>
      <c r="AB129" s="107">
        <f t="shared" si="23"/>
        <v>4.8081885429210391</v>
      </c>
      <c r="AC129" s="107">
        <f t="shared" si="23"/>
        <v>16.569184012844772</v>
      </c>
    </row>
    <row r="130" spans="1:29" x14ac:dyDescent="0.25">
      <c r="A130" t="s">
        <v>1662</v>
      </c>
      <c r="B130" s="106">
        <v>0.21659999999999999</v>
      </c>
      <c r="C130" s="106">
        <v>0.19819999999999999</v>
      </c>
      <c r="D130" s="106">
        <v>0.22239999999999999</v>
      </c>
      <c r="E130" s="106">
        <v>0.22869999999999999</v>
      </c>
      <c r="F130" s="106">
        <v>0.34329999999999999</v>
      </c>
      <c r="G130" s="106">
        <v>0.23069999999999999</v>
      </c>
      <c r="H130" s="106">
        <v>0.22570000000000001</v>
      </c>
      <c r="I130" s="106">
        <v>0.2137</v>
      </c>
      <c r="K130" t="s">
        <v>1662</v>
      </c>
      <c r="L130" s="106">
        <f t="shared" si="22"/>
        <v>0.14079999999999998</v>
      </c>
      <c r="M130" s="106">
        <f t="shared" si="22"/>
        <v>0.12239999999999998</v>
      </c>
      <c r="N130" s="106">
        <f t="shared" si="22"/>
        <v>0.14659999999999998</v>
      </c>
      <c r="O130" s="106">
        <f t="shared" si="22"/>
        <v>0.15289999999999998</v>
      </c>
      <c r="P130" s="106">
        <f t="shared" si="22"/>
        <v>0.26749999999999996</v>
      </c>
      <c r="Q130" s="106">
        <f t="shared" si="22"/>
        <v>0.15489999999999998</v>
      </c>
      <c r="R130" s="106">
        <f t="shared" si="22"/>
        <v>0.14990000000000001</v>
      </c>
      <c r="S130" s="106">
        <f t="shared" si="22"/>
        <v>0.13789999999999999</v>
      </c>
      <c r="U130" s="62" t="s">
        <v>1662</v>
      </c>
      <c r="V130" s="107">
        <f t="shared" si="24"/>
        <v>4.0369287229772342</v>
      </c>
      <c r="W130" s="107">
        <f t="shared" si="23"/>
        <v>3.5093755375881637</v>
      </c>
      <c r="X130" s="107">
        <f t="shared" si="23"/>
        <v>4.2032226618498756</v>
      </c>
      <c r="Y130" s="107">
        <f t="shared" si="23"/>
        <v>4.3838522851080901</v>
      </c>
      <c r="Z130" s="107">
        <f t="shared" si="23"/>
        <v>7.6695911462813227</v>
      </c>
      <c r="AA130" s="107">
        <f t="shared" si="23"/>
        <v>4.4411950226503807</v>
      </c>
      <c r="AB130" s="107">
        <f t="shared" si="23"/>
        <v>4.297838178794656</v>
      </c>
      <c r="AC130" s="107">
        <f t="shared" si="23"/>
        <v>3.9537817535409134</v>
      </c>
    </row>
    <row r="131" spans="1:29" x14ac:dyDescent="0.25">
      <c r="A131" t="s">
        <v>1663</v>
      </c>
      <c r="B131" s="106">
        <v>3.5636000000000001</v>
      </c>
      <c r="C131" s="106">
        <v>0.4405</v>
      </c>
      <c r="D131" s="106">
        <v>0.20150000000000001</v>
      </c>
      <c r="E131" s="106">
        <v>0.21210000000000001</v>
      </c>
      <c r="F131" s="106">
        <v>0.20630000000000001</v>
      </c>
      <c r="G131" s="106">
        <v>0.2104</v>
      </c>
      <c r="H131" s="106">
        <v>0.2213</v>
      </c>
      <c r="I131" s="106">
        <v>0.21390000000000001</v>
      </c>
      <c r="K131" t="s">
        <v>1663</v>
      </c>
      <c r="L131" s="106">
        <f t="shared" si="22"/>
        <v>3.4878</v>
      </c>
      <c r="M131" s="106">
        <f t="shared" si="22"/>
        <v>0.36470000000000002</v>
      </c>
      <c r="N131" s="106">
        <f t="shared" si="22"/>
        <v>0.12570000000000001</v>
      </c>
      <c r="O131" s="106">
        <f t="shared" si="22"/>
        <v>0.1363</v>
      </c>
      <c r="P131" s="106">
        <f t="shared" si="22"/>
        <v>0.1305</v>
      </c>
      <c r="Q131" s="106">
        <f t="shared" si="22"/>
        <v>0.1346</v>
      </c>
      <c r="R131" s="106">
        <f t="shared" si="22"/>
        <v>0.14549999999999999</v>
      </c>
      <c r="S131" s="106">
        <f t="shared" si="22"/>
        <v>0.1381</v>
      </c>
      <c r="U131" s="62" t="s">
        <v>1663</v>
      </c>
      <c r="V131" s="6">
        <f t="shared" si="24"/>
        <v>100</v>
      </c>
      <c r="W131" s="107">
        <f t="shared" si="23"/>
        <v>10.456448190836632</v>
      </c>
      <c r="X131" s="107">
        <f t="shared" si="23"/>
        <v>3.6039910545329437</v>
      </c>
      <c r="Y131" s="107">
        <f t="shared" si="23"/>
        <v>3.9079075635070821</v>
      </c>
      <c r="Z131" s="107">
        <f t="shared" si="23"/>
        <v>3.7416136246344398</v>
      </c>
      <c r="AA131" s="107">
        <f t="shared" si="23"/>
        <v>3.8591662365961352</v>
      </c>
      <c r="AB131" s="107">
        <f t="shared" si="23"/>
        <v>4.1716841562016169</v>
      </c>
      <c r="AC131" s="107">
        <f t="shared" si="23"/>
        <v>3.9595160272951428</v>
      </c>
    </row>
    <row r="132" spans="1:29" x14ac:dyDescent="0.25">
      <c r="A132" t="s">
        <v>1664</v>
      </c>
      <c r="B132" s="106">
        <v>7.5700000000000003E-2</v>
      </c>
      <c r="C132" s="106">
        <v>7.5399999999999995E-2</v>
      </c>
      <c r="D132" s="106">
        <v>7.6300000000000007E-2</v>
      </c>
      <c r="E132" s="106">
        <v>4</v>
      </c>
      <c r="F132" s="106">
        <v>3.3956</v>
      </c>
      <c r="G132" s="106">
        <f>AVERAGE(B132:D132)</f>
        <v>7.5800000000000006E-2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A135" s="7" t="str">
        <f>A49</f>
        <v>MW 1073-18</v>
      </c>
      <c r="B135" s="6"/>
      <c r="C135" s="6"/>
      <c r="D135" s="6"/>
      <c r="E135" s="6"/>
      <c r="F135" s="6"/>
      <c r="G135" s="6"/>
      <c r="H135" s="6"/>
      <c r="I135" s="6"/>
      <c r="K135" t="s">
        <v>1788</v>
      </c>
      <c r="L135" s="6"/>
      <c r="M135" s="6"/>
      <c r="N135" s="6"/>
      <c r="O135" s="6"/>
      <c r="P135" s="6"/>
      <c r="Q135" s="6"/>
      <c r="R135" s="6"/>
      <c r="S135" s="6"/>
      <c r="U135" t="s">
        <v>1791</v>
      </c>
    </row>
    <row r="136" spans="1:29" x14ac:dyDescent="0.25">
      <c r="A136" t="s">
        <v>1789</v>
      </c>
      <c r="B136" s="6"/>
      <c r="C136" s="6"/>
      <c r="D136" s="6"/>
      <c r="E136" s="6"/>
      <c r="F136" s="6"/>
      <c r="G136" s="6"/>
      <c r="H136" s="6"/>
      <c r="I136" s="6"/>
      <c r="L136" s="6"/>
      <c r="M136" s="6"/>
      <c r="N136" s="6"/>
      <c r="O136" s="6"/>
      <c r="P136" s="6"/>
      <c r="Q136" s="6"/>
      <c r="R136" s="6"/>
      <c r="S136" s="6"/>
    </row>
    <row r="137" spans="1:29" x14ac:dyDescent="0.25">
      <c r="B137" s="6">
        <v>1</v>
      </c>
      <c r="C137" s="6">
        <v>2</v>
      </c>
      <c r="D137" s="6">
        <v>3</v>
      </c>
      <c r="E137" s="6">
        <v>4</v>
      </c>
      <c r="F137" s="6">
        <v>5</v>
      </c>
      <c r="G137" s="6">
        <v>6</v>
      </c>
      <c r="H137" s="6">
        <v>7</v>
      </c>
      <c r="I137" s="6">
        <v>8</v>
      </c>
      <c r="L137" s="6">
        <v>1</v>
      </c>
      <c r="M137" s="6">
        <v>2</v>
      </c>
      <c r="N137" s="6">
        <v>3</v>
      </c>
      <c r="O137" s="6">
        <v>4</v>
      </c>
      <c r="P137" s="6">
        <v>5</v>
      </c>
      <c r="Q137" s="6">
        <v>6</v>
      </c>
      <c r="R137" s="6">
        <v>7</v>
      </c>
      <c r="S137" s="6">
        <v>8</v>
      </c>
      <c r="V137" s="6">
        <v>1</v>
      </c>
      <c r="W137" s="6">
        <v>2</v>
      </c>
      <c r="X137" s="6">
        <v>3</v>
      </c>
      <c r="Y137" s="6">
        <v>4</v>
      </c>
      <c r="Z137" s="6">
        <v>5</v>
      </c>
      <c r="AA137" s="6">
        <v>6</v>
      </c>
      <c r="AB137" s="6">
        <v>7</v>
      </c>
      <c r="AC137" s="6">
        <v>8</v>
      </c>
    </row>
    <row r="138" spans="1:29" x14ac:dyDescent="0.25">
      <c r="A138" t="s">
        <v>1658</v>
      </c>
      <c r="B138" s="106">
        <v>0.19719999999999999</v>
      </c>
      <c r="C138" s="106">
        <v>0.19800000000000001</v>
      </c>
      <c r="D138" s="106">
        <v>0.20130000000000001</v>
      </c>
      <c r="E138" s="106">
        <v>0.20469999999999999</v>
      </c>
      <c r="F138" s="106">
        <v>0.1986</v>
      </c>
      <c r="G138" s="106">
        <v>0.19750000000000001</v>
      </c>
      <c r="H138" s="106">
        <v>0.21740000000000001</v>
      </c>
      <c r="I138" s="106">
        <v>0.2283</v>
      </c>
      <c r="K138" t="s">
        <v>1658</v>
      </c>
      <c r="L138" s="106">
        <f t="shared" ref="L138:S143" si="25">B138-$G$144</f>
        <v>0.12889999999999996</v>
      </c>
      <c r="M138" s="106">
        <f t="shared" si="25"/>
        <v>0.12969999999999998</v>
      </c>
      <c r="N138" s="106">
        <f t="shared" si="25"/>
        <v>0.13300000000000001</v>
      </c>
      <c r="O138" s="106">
        <f t="shared" si="25"/>
        <v>0.13639999999999997</v>
      </c>
      <c r="P138" s="106">
        <f t="shared" si="25"/>
        <v>0.13029999999999997</v>
      </c>
      <c r="Q138" s="106">
        <f t="shared" si="25"/>
        <v>0.12919999999999998</v>
      </c>
      <c r="R138" s="106">
        <f t="shared" si="25"/>
        <v>0.14910000000000001</v>
      </c>
      <c r="S138" s="106">
        <f t="shared" si="25"/>
        <v>0.15999999999999998</v>
      </c>
      <c r="U138" s="62" t="s">
        <v>1658</v>
      </c>
      <c r="V138" s="107">
        <f>L138/$L$143*100</f>
        <v>6.7342354108980711</v>
      </c>
      <c r="W138" s="107">
        <f t="shared" ref="W138:AC143" si="26">M138/$L$143*100</f>
        <v>6.7760305104226521</v>
      </c>
      <c r="X138" s="107">
        <f t="shared" si="26"/>
        <v>6.9484352959615494</v>
      </c>
      <c r="Y138" s="107">
        <f t="shared" si="26"/>
        <v>7.1260644689410153</v>
      </c>
      <c r="Z138" s="107">
        <f t="shared" si="26"/>
        <v>6.807376835066087</v>
      </c>
      <c r="AA138" s="107">
        <f t="shared" si="26"/>
        <v>6.7499085732197903</v>
      </c>
      <c r="AB138" s="107">
        <f t="shared" si="26"/>
        <v>7.7895616738937372</v>
      </c>
      <c r="AC138" s="107">
        <f t="shared" si="26"/>
        <v>8.3590199049161473</v>
      </c>
    </row>
    <row r="139" spans="1:29" x14ac:dyDescent="0.25">
      <c r="A139" t="s">
        <v>1659</v>
      </c>
      <c r="B139" s="106">
        <v>0.2311</v>
      </c>
      <c r="C139" s="106">
        <v>0.21679999999999999</v>
      </c>
      <c r="D139" s="106">
        <v>0.23430000000000001</v>
      </c>
      <c r="E139" s="106">
        <v>0.22850000000000001</v>
      </c>
      <c r="F139" s="106">
        <v>0.2334</v>
      </c>
      <c r="G139" s="106">
        <v>0.22750000000000001</v>
      </c>
      <c r="H139" s="106">
        <v>0.25</v>
      </c>
      <c r="I139" s="106">
        <v>0.25190000000000001</v>
      </c>
      <c r="K139" t="s">
        <v>1659</v>
      </c>
      <c r="L139" s="106">
        <f t="shared" si="25"/>
        <v>0.1628</v>
      </c>
      <c r="M139" s="106">
        <f t="shared" si="25"/>
        <v>0.14849999999999997</v>
      </c>
      <c r="N139" s="106">
        <f t="shared" si="25"/>
        <v>0.16599999999999998</v>
      </c>
      <c r="O139" s="106">
        <f t="shared" si="25"/>
        <v>0.16020000000000001</v>
      </c>
      <c r="P139" s="106">
        <f t="shared" si="25"/>
        <v>0.16509999999999997</v>
      </c>
      <c r="Q139" s="106">
        <f t="shared" si="25"/>
        <v>0.15920000000000001</v>
      </c>
      <c r="R139" s="106">
        <f t="shared" si="25"/>
        <v>0.18169999999999997</v>
      </c>
      <c r="S139" s="106">
        <f t="shared" si="25"/>
        <v>0.18359999999999999</v>
      </c>
      <c r="U139" s="62" t="s">
        <v>1659</v>
      </c>
      <c r="V139" s="107">
        <f t="shared" ref="V139:V143" si="27">L139/$L$143*100</f>
        <v>8.5053027532521828</v>
      </c>
      <c r="W139" s="107">
        <f t="shared" si="26"/>
        <v>7.7582153492502988</v>
      </c>
      <c r="X139" s="107">
        <f t="shared" si="26"/>
        <v>8.6724831513505034</v>
      </c>
      <c r="Y139" s="107">
        <f t="shared" si="26"/>
        <v>8.3694686797972935</v>
      </c>
      <c r="Z139" s="107">
        <f t="shared" si="26"/>
        <v>8.6254636643853502</v>
      </c>
      <c r="AA139" s="107">
        <f t="shared" si="26"/>
        <v>8.3172248053915681</v>
      </c>
      <c r="AB139" s="107">
        <f t="shared" si="26"/>
        <v>9.4927119795204007</v>
      </c>
      <c r="AC139" s="107">
        <f t="shared" si="26"/>
        <v>9.5919753408912811</v>
      </c>
    </row>
    <row r="140" spans="1:29" x14ac:dyDescent="0.25">
      <c r="A140" t="s">
        <v>1660</v>
      </c>
      <c r="B140" s="106">
        <v>0.17560000000000001</v>
      </c>
      <c r="C140" s="106">
        <v>0.1676</v>
      </c>
      <c r="D140" s="106">
        <v>0.22800000000000001</v>
      </c>
      <c r="E140" s="106">
        <v>0.23380000000000001</v>
      </c>
      <c r="F140" s="106">
        <v>0.25269999999999998</v>
      </c>
      <c r="G140" s="106">
        <v>0.27110000000000001</v>
      </c>
      <c r="H140" s="106">
        <v>0.28039999999999998</v>
      </c>
      <c r="I140" s="106">
        <v>0.22589999999999999</v>
      </c>
      <c r="K140" t="s">
        <v>1660</v>
      </c>
      <c r="L140" s="106">
        <f t="shared" si="25"/>
        <v>0.10729999999999999</v>
      </c>
      <c r="M140" s="106">
        <f t="shared" si="25"/>
        <v>9.9299999999999986E-2</v>
      </c>
      <c r="N140" s="106">
        <f t="shared" si="25"/>
        <v>0.15970000000000001</v>
      </c>
      <c r="O140" s="106">
        <f t="shared" si="25"/>
        <v>0.16549999999999998</v>
      </c>
      <c r="P140" s="106">
        <f t="shared" si="25"/>
        <v>0.18439999999999995</v>
      </c>
      <c r="Q140" s="106">
        <f t="shared" si="25"/>
        <v>0.20279999999999998</v>
      </c>
      <c r="R140" s="106">
        <f t="shared" si="25"/>
        <v>0.21209999999999996</v>
      </c>
      <c r="S140" s="106">
        <f t="shared" si="25"/>
        <v>0.15759999999999996</v>
      </c>
      <c r="U140" s="62" t="s">
        <v>1660</v>
      </c>
      <c r="V140" s="107">
        <f t="shared" si="27"/>
        <v>5.6057677237343926</v>
      </c>
      <c r="W140" s="107">
        <f t="shared" si="26"/>
        <v>5.1878167284885839</v>
      </c>
      <c r="X140" s="107">
        <f t="shared" si="26"/>
        <v>8.3433467425944325</v>
      </c>
      <c r="Y140" s="107">
        <f t="shared" si="26"/>
        <v>8.6463612141476407</v>
      </c>
      <c r="Z140" s="107">
        <f t="shared" si="26"/>
        <v>9.6337704404158586</v>
      </c>
      <c r="AA140" s="107">
        <f t="shared" si="26"/>
        <v>10.595057729481217</v>
      </c>
      <c r="AB140" s="107">
        <f t="shared" si="26"/>
        <v>11.080925761454468</v>
      </c>
      <c r="AC140" s="107">
        <f t="shared" si="26"/>
        <v>8.2336346063424042</v>
      </c>
    </row>
    <row r="141" spans="1:29" x14ac:dyDescent="0.25">
      <c r="A141" t="s">
        <v>1661</v>
      </c>
      <c r="B141" s="106">
        <v>0.1812</v>
      </c>
      <c r="C141" s="106">
        <v>0.17960000000000001</v>
      </c>
      <c r="D141" s="106">
        <v>0.24740000000000001</v>
      </c>
      <c r="E141" s="106">
        <v>0.41260000000000002</v>
      </c>
      <c r="F141" s="106">
        <v>0.36670000000000003</v>
      </c>
      <c r="G141" s="106">
        <v>0.39589999999999997</v>
      </c>
      <c r="H141" s="106">
        <v>0.22620000000000001</v>
      </c>
      <c r="I141" s="106">
        <v>0.2165</v>
      </c>
      <c r="K141" t="s">
        <v>1661</v>
      </c>
      <c r="L141" s="106">
        <f t="shared" si="25"/>
        <v>0.11289999999999999</v>
      </c>
      <c r="M141" s="106">
        <f t="shared" si="25"/>
        <v>0.1113</v>
      </c>
      <c r="N141" s="106">
        <f t="shared" si="25"/>
        <v>0.17909999999999998</v>
      </c>
      <c r="O141" s="106">
        <f t="shared" si="25"/>
        <v>0.34429999999999999</v>
      </c>
      <c r="P141" s="106">
        <f t="shared" si="25"/>
        <v>0.2984</v>
      </c>
      <c r="Q141" s="106">
        <f t="shared" si="25"/>
        <v>0.32759999999999995</v>
      </c>
      <c r="R141" s="106">
        <f t="shared" si="25"/>
        <v>0.15789999999999998</v>
      </c>
      <c r="S141" s="106">
        <f t="shared" si="25"/>
        <v>0.1482</v>
      </c>
      <c r="U141" s="62" t="s">
        <v>1661</v>
      </c>
      <c r="V141" s="107">
        <f t="shared" si="27"/>
        <v>5.8983334204064573</v>
      </c>
      <c r="W141" s="107">
        <f t="shared" si="26"/>
        <v>5.814743221357296</v>
      </c>
      <c r="X141" s="107">
        <f t="shared" si="26"/>
        <v>9.3568779060655132</v>
      </c>
      <c r="Y141" s="107">
        <f t="shared" si="26"/>
        <v>17.987565957891437</v>
      </c>
      <c r="Z141" s="107">
        <f t="shared" si="26"/>
        <v>15.589572122668619</v>
      </c>
      <c r="AA141" s="107">
        <f t="shared" si="26"/>
        <v>17.115093255315813</v>
      </c>
      <c r="AB141" s="107">
        <f t="shared" si="26"/>
        <v>8.2493077686641243</v>
      </c>
      <c r="AC141" s="107">
        <f t="shared" si="26"/>
        <v>7.7425421869285831</v>
      </c>
    </row>
    <row r="142" spans="1:29" x14ac:dyDescent="0.25">
      <c r="A142" t="s">
        <v>1662</v>
      </c>
      <c r="B142" s="106">
        <v>0.18379999999999999</v>
      </c>
      <c r="C142" s="106">
        <v>0.17249999999999999</v>
      </c>
      <c r="D142" s="106">
        <v>0.2165</v>
      </c>
      <c r="E142" s="106">
        <v>0.26419999999999999</v>
      </c>
      <c r="F142" s="106">
        <v>0.22159999999999999</v>
      </c>
      <c r="G142" s="106">
        <v>0.24679999999999999</v>
      </c>
      <c r="H142" s="106">
        <v>0.20849999999999999</v>
      </c>
      <c r="I142" s="106">
        <v>0.19739999999999999</v>
      </c>
      <c r="K142" t="s">
        <v>1662</v>
      </c>
      <c r="L142" s="106">
        <f t="shared" si="25"/>
        <v>0.11549999999999998</v>
      </c>
      <c r="M142" s="106">
        <f t="shared" si="25"/>
        <v>0.10419999999999997</v>
      </c>
      <c r="N142" s="106">
        <f t="shared" si="25"/>
        <v>0.1482</v>
      </c>
      <c r="O142" s="106">
        <f t="shared" si="25"/>
        <v>0.19589999999999996</v>
      </c>
      <c r="P142" s="106">
        <f t="shared" si="25"/>
        <v>0.15329999999999999</v>
      </c>
      <c r="Q142" s="106">
        <f t="shared" si="25"/>
        <v>0.17849999999999999</v>
      </c>
      <c r="R142" s="106">
        <f t="shared" si="25"/>
        <v>0.14019999999999999</v>
      </c>
      <c r="S142" s="106">
        <f t="shared" si="25"/>
        <v>0.12909999999999999</v>
      </c>
      <c r="U142" s="62" t="s">
        <v>1662</v>
      </c>
      <c r="V142" s="107">
        <f t="shared" si="27"/>
        <v>6.0341674938613439</v>
      </c>
      <c r="W142" s="107">
        <f t="shared" si="26"/>
        <v>5.4438117130766406</v>
      </c>
      <c r="X142" s="107">
        <f t="shared" si="26"/>
        <v>7.7425421869285831</v>
      </c>
      <c r="Y142" s="107">
        <f t="shared" si="26"/>
        <v>10.234574996081708</v>
      </c>
      <c r="Z142" s="107">
        <f t="shared" si="26"/>
        <v>8.0089859463977842</v>
      </c>
      <c r="AA142" s="107">
        <f t="shared" si="26"/>
        <v>9.3255315814220783</v>
      </c>
      <c r="AB142" s="107">
        <f t="shared" si="26"/>
        <v>7.3245911916827753</v>
      </c>
      <c r="AC142" s="107">
        <f t="shared" si="26"/>
        <v>6.7446841857792181</v>
      </c>
    </row>
    <row r="143" spans="1:29" x14ac:dyDescent="0.25">
      <c r="A143" t="s">
        <v>1663</v>
      </c>
      <c r="B143" s="106">
        <v>1.9823999999999999</v>
      </c>
      <c r="C143" s="106">
        <v>0.20580000000000001</v>
      </c>
      <c r="D143" s="106">
        <v>0.1802</v>
      </c>
      <c r="E143" s="106">
        <v>0.17580000000000001</v>
      </c>
      <c r="F143" s="106">
        <v>0.17730000000000001</v>
      </c>
      <c r="G143" s="106">
        <v>0.21099999999999999</v>
      </c>
      <c r="H143" s="106">
        <v>0.21440000000000001</v>
      </c>
      <c r="I143" s="106">
        <v>0.21970000000000001</v>
      </c>
      <c r="K143" t="s">
        <v>1663</v>
      </c>
      <c r="L143" s="106">
        <f t="shared" si="25"/>
        <v>1.9140999999999999</v>
      </c>
      <c r="M143" s="106">
        <f t="shared" si="25"/>
        <v>0.13750000000000001</v>
      </c>
      <c r="N143" s="106">
        <f t="shared" si="25"/>
        <v>0.11189999999999999</v>
      </c>
      <c r="O143" s="106">
        <f t="shared" si="25"/>
        <v>0.1075</v>
      </c>
      <c r="P143" s="106">
        <f t="shared" si="25"/>
        <v>0.109</v>
      </c>
      <c r="Q143" s="106">
        <f t="shared" si="25"/>
        <v>0.14269999999999999</v>
      </c>
      <c r="R143" s="106">
        <f t="shared" si="25"/>
        <v>0.14610000000000001</v>
      </c>
      <c r="S143" s="106">
        <f t="shared" si="25"/>
        <v>0.15139999999999998</v>
      </c>
      <c r="U143" s="62" t="s">
        <v>1663</v>
      </c>
      <c r="V143" s="6">
        <f t="shared" si="27"/>
        <v>100</v>
      </c>
      <c r="W143" s="107">
        <f t="shared" si="26"/>
        <v>7.1835327307873165</v>
      </c>
      <c r="X143" s="107">
        <f t="shared" si="26"/>
        <v>5.8460895460007309</v>
      </c>
      <c r="Y143" s="107">
        <f t="shared" si="26"/>
        <v>5.616216498615537</v>
      </c>
      <c r="Z143" s="107">
        <f t="shared" si="26"/>
        <v>5.694582310224126</v>
      </c>
      <c r="AA143" s="107">
        <f t="shared" si="26"/>
        <v>7.4552008776970897</v>
      </c>
      <c r="AB143" s="107">
        <f t="shared" si="26"/>
        <v>7.6328300506765592</v>
      </c>
      <c r="AC143" s="107">
        <f t="shared" si="26"/>
        <v>7.9097225850269046</v>
      </c>
    </row>
    <row r="144" spans="1:29" x14ac:dyDescent="0.25">
      <c r="A144" t="s">
        <v>1664</v>
      </c>
      <c r="B144" s="106">
        <v>7.1599999999999997E-2</v>
      </c>
      <c r="C144" s="106">
        <v>6.7900000000000002E-2</v>
      </c>
      <c r="D144" s="106">
        <v>6.54E-2</v>
      </c>
      <c r="E144" s="106">
        <v>2.4197000000000002</v>
      </c>
      <c r="F144" s="106">
        <v>2.0322</v>
      </c>
      <c r="G144" s="106">
        <f>AVERAGE(B144:D144)</f>
        <v>6.8300000000000013E-2</v>
      </c>
      <c r="H144" s="106"/>
      <c r="I144" s="106"/>
      <c r="L144" s="6"/>
      <c r="M144" s="6"/>
      <c r="N144" s="6"/>
      <c r="O144" s="6"/>
      <c r="P144" s="6"/>
      <c r="Q144" s="6"/>
      <c r="R144" s="6"/>
      <c r="S144" s="6"/>
    </row>
    <row r="145" spans="1:29" x14ac:dyDescent="0.25">
      <c r="A145" t="s">
        <v>1665</v>
      </c>
      <c r="B145" s="6"/>
      <c r="C145" s="6"/>
      <c r="D145" s="6"/>
      <c r="E145" s="6"/>
      <c r="F145" s="6"/>
      <c r="G145" s="6"/>
      <c r="H145" s="6"/>
      <c r="I145" s="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A147" s="7" t="str">
        <f>A67</f>
        <v>MW 1076-44</v>
      </c>
      <c r="B147" s="6"/>
      <c r="C147" s="6"/>
      <c r="D147" s="6"/>
      <c r="E147" s="6"/>
      <c r="F147" s="6"/>
      <c r="G147" s="6"/>
      <c r="H147" s="6"/>
      <c r="I147" s="6"/>
      <c r="K147" t="s">
        <v>1788</v>
      </c>
      <c r="L147" s="6"/>
      <c r="M147" s="6"/>
      <c r="N147" s="6"/>
      <c r="O147" s="6"/>
      <c r="P147" s="6"/>
      <c r="Q147" s="6"/>
      <c r="R147" s="6"/>
      <c r="S147" s="6"/>
      <c r="U147" t="s">
        <v>1791</v>
      </c>
    </row>
    <row r="148" spans="1:29" x14ac:dyDescent="0.25">
      <c r="A148" t="s">
        <v>1789</v>
      </c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B149" s="6">
        <v>1</v>
      </c>
      <c r="C149" s="6">
        <v>2</v>
      </c>
      <c r="D149" s="6">
        <v>3</v>
      </c>
      <c r="E149" s="6">
        <v>4</v>
      </c>
      <c r="F149" s="6">
        <v>5</v>
      </c>
      <c r="G149" s="6">
        <v>6</v>
      </c>
      <c r="H149" s="6">
        <v>7</v>
      </c>
      <c r="I149" s="6">
        <v>8</v>
      </c>
      <c r="L149" s="6">
        <v>1</v>
      </c>
      <c r="M149" s="6">
        <v>2</v>
      </c>
      <c r="N149" s="6">
        <v>3</v>
      </c>
      <c r="O149" s="6">
        <v>4</v>
      </c>
      <c r="P149" s="6">
        <v>5</v>
      </c>
      <c r="Q149" s="6">
        <v>6</v>
      </c>
      <c r="R149" s="6">
        <v>7</v>
      </c>
      <c r="S149" s="6">
        <v>8</v>
      </c>
      <c r="V149" s="6">
        <v>1</v>
      </c>
      <c r="W149" s="6">
        <v>2</v>
      </c>
      <c r="X149" s="6">
        <v>3</v>
      </c>
      <c r="Y149" s="6">
        <v>4</v>
      </c>
      <c r="Z149" s="6">
        <v>5</v>
      </c>
      <c r="AA149" s="6">
        <v>6</v>
      </c>
      <c r="AB149" s="6">
        <v>7</v>
      </c>
      <c r="AC149" s="6">
        <v>8</v>
      </c>
    </row>
    <row r="150" spans="1:29" x14ac:dyDescent="0.25">
      <c r="A150" t="s">
        <v>1658</v>
      </c>
      <c r="B150" s="106">
        <v>0.2422</v>
      </c>
      <c r="C150" s="106">
        <v>0.22570000000000001</v>
      </c>
      <c r="D150" s="106">
        <v>0.2109</v>
      </c>
      <c r="E150" s="106">
        <v>0.19400000000000001</v>
      </c>
      <c r="F150" s="106">
        <v>0.2283</v>
      </c>
      <c r="G150" s="106">
        <v>0.22500000000000001</v>
      </c>
      <c r="H150" s="106">
        <v>0.23069999999999999</v>
      </c>
      <c r="I150" s="106">
        <v>0.32090000000000002</v>
      </c>
      <c r="K150" t="s">
        <v>1658</v>
      </c>
      <c r="L150" s="106">
        <f t="shared" ref="L150:S155" si="28">B150-$G$156</f>
        <v>0.1744</v>
      </c>
      <c r="M150" s="106">
        <f t="shared" si="28"/>
        <v>0.15790000000000001</v>
      </c>
      <c r="N150" s="106">
        <f t="shared" si="28"/>
        <v>0.1431</v>
      </c>
      <c r="O150" s="106">
        <f t="shared" si="28"/>
        <v>0.12620000000000001</v>
      </c>
      <c r="P150" s="106">
        <f t="shared" si="28"/>
        <v>0.1605</v>
      </c>
      <c r="Q150" s="106">
        <f t="shared" si="28"/>
        <v>0.15720000000000001</v>
      </c>
      <c r="R150" s="106">
        <f t="shared" si="28"/>
        <v>0.16289999999999999</v>
      </c>
      <c r="S150" s="106">
        <f t="shared" si="28"/>
        <v>0.25309999999999999</v>
      </c>
      <c r="U150" s="62" t="s">
        <v>1658</v>
      </c>
      <c r="V150" s="107">
        <f>L150/$L$155*100</f>
        <v>4.4914883205851295</v>
      </c>
      <c r="W150" s="107">
        <f t="shared" ref="W150:AC155" si="29">M150/$L$155*100</f>
        <v>4.0665481985114225</v>
      </c>
      <c r="X150" s="107">
        <f t="shared" si="29"/>
        <v>3.6853897859847025</v>
      </c>
      <c r="Y150" s="107">
        <f t="shared" si="29"/>
        <v>3.2501480851940565</v>
      </c>
      <c r="Z150" s="107">
        <f t="shared" si="29"/>
        <v>4.1335084601715213</v>
      </c>
      <c r="AA150" s="107">
        <f t="shared" si="29"/>
        <v>4.0485204357567799</v>
      </c>
      <c r="AB150" s="107">
        <f t="shared" si="29"/>
        <v>4.1953179324731513</v>
      </c>
      <c r="AC150" s="107">
        <f t="shared" si="29"/>
        <v>6.5183239331427538</v>
      </c>
    </row>
    <row r="151" spans="1:29" x14ac:dyDescent="0.25">
      <c r="A151" t="s">
        <v>1659</v>
      </c>
      <c r="B151" s="106">
        <v>0.27679999999999999</v>
      </c>
      <c r="C151" s="106">
        <v>0.24099999999999999</v>
      </c>
      <c r="D151" s="106">
        <v>0.24149999999999999</v>
      </c>
      <c r="E151" s="106">
        <v>0.24779999999999999</v>
      </c>
      <c r="F151" s="106">
        <v>0.20749999999999999</v>
      </c>
      <c r="G151" s="106">
        <v>0.2029</v>
      </c>
      <c r="H151" s="106">
        <v>0.21629999999999999</v>
      </c>
      <c r="I151" s="106">
        <v>0.25269999999999998</v>
      </c>
      <c r="K151" t="s">
        <v>1659</v>
      </c>
      <c r="L151" s="106">
        <f t="shared" si="28"/>
        <v>0.20899999999999999</v>
      </c>
      <c r="M151" s="106">
        <f t="shared" si="28"/>
        <v>0.17319999999999999</v>
      </c>
      <c r="N151" s="106">
        <f t="shared" si="28"/>
        <v>0.17369999999999999</v>
      </c>
      <c r="O151" s="106">
        <f t="shared" si="28"/>
        <v>0.18</v>
      </c>
      <c r="P151" s="106">
        <f t="shared" si="28"/>
        <v>0.13969999999999999</v>
      </c>
      <c r="Q151" s="106">
        <f t="shared" si="28"/>
        <v>0.1351</v>
      </c>
      <c r="R151" s="106">
        <f t="shared" si="28"/>
        <v>0.14849999999999999</v>
      </c>
      <c r="S151" s="106">
        <f t="shared" si="28"/>
        <v>0.18489999999999998</v>
      </c>
      <c r="U151" s="62" t="s">
        <v>1659</v>
      </c>
      <c r="V151" s="107">
        <f t="shared" ref="V151:AC155" si="30">L151/$L$155*100</f>
        <v>5.3825748796002983</v>
      </c>
      <c r="W151" s="107">
        <f t="shared" si="29"/>
        <v>4.4605835844343149</v>
      </c>
      <c r="X151" s="107">
        <f t="shared" si="29"/>
        <v>4.4734605578304869</v>
      </c>
      <c r="Y151" s="107">
        <f t="shared" si="29"/>
        <v>4.6357104226222665</v>
      </c>
      <c r="Z151" s="107">
        <f t="shared" si="29"/>
        <v>3.5978263668907258</v>
      </c>
      <c r="AA151" s="107">
        <f t="shared" si="29"/>
        <v>3.4793582116459345</v>
      </c>
      <c r="AB151" s="107">
        <f t="shared" si="29"/>
        <v>3.8244610986633703</v>
      </c>
      <c r="AC151" s="107">
        <f t="shared" si="29"/>
        <v>4.7619047619047619</v>
      </c>
    </row>
    <row r="152" spans="1:29" x14ac:dyDescent="0.25">
      <c r="A152" t="s">
        <v>1660</v>
      </c>
      <c r="B152" s="106">
        <v>0.24429999999999999</v>
      </c>
      <c r="C152" s="106">
        <v>0.20100000000000001</v>
      </c>
      <c r="D152" s="106">
        <v>0.23630000000000001</v>
      </c>
      <c r="E152" s="106">
        <v>0.20899999999999999</v>
      </c>
      <c r="F152" s="106">
        <v>0.2084</v>
      </c>
      <c r="G152" s="106">
        <v>0.20200000000000001</v>
      </c>
      <c r="H152" s="106">
        <v>0.2034</v>
      </c>
      <c r="I152" s="106">
        <v>0.2306</v>
      </c>
      <c r="K152" t="s">
        <v>1660</v>
      </c>
      <c r="L152" s="106">
        <f t="shared" si="28"/>
        <v>0.17649999999999999</v>
      </c>
      <c r="M152" s="106">
        <f t="shared" si="28"/>
        <v>0.13320000000000001</v>
      </c>
      <c r="N152" s="106">
        <f t="shared" si="28"/>
        <v>0.16850000000000001</v>
      </c>
      <c r="O152" s="106">
        <f t="shared" si="28"/>
        <v>0.14119999999999999</v>
      </c>
      <c r="P152" s="106">
        <f t="shared" si="28"/>
        <v>0.1406</v>
      </c>
      <c r="Q152" s="106">
        <f t="shared" si="28"/>
        <v>0.13420000000000001</v>
      </c>
      <c r="R152" s="106">
        <f t="shared" si="28"/>
        <v>0.1356</v>
      </c>
      <c r="S152" s="106">
        <f t="shared" si="28"/>
        <v>0.1628</v>
      </c>
      <c r="U152" s="62" t="s">
        <v>1660</v>
      </c>
      <c r="V152" s="107">
        <f t="shared" si="30"/>
        <v>4.5455716088490563</v>
      </c>
      <c r="W152" s="107">
        <f t="shared" si="30"/>
        <v>3.4304257127404778</v>
      </c>
      <c r="X152" s="107">
        <f t="shared" si="30"/>
        <v>4.3395400345102892</v>
      </c>
      <c r="Y152" s="107">
        <f t="shared" si="30"/>
        <v>3.6364572870792449</v>
      </c>
      <c r="Z152" s="107">
        <f t="shared" si="30"/>
        <v>3.6210049190038376</v>
      </c>
      <c r="AA152" s="107">
        <f t="shared" si="30"/>
        <v>3.4561796595328236</v>
      </c>
      <c r="AB152" s="107">
        <f t="shared" si="30"/>
        <v>3.4922351850421078</v>
      </c>
      <c r="AC152" s="107">
        <f t="shared" si="30"/>
        <v>4.1927425377939169</v>
      </c>
    </row>
    <row r="153" spans="1:29" x14ac:dyDescent="0.25">
      <c r="A153" t="s">
        <v>1661</v>
      </c>
      <c r="B153" s="106">
        <v>0.20930000000000001</v>
      </c>
      <c r="C153" s="106">
        <v>0.19420000000000001</v>
      </c>
      <c r="D153" s="106">
        <v>0.193</v>
      </c>
      <c r="E153" s="106">
        <v>0.20480000000000001</v>
      </c>
      <c r="F153" s="106">
        <v>0.19670000000000001</v>
      </c>
      <c r="G153" s="106">
        <v>0.19070000000000001</v>
      </c>
      <c r="H153" s="106">
        <v>0.1966</v>
      </c>
      <c r="I153" s="106">
        <v>0.21970000000000001</v>
      </c>
      <c r="K153" t="s">
        <v>1661</v>
      </c>
      <c r="L153" s="106">
        <f t="shared" si="28"/>
        <v>0.14150000000000001</v>
      </c>
      <c r="M153" s="106">
        <f t="shared" si="28"/>
        <v>0.12640000000000001</v>
      </c>
      <c r="N153" s="106">
        <f t="shared" si="28"/>
        <v>0.12520000000000001</v>
      </c>
      <c r="O153" s="106">
        <f t="shared" si="28"/>
        <v>0.13700000000000001</v>
      </c>
      <c r="P153" s="106">
        <f t="shared" si="28"/>
        <v>0.12890000000000001</v>
      </c>
      <c r="Q153" s="106">
        <f t="shared" si="28"/>
        <v>0.12290000000000001</v>
      </c>
      <c r="R153" s="106">
        <f t="shared" si="28"/>
        <v>0.1288</v>
      </c>
      <c r="S153" s="106">
        <f t="shared" si="28"/>
        <v>0.15190000000000001</v>
      </c>
      <c r="U153" s="62" t="s">
        <v>1661</v>
      </c>
      <c r="V153" s="107">
        <f t="shared" si="30"/>
        <v>3.644183471116949</v>
      </c>
      <c r="W153" s="107">
        <f t="shared" si="30"/>
        <v>3.2552988745525258</v>
      </c>
      <c r="X153" s="107">
        <f t="shared" si="30"/>
        <v>3.2243941384017103</v>
      </c>
      <c r="Y153" s="107">
        <f t="shared" si="30"/>
        <v>3.5282907105513925</v>
      </c>
      <c r="Z153" s="107">
        <f t="shared" si="30"/>
        <v>3.3196837415333906</v>
      </c>
      <c r="AA153" s="107">
        <f t="shared" si="30"/>
        <v>3.1651600607793151</v>
      </c>
      <c r="AB153" s="107">
        <f t="shared" si="30"/>
        <v>3.3171083468541558</v>
      </c>
      <c r="AC153" s="107">
        <f t="shared" si="30"/>
        <v>3.9120245177573469</v>
      </c>
    </row>
    <row r="154" spans="1:29" x14ac:dyDescent="0.25">
      <c r="A154" t="s">
        <v>1662</v>
      </c>
      <c r="B154" s="106">
        <v>0.34599999999999997</v>
      </c>
      <c r="C154" s="106">
        <v>0.2165</v>
      </c>
      <c r="D154" s="106">
        <v>0.2102</v>
      </c>
      <c r="E154" s="106">
        <v>0.21490000000000001</v>
      </c>
      <c r="F154" s="106">
        <v>0.28799999999999998</v>
      </c>
      <c r="G154" s="106">
        <v>0.22239999999999999</v>
      </c>
      <c r="H154" s="106">
        <v>1.1662999999999999</v>
      </c>
      <c r="I154" s="106">
        <v>0.2316</v>
      </c>
      <c r="K154" t="s">
        <v>1662</v>
      </c>
      <c r="L154" s="106">
        <f t="shared" si="28"/>
        <v>0.2782</v>
      </c>
      <c r="M154" s="106">
        <f t="shared" si="28"/>
        <v>0.1487</v>
      </c>
      <c r="N154" s="106">
        <f t="shared" si="28"/>
        <v>0.1424</v>
      </c>
      <c r="O154" s="106">
        <f t="shared" si="28"/>
        <v>0.14710000000000001</v>
      </c>
      <c r="P154" s="106">
        <f t="shared" si="28"/>
        <v>0.22019999999999998</v>
      </c>
      <c r="Q154" s="106">
        <f t="shared" si="28"/>
        <v>0.15459999999999999</v>
      </c>
      <c r="R154" s="106">
        <f t="shared" si="28"/>
        <v>1.0984999999999998</v>
      </c>
      <c r="S154" s="106">
        <f t="shared" si="28"/>
        <v>0.1638</v>
      </c>
      <c r="U154" s="62" t="s">
        <v>1662</v>
      </c>
      <c r="V154" s="107">
        <f t="shared" si="30"/>
        <v>7.164747997630637</v>
      </c>
      <c r="W154" s="107">
        <f t="shared" si="29"/>
        <v>3.8296118880218395</v>
      </c>
      <c r="X154" s="107">
        <f t="shared" si="29"/>
        <v>3.6673620232300599</v>
      </c>
      <c r="Y154" s="107">
        <f t="shared" si="29"/>
        <v>3.7884055731540864</v>
      </c>
      <c r="Z154" s="107">
        <f t="shared" si="29"/>
        <v>5.6710190836745733</v>
      </c>
      <c r="AA154" s="107">
        <f t="shared" si="29"/>
        <v>3.9815601740966802</v>
      </c>
      <c r="AB154" s="107">
        <f t="shared" si="29"/>
        <v>28.290710551391996</v>
      </c>
      <c r="AC154" s="107">
        <f t="shared" si="29"/>
        <v>4.2184964845862627</v>
      </c>
    </row>
    <row r="155" spans="1:29" x14ac:dyDescent="0.25">
      <c r="A155" t="s">
        <v>1663</v>
      </c>
      <c r="B155" s="106">
        <v>3.9506999999999999</v>
      </c>
      <c r="C155" s="106">
        <v>0.44500000000000001</v>
      </c>
      <c r="D155" s="106">
        <v>0.22520000000000001</v>
      </c>
      <c r="E155" s="106">
        <v>0.2157</v>
      </c>
      <c r="F155" s="106">
        <v>0.19719999999999999</v>
      </c>
      <c r="G155" s="106">
        <v>0.2021</v>
      </c>
      <c r="H155" s="106">
        <v>0.2218</v>
      </c>
      <c r="I155" s="106">
        <v>0.24629999999999999</v>
      </c>
      <c r="K155" t="s">
        <v>1663</v>
      </c>
      <c r="L155" s="106">
        <f t="shared" si="28"/>
        <v>3.8828999999999998</v>
      </c>
      <c r="M155" s="106">
        <f t="shared" si="28"/>
        <v>0.37719999999999998</v>
      </c>
      <c r="N155" s="106">
        <f t="shared" si="28"/>
        <v>0.15740000000000001</v>
      </c>
      <c r="O155" s="106">
        <f t="shared" si="28"/>
        <v>0.1479</v>
      </c>
      <c r="P155" s="106">
        <f t="shared" si="28"/>
        <v>0.12939999999999999</v>
      </c>
      <c r="Q155" s="106">
        <f t="shared" si="28"/>
        <v>0.1343</v>
      </c>
      <c r="R155" s="106">
        <f t="shared" si="28"/>
        <v>0.154</v>
      </c>
      <c r="S155" s="106">
        <f t="shared" si="28"/>
        <v>0.17849999999999999</v>
      </c>
      <c r="U155" s="62" t="s">
        <v>1663</v>
      </c>
      <c r="V155" s="6">
        <f t="shared" si="30"/>
        <v>100</v>
      </c>
      <c r="W155" s="107">
        <f t="shared" si="29"/>
        <v>9.7143887300728835</v>
      </c>
      <c r="X155" s="107">
        <f t="shared" si="29"/>
        <v>4.0536712251152496</v>
      </c>
      <c r="Y155" s="107">
        <f t="shared" si="29"/>
        <v>3.809008730587963</v>
      </c>
      <c r="Z155" s="107">
        <f t="shared" si="29"/>
        <v>3.3325607149295626</v>
      </c>
      <c r="AA155" s="107">
        <f t="shared" si="29"/>
        <v>3.458755054212058</v>
      </c>
      <c r="AB155" s="107">
        <f t="shared" si="29"/>
        <v>3.9661078060212724</v>
      </c>
      <c r="AC155" s="107">
        <f t="shared" si="29"/>
        <v>4.5970795024337479</v>
      </c>
    </row>
    <row r="156" spans="1:29" x14ac:dyDescent="0.25">
      <c r="A156" t="s">
        <v>1664</v>
      </c>
      <c r="B156" s="106">
        <v>7.2599999999999998E-2</v>
      </c>
      <c r="C156" s="106">
        <v>6.7500000000000004E-2</v>
      </c>
      <c r="D156" s="106">
        <v>6.3299999999999995E-2</v>
      </c>
      <c r="E156" s="106">
        <v>0.81369999999999998</v>
      </c>
      <c r="F156" s="106">
        <v>0.89629999999999999</v>
      </c>
      <c r="G156" s="106">
        <f>AVERAGE(B156:D156)</f>
        <v>6.7799999999999999E-2</v>
      </c>
      <c r="H156" s="106"/>
      <c r="I156" s="106"/>
    </row>
    <row r="157" spans="1:29" x14ac:dyDescent="0.25">
      <c r="A157" t="s">
        <v>1665</v>
      </c>
    </row>
    <row r="159" spans="1:29" x14ac:dyDescent="0.25">
      <c r="A159" s="37" t="s">
        <v>1792</v>
      </c>
      <c r="K159" t="s">
        <v>1775</v>
      </c>
    </row>
    <row r="160" spans="1:29" x14ac:dyDescent="0.25">
      <c r="B160" s="6">
        <v>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L160" s="6">
        <v>1</v>
      </c>
      <c r="M160" s="6">
        <v>2</v>
      </c>
      <c r="N160" s="6">
        <v>3</v>
      </c>
      <c r="O160" s="6">
        <v>4</v>
      </c>
      <c r="P160" s="6">
        <v>5</v>
      </c>
      <c r="Q160" s="6">
        <v>6</v>
      </c>
      <c r="R160" s="6">
        <v>7</v>
      </c>
      <c r="S160" s="6">
        <v>8</v>
      </c>
    </row>
    <row r="161" spans="1:19" x14ac:dyDescent="0.25">
      <c r="A161" t="s">
        <v>1658</v>
      </c>
      <c r="B161" s="107">
        <f t="shared" ref="B161:I166" si="31">AVERAGE(V150,V138,V126)</f>
        <v>5.2911175364286089</v>
      </c>
      <c r="C161" s="107">
        <f t="shared" si="31"/>
        <v>5.1748710764206907</v>
      </c>
      <c r="D161" s="107">
        <f t="shared" si="31"/>
        <v>5.219972009175998</v>
      </c>
      <c r="E161" s="107">
        <f t="shared" si="31"/>
        <v>5.2688565997966537</v>
      </c>
      <c r="F161" s="107">
        <f t="shared" si="31"/>
        <v>5.1999942401828969</v>
      </c>
      <c r="G161" s="107">
        <f t="shared" si="31"/>
        <v>5.149641674552103</v>
      </c>
      <c r="H161" s="107">
        <f t="shared" si="31"/>
        <v>5.7324448163203572</v>
      </c>
      <c r="I161" s="107">
        <f t="shared" si="31"/>
        <v>6.5131028000823674</v>
      </c>
      <c r="K161" t="s">
        <v>1658</v>
      </c>
      <c r="L161" s="106">
        <f t="shared" ref="L161:S166" si="32">STDEV(V150,V138,V126)/SQRT(3)</f>
        <v>0.72296539062207676</v>
      </c>
      <c r="M161" s="106">
        <f t="shared" si="32"/>
        <v>0.82005883994299378</v>
      </c>
      <c r="N161" s="106">
        <f t="shared" si="32"/>
        <v>0.94693521428524674</v>
      </c>
      <c r="O161" s="106">
        <f t="shared" si="32"/>
        <v>1.1217908000621277</v>
      </c>
      <c r="P161" s="106">
        <f t="shared" si="32"/>
        <v>0.81788753196251185</v>
      </c>
      <c r="Q161" s="106">
        <f t="shared" si="32"/>
        <v>0.81878655330790828</v>
      </c>
      <c r="R161" s="106">
        <f t="shared" si="32"/>
        <v>1.0696477921520213</v>
      </c>
      <c r="S161" s="106">
        <f t="shared" si="32"/>
        <v>1.0672511414800079</v>
      </c>
    </row>
    <row r="162" spans="1:19" x14ac:dyDescent="0.25">
      <c r="A162" t="s">
        <v>1659</v>
      </c>
      <c r="B162" s="107">
        <f t="shared" si="31"/>
        <v>6.8618364592639951</v>
      </c>
      <c r="C162" s="107">
        <f t="shared" si="31"/>
        <v>5.9575976184514774</v>
      </c>
      <c r="D162" s="107">
        <f t="shared" si="31"/>
        <v>6.0296292284421371</v>
      </c>
      <c r="E162" s="107">
        <f t="shared" si="31"/>
        <v>6.3277198304011071</v>
      </c>
      <c r="F162" s="107">
        <f t="shared" si="31"/>
        <v>5.7039194689187731</v>
      </c>
      <c r="G162" s="107">
        <f t="shared" si="31"/>
        <v>5.9544815496706036</v>
      </c>
      <c r="H162" s="107">
        <f t="shared" si="31"/>
        <v>6.3552608389327903</v>
      </c>
      <c r="I162" s="107">
        <f t="shared" si="31"/>
        <v>6.5565172909887837</v>
      </c>
      <c r="K162" t="s">
        <v>1659</v>
      </c>
      <c r="L162" s="106">
        <f t="shared" si="32"/>
        <v>0.90518501504303694</v>
      </c>
      <c r="M162" s="106">
        <f t="shared" si="32"/>
        <v>0.96397185602165048</v>
      </c>
      <c r="N162" s="106">
        <f t="shared" si="32"/>
        <v>1.3283588011016048</v>
      </c>
      <c r="O162" s="106">
        <f t="shared" si="32"/>
        <v>1.0919364967070779</v>
      </c>
      <c r="P162" s="106">
        <f t="shared" si="32"/>
        <v>1.5075371264784099</v>
      </c>
      <c r="Q162" s="106">
        <f t="shared" si="32"/>
        <v>1.3977017155428104</v>
      </c>
      <c r="R162" s="106">
        <f t="shared" si="32"/>
        <v>1.6641600937825596</v>
      </c>
      <c r="S162" s="106">
        <f t="shared" si="32"/>
        <v>1.5261245749063477</v>
      </c>
    </row>
    <row r="163" spans="1:19" x14ac:dyDescent="0.25">
      <c r="A163" t="s">
        <v>1660</v>
      </c>
      <c r="B163" s="107">
        <f t="shared" si="31"/>
        <v>4.8240382021316739</v>
      </c>
      <c r="C163" s="107">
        <f t="shared" si="31"/>
        <v>4.3015373575050857</v>
      </c>
      <c r="D163" s="107">
        <f t="shared" si="31"/>
        <v>5.6984701436613188</v>
      </c>
      <c r="E163" s="107">
        <f t="shared" si="31"/>
        <v>5.7925735772864586</v>
      </c>
      <c r="F163" s="107">
        <f t="shared" si="31"/>
        <v>6.0448807747561988</v>
      </c>
      <c r="G163" s="107">
        <f t="shared" si="31"/>
        <v>6.3256595146322576</v>
      </c>
      <c r="H163" s="107">
        <f t="shared" si="31"/>
        <v>6.289377329471372</v>
      </c>
      <c r="I163" s="107">
        <f t="shared" si="31"/>
        <v>5.6330368908116535</v>
      </c>
      <c r="K163" t="s">
        <v>1660</v>
      </c>
      <c r="L163" s="106">
        <f t="shared" si="32"/>
        <v>0.39621506439915721</v>
      </c>
      <c r="M163" s="106">
        <f t="shared" si="32"/>
        <v>0.50737177049872351</v>
      </c>
      <c r="N163" s="106">
        <f t="shared" si="32"/>
        <v>1.3226061167082261</v>
      </c>
      <c r="O163" s="106">
        <f t="shared" si="32"/>
        <v>1.4877100210917331</v>
      </c>
      <c r="P163" s="106">
        <f t="shared" si="32"/>
        <v>1.830872304561074</v>
      </c>
      <c r="Q163" s="106">
        <f t="shared" si="32"/>
        <v>2.1764438567588789</v>
      </c>
      <c r="R163" s="106">
        <f t="shared" si="32"/>
        <v>2.4069550955517869</v>
      </c>
      <c r="S163" s="106">
        <f t="shared" si="32"/>
        <v>1.3028085171670181</v>
      </c>
    </row>
    <row r="164" spans="1:19" x14ac:dyDescent="0.25">
      <c r="A164" t="s">
        <v>1661</v>
      </c>
      <c r="B164" s="107">
        <f t="shared" si="31"/>
        <v>4.5455961173476434</v>
      </c>
      <c r="C164" s="107">
        <f t="shared" si="31"/>
        <v>4.2791533174794303</v>
      </c>
      <c r="D164" s="107">
        <f t="shared" si="31"/>
        <v>6.0010092930302568</v>
      </c>
      <c r="E164" s="107">
        <f t="shared" si="31"/>
        <v>8.7249846979179715</v>
      </c>
      <c r="F164" s="107">
        <f t="shared" si="31"/>
        <v>7.799730737921112</v>
      </c>
      <c r="G164" s="107">
        <f t="shared" si="31"/>
        <v>8.3886181848994195</v>
      </c>
      <c r="H164" s="107">
        <f t="shared" si="31"/>
        <v>5.4582015528131054</v>
      </c>
      <c r="I164" s="107">
        <f t="shared" si="31"/>
        <v>9.4079169058435674</v>
      </c>
      <c r="K164" t="s">
        <v>1661</v>
      </c>
      <c r="L164" s="106">
        <f t="shared" si="32"/>
        <v>0.6887351832323364</v>
      </c>
      <c r="M164" s="106">
        <f t="shared" si="32"/>
        <v>0.78189805976519944</v>
      </c>
      <c r="N164" s="106">
        <f t="shared" si="32"/>
        <v>1.7938311158868983</v>
      </c>
      <c r="O164" s="106">
        <f t="shared" si="32"/>
        <v>4.6427807635347556</v>
      </c>
      <c r="P164" s="106">
        <f t="shared" si="32"/>
        <v>3.9095436388105775</v>
      </c>
      <c r="Q164" s="106">
        <f t="shared" si="32"/>
        <v>4.3914122568006553</v>
      </c>
      <c r="R164" s="106">
        <f t="shared" si="32"/>
        <v>1.4604263611353789</v>
      </c>
      <c r="S164" s="106">
        <f t="shared" si="32"/>
        <v>3.7474892188780355</v>
      </c>
    </row>
    <row r="165" spans="1:19" x14ac:dyDescent="0.25">
      <c r="A165" t="s">
        <v>1662</v>
      </c>
      <c r="B165" s="107">
        <f t="shared" si="31"/>
        <v>5.7452814048230714</v>
      </c>
      <c r="C165" s="107">
        <f t="shared" si="31"/>
        <v>4.2609330462288817</v>
      </c>
      <c r="D165" s="107">
        <f t="shared" si="31"/>
        <v>5.2043756240028394</v>
      </c>
      <c r="E165" s="107">
        <f t="shared" si="31"/>
        <v>6.135610951447962</v>
      </c>
      <c r="F165" s="107">
        <f t="shared" si="31"/>
        <v>7.1165320587845606</v>
      </c>
      <c r="G165" s="107">
        <f t="shared" si="31"/>
        <v>5.9160955927230461</v>
      </c>
      <c r="H165" s="107">
        <f t="shared" si="31"/>
        <v>13.304379973956477</v>
      </c>
      <c r="I165" s="107">
        <f t="shared" si="31"/>
        <v>4.9723208079687984</v>
      </c>
      <c r="K165" t="s">
        <v>1662</v>
      </c>
      <c r="L165" s="106">
        <f t="shared" si="32"/>
        <v>0.91440412893738476</v>
      </c>
      <c r="M165" s="106">
        <f t="shared" si="32"/>
        <v>0.59862043772812057</v>
      </c>
      <c r="N165" s="106">
        <f t="shared" si="32"/>
        <v>1.2784761478509252</v>
      </c>
      <c r="O165" s="106">
        <f t="shared" si="32"/>
        <v>2.0566776506536284</v>
      </c>
      <c r="P165" s="106">
        <f t="shared" si="32"/>
        <v>0.72936685522330713</v>
      </c>
      <c r="Q165" s="106">
        <f t="shared" si="32"/>
        <v>1.70987391048564</v>
      </c>
      <c r="R165" s="106">
        <f t="shared" si="32"/>
        <v>7.5439354579775078</v>
      </c>
      <c r="S165" s="106">
        <f t="shared" si="32"/>
        <v>0.88947033479870785</v>
      </c>
    </row>
    <row r="166" spans="1:19" x14ac:dyDescent="0.25">
      <c r="A166" t="s">
        <v>1663</v>
      </c>
      <c r="B166" s="109">
        <f t="shared" si="31"/>
        <v>100</v>
      </c>
      <c r="C166" s="107">
        <f t="shared" si="31"/>
        <v>9.1181232172322773</v>
      </c>
      <c r="D166" s="107">
        <f t="shared" si="31"/>
        <v>4.5012506085496415</v>
      </c>
      <c r="E166" s="107">
        <f t="shared" si="31"/>
        <v>4.4443775975701945</v>
      </c>
      <c r="F166" s="107">
        <f t="shared" si="31"/>
        <v>4.2562522165960424</v>
      </c>
      <c r="G166" s="107">
        <f t="shared" si="31"/>
        <v>4.9243740561684275</v>
      </c>
      <c r="H166" s="107">
        <f t="shared" si="31"/>
        <v>5.2568740042998163</v>
      </c>
      <c r="I166" s="107">
        <f t="shared" si="31"/>
        <v>5.4887727049185981</v>
      </c>
      <c r="K166" t="s">
        <v>1663</v>
      </c>
      <c r="L166" s="6">
        <f t="shared" si="32"/>
        <v>0</v>
      </c>
      <c r="M166" s="106">
        <f t="shared" si="32"/>
        <v>0.99073092941689034</v>
      </c>
      <c r="N166" s="106">
        <f t="shared" si="32"/>
        <v>0.68483498978882107</v>
      </c>
      <c r="O166" s="106">
        <f t="shared" si="32"/>
        <v>0.58661459587778197</v>
      </c>
      <c r="P166" s="106">
        <f t="shared" si="32"/>
        <v>0.72879493330008793</v>
      </c>
      <c r="Q166" s="106">
        <f t="shared" si="32"/>
        <v>1.2706816516042627</v>
      </c>
      <c r="R166" s="106">
        <f t="shared" si="32"/>
        <v>1.1894593673421583</v>
      </c>
      <c r="S166" s="106">
        <f t="shared" si="32"/>
        <v>1.2243869946092787</v>
      </c>
    </row>
    <row r="169" spans="1:19" x14ac:dyDescent="0.25">
      <c r="A169" s="7" t="s">
        <v>1795</v>
      </c>
    </row>
    <row r="170" spans="1:19" x14ac:dyDescent="0.25">
      <c r="B170" s="6">
        <v>1</v>
      </c>
      <c r="C170" s="6">
        <v>2</v>
      </c>
      <c r="D170" s="6">
        <v>3</v>
      </c>
      <c r="E170" s="6">
        <v>4</v>
      </c>
      <c r="F170" s="6">
        <v>5</v>
      </c>
      <c r="G170" s="6">
        <v>6</v>
      </c>
      <c r="H170" s="6">
        <v>7</v>
      </c>
      <c r="I170" s="6">
        <v>8</v>
      </c>
      <c r="J170" s="6">
        <v>9</v>
      </c>
      <c r="K170" s="6">
        <v>10</v>
      </c>
      <c r="L170" s="6">
        <v>11</v>
      </c>
      <c r="M170" s="6">
        <v>12</v>
      </c>
    </row>
    <row r="171" spans="1:19" x14ac:dyDescent="0.25">
      <c r="A171" t="s">
        <v>1950</v>
      </c>
      <c r="C171" s="6">
        <v>40</v>
      </c>
      <c r="D171" s="6">
        <v>10</v>
      </c>
      <c r="E171" s="6">
        <v>3</v>
      </c>
      <c r="F171" s="6">
        <v>1</v>
      </c>
      <c r="G171" s="6">
        <v>0.3</v>
      </c>
      <c r="H171" s="6">
        <v>0.1</v>
      </c>
      <c r="I171" s="6">
        <v>0.03</v>
      </c>
    </row>
    <row r="172" spans="1:19" x14ac:dyDescent="0.25">
      <c r="A172" s="6" t="s">
        <v>1658</v>
      </c>
      <c r="B172" s="175" t="s">
        <v>1644</v>
      </c>
      <c r="C172" s="223" t="str">
        <f t="shared" ref="C172:C177" si="33">D23</f>
        <v>TX010119</v>
      </c>
      <c r="D172" s="224" t="s">
        <v>972</v>
      </c>
      <c r="E172" s="224" t="s">
        <v>972</v>
      </c>
      <c r="F172" s="224" t="s">
        <v>972</v>
      </c>
      <c r="G172" s="224" t="s">
        <v>972</v>
      </c>
      <c r="H172" s="224" t="s">
        <v>972</v>
      </c>
      <c r="I172" s="225" t="s">
        <v>972</v>
      </c>
      <c r="J172" s="175" t="s">
        <v>1807</v>
      </c>
      <c r="K172" s="175" t="s">
        <v>1807</v>
      </c>
      <c r="L172" s="175" t="s">
        <v>1807</v>
      </c>
      <c r="M172" s="175" t="s">
        <v>1807</v>
      </c>
    </row>
    <row r="173" spans="1:19" x14ac:dyDescent="0.25">
      <c r="A173" s="6" t="s">
        <v>1659</v>
      </c>
      <c r="B173" s="175" t="s">
        <v>1644</v>
      </c>
      <c r="C173" s="223" t="str">
        <f t="shared" si="33"/>
        <v>TX002369</v>
      </c>
      <c r="D173" s="224" t="s">
        <v>972</v>
      </c>
      <c r="E173" s="224" t="s">
        <v>972</v>
      </c>
      <c r="F173" s="224" t="s">
        <v>972</v>
      </c>
      <c r="G173" s="224" t="s">
        <v>972</v>
      </c>
      <c r="H173" s="224" t="s">
        <v>972</v>
      </c>
      <c r="I173" s="225" t="s">
        <v>972</v>
      </c>
      <c r="J173" s="175" t="s">
        <v>1807</v>
      </c>
      <c r="K173" s="175" t="s">
        <v>1807</v>
      </c>
      <c r="L173" s="175" t="s">
        <v>1807</v>
      </c>
      <c r="M173" s="175" t="s">
        <v>1807</v>
      </c>
    </row>
    <row r="174" spans="1:19" x14ac:dyDescent="0.25">
      <c r="A174" s="6" t="s">
        <v>1660</v>
      </c>
      <c r="B174" s="175" t="s">
        <v>1644</v>
      </c>
      <c r="C174" s="223" t="str">
        <f t="shared" si="33"/>
        <v>TX000738</v>
      </c>
      <c r="D174" s="224" t="s">
        <v>972</v>
      </c>
      <c r="E174" s="224" t="s">
        <v>972</v>
      </c>
      <c r="F174" s="224" t="s">
        <v>972</v>
      </c>
      <c r="G174" s="224" t="s">
        <v>972</v>
      </c>
      <c r="H174" s="224" t="s">
        <v>972</v>
      </c>
      <c r="I174" s="225" t="s">
        <v>972</v>
      </c>
      <c r="J174" s="175" t="s">
        <v>1807</v>
      </c>
      <c r="K174" s="175" t="s">
        <v>1807</v>
      </c>
      <c r="L174" s="175" t="s">
        <v>1807</v>
      </c>
      <c r="M174" s="175" t="s">
        <v>1807</v>
      </c>
    </row>
    <row r="175" spans="1:19" x14ac:dyDescent="0.25">
      <c r="A175" s="6" t="s">
        <v>1661</v>
      </c>
      <c r="B175" s="175" t="s">
        <v>1686</v>
      </c>
      <c r="C175" s="223" t="str">
        <f t="shared" si="33"/>
        <v>TX000732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75" t="s">
        <v>1807</v>
      </c>
      <c r="K175" s="175" t="s">
        <v>1807</v>
      </c>
      <c r="L175" s="175" t="s">
        <v>1807</v>
      </c>
      <c r="M175" s="175" t="s">
        <v>1807</v>
      </c>
    </row>
    <row r="176" spans="1:19" x14ac:dyDescent="0.25">
      <c r="A176" s="6" t="s">
        <v>1662</v>
      </c>
      <c r="B176" s="175" t="s">
        <v>1686</v>
      </c>
      <c r="C176" s="223" t="str">
        <f t="shared" si="33"/>
        <v>TX011583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75" t="s">
        <v>1807</v>
      </c>
      <c r="K176" s="175" t="s">
        <v>1807</v>
      </c>
      <c r="L176" s="175" t="s">
        <v>1807</v>
      </c>
      <c r="M176" s="175" t="s">
        <v>1807</v>
      </c>
    </row>
    <row r="177" spans="1:29" x14ac:dyDescent="0.25">
      <c r="A177" s="6" t="s">
        <v>1663</v>
      </c>
      <c r="B177" s="175" t="s">
        <v>1687</v>
      </c>
      <c r="C177" s="223" t="str">
        <f t="shared" si="33"/>
        <v>TX000878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75" t="s">
        <v>1807</v>
      </c>
      <c r="K177" s="175" t="s">
        <v>1807</v>
      </c>
      <c r="L177" s="175" t="s">
        <v>1807</v>
      </c>
      <c r="M177" s="175" t="s">
        <v>1807</v>
      </c>
    </row>
    <row r="178" spans="1:29" x14ac:dyDescent="0.25">
      <c r="A178" s="6" t="s">
        <v>1664</v>
      </c>
      <c r="B178" s="218" t="s">
        <v>1808</v>
      </c>
      <c r="C178" s="219"/>
      <c r="D178" s="220"/>
      <c r="E178" s="174" t="s">
        <v>1807</v>
      </c>
      <c r="F178" s="175" t="s">
        <v>1807</v>
      </c>
      <c r="G178" s="175" t="s">
        <v>1807</v>
      </c>
      <c r="H178" s="175" t="s">
        <v>1807</v>
      </c>
      <c r="I178" s="175" t="s">
        <v>1807</v>
      </c>
      <c r="J178" s="175" t="s">
        <v>1807</v>
      </c>
      <c r="K178" s="175" t="s">
        <v>1807</v>
      </c>
      <c r="L178" s="175" t="s">
        <v>1807</v>
      </c>
      <c r="M178" s="175" t="s">
        <v>1807</v>
      </c>
    </row>
    <row r="179" spans="1:29" x14ac:dyDescent="0.25">
      <c r="A179" s="6" t="s">
        <v>1665</v>
      </c>
      <c r="B179" s="175" t="s">
        <v>1807</v>
      </c>
      <c r="C179" s="175" t="s">
        <v>1807</v>
      </c>
      <c r="D179" s="175" t="s">
        <v>1807</v>
      </c>
      <c r="E179" s="175" t="s">
        <v>1807</v>
      </c>
      <c r="F179" s="175" t="s">
        <v>1807</v>
      </c>
      <c r="G179" s="175" t="s">
        <v>1807</v>
      </c>
      <c r="H179" s="175" t="s">
        <v>1807</v>
      </c>
      <c r="I179" s="175" t="s">
        <v>1807</v>
      </c>
      <c r="J179" s="175" t="s">
        <v>1807</v>
      </c>
      <c r="K179" s="175" t="s">
        <v>1807</v>
      </c>
      <c r="L179" s="175" t="s">
        <v>1807</v>
      </c>
      <c r="M179" s="175" t="s">
        <v>1807</v>
      </c>
    </row>
    <row r="183" spans="1:29" x14ac:dyDescent="0.25">
      <c r="A183" s="7" t="str">
        <f>A31</f>
        <v>MW 1073-14</v>
      </c>
      <c r="K183" t="s">
        <v>1788</v>
      </c>
    </row>
    <row r="184" spans="1:29" x14ac:dyDescent="0.25">
      <c r="A184" s="41" t="s">
        <v>1796</v>
      </c>
    </row>
    <row r="185" spans="1:29" x14ac:dyDescent="0.25">
      <c r="B185" s="6">
        <v>1</v>
      </c>
      <c r="C185" s="6">
        <v>2</v>
      </c>
      <c r="D185" s="6">
        <v>3</v>
      </c>
      <c r="E185" s="6">
        <v>4</v>
      </c>
      <c r="F185" s="6">
        <v>5</v>
      </c>
      <c r="G185" s="6">
        <v>6</v>
      </c>
      <c r="H185" s="6">
        <v>7</v>
      </c>
      <c r="I185" s="6">
        <v>8</v>
      </c>
      <c r="L185" s="6">
        <v>1</v>
      </c>
      <c r="M185" s="6">
        <v>2</v>
      </c>
      <c r="N185" s="6">
        <v>3</v>
      </c>
      <c r="O185" s="6">
        <v>4</v>
      </c>
      <c r="P185" s="6">
        <v>5</v>
      </c>
      <c r="Q185" s="6">
        <v>6</v>
      </c>
      <c r="R185" s="6">
        <v>7</v>
      </c>
      <c r="S185" s="6">
        <v>8</v>
      </c>
      <c r="V185" s="6">
        <v>1</v>
      </c>
      <c r="W185" s="6">
        <v>2</v>
      </c>
      <c r="X185" s="6">
        <v>3</v>
      </c>
      <c r="Y185" s="6">
        <v>4</v>
      </c>
      <c r="Z185" s="6">
        <v>5</v>
      </c>
      <c r="AA185" s="6">
        <v>6</v>
      </c>
      <c r="AB185" s="6">
        <v>7</v>
      </c>
      <c r="AC185" s="6">
        <v>8</v>
      </c>
    </row>
    <row r="186" spans="1:29" x14ac:dyDescent="0.25">
      <c r="A186" t="s">
        <v>1658</v>
      </c>
      <c r="B186" s="6">
        <v>46076</v>
      </c>
      <c r="C186" s="6">
        <v>35842</v>
      </c>
      <c r="D186" s="6">
        <v>47539</v>
      </c>
      <c r="E186" s="6">
        <v>46636</v>
      </c>
      <c r="F186" s="6">
        <v>45518</v>
      </c>
      <c r="G186" s="6">
        <v>45030</v>
      </c>
      <c r="H186" s="6">
        <v>44864</v>
      </c>
      <c r="I186" s="6">
        <v>43049</v>
      </c>
      <c r="K186" t="s">
        <v>1658</v>
      </c>
      <c r="L186" s="109">
        <f>B186-$E$192</f>
        <v>37918</v>
      </c>
      <c r="M186" s="109">
        <f t="shared" ref="M186:S191" si="34">C186-$E$192</f>
        <v>27684</v>
      </c>
      <c r="N186" s="109">
        <f t="shared" si="34"/>
        <v>39381</v>
      </c>
      <c r="O186" s="109">
        <f t="shared" si="34"/>
        <v>38478</v>
      </c>
      <c r="P186" s="109">
        <f t="shared" si="34"/>
        <v>37360</v>
      </c>
      <c r="Q186" s="109">
        <f t="shared" si="34"/>
        <v>36872</v>
      </c>
      <c r="R186" s="109">
        <f t="shared" si="34"/>
        <v>36706</v>
      </c>
      <c r="S186" s="109">
        <f t="shared" si="34"/>
        <v>34891</v>
      </c>
      <c r="U186" s="62" t="s">
        <v>1658</v>
      </c>
      <c r="V186" s="108">
        <f>L186/$O$192*100</f>
        <v>107.3718190742279</v>
      </c>
      <c r="W186" s="108">
        <f t="shared" ref="W186:AC191" si="35">M186/$O$192*100</f>
        <v>78.392358226987852</v>
      </c>
      <c r="X186" s="108">
        <f t="shared" si="35"/>
        <v>111.51457373706866</v>
      </c>
      <c r="Y186" s="108">
        <f t="shared" si="35"/>
        <v>108.95756248584159</v>
      </c>
      <c r="Z186" s="108">
        <f t="shared" si="35"/>
        <v>105.79173903194142</v>
      </c>
      <c r="AA186" s="108">
        <f t="shared" si="35"/>
        <v>104.40987691610664</v>
      </c>
      <c r="AB186" s="108">
        <f t="shared" si="35"/>
        <v>103.93981726194971</v>
      </c>
      <c r="AC186" s="108">
        <f t="shared" si="35"/>
        <v>98.800309597523224</v>
      </c>
    </row>
    <row r="187" spans="1:29" x14ac:dyDescent="0.25">
      <c r="A187" t="s">
        <v>1659</v>
      </c>
      <c r="B187" s="6">
        <v>41384</v>
      </c>
      <c r="C187" s="6">
        <v>42385</v>
      </c>
      <c r="D187" s="6">
        <v>38787</v>
      </c>
      <c r="E187" s="6">
        <v>36135</v>
      </c>
      <c r="F187" s="6">
        <v>32880</v>
      </c>
      <c r="G187" s="6">
        <v>43069</v>
      </c>
      <c r="H187" s="6">
        <v>39978</v>
      </c>
      <c r="I187" s="6">
        <v>37953</v>
      </c>
      <c r="K187" t="s">
        <v>1659</v>
      </c>
      <c r="L187" s="109">
        <f t="shared" ref="L187:L191" si="36">B187-$E$192</f>
        <v>33226</v>
      </c>
      <c r="M187" s="109">
        <f t="shared" si="34"/>
        <v>34227</v>
      </c>
      <c r="N187" s="109">
        <f t="shared" si="34"/>
        <v>30629</v>
      </c>
      <c r="O187" s="109">
        <f t="shared" si="34"/>
        <v>27977</v>
      </c>
      <c r="P187" s="109">
        <f t="shared" si="34"/>
        <v>24722</v>
      </c>
      <c r="Q187" s="109">
        <f t="shared" si="34"/>
        <v>34911</v>
      </c>
      <c r="R187" s="109">
        <f t="shared" si="34"/>
        <v>31820</v>
      </c>
      <c r="S187" s="109">
        <f t="shared" si="34"/>
        <v>29795</v>
      </c>
      <c r="U187" s="62" t="s">
        <v>1659</v>
      </c>
      <c r="V187" s="108">
        <f t="shared" ref="V187:V191" si="37">L187/$O$192*100</f>
        <v>94.085554632636118</v>
      </c>
      <c r="W187" s="108">
        <f t="shared" si="35"/>
        <v>96.920070980895574</v>
      </c>
      <c r="X187" s="108">
        <f t="shared" si="35"/>
        <v>86.731669561277656</v>
      </c>
      <c r="Y187" s="108">
        <f t="shared" si="35"/>
        <v>79.222041833421429</v>
      </c>
      <c r="Z187" s="108">
        <f t="shared" si="35"/>
        <v>70.004908253416914</v>
      </c>
      <c r="AA187" s="108">
        <f t="shared" si="35"/>
        <v>98.856943290795144</v>
      </c>
      <c r="AB187" s="108">
        <f t="shared" si="35"/>
        <v>90.104205995620333</v>
      </c>
      <c r="AC187" s="108">
        <f t="shared" si="35"/>
        <v>84.370044551838703</v>
      </c>
    </row>
    <row r="188" spans="1:29" x14ac:dyDescent="0.25">
      <c r="A188" t="s">
        <v>1660</v>
      </c>
      <c r="B188" s="6">
        <v>42958</v>
      </c>
      <c r="C188" s="6">
        <v>40341</v>
      </c>
      <c r="D188" s="6">
        <v>41901</v>
      </c>
      <c r="E188" s="6">
        <v>37350</v>
      </c>
      <c r="F188" s="6">
        <v>38878</v>
      </c>
      <c r="G188" s="6">
        <v>40120</v>
      </c>
      <c r="H188" s="6">
        <v>39737</v>
      </c>
      <c r="I188" s="6">
        <v>36094</v>
      </c>
      <c r="K188" t="s">
        <v>1660</v>
      </c>
      <c r="L188" s="109">
        <f t="shared" si="36"/>
        <v>34800</v>
      </c>
      <c r="M188" s="109">
        <f t="shared" si="34"/>
        <v>32183</v>
      </c>
      <c r="N188" s="109">
        <f t="shared" si="34"/>
        <v>33743</v>
      </c>
      <c r="O188" s="109">
        <f t="shared" si="34"/>
        <v>29192</v>
      </c>
      <c r="P188" s="109">
        <f t="shared" si="34"/>
        <v>30720</v>
      </c>
      <c r="Q188" s="109">
        <f t="shared" si="34"/>
        <v>31962</v>
      </c>
      <c r="R188" s="109">
        <f t="shared" si="34"/>
        <v>31579</v>
      </c>
      <c r="S188" s="109">
        <f t="shared" si="34"/>
        <v>27936</v>
      </c>
      <c r="U188" s="62" t="s">
        <v>1660</v>
      </c>
      <c r="V188" s="108">
        <f t="shared" si="37"/>
        <v>98.54262629313601</v>
      </c>
      <c r="W188" s="108">
        <f t="shared" si="35"/>
        <v>91.132107528505628</v>
      </c>
      <c r="X188" s="108">
        <f t="shared" si="35"/>
        <v>95.549535603715171</v>
      </c>
      <c r="Y188" s="108">
        <f t="shared" si="35"/>
        <v>82.662538699690415</v>
      </c>
      <c r="Z188" s="108">
        <f t="shared" si="35"/>
        <v>86.989352865664884</v>
      </c>
      <c r="AA188" s="108">
        <f t="shared" si="35"/>
        <v>90.506305217850951</v>
      </c>
      <c r="AB188" s="108">
        <f t="shared" si="35"/>
        <v>89.421769991693736</v>
      </c>
      <c r="AC188" s="108">
        <f t="shared" si="35"/>
        <v>79.105942762214013</v>
      </c>
    </row>
    <row r="189" spans="1:29" x14ac:dyDescent="0.25">
      <c r="A189" t="s">
        <v>1661</v>
      </c>
      <c r="B189" s="6">
        <v>40911</v>
      </c>
      <c r="C189" s="6">
        <v>37779</v>
      </c>
      <c r="D189" s="6">
        <v>37726</v>
      </c>
      <c r="E189" s="6">
        <v>36888</v>
      </c>
      <c r="F189" s="6">
        <v>38851</v>
      </c>
      <c r="G189" s="6">
        <v>40092</v>
      </c>
      <c r="H189" s="6">
        <v>38129</v>
      </c>
      <c r="I189" s="6">
        <v>41813</v>
      </c>
      <c r="K189" t="s">
        <v>1661</v>
      </c>
      <c r="L189" s="109">
        <f t="shared" si="36"/>
        <v>32753</v>
      </c>
      <c r="M189" s="109">
        <f t="shared" si="34"/>
        <v>29621</v>
      </c>
      <c r="N189" s="109">
        <f t="shared" si="34"/>
        <v>29568</v>
      </c>
      <c r="O189" s="109">
        <f t="shared" si="34"/>
        <v>28730</v>
      </c>
      <c r="P189" s="109">
        <f t="shared" si="34"/>
        <v>30693</v>
      </c>
      <c r="Q189" s="109">
        <f t="shared" si="34"/>
        <v>31934</v>
      </c>
      <c r="R189" s="109">
        <f t="shared" si="34"/>
        <v>29971</v>
      </c>
      <c r="S189" s="109">
        <f t="shared" si="34"/>
        <v>33655</v>
      </c>
      <c r="U189" s="62" t="s">
        <v>1661</v>
      </c>
      <c r="V189" s="108">
        <f t="shared" si="37"/>
        <v>92.746167786755279</v>
      </c>
      <c r="W189" s="108">
        <f t="shared" si="35"/>
        <v>83.877331420373039</v>
      </c>
      <c r="X189" s="108">
        <f t="shared" si="35"/>
        <v>83.727252133202455</v>
      </c>
      <c r="Y189" s="108">
        <f t="shared" si="35"/>
        <v>81.354300385109127</v>
      </c>
      <c r="Z189" s="108">
        <f t="shared" si="35"/>
        <v>86.912897379747804</v>
      </c>
      <c r="AA189" s="108">
        <f t="shared" si="35"/>
        <v>90.427018047270252</v>
      </c>
      <c r="AB189" s="108">
        <f t="shared" si="35"/>
        <v>84.868421052631575</v>
      </c>
      <c r="AC189" s="108">
        <f t="shared" si="35"/>
        <v>95.300347353318742</v>
      </c>
    </row>
    <row r="190" spans="1:29" x14ac:dyDescent="0.25">
      <c r="A190" t="s">
        <v>1662</v>
      </c>
      <c r="B190" s="6">
        <v>42084</v>
      </c>
      <c r="C190" s="6">
        <v>37654</v>
      </c>
      <c r="D190" s="6">
        <v>41167</v>
      </c>
      <c r="E190" s="6">
        <v>34892</v>
      </c>
      <c r="F190" s="6">
        <v>42749</v>
      </c>
      <c r="G190" s="6">
        <v>40140</v>
      </c>
      <c r="H190" s="6">
        <v>37728</v>
      </c>
      <c r="I190" s="6">
        <v>35431</v>
      </c>
      <c r="K190" t="s">
        <v>1662</v>
      </c>
      <c r="L190" s="109">
        <f t="shared" si="36"/>
        <v>33926</v>
      </c>
      <c r="M190" s="109">
        <f t="shared" si="34"/>
        <v>29496</v>
      </c>
      <c r="N190" s="109">
        <f t="shared" si="34"/>
        <v>33009</v>
      </c>
      <c r="O190" s="109">
        <f t="shared" si="34"/>
        <v>26734</v>
      </c>
      <c r="P190" s="109">
        <f t="shared" si="34"/>
        <v>34591</v>
      </c>
      <c r="Q190" s="109">
        <f t="shared" si="34"/>
        <v>31982</v>
      </c>
      <c r="R190" s="109">
        <f t="shared" si="34"/>
        <v>29570</v>
      </c>
      <c r="S190" s="109">
        <f t="shared" si="34"/>
        <v>27273</v>
      </c>
      <c r="U190" s="62" t="s">
        <v>1662</v>
      </c>
      <c r="V190" s="108">
        <f t="shared" si="37"/>
        <v>96.067733897153218</v>
      </c>
      <c r="W190" s="108">
        <f t="shared" si="35"/>
        <v>83.523370837423556</v>
      </c>
      <c r="X190" s="108">
        <f t="shared" si="35"/>
        <v>93.471079060635816</v>
      </c>
      <c r="Y190" s="108">
        <f t="shared" si="35"/>
        <v>75.702257796571786</v>
      </c>
      <c r="Z190" s="108">
        <f t="shared" si="35"/>
        <v>97.950804198444459</v>
      </c>
      <c r="AA190" s="108">
        <f t="shared" si="35"/>
        <v>90.562938911122856</v>
      </c>
      <c r="AB190" s="108">
        <f t="shared" si="35"/>
        <v>83.73291550252965</v>
      </c>
      <c r="AC190" s="108">
        <f t="shared" si="35"/>
        <v>77.228535830249939</v>
      </c>
    </row>
    <row r="191" spans="1:29" x14ac:dyDescent="0.25">
      <c r="A191" t="s">
        <v>1663</v>
      </c>
      <c r="B191" s="6">
        <v>9904</v>
      </c>
      <c r="C191" s="6">
        <v>17720</v>
      </c>
      <c r="D191" s="6">
        <v>37777</v>
      </c>
      <c r="E191" s="6">
        <v>35794</v>
      </c>
      <c r="F191" s="6">
        <v>34539</v>
      </c>
      <c r="G191" s="6">
        <v>38766</v>
      </c>
      <c r="H191" s="6">
        <v>32594</v>
      </c>
      <c r="I191" s="6">
        <v>32687</v>
      </c>
      <c r="K191" t="s">
        <v>1663</v>
      </c>
      <c r="L191" s="109">
        <f t="shared" si="36"/>
        <v>1746</v>
      </c>
      <c r="M191" s="109">
        <f t="shared" si="34"/>
        <v>9562</v>
      </c>
      <c r="N191" s="109">
        <f t="shared" si="34"/>
        <v>29619</v>
      </c>
      <c r="O191" s="109">
        <f t="shared" si="34"/>
        <v>27636</v>
      </c>
      <c r="P191" s="109">
        <f t="shared" si="34"/>
        <v>26381</v>
      </c>
      <c r="Q191" s="109">
        <f t="shared" si="34"/>
        <v>30608</v>
      </c>
      <c r="R191" s="109">
        <f t="shared" si="34"/>
        <v>24436</v>
      </c>
      <c r="S191" s="109">
        <f t="shared" si="34"/>
        <v>24529</v>
      </c>
      <c r="U191" s="62" t="s">
        <v>1663</v>
      </c>
      <c r="V191" s="108">
        <f t="shared" si="37"/>
        <v>4.9441214226383758</v>
      </c>
      <c r="W191" s="108">
        <f t="shared" si="35"/>
        <v>27.076568753303633</v>
      </c>
      <c r="X191" s="108">
        <f t="shared" si="35"/>
        <v>83.871668051045845</v>
      </c>
      <c r="Y191" s="108">
        <f t="shared" si="35"/>
        <v>78.256437363135248</v>
      </c>
      <c r="Z191" s="108">
        <f t="shared" si="35"/>
        <v>74.702673110322436</v>
      </c>
      <c r="AA191" s="108">
        <f t="shared" si="35"/>
        <v>86.672204183342146</v>
      </c>
      <c r="AB191" s="108">
        <f t="shared" si="35"/>
        <v>69.195046439628484</v>
      </c>
      <c r="AC191" s="108">
        <f t="shared" si="35"/>
        <v>69.458393113342893</v>
      </c>
    </row>
    <row r="192" spans="1:29" x14ac:dyDescent="0.25">
      <c r="A192" t="s">
        <v>1664</v>
      </c>
      <c r="B192" s="6">
        <v>8057</v>
      </c>
      <c r="C192" s="6">
        <v>8226</v>
      </c>
      <c r="D192" s="6">
        <v>8191</v>
      </c>
      <c r="E192" s="109">
        <f>AVERAGE(B192:D192)</f>
        <v>8158</v>
      </c>
      <c r="F192" s="6"/>
      <c r="G192" s="6"/>
      <c r="H192" s="6"/>
      <c r="I192" s="6"/>
      <c r="L192" s="6"/>
      <c r="M192" s="6"/>
      <c r="N192" s="6"/>
      <c r="O192" s="109">
        <f>AVERAGE(L186:L188)</f>
        <v>35314.666666666664</v>
      </c>
      <c r="P192" s="6"/>
      <c r="Q192" s="6"/>
      <c r="R192" s="6"/>
      <c r="S192" s="6"/>
    </row>
    <row r="193" spans="1:29" x14ac:dyDescent="0.25">
      <c r="A193" t="s">
        <v>1665</v>
      </c>
    </row>
    <row r="195" spans="1:29" x14ac:dyDescent="0.25">
      <c r="A195" s="7" t="str">
        <f>A49</f>
        <v>MW 1073-18</v>
      </c>
      <c r="K195" t="s">
        <v>1788</v>
      </c>
    </row>
    <row r="196" spans="1:29" x14ac:dyDescent="0.25">
      <c r="A196" t="s">
        <v>1796</v>
      </c>
      <c r="U196" t="s">
        <v>1798</v>
      </c>
    </row>
    <row r="197" spans="1:29" x14ac:dyDescent="0.25">
      <c r="B197" s="6">
        <v>1</v>
      </c>
      <c r="C197" s="6">
        <v>2</v>
      </c>
      <c r="D197" s="6">
        <v>3</v>
      </c>
      <c r="E197" s="6">
        <v>4</v>
      </c>
      <c r="F197" s="6">
        <v>5</v>
      </c>
      <c r="G197" s="6">
        <v>6</v>
      </c>
      <c r="H197" s="6">
        <v>7</v>
      </c>
      <c r="I197" s="6">
        <v>8</v>
      </c>
      <c r="L197" s="6">
        <v>1</v>
      </c>
      <c r="M197" s="6">
        <v>2</v>
      </c>
      <c r="N197" s="6">
        <v>3</v>
      </c>
      <c r="O197" s="6">
        <v>4</v>
      </c>
      <c r="P197" s="6">
        <v>5</v>
      </c>
      <c r="Q197" s="6">
        <v>6</v>
      </c>
      <c r="R197" s="6">
        <v>7</v>
      </c>
      <c r="S197" s="6">
        <v>8</v>
      </c>
      <c r="V197" s="6">
        <v>1</v>
      </c>
      <c r="W197" s="6">
        <v>2</v>
      </c>
      <c r="X197" s="6">
        <v>3</v>
      </c>
      <c r="Y197" s="6">
        <v>4</v>
      </c>
      <c r="Z197" s="6">
        <v>5</v>
      </c>
      <c r="AA197" s="6">
        <v>6</v>
      </c>
      <c r="AB197" s="6">
        <v>7</v>
      </c>
      <c r="AC197" s="6">
        <v>8</v>
      </c>
    </row>
    <row r="198" spans="1:29" x14ac:dyDescent="0.25">
      <c r="A198" t="s">
        <v>1658</v>
      </c>
      <c r="B198" s="6">
        <v>48904</v>
      </c>
      <c r="C198" s="6">
        <v>50716</v>
      </c>
      <c r="D198" s="6">
        <v>52521</v>
      </c>
      <c r="E198" s="6">
        <v>50808</v>
      </c>
      <c r="F198" s="6">
        <v>52774</v>
      </c>
      <c r="G198" s="6">
        <v>57864</v>
      </c>
      <c r="H198" s="6">
        <v>54562</v>
      </c>
      <c r="I198" s="6">
        <v>49900</v>
      </c>
      <c r="K198" t="s">
        <v>1658</v>
      </c>
      <c r="L198" s="109">
        <f>B198-$E$204</f>
        <v>39973</v>
      </c>
      <c r="M198" s="109">
        <f t="shared" ref="M198:S203" si="38">C198-$E$204</f>
        <v>41785</v>
      </c>
      <c r="N198" s="109">
        <f t="shared" si="38"/>
        <v>43590</v>
      </c>
      <c r="O198" s="109">
        <f t="shared" si="38"/>
        <v>41877</v>
      </c>
      <c r="P198" s="109">
        <f t="shared" si="38"/>
        <v>43843</v>
      </c>
      <c r="Q198" s="109">
        <f t="shared" si="38"/>
        <v>48933</v>
      </c>
      <c r="R198" s="109">
        <f t="shared" si="38"/>
        <v>45631</v>
      </c>
      <c r="S198" s="109">
        <f t="shared" si="38"/>
        <v>40969</v>
      </c>
      <c r="U198" s="62" t="s">
        <v>1658</v>
      </c>
      <c r="V198" s="108">
        <f t="shared" ref="V198:AC203" si="39">L198/$O$204*100</f>
        <v>107.7758904257327</v>
      </c>
      <c r="W198" s="108">
        <f t="shared" si="39"/>
        <v>112.66143600528457</v>
      </c>
      <c r="X198" s="108">
        <f t="shared" si="39"/>
        <v>117.52810806438568</v>
      </c>
      <c r="Y198" s="108">
        <f t="shared" si="39"/>
        <v>112.90948798835234</v>
      </c>
      <c r="Z198" s="108">
        <f t="shared" si="39"/>
        <v>118.21025101782199</v>
      </c>
      <c r="AA198" s="108">
        <f t="shared" si="39"/>
        <v>131.93399660276631</v>
      </c>
      <c r="AB198" s="108">
        <f t="shared" si="39"/>
        <v>123.0310873843997</v>
      </c>
      <c r="AC198" s="108">
        <f t="shared" si="39"/>
        <v>110.46132276416188</v>
      </c>
    </row>
    <row r="199" spans="1:29" x14ac:dyDescent="0.25">
      <c r="A199" t="s">
        <v>1659</v>
      </c>
      <c r="B199" s="6">
        <v>42792</v>
      </c>
      <c r="C199" s="6">
        <v>53646</v>
      </c>
      <c r="D199" s="6">
        <v>47136</v>
      </c>
      <c r="E199" s="6">
        <v>49628</v>
      </c>
      <c r="F199" s="6">
        <v>46357</v>
      </c>
      <c r="G199" s="6">
        <v>47692</v>
      </c>
      <c r="H199" s="6">
        <v>48841</v>
      </c>
      <c r="I199" s="6">
        <v>48744</v>
      </c>
      <c r="K199" t="s">
        <v>1659</v>
      </c>
      <c r="L199" s="109">
        <f t="shared" ref="L199:L203" si="40">B199-$E$204</f>
        <v>33861</v>
      </c>
      <c r="M199" s="109">
        <f t="shared" si="38"/>
        <v>44715</v>
      </c>
      <c r="N199" s="109">
        <f t="shared" si="38"/>
        <v>38205</v>
      </c>
      <c r="O199" s="109">
        <f t="shared" si="38"/>
        <v>40697</v>
      </c>
      <c r="P199" s="109">
        <f t="shared" si="38"/>
        <v>37426</v>
      </c>
      <c r="Q199" s="109">
        <f t="shared" si="38"/>
        <v>38761</v>
      </c>
      <c r="R199" s="109">
        <f t="shared" si="38"/>
        <v>39910</v>
      </c>
      <c r="S199" s="109">
        <f t="shared" si="38"/>
        <v>39813</v>
      </c>
      <c r="U199" s="62" t="s">
        <v>1659</v>
      </c>
      <c r="V199" s="108">
        <f t="shared" si="39"/>
        <v>91.296610854970467</v>
      </c>
      <c r="W199" s="108">
        <f t="shared" si="39"/>
        <v>120.56135242255117</v>
      </c>
      <c r="X199" s="108">
        <f t="shared" si="39"/>
        <v>103.00897840330016</v>
      </c>
      <c r="Y199" s="108">
        <f t="shared" si="39"/>
        <v>109.72795168378764</v>
      </c>
      <c r="Z199" s="108">
        <f t="shared" si="39"/>
        <v>100.90862519884602</v>
      </c>
      <c r="AA199" s="108">
        <f t="shared" si="39"/>
        <v>104.50807517053573</v>
      </c>
      <c r="AB199" s="108">
        <f t="shared" si="39"/>
        <v>107.60602874167542</v>
      </c>
      <c r="AC199" s="108">
        <f t="shared" si="39"/>
        <v>107.34449567257138</v>
      </c>
    </row>
    <row r="200" spans="1:29" x14ac:dyDescent="0.25">
      <c r="A200" t="s">
        <v>1660</v>
      </c>
      <c r="B200" s="6">
        <v>46364</v>
      </c>
      <c r="C200" s="6">
        <v>52002</v>
      </c>
      <c r="D200" s="6">
        <v>48290</v>
      </c>
      <c r="E200" s="6">
        <v>43801</v>
      </c>
      <c r="F200" s="6">
        <v>51473</v>
      </c>
      <c r="G200" s="6">
        <v>46768</v>
      </c>
      <c r="H200" s="6">
        <v>49278</v>
      </c>
      <c r="I200" s="6">
        <v>43673</v>
      </c>
      <c r="K200" t="s">
        <v>1660</v>
      </c>
      <c r="L200" s="109">
        <f t="shared" si="40"/>
        <v>37433</v>
      </c>
      <c r="M200" s="109">
        <f t="shared" si="38"/>
        <v>43071</v>
      </c>
      <c r="N200" s="109">
        <f t="shared" si="38"/>
        <v>39359</v>
      </c>
      <c r="O200" s="109">
        <f t="shared" si="38"/>
        <v>34870</v>
      </c>
      <c r="P200" s="109">
        <f t="shared" si="38"/>
        <v>42542</v>
      </c>
      <c r="Q200" s="109">
        <f t="shared" si="38"/>
        <v>37837</v>
      </c>
      <c r="R200" s="109">
        <f t="shared" si="38"/>
        <v>40347</v>
      </c>
      <c r="S200" s="109">
        <f t="shared" si="38"/>
        <v>34742</v>
      </c>
      <c r="U200" s="62" t="s">
        <v>1660</v>
      </c>
      <c r="V200" s="108">
        <f t="shared" si="39"/>
        <v>100.92749871929682</v>
      </c>
      <c r="W200" s="108">
        <f t="shared" si="39"/>
        <v>116.12877133381865</v>
      </c>
      <c r="X200" s="108">
        <f t="shared" si="39"/>
        <v>106.12041306047615</v>
      </c>
      <c r="Y200" s="108">
        <f t="shared" si="39"/>
        <v>94.01709401709401</v>
      </c>
      <c r="Z200" s="108">
        <f t="shared" si="39"/>
        <v>114.70247243117906</v>
      </c>
      <c r="AA200" s="108">
        <f t="shared" si="39"/>
        <v>102.01677047102915</v>
      </c>
      <c r="AB200" s="108">
        <f t="shared" si="39"/>
        <v>108.78427566124726</v>
      </c>
      <c r="AC200" s="108">
        <f t="shared" si="39"/>
        <v>93.671978214564973</v>
      </c>
    </row>
    <row r="201" spans="1:29" x14ac:dyDescent="0.25">
      <c r="A201" t="s">
        <v>1661</v>
      </c>
      <c r="B201" s="6">
        <v>47681</v>
      </c>
      <c r="C201" s="6">
        <v>52743</v>
      </c>
      <c r="D201" s="6">
        <v>50855</v>
      </c>
      <c r="E201" s="6">
        <v>46265</v>
      </c>
      <c r="F201" s="6">
        <v>50012</v>
      </c>
      <c r="G201" s="6">
        <v>49109</v>
      </c>
      <c r="H201" s="6">
        <v>47378</v>
      </c>
      <c r="I201" s="6">
        <v>41140</v>
      </c>
      <c r="K201" t="s">
        <v>1661</v>
      </c>
      <c r="L201" s="109">
        <f t="shared" si="40"/>
        <v>38750</v>
      </c>
      <c r="M201" s="109">
        <f t="shared" si="38"/>
        <v>43812</v>
      </c>
      <c r="N201" s="109">
        <f t="shared" si="38"/>
        <v>41924</v>
      </c>
      <c r="O201" s="109">
        <f t="shared" si="38"/>
        <v>37334</v>
      </c>
      <c r="P201" s="109">
        <f t="shared" si="38"/>
        <v>41081</v>
      </c>
      <c r="Q201" s="109">
        <f t="shared" si="38"/>
        <v>40178</v>
      </c>
      <c r="R201" s="109">
        <f t="shared" si="38"/>
        <v>38447</v>
      </c>
      <c r="S201" s="109">
        <f t="shared" si="38"/>
        <v>32209</v>
      </c>
      <c r="U201" s="62" t="s">
        <v>1661</v>
      </c>
      <c r="V201" s="108">
        <f t="shared" si="39"/>
        <v>104.47841678125589</v>
      </c>
      <c r="W201" s="108">
        <f t="shared" si="39"/>
        <v>118.126668284397</v>
      </c>
      <c r="X201" s="108">
        <f t="shared" si="39"/>
        <v>113.03621019709347</v>
      </c>
      <c r="Y201" s="108">
        <f t="shared" si="39"/>
        <v>100.66057321577826</v>
      </c>
      <c r="Z201" s="108">
        <f t="shared" si="39"/>
        <v>110.76329909137482</v>
      </c>
      <c r="AA201" s="108">
        <f t="shared" si="39"/>
        <v>108.32861495322064</v>
      </c>
      <c r="AB201" s="108">
        <f t="shared" si="39"/>
        <v>103.66146296745666</v>
      </c>
      <c r="AC201" s="108">
        <f t="shared" si="39"/>
        <v>86.842460028579907</v>
      </c>
    </row>
    <row r="202" spans="1:29" x14ac:dyDescent="0.25">
      <c r="A202" t="s">
        <v>1662</v>
      </c>
      <c r="B202" s="6">
        <v>53030</v>
      </c>
      <c r="C202" s="6">
        <v>52514</v>
      </c>
      <c r="D202" s="6">
        <v>51836</v>
      </c>
      <c r="E202" s="6">
        <v>54977</v>
      </c>
      <c r="F202" s="6">
        <v>54377</v>
      </c>
      <c r="G202" s="6">
        <v>47382</v>
      </c>
      <c r="H202" s="6">
        <v>48443</v>
      </c>
      <c r="I202" s="6">
        <v>45702</v>
      </c>
      <c r="K202" t="s">
        <v>1662</v>
      </c>
      <c r="L202" s="109">
        <f t="shared" si="40"/>
        <v>44099</v>
      </c>
      <c r="M202" s="109">
        <f t="shared" si="38"/>
        <v>43583</v>
      </c>
      <c r="N202" s="109">
        <f t="shared" si="38"/>
        <v>42905</v>
      </c>
      <c r="O202" s="109">
        <f t="shared" si="38"/>
        <v>46046</v>
      </c>
      <c r="P202" s="109">
        <f t="shared" si="38"/>
        <v>45446</v>
      </c>
      <c r="Q202" s="109">
        <f t="shared" si="38"/>
        <v>38451</v>
      </c>
      <c r="R202" s="109">
        <f t="shared" si="38"/>
        <v>39512</v>
      </c>
      <c r="S202" s="109">
        <f t="shared" si="38"/>
        <v>36771</v>
      </c>
      <c r="U202" s="62" t="s">
        <v>1662</v>
      </c>
      <c r="V202" s="108">
        <f t="shared" si="39"/>
        <v>118.90048262288009</v>
      </c>
      <c r="W202" s="108">
        <f t="shared" si="39"/>
        <v>117.50923454393485</v>
      </c>
      <c r="X202" s="108">
        <f t="shared" si="39"/>
        <v>115.68119927741378</v>
      </c>
      <c r="Y202" s="108">
        <f t="shared" si="39"/>
        <v>124.15001752541184</v>
      </c>
      <c r="Z202" s="108">
        <f t="shared" si="39"/>
        <v>122.53228720105692</v>
      </c>
      <c r="AA202" s="108">
        <f t="shared" si="39"/>
        <v>103.67224783628568</v>
      </c>
      <c r="AB202" s="108">
        <f t="shared" si="39"/>
        <v>106.53293429318667</v>
      </c>
      <c r="AC202" s="108">
        <f t="shared" si="39"/>
        <v>99.14260292809189</v>
      </c>
    </row>
    <row r="203" spans="1:29" x14ac:dyDescent="0.25">
      <c r="A203" t="s">
        <v>1663</v>
      </c>
      <c r="B203" s="6">
        <v>9766</v>
      </c>
      <c r="C203" s="6">
        <v>26189</v>
      </c>
      <c r="D203" s="6">
        <v>55490</v>
      </c>
      <c r="E203" s="6">
        <v>44496</v>
      </c>
      <c r="F203" s="6">
        <v>46457</v>
      </c>
      <c r="G203" s="6">
        <v>46059</v>
      </c>
      <c r="H203" s="6">
        <v>45272</v>
      </c>
      <c r="I203" s="6">
        <v>43270</v>
      </c>
      <c r="K203" t="s">
        <v>1663</v>
      </c>
      <c r="L203" s="109">
        <f t="shared" si="40"/>
        <v>835</v>
      </c>
      <c r="M203" s="109">
        <f t="shared" si="38"/>
        <v>17258</v>
      </c>
      <c r="N203" s="109">
        <f t="shared" si="38"/>
        <v>46559</v>
      </c>
      <c r="O203" s="109">
        <f t="shared" si="38"/>
        <v>35565</v>
      </c>
      <c r="P203" s="109">
        <f t="shared" si="38"/>
        <v>37526</v>
      </c>
      <c r="Q203" s="109">
        <f t="shared" si="38"/>
        <v>37128</v>
      </c>
      <c r="R203" s="109">
        <f t="shared" si="38"/>
        <v>36341</v>
      </c>
      <c r="S203" s="109">
        <f t="shared" si="38"/>
        <v>34339</v>
      </c>
      <c r="U203" s="62" t="s">
        <v>1663</v>
      </c>
      <c r="V203" s="108">
        <f t="shared" si="39"/>
        <v>2.2513413680606109</v>
      </c>
      <c r="W203" s="108">
        <f t="shared" si="39"/>
        <v>46.531316562862301</v>
      </c>
      <c r="X203" s="108">
        <f t="shared" si="39"/>
        <v>125.53317695273532</v>
      </c>
      <c r="Y203" s="108">
        <f t="shared" si="39"/>
        <v>95.890964976138477</v>
      </c>
      <c r="Z203" s="108">
        <f t="shared" si="39"/>
        <v>101.17824691957185</v>
      </c>
      <c r="AA203" s="108">
        <f t="shared" si="39"/>
        <v>100.10515247108307</v>
      </c>
      <c r="AB203" s="108">
        <f t="shared" si="39"/>
        <v>97.983229528970853</v>
      </c>
      <c r="AC203" s="108">
        <f t="shared" si="39"/>
        <v>92.585402680039905</v>
      </c>
    </row>
    <row r="204" spans="1:29" x14ac:dyDescent="0.25">
      <c r="A204" t="s">
        <v>1664</v>
      </c>
      <c r="B204" s="6">
        <v>8794</v>
      </c>
      <c r="C204" s="6">
        <v>8965</v>
      </c>
      <c r="D204" s="6">
        <v>9034</v>
      </c>
      <c r="E204" s="109">
        <f>AVERAGE(B204:D204)</f>
        <v>8931</v>
      </c>
      <c r="F204" s="6"/>
      <c r="G204" s="6"/>
      <c r="H204" s="6"/>
      <c r="I204" s="6"/>
      <c r="O204" s="109">
        <f>AVERAGE(L198:L200)</f>
        <v>37089</v>
      </c>
    </row>
    <row r="205" spans="1:29" x14ac:dyDescent="0.25">
      <c r="A205" t="s">
        <v>1665</v>
      </c>
    </row>
    <row r="207" spans="1:29" x14ac:dyDescent="0.25">
      <c r="A207" s="7" t="str">
        <f>A67</f>
        <v>MW 1076-44</v>
      </c>
      <c r="K207" t="s">
        <v>1788</v>
      </c>
    </row>
    <row r="208" spans="1:29" x14ac:dyDescent="0.25">
      <c r="A208" t="s">
        <v>1796</v>
      </c>
      <c r="U208" t="s">
        <v>1798</v>
      </c>
    </row>
    <row r="209" spans="1:29" x14ac:dyDescent="0.25">
      <c r="B209" s="6">
        <v>1</v>
      </c>
      <c r="C209" s="6">
        <v>2</v>
      </c>
      <c r="D209" s="6">
        <v>3</v>
      </c>
      <c r="E209" s="6">
        <v>4</v>
      </c>
      <c r="F209" s="6">
        <v>5</v>
      </c>
      <c r="G209" s="6">
        <v>6</v>
      </c>
      <c r="H209" s="6">
        <v>7</v>
      </c>
      <c r="I209" s="6">
        <v>8</v>
      </c>
      <c r="L209" s="6">
        <v>1</v>
      </c>
      <c r="M209" s="6">
        <v>2</v>
      </c>
      <c r="N209" s="6">
        <v>3</v>
      </c>
      <c r="O209" s="6">
        <v>4</v>
      </c>
      <c r="P209" s="6">
        <v>5</v>
      </c>
      <c r="Q209" s="6">
        <v>6</v>
      </c>
      <c r="R209" s="6">
        <v>7</v>
      </c>
      <c r="S209" s="6">
        <v>8</v>
      </c>
      <c r="V209" s="6">
        <v>1</v>
      </c>
      <c r="W209" s="6">
        <v>2</v>
      </c>
      <c r="X209" s="6">
        <v>3</v>
      </c>
      <c r="Y209" s="6">
        <v>4</v>
      </c>
      <c r="Z209" s="6">
        <v>5</v>
      </c>
      <c r="AA209" s="6">
        <v>6</v>
      </c>
      <c r="AB209" s="6">
        <v>7</v>
      </c>
      <c r="AC209" s="6">
        <v>8</v>
      </c>
    </row>
    <row r="210" spans="1:29" x14ac:dyDescent="0.25">
      <c r="A210" t="s">
        <v>1658</v>
      </c>
      <c r="B210" s="6">
        <v>37259</v>
      </c>
      <c r="C210" s="6">
        <v>42646</v>
      </c>
      <c r="D210" s="6">
        <v>53283</v>
      </c>
      <c r="E210" s="6">
        <v>50912</v>
      </c>
      <c r="F210" s="6">
        <v>58285</v>
      </c>
      <c r="G210" s="6">
        <v>58144</v>
      </c>
      <c r="H210" s="6">
        <v>55801</v>
      </c>
      <c r="I210" s="6">
        <v>46669</v>
      </c>
      <c r="K210" t="s">
        <v>1658</v>
      </c>
      <c r="L210" s="109">
        <f>B210-$E$216</f>
        <v>27912.333333333336</v>
      </c>
      <c r="M210" s="109">
        <f t="shared" ref="M210:S215" si="41">C210-$E$216</f>
        <v>33299.333333333336</v>
      </c>
      <c r="N210" s="109">
        <f t="shared" si="41"/>
        <v>43936.333333333336</v>
      </c>
      <c r="O210" s="109">
        <f t="shared" si="41"/>
        <v>41565.333333333336</v>
      </c>
      <c r="P210" s="109">
        <f t="shared" si="41"/>
        <v>48938.333333333336</v>
      </c>
      <c r="Q210" s="109">
        <f t="shared" si="41"/>
        <v>48797.333333333336</v>
      </c>
      <c r="R210" s="109">
        <f t="shared" si="41"/>
        <v>46454.333333333336</v>
      </c>
      <c r="S210" s="109">
        <f t="shared" si="41"/>
        <v>37322.333333333336</v>
      </c>
      <c r="U210" s="62" t="s">
        <v>1658</v>
      </c>
      <c r="V210" s="108">
        <f t="shared" ref="V210:AC215" si="42">L210/$O$216*100</f>
        <v>106.84283053053309</v>
      </c>
      <c r="W210" s="108">
        <f t="shared" si="42"/>
        <v>127.46318932298976</v>
      </c>
      <c r="X210" s="108">
        <f t="shared" si="42"/>
        <v>168.17949830300864</v>
      </c>
      <c r="Y210" s="108">
        <f t="shared" si="42"/>
        <v>159.10378441830198</v>
      </c>
      <c r="Z210" s="108">
        <f t="shared" si="42"/>
        <v>187.3261540817108</v>
      </c>
      <c r="AA210" s="108">
        <f>Q210/$O$216*100</f>
        <v>186.78643427667339</v>
      </c>
      <c r="AB210" s="108">
        <f t="shared" si="42"/>
        <v>177.81789879296704</v>
      </c>
      <c r="AC210" s="108">
        <f t="shared" si="42"/>
        <v>142.86242886671602</v>
      </c>
    </row>
    <row r="211" spans="1:29" x14ac:dyDescent="0.25">
      <c r="A211" t="s">
        <v>1659</v>
      </c>
      <c r="B211" s="6">
        <v>33641</v>
      </c>
      <c r="C211" s="6">
        <v>50442</v>
      </c>
      <c r="D211" s="6">
        <v>47183</v>
      </c>
      <c r="E211" s="6">
        <v>52014</v>
      </c>
      <c r="F211" s="6">
        <v>49337</v>
      </c>
      <c r="G211" s="6">
        <v>55632</v>
      </c>
      <c r="H211" s="6">
        <v>52297</v>
      </c>
      <c r="I211" s="6">
        <v>42888</v>
      </c>
      <c r="K211" t="s">
        <v>1659</v>
      </c>
      <c r="L211" s="109">
        <f t="shared" ref="L211:L215" si="43">B211-$E$216</f>
        <v>24294.333333333336</v>
      </c>
      <c r="M211" s="109">
        <f t="shared" si="41"/>
        <v>41095.333333333336</v>
      </c>
      <c r="N211" s="109">
        <f t="shared" si="41"/>
        <v>37836.333333333336</v>
      </c>
      <c r="O211" s="109">
        <f t="shared" si="41"/>
        <v>42667.333333333336</v>
      </c>
      <c r="P211" s="109">
        <f t="shared" si="41"/>
        <v>39990.333333333336</v>
      </c>
      <c r="Q211" s="109">
        <f t="shared" si="41"/>
        <v>46285.333333333336</v>
      </c>
      <c r="R211" s="109">
        <f t="shared" si="41"/>
        <v>42950.333333333336</v>
      </c>
      <c r="S211" s="109">
        <f t="shared" si="41"/>
        <v>33541.333333333336</v>
      </c>
      <c r="U211" s="62" t="s">
        <v>1659</v>
      </c>
      <c r="V211" s="108">
        <f t="shared" si="42"/>
        <v>92.993850001275931</v>
      </c>
      <c r="W211" s="108">
        <f t="shared" si="42"/>
        <v>157.30471840151071</v>
      </c>
      <c r="X211" s="108">
        <f t="shared" si="42"/>
        <v>144.82991808507924</v>
      </c>
      <c r="Y211" s="108">
        <f t="shared" si="42"/>
        <v>163.32202005767218</v>
      </c>
      <c r="Z211" s="108">
        <f t="shared" si="42"/>
        <v>153.07499936203334</v>
      </c>
      <c r="AA211" s="108">
        <f t="shared" si="42"/>
        <v>177.17100058692935</v>
      </c>
      <c r="AB211" s="108">
        <f t="shared" si="42"/>
        <v>164.4052874677827</v>
      </c>
      <c r="AC211" s="108">
        <f t="shared" si="42"/>
        <v>128.38951693163548</v>
      </c>
    </row>
    <row r="212" spans="1:29" x14ac:dyDescent="0.25">
      <c r="A212" t="s">
        <v>1660</v>
      </c>
      <c r="B212" s="6">
        <v>35514</v>
      </c>
      <c r="C212" s="6">
        <v>51299</v>
      </c>
      <c r="D212" s="6">
        <v>51200</v>
      </c>
      <c r="E212" s="6">
        <v>50152</v>
      </c>
      <c r="F212" s="6">
        <v>50810</v>
      </c>
      <c r="G212" s="6">
        <v>53527</v>
      </c>
      <c r="H212" s="6">
        <v>55156</v>
      </c>
      <c r="I212" s="6">
        <v>38623</v>
      </c>
      <c r="K212" t="s">
        <v>1660</v>
      </c>
      <c r="L212" s="109">
        <f t="shared" si="43"/>
        <v>26167.333333333336</v>
      </c>
      <c r="M212" s="109">
        <f t="shared" si="41"/>
        <v>41952.333333333336</v>
      </c>
      <c r="N212" s="109">
        <f t="shared" si="41"/>
        <v>41853.333333333336</v>
      </c>
      <c r="O212" s="109">
        <f t="shared" si="41"/>
        <v>40805.333333333336</v>
      </c>
      <c r="P212" s="109">
        <f t="shared" si="41"/>
        <v>41463.333333333336</v>
      </c>
      <c r="Q212" s="109">
        <f t="shared" si="41"/>
        <v>44180.333333333336</v>
      </c>
      <c r="R212" s="109">
        <f t="shared" si="41"/>
        <v>45809.333333333336</v>
      </c>
      <c r="S212" s="109">
        <f t="shared" si="41"/>
        <v>29276.333333333336</v>
      </c>
      <c r="U212" s="62" t="s">
        <v>1660</v>
      </c>
      <c r="V212" s="108">
        <f t="shared" si="42"/>
        <v>100.16331946819099</v>
      </c>
      <c r="W212" s="108">
        <f t="shared" si="42"/>
        <v>160.585143032128</v>
      </c>
      <c r="X212" s="108">
        <f t="shared" si="42"/>
        <v>160.2061908285911</v>
      </c>
      <c r="Y212" s="108">
        <f t="shared" si="42"/>
        <v>156.19465639115015</v>
      </c>
      <c r="Z212" s="108">
        <f t="shared" si="42"/>
        <v>158.71334881465793</v>
      </c>
      <c r="AA212" s="108">
        <f t="shared" si="42"/>
        <v>169.11348151172584</v>
      </c>
      <c r="AB212" s="108">
        <f t="shared" si="42"/>
        <v>175.34896776992369</v>
      </c>
      <c r="AC212" s="108">
        <f t="shared" si="42"/>
        <v>112.06394977926352</v>
      </c>
    </row>
    <row r="213" spans="1:29" x14ac:dyDescent="0.25">
      <c r="A213" t="s">
        <v>1661</v>
      </c>
      <c r="B213" s="6">
        <v>36097</v>
      </c>
      <c r="C213" s="6">
        <v>48609</v>
      </c>
      <c r="D213" s="6">
        <v>45951</v>
      </c>
      <c r="E213" s="6">
        <v>47108</v>
      </c>
      <c r="F213" s="6">
        <v>51700</v>
      </c>
      <c r="G213" s="6">
        <v>49699</v>
      </c>
      <c r="H213" s="6">
        <v>52814</v>
      </c>
      <c r="I213" s="6">
        <v>40519</v>
      </c>
      <c r="K213" t="s">
        <v>1661</v>
      </c>
      <c r="L213" s="109">
        <f t="shared" si="43"/>
        <v>26750.333333333336</v>
      </c>
      <c r="M213" s="109">
        <f t="shared" si="41"/>
        <v>39262.333333333336</v>
      </c>
      <c r="N213" s="109">
        <f t="shared" si="41"/>
        <v>36604.333333333336</v>
      </c>
      <c r="O213" s="109">
        <f t="shared" si="41"/>
        <v>37761.333333333336</v>
      </c>
      <c r="P213" s="109">
        <f t="shared" si="41"/>
        <v>42353.333333333336</v>
      </c>
      <c r="Q213" s="109">
        <f t="shared" si="41"/>
        <v>40352.333333333336</v>
      </c>
      <c r="R213" s="109">
        <f t="shared" si="41"/>
        <v>43467.333333333336</v>
      </c>
      <c r="S213" s="109">
        <f t="shared" si="41"/>
        <v>31172.333333333336</v>
      </c>
      <c r="U213" s="62" t="s">
        <v>1661</v>
      </c>
      <c r="V213" s="108">
        <f t="shared" si="42"/>
        <v>102.39492688901932</v>
      </c>
      <c r="W213" s="108">
        <f t="shared" si="42"/>
        <v>150.2883609360247</v>
      </c>
      <c r="X213" s="108">
        <f t="shared" si="42"/>
        <v>140.11406844106463</v>
      </c>
      <c r="Y213" s="108">
        <f t="shared" si="42"/>
        <v>144.54283308239977</v>
      </c>
      <c r="Z213" s="108">
        <f t="shared" si="42"/>
        <v>162.12009084645419</v>
      </c>
      <c r="AA213" s="108">
        <f t="shared" si="42"/>
        <v>154.4606629749662</v>
      </c>
      <c r="AB213" s="108">
        <f t="shared" si="42"/>
        <v>166.38426008625308</v>
      </c>
      <c r="AC213" s="108">
        <f t="shared" si="42"/>
        <v>119.32145864700028</v>
      </c>
    </row>
    <row r="214" spans="1:29" x14ac:dyDescent="0.25">
      <c r="A214" t="s">
        <v>1662</v>
      </c>
      <c r="B214" s="6">
        <v>42924</v>
      </c>
      <c r="C214" s="6">
        <v>48582</v>
      </c>
      <c r="D214" s="6">
        <v>47863</v>
      </c>
      <c r="E214" s="6">
        <v>47460</v>
      </c>
      <c r="F214" s="6">
        <v>58592</v>
      </c>
      <c r="G214" s="6">
        <v>50730</v>
      </c>
      <c r="H214" s="6">
        <v>55870</v>
      </c>
      <c r="I214" s="6">
        <v>41189</v>
      </c>
      <c r="K214" t="s">
        <v>1662</v>
      </c>
      <c r="L214" s="109">
        <f t="shared" si="43"/>
        <v>33577.333333333336</v>
      </c>
      <c r="M214" s="109">
        <f t="shared" si="41"/>
        <v>39235.333333333336</v>
      </c>
      <c r="N214" s="109">
        <f t="shared" si="41"/>
        <v>38516.333333333336</v>
      </c>
      <c r="O214" s="109">
        <f t="shared" si="41"/>
        <v>38113.333333333336</v>
      </c>
      <c r="P214" s="109">
        <f t="shared" si="41"/>
        <v>49245.333333333336</v>
      </c>
      <c r="Q214" s="109">
        <f t="shared" si="41"/>
        <v>41383.333333333336</v>
      </c>
      <c r="R214" s="109">
        <f t="shared" si="41"/>
        <v>46523.333333333336</v>
      </c>
      <c r="S214" s="109">
        <f t="shared" si="41"/>
        <v>31842.333333333336</v>
      </c>
      <c r="U214" s="62" t="s">
        <v>1662</v>
      </c>
      <c r="V214" s="108">
        <f t="shared" si="42"/>
        <v>128.52731773292163</v>
      </c>
      <c r="W214" s="108">
        <f t="shared" si="42"/>
        <v>150.1850103350601</v>
      </c>
      <c r="X214" s="108">
        <f t="shared" si="42"/>
        <v>147.43282210937301</v>
      </c>
      <c r="Y214" s="108">
        <f t="shared" si="42"/>
        <v>145.89021869497537</v>
      </c>
      <c r="Z214" s="108">
        <f t="shared" si="42"/>
        <v>188.50128869267871</v>
      </c>
      <c r="AA214" s="108">
        <f t="shared" si="42"/>
        <v>158.40712481179983</v>
      </c>
      <c r="AB214" s="108">
        <f t="shared" si="42"/>
        <v>178.08201699543216</v>
      </c>
      <c r="AC214" s="108">
        <f t="shared" si="42"/>
        <v>121.8860846709368</v>
      </c>
    </row>
    <row r="215" spans="1:29" x14ac:dyDescent="0.25">
      <c r="A215" t="s">
        <v>1663</v>
      </c>
      <c r="B215" s="6">
        <v>10015</v>
      </c>
      <c r="C215" s="6">
        <v>23308</v>
      </c>
      <c r="D215" s="6">
        <v>51040</v>
      </c>
      <c r="E215" s="6">
        <v>45626</v>
      </c>
      <c r="F215" s="6">
        <v>51097</v>
      </c>
      <c r="G215" s="6">
        <v>49597</v>
      </c>
      <c r="H215" s="6">
        <v>49630</v>
      </c>
      <c r="I215" s="6">
        <v>41702</v>
      </c>
      <c r="K215" t="s">
        <v>1663</v>
      </c>
      <c r="L215" s="109">
        <f t="shared" si="43"/>
        <v>668.33333333333394</v>
      </c>
      <c r="M215" s="109">
        <f t="shared" si="41"/>
        <v>13961.333333333334</v>
      </c>
      <c r="N215" s="109">
        <f t="shared" si="41"/>
        <v>41693.333333333336</v>
      </c>
      <c r="O215" s="109">
        <f t="shared" si="41"/>
        <v>36279.333333333336</v>
      </c>
      <c r="P215" s="109">
        <f t="shared" si="41"/>
        <v>41750.333333333336</v>
      </c>
      <c r="Q215" s="109">
        <f t="shared" si="41"/>
        <v>40250.333333333336</v>
      </c>
      <c r="R215" s="109">
        <f t="shared" si="41"/>
        <v>40283.333333333336</v>
      </c>
      <c r="S215" s="109">
        <f t="shared" si="41"/>
        <v>32355.333333333336</v>
      </c>
      <c r="U215" s="62" t="s">
        <v>1663</v>
      </c>
      <c r="V215" s="108">
        <f t="shared" si="42"/>
        <v>2.5582463572103014</v>
      </c>
      <c r="W215" s="108">
        <f t="shared" si="42"/>
        <v>53.441192232117793</v>
      </c>
      <c r="X215" s="108">
        <f t="shared" si="42"/>
        <v>159.59374282287493</v>
      </c>
      <c r="Y215" s="108">
        <f t="shared" si="42"/>
        <v>138.87003342945366</v>
      </c>
      <c r="Z215" s="108">
        <f t="shared" si="42"/>
        <v>159.81192742491132</v>
      </c>
      <c r="AA215" s="108">
        <f t="shared" si="42"/>
        <v>154.07022737132212</v>
      </c>
      <c r="AB215" s="108">
        <f t="shared" si="42"/>
        <v>154.19654477250108</v>
      </c>
      <c r="AC215" s="108">
        <f t="shared" si="42"/>
        <v>123.84974608926429</v>
      </c>
    </row>
    <row r="216" spans="1:29" x14ac:dyDescent="0.25">
      <c r="A216" t="s">
        <v>1664</v>
      </c>
      <c r="B216" s="6">
        <v>9258</v>
      </c>
      <c r="C216" s="6">
        <v>9412</v>
      </c>
      <c r="D216" s="6">
        <v>9370</v>
      </c>
      <c r="E216" s="109">
        <f>AVERAGE(B216:D216)</f>
        <v>9346.6666666666661</v>
      </c>
      <c r="F216" s="6"/>
      <c r="G216" s="6"/>
      <c r="H216" s="6"/>
      <c r="I216" s="6"/>
      <c r="L216" s="6"/>
      <c r="M216" s="6"/>
      <c r="N216" s="6"/>
      <c r="O216" s="109">
        <f>AVERAGE(L210:L212)</f>
        <v>26124.666666666668</v>
      </c>
      <c r="P216" s="6"/>
      <c r="Q216" s="6"/>
      <c r="R216" s="6"/>
      <c r="S216" s="6"/>
    </row>
    <row r="217" spans="1:29" x14ac:dyDescent="0.25">
      <c r="A217" t="s">
        <v>1665</v>
      </c>
    </row>
    <row r="219" spans="1:29" x14ac:dyDescent="0.25">
      <c r="A219" s="37" t="s">
        <v>1797</v>
      </c>
      <c r="K219" t="s">
        <v>1775</v>
      </c>
    </row>
    <row r="220" spans="1:29" x14ac:dyDescent="0.25">
      <c r="B220" s="6">
        <v>1</v>
      </c>
      <c r="C220" s="6">
        <v>2</v>
      </c>
      <c r="D220" s="6">
        <v>3</v>
      </c>
      <c r="E220" s="6">
        <v>4</v>
      </c>
      <c r="F220" s="6">
        <v>5</v>
      </c>
      <c r="G220" s="6">
        <v>6</v>
      </c>
      <c r="H220" s="6">
        <v>7</v>
      </c>
      <c r="I220" s="6">
        <v>8</v>
      </c>
      <c r="L220" s="6">
        <v>1</v>
      </c>
      <c r="M220" s="6">
        <v>2</v>
      </c>
      <c r="N220" s="6">
        <v>3</v>
      </c>
      <c r="O220" s="6">
        <v>4</v>
      </c>
      <c r="P220" s="6">
        <v>5</v>
      </c>
      <c r="Q220" s="6">
        <v>6</v>
      </c>
      <c r="R220" s="6">
        <v>7</v>
      </c>
      <c r="S220" s="6">
        <v>8</v>
      </c>
    </row>
    <row r="221" spans="1:29" x14ac:dyDescent="0.25">
      <c r="A221" t="s">
        <v>1658</v>
      </c>
      <c r="B221" s="108">
        <f t="shared" ref="B221:I226" si="44">AVERAGE(V210,V198,V186)</f>
        <v>107.33018001016457</v>
      </c>
      <c r="C221" s="108">
        <f t="shared" si="44"/>
        <v>106.17232785175406</v>
      </c>
      <c r="D221" s="108">
        <f t="shared" si="44"/>
        <v>132.40739336815432</v>
      </c>
      <c r="E221" s="108">
        <f t="shared" si="44"/>
        <v>126.99027829749865</v>
      </c>
      <c r="F221" s="108">
        <f t="shared" si="44"/>
        <v>137.10938137715806</v>
      </c>
      <c r="G221" s="108">
        <f t="shared" si="44"/>
        <v>141.04343593184879</v>
      </c>
      <c r="H221" s="108">
        <f t="shared" si="44"/>
        <v>134.92960114643881</v>
      </c>
      <c r="I221" s="108">
        <f t="shared" si="44"/>
        <v>117.3746870761337</v>
      </c>
      <c r="K221" t="s">
        <v>1658</v>
      </c>
      <c r="L221" s="107">
        <f t="shared" ref="L221:S226" si="45">STDEV(V210,V198,V186)/SQRT(3)</f>
        <v>0.27015461668553659</v>
      </c>
      <c r="M221" s="107">
        <f t="shared" si="45"/>
        <v>14.532354817030942</v>
      </c>
      <c r="N221" s="107">
        <f t="shared" si="45"/>
        <v>17.970098009184859</v>
      </c>
      <c r="O221" s="107">
        <f t="shared" si="45"/>
        <v>16.097229423335595</v>
      </c>
      <c r="P221" s="107">
        <f t="shared" si="45"/>
        <v>25.363018061943386</v>
      </c>
      <c r="Q221" s="107">
        <f t="shared" si="45"/>
        <v>24.21232960230768</v>
      </c>
      <c r="R221" s="107">
        <f t="shared" si="45"/>
        <v>22.141015521613479</v>
      </c>
      <c r="S221" s="107">
        <f t="shared" si="45"/>
        <v>13.180965356726576</v>
      </c>
    </row>
    <row r="222" spans="1:29" x14ac:dyDescent="0.25">
      <c r="A222" t="s">
        <v>1659</v>
      </c>
      <c r="B222" s="108">
        <f t="shared" si="44"/>
        <v>92.792005162960834</v>
      </c>
      <c r="C222" s="108">
        <f t="shared" si="44"/>
        <v>124.92871393498581</v>
      </c>
      <c r="D222" s="108">
        <f t="shared" si="44"/>
        <v>111.52352201655236</v>
      </c>
      <c r="E222" s="108">
        <f t="shared" si="44"/>
        <v>117.42400452496041</v>
      </c>
      <c r="F222" s="108">
        <f t="shared" si="44"/>
        <v>107.99617760476542</v>
      </c>
      <c r="G222" s="108">
        <f t="shared" si="44"/>
        <v>126.84533968275339</v>
      </c>
      <c r="H222" s="108">
        <f t="shared" si="44"/>
        <v>120.7051740683595</v>
      </c>
      <c r="I222" s="108">
        <f t="shared" si="44"/>
        <v>106.70135238534851</v>
      </c>
      <c r="K222" t="s">
        <v>1659</v>
      </c>
      <c r="L222" s="107">
        <f t="shared" si="45"/>
        <v>0.81139958360247755</v>
      </c>
      <c r="M222" s="107">
        <f t="shared" si="45"/>
        <v>17.567790564583742</v>
      </c>
      <c r="N222" s="107">
        <f t="shared" si="45"/>
        <v>17.303416908131481</v>
      </c>
      <c r="O222" s="107">
        <f t="shared" si="45"/>
        <v>24.58063944334009</v>
      </c>
      <c r="P222" s="107">
        <f t="shared" si="45"/>
        <v>24.240703087496247</v>
      </c>
      <c r="Q222" s="107">
        <f t="shared" si="45"/>
        <v>25.215656062336457</v>
      </c>
      <c r="R222" s="107">
        <f t="shared" si="45"/>
        <v>22.4265719122088</v>
      </c>
      <c r="S222" s="107">
        <f t="shared" si="45"/>
        <v>12.711395309129122</v>
      </c>
    </row>
    <row r="223" spans="1:29" x14ac:dyDescent="0.25">
      <c r="A223" t="s">
        <v>1660</v>
      </c>
      <c r="B223" s="108">
        <f t="shared" si="44"/>
        <v>99.877814826874598</v>
      </c>
      <c r="C223" s="108">
        <f t="shared" si="44"/>
        <v>122.6153406314841</v>
      </c>
      <c r="D223" s="108">
        <f t="shared" si="44"/>
        <v>120.62537983092749</v>
      </c>
      <c r="E223" s="108">
        <f t="shared" si="44"/>
        <v>110.95809636931152</v>
      </c>
      <c r="F223" s="108">
        <f t="shared" si="44"/>
        <v>120.1350580371673</v>
      </c>
      <c r="G223" s="108">
        <f t="shared" si="44"/>
        <v>120.54551906686864</v>
      </c>
      <c r="H223" s="108">
        <f t="shared" si="44"/>
        <v>124.51833780762156</v>
      </c>
      <c r="I223" s="108">
        <f t="shared" si="44"/>
        <v>94.94729025201417</v>
      </c>
      <c r="K223" t="s">
        <v>1660</v>
      </c>
      <c r="L223" s="107">
        <f t="shared" si="45"/>
        <v>0.70309762181967228</v>
      </c>
      <c r="M223" s="107">
        <f t="shared" si="45"/>
        <v>20.309995249522817</v>
      </c>
      <c r="N223" s="107">
        <f t="shared" si="45"/>
        <v>20.024287852306106</v>
      </c>
      <c r="O223" s="107">
        <f t="shared" si="45"/>
        <v>22.85454917203614</v>
      </c>
      <c r="P223" s="107">
        <f t="shared" si="45"/>
        <v>20.882350111179111</v>
      </c>
      <c r="Q223" s="107">
        <f t="shared" si="45"/>
        <v>24.510255912032367</v>
      </c>
      <c r="R223" s="107">
        <f t="shared" si="45"/>
        <v>26.02269114461604</v>
      </c>
      <c r="S223" s="107">
        <f t="shared" si="45"/>
        <v>9.5355015989130525</v>
      </c>
    </row>
    <row r="224" spans="1:29" x14ac:dyDescent="0.25">
      <c r="A224" t="s">
        <v>1661</v>
      </c>
      <c r="B224" s="108">
        <f t="shared" si="44"/>
        <v>99.873170485676837</v>
      </c>
      <c r="C224" s="108">
        <f t="shared" si="44"/>
        <v>117.43078688026492</v>
      </c>
      <c r="D224" s="108">
        <f t="shared" si="44"/>
        <v>112.29251025712018</v>
      </c>
      <c r="E224" s="108">
        <f t="shared" si="44"/>
        <v>108.85256889442906</v>
      </c>
      <c r="F224" s="108">
        <f t="shared" si="44"/>
        <v>119.9320957725256</v>
      </c>
      <c r="G224" s="108">
        <f t="shared" si="44"/>
        <v>117.73876532515237</v>
      </c>
      <c r="H224" s="108">
        <f t="shared" si="44"/>
        <v>118.30471470211376</v>
      </c>
      <c r="I224" s="108">
        <f t="shared" si="44"/>
        <v>100.48808867629964</v>
      </c>
      <c r="K224" t="s">
        <v>1661</v>
      </c>
      <c r="L224" s="107">
        <f t="shared" si="45"/>
        <v>3.6139017758091354</v>
      </c>
      <c r="M224" s="107">
        <f t="shared" si="45"/>
        <v>19.174370033360045</v>
      </c>
      <c r="N224" s="107">
        <f t="shared" si="45"/>
        <v>16.281718587981658</v>
      </c>
      <c r="O224" s="107">
        <f t="shared" si="45"/>
        <v>18.695179958199692</v>
      </c>
      <c r="P224" s="107">
        <f t="shared" si="45"/>
        <v>22.189191150346623</v>
      </c>
      <c r="Q224" s="107">
        <f t="shared" si="45"/>
        <v>19.074329330265968</v>
      </c>
      <c r="R224" s="107">
        <f t="shared" si="45"/>
        <v>24.644313876715618</v>
      </c>
      <c r="S224" s="107">
        <f t="shared" si="45"/>
        <v>9.7280664889357471</v>
      </c>
    </row>
    <row r="225" spans="1:19" x14ac:dyDescent="0.25">
      <c r="A225" t="s">
        <v>1662</v>
      </c>
      <c r="B225" s="108">
        <f t="shared" si="44"/>
        <v>114.49851141765164</v>
      </c>
      <c r="C225" s="108">
        <f t="shared" si="44"/>
        <v>117.07253857213949</v>
      </c>
      <c r="D225" s="108">
        <f t="shared" si="44"/>
        <v>118.86170014914087</v>
      </c>
      <c r="E225" s="108">
        <f t="shared" si="44"/>
        <v>115.24749800565299</v>
      </c>
      <c r="F225" s="108">
        <f t="shared" si="44"/>
        <v>136.32812669739337</v>
      </c>
      <c r="G225" s="108">
        <f t="shared" si="44"/>
        <v>117.54743718640277</v>
      </c>
      <c r="H225" s="108">
        <f t="shared" si="44"/>
        <v>122.78262226371616</v>
      </c>
      <c r="I225" s="108">
        <f t="shared" si="44"/>
        <v>99.419074476426204</v>
      </c>
      <c r="K225" t="s">
        <v>1662</v>
      </c>
      <c r="L225" s="107">
        <f t="shared" si="45"/>
        <v>9.6252992778850839</v>
      </c>
      <c r="M225" s="107">
        <f t="shared" si="45"/>
        <v>19.244796462568367</v>
      </c>
      <c r="N225" s="107">
        <f t="shared" si="45"/>
        <v>15.658374942936831</v>
      </c>
      <c r="O225" s="107">
        <f t="shared" si="45"/>
        <v>20.744706988520587</v>
      </c>
      <c r="P225" s="107">
        <f t="shared" si="45"/>
        <v>27.034493097347845</v>
      </c>
      <c r="Q225" s="107">
        <f t="shared" si="45"/>
        <v>20.777383936687933</v>
      </c>
      <c r="R225" s="107">
        <f t="shared" si="45"/>
        <v>28.422277104905945</v>
      </c>
      <c r="S225" s="107">
        <f t="shared" si="45"/>
        <v>12.892265051861683</v>
      </c>
    </row>
    <row r="226" spans="1:19" x14ac:dyDescent="0.25">
      <c r="A226" t="s">
        <v>1663</v>
      </c>
      <c r="B226" s="108">
        <f t="shared" si="44"/>
        <v>3.2512363826364292</v>
      </c>
      <c r="C226" s="108">
        <f t="shared" si="44"/>
        <v>42.349692516094571</v>
      </c>
      <c r="D226" s="108">
        <f t="shared" si="44"/>
        <v>122.99952927555204</v>
      </c>
      <c r="E226" s="108">
        <f t="shared" si="44"/>
        <v>104.33914525624247</v>
      </c>
      <c r="F226" s="108">
        <f t="shared" si="44"/>
        <v>111.89761581826855</v>
      </c>
      <c r="G226" s="108">
        <f t="shared" si="44"/>
        <v>113.61586134191577</v>
      </c>
      <c r="H226" s="108">
        <f t="shared" si="44"/>
        <v>107.12494024703346</v>
      </c>
      <c r="I226" s="108">
        <f t="shared" si="44"/>
        <v>95.297847294215686</v>
      </c>
      <c r="K226" t="s">
        <v>1663</v>
      </c>
      <c r="L226" s="107">
        <f t="shared" si="45"/>
        <v>0.85106648527754869</v>
      </c>
      <c r="M226" s="107">
        <f t="shared" si="45"/>
        <v>7.8927778706504714</v>
      </c>
      <c r="N226" s="107">
        <f t="shared" si="45"/>
        <v>21.895758187768465</v>
      </c>
      <c r="O226" s="107">
        <f t="shared" si="45"/>
        <v>18.000285364002373</v>
      </c>
      <c r="P226" s="107">
        <f t="shared" si="45"/>
        <v>25.146735670765814</v>
      </c>
      <c r="Q226" s="107">
        <f t="shared" si="45"/>
        <v>20.595532064472714</v>
      </c>
      <c r="R226" s="107">
        <f t="shared" si="45"/>
        <v>24.959913433663303</v>
      </c>
      <c r="S226" s="107">
        <f t="shared" si="45"/>
        <v>15.759894632436968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77:I177"/>
    <mergeCell ref="B178:D178"/>
    <mergeCell ref="B118:D118"/>
    <mergeCell ref="C172:I172"/>
    <mergeCell ref="C173:I173"/>
    <mergeCell ref="C174:I174"/>
    <mergeCell ref="C175:I175"/>
    <mergeCell ref="C176:I176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W226"/>
  <sheetViews>
    <sheetView topLeftCell="A19" workbookViewId="0">
      <selection activeCell="A106" sqref="A106: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I1" s="102" t="s">
        <v>1678</v>
      </c>
      <c r="J1" t="s">
        <v>2557</v>
      </c>
      <c r="K1" s="7" t="s">
        <v>1679</v>
      </c>
    </row>
    <row r="2" spans="1:11" x14ac:dyDescent="0.25">
      <c r="A2" s="7" t="s">
        <v>1680</v>
      </c>
      <c r="J2" t="s">
        <v>2554</v>
      </c>
    </row>
    <row r="3" spans="1:11" x14ac:dyDescent="0.25">
      <c r="A3" s="53" t="s">
        <v>1681</v>
      </c>
      <c r="B3" s="17">
        <v>42549</v>
      </c>
      <c r="J3" t="s">
        <v>2555</v>
      </c>
    </row>
    <row r="4" spans="1:11" x14ac:dyDescent="0.25">
      <c r="A4" s="7" t="s">
        <v>1682</v>
      </c>
      <c r="B4" s="17">
        <v>42536</v>
      </c>
      <c r="I4" s="102" t="s">
        <v>1683</v>
      </c>
      <c r="J4" t="s">
        <v>2556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78" t="s">
        <v>1644</v>
      </c>
      <c r="C12" s="226" t="str">
        <f>D23</f>
        <v>TX000842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78" t="s">
        <v>1644</v>
      </c>
      <c r="C13" s="226" t="str">
        <f t="shared" ref="C13:C17" si="0">D24</f>
        <v>TX006223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78" t="s">
        <v>1644</v>
      </c>
      <c r="C14" s="226" t="str">
        <f t="shared" si="0"/>
        <v>TX001346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78" t="s">
        <v>1686</v>
      </c>
      <c r="C15" s="226" t="str">
        <f t="shared" si="0"/>
        <v>TX006959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78" t="s">
        <v>1686</v>
      </c>
      <c r="C16" s="226" t="str">
        <f t="shared" si="0"/>
        <v>TX009711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78" t="s">
        <v>1687</v>
      </c>
      <c r="C17" s="226" t="str">
        <f t="shared" si="0"/>
        <v>TX016394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419</v>
      </c>
      <c r="C23" s="117">
        <v>20</v>
      </c>
      <c r="D23" s="117" t="s">
        <v>1204</v>
      </c>
      <c r="E23" s="117">
        <v>32386</v>
      </c>
      <c r="F23" s="118" t="s">
        <v>1205</v>
      </c>
      <c r="G23" s="121" t="s">
        <v>1206</v>
      </c>
      <c r="H23" s="119"/>
      <c r="I23" s="117">
        <v>333.3</v>
      </c>
      <c r="J23" s="120">
        <f t="shared" ref="J23:J28" si="1">I23*C23/1000*20</f>
        <v>133.32</v>
      </c>
    </row>
    <row r="24" spans="1:10" x14ac:dyDescent="0.25">
      <c r="A24" s="117" t="s">
        <v>869</v>
      </c>
      <c r="B24" s="117" t="s">
        <v>424</v>
      </c>
      <c r="C24" s="117">
        <v>20</v>
      </c>
      <c r="D24" s="117" t="s">
        <v>1208</v>
      </c>
      <c r="E24" s="117">
        <v>47348</v>
      </c>
      <c r="F24" s="118" t="s">
        <v>1209</v>
      </c>
      <c r="G24" s="121" t="s">
        <v>1210</v>
      </c>
      <c r="H24" s="119"/>
      <c r="I24" s="117">
        <v>433.3</v>
      </c>
      <c r="J24" s="120">
        <f t="shared" si="1"/>
        <v>173.32</v>
      </c>
    </row>
    <row r="25" spans="1:10" x14ac:dyDescent="0.25">
      <c r="A25" s="117" t="s">
        <v>869</v>
      </c>
      <c r="B25" s="117" t="s">
        <v>429</v>
      </c>
      <c r="C25" s="117">
        <v>20</v>
      </c>
      <c r="D25" s="117" t="s">
        <v>1212</v>
      </c>
      <c r="E25" s="117">
        <v>26525</v>
      </c>
      <c r="F25" s="118" t="s">
        <v>1213</v>
      </c>
      <c r="G25" s="121" t="s">
        <v>1214</v>
      </c>
      <c r="H25" s="119"/>
      <c r="I25" s="117">
        <v>150.19999999999999</v>
      </c>
      <c r="J25" s="120">
        <f t="shared" si="1"/>
        <v>60.08</v>
      </c>
    </row>
    <row r="26" spans="1:10" x14ac:dyDescent="0.25">
      <c r="A26" s="117" t="s">
        <v>869</v>
      </c>
      <c r="B26" s="117" t="s">
        <v>444</v>
      </c>
      <c r="C26" s="117">
        <v>20</v>
      </c>
      <c r="D26" s="117" t="s">
        <v>1224</v>
      </c>
      <c r="E26" s="117">
        <v>21125</v>
      </c>
      <c r="F26" s="118" t="s">
        <v>1225</v>
      </c>
      <c r="G26" s="121" t="s">
        <v>1226</v>
      </c>
      <c r="H26" s="119"/>
      <c r="I26" s="117">
        <v>318.3</v>
      </c>
      <c r="J26" s="120">
        <f t="shared" si="1"/>
        <v>127.32</v>
      </c>
    </row>
    <row r="27" spans="1:10" x14ac:dyDescent="0.25">
      <c r="A27" s="117" t="s">
        <v>869</v>
      </c>
      <c r="B27" s="117" t="s">
        <v>449</v>
      </c>
      <c r="C27" s="117">
        <v>20</v>
      </c>
      <c r="D27" s="117" t="s">
        <v>1228</v>
      </c>
      <c r="E27" s="117">
        <v>29055</v>
      </c>
      <c r="F27" s="118" t="s">
        <v>1229</v>
      </c>
      <c r="G27" s="121" t="s">
        <v>1230</v>
      </c>
      <c r="H27" s="119"/>
      <c r="I27" s="117">
        <v>220.4</v>
      </c>
      <c r="J27" s="120">
        <f t="shared" si="1"/>
        <v>88.160000000000011</v>
      </c>
    </row>
    <row r="28" spans="1:10" x14ac:dyDescent="0.25">
      <c r="A28" s="117" t="s">
        <v>869</v>
      </c>
      <c r="B28" s="117" t="s">
        <v>454</v>
      </c>
      <c r="C28" s="117">
        <v>20</v>
      </c>
      <c r="D28" s="117" t="s">
        <v>1232</v>
      </c>
      <c r="E28" s="117">
        <v>24299</v>
      </c>
      <c r="F28" s="118" t="s">
        <v>1233</v>
      </c>
      <c r="G28" s="121" t="s">
        <v>1234</v>
      </c>
      <c r="H28" s="119"/>
      <c r="I28" s="117">
        <v>352.9</v>
      </c>
      <c r="J28" s="120">
        <f t="shared" si="1"/>
        <v>141.16</v>
      </c>
    </row>
    <row r="31" spans="1:10" x14ac:dyDescent="0.25">
      <c r="A31" s="7" t="str">
        <f>J1</f>
        <v>MW 1130-17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2566</v>
      </c>
    </row>
    <row r="34" spans="1:49" x14ac:dyDescent="0.25">
      <c r="A34" t="s">
        <v>1709</v>
      </c>
      <c r="B34" s="38">
        <v>42550.497766203705</v>
      </c>
    </row>
    <row r="35" spans="1:49" x14ac:dyDescent="0.25">
      <c r="A35" t="s">
        <v>1710</v>
      </c>
      <c r="B35">
        <v>2401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171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49" x14ac:dyDescent="0.25">
      <c r="A38" t="s">
        <v>1763</v>
      </c>
      <c r="B38" s="6">
        <v>16</v>
      </c>
      <c r="C38" s="6">
        <v>16</v>
      </c>
      <c r="D38" s="6">
        <v>13</v>
      </c>
      <c r="E38" s="6">
        <v>16</v>
      </c>
      <c r="F38" s="6">
        <v>16</v>
      </c>
      <c r="G38" s="6">
        <v>14</v>
      </c>
      <c r="H38" s="6">
        <v>16</v>
      </c>
      <c r="I38" s="6">
        <v>16</v>
      </c>
      <c r="J38" s="6">
        <v>16</v>
      </c>
      <c r="K38" s="6">
        <v>15</v>
      </c>
      <c r="L38" s="6">
        <v>14</v>
      </c>
      <c r="M38" s="6">
        <v>11</v>
      </c>
      <c r="N38" s="6">
        <v>15</v>
      </c>
      <c r="O38" s="6">
        <v>12</v>
      </c>
      <c r="P38" s="6">
        <v>13</v>
      </c>
      <c r="Q38" s="6">
        <v>16</v>
      </c>
      <c r="R38" s="6">
        <v>16</v>
      </c>
      <c r="S38" s="6">
        <v>12</v>
      </c>
      <c r="T38" s="6">
        <v>15</v>
      </c>
      <c r="U38" s="6">
        <v>15</v>
      </c>
      <c r="V38" s="6">
        <v>16</v>
      </c>
      <c r="W38" s="6">
        <v>16</v>
      </c>
      <c r="X38" s="6">
        <v>16</v>
      </c>
      <c r="Y38" s="6">
        <v>16</v>
      </c>
      <c r="Z38" s="6">
        <v>15</v>
      </c>
      <c r="AA38" s="6">
        <v>14</v>
      </c>
      <c r="AB38" s="6">
        <v>13</v>
      </c>
      <c r="AC38" s="6">
        <v>16</v>
      </c>
      <c r="AD38" s="6">
        <v>14</v>
      </c>
      <c r="AE38" s="6">
        <v>13</v>
      </c>
      <c r="AF38" s="6">
        <v>16</v>
      </c>
      <c r="AG38" s="6">
        <v>16</v>
      </c>
      <c r="AH38" s="6">
        <v>15</v>
      </c>
      <c r="AI38" s="6">
        <v>16</v>
      </c>
      <c r="AJ38" s="6">
        <v>14</v>
      </c>
      <c r="AK38" s="6">
        <v>14</v>
      </c>
      <c r="AL38" s="6">
        <v>14</v>
      </c>
      <c r="AM38" s="6">
        <v>12</v>
      </c>
      <c r="AN38" s="6">
        <v>14</v>
      </c>
      <c r="AO38" s="6">
        <v>15</v>
      </c>
      <c r="AP38" s="6">
        <v>14</v>
      </c>
      <c r="AQ38" s="6">
        <v>12</v>
      </c>
      <c r="AR38" s="6">
        <v>16</v>
      </c>
      <c r="AS38" s="6">
        <v>16</v>
      </c>
      <c r="AT38" s="6">
        <v>16</v>
      </c>
      <c r="AU38" s="6">
        <v>15</v>
      </c>
      <c r="AV38" s="6">
        <v>15</v>
      </c>
      <c r="AW38" s="6">
        <v>16</v>
      </c>
    </row>
    <row r="39" spans="1:49" x14ac:dyDescent="0.25">
      <c r="A39" t="s">
        <v>1764</v>
      </c>
      <c r="B39" s="6">
        <v>165.56100000000001</v>
      </c>
      <c r="C39" s="6">
        <v>198.39400000000001</v>
      </c>
      <c r="D39" s="6">
        <v>146.727</v>
      </c>
      <c r="E39" s="6">
        <v>161.345</v>
      </c>
      <c r="F39" s="6">
        <v>190.31899999999999</v>
      </c>
      <c r="G39" s="6">
        <v>167.27099999999999</v>
      </c>
      <c r="H39" s="6">
        <v>125.996</v>
      </c>
      <c r="I39" s="6">
        <v>164.608</v>
      </c>
      <c r="J39" s="6">
        <v>177.47300000000001</v>
      </c>
      <c r="K39" s="6">
        <v>173.404</v>
      </c>
      <c r="L39" s="6">
        <v>187.417</v>
      </c>
      <c r="M39" s="6">
        <v>176.22</v>
      </c>
      <c r="N39" s="6">
        <v>226.62100000000001</v>
      </c>
      <c r="O39" s="6">
        <v>213.37799999999999</v>
      </c>
      <c r="P39" s="6">
        <v>140.928</v>
      </c>
      <c r="Q39" s="6">
        <v>148.53200000000001</v>
      </c>
      <c r="R39" s="6">
        <v>169.87799999999999</v>
      </c>
      <c r="S39" s="6">
        <v>96.935000000000002</v>
      </c>
      <c r="T39" s="6">
        <v>120.965</v>
      </c>
      <c r="U39" s="6">
        <v>173.26300000000001</v>
      </c>
      <c r="V39" s="6">
        <v>169.172</v>
      </c>
      <c r="W39" s="6">
        <v>240.25800000000001</v>
      </c>
      <c r="X39" s="6">
        <v>192.46799999999999</v>
      </c>
      <c r="Y39" s="6">
        <v>227.55699999999999</v>
      </c>
      <c r="Z39" s="6">
        <v>214.33099999999999</v>
      </c>
      <c r="AA39" s="6">
        <v>270.39999999999998</v>
      </c>
      <c r="AB39" s="6">
        <v>180.86699999999999</v>
      </c>
      <c r="AC39" s="6">
        <v>215.179</v>
      </c>
      <c r="AD39" s="6">
        <v>65.489000000000004</v>
      </c>
      <c r="AE39" s="6">
        <v>138.41300000000001</v>
      </c>
      <c r="AF39" s="6">
        <v>165.71799999999999</v>
      </c>
      <c r="AG39" s="6">
        <v>169.48099999999999</v>
      </c>
      <c r="AH39" s="6">
        <v>215.68199999999999</v>
      </c>
      <c r="AI39" s="6">
        <v>243.233</v>
      </c>
      <c r="AJ39" s="6">
        <v>118.056</v>
      </c>
      <c r="AK39" s="6">
        <v>156.95599999999999</v>
      </c>
      <c r="AL39" s="6">
        <v>174.857</v>
      </c>
      <c r="AM39" s="6">
        <v>105.246</v>
      </c>
      <c r="AN39" s="6">
        <v>161.97499999999999</v>
      </c>
      <c r="AO39" s="6">
        <v>184.197</v>
      </c>
      <c r="AP39" s="6">
        <v>158.32</v>
      </c>
      <c r="AQ39" s="6">
        <v>158.21100000000001</v>
      </c>
      <c r="AR39" s="6">
        <v>114.098</v>
      </c>
      <c r="AS39" s="6">
        <v>137.51599999999999</v>
      </c>
      <c r="AT39" s="6">
        <v>127.76900000000001</v>
      </c>
      <c r="AU39" s="6">
        <v>99.956999999999994</v>
      </c>
      <c r="AV39" s="6">
        <v>125.35899999999999</v>
      </c>
      <c r="AW39" s="6">
        <v>146.03899999999999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2567</v>
      </c>
    </row>
    <row r="42" spans="1:49" x14ac:dyDescent="0.25">
      <c r="A42" t="s">
        <v>1709</v>
      </c>
      <c r="B42" s="38">
        <v>42550.502858796295</v>
      </c>
    </row>
    <row r="43" spans="1:49" x14ac:dyDescent="0.25">
      <c r="A43" t="s">
        <v>1710</v>
      </c>
      <c r="B43">
        <v>2401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16</v>
      </c>
      <c r="C46" s="6">
        <v>15</v>
      </c>
      <c r="D46" s="6">
        <v>13</v>
      </c>
      <c r="E46" s="6">
        <v>16</v>
      </c>
      <c r="F46" s="6">
        <v>16</v>
      </c>
      <c r="G46" s="6">
        <v>14</v>
      </c>
      <c r="H46" s="6">
        <v>16</v>
      </c>
      <c r="I46" s="6">
        <v>16</v>
      </c>
      <c r="J46" s="6">
        <v>16</v>
      </c>
      <c r="K46" s="6">
        <v>0</v>
      </c>
      <c r="L46" s="6">
        <v>2</v>
      </c>
      <c r="M46" s="6">
        <v>11</v>
      </c>
      <c r="N46" s="6">
        <v>15</v>
      </c>
      <c r="O46" s="6">
        <v>12</v>
      </c>
      <c r="P46" s="6">
        <v>13</v>
      </c>
      <c r="Q46" s="6">
        <v>16</v>
      </c>
      <c r="R46" s="6">
        <v>16</v>
      </c>
      <c r="S46" s="6">
        <v>0</v>
      </c>
      <c r="T46" s="6">
        <v>15</v>
      </c>
      <c r="U46" s="6">
        <v>15</v>
      </c>
      <c r="V46" s="6">
        <v>16</v>
      </c>
      <c r="W46" s="6">
        <v>16</v>
      </c>
      <c r="X46" s="6">
        <v>16</v>
      </c>
      <c r="Y46" s="6">
        <v>16</v>
      </c>
      <c r="Z46" s="6">
        <v>15</v>
      </c>
      <c r="AA46" s="6">
        <v>2</v>
      </c>
      <c r="AB46" s="6">
        <v>13</v>
      </c>
      <c r="AC46" s="6">
        <v>16</v>
      </c>
      <c r="AD46" s="6">
        <v>13</v>
      </c>
      <c r="AE46" s="6">
        <v>13</v>
      </c>
      <c r="AF46" s="6">
        <v>16</v>
      </c>
      <c r="AG46" s="6">
        <v>16</v>
      </c>
      <c r="AH46" s="6">
        <v>15</v>
      </c>
      <c r="AI46" s="6">
        <v>0</v>
      </c>
      <c r="AJ46" s="6">
        <v>11</v>
      </c>
      <c r="AK46" s="6">
        <v>14</v>
      </c>
      <c r="AL46" s="6">
        <v>14</v>
      </c>
      <c r="AM46" s="6">
        <v>11</v>
      </c>
      <c r="AN46" s="6">
        <v>14</v>
      </c>
      <c r="AO46" s="6">
        <v>15</v>
      </c>
      <c r="AP46" s="6">
        <v>0</v>
      </c>
      <c r="AQ46" s="6">
        <v>0</v>
      </c>
      <c r="AR46" s="6">
        <v>15</v>
      </c>
      <c r="AS46" s="6">
        <v>16</v>
      </c>
      <c r="AT46" s="6">
        <v>16</v>
      </c>
      <c r="AU46" s="6">
        <v>15</v>
      </c>
      <c r="AV46" s="6">
        <v>15</v>
      </c>
      <c r="AW46" s="6">
        <v>16</v>
      </c>
    </row>
    <row r="47" spans="1:49" x14ac:dyDescent="0.25">
      <c r="A47" t="s">
        <v>1764</v>
      </c>
      <c r="B47" s="6">
        <v>133.82900000000001</v>
      </c>
      <c r="C47" s="6">
        <v>18.276</v>
      </c>
      <c r="D47" s="6">
        <v>122.05500000000001</v>
      </c>
      <c r="E47" s="6">
        <v>150.51499999999999</v>
      </c>
      <c r="F47" s="6">
        <v>179.678</v>
      </c>
      <c r="G47" s="6">
        <v>152.53100000000001</v>
      </c>
      <c r="H47" s="6">
        <v>118.321</v>
      </c>
      <c r="I47" s="6">
        <v>148.43700000000001</v>
      </c>
      <c r="J47" s="6">
        <v>143.59299999999999</v>
      </c>
      <c r="K47" s="6">
        <v>0</v>
      </c>
      <c r="L47" s="6">
        <v>20.379000000000001</v>
      </c>
      <c r="M47" s="6">
        <v>105.976</v>
      </c>
      <c r="N47" s="6">
        <v>193.77799999999999</v>
      </c>
      <c r="O47" s="6">
        <v>196.483</v>
      </c>
      <c r="P47" s="6">
        <v>119.79600000000001</v>
      </c>
      <c r="Q47" s="6">
        <v>149.72399999999999</v>
      </c>
      <c r="R47" s="6">
        <v>85.412999999999997</v>
      </c>
      <c r="S47" s="6">
        <v>0</v>
      </c>
      <c r="T47" s="6">
        <v>69.489000000000004</v>
      </c>
      <c r="U47" s="6">
        <v>53.866</v>
      </c>
      <c r="V47" s="6">
        <v>163.732</v>
      </c>
      <c r="W47" s="6">
        <v>238.11</v>
      </c>
      <c r="X47" s="6">
        <v>88.034000000000006</v>
      </c>
      <c r="Y47" s="6">
        <v>176.94300000000001</v>
      </c>
      <c r="Z47" s="6">
        <v>269.78399999999999</v>
      </c>
      <c r="AA47" s="6">
        <v>5.4480000000000004</v>
      </c>
      <c r="AB47" s="6">
        <v>173.958</v>
      </c>
      <c r="AC47" s="6">
        <v>84.971999999999994</v>
      </c>
      <c r="AD47" s="6">
        <v>67.094999999999999</v>
      </c>
      <c r="AE47" s="6">
        <v>47.87</v>
      </c>
      <c r="AF47" s="6">
        <v>154.18100000000001</v>
      </c>
      <c r="AG47" s="6">
        <v>157.37700000000001</v>
      </c>
      <c r="AH47" s="6">
        <v>370.43700000000001</v>
      </c>
      <c r="AI47" s="6">
        <v>0</v>
      </c>
      <c r="AJ47" s="6">
        <v>26.448</v>
      </c>
      <c r="AK47" s="6">
        <v>119.143</v>
      </c>
      <c r="AL47" s="6">
        <v>155.494</v>
      </c>
      <c r="AM47" s="6">
        <v>53.816000000000003</v>
      </c>
      <c r="AN47" s="6">
        <v>153.07599999999999</v>
      </c>
      <c r="AO47" s="6">
        <v>165.46799999999999</v>
      </c>
      <c r="AP47" s="6">
        <v>0</v>
      </c>
      <c r="AQ47" s="6">
        <v>0</v>
      </c>
      <c r="AR47" s="6">
        <v>66.096000000000004</v>
      </c>
      <c r="AS47" s="6">
        <v>106.82299999999999</v>
      </c>
      <c r="AT47" s="6">
        <v>113.434</v>
      </c>
      <c r="AU47" s="6">
        <v>89.489000000000004</v>
      </c>
      <c r="AV47" s="6">
        <v>113.258</v>
      </c>
      <c r="AW47" s="6">
        <v>139.45599999999999</v>
      </c>
    </row>
    <row r="49" spans="1:49" x14ac:dyDescent="0.25">
      <c r="A49" s="7" t="str">
        <f>J2</f>
        <v>MW 1131-33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2564</v>
      </c>
    </row>
    <row r="52" spans="1:49" x14ac:dyDescent="0.25">
      <c r="A52" t="s">
        <v>1709</v>
      </c>
      <c r="B52" s="38">
        <v>42550.501423611109</v>
      </c>
    </row>
    <row r="53" spans="1:49" x14ac:dyDescent="0.25">
      <c r="A53" t="s">
        <v>1710</v>
      </c>
      <c r="B53">
        <v>2414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8</v>
      </c>
      <c r="C56" s="6">
        <v>3</v>
      </c>
      <c r="D56" s="6">
        <v>8</v>
      </c>
      <c r="E56" s="6">
        <v>5</v>
      </c>
      <c r="F56" s="6">
        <v>1</v>
      </c>
      <c r="G56" s="6">
        <v>2</v>
      </c>
      <c r="H56" s="6">
        <v>2</v>
      </c>
      <c r="I56" s="6">
        <v>2</v>
      </c>
      <c r="J56" s="6">
        <v>14</v>
      </c>
      <c r="K56" s="6">
        <v>3</v>
      </c>
      <c r="L56" s="6">
        <v>3</v>
      </c>
      <c r="M56" s="6">
        <v>10</v>
      </c>
      <c r="N56" s="6">
        <v>0</v>
      </c>
      <c r="O56" s="6">
        <v>9</v>
      </c>
      <c r="P56" s="6">
        <v>1</v>
      </c>
      <c r="Q56" s="6">
        <v>3</v>
      </c>
      <c r="R56" s="6">
        <v>16</v>
      </c>
      <c r="S56" s="6">
        <v>15</v>
      </c>
      <c r="T56" s="6">
        <v>14</v>
      </c>
      <c r="U56" s="6">
        <v>15</v>
      </c>
      <c r="V56" s="6">
        <v>13</v>
      </c>
      <c r="W56" s="6">
        <v>13</v>
      </c>
      <c r="X56" s="6">
        <v>10</v>
      </c>
      <c r="Y56" s="6">
        <v>15</v>
      </c>
      <c r="Z56" s="6">
        <v>16</v>
      </c>
      <c r="AA56" s="6">
        <v>13</v>
      </c>
      <c r="AB56" s="6">
        <v>16</v>
      </c>
      <c r="AC56" s="6">
        <v>15</v>
      </c>
      <c r="AD56" s="6">
        <v>14</v>
      </c>
      <c r="AE56" s="6">
        <v>12</v>
      </c>
      <c r="AF56" s="6">
        <v>14</v>
      </c>
      <c r="AG56" s="6">
        <v>12</v>
      </c>
      <c r="AH56" s="6">
        <v>16</v>
      </c>
      <c r="AI56" s="6">
        <v>14</v>
      </c>
      <c r="AJ56" s="6">
        <v>12</v>
      </c>
      <c r="AK56" s="6">
        <v>13</v>
      </c>
      <c r="AL56" s="6">
        <v>7</v>
      </c>
      <c r="AM56" s="6">
        <v>12</v>
      </c>
      <c r="AN56" s="6">
        <v>9</v>
      </c>
      <c r="AO56" s="6">
        <v>14</v>
      </c>
      <c r="AP56" s="6">
        <v>15</v>
      </c>
      <c r="AQ56" s="6">
        <v>13</v>
      </c>
      <c r="AR56" s="6">
        <v>14</v>
      </c>
      <c r="AS56" s="6">
        <v>14</v>
      </c>
      <c r="AT56" s="6">
        <v>14</v>
      </c>
      <c r="AU56" s="6">
        <v>15</v>
      </c>
      <c r="AV56" s="6">
        <v>16</v>
      </c>
      <c r="AW56" s="6">
        <v>15</v>
      </c>
    </row>
    <row r="57" spans="1:49" x14ac:dyDescent="0.25">
      <c r="A57" t="s">
        <v>1764</v>
      </c>
      <c r="B57" s="6">
        <v>96.980999999999995</v>
      </c>
      <c r="C57" s="6">
        <v>8.7159999999999993</v>
      </c>
      <c r="D57" s="6">
        <v>47.948</v>
      </c>
      <c r="E57" s="6">
        <v>106.18600000000001</v>
      </c>
      <c r="F57" s="6">
        <v>66.537000000000006</v>
      </c>
      <c r="G57" s="6">
        <v>15.173999999999999</v>
      </c>
      <c r="H57" s="6">
        <v>29.353999999999999</v>
      </c>
      <c r="I57" s="6">
        <v>30.895</v>
      </c>
      <c r="J57" s="6">
        <v>99.168000000000006</v>
      </c>
      <c r="K57" s="6">
        <v>104.60599999999999</v>
      </c>
      <c r="L57" s="6">
        <v>19.669</v>
      </c>
      <c r="M57" s="6">
        <v>60.497</v>
      </c>
      <c r="N57" s="6">
        <v>0</v>
      </c>
      <c r="O57" s="6">
        <v>109.265</v>
      </c>
      <c r="P57" s="6">
        <v>17.920000000000002</v>
      </c>
      <c r="Q57" s="6">
        <v>42.817</v>
      </c>
      <c r="R57" s="6">
        <v>149.56200000000001</v>
      </c>
      <c r="S57" s="6">
        <v>152.83500000000001</v>
      </c>
      <c r="T57" s="6">
        <v>189.83</v>
      </c>
      <c r="U57" s="6">
        <v>138.49</v>
      </c>
      <c r="V57" s="6">
        <v>144.209</v>
      </c>
      <c r="W57" s="6">
        <v>132.09100000000001</v>
      </c>
      <c r="X57" s="6">
        <v>147.435</v>
      </c>
      <c r="Y57" s="6">
        <v>118.52200000000001</v>
      </c>
      <c r="Z57" s="6">
        <v>192.69900000000001</v>
      </c>
      <c r="AA57" s="6">
        <v>116.26</v>
      </c>
      <c r="AB57" s="6">
        <v>136.92599999999999</v>
      </c>
      <c r="AC57" s="6">
        <v>155.94999999999999</v>
      </c>
      <c r="AD57" s="6">
        <v>94.992000000000004</v>
      </c>
      <c r="AE57" s="6">
        <v>131.375</v>
      </c>
      <c r="AF57" s="6">
        <v>116.767</v>
      </c>
      <c r="AG57" s="6">
        <v>196.899</v>
      </c>
      <c r="AH57" s="6">
        <v>168.06800000000001</v>
      </c>
      <c r="AI57" s="6">
        <v>166.16499999999999</v>
      </c>
      <c r="AJ57" s="6">
        <v>103.196</v>
      </c>
      <c r="AK57" s="6">
        <v>145.31800000000001</v>
      </c>
      <c r="AL57" s="6">
        <v>155.649</v>
      </c>
      <c r="AM57" s="6">
        <v>40.493000000000002</v>
      </c>
      <c r="AN57" s="6">
        <v>105.46299999999999</v>
      </c>
      <c r="AO57" s="6">
        <v>94.852000000000004</v>
      </c>
      <c r="AP57" s="6">
        <v>162.01499999999999</v>
      </c>
      <c r="AQ57" s="6">
        <v>146.01900000000001</v>
      </c>
      <c r="AR57" s="6">
        <v>132.71899999999999</v>
      </c>
      <c r="AS57" s="6">
        <v>109.566</v>
      </c>
      <c r="AT57" s="6">
        <v>146.614</v>
      </c>
      <c r="AU57" s="6">
        <v>115.86199999999999</v>
      </c>
      <c r="AV57" s="6">
        <v>94.195999999999998</v>
      </c>
      <c r="AW57" s="6">
        <v>145.90100000000001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2565</v>
      </c>
    </row>
    <row r="60" spans="1:49" x14ac:dyDescent="0.25">
      <c r="A60" t="s">
        <v>1709</v>
      </c>
      <c r="B60" s="38">
        <v>42550.500173611108</v>
      </c>
    </row>
    <row r="61" spans="1:49" x14ac:dyDescent="0.25">
      <c r="A61" t="s">
        <v>1710</v>
      </c>
      <c r="B61">
        <v>2405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7</v>
      </c>
      <c r="C64" s="6">
        <v>0</v>
      </c>
      <c r="D64" s="6">
        <v>6</v>
      </c>
      <c r="E64" s="6">
        <v>5</v>
      </c>
      <c r="F64" s="6">
        <v>1</v>
      </c>
      <c r="G64" s="6">
        <v>1</v>
      </c>
      <c r="H64" s="6">
        <v>2</v>
      </c>
      <c r="I64" s="6">
        <v>1</v>
      </c>
      <c r="J64" s="6">
        <v>12</v>
      </c>
      <c r="K64" s="6">
        <v>0</v>
      </c>
      <c r="L64" s="6">
        <v>0</v>
      </c>
      <c r="M64" s="6">
        <v>10</v>
      </c>
      <c r="N64" s="6">
        <v>0</v>
      </c>
      <c r="O64" s="6">
        <v>9</v>
      </c>
      <c r="P64" s="6">
        <v>1</v>
      </c>
      <c r="Q64" s="6">
        <v>3</v>
      </c>
      <c r="R64" s="6">
        <v>15</v>
      </c>
      <c r="S64" s="6">
        <v>0</v>
      </c>
      <c r="T64" s="6">
        <v>11</v>
      </c>
      <c r="U64" s="6">
        <v>14</v>
      </c>
      <c r="V64" s="6">
        <v>13</v>
      </c>
      <c r="W64" s="6">
        <v>13</v>
      </c>
      <c r="X64" s="6">
        <v>10</v>
      </c>
      <c r="Y64" s="6">
        <v>15</v>
      </c>
      <c r="Z64" s="6">
        <v>16</v>
      </c>
      <c r="AA64" s="6">
        <v>11</v>
      </c>
      <c r="AB64" s="6">
        <v>16</v>
      </c>
      <c r="AC64" s="6">
        <v>15</v>
      </c>
      <c r="AD64" s="6">
        <v>13</v>
      </c>
      <c r="AE64" s="6">
        <v>12</v>
      </c>
      <c r="AF64" s="6">
        <v>14</v>
      </c>
      <c r="AG64" s="6">
        <v>12</v>
      </c>
      <c r="AH64" s="6">
        <v>16</v>
      </c>
      <c r="AI64" s="6">
        <v>0</v>
      </c>
      <c r="AJ64" s="6">
        <v>10</v>
      </c>
      <c r="AK64" s="6">
        <v>13</v>
      </c>
      <c r="AL64" s="6">
        <v>6</v>
      </c>
      <c r="AM64" s="6">
        <v>12</v>
      </c>
      <c r="AN64" s="6">
        <v>9</v>
      </c>
      <c r="AO64" s="6">
        <v>14</v>
      </c>
      <c r="AP64" s="6">
        <v>0</v>
      </c>
      <c r="AQ64" s="6">
        <v>0</v>
      </c>
      <c r="AR64" s="6">
        <v>14</v>
      </c>
      <c r="AS64" s="6">
        <v>14</v>
      </c>
      <c r="AT64" s="6">
        <v>14</v>
      </c>
      <c r="AU64" s="6">
        <v>15</v>
      </c>
      <c r="AV64" s="6">
        <v>16</v>
      </c>
      <c r="AW64" s="6">
        <v>16</v>
      </c>
    </row>
    <row r="65" spans="1:49" x14ac:dyDescent="0.25">
      <c r="A65" t="s">
        <v>1764</v>
      </c>
      <c r="B65" s="6">
        <v>117.869</v>
      </c>
      <c r="C65" s="6">
        <v>0</v>
      </c>
      <c r="D65" s="6">
        <v>66.491</v>
      </c>
      <c r="E65" s="6">
        <v>86.718999999999994</v>
      </c>
      <c r="F65" s="6">
        <v>58.378</v>
      </c>
      <c r="G65" s="6">
        <v>17.388999999999999</v>
      </c>
      <c r="H65" s="6">
        <v>26.283000000000001</v>
      </c>
      <c r="I65" s="6">
        <v>41.064</v>
      </c>
      <c r="J65" s="6">
        <v>80.209999999999994</v>
      </c>
      <c r="K65" s="6">
        <v>0</v>
      </c>
      <c r="L65" s="6">
        <v>0</v>
      </c>
      <c r="M65" s="6">
        <v>24.469000000000001</v>
      </c>
      <c r="N65" s="6">
        <v>0</v>
      </c>
      <c r="O65" s="6">
        <v>87.254000000000005</v>
      </c>
      <c r="P65" s="6">
        <v>12.723000000000001</v>
      </c>
      <c r="Q65" s="6">
        <v>36.033000000000001</v>
      </c>
      <c r="R65" s="6">
        <v>113.548</v>
      </c>
      <c r="S65" s="6">
        <v>0</v>
      </c>
      <c r="T65" s="6">
        <v>62.88</v>
      </c>
      <c r="U65" s="6">
        <v>45.110999999999997</v>
      </c>
      <c r="V65" s="6">
        <v>40.103000000000002</v>
      </c>
      <c r="W65" s="6">
        <v>118.215</v>
      </c>
      <c r="X65" s="6">
        <v>60.776000000000003</v>
      </c>
      <c r="Y65" s="6">
        <v>95.295000000000002</v>
      </c>
      <c r="Z65" s="6">
        <v>242.42500000000001</v>
      </c>
      <c r="AA65" s="6">
        <v>45.496000000000002</v>
      </c>
      <c r="AB65" s="6">
        <v>81.111000000000004</v>
      </c>
      <c r="AC65" s="6">
        <v>135.65199999999999</v>
      </c>
      <c r="AD65" s="6">
        <v>50.328000000000003</v>
      </c>
      <c r="AE65" s="6">
        <v>130.59700000000001</v>
      </c>
      <c r="AF65" s="6">
        <v>109.119</v>
      </c>
      <c r="AG65" s="6">
        <v>121.40300000000001</v>
      </c>
      <c r="AH65" s="6">
        <v>217.53700000000001</v>
      </c>
      <c r="AI65" s="6">
        <v>0</v>
      </c>
      <c r="AJ65" s="6">
        <v>20.071000000000002</v>
      </c>
      <c r="AK65" s="6">
        <v>101.01600000000001</v>
      </c>
      <c r="AL65" s="6">
        <v>90.349000000000004</v>
      </c>
      <c r="AM65" s="6">
        <v>39.399000000000001</v>
      </c>
      <c r="AN65" s="6">
        <v>107.376</v>
      </c>
      <c r="AO65" s="6">
        <v>94.414000000000001</v>
      </c>
      <c r="AP65" s="6">
        <v>0</v>
      </c>
      <c r="AQ65" s="6">
        <v>0</v>
      </c>
      <c r="AR65" s="6">
        <v>60.036999999999999</v>
      </c>
      <c r="AS65" s="6">
        <v>95.554000000000002</v>
      </c>
      <c r="AT65" s="6">
        <v>123.078</v>
      </c>
      <c r="AU65" s="6">
        <v>105.47199999999999</v>
      </c>
      <c r="AV65" s="6">
        <v>98.344999999999999</v>
      </c>
      <c r="AW65" s="6">
        <v>133.78399999999999</v>
      </c>
    </row>
    <row r="67" spans="1:49" x14ac:dyDescent="0.25">
      <c r="A67" s="7" t="str">
        <f>J3</f>
        <v>MW 1139-01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2563</v>
      </c>
    </row>
    <row r="70" spans="1:49" x14ac:dyDescent="0.25">
      <c r="A70" t="s">
        <v>1709</v>
      </c>
      <c r="B70" s="38">
        <v>42550.498981481483</v>
      </c>
    </row>
    <row r="71" spans="1:49" x14ac:dyDescent="0.25">
      <c r="A71" t="s">
        <v>1710</v>
      </c>
      <c r="B71">
        <v>2402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15</v>
      </c>
      <c r="C74" s="6">
        <v>16</v>
      </c>
      <c r="D74" s="6">
        <v>16</v>
      </c>
      <c r="E74" s="6">
        <v>16</v>
      </c>
      <c r="F74" s="6">
        <v>15</v>
      </c>
      <c r="G74" s="6">
        <v>16</v>
      </c>
      <c r="H74" s="6">
        <v>16</v>
      </c>
      <c r="I74" s="6">
        <v>16</v>
      </c>
      <c r="J74" s="6">
        <v>16</v>
      </c>
      <c r="K74" s="6">
        <v>15</v>
      </c>
      <c r="L74" s="6">
        <v>16</v>
      </c>
      <c r="M74" s="6">
        <v>16</v>
      </c>
      <c r="N74" s="6">
        <v>16</v>
      </c>
      <c r="O74" s="6">
        <v>16</v>
      </c>
      <c r="P74" s="6">
        <v>16</v>
      </c>
      <c r="Q74" s="6">
        <v>16</v>
      </c>
      <c r="R74" s="6">
        <v>15</v>
      </c>
      <c r="S74" s="6">
        <v>16</v>
      </c>
      <c r="T74" s="6">
        <v>16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16</v>
      </c>
      <c r="AA74" s="6">
        <v>16</v>
      </c>
      <c r="AB74" s="6">
        <v>15</v>
      </c>
      <c r="AC74" s="6">
        <v>10</v>
      </c>
      <c r="AD74" s="6">
        <v>15</v>
      </c>
      <c r="AE74" s="6">
        <v>16</v>
      </c>
      <c r="AF74" s="6">
        <v>16</v>
      </c>
      <c r="AG74" s="6">
        <v>16</v>
      </c>
      <c r="AH74" s="6">
        <v>16</v>
      </c>
      <c r="AI74" s="6">
        <v>16</v>
      </c>
      <c r="AJ74" s="6">
        <v>16</v>
      </c>
      <c r="AK74" s="6">
        <v>16</v>
      </c>
      <c r="AL74" s="6">
        <v>16</v>
      </c>
      <c r="AM74" s="6">
        <v>16</v>
      </c>
      <c r="AN74" s="6">
        <v>16</v>
      </c>
      <c r="AO74" s="6">
        <v>16</v>
      </c>
      <c r="AP74" s="6">
        <v>16</v>
      </c>
      <c r="AQ74" s="6">
        <v>16</v>
      </c>
      <c r="AR74" s="6">
        <v>16</v>
      </c>
      <c r="AS74" s="6">
        <v>16</v>
      </c>
      <c r="AT74" s="6">
        <v>16</v>
      </c>
      <c r="AU74" s="6">
        <v>16</v>
      </c>
      <c r="AV74" s="6">
        <v>16</v>
      </c>
      <c r="AW74" s="6">
        <v>16</v>
      </c>
    </row>
    <row r="75" spans="1:49" x14ac:dyDescent="0.25">
      <c r="A75" t="s">
        <v>1764</v>
      </c>
      <c r="B75" s="6">
        <v>153.381</v>
      </c>
      <c r="C75" s="6">
        <v>139</v>
      </c>
      <c r="D75" s="6">
        <v>117.318</v>
      </c>
      <c r="E75" s="6">
        <v>141.251</v>
      </c>
      <c r="F75" s="6">
        <v>146.08699999999999</v>
      </c>
      <c r="G75" s="6">
        <v>155.233</v>
      </c>
      <c r="H75" s="6">
        <v>161.614</v>
      </c>
      <c r="I75" s="6">
        <v>127.035</v>
      </c>
      <c r="J75" s="6">
        <v>144.108</v>
      </c>
      <c r="K75" s="6">
        <v>186.22800000000001</v>
      </c>
      <c r="L75" s="6">
        <v>174.779</v>
      </c>
      <c r="M75" s="6">
        <v>134.185</v>
      </c>
      <c r="N75" s="6">
        <v>152.22499999999999</v>
      </c>
      <c r="O75" s="6">
        <v>137.99799999999999</v>
      </c>
      <c r="P75" s="6">
        <v>127.931</v>
      </c>
      <c r="Q75" s="6">
        <v>168.583</v>
      </c>
      <c r="R75" s="6">
        <v>178.423</v>
      </c>
      <c r="S75" s="6">
        <v>228.72300000000001</v>
      </c>
      <c r="T75" s="6">
        <v>191.95400000000001</v>
      </c>
      <c r="U75" s="6">
        <v>161.37</v>
      </c>
      <c r="V75" s="6">
        <v>193.113</v>
      </c>
      <c r="W75" s="6">
        <v>179.77099999999999</v>
      </c>
      <c r="X75" s="6">
        <v>170.464</v>
      </c>
      <c r="Y75" s="6">
        <v>134.233</v>
      </c>
      <c r="Z75" s="6">
        <v>200.60499999999999</v>
      </c>
      <c r="AA75" s="6">
        <v>215.39099999999999</v>
      </c>
      <c r="AB75" s="6">
        <v>176.173</v>
      </c>
      <c r="AC75" s="6">
        <v>136.88300000000001</v>
      </c>
      <c r="AD75" s="6">
        <v>216.08799999999999</v>
      </c>
      <c r="AE75" s="6">
        <v>123.096</v>
      </c>
      <c r="AF75" s="6">
        <v>148.87100000000001</v>
      </c>
      <c r="AG75" s="6">
        <v>162.755</v>
      </c>
      <c r="AH75" s="6">
        <v>199.49299999999999</v>
      </c>
      <c r="AI75" s="6">
        <v>216.53</v>
      </c>
      <c r="AJ75" s="6">
        <v>176.45099999999999</v>
      </c>
      <c r="AK75" s="6">
        <v>140.285</v>
      </c>
      <c r="AL75" s="6">
        <v>186.57300000000001</v>
      </c>
      <c r="AM75" s="6">
        <v>182.154</v>
      </c>
      <c r="AN75" s="6">
        <v>163.893</v>
      </c>
      <c r="AO75" s="6">
        <v>206.23099999999999</v>
      </c>
      <c r="AP75" s="6">
        <v>174.35499999999999</v>
      </c>
      <c r="AQ75" s="6">
        <v>191.79499999999999</v>
      </c>
      <c r="AR75" s="6">
        <v>153.69200000000001</v>
      </c>
      <c r="AS75" s="6">
        <v>162.739</v>
      </c>
      <c r="AT75" s="6">
        <v>203.54</v>
      </c>
      <c r="AU75" s="6">
        <v>220.429</v>
      </c>
      <c r="AV75" s="6">
        <v>183.547</v>
      </c>
      <c r="AW75" s="6">
        <v>184.91499999999999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2562</v>
      </c>
    </row>
    <row r="78" spans="1:49" x14ac:dyDescent="0.25">
      <c r="A78" t="s">
        <v>1709</v>
      </c>
      <c r="B78" s="38">
        <v>42550.494375000002</v>
      </c>
    </row>
    <row r="79" spans="1:49" x14ac:dyDescent="0.25">
      <c r="A79" t="s">
        <v>1710</v>
      </c>
      <c r="B79">
        <v>2405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15</v>
      </c>
      <c r="C82" s="6">
        <v>14</v>
      </c>
      <c r="D82" s="6">
        <v>16</v>
      </c>
      <c r="E82" s="6">
        <v>16</v>
      </c>
      <c r="F82" s="6">
        <v>15</v>
      </c>
      <c r="G82" s="6">
        <v>16</v>
      </c>
      <c r="H82" s="6">
        <v>16</v>
      </c>
      <c r="I82" s="6">
        <v>16</v>
      </c>
      <c r="J82" s="6">
        <v>16</v>
      </c>
      <c r="K82" s="6">
        <v>0</v>
      </c>
      <c r="L82" s="6">
        <v>4</v>
      </c>
      <c r="M82" s="6">
        <v>15</v>
      </c>
      <c r="N82" s="6">
        <v>16</v>
      </c>
      <c r="O82" s="6">
        <v>16</v>
      </c>
      <c r="P82" s="6">
        <v>15</v>
      </c>
      <c r="Q82" s="6">
        <v>16</v>
      </c>
      <c r="R82" s="6">
        <v>15</v>
      </c>
      <c r="S82" s="6">
        <v>1</v>
      </c>
      <c r="T82" s="6">
        <v>16</v>
      </c>
      <c r="U82" s="6">
        <v>16</v>
      </c>
      <c r="V82" s="6">
        <v>16</v>
      </c>
      <c r="W82" s="6">
        <v>16</v>
      </c>
      <c r="X82" s="6">
        <v>16</v>
      </c>
      <c r="Y82" s="6">
        <v>16</v>
      </c>
      <c r="Z82" s="6">
        <v>16</v>
      </c>
      <c r="AA82" s="6">
        <v>15</v>
      </c>
      <c r="AB82" s="6">
        <v>15</v>
      </c>
      <c r="AC82" s="6">
        <v>10</v>
      </c>
      <c r="AD82" s="6">
        <v>15</v>
      </c>
      <c r="AE82" s="6">
        <v>16</v>
      </c>
      <c r="AF82" s="6">
        <v>16</v>
      </c>
      <c r="AG82" s="6">
        <v>16</v>
      </c>
      <c r="AH82" s="6">
        <v>16</v>
      </c>
      <c r="AI82" s="6">
        <v>0</v>
      </c>
      <c r="AJ82" s="6">
        <v>16</v>
      </c>
      <c r="AK82" s="6">
        <v>16</v>
      </c>
      <c r="AL82" s="6">
        <v>16</v>
      </c>
      <c r="AM82" s="6">
        <v>16</v>
      </c>
      <c r="AN82" s="6">
        <v>16</v>
      </c>
      <c r="AO82" s="6">
        <v>16</v>
      </c>
      <c r="AP82" s="6">
        <v>1</v>
      </c>
      <c r="AQ82" s="6">
        <v>7</v>
      </c>
      <c r="AR82" s="6">
        <v>16</v>
      </c>
      <c r="AS82" s="6">
        <v>16</v>
      </c>
      <c r="AT82" s="6">
        <v>16</v>
      </c>
      <c r="AU82" s="6">
        <v>16</v>
      </c>
      <c r="AV82" s="6">
        <v>16</v>
      </c>
      <c r="AW82" s="6">
        <v>16</v>
      </c>
    </row>
    <row r="83" spans="1:49" x14ac:dyDescent="0.25">
      <c r="A83" t="s">
        <v>1764</v>
      </c>
      <c r="B83" s="6">
        <v>132.477</v>
      </c>
      <c r="C83" s="6">
        <v>13.522</v>
      </c>
      <c r="D83" s="6">
        <v>123.861</v>
      </c>
      <c r="E83" s="6">
        <v>144.38399999999999</v>
      </c>
      <c r="F83" s="6">
        <v>139.99700000000001</v>
      </c>
      <c r="G83" s="6">
        <v>168.99600000000001</v>
      </c>
      <c r="H83" s="6">
        <v>155.44800000000001</v>
      </c>
      <c r="I83" s="6">
        <v>137.864</v>
      </c>
      <c r="J83" s="6">
        <v>128.404</v>
      </c>
      <c r="K83" s="6">
        <v>0</v>
      </c>
      <c r="L83" s="6">
        <v>9.8729999999999993</v>
      </c>
      <c r="M83" s="6">
        <v>79.706999999999994</v>
      </c>
      <c r="N83" s="6">
        <v>117.578</v>
      </c>
      <c r="O83" s="6">
        <v>115.438</v>
      </c>
      <c r="P83" s="6">
        <v>134.99700000000001</v>
      </c>
      <c r="Q83" s="6">
        <v>145.20400000000001</v>
      </c>
      <c r="R83" s="6">
        <v>134.94399999999999</v>
      </c>
      <c r="S83" s="6">
        <v>5.0640000000000001</v>
      </c>
      <c r="T83" s="6">
        <v>100.11199999999999</v>
      </c>
      <c r="U83" s="6">
        <v>150.215</v>
      </c>
      <c r="V83" s="6">
        <v>101.30500000000001</v>
      </c>
      <c r="W83" s="6">
        <v>161.52099999999999</v>
      </c>
      <c r="X83" s="6">
        <v>168.29599999999999</v>
      </c>
      <c r="Y83" s="6">
        <v>142.40799999999999</v>
      </c>
      <c r="Z83" s="6">
        <v>183.83099999999999</v>
      </c>
      <c r="AA83" s="6">
        <v>110.23399999999999</v>
      </c>
      <c r="AB83" s="6">
        <v>93.658000000000001</v>
      </c>
      <c r="AC83" s="6">
        <v>132.49100000000001</v>
      </c>
      <c r="AD83" s="6">
        <v>121.548</v>
      </c>
      <c r="AE83" s="6">
        <v>104.47799999999999</v>
      </c>
      <c r="AF83" s="6">
        <v>158.37299999999999</v>
      </c>
      <c r="AG83" s="6">
        <v>153.23099999999999</v>
      </c>
      <c r="AH83" s="6">
        <v>209.74</v>
      </c>
      <c r="AI83" s="6">
        <v>0</v>
      </c>
      <c r="AJ83" s="6">
        <v>44.625999999999998</v>
      </c>
      <c r="AK83" s="6">
        <v>117.34099999999999</v>
      </c>
      <c r="AL83" s="6">
        <v>110.057</v>
      </c>
      <c r="AM83" s="6">
        <v>160.29900000000001</v>
      </c>
      <c r="AN83" s="6">
        <v>165.37</v>
      </c>
      <c r="AO83" s="6">
        <v>179.92400000000001</v>
      </c>
      <c r="AP83" s="6">
        <v>7.41</v>
      </c>
      <c r="AQ83" s="6">
        <v>8.6069999999999993</v>
      </c>
      <c r="AR83" s="6">
        <v>103.283</v>
      </c>
      <c r="AS83" s="6">
        <v>156.78299999999999</v>
      </c>
      <c r="AT83" s="6">
        <v>186.52099999999999</v>
      </c>
      <c r="AU83" s="6">
        <v>199.60300000000001</v>
      </c>
      <c r="AV83" s="6">
        <v>167.39699999999999</v>
      </c>
      <c r="AW83" s="6">
        <v>193.59200000000001</v>
      </c>
    </row>
    <row r="85" spans="1:49" x14ac:dyDescent="0.25">
      <c r="A85" s="7" t="s">
        <v>1769</v>
      </c>
      <c r="B85" s="176" t="s">
        <v>1715</v>
      </c>
      <c r="C85" s="176" t="s">
        <v>1716</v>
      </c>
      <c r="D85" s="176" t="s">
        <v>1717</v>
      </c>
      <c r="E85" s="176" t="s">
        <v>1718</v>
      </c>
      <c r="F85" s="176" t="s">
        <v>1719</v>
      </c>
      <c r="G85" s="176" t="s">
        <v>1720</v>
      </c>
      <c r="H85" s="176" t="s">
        <v>1721</v>
      </c>
      <c r="I85" s="176" t="s">
        <v>1722</v>
      </c>
      <c r="J85" s="176" t="s">
        <v>1723</v>
      </c>
      <c r="K85" s="176" t="s">
        <v>1724</v>
      </c>
      <c r="L85" s="176" t="s">
        <v>1725</v>
      </c>
      <c r="M85" s="176" t="s">
        <v>1726</v>
      </c>
      <c r="N85" s="176" t="s">
        <v>1727</v>
      </c>
      <c r="O85" s="176" t="s">
        <v>1728</v>
      </c>
      <c r="P85" s="176" t="s">
        <v>1729</v>
      </c>
      <c r="Q85" s="176" t="s">
        <v>1730</v>
      </c>
      <c r="R85" s="176" t="s">
        <v>1731</v>
      </c>
      <c r="S85" s="176" t="s">
        <v>1732</v>
      </c>
      <c r="T85" s="176" t="s">
        <v>1733</v>
      </c>
      <c r="U85" s="176" t="s">
        <v>1734</v>
      </c>
      <c r="V85" s="176" t="s">
        <v>1735</v>
      </c>
      <c r="W85" s="176" t="s">
        <v>1736</v>
      </c>
      <c r="X85" s="176" t="s">
        <v>1737</v>
      </c>
      <c r="Y85" s="176" t="s">
        <v>1738</v>
      </c>
      <c r="Z85" s="176" t="s">
        <v>1739</v>
      </c>
      <c r="AA85" s="176" t="s">
        <v>1740</v>
      </c>
      <c r="AB85" s="176" t="s">
        <v>1741</v>
      </c>
      <c r="AC85" s="176" t="s">
        <v>1742</v>
      </c>
      <c r="AD85" s="176" t="s">
        <v>1743</v>
      </c>
      <c r="AE85" s="176" t="s">
        <v>1744</v>
      </c>
      <c r="AF85" s="176" t="s">
        <v>1745</v>
      </c>
      <c r="AG85" s="176" t="s">
        <v>1746</v>
      </c>
      <c r="AH85" s="176" t="s">
        <v>1747</v>
      </c>
      <c r="AI85" s="176" t="s">
        <v>1748</v>
      </c>
      <c r="AJ85" s="176" t="s">
        <v>1749</v>
      </c>
      <c r="AK85" s="176" t="s">
        <v>1750</v>
      </c>
      <c r="AL85" s="176" t="s">
        <v>1751</v>
      </c>
      <c r="AM85" s="176" t="s">
        <v>1752</v>
      </c>
      <c r="AN85" s="176" t="s">
        <v>1753</v>
      </c>
      <c r="AO85" s="176" t="s">
        <v>1754</v>
      </c>
      <c r="AP85" s="176" t="s">
        <v>1755</v>
      </c>
      <c r="AQ85" s="176" t="s">
        <v>1756</v>
      </c>
      <c r="AR85" s="176" t="s">
        <v>1757</v>
      </c>
      <c r="AS85" s="176" t="s">
        <v>1758</v>
      </c>
      <c r="AT85" s="176" t="s">
        <v>1759</v>
      </c>
      <c r="AU85" s="176" t="s">
        <v>1760</v>
      </c>
      <c r="AV85" s="176" t="s">
        <v>1761</v>
      </c>
      <c r="AW85" s="176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93.75</v>
      </c>
      <c r="D86" s="108">
        <f t="shared" si="2"/>
        <v>100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0</v>
      </c>
      <c r="L86" s="108">
        <f t="shared" si="2"/>
        <v>14.285714285714285</v>
      </c>
      <c r="M86" s="108">
        <f t="shared" si="2"/>
        <v>100</v>
      </c>
      <c r="N86" s="108">
        <f t="shared" si="2"/>
        <v>100</v>
      </c>
      <c r="O86" s="108">
        <f t="shared" si="2"/>
        <v>100</v>
      </c>
      <c r="P86" s="108">
        <f t="shared" si="2"/>
        <v>100</v>
      </c>
      <c r="Q86" s="108">
        <f t="shared" si="2"/>
        <v>100</v>
      </c>
      <c r="R86" s="108">
        <f t="shared" si="2"/>
        <v>100</v>
      </c>
      <c r="S86" s="108">
        <f t="shared" si="2"/>
        <v>0</v>
      </c>
      <c r="T86" s="108">
        <f t="shared" si="2"/>
        <v>100</v>
      </c>
      <c r="U86" s="108">
        <f t="shared" si="2"/>
        <v>100</v>
      </c>
      <c r="V86" s="108">
        <f t="shared" si="2"/>
        <v>100</v>
      </c>
      <c r="W86" s="108">
        <f t="shared" si="2"/>
        <v>100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14.285714285714285</v>
      </c>
      <c r="AB86" s="108">
        <f t="shared" si="2"/>
        <v>100</v>
      </c>
      <c r="AC86" s="108">
        <f t="shared" si="2"/>
        <v>100</v>
      </c>
      <c r="AD86" s="108">
        <f t="shared" si="2"/>
        <v>92.857142857142861</v>
      </c>
      <c r="AE86" s="108">
        <f t="shared" si="2"/>
        <v>100</v>
      </c>
      <c r="AF86" s="108">
        <f t="shared" si="2"/>
        <v>100</v>
      </c>
      <c r="AG86" s="108">
        <f t="shared" si="2"/>
        <v>100</v>
      </c>
      <c r="AH86" s="108">
        <f t="shared" si="2"/>
        <v>100</v>
      </c>
      <c r="AI86" s="108">
        <f t="shared" si="2"/>
        <v>0</v>
      </c>
      <c r="AJ86" s="108">
        <f t="shared" si="2"/>
        <v>78.571428571428569</v>
      </c>
      <c r="AK86" s="108">
        <f t="shared" si="2"/>
        <v>100</v>
      </c>
      <c r="AL86" s="108">
        <f t="shared" si="2"/>
        <v>100</v>
      </c>
      <c r="AM86" s="108">
        <f t="shared" si="2"/>
        <v>91.666666666666657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0</v>
      </c>
      <c r="AR86" s="108">
        <f t="shared" si="2"/>
        <v>93.75</v>
      </c>
      <c r="AS86" s="108">
        <f t="shared" si="2"/>
        <v>100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87.5</v>
      </c>
      <c r="C87" s="108">
        <f t="shared" ref="C87:AW87" si="3">C64/C56*100</f>
        <v>0</v>
      </c>
      <c r="D87" s="108">
        <f t="shared" si="3"/>
        <v>75</v>
      </c>
      <c r="E87" s="108">
        <f t="shared" si="3"/>
        <v>100</v>
      </c>
      <c r="F87" s="108">
        <f t="shared" si="3"/>
        <v>100</v>
      </c>
      <c r="G87" s="108">
        <f t="shared" si="3"/>
        <v>50</v>
      </c>
      <c r="H87" s="108">
        <f t="shared" si="3"/>
        <v>100</v>
      </c>
      <c r="I87" s="108">
        <f t="shared" si="3"/>
        <v>50</v>
      </c>
      <c r="J87" s="108">
        <f t="shared" si="3"/>
        <v>85.714285714285708</v>
      </c>
      <c r="K87" s="108">
        <f t="shared" si="3"/>
        <v>0</v>
      </c>
      <c r="L87" s="108">
        <f t="shared" si="3"/>
        <v>0</v>
      </c>
      <c r="M87" s="108">
        <f t="shared" si="3"/>
        <v>100</v>
      </c>
      <c r="N87" s="108" t="e">
        <f t="shared" si="3"/>
        <v>#DIV/0!</v>
      </c>
      <c r="O87" s="108">
        <f t="shared" si="3"/>
        <v>100</v>
      </c>
      <c r="P87" s="108">
        <f t="shared" si="3"/>
        <v>100</v>
      </c>
      <c r="Q87" s="108">
        <f t="shared" si="3"/>
        <v>100</v>
      </c>
      <c r="R87" s="108">
        <f t="shared" si="3"/>
        <v>93.75</v>
      </c>
      <c r="S87" s="108">
        <f t="shared" si="3"/>
        <v>0</v>
      </c>
      <c r="T87" s="108">
        <f t="shared" si="3"/>
        <v>78.571428571428569</v>
      </c>
      <c r="U87" s="108">
        <f t="shared" si="3"/>
        <v>93.333333333333329</v>
      </c>
      <c r="V87" s="108">
        <f t="shared" si="3"/>
        <v>100</v>
      </c>
      <c r="W87" s="108">
        <f t="shared" si="3"/>
        <v>100</v>
      </c>
      <c r="X87" s="108">
        <f t="shared" si="3"/>
        <v>100</v>
      </c>
      <c r="Y87" s="108">
        <f t="shared" si="3"/>
        <v>100</v>
      </c>
      <c r="Z87" s="108">
        <f t="shared" si="3"/>
        <v>100</v>
      </c>
      <c r="AA87" s="108">
        <f t="shared" si="3"/>
        <v>84.615384615384613</v>
      </c>
      <c r="AB87" s="108">
        <f t="shared" si="3"/>
        <v>100</v>
      </c>
      <c r="AC87" s="108">
        <f t="shared" si="3"/>
        <v>100</v>
      </c>
      <c r="AD87" s="108">
        <f t="shared" si="3"/>
        <v>92.857142857142861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100</v>
      </c>
      <c r="AI87" s="108">
        <f t="shared" si="3"/>
        <v>0</v>
      </c>
      <c r="AJ87" s="108">
        <f t="shared" si="3"/>
        <v>83.333333333333343</v>
      </c>
      <c r="AK87" s="108">
        <f t="shared" si="3"/>
        <v>100</v>
      </c>
      <c r="AL87" s="108">
        <f t="shared" si="3"/>
        <v>85.714285714285708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0</v>
      </c>
      <c r="AQ87" s="108">
        <f t="shared" si="3"/>
        <v>0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106.66666666666667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87.5</v>
      </c>
      <c r="D88" s="108">
        <f t="shared" si="4"/>
        <v>100</v>
      </c>
      <c r="E88" s="108">
        <f t="shared" si="4"/>
        <v>100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100</v>
      </c>
      <c r="J88" s="108">
        <f t="shared" si="4"/>
        <v>100</v>
      </c>
      <c r="K88" s="108">
        <f t="shared" si="4"/>
        <v>0</v>
      </c>
      <c r="L88" s="108">
        <f t="shared" si="4"/>
        <v>25</v>
      </c>
      <c r="M88" s="108">
        <f t="shared" si="4"/>
        <v>93.75</v>
      </c>
      <c r="N88" s="108">
        <f t="shared" si="4"/>
        <v>100</v>
      </c>
      <c r="O88" s="108">
        <f t="shared" si="4"/>
        <v>100</v>
      </c>
      <c r="P88" s="108">
        <f t="shared" si="4"/>
        <v>93.75</v>
      </c>
      <c r="Q88" s="108">
        <f t="shared" si="4"/>
        <v>100</v>
      </c>
      <c r="R88" s="108">
        <f t="shared" si="4"/>
        <v>100</v>
      </c>
      <c r="S88" s="108">
        <f t="shared" si="4"/>
        <v>6.25</v>
      </c>
      <c r="T88" s="108">
        <f t="shared" si="4"/>
        <v>100</v>
      </c>
      <c r="U88" s="108">
        <f t="shared" si="4"/>
        <v>100</v>
      </c>
      <c r="V88" s="108">
        <f t="shared" si="4"/>
        <v>100</v>
      </c>
      <c r="W88" s="108">
        <f t="shared" si="4"/>
        <v>100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93.75</v>
      </c>
      <c r="AB88" s="108">
        <f t="shared" si="4"/>
        <v>100</v>
      </c>
      <c r="AC88" s="108">
        <f t="shared" si="4"/>
        <v>100</v>
      </c>
      <c r="AD88" s="108">
        <f t="shared" si="4"/>
        <v>100</v>
      </c>
      <c r="AE88" s="108">
        <f t="shared" si="4"/>
        <v>100</v>
      </c>
      <c r="AF88" s="108">
        <f t="shared" si="4"/>
        <v>100</v>
      </c>
      <c r="AG88" s="108">
        <f t="shared" si="4"/>
        <v>100</v>
      </c>
      <c r="AH88" s="108">
        <f t="shared" si="4"/>
        <v>100</v>
      </c>
      <c r="AI88" s="108">
        <f t="shared" si="4"/>
        <v>0</v>
      </c>
      <c r="AJ88" s="108">
        <f t="shared" si="4"/>
        <v>100</v>
      </c>
      <c r="AK88" s="108">
        <f t="shared" si="4"/>
        <v>100</v>
      </c>
      <c r="AL88" s="108">
        <f t="shared" si="4"/>
        <v>100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6.25</v>
      </c>
      <c r="AQ88" s="108">
        <f t="shared" si="4"/>
        <v>43.75</v>
      </c>
      <c r="AR88" s="108">
        <f t="shared" si="4"/>
        <v>100</v>
      </c>
      <c r="AS88" s="108">
        <f t="shared" si="4"/>
        <v>100</v>
      </c>
      <c r="AT88" s="108">
        <f t="shared" si="4"/>
        <v>100</v>
      </c>
      <c r="AU88" s="108">
        <f t="shared" si="4"/>
        <v>100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Ethalfluralin</v>
      </c>
      <c r="D89" s="7" t="str">
        <f>C89</f>
        <v>Ethalfluralin</v>
      </c>
      <c r="E89" s="7" t="str">
        <f t="shared" ref="E89:I89" si="5">D89</f>
        <v>Ethalfluralin</v>
      </c>
      <c r="F89" s="7" t="str">
        <f t="shared" si="5"/>
        <v>Ethalfluralin</v>
      </c>
      <c r="G89" s="7" t="str">
        <f t="shared" si="5"/>
        <v>Ethalfluralin</v>
      </c>
      <c r="H89" s="7" t="str">
        <f t="shared" si="5"/>
        <v>Ethalfluralin</v>
      </c>
      <c r="I89" s="7" t="str">
        <f t="shared" si="5"/>
        <v>Ethalfluralin</v>
      </c>
      <c r="J89" s="7" t="s">
        <v>1644</v>
      </c>
      <c r="K89" s="7" t="str">
        <f>G24</f>
        <v>SSR504734</v>
      </c>
      <c r="L89" s="7" t="str">
        <f>K89</f>
        <v>SSR504734</v>
      </c>
      <c r="M89" s="7" t="str">
        <f t="shared" ref="M89:Q89" si="6">L89</f>
        <v>SSR504734</v>
      </c>
      <c r="N89" s="7" t="str">
        <f t="shared" si="6"/>
        <v>SSR504734</v>
      </c>
      <c r="O89" s="7" t="str">
        <f t="shared" si="6"/>
        <v>SSR504734</v>
      </c>
      <c r="P89" s="7" t="str">
        <f t="shared" si="6"/>
        <v>SSR504734</v>
      </c>
      <c r="Q89" s="7" t="str">
        <f t="shared" si="6"/>
        <v>SSR504734</v>
      </c>
      <c r="R89" s="7" t="s">
        <v>1644</v>
      </c>
      <c r="S89" s="7" t="str">
        <f>G25</f>
        <v>2-tert-Butylphenol</v>
      </c>
      <c r="T89" s="7" t="str">
        <f>S89</f>
        <v>2-tert-Butylphenol</v>
      </c>
      <c r="U89" s="7" t="str">
        <f t="shared" ref="U89:Y89" si="7">T89</f>
        <v>2-tert-Butylphenol</v>
      </c>
      <c r="V89" s="7" t="str">
        <f t="shared" si="7"/>
        <v>2-tert-Butylphenol</v>
      </c>
      <c r="W89" s="7" t="str">
        <f t="shared" si="7"/>
        <v>2-tert-Butylphenol</v>
      </c>
      <c r="X89" s="7" t="str">
        <f t="shared" si="7"/>
        <v>2-tert-Butylphenol</v>
      </c>
      <c r="Y89" s="7" t="str">
        <f t="shared" si="7"/>
        <v>2-tert-Butylphenol</v>
      </c>
      <c r="Z89" s="7" t="s">
        <v>1686</v>
      </c>
      <c r="AA89" s="7" t="str">
        <f>G26</f>
        <v>Phenolphthalein</v>
      </c>
      <c r="AB89" s="7" t="str">
        <f>AA89</f>
        <v>Phenolphthalein</v>
      </c>
      <c r="AC89" s="7" t="str">
        <f t="shared" ref="AC89:AG89" si="8">AB89</f>
        <v>Phenolphthalein</v>
      </c>
      <c r="AD89" s="7" t="str">
        <f t="shared" si="8"/>
        <v>Phenolphthalein</v>
      </c>
      <c r="AE89" s="7" t="str">
        <f t="shared" si="8"/>
        <v>Phenolphthalein</v>
      </c>
      <c r="AF89" s="7" t="str">
        <f t="shared" si="8"/>
        <v>Phenolphthalein</v>
      </c>
      <c r="AG89" s="7" t="str">
        <f t="shared" si="8"/>
        <v>Phenolphthalein</v>
      </c>
      <c r="AH89" s="7" t="s">
        <v>1686</v>
      </c>
      <c r="AI89" s="7" t="str">
        <f>G27</f>
        <v>4-Nonylphenol, branched</v>
      </c>
      <c r="AJ89" s="7" t="str">
        <f>AI89</f>
        <v>4-Nonylphenol, branched</v>
      </c>
      <c r="AK89" s="7" t="str">
        <f t="shared" ref="AK89:AO89" si="9">AJ89</f>
        <v>4-Nonylphenol, branched</v>
      </c>
      <c r="AL89" s="7" t="str">
        <f t="shared" si="9"/>
        <v>4-Nonylphenol, branched</v>
      </c>
      <c r="AM89" s="7" t="str">
        <f t="shared" si="9"/>
        <v>4-Nonylphenol, branched</v>
      </c>
      <c r="AN89" s="7" t="str">
        <f t="shared" si="9"/>
        <v>4-Nonylphenol, branched</v>
      </c>
      <c r="AO89" s="7" t="str">
        <f t="shared" si="9"/>
        <v>4-Nonylphenol, branched</v>
      </c>
      <c r="AP89" s="7" t="s">
        <v>1794</v>
      </c>
      <c r="AQ89" s="7" t="str">
        <f>G28</f>
        <v>Hexythiazox</v>
      </c>
      <c r="AR89" s="7" t="str">
        <f>AQ89</f>
        <v>Hexythiazox</v>
      </c>
      <c r="AS89" s="7" t="str">
        <f t="shared" ref="AS89:AW89" si="10">AR89</f>
        <v>Hexythiazox</v>
      </c>
      <c r="AT89" s="7" t="str">
        <f t="shared" si="10"/>
        <v>Hexythiazox</v>
      </c>
      <c r="AU89" s="7" t="str">
        <f t="shared" si="10"/>
        <v>Hexythiazox</v>
      </c>
      <c r="AV89" s="7" t="str">
        <f t="shared" si="10"/>
        <v>Hexythiazox</v>
      </c>
      <c r="AW89" s="7" t="str">
        <f t="shared" si="10"/>
        <v>Hexythiazox</v>
      </c>
    </row>
    <row r="90" spans="1:49" s="7" customFormat="1" x14ac:dyDescent="0.25">
      <c r="A90" s="7" t="s">
        <v>1773</v>
      </c>
      <c r="B90" s="176" t="s">
        <v>1786</v>
      </c>
      <c r="C90" s="176" t="s">
        <v>1785</v>
      </c>
      <c r="D90" s="176" t="s">
        <v>1779</v>
      </c>
      <c r="E90" s="176" t="s">
        <v>1803</v>
      </c>
      <c r="F90" s="176" t="s">
        <v>1804</v>
      </c>
      <c r="G90" s="176" t="s">
        <v>1805</v>
      </c>
      <c r="H90" s="176" t="s">
        <v>1802</v>
      </c>
      <c r="I90" s="176" t="s">
        <v>1899</v>
      </c>
      <c r="J90" s="176" t="s">
        <v>1786</v>
      </c>
      <c r="K90" s="176" t="s">
        <v>1785</v>
      </c>
      <c r="L90" s="176" t="s">
        <v>1779</v>
      </c>
      <c r="M90" s="176" t="s">
        <v>1803</v>
      </c>
      <c r="N90" s="176" t="s">
        <v>1804</v>
      </c>
      <c r="O90" s="176" t="s">
        <v>1805</v>
      </c>
      <c r="P90" s="176" t="s">
        <v>1802</v>
      </c>
      <c r="Q90" s="176" t="s">
        <v>1899</v>
      </c>
      <c r="R90" s="176" t="s">
        <v>1786</v>
      </c>
      <c r="S90" s="176" t="s">
        <v>1785</v>
      </c>
      <c r="T90" s="176" t="s">
        <v>1779</v>
      </c>
      <c r="U90" s="176" t="s">
        <v>1803</v>
      </c>
      <c r="V90" s="176" t="s">
        <v>1804</v>
      </c>
      <c r="W90" s="176" t="s">
        <v>1805</v>
      </c>
      <c r="X90" s="176" t="s">
        <v>1802</v>
      </c>
      <c r="Y90" s="176" t="s">
        <v>1899</v>
      </c>
      <c r="Z90" s="176" t="s">
        <v>2035</v>
      </c>
      <c r="AA90" s="176" t="s">
        <v>1785</v>
      </c>
      <c r="AB90" s="176" t="s">
        <v>1779</v>
      </c>
      <c r="AC90" s="176" t="s">
        <v>1803</v>
      </c>
      <c r="AD90" s="176" t="s">
        <v>1804</v>
      </c>
      <c r="AE90" s="176" t="s">
        <v>1805</v>
      </c>
      <c r="AF90" s="176" t="s">
        <v>1802</v>
      </c>
      <c r="AG90" s="176" t="s">
        <v>1899</v>
      </c>
      <c r="AH90" s="176" t="s">
        <v>2035</v>
      </c>
      <c r="AI90" s="176" t="s">
        <v>1785</v>
      </c>
      <c r="AJ90" s="176" t="s">
        <v>1779</v>
      </c>
      <c r="AK90" s="176" t="s">
        <v>1803</v>
      </c>
      <c r="AL90" s="176" t="s">
        <v>1804</v>
      </c>
      <c r="AM90" s="176" t="s">
        <v>1805</v>
      </c>
      <c r="AN90" s="176" t="s">
        <v>1802</v>
      </c>
      <c r="AO90" s="176" t="s">
        <v>1899</v>
      </c>
      <c r="AP90" s="176" t="s">
        <v>1786</v>
      </c>
      <c r="AQ90" s="176" t="s">
        <v>1785</v>
      </c>
      <c r="AR90" s="176" t="s">
        <v>1779</v>
      </c>
      <c r="AS90" s="176" t="s">
        <v>1803</v>
      </c>
      <c r="AT90" s="176" t="s">
        <v>1804</v>
      </c>
      <c r="AU90" s="176" t="s">
        <v>1805</v>
      </c>
      <c r="AV90" s="176" t="s">
        <v>1802</v>
      </c>
      <c r="AW90" s="176" t="s">
        <v>1899</v>
      </c>
    </row>
    <row r="91" spans="1:49" x14ac:dyDescent="0.25">
      <c r="A91" t="s">
        <v>1773</v>
      </c>
      <c r="B91" s="6">
        <f>AVERAGE(B86:B88)</f>
        <v>95.833333333333329</v>
      </c>
      <c r="C91" s="107">
        <f t="shared" ref="C91:AV91" si="11">AVERAGE(C86:C88)</f>
        <v>60.416666666666664</v>
      </c>
      <c r="D91" s="108">
        <f t="shared" si="11"/>
        <v>91.666666666666671</v>
      </c>
      <c r="E91" s="108">
        <f t="shared" si="11"/>
        <v>100</v>
      </c>
      <c r="F91" s="108">
        <f t="shared" si="11"/>
        <v>100</v>
      </c>
      <c r="G91" s="108">
        <f t="shared" si="11"/>
        <v>83.333333333333329</v>
      </c>
      <c r="H91" s="108">
        <f t="shared" si="11"/>
        <v>100</v>
      </c>
      <c r="I91" s="108">
        <f t="shared" si="11"/>
        <v>83.333333333333329</v>
      </c>
      <c r="J91" s="108">
        <f t="shared" si="11"/>
        <v>95.238095238095241</v>
      </c>
      <c r="K91" s="108">
        <f t="shared" si="11"/>
        <v>0</v>
      </c>
      <c r="L91" s="108">
        <f t="shared" si="11"/>
        <v>13.095238095238095</v>
      </c>
      <c r="M91" s="108">
        <f t="shared" si="11"/>
        <v>97.916666666666671</v>
      </c>
      <c r="N91" s="108" t="e">
        <f t="shared" si="11"/>
        <v>#DIV/0!</v>
      </c>
      <c r="O91" s="108">
        <f t="shared" si="11"/>
        <v>100</v>
      </c>
      <c r="P91" s="108">
        <f t="shared" si="11"/>
        <v>97.916666666666671</v>
      </c>
      <c r="Q91" s="108">
        <f t="shared" si="11"/>
        <v>100</v>
      </c>
      <c r="R91" s="108">
        <f t="shared" si="11"/>
        <v>97.916666666666671</v>
      </c>
      <c r="S91" s="6">
        <f t="shared" si="11"/>
        <v>2.0833333333333335</v>
      </c>
      <c r="T91" s="108">
        <f t="shared" si="11"/>
        <v>92.857142857142847</v>
      </c>
      <c r="U91" s="108">
        <f t="shared" si="11"/>
        <v>97.777777777777771</v>
      </c>
      <c r="V91" s="108">
        <f t="shared" si="11"/>
        <v>100</v>
      </c>
      <c r="W91" s="108">
        <f t="shared" si="11"/>
        <v>100</v>
      </c>
      <c r="X91" s="108">
        <f t="shared" si="11"/>
        <v>100</v>
      </c>
      <c r="Y91" s="108">
        <f t="shared" si="11"/>
        <v>100</v>
      </c>
      <c r="Z91" s="108">
        <f t="shared" si="11"/>
        <v>100</v>
      </c>
      <c r="AA91" s="108">
        <f t="shared" si="11"/>
        <v>64.217032967032964</v>
      </c>
      <c r="AB91" s="108">
        <f t="shared" si="11"/>
        <v>100</v>
      </c>
      <c r="AC91" s="108">
        <f t="shared" si="11"/>
        <v>100</v>
      </c>
      <c r="AD91" s="108">
        <f t="shared" si="11"/>
        <v>95.238095238095241</v>
      </c>
      <c r="AE91" s="108">
        <f t="shared" si="11"/>
        <v>100</v>
      </c>
      <c r="AF91" s="108">
        <f t="shared" si="11"/>
        <v>100</v>
      </c>
      <c r="AG91" s="108">
        <f t="shared" si="11"/>
        <v>100</v>
      </c>
      <c r="AH91" s="108">
        <f t="shared" si="11"/>
        <v>100</v>
      </c>
      <c r="AI91" s="108">
        <f t="shared" si="11"/>
        <v>0</v>
      </c>
      <c r="AJ91" s="108">
        <f t="shared" si="11"/>
        <v>87.301587301587304</v>
      </c>
      <c r="AK91" s="108">
        <f t="shared" si="11"/>
        <v>100</v>
      </c>
      <c r="AL91" s="108">
        <f t="shared" si="11"/>
        <v>95.238095238095241</v>
      </c>
      <c r="AM91" s="108">
        <f t="shared" si="11"/>
        <v>97.222222222222214</v>
      </c>
      <c r="AN91" s="108">
        <f t="shared" si="11"/>
        <v>100</v>
      </c>
      <c r="AO91" s="108">
        <f t="shared" si="11"/>
        <v>100</v>
      </c>
      <c r="AP91" s="108">
        <f t="shared" si="11"/>
        <v>2.0833333333333335</v>
      </c>
      <c r="AQ91" s="108">
        <f t="shared" si="11"/>
        <v>14.583333333333334</v>
      </c>
      <c r="AR91" s="108">
        <f t="shared" si="11"/>
        <v>97.916666666666671</v>
      </c>
      <c r="AS91" s="108">
        <f t="shared" si="11"/>
        <v>100</v>
      </c>
      <c r="AT91" s="108">
        <f t="shared" si="11"/>
        <v>100</v>
      </c>
      <c r="AU91" s="108">
        <f t="shared" si="11"/>
        <v>100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7.2168783648703219</v>
      </c>
      <c r="C92" s="107">
        <f t="shared" ref="C92:AV92" si="12">STDEV(C86:C88)</f>
        <v>52.415606772538013</v>
      </c>
      <c r="D92" s="108">
        <f t="shared" si="12"/>
        <v>14.433756729740665</v>
      </c>
      <c r="E92" s="108">
        <f t="shared" si="12"/>
        <v>0</v>
      </c>
      <c r="F92" s="108">
        <f t="shared" si="12"/>
        <v>0</v>
      </c>
      <c r="G92" s="108">
        <f t="shared" si="12"/>
        <v>28.867513459481298</v>
      </c>
      <c r="H92" s="108">
        <f t="shared" si="12"/>
        <v>0</v>
      </c>
      <c r="I92" s="108">
        <f t="shared" si="12"/>
        <v>28.867513459481298</v>
      </c>
      <c r="J92" s="108">
        <f t="shared" si="12"/>
        <v>8.2478609884232288</v>
      </c>
      <c r="K92" s="108">
        <f t="shared" si="12"/>
        <v>0</v>
      </c>
      <c r="L92" s="108">
        <f t="shared" si="12"/>
        <v>12.542444943872308</v>
      </c>
      <c r="M92" s="108">
        <f t="shared" si="12"/>
        <v>3.6084391824351609</v>
      </c>
      <c r="N92" s="108" t="e">
        <f t="shared" si="12"/>
        <v>#DIV/0!</v>
      </c>
      <c r="O92" s="108">
        <f t="shared" si="12"/>
        <v>0</v>
      </c>
      <c r="P92" s="108">
        <f t="shared" si="12"/>
        <v>3.6084391824351609</v>
      </c>
      <c r="Q92" s="108">
        <f t="shared" si="12"/>
        <v>0</v>
      </c>
      <c r="R92" s="108">
        <f t="shared" si="12"/>
        <v>3.6084391824351609</v>
      </c>
      <c r="S92" s="6">
        <f t="shared" si="12"/>
        <v>3.6084391824351609</v>
      </c>
      <c r="T92" s="108">
        <f t="shared" si="12"/>
        <v>12.371791482634938</v>
      </c>
      <c r="U92" s="108">
        <f t="shared" si="12"/>
        <v>3.8490017945975077</v>
      </c>
      <c r="V92" s="108">
        <f t="shared" si="12"/>
        <v>0</v>
      </c>
      <c r="W92" s="108">
        <f t="shared" si="12"/>
        <v>0</v>
      </c>
      <c r="X92" s="108">
        <f t="shared" si="12"/>
        <v>0</v>
      </c>
      <c r="Y92" s="108">
        <f t="shared" si="12"/>
        <v>0</v>
      </c>
      <c r="Z92" s="108">
        <f t="shared" si="12"/>
        <v>0</v>
      </c>
      <c r="AA92" s="108">
        <f t="shared" si="12"/>
        <v>43.48232673739718</v>
      </c>
      <c r="AB92" s="108">
        <f t="shared" si="12"/>
        <v>0</v>
      </c>
      <c r="AC92" s="108">
        <f t="shared" si="12"/>
        <v>0</v>
      </c>
      <c r="AD92" s="108">
        <f t="shared" si="12"/>
        <v>4.12393049421161</v>
      </c>
      <c r="AE92" s="108">
        <f t="shared" si="12"/>
        <v>0</v>
      </c>
      <c r="AF92" s="108">
        <f t="shared" si="12"/>
        <v>0</v>
      </c>
      <c r="AG92" s="108">
        <f t="shared" si="12"/>
        <v>0</v>
      </c>
      <c r="AH92" s="108">
        <f t="shared" si="12"/>
        <v>0</v>
      </c>
      <c r="AI92" s="108">
        <f t="shared" si="12"/>
        <v>0</v>
      </c>
      <c r="AJ92" s="108">
        <f t="shared" si="12"/>
        <v>11.251941967268117</v>
      </c>
      <c r="AK92" s="108">
        <f t="shared" si="12"/>
        <v>0</v>
      </c>
      <c r="AL92" s="108">
        <f t="shared" si="12"/>
        <v>8.2478609884232288</v>
      </c>
      <c r="AM92" s="108">
        <f t="shared" si="12"/>
        <v>4.8112522432468872</v>
      </c>
      <c r="AN92" s="108">
        <f t="shared" si="12"/>
        <v>0</v>
      </c>
      <c r="AO92" s="108">
        <f t="shared" si="12"/>
        <v>0</v>
      </c>
      <c r="AP92" s="108">
        <f t="shared" si="12"/>
        <v>3.6084391824351609</v>
      </c>
      <c r="AQ92" s="108">
        <f t="shared" si="12"/>
        <v>25.259074277046125</v>
      </c>
      <c r="AR92" s="108">
        <f t="shared" si="12"/>
        <v>3.6084391824351609</v>
      </c>
      <c r="AS92" s="108">
        <f t="shared" si="12"/>
        <v>0</v>
      </c>
      <c r="AT92" s="108">
        <f t="shared" si="12"/>
        <v>0</v>
      </c>
      <c r="AU92" s="108">
        <f t="shared" si="12"/>
        <v>0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4.166666666666667</v>
      </c>
      <c r="C93" s="107">
        <f t="shared" ref="C93:AV93" si="13">STDEV(C86:C88)/SQRT(3)</f>
        <v>30.262164679862394</v>
      </c>
      <c r="D93" s="108">
        <f t="shared" si="13"/>
        <v>8.3333333333333464</v>
      </c>
      <c r="E93" s="108">
        <f t="shared" si="13"/>
        <v>0</v>
      </c>
      <c r="F93" s="108">
        <f t="shared" si="13"/>
        <v>0</v>
      </c>
      <c r="G93" s="108">
        <f t="shared" si="13"/>
        <v>16.666666666666675</v>
      </c>
      <c r="H93" s="108">
        <f t="shared" si="13"/>
        <v>0</v>
      </c>
      <c r="I93" s="108">
        <f t="shared" si="13"/>
        <v>16.666666666666675</v>
      </c>
      <c r="J93" s="108">
        <f t="shared" si="13"/>
        <v>4.7619047619047645</v>
      </c>
      <c r="K93" s="108">
        <f t="shared" si="13"/>
        <v>0</v>
      </c>
      <c r="L93" s="108">
        <f t="shared" si="13"/>
        <v>7.2413839646407379</v>
      </c>
      <c r="M93" s="108">
        <f t="shared" si="13"/>
        <v>2.0833333333333335</v>
      </c>
      <c r="N93" s="108" t="e">
        <f t="shared" si="13"/>
        <v>#DIV/0!</v>
      </c>
      <c r="O93" s="108">
        <f t="shared" si="13"/>
        <v>0</v>
      </c>
      <c r="P93" s="108">
        <f t="shared" si="13"/>
        <v>2.0833333333333335</v>
      </c>
      <c r="Q93" s="108">
        <f t="shared" si="13"/>
        <v>0</v>
      </c>
      <c r="R93" s="108">
        <f t="shared" si="13"/>
        <v>2.0833333333333335</v>
      </c>
      <c r="S93" s="6">
        <f t="shared" si="13"/>
        <v>2.0833333333333335</v>
      </c>
      <c r="T93" s="108">
        <f t="shared" si="13"/>
        <v>7.142857142857201</v>
      </c>
      <c r="U93" s="108">
        <f t="shared" si="13"/>
        <v>2.2222222222222237</v>
      </c>
      <c r="V93" s="108">
        <f t="shared" si="13"/>
        <v>0</v>
      </c>
      <c r="W93" s="108">
        <f t="shared" si="13"/>
        <v>0</v>
      </c>
      <c r="X93" s="108">
        <f t="shared" si="13"/>
        <v>0</v>
      </c>
      <c r="Y93" s="108">
        <f t="shared" si="13"/>
        <v>0</v>
      </c>
      <c r="Z93" s="108">
        <f t="shared" si="13"/>
        <v>0</v>
      </c>
      <c r="AA93" s="108">
        <f t="shared" si="13"/>
        <v>25.104533046827527</v>
      </c>
      <c r="AB93" s="108">
        <f t="shared" si="13"/>
        <v>0</v>
      </c>
      <c r="AC93" s="108">
        <f t="shared" si="13"/>
        <v>0</v>
      </c>
      <c r="AD93" s="108">
        <f t="shared" si="13"/>
        <v>2.3809523809523796</v>
      </c>
      <c r="AE93" s="108">
        <f t="shared" si="13"/>
        <v>0</v>
      </c>
      <c r="AF93" s="108">
        <f t="shared" si="13"/>
        <v>0</v>
      </c>
      <c r="AG93" s="108">
        <f t="shared" si="13"/>
        <v>0</v>
      </c>
      <c r="AH93" s="108">
        <f t="shared" si="13"/>
        <v>0</v>
      </c>
      <c r="AI93" s="108">
        <f t="shared" si="13"/>
        <v>0</v>
      </c>
      <c r="AJ93" s="108">
        <f t="shared" si="13"/>
        <v>6.4963117237082946</v>
      </c>
      <c r="AK93" s="108">
        <f t="shared" si="13"/>
        <v>0</v>
      </c>
      <c r="AL93" s="108">
        <f t="shared" si="13"/>
        <v>4.7619047619047645</v>
      </c>
      <c r="AM93" s="108">
        <f t="shared" si="13"/>
        <v>2.7777777777777812</v>
      </c>
      <c r="AN93" s="108">
        <f t="shared" si="13"/>
        <v>0</v>
      </c>
      <c r="AO93" s="108">
        <f t="shared" si="13"/>
        <v>0</v>
      </c>
      <c r="AP93" s="108">
        <f t="shared" si="13"/>
        <v>2.0833333333333335</v>
      </c>
      <c r="AQ93" s="108">
        <f t="shared" si="13"/>
        <v>14.583333333333332</v>
      </c>
      <c r="AR93" s="108">
        <f t="shared" si="13"/>
        <v>2.0833333333333335</v>
      </c>
      <c r="AS93" s="108">
        <f t="shared" si="13"/>
        <v>0</v>
      </c>
      <c r="AT93" s="108">
        <f t="shared" si="13"/>
        <v>0</v>
      </c>
      <c r="AU93" s="108">
        <f t="shared" si="13"/>
        <v>0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76" t="s">
        <v>1715</v>
      </c>
      <c r="C96" s="176" t="s">
        <v>1716</v>
      </c>
      <c r="D96" s="176" t="s">
        <v>1717</v>
      </c>
      <c r="E96" s="176" t="s">
        <v>1718</v>
      </c>
      <c r="F96" s="176" t="s">
        <v>1719</v>
      </c>
      <c r="G96" s="176" t="s">
        <v>1720</v>
      </c>
      <c r="H96" s="176" t="s">
        <v>1721</v>
      </c>
      <c r="I96" s="176" t="s">
        <v>1722</v>
      </c>
      <c r="J96" s="176" t="s">
        <v>1723</v>
      </c>
      <c r="K96" s="176" t="s">
        <v>1724</v>
      </c>
      <c r="L96" s="176" t="s">
        <v>1725</v>
      </c>
      <c r="M96" s="176" t="s">
        <v>1726</v>
      </c>
      <c r="N96" s="176" t="s">
        <v>1727</v>
      </c>
      <c r="O96" s="176" t="s">
        <v>1728</v>
      </c>
      <c r="P96" s="176" t="s">
        <v>1729</v>
      </c>
      <c r="Q96" s="176" t="s">
        <v>1730</v>
      </c>
      <c r="R96" s="176" t="s">
        <v>1731</v>
      </c>
      <c r="S96" s="176" t="s">
        <v>1732</v>
      </c>
      <c r="T96" s="176" t="s">
        <v>1733</v>
      </c>
      <c r="U96" s="176" t="s">
        <v>1734</v>
      </c>
      <c r="V96" s="176" t="s">
        <v>1735</v>
      </c>
      <c r="W96" s="176" t="s">
        <v>1736</v>
      </c>
      <c r="X96" s="176" t="s">
        <v>1737</v>
      </c>
      <c r="Y96" s="176" t="s">
        <v>1738</v>
      </c>
      <c r="Z96" s="176" t="s">
        <v>1739</v>
      </c>
      <c r="AA96" s="176" t="s">
        <v>1740</v>
      </c>
      <c r="AB96" s="176" t="s">
        <v>1741</v>
      </c>
      <c r="AC96" s="176" t="s">
        <v>1742</v>
      </c>
      <c r="AD96" s="176" t="s">
        <v>1743</v>
      </c>
      <c r="AE96" s="176" t="s">
        <v>1744</v>
      </c>
      <c r="AF96" s="176" t="s">
        <v>1745</v>
      </c>
      <c r="AG96" s="176" t="s">
        <v>1746</v>
      </c>
      <c r="AH96" s="176" t="s">
        <v>1747</v>
      </c>
      <c r="AI96" s="176" t="s">
        <v>1748</v>
      </c>
      <c r="AJ96" s="176" t="s">
        <v>1749</v>
      </c>
      <c r="AK96" s="176" t="s">
        <v>1750</v>
      </c>
      <c r="AL96" s="176" t="s">
        <v>1751</v>
      </c>
      <c r="AM96" s="176" t="s">
        <v>1752</v>
      </c>
      <c r="AN96" s="176" t="s">
        <v>1753</v>
      </c>
      <c r="AO96" s="176" t="s">
        <v>1754</v>
      </c>
      <c r="AP96" s="176" t="s">
        <v>1755</v>
      </c>
      <c r="AQ96" s="176" t="s">
        <v>1756</v>
      </c>
      <c r="AR96" s="176" t="s">
        <v>1757</v>
      </c>
      <c r="AS96" s="176" t="s">
        <v>1758</v>
      </c>
      <c r="AT96" s="176" t="s">
        <v>1759</v>
      </c>
      <c r="AU96" s="176" t="s">
        <v>1760</v>
      </c>
      <c r="AV96" s="176" t="s">
        <v>1761</v>
      </c>
      <c r="AW96" s="176" t="s">
        <v>1762</v>
      </c>
    </row>
    <row r="97" spans="1:49" x14ac:dyDescent="0.25">
      <c r="A97" t="s">
        <v>1770</v>
      </c>
      <c r="B97" s="108">
        <f>B47/B39*100</f>
        <v>80.833650436999051</v>
      </c>
      <c r="C97" s="108">
        <f t="shared" ref="C97:AW97" si="14">C47/C39*100</f>
        <v>9.2119721362541203</v>
      </c>
      <c r="D97" s="108">
        <f t="shared" si="14"/>
        <v>83.185098857061078</v>
      </c>
      <c r="E97" s="108">
        <f t="shared" si="14"/>
        <v>93.287675478012943</v>
      </c>
      <c r="F97" s="108">
        <f t="shared" si="14"/>
        <v>94.408860912468015</v>
      </c>
      <c r="G97" s="108">
        <f t="shared" si="14"/>
        <v>91.187952484291969</v>
      </c>
      <c r="H97" s="108">
        <f t="shared" si="14"/>
        <v>93.908536778945361</v>
      </c>
      <c r="I97" s="108">
        <f t="shared" si="14"/>
        <v>90.176054626749618</v>
      </c>
      <c r="J97" s="108">
        <f t="shared" si="14"/>
        <v>80.909772190699414</v>
      </c>
      <c r="K97" s="108">
        <f t="shared" si="14"/>
        <v>0</v>
      </c>
      <c r="L97" s="108">
        <f t="shared" si="14"/>
        <v>10.873613386192288</v>
      </c>
      <c r="M97" s="108">
        <f t="shared" si="14"/>
        <v>60.138463284530694</v>
      </c>
      <c r="N97" s="108">
        <f t="shared" si="14"/>
        <v>85.507521368275661</v>
      </c>
      <c r="O97" s="108">
        <f t="shared" si="14"/>
        <v>92.082126554752605</v>
      </c>
      <c r="P97" s="108">
        <f t="shared" si="14"/>
        <v>85.005108991825622</v>
      </c>
      <c r="Q97" s="108">
        <f t="shared" si="14"/>
        <v>100.80252066894676</v>
      </c>
      <c r="R97" s="108">
        <f t="shared" si="14"/>
        <v>50.279023769999654</v>
      </c>
      <c r="S97" s="108">
        <f t="shared" si="14"/>
        <v>0</v>
      </c>
      <c r="T97" s="108">
        <f t="shared" si="14"/>
        <v>57.445542098954249</v>
      </c>
      <c r="U97" s="108">
        <f t="shared" si="14"/>
        <v>31.089153483432703</v>
      </c>
      <c r="V97" s="108">
        <f t="shared" si="14"/>
        <v>96.784337833684063</v>
      </c>
      <c r="W97" s="108">
        <f t="shared" si="14"/>
        <v>99.105961091826288</v>
      </c>
      <c r="X97" s="108">
        <f t="shared" si="14"/>
        <v>45.739551509861386</v>
      </c>
      <c r="Y97" s="108">
        <f t="shared" si="14"/>
        <v>77.757660717973963</v>
      </c>
      <c r="Z97" s="108">
        <f t="shared" si="14"/>
        <v>125.87259892409404</v>
      </c>
      <c r="AA97" s="108">
        <f t="shared" si="14"/>
        <v>2.0147928994082842</v>
      </c>
      <c r="AB97" s="108">
        <f t="shared" si="14"/>
        <v>96.180066015359358</v>
      </c>
      <c r="AC97" s="108">
        <f t="shared" si="14"/>
        <v>39.488983590406121</v>
      </c>
      <c r="AD97" s="108">
        <f t="shared" si="14"/>
        <v>102.45232023698637</v>
      </c>
      <c r="AE97" s="108">
        <f t="shared" si="14"/>
        <v>34.584901707209582</v>
      </c>
      <c r="AF97" s="108">
        <f t="shared" si="14"/>
        <v>93.038173282323001</v>
      </c>
      <c r="AG97" s="108">
        <f t="shared" si="14"/>
        <v>92.858196494002286</v>
      </c>
      <c r="AH97" s="108">
        <f t="shared" si="14"/>
        <v>171.75146743817288</v>
      </c>
      <c r="AI97" s="108">
        <f t="shared" si="14"/>
        <v>0</v>
      </c>
      <c r="AJ97" s="108">
        <f t="shared" si="14"/>
        <v>22.402927424273226</v>
      </c>
      <c r="AK97" s="108">
        <f t="shared" si="14"/>
        <v>75.908534876016205</v>
      </c>
      <c r="AL97" s="108">
        <f t="shared" si="14"/>
        <v>88.926379841813599</v>
      </c>
      <c r="AM97" s="108">
        <f t="shared" si="14"/>
        <v>51.133534766166889</v>
      </c>
      <c r="AN97" s="108">
        <f t="shared" si="14"/>
        <v>94.505942275042443</v>
      </c>
      <c r="AO97" s="108">
        <f t="shared" si="14"/>
        <v>89.832081955732164</v>
      </c>
      <c r="AP97" s="108">
        <f t="shared" si="14"/>
        <v>0</v>
      </c>
      <c r="AQ97" s="108">
        <f t="shared" si="14"/>
        <v>0</v>
      </c>
      <c r="AR97" s="108">
        <f t="shared" si="14"/>
        <v>57.929148626619231</v>
      </c>
      <c r="AS97" s="108">
        <f t="shared" si="14"/>
        <v>77.680415369847879</v>
      </c>
      <c r="AT97" s="108">
        <f t="shared" si="14"/>
        <v>88.780533619266009</v>
      </c>
      <c r="AU97" s="108">
        <f t="shared" si="14"/>
        <v>89.527496823634166</v>
      </c>
      <c r="AV97" s="108">
        <f t="shared" si="14"/>
        <v>90.346923635319371</v>
      </c>
      <c r="AW97" s="108">
        <f t="shared" si="14"/>
        <v>95.492300002054236</v>
      </c>
    </row>
    <row r="98" spans="1:49" x14ac:dyDescent="0.25">
      <c r="A98" t="s">
        <v>1771</v>
      </c>
      <c r="B98" s="108">
        <f>B65/B57*100</f>
        <v>121.53823944896425</v>
      </c>
      <c r="C98" s="108">
        <f t="shared" ref="C98:AW98" si="15">C65/C57*100</f>
        <v>0</v>
      </c>
      <c r="D98" s="108">
        <f t="shared" si="15"/>
        <v>138.67314590806708</v>
      </c>
      <c r="E98" s="108">
        <f t="shared" si="15"/>
        <v>81.667074755617492</v>
      </c>
      <c r="F98" s="108">
        <f t="shared" si="15"/>
        <v>87.73764972872236</v>
      </c>
      <c r="G98" s="108">
        <f t="shared" si="15"/>
        <v>114.59733755107419</v>
      </c>
      <c r="H98" s="108">
        <f t="shared" si="15"/>
        <v>89.538052735572677</v>
      </c>
      <c r="I98" s="108">
        <f t="shared" si="15"/>
        <v>132.91471111830393</v>
      </c>
      <c r="J98" s="108">
        <f t="shared" si="15"/>
        <v>80.882946111648906</v>
      </c>
      <c r="K98" s="108">
        <f t="shared" si="15"/>
        <v>0</v>
      </c>
      <c r="L98" s="108">
        <f t="shared" si="15"/>
        <v>0</v>
      </c>
      <c r="M98" s="108">
        <f t="shared" si="15"/>
        <v>40.446633717374418</v>
      </c>
      <c r="N98" s="108" t="e">
        <f t="shared" si="15"/>
        <v>#DIV/0!</v>
      </c>
      <c r="O98" s="108">
        <f t="shared" si="15"/>
        <v>79.85539742827072</v>
      </c>
      <c r="P98" s="108">
        <f t="shared" si="15"/>
        <v>70.998883928571416</v>
      </c>
      <c r="Q98" s="108">
        <f t="shared" si="15"/>
        <v>84.155825956979697</v>
      </c>
      <c r="R98" s="108">
        <f t="shared" si="15"/>
        <v>75.920354100640537</v>
      </c>
      <c r="S98" s="108">
        <f t="shared" si="15"/>
        <v>0</v>
      </c>
      <c r="T98" s="108">
        <f t="shared" si="15"/>
        <v>33.124374440288676</v>
      </c>
      <c r="U98" s="108">
        <f t="shared" si="15"/>
        <v>32.573471008737087</v>
      </c>
      <c r="V98" s="108">
        <f t="shared" si="15"/>
        <v>27.808943963275524</v>
      </c>
      <c r="W98" s="108">
        <f t="shared" si="15"/>
        <v>89.495120787941644</v>
      </c>
      <c r="X98" s="108">
        <f t="shared" si="15"/>
        <v>41.22223352663886</v>
      </c>
      <c r="Y98" s="108">
        <f t="shared" si="15"/>
        <v>80.402794417913967</v>
      </c>
      <c r="Z98" s="108">
        <f t="shared" si="15"/>
        <v>125.80501196166041</v>
      </c>
      <c r="AA98" s="108">
        <f t="shared" si="15"/>
        <v>39.132977808360572</v>
      </c>
      <c r="AB98" s="108">
        <f t="shared" si="15"/>
        <v>59.237106174137864</v>
      </c>
      <c r="AC98" s="108">
        <f t="shared" si="15"/>
        <v>86.984289836486056</v>
      </c>
      <c r="AD98" s="108">
        <f t="shared" si="15"/>
        <v>52.981303688731685</v>
      </c>
      <c r="AE98" s="108">
        <f t="shared" si="15"/>
        <v>99.407802093244541</v>
      </c>
      <c r="AF98" s="108">
        <f t="shared" si="15"/>
        <v>93.45020425291392</v>
      </c>
      <c r="AG98" s="108">
        <f t="shared" si="15"/>
        <v>61.657499530216</v>
      </c>
      <c r="AH98" s="108">
        <f t="shared" si="15"/>
        <v>129.43391960396983</v>
      </c>
      <c r="AI98" s="108">
        <f t="shared" si="15"/>
        <v>0</v>
      </c>
      <c r="AJ98" s="108">
        <f t="shared" si="15"/>
        <v>19.449397263459826</v>
      </c>
      <c r="AK98" s="108">
        <f t="shared" si="15"/>
        <v>69.51375603848112</v>
      </c>
      <c r="AL98" s="108">
        <f t="shared" si="15"/>
        <v>58.046630559785164</v>
      </c>
      <c r="AM98" s="108">
        <f t="shared" si="15"/>
        <v>97.298298471340729</v>
      </c>
      <c r="AN98" s="108">
        <f t="shared" si="15"/>
        <v>101.81390629889155</v>
      </c>
      <c r="AO98" s="108">
        <f t="shared" si="15"/>
        <v>99.53822797621558</v>
      </c>
      <c r="AP98" s="108">
        <f t="shared" si="15"/>
        <v>0</v>
      </c>
      <c r="AQ98" s="108">
        <f t="shared" si="15"/>
        <v>0</v>
      </c>
      <c r="AR98" s="108">
        <f t="shared" si="15"/>
        <v>45.236175679443036</v>
      </c>
      <c r="AS98" s="108">
        <f t="shared" si="15"/>
        <v>87.211361188689921</v>
      </c>
      <c r="AT98" s="108">
        <f t="shared" si="15"/>
        <v>83.946962772995761</v>
      </c>
      <c r="AU98" s="108">
        <f t="shared" si="15"/>
        <v>91.032435138354245</v>
      </c>
      <c r="AV98" s="108">
        <f t="shared" si="15"/>
        <v>104.40464563251093</v>
      </c>
      <c r="AW98" s="108">
        <f t="shared" si="15"/>
        <v>91.695053495178229</v>
      </c>
    </row>
    <row r="99" spans="1:49" x14ac:dyDescent="0.25">
      <c r="A99" t="s">
        <v>1772</v>
      </c>
      <c r="B99" s="108">
        <f>B83/B75*100</f>
        <v>86.371193302951482</v>
      </c>
      <c r="C99" s="108">
        <f t="shared" ref="C99:AW99" si="16">C83/C75*100</f>
        <v>9.7280575539568339</v>
      </c>
      <c r="D99" s="108">
        <f t="shared" si="16"/>
        <v>105.5771492865545</v>
      </c>
      <c r="E99" s="108">
        <f t="shared" si="16"/>
        <v>102.21803739442552</v>
      </c>
      <c r="F99" s="108">
        <f t="shared" si="16"/>
        <v>95.831251240699061</v>
      </c>
      <c r="G99" s="108">
        <f t="shared" si="16"/>
        <v>108.8660271978252</v>
      </c>
      <c r="H99" s="108">
        <f t="shared" si="16"/>
        <v>96.184736470850297</v>
      </c>
      <c r="I99" s="108">
        <f t="shared" si="16"/>
        <v>108.52442240327468</v>
      </c>
      <c r="J99" s="108">
        <f t="shared" si="16"/>
        <v>89.102617481333439</v>
      </c>
      <c r="K99" s="108">
        <f t="shared" si="16"/>
        <v>0</v>
      </c>
      <c r="L99" s="108">
        <f t="shared" si="16"/>
        <v>5.6488479737268209</v>
      </c>
      <c r="M99" s="108">
        <f t="shared" si="16"/>
        <v>59.400827216156792</v>
      </c>
      <c r="N99" s="108">
        <f t="shared" si="16"/>
        <v>77.239612415831843</v>
      </c>
      <c r="O99" s="108">
        <f t="shared" si="16"/>
        <v>83.651936984593988</v>
      </c>
      <c r="P99" s="108">
        <f t="shared" si="16"/>
        <v>105.52328989846089</v>
      </c>
      <c r="Q99" s="108">
        <f t="shared" si="16"/>
        <v>86.132053647164909</v>
      </c>
      <c r="R99" s="108">
        <f t="shared" si="16"/>
        <v>75.63150490687859</v>
      </c>
      <c r="S99" s="108">
        <f t="shared" si="16"/>
        <v>2.2140318201492635</v>
      </c>
      <c r="T99" s="108">
        <f t="shared" si="16"/>
        <v>52.154161934630174</v>
      </c>
      <c r="U99" s="108">
        <f t="shared" si="16"/>
        <v>93.087314866455969</v>
      </c>
      <c r="V99" s="108">
        <f t="shared" si="16"/>
        <v>52.458923013986634</v>
      </c>
      <c r="W99" s="108">
        <f t="shared" si="16"/>
        <v>89.848195760161545</v>
      </c>
      <c r="X99" s="108">
        <f t="shared" si="16"/>
        <v>98.728177210437394</v>
      </c>
      <c r="Y99" s="108">
        <f t="shared" si="16"/>
        <v>106.09015666788343</v>
      </c>
      <c r="Z99" s="108">
        <f t="shared" si="16"/>
        <v>91.638294160165501</v>
      </c>
      <c r="AA99" s="108">
        <f t="shared" si="16"/>
        <v>51.178554349996055</v>
      </c>
      <c r="AB99" s="108">
        <f t="shared" si="16"/>
        <v>53.162516390139238</v>
      </c>
      <c r="AC99" s="108">
        <f t="shared" si="16"/>
        <v>96.791420410131281</v>
      </c>
      <c r="AD99" s="108">
        <f t="shared" si="16"/>
        <v>56.249305838362154</v>
      </c>
      <c r="AE99" s="108">
        <f t="shared" si="16"/>
        <v>84.875219341002136</v>
      </c>
      <c r="AF99" s="108">
        <f t="shared" si="16"/>
        <v>106.38270717601144</v>
      </c>
      <c r="AG99" s="108">
        <f t="shared" si="16"/>
        <v>94.148259654081286</v>
      </c>
      <c r="AH99" s="108">
        <f t="shared" si="16"/>
        <v>105.13652108094018</v>
      </c>
      <c r="AI99" s="108">
        <f t="shared" si="16"/>
        <v>0</v>
      </c>
      <c r="AJ99" s="108">
        <f t="shared" si="16"/>
        <v>25.290873953675526</v>
      </c>
      <c r="AK99" s="108">
        <f t="shared" si="16"/>
        <v>83.64472324197169</v>
      </c>
      <c r="AL99" s="108">
        <f t="shared" si="16"/>
        <v>58.988706833250262</v>
      </c>
      <c r="AM99" s="108">
        <f t="shared" si="16"/>
        <v>88.001910471359395</v>
      </c>
      <c r="AN99" s="108">
        <f t="shared" si="16"/>
        <v>100.90119773266706</v>
      </c>
      <c r="AO99" s="108">
        <f t="shared" si="16"/>
        <v>87.243915803152788</v>
      </c>
      <c r="AP99" s="108">
        <f t="shared" si="16"/>
        <v>4.249949815032549</v>
      </c>
      <c r="AQ99" s="108">
        <f t="shared" si="16"/>
        <v>4.4876039521363955</v>
      </c>
      <c r="AR99" s="108">
        <f t="shared" si="16"/>
        <v>67.201285688259631</v>
      </c>
      <c r="AS99" s="108">
        <f t="shared" si="16"/>
        <v>96.340152022563728</v>
      </c>
      <c r="AT99" s="108">
        <f t="shared" si="16"/>
        <v>91.638498575218634</v>
      </c>
      <c r="AU99" s="108">
        <f t="shared" si="16"/>
        <v>90.552059846934839</v>
      </c>
      <c r="AV99" s="108">
        <f t="shared" si="16"/>
        <v>91.201163734629276</v>
      </c>
      <c r="AW99" s="108">
        <f t="shared" si="16"/>
        <v>104.6924262498986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Ethalfluralin</v>
      </c>
      <c r="D100" s="7" t="str">
        <f t="shared" ref="D100:AW100" si="17">D89</f>
        <v>Ethalfluralin</v>
      </c>
      <c r="E100" s="7" t="str">
        <f t="shared" si="17"/>
        <v>Ethalfluralin</v>
      </c>
      <c r="F100" s="7" t="str">
        <f t="shared" si="17"/>
        <v>Ethalfluralin</v>
      </c>
      <c r="G100" s="7" t="str">
        <f t="shared" si="17"/>
        <v>Ethalfluralin</v>
      </c>
      <c r="H100" s="7" t="str">
        <f t="shared" si="17"/>
        <v>Ethalfluralin</v>
      </c>
      <c r="I100" s="7" t="str">
        <f t="shared" si="17"/>
        <v>Ethalfluralin</v>
      </c>
      <c r="J100" s="7" t="str">
        <f t="shared" si="17"/>
        <v>DMSO</v>
      </c>
      <c r="K100" s="7" t="str">
        <f>K89</f>
        <v>SSR504734</v>
      </c>
      <c r="L100" s="7" t="str">
        <f t="shared" si="17"/>
        <v>SSR504734</v>
      </c>
      <c r="M100" s="7" t="str">
        <f t="shared" si="17"/>
        <v>SSR504734</v>
      </c>
      <c r="N100" s="7" t="str">
        <f t="shared" si="17"/>
        <v>SSR504734</v>
      </c>
      <c r="O100" s="7" t="str">
        <f t="shared" si="17"/>
        <v>SSR504734</v>
      </c>
      <c r="P100" s="7" t="str">
        <f t="shared" si="17"/>
        <v>SSR504734</v>
      </c>
      <c r="Q100" s="7" t="str">
        <f t="shared" si="17"/>
        <v>SSR504734</v>
      </c>
      <c r="R100" s="7" t="str">
        <f t="shared" si="17"/>
        <v>DMSO</v>
      </c>
      <c r="S100" s="7" t="str">
        <f t="shared" si="17"/>
        <v>2-tert-Butylphenol</v>
      </c>
      <c r="T100" s="7" t="str">
        <f t="shared" si="17"/>
        <v>2-tert-Butylphenol</v>
      </c>
      <c r="U100" s="7" t="str">
        <f t="shared" si="17"/>
        <v>2-tert-Butylphenol</v>
      </c>
      <c r="V100" s="7" t="str">
        <f t="shared" si="17"/>
        <v>2-tert-Butylphenol</v>
      </c>
      <c r="W100" s="7" t="str">
        <f t="shared" si="17"/>
        <v>2-tert-Butylphenol</v>
      </c>
      <c r="X100" s="7" t="str">
        <f t="shared" si="17"/>
        <v>2-tert-Butylphenol</v>
      </c>
      <c r="Y100" s="7" t="str">
        <f t="shared" si="17"/>
        <v>2-tert-Butylphenol</v>
      </c>
      <c r="Z100" s="7" t="str">
        <f t="shared" si="17"/>
        <v>BIC</v>
      </c>
      <c r="AA100" s="7" t="str">
        <f t="shared" si="17"/>
        <v>Phenolphthalein</v>
      </c>
      <c r="AB100" s="7" t="str">
        <f t="shared" si="17"/>
        <v>Phenolphthalein</v>
      </c>
      <c r="AC100" s="7" t="str">
        <f t="shared" si="17"/>
        <v>Phenolphthalein</v>
      </c>
      <c r="AD100" s="7" t="str">
        <f t="shared" si="17"/>
        <v>Phenolphthalein</v>
      </c>
      <c r="AE100" s="7" t="str">
        <f t="shared" si="17"/>
        <v>Phenolphthalein</v>
      </c>
      <c r="AF100" s="7" t="str">
        <f t="shared" si="17"/>
        <v>Phenolphthalein</v>
      </c>
      <c r="AG100" s="7" t="str">
        <f t="shared" si="17"/>
        <v>Phenolphthalein</v>
      </c>
      <c r="AH100" s="7" t="str">
        <f t="shared" si="17"/>
        <v>BIC</v>
      </c>
      <c r="AI100" s="7" t="str">
        <f t="shared" si="17"/>
        <v>4-Nonylphenol, branched</v>
      </c>
      <c r="AJ100" s="7" t="str">
        <f t="shared" si="17"/>
        <v>4-Nonylphenol, branched</v>
      </c>
      <c r="AK100" s="7" t="str">
        <f t="shared" si="17"/>
        <v>4-Nonylphenol, branched</v>
      </c>
      <c r="AL100" s="7" t="str">
        <f t="shared" si="17"/>
        <v>4-Nonylphenol, branched</v>
      </c>
      <c r="AM100" s="7" t="str">
        <f t="shared" si="17"/>
        <v>4-Nonylphenol, branched</v>
      </c>
      <c r="AN100" s="7" t="str">
        <f t="shared" si="17"/>
        <v>4-Nonylphenol, branched</v>
      </c>
      <c r="AO100" s="7" t="str">
        <f t="shared" si="17"/>
        <v>4-Nonylphenol, branched</v>
      </c>
      <c r="AP100" s="7" t="str">
        <f t="shared" si="17"/>
        <v>Lysis</v>
      </c>
      <c r="AQ100" s="7" t="str">
        <f t="shared" si="17"/>
        <v>Hexythiazox</v>
      </c>
      <c r="AR100" s="7" t="str">
        <f t="shared" si="17"/>
        <v>Hexythiazox</v>
      </c>
      <c r="AS100" s="7" t="str">
        <f t="shared" si="17"/>
        <v>Hexythiazox</v>
      </c>
      <c r="AT100" s="7" t="str">
        <f t="shared" si="17"/>
        <v>Hexythiazox</v>
      </c>
      <c r="AU100" s="7" t="str">
        <f t="shared" si="17"/>
        <v>Hexythiazox</v>
      </c>
      <c r="AV100" s="7" t="str">
        <f t="shared" si="17"/>
        <v>Hexythiazox</v>
      </c>
      <c r="AW100" s="7" t="str">
        <f t="shared" si="17"/>
        <v>Hexythiazox</v>
      </c>
    </row>
    <row r="101" spans="1:49" s="7" customFormat="1" x14ac:dyDescent="0.25">
      <c r="A101" s="7" t="s">
        <v>1773</v>
      </c>
      <c r="B101" s="176" t="s">
        <v>1786</v>
      </c>
      <c r="C101" s="176" t="s">
        <v>1785</v>
      </c>
      <c r="D101" s="176" t="s">
        <v>1779</v>
      </c>
      <c r="E101" s="176" t="s">
        <v>1803</v>
      </c>
      <c r="F101" s="176" t="s">
        <v>1804</v>
      </c>
      <c r="G101" s="176" t="s">
        <v>1805</v>
      </c>
      <c r="H101" s="176" t="s">
        <v>1802</v>
      </c>
      <c r="I101" s="176" t="s">
        <v>1899</v>
      </c>
      <c r="J101" s="176" t="s">
        <v>1786</v>
      </c>
      <c r="K101" s="176" t="s">
        <v>1785</v>
      </c>
      <c r="L101" s="176" t="s">
        <v>1779</v>
      </c>
      <c r="M101" s="176" t="s">
        <v>1803</v>
      </c>
      <c r="N101" s="176" t="s">
        <v>1804</v>
      </c>
      <c r="O101" s="176" t="s">
        <v>1805</v>
      </c>
      <c r="P101" s="176" t="s">
        <v>1802</v>
      </c>
      <c r="Q101" s="176" t="s">
        <v>1899</v>
      </c>
      <c r="R101" s="176" t="s">
        <v>1786</v>
      </c>
      <c r="S101" s="176" t="s">
        <v>1785</v>
      </c>
      <c r="T101" s="176" t="s">
        <v>1779</v>
      </c>
      <c r="U101" s="176" t="s">
        <v>1803</v>
      </c>
      <c r="V101" s="176" t="s">
        <v>1804</v>
      </c>
      <c r="W101" s="176" t="s">
        <v>1805</v>
      </c>
      <c r="X101" s="176" t="s">
        <v>1802</v>
      </c>
      <c r="Y101" s="176" t="s">
        <v>1899</v>
      </c>
      <c r="Z101" s="176" t="s">
        <v>2035</v>
      </c>
      <c r="AA101" s="176" t="s">
        <v>1785</v>
      </c>
      <c r="AB101" s="176" t="s">
        <v>1779</v>
      </c>
      <c r="AC101" s="176" t="s">
        <v>1803</v>
      </c>
      <c r="AD101" s="176" t="s">
        <v>1804</v>
      </c>
      <c r="AE101" s="176" t="s">
        <v>1805</v>
      </c>
      <c r="AF101" s="176" t="s">
        <v>1802</v>
      </c>
      <c r="AG101" s="176" t="s">
        <v>1899</v>
      </c>
      <c r="AH101" s="176" t="s">
        <v>2035</v>
      </c>
      <c r="AI101" s="176" t="s">
        <v>1785</v>
      </c>
      <c r="AJ101" s="176" t="s">
        <v>1779</v>
      </c>
      <c r="AK101" s="176" t="s">
        <v>1803</v>
      </c>
      <c r="AL101" s="176" t="s">
        <v>1804</v>
      </c>
      <c r="AM101" s="176" t="s">
        <v>1805</v>
      </c>
      <c r="AN101" s="176" t="s">
        <v>1802</v>
      </c>
      <c r="AO101" s="176" t="s">
        <v>1899</v>
      </c>
      <c r="AP101" s="176" t="s">
        <v>1786</v>
      </c>
      <c r="AQ101" s="176" t="s">
        <v>1785</v>
      </c>
      <c r="AR101" s="176" t="s">
        <v>1779</v>
      </c>
      <c r="AS101" s="176" t="s">
        <v>1803</v>
      </c>
      <c r="AT101" s="176" t="s">
        <v>1804</v>
      </c>
      <c r="AU101" s="176" t="s">
        <v>1805</v>
      </c>
      <c r="AV101" s="176" t="s">
        <v>1802</v>
      </c>
      <c r="AW101" s="176" t="s">
        <v>1899</v>
      </c>
    </row>
    <row r="102" spans="1:49" x14ac:dyDescent="0.25">
      <c r="A102" t="s">
        <v>1773</v>
      </c>
      <c r="B102" s="108">
        <f>AVERAGE(B97:B99)</f>
        <v>96.247694396304937</v>
      </c>
      <c r="C102" s="108">
        <f t="shared" ref="C102:AV102" si="18">AVERAGE(C97:C99)</f>
        <v>6.3133432300703189</v>
      </c>
      <c r="D102" s="108">
        <f t="shared" si="18"/>
        <v>109.1451313505609</v>
      </c>
      <c r="E102" s="108">
        <f t="shared" si="18"/>
        <v>92.390929209351995</v>
      </c>
      <c r="F102" s="108">
        <f t="shared" si="18"/>
        <v>92.659253960629826</v>
      </c>
      <c r="G102" s="108">
        <f t="shared" si="18"/>
        <v>104.88377241106379</v>
      </c>
      <c r="H102" s="108">
        <f t="shared" si="18"/>
        <v>93.210441995122778</v>
      </c>
      <c r="I102" s="108">
        <f t="shared" si="18"/>
        <v>110.53839604944274</v>
      </c>
      <c r="J102" s="108">
        <f t="shared" si="18"/>
        <v>83.631778594560572</v>
      </c>
      <c r="K102" s="108">
        <f t="shared" si="18"/>
        <v>0</v>
      </c>
      <c r="L102" s="108">
        <f t="shared" si="18"/>
        <v>5.5074871199730362</v>
      </c>
      <c r="M102" s="108">
        <f t="shared" si="18"/>
        <v>53.328641406020637</v>
      </c>
      <c r="N102" s="108" t="e">
        <f t="shared" si="18"/>
        <v>#DIV/0!</v>
      </c>
      <c r="O102" s="108">
        <f t="shared" si="18"/>
        <v>85.196486989205766</v>
      </c>
      <c r="P102" s="108">
        <f t="shared" si="18"/>
        <v>87.175760939619295</v>
      </c>
      <c r="Q102" s="108">
        <f t="shared" si="18"/>
        <v>90.363466757697111</v>
      </c>
      <c r="R102" s="108">
        <f t="shared" si="18"/>
        <v>67.276960925839589</v>
      </c>
      <c r="S102" s="108">
        <f t="shared" si="18"/>
        <v>0.73801060671642116</v>
      </c>
      <c r="T102" s="108">
        <f t="shared" si="18"/>
        <v>47.574692824624371</v>
      </c>
      <c r="U102" s="108">
        <f t="shared" si="18"/>
        <v>52.249979786208591</v>
      </c>
      <c r="V102" s="108">
        <f t="shared" si="18"/>
        <v>59.017401603648743</v>
      </c>
      <c r="W102" s="108">
        <f t="shared" si="18"/>
        <v>92.816425879976507</v>
      </c>
      <c r="X102" s="108">
        <f t="shared" si="18"/>
        <v>61.896654082312544</v>
      </c>
      <c r="Y102" s="108">
        <f t="shared" si="18"/>
        <v>88.083537267923774</v>
      </c>
      <c r="Z102" s="108">
        <f t="shared" si="18"/>
        <v>114.43863501530666</v>
      </c>
      <c r="AA102" s="108">
        <f t="shared" si="18"/>
        <v>30.775441685921635</v>
      </c>
      <c r="AB102" s="108">
        <f t="shared" si="18"/>
        <v>69.526562859878823</v>
      </c>
      <c r="AC102" s="108">
        <f t="shared" si="18"/>
        <v>74.421564612341157</v>
      </c>
      <c r="AD102" s="108">
        <f t="shared" si="18"/>
        <v>70.560976588026733</v>
      </c>
      <c r="AE102" s="108">
        <f t="shared" si="18"/>
        <v>72.955974380485429</v>
      </c>
      <c r="AF102" s="108">
        <f t="shared" si="18"/>
        <v>97.623694903749438</v>
      </c>
      <c r="AG102" s="108">
        <f t="shared" si="18"/>
        <v>82.887985226099872</v>
      </c>
      <c r="AH102" s="108">
        <f t="shared" si="18"/>
        <v>135.4406360410276</v>
      </c>
      <c r="AI102" s="108">
        <f t="shared" si="18"/>
        <v>0</v>
      </c>
      <c r="AJ102" s="108">
        <f t="shared" si="18"/>
        <v>22.381066213802857</v>
      </c>
      <c r="AK102" s="108">
        <f t="shared" si="18"/>
        <v>76.355671385489671</v>
      </c>
      <c r="AL102" s="108">
        <f t="shared" si="18"/>
        <v>68.653905744949682</v>
      </c>
      <c r="AM102" s="108">
        <f t="shared" si="18"/>
        <v>78.811247902955671</v>
      </c>
      <c r="AN102" s="108">
        <f t="shared" si="18"/>
        <v>99.073682102200351</v>
      </c>
      <c r="AO102" s="108">
        <f t="shared" si="18"/>
        <v>92.204741911700182</v>
      </c>
      <c r="AP102" s="108">
        <f t="shared" si="18"/>
        <v>1.4166499383441831</v>
      </c>
      <c r="AQ102" s="108">
        <f t="shared" si="18"/>
        <v>1.4958679840454652</v>
      </c>
      <c r="AR102" s="108">
        <f t="shared" si="18"/>
        <v>56.788869998107295</v>
      </c>
      <c r="AS102" s="108">
        <f t="shared" si="18"/>
        <v>87.077309527033847</v>
      </c>
      <c r="AT102" s="108">
        <f t="shared" si="18"/>
        <v>88.121998322493468</v>
      </c>
      <c r="AU102" s="108">
        <f t="shared" si="18"/>
        <v>90.370663936307736</v>
      </c>
      <c r="AV102" s="108">
        <f t="shared" si="18"/>
        <v>95.317577667486532</v>
      </c>
      <c r="AW102" s="108">
        <f>AVERAGE(AW97,AW99)</f>
        <v>100.09236312597642</v>
      </c>
    </row>
    <row r="103" spans="1:49" x14ac:dyDescent="0.25">
      <c r="A103" t="s">
        <v>1774</v>
      </c>
      <c r="B103" s="108">
        <f>STDEV(B97:B99)</f>
        <v>22.076567827529431</v>
      </c>
      <c r="C103" s="108">
        <f t="shared" ref="C103:AV103" si="19">STDEV(C97:C99)</f>
        <v>5.4736014739015637</v>
      </c>
      <c r="D103" s="108">
        <f t="shared" si="19"/>
        <v>27.915563999146855</v>
      </c>
      <c r="E103" s="108">
        <f t="shared" si="19"/>
        <v>10.304786836620586</v>
      </c>
      <c r="F103" s="108">
        <f t="shared" si="19"/>
        <v>4.3211618487518271</v>
      </c>
      <c r="G103" s="108">
        <f t="shared" si="19"/>
        <v>12.202196203603464</v>
      </c>
      <c r="H103" s="108">
        <f t="shared" si="19"/>
        <v>3.3778844584445507</v>
      </c>
      <c r="I103" s="108">
        <f t="shared" si="19"/>
        <v>21.440388454068732</v>
      </c>
      <c r="J103" s="108">
        <f t="shared" si="19"/>
        <v>4.7379044421979248</v>
      </c>
      <c r="K103" s="108">
        <f t="shared" si="19"/>
        <v>0</v>
      </c>
      <c r="L103" s="108">
        <f t="shared" si="19"/>
        <v>5.4381848245830637</v>
      </c>
      <c r="M103" s="108">
        <f t="shared" si="19"/>
        <v>11.162240738762812</v>
      </c>
      <c r="N103" s="108" t="e">
        <f t="shared" si="19"/>
        <v>#DIV/0!</v>
      </c>
      <c r="O103" s="108">
        <f t="shared" si="19"/>
        <v>6.2579910770669702</v>
      </c>
      <c r="P103" s="108">
        <f t="shared" si="19"/>
        <v>17.364257810291875</v>
      </c>
      <c r="Q103" s="108">
        <f t="shared" si="19"/>
        <v>9.0943253676315052</v>
      </c>
      <c r="R103" s="108">
        <f t="shared" si="19"/>
        <v>14.721353848393081</v>
      </c>
      <c r="S103" s="108">
        <f t="shared" si="19"/>
        <v>1.2782718673575744</v>
      </c>
      <c r="T103" s="108">
        <f t="shared" si="19"/>
        <v>12.790951960950856</v>
      </c>
      <c r="U103" s="108">
        <f t="shared" si="19"/>
        <v>35.373955842841276</v>
      </c>
      <c r="V103" s="108">
        <f t="shared" si="19"/>
        <v>34.952274188567337</v>
      </c>
      <c r="W103" s="108">
        <f t="shared" si="19"/>
        <v>5.4497573679775746</v>
      </c>
      <c r="X103" s="108">
        <f t="shared" si="19"/>
        <v>31.976903577325661</v>
      </c>
      <c r="Y103" s="108">
        <f t="shared" si="19"/>
        <v>15.65017379245017</v>
      </c>
      <c r="Z103" s="108">
        <f t="shared" si="19"/>
        <v>19.745703313185228</v>
      </c>
      <c r="AA103" s="108">
        <f t="shared" si="19"/>
        <v>25.62528375493585</v>
      </c>
      <c r="AB103" s="108">
        <f t="shared" si="19"/>
        <v>23.281582487137193</v>
      </c>
      <c r="AC103" s="108">
        <f t="shared" si="19"/>
        <v>30.647330473675385</v>
      </c>
      <c r="AD103" s="108">
        <f t="shared" si="19"/>
        <v>27.66700759595312</v>
      </c>
      <c r="AE103" s="108">
        <f t="shared" si="19"/>
        <v>34.015487706867482</v>
      </c>
      <c r="AF103" s="108">
        <f t="shared" si="19"/>
        <v>7.5883242135143751</v>
      </c>
      <c r="AG103" s="108">
        <f t="shared" si="19"/>
        <v>18.397451125131234</v>
      </c>
      <c r="AH103" s="108">
        <f t="shared" si="19"/>
        <v>33.711248142284305</v>
      </c>
      <c r="AI103" s="108">
        <f t="shared" si="19"/>
        <v>0</v>
      </c>
      <c r="AJ103" s="108">
        <f t="shared" si="19"/>
        <v>2.9207997047000474</v>
      </c>
      <c r="AK103" s="108">
        <f t="shared" si="19"/>
        <v>7.076086970926065</v>
      </c>
      <c r="AL103" s="108">
        <f t="shared" si="19"/>
        <v>17.562795376370779</v>
      </c>
      <c r="AM103" s="108">
        <f t="shared" si="19"/>
        <v>24.416133207846915</v>
      </c>
      <c r="AN103" s="108">
        <f t="shared" si="19"/>
        <v>3.982015140374068</v>
      </c>
      <c r="AO103" s="108">
        <f t="shared" si="19"/>
        <v>6.4814862803349813</v>
      </c>
      <c r="AP103" s="108">
        <f t="shared" si="19"/>
        <v>2.4537096697514422</v>
      </c>
      <c r="AQ103" s="108">
        <f t="shared" si="19"/>
        <v>2.5909193497823764</v>
      </c>
      <c r="AR103" s="108">
        <f t="shared" si="19"/>
        <v>11.026862243532186</v>
      </c>
      <c r="AS103" s="108">
        <f t="shared" si="19"/>
        <v>9.3305905693675886</v>
      </c>
      <c r="AT103" s="108">
        <f t="shared" si="19"/>
        <v>3.887824880577897</v>
      </c>
      <c r="AU103" s="108">
        <f t="shared" si="19"/>
        <v>0.76869251984932219</v>
      </c>
      <c r="AV103" s="108">
        <f t="shared" si="19"/>
        <v>7.8812140363999044</v>
      </c>
      <c r="AW103" s="108">
        <f>STDEV(AW97,AW99)</f>
        <v>6.5054716576230991</v>
      </c>
    </row>
    <row r="104" spans="1:49" x14ac:dyDescent="0.25">
      <c r="A104" t="s">
        <v>1775</v>
      </c>
      <c r="B104" s="108">
        <f>STDEV(B97:B99)/SQRT(3)</f>
        <v>12.74591237800715</v>
      </c>
      <c r="C104" s="108">
        <f t="shared" ref="C104:AV104" si="20">STDEV(C97:C99)/SQRT(3)</f>
        <v>3.1601852843938003</v>
      </c>
      <c r="D104" s="108">
        <f t="shared" si="20"/>
        <v>16.117058389487664</v>
      </c>
      <c r="E104" s="108">
        <f t="shared" si="20"/>
        <v>5.9494714540646081</v>
      </c>
      <c r="F104" s="108">
        <f t="shared" si="20"/>
        <v>2.4948239565888084</v>
      </c>
      <c r="G104" s="108">
        <f t="shared" si="20"/>
        <v>7.0449412628550894</v>
      </c>
      <c r="H104" s="108">
        <f t="shared" si="20"/>
        <v>1.9502225013744148</v>
      </c>
      <c r="I104" s="108">
        <f t="shared" si="20"/>
        <v>12.378614045486726</v>
      </c>
      <c r="J104" s="108">
        <f t="shared" si="20"/>
        <v>2.7354304050976959</v>
      </c>
      <c r="K104" s="108">
        <f t="shared" si="20"/>
        <v>0</v>
      </c>
      <c r="L104" s="108">
        <f t="shared" si="20"/>
        <v>3.1397374723759697</v>
      </c>
      <c r="M104" s="108">
        <f t="shared" si="20"/>
        <v>6.4445226952841166</v>
      </c>
      <c r="N104" s="108" t="e">
        <f t="shared" si="20"/>
        <v>#DIV/0!</v>
      </c>
      <c r="O104" s="108">
        <f t="shared" si="20"/>
        <v>3.6130528329308915</v>
      </c>
      <c r="P104" s="108">
        <f t="shared" si="20"/>
        <v>10.025258921050076</v>
      </c>
      <c r="Q104" s="108">
        <f t="shared" si="20"/>
        <v>5.2506111991000921</v>
      </c>
      <c r="R104" s="108">
        <f t="shared" si="20"/>
        <v>8.4993776072054796</v>
      </c>
      <c r="S104" s="108">
        <f t="shared" si="20"/>
        <v>0.73801060671642116</v>
      </c>
      <c r="T104" s="108">
        <f t="shared" si="20"/>
        <v>7.384859557846549</v>
      </c>
      <c r="U104" s="108">
        <f t="shared" si="20"/>
        <v>20.423162928166349</v>
      </c>
      <c r="V104" s="108">
        <f t="shared" si="20"/>
        <v>20.179704911558961</v>
      </c>
      <c r="W104" s="108">
        <f t="shared" si="20"/>
        <v>3.1464188834199991</v>
      </c>
      <c r="X104" s="108">
        <f t="shared" si="20"/>
        <v>18.461873888219678</v>
      </c>
      <c r="Y104" s="108">
        <f t="shared" si="20"/>
        <v>9.0356320519355329</v>
      </c>
      <c r="Z104" s="108">
        <f t="shared" si="20"/>
        <v>11.400187123205978</v>
      </c>
      <c r="AA104" s="108">
        <f t="shared" si="20"/>
        <v>14.794764473972759</v>
      </c>
      <c r="AB104" s="108">
        <f t="shared" si="20"/>
        <v>13.441627916109136</v>
      </c>
      <c r="AC104" s="108">
        <f t="shared" si="20"/>
        <v>17.694244498919904</v>
      </c>
      <c r="AD104" s="108">
        <f t="shared" si="20"/>
        <v>15.973554283194956</v>
      </c>
      <c r="AE104" s="108">
        <f t="shared" si="20"/>
        <v>19.638850984176347</v>
      </c>
      <c r="AF104" s="108">
        <f t="shared" si="20"/>
        <v>4.3811210273706802</v>
      </c>
      <c r="AG104" s="108">
        <f t="shared" si="20"/>
        <v>10.621773359497501</v>
      </c>
      <c r="AH104" s="108">
        <f t="shared" si="20"/>
        <v>19.463198189666116</v>
      </c>
      <c r="AI104" s="108">
        <f t="shared" si="20"/>
        <v>0</v>
      </c>
      <c r="AJ104" s="108">
        <f t="shared" si="20"/>
        <v>1.6863244957575518</v>
      </c>
      <c r="AK104" s="108">
        <f t="shared" si="20"/>
        <v>4.0853807174733676</v>
      </c>
      <c r="AL104" s="108">
        <f t="shared" si="20"/>
        <v>10.139884638269985</v>
      </c>
      <c r="AM104" s="108">
        <f t="shared" si="20"/>
        <v>14.096661080120178</v>
      </c>
      <c r="AN104" s="108">
        <f t="shared" si="20"/>
        <v>2.2990175132121338</v>
      </c>
      <c r="AO104" s="108">
        <f t="shared" si="20"/>
        <v>3.742087848700268</v>
      </c>
      <c r="AP104" s="108">
        <f t="shared" si="20"/>
        <v>1.4166499383441831</v>
      </c>
      <c r="AQ104" s="108">
        <f t="shared" si="20"/>
        <v>1.4958679840454652</v>
      </c>
      <c r="AR104" s="108">
        <f t="shared" si="20"/>
        <v>6.366361884620229</v>
      </c>
      <c r="AS104" s="108">
        <f t="shared" si="20"/>
        <v>5.3870189769225609</v>
      </c>
      <c r="AT104" s="108">
        <f t="shared" si="20"/>
        <v>2.2446367413637738</v>
      </c>
      <c r="AU104" s="108">
        <f t="shared" si="20"/>
        <v>0.44380483325905795</v>
      </c>
      <c r="AV104" s="108">
        <f t="shared" si="20"/>
        <v>4.5502210454565422</v>
      </c>
      <c r="AW104" s="108">
        <f>STDEV(AW97,AW99)/SQRT(2)</f>
        <v>4.6000631239221832</v>
      </c>
    </row>
    <row r="106" spans="1:49" x14ac:dyDescent="0.25">
      <c r="A106" t="s">
        <v>1773</v>
      </c>
      <c r="B106" s="165">
        <f>AVERAGE(B97:B99,J97:J99,R97:R99,)</f>
        <v>74.146930175011533</v>
      </c>
    </row>
    <row r="107" spans="1:49" x14ac:dyDescent="0.25">
      <c r="A107" t="s">
        <v>1774</v>
      </c>
      <c r="B107" s="165">
        <f>STDEV(B97:B99,J97:J99,R97:R99)</f>
        <v>18.435788834707974</v>
      </c>
    </row>
    <row r="108" spans="1:49" x14ac:dyDescent="0.25">
      <c r="A108" t="s">
        <v>1775</v>
      </c>
      <c r="B108" s="165">
        <f>STDEV(B97:B99,J97:J99,R97:R99)/SQRT(3)</f>
        <v>10.643907646441747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78" t="s">
        <v>1644</v>
      </c>
      <c r="C112" s="223" t="str">
        <f>D23</f>
        <v>TX000842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78" t="s">
        <v>1807</v>
      </c>
      <c r="K112" s="178" t="s">
        <v>1807</v>
      </c>
      <c r="L112" s="178" t="s">
        <v>1807</v>
      </c>
      <c r="M112" s="178" t="s">
        <v>1807</v>
      </c>
    </row>
    <row r="113" spans="1:29" x14ac:dyDescent="0.25">
      <c r="A113" s="6" t="s">
        <v>1659</v>
      </c>
      <c r="B113" s="178" t="s">
        <v>1644</v>
      </c>
      <c r="C113" s="223" t="str">
        <f t="shared" ref="C113:C117" si="21">D24</f>
        <v>TX006223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78" t="s">
        <v>1807</v>
      </c>
      <c r="K113" s="178" t="s">
        <v>1807</v>
      </c>
      <c r="L113" s="178" t="s">
        <v>1807</v>
      </c>
      <c r="M113" s="178" t="s">
        <v>1807</v>
      </c>
    </row>
    <row r="114" spans="1:29" x14ac:dyDescent="0.25">
      <c r="A114" s="6" t="s">
        <v>1660</v>
      </c>
      <c r="B114" s="178" t="s">
        <v>1644</v>
      </c>
      <c r="C114" s="223" t="str">
        <f t="shared" si="21"/>
        <v>TX001346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78" t="s">
        <v>1807</v>
      </c>
      <c r="K114" s="178" t="s">
        <v>1807</v>
      </c>
      <c r="L114" s="178" t="s">
        <v>1807</v>
      </c>
      <c r="M114" s="178" t="s">
        <v>1807</v>
      </c>
    </row>
    <row r="115" spans="1:29" x14ac:dyDescent="0.25">
      <c r="A115" s="6" t="s">
        <v>1661</v>
      </c>
      <c r="B115" s="178" t="s">
        <v>1686</v>
      </c>
      <c r="C115" s="223" t="str">
        <f t="shared" si="21"/>
        <v>TX006959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78" t="s">
        <v>1807</v>
      </c>
      <c r="K115" s="178" t="s">
        <v>1807</v>
      </c>
      <c r="L115" s="178" t="s">
        <v>1807</v>
      </c>
      <c r="M115" s="178" t="s">
        <v>1807</v>
      </c>
    </row>
    <row r="116" spans="1:29" x14ac:dyDescent="0.25">
      <c r="A116" s="6" t="s">
        <v>1662</v>
      </c>
      <c r="B116" s="178" t="s">
        <v>1686</v>
      </c>
      <c r="C116" s="223" t="str">
        <f t="shared" si="21"/>
        <v>TX009711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78" t="s">
        <v>1807</v>
      </c>
      <c r="K116" s="178" t="s">
        <v>1807</v>
      </c>
      <c r="L116" s="178" t="s">
        <v>1807</v>
      </c>
      <c r="M116" s="178" t="s">
        <v>1807</v>
      </c>
    </row>
    <row r="117" spans="1:29" x14ac:dyDescent="0.25">
      <c r="A117" s="6" t="s">
        <v>1663</v>
      </c>
      <c r="B117" s="178" t="s">
        <v>1687</v>
      </c>
      <c r="C117" s="223" t="str">
        <f t="shared" si="21"/>
        <v>TX016394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78" t="s">
        <v>1807</v>
      </c>
      <c r="K117" s="178" t="s">
        <v>1807</v>
      </c>
      <c r="L117" s="178" t="s">
        <v>1807</v>
      </c>
      <c r="M117" s="178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78" t="s">
        <v>1807</v>
      </c>
      <c r="G118" s="178" t="s">
        <v>1807</v>
      </c>
      <c r="H118" s="178" t="s">
        <v>1807</v>
      </c>
      <c r="I118" s="178" t="s">
        <v>1807</v>
      </c>
      <c r="J118" s="178" t="s">
        <v>1807</v>
      </c>
      <c r="K118" s="178" t="s">
        <v>1807</v>
      </c>
      <c r="L118" s="178" t="s">
        <v>1807</v>
      </c>
      <c r="M118" s="178" t="s">
        <v>1807</v>
      </c>
    </row>
    <row r="119" spans="1:29" x14ac:dyDescent="0.25">
      <c r="A119" s="6" t="s">
        <v>1665</v>
      </c>
      <c r="B119" s="178" t="s">
        <v>1807</v>
      </c>
      <c r="C119" s="178" t="s">
        <v>1807</v>
      </c>
      <c r="D119" s="178" t="s">
        <v>1807</v>
      </c>
      <c r="E119" s="178" t="s">
        <v>1807</v>
      </c>
      <c r="F119" s="178" t="s">
        <v>1807</v>
      </c>
      <c r="G119" s="178" t="s">
        <v>1807</v>
      </c>
      <c r="H119" s="178" t="s">
        <v>1807</v>
      </c>
      <c r="I119" s="178" t="s">
        <v>1807</v>
      </c>
      <c r="J119" s="178" t="s">
        <v>1807</v>
      </c>
      <c r="K119" s="178" t="s">
        <v>1807</v>
      </c>
      <c r="L119" s="178" t="s">
        <v>1807</v>
      </c>
      <c r="M119" s="178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1130-17</v>
      </c>
      <c r="U122" t="s">
        <v>1791</v>
      </c>
    </row>
    <row r="123" spans="1:29" x14ac:dyDescent="0.25">
      <c r="A123" s="41" t="s">
        <v>1789</v>
      </c>
      <c r="K123" t="s">
        <v>1788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0.14829999999999999</v>
      </c>
      <c r="C126" s="106">
        <v>0.1328</v>
      </c>
      <c r="D126" s="106">
        <v>0.13450000000000001</v>
      </c>
      <c r="E126" s="106">
        <v>0.1331</v>
      </c>
      <c r="F126" s="106">
        <v>0.13020000000000001</v>
      </c>
      <c r="G126" s="106">
        <v>0.12809999999999999</v>
      </c>
      <c r="H126" s="106">
        <v>0.1338</v>
      </c>
      <c r="I126" s="106">
        <v>0.12709999999999999</v>
      </c>
      <c r="K126" t="s">
        <v>1658</v>
      </c>
      <c r="L126" s="106">
        <f t="shared" ref="L126:S131" si="22">B126-$G$132</f>
        <v>7.279999999999999E-2</v>
      </c>
      <c r="M126" s="106">
        <f t="shared" si="22"/>
        <v>5.7300000000000004E-2</v>
      </c>
      <c r="N126" s="106">
        <f t="shared" si="22"/>
        <v>5.9000000000000011E-2</v>
      </c>
      <c r="O126" s="106">
        <f t="shared" si="22"/>
        <v>5.7599999999999998E-2</v>
      </c>
      <c r="P126" s="106">
        <f t="shared" si="22"/>
        <v>5.4700000000000013E-2</v>
      </c>
      <c r="Q126" s="106">
        <f t="shared" si="22"/>
        <v>5.2599999999999994E-2</v>
      </c>
      <c r="R126" s="106">
        <f t="shared" si="22"/>
        <v>5.8300000000000005E-2</v>
      </c>
      <c r="S126" s="106">
        <f t="shared" si="22"/>
        <v>5.1599999999999993E-2</v>
      </c>
      <c r="U126" s="62" t="s">
        <v>1658</v>
      </c>
      <c r="V126" s="107">
        <f>L126/$L$131*100</f>
        <v>5.9114900527811605</v>
      </c>
      <c r="W126" s="107">
        <f t="shared" ref="W126:AC131" si="23">M126/$L$131*100</f>
        <v>4.6528623629719856</v>
      </c>
      <c r="X126" s="107">
        <f t="shared" si="23"/>
        <v>4.7909053999187989</v>
      </c>
      <c r="Y126" s="107">
        <f t="shared" si="23"/>
        <v>4.677222898903775</v>
      </c>
      <c r="Z126" s="107">
        <f t="shared" si="23"/>
        <v>4.4417377182298017</v>
      </c>
      <c r="AA126" s="107">
        <f t="shared" si="23"/>
        <v>4.2712139667072675</v>
      </c>
      <c r="AB126" s="107">
        <f t="shared" si="23"/>
        <v>4.7340641494112869</v>
      </c>
      <c r="AC126" s="107">
        <f t="shared" si="23"/>
        <v>4.1900121802679653</v>
      </c>
    </row>
    <row r="127" spans="1:29" x14ac:dyDescent="0.25">
      <c r="A127" t="s">
        <v>1659</v>
      </c>
      <c r="B127" s="106">
        <v>0.19409999999999999</v>
      </c>
      <c r="C127" s="106">
        <v>0.2072</v>
      </c>
      <c r="D127" s="106">
        <v>0.1636</v>
      </c>
      <c r="E127" s="106">
        <v>0.16239999999999999</v>
      </c>
      <c r="F127" s="106">
        <v>0.15770000000000001</v>
      </c>
      <c r="G127" s="106">
        <v>0.15640000000000001</v>
      </c>
      <c r="H127" s="106">
        <v>0.1426</v>
      </c>
      <c r="I127" s="106">
        <v>0.14580000000000001</v>
      </c>
      <c r="K127" t="s">
        <v>1659</v>
      </c>
      <c r="L127" s="106">
        <f t="shared" si="22"/>
        <v>0.1186</v>
      </c>
      <c r="M127" s="106">
        <f t="shared" si="22"/>
        <v>0.13169999999999998</v>
      </c>
      <c r="N127" s="106">
        <f t="shared" si="22"/>
        <v>8.8099999999999998E-2</v>
      </c>
      <c r="O127" s="106">
        <f t="shared" si="22"/>
        <v>8.6899999999999991E-2</v>
      </c>
      <c r="P127" s="106">
        <f t="shared" si="22"/>
        <v>8.2200000000000009E-2</v>
      </c>
      <c r="Q127" s="106">
        <f t="shared" si="22"/>
        <v>8.0900000000000014E-2</v>
      </c>
      <c r="R127" s="106">
        <f t="shared" si="22"/>
        <v>6.7100000000000007E-2</v>
      </c>
      <c r="S127" s="106">
        <f t="shared" si="22"/>
        <v>7.0300000000000015E-2</v>
      </c>
      <c r="U127" s="62" t="s">
        <v>1659</v>
      </c>
      <c r="V127" s="107">
        <f t="shared" ref="V127:V131" si="24">L127/$L$131*100</f>
        <v>9.6305318717011765</v>
      </c>
      <c r="W127" s="107">
        <f t="shared" si="23"/>
        <v>10.694275274056029</v>
      </c>
      <c r="X127" s="107">
        <f t="shared" si="23"/>
        <v>7.1538773853024757</v>
      </c>
      <c r="Y127" s="107">
        <f t="shared" si="23"/>
        <v>7.056435241575314</v>
      </c>
      <c r="Z127" s="107">
        <f t="shared" si="23"/>
        <v>6.6747868453105967</v>
      </c>
      <c r="AA127" s="107">
        <f t="shared" si="23"/>
        <v>6.5692245229395052</v>
      </c>
      <c r="AB127" s="107">
        <f t="shared" si="23"/>
        <v>5.4486398700771419</v>
      </c>
      <c r="AC127" s="107">
        <f t="shared" si="23"/>
        <v>5.7084855866829081</v>
      </c>
    </row>
    <row r="128" spans="1:29" x14ac:dyDescent="0.25">
      <c r="A128" t="s">
        <v>1660</v>
      </c>
      <c r="B128" s="106">
        <v>0.14050000000000001</v>
      </c>
      <c r="C128" s="106">
        <v>0.12520000000000001</v>
      </c>
      <c r="D128" s="106">
        <v>0.12540000000000001</v>
      </c>
      <c r="E128" s="106">
        <v>0.1336</v>
      </c>
      <c r="F128" s="106">
        <v>0.13239999999999999</v>
      </c>
      <c r="G128" s="106">
        <v>0.13109999999999999</v>
      </c>
      <c r="H128" s="106">
        <v>0.13270000000000001</v>
      </c>
      <c r="I128" s="106">
        <v>0.1356</v>
      </c>
      <c r="K128" t="s">
        <v>1660</v>
      </c>
      <c r="L128" s="106">
        <f t="shared" si="22"/>
        <v>6.5000000000000016E-2</v>
      </c>
      <c r="M128" s="106">
        <f t="shared" si="22"/>
        <v>4.9700000000000008E-2</v>
      </c>
      <c r="N128" s="106">
        <f t="shared" si="22"/>
        <v>4.9900000000000014E-2</v>
      </c>
      <c r="O128" s="106">
        <f t="shared" si="22"/>
        <v>5.8099999999999999E-2</v>
      </c>
      <c r="P128" s="106">
        <f t="shared" si="22"/>
        <v>5.6899999999999992E-2</v>
      </c>
      <c r="Q128" s="106">
        <f t="shared" si="22"/>
        <v>5.5599999999999997E-2</v>
      </c>
      <c r="R128" s="106">
        <f t="shared" si="22"/>
        <v>5.7200000000000015E-2</v>
      </c>
      <c r="S128" s="106">
        <f t="shared" si="22"/>
        <v>6.0100000000000001E-2</v>
      </c>
      <c r="U128" s="62" t="s">
        <v>1660</v>
      </c>
      <c r="V128" s="107">
        <f t="shared" si="24"/>
        <v>5.2781161185546095</v>
      </c>
      <c r="W128" s="107">
        <f t="shared" si="23"/>
        <v>4.0357287860332933</v>
      </c>
      <c r="X128" s="107">
        <f t="shared" si="23"/>
        <v>4.0519691433211538</v>
      </c>
      <c r="Y128" s="107">
        <f t="shared" si="23"/>
        <v>4.7178237921234265</v>
      </c>
      <c r="Z128" s="107">
        <f t="shared" si="23"/>
        <v>4.6203816483962639</v>
      </c>
      <c r="AA128" s="107">
        <f t="shared" si="23"/>
        <v>4.5148193260251723</v>
      </c>
      <c r="AB128" s="107">
        <f t="shared" si="23"/>
        <v>4.6447421843280567</v>
      </c>
      <c r="AC128" s="107">
        <f t="shared" si="23"/>
        <v>4.88022736500203</v>
      </c>
    </row>
    <row r="129" spans="1:29" x14ac:dyDescent="0.25">
      <c r="A129" t="s">
        <v>1661</v>
      </c>
      <c r="B129" s="106">
        <v>0.1346</v>
      </c>
      <c r="C129" s="106">
        <v>0.13739999999999999</v>
      </c>
      <c r="D129" s="106">
        <v>0.12759999999999999</v>
      </c>
      <c r="E129" s="106">
        <v>0.13420000000000001</v>
      </c>
      <c r="F129" s="106">
        <v>0.18770000000000001</v>
      </c>
      <c r="G129" s="106">
        <v>0.13109999999999999</v>
      </c>
      <c r="H129" s="106">
        <v>0.12379999999999999</v>
      </c>
      <c r="I129" s="106">
        <v>0.12690000000000001</v>
      </c>
      <c r="K129" t="s">
        <v>1661</v>
      </c>
      <c r="L129" s="106">
        <f t="shared" si="22"/>
        <v>5.91E-2</v>
      </c>
      <c r="M129" s="106">
        <f t="shared" si="22"/>
        <v>6.1899999999999997E-2</v>
      </c>
      <c r="N129" s="106">
        <f t="shared" si="22"/>
        <v>5.2099999999999994E-2</v>
      </c>
      <c r="O129" s="106">
        <f t="shared" si="22"/>
        <v>5.8700000000000016E-2</v>
      </c>
      <c r="P129" s="106">
        <f t="shared" si="22"/>
        <v>0.11220000000000001</v>
      </c>
      <c r="Q129" s="106">
        <f t="shared" si="22"/>
        <v>5.5599999999999997E-2</v>
      </c>
      <c r="R129" s="106">
        <f t="shared" si="22"/>
        <v>4.8299999999999996E-2</v>
      </c>
      <c r="S129" s="106">
        <f t="shared" si="22"/>
        <v>5.1400000000000015E-2</v>
      </c>
      <c r="U129" s="62" t="s">
        <v>1661</v>
      </c>
      <c r="V129" s="107">
        <f t="shared" si="24"/>
        <v>4.7990255785627278</v>
      </c>
      <c r="W129" s="107">
        <f t="shared" si="23"/>
        <v>5.0263905805927722</v>
      </c>
      <c r="X129" s="107">
        <f t="shared" si="23"/>
        <v>4.2306130734876159</v>
      </c>
      <c r="Y129" s="107">
        <f t="shared" si="23"/>
        <v>4.7665448639870087</v>
      </c>
      <c r="Z129" s="107">
        <f t="shared" si="23"/>
        <v>9.110840438489646</v>
      </c>
      <c r="AA129" s="107">
        <f t="shared" si="23"/>
        <v>4.5148193260251723</v>
      </c>
      <c r="AB129" s="107">
        <f t="shared" si="23"/>
        <v>3.9220462850182698</v>
      </c>
      <c r="AC129" s="107">
        <f t="shared" si="23"/>
        <v>4.1737718229801066</v>
      </c>
    </row>
    <row r="130" spans="1:29" x14ac:dyDescent="0.25">
      <c r="A130" t="s">
        <v>1662</v>
      </c>
      <c r="B130" s="106">
        <v>0.14199999999999999</v>
      </c>
      <c r="C130" s="106">
        <v>0.17660000000000001</v>
      </c>
      <c r="D130" s="106">
        <v>0.15079999999999999</v>
      </c>
      <c r="E130" s="106">
        <v>0.13850000000000001</v>
      </c>
      <c r="F130" s="106">
        <v>0.1429</v>
      </c>
      <c r="G130" s="106">
        <v>0.15640000000000001</v>
      </c>
      <c r="H130" s="106">
        <v>0.13300000000000001</v>
      </c>
      <c r="I130" s="106">
        <v>0.12909999999999999</v>
      </c>
      <c r="K130" t="s">
        <v>1662</v>
      </c>
      <c r="L130" s="106">
        <f t="shared" si="22"/>
        <v>6.649999999999999E-2</v>
      </c>
      <c r="M130" s="106">
        <f t="shared" si="22"/>
        <v>0.10110000000000001</v>
      </c>
      <c r="N130" s="106">
        <f t="shared" si="22"/>
        <v>7.5299999999999992E-2</v>
      </c>
      <c r="O130" s="106">
        <f t="shared" si="22"/>
        <v>6.3000000000000014E-2</v>
      </c>
      <c r="P130" s="106">
        <f t="shared" si="22"/>
        <v>6.7400000000000002E-2</v>
      </c>
      <c r="Q130" s="106">
        <f t="shared" si="22"/>
        <v>8.0900000000000014E-2</v>
      </c>
      <c r="R130" s="106">
        <f t="shared" si="22"/>
        <v>5.7500000000000009E-2</v>
      </c>
      <c r="S130" s="106">
        <f t="shared" si="22"/>
        <v>5.3599999999999995E-2</v>
      </c>
      <c r="U130" s="62" t="s">
        <v>1662</v>
      </c>
      <c r="V130" s="107">
        <f t="shared" si="24"/>
        <v>5.3999187982135597</v>
      </c>
      <c r="W130" s="107">
        <f t="shared" si="23"/>
        <v>8.2095006090133982</v>
      </c>
      <c r="X130" s="107">
        <f t="shared" si="23"/>
        <v>6.1144945188794146</v>
      </c>
      <c r="Y130" s="107">
        <f t="shared" si="23"/>
        <v>5.115712545676006</v>
      </c>
      <c r="Z130" s="107">
        <f t="shared" si="23"/>
        <v>5.4730004060089321</v>
      </c>
      <c r="AA130" s="107">
        <f t="shared" si="23"/>
        <v>6.5692245229395052</v>
      </c>
      <c r="AB130" s="107">
        <f t="shared" si="23"/>
        <v>4.6691027202598461</v>
      </c>
      <c r="AC130" s="107">
        <f t="shared" si="23"/>
        <v>4.3524157531465688</v>
      </c>
    </row>
    <row r="131" spans="1:29" x14ac:dyDescent="0.25">
      <c r="A131" t="s">
        <v>1663</v>
      </c>
      <c r="B131" s="106">
        <v>1.3069999999999999</v>
      </c>
      <c r="C131" s="106">
        <v>0.16270000000000001</v>
      </c>
      <c r="D131" s="106">
        <v>0.1232</v>
      </c>
      <c r="E131" s="106">
        <v>0.12620000000000001</v>
      </c>
      <c r="F131" s="106">
        <v>0.1343</v>
      </c>
      <c r="G131" s="106">
        <v>0.13220000000000001</v>
      </c>
      <c r="H131" s="106">
        <v>0.21590000000000001</v>
      </c>
      <c r="I131" s="106">
        <v>0.15590000000000001</v>
      </c>
      <c r="K131" t="s">
        <v>1663</v>
      </c>
      <c r="L131" s="106">
        <f t="shared" si="22"/>
        <v>1.2315</v>
      </c>
      <c r="M131" s="106">
        <f t="shared" si="22"/>
        <v>8.7200000000000014E-2</v>
      </c>
      <c r="N131" s="106">
        <f t="shared" si="22"/>
        <v>4.7700000000000006E-2</v>
      </c>
      <c r="O131" s="106">
        <f t="shared" si="22"/>
        <v>5.0700000000000009E-2</v>
      </c>
      <c r="P131" s="106">
        <f t="shared" si="22"/>
        <v>5.8800000000000005E-2</v>
      </c>
      <c r="Q131" s="106">
        <f t="shared" si="22"/>
        <v>5.6700000000000014E-2</v>
      </c>
      <c r="R131" s="106">
        <f t="shared" si="22"/>
        <v>0.14040000000000002</v>
      </c>
      <c r="S131" s="106">
        <f t="shared" si="22"/>
        <v>8.0400000000000013E-2</v>
      </c>
      <c r="U131" s="62" t="s">
        <v>1663</v>
      </c>
      <c r="V131" s="6">
        <f t="shared" si="24"/>
        <v>100</v>
      </c>
      <c r="W131" s="107">
        <f t="shared" si="23"/>
        <v>7.0807957775071051</v>
      </c>
      <c r="X131" s="107">
        <f t="shared" si="23"/>
        <v>3.8733252131546902</v>
      </c>
      <c r="Y131" s="107">
        <f t="shared" si="23"/>
        <v>4.1169305724725946</v>
      </c>
      <c r="Z131" s="107">
        <f t="shared" si="23"/>
        <v>4.7746650426309376</v>
      </c>
      <c r="AA131" s="107">
        <f t="shared" si="23"/>
        <v>4.6041412911084052</v>
      </c>
      <c r="AB131" s="107">
        <f t="shared" si="23"/>
        <v>11.400730816077957</v>
      </c>
      <c r="AC131" s="107">
        <f t="shared" si="23"/>
        <v>6.5286236297198545</v>
      </c>
    </row>
    <row r="132" spans="1:29" x14ac:dyDescent="0.25">
      <c r="A132" t="s">
        <v>1664</v>
      </c>
      <c r="B132" s="106">
        <v>7.5600000000000001E-2</v>
      </c>
      <c r="C132" s="106">
        <v>7.4899999999999994E-2</v>
      </c>
      <c r="D132" s="106">
        <v>7.5999999999999998E-2</v>
      </c>
      <c r="E132" s="106">
        <v>3.496</v>
      </c>
      <c r="F132" s="106">
        <v>2.5590999999999999</v>
      </c>
      <c r="G132" s="106">
        <f>AVERAGE(B132:D132)</f>
        <v>7.5499999999999998E-2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A135" s="7" t="str">
        <f>A49</f>
        <v>MW 1131-33</v>
      </c>
      <c r="B135" s="6"/>
      <c r="C135" s="6"/>
      <c r="D135" s="6"/>
      <c r="E135" s="6"/>
      <c r="F135" s="6"/>
      <c r="G135" s="6"/>
      <c r="H135" s="6"/>
      <c r="I135" s="6"/>
      <c r="K135" t="s">
        <v>1788</v>
      </c>
      <c r="L135" s="6"/>
      <c r="M135" s="6"/>
      <c r="N135" s="6"/>
      <c r="O135" s="6"/>
      <c r="P135" s="6"/>
      <c r="Q135" s="6"/>
      <c r="R135" s="6"/>
      <c r="S135" s="6"/>
      <c r="U135" t="s">
        <v>1791</v>
      </c>
    </row>
    <row r="136" spans="1:29" x14ac:dyDescent="0.25">
      <c r="A136" t="s">
        <v>1789</v>
      </c>
      <c r="B136" s="6"/>
      <c r="C136" s="6"/>
      <c r="D136" s="6"/>
      <c r="E136" s="6"/>
      <c r="F136" s="6"/>
      <c r="G136" s="6"/>
      <c r="H136" s="6"/>
      <c r="I136" s="6"/>
      <c r="L136" s="6"/>
      <c r="M136" s="6"/>
      <c r="N136" s="6"/>
      <c r="O136" s="6"/>
      <c r="P136" s="6"/>
      <c r="Q136" s="6"/>
      <c r="R136" s="6"/>
      <c r="S136" s="6"/>
    </row>
    <row r="137" spans="1:29" x14ac:dyDescent="0.25">
      <c r="B137" s="6">
        <v>1</v>
      </c>
      <c r="C137" s="6">
        <v>2</v>
      </c>
      <c r="D137" s="6">
        <v>3</v>
      </c>
      <c r="E137" s="6">
        <v>4</v>
      </c>
      <c r="F137" s="6">
        <v>5</v>
      </c>
      <c r="G137" s="6">
        <v>6</v>
      </c>
      <c r="H137" s="6">
        <v>7</v>
      </c>
      <c r="I137" s="6">
        <v>8</v>
      </c>
      <c r="L137" s="6">
        <v>1</v>
      </c>
      <c r="M137" s="6">
        <v>2</v>
      </c>
      <c r="N137" s="6">
        <v>3</v>
      </c>
      <c r="O137" s="6">
        <v>4</v>
      </c>
      <c r="P137" s="6">
        <v>5</v>
      </c>
      <c r="Q137" s="6">
        <v>6</v>
      </c>
      <c r="R137" s="6">
        <v>7</v>
      </c>
      <c r="S137" s="6">
        <v>8</v>
      </c>
      <c r="V137" s="6">
        <v>1</v>
      </c>
      <c r="W137" s="6">
        <v>2</v>
      </c>
      <c r="X137" s="6">
        <v>3</v>
      </c>
      <c r="Y137" s="6">
        <v>4</v>
      </c>
      <c r="Z137" s="6">
        <v>5</v>
      </c>
      <c r="AA137" s="6">
        <v>6</v>
      </c>
      <c r="AB137" s="6">
        <v>7</v>
      </c>
      <c r="AC137" s="6">
        <v>8</v>
      </c>
    </row>
    <row r="138" spans="1:29" x14ac:dyDescent="0.25">
      <c r="A138" t="s">
        <v>1658</v>
      </c>
      <c r="B138" s="106">
        <v>0.1244</v>
      </c>
      <c r="C138" s="106">
        <v>0.12820000000000001</v>
      </c>
      <c r="D138" s="106">
        <v>0.1235</v>
      </c>
      <c r="E138" s="106">
        <v>0.13900000000000001</v>
      </c>
      <c r="F138" s="106">
        <v>0.1229</v>
      </c>
      <c r="G138" s="106">
        <v>0.1249</v>
      </c>
      <c r="H138" s="106">
        <v>0.1186</v>
      </c>
      <c r="I138" s="106">
        <v>0.12590000000000001</v>
      </c>
      <c r="K138" t="s">
        <v>1658</v>
      </c>
      <c r="L138" s="106">
        <f t="shared" ref="L138:S143" si="25">B138-$G$144</f>
        <v>4.5700000000000005E-2</v>
      </c>
      <c r="M138" s="106">
        <f t="shared" si="25"/>
        <v>4.9500000000000016E-2</v>
      </c>
      <c r="N138" s="106">
        <f t="shared" si="25"/>
        <v>4.4800000000000006E-2</v>
      </c>
      <c r="O138" s="106">
        <f t="shared" si="25"/>
        <v>6.030000000000002E-2</v>
      </c>
      <c r="P138" s="106">
        <f t="shared" si="25"/>
        <v>4.4200000000000003E-2</v>
      </c>
      <c r="Q138" s="106">
        <f t="shared" si="25"/>
        <v>4.6200000000000005E-2</v>
      </c>
      <c r="R138" s="106">
        <f t="shared" si="25"/>
        <v>3.9900000000000005E-2</v>
      </c>
      <c r="S138" s="106">
        <f t="shared" si="25"/>
        <v>4.720000000000002E-2</v>
      </c>
      <c r="U138" s="62" t="s">
        <v>1658</v>
      </c>
      <c r="V138" s="107">
        <f>L138/$L$143*100</f>
        <v>3.575340322328274</v>
      </c>
      <c r="W138" s="107">
        <f t="shared" ref="W138:AC143" si="26">M138/$L$143*100</f>
        <v>3.8726333907056811</v>
      </c>
      <c r="X138" s="107">
        <f t="shared" si="26"/>
        <v>3.5049288061336261</v>
      </c>
      <c r="Y138" s="107">
        <f t="shared" si="26"/>
        <v>4.7175715850414663</v>
      </c>
      <c r="Z138" s="107">
        <f t="shared" si="26"/>
        <v>3.4579877953371931</v>
      </c>
      <c r="AA138" s="107">
        <f t="shared" si="26"/>
        <v>3.6144578313253017</v>
      </c>
      <c r="AB138" s="107">
        <f t="shared" si="26"/>
        <v>3.1215772179627606</v>
      </c>
      <c r="AC138" s="107">
        <f t="shared" si="26"/>
        <v>3.6926928493193567</v>
      </c>
    </row>
    <row r="139" spans="1:29" x14ac:dyDescent="0.25">
      <c r="A139" t="s">
        <v>1659</v>
      </c>
      <c r="B139" s="106">
        <v>0.19350000000000001</v>
      </c>
      <c r="C139" s="106">
        <v>0.22489999999999999</v>
      </c>
      <c r="D139" s="106">
        <v>0.16789999999999999</v>
      </c>
      <c r="E139" s="106">
        <v>0.16120000000000001</v>
      </c>
      <c r="F139" s="106">
        <v>0.1608</v>
      </c>
      <c r="G139" s="106">
        <v>0.14630000000000001</v>
      </c>
      <c r="H139" s="106">
        <v>0.1444</v>
      </c>
      <c r="I139" s="106">
        <v>0.14599999999999999</v>
      </c>
      <c r="K139" t="s">
        <v>1659</v>
      </c>
      <c r="L139" s="106">
        <f t="shared" si="25"/>
        <v>0.11480000000000001</v>
      </c>
      <c r="M139" s="106">
        <f t="shared" si="25"/>
        <v>0.1462</v>
      </c>
      <c r="N139" s="106">
        <f t="shared" si="25"/>
        <v>8.9200000000000002E-2</v>
      </c>
      <c r="O139" s="106">
        <f t="shared" si="25"/>
        <v>8.2500000000000018E-2</v>
      </c>
      <c r="P139" s="106">
        <f t="shared" si="25"/>
        <v>8.2100000000000006E-2</v>
      </c>
      <c r="Q139" s="106">
        <f t="shared" si="25"/>
        <v>6.7600000000000021E-2</v>
      </c>
      <c r="R139" s="106">
        <f t="shared" si="25"/>
        <v>6.5700000000000008E-2</v>
      </c>
      <c r="S139" s="106">
        <f t="shared" si="25"/>
        <v>6.7299999999999999E-2</v>
      </c>
      <c r="U139" s="62" t="s">
        <v>1659</v>
      </c>
      <c r="V139" s="107">
        <f t="shared" ref="V139:V143" si="27">L139/$L$143*100</f>
        <v>8.981380065717417</v>
      </c>
      <c r="W139" s="107">
        <f t="shared" si="26"/>
        <v>11.437959630730715</v>
      </c>
      <c r="X139" s="107">
        <f t="shared" si="26"/>
        <v>6.9785636050696294</v>
      </c>
      <c r="Y139" s="107">
        <f t="shared" si="26"/>
        <v>6.4543889845094684</v>
      </c>
      <c r="Z139" s="107">
        <f t="shared" si="26"/>
        <v>6.4230949773118455</v>
      </c>
      <c r="AA139" s="107">
        <f t="shared" si="26"/>
        <v>5.2886872163980616</v>
      </c>
      <c r="AB139" s="107">
        <f t="shared" si="26"/>
        <v>5.1400406822093574</v>
      </c>
      <c r="AC139" s="107">
        <f t="shared" si="26"/>
        <v>5.2652167109998436</v>
      </c>
    </row>
    <row r="140" spans="1:29" x14ac:dyDescent="0.25">
      <c r="A140" t="s">
        <v>1660</v>
      </c>
      <c r="B140" s="106">
        <v>0.12920000000000001</v>
      </c>
      <c r="C140" s="106">
        <v>0.12590000000000001</v>
      </c>
      <c r="D140" s="106">
        <v>0.1288</v>
      </c>
      <c r="E140" s="106">
        <v>0.1384</v>
      </c>
      <c r="F140" s="106">
        <v>0.12609999999999999</v>
      </c>
      <c r="G140" s="106">
        <v>0.1278</v>
      </c>
      <c r="H140" s="106">
        <v>0.1326</v>
      </c>
      <c r="I140" s="106">
        <v>0.1855</v>
      </c>
      <c r="K140" t="s">
        <v>1660</v>
      </c>
      <c r="L140" s="106">
        <f t="shared" si="25"/>
        <v>5.0500000000000017E-2</v>
      </c>
      <c r="M140" s="106">
        <f t="shared" si="25"/>
        <v>4.720000000000002E-2</v>
      </c>
      <c r="N140" s="106">
        <f t="shared" si="25"/>
        <v>5.0100000000000006E-2</v>
      </c>
      <c r="O140" s="106">
        <f t="shared" si="25"/>
        <v>5.9700000000000003E-2</v>
      </c>
      <c r="P140" s="106">
        <f t="shared" si="25"/>
        <v>4.7399999999999998E-2</v>
      </c>
      <c r="Q140" s="106">
        <f t="shared" si="25"/>
        <v>4.9100000000000005E-2</v>
      </c>
      <c r="R140" s="106">
        <f t="shared" si="25"/>
        <v>5.3900000000000003E-2</v>
      </c>
      <c r="S140" s="106">
        <f t="shared" si="25"/>
        <v>0.10680000000000001</v>
      </c>
      <c r="U140" s="62" t="s">
        <v>1660</v>
      </c>
      <c r="V140" s="107">
        <f t="shared" si="27"/>
        <v>3.9508684086997357</v>
      </c>
      <c r="W140" s="107">
        <f t="shared" si="26"/>
        <v>3.6926928493193567</v>
      </c>
      <c r="X140" s="107">
        <f t="shared" si="26"/>
        <v>3.9195744015021128</v>
      </c>
      <c r="Y140" s="107">
        <f t="shared" si="26"/>
        <v>4.670630574245032</v>
      </c>
      <c r="Z140" s="107">
        <f t="shared" si="26"/>
        <v>3.7083398529181659</v>
      </c>
      <c r="AA140" s="107">
        <f t="shared" si="26"/>
        <v>3.8413393835080587</v>
      </c>
      <c r="AB140" s="107">
        <f t="shared" si="26"/>
        <v>4.2168674698795181</v>
      </c>
      <c r="AC140" s="107">
        <f t="shared" si="26"/>
        <v>8.3554999217649826</v>
      </c>
    </row>
    <row r="141" spans="1:29" x14ac:dyDescent="0.25">
      <c r="A141" t="s">
        <v>1661</v>
      </c>
      <c r="B141" s="106">
        <v>0.14030000000000001</v>
      </c>
      <c r="C141" s="106">
        <v>0.13569999999999999</v>
      </c>
      <c r="D141" s="106">
        <v>0.12609999999999999</v>
      </c>
      <c r="E141" s="106">
        <v>0.12620000000000001</v>
      </c>
      <c r="F141" s="106">
        <v>0.1414</v>
      </c>
      <c r="G141" s="106">
        <v>0.1246</v>
      </c>
      <c r="H141" s="106">
        <v>0.18049999999999999</v>
      </c>
      <c r="I141" s="106">
        <v>0.13819999999999999</v>
      </c>
      <c r="K141" t="s">
        <v>1661</v>
      </c>
      <c r="L141" s="106">
        <f t="shared" si="25"/>
        <v>6.1600000000000016E-2</v>
      </c>
      <c r="M141" s="106">
        <f t="shared" si="25"/>
        <v>5.6999999999999995E-2</v>
      </c>
      <c r="N141" s="106">
        <f t="shared" si="25"/>
        <v>4.7399999999999998E-2</v>
      </c>
      <c r="O141" s="106">
        <f t="shared" si="25"/>
        <v>4.7500000000000014E-2</v>
      </c>
      <c r="P141" s="106">
        <f t="shared" si="25"/>
        <v>6.2700000000000006E-2</v>
      </c>
      <c r="Q141" s="106">
        <f t="shared" si="25"/>
        <v>4.590000000000001E-2</v>
      </c>
      <c r="R141" s="106">
        <f t="shared" si="25"/>
        <v>0.1018</v>
      </c>
      <c r="S141" s="106">
        <f t="shared" si="25"/>
        <v>5.9499999999999997E-2</v>
      </c>
      <c r="U141" s="62" t="s">
        <v>1661</v>
      </c>
      <c r="V141" s="107">
        <f t="shared" si="27"/>
        <v>4.8192771084337362</v>
      </c>
      <c r="W141" s="107">
        <f t="shared" si="26"/>
        <v>4.4593960256610856</v>
      </c>
      <c r="X141" s="107">
        <f t="shared" si="26"/>
        <v>3.7083398529181659</v>
      </c>
      <c r="Y141" s="107">
        <f t="shared" si="26"/>
        <v>3.716163354717573</v>
      </c>
      <c r="Z141" s="107">
        <f t="shared" si="26"/>
        <v>4.9053356282271947</v>
      </c>
      <c r="AA141" s="107">
        <f t="shared" si="26"/>
        <v>3.5909873259270855</v>
      </c>
      <c r="AB141" s="107">
        <f t="shared" si="26"/>
        <v>7.9643248317947108</v>
      </c>
      <c r="AC141" s="107">
        <f t="shared" si="26"/>
        <v>4.6549835706462215</v>
      </c>
    </row>
    <row r="142" spans="1:29" x14ac:dyDescent="0.25">
      <c r="A142" t="s">
        <v>1662</v>
      </c>
      <c r="B142" s="106">
        <v>0.14330000000000001</v>
      </c>
      <c r="C142" s="106">
        <v>0.19769999999999999</v>
      </c>
      <c r="D142" s="106">
        <v>0.125</v>
      </c>
      <c r="E142" s="106">
        <v>0.1321</v>
      </c>
      <c r="F142" s="106">
        <v>0.11070000000000001</v>
      </c>
      <c r="G142" s="106">
        <v>0.13220000000000001</v>
      </c>
      <c r="H142" s="106">
        <v>0.12790000000000001</v>
      </c>
      <c r="I142" s="106">
        <v>0.13450000000000001</v>
      </c>
      <c r="K142" t="s">
        <v>1662</v>
      </c>
      <c r="L142" s="106">
        <f t="shared" si="25"/>
        <v>6.4600000000000019E-2</v>
      </c>
      <c r="M142" s="106">
        <f t="shared" si="25"/>
        <v>0.11899999999999999</v>
      </c>
      <c r="N142" s="106">
        <f t="shared" si="25"/>
        <v>4.6300000000000008E-2</v>
      </c>
      <c r="O142" s="106">
        <f t="shared" si="25"/>
        <v>5.3400000000000003E-2</v>
      </c>
      <c r="P142" s="106">
        <f t="shared" si="25"/>
        <v>3.2000000000000015E-2</v>
      </c>
      <c r="Q142" s="106">
        <f t="shared" si="25"/>
        <v>5.350000000000002E-2</v>
      </c>
      <c r="R142" s="106">
        <f t="shared" si="25"/>
        <v>4.9200000000000021E-2</v>
      </c>
      <c r="S142" s="106">
        <f t="shared" si="25"/>
        <v>5.5800000000000016E-2</v>
      </c>
      <c r="U142" s="62" t="s">
        <v>1662</v>
      </c>
      <c r="V142" s="107">
        <f t="shared" si="27"/>
        <v>5.0539821624158989</v>
      </c>
      <c r="W142" s="107">
        <f t="shared" si="26"/>
        <v>9.309967141292443</v>
      </c>
      <c r="X142" s="107">
        <f t="shared" si="26"/>
        <v>3.622281333124707</v>
      </c>
      <c r="Y142" s="107">
        <f t="shared" si="26"/>
        <v>4.1777499608824913</v>
      </c>
      <c r="Z142" s="107">
        <f t="shared" si="26"/>
        <v>2.5035205758097336</v>
      </c>
      <c r="AA142" s="107">
        <f t="shared" si="26"/>
        <v>4.1855734626818979</v>
      </c>
      <c r="AB142" s="107">
        <f t="shared" si="26"/>
        <v>3.8491628853074653</v>
      </c>
      <c r="AC142" s="107">
        <f t="shared" si="26"/>
        <v>4.3655140040682223</v>
      </c>
    </row>
    <row r="143" spans="1:29" x14ac:dyDescent="0.25">
      <c r="A143" t="s">
        <v>1663</v>
      </c>
      <c r="B143" s="106">
        <v>1.3569</v>
      </c>
      <c r="C143" s="106">
        <v>0.1406</v>
      </c>
      <c r="D143" s="106">
        <v>0.1444</v>
      </c>
      <c r="E143" s="106">
        <v>0.12970000000000001</v>
      </c>
      <c r="F143" s="106">
        <v>0.1346</v>
      </c>
      <c r="G143" s="106">
        <v>0.1414</v>
      </c>
      <c r="H143" s="106">
        <v>0.13769999999999999</v>
      </c>
      <c r="I143" s="106">
        <v>0.1348</v>
      </c>
      <c r="K143" t="s">
        <v>1663</v>
      </c>
      <c r="L143" s="106">
        <f t="shared" si="25"/>
        <v>1.2782</v>
      </c>
      <c r="M143" s="106">
        <f t="shared" si="25"/>
        <v>6.1900000000000011E-2</v>
      </c>
      <c r="N143" s="106">
        <f t="shared" si="25"/>
        <v>6.5700000000000008E-2</v>
      </c>
      <c r="O143" s="106">
        <f t="shared" si="25"/>
        <v>5.1000000000000018E-2</v>
      </c>
      <c r="P143" s="106">
        <f t="shared" si="25"/>
        <v>5.5900000000000005E-2</v>
      </c>
      <c r="Q143" s="106">
        <f t="shared" si="25"/>
        <v>6.2700000000000006E-2</v>
      </c>
      <c r="R143" s="106">
        <f t="shared" si="25"/>
        <v>5.8999999999999997E-2</v>
      </c>
      <c r="S143" s="106">
        <f t="shared" si="25"/>
        <v>5.6100000000000011E-2</v>
      </c>
      <c r="U143" s="62" t="s">
        <v>1663</v>
      </c>
      <c r="V143" s="6">
        <f t="shared" si="27"/>
        <v>100</v>
      </c>
      <c r="W143" s="107">
        <f t="shared" si="26"/>
        <v>4.8427476138319516</v>
      </c>
      <c r="X143" s="107">
        <f t="shared" si="26"/>
        <v>5.1400406822093574</v>
      </c>
      <c r="Y143" s="107">
        <f t="shared" si="26"/>
        <v>3.9899859176967625</v>
      </c>
      <c r="Z143" s="107">
        <f t="shared" si="26"/>
        <v>4.3733375058676272</v>
      </c>
      <c r="AA143" s="107">
        <f t="shared" si="26"/>
        <v>4.9053356282271947</v>
      </c>
      <c r="AB143" s="107">
        <f t="shared" si="26"/>
        <v>4.6158660616491938</v>
      </c>
      <c r="AC143" s="107">
        <f t="shared" si="26"/>
        <v>4.3889845094664377</v>
      </c>
    </row>
    <row r="144" spans="1:29" x14ac:dyDescent="0.25">
      <c r="A144" t="s">
        <v>1664</v>
      </c>
      <c r="B144" s="106">
        <v>7.9399999999999998E-2</v>
      </c>
      <c r="C144" s="106">
        <v>7.7499999999999999E-2</v>
      </c>
      <c r="D144" s="106">
        <v>7.9200000000000007E-2</v>
      </c>
      <c r="E144" s="106">
        <v>3.3414000000000001</v>
      </c>
      <c r="F144" s="106">
        <v>2.4064000000000001</v>
      </c>
      <c r="G144" s="106">
        <f>AVERAGE(B144:D144)</f>
        <v>7.8699999999999992E-2</v>
      </c>
      <c r="H144" s="106"/>
      <c r="I144" s="106"/>
      <c r="L144" s="6"/>
      <c r="M144" s="6"/>
      <c r="N144" s="6"/>
      <c r="O144" s="6"/>
      <c r="P144" s="6"/>
      <c r="Q144" s="6"/>
      <c r="R144" s="6"/>
      <c r="S144" s="6"/>
    </row>
    <row r="145" spans="1:29" x14ac:dyDescent="0.25">
      <c r="A145" t="s">
        <v>1665</v>
      </c>
      <c r="B145" s="6"/>
      <c r="C145" s="6"/>
      <c r="D145" s="6"/>
      <c r="E145" s="6"/>
      <c r="F145" s="6"/>
      <c r="G145" s="6"/>
      <c r="H145" s="6"/>
      <c r="I145" s="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A147" s="7" t="str">
        <f>A67</f>
        <v>MW 1139-01</v>
      </c>
      <c r="B147" s="6"/>
      <c r="C147" s="6"/>
      <c r="D147" s="6"/>
      <c r="E147" s="6"/>
      <c r="F147" s="6"/>
      <c r="G147" s="6"/>
      <c r="H147" s="6"/>
      <c r="I147" s="6"/>
      <c r="K147" t="s">
        <v>1788</v>
      </c>
      <c r="L147" s="6"/>
      <c r="M147" s="6"/>
      <c r="N147" s="6"/>
      <c r="O147" s="6"/>
      <c r="P147" s="6"/>
      <c r="Q147" s="6"/>
      <c r="R147" s="6"/>
      <c r="S147" s="6"/>
      <c r="U147" t="s">
        <v>1791</v>
      </c>
    </row>
    <row r="148" spans="1:29" x14ac:dyDescent="0.25">
      <c r="A148" t="s">
        <v>1789</v>
      </c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B149" s="6">
        <v>1</v>
      </c>
      <c r="C149" s="6">
        <v>2</v>
      </c>
      <c r="D149" s="6">
        <v>3</v>
      </c>
      <c r="E149" s="6">
        <v>4</v>
      </c>
      <c r="F149" s="6">
        <v>5</v>
      </c>
      <c r="G149" s="6">
        <v>6</v>
      </c>
      <c r="H149" s="6">
        <v>7</v>
      </c>
      <c r="I149" s="6">
        <v>8</v>
      </c>
      <c r="L149" s="6">
        <v>1</v>
      </c>
      <c r="M149" s="6">
        <v>2</v>
      </c>
      <c r="N149" s="6">
        <v>3</v>
      </c>
      <c r="O149" s="6">
        <v>4</v>
      </c>
      <c r="P149" s="6">
        <v>5</v>
      </c>
      <c r="Q149" s="6">
        <v>6</v>
      </c>
      <c r="R149" s="6">
        <v>7</v>
      </c>
      <c r="S149" s="6">
        <v>8</v>
      </c>
      <c r="V149" s="6">
        <v>1</v>
      </c>
      <c r="W149" s="6">
        <v>2</v>
      </c>
      <c r="X149" s="6">
        <v>3</v>
      </c>
      <c r="Y149" s="6">
        <v>4</v>
      </c>
      <c r="Z149" s="6">
        <v>5</v>
      </c>
      <c r="AA149" s="6">
        <v>6</v>
      </c>
      <c r="AB149" s="6">
        <v>7</v>
      </c>
      <c r="AC149" s="6">
        <v>8</v>
      </c>
    </row>
    <row r="150" spans="1:29" x14ac:dyDescent="0.25">
      <c r="A150" t="s">
        <v>1658</v>
      </c>
      <c r="B150" s="106">
        <v>0.1434</v>
      </c>
      <c r="C150" s="106">
        <v>0.13880000000000001</v>
      </c>
      <c r="D150" s="106">
        <v>0.14779999999999999</v>
      </c>
      <c r="E150" s="106">
        <v>0.217</v>
      </c>
      <c r="F150" s="106">
        <v>0.1401</v>
      </c>
      <c r="G150" s="106">
        <v>0.1467</v>
      </c>
      <c r="H150" s="106">
        <v>0.14280000000000001</v>
      </c>
      <c r="I150" s="106">
        <v>0.1842</v>
      </c>
      <c r="K150" t="s">
        <v>1658</v>
      </c>
      <c r="L150" s="106">
        <f t="shared" ref="L150:S155" si="28">B150-$G$156</f>
        <v>6.069999999999999E-2</v>
      </c>
      <c r="M150" s="106">
        <f t="shared" si="28"/>
        <v>5.6099999999999997E-2</v>
      </c>
      <c r="N150" s="106">
        <f t="shared" si="28"/>
        <v>6.5099999999999977E-2</v>
      </c>
      <c r="O150" s="106">
        <f t="shared" si="28"/>
        <v>0.13429999999999997</v>
      </c>
      <c r="P150" s="106">
        <f t="shared" si="28"/>
        <v>5.7399999999999993E-2</v>
      </c>
      <c r="Q150" s="106">
        <f t="shared" si="28"/>
        <v>6.3999999999999987E-2</v>
      </c>
      <c r="R150" s="106">
        <f t="shared" si="28"/>
        <v>6.0100000000000001E-2</v>
      </c>
      <c r="S150" s="106">
        <f t="shared" si="28"/>
        <v>0.10149999999999999</v>
      </c>
      <c r="U150" s="62" t="s">
        <v>1658</v>
      </c>
      <c r="V150" s="107">
        <f>L150/$L$155*100</f>
        <v>3.7211868563021082</v>
      </c>
      <c r="W150" s="107">
        <f t="shared" ref="W150:AC155" si="29">M150/$L$155*100</f>
        <v>3.439185875429132</v>
      </c>
      <c r="X150" s="107">
        <f t="shared" si="29"/>
        <v>3.9909269249632158</v>
      </c>
      <c r="Y150" s="107">
        <f t="shared" si="29"/>
        <v>8.2332025502697395</v>
      </c>
      <c r="Z150" s="107">
        <f t="shared" si="29"/>
        <v>3.5188818048062771</v>
      </c>
      <c r="AA150" s="107">
        <f t="shared" si="29"/>
        <v>3.9234919077979393</v>
      </c>
      <c r="AB150" s="107">
        <f t="shared" si="29"/>
        <v>3.6844041196665032</v>
      </c>
      <c r="AC150" s="107">
        <f t="shared" si="29"/>
        <v>6.2224129475232957</v>
      </c>
    </row>
    <row r="151" spans="1:29" x14ac:dyDescent="0.25">
      <c r="A151" t="s">
        <v>1659</v>
      </c>
      <c r="B151" s="106">
        <v>0.2036</v>
      </c>
      <c r="C151" s="106">
        <v>0.2049</v>
      </c>
      <c r="D151" s="106">
        <v>0.19239999999999999</v>
      </c>
      <c r="E151" s="106">
        <v>0.17699999999999999</v>
      </c>
      <c r="F151" s="106">
        <v>0.1706</v>
      </c>
      <c r="G151" s="106">
        <v>0.16950000000000001</v>
      </c>
      <c r="H151" s="106">
        <v>0.15920000000000001</v>
      </c>
      <c r="I151" s="106">
        <v>0.2258</v>
      </c>
      <c r="K151" t="s">
        <v>1659</v>
      </c>
      <c r="L151" s="106">
        <f t="shared" si="28"/>
        <v>0.12089999999999999</v>
      </c>
      <c r="M151" s="106">
        <f t="shared" si="28"/>
        <v>0.12219999999999999</v>
      </c>
      <c r="N151" s="106">
        <f t="shared" si="28"/>
        <v>0.10969999999999998</v>
      </c>
      <c r="O151" s="106">
        <f t="shared" si="28"/>
        <v>9.4299999999999981E-2</v>
      </c>
      <c r="P151" s="106">
        <f t="shared" si="28"/>
        <v>8.7899999999999992E-2</v>
      </c>
      <c r="Q151" s="106">
        <f t="shared" si="28"/>
        <v>8.6800000000000002E-2</v>
      </c>
      <c r="R151" s="106">
        <f t="shared" si="28"/>
        <v>7.6499999999999999E-2</v>
      </c>
      <c r="S151" s="106">
        <f t="shared" si="28"/>
        <v>0.1431</v>
      </c>
      <c r="U151" s="62" t="s">
        <v>1659</v>
      </c>
      <c r="V151" s="107">
        <f t="shared" ref="V151:AC155" si="30">L151/$L$155*100</f>
        <v>7.4117214320745459</v>
      </c>
      <c r="W151" s="107">
        <f t="shared" si="29"/>
        <v>7.491417361451691</v>
      </c>
      <c r="X151" s="107">
        <f t="shared" si="29"/>
        <v>6.7251103482099062</v>
      </c>
      <c r="Y151" s="107">
        <f t="shared" si="29"/>
        <v>5.7810201078960262</v>
      </c>
      <c r="Z151" s="107">
        <f t="shared" si="29"/>
        <v>5.388670917116233</v>
      </c>
      <c r="AA151" s="107">
        <f t="shared" si="29"/>
        <v>5.321235899950957</v>
      </c>
      <c r="AB151" s="107">
        <f t="shared" si="29"/>
        <v>4.689798921039726</v>
      </c>
      <c r="AC151" s="107">
        <f t="shared" si="29"/>
        <v>8.7726826875919564</v>
      </c>
    </row>
    <row r="152" spans="1:29" x14ac:dyDescent="0.25">
      <c r="A152" t="s">
        <v>1660</v>
      </c>
      <c r="B152" s="106">
        <v>0.13830000000000001</v>
      </c>
      <c r="C152" s="106">
        <v>0.1381</v>
      </c>
      <c r="D152" s="106">
        <v>0.1426</v>
      </c>
      <c r="E152" s="106">
        <v>0.13700000000000001</v>
      </c>
      <c r="F152" s="106">
        <v>0.15870000000000001</v>
      </c>
      <c r="G152" s="106">
        <v>0.1426</v>
      </c>
      <c r="H152" s="106">
        <v>0.1406</v>
      </c>
      <c r="I152" s="106">
        <v>0.14399999999999999</v>
      </c>
      <c r="K152" t="s">
        <v>1660</v>
      </c>
      <c r="L152" s="106">
        <f t="shared" si="28"/>
        <v>5.5599999999999997E-2</v>
      </c>
      <c r="M152" s="106">
        <f t="shared" si="28"/>
        <v>5.5399999999999991E-2</v>
      </c>
      <c r="N152" s="106">
        <f t="shared" si="28"/>
        <v>5.9899999999999995E-2</v>
      </c>
      <c r="O152" s="106">
        <f t="shared" si="28"/>
        <v>5.4300000000000001E-2</v>
      </c>
      <c r="P152" s="106">
        <f t="shared" si="28"/>
        <v>7.5999999999999998E-2</v>
      </c>
      <c r="Q152" s="106">
        <f t="shared" si="28"/>
        <v>5.9899999999999995E-2</v>
      </c>
      <c r="R152" s="106">
        <f t="shared" si="28"/>
        <v>5.7899999999999993E-2</v>
      </c>
      <c r="S152" s="106">
        <f t="shared" si="28"/>
        <v>6.129999999999998E-2</v>
      </c>
      <c r="U152" s="62" t="s">
        <v>1660</v>
      </c>
      <c r="V152" s="107">
        <f t="shared" si="30"/>
        <v>3.4085335948994606</v>
      </c>
      <c r="W152" s="107">
        <f t="shared" si="30"/>
        <v>3.3962726826875915</v>
      </c>
      <c r="X152" s="107">
        <f t="shared" si="30"/>
        <v>3.6721432074546345</v>
      </c>
      <c r="Y152" s="107">
        <f t="shared" si="30"/>
        <v>3.3288376655223146</v>
      </c>
      <c r="Z152" s="107">
        <f t="shared" si="30"/>
        <v>4.6591466405100546</v>
      </c>
      <c r="AA152" s="107">
        <f t="shared" si="30"/>
        <v>3.6721432074546345</v>
      </c>
      <c r="AB152" s="107">
        <f t="shared" si="30"/>
        <v>3.5495340853359489</v>
      </c>
      <c r="AC152" s="107">
        <f t="shared" si="30"/>
        <v>3.7579695929377133</v>
      </c>
    </row>
    <row r="153" spans="1:29" x14ac:dyDescent="0.25">
      <c r="A153" t="s">
        <v>1661</v>
      </c>
      <c r="B153" s="106">
        <v>0.14660000000000001</v>
      </c>
      <c r="C153" s="106">
        <v>0.13930000000000001</v>
      </c>
      <c r="D153" s="106">
        <v>0.17469999999999999</v>
      </c>
      <c r="E153" s="106">
        <v>0.15049999999999999</v>
      </c>
      <c r="F153" s="106">
        <v>0.14510000000000001</v>
      </c>
      <c r="G153" s="106">
        <v>0.13569999999999999</v>
      </c>
      <c r="H153" s="106">
        <v>0.1434</v>
      </c>
      <c r="I153" s="106">
        <v>0.14249999999999999</v>
      </c>
      <c r="K153" t="s">
        <v>1661</v>
      </c>
      <c r="L153" s="106">
        <f t="shared" si="28"/>
        <v>6.3899999999999998E-2</v>
      </c>
      <c r="M153" s="106">
        <f t="shared" si="28"/>
        <v>5.6599999999999998E-2</v>
      </c>
      <c r="N153" s="106">
        <f t="shared" si="28"/>
        <v>9.1999999999999985E-2</v>
      </c>
      <c r="O153" s="106">
        <f t="shared" si="28"/>
        <v>6.7799999999999985E-2</v>
      </c>
      <c r="P153" s="106">
        <f t="shared" si="28"/>
        <v>6.2399999999999997E-2</v>
      </c>
      <c r="Q153" s="106">
        <f t="shared" si="28"/>
        <v>5.2999999999999978E-2</v>
      </c>
      <c r="R153" s="106">
        <f t="shared" si="28"/>
        <v>6.069999999999999E-2</v>
      </c>
      <c r="S153" s="106">
        <f t="shared" si="28"/>
        <v>5.9799999999999978E-2</v>
      </c>
      <c r="U153" s="62" t="s">
        <v>1661</v>
      </c>
      <c r="V153" s="107">
        <f t="shared" si="30"/>
        <v>3.9173614516920057</v>
      </c>
      <c r="W153" s="107">
        <f t="shared" si="30"/>
        <v>3.469838155958803</v>
      </c>
      <c r="X153" s="107">
        <f t="shared" si="30"/>
        <v>5.6400196174595383</v>
      </c>
      <c r="Y153" s="107">
        <f t="shared" si="30"/>
        <v>4.1564492398234423</v>
      </c>
      <c r="Z153" s="107">
        <f t="shared" si="30"/>
        <v>3.8254046101029915</v>
      </c>
      <c r="AA153" s="107">
        <f t="shared" si="30"/>
        <v>3.2491417361451678</v>
      </c>
      <c r="AB153" s="107">
        <f t="shared" si="30"/>
        <v>3.7211868563021082</v>
      </c>
      <c r="AC153" s="107">
        <f t="shared" si="30"/>
        <v>3.6660127513486991</v>
      </c>
    </row>
    <row r="154" spans="1:29" x14ac:dyDescent="0.25">
      <c r="A154" t="s">
        <v>1662</v>
      </c>
      <c r="B154" s="106">
        <v>0.14630000000000001</v>
      </c>
      <c r="C154" s="106">
        <v>0.19409999999999999</v>
      </c>
      <c r="D154" s="106">
        <v>0.13869999999999999</v>
      </c>
      <c r="E154" s="106">
        <v>0.14910000000000001</v>
      </c>
      <c r="F154" s="106">
        <v>0.14199999999999999</v>
      </c>
      <c r="G154" s="106">
        <v>0.15379999999999999</v>
      </c>
      <c r="H154" s="106">
        <v>0.13950000000000001</v>
      </c>
      <c r="I154" s="106">
        <v>0.1401</v>
      </c>
      <c r="K154" t="s">
        <v>1662</v>
      </c>
      <c r="L154" s="106">
        <f t="shared" si="28"/>
        <v>6.3600000000000004E-2</v>
      </c>
      <c r="M154" s="106">
        <f t="shared" si="28"/>
        <v>0.11139999999999999</v>
      </c>
      <c r="N154" s="106">
        <f t="shared" si="28"/>
        <v>5.599999999999998E-2</v>
      </c>
      <c r="O154" s="106">
        <f t="shared" si="28"/>
        <v>6.6400000000000001E-2</v>
      </c>
      <c r="P154" s="106">
        <f t="shared" si="28"/>
        <v>5.9299999999999978E-2</v>
      </c>
      <c r="Q154" s="106">
        <f t="shared" si="28"/>
        <v>7.1099999999999983E-2</v>
      </c>
      <c r="R154" s="106">
        <f t="shared" si="28"/>
        <v>5.6800000000000003E-2</v>
      </c>
      <c r="S154" s="106">
        <f t="shared" si="28"/>
        <v>5.7399999999999993E-2</v>
      </c>
      <c r="U154" s="62" t="s">
        <v>1662</v>
      </c>
      <c r="V154" s="107">
        <f t="shared" si="30"/>
        <v>3.8989700833742038</v>
      </c>
      <c r="W154" s="107">
        <f t="shared" si="29"/>
        <v>6.8293281020107885</v>
      </c>
      <c r="X154" s="107">
        <f t="shared" si="29"/>
        <v>3.4330554193231966</v>
      </c>
      <c r="Y154" s="107">
        <f t="shared" si="29"/>
        <v>4.0706228543403631</v>
      </c>
      <c r="Z154" s="107">
        <f t="shared" si="29"/>
        <v>3.6353604708190277</v>
      </c>
      <c r="AA154" s="107">
        <f t="shared" si="29"/>
        <v>4.3587542913192729</v>
      </c>
      <c r="AB154" s="107">
        <f t="shared" si="29"/>
        <v>3.4820990681706721</v>
      </c>
      <c r="AC154" s="107">
        <f t="shared" si="29"/>
        <v>3.5188818048062771</v>
      </c>
    </row>
    <row r="155" spans="1:29" x14ac:dyDescent="0.25">
      <c r="A155" t="s">
        <v>1663</v>
      </c>
      <c r="B155" s="106">
        <v>1.7139</v>
      </c>
      <c r="C155" s="106">
        <v>0.1411</v>
      </c>
      <c r="D155" s="106">
        <v>0.15229999999999999</v>
      </c>
      <c r="E155" s="106">
        <v>0.155</v>
      </c>
      <c r="F155" s="106">
        <v>0.14899999999999999</v>
      </c>
      <c r="G155" s="106">
        <v>0.1424</v>
      </c>
      <c r="H155" s="106">
        <v>0.1394</v>
      </c>
      <c r="I155" s="106">
        <v>0.14979999999999999</v>
      </c>
      <c r="K155" t="s">
        <v>1663</v>
      </c>
      <c r="L155" s="106">
        <f t="shared" si="28"/>
        <v>1.6312</v>
      </c>
      <c r="M155" s="106">
        <f t="shared" si="28"/>
        <v>5.8399999999999994E-2</v>
      </c>
      <c r="N155" s="106">
        <f t="shared" si="28"/>
        <v>6.9599999999999981E-2</v>
      </c>
      <c r="O155" s="106">
        <f t="shared" si="28"/>
        <v>7.2299999999999989E-2</v>
      </c>
      <c r="P155" s="106">
        <f t="shared" si="28"/>
        <v>6.6299999999999984E-2</v>
      </c>
      <c r="Q155" s="106">
        <f t="shared" si="28"/>
        <v>5.9699999999999989E-2</v>
      </c>
      <c r="R155" s="106">
        <f t="shared" si="28"/>
        <v>5.6699999999999987E-2</v>
      </c>
      <c r="S155" s="106">
        <f t="shared" si="28"/>
        <v>6.7099999999999979E-2</v>
      </c>
      <c r="U155" s="62" t="s">
        <v>1663</v>
      </c>
      <c r="V155" s="6">
        <f t="shared" si="30"/>
        <v>100</v>
      </c>
      <c r="W155" s="107">
        <f t="shared" si="29"/>
        <v>3.5801863658656203</v>
      </c>
      <c r="X155" s="107">
        <f t="shared" si="29"/>
        <v>4.2667974497302588</v>
      </c>
      <c r="Y155" s="107">
        <f t="shared" si="29"/>
        <v>4.4323197645904848</v>
      </c>
      <c r="Z155" s="107">
        <f t="shared" si="29"/>
        <v>4.0644923982344272</v>
      </c>
      <c r="AA155" s="107">
        <f t="shared" si="29"/>
        <v>3.6598822952427654</v>
      </c>
      <c r="AB155" s="107">
        <f t="shared" si="29"/>
        <v>3.4759686120647366</v>
      </c>
      <c r="AC155" s="107">
        <f t="shared" si="29"/>
        <v>4.1135360470819018</v>
      </c>
    </row>
    <row r="156" spans="1:29" x14ac:dyDescent="0.25">
      <c r="A156" t="s">
        <v>1664</v>
      </c>
      <c r="B156" s="106">
        <v>8.2100000000000006E-2</v>
      </c>
      <c r="C156" s="106">
        <v>8.3000000000000004E-2</v>
      </c>
      <c r="D156" s="106">
        <v>8.3000000000000004E-2</v>
      </c>
      <c r="E156" s="106">
        <v>3.8506</v>
      </c>
      <c r="F156" s="106">
        <v>2.9992999999999999</v>
      </c>
      <c r="G156" s="106">
        <f>AVERAGE(B156:D156)</f>
        <v>8.270000000000001E-2</v>
      </c>
      <c r="H156" s="106"/>
      <c r="I156" s="106"/>
    </row>
    <row r="157" spans="1:29" x14ac:dyDescent="0.25">
      <c r="A157" t="s">
        <v>1665</v>
      </c>
    </row>
    <row r="159" spans="1:29" x14ac:dyDescent="0.25">
      <c r="A159" s="37" t="s">
        <v>1792</v>
      </c>
      <c r="K159" t="s">
        <v>1775</v>
      </c>
    </row>
    <row r="160" spans="1:29" x14ac:dyDescent="0.25">
      <c r="B160" s="6">
        <v>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L160" s="6">
        <v>1</v>
      </c>
      <c r="M160" s="6">
        <v>2</v>
      </c>
      <c r="N160" s="6">
        <v>3</v>
      </c>
      <c r="O160" s="6">
        <v>4</v>
      </c>
      <c r="P160" s="6">
        <v>5</v>
      </c>
      <c r="Q160" s="6">
        <v>6</v>
      </c>
      <c r="R160" s="6">
        <v>7</v>
      </c>
      <c r="S160" s="6">
        <v>8</v>
      </c>
    </row>
    <row r="161" spans="1:19" x14ac:dyDescent="0.25">
      <c r="A161" t="s">
        <v>1658</v>
      </c>
      <c r="B161" s="107">
        <f t="shared" ref="B161:I166" si="31">AVERAGE(V150,V138,V126)</f>
        <v>4.4026724104705144</v>
      </c>
      <c r="C161" s="107">
        <f t="shared" si="31"/>
        <v>3.9882272097022664</v>
      </c>
      <c r="D161" s="107">
        <f t="shared" si="31"/>
        <v>4.0955870436718804</v>
      </c>
      <c r="E161" s="107">
        <f t="shared" si="31"/>
        <v>5.8759990114049936</v>
      </c>
      <c r="F161" s="107">
        <f t="shared" si="31"/>
        <v>3.8062024394577576</v>
      </c>
      <c r="G161" s="107">
        <f t="shared" si="31"/>
        <v>3.9363879019435029</v>
      </c>
      <c r="H161" s="107">
        <f t="shared" si="31"/>
        <v>3.8466818290135172</v>
      </c>
      <c r="I161" s="107">
        <f t="shared" si="31"/>
        <v>4.701705992370206</v>
      </c>
      <c r="K161" t="s">
        <v>1658</v>
      </c>
      <c r="L161" s="106">
        <f t="shared" ref="L161:S166" si="32">STDEV(V150,V138,V126)/SQRT(3)</f>
        <v>0.75558273563719136</v>
      </c>
      <c r="M161" s="106">
        <f t="shared" si="32"/>
        <v>0.35509346297665068</v>
      </c>
      <c r="N161" s="106">
        <f t="shared" si="32"/>
        <v>0.37489965558662386</v>
      </c>
      <c r="O161" s="106">
        <f t="shared" si="32"/>
        <v>1.1786593226834208</v>
      </c>
      <c r="P161" s="106">
        <f t="shared" si="32"/>
        <v>0.31825348284043503</v>
      </c>
      <c r="Q161" s="106">
        <f t="shared" si="32"/>
        <v>0.18969878346053035</v>
      </c>
      <c r="R161" s="106">
        <f t="shared" si="32"/>
        <v>0.47250363922275856</v>
      </c>
      <c r="S161" s="106">
        <f t="shared" si="32"/>
        <v>0.77378805492245484</v>
      </c>
    </row>
    <row r="162" spans="1:19" x14ac:dyDescent="0.25">
      <c r="A162" t="s">
        <v>1659</v>
      </c>
      <c r="B162" s="107">
        <f t="shared" si="31"/>
        <v>8.6745444564977134</v>
      </c>
      <c r="C162" s="107">
        <f t="shared" si="31"/>
        <v>9.8745507554128107</v>
      </c>
      <c r="D162" s="107">
        <f t="shared" si="31"/>
        <v>6.9525171128606713</v>
      </c>
      <c r="E162" s="107">
        <f t="shared" si="31"/>
        <v>6.4306147779936031</v>
      </c>
      <c r="F162" s="107">
        <f t="shared" si="31"/>
        <v>6.1621842465795575</v>
      </c>
      <c r="G162" s="107">
        <f t="shared" si="31"/>
        <v>5.7263825464295079</v>
      </c>
      <c r="H162" s="107">
        <f t="shared" si="31"/>
        <v>5.0928264911087417</v>
      </c>
      <c r="I162" s="107">
        <f t="shared" si="31"/>
        <v>6.5821283284249033</v>
      </c>
      <c r="K162" t="s">
        <v>1659</v>
      </c>
      <c r="L162" s="106">
        <f t="shared" si="32"/>
        <v>0.6586326771078963</v>
      </c>
      <c r="M162" s="106">
        <f t="shared" si="32"/>
        <v>1.2107518580961976</v>
      </c>
      <c r="N162" s="106">
        <f t="shared" si="32"/>
        <v>0.12445763381110693</v>
      </c>
      <c r="O162" s="106">
        <f t="shared" si="32"/>
        <v>0.36837247928156142</v>
      </c>
      <c r="P162" s="106">
        <f t="shared" si="32"/>
        <v>0.3935222790165992</v>
      </c>
      <c r="Q162" s="106">
        <f t="shared" si="32"/>
        <v>0.42152572172435732</v>
      </c>
      <c r="R162" s="106">
        <f t="shared" si="32"/>
        <v>0.22032686427590989</v>
      </c>
      <c r="S162" s="106">
        <f t="shared" si="32"/>
        <v>1.1027266394996642</v>
      </c>
    </row>
    <row r="163" spans="1:19" x14ac:dyDescent="0.25">
      <c r="A163" t="s">
        <v>1660</v>
      </c>
      <c r="B163" s="107">
        <f t="shared" si="31"/>
        <v>4.212506040717936</v>
      </c>
      <c r="C163" s="107">
        <f t="shared" si="31"/>
        <v>3.708231439346747</v>
      </c>
      <c r="D163" s="107">
        <f t="shared" si="31"/>
        <v>3.8812289174259669</v>
      </c>
      <c r="E163" s="107">
        <f t="shared" si="31"/>
        <v>4.2390973439635911</v>
      </c>
      <c r="F163" s="107">
        <f t="shared" si="31"/>
        <v>4.329289380608162</v>
      </c>
      <c r="G163" s="107">
        <f t="shared" si="31"/>
        <v>4.0094339723292887</v>
      </c>
      <c r="H163" s="107">
        <f t="shared" si="31"/>
        <v>4.1370479131811742</v>
      </c>
      <c r="I163" s="107">
        <f t="shared" si="31"/>
        <v>5.6645656265682431</v>
      </c>
      <c r="K163" t="s">
        <v>1660</v>
      </c>
      <c r="L163" s="106">
        <f t="shared" si="32"/>
        <v>0.5553303494483417</v>
      </c>
      <c r="M163" s="106">
        <f t="shared" si="32"/>
        <v>0.18475850261133378</v>
      </c>
      <c r="N163" s="106">
        <f t="shared" si="32"/>
        <v>0.11130995388403017</v>
      </c>
      <c r="O163" s="106">
        <f t="shared" si="32"/>
        <v>0.45533369141046487</v>
      </c>
      <c r="P163" s="106">
        <f t="shared" si="32"/>
        <v>0.31067636864708048</v>
      </c>
      <c r="Q163" s="106">
        <f t="shared" si="32"/>
        <v>0.2573697750290494</v>
      </c>
      <c r="R163" s="106">
        <f t="shared" si="32"/>
        <v>0.31866835751719608</v>
      </c>
      <c r="S163" s="106">
        <f t="shared" si="32"/>
        <v>1.3839208988160134</v>
      </c>
    </row>
    <row r="164" spans="1:19" x14ac:dyDescent="0.25">
      <c r="A164" t="s">
        <v>1661</v>
      </c>
      <c r="B164" s="107">
        <f t="shared" si="31"/>
        <v>4.5118880462294904</v>
      </c>
      <c r="C164" s="107">
        <f t="shared" si="31"/>
        <v>4.3185415874042201</v>
      </c>
      <c r="D164" s="107">
        <f t="shared" si="31"/>
        <v>4.5263241812884401</v>
      </c>
      <c r="E164" s="107">
        <f t="shared" si="31"/>
        <v>4.2130524861760081</v>
      </c>
      <c r="F164" s="107">
        <f t="shared" si="31"/>
        <v>5.9471935589399436</v>
      </c>
      <c r="G164" s="107">
        <f t="shared" si="31"/>
        <v>3.7849827960324753</v>
      </c>
      <c r="H164" s="107">
        <f t="shared" si="31"/>
        <v>5.2025193243716963</v>
      </c>
      <c r="I164" s="107">
        <f t="shared" si="31"/>
        <v>4.1649227149916754</v>
      </c>
      <c r="K164" t="s">
        <v>1661</v>
      </c>
      <c r="L164" s="106">
        <f t="shared" si="32"/>
        <v>0.29732077785044597</v>
      </c>
      <c r="M164" s="106">
        <f t="shared" si="32"/>
        <v>0.45482371758772688</v>
      </c>
      <c r="N164" s="106">
        <f t="shared" si="32"/>
        <v>0.57689700774697528</v>
      </c>
      <c r="O164" s="106">
        <f t="shared" si="32"/>
        <v>0.30453695691274069</v>
      </c>
      <c r="P164" s="106">
        <f t="shared" si="32"/>
        <v>1.6122509042577844</v>
      </c>
      <c r="Q164" s="106">
        <f t="shared" si="32"/>
        <v>0.37802584664595318</v>
      </c>
      <c r="R164" s="106">
        <f t="shared" si="32"/>
        <v>1.3821195526135606</v>
      </c>
      <c r="S164" s="106">
        <f t="shared" si="32"/>
        <v>0.28552556825945052</v>
      </c>
    </row>
    <row r="165" spans="1:19" x14ac:dyDescent="0.25">
      <c r="A165" t="s">
        <v>1662</v>
      </c>
      <c r="B165" s="107">
        <f t="shared" si="31"/>
        <v>4.7842903480012211</v>
      </c>
      <c r="C165" s="107">
        <f t="shared" si="31"/>
        <v>8.1162652841055429</v>
      </c>
      <c r="D165" s="107">
        <f t="shared" si="31"/>
        <v>4.3899437571091058</v>
      </c>
      <c r="E165" s="107">
        <f t="shared" si="31"/>
        <v>4.4546951202996201</v>
      </c>
      <c r="F165" s="107">
        <f t="shared" si="31"/>
        <v>3.8706271508792311</v>
      </c>
      <c r="G165" s="107">
        <f t="shared" si="31"/>
        <v>5.0378507589802251</v>
      </c>
      <c r="H165" s="107">
        <f t="shared" si="31"/>
        <v>4.000121557912661</v>
      </c>
      <c r="I165" s="107">
        <f t="shared" si="31"/>
        <v>4.0789371873403555</v>
      </c>
      <c r="K165" t="s">
        <v>1662</v>
      </c>
      <c r="L165" s="106">
        <f t="shared" si="32"/>
        <v>0.45378483051485485</v>
      </c>
      <c r="M165" s="106">
        <f t="shared" si="32"/>
        <v>0.71761459715738918</v>
      </c>
      <c r="N165" s="106">
        <f t="shared" si="32"/>
        <v>0.86400387905290765</v>
      </c>
      <c r="O165" s="106">
        <f t="shared" si="32"/>
        <v>0.33195234684486502</v>
      </c>
      <c r="P165" s="106">
        <f t="shared" si="32"/>
        <v>0.86524860079822918</v>
      </c>
      <c r="Q165" s="106">
        <f t="shared" si="32"/>
        <v>0.767317210276383</v>
      </c>
      <c r="R165" s="106">
        <f t="shared" si="32"/>
        <v>0.35087310533596017</v>
      </c>
      <c r="S165" s="106">
        <f t="shared" si="32"/>
        <v>0.28005321796243587</v>
      </c>
    </row>
    <row r="166" spans="1:19" x14ac:dyDescent="0.25">
      <c r="A166" t="s">
        <v>1663</v>
      </c>
      <c r="B166" s="109">
        <f t="shared" si="31"/>
        <v>100</v>
      </c>
      <c r="C166" s="107">
        <f t="shared" si="31"/>
        <v>5.1679099190682258</v>
      </c>
      <c r="D166" s="107">
        <f t="shared" si="31"/>
        <v>4.4267211150314347</v>
      </c>
      <c r="E166" s="107">
        <f t="shared" si="31"/>
        <v>4.1797454182532805</v>
      </c>
      <c r="F166" s="107">
        <f t="shared" si="31"/>
        <v>4.404164982244331</v>
      </c>
      <c r="G166" s="107">
        <f t="shared" si="31"/>
        <v>4.3897864048594553</v>
      </c>
      <c r="H166" s="107">
        <f t="shared" si="31"/>
        <v>6.497521829930629</v>
      </c>
      <c r="I166" s="107">
        <f t="shared" si="31"/>
        <v>5.0103813954227316</v>
      </c>
      <c r="K166" t="s">
        <v>1663</v>
      </c>
      <c r="L166" s="6">
        <f t="shared" si="32"/>
        <v>0</v>
      </c>
      <c r="M166" s="106">
        <f t="shared" si="32"/>
        <v>1.0235338223980295</v>
      </c>
      <c r="N166" s="106">
        <f t="shared" si="32"/>
        <v>0.37430990009532777</v>
      </c>
      <c r="O166" s="106">
        <f t="shared" si="32"/>
        <v>0.13149662437338874</v>
      </c>
      <c r="P166" s="106">
        <f t="shared" si="32"/>
        <v>0.20558781269577586</v>
      </c>
      <c r="Q166" s="106">
        <f t="shared" si="32"/>
        <v>0.37516641378842502</v>
      </c>
      <c r="R166" s="106">
        <f t="shared" si="32"/>
        <v>2.4735895186462136</v>
      </c>
      <c r="S166" s="106">
        <f t="shared" si="32"/>
        <v>0.76327421358254155</v>
      </c>
    </row>
    <row r="169" spans="1:19" x14ac:dyDescent="0.25">
      <c r="A169" s="7" t="s">
        <v>1795</v>
      </c>
    </row>
    <row r="170" spans="1:19" x14ac:dyDescent="0.25">
      <c r="B170" s="6">
        <v>1</v>
      </c>
      <c r="C170" s="6">
        <v>2</v>
      </c>
      <c r="D170" s="6">
        <v>3</v>
      </c>
      <c r="E170" s="6">
        <v>4</v>
      </c>
      <c r="F170" s="6">
        <v>5</v>
      </c>
      <c r="G170" s="6">
        <v>6</v>
      </c>
      <c r="H170" s="6">
        <v>7</v>
      </c>
      <c r="I170" s="6">
        <v>8</v>
      </c>
      <c r="J170" s="6">
        <v>9</v>
      </c>
      <c r="K170" s="6">
        <v>10</v>
      </c>
      <c r="L170" s="6">
        <v>11</v>
      </c>
      <c r="M170" s="6">
        <v>12</v>
      </c>
    </row>
    <row r="171" spans="1:19" x14ac:dyDescent="0.25">
      <c r="A171" t="s">
        <v>1950</v>
      </c>
      <c r="C171" s="6">
        <v>40</v>
      </c>
      <c r="D171" s="6">
        <v>10</v>
      </c>
      <c r="E171" s="6">
        <v>3</v>
      </c>
      <c r="F171" s="6">
        <v>1</v>
      </c>
      <c r="G171" s="6">
        <v>0.3</v>
      </c>
      <c r="H171" s="6">
        <v>0.1</v>
      </c>
      <c r="I171" s="6">
        <v>0.03</v>
      </c>
    </row>
    <row r="172" spans="1:19" x14ac:dyDescent="0.25">
      <c r="A172" s="6" t="s">
        <v>1658</v>
      </c>
      <c r="B172" s="178" t="s">
        <v>1644</v>
      </c>
      <c r="C172" s="223" t="str">
        <f t="shared" ref="C172:C177" si="33">D23</f>
        <v>TX000842</v>
      </c>
      <c r="D172" s="224" t="s">
        <v>972</v>
      </c>
      <c r="E172" s="224" t="s">
        <v>972</v>
      </c>
      <c r="F172" s="224" t="s">
        <v>972</v>
      </c>
      <c r="G172" s="224" t="s">
        <v>972</v>
      </c>
      <c r="H172" s="224" t="s">
        <v>972</v>
      </c>
      <c r="I172" s="225" t="s">
        <v>972</v>
      </c>
      <c r="J172" s="178" t="s">
        <v>1807</v>
      </c>
      <c r="K172" s="178" t="s">
        <v>1807</v>
      </c>
      <c r="L172" s="178" t="s">
        <v>1807</v>
      </c>
      <c r="M172" s="178" t="s">
        <v>1807</v>
      </c>
    </row>
    <row r="173" spans="1:19" x14ac:dyDescent="0.25">
      <c r="A173" s="6" t="s">
        <v>1659</v>
      </c>
      <c r="B173" s="178" t="s">
        <v>1644</v>
      </c>
      <c r="C173" s="223" t="str">
        <f t="shared" si="33"/>
        <v>TX006223</v>
      </c>
      <c r="D173" s="224" t="s">
        <v>972</v>
      </c>
      <c r="E173" s="224" t="s">
        <v>972</v>
      </c>
      <c r="F173" s="224" t="s">
        <v>972</v>
      </c>
      <c r="G173" s="224" t="s">
        <v>972</v>
      </c>
      <c r="H173" s="224" t="s">
        <v>972</v>
      </c>
      <c r="I173" s="225" t="s">
        <v>972</v>
      </c>
      <c r="J173" s="178" t="s">
        <v>1807</v>
      </c>
      <c r="K173" s="178" t="s">
        <v>1807</v>
      </c>
      <c r="L173" s="178" t="s">
        <v>1807</v>
      </c>
      <c r="M173" s="178" t="s">
        <v>1807</v>
      </c>
    </row>
    <row r="174" spans="1:19" x14ac:dyDescent="0.25">
      <c r="A174" s="6" t="s">
        <v>1660</v>
      </c>
      <c r="B174" s="178" t="s">
        <v>1644</v>
      </c>
      <c r="C174" s="223" t="str">
        <f t="shared" si="33"/>
        <v>TX001346</v>
      </c>
      <c r="D174" s="224" t="s">
        <v>972</v>
      </c>
      <c r="E174" s="224" t="s">
        <v>972</v>
      </c>
      <c r="F174" s="224" t="s">
        <v>972</v>
      </c>
      <c r="G174" s="224" t="s">
        <v>972</v>
      </c>
      <c r="H174" s="224" t="s">
        <v>972</v>
      </c>
      <c r="I174" s="225" t="s">
        <v>972</v>
      </c>
      <c r="J174" s="178" t="s">
        <v>1807</v>
      </c>
      <c r="K174" s="178" t="s">
        <v>1807</v>
      </c>
      <c r="L174" s="178" t="s">
        <v>1807</v>
      </c>
      <c r="M174" s="178" t="s">
        <v>1807</v>
      </c>
    </row>
    <row r="175" spans="1:19" x14ac:dyDescent="0.25">
      <c r="A175" s="6" t="s">
        <v>1661</v>
      </c>
      <c r="B175" s="178" t="s">
        <v>1686</v>
      </c>
      <c r="C175" s="223" t="str">
        <f t="shared" si="33"/>
        <v>TX006959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78" t="s">
        <v>1807</v>
      </c>
      <c r="K175" s="178" t="s">
        <v>1807</v>
      </c>
      <c r="L175" s="178" t="s">
        <v>1807</v>
      </c>
      <c r="M175" s="178" t="s">
        <v>1807</v>
      </c>
    </row>
    <row r="176" spans="1:19" x14ac:dyDescent="0.25">
      <c r="A176" s="6" t="s">
        <v>1662</v>
      </c>
      <c r="B176" s="178" t="s">
        <v>1686</v>
      </c>
      <c r="C176" s="223" t="str">
        <f t="shared" si="33"/>
        <v>TX009711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78" t="s">
        <v>1807</v>
      </c>
      <c r="K176" s="178" t="s">
        <v>1807</v>
      </c>
      <c r="L176" s="178" t="s">
        <v>1807</v>
      </c>
      <c r="M176" s="178" t="s">
        <v>1807</v>
      </c>
    </row>
    <row r="177" spans="1:29" x14ac:dyDescent="0.25">
      <c r="A177" s="6" t="s">
        <v>1663</v>
      </c>
      <c r="B177" s="178" t="s">
        <v>1687</v>
      </c>
      <c r="C177" s="223" t="str">
        <f t="shared" si="33"/>
        <v>TX016394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78" t="s">
        <v>1807</v>
      </c>
      <c r="K177" s="178" t="s">
        <v>1807</v>
      </c>
      <c r="L177" s="178" t="s">
        <v>1807</v>
      </c>
      <c r="M177" s="178" t="s">
        <v>1807</v>
      </c>
    </row>
    <row r="178" spans="1:29" x14ac:dyDescent="0.25">
      <c r="A178" s="6" t="s">
        <v>1664</v>
      </c>
      <c r="B178" s="218" t="s">
        <v>1808</v>
      </c>
      <c r="C178" s="219"/>
      <c r="D178" s="220"/>
      <c r="E178" s="177" t="s">
        <v>1807</v>
      </c>
      <c r="F178" s="178" t="s">
        <v>1807</v>
      </c>
      <c r="G178" s="178" t="s">
        <v>1807</v>
      </c>
      <c r="H178" s="178" t="s">
        <v>1807</v>
      </c>
      <c r="I178" s="178" t="s">
        <v>1807</v>
      </c>
      <c r="J178" s="178" t="s">
        <v>1807</v>
      </c>
      <c r="K178" s="178" t="s">
        <v>1807</v>
      </c>
      <c r="L178" s="178" t="s">
        <v>1807</v>
      </c>
      <c r="M178" s="178" t="s">
        <v>1807</v>
      </c>
    </row>
    <row r="179" spans="1:29" x14ac:dyDescent="0.25">
      <c r="A179" s="6" t="s">
        <v>1665</v>
      </c>
      <c r="B179" s="178" t="s">
        <v>1807</v>
      </c>
      <c r="C179" s="178" t="s">
        <v>1807</v>
      </c>
      <c r="D179" s="178" t="s">
        <v>1807</v>
      </c>
      <c r="E179" s="178" t="s">
        <v>1807</v>
      </c>
      <c r="F179" s="178" t="s">
        <v>1807</v>
      </c>
      <c r="G179" s="178" t="s">
        <v>1807</v>
      </c>
      <c r="H179" s="178" t="s">
        <v>1807</v>
      </c>
      <c r="I179" s="178" t="s">
        <v>1807</v>
      </c>
      <c r="J179" s="178" t="s">
        <v>1807</v>
      </c>
      <c r="K179" s="178" t="s">
        <v>1807</v>
      </c>
      <c r="L179" s="178" t="s">
        <v>1807</v>
      </c>
      <c r="M179" s="178" t="s">
        <v>1807</v>
      </c>
    </row>
    <row r="183" spans="1:29" x14ac:dyDescent="0.25">
      <c r="A183" s="7" t="str">
        <f>A31</f>
        <v>MW 1130-17</v>
      </c>
      <c r="K183" t="s">
        <v>1788</v>
      </c>
    </row>
    <row r="184" spans="1:29" x14ac:dyDescent="0.25">
      <c r="A184" s="41" t="s">
        <v>1796</v>
      </c>
      <c r="U184" t="s">
        <v>1798</v>
      </c>
    </row>
    <row r="185" spans="1:29" x14ac:dyDescent="0.25">
      <c r="B185" s="6">
        <v>1</v>
      </c>
      <c r="C185" s="6">
        <v>2</v>
      </c>
      <c r="D185" s="6">
        <v>3</v>
      </c>
      <c r="E185" s="6">
        <v>4</v>
      </c>
      <c r="F185" s="6">
        <v>5</v>
      </c>
      <c r="G185" s="6">
        <v>6</v>
      </c>
      <c r="H185" s="6">
        <v>7</v>
      </c>
      <c r="I185" s="6">
        <v>8</v>
      </c>
      <c r="L185" s="6">
        <v>1</v>
      </c>
      <c r="M185" s="6">
        <v>2</v>
      </c>
      <c r="N185" s="6">
        <v>3</v>
      </c>
      <c r="O185" s="6">
        <v>4</v>
      </c>
      <c r="P185" s="6">
        <v>5</v>
      </c>
      <c r="Q185" s="6">
        <v>6</v>
      </c>
      <c r="R185" s="6">
        <v>7</v>
      </c>
      <c r="S185" s="6">
        <v>8</v>
      </c>
      <c r="V185" s="6">
        <v>1</v>
      </c>
      <c r="W185" s="6">
        <v>2</v>
      </c>
      <c r="X185" s="6">
        <v>3</v>
      </c>
      <c r="Y185" s="6">
        <v>4</v>
      </c>
      <c r="Z185" s="6">
        <v>5</v>
      </c>
      <c r="AA185" s="6">
        <v>6</v>
      </c>
      <c r="AB185" s="6">
        <v>7</v>
      </c>
      <c r="AC185" s="6">
        <v>8</v>
      </c>
    </row>
    <row r="186" spans="1:29" x14ac:dyDescent="0.25">
      <c r="A186" t="s">
        <v>1658</v>
      </c>
      <c r="B186" s="6">
        <v>38268</v>
      </c>
      <c r="C186" s="6">
        <v>36307</v>
      </c>
      <c r="D186" s="6">
        <v>34792</v>
      </c>
      <c r="E186" s="6">
        <v>38736</v>
      </c>
      <c r="F186" s="6">
        <v>37117</v>
      </c>
      <c r="G186" s="6">
        <v>37934</v>
      </c>
      <c r="H186" s="6">
        <v>42307</v>
      </c>
      <c r="I186" s="6">
        <v>44780</v>
      </c>
      <c r="K186" t="s">
        <v>1658</v>
      </c>
      <c r="L186" s="109">
        <f>B186-$E$192</f>
        <v>29507.333333333336</v>
      </c>
      <c r="M186" s="109">
        <f t="shared" ref="M186:S191" si="34">C186-$E$192</f>
        <v>27546.333333333336</v>
      </c>
      <c r="N186" s="109">
        <f t="shared" si="34"/>
        <v>26031.333333333336</v>
      </c>
      <c r="O186" s="109">
        <f t="shared" si="34"/>
        <v>29975.333333333336</v>
      </c>
      <c r="P186" s="109">
        <f t="shared" si="34"/>
        <v>28356.333333333336</v>
      </c>
      <c r="Q186" s="109">
        <f t="shared" si="34"/>
        <v>29173.333333333336</v>
      </c>
      <c r="R186" s="109">
        <f t="shared" si="34"/>
        <v>33546.333333333336</v>
      </c>
      <c r="S186" s="109">
        <f t="shared" si="34"/>
        <v>36019.333333333336</v>
      </c>
      <c r="U186" s="62" t="s">
        <v>1658</v>
      </c>
      <c r="V186" s="108">
        <f>L186/$O$192*100</f>
        <v>102.85242892165407</v>
      </c>
      <c r="W186" s="108">
        <f t="shared" ref="W186:AC191" si="35">M186/$O$192*100</f>
        <v>96.017056479254549</v>
      </c>
      <c r="X186" s="108">
        <f t="shared" si="35"/>
        <v>90.736286846294178</v>
      </c>
      <c r="Y186" s="108">
        <f t="shared" si="35"/>
        <v>104.48371617460816</v>
      </c>
      <c r="Z186" s="108">
        <f t="shared" si="35"/>
        <v>98.840438263213542</v>
      </c>
      <c r="AA186" s="108">
        <f t="shared" si="35"/>
        <v>101.6882196428364</v>
      </c>
      <c r="AB186" s="108">
        <f t="shared" si="35"/>
        <v>116.93099561969164</v>
      </c>
      <c r="AC186" s="108">
        <f t="shared" si="35"/>
        <v>125.55102420207514</v>
      </c>
    </row>
    <row r="187" spans="1:29" x14ac:dyDescent="0.25">
      <c r="A187" t="s">
        <v>1659</v>
      </c>
      <c r="B187" s="6">
        <v>37927</v>
      </c>
      <c r="C187" s="6">
        <v>28134</v>
      </c>
      <c r="D187" s="6">
        <v>34953</v>
      </c>
      <c r="E187" s="6">
        <v>36825</v>
      </c>
      <c r="F187" s="6">
        <v>35867</v>
      </c>
      <c r="G187" s="6">
        <v>37773</v>
      </c>
      <c r="H187" s="6">
        <v>43949</v>
      </c>
      <c r="I187" s="6">
        <v>44598</v>
      </c>
      <c r="K187" t="s">
        <v>1659</v>
      </c>
      <c r="L187" s="109">
        <f t="shared" ref="L187:L191" si="36">B187-$E$192</f>
        <v>29166.333333333336</v>
      </c>
      <c r="M187" s="109">
        <f t="shared" si="34"/>
        <v>19373.333333333336</v>
      </c>
      <c r="N187" s="109">
        <f t="shared" si="34"/>
        <v>26192.333333333336</v>
      </c>
      <c r="O187" s="109">
        <f t="shared" si="34"/>
        <v>28064.333333333336</v>
      </c>
      <c r="P187" s="109">
        <f t="shared" si="34"/>
        <v>27106.333333333336</v>
      </c>
      <c r="Q187" s="109">
        <f t="shared" si="34"/>
        <v>29012.333333333336</v>
      </c>
      <c r="R187" s="109">
        <f t="shared" si="34"/>
        <v>35188.333333333336</v>
      </c>
      <c r="S187" s="109">
        <f t="shared" si="34"/>
        <v>35837.333333333336</v>
      </c>
      <c r="U187" s="62" t="s">
        <v>1659</v>
      </c>
      <c r="V187" s="108">
        <f t="shared" ref="V187:V191" si="37">L187/$O$192*100</f>
        <v>101.66382004717256</v>
      </c>
      <c r="W187" s="108">
        <f t="shared" si="35"/>
        <v>67.528785713455804</v>
      </c>
      <c r="X187" s="108">
        <f t="shared" si="35"/>
        <v>91.297477546562561</v>
      </c>
      <c r="Y187" s="108">
        <f t="shared" si="35"/>
        <v>97.822626558378943</v>
      </c>
      <c r="Z187" s="108">
        <f t="shared" si="35"/>
        <v>94.483367608955831</v>
      </c>
      <c r="AA187" s="108">
        <f t="shared" si="35"/>
        <v>101.127028942568</v>
      </c>
      <c r="AB187" s="108">
        <f t="shared" si="35"/>
        <v>122.65444363112459</v>
      </c>
      <c r="AC187" s="108">
        <f t="shared" si="35"/>
        <v>124.9166347148152</v>
      </c>
    </row>
    <row r="188" spans="1:29" x14ac:dyDescent="0.25">
      <c r="A188" t="s">
        <v>1660</v>
      </c>
      <c r="B188" s="6">
        <v>36154</v>
      </c>
      <c r="C188" s="6">
        <v>35125</v>
      </c>
      <c r="D188" s="6">
        <v>35128</v>
      </c>
      <c r="E188" s="6">
        <v>38617</v>
      </c>
      <c r="F188" s="6">
        <v>38775</v>
      </c>
      <c r="G188" s="6">
        <v>34919</v>
      </c>
      <c r="H188" s="6">
        <v>42672</v>
      </c>
      <c r="I188" s="6">
        <v>40105</v>
      </c>
      <c r="K188" t="s">
        <v>1660</v>
      </c>
      <c r="L188" s="109">
        <f t="shared" si="36"/>
        <v>27393.333333333336</v>
      </c>
      <c r="M188" s="109">
        <f t="shared" si="34"/>
        <v>26364.333333333336</v>
      </c>
      <c r="N188" s="109">
        <f t="shared" si="34"/>
        <v>26367.333333333336</v>
      </c>
      <c r="O188" s="109">
        <f t="shared" si="34"/>
        <v>29856.333333333336</v>
      </c>
      <c r="P188" s="109">
        <f t="shared" si="34"/>
        <v>30014.333333333336</v>
      </c>
      <c r="Q188" s="109">
        <f t="shared" si="34"/>
        <v>26158.333333333336</v>
      </c>
      <c r="R188" s="109">
        <f t="shared" si="34"/>
        <v>33911.333333333336</v>
      </c>
      <c r="S188" s="109">
        <f t="shared" si="34"/>
        <v>31344.333333333336</v>
      </c>
      <c r="U188" s="62" t="s">
        <v>1660</v>
      </c>
      <c r="V188" s="108">
        <f t="shared" si="37"/>
        <v>95.483751031173398</v>
      </c>
      <c r="W188" s="108">
        <f t="shared" si="35"/>
        <v>91.897010468588434</v>
      </c>
      <c r="X188" s="108">
        <f t="shared" si="35"/>
        <v>91.907467438158648</v>
      </c>
      <c r="Y188" s="108">
        <f t="shared" si="35"/>
        <v>104.06892304832283</v>
      </c>
      <c r="Z188" s="108">
        <f t="shared" si="35"/>
        <v>104.61965677902101</v>
      </c>
      <c r="AA188" s="108">
        <f t="shared" si="35"/>
        <v>91.178965224766756</v>
      </c>
      <c r="AB188" s="108">
        <f t="shared" si="35"/>
        <v>118.20326025073491</v>
      </c>
      <c r="AC188" s="108">
        <f t="shared" si="35"/>
        <v>109.25557995515123</v>
      </c>
    </row>
    <row r="189" spans="1:29" x14ac:dyDescent="0.25">
      <c r="A189" t="s">
        <v>1661</v>
      </c>
      <c r="B189" s="6">
        <v>37776</v>
      </c>
      <c r="C189" s="6">
        <v>41596</v>
      </c>
      <c r="D189" s="6">
        <v>35198</v>
      </c>
      <c r="E189" s="6">
        <v>36298</v>
      </c>
      <c r="F189" s="6">
        <v>37237</v>
      </c>
      <c r="G189" s="6">
        <v>42339</v>
      </c>
      <c r="H189" s="6">
        <v>39686</v>
      </c>
      <c r="I189" s="6">
        <v>41108</v>
      </c>
      <c r="K189" t="s">
        <v>1661</v>
      </c>
      <c r="L189" s="109">
        <f t="shared" si="36"/>
        <v>29015.333333333336</v>
      </c>
      <c r="M189" s="109">
        <f t="shared" si="34"/>
        <v>32835.333333333336</v>
      </c>
      <c r="N189" s="109">
        <f t="shared" si="34"/>
        <v>26437.333333333336</v>
      </c>
      <c r="O189" s="109">
        <f t="shared" si="34"/>
        <v>27537.333333333336</v>
      </c>
      <c r="P189" s="109">
        <f t="shared" si="34"/>
        <v>28476.333333333336</v>
      </c>
      <c r="Q189" s="109">
        <f t="shared" si="34"/>
        <v>33578.333333333336</v>
      </c>
      <c r="R189" s="109">
        <f t="shared" si="34"/>
        <v>30925.333333333336</v>
      </c>
      <c r="S189" s="109">
        <f t="shared" si="34"/>
        <v>32347.333333333336</v>
      </c>
      <c r="U189" s="62" t="s">
        <v>1661</v>
      </c>
      <c r="V189" s="108">
        <f t="shared" si="37"/>
        <v>101.13748591213823</v>
      </c>
      <c r="W189" s="108">
        <f t="shared" si="35"/>
        <v>114.45269383154985</v>
      </c>
      <c r="X189" s="108">
        <f t="shared" si="35"/>
        <v>92.151463394797091</v>
      </c>
      <c r="Y189" s="108">
        <f t="shared" si="35"/>
        <v>95.985685570543893</v>
      </c>
      <c r="Z189" s="108">
        <f t="shared" si="35"/>
        <v>99.258717046022298</v>
      </c>
      <c r="AA189" s="108">
        <f t="shared" si="35"/>
        <v>117.04253662844064</v>
      </c>
      <c r="AB189" s="108">
        <f t="shared" si="35"/>
        <v>107.79508987184403</v>
      </c>
      <c r="AC189" s="108">
        <f t="shared" si="35"/>
        <v>112.75169344812764</v>
      </c>
    </row>
    <row r="190" spans="1:29" x14ac:dyDescent="0.25">
      <c r="A190" t="s">
        <v>1662</v>
      </c>
      <c r="B190" s="6">
        <v>37474</v>
      </c>
      <c r="C190" s="6">
        <v>29858</v>
      </c>
      <c r="D190" s="6">
        <v>36118</v>
      </c>
      <c r="E190" s="6">
        <v>37254</v>
      </c>
      <c r="F190" s="6">
        <v>44333</v>
      </c>
      <c r="G190" s="6">
        <v>37913</v>
      </c>
      <c r="H190" s="6">
        <v>40606</v>
      </c>
      <c r="I190" s="6">
        <v>40425</v>
      </c>
      <c r="K190" t="s">
        <v>1662</v>
      </c>
      <c r="L190" s="109">
        <f t="shared" si="36"/>
        <v>28713.333333333336</v>
      </c>
      <c r="M190" s="109">
        <f t="shared" si="34"/>
        <v>21097.333333333336</v>
      </c>
      <c r="N190" s="109">
        <f t="shared" si="34"/>
        <v>27357.333333333336</v>
      </c>
      <c r="O190" s="109">
        <f t="shared" si="34"/>
        <v>28493.333333333336</v>
      </c>
      <c r="P190" s="109">
        <f t="shared" si="34"/>
        <v>35572.333333333336</v>
      </c>
      <c r="Q190" s="109">
        <f t="shared" si="34"/>
        <v>29152.333333333336</v>
      </c>
      <c r="R190" s="109">
        <f t="shared" si="34"/>
        <v>31845.333333333336</v>
      </c>
      <c r="S190" s="109">
        <f t="shared" si="34"/>
        <v>31664.333333333336</v>
      </c>
      <c r="U190" s="62" t="s">
        <v>1662</v>
      </c>
      <c r="V190" s="108">
        <f t="shared" si="37"/>
        <v>100.08481764206955</v>
      </c>
      <c r="W190" s="108">
        <f t="shared" si="35"/>
        <v>73.538057559808067</v>
      </c>
      <c r="X190" s="108">
        <f t="shared" si="35"/>
        <v>95.358267396330774</v>
      </c>
      <c r="Y190" s="108">
        <f t="shared" si="35"/>
        <v>99.3179732069202</v>
      </c>
      <c r="Z190" s="108">
        <f t="shared" si="35"/>
        <v>123.99293573611257</v>
      </c>
      <c r="AA190" s="108">
        <f t="shared" si="35"/>
        <v>101.61502085584489</v>
      </c>
      <c r="AB190" s="108">
        <f t="shared" si="35"/>
        <v>111.00189387337774</v>
      </c>
      <c r="AC190" s="108">
        <f t="shared" si="35"/>
        <v>110.37099004264121</v>
      </c>
    </row>
    <row r="191" spans="1:29" x14ac:dyDescent="0.25">
      <c r="A191" t="s">
        <v>1663</v>
      </c>
      <c r="B191" s="6">
        <v>10865</v>
      </c>
      <c r="C191" s="6">
        <v>40665</v>
      </c>
      <c r="D191" s="6">
        <v>33524</v>
      </c>
      <c r="E191" s="6">
        <v>40310</v>
      </c>
      <c r="F191" s="6">
        <v>40332</v>
      </c>
      <c r="G191" s="6">
        <v>36286</v>
      </c>
      <c r="H191" s="6">
        <v>43238</v>
      </c>
      <c r="I191" s="6">
        <v>44576</v>
      </c>
      <c r="K191" t="s">
        <v>1663</v>
      </c>
      <c r="L191" s="109">
        <f t="shared" si="36"/>
        <v>2104.3333333333339</v>
      </c>
      <c r="M191" s="109">
        <f t="shared" si="34"/>
        <v>31904.333333333336</v>
      </c>
      <c r="N191" s="109">
        <f t="shared" si="34"/>
        <v>24763.333333333336</v>
      </c>
      <c r="O191" s="109">
        <f t="shared" si="34"/>
        <v>31549.333333333336</v>
      </c>
      <c r="P191" s="109">
        <f t="shared" si="34"/>
        <v>31571.333333333336</v>
      </c>
      <c r="Q191" s="109">
        <f t="shared" si="34"/>
        <v>27525.333333333336</v>
      </c>
      <c r="R191" s="109">
        <f t="shared" si="34"/>
        <v>34477.333333333336</v>
      </c>
      <c r="S191" s="109">
        <f t="shared" si="34"/>
        <v>35815.333333333336</v>
      </c>
      <c r="U191" s="62" t="s">
        <v>1663</v>
      </c>
      <c r="V191" s="108">
        <f t="shared" si="37"/>
        <v>7.3349832107544142</v>
      </c>
      <c r="W191" s="108">
        <f t="shared" si="35"/>
        <v>111.20754760825868</v>
      </c>
      <c r="X191" s="108">
        <f t="shared" si="35"/>
        <v>86.31647437461514</v>
      </c>
      <c r="Y191" s="108">
        <f t="shared" si="35"/>
        <v>109.9701395424495</v>
      </c>
      <c r="Z191" s="108">
        <f t="shared" si="35"/>
        <v>110.04682398596444</v>
      </c>
      <c r="AA191" s="108">
        <f t="shared" si="35"/>
        <v>95.943857692263009</v>
      </c>
      <c r="AB191" s="108">
        <f t="shared" si="35"/>
        <v>120.1761418429828</v>
      </c>
      <c r="AC191" s="108">
        <f t="shared" si="35"/>
        <v>124.83995027130028</v>
      </c>
    </row>
    <row r="192" spans="1:29" x14ac:dyDescent="0.25">
      <c r="A192" t="s">
        <v>1664</v>
      </c>
      <c r="B192" s="6">
        <v>8598</v>
      </c>
      <c r="C192" s="6">
        <v>8777</v>
      </c>
      <c r="D192" s="6">
        <v>8907</v>
      </c>
      <c r="E192" s="109">
        <f>AVERAGE(B192:D192)</f>
        <v>8760.6666666666661</v>
      </c>
      <c r="F192" s="6"/>
      <c r="G192" s="6"/>
      <c r="H192" s="6"/>
      <c r="I192" s="6"/>
      <c r="L192" s="6"/>
      <c r="M192" s="6"/>
      <c r="N192" s="6"/>
      <c r="O192" s="109">
        <f>AVERAGE(L186:L188)</f>
        <v>28689</v>
      </c>
      <c r="P192" s="6"/>
      <c r="Q192" s="6"/>
      <c r="R192" s="6"/>
      <c r="S192" s="6"/>
    </row>
    <row r="193" spans="1:29" x14ac:dyDescent="0.25">
      <c r="A193" t="s">
        <v>1665</v>
      </c>
    </row>
    <row r="195" spans="1:29" x14ac:dyDescent="0.25">
      <c r="A195" s="7" t="str">
        <f>A49</f>
        <v>MW 1131-33</v>
      </c>
      <c r="K195" t="s">
        <v>1788</v>
      </c>
    </row>
    <row r="196" spans="1:29" x14ac:dyDescent="0.25">
      <c r="A196" t="s">
        <v>1796</v>
      </c>
      <c r="U196" t="s">
        <v>1798</v>
      </c>
    </row>
    <row r="197" spans="1:29" x14ac:dyDescent="0.25">
      <c r="B197" s="6">
        <v>1</v>
      </c>
      <c r="C197" s="6">
        <v>2</v>
      </c>
      <c r="D197" s="6">
        <v>3</v>
      </c>
      <c r="E197" s="6">
        <v>4</v>
      </c>
      <c r="F197" s="6">
        <v>5</v>
      </c>
      <c r="G197" s="6">
        <v>6</v>
      </c>
      <c r="H197" s="6">
        <v>7</v>
      </c>
      <c r="I197" s="6">
        <v>8</v>
      </c>
      <c r="L197" s="6">
        <v>1</v>
      </c>
      <c r="M197" s="6">
        <v>2</v>
      </c>
      <c r="N197" s="6">
        <v>3</v>
      </c>
      <c r="O197" s="6">
        <v>4</v>
      </c>
      <c r="P197" s="6">
        <v>5</v>
      </c>
      <c r="Q197" s="6">
        <v>6</v>
      </c>
      <c r="R197" s="6">
        <v>7</v>
      </c>
      <c r="S197" s="6">
        <v>8</v>
      </c>
      <c r="V197" s="6">
        <v>1</v>
      </c>
      <c r="W197" s="6">
        <v>2</v>
      </c>
      <c r="X197" s="6">
        <v>3</v>
      </c>
      <c r="Y197" s="6">
        <v>4</v>
      </c>
      <c r="Z197" s="6">
        <v>5</v>
      </c>
      <c r="AA197" s="6">
        <v>6</v>
      </c>
      <c r="AB197" s="6">
        <v>7</v>
      </c>
      <c r="AC197" s="6">
        <v>8</v>
      </c>
    </row>
    <row r="198" spans="1:29" x14ac:dyDescent="0.25">
      <c r="A198" t="s">
        <v>1658</v>
      </c>
      <c r="B198" s="6">
        <v>50453</v>
      </c>
      <c r="C198" s="6">
        <v>51023</v>
      </c>
      <c r="D198" s="6">
        <v>53102</v>
      </c>
      <c r="E198" s="6">
        <v>59159</v>
      </c>
      <c r="F198" s="6">
        <v>59861</v>
      </c>
      <c r="G198" s="6">
        <v>60594</v>
      </c>
      <c r="H198" s="6">
        <v>52126</v>
      </c>
      <c r="I198" s="6">
        <v>61973</v>
      </c>
      <c r="K198" t="s">
        <v>1658</v>
      </c>
      <c r="L198" s="109">
        <f>B198-$E$204</f>
        <v>40731</v>
      </c>
      <c r="M198" s="109">
        <f t="shared" ref="M198:S203" si="38">C198-$E$204</f>
        <v>41301</v>
      </c>
      <c r="N198" s="109">
        <f t="shared" si="38"/>
        <v>43380</v>
      </c>
      <c r="O198" s="109">
        <f t="shared" si="38"/>
        <v>49437</v>
      </c>
      <c r="P198" s="109">
        <f t="shared" si="38"/>
        <v>50139</v>
      </c>
      <c r="Q198" s="109">
        <f t="shared" si="38"/>
        <v>50872</v>
      </c>
      <c r="R198" s="109">
        <f t="shared" si="38"/>
        <v>42404</v>
      </c>
      <c r="S198" s="109">
        <f t="shared" si="38"/>
        <v>52251</v>
      </c>
      <c r="U198" s="62" t="s">
        <v>1658</v>
      </c>
      <c r="V198" s="108">
        <f t="shared" ref="V198:AC203" si="39">L198/$O$204*100</f>
        <v>108.45404196400044</v>
      </c>
      <c r="W198" s="108">
        <f t="shared" si="39"/>
        <v>109.97177548194696</v>
      </c>
      <c r="X198" s="108">
        <f t="shared" si="39"/>
        <v>115.50750878687825</v>
      </c>
      <c r="Y198" s="108">
        <f t="shared" si="39"/>
        <v>131.63542443284695</v>
      </c>
      <c r="Z198" s="108">
        <f t="shared" si="39"/>
        <v>133.5046330812653</v>
      </c>
      <c r="AA198" s="108">
        <f t="shared" si="39"/>
        <v>135.4563851315369</v>
      </c>
      <c r="AB198" s="108">
        <f t="shared" si="39"/>
        <v>112.9087229736926</v>
      </c>
      <c r="AC198" s="108">
        <f t="shared" si="39"/>
        <v>139.12823516881457</v>
      </c>
    </row>
    <row r="199" spans="1:29" x14ac:dyDescent="0.25">
      <c r="A199" t="s">
        <v>1659</v>
      </c>
      <c r="B199" s="6">
        <v>46547</v>
      </c>
      <c r="C199" s="6">
        <v>41873</v>
      </c>
      <c r="D199" s="6">
        <v>46037</v>
      </c>
      <c r="E199" s="6">
        <v>48845</v>
      </c>
      <c r="F199" s="6">
        <v>55613</v>
      </c>
      <c r="G199" s="6">
        <v>50092</v>
      </c>
      <c r="H199" s="6">
        <v>56058</v>
      </c>
      <c r="I199" s="6">
        <v>54081</v>
      </c>
      <c r="K199" t="s">
        <v>1659</v>
      </c>
      <c r="L199" s="109">
        <f t="shared" ref="L199:L203" si="40">B199-$E$204</f>
        <v>36825</v>
      </c>
      <c r="M199" s="109">
        <f t="shared" si="38"/>
        <v>32151</v>
      </c>
      <c r="N199" s="109">
        <f t="shared" si="38"/>
        <v>36315</v>
      </c>
      <c r="O199" s="109">
        <f t="shared" si="38"/>
        <v>39123</v>
      </c>
      <c r="P199" s="109">
        <f t="shared" si="38"/>
        <v>45891</v>
      </c>
      <c r="Q199" s="109">
        <f t="shared" si="38"/>
        <v>40370</v>
      </c>
      <c r="R199" s="109">
        <f t="shared" si="38"/>
        <v>46336</v>
      </c>
      <c r="S199" s="109">
        <f t="shared" si="38"/>
        <v>44359</v>
      </c>
      <c r="U199" s="62" t="s">
        <v>1659</v>
      </c>
      <c r="V199" s="108">
        <f t="shared" si="39"/>
        <v>98.053573330493123</v>
      </c>
      <c r="W199" s="108">
        <f t="shared" si="39"/>
        <v>85.60815848333155</v>
      </c>
      <c r="X199" s="108">
        <f t="shared" si="39"/>
        <v>96.69560123548834</v>
      </c>
      <c r="Y199" s="108">
        <f t="shared" si="39"/>
        <v>104.17243582916178</v>
      </c>
      <c r="Z199" s="108">
        <f t="shared" si="39"/>
        <v>122.19352433699009</v>
      </c>
      <c r="AA199" s="108">
        <f t="shared" si="39"/>
        <v>107.49281073596761</v>
      </c>
      <c r="AB199" s="108">
        <f t="shared" si="39"/>
        <v>123.37842155714134</v>
      </c>
      <c r="AC199" s="108">
        <f t="shared" si="39"/>
        <v>118.114282671211</v>
      </c>
    </row>
    <row r="200" spans="1:29" x14ac:dyDescent="0.25">
      <c r="A200" t="s">
        <v>1660</v>
      </c>
      <c r="B200" s="6">
        <v>44834</v>
      </c>
      <c r="C200" s="6">
        <v>50714</v>
      </c>
      <c r="D200" s="6">
        <v>40344</v>
      </c>
      <c r="E200" s="6">
        <v>44605</v>
      </c>
      <c r="F200" s="6">
        <v>43619</v>
      </c>
      <c r="G200" s="6">
        <v>40972</v>
      </c>
      <c r="H200" s="6">
        <v>45097</v>
      </c>
      <c r="I200" s="6">
        <v>49610</v>
      </c>
      <c r="K200" t="s">
        <v>1660</v>
      </c>
      <c r="L200" s="109">
        <f t="shared" si="40"/>
        <v>35112</v>
      </c>
      <c r="M200" s="109">
        <f t="shared" si="38"/>
        <v>40992</v>
      </c>
      <c r="N200" s="109">
        <f t="shared" si="38"/>
        <v>30622</v>
      </c>
      <c r="O200" s="109">
        <f t="shared" si="38"/>
        <v>34883</v>
      </c>
      <c r="P200" s="109">
        <f t="shared" si="38"/>
        <v>33897</v>
      </c>
      <c r="Q200" s="109">
        <f t="shared" si="38"/>
        <v>31250</v>
      </c>
      <c r="R200" s="109">
        <f t="shared" si="38"/>
        <v>35375</v>
      </c>
      <c r="S200" s="109">
        <f t="shared" si="38"/>
        <v>39888</v>
      </c>
      <c r="U200" s="62" t="s">
        <v>1660</v>
      </c>
      <c r="V200" s="108">
        <f t="shared" si="39"/>
        <v>93.492384705506453</v>
      </c>
      <c r="W200" s="108">
        <f t="shared" si="39"/>
        <v>109.14900415379701</v>
      </c>
      <c r="X200" s="108">
        <f t="shared" si="39"/>
        <v>81.536904888699553</v>
      </c>
      <c r="Y200" s="108">
        <f t="shared" si="39"/>
        <v>92.882628607945477</v>
      </c>
      <c r="Z200" s="108">
        <f t="shared" si="39"/>
        <v>90.257215890936209</v>
      </c>
      <c r="AA200" s="108">
        <f t="shared" si="39"/>
        <v>83.209074448823088</v>
      </c>
      <c r="AB200" s="108">
        <f t="shared" si="39"/>
        <v>94.192672276067739</v>
      </c>
      <c r="AC200" s="108">
        <f t="shared" si="39"/>
        <v>106.20939397166897</v>
      </c>
    </row>
    <row r="201" spans="1:29" x14ac:dyDescent="0.25">
      <c r="A201" t="s">
        <v>1661</v>
      </c>
      <c r="B201" s="6">
        <v>42643</v>
      </c>
      <c r="C201" s="6">
        <v>45398</v>
      </c>
      <c r="D201" s="6">
        <v>39237</v>
      </c>
      <c r="E201" s="6">
        <v>42779</v>
      </c>
      <c r="F201" s="6">
        <v>42506</v>
      </c>
      <c r="G201" s="6">
        <v>40468</v>
      </c>
      <c r="H201" s="6">
        <v>43520</v>
      </c>
      <c r="I201" s="6">
        <v>37079</v>
      </c>
      <c r="K201" t="s">
        <v>1661</v>
      </c>
      <c r="L201" s="109">
        <f t="shared" si="40"/>
        <v>32921</v>
      </c>
      <c r="M201" s="109">
        <f t="shared" si="38"/>
        <v>35676</v>
      </c>
      <c r="N201" s="109">
        <f t="shared" si="38"/>
        <v>29515</v>
      </c>
      <c r="O201" s="109">
        <f t="shared" si="38"/>
        <v>33057</v>
      </c>
      <c r="P201" s="109">
        <f t="shared" si="38"/>
        <v>32784</v>
      </c>
      <c r="Q201" s="109">
        <f t="shared" si="38"/>
        <v>30746</v>
      </c>
      <c r="R201" s="109">
        <f t="shared" si="38"/>
        <v>33798</v>
      </c>
      <c r="S201" s="109">
        <f t="shared" si="38"/>
        <v>27357</v>
      </c>
      <c r="U201" s="62" t="s">
        <v>1661</v>
      </c>
      <c r="V201" s="108">
        <f t="shared" si="39"/>
        <v>87.658430077750566</v>
      </c>
      <c r="W201" s="108">
        <f t="shared" si="39"/>
        <v>94.994142081158799</v>
      </c>
      <c r="X201" s="108">
        <f t="shared" si="39"/>
        <v>78.589306635424421</v>
      </c>
      <c r="Y201" s="108">
        <f t="shared" si="39"/>
        <v>88.02055596975184</v>
      </c>
      <c r="Z201" s="108">
        <f t="shared" si="39"/>
        <v>87.293641495366913</v>
      </c>
      <c r="AA201" s="108">
        <f t="shared" si="39"/>
        <v>81.867078496112484</v>
      </c>
      <c r="AB201" s="108">
        <f t="shared" si="39"/>
        <v>89.993609543082329</v>
      </c>
      <c r="AC201" s="108">
        <f t="shared" si="39"/>
        <v>72.843220790286495</v>
      </c>
    </row>
    <row r="202" spans="1:29" x14ac:dyDescent="0.25">
      <c r="A202" t="s">
        <v>1662</v>
      </c>
      <c r="B202" s="6">
        <v>41529</v>
      </c>
      <c r="C202" s="6">
        <v>30267</v>
      </c>
      <c r="D202" s="6">
        <v>38530</v>
      </c>
      <c r="E202" s="6">
        <v>42853</v>
      </c>
      <c r="F202" s="6">
        <v>34802</v>
      </c>
      <c r="G202" s="6">
        <v>42473</v>
      </c>
      <c r="H202" s="6">
        <v>45481</v>
      </c>
      <c r="I202" s="6">
        <v>40315</v>
      </c>
      <c r="K202" t="s">
        <v>1662</v>
      </c>
      <c r="L202" s="109">
        <f t="shared" si="40"/>
        <v>31807</v>
      </c>
      <c r="M202" s="109">
        <f t="shared" si="38"/>
        <v>20545</v>
      </c>
      <c r="N202" s="109">
        <f t="shared" si="38"/>
        <v>28808</v>
      </c>
      <c r="O202" s="109">
        <f t="shared" si="38"/>
        <v>33131</v>
      </c>
      <c r="P202" s="109">
        <f t="shared" si="38"/>
        <v>25080</v>
      </c>
      <c r="Q202" s="109">
        <f t="shared" si="38"/>
        <v>32751</v>
      </c>
      <c r="R202" s="109">
        <f t="shared" si="38"/>
        <v>35759</v>
      </c>
      <c r="S202" s="109">
        <f t="shared" si="38"/>
        <v>30593</v>
      </c>
      <c r="U202" s="62" t="s">
        <v>1662</v>
      </c>
      <c r="V202" s="108">
        <f t="shared" si="39"/>
        <v>84.692192991798905</v>
      </c>
      <c r="W202" s="108">
        <f t="shared" si="39"/>
        <v>54.704973905634255</v>
      </c>
      <c r="X202" s="108">
        <f t="shared" si="39"/>
        <v>76.706784535094258</v>
      </c>
      <c r="Y202" s="108">
        <f t="shared" si="39"/>
        <v>88.217595058046655</v>
      </c>
      <c r="Z202" s="108">
        <f t="shared" si="39"/>
        <v>66.780274789647464</v>
      </c>
      <c r="AA202" s="108">
        <f t="shared" si="39"/>
        <v>87.205772712748967</v>
      </c>
      <c r="AB202" s="108">
        <f t="shared" si="39"/>
        <v>95.215145382894875</v>
      </c>
      <c r="AC202" s="108">
        <f t="shared" si="39"/>
        <v>81.45968686761104</v>
      </c>
    </row>
    <row r="203" spans="1:29" x14ac:dyDescent="0.25">
      <c r="A203" t="s">
        <v>1663</v>
      </c>
      <c r="B203" s="6">
        <v>10977</v>
      </c>
      <c r="C203" s="6">
        <v>44844</v>
      </c>
      <c r="D203" s="6">
        <v>42753</v>
      </c>
      <c r="E203" s="6">
        <v>40866</v>
      </c>
      <c r="F203" s="6">
        <v>42184</v>
      </c>
      <c r="G203" s="6">
        <v>39981</v>
      </c>
      <c r="H203" s="6">
        <v>43798</v>
      </c>
      <c r="I203" s="6">
        <v>39961</v>
      </c>
      <c r="K203" t="s">
        <v>1663</v>
      </c>
      <c r="L203" s="109">
        <f t="shared" si="40"/>
        <v>1255</v>
      </c>
      <c r="M203" s="109">
        <f t="shared" si="38"/>
        <v>35122</v>
      </c>
      <c r="N203" s="109">
        <f t="shared" si="38"/>
        <v>33031</v>
      </c>
      <c r="O203" s="109">
        <f t="shared" si="38"/>
        <v>31144</v>
      </c>
      <c r="P203" s="109">
        <f t="shared" si="38"/>
        <v>32462</v>
      </c>
      <c r="Q203" s="109">
        <f t="shared" si="38"/>
        <v>30259</v>
      </c>
      <c r="R203" s="109">
        <f t="shared" si="38"/>
        <v>34076</v>
      </c>
      <c r="S203" s="109">
        <f t="shared" si="38"/>
        <v>30239</v>
      </c>
      <c r="U203" s="62" t="s">
        <v>1663</v>
      </c>
      <c r="V203" s="108">
        <f t="shared" si="39"/>
        <v>3.341676429864735</v>
      </c>
      <c r="W203" s="108">
        <f t="shared" si="39"/>
        <v>93.519011609330079</v>
      </c>
      <c r="X203" s="108">
        <f t="shared" si="39"/>
        <v>87.951326019810409</v>
      </c>
      <c r="Y203" s="108">
        <f t="shared" si="39"/>
        <v>82.926829268292678</v>
      </c>
      <c r="Z203" s="108">
        <f t="shared" si="39"/>
        <v>86.43625519224625</v>
      </c>
      <c r="AA203" s="108">
        <f t="shared" si="39"/>
        <v>80.570348279902021</v>
      </c>
      <c r="AB203" s="108">
        <f t="shared" si="39"/>
        <v>90.733837469379068</v>
      </c>
      <c r="AC203" s="108">
        <f t="shared" si="39"/>
        <v>80.517094472254769</v>
      </c>
    </row>
    <row r="204" spans="1:29" x14ac:dyDescent="0.25">
      <c r="A204" t="s">
        <v>1664</v>
      </c>
      <c r="B204" s="6">
        <v>9643</v>
      </c>
      <c r="C204" s="6">
        <v>9873</v>
      </c>
      <c r="D204" s="6">
        <v>9650</v>
      </c>
      <c r="E204" s="109">
        <f>AVERAGE(B204:D204)</f>
        <v>9722</v>
      </c>
      <c r="F204" s="6"/>
      <c r="G204" s="6"/>
      <c r="H204" s="6"/>
      <c r="I204" s="6"/>
      <c r="O204" s="109">
        <f>AVERAGE(L198:L200)</f>
        <v>37556</v>
      </c>
    </row>
    <row r="205" spans="1:29" x14ac:dyDescent="0.25">
      <c r="A205" t="s">
        <v>1665</v>
      </c>
    </row>
    <row r="207" spans="1:29" x14ac:dyDescent="0.25">
      <c r="A207" s="7" t="str">
        <f>A67</f>
        <v>MW 1139-01</v>
      </c>
      <c r="K207" t="s">
        <v>1788</v>
      </c>
    </row>
    <row r="208" spans="1:29" x14ac:dyDescent="0.25">
      <c r="A208" t="s">
        <v>1796</v>
      </c>
      <c r="U208" t="s">
        <v>1798</v>
      </c>
    </row>
    <row r="209" spans="1:29" x14ac:dyDescent="0.25">
      <c r="B209" s="6">
        <v>1</v>
      </c>
      <c r="C209" s="6">
        <v>2</v>
      </c>
      <c r="D209" s="6">
        <v>3</v>
      </c>
      <c r="E209" s="6">
        <v>4</v>
      </c>
      <c r="F209" s="6">
        <v>5</v>
      </c>
      <c r="G209" s="6">
        <v>6</v>
      </c>
      <c r="H209" s="6">
        <v>7</v>
      </c>
      <c r="I209" s="6">
        <v>8</v>
      </c>
      <c r="L209" s="6">
        <v>1</v>
      </c>
      <c r="M209" s="6">
        <v>2</v>
      </c>
      <c r="N209" s="6">
        <v>3</v>
      </c>
      <c r="O209" s="6">
        <v>4</v>
      </c>
      <c r="P209" s="6">
        <v>5</v>
      </c>
      <c r="Q209" s="6">
        <v>6</v>
      </c>
      <c r="R209" s="6">
        <v>7</v>
      </c>
      <c r="S209" s="6">
        <v>8</v>
      </c>
      <c r="V209" s="6">
        <v>1</v>
      </c>
      <c r="W209" s="6">
        <v>2</v>
      </c>
      <c r="X209" s="6">
        <v>3</v>
      </c>
      <c r="Y209" s="6">
        <v>4</v>
      </c>
      <c r="Z209" s="6">
        <v>5</v>
      </c>
      <c r="AA209" s="6">
        <v>6</v>
      </c>
      <c r="AB209" s="6">
        <v>7</v>
      </c>
      <c r="AC209" s="6">
        <v>8</v>
      </c>
    </row>
    <row r="210" spans="1:29" x14ac:dyDescent="0.25">
      <c r="A210" t="s">
        <v>1658</v>
      </c>
      <c r="B210" s="6">
        <v>37365</v>
      </c>
      <c r="C210" s="6">
        <v>34056</v>
      </c>
      <c r="D210" s="6">
        <v>34685</v>
      </c>
      <c r="E210" s="6">
        <v>31858</v>
      </c>
      <c r="F210" s="6">
        <v>41112</v>
      </c>
      <c r="G210" s="6">
        <v>43011</v>
      </c>
      <c r="H210" s="6">
        <v>40601</v>
      </c>
      <c r="I210" s="6">
        <v>45224</v>
      </c>
      <c r="K210" t="s">
        <v>1658</v>
      </c>
      <c r="L210" s="109">
        <f>B210-$E$216</f>
        <v>26994.333333333336</v>
      </c>
      <c r="M210" s="109">
        <f t="shared" ref="M210:S215" si="41">C210-$E$216</f>
        <v>23685.333333333336</v>
      </c>
      <c r="N210" s="109">
        <f t="shared" si="41"/>
        <v>24314.333333333336</v>
      </c>
      <c r="O210" s="109">
        <f t="shared" si="41"/>
        <v>21487.333333333336</v>
      </c>
      <c r="P210" s="109">
        <f t="shared" si="41"/>
        <v>30741.333333333336</v>
      </c>
      <c r="Q210" s="109">
        <f t="shared" si="41"/>
        <v>32640.333333333336</v>
      </c>
      <c r="R210" s="109">
        <f t="shared" si="41"/>
        <v>30230.333333333336</v>
      </c>
      <c r="S210" s="109">
        <f t="shared" si="41"/>
        <v>34853.333333333336</v>
      </c>
      <c r="U210" s="62" t="s">
        <v>1658</v>
      </c>
      <c r="V210" s="108">
        <f t="shared" ref="V210:AC215" si="42">L210/$O$216*100</f>
        <v>96.999568800306648</v>
      </c>
      <c r="W210" s="108">
        <f t="shared" si="42"/>
        <v>85.109237255653525</v>
      </c>
      <c r="X210" s="108">
        <f t="shared" si="42"/>
        <v>87.369442315063253</v>
      </c>
      <c r="Y210" s="108">
        <f t="shared" si="42"/>
        <v>77.211096205442715</v>
      </c>
      <c r="Z210" s="108">
        <f t="shared" si="42"/>
        <v>110.46377922575701</v>
      </c>
      <c r="AA210" s="108">
        <f>Q210/$O$216*100</f>
        <v>117.28751437332312</v>
      </c>
      <c r="AB210" s="108">
        <f t="shared" si="42"/>
        <v>108.62758719816024</v>
      </c>
      <c r="AC210" s="108">
        <f t="shared" si="42"/>
        <v>125.23955538520508</v>
      </c>
    </row>
    <row r="211" spans="1:29" x14ac:dyDescent="0.25">
      <c r="A211" t="s">
        <v>1659</v>
      </c>
      <c r="B211" s="6">
        <v>40247</v>
      </c>
      <c r="C211" s="6">
        <v>34970</v>
      </c>
      <c r="D211" s="6">
        <v>33377</v>
      </c>
      <c r="E211" s="6">
        <v>37351</v>
      </c>
      <c r="F211" s="6">
        <v>38070</v>
      </c>
      <c r="G211" s="6">
        <v>42073</v>
      </c>
      <c r="H211" s="6">
        <v>41283</v>
      </c>
      <c r="I211" s="6">
        <v>43378</v>
      </c>
      <c r="K211" t="s">
        <v>1659</v>
      </c>
      <c r="L211" s="109">
        <f t="shared" ref="L211:L215" si="43">B211-$E$216</f>
        <v>29876.333333333336</v>
      </c>
      <c r="M211" s="109">
        <f t="shared" si="41"/>
        <v>24599.333333333336</v>
      </c>
      <c r="N211" s="109">
        <f t="shared" si="41"/>
        <v>23006.333333333336</v>
      </c>
      <c r="O211" s="109">
        <f t="shared" si="41"/>
        <v>26980.333333333336</v>
      </c>
      <c r="P211" s="109">
        <f t="shared" si="41"/>
        <v>27699.333333333336</v>
      </c>
      <c r="Q211" s="109">
        <f t="shared" si="41"/>
        <v>31702.333333333336</v>
      </c>
      <c r="R211" s="109">
        <f t="shared" si="41"/>
        <v>30912.333333333336</v>
      </c>
      <c r="S211" s="109">
        <f t="shared" si="41"/>
        <v>33007.333333333336</v>
      </c>
      <c r="U211" s="62" t="s">
        <v>1659</v>
      </c>
      <c r="V211" s="108">
        <f t="shared" si="42"/>
        <v>107.35554810272137</v>
      </c>
      <c r="W211" s="108">
        <f t="shared" si="42"/>
        <v>88.393541586814877</v>
      </c>
      <c r="X211" s="108">
        <f t="shared" si="42"/>
        <v>82.669365657339995</v>
      </c>
      <c r="Y211" s="108">
        <f t="shared" si="42"/>
        <v>96.949262169413586</v>
      </c>
      <c r="Z211" s="108">
        <f t="shared" si="42"/>
        <v>99.532866998850139</v>
      </c>
      <c r="AA211" s="108">
        <f t="shared" si="42"/>
        <v>113.91697010348794</v>
      </c>
      <c r="AB211" s="108">
        <f t="shared" si="42"/>
        <v>111.07823878880798</v>
      </c>
      <c r="AC211" s="108">
        <f t="shared" si="42"/>
        <v>118.60626676887698</v>
      </c>
    </row>
    <row r="212" spans="1:29" x14ac:dyDescent="0.25">
      <c r="A212" t="s">
        <v>1660</v>
      </c>
      <c r="B212" s="6">
        <v>36988</v>
      </c>
      <c r="C212" s="6">
        <v>39302</v>
      </c>
      <c r="D212" s="6">
        <v>35266</v>
      </c>
      <c r="E212" s="6">
        <v>36961</v>
      </c>
      <c r="F212" s="6">
        <v>43185</v>
      </c>
      <c r="G212" s="6">
        <v>41258</v>
      </c>
      <c r="H212" s="6">
        <v>39900</v>
      </c>
      <c r="I212" s="6">
        <v>45749</v>
      </c>
      <c r="K212" t="s">
        <v>1660</v>
      </c>
      <c r="L212" s="109">
        <f t="shared" si="43"/>
        <v>26617.333333333336</v>
      </c>
      <c r="M212" s="109">
        <f t="shared" si="41"/>
        <v>28931.333333333336</v>
      </c>
      <c r="N212" s="109">
        <f t="shared" si="41"/>
        <v>24895.333333333336</v>
      </c>
      <c r="O212" s="109">
        <f t="shared" si="41"/>
        <v>26590.333333333336</v>
      </c>
      <c r="P212" s="109">
        <f t="shared" si="41"/>
        <v>32814.333333333336</v>
      </c>
      <c r="Q212" s="109">
        <f t="shared" si="41"/>
        <v>30887.333333333336</v>
      </c>
      <c r="R212" s="109">
        <f t="shared" si="41"/>
        <v>29529.333333333336</v>
      </c>
      <c r="S212" s="109">
        <f t="shared" si="41"/>
        <v>35378.333333333336</v>
      </c>
      <c r="U212" s="62" t="s">
        <v>1660</v>
      </c>
      <c r="V212" s="108">
        <f t="shared" si="42"/>
        <v>95.644883096972038</v>
      </c>
      <c r="W212" s="108">
        <f t="shared" si="42"/>
        <v>103.95985051743966</v>
      </c>
      <c r="X212" s="108">
        <f t="shared" si="42"/>
        <v>89.45716749712534</v>
      </c>
      <c r="Y212" s="108">
        <f t="shared" si="42"/>
        <v>95.547863165963989</v>
      </c>
      <c r="Z212" s="108">
        <f t="shared" si="42"/>
        <v>117.91275392870833</v>
      </c>
      <c r="AA212" s="108">
        <f t="shared" si="42"/>
        <v>110.98840551935609</v>
      </c>
      <c r="AB212" s="108">
        <f t="shared" si="42"/>
        <v>106.10866232272902</v>
      </c>
      <c r="AC212" s="108">
        <f t="shared" si="42"/>
        <v>127.12605404369492</v>
      </c>
    </row>
    <row r="213" spans="1:29" x14ac:dyDescent="0.25">
      <c r="A213" t="s">
        <v>1661</v>
      </c>
      <c r="B213" s="6">
        <v>40395</v>
      </c>
      <c r="C213" s="6">
        <v>43042</v>
      </c>
      <c r="D213" s="6">
        <v>34573</v>
      </c>
      <c r="E213" s="6">
        <v>24495</v>
      </c>
      <c r="F213" s="6">
        <v>38968</v>
      </c>
      <c r="G213" s="6">
        <v>39664</v>
      </c>
      <c r="H213" s="6">
        <v>42092</v>
      </c>
      <c r="I213" s="6">
        <v>42136</v>
      </c>
      <c r="K213" t="s">
        <v>1661</v>
      </c>
      <c r="L213" s="109">
        <f t="shared" si="43"/>
        <v>30024.333333333336</v>
      </c>
      <c r="M213" s="109">
        <f t="shared" si="41"/>
        <v>32671.333333333336</v>
      </c>
      <c r="N213" s="109">
        <f t="shared" si="41"/>
        <v>24202.333333333336</v>
      </c>
      <c r="O213" s="109">
        <f t="shared" si="41"/>
        <v>14124.333333333334</v>
      </c>
      <c r="P213" s="109">
        <f t="shared" si="41"/>
        <v>28597.333333333336</v>
      </c>
      <c r="Q213" s="109">
        <f t="shared" si="41"/>
        <v>29293.333333333336</v>
      </c>
      <c r="R213" s="109">
        <f t="shared" si="41"/>
        <v>31721.333333333336</v>
      </c>
      <c r="S213" s="109">
        <f t="shared" si="41"/>
        <v>31765.333333333336</v>
      </c>
      <c r="U213" s="62" t="s">
        <v>1661</v>
      </c>
      <c r="V213" s="108">
        <f t="shared" si="42"/>
        <v>107.8873610578766</v>
      </c>
      <c r="W213" s="108">
        <f t="shared" si="42"/>
        <v>117.39890762744348</v>
      </c>
      <c r="X213" s="108">
        <f t="shared" si="42"/>
        <v>86.966989267918763</v>
      </c>
      <c r="Y213" s="108">
        <f t="shared" si="42"/>
        <v>50.753401686469914</v>
      </c>
      <c r="Z213" s="108">
        <f t="shared" si="42"/>
        <v>102.7596780375623</v>
      </c>
      <c r="AA213" s="108">
        <f t="shared" si="42"/>
        <v>105.26063625910311</v>
      </c>
      <c r="AB213" s="108">
        <f t="shared" si="42"/>
        <v>113.98524338827139</v>
      </c>
      <c r="AC213" s="108">
        <f t="shared" si="42"/>
        <v>114.14334994250672</v>
      </c>
    </row>
    <row r="214" spans="1:29" x14ac:dyDescent="0.25">
      <c r="A214" t="s">
        <v>1662</v>
      </c>
      <c r="B214" s="6">
        <v>39445</v>
      </c>
      <c r="C214" s="6">
        <v>31799</v>
      </c>
      <c r="D214" s="6">
        <v>36519</v>
      </c>
      <c r="E214" s="6">
        <v>40357</v>
      </c>
      <c r="F214" s="6">
        <v>42189</v>
      </c>
      <c r="G214" s="6">
        <v>40058</v>
      </c>
      <c r="H214" s="6">
        <v>41000</v>
      </c>
      <c r="I214" s="6">
        <v>42152</v>
      </c>
      <c r="K214" t="s">
        <v>1662</v>
      </c>
      <c r="L214" s="109">
        <f t="shared" si="43"/>
        <v>29074.333333333336</v>
      </c>
      <c r="M214" s="109">
        <f t="shared" si="41"/>
        <v>21428.333333333336</v>
      </c>
      <c r="N214" s="109">
        <f t="shared" si="41"/>
        <v>26148.333333333336</v>
      </c>
      <c r="O214" s="109">
        <f t="shared" si="41"/>
        <v>29986.333333333336</v>
      </c>
      <c r="P214" s="109">
        <f t="shared" si="41"/>
        <v>31818.333333333336</v>
      </c>
      <c r="Q214" s="109">
        <f t="shared" si="41"/>
        <v>29687.333333333336</v>
      </c>
      <c r="R214" s="109">
        <f t="shared" si="41"/>
        <v>30629.333333333336</v>
      </c>
      <c r="S214" s="109">
        <f t="shared" si="41"/>
        <v>31781.333333333336</v>
      </c>
      <c r="U214" s="62" t="s">
        <v>1662</v>
      </c>
      <c r="V214" s="108">
        <f t="shared" si="42"/>
        <v>104.47369681870448</v>
      </c>
      <c r="W214" s="108">
        <f t="shared" si="42"/>
        <v>76.999089689536234</v>
      </c>
      <c r="X214" s="108">
        <f t="shared" si="42"/>
        <v>93.959610962054441</v>
      </c>
      <c r="Y214" s="108">
        <f t="shared" si="42"/>
        <v>107.75081448830971</v>
      </c>
      <c r="Z214" s="108">
        <f t="shared" si="42"/>
        <v>114.33379647374475</v>
      </c>
      <c r="AA214" s="108">
        <f t="shared" si="42"/>
        <v>106.67640858566503</v>
      </c>
      <c r="AB214" s="108">
        <f t="shared" si="42"/>
        <v>110.0613261786125</v>
      </c>
      <c r="AC214" s="108">
        <f t="shared" si="42"/>
        <v>114.20084323495594</v>
      </c>
    </row>
    <row r="215" spans="1:29" x14ac:dyDescent="0.25">
      <c r="A215" t="s">
        <v>1663</v>
      </c>
      <c r="B215" s="6">
        <v>12073</v>
      </c>
      <c r="C215" s="6">
        <v>40277</v>
      </c>
      <c r="D215" s="6">
        <v>40118</v>
      </c>
      <c r="E215" s="6">
        <v>44478</v>
      </c>
      <c r="F215" s="6">
        <v>40583</v>
      </c>
      <c r="G215" s="6">
        <v>41635</v>
      </c>
      <c r="H215" s="6">
        <v>39145</v>
      </c>
      <c r="I215" s="6">
        <v>40802</v>
      </c>
      <c r="K215" t="s">
        <v>1663</v>
      </c>
      <c r="L215" s="109">
        <f t="shared" si="43"/>
        <v>1702.3333333333339</v>
      </c>
      <c r="M215" s="109">
        <f t="shared" si="41"/>
        <v>29906.333333333336</v>
      </c>
      <c r="N215" s="109">
        <f t="shared" si="41"/>
        <v>29747.333333333336</v>
      </c>
      <c r="O215" s="109">
        <f t="shared" si="41"/>
        <v>34107.333333333336</v>
      </c>
      <c r="P215" s="109">
        <f t="shared" si="41"/>
        <v>30212.333333333336</v>
      </c>
      <c r="Q215" s="109">
        <f t="shared" si="41"/>
        <v>31264.333333333336</v>
      </c>
      <c r="R215" s="109">
        <f t="shared" si="41"/>
        <v>28774.333333333336</v>
      </c>
      <c r="S215" s="109">
        <f t="shared" si="41"/>
        <v>30431.333333333336</v>
      </c>
      <c r="U215" s="62" t="s">
        <v>1663</v>
      </c>
      <c r="V215" s="108">
        <f t="shared" si="42"/>
        <v>6.1170467612111947</v>
      </c>
      <c r="W215" s="108">
        <f t="shared" si="42"/>
        <v>107.46334802606363</v>
      </c>
      <c r="X215" s="108">
        <f t="shared" si="42"/>
        <v>106.89200843234958</v>
      </c>
      <c r="Y215" s="108">
        <f t="shared" si="42"/>
        <v>122.55893062476046</v>
      </c>
      <c r="Z215" s="108">
        <f t="shared" si="42"/>
        <v>108.56290724415487</v>
      </c>
      <c r="AA215" s="108">
        <f t="shared" si="42"/>
        <v>112.3430912226907</v>
      </c>
      <c r="AB215" s="108">
        <f t="shared" si="42"/>
        <v>103.39569758528174</v>
      </c>
      <c r="AC215" s="108">
        <f t="shared" si="42"/>
        <v>109.34984668455347</v>
      </c>
    </row>
    <row r="216" spans="1:29" x14ac:dyDescent="0.25">
      <c r="A216" t="s">
        <v>1664</v>
      </c>
      <c r="B216" s="6">
        <v>10312</v>
      </c>
      <c r="C216" s="6">
        <v>10551</v>
      </c>
      <c r="D216" s="6">
        <v>10249</v>
      </c>
      <c r="E216" s="109">
        <f>AVERAGE(B216:D216)</f>
        <v>10370.666666666666</v>
      </c>
      <c r="F216" s="6"/>
      <c r="G216" s="6"/>
      <c r="H216" s="6"/>
      <c r="I216" s="6"/>
      <c r="L216" s="6"/>
      <c r="M216" s="6"/>
      <c r="N216" s="6"/>
      <c r="O216" s="109">
        <f>AVERAGE(L210:L212)</f>
        <v>27829.333333333332</v>
      </c>
      <c r="P216" s="6"/>
      <c r="Q216" s="6"/>
      <c r="R216" s="6"/>
      <c r="S216" s="6"/>
    </row>
    <row r="217" spans="1:29" x14ac:dyDescent="0.25">
      <c r="A217" t="s">
        <v>1665</v>
      </c>
    </row>
    <row r="219" spans="1:29" x14ac:dyDescent="0.25">
      <c r="A219" s="37" t="s">
        <v>1797</v>
      </c>
      <c r="K219" t="s">
        <v>1775</v>
      </c>
    </row>
    <row r="220" spans="1:29" x14ac:dyDescent="0.25">
      <c r="B220" s="6">
        <v>1</v>
      </c>
      <c r="C220" s="6">
        <v>2</v>
      </c>
      <c r="D220" s="6">
        <v>3</v>
      </c>
      <c r="E220" s="6">
        <v>4</v>
      </c>
      <c r="F220" s="6">
        <v>5</v>
      </c>
      <c r="G220" s="6">
        <v>6</v>
      </c>
      <c r="H220" s="6">
        <v>7</v>
      </c>
      <c r="I220" s="6">
        <v>8</v>
      </c>
      <c r="L220" s="6">
        <v>1</v>
      </c>
      <c r="M220" s="6">
        <v>2</v>
      </c>
      <c r="N220" s="6">
        <v>3</v>
      </c>
      <c r="O220" s="6">
        <v>4</v>
      </c>
      <c r="P220" s="6">
        <v>5</v>
      </c>
      <c r="Q220" s="6">
        <v>6</v>
      </c>
      <c r="R220" s="6">
        <v>7</v>
      </c>
      <c r="S220" s="6">
        <v>8</v>
      </c>
    </row>
    <row r="221" spans="1:29" x14ac:dyDescent="0.25">
      <c r="A221" t="s">
        <v>1658</v>
      </c>
      <c r="B221" s="108">
        <f t="shared" ref="B221:I226" si="44">AVERAGE(V210,V198,V186)</f>
        <v>102.76867989532037</v>
      </c>
      <c r="C221" s="108">
        <f t="shared" si="44"/>
        <v>97.032689738951674</v>
      </c>
      <c r="D221" s="108">
        <f t="shared" si="44"/>
        <v>97.871079316078564</v>
      </c>
      <c r="E221" s="108">
        <f t="shared" si="44"/>
        <v>104.44341227096595</v>
      </c>
      <c r="F221" s="108">
        <f t="shared" si="44"/>
        <v>114.26961685674529</v>
      </c>
      <c r="G221" s="108">
        <f t="shared" si="44"/>
        <v>118.14403971589881</v>
      </c>
      <c r="H221" s="108">
        <f t="shared" si="44"/>
        <v>112.82243526384816</v>
      </c>
      <c r="I221" s="108">
        <f t="shared" si="44"/>
        <v>129.97293825203158</v>
      </c>
      <c r="K221" t="s">
        <v>1658</v>
      </c>
      <c r="L221" s="107">
        <f t="shared" ref="L221:S226" si="45">STDEV(V210,V198,V186)/SQRT(3)</f>
        <v>3.3068867175942693</v>
      </c>
      <c r="M221" s="107">
        <f t="shared" si="45"/>
        <v>7.1951392145931603</v>
      </c>
      <c r="N221" s="107">
        <f t="shared" si="45"/>
        <v>8.8716147324531409</v>
      </c>
      <c r="O221" s="107">
        <f t="shared" si="45"/>
        <v>15.710963200416689</v>
      </c>
      <c r="P221" s="107">
        <f t="shared" si="45"/>
        <v>10.186018205544366</v>
      </c>
      <c r="Q221" s="107">
        <f t="shared" si="45"/>
        <v>9.7574326689097646</v>
      </c>
      <c r="R221" s="107">
        <f t="shared" si="45"/>
        <v>2.3973757896459964</v>
      </c>
      <c r="S221" s="107">
        <f t="shared" si="45"/>
        <v>4.5785314032563065</v>
      </c>
    </row>
    <row r="222" spans="1:29" x14ac:dyDescent="0.25">
      <c r="A222" t="s">
        <v>1659</v>
      </c>
      <c r="B222" s="108">
        <f t="shared" si="44"/>
        <v>102.35764716012902</v>
      </c>
      <c r="C222" s="108">
        <f t="shared" si="44"/>
        <v>80.510161927867401</v>
      </c>
      <c r="D222" s="108">
        <f t="shared" si="44"/>
        <v>90.220814813130303</v>
      </c>
      <c r="E222" s="108">
        <f t="shared" si="44"/>
        <v>99.648108185651438</v>
      </c>
      <c r="F222" s="108">
        <f t="shared" si="44"/>
        <v>105.40325298159867</v>
      </c>
      <c r="G222" s="108">
        <f t="shared" si="44"/>
        <v>107.51226992734119</v>
      </c>
      <c r="H222" s="108">
        <f t="shared" si="44"/>
        <v>119.03703465902464</v>
      </c>
      <c r="I222" s="108">
        <f t="shared" si="44"/>
        <v>120.5457280516344</v>
      </c>
      <c r="K222" t="s">
        <v>1659</v>
      </c>
      <c r="L222" s="107">
        <f t="shared" si="45"/>
        <v>2.7075653708819796</v>
      </c>
      <c r="M222" s="107">
        <f t="shared" si="45"/>
        <v>6.5403029000539421</v>
      </c>
      <c r="N222" s="107">
        <f t="shared" si="45"/>
        <v>4.0846551508705513</v>
      </c>
      <c r="O222" s="107">
        <f t="shared" si="45"/>
        <v>2.2761697950981983</v>
      </c>
      <c r="P222" s="107">
        <f t="shared" si="45"/>
        <v>8.520744688951698</v>
      </c>
      <c r="Q222" s="107">
        <f t="shared" si="45"/>
        <v>3.6921508058783838</v>
      </c>
      <c r="R222" s="107">
        <f t="shared" si="45"/>
        <v>3.9848822561933233</v>
      </c>
      <c r="S222" s="107">
        <f t="shared" si="45"/>
        <v>2.1900632320983981</v>
      </c>
    </row>
    <row r="223" spans="1:29" x14ac:dyDescent="0.25">
      <c r="A223" t="s">
        <v>1660</v>
      </c>
      <c r="B223" s="108">
        <f t="shared" si="44"/>
        <v>94.87367294455062</v>
      </c>
      <c r="C223" s="108">
        <f t="shared" si="44"/>
        <v>101.66862171327504</v>
      </c>
      <c r="D223" s="108">
        <f t="shared" si="44"/>
        <v>87.633846607994499</v>
      </c>
      <c r="E223" s="108">
        <f t="shared" si="44"/>
        <v>97.499804940744113</v>
      </c>
      <c r="F223" s="108">
        <f t="shared" si="44"/>
        <v>104.26320886622186</v>
      </c>
      <c r="G223" s="108">
        <f t="shared" si="44"/>
        <v>95.125481730981974</v>
      </c>
      <c r="H223" s="108">
        <f t="shared" si="44"/>
        <v>106.16819828317722</v>
      </c>
      <c r="I223" s="108">
        <f t="shared" si="44"/>
        <v>114.19700932350504</v>
      </c>
      <c r="K223" t="s">
        <v>1660</v>
      </c>
      <c r="L223" s="107">
        <f t="shared" si="45"/>
        <v>0.69220873180191744</v>
      </c>
      <c r="M223" s="107">
        <f t="shared" si="45"/>
        <v>5.1102876175871739</v>
      </c>
      <c r="N223" s="107">
        <f t="shared" si="45"/>
        <v>3.1294576844674173</v>
      </c>
      <c r="O223" s="107">
        <f t="shared" si="45"/>
        <v>3.3734677186244184</v>
      </c>
      <c r="P223" s="107">
        <f t="shared" si="45"/>
        <v>7.9854552651590547</v>
      </c>
      <c r="Q223" s="107">
        <f t="shared" si="45"/>
        <v>8.2584109262808099</v>
      </c>
      <c r="R223" s="107">
        <f t="shared" si="45"/>
        <v>6.9313236379075498</v>
      </c>
      <c r="S223" s="107">
        <f t="shared" si="45"/>
        <v>6.5240570274943011</v>
      </c>
    </row>
    <row r="224" spans="1:29" x14ac:dyDescent="0.25">
      <c r="A224" t="s">
        <v>1661</v>
      </c>
      <c r="B224" s="108">
        <f t="shared" si="44"/>
        <v>98.894425682588462</v>
      </c>
      <c r="C224" s="108">
        <f t="shared" si="44"/>
        <v>108.94858118005072</v>
      </c>
      <c r="D224" s="108">
        <f t="shared" si="44"/>
        <v>85.90258643271342</v>
      </c>
      <c r="E224" s="108">
        <f t="shared" si="44"/>
        <v>78.253214408921878</v>
      </c>
      <c r="F224" s="108">
        <f t="shared" si="44"/>
        <v>96.437345526317173</v>
      </c>
      <c r="G224" s="108">
        <f t="shared" si="44"/>
        <v>101.39008379455208</v>
      </c>
      <c r="H224" s="108">
        <f t="shared" si="44"/>
        <v>103.92464760106593</v>
      </c>
      <c r="I224" s="108">
        <f t="shared" si="44"/>
        <v>99.912754726973617</v>
      </c>
      <c r="K224" t="s">
        <v>1661</v>
      </c>
      <c r="L224" s="107">
        <f t="shared" si="45"/>
        <v>5.9463126261775772</v>
      </c>
      <c r="M224" s="107">
        <f t="shared" si="45"/>
        <v>7.0288648172207475</v>
      </c>
      <c r="N224" s="107">
        <f t="shared" si="45"/>
        <v>3.9510647948008613</v>
      </c>
      <c r="O224" s="107">
        <f t="shared" si="45"/>
        <v>13.940834470681239</v>
      </c>
      <c r="P224" s="107">
        <f t="shared" si="45"/>
        <v>4.6822243474757146</v>
      </c>
      <c r="Q224" s="107">
        <f t="shared" si="45"/>
        <v>10.33705464160246</v>
      </c>
      <c r="R224" s="107">
        <f t="shared" si="45"/>
        <v>7.1910793387588861</v>
      </c>
      <c r="S224" s="107">
        <f t="shared" si="45"/>
        <v>13.540727794468532</v>
      </c>
    </row>
    <row r="225" spans="1:19" x14ac:dyDescent="0.25">
      <c r="A225" t="s">
        <v>1662</v>
      </c>
      <c r="B225" s="108">
        <f t="shared" si="44"/>
        <v>96.416902484190985</v>
      </c>
      <c r="C225" s="108">
        <f t="shared" si="44"/>
        <v>68.414040384992845</v>
      </c>
      <c r="D225" s="108">
        <f t="shared" si="44"/>
        <v>88.67488763115982</v>
      </c>
      <c r="E225" s="108">
        <f t="shared" si="44"/>
        <v>98.428794251092199</v>
      </c>
      <c r="F225" s="108">
        <f t="shared" si="44"/>
        <v>101.7023356665016</v>
      </c>
      <c r="G225" s="108">
        <f t="shared" si="44"/>
        <v>98.499067384752962</v>
      </c>
      <c r="H225" s="108">
        <f t="shared" si="44"/>
        <v>105.42612181162838</v>
      </c>
      <c r="I225" s="108">
        <f t="shared" si="44"/>
        <v>102.01050671506941</v>
      </c>
      <c r="K225" t="s">
        <v>1662</v>
      </c>
      <c r="L225" s="107">
        <f t="shared" si="45"/>
        <v>5.9976988536581413</v>
      </c>
      <c r="M225" s="107">
        <f t="shared" si="45"/>
        <v>6.9269657535450486</v>
      </c>
      <c r="N225" s="107">
        <f t="shared" si="45"/>
        <v>5.997657285524804</v>
      </c>
      <c r="O225" s="107">
        <f t="shared" si="45"/>
        <v>5.6562544950793816</v>
      </c>
      <c r="P225" s="107">
        <f t="shared" si="45"/>
        <v>17.682265076788863</v>
      </c>
      <c r="Q225" s="107">
        <f t="shared" si="45"/>
        <v>5.8326177613323518</v>
      </c>
      <c r="R225" s="107">
        <f t="shared" si="45"/>
        <v>5.1127030234577591</v>
      </c>
      <c r="S225" s="107">
        <f t="shared" si="45"/>
        <v>10.334716431695723</v>
      </c>
    </row>
    <row r="226" spans="1:19" x14ac:dyDescent="0.25">
      <c r="A226" t="s">
        <v>1663</v>
      </c>
      <c r="B226" s="108">
        <f t="shared" si="44"/>
        <v>5.5979021339434469</v>
      </c>
      <c r="C226" s="108">
        <f t="shared" si="44"/>
        <v>104.06330241455079</v>
      </c>
      <c r="D226" s="108">
        <f t="shared" si="44"/>
        <v>93.719936275591706</v>
      </c>
      <c r="E226" s="108">
        <f t="shared" si="44"/>
        <v>105.15196647850088</v>
      </c>
      <c r="F226" s="108">
        <f t="shared" si="44"/>
        <v>101.68199547412185</v>
      </c>
      <c r="G226" s="108">
        <f t="shared" si="44"/>
        <v>96.285765731618582</v>
      </c>
      <c r="H226" s="108">
        <f t="shared" si="44"/>
        <v>104.7685589658812</v>
      </c>
      <c r="I226" s="108">
        <f t="shared" si="44"/>
        <v>104.90229714270284</v>
      </c>
      <c r="K226" t="s">
        <v>1663</v>
      </c>
      <c r="L226" s="107">
        <f t="shared" si="45"/>
        <v>1.1816313750616996</v>
      </c>
      <c r="M226" s="107">
        <f t="shared" si="45"/>
        <v>5.3817998558915834</v>
      </c>
      <c r="N226" s="107">
        <f t="shared" si="45"/>
        <v>6.6029235608826191</v>
      </c>
      <c r="O226" s="107">
        <f t="shared" si="45"/>
        <v>11.69169161182346</v>
      </c>
      <c r="P226" s="107">
        <f t="shared" si="45"/>
        <v>7.6348968511032416</v>
      </c>
      <c r="Q226" s="107">
        <f t="shared" si="45"/>
        <v>9.1735938860344266</v>
      </c>
      <c r="R226" s="107">
        <f t="shared" si="45"/>
        <v>8.5269354202773808</v>
      </c>
      <c r="S226" s="107">
        <f t="shared" si="45"/>
        <v>12.986716408714948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77:I177"/>
    <mergeCell ref="B178:D178"/>
    <mergeCell ref="B118:D118"/>
    <mergeCell ref="C172:I172"/>
    <mergeCell ref="C173:I173"/>
    <mergeCell ref="C174:I174"/>
    <mergeCell ref="C175:I175"/>
    <mergeCell ref="C176:I176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W226"/>
  <sheetViews>
    <sheetView topLeftCell="A9" workbookViewId="0">
      <selection activeCell="B108" activeCellId="1" sqref="B106 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K1" s="7" t="s">
        <v>1679</v>
      </c>
    </row>
    <row r="2" spans="1:11" x14ac:dyDescent="0.25">
      <c r="A2" s="7" t="s">
        <v>1680</v>
      </c>
      <c r="I2" s="102" t="s">
        <v>1678</v>
      </c>
      <c r="J2" t="s">
        <v>2558</v>
      </c>
      <c r="K2" t="s">
        <v>2568</v>
      </c>
    </row>
    <row r="3" spans="1:11" x14ac:dyDescent="0.25">
      <c r="A3" s="53" t="s">
        <v>1681</v>
      </c>
      <c r="B3" s="17">
        <v>42551</v>
      </c>
      <c r="J3" t="s">
        <v>2559</v>
      </c>
      <c r="K3" t="s">
        <v>2570</v>
      </c>
    </row>
    <row r="4" spans="1:11" x14ac:dyDescent="0.25">
      <c r="A4" s="7" t="s">
        <v>1682</v>
      </c>
      <c r="B4" s="17">
        <v>42536</v>
      </c>
      <c r="J4" t="s">
        <v>2560</v>
      </c>
      <c r="K4" t="s">
        <v>2569</v>
      </c>
    </row>
    <row r="5" spans="1:11" x14ac:dyDescent="0.25">
      <c r="I5" s="102" t="s">
        <v>1683</v>
      </c>
      <c r="J5" t="s">
        <v>2561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81" t="s">
        <v>1644</v>
      </c>
      <c r="C12" s="226" t="str">
        <f>D23</f>
        <v>TX009746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81" t="s">
        <v>1644</v>
      </c>
      <c r="C13" s="226" t="str">
        <f t="shared" ref="C13:C17" si="0">D24</f>
        <v>TX000953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81" t="s">
        <v>1644</v>
      </c>
      <c r="C14" s="226" t="str">
        <f t="shared" si="0"/>
        <v>TX002814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81" t="s">
        <v>1686</v>
      </c>
      <c r="C15" s="226" t="str">
        <f t="shared" si="0"/>
        <v>TX004202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81" t="s">
        <v>1686</v>
      </c>
      <c r="C16" s="226" t="str">
        <f t="shared" si="0"/>
        <v>TX006204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81" t="s">
        <v>1687</v>
      </c>
      <c r="C17" s="226" t="str">
        <f t="shared" si="0"/>
        <v>TX007182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459</v>
      </c>
      <c r="C23" s="117">
        <v>20</v>
      </c>
      <c r="D23" s="117" t="s">
        <v>1236</v>
      </c>
      <c r="E23" s="117">
        <v>20127</v>
      </c>
      <c r="F23" s="118" t="s">
        <v>1237</v>
      </c>
      <c r="G23" s="121" t="s">
        <v>1238</v>
      </c>
      <c r="H23" s="119"/>
      <c r="I23" s="117">
        <v>267.2</v>
      </c>
      <c r="J23" s="120">
        <f t="shared" ref="J23:J28" si="1">I23*C23/1000*20</f>
        <v>106.88000000000001</v>
      </c>
    </row>
    <row r="24" spans="1:10" x14ac:dyDescent="0.25">
      <c r="A24" s="117" t="s">
        <v>869</v>
      </c>
      <c r="B24" s="117" t="s">
        <v>464</v>
      </c>
      <c r="C24" s="117">
        <v>20</v>
      </c>
      <c r="D24" s="117" t="s">
        <v>1240</v>
      </c>
      <c r="E24" s="117">
        <v>20560</v>
      </c>
      <c r="F24" s="118" t="s">
        <v>1241</v>
      </c>
      <c r="G24" s="121" t="s">
        <v>1242</v>
      </c>
      <c r="H24" s="119"/>
      <c r="I24" s="117">
        <v>406.9</v>
      </c>
      <c r="J24" s="120">
        <f t="shared" si="1"/>
        <v>162.76</v>
      </c>
    </row>
    <row r="25" spans="1:10" x14ac:dyDescent="0.25">
      <c r="A25" s="117" t="s">
        <v>869</v>
      </c>
      <c r="B25" s="117" t="s">
        <v>469</v>
      </c>
      <c r="C25" s="117">
        <v>20</v>
      </c>
      <c r="D25" s="117" t="s">
        <v>1244</v>
      </c>
      <c r="E25" s="117">
        <v>34492</v>
      </c>
      <c r="F25" s="118" t="s">
        <v>1245</v>
      </c>
      <c r="G25" s="121" t="s">
        <v>1246</v>
      </c>
      <c r="H25" s="119"/>
      <c r="I25" s="117">
        <v>324.8</v>
      </c>
      <c r="J25" s="120">
        <f t="shared" si="1"/>
        <v>129.92000000000002</v>
      </c>
    </row>
    <row r="26" spans="1:10" x14ac:dyDescent="0.25">
      <c r="A26" s="117" t="s">
        <v>869</v>
      </c>
      <c r="B26" s="117" t="s">
        <v>479</v>
      </c>
      <c r="C26" s="117">
        <v>20</v>
      </c>
      <c r="D26" s="117" t="s">
        <v>1252</v>
      </c>
      <c r="E26" s="117">
        <v>27050</v>
      </c>
      <c r="F26" s="118" t="s">
        <v>1253</v>
      </c>
      <c r="G26" s="121" t="s">
        <v>1254</v>
      </c>
      <c r="H26" s="119"/>
      <c r="I26" s="117">
        <v>143.19999999999999</v>
      </c>
      <c r="J26" s="120">
        <f t="shared" si="1"/>
        <v>57.28</v>
      </c>
    </row>
    <row r="27" spans="1:10" x14ac:dyDescent="0.25">
      <c r="A27" s="117" t="s">
        <v>869</v>
      </c>
      <c r="B27" s="117" t="s">
        <v>244</v>
      </c>
      <c r="C27" s="117">
        <v>18.399999999999999</v>
      </c>
      <c r="D27" s="117" t="s">
        <v>1064</v>
      </c>
      <c r="E27" s="117">
        <v>47322</v>
      </c>
      <c r="F27" s="118" t="s">
        <v>1065</v>
      </c>
      <c r="G27" s="121" t="s">
        <v>1066</v>
      </c>
      <c r="H27" s="119"/>
      <c r="I27" s="117">
        <v>501.3</v>
      </c>
      <c r="J27" s="120">
        <f t="shared" si="1"/>
        <v>184.47839999999999</v>
      </c>
    </row>
    <row r="28" spans="1:10" x14ac:dyDescent="0.25">
      <c r="A28" s="117" t="s">
        <v>869</v>
      </c>
      <c r="B28" s="117" t="s">
        <v>309</v>
      </c>
      <c r="C28" s="117">
        <v>20</v>
      </c>
      <c r="D28" s="117" t="s">
        <v>1116</v>
      </c>
      <c r="E28" s="117">
        <v>20811</v>
      </c>
      <c r="F28" s="118" t="s">
        <v>1117</v>
      </c>
      <c r="G28" s="121" t="s">
        <v>1118</v>
      </c>
      <c r="H28" s="119"/>
      <c r="I28" s="117">
        <v>271.5</v>
      </c>
      <c r="J28" s="120">
        <f t="shared" si="1"/>
        <v>108.6</v>
      </c>
    </row>
    <row r="31" spans="1:10" x14ac:dyDescent="0.25">
      <c r="A31" s="7" t="str">
        <f>J2</f>
        <v>MW 1139-02</v>
      </c>
    </row>
    <row r="32" spans="1:10" x14ac:dyDescent="0.25">
      <c r="A32" s="37" t="s">
        <v>1706</v>
      </c>
    </row>
    <row r="33" spans="1:49" x14ac:dyDescent="0.25">
      <c r="A33" t="s">
        <v>1707</v>
      </c>
      <c r="B33" t="s">
        <v>2571</v>
      </c>
    </row>
    <row r="34" spans="1:49" x14ac:dyDescent="0.25">
      <c r="A34" t="s">
        <v>1709</v>
      </c>
      <c r="B34" s="38">
        <v>42551.513877314814</v>
      </c>
    </row>
    <row r="35" spans="1:49" x14ac:dyDescent="0.25">
      <c r="A35" t="s">
        <v>1710</v>
      </c>
      <c r="B35">
        <v>2614</v>
      </c>
      <c r="C35" t="s">
        <v>1711</v>
      </c>
    </row>
    <row r="36" spans="1:49" x14ac:dyDescent="0.25">
      <c r="A36" t="s">
        <v>1712</v>
      </c>
      <c r="B36">
        <v>5</v>
      </c>
      <c r="C36" t="s">
        <v>1713</v>
      </c>
    </row>
    <row r="37" spans="1:49" x14ac:dyDescent="0.25">
      <c r="A37" t="s">
        <v>1714</v>
      </c>
      <c r="B37" s="6" t="s">
        <v>1715</v>
      </c>
      <c r="C37" s="171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49" x14ac:dyDescent="0.25">
      <c r="A38" t="s">
        <v>1763</v>
      </c>
      <c r="B38" s="6">
        <v>15</v>
      </c>
      <c r="C38" s="6">
        <v>15</v>
      </c>
      <c r="D38" s="6">
        <v>16</v>
      </c>
      <c r="E38" s="6">
        <v>16</v>
      </c>
      <c r="F38" s="6">
        <v>16</v>
      </c>
      <c r="G38" s="6">
        <v>16</v>
      </c>
      <c r="H38" s="6">
        <v>16</v>
      </c>
      <c r="I38" s="6">
        <v>16</v>
      </c>
      <c r="J38" s="6">
        <v>16</v>
      </c>
      <c r="K38" s="6">
        <v>16</v>
      </c>
      <c r="L38" s="6">
        <v>15</v>
      </c>
      <c r="M38" s="6">
        <v>16</v>
      </c>
      <c r="N38" s="6">
        <v>16</v>
      </c>
      <c r="O38" s="6">
        <v>16</v>
      </c>
      <c r="P38" s="6">
        <v>16</v>
      </c>
      <c r="Q38" s="6">
        <v>16</v>
      </c>
      <c r="R38" s="6">
        <v>16</v>
      </c>
      <c r="S38" s="6">
        <v>16</v>
      </c>
      <c r="T38" s="6">
        <v>16</v>
      </c>
      <c r="U38" s="6">
        <v>16</v>
      </c>
      <c r="V38" s="6">
        <v>16</v>
      </c>
      <c r="W38" s="6">
        <v>16</v>
      </c>
      <c r="X38" s="6">
        <v>16</v>
      </c>
      <c r="Y38" s="6">
        <v>16</v>
      </c>
      <c r="Z38" s="6">
        <v>16</v>
      </c>
      <c r="AA38" s="6">
        <v>16</v>
      </c>
      <c r="AB38" s="6">
        <v>15</v>
      </c>
      <c r="AC38" s="6">
        <v>16</v>
      </c>
      <c r="AD38" s="6">
        <v>14</v>
      </c>
      <c r="AE38" s="6">
        <v>16</v>
      </c>
      <c r="AF38" s="6">
        <v>16</v>
      </c>
      <c r="AG38" s="6">
        <v>16</v>
      </c>
      <c r="AH38" s="6">
        <v>14</v>
      </c>
      <c r="AI38" s="6">
        <v>16</v>
      </c>
      <c r="AJ38" s="6">
        <v>16</v>
      </c>
      <c r="AK38" s="6">
        <v>15</v>
      </c>
      <c r="AL38" s="6">
        <v>16</v>
      </c>
      <c r="AM38" s="6">
        <v>16</v>
      </c>
      <c r="AN38" s="6">
        <v>16</v>
      </c>
      <c r="AO38" s="6">
        <v>16</v>
      </c>
      <c r="AP38" s="6">
        <v>16</v>
      </c>
      <c r="AQ38" s="6">
        <v>16</v>
      </c>
      <c r="AR38" s="6">
        <v>16</v>
      </c>
      <c r="AS38" s="6">
        <v>16</v>
      </c>
      <c r="AT38" s="6">
        <v>15</v>
      </c>
      <c r="AU38" s="6">
        <v>16</v>
      </c>
      <c r="AV38" s="6">
        <v>16</v>
      </c>
      <c r="AW38" s="6">
        <v>16</v>
      </c>
    </row>
    <row r="39" spans="1:49" x14ac:dyDescent="0.25">
      <c r="A39" t="s">
        <v>1764</v>
      </c>
      <c r="B39" s="6">
        <v>97.447999999999993</v>
      </c>
      <c r="C39" s="6">
        <v>65.335999999999999</v>
      </c>
      <c r="D39" s="6">
        <v>103.854</v>
      </c>
      <c r="E39" s="6">
        <v>75.385999999999996</v>
      </c>
      <c r="F39" s="6">
        <v>103.92</v>
      </c>
      <c r="G39" s="6">
        <v>156.708</v>
      </c>
      <c r="H39" s="6">
        <v>60.314</v>
      </c>
      <c r="I39" s="6">
        <v>87.515000000000001</v>
      </c>
      <c r="J39" s="6">
        <v>124.931</v>
      </c>
      <c r="K39" s="6">
        <v>97.105000000000004</v>
      </c>
      <c r="L39" s="6">
        <v>102.389</v>
      </c>
      <c r="M39" s="6">
        <v>142.36500000000001</v>
      </c>
      <c r="N39" s="6">
        <v>128.547</v>
      </c>
      <c r="O39" s="6">
        <v>110.75</v>
      </c>
      <c r="P39" s="6">
        <v>157.92599999999999</v>
      </c>
      <c r="Q39" s="6">
        <v>115.11</v>
      </c>
      <c r="R39" s="6">
        <v>110.42100000000001</v>
      </c>
      <c r="S39" s="6">
        <v>117.18</v>
      </c>
      <c r="T39" s="6">
        <v>106.985</v>
      </c>
      <c r="U39" s="6">
        <v>134.029</v>
      </c>
      <c r="V39" s="6">
        <v>165.749</v>
      </c>
      <c r="W39" s="6">
        <v>134.24</v>
      </c>
      <c r="X39" s="6">
        <v>158.072</v>
      </c>
      <c r="Y39" s="6">
        <v>105.515</v>
      </c>
      <c r="Z39" s="6">
        <v>141.404</v>
      </c>
      <c r="AA39" s="6">
        <v>108.806</v>
      </c>
      <c r="AB39" s="6">
        <v>117.148</v>
      </c>
      <c r="AC39" s="6">
        <v>155.67500000000001</v>
      </c>
      <c r="AD39" s="6">
        <v>86.522999999999996</v>
      </c>
      <c r="AE39" s="6">
        <v>109.75</v>
      </c>
      <c r="AF39" s="6">
        <v>90.230999999999995</v>
      </c>
      <c r="AG39" s="6">
        <v>120.935</v>
      </c>
      <c r="AH39" s="6">
        <v>140.346</v>
      </c>
      <c r="AI39" s="6">
        <v>135.13200000000001</v>
      </c>
      <c r="AJ39" s="6">
        <v>87.966999999999999</v>
      </c>
      <c r="AK39" s="6">
        <v>116.90300000000001</v>
      </c>
      <c r="AL39" s="6">
        <v>101.857</v>
      </c>
      <c r="AM39" s="6">
        <v>118.301</v>
      </c>
      <c r="AN39" s="6">
        <v>119.343</v>
      </c>
      <c r="AO39" s="6">
        <v>105.47499999999999</v>
      </c>
      <c r="AP39" s="6">
        <v>162.63300000000001</v>
      </c>
      <c r="AQ39" s="6">
        <v>97.503</v>
      </c>
      <c r="AR39" s="6">
        <v>70.411000000000001</v>
      </c>
      <c r="AS39" s="6">
        <v>125.79600000000001</v>
      </c>
      <c r="AT39" s="6">
        <v>106.11199999999999</v>
      </c>
      <c r="AU39" s="6">
        <v>138.32499999999999</v>
      </c>
      <c r="AV39" s="6">
        <v>108.929</v>
      </c>
      <c r="AW39" s="6">
        <v>68.192999999999998</v>
      </c>
    </row>
    <row r="40" spans="1:49" x14ac:dyDescent="0.25">
      <c r="A40" s="37" t="s">
        <v>1765</v>
      </c>
    </row>
    <row r="41" spans="1:49" x14ac:dyDescent="0.25">
      <c r="A41" t="s">
        <v>1707</v>
      </c>
      <c r="B41" t="s">
        <v>2572</v>
      </c>
    </row>
    <row r="42" spans="1:49" x14ac:dyDescent="0.25">
      <c r="A42" t="s">
        <v>1709</v>
      </c>
      <c r="B42" s="38">
        <v>42551.51258101852</v>
      </c>
    </row>
    <row r="43" spans="1:49" x14ac:dyDescent="0.25">
      <c r="A43" t="s">
        <v>1710</v>
      </c>
      <c r="B43">
        <v>2403</v>
      </c>
      <c r="C43" t="s">
        <v>1711</v>
      </c>
    </row>
    <row r="44" spans="1:49" x14ac:dyDescent="0.25">
      <c r="A44" t="s">
        <v>1712</v>
      </c>
      <c r="B44">
        <v>5</v>
      </c>
      <c r="C44" t="s">
        <v>1713</v>
      </c>
    </row>
    <row r="45" spans="1:49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49" x14ac:dyDescent="0.25">
      <c r="A46" t="s">
        <v>1763</v>
      </c>
      <c r="B46" s="6">
        <v>15</v>
      </c>
      <c r="C46" s="6">
        <v>15</v>
      </c>
      <c r="D46" s="6">
        <v>16</v>
      </c>
      <c r="E46" s="6">
        <v>16</v>
      </c>
      <c r="F46" s="6">
        <v>16</v>
      </c>
      <c r="G46" s="6">
        <v>16</v>
      </c>
      <c r="H46" s="6">
        <v>16</v>
      </c>
      <c r="I46" s="6">
        <v>16</v>
      </c>
      <c r="J46" s="6">
        <v>16</v>
      </c>
      <c r="K46" s="6">
        <v>11</v>
      </c>
      <c r="L46" s="6">
        <v>16</v>
      </c>
      <c r="M46" s="6">
        <v>16</v>
      </c>
      <c r="N46" s="6">
        <v>16</v>
      </c>
      <c r="O46" s="6">
        <v>16</v>
      </c>
      <c r="P46" s="6">
        <v>16</v>
      </c>
      <c r="Q46" s="6">
        <v>16</v>
      </c>
      <c r="R46" s="6">
        <v>16</v>
      </c>
      <c r="S46" s="6">
        <v>15</v>
      </c>
      <c r="T46" s="6">
        <v>16</v>
      </c>
      <c r="U46" s="6">
        <v>16</v>
      </c>
      <c r="V46" s="6">
        <v>16</v>
      </c>
      <c r="W46" s="6">
        <v>16</v>
      </c>
      <c r="X46" s="6">
        <v>16</v>
      </c>
      <c r="Y46" s="6">
        <v>16</v>
      </c>
      <c r="Z46" s="6">
        <v>16</v>
      </c>
      <c r="AA46" s="6">
        <v>16</v>
      </c>
      <c r="AB46" s="6">
        <v>15</v>
      </c>
      <c r="AC46" s="6">
        <v>16</v>
      </c>
      <c r="AD46" s="6">
        <v>14</v>
      </c>
      <c r="AE46" s="6">
        <v>16</v>
      </c>
      <c r="AF46" s="6">
        <v>16</v>
      </c>
      <c r="AG46" s="6">
        <v>16</v>
      </c>
      <c r="AH46" s="6">
        <v>14</v>
      </c>
      <c r="AI46" s="6">
        <v>15</v>
      </c>
      <c r="AJ46" s="6">
        <v>16</v>
      </c>
      <c r="AK46" s="6">
        <v>15</v>
      </c>
      <c r="AL46" s="6">
        <v>16</v>
      </c>
      <c r="AM46" s="6">
        <v>16</v>
      </c>
      <c r="AN46" s="6">
        <v>16</v>
      </c>
      <c r="AO46" s="6">
        <v>16</v>
      </c>
      <c r="AP46" s="6">
        <v>0</v>
      </c>
      <c r="AQ46" s="6">
        <v>0</v>
      </c>
      <c r="AR46" s="6">
        <v>16</v>
      </c>
      <c r="AS46" s="6">
        <v>16</v>
      </c>
      <c r="AT46" s="6">
        <v>15</v>
      </c>
      <c r="AU46" s="6">
        <v>16</v>
      </c>
      <c r="AV46" s="6">
        <v>16</v>
      </c>
      <c r="AW46" s="6">
        <v>16</v>
      </c>
    </row>
    <row r="47" spans="1:49" x14ac:dyDescent="0.25">
      <c r="A47" t="s">
        <v>1764</v>
      </c>
      <c r="B47" s="6">
        <v>68.597999999999999</v>
      </c>
      <c r="C47" s="6">
        <v>64.888999999999996</v>
      </c>
      <c r="D47" s="6">
        <v>98.369</v>
      </c>
      <c r="E47" s="6">
        <v>79.924999999999997</v>
      </c>
      <c r="F47" s="6">
        <v>113.919</v>
      </c>
      <c r="G47" s="6">
        <v>155.31800000000001</v>
      </c>
      <c r="H47" s="6">
        <v>67.495000000000005</v>
      </c>
      <c r="I47" s="6">
        <v>83.024000000000001</v>
      </c>
      <c r="J47" s="6">
        <v>119.39</v>
      </c>
      <c r="K47" s="6">
        <v>15.632999999999999</v>
      </c>
      <c r="L47" s="6">
        <v>155.893</v>
      </c>
      <c r="M47" s="6">
        <v>147.41300000000001</v>
      </c>
      <c r="N47" s="6">
        <v>87.936999999999998</v>
      </c>
      <c r="O47" s="6">
        <v>101.497</v>
      </c>
      <c r="P47" s="6">
        <v>109.126</v>
      </c>
      <c r="Q47" s="6">
        <v>137.50299999999999</v>
      </c>
      <c r="R47" s="6">
        <v>113.937</v>
      </c>
      <c r="S47" s="6">
        <v>25.803999999999998</v>
      </c>
      <c r="T47" s="6">
        <v>56.110999999999997</v>
      </c>
      <c r="U47" s="6">
        <v>77.355999999999995</v>
      </c>
      <c r="V47" s="6">
        <v>151.55699999999999</v>
      </c>
      <c r="W47" s="6">
        <v>93.070999999999998</v>
      </c>
      <c r="X47" s="6">
        <v>97.546999999999997</v>
      </c>
      <c r="Y47" s="6">
        <v>103.748</v>
      </c>
      <c r="Z47" s="6">
        <v>289.75200000000001</v>
      </c>
      <c r="AA47" s="6">
        <v>74.590999999999994</v>
      </c>
      <c r="AB47" s="6">
        <v>115.193</v>
      </c>
      <c r="AC47" s="6">
        <v>93.778000000000006</v>
      </c>
      <c r="AD47" s="6">
        <v>59.167000000000002</v>
      </c>
      <c r="AE47" s="6">
        <v>55.871000000000002</v>
      </c>
      <c r="AF47" s="6">
        <v>90.974999999999994</v>
      </c>
      <c r="AG47" s="6">
        <v>127.26</v>
      </c>
      <c r="AH47" s="6">
        <v>222.374</v>
      </c>
      <c r="AI47" s="6">
        <v>64.954999999999998</v>
      </c>
      <c r="AJ47" s="6">
        <v>64.287000000000006</v>
      </c>
      <c r="AK47" s="6">
        <v>81.344999999999999</v>
      </c>
      <c r="AL47" s="6">
        <v>43.625</v>
      </c>
      <c r="AM47" s="6">
        <v>101.005</v>
      </c>
      <c r="AN47" s="6">
        <v>103.379</v>
      </c>
      <c r="AO47" s="6">
        <v>102.369</v>
      </c>
      <c r="AP47" s="6">
        <v>0</v>
      </c>
      <c r="AQ47" s="6">
        <v>0</v>
      </c>
      <c r="AR47" s="6">
        <v>103.099</v>
      </c>
      <c r="AS47" s="6">
        <v>102.85</v>
      </c>
      <c r="AT47" s="6">
        <v>94.251000000000005</v>
      </c>
      <c r="AU47" s="6">
        <v>131.32499999999999</v>
      </c>
      <c r="AV47" s="6">
        <v>103.658</v>
      </c>
      <c r="AW47" s="6">
        <v>82.707999999999998</v>
      </c>
    </row>
    <row r="49" spans="1:49" x14ac:dyDescent="0.25">
      <c r="A49" s="7" t="str">
        <f>J3</f>
        <v>MW 1139-03</v>
      </c>
    </row>
    <row r="50" spans="1:49" x14ac:dyDescent="0.25">
      <c r="A50" s="37" t="s">
        <v>1706</v>
      </c>
    </row>
    <row r="51" spans="1:49" x14ac:dyDescent="0.25">
      <c r="A51" t="s">
        <v>1707</v>
      </c>
      <c r="B51" t="s">
        <v>2573</v>
      </c>
    </row>
    <row r="52" spans="1:49" x14ac:dyDescent="0.25">
      <c r="A52" t="s">
        <v>1709</v>
      </c>
      <c r="B52" s="38">
        <v>42551.516331018516</v>
      </c>
    </row>
    <row r="53" spans="1:49" x14ac:dyDescent="0.25">
      <c r="A53" t="s">
        <v>1710</v>
      </c>
      <c r="B53">
        <v>2402</v>
      </c>
      <c r="C53" t="s">
        <v>1711</v>
      </c>
    </row>
    <row r="54" spans="1:49" x14ac:dyDescent="0.25">
      <c r="A54" t="s">
        <v>1712</v>
      </c>
      <c r="B54">
        <v>5</v>
      </c>
      <c r="C54" t="s">
        <v>1713</v>
      </c>
    </row>
    <row r="55" spans="1:49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49" x14ac:dyDescent="0.25">
      <c r="A56" t="s">
        <v>1763</v>
      </c>
      <c r="B56" s="6">
        <v>16</v>
      </c>
      <c r="C56" s="6">
        <v>16</v>
      </c>
      <c r="D56" s="6">
        <v>16</v>
      </c>
      <c r="E56" s="6">
        <v>16</v>
      </c>
      <c r="F56" s="6">
        <v>16</v>
      </c>
      <c r="G56" s="6">
        <v>16</v>
      </c>
      <c r="H56" s="6">
        <v>15</v>
      </c>
      <c r="I56" s="6">
        <v>16</v>
      </c>
      <c r="J56" s="6">
        <v>16</v>
      </c>
      <c r="K56" s="6">
        <v>16</v>
      </c>
      <c r="L56" s="6">
        <v>15</v>
      </c>
      <c r="M56" s="6">
        <v>16</v>
      </c>
      <c r="N56" s="6">
        <v>16</v>
      </c>
      <c r="O56" s="6">
        <v>16</v>
      </c>
      <c r="P56" s="6">
        <v>16</v>
      </c>
      <c r="Q56" s="6">
        <v>16</v>
      </c>
      <c r="R56" s="6">
        <v>16</v>
      </c>
      <c r="S56" s="6">
        <v>16</v>
      </c>
      <c r="T56" s="6">
        <v>16</v>
      </c>
      <c r="U56" s="6">
        <v>16</v>
      </c>
      <c r="V56" s="6">
        <v>16</v>
      </c>
      <c r="W56" s="6">
        <v>16</v>
      </c>
      <c r="X56" s="6">
        <v>16</v>
      </c>
      <c r="Y56" s="6">
        <v>16</v>
      </c>
      <c r="Z56" s="6">
        <v>16</v>
      </c>
      <c r="AA56" s="6">
        <v>16</v>
      </c>
      <c r="AB56" s="6">
        <v>14</v>
      </c>
      <c r="AC56" s="6">
        <v>13</v>
      </c>
      <c r="AD56" s="6">
        <v>14</v>
      </c>
      <c r="AE56" s="6">
        <v>16</v>
      </c>
      <c r="AF56" s="6">
        <v>16</v>
      </c>
      <c r="AG56" s="6">
        <v>16</v>
      </c>
      <c r="AH56" s="6">
        <v>16</v>
      </c>
      <c r="AI56" s="6">
        <v>16</v>
      </c>
      <c r="AJ56" s="6">
        <v>16</v>
      </c>
      <c r="AK56" s="6">
        <v>16</v>
      </c>
      <c r="AL56" s="6">
        <v>16</v>
      </c>
      <c r="AM56" s="6">
        <v>16</v>
      </c>
      <c r="AN56" s="6">
        <v>16</v>
      </c>
      <c r="AO56" s="6">
        <v>16</v>
      </c>
      <c r="AP56" s="6">
        <v>16</v>
      </c>
      <c r="AQ56" s="6">
        <v>16</v>
      </c>
      <c r="AR56" s="6">
        <v>16</v>
      </c>
      <c r="AS56" s="6">
        <v>16</v>
      </c>
      <c r="AT56" s="6">
        <v>16</v>
      </c>
      <c r="AU56" s="6">
        <v>16</v>
      </c>
      <c r="AV56" s="6">
        <v>16</v>
      </c>
      <c r="AW56" s="6">
        <v>16</v>
      </c>
    </row>
    <row r="57" spans="1:49" x14ac:dyDescent="0.25">
      <c r="A57" t="s">
        <v>1764</v>
      </c>
      <c r="B57" s="6">
        <v>125.399</v>
      </c>
      <c r="C57" s="6">
        <v>108.51300000000001</v>
      </c>
      <c r="D57" s="6">
        <v>88.168999999999997</v>
      </c>
      <c r="E57" s="6">
        <v>82.585999999999999</v>
      </c>
      <c r="F57" s="6">
        <v>128.251</v>
      </c>
      <c r="G57" s="6">
        <v>98.808000000000007</v>
      </c>
      <c r="H57" s="6">
        <v>111.211</v>
      </c>
      <c r="I57" s="6">
        <v>101.45</v>
      </c>
      <c r="J57" s="6">
        <v>125.125</v>
      </c>
      <c r="K57" s="6">
        <v>159.387</v>
      </c>
      <c r="L57" s="6">
        <v>123.38200000000001</v>
      </c>
      <c r="M57" s="6">
        <v>129.934</v>
      </c>
      <c r="N57" s="6">
        <v>187.745</v>
      </c>
      <c r="O57" s="6">
        <v>120.807</v>
      </c>
      <c r="P57" s="6">
        <v>178.20500000000001</v>
      </c>
      <c r="Q57" s="6">
        <v>168.035</v>
      </c>
      <c r="R57" s="6">
        <v>102.30500000000001</v>
      </c>
      <c r="S57" s="6">
        <v>100.17100000000001</v>
      </c>
      <c r="T57" s="6">
        <v>136.041</v>
      </c>
      <c r="U57" s="6">
        <v>129.995</v>
      </c>
      <c r="V57" s="6">
        <v>133.209</v>
      </c>
      <c r="W57" s="6">
        <v>131.90600000000001</v>
      </c>
      <c r="X57" s="6">
        <v>170.595</v>
      </c>
      <c r="Y57" s="6">
        <v>107.876</v>
      </c>
      <c r="Z57" s="6">
        <v>192.61</v>
      </c>
      <c r="AA57" s="6">
        <v>117.675</v>
      </c>
      <c r="AB57" s="6">
        <v>129.93299999999999</v>
      </c>
      <c r="AC57" s="6">
        <v>144.85</v>
      </c>
      <c r="AD57" s="6">
        <v>63.895000000000003</v>
      </c>
      <c r="AE57" s="6">
        <v>78.786000000000001</v>
      </c>
      <c r="AF57" s="6">
        <v>133.91</v>
      </c>
      <c r="AG57" s="6">
        <v>123.639</v>
      </c>
      <c r="AH57" s="6">
        <v>147.21799999999999</v>
      </c>
      <c r="AI57" s="6">
        <v>101.291</v>
      </c>
      <c r="AJ57" s="6">
        <v>125.152</v>
      </c>
      <c r="AK57" s="6">
        <v>148.584</v>
      </c>
      <c r="AL57" s="6">
        <v>117.38200000000001</v>
      </c>
      <c r="AM57" s="6">
        <v>62.688000000000002</v>
      </c>
      <c r="AN57" s="6">
        <v>85.281999999999996</v>
      </c>
      <c r="AO57" s="6">
        <v>158.06800000000001</v>
      </c>
      <c r="AP57" s="6">
        <v>165.81800000000001</v>
      </c>
      <c r="AQ57" s="6">
        <v>85.683000000000007</v>
      </c>
      <c r="AR57" s="6">
        <v>154.87700000000001</v>
      </c>
      <c r="AS57" s="6">
        <v>136.35499999999999</v>
      </c>
      <c r="AT57" s="6">
        <v>93.983999999999995</v>
      </c>
      <c r="AU57" s="6">
        <v>162.74600000000001</v>
      </c>
      <c r="AV57" s="6">
        <v>175.7</v>
      </c>
      <c r="AW57" s="6">
        <v>152.01400000000001</v>
      </c>
    </row>
    <row r="58" spans="1:49" x14ac:dyDescent="0.25">
      <c r="A58" s="37" t="s">
        <v>1765</v>
      </c>
    </row>
    <row r="59" spans="1:49" x14ac:dyDescent="0.25">
      <c r="A59" t="s">
        <v>1707</v>
      </c>
      <c r="B59" t="s">
        <v>2574</v>
      </c>
    </row>
    <row r="60" spans="1:49" x14ac:dyDescent="0.25">
      <c r="A60" t="s">
        <v>1709</v>
      </c>
      <c r="B60" s="38">
        <v>42551.515185185184</v>
      </c>
    </row>
    <row r="61" spans="1:49" x14ac:dyDescent="0.25">
      <c r="A61" t="s">
        <v>1710</v>
      </c>
      <c r="B61">
        <v>2402</v>
      </c>
      <c r="C61" t="s">
        <v>1711</v>
      </c>
    </row>
    <row r="62" spans="1:49" x14ac:dyDescent="0.25">
      <c r="A62" t="s">
        <v>1712</v>
      </c>
      <c r="B62">
        <v>5</v>
      </c>
      <c r="C62" t="s">
        <v>1713</v>
      </c>
    </row>
    <row r="63" spans="1:49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49" x14ac:dyDescent="0.25">
      <c r="A64" t="s">
        <v>1763</v>
      </c>
      <c r="B64" s="6">
        <v>16</v>
      </c>
      <c r="C64" s="6">
        <v>16</v>
      </c>
      <c r="D64" s="6">
        <v>16</v>
      </c>
      <c r="E64" s="6">
        <v>16</v>
      </c>
      <c r="F64" s="6">
        <v>16</v>
      </c>
      <c r="G64" s="6">
        <v>16</v>
      </c>
      <c r="H64" s="6">
        <v>15</v>
      </c>
      <c r="I64" s="6">
        <v>16</v>
      </c>
      <c r="J64" s="6">
        <v>16</v>
      </c>
      <c r="K64" s="6">
        <v>16</v>
      </c>
      <c r="L64" s="6">
        <v>16</v>
      </c>
      <c r="M64" s="6">
        <v>16</v>
      </c>
      <c r="N64" s="6">
        <v>16</v>
      </c>
      <c r="O64" s="6">
        <v>16</v>
      </c>
      <c r="P64" s="6">
        <v>16</v>
      </c>
      <c r="Q64" s="6">
        <v>16</v>
      </c>
      <c r="R64" s="6">
        <v>16</v>
      </c>
      <c r="S64" s="6">
        <v>14</v>
      </c>
      <c r="T64" s="6">
        <v>16</v>
      </c>
      <c r="U64" s="6">
        <v>16</v>
      </c>
      <c r="V64" s="6">
        <v>16</v>
      </c>
      <c r="W64" s="6">
        <v>16</v>
      </c>
      <c r="X64" s="6">
        <v>15</v>
      </c>
      <c r="Y64" s="6">
        <v>16</v>
      </c>
      <c r="Z64" s="6">
        <v>16</v>
      </c>
      <c r="AA64" s="6">
        <v>16</v>
      </c>
      <c r="AB64" s="6">
        <v>14</v>
      </c>
      <c r="AC64" s="6">
        <v>13</v>
      </c>
      <c r="AD64" s="6">
        <v>14</v>
      </c>
      <c r="AE64" s="6">
        <v>16</v>
      </c>
      <c r="AF64" s="6">
        <v>16</v>
      </c>
      <c r="AG64" s="6">
        <v>16</v>
      </c>
      <c r="AH64" s="6">
        <v>16</v>
      </c>
      <c r="AI64" s="6">
        <v>16</v>
      </c>
      <c r="AJ64" s="6">
        <v>16</v>
      </c>
      <c r="AK64" s="6">
        <v>16</v>
      </c>
      <c r="AL64" s="6">
        <v>16</v>
      </c>
      <c r="AM64" s="6">
        <v>16</v>
      </c>
      <c r="AN64" s="6">
        <v>16</v>
      </c>
      <c r="AO64" s="6">
        <v>16</v>
      </c>
      <c r="AP64" s="6">
        <v>1</v>
      </c>
      <c r="AQ64" s="6">
        <v>7</v>
      </c>
      <c r="AR64" s="6">
        <v>16</v>
      </c>
      <c r="AS64" s="6">
        <v>16</v>
      </c>
      <c r="AT64" s="6">
        <v>16</v>
      </c>
      <c r="AU64" s="6">
        <v>16</v>
      </c>
      <c r="AV64" s="6">
        <v>16</v>
      </c>
      <c r="AW64" s="6">
        <v>16</v>
      </c>
    </row>
    <row r="65" spans="1:49" x14ac:dyDescent="0.25">
      <c r="A65" t="s">
        <v>1764</v>
      </c>
      <c r="B65" s="6">
        <v>111.646</v>
      </c>
      <c r="C65" s="6">
        <v>100.565</v>
      </c>
      <c r="D65" s="6">
        <v>86.069000000000003</v>
      </c>
      <c r="E65" s="6">
        <v>79.984999999999999</v>
      </c>
      <c r="F65" s="6">
        <v>124.577</v>
      </c>
      <c r="G65" s="6">
        <v>113.958</v>
      </c>
      <c r="H65" s="6">
        <v>115.217</v>
      </c>
      <c r="I65" s="6">
        <v>103.685</v>
      </c>
      <c r="J65" s="6">
        <v>137.47300000000001</v>
      </c>
      <c r="K65" s="6">
        <v>58.957000000000001</v>
      </c>
      <c r="L65" s="6">
        <v>178.65700000000001</v>
      </c>
      <c r="M65" s="6">
        <v>195.08</v>
      </c>
      <c r="N65" s="6">
        <v>121.13800000000001</v>
      </c>
      <c r="O65" s="6">
        <v>129.26900000000001</v>
      </c>
      <c r="P65" s="6">
        <v>125.964</v>
      </c>
      <c r="Q65" s="6">
        <v>167.52</v>
      </c>
      <c r="R65" s="6">
        <v>102.744</v>
      </c>
      <c r="S65" s="6">
        <v>16.016999999999999</v>
      </c>
      <c r="T65" s="6">
        <v>47.164000000000001</v>
      </c>
      <c r="U65" s="6">
        <v>139.31700000000001</v>
      </c>
      <c r="V65" s="6">
        <v>115.75700000000001</v>
      </c>
      <c r="W65" s="6">
        <v>140.68</v>
      </c>
      <c r="X65" s="6">
        <v>158.47300000000001</v>
      </c>
      <c r="Y65" s="6">
        <v>98.700999999999993</v>
      </c>
      <c r="Z65" s="6">
        <v>188.53200000000001</v>
      </c>
      <c r="AA65" s="6">
        <v>131.37</v>
      </c>
      <c r="AB65" s="6">
        <v>88.076999999999998</v>
      </c>
      <c r="AC65" s="6">
        <v>102.36499999999999</v>
      </c>
      <c r="AD65" s="6">
        <v>69.191000000000003</v>
      </c>
      <c r="AE65" s="6">
        <v>106.998</v>
      </c>
      <c r="AF65" s="6">
        <v>96.085999999999999</v>
      </c>
      <c r="AG65" s="6">
        <v>99.113</v>
      </c>
      <c r="AH65" s="6">
        <v>199.083</v>
      </c>
      <c r="AI65" s="6">
        <v>69.91</v>
      </c>
      <c r="AJ65" s="6">
        <v>140.244</v>
      </c>
      <c r="AK65" s="6">
        <v>111.752</v>
      </c>
      <c r="AL65" s="6">
        <v>122.069</v>
      </c>
      <c r="AM65" s="6">
        <v>81.234999999999999</v>
      </c>
      <c r="AN65" s="6">
        <v>66.816000000000003</v>
      </c>
      <c r="AO65" s="6">
        <v>153.197</v>
      </c>
      <c r="AP65" s="6">
        <v>6.944</v>
      </c>
      <c r="AQ65" s="6">
        <v>15.404999999999999</v>
      </c>
      <c r="AR65" s="6">
        <v>168.82300000000001</v>
      </c>
      <c r="AS65" s="6">
        <v>137.523</v>
      </c>
      <c r="AT65" s="6">
        <v>87.510999999999996</v>
      </c>
      <c r="AU65" s="6">
        <v>148.501</v>
      </c>
      <c r="AV65" s="6">
        <v>162.67500000000001</v>
      </c>
      <c r="AW65" s="6">
        <v>143.9</v>
      </c>
    </row>
    <row r="67" spans="1:49" x14ac:dyDescent="0.25">
      <c r="A67" s="7" t="str">
        <f>J4</f>
        <v>MW 1139-04</v>
      </c>
    </row>
    <row r="68" spans="1:49" x14ac:dyDescent="0.25">
      <c r="A68" s="37" t="s">
        <v>1706</v>
      </c>
    </row>
    <row r="69" spans="1:49" x14ac:dyDescent="0.25">
      <c r="A69" t="s">
        <v>1707</v>
      </c>
      <c r="B69" t="s">
        <v>2575</v>
      </c>
    </row>
    <row r="70" spans="1:49" x14ac:dyDescent="0.25">
      <c r="A70" t="s">
        <v>1709</v>
      </c>
      <c r="B70" s="38">
        <v>42551.045694444445</v>
      </c>
    </row>
    <row r="71" spans="1:49" x14ac:dyDescent="0.25">
      <c r="A71" t="s">
        <v>1710</v>
      </c>
      <c r="B71">
        <v>2407</v>
      </c>
      <c r="C71" t="s">
        <v>1711</v>
      </c>
    </row>
    <row r="72" spans="1:49" x14ac:dyDescent="0.25">
      <c r="A72" t="s">
        <v>1712</v>
      </c>
      <c r="B72">
        <v>5</v>
      </c>
      <c r="C72" t="s">
        <v>1713</v>
      </c>
    </row>
    <row r="73" spans="1:49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49" x14ac:dyDescent="0.25">
      <c r="A74" t="s">
        <v>1763</v>
      </c>
      <c r="B74" s="6">
        <v>16</v>
      </c>
      <c r="C74" s="6">
        <v>16</v>
      </c>
      <c r="D74" s="6">
        <v>16</v>
      </c>
      <c r="E74" s="6">
        <v>16</v>
      </c>
      <c r="F74" s="6">
        <v>16</v>
      </c>
      <c r="G74" s="6">
        <v>15</v>
      </c>
      <c r="H74" s="6">
        <v>16</v>
      </c>
      <c r="I74" s="6">
        <v>16</v>
      </c>
      <c r="J74" s="6">
        <v>16</v>
      </c>
      <c r="K74" s="6">
        <v>16</v>
      </c>
      <c r="L74" s="6">
        <v>16</v>
      </c>
      <c r="M74" s="6">
        <v>15</v>
      </c>
      <c r="N74" s="6">
        <v>16</v>
      </c>
      <c r="O74" s="6">
        <v>16</v>
      </c>
      <c r="P74" s="6">
        <v>16</v>
      </c>
      <c r="Q74" s="6">
        <v>16</v>
      </c>
      <c r="R74" s="6">
        <v>16</v>
      </c>
      <c r="S74" s="6">
        <v>14</v>
      </c>
      <c r="T74" s="6">
        <v>16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16</v>
      </c>
      <c r="AA74" s="6">
        <v>16</v>
      </c>
      <c r="AB74" s="6">
        <v>16</v>
      </c>
      <c r="AC74" s="6">
        <v>16</v>
      </c>
      <c r="AD74" s="6">
        <v>16</v>
      </c>
      <c r="AE74" s="6">
        <v>16</v>
      </c>
      <c r="AF74" s="6">
        <v>16</v>
      </c>
      <c r="AG74" s="6">
        <v>16</v>
      </c>
      <c r="AH74" s="6">
        <v>16</v>
      </c>
      <c r="AI74" s="6">
        <v>16</v>
      </c>
      <c r="AJ74" s="6">
        <v>16</v>
      </c>
      <c r="AK74" s="6">
        <v>16</v>
      </c>
      <c r="AL74" s="6">
        <v>16</v>
      </c>
      <c r="AM74" s="6">
        <v>16</v>
      </c>
      <c r="AN74" s="6">
        <v>16</v>
      </c>
      <c r="AO74" s="6">
        <v>16</v>
      </c>
      <c r="AP74" s="6">
        <v>16</v>
      </c>
      <c r="AQ74" s="6">
        <v>16</v>
      </c>
      <c r="AR74" s="6">
        <v>16</v>
      </c>
      <c r="AS74" s="6">
        <v>16</v>
      </c>
      <c r="AT74" s="6">
        <v>16</v>
      </c>
      <c r="AU74" s="6">
        <v>16</v>
      </c>
      <c r="AV74" s="6">
        <v>16</v>
      </c>
      <c r="AW74" s="6">
        <v>16</v>
      </c>
    </row>
    <row r="75" spans="1:49" x14ac:dyDescent="0.25">
      <c r="A75" t="s">
        <v>1764</v>
      </c>
      <c r="B75" s="6">
        <v>157.36799999999999</v>
      </c>
      <c r="C75" s="6">
        <v>131.791</v>
      </c>
      <c r="D75" s="6">
        <v>105.42700000000001</v>
      </c>
      <c r="E75" s="6">
        <v>110.755</v>
      </c>
      <c r="F75" s="6">
        <v>130.49299999999999</v>
      </c>
      <c r="G75" s="6">
        <v>129.58000000000001</v>
      </c>
      <c r="H75" s="6">
        <v>135.23699999999999</v>
      </c>
      <c r="I75" s="6">
        <v>93.966999999999999</v>
      </c>
      <c r="J75" s="6">
        <v>143.02799999999999</v>
      </c>
      <c r="K75" s="6">
        <v>167.24299999999999</v>
      </c>
      <c r="L75" s="6">
        <v>129.976</v>
      </c>
      <c r="M75" s="6">
        <v>102.93600000000001</v>
      </c>
      <c r="N75" s="6">
        <v>140.886</v>
      </c>
      <c r="O75" s="6">
        <v>141.56700000000001</v>
      </c>
      <c r="P75" s="6">
        <v>166.52099999999999</v>
      </c>
      <c r="Q75" s="6">
        <v>99.102000000000004</v>
      </c>
      <c r="R75" s="6">
        <v>156.99199999999999</v>
      </c>
      <c r="S75" s="6">
        <v>157.56200000000001</v>
      </c>
      <c r="T75" s="6">
        <v>167.29300000000001</v>
      </c>
      <c r="U75" s="6">
        <v>120.09</v>
      </c>
      <c r="V75" s="6">
        <v>139.62200000000001</v>
      </c>
      <c r="W75" s="6">
        <v>148.98699999999999</v>
      </c>
      <c r="X75" s="6">
        <v>108.14100000000001</v>
      </c>
      <c r="Y75" s="6">
        <v>154.92599999999999</v>
      </c>
      <c r="Z75" s="6">
        <v>164.46299999999999</v>
      </c>
      <c r="AA75" s="6">
        <v>140.512</v>
      </c>
      <c r="AB75" s="6">
        <v>151.58799999999999</v>
      </c>
      <c r="AC75" s="6">
        <v>122.27</v>
      </c>
      <c r="AD75" s="6">
        <v>105.377</v>
      </c>
      <c r="AE75" s="6">
        <v>128.51300000000001</v>
      </c>
      <c r="AF75" s="6">
        <v>90.287000000000006</v>
      </c>
      <c r="AG75" s="6">
        <v>139.328</v>
      </c>
      <c r="AH75" s="6">
        <v>149.18799999999999</v>
      </c>
      <c r="AI75" s="6">
        <v>142.03100000000001</v>
      </c>
      <c r="AJ75" s="6">
        <v>151.03899999999999</v>
      </c>
      <c r="AK75" s="6">
        <v>158.762</v>
      </c>
      <c r="AL75" s="6">
        <v>126.10899999999999</v>
      </c>
      <c r="AM75" s="6">
        <v>94.811000000000007</v>
      </c>
      <c r="AN75" s="6">
        <v>107.36199999999999</v>
      </c>
      <c r="AO75" s="6">
        <v>130.946</v>
      </c>
      <c r="AP75" s="6">
        <v>152.892</v>
      </c>
      <c r="AQ75" s="6">
        <v>157.55099999999999</v>
      </c>
      <c r="AR75" s="6">
        <v>111.422</v>
      </c>
      <c r="AS75" s="6">
        <v>165.67500000000001</v>
      </c>
      <c r="AT75" s="6">
        <v>122.68300000000001</v>
      </c>
      <c r="AU75" s="6">
        <v>130.904</v>
      </c>
      <c r="AV75" s="6">
        <v>99.465000000000003</v>
      </c>
      <c r="AW75" s="6">
        <v>117.718</v>
      </c>
    </row>
    <row r="76" spans="1:49" x14ac:dyDescent="0.25">
      <c r="A76" s="37" t="s">
        <v>1765</v>
      </c>
    </row>
    <row r="77" spans="1:49" x14ac:dyDescent="0.25">
      <c r="A77" t="s">
        <v>1707</v>
      </c>
      <c r="B77" t="s">
        <v>2576</v>
      </c>
    </row>
    <row r="78" spans="1:49" x14ac:dyDescent="0.25">
      <c r="A78" t="s">
        <v>1709</v>
      </c>
      <c r="B78" s="38">
        <v>42551.106851851851</v>
      </c>
    </row>
    <row r="79" spans="1:49" x14ac:dyDescent="0.25">
      <c r="A79" t="s">
        <v>1710</v>
      </c>
      <c r="B79">
        <v>2402</v>
      </c>
      <c r="C79" t="s">
        <v>1711</v>
      </c>
    </row>
    <row r="80" spans="1:49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16</v>
      </c>
      <c r="C82" s="6">
        <v>16</v>
      </c>
      <c r="D82" s="6">
        <v>16</v>
      </c>
      <c r="E82" s="6">
        <v>16</v>
      </c>
      <c r="F82" s="6">
        <v>16</v>
      </c>
      <c r="G82" s="6">
        <v>15</v>
      </c>
      <c r="H82" s="6">
        <v>16</v>
      </c>
      <c r="I82" s="6">
        <v>16</v>
      </c>
      <c r="J82" s="6">
        <v>16</v>
      </c>
      <c r="K82" s="6">
        <v>16</v>
      </c>
      <c r="L82" s="6">
        <v>16</v>
      </c>
      <c r="M82" s="6">
        <v>15</v>
      </c>
      <c r="N82" s="6">
        <v>16</v>
      </c>
      <c r="O82" s="6">
        <v>16</v>
      </c>
      <c r="P82" s="6">
        <v>16</v>
      </c>
      <c r="Q82" s="6">
        <v>16</v>
      </c>
      <c r="R82" s="6">
        <v>16</v>
      </c>
      <c r="S82" s="6">
        <v>14</v>
      </c>
      <c r="T82" s="6">
        <v>16</v>
      </c>
      <c r="U82" s="6">
        <v>16</v>
      </c>
      <c r="V82" s="6">
        <v>16</v>
      </c>
      <c r="W82" s="6">
        <v>16</v>
      </c>
      <c r="X82" s="6">
        <v>16</v>
      </c>
      <c r="Y82" s="6">
        <v>16</v>
      </c>
      <c r="Z82" s="6">
        <v>16</v>
      </c>
      <c r="AA82" s="6">
        <v>16</v>
      </c>
      <c r="AB82" s="6">
        <v>16</v>
      </c>
      <c r="AC82" s="6">
        <v>16</v>
      </c>
      <c r="AD82" s="6">
        <v>16</v>
      </c>
      <c r="AE82" s="6">
        <v>16</v>
      </c>
      <c r="AF82" s="6">
        <v>16</v>
      </c>
      <c r="AG82" s="6">
        <v>16</v>
      </c>
      <c r="AH82" s="6">
        <v>16</v>
      </c>
      <c r="AI82" s="6">
        <v>16</v>
      </c>
      <c r="AJ82" s="6">
        <v>16</v>
      </c>
      <c r="AK82" s="6">
        <v>16</v>
      </c>
      <c r="AL82" s="6">
        <v>16</v>
      </c>
      <c r="AM82" s="6">
        <v>16</v>
      </c>
      <c r="AN82" s="6">
        <v>16</v>
      </c>
      <c r="AO82" s="6">
        <v>16</v>
      </c>
      <c r="AP82" s="6">
        <v>0</v>
      </c>
      <c r="AQ82" s="6">
        <v>9</v>
      </c>
      <c r="AR82" s="6">
        <v>16</v>
      </c>
      <c r="AS82" s="6">
        <v>16</v>
      </c>
      <c r="AT82" s="6">
        <v>16</v>
      </c>
      <c r="AU82" s="6">
        <v>16</v>
      </c>
      <c r="AV82" s="6">
        <v>16</v>
      </c>
      <c r="AW82" s="6">
        <v>16</v>
      </c>
    </row>
    <row r="83" spans="1:49" x14ac:dyDescent="0.25">
      <c r="A83" t="s">
        <v>1764</v>
      </c>
      <c r="B83" s="6">
        <v>144.82900000000001</v>
      </c>
      <c r="C83" s="6">
        <v>110.786</v>
      </c>
      <c r="D83" s="6">
        <v>116.66500000000001</v>
      </c>
      <c r="E83" s="6">
        <v>97.516000000000005</v>
      </c>
      <c r="F83" s="6">
        <v>127.02500000000001</v>
      </c>
      <c r="G83" s="6">
        <v>117.562</v>
      </c>
      <c r="H83" s="6">
        <v>97.99</v>
      </c>
      <c r="I83" s="6">
        <v>93.331999999999994</v>
      </c>
      <c r="J83" s="6">
        <v>130.86799999999999</v>
      </c>
      <c r="K83" s="6">
        <v>86.742000000000004</v>
      </c>
      <c r="L83" s="6">
        <v>133.411</v>
      </c>
      <c r="M83" s="6">
        <v>95.316000000000003</v>
      </c>
      <c r="N83" s="6">
        <v>121.535</v>
      </c>
      <c r="O83" s="6">
        <v>133.39699999999999</v>
      </c>
      <c r="P83" s="6">
        <v>146.60300000000001</v>
      </c>
      <c r="Q83" s="6">
        <v>92.698999999999998</v>
      </c>
      <c r="R83" s="6">
        <v>153.90299999999999</v>
      </c>
      <c r="S83" s="6">
        <v>57.515000000000001</v>
      </c>
      <c r="T83" s="6">
        <v>69.617000000000004</v>
      </c>
      <c r="U83" s="6">
        <v>46.122999999999998</v>
      </c>
      <c r="V83" s="6">
        <v>78.715999999999994</v>
      </c>
      <c r="W83" s="6">
        <v>112.97799999999999</v>
      </c>
      <c r="X83" s="6">
        <v>97.272000000000006</v>
      </c>
      <c r="Y83" s="6">
        <v>142.27799999999999</v>
      </c>
      <c r="Z83" s="6">
        <v>222.19900000000001</v>
      </c>
      <c r="AA83" s="6">
        <v>102.68899999999999</v>
      </c>
      <c r="AB83" s="6">
        <v>166.93899999999999</v>
      </c>
      <c r="AC83" s="6">
        <v>61.274999999999999</v>
      </c>
      <c r="AD83" s="6">
        <v>69.667000000000002</v>
      </c>
      <c r="AE83" s="6">
        <v>111.381</v>
      </c>
      <c r="AF83" s="6">
        <v>87.6</v>
      </c>
      <c r="AG83" s="6">
        <v>121.413</v>
      </c>
      <c r="AH83" s="6">
        <v>122.952</v>
      </c>
      <c r="AI83" s="6">
        <v>144.601</v>
      </c>
      <c r="AJ83" s="6">
        <v>111.877</v>
      </c>
      <c r="AK83" s="6">
        <v>99.063000000000002</v>
      </c>
      <c r="AL83" s="6">
        <v>114.4</v>
      </c>
      <c r="AM83" s="6">
        <v>64.188999999999993</v>
      </c>
      <c r="AN83" s="6">
        <v>100.70699999999999</v>
      </c>
      <c r="AO83" s="6">
        <v>132.71</v>
      </c>
      <c r="AP83" s="6">
        <v>0</v>
      </c>
      <c r="AQ83" s="6">
        <v>12.634</v>
      </c>
      <c r="AR83" s="6">
        <v>114.91500000000001</v>
      </c>
      <c r="AS83" s="6">
        <v>154.67099999999999</v>
      </c>
      <c r="AT83" s="6">
        <v>118.14700000000001</v>
      </c>
      <c r="AU83" s="6">
        <v>127.907</v>
      </c>
      <c r="AV83" s="6">
        <v>79.861999999999995</v>
      </c>
      <c r="AW83" s="6">
        <v>116.373</v>
      </c>
    </row>
    <row r="85" spans="1:49" x14ac:dyDescent="0.25">
      <c r="A85" s="7" t="s">
        <v>1769</v>
      </c>
      <c r="B85" s="179" t="s">
        <v>1715</v>
      </c>
      <c r="C85" s="179" t="s">
        <v>1716</v>
      </c>
      <c r="D85" s="179" t="s">
        <v>1717</v>
      </c>
      <c r="E85" s="179" t="s">
        <v>1718</v>
      </c>
      <c r="F85" s="179" t="s">
        <v>1719</v>
      </c>
      <c r="G85" s="179" t="s">
        <v>1720</v>
      </c>
      <c r="H85" s="179" t="s">
        <v>1721</v>
      </c>
      <c r="I85" s="179" t="s">
        <v>1722</v>
      </c>
      <c r="J85" s="179" t="s">
        <v>1723</v>
      </c>
      <c r="K85" s="179" t="s">
        <v>1724</v>
      </c>
      <c r="L85" s="179" t="s">
        <v>1725</v>
      </c>
      <c r="M85" s="179" t="s">
        <v>1726</v>
      </c>
      <c r="N85" s="179" t="s">
        <v>1727</v>
      </c>
      <c r="O85" s="179" t="s">
        <v>1728</v>
      </c>
      <c r="P85" s="179" t="s">
        <v>1729</v>
      </c>
      <c r="Q85" s="179" t="s">
        <v>1730</v>
      </c>
      <c r="R85" s="179" t="s">
        <v>1731</v>
      </c>
      <c r="S85" s="179" t="s">
        <v>1732</v>
      </c>
      <c r="T85" s="179" t="s">
        <v>1733</v>
      </c>
      <c r="U85" s="179" t="s">
        <v>1734</v>
      </c>
      <c r="V85" s="179" t="s">
        <v>1735</v>
      </c>
      <c r="W85" s="179" t="s">
        <v>1736</v>
      </c>
      <c r="X85" s="179" t="s">
        <v>1737</v>
      </c>
      <c r="Y85" s="179" t="s">
        <v>1738</v>
      </c>
      <c r="Z85" s="179" t="s">
        <v>1739</v>
      </c>
      <c r="AA85" s="179" t="s">
        <v>1740</v>
      </c>
      <c r="AB85" s="179" t="s">
        <v>1741</v>
      </c>
      <c r="AC85" s="179" t="s">
        <v>1742</v>
      </c>
      <c r="AD85" s="179" t="s">
        <v>1743</v>
      </c>
      <c r="AE85" s="179" t="s">
        <v>1744</v>
      </c>
      <c r="AF85" s="179" t="s">
        <v>1745</v>
      </c>
      <c r="AG85" s="179" t="s">
        <v>1746</v>
      </c>
      <c r="AH85" s="179" t="s">
        <v>1747</v>
      </c>
      <c r="AI85" s="179" t="s">
        <v>1748</v>
      </c>
      <c r="AJ85" s="179" t="s">
        <v>1749</v>
      </c>
      <c r="AK85" s="179" t="s">
        <v>1750</v>
      </c>
      <c r="AL85" s="179" t="s">
        <v>1751</v>
      </c>
      <c r="AM85" s="179" t="s">
        <v>1752</v>
      </c>
      <c r="AN85" s="179" t="s">
        <v>1753</v>
      </c>
      <c r="AO85" s="179" t="s">
        <v>1754</v>
      </c>
      <c r="AP85" s="179" t="s">
        <v>1755</v>
      </c>
      <c r="AQ85" s="179" t="s">
        <v>1756</v>
      </c>
      <c r="AR85" s="179" t="s">
        <v>1757</v>
      </c>
      <c r="AS85" s="179" t="s">
        <v>1758</v>
      </c>
      <c r="AT85" s="179" t="s">
        <v>1759</v>
      </c>
      <c r="AU85" s="179" t="s">
        <v>1760</v>
      </c>
      <c r="AV85" s="179" t="s">
        <v>1761</v>
      </c>
      <c r="AW85" s="179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100</v>
      </c>
      <c r="D86" s="108">
        <f t="shared" si="2"/>
        <v>100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68.75</v>
      </c>
      <c r="L86" s="108">
        <f t="shared" si="2"/>
        <v>106.66666666666667</v>
      </c>
      <c r="M86" s="108">
        <f t="shared" si="2"/>
        <v>100</v>
      </c>
      <c r="N86" s="108">
        <f t="shared" si="2"/>
        <v>100</v>
      </c>
      <c r="O86" s="108">
        <f t="shared" si="2"/>
        <v>100</v>
      </c>
      <c r="P86" s="108">
        <f t="shared" si="2"/>
        <v>100</v>
      </c>
      <c r="Q86" s="108">
        <f t="shared" si="2"/>
        <v>100</v>
      </c>
      <c r="R86" s="108">
        <f t="shared" si="2"/>
        <v>100</v>
      </c>
      <c r="S86" s="108">
        <f t="shared" si="2"/>
        <v>93.75</v>
      </c>
      <c r="T86" s="108">
        <f t="shared" si="2"/>
        <v>100</v>
      </c>
      <c r="U86" s="108">
        <f t="shared" si="2"/>
        <v>100</v>
      </c>
      <c r="V86" s="108">
        <f t="shared" si="2"/>
        <v>100</v>
      </c>
      <c r="W86" s="108">
        <f t="shared" si="2"/>
        <v>100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100</v>
      </c>
      <c r="AB86" s="108">
        <f t="shared" si="2"/>
        <v>100</v>
      </c>
      <c r="AC86" s="108">
        <f t="shared" si="2"/>
        <v>100</v>
      </c>
      <c r="AD86" s="108">
        <f t="shared" si="2"/>
        <v>100</v>
      </c>
      <c r="AE86" s="108">
        <f t="shared" si="2"/>
        <v>100</v>
      </c>
      <c r="AF86" s="108">
        <f t="shared" si="2"/>
        <v>100</v>
      </c>
      <c r="AG86" s="108">
        <f t="shared" si="2"/>
        <v>100</v>
      </c>
      <c r="AH86" s="108">
        <f t="shared" si="2"/>
        <v>100</v>
      </c>
      <c r="AI86" s="108">
        <f t="shared" si="2"/>
        <v>93.75</v>
      </c>
      <c r="AJ86" s="108">
        <f t="shared" si="2"/>
        <v>100</v>
      </c>
      <c r="AK86" s="108">
        <f t="shared" si="2"/>
        <v>100</v>
      </c>
      <c r="AL86" s="108">
        <f t="shared" si="2"/>
        <v>100</v>
      </c>
      <c r="AM86" s="108">
        <f t="shared" si="2"/>
        <v>100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0</v>
      </c>
      <c r="AR86" s="108">
        <f t="shared" si="2"/>
        <v>100</v>
      </c>
      <c r="AS86" s="108">
        <f t="shared" si="2"/>
        <v>100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100</v>
      </c>
      <c r="C87" s="108">
        <f t="shared" ref="C87:AW87" si="3">C64/C56*100</f>
        <v>100</v>
      </c>
      <c r="D87" s="108">
        <f t="shared" si="3"/>
        <v>100</v>
      </c>
      <c r="E87" s="108">
        <f t="shared" si="3"/>
        <v>100</v>
      </c>
      <c r="F87" s="108">
        <f t="shared" si="3"/>
        <v>100</v>
      </c>
      <c r="G87" s="108">
        <f t="shared" si="3"/>
        <v>100</v>
      </c>
      <c r="H87" s="108">
        <f t="shared" si="3"/>
        <v>100</v>
      </c>
      <c r="I87" s="108">
        <f t="shared" si="3"/>
        <v>100</v>
      </c>
      <c r="J87" s="108">
        <f t="shared" si="3"/>
        <v>100</v>
      </c>
      <c r="K87" s="108">
        <f t="shared" si="3"/>
        <v>100</v>
      </c>
      <c r="L87" s="108">
        <f t="shared" si="3"/>
        <v>106.66666666666667</v>
      </c>
      <c r="M87" s="108">
        <f t="shared" si="3"/>
        <v>100</v>
      </c>
      <c r="N87" s="108">
        <f t="shared" si="3"/>
        <v>100</v>
      </c>
      <c r="O87" s="108">
        <f t="shared" si="3"/>
        <v>100</v>
      </c>
      <c r="P87" s="108">
        <f t="shared" si="3"/>
        <v>100</v>
      </c>
      <c r="Q87" s="108">
        <f t="shared" si="3"/>
        <v>100</v>
      </c>
      <c r="R87" s="108">
        <f t="shared" si="3"/>
        <v>100</v>
      </c>
      <c r="S87" s="108">
        <f t="shared" si="3"/>
        <v>87.5</v>
      </c>
      <c r="T87" s="108">
        <f t="shared" si="3"/>
        <v>100</v>
      </c>
      <c r="U87" s="108">
        <f t="shared" si="3"/>
        <v>100</v>
      </c>
      <c r="V87" s="108">
        <f t="shared" si="3"/>
        <v>100</v>
      </c>
      <c r="W87" s="108">
        <f t="shared" si="3"/>
        <v>100</v>
      </c>
      <c r="X87" s="108">
        <f t="shared" si="3"/>
        <v>93.75</v>
      </c>
      <c r="Y87" s="108">
        <f t="shared" si="3"/>
        <v>100</v>
      </c>
      <c r="Z87" s="108">
        <f t="shared" si="3"/>
        <v>100</v>
      </c>
      <c r="AA87" s="108">
        <f t="shared" si="3"/>
        <v>100</v>
      </c>
      <c r="AB87" s="108">
        <f t="shared" si="3"/>
        <v>100</v>
      </c>
      <c r="AC87" s="108">
        <f t="shared" si="3"/>
        <v>100</v>
      </c>
      <c r="AD87" s="108">
        <f t="shared" si="3"/>
        <v>100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100</v>
      </c>
      <c r="AI87" s="108">
        <f t="shared" si="3"/>
        <v>100</v>
      </c>
      <c r="AJ87" s="108">
        <f t="shared" si="3"/>
        <v>100</v>
      </c>
      <c r="AK87" s="108">
        <f t="shared" si="3"/>
        <v>100</v>
      </c>
      <c r="AL87" s="108">
        <f t="shared" si="3"/>
        <v>100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6.25</v>
      </c>
      <c r="AQ87" s="108">
        <f t="shared" si="3"/>
        <v>43.75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100</v>
      </c>
      <c r="D88" s="108">
        <f t="shared" si="4"/>
        <v>100</v>
      </c>
      <c r="E88" s="108">
        <f t="shared" si="4"/>
        <v>100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100</v>
      </c>
      <c r="J88" s="108">
        <f t="shared" si="4"/>
        <v>100</v>
      </c>
      <c r="K88" s="108">
        <f t="shared" si="4"/>
        <v>100</v>
      </c>
      <c r="L88" s="108">
        <f t="shared" si="4"/>
        <v>100</v>
      </c>
      <c r="M88" s="108">
        <f t="shared" si="4"/>
        <v>100</v>
      </c>
      <c r="N88" s="108">
        <f t="shared" si="4"/>
        <v>100</v>
      </c>
      <c r="O88" s="108">
        <f t="shared" si="4"/>
        <v>100</v>
      </c>
      <c r="P88" s="108">
        <f t="shared" si="4"/>
        <v>100</v>
      </c>
      <c r="Q88" s="108">
        <f t="shared" si="4"/>
        <v>100</v>
      </c>
      <c r="R88" s="108">
        <f t="shared" si="4"/>
        <v>100</v>
      </c>
      <c r="S88" s="108">
        <f t="shared" si="4"/>
        <v>100</v>
      </c>
      <c r="T88" s="108">
        <f t="shared" si="4"/>
        <v>100</v>
      </c>
      <c r="U88" s="108">
        <f t="shared" si="4"/>
        <v>100</v>
      </c>
      <c r="V88" s="108">
        <f t="shared" si="4"/>
        <v>100</v>
      </c>
      <c r="W88" s="108">
        <f t="shared" si="4"/>
        <v>100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100</v>
      </c>
      <c r="AB88" s="108">
        <f t="shared" si="4"/>
        <v>100</v>
      </c>
      <c r="AC88" s="108">
        <f t="shared" si="4"/>
        <v>100</v>
      </c>
      <c r="AD88" s="108">
        <f t="shared" si="4"/>
        <v>100</v>
      </c>
      <c r="AE88" s="108">
        <f t="shared" si="4"/>
        <v>100</v>
      </c>
      <c r="AF88" s="108">
        <f t="shared" si="4"/>
        <v>100</v>
      </c>
      <c r="AG88" s="108">
        <f t="shared" si="4"/>
        <v>100</v>
      </c>
      <c r="AH88" s="108">
        <f t="shared" si="4"/>
        <v>100</v>
      </c>
      <c r="AI88" s="108">
        <f t="shared" si="4"/>
        <v>100</v>
      </c>
      <c r="AJ88" s="108">
        <f t="shared" si="4"/>
        <v>100</v>
      </c>
      <c r="AK88" s="108">
        <f t="shared" si="4"/>
        <v>100</v>
      </c>
      <c r="AL88" s="108">
        <f t="shared" si="4"/>
        <v>100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0</v>
      </c>
      <c r="AQ88" s="108">
        <f t="shared" si="4"/>
        <v>56.25</v>
      </c>
      <c r="AR88" s="108">
        <f t="shared" si="4"/>
        <v>100</v>
      </c>
      <c r="AS88" s="108">
        <f t="shared" si="4"/>
        <v>100</v>
      </c>
      <c r="AT88" s="108">
        <f t="shared" si="4"/>
        <v>100</v>
      </c>
      <c r="AU88" s="108">
        <f t="shared" si="4"/>
        <v>100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3'-Azido-3'-deoxythymidine</v>
      </c>
      <c r="D89" s="7" t="str">
        <f>C89</f>
        <v>3'-Azido-3'-deoxythymidine</v>
      </c>
      <c r="E89" s="7" t="str">
        <f t="shared" ref="E89:I89" si="5">D89</f>
        <v>3'-Azido-3'-deoxythymidine</v>
      </c>
      <c r="F89" s="7" t="str">
        <f t="shared" si="5"/>
        <v>3'-Azido-3'-deoxythymidine</v>
      </c>
      <c r="G89" s="7" t="str">
        <f t="shared" si="5"/>
        <v>3'-Azido-3'-deoxythymidine</v>
      </c>
      <c r="H89" s="7" t="str">
        <f t="shared" si="5"/>
        <v>3'-Azido-3'-deoxythymidine</v>
      </c>
      <c r="I89" s="7" t="str">
        <f t="shared" si="5"/>
        <v>3'-Azido-3'-deoxythymidine</v>
      </c>
      <c r="J89" s="7" t="s">
        <v>1644</v>
      </c>
      <c r="K89" s="7" t="str">
        <f>G24</f>
        <v>Endosulfan</v>
      </c>
      <c r="L89" s="7" t="str">
        <f>K89</f>
        <v>Endosulfan</v>
      </c>
      <c r="M89" s="7" t="str">
        <f t="shared" ref="M89:Q89" si="6">L89</f>
        <v>Endosulfan</v>
      </c>
      <c r="N89" s="7" t="str">
        <f t="shared" si="6"/>
        <v>Endosulfan</v>
      </c>
      <c r="O89" s="7" t="str">
        <f t="shared" si="6"/>
        <v>Endosulfan</v>
      </c>
      <c r="P89" s="7" t="str">
        <f t="shared" si="6"/>
        <v>Endosulfan</v>
      </c>
      <c r="Q89" s="7" t="str">
        <f t="shared" si="6"/>
        <v>Endosulfan</v>
      </c>
      <c r="R89" s="7" t="s">
        <v>1644</v>
      </c>
      <c r="S89" s="7" t="str">
        <f>G25</f>
        <v>Cyazofamid</v>
      </c>
      <c r="T89" s="7" t="str">
        <f>S89</f>
        <v>Cyazofamid</v>
      </c>
      <c r="U89" s="7" t="str">
        <f t="shared" ref="U89:Y89" si="7">T89</f>
        <v>Cyazofamid</v>
      </c>
      <c r="V89" s="7" t="str">
        <f t="shared" si="7"/>
        <v>Cyazofamid</v>
      </c>
      <c r="W89" s="7" t="str">
        <f t="shared" si="7"/>
        <v>Cyazofamid</v>
      </c>
      <c r="X89" s="7" t="str">
        <f t="shared" si="7"/>
        <v>Cyazofamid</v>
      </c>
      <c r="Y89" s="7" t="str">
        <f t="shared" si="7"/>
        <v>Cyazofamid</v>
      </c>
      <c r="Z89" s="7" t="s">
        <v>1686</v>
      </c>
      <c r="AA89" s="7" t="str">
        <f>G26</f>
        <v>Sodium dimethyldithiocarbamate</v>
      </c>
      <c r="AB89" s="7" t="str">
        <f>AA89</f>
        <v>Sodium dimethyldithiocarbamate</v>
      </c>
      <c r="AC89" s="7" t="str">
        <f t="shared" ref="AC89:AG89" si="8">AB89</f>
        <v>Sodium dimethyldithiocarbamate</v>
      </c>
      <c r="AD89" s="7" t="str">
        <f t="shared" si="8"/>
        <v>Sodium dimethyldithiocarbamate</v>
      </c>
      <c r="AE89" s="7" t="str">
        <f t="shared" si="8"/>
        <v>Sodium dimethyldithiocarbamate</v>
      </c>
      <c r="AF89" s="7" t="str">
        <f t="shared" si="8"/>
        <v>Sodium dimethyldithiocarbamate</v>
      </c>
      <c r="AG89" s="7" t="str">
        <f t="shared" si="8"/>
        <v>Sodium dimethyldithiocarbamate</v>
      </c>
      <c r="AH89" s="7" t="s">
        <v>1686</v>
      </c>
      <c r="AI89" s="7" t="str">
        <f>G27</f>
        <v>SB243213A</v>
      </c>
      <c r="AJ89" s="7" t="str">
        <f>AI89</f>
        <v>SB243213A</v>
      </c>
      <c r="AK89" s="7" t="str">
        <f t="shared" ref="AK89:AO89" si="9">AJ89</f>
        <v>SB243213A</v>
      </c>
      <c r="AL89" s="7" t="str">
        <f t="shared" si="9"/>
        <v>SB243213A</v>
      </c>
      <c r="AM89" s="7" t="str">
        <f t="shared" si="9"/>
        <v>SB243213A</v>
      </c>
      <c r="AN89" s="7" t="str">
        <f t="shared" si="9"/>
        <v>SB243213A</v>
      </c>
      <c r="AO89" s="7" t="str">
        <f t="shared" si="9"/>
        <v>SB243213A</v>
      </c>
      <c r="AP89" s="7" t="s">
        <v>1794</v>
      </c>
      <c r="AQ89" s="7" t="str">
        <f>G28</f>
        <v>Mercuric chloride</v>
      </c>
      <c r="AR89" s="7" t="str">
        <f>AQ89</f>
        <v>Mercuric chloride</v>
      </c>
      <c r="AS89" s="7" t="str">
        <f t="shared" ref="AS89:AW89" si="10">AR89</f>
        <v>Mercuric chloride</v>
      </c>
      <c r="AT89" s="7" t="str">
        <f t="shared" si="10"/>
        <v>Mercuric chloride</v>
      </c>
      <c r="AU89" s="7" t="str">
        <f t="shared" si="10"/>
        <v>Mercuric chloride</v>
      </c>
      <c r="AV89" s="7" t="str">
        <f t="shared" si="10"/>
        <v>Mercuric chloride</v>
      </c>
      <c r="AW89" s="7" t="str">
        <f t="shared" si="10"/>
        <v>Mercuric chloride</v>
      </c>
    </row>
    <row r="90" spans="1:49" s="7" customFormat="1" x14ac:dyDescent="0.25">
      <c r="A90" s="7" t="s">
        <v>1773</v>
      </c>
      <c r="B90" s="179" t="s">
        <v>1786</v>
      </c>
      <c r="C90" s="179" t="s">
        <v>1785</v>
      </c>
      <c r="D90" s="179" t="s">
        <v>1779</v>
      </c>
      <c r="E90" s="179" t="s">
        <v>1803</v>
      </c>
      <c r="F90" s="179" t="s">
        <v>1804</v>
      </c>
      <c r="G90" s="179" t="s">
        <v>1805</v>
      </c>
      <c r="H90" s="179" t="s">
        <v>1802</v>
      </c>
      <c r="I90" s="179" t="s">
        <v>1899</v>
      </c>
      <c r="J90" s="179" t="s">
        <v>1786</v>
      </c>
      <c r="K90" s="179" t="s">
        <v>1785</v>
      </c>
      <c r="L90" s="179" t="s">
        <v>1779</v>
      </c>
      <c r="M90" s="179" t="s">
        <v>1803</v>
      </c>
      <c r="N90" s="179" t="s">
        <v>1804</v>
      </c>
      <c r="O90" s="179" t="s">
        <v>1805</v>
      </c>
      <c r="P90" s="179" t="s">
        <v>1802</v>
      </c>
      <c r="Q90" s="179" t="s">
        <v>1899</v>
      </c>
      <c r="R90" s="179" t="s">
        <v>1786</v>
      </c>
      <c r="S90" s="179" t="s">
        <v>1785</v>
      </c>
      <c r="T90" s="179" t="s">
        <v>1779</v>
      </c>
      <c r="U90" s="179" t="s">
        <v>1803</v>
      </c>
      <c r="V90" s="179" t="s">
        <v>1804</v>
      </c>
      <c r="W90" s="179" t="s">
        <v>1805</v>
      </c>
      <c r="X90" s="179" t="s">
        <v>1802</v>
      </c>
      <c r="Y90" s="179" t="s">
        <v>1899</v>
      </c>
      <c r="Z90" s="179" t="s">
        <v>2035</v>
      </c>
      <c r="AA90" s="179" t="s">
        <v>1785</v>
      </c>
      <c r="AB90" s="179" t="s">
        <v>1779</v>
      </c>
      <c r="AC90" s="179" t="s">
        <v>1803</v>
      </c>
      <c r="AD90" s="179" t="s">
        <v>1804</v>
      </c>
      <c r="AE90" s="179" t="s">
        <v>1805</v>
      </c>
      <c r="AF90" s="179" t="s">
        <v>1802</v>
      </c>
      <c r="AG90" s="179" t="s">
        <v>1899</v>
      </c>
      <c r="AH90" s="179" t="s">
        <v>2035</v>
      </c>
      <c r="AI90" s="179" t="s">
        <v>1785</v>
      </c>
      <c r="AJ90" s="179" t="s">
        <v>1779</v>
      </c>
      <c r="AK90" s="179" t="s">
        <v>1803</v>
      </c>
      <c r="AL90" s="179" t="s">
        <v>1804</v>
      </c>
      <c r="AM90" s="179" t="s">
        <v>1805</v>
      </c>
      <c r="AN90" s="179" t="s">
        <v>1802</v>
      </c>
      <c r="AO90" s="179" t="s">
        <v>1899</v>
      </c>
      <c r="AP90" s="179" t="s">
        <v>1786</v>
      </c>
      <c r="AQ90" s="179" t="s">
        <v>1785</v>
      </c>
      <c r="AR90" s="179" t="s">
        <v>1779</v>
      </c>
      <c r="AS90" s="179" t="s">
        <v>1803</v>
      </c>
      <c r="AT90" s="179" t="s">
        <v>1804</v>
      </c>
      <c r="AU90" s="179" t="s">
        <v>1805</v>
      </c>
      <c r="AV90" s="179" t="s">
        <v>1802</v>
      </c>
      <c r="AW90" s="179" t="s">
        <v>1899</v>
      </c>
    </row>
    <row r="91" spans="1:49" x14ac:dyDescent="0.25">
      <c r="A91" t="s">
        <v>1773</v>
      </c>
      <c r="B91" s="6">
        <f>AVERAGE(B86:B88)</f>
        <v>100</v>
      </c>
      <c r="C91" s="107">
        <f t="shared" ref="C91:AV91" si="11">AVERAGE(C86:C88)</f>
        <v>100</v>
      </c>
      <c r="D91" s="108">
        <f t="shared" si="11"/>
        <v>100</v>
      </c>
      <c r="E91" s="108">
        <f t="shared" si="11"/>
        <v>100</v>
      </c>
      <c r="F91" s="108">
        <f t="shared" si="11"/>
        <v>100</v>
      </c>
      <c r="G91" s="108">
        <f t="shared" si="11"/>
        <v>100</v>
      </c>
      <c r="H91" s="108">
        <f t="shared" si="11"/>
        <v>100</v>
      </c>
      <c r="I91" s="108">
        <f t="shared" si="11"/>
        <v>100</v>
      </c>
      <c r="J91" s="108">
        <f t="shared" si="11"/>
        <v>100</v>
      </c>
      <c r="K91" s="108">
        <f t="shared" si="11"/>
        <v>89.583333333333329</v>
      </c>
      <c r="L91" s="108">
        <f t="shared" si="11"/>
        <v>104.44444444444446</v>
      </c>
      <c r="M91" s="108">
        <f t="shared" si="11"/>
        <v>100</v>
      </c>
      <c r="N91" s="108">
        <f t="shared" si="11"/>
        <v>100</v>
      </c>
      <c r="O91" s="108">
        <f t="shared" si="11"/>
        <v>100</v>
      </c>
      <c r="P91" s="108">
        <f t="shared" si="11"/>
        <v>100</v>
      </c>
      <c r="Q91" s="108">
        <f t="shared" si="11"/>
        <v>100</v>
      </c>
      <c r="R91" s="108">
        <f t="shared" si="11"/>
        <v>100</v>
      </c>
      <c r="S91" s="6">
        <f t="shared" si="11"/>
        <v>93.75</v>
      </c>
      <c r="T91" s="108">
        <f t="shared" si="11"/>
        <v>100</v>
      </c>
      <c r="U91" s="108">
        <f t="shared" si="11"/>
        <v>100</v>
      </c>
      <c r="V91" s="108">
        <f t="shared" si="11"/>
        <v>100</v>
      </c>
      <c r="W91" s="108">
        <f t="shared" si="11"/>
        <v>100</v>
      </c>
      <c r="X91" s="108">
        <f t="shared" si="11"/>
        <v>97.916666666666671</v>
      </c>
      <c r="Y91" s="108">
        <f t="shared" si="11"/>
        <v>100</v>
      </c>
      <c r="Z91" s="108">
        <f t="shared" si="11"/>
        <v>100</v>
      </c>
      <c r="AA91" s="108">
        <f t="shared" si="11"/>
        <v>100</v>
      </c>
      <c r="AB91" s="108">
        <f t="shared" si="11"/>
        <v>100</v>
      </c>
      <c r="AC91" s="108">
        <f t="shared" si="11"/>
        <v>100</v>
      </c>
      <c r="AD91" s="108">
        <f t="shared" si="11"/>
        <v>100</v>
      </c>
      <c r="AE91" s="108">
        <f t="shared" si="11"/>
        <v>100</v>
      </c>
      <c r="AF91" s="108">
        <f t="shared" si="11"/>
        <v>100</v>
      </c>
      <c r="AG91" s="108">
        <f t="shared" si="11"/>
        <v>100</v>
      </c>
      <c r="AH91" s="108">
        <f t="shared" si="11"/>
        <v>100</v>
      </c>
      <c r="AI91" s="108">
        <f t="shared" si="11"/>
        <v>97.916666666666671</v>
      </c>
      <c r="AJ91" s="108">
        <f t="shared" si="11"/>
        <v>100</v>
      </c>
      <c r="AK91" s="108">
        <f t="shared" si="11"/>
        <v>100</v>
      </c>
      <c r="AL91" s="108">
        <f t="shared" si="11"/>
        <v>100</v>
      </c>
      <c r="AM91" s="108">
        <f t="shared" si="11"/>
        <v>100</v>
      </c>
      <c r="AN91" s="108">
        <f t="shared" si="11"/>
        <v>100</v>
      </c>
      <c r="AO91" s="108">
        <f t="shared" si="11"/>
        <v>100</v>
      </c>
      <c r="AP91" s="108">
        <f t="shared" si="11"/>
        <v>2.0833333333333335</v>
      </c>
      <c r="AQ91" s="108">
        <f t="shared" si="11"/>
        <v>33.333333333333336</v>
      </c>
      <c r="AR91" s="108">
        <f t="shared" si="11"/>
        <v>100</v>
      </c>
      <c r="AS91" s="108">
        <f t="shared" si="11"/>
        <v>100</v>
      </c>
      <c r="AT91" s="108">
        <f t="shared" si="11"/>
        <v>100</v>
      </c>
      <c r="AU91" s="108">
        <f t="shared" si="11"/>
        <v>100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0</v>
      </c>
      <c r="C92" s="107">
        <f t="shared" ref="C92:AV92" si="12">STDEV(C86:C88)</f>
        <v>0</v>
      </c>
      <c r="D92" s="108">
        <f t="shared" si="12"/>
        <v>0</v>
      </c>
      <c r="E92" s="108">
        <f t="shared" si="12"/>
        <v>0</v>
      </c>
      <c r="F92" s="108">
        <f t="shared" si="12"/>
        <v>0</v>
      </c>
      <c r="G92" s="108">
        <f t="shared" si="12"/>
        <v>0</v>
      </c>
      <c r="H92" s="108">
        <f t="shared" si="12"/>
        <v>0</v>
      </c>
      <c r="I92" s="108">
        <f t="shared" si="12"/>
        <v>0</v>
      </c>
      <c r="J92" s="108">
        <f t="shared" si="12"/>
        <v>0</v>
      </c>
      <c r="K92" s="108">
        <f t="shared" si="12"/>
        <v>18.042195912175821</v>
      </c>
      <c r="L92" s="108">
        <f t="shared" si="12"/>
        <v>3.8490017945975077</v>
      </c>
      <c r="M92" s="108">
        <f t="shared" si="12"/>
        <v>0</v>
      </c>
      <c r="N92" s="108">
        <f t="shared" si="12"/>
        <v>0</v>
      </c>
      <c r="O92" s="108">
        <f t="shared" si="12"/>
        <v>0</v>
      </c>
      <c r="P92" s="108">
        <f t="shared" si="12"/>
        <v>0</v>
      </c>
      <c r="Q92" s="108">
        <f t="shared" si="12"/>
        <v>0</v>
      </c>
      <c r="R92" s="108">
        <f t="shared" si="12"/>
        <v>0</v>
      </c>
      <c r="S92" s="6">
        <f t="shared" si="12"/>
        <v>6.25</v>
      </c>
      <c r="T92" s="108">
        <f t="shared" si="12"/>
        <v>0</v>
      </c>
      <c r="U92" s="108">
        <f t="shared" si="12"/>
        <v>0</v>
      </c>
      <c r="V92" s="108">
        <f t="shared" si="12"/>
        <v>0</v>
      </c>
      <c r="W92" s="108">
        <f t="shared" si="12"/>
        <v>0</v>
      </c>
      <c r="X92" s="108">
        <f t="shared" si="12"/>
        <v>3.6084391824351609</v>
      </c>
      <c r="Y92" s="108">
        <f t="shared" si="12"/>
        <v>0</v>
      </c>
      <c r="Z92" s="108">
        <f t="shared" si="12"/>
        <v>0</v>
      </c>
      <c r="AA92" s="108">
        <f t="shared" si="12"/>
        <v>0</v>
      </c>
      <c r="AB92" s="108">
        <f t="shared" si="12"/>
        <v>0</v>
      </c>
      <c r="AC92" s="108">
        <f t="shared" si="12"/>
        <v>0</v>
      </c>
      <c r="AD92" s="108">
        <f t="shared" si="12"/>
        <v>0</v>
      </c>
      <c r="AE92" s="108">
        <f t="shared" si="12"/>
        <v>0</v>
      </c>
      <c r="AF92" s="108">
        <f t="shared" si="12"/>
        <v>0</v>
      </c>
      <c r="AG92" s="108">
        <f t="shared" si="12"/>
        <v>0</v>
      </c>
      <c r="AH92" s="108">
        <f t="shared" si="12"/>
        <v>0</v>
      </c>
      <c r="AI92" s="108">
        <f t="shared" si="12"/>
        <v>3.6084391824351609</v>
      </c>
      <c r="AJ92" s="108">
        <f t="shared" si="12"/>
        <v>0</v>
      </c>
      <c r="AK92" s="108">
        <f t="shared" si="12"/>
        <v>0</v>
      </c>
      <c r="AL92" s="108">
        <f t="shared" si="12"/>
        <v>0</v>
      </c>
      <c r="AM92" s="108">
        <f t="shared" si="12"/>
        <v>0</v>
      </c>
      <c r="AN92" s="108">
        <f t="shared" si="12"/>
        <v>0</v>
      </c>
      <c r="AO92" s="108">
        <f t="shared" si="12"/>
        <v>0</v>
      </c>
      <c r="AP92" s="108">
        <f t="shared" si="12"/>
        <v>3.6084391824351609</v>
      </c>
      <c r="AQ92" s="108">
        <f t="shared" si="12"/>
        <v>29.5363476640788</v>
      </c>
      <c r="AR92" s="108">
        <f t="shared" si="12"/>
        <v>0</v>
      </c>
      <c r="AS92" s="108">
        <f t="shared" si="12"/>
        <v>0</v>
      </c>
      <c r="AT92" s="108">
        <f t="shared" si="12"/>
        <v>0</v>
      </c>
      <c r="AU92" s="108">
        <f t="shared" si="12"/>
        <v>0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0</v>
      </c>
      <c r="C93" s="107">
        <f t="shared" ref="C93:AV93" si="13">STDEV(C86:C88)/SQRT(3)</f>
        <v>0</v>
      </c>
      <c r="D93" s="108">
        <f t="shared" si="13"/>
        <v>0</v>
      </c>
      <c r="E93" s="108">
        <f t="shared" si="13"/>
        <v>0</v>
      </c>
      <c r="F93" s="108">
        <f t="shared" si="13"/>
        <v>0</v>
      </c>
      <c r="G93" s="108">
        <f t="shared" si="13"/>
        <v>0</v>
      </c>
      <c r="H93" s="108">
        <f t="shared" si="13"/>
        <v>0</v>
      </c>
      <c r="I93" s="108">
        <f t="shared" si="13"/>
        <v>0</v>
      </c>
      <c r="J93" s="108">
        <f t="shared" si="13"/>
        <v>0</v>
      </c>
      <c r="K93" s="108">
        <f t="shared" si="13"/>
        <v>10.416666666666677</v>
      </c>
      <c r="L93" s="108">
        <f t="shared" si="13"/>
        <v>2.2222222222222237</v>
      </c>
      <c r="M93" s="108">
        <f t="shared" si="13"/>
        <v>0</v>
      </c>
      <c r="N93" s="108">
        <f t="shared" si="13"/>
        <v>0</v>
      </c>
      <c r="O93" s="108">
        <f t="shared" si="13"/>
        <v>0</v>
      </c>
      <c r="P93" s="108">
        <f t="shared" si="13"/>
        <v>0</v>
      </c>
      <c r="Q93" s="108">
        <f t="shared" si="13"/>
        <v>0</v>
      </c>
      <c r="R93" s="108">
        <f t="shared" si="13"/>
        <v>0</v>
      </c>
      <c r="S93" s="6">
        <f t="shared" si="13"/>
        <v>3.6084391824351614</v>
      </c>
      <c r="T93" s="108">
        <f t="shared" si="13"/>
        <v>0</v>
      </c>
      <c r="U93" s="108">
        <f t="shared" si="13"/>
        <v>0</v>
      </c>
      <c r="V93" s="108">
        <f t="shared" si="13"/>
        <v>0</v>
      </c>
      <c r="W93" s="108">
        <f t="shared" si="13"/>
        <v>0</v>
      </c>
      <c r="X93" s="108">
        <f t="shared" si="13"/>
        <v>2.0833333333333335</v>
      </c>
      <c r="Y93" s="108">
        <f t="shared" si="13"/>
        <v>0</v>
      </c>
      <c r="Z93" s="108">
        <f t="shared" si="13"/>
        <v>0</v>
      </c>
      <c r="AA93" s="108">
        <f t="shared" si="13"/>
        <v>0</v>
      </c>
      <c r="AB93" s="108">
        <f t="shared" si="13"/>
        <v>0</v>
      </c>
      <c r="AC93" s="108">
        <f t="shared" si="13"/>
        <v>0</v>
      </c>
      <c r="AD93" s="108">
        <f t="shared" si="13"/>
        <v>0</v>
      </c>
      <c r="AE93" s="108">
        <f t="shared" si="13"/>
        <v>0</v>
      </c>
      <c r="AF93" s="108">
        <f t="shared" si="13"/>
        <v>0</v>
      </c>
      <c r="AG93" s="108">
        <f t="shared" si="13"/>
        <v>0</v>
      </c>
      <c r="AH93" s="108">
        <f t="shared" si="13"/>
        <v>0</v>
      </c>
      <c r="AI93" s="108">
        <f t="shared" si="13"/>
        <v>2.0833333333333335</v>
      </c>
      <c r="AJ93" s="108">
        <f t="shared" si="13"/>
        <v>0</v>
      </c>
      <c r="AK93" s="108">
        <f t="shared" si="13"/>
        <v>0</v>
      </c>
      <c r="AL93" s="108">
        <f t="shared" si="13"/>
        <v>0</v>
      </c>
      <c r="AM93" s="108">
        <f t="shared" si="13"/>
        <v>0</v>
      </c>
      <c r="AN93" s="108">
        <f t="shared" si="13"/>
        <v>0</v>
      </c>
      <c r="AO93" s="108">
        <f t="shared" si="13"/>
        <v>0</v>
      </c>
      <c r="AP93" s="108">
        <f t="shared" si="13"/>
        <v>2.0833333333333335</v>
      </c>
      <c r="AQ93" s="108">
        <f t="shared" si="13"/>
        <v>17.052818274734271</v>
      </c>
      <c r="AR93" s="108">
        <f t="shared" si="13"/>
        <v>0</v>
      </c>
      <c r="AS93" s="108">
        <f t="shared" si="13"/>
        <v>0</v>
      </c>
      <c r="AT93" s="108">
        <f t="shared" si="13"/>
        <v>0</v>
      </c>
      <c r="AU93" s="108">
        <f t="shared" si="13"/>
        <v>0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79" t="s">
        <v>1715</v>
      </c>
      <c r="C96" s="179" t="s">
        <v>1716</v>
      </c>
      <c r="D96" s="179" t="s">
        <v>1717</v>
      </c>
      <c r="E96" s="179" t="s">
        <v>1718</v>
      </c>
      <c r="F96" s="179" t="s">
        <v>1719</v>
      </c>
      <c r="G96" s="179" t="s">
        <v>1720</v>
      </c>
      <c r="H96" s="179" t="s">
        <v>1721</v>
      </c>
      <c r="I96" s="179" t="s">
        <v>1722</v>
      </c>
      <c r="J96" s="179" t="s">
        <v>1723</v>
      </c>
      <c r="K96" s="179" t="s">
        <v>1724</v>
      </c>
      <c r="L96" s="179" t="s">
        <v>1725</v>
      </c>
      <c r="M96" s="179" t="s">
        <v>1726</v>
      </c>
      <c r="N96" s="179" t="s">
        <v>1727</v>
      </c>
      <c r="O96" s="179" t="s">
        <v>1728</v>
      </c>
      <c r="P96" s="179" t="s">
        <v>1729</v>
      </c>
      <c r="Q96" s="179" t="s">
        <v>1730</v>
      </c>
      <c r="R96" s="179" t="s">
        <v>1731</v>
      </c>
      <c r="S96" s="179" t="s">
        <v>1732</v>
      </c>
      <c r="T96" s="179" t="s">
        <v>1733</v>
      </c>
      <c r="U96" s="179" t="s">
        <v>1734</v>
      </c>
      <c r="V96" s="179" t="s">
        <v>1735</v>
      </c>
      <c r="W96" s="179" t="s">
        <v>1736</v>
      </c>
      <c r="X96" s="179" t="s">
        <v>1737</v>
      </c>
      <c r="Y96" s="179" t="s">
        <v>1738</v>
      </c>
      <c r="Z96" s="179" t="s">
        <v>1739</v>
      </c>
      <c r="AA96" s="179" t="s">
        <v>1740</v>
      </c>
      <c r="AB96" s="179" t="s">
        <v>1741</v>
      </c>
      <c r="AC96" s="179" t="s">
        <v>1742</v>
      </c>
      <c r="AD96" s="179" t="s">
        <v>1743</v>
      </c>
      <c r="AE96" s="179" t="s">
        <v>1744</v>
      </c>
      <c r="AF96" s="179" t="s">
        <v>1745</v>
      </c>
      <c r="AG96" s="179" t="s">
        <v>1746</v>
      </c>
      <c r="AH96" s="179" t="s">
        <v>1747</v>
      </c>
      <c r="AI96" s="179" t="s">
        <v>1748</v>
      </c>
      <c r="AJ96" s="179" t="s">
        <v>1749</v>
      </c>
      <c r="AK96" s="179" t="s">
        <v>1750</v>
      </c>
      <c r="AL96" s="179" t="s">
        <v>1751</v>
      </c>
      <c r="AM96" s="179" t="s">
        <v>1752</v>
      </c>
      <c r="AN96" s="179" t="s">
        <v>1753</v>
      </c>
      <c r="AO96" s="179" t="s">
        <v>1754</v>
      </c>
      <c r="AP96" s="179" t="s">
        <v>1755</v>
      </c>
      <c r="AQ96" s="179" t="s">
        <v>1756</v>
      </c>
      <c r="AR96" s="179" t="s">
        <v>1757</v>
      </c>
      <c r="AS96" s="179" t="s">
        <v>1758</v>
      </c>
      <c r="AT96" s="179" t="s">
        <v>1759</v>
      </c>
      <c r="AU96" s="179" t="s">
        <v>1760</v>
      </c>
      <c r="AV96" s="179" t="s">
        <v>1761</v>
      </c>
      <c r="AW96" s="179" t="s">
        <v>1762</v>
      </c>
    </row>
    <row r="97" spans="1:49" x14ac:dyDescent="0.25">
      <c r="A97" t="s">
        <v>1770</v>
      </c>
      <c r="B97" s="108">
        <f>B47/B39*100</f>
        <v>70.394466792545771</v>
      </c>
      <c r="C97" s="108">
        <f t="shared" ref="C97:AW97" si="14">C47/C39*100</f>
        <v>99.315844251255044</v>
      </c>
      <c r="D97" s="108">
        <f t="shared" si="14"/>
        <v>94.718547191249257</v>
      </c>
      <c r="E97" s="108">
        <f t="shared" si="14"/>
        <v>106.02101185896586</v>
      </c>
      <c r="F97" s="108">
        <f t="shared" si="14"/>
        <v>109.6218244803695</v>
      </c>
      <c r="G97" s="108">
        <f t="shared" si="14"/>
        <v>99.112999974474832</v>
      </c>
      <c r="H97" s="108">
        <f t="shared" si="14"/>
        <v>111.90602513512617</v>
      </c>
      <c r="I97" s="108">
        <f t="shared" si="14"/>
        <v>94.868308290007434</v>
      </c>
      <c r="J97" s="108">
        <f t="shared" si="14"/>
        <v>95.564751742962116</v>
      </c>
      <c r="K97" s="108">
        <f t="shared" si="14"/>
        <v>16.099068019154522</v>
      </c>
      <c r="L97" s="108">
        <f t="shared" si="14"/>
        <v>152.25561339597027</v>
      </c>
      <c r="M97" s="108">
        <f t="shared" si="14"/>
        <v>103.54581533382503</v>
      </c>
      <c r="N97" s="108">
        <f t="shared" si="14"/>
        <v>68.408442048433642</v>
      </c>
      <c r="O97" s="108">
        <f t="shared" si="14"/>
        <v>91.645146726862308</v>
      </c>
      <c r="P97" s="108">
        <f t="shared" si="14"/>
        <v>69.099451641908246</v>
      </c>
      <c r="Q97" s="108">
        <f t="shared" si="14"/>
        <v>119.45356615411345</v>
      </c>
      <c r="R97" s="108">
        <f t="shared" si="14"/>
        <v>103.18417692286792</v>
      </c>
      <c r="S97" s="108">
        <f t="shared" si="14"/>
        <v>22.020822665983957</v>
      </c>
      <c r="T97" s="108">
        <f t="shared" si="14"/>
        <v>52.447539374678684</v>
      </c>
      <c r="U97" s="108">
        <f t="shared" si="14"/>
        <v>57.715867461519522</v>
      </c>
      <c r="V97" s="108">
        <f t="shared" si="14"/>
        <v>91.437655732462943</v>
      </c>
      <c r="W97" s="108">
        <f t="shared" si="14"/>
        <v>69.331793802145398</v>
      </c>
      <c r="X97" s="108">
        <f t="shared" si="14"/>
        <v>61.710486360645774</v>
      </c>
      <c r="Y97" s="108">
        <f t="shared" si="14"/>
        <v>98.325356584371889</v>
      </c>
      <c r="Z97" s="108">
        <f t="shared" si="14"/>
        <v>204.91075217108428</v>
      </c>
      <c r="AA97" s="108">
        <f t="shared" si="14"/>
        <v>68.554123853463949</v>
      </c>
      <c r="AB97" s="108">
        <f t="shared" si="14"/>
        <v>98.331170826646641</v>
      </c>
      <c r="AC97" s="108">
        <f t="shared" si="14"/>
        <v>60.239601734382532</v>
      </c>
      <c r="AD97" s="108">
        <f t="shared" si="14"/>
        <v>68.382973313454229</v>
      </c>
      <c r="AE97" s="108">
        <f t="shared" si="14"/>
        <v>50.90751708428246</v>
      </c>
      <c r="AF97" s="108">
        <f t="shared" si="14"/>
        <v>100.82455032084316</v>
      </c>
      <c r="AG97" s="108">
        <f t="shared" si="14"/>
        <v>105.2300822756026</v>
      </c>
      <c r="AH97" s="108">
        <f t="shared" si="14"/>
        <v>158.44698103259088</v>
      </c>
      <c r="AI97" s="108">
        <f t="shared" si="14"/>
        <v>48.06781517331202</v>
      </c>
      <c r="AJ97" s="108">
        <f t="shared" si="14"/>
        <v>73.080814396307716</v>
      </c>
      <c r="AK97" s="108">
        <f t="shared" si="14"/>
        <v>69.58332976912483</v>
      </c>
      <c r="AL97" s="108">
        <f t="shared" si="14"/>
        <v>42.82965333752221</v>
      </c>
      <c r="AM97" s="108">
        <f t="shared" si="14"/>
        <v>85.379667120311737</v>
      </c>
      <c r="AN97" s="108">
        <f t="shared" si="14"/>
        <v>86.623429945618938</v>
      </c>
      <c r="AO97" s="108">
        <f t="shared" si="14"/>
        <v>97.055226356956624</v>
      </c>
      <c r="AP97" s="108">
        <f t="shared" si="14"/>
        <v>0</v>
      </c>
      <c r="AQ97" s="108">
        <f t="shared" si="14"/>
        <v>0</v>
      </c>
      <c r="AR97" s="108">
        <f t="shared" si="14"/>
        <v>146.42456434363947</v>
      </c>
      <c r="AS97" s="108">
        <f t="shared" si="14"/>
        <v>81.759356418328082</v>
      </c>
      <c r="AT97" s="108">
        <f t="shared" si="14"/>
        <v>88.8221878769602</v>
      </c>
      <c r="AU97" s="108">
        <f t="shared" si="14"/>
        <v>94.939454183986982</v>
      </c>
      <c r="AV97" s="108">
        <f t="shared" si="14"/>
        <v>95.161068218747985</v>
      </c>
      <c r="AW97" s="108">
        <f t="shared" si="14"/>
        <v>121.28517589781941</v>
      </c>
    </row>
    <row r="98" spans="1:49" x14ac:dyDescent="0.25">
      <c r="A98" t="s">
        <v>1771</v>
      </c>
      <c r="B98" s="108">
        <f>B65/B57*100</f>
        <v>89.032607915533617</v>
      </c>
      <c r="C98" s="108">
        <f t="shared" ref="C98:AW98" si="15">C65/C57*100</f>
        <v>92.67553196391215</v>
      </c>
      <c r="D98" s="108">
        <f t="shared" si="15"/>
        <v>97.61821048214226</v>
      </c>
      <c r="E98" s="108">
        <f t="shared" si="15"/>
        <v>96.850555784273368</v>
      </c>
      <c r="F98" s="108">
        <f t="shared" si="15"/>
        <v>97.135304987875344</v>
      </c>
      <c r="G98" s="108">
        <f t="shared" si="15"/>
        <v>115.33276657760506</v>
      </c>
      <c r="H98" s="108">
        <f t="shared" si="15"/>
        <v>103.60216165667065</v>
      </c>
      <c r="I98" s="108">
        <f t="shared" si="15"/>
        <v>102.20305569245933</v>
      </c>
      <c r="J98" s="108">
        <f t="shared" si="15"/>
        <v>109.86853146853149</v>
      </c>
      <c r="K98" s="108">
        <f t="shared" si="15"/>
        <v>36.989842333439995</v>
      </c>
      <c r="L98" s="108">
        <f t="shared" si="15"/>
        <v>144.79988977322463</v>
      </c>
      <c r="M98" s="108">
        <f t="shared" si="15"/>
        <v>150.1377622485262</v>
      </c>
      <c r="N98" s="108">
        <f t="shared" si="15"/>
        <v>64.522623771605097</v>
      </c>
      <c r="O98" s="108">
        <f t="shared" si="15"/>
        <v>107.00456099398214</v>
      </c>
      <c r="P98" s="108">
        <f t="shared" si="15"/>
        <v>70.684885384809633</v>
      </c>
      <c r="Q98" s="108">
        <f t="shared" si="15"/>
        <v>99.693516231737448</v>
      </c>
      <c r="R98" s="108">
        <f t="shared" si="15"/>
        <v>100.42910903670396</v>
      </c>
      <c r="S98" s="108">
        <f t="shared" si="15"/>
        <v>15.989657685358036</v>
      </c>
      <c r="T98" s="108">
        <f t="shared" si="15"/>
        <v>34.668960092913167</v>
      </c>
      <c r="U98" s="108">
        <f t="shared" si="15"/>
        <v>107.17104504019386</v>
      </c>
      <c r="V98" s="108">
        <f t="shared" si="15"/>
        <v>86.898783115254972</v>
      </c>
      <c r="W98" s="108">
        <f t="shared" si="15"/>
        <v>106.65170651827817</v>
      </c>
      <c r="X98" s="108">
        <f t="shared" si="15"/>
        <v>92.894281778481201</v>
      </c>
      <c r="Y98" s="108">
        <f t="shared" si="15"/>
        <v>91.494864474025732</v>
      </c>
      <c r="Z98" s="108">
        <f t="shared" si="15"/>
        <v>97.882768288250873</v>
      </c>
      <c r="AA98" s="108">
        <f t="shared" si="15"/>
        <v>111.63798597833015</v>
      </c>
      <c r="AB98" s="108">
        <f t="shared" si="15"/>
        <v>67.786474567661799</v>
      </c>
      <c r="AC98" s="108">
        <f t="shared" si="15"/>
        <v>70.669658267172935</v>
      </c>
      <c r="AD98" s="108">
        <f t="shared" si="15"/>
        <v>108.28859848188435</v>
      </c>
      <c r="AE98" s="108">
        <f t="shared" si="15"/>
        <v>135.80839235397153</v>
      </c>
      <c r="AF98" s="108">
        <f t="shared" si="15"/>
        <v>71.754163243969828</v>
      </c>
      <c r="AG98" s="108">
        <f t="shared" si="15"/>
        <v>80.163217107870494</v>
      </c>
      <c r="AH98" s="108">
        <f t="shared" si="15"/>
        <v>135.23006697550574</v>
      </c>
      <c r="AI98" s="108">
        <f t="shared" si="15"/>
        <v>69.018965159787143</v>
      </c>
      <c r="AJ98" s="108">
        <f t="shared" si="15"/>
        <v>112.05893633341857</v>
      </c>
      <c r="AK98" s="108">
        <f t="shared" si="15"/>
        <v>75.211328272223113</v>
      </c>
      <c r="AL98" s="108">
        <f t="shared" si="15"/>
        <v>103.99294610758038</v>
      </c>
      <c r="AM98" s="108">
        <f t="shared" si="15"/>
        <v>129.5862046962736</v>
      </c>
      <c r="AN98" s="108">
        <f t="shared" si="15"/>
        <v>78.347130695809213</v>
      </c>
      <c r="AO98" s="108">
        <f t="shared" si="15"/>
        <v>96.918414859427585</v>
      </c>
      <c r="AP98" s="108">
        <f t="shared" si="15"/>
        <v>4.1877238900481251</v>
      </c>
      <c r="AQ98" s="108">
        <f t="shared" si="15"/>
        <v>17.979062357760579</v>
      </c>
      <c r="AR98" s="108">
        <f t="shared" si="15"/>
        <v>109.00456491280177</v>
      </c>
      <c r="AS98" s="108">
        <f t="shared" si="15"/>
        <v>100.85658758388033</v>
      </c>
      <c r="AT98" s="108">
        <f t="shared" si="15"/>
        <v>93.112657473612529</v>
      </c>
      <c r="AU98" s="108">
        <f t="shared" si="15"/>
        <v>91.247096702837553</v>
      </c>
      <c r="AV98" s="108">
        <f t="shared" si="15"/>
        <v>92.586795674445085</v>
      </c>
      <c r="AW98" s="108">
        <f t="shared" si="15"/>
        <v>94.662333732419384</v>
      </c>
    </row>
    <row r="99" spans="1:49" x14ac:dyDescent="0.25">
      <c r="A99" t="s">
        <v>1772</v>
      </c>
      <c r="B99" s="108">
        <f>B83/B75*100</f>
        <v>92.032052259671602</v>
      </c>
      <c r="C99" s="108">
        <f t="shared" ref="C99:AW99" si="16">C83/C75*100</f>
        <v>84.061885864740375</v>
      </c>
      <c r="D99" s="108">
        <f t="shared" si="16"/>
        <v>110.65950847505857</v>
      </c>
      <c r="E99" s="108">
        <f t="shared" si="16"/>
        <v>88.04658931876665</v>
      </c>
      <c r="F99" s="108">
        <f t="shared" si="16"/>
        <v>97.342386181634282</v>
      </c>
      <c r="G99" s="108">
        <f t="shared" si="16"/>
        <v>90.72542058959715</v>
      </c>
      <c r="H99" s="108">
        <f t="shared" si="16"/>
        <v>72.457981173791197</v>
      </c>
      <c r="I99" s="108">
        <f t="shared" si="16"/>
        <v>99.32423084699947</v>
      </c>
      <c r="J99" s="108">
        <f t="shared" si="16"/>
        <v>91.498168190843757</v>
      </c>
      <c r="K99" s="108">
        <f t="shared" si="16"/>
        <v>51.865847897968834</v>
      </c>
      <c r="L99" s="108">
        <f t="shared" si="16"/>
        <v>102.64279559303256</v>
      </c>
      <c r="M99" s="108">
        <f t="shared" si="16"/>
        <v>92.597342037771028</v>
      </c>
      <c r="N99" s="108">
        <f t="shared" si="16"/>
        <v>86.264781454509318</v>
      </c>
      <c r="O99" s="108">
        <f t="shared" si="16"/>
        <v>94.228881024532541</v>
      </c>
      <c r="P99" s="108">
        <f t="shared" si="16"/>
        <v>88.038745863885055</v>
      </c>
      <c r="Q99" s="108">
        <f t="shared" si="16"/>
        <v>93.538980040766077</v>
      </c>
      <c r="R99" s="108">
        <f t="shared" si="16"/>
        <v>98.032383815735841</v>
      </c>
      <c r="S99" s="108">
        <f t="shared" si="16"/>
        <v>36.503090846777773</v>
      </c>
      <c r="T99" s="108">
        <f t="shared" si="16"/>
        <v>41.613815282169611</v>
      </c>
      <c r="U99" s="108">
        <f t="shared" si="16"/>
        <v>38.407028062286614</v>
      </c>
      <c r="V99" s="108">
        <f t="shared" si="16"/>
        <v>56.377934709429731</v>
      </c>
      <c r="W99" s="108">
        <f t="shared" si="16"/>
        <v>75.83077718190178</v>
      </c>
      <c r="X99" s="108">
        <f t="shared" si="16"/>
        <v>89.949232945876219</v>
      </c>
      <c r="Y99" s="108">
        <f t="shared" si="16"/>
        <v>91.836102397273535</v>
      </c>
      <c r="Z99" s="108">
        <f t="shared" si="16"/>
        <v>135.10576847071988</v>
      </c>
      <c r="AA99" s="108">
        <f t="shared" si="16"/>
        <v>73.082014347529039</v>
      </c>
      <c r="AB99" s="108">
        <f t="shared" si="16"/>
        <v>110.1267910388685</v>
      </c>
      <c r="AC99" s="108">
        <f t="shared" si="16"/>
        <v>50.114500695182798</v>
      </c>
      <c r="AD99" s="108">
        <f t="shared" si="16"/>
        <v>66.112149710088545</v>
      </c>
      <c r="AE99" s="108">
        <f t="shared" si="16"/>
        <v>86.669052936278817</v>
      </c>
      <c r="AF99" s="108">
        <f t="shared" si="16"/>
        <v>97.023934785738803</v>
      </c>
      <c r="AG99" s="108">
        <f t="shared" si="16"/>
        <v>87.141852319706018</v>
      </c>
      <c r="AH99" s="108">
        <f t="shared" si="16"/>
        <v>82.414135185135535</v>
      </c>
      <c r="AI99" s="108">
        <f t="shared" si="16"/>
        <v>101.80946413106997</v>
      </c>
      <c r="AJ99" s="108">
        <f t="shared" si="16"/>
        <v>74.071597401995518</v>
      </c>
      <c r="AK99" s="108">
        <f t="shared" si="16"/>
        <v>62.397173127070715</v>
      </c>
      <c r="AL99" s="108">
        <f t="shared" si="16"/>
        <v>90.715174967686693</v>
      </c>
      <c r="AM99" s="108">
        <f t="shared" si="16"/>
        <v>67.702059887565781</v>
      </c>
      <c r="AN99" s="108">
        <f t="shared" si="16"/>
        <v>93.801344982396003</v>
      </c>
      <c r="AO99" s="108">
        <f t="shared" si="16"/>
        <v>101.34712018694729</v>
      </c>
      <c r="AP99" s="108">
        <f t="shared" si="16"/>
        <v>0</v>
      </c>
      <c r="AQ99" s="108">
        <f t="shared" si="16"/>
        <v>8.0189906760350613</v>
      </c>
      <c r="AR99" s="108">
        <f t="shared" si="16"/>
        <v>103.13492847014057</v>
      </c>
      <c r="AS99" s="108">
        <f t="shared" si="16"/>
        <v>93.358080579447702</v>
      </c>
      <c r="AT99" s="108">
        <f t="shared" si="16"/>
        <v>96.302666221073821</v>
      </c>
      <c r="AU99" s="108">
        <f t="shared" si="16"/>
        <v>97.710535965287534</v>
      </c>
      <c r="AV99" s="108">
        <f t="shared" si="16"/>
        <v>80.291559845171662</v>
      </c>
      <c r="AW99" s="108">
        <f t="shared" si="16"/>
        <v>98.857438964304521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3'-Azido-3'-deoxythymidine</v>
      </c>
      <c r="D100" s="7" t="str">
        <f t="shared" ref="D100:AW100" si="17">D89</f>
        <v>3'-Azido-3'-deoxythymidine</v>
      </c>
      <c r="E100" s="7" t="str">
        <f t="shared" si="17"/>
        <v>3'-Azido-3'-deoxythymidine</v>
      </c>
      <c r="F100" s="7" t="str">
        <f t="shared" si="17"/>
        <v>3'-Azido-3'-deoxythymidine</v>
      </c>
      <c r="G100" s="7" t="str">
        <f t="shared" si="17"/>
        <v>3'-Azido-3'-deoxythymidine</v>
      </c>
      <c r="H100" s="7" t="str">
        <f t="shared" si="17"/>
        <v>3'-Azido-3'-deoxythymidine</v>
      </c>
      <c r="I100" s="7" t="str">
        <f t="shared" si="17"/>
        <v>3'-Azido-3'-deoxythymidine</v>
      </c>
      <c r="J100" s="7" t="str">
        <f t="shared" si="17"/>
        <v>DMSO</v>
      </c>
      <c r="K100" s="7" t="str">
        <f>K89</f>
        <v>Endosulfan</v>
      </c>
      <c r="L100" s="7" t="str">
        <f t="shared" si="17"/>
        <v>Endosulfan</v>
      </c>
      <c r="M100" s="7" t="str">
        <f t="shared" si="17"/>
        <v>Endosulfan</v>
      </c>
      <c r="N100" s="7" t="str">
        <f t="shared" si="17"/>
        <v>Endosulfan</v>
      </c>
      <c r="O100" s="7" t="str">
        <f t="shared" si="17"/>
        <v>Endosulfan</v>
      </c>
      <c r="P100" s="7" t="str">
        <f t="shared" si="17"/>
        <v>Endosulfan</v>
      </c>
      <c r="Q100" s="7" t="str">
        <f t="shared" si="17"/>
        <v>Endosulfan</v>
      </c>
      <c r="R100" s="7" t="str">
        <f t="shared" si="17"/>
        <v>DMSO</v>
      </c>
      <c r="S100" s="7" t="str">
        <f t="shared" si="17"/>
        <v>Cyazofamid</v>
      </c>
      <c r="T100" s="7" t="str">
        <f t="shared" si="17"/>
        <v>Cyazofamid</v>
      </c>
      <c r="U100" s="7" t="str">
        <f t="shared" si="17"/>
        <v>Cyazofamid</v>
      </c>
      <c r="V100" s="7" t="str">
        <f t="shared" si="17"/>
        <v>Cyazofamid</v>
      </c>
      <c r="W100" s="7" t="str">
        <f t="shared" si="17"/>
        <v>Cyazofamid</v>
      </c>
      <c r="X100" s="7" t="str">
        <f t="shared" si="17"/>
        <v>Cyazofamid</v>
      </c>
      <c r="Y100" s="7" t="str">
        <f t="shared" si="17"/>
        <v>Cyazofamid</v>
      </c>
      <c r="Z100" s="7" t="str">
        <f t="shared" si="17"/>
        <v>BIC</v>
      </c>
      <c r="AA100" s="7" t="str">
        <f t="shared" si="17"/>
        <v>Sodium dimethyldithiocarbamate</v>
      </c>
      <c r="AB100" s="7" t="str">
        <f t="shared" si="17"/>
        <v>Sodium dimethyldithiocarbamate</v>
      </c>
      <c r="AC100" s="7" t="str">
        <f t="shared" si="17"/>
        <v>Sodium dimethyldithiocarbamate</v>
      </c>
      <c r="AD100" s="7" t="str">
        <f t="shared" si="17"/>
        <v>Sodium dimethyldithiocarbamate</v>
      </c>
      <c r="AE100" s="7" t="str">
        <f t="shared" si="17"/>
        <v>Sodium dimethyldithiocarbamate</v>
      </c>
      <c r="AF100" s="7" t="str">
        <f t="shared" si="17"/>
        <v>Sodium dimethyldithiocarbamate</v>
      </c>
      <c r="AG100" s="7" t="str">
        <f t="shared" si="17"/>
        <v>Sodium dimethyldithiocarbamate</v>
      </c>
      <c r="AH100" s="7" t="str">
        <f t="shared" si="17"/>
        <v>BIC</v>
      </c>
      <c r="AI100" s="7" t="str">
        <f t="shared" si="17"/>
        <v>SB243213A</v>
      </c>
      <c r="AJ100" s="7" t="str">
        <f t="shared" si="17"/>
        <v>SB243213A</v>
      </c>
      <c r="AK100" s="7" t="str">
        <f t="shared" si="17"/>
        <v>SB243213A</v>
      </c>
      <c r="AL100" s="7" t="str">
        <f t="shared" si="17"/>
        <v>SB243213A</v>
      </c>
      <c r="AM100" s="7" t="str">
        <f t="shared" si="17"/>
        <v>SB243213A</v>
      </c>
      <c r="AN100" s="7" t="str">
        <f t="shared" si="17"/>
        <v>SB243213A</v>
      </c>
      <c r="AO100" s="7" t="str">
        <f t="shared" si="17"/>
        <v>SB243213A</v>
      </c>
      <c r="AP100" s="7" t="str">
        <f t="shared" si="17"/>
        <v>Lysis</v>
      </c>
      <c r="AQ100" s="7" t="str">
        <f t="shared" si="17"/>
        <v>Mercuric chloride</v>
      </c>
      <c r="AR100" s="7" t="str">
        <f t="shared" si="17"/>
        <v>Mercuric chloride</v>
      </c>
      <c r="AS100" s="7" t="str">
        <f t="shared" si="17"/>
        <v>Mercuric chloride</v>
      </c>
      <c r="AT100" s="7" t="str">
        <f t="shared" si="17"/>
        <v>Mercuric chloride</v>
      </c>
      <c r="AU100" s="7" t="str">
        <f t="shared" si="17"/>
        <v>Mercuric chloride</v>
      </c>
      <c r="AV100" s="7" t="str">
        <f t="shared" si="17"/>
        <v>Mercuric chloride</v>
      </c>
      <c r="AW100" s="7" t="str">
        <f t="shared" si="17"/>
        <v>Mercuric chloride</v>
      </c>
    </row>
    <row r="101" spans="1:49" s="7" customFormat="1" x14ac:dyDescent="0.25">
      <c r="A101" s="7" t="s">
        <v>1773</v>
      </c>
      <c r="B101" s="179" t="s">
        <v>1786</v>
      </c>
      <c r="C101" s="179" t="s">
        <v>1785</v>
      </c>
      <c r="D101" s="179" t="s">
        <v>1779</v>
      </c>
      <c r="E101" s="179" t="s">
        <v>1803</v>
      </c>
      <c r="F101" s="179" t="s">
        <v>1804</v>
      </c>
      <c r="G101" s="179" t="s">
        <v>1805</v>
      </c>
      <c r="H101" s="179" t="s">
        <v>1802</v>
      </c>
      <c r="I101" s="179" t="s">
        <v>1899</v>
      </c>
      <c r="J101" s="179" t="s">
        <v>1786</v>
      </c>
      <c r="K101" s="179" t="s">
        <v>1785</v>
      </c>
      <c r="L101" s="179" t="s">
        <v>1779</v>
      </c>
      <c r="M101" s="179" t="s">
        <v>1803</v>
      </c>
      <c r="N101" s="179" t="s">
        <v>1804</v>
      </c>
      <c r="O101" s="179" t="s">
        <v>1805</v>
      </c>
      <c r="P101" s="179" t="s">
        <v>1802</v>
      </c>
      <c r="Q101" s="179" t="s">
        <v>1899</v>
      </c>
      <c r="R101" s="179" t="s">
        <v>1786</v>
      </c>
      <c r="S101" s="179" t="s">
        <v>1785</v>
      </c>
      <c r="T101" s="179" t="s">
        <v>1779</v>
      </c>
      <c r="U101" s="179" t="s">
        <v>1803</v>
      </c>
      <c r="V101" s="179" t="s">
        <v>1804</v>
      </c>
      <c r="W101" s="179" t="s">
        <v>1805</v>
      </c>
      <c r="X101" s="179" t="s">
        <v>1802</v>
      </c>
      <c r="Y101" s="179" t="s">
        <v>1899</v>
      </c>
      <c r="Z101" s="179" t="s">
        <v>2035</v>
      </c>
      <c r="AA101" s="179" t="s">
        <v>1785</v>
      </c>
      <c r="AB101" s="179" t="s">
        <v>1779</v>
      </c>
      <c r="AC101" s="179" t="s">
        <v>1803</v>
      </c>
      <c r="AD101" s="179" t="s">
        <v>1804</v>
      </c>
      <c r="AE101" s="179" t="s">
        <v>1805</v>
      </c>
      <c r="AF101" s="179" t="s">
        <v>1802</v>
      </c>
      <c r="AG101" s="179" t="s">
        <v>1899</v>
      </c>
      <c r="AH101" s="179" t="s">
        <v>2035</v>
      </c>
      <c r="AI101" s="179" t="s">
        <v>1785</v>
      </c>
      <c r="AJ101" s="179" t="s">
        <v>1779</v>
      </c>
      <c r="AK101" s="179" t="s">
        <v>1803</v>
      </c>
      <c r="AL101" s="179" t="s">
        <v>1804</v>
      </c>
      <c r="AM101" s="179" t="s">
        <v>1805</v>
      </c>
      <c r="AN101" s="179" t="s">
        <v>1802</v>
      </c>
      <c r="AO101" s="179" t="s">
        <v>1899</v>
      </c>
      <c r="AP101" s="179" t="s">
        <v>1786</v>
      </c>
      <c r="AQ101" s="179" t="s">
        <v>1785</v>
      </c>
      <c r="AR101" s="179" t="s">
        <v>1779</v>
      </c>
      <c r="AS101" s="179" t="s">
        <v>1803</v>
      </c>
      <c r="AT101" s="179" t="s">
        <v>1804</v>
      </c>
      <c r="AU101" s="179" t="s">
        <v>1805</v>
      </c>
      <c r="AV101" s="179" t="s">
        <v>1802</v>
      </c>
      <c r="AW101" s="179" t="s">
        <v>1899</v>
      </c>
    </row>
    <row r="102" spans="1:49" x14ac:dyDescent="0.25">
      <c r="A102" t="s">
        <v>1773</v>
      </c>
      <c r="B102" s="108">
        <f>AVERAGE(B97:B99)</f>
        <v>83.81970898925033</v>
      </c>
      <c r="C102" s="108">
        <f t="shared" ref="C102:AV102" si="18">AVERAGE(C97:C99)</f>
        <v>92.017754026635842</v>
      </c>
      <c r="D102" s="108">
        <f t="shared" si="18"/>
        <v>100.9987553828167</v>
      </c>
      <c r="E102" s="108">
        <f t="shared" si="18"/>
        <v>96.972718987335313</v>
      </c>
      <c r="F102" s="108">
        <f t="shared" si="18"/>
        <v>101.36650521662636</v>
      </c>
      <c r="G102" s="108">
        <f t="shared" si="18"/>
        <v>101.72372904722567</v>
      </c>
      <c r="H102" s="108">
        <f t="shared" si="18"/>
        <v>95.988722655196</v>
      </c>
      <c r="I102" s="108">
        <f t="shared" si="18"/>
        <v>98.798531609822078</v>
      </c>
      <c r="J102" s="108">
        <f t="shared" si="18"/>
        <v>98.977150467445782</v>
      </c>
      <c r="K102" s="108">
        <f t="shared" si="18"/>
        <v>34.984919416854446</v>
      </c>
      <c r="L102" s="108">
        <f t="shared" si="18"/>
        <v>133.23276625407584</v>
      </c>
      <c r="M102" s="108">
        <f t="shared" si="18"/>
        <v>115.42697320670743</v>
      </c>
      <c r="N102" s="108">
        <f t="shared" si="18"/>
        <v>73.065282424849343</v>
      </c>
      <c r="O102" s="108">
        <f t="shared" si="18"/>
        <v>97.626196248458996</v>
      </c>
      <c r="P102" s="108">
        <f t="shared" si="18"/>
        <v>75.941027630200978</v>
      </c>
      <c r="Q102" s="108">
        <f t="shared" si="18"/>
        <v>104.22868747553899</v>
      </c>
      <c r="R102" s="108">
        <f t="shared" si="18"/>
        <v>100.54855659176924</v>
      </c>
      <c r="S102" s="108">
        <f t="shared" si="18"/>
        <v>24.83785706603992</v>
      </c>
      <c r="T102" s="108">
        <f t="shared" si="18"/>
        <v>42.910104916587159</v>
      </c>
      <c r="U102" s="108">
        <f t="shared" si="18"/>
        <v>67.764646854666651</v>
      </c>
      <c r="V102" s="108">
        <f t="shared" si="18"/>
        <v>78.238124519049208</v>
      </c>
      <c r="W102" s="108">
        <f t="shared" si="18"/>
        <v>83.938092500775113</v>
      </c>
      <c r="X102" s="108">
        <f t="shared" si="18"/>
        <v>81.518000361667731</v>
      </c>
      <c r="Y102" s="108">
        <f t="shared" si="18"/>
        <v>93.88544115189039</v>
      </c>
      <c r="Z102" s="108">
        <f t="shared" si="18"/>
        <v>145.96642964335169</v>
      </c>
      <c r="AA102" s="108">
        <f t="shared" si="18"/>
        <v>84.424708059774375</v>
      </c>
      <c r="AB102" s="108">
        <f t="shared" si="18"/>
        <v>92.081478811058972</v>
      </c>
      <c r="AC102" s="108">
        <f t="shared" si="18"/>
        <v>60.341253565579429</v>
      </c>
      <c r="AD102" s="108">
        <f t="shared" si="18"/>
        <v>80.927907168475713</v>
      </c>
      <c r="AE102" s="108">
        <f t="shared" si="18"/>
        <v>91.12832079151093</v>
      </c>
      <c r="AF102" s="108">
        <f t="shared" si="18"/>
        <v>89.867549450183915</v>
      </c>
      <c r="AG102" s="108">
        <f t="shared" si="18"/>
        <v>90.845050567726375</v>
      </c>
      <c r="AH102" s="108">
        <f t="shared" si="18"/>
        <v>125.36372773107739</v>
      </c>
      <c r="AI102" s="108">
        <f t="shared" si="18"/>
        <v>72.965414821389714</v>
      </c>
      <c r="AJ102" s="108">
        <f t="shared" si="18"/>
        <v>86.403782710573935</v>
      </c>
      <c r="AK102" s="108">
        <f t="shared" si="18"/>
        <v>69.063943722806215</v>
      </c>
      <c r="AL102" s="108">
        <f t="shared" si="18"/>
        <v>79.17925813759642</v>
      </c>
      <c r="AM102" s="108">
        <f t="shared" si="18"/>
        <v>94.222643901383705</v>
      </c>
      <c r="AN102" s="108">
        <f t="shared" si="18"/>
        <v>86.257301874608061</v>
      </c>
      <c r="AO102" s="108">
        <f t="shared" si="18"/>
        <v>98.440253801110501</v>
      </c>
      <c r="AP102" s="108">
        <f t="shared" si="18"/>
        <v>1.3959079633493749</v>
      </c>
      <c r="AQ102" s="108">
        <f t="shared" si="18"/>
        <v>8.6660176779318814</v>
      </c>
      <c r="AR102" s="108">
        <f t="shared" si="18"/>
        <v>119.52135257552726</v>
      </c>
      <c r="AS102" s="108">
        <f t="shared" si="18"/>
        <v>91.991341527218708</v>
      </c>
      <c r="AT102" s="108">
        <f t="shared" si="18"/>
        <v>92.745837190548855</v>
      </c>
      <c r="AU102" s="108">
        <f t="shared" si="18"/>
        <v>94.632362284037356</v>
      </c>
      <c r="AV102" s="108">
        <f t="shared" si="18"/>
        <v>89.34647457945492</v>
      </c>
      <c r="AW102" s="108">
        <f>AVERAGE(AW97,AW99)</f>
        <v>110.07130743106197</v>
      </c>
    </row>
    <row r="103" spans="1:49" x14ac:dyDescent="0.25">
      <c r="A103" t="s">
        <v>1774</v>
      </c>
      <c r="B103" s="108">
        <f>STDEV(B97:B99)</f>
        <v>11.722926794257816</v>
      </c>
      <c r="C103" s="108">
        <f t="shared" ref="C103:AV103" si="19">STDEV(C97:C99)</f>
        <v>7.6482230273087541</v>
      </c>
      <c r="D103" s="108">
        <f t="shared" si="19"/>
        <v>8.4911497768019526</v>
      </c>
      <c r="E103" s="108">
        <f t="shared" si="19"/>
        <v>8.987833960390132</v>
      </c>
      <c r="F103" s="108">
        <f t="shared" si="19"/>
        <v>7.1500659273148228</v>
      </c>
      <c r="G103" s="108">
        <f t="shared" si="19"/>
        <v>12.509688200025694</v>
      </c>
      <c r="H103" s="108">
        <f t="shared" si="19"/>
        <v>20.796883977311072</v>
      </c>
      <c r="I103" s="108">
        <f t="shared" si="19"/>
        <v>3.6955242700353597</v>
      </c>
      <c r="J103" s="108">
        <f t="shared" si="19"/>
        <v>9.6488813097528467</v>
      </c>
      <c r="K103" s="108">
        <f t="shared" si="19"/>
        <v>17.967482368183276</v>
      </c>
      <c r="L103" s="108">
        <f t="shared" si="19"/>
        <v>26.752694863645015</v>
      </c>
      <c r="M103" s="108">
        <f t="shared" si="19"/>
        <v>30.554810158268602</v>
      </c>
      <c r="N103" s="108">
        <f t="shared" si="19"/>
        <v>11.595041047604365</v>
      </c>
      <c r="O103" s="108">
        <f t="shared" si="19"/>
        <v>8.2240023531911088</v>
      </c>
      <c r="P103" s="108">
        <f t="shared" si="19"/>
        <v>10.506878217838681</v>
      </c>
      <c r="Q103" s="108">
        <f t="shared" si="19"/>
        <v>13.539471075875868</v>
      </c>
      <c r="R103" s="108">
        <f t="shared" si="19"/>
        <v>2.5779728166684972</v>
      </c>
      <c r="S103" s="108">
        <f t="shared" si="19"/>
        <v>10.542864749456513</v>
      </c>
      <c r="T103" s="108">
        <f t="shared" si="19"/>
        <v>8.9598965078693169</v>
      </c>
      <c r="U103" s="108">
        <f t="shared" si="19"/>
        <v>35.466265425099174</v>
      </c>
      <c r="V103" s="108">
        <f t="shared" si="19"/>
        <v>19.067020350418037</v>
      </c>
      <c r="W103" s="108">
        <f t="shared" si="19"/>
        <v>19.937161095418542</v>
      </c>
      <c r="X103" s="108">
        <f t="shared" si="19"/>
        <v>17.21689682643531</v>
      </c>
      <c r="Y103" s="108">
        <f t="shared" si="19"/>
        <v>3.8488631588764206</v>
      </c>
      <c r="Z103" s="108">
        <f t="shared" si="19"/>
        <v>54.334269152497548</v>
      </c>
      <c r="AA103" s="108">
        <f t="shared" si="19"/>
        <v>23.675880540879145</v>
      </c>
      <c r="AB103" s="108">
        <f t="shared" si="19"/>
        <v>21.851077489171086</v>
      </c>
      <c r="AC103" s="108">
        <f t="shared" si="19"/>
        <v>10.277955804702769</v>
      </c>
      <c r="AD103" s="108">
        <f t="shared" si="19"/>
        <v>23.722241289981994</v>
      </c>
      <c r="AE103" s="108">
        <f t="shared" si="19"/>
        <v>42.625737034605692</v>
      </c>
      <c r="AF103" s="108">
        <f t="shared" si="19"/>
        <v>15.801336636595749</v>
      </c>
      <c r="AG103" s="108">
        <f t="shared" si="19"/>
        <v>12.937240443093728</v>
      </c>
      <c r="AH103" s="108">
        <f t="shared" si="19"/>
        <v>38.964816174086295</v>
      </c>
      <c r="AI103" s="108">
        <f t="shared" si="19"/>
        <v>27.087304348594618</v>
      </c>
      <c r="AJ103" s="108">
        <f t="shared" si="19"/>
        <v>22.223536921469247</v>
      </c>
      <c r="AK103" s="108">
        <f t="shared" si="19"/>
        <v>6.4228470649581695</v>
      </c>
      <c r="AL103" s="108">
        <f t="shared" si="19"/>
        <v>32.172117251620719</v>
      </c>
      <c r="AM103" s="108">
        <f t="shared" si="19"/>
        <v>31.875704281461974</v>
      </c>
      <c r="AN103" s="108">
        <f t="shared" si="19"/>
        <v>7.7336099027053606</v>
      </c>
      <c r="AO103" s="108">
        <f t="shared" si="19"/>
        <v>2.5183493572764934</v>
      </c>
      <c r="AP103" s="108">
        <f t="shared" si="19"/>
        <v>2.4177835152111116</v>
      </c>
      <c r="AQ103" s="108">
        <f t="shared" si="19"/>
        <v>9.0069780599237905</v>
      </c>
      <c r="AR103" s="108">
        <f t="shared" si="19"/>
        <v>23.482978102706205</v>
      </c>
      <c r="AS103" s="108">
        <f t="shared" si="19"/>
        <v>9.6216963824109971</v>
      </c>
      <c r="AT103" s="108">
        <f t="shared" si="19"/>
        <v>3.753705756214571</v>
      </c>
      <c r="AU103" s="108">
        <f t="shared" si="19"/>
        <v>3.242644114161465</v>
      </c>
      <c r="AV103" s="108">
        <f t="shared" si="19"/>
        <v>7.9467182167825001</v>
      </c>
      <c r="AW103" s="108">
        <f>STDEV(AW97,AW99)</f>
        <v>15.858804872356433</v>
      </c>
    </row>
    <row r="104" spans="1:49" x14ac:dyDescent="0.25">
      <c r="A104" t="s">
        <v>1775</v>
      </c>
      <c r="B104" s="108">
        <f>STDEV(B97:B99)/SQRT(3)</f>
        <v>6.7682349403550273</v>
      </c>
      <c r="C104" s="108">
        <f t="shared" ref="C104:AV104" si="20">STDEV(C97:C99)/SQRT(3)</f>
        <v>4.4157036236390041</v>
      </c>
      <c r="D104" s="108">
        <f t="shared" si="20"/>
        <v>4.9023676093660384</v>
      </c>
      <c r="E104" s="108">
        <f t="shared" si="20"/>
        <v>5.1891283564629029</v>
      </c>
      <c r="F104" s="108">
        <f t="shared" si="20"/>
        <v>4.1280924878587841</v>
      </c>
      <c r="G104" s="108">
        <f t="shared" si="20"/>
        <v>7.22247184976312</v>
      </c>
      <c r="H104" s="108">
        <f t="shared" si="20"/>
        <v>12.007086562605963</v>
      </c>
      <c r="I104" s="108">
        <f t="shared" si="20"/>
        <v>2.1336119321017102</v>
      </c>
      <c r="J104" s="108">
        <f t="shared" si="20"/>
        <v>5.5707842215645549</v>
      </c>
      <c r="K104" s="108">
        <f t="shared" si="20"/>
        <v>10.373530781930469</v>
      </c>
      <c r="L104" s="108">
        <f t="shared" si="20"/>
        <v>15.445675581073369</v>
      </c>
      <c r="M104" s="108">
        <f t="shared" si="20"/>
        <v>17.64082786991429</v>
      </c>
      <c r="N104" s="108">
        <f t="shared" si="20"/>
        <v>6.6944000700991406</v>
      </c>
      <c r="O104" s="108">
        <f t="shared" si="20"/>
        <v>4.7481299724310029</v>
      </c>
      <c r="P104" s="108">
        <f t="shared" si="20"/>
        <v>6.0661489674117783</v>
      </c>
      <c r="Q104" s="108">
        <f t="shared" si="20"/>
        <v>7.8170172703420846</v>
      </c>
      <c r="R104" s="108">
        <f t="shared" si="20"/>
        <v>1.4883932996670948</v>
      </c>
      <c r="S104" s="108">
        <f t="shared" si="20"/>
        <v>6.0869258011285341</v>
      </c>
      <c r="T104" s="108">
        <f t="shared" si="20"/>
        <v>5.1729986607295384</v>
      </c>
      <c r="U104" s="108">
        <f t="shared" si="20"/>
        <v>20.476457890331726</v>
      </c>
      <c r="V104" s="108">
        <f t="shared" si="20"/>
        <v>11.008349331957927</v>
      </c>
      <c r="W104" s="108">
        <f t="shared" si="20"/>
        <v>11.51072532531683</v>
      </c>
      <c r="X104" s="108">
        <f t="shared" si="20"/>
        <v>9.9401800173524411</v>
      </c>
      <c r="Y104" s="108">
        <f t="shared" si="20"/>
        <v>2.2221421808513351</v>
      </c>
      <c r="Z104" s="108">
        <f t="shared" si="20"/>
        <v>31.36990492141604</v>
      </c>
      <c r="AA104" s="108">
        <f t="shared" si="20"/>
        <v>13.669276003577998</v>
      </c>
      <c r="AB104" s="108">
        <f t="shared" si="20"/>
        <v>12.615725470456299</v>
      </c>
      <c r="AC104" s="108">
        <f t="shared" si="20"/>
        <v>5.9339805505642209</v>
      </c>
      <c r="AD104" s="108">
        <f t="shared" si="20"/>
        <v>13.696042394552361</v>
      </c>
      <c r="AE104" s="108">
        <f t="shared" si="20"/>
        <v>24.609980751335797</v>
      </c>
      <c r="AF104" s="108">
        <f t="shared" si="20"/>
        <v>9.1229059606944531</v>
      </c>
      <c r="AG104" s="108">
        <f t="shared" si="20"/>
        <v>7.4693192523910774</v>
      </c>
      <c r="AH104" s="108">
        <f t="shared" si="20"/>
        <v>22.496347107033007</v>
      </c>
      <c r="AI104" s="108">
        <f t="shared" si="20"/>
        <v>15.638862457282425</v>
      </c>
      <c r="AJ104" s="108">
        <f t="shared" si="20"/>
        <v>12.830765023955857</v>
      </c>
      <c r="AK104" s="108">
        <f t="shared" si="20"/>
        <v>3.7082324819173973</v>
      </c>
      <c r="AL104" s="108">
        <f t="shared" si="20"/>
        <v>18.574580555623427</v>
      </c>
      <c r="AM104" s="108">
        <f t="shared" si="20"/>
        <v>18.40344644751098</v>
      </c>
      <c r="AN104" s="108">
        <f t="shared" si="20"/>
        <v>4.4650017591344957</v>
      </c>
      <c r="AO104" s="108">
        <f t="shared" si="20"/>
        <v>1.4539696793371046</v>
      </c>
      <c r="AP104" s="108">
        <f t="shared" si="20"/>
        <v>1.3959079633493749</v>
      </c>
      <c r="AQ104" s="108">
        <f t="shared" si="20"/>
        <v>5.2001812074820544</v>
      </c>
      <c r="AR104" s="108">
        <f t="shared" si="20"/>
        <v>13.557903728971516</v>
      </c>
      <c r="AS104" s="108">
        <f t="shared" si="20"/>
        <v>5.5550889964458383</v>
      </c>
      <c r="AT104" s="108">
        <f t="shared" si="20"/>
        <v>2.1672030288091304</v>
      </c>
      <c r="AU104" s="108">
        <f t="shared" si="20"/>
        <v>1.8721414521972775</v>
      </c>
      <c r="AV104" s="108">
        <f t="shared" si="20"/>
        <v>4.5880399016334792</v>
      </c>
      <c r="AW104" s="108">
        <f>STDEV(AW97,AW99)/SQRT(2)</f>
        <v>11.213868466757493</v>
      </c>
    </row>
    <row r="106" spans="1:49" x14ac:dyDescent="0.25">
      <c r="A106" t="s">
        <v>1773</v>
      </c>
      <c r="B106" s="165">
        <f>AVERAGE(B97:B99,J97:J99,R97:R99,)</f>
        <v>85.003624814539606</v>
      </c>
    </row>
    <row r="107" spans="1:49" x14ac:dyDescent="0.25">
      <c r="A107" t="s">
        <v>1774</v>
      </c>
      <c r="B107" s="165">
        <f>STDEV(B97:B99,J97:J99,R97:R99)</f>
        <v>11.104162651198749</v>
      </c>
    </row>
    <row r="108" spans="1:49" x14ac:dyDescent="0.25">
      <c r="A108" t="s">
        <v>1775</v>
      </c>
      <c r="B108" s="165">
        <f>STDEV(B97:B99,J97:J99,R97:R99)/SQRT(3)</f>
        <v>6.4109912957949868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81" t="s">
        <v>1644</v>
      </c>
      <c r="C112" s="223" t="str">
        <f>D23</f>
        <v>TX009746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81" t="s">
        <v>1807</v>
      </c>
      <c r="K112" s="181" t="s">
        <v>1807</v>
      </c>
      <c r="L112" s="181" t="s">
        <v>1807</v>
      </c>
      <c r="M112" s="181" t="s">
        <v>1807</v>
      </c>
    </row>
    <row r="113" spans="1:29" x14ac:dyDescent="0.25">
      <c r="A113" s="6" t="s">
        <v>1659</v>
      </c>
      <c r="B113" s="181" t="s">
        <v>1644</v>
      </c>
      <c r="C113" s="223" t="str">
        <f t="shared" ref="C113:C117" si="21">D24</f>
        <v>TX000953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81" t="s">
        <v>1807</v>
      </c>
      <c r="K113" s="181" t="s">
        <v>1807</v>
      </c>
      <c r="L113" s="181" t="s">
        <v>1807</v>
      </c>
      <c r="M113" s="181" t="s">
        <v>1807</v>
      </c>
    </row>
    <row r="114" spans="1:29" x14ac:dyDescent="0.25">
      <c r="A114" s="6" t="s">
        <v>1660</v>
      </c>
      <c r="B114" s="181" t="s">
        <v>1644</v>
      </c>
      <c r="C114" s="223" t="str">
        <f t="shared" si="21"/>
        <v>TX002814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81" t="s">
        <v>1807</v>
      </c>
      <c r="K114" s="181" t="s">
        <v>1807</v>
      </c>
      <c r="L114" s="181" t="s">
        <v>1807</v>
      </c>
      <c r="M114" s="181" t="s">
        <v>1807</v>
      </c>
    </row>
    <row r="115" spans="1:29" x14ac:dyDescent="0.25">
      <c r="A115" s="6" t="s">
        <v>1661</v>
      </c>
      <c r="B115" s="181" t="s">
        <v>1686</v>
      </c>
      <c r="C115" s="223" t="str">
        <f t="shared" si="21"/>
        <v>TX004202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81" t="s">
        <v>1807</v>
      </c>
      <c r="K115" s="181" t="s">
        <v>1807</v>
      </c>
      <c r="L115" s="181" t="s">
        <v>1807</v>
      </c>
      <c r="M115" s="181" t="s">
        <v>1807</v>
      </c>
    </row>
    <row r="116" spans="1:29" x14ac:dyDescent="0.25">
      <c r="A116" s="6" t="s">
        <v>1662</v>
      </c>
      <c r="B116" s="181" t="s">
        <v>1686</v>
      </c>
      <c r="C116" s="223" t="str">
        <f t="shared" si="21"/>
        <v>TX006204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81" t="s">
        <v>1807</v>
      </c>
      <c r="K116" s="181" t="s">
        <v>1807</v>
      </c>
      <c r="L116" s="181" t="s">
        <v>1807</v>
      </c>
      <c r="M116" s="181" t="s">
        <v>1807</v>
      </c>
    </row>
    <row r="117" spans="1:29" x14ac:dyDescent="0.25">
      <c r="A117" s="6" t="s">
        <v>1663</v>
      </c>
      <c r="B117" s="181" t="s">
        <v>1687</v>
      </c>
      <c r="C117" s="223" t="str">
        <f t="shared" si="21"/>
        <v>TX007182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81" t="s">
        <v>1807</v>
      </c>
      <c r="K117" s="181" t="s">
        <v>1807</v>
      </c>
      <c r="L117" s="181" t="s">
        <v>1807</v>
      </c>
      <c r="M117" s="181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81" t="s">
        <v>1807</v>
      </c>
      <c r="G118" s="181" t="s">
        <v>1807</v>
      </c>
      <c r="H118" s="181" t="s">
        <v>1807</v>
      </c>
      <c r="I118" s="181" t="s">
        <v>1807</v>
      </c>
      <c r="J118" s="181" t="s">
        <v>1807</v>
      </c>
      <c r="K118" s="181" t="s">
        <v>1807</v>
      </c>
      <c r="L118" s="181" t="s">
        <v>1807</v>
      </c>
      <c r="M118" s="181" t="s">
        <v>1807</v>
      </c>
    </row>
    <row r="119" spans="1:29" x14ac:dyDescent="0.25">
      <c r="A119" s="6" t="s">
        <v>1665</v>
      </c>
      <c r="B119" s="181" t="s">
        <v>1807</v>
      </c>
      <c r="C119" s="181" t="s">
        <v>1807</v>
      </c>
      <c r="D119" s="181" t="s">
        <v>1807</v>
      </c>
      <c r="E119" s="181" t="s">
        <v>1807</v>
      </c>
      <c r="F119" s="181" t="s">
        <v>1807</v>
      </c>
      <c r="G119" s="181" t="s">
        <v>1807</v>
      </c>
      <c r="H119" s="181" t="s">
        <v>1807</v>
      </c>
      <c r="I119" s="181" t="s">
        <v>1807</v>
      </c>
      <c r="J119" s="181" t="s">
        <v>1807</v>
      </c>
      <c r="K119" s="181" t="s">
        <v>1807</v>
      </c>
      <c r="L119" s="181" t="s">
        <v>1807</v>
      </c>
      <c r="M119" s="181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1139-02</v>
      </c>
      <c r="U122" t="s">
        <v>1791</v>
      </c>
    </row>
    <row r="123" spans="1:29" x14ac:dyDescent="0.25">
      <c r="A123" s="41" t="s">
        <v>1789</v>
      </c>
      <c r="K123" t="s">
        <v>1788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0.14169999999999999</v>
      </c>
      <c r="C126" s="106">
        <v>0.13919999999999999</v>
      </c>
      <c r="D126" s="106">
        <v>0.13980000000000001</v>
      </c>
      <c r="E126" s="106">
        <v>0.13650000000000001</v>
      </c>
      <c r="F126" s="106">
        <v>0.14810000000000001</v>
      </c>
      <c r="G126" s="106">
        <v>0.15010000000000001</v>
      </c>
      <c r="H126" s="106">
        <v>0.15559999999999999</v>
      </c>
      <c r="I126" s="106">
        <v>0.15</v>
      </c>
      <c r="K126" t="s">
        <v>1658</v>
      </c>
      <c r="L126" s="106">
        <f t="shared" ref="L126:S131" si="22">B126-$G$132</f>
        <v>6.2866666666666668E-2</v>
      </c>
      <c r="M126" s="106">
        <f t="shared" si="22"/>
        <v>6.0366666666666666E-2</v>
      </c>
      <c r="N126" s="106">
        <f t="shared" si="22"/>
        <v>6.0966666666666683E-2</v>
      </c>
      <c r="O126" s="106">
        <f t="shared" si="22"/>
        <v>5.7666666666666686E-2</v>
      </c>
      <c r="P126" s="106">
        <f t="shared" si="22"/>
        <v>6.9266666666666685E-2</v>
      </c>
      <c r="Q126" s="106">
        <f t="shared" si="22"/>
        <v>7.1266666666666686E-2</v>
      </c>
      <c r="R126" s="106">
        <f t="shared" si="22"/>
        <v>7.6766666666666664E-2</v>
      </c>
      <c r="S126" s="106">
        <f t="shared" si="22"/>
        <v>7.116666666666667E-2</v>
      </c>
      <c r="U126" s="62" t="s">
        <v>1658</v>
      </c>
      <c r="V126" s="107">
        <f>L126/$L$131*100</f>
        <v>3.5289274754883615</v>
      </c>
      <c r="W126" s="107">
        <f t="shared" ref="W126:AC131" si="23">M126/$L$131*100</f>
        <v>3.3885936681386122</v>
      </c>
      <c r="X126" s="107">
        <f t="shared" si="23"/>
        <v>3.422273781902553</v>
      </c>
      <c r="Y126" s="107">
        <f t="shared" si="23"/>
        <v>3.2370331562008836</v>
      </c>
      <c r="Z126" s="107">
        <f t="shared" si="23"/>
        <v>3.8881820223037202</v>
      </c>
      <c r="AA126" s="107">
        <f t="shared" si="23"/>
        <v>4.0004490681835208</v>
      </c>
      <c r="AB126" s="107">
        <f t="shared" si="23"/>
        <v>4.3091834443529677</v>
      </c>
      <c r="AC126" s="107">
        <f t="shared" si="23"/>
        <v>3.9948357158895291</v>
      </c>
    </row>
    <row r="127" spans="1:29" x14ac:dyDescent="0.25">
      <c r="A127" t="s">
        <v>1659</v>
      </c>
      <c r="B127" s="106">
        <v>0.2016</v>
      </c>
      <c r="C127" s="106">
        <v>0.20699999999999999</v>
      </c>
      <c r="D127" s="106">
        <v>0.17810000000000001</v>
      </c>
      <c r="E127" s="106">
        <v>0.17069999999999999</v>
      </c>
      <c r="F127" s="106">
        <v>0.19239999999999999</v>
      </c>
      <c r="G127" s="106">
        <v>0.17280000000000001</v>
      </c>
      <c r="H127" s="106">
        <v>0.17199999999999999</v>
      </c>
      <c r="I127" s="106">
        <v>0.18490000000000001</v>
      </c>
      <c r="K127" t="s">
        <v>1659</v>
      </c>
      <c r="L127" s="106">
        <f t="shared" si="22"/>
        <v>0.12276666666666668</v>
      </c>
      <c r="M127" s="106">
        <f t="shared" si="22"/>
        <v>0.12816666666666665</v>
      </c>
      <c r="N127" s="106">
        <f t="shared" si="22"/>
        <v>9.9266666666666684E-2</v>
      </c>
      <c r="O127" s="106">
        <f t="shared" si="22"/>
        <v>9.1866666666666666E-2</v>
      </c>
      <c r="P127" s="106">
        <f t="shared" si="22"/>
        <v>0.11356666666666666</v>
      </c>
      <c r="Q127" s="106">
        <f t="shared" si="22"/>
        <v>9.3966666666666684E-2</v>
      </c>
      <c r="R127" s="106">
        <f t="shared" si="22"/>
        <v>9.3166666666666662E-2</v>
      </c>
      <c r="S127" s="106">
        <f t="shared" si="22"/>
        <v>0.10606666666666668</v>
      </c>
      <c r="U127" s="62" t="s">
        <v>1659</v>
      </c>
      <c r="V127" s="107">
        <f t="shared" ref="V127:V131" si="24">L127/$L$131*100</f>
        <v>6.8913254995883548</v>
      </c>
      <c r="W127" s="107">
        <f t="shared" si="23"/>
        <v>7.1944465234638111</v>
      </c>
      <c r="X127" s="107">
        <f t="shared" si="23"/>
        <v>5.572187710500712</v>
      </c>
      <c r="Y127" s="107">
        <f t="shared" si="23"/>
        <v>5.1567996407454526</v>
      </c>
      <c r="Z127" s="107">
        <f t="shared" si="23"/>
        <v>6.3748970885412763</v>
      </c>
      <c r="AA127" s="107">
        <f t="shared" si="23"/>
        <v>5.274680038919243</v>
      </c>
      <c r="AB127" s="107">
        <f t="shared" si="23"/>
        <v>5.2297732205673224</v>
      </c>
      <c r="AC127" s="107">
        <f t="shared" si="23"/>
        <v>5.9538956664920297</v>
      </c>
    </row>
    <row r="128" spans="1:29" x14ac:dyDescent="0.25">
      <c r="A128" t="s">
        <v>1660</v>
      </c>
      <c r="B128" s="106">
        <v>0.13469999999999999</v>
      </c>
      <c r="C128" s="106">
        <v>0.1381</v>
      </c>
      <c r="D128" s="106">
        <v>0.1348</v>
      </c>
      <c r="E128" s="106">
        <v>0.14499999999999999</v>
      </c>
      <c r="F128" s="106">
        <v>0.1384</v>
      </c>
      <c r="G128" s="106">
        <v>0.15409999999999999</v>
      </c>
      <c r="H128" s="106">
        <v>0.15049999999999999</v>
      </c>
      <c r="I128" s="106">
        <v>0.15859999999999999</v>
      </c>
      <c r="K128" t="s">
        <v>1660</v>
      </c>
      <c r="L128" s="106">
        <f t="shared" si="22"/>
        <v>5.5866666666666662E-2</v>
      </c>
      <c r="M128" s="106">
        <f t="shared" si="22"/>
        <v>5.9266666666666676E-2</v>
      </c>
      <c r="N128" s="106">
        <f t="shared" si="22"/>
        <v>5.5966666666666678E-2</v>
      </c>
      <c r="O128" s="106">
        <f t="shared" si="22"/>
        <v>6.6166666666666665E-2</v>
      </c>
      <c r="P128" s="106">
        <f t="shared" si="22"/>
        <v>5.9566666666666671E-2</v>
      </c>
      <c r="Q128" s="106">
        <f t="shared" si="22"/>
        <v>7.5266666666666662E-2</v>
      </c>
      <c r="R128" s="106">
        <f t="shared" si="22"/>
        <v>7.166666666666667E-2</v>
      </c>
      <c r="S128" s="106">
        <f t="shared" si="22"/>
        <v>7.9766666666666666E-2</v>
      </c>
      <c r="U128" s="62" t="s">
        <v>1660</v>
      </c>
      <c r="V128" s="107">
        <f t="shared" si="24"/>
        <v>3.1359928149090632</v>
      </c>
      <c r="W128" s="107">
        <f t="shared" si="23"/>
        <v>3.326846792904723</v>
      </c>
      <c r="X128" s="107">
        <f t="shared" si="23"/>
        <v>3.1416061672030544</v>
      </c>
      <c r="Y128" s="107">
        <f t="shared" si="23"/>
        <v>3.7141681011900305</v>
      </c>
      <c r="Z128" s="107">
        <f t="shared" si="23"/>
        <v>3.3436868497866929</v>
      </c>
      <c r="AA128" s="107">
        <f t="shared" si="23"/>
        <v>4.2249831599431174</v>
      </c>
      <c r="AB128" s="107">
        <f t="shared" si="23"/>
        <v>4.0229024773594784</v>
      </c>
      <c r="AC128" s="107">
        <f t="shared" si="23"/>
        <v>4.4775840131726659</v>
      </c>
    </row>
    <row r="129" spans="1:29" x14ac:dyDescent="0.25">
      <c r="A129" t="s">
        <v>1661</v>
      </c>
      <c r="B129" s="106">
        <v>0.14119999999999999</v>
      </c>
      <c r="C129" s="106">
        <v>0.13519999999999999</v>
      </c>
      <c r="D129" s="106">
        <v>0.13789999999999999</v>
      </c>
      <c r="E129" s="106">
        <v>0.14960000000000001</v>
      </c>
      <c r="F129" s="106">
        <v>0.15970000000000001</v>
      </c>
      <c r="G129" s="106">
        <v>0.15909999999999999</v>
      </c>
      <c r="H129" s="106">
        <v>0.14680000000000001</v>
      </c>
      <c r="I129" s="106">
        <v>0.15310000000000001</v>
      </c>
      <c r="K129" t="s">
        <v>1661</v>
      </c>
      <c r="L129" s="106">
        <f t="shared" si="22"/>
        <v>6.2366666666666667E-2</v>
      </c>
      <c r="M129" s="106">
        <f t="shared" si="22"/>
        <v>5.6366666666666662E-2</v>
      </c>
      <c r="N129" s="106">
        <f t="shared" si="22"/>
        <v>5.906666666666667E-2</v>
      </c>
      <c r="O129" s="106">
        <f t="shared" si="22"/>
        <v>7.0766666666666686E-2</v>
      </c>
      <c r="P129" s="106">
        <f t="shared" si="22"/>
        <v>8.0866666666666684E-2</v>
      </c>
      <c r="Q129" s="106">
        <f t="shared" si="22"/>
        <v>8.0266666666666667E-2</v>
      </c>
      <c r="R129" s="106">
        <f t="shared" si="22"/>
        <v>6.7966666666666689E-2</v>
      </c>
      <c r="S129" s="106">
        <f t="shared" si="22"/>
        <v>7.4266666666666689E-2</v>
      </c>
      <c r="U129" s="62" t="s">
        <v>1661</v>
      </c>
      <c r="V129" s="107">
        <f t="shared" si="24"/>
        <v>3.5008607140184118</v>
      </c>
      <c r="W129" s="107">
        <f t="shared" si="23"/>
        <v>3.1640595763790129</v>
      </c>
      <c r="X129" s="107">
        <f t="shared" si="23"/>
        <v>3.3156200883167424</v>
      </c>
      <c r="Y129" s="107">
        <f t="shared" si="23"/>
        <v>3.9723823067135706</v>
      </c>
      <c r="Z129" s="107">
        <f t="shared" si="23"/>
        <v>4.5393308884065569</v>
      </c>
      <c r="AA129" s="107">
        <f t="shared" si="23"/>
        <v>4.5056507746426169</v>
      </c>
      <c r="AB129" s="107">
        <f t="shared" si="23"/>
        <v>3.8152084424818509</v>
      </c>
      <c r="AC129" s="107">
        <f t="shared" si="23"/>
        <v>4.1688496370032189</v>
      </c>
    </row>
    <row r="130" spans="1:29" x14ac:dyDescent="0.25">
      <c r="A130" t="s">
        <v>1662</v>
      </c>
      <c r="B130" s="106">
        <v>0.1449</v>
      </c>
      <c r="C130" s="106">
        <v>0.13750000000000001</v>
      </c>
      <c r="D130" s="106">
        <v>0.14929999999999999</v>
      </c>
      <c r="E130" s="106">
        <v>0.15090000000000001</v>
      </c>
      <c r="F130" s="106">
        <v>0.14399999999999999</v>
      </c>
      <c r="G130" s="106">
        <v>0.15679999999999999</v>
      </c>
      <c r="H130" s="106">
        <v>0.1512</v>
      </c>
      <c r="I130" s="106">
        <v>0.15959999999999999</v>
      </c>
      <c r="K130" t="s">
        <v>1662</v>
      </c>
      <c r="L130" s="106">
        <f t="shared" si="22"/>
        <v>6.6066666666666676E-2</v>
      </c>
      <c r="M130" s="106">
        <f t="shared" si="22"/>
        <v>5.8666666666666686E-2</v>
      </c>
      <c r="N130" s="106">
        <f t="shared" si="22"/>
        <v>7.0466666666666664E-2</v>
      </c>
      <c r="O130" s="106">
        <f t="shared" si="22"/>
        <v>7.2066666666666682E-2</v>
      </c>
      <c r="P130" s="106">
        <f t="shared" si="22"/>
        <v>6.5166666666666664E-2</v>
      </c>
      <c r="Q130" s="106">
        <f t="shared" si="22"/>
        <v>7.796666666666667E-2</v>
      </c>
      <c r="R130" s="106">
        <f t="shared" si="22"/>
        <v>7.2366666666666676E-2</v>
      </c>
      <c r="S130" s="106">
        <f t="shared" si="22"/>
        <v>8.0766666666666667E-2</v>
      </c>
      <c r="U130" s="62" t="s">
        <v>1662</v>
      </c>
      <c r="V130" s="107">
        <f t="shared" si="24"/>
        <v>3.7085547488960411</v>
      </c>
      <c r="W130" s="107">
        <f t="shared" si="23"/>
        <v>3.2931666791407839</v>
      </c>
      <c r="X130" s="107">
        <f t="shared" si="23"/>
        <v>3.9555422498315993</v>
      </c>
      <c r="Y130" s="107">
        <f t="shared" si="23"/>
        <v>4.0453558865354395</v>
      </c>
      <c r="Z130" s="107">
        <f t="shared" si="23"/>
        <v>3.6580345782501307</v>
      </c>
      <c r="AA130" s="107">
        <f t="shared" si="23"/>
        <v>4.3765436718808468</v>
      </c>
      <c r="AB130" s="107">
        <f t="shared" si="23"/>
        <v>4.0621959434174091</v>
      </c>
      <c r="AC130" s="107">
        <f t="shared" si="23"/>
        <v>4.5337175361125661</v>
      </c>
    </row>
    <row r="131" spans="1:29" x14ac:dyDescent="0.25">
      <c r="A131" t="s">
        <v>1663</v>
      </c>
      <c r="B131" s="106">
        <v>1.8603000000000001</v>
      </c>
      <c r="C131" s="106">
        <v>0.42859999999999998</v>
      </c>
      <c r="D131" s="106">
        <v>0.1416</v>
      </c>
      <c r="E131" s="106">
        <v>0.161</v>
      </c>
      <c r="F131" s="106">
        <v>0.2407</v>
      </c>
      <c r="G131" s="106">
        <v>0.13900000000000001</v>
      </c>
      <c r="H131" s="106">
        <v>0.24679999999999999</v>
      </c>
      <c r="I131" s="106">
        <v>0.14499999999999999</v>
      </c>
      <c r="K131" t="s">
        <v>1663</v>
      </c>
      <c r="L131" s="106">
        <f t="shared" si="22"/>
        <v>1.7814666666666668</v>
      </c>
      <c r="M131" s="106">
        <f t="shared" si="22"/>
        <v>0.34976666666666667</v>
      </c>
      <c r="N131" s="106">
        <f t="shared" si="22"/>
        <v>6.2766666666666679E-2</v>
      </c>
      <c r="O131" s="106">
        <f t="shared" si="22"/>
        <v>8.216666666666668E-2</v>
      </c>
      <c r="P131" s="106">
        <f t="shared" si="22"/>
        <v>0.16186666666666666</v>
      </c>
      <c r="Q131" s="106">
        <f t="shared" si="22"/>
        <v>6.0166666666666688E-2</v>
      </c>
      <c r="R131" s="106">
        <f t="shared" si="22"/>
        <v>0.16796666666666665</v>
      </c>
      <c r="S131" s="106">
        <f t="shared" si="22"/>
        <v>6.6166666666666665E-2</v>
      </c>
      <c r="U131" s="62" t="s">
        <v>1663</v>
      </c>
      <c r="V131" s="6">
        <f t="shared" si="24"/>
        <v>100</v>
      </c>
      <c r="W131" s="107">
        <f t="shared" si="23"/>
        <v>19.633635206945588</v>
      </c>
      <c r="X131" s="107">
        <f t="shared" si="23"/>
        <v>3.5233141231943725</v>
      </c>
      <c r="Y131" s="107">
        <f t="shared" si="23"/>
        <v>4.6123044682284267</v>
      </c>
      <c r="Z131" s="107">
        <f t="shared" si="23"/>
        <v>9.0861462465384317</v>
      </c>
      <c r="AA131" s="107">
        <f t="shared" si="23"/>
        <v>3.3773669635506334</v>
      </c>
      <c r="AB131" s="107">
        <f t="shared" si="23"/>
        <v>9.4285607364718196</v>
      </c>
      <c r="AC131" s="107">
        <f t="shared" si="23"/>
        <v>3.7141681011900305</v>
      </c>
    </row>
    <row r="132" spans="1:29" x14ac:dyDescent="0.25">
      <c r="A132" t="s">
        <v>1664</v>
      </c>
      <c r="B132" s="106">
        <v>7.7899999999999997E-2</v>
      </c>
      <c r="C132" s="106">
        <v>7.8799999999999995E-2</v>
      </c>
      <c r="D132" s="106">
        <v>7.9799999999999996E-2</v>
      </c>
      <c r="E132" s="106">
        <v>3.5863999999999998</v>
      </c>
      <c r="F132" s="106">
        <v>2.5154000000000001</v>
      </c>
      <c r="G132" s="106">
        <f>AVERAGE(B132:D132)</f>
        <v>7.8833333333333325E-2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A135" s="7" t="str">
        <f>A49</f>
        <v>MW 1139-03</v>
      </c>
      <c r="B135" s="6"/>
      <c r="C135" s="6"/>
      <c r="D135" s="6"/>
      <c r="E135" s="6"/>
      <c r="F135" s="6"/>
      <c r="G135" s="6"/>
      <c r="H135" s="6"/>
      <c r="I135" s="6"/>
      <c r="K135" t="s">
        <v>1788</v>
      </c>
      <c r="L135" s="6"/>
      <c r="M135" s="6"/>
      <c r="N135" s="6"/>
      <c r="O135" s="6"/>
      <c r="P135" s="6"/>
      <c r="Q135" s="6"/>
      <c r="R135" s="6"/>
      <c r="S135" s="6"/>
      <c r="U135" t="s">
        <v>1791</v>
      </c>
    </row>
    <row r="136" spans="1:29" x14ac:dyDescent="0.25">
      <c r="A136" t="s">
        <v>1789</v>
      </c>
      <c r="B136" s="6"/>
      <c r="C136" s="6"/>
      <c r="D136" s="6"/>
      <c r="E136" s="6"/>
      <c r="F136" s="6"/>
      <c r="G136" s="6"/>
      <c r="H136" s="6"/>
      <c r="I136" s="6"/>
      <c r="L136" s="6"/>
      <c r="M136" s="6"/>
      <c r="N136" s="6"/>
      <c r="O136" s="6"/>
      <c r="P136" s="6"/>
      <c r="Q136" s="6"/>
      <c r="R136" s="6"/>
      <c r="S136" s="6"/>
    </row>
    <row r="137" spans="1:29" x14ac:dyDescent="0.25">
      <c r="B137" s="6">
        <v>1</v>
      </c>
      <c r="C137" s="6">
        <v>2</v>
      </c>
      <c r="D137" s="6">
        <v>3</v>
      </c>
      <c r="E137" s="6">
        <v>4</v>
      </c>
      <c r="F137" s="6">
        <v>5</v>
      </c>
      <c r="G137" s="6">
        <v>6</v>
      </c>
      <c r="H137" s="6">
        <v>7</v>
      </c>
      <c r="I137" s="6">
        <v>8</v>
      </c>
      <c r="L137" s="6">
        <v>1</v>
      </c>
      <c r="M137" s="6">
        <v>2</v>
      </c>
      <c r="N137" s="6">
        <v>3</v>
      </c>
      <c r="O137" s="6">
        <v>4</v>
      </c>
      <c r="P137" s="6">
        <v>5</v>
      </c>
      <c r="Q137" s="6">
        <v>6</v>
      </c>
      <c r="R137" s="6">
        <v>7</v>
      </c>
      <c r="S137" s="6">
        <v>8</v>
      </c>
      <c r="V137" s="6">
        <v>1</v>
      </c>
      <c r="W137" s="6">
        <v>2</v>
      </c>
      <c r="X137" s="6">
        <v>3</v>
      </c>
      <c r="Y137" s="6">
        <v>4</v>
      </c>
      <c r="Z137" s="6">
        <v>5</v>
      </c>
      <c r="AA137" s="6">
        <v>6</v>
      </c>
      <c r="AB137" s="6">
        <v>7</v>
      </c>
      <c r="AC137" s="6">
        <v>8</v>
      </c>
    </row>
    <row r="138" spans="1:29" x14ac:dyDescent="0.25">
      <c r="A138" t="s">
        <v>1658</v>
      </c>
      <c r="B138" s="106">
        <v>0.77239999999999998</v>
      </c>
      <c r="C138" s="106">
        <v>0.1638</v>
      </c>
      <c r="D138" s="106">
        <v>0.20799999999999999</v>
      </c>
      <c r="E138" s="106">
        <v>0.16020000000000001</v>
      </c>
      <c r="F138" s="106">
        <v>0.1656</v>
      </c>
      <c r="G138" s="106">
        <v>0.16739999999999999</v>
      </c>
      <c r="H138" s="106">
        <v>0.16980000000000001</v>
      </c>
      <c r="I138" s="106">
        <v>0.1673</v>
      </c>
      <c r="K138" t="s">
        <v>1658</v>
      </c>
      <c r="L138" s="106">
        <f t="shared" ref="L138:S143" si="25">B138-$G$144</f>
        <v>0.69206666666666661</v>
      </c>
      <c r="M138" s="106">
        <f t="shared" si="25"/>
        <v>8.3466666666666675E-2</v>
      </c>
      <c r="N138" s="106">
        <f t="shared" si="25"/>
        <v>0.12766666666666665</v>
      </c>
      <c r="O138" s="106">
        <f t="shared" si="25"/>
        <v>7.9866666666666683E-2</v>
      </c>
      <c r="P138" s="106">
        <f t="shared" si="25"/>
        <v>8.5266666666666671E-2</v>
      </c>
      <c r="Q138" s="106">
        <f t="shared" si="25"/>
        <v>8.7066666666666667E-2</v>
      </c>
      <c r="R138" s="106">
        <f t="shared" si="25"/>
        <v>8.946666666666668E-2</v>
      </c>
      <c r="S138" s="106">
        <f t="shared" si="25"/>
        <v>8.6966666666666678E-2</v>
      </c>
      <c r="U138" s="62" t="s">
        <v>1658</v>
      </c>
      <c r="V138" s="107">
        <f>L138/$L$143*100</f>
        <v>38.696089760316099</v>
      </c>
      <c r="W138" s="107">
        <f t="shared" ref="W138:AC143" si="26">M138/$L$143*100</f>
        <v>4.6669400231110458</v>
      </c>
      <c r="X138" s="107">
        <f t="shared" si="26"/>
        <v>7.1383307861482823</v>
      </c>
      <c r="Y138" s="107">
        <f t="shared" si="26"/>
        <v>4.465650277705298</v>
      </c>
      <c r="Z138" s="107">
        <f t="shared" si="26"/>
        <v>4.7675848958139193</v>
      </c>
      <c r="AA138" s="107">
        <f t="shared" si="26"/>
        <v>4.8682297685167928</v>
      </c>
      <c r="AB138" s="107">
        <f t="shared" si="26"/>
        <v>5.0024229321206253</v>
      </c>
      <c r="AC138" s="107">
        <f t="shared" si="26"/>
        <v>4.8626383866999667</v>
      </c>
    </row>
    <row r="139" spans="1:29" x14ac:dyDescent="0.25">
      <c r="A139" t="s">
        <v>1659</v>
      </c>
      <c r="B139" s="106">
        <v>0.223</v>
      </c>
      <c r="C139" s="106">
        <v>0.23080000000000001</v>
      </c>
      <c r="D139" s="106">
        <v>0.1978</v>
      </c>
      <c r="E139" s="106">
        <v>0.18970000000000001</v>
      </c>
      <c r="F139" s="106">
        <v>0.1915</v>
      </c>
      <c r="G139" s="106">
        <v>0.1885</v>
      </c>
      <c r="H139" s="106">
        <v>0.1696</v>
      </c>
      <c r="I139" s="106">
        <v>0.16300000000000001</v>
      </c>
      <c r="K139" t="s">
        <v>1659</v>
      </c>
      <c r="L139" s="106">
        <f t="shared" si="25"/>
        <v>0.14266666666666666</v>
      </c>
      <c r="M139" s="106">
        <f t="shared" si="25"/>
        <v>0.15046666666666669</v>
      </c>
      <c r="N139" s="106">
        <f t="shared" si="25"/>
        <v>0.11746666666666668</v>
      </c>
      <c r="O139" s="106">
        <f t="shared" si="25"/>
        <v>0.10936666666666668</v>
      </c>
      <c r="P139" s="106">
        <f t="shared" si="25"/>
        <v>0.11116666666666668</v>
      </c>
      <c r="Q139" s="106">
        <f t="shared" si="25"/>
        <v>0.10816666666666667</v>
      </c>
      <c r="R139" s="106">
        <f t="shared" si="25"/>
        <v>8.9266666666666675E-2</v>
      </c>
      <c r="S139" s="106">
        <f t="shared" si="25"/>
        <v>8.266666666666668E-2</v>
      </c>
      <c r="U139" s="62" t="s">
        <v>1659</v>
      </c>
      <c r="V139" s="107">
        <f t="shared" ref="V139:V143" si="27">L139/$L$143*100</f>
        <v>7.9770380586722327</v>
      </c>
      <c r="W139" s="107">
        <f t="shared" si="26"/>
        <v>8.4131658403846892</v>
      </c>
      <c r="X139" s="107">
        <f t="shared" si="26"/>
        <v>6.5680098408319978</v>
      </c>
      <c r="Y139" s="107">
        <f t="shared" si="26"/>
        <v>6.1151079136690658</v>
      </c>
      <c r="Z139" s="107">
        <f t="shared" si="26"/>
        <v>6.2157527863719393</v>
      </c>
      <c r="AA139" s="107">
        <f t="shared" si="26"/>
        <v>6.0480113318671496</v>
      </c>
      <c r="AB139" s="107">
        <f t="shared" si="26"/>
        <v>4.9912401684869723</v>
      </c>
      <c r="AC139" s="107">
        <f t="shared" si="26"/>
        <v>4.6222089685764347</v>
      </c>
    </row>
    <row r="140" spans="1:29" x14ac:dyDescent="0.25">
      <c r="A140" t="s">
        <v>1660</v>
      </c>
      <c r="B140" s="106">
        <v>0.157</v>
      </c>
      <c r="C140" s="106">
        <v>0.15840000000000001</v>
      </c>
      <c r="D140" s="106">
        <v>0.14660000000000001</v>
      </c>
      <c r="E140" s="106">
        <v>0.15459999999999999</v>
      </c>
      <c r="F140" s="106">
        <v>0.15429999999999999</v>
      </c>
      <c r="G140" s="106">
        <v>0.15559999999999999</v>
      </c>
      <c r="H140" s="106">
        <v>0.1603</v>
      </c>
      <c r="I140" s="106">
        <v>0.1547</v>
      </c>
      <c r="K140" t="s">
        <v>1660</v>
      </c>
      <c r="L140" s="106">
        <f t="shared" si="25"/>
        <v>7.6666666666666675E-2</v>
      </c>
      <c r="M140" s="106">
        <f t="shared" si="25"/>
        <v>7.8066666666666687E-2</v>
      </c>
      <c r="N140" s="106">
        <f t="shared" si="25"/>
        <v>6.6266666666666682E-2</v>
      </c>
      <c r="O140" s="106">
        <f t="shared" si="25"/>
        <v>7.4266666666666661E-2</v>
      </c>
      <c r="P140" s="106">
        <f t="shared" si="25"/>
        <v>7.3966666666666667E-2</v>
      </c>
      <c r="Q140" s="106">
        <f t="shared" si="25"/>
        <v>7.5266666666666662E-2</v>
      </c>
      <c r="R140" s="106">
        <f t="shared" si="25"/>
        <v>7.9966666666666672E-2</v>
      </c>
      <c r="S140" s="106">
        <f t="shared" si="25"/>
        <v>7.4366666666666678E-2</v>
      </c>
      <c r="U140" s="62" t="s">
        <v>1660</v>
      </c>
      <c r="V140" s="107">
        <f t="shared" si="27"/>
        <v>4.2867260595668544</v>
      </c>
      <c r="W140" s="107">
        <f t="shared" si="26"/>
        <v>4.3650054050024245</v>
      </c>
      <c r="X140" s="107">
        <f t="shared" si="26"/>
        <v>3.7052223506169164</v>
      </c>
      <c r="Y140" s="107">
        <f t="shared" si="26"/>
        <v>4.1525328959630219</v>
      </c>
      <c r="Z140" s="107">
        <f t="shared" si="26"/>
        <v>4.1357587505125437</v>
      </c>
      <c r="AA140" s="107">
        <f t="shared" si="26"/>
        <v>4.208446714131286</v>
      </c>
      <c r="AB140" s="107">
        <f t="shared" si="26"/>
        <v>4.471241659522124</v>
      </c>
      <c r="AC140" s="107">
        <f t="shared" si="26"/>
        <v>4.1581242777798497</v>
      </c>
    </row>
    <row r="141" spans="1:29" x14ac:dyDescent="0.25">
      <c r="A141" t="s">
        <v>1661</v>
      </c>
      <c r="B141" s="106">
        <v>0.15959999999999999</v>
      </c>
      <c r="C141" s="106">
        <v>0.14910000000000001</v>
      </c>
      <c r="D141" s="106">
        <v>0.14560000000000001</v>
      </c>
      <c r="E141" s="106">
        <v>0.1517</v>
      </c>
      <c r="F141" s="106">
        <v>0.151</v>
      </c>
      <c r="G141" s="106">
        <v>0.14860000000000001</v>
      </c>
      <c r="H141" s="106">
        <v>0.1595</v>
      </c>
      <c r="I141" s="106">
        <v>0.15559999999999999</v>
      </c>
      <c r="K141" t="s">
        <v>1661</v>
      </c>
      <c r="L141" s="106">
        <f t="shared" si="25"/>
        <v>7.9266666666666666E-2</v>
      </c>
      <c r="M141" s="106">
        <f t="shared" si="25"/>
        <v>6.8766666666666684E-2</v>
      </c>
      <c r="N141" s="106">
        <f t="shared" si="25"/>
        <v>6.5266666666666681E-2</v>
      </c>
      <c r="O141" s="106">
        <f t="shared" si="25"/>
        <v>7.1366666666666675E-2</v>
      </c>
      <c r="P141" s="106">
        <f t="shared" si="25"/>
        <v>7.0666666666666669E-2</v>
      </c>
      <c r="Q141" s="106">
        <f t="shared" si="25"/>
        <v>6.8266666666666684E-2</v>
      </c>
      <c r="R141" s="106">
        <f t="shared" si="25"/>
        <v>7.9166666666666677E-2</v>
      </c>
      <c r="S141" s="106">
        <f t="shared" si="25"/>
        <v>7.5266666666666662E-2</v>
      </c>
      <c r="U141" s="62" t="s">
        <v>1661</v>
      </c>
      <c r="V141" s="107">
        <f t="shared" si="27"/>
        <v>4.432101986804339</v>
      </c>
      <c r="W141" s="107">
        <f t="shared" si="26"/>
        <v>3.845006896037575</v>
      </c>
      <c r="X141" s="107">
        <f t="shared" si="26"/>
        <v>3.6493085324486536</v>
      </c>
      <c r="Y141" s="107">
        <f t="shared" si="26"/>
        <v>3.9903828232750591</v>
      </c>
      <c r="Z141" s="107">
        <f t="shared" si="26"/>
        <v>3.9512431505572745</v>
      </c>
      <c r="AA141" s="107">
        <f t="shared" si="26"/>
        <v>3.8170499869534433</v>
      </c>
      <c r="AB141" s="107">
        <f t="shared" si="26"/>
        <v>4.4265106049875129</v>
      </c>
      <c r="AC141" s="107">
        <f t="shared" si="26"/>
        <v>4.208446714131286</v>
      </c>
    </row>
    <row r="142" spans="1:29" x14ac:dyDescent="0.25">
      <c r="A142" t="s">
        <v>1662</v>
      </c>
      <c r="B142" s="106">
        <v>0.16789999999999999</v>
      </c>
      <c r="C142" s="106">
        <v>0.16500000000000001</v>
      </c>
      <c r="D142" s="106">
        <v>0.1467</v>
      </c>
      <c r="E142" s="106">
        <v>0.1661</v>
      </c>
      <c r="F142" s="106">
        <v>0.1502</v>
      </c>
      <c r="G142" s="106">
        <v>0.15609999999999999</v>
      </c>
      <c r="H142" s="106">
        <v>0.15490000000000001</v>
      </c>
      <c r="I142" s="106">
        <v>0.15</v>
      </c>
      <c r="K142" t="s">
        <v>1662</v>
      </c>
      <c r="L142" s="106">
        <f t="shared" si="25"/>
        <v>8.7566666666666668E-2</v>
      </c>
      <c r="M142" s="106">
        <f t="shared" si="25"/>
        <v>8.4666666666666682E-2</v>
      </c>
      <c r="N142" s="106">
        <f t="shared" si="25"/>
        <v>6.6366666666666671E-2</v>
      </c>
      <c r="O142" s="106">
        <f t="shared" si="25"/>
        <v>8.5766666666666672E-2</v>
      </c>
      <c r="P142" s="106">
        <f t="shared" si="25"/>
        <v>6.9866666666666674E-2</v>
      </c>
      <c r="Q142" s="106">
        <f t="shared" si="25"/>
        <v>7.5766666666666663E-2</v>
      </c>
      <c r="R142" s="106">
        <f t="shared" si="25"/>
        <v>7.4566666666666684E-2</v>
      </c>
      <c r="S142" s="106">
        <f t="shared" si="25"/>
        <v>6.9666666666666668E-2</v>
      </c>
      <c r="U142" s="62" t="s">
        <v>1662</v>
      </c>
      <c r="V142" s="107">
        <f t="shared" si="27"/>
        <v>4.896186677600924</v>
      </c>
      <c r="W142" s="107">
        <f t="shared" si="26"/>
        <v>4.7340366049129621</v>
      </c>
      <c r="X142" s="107">
        <f t="shared" si="26"/>
        <v>3.7108137324337425</v>
      </c>
      <c r="Y142" s="107">
        <f t="shared" si="26"/>
        <v>4.7955418048980505</v>
      </c>
      <c r="Z142" s="107">
        <f t="shared" si="26"/>
        <v>3.9065120960226642</v>
      </c>
      <c r="AA142" s="107">
        <f t="shared" si="26"/>
        <v>4.2364036232154172</v>
      </c>
      <c r="AB142" s="107">
        <f t="shared" si="26"/>
        <v>4.1693070414135027</v>
      </c>
      <c r="AC142" s="107">
        <f t="shared" si="26"/>
        <v>3.8953293323890108</v>
      </c>
    </row>
    <row r="143" spans="1:29" x14ac:dyDescent="0.25">
      <c r="A143" t="s">
        <v>1663</v>
      </c>
      <c r="B143" s="106">
        <v>1.8688</v>
      </c>
      <c r="C143" s="106">
        <v>0.25979999999999998</v>
      </c>
      <c r="D143" s="106">
        <v>0.15049999999999999</v>
      </c>
      <c r="E143" s="106">
        <v>0.153</v>
      </c>
      <c r="F143" s="106">
        <v>0.14249999999999999</v>
      </c>
      <c r="G143" s="106">
        <v>0.1467</v>
      </c>
      <c r="H143" s="106">
        <v>0.1469</v>
      </c>
      <c r="I143" s="106">
        <v>0.1605</v>
      </c>
      <c r="K143" t="s">
        <v>1663</v>
      </c>
      <c r="L143" s="106">
        <f t="shared" si="25"/>
        <v>1.7884666666666666</v>
      </c>
      <c r="M143" s="106">
        <f t="shared" si="25"/>
        <v>0.17946666666666666</v>
      </c>
      <c r="N143" s="106">
        <f t="shared" si="25"/>
        <v>7.0166666666666669E-2</v>
      </c>
      <c r="O143" s="106">
        <f t="shared" si="25"/>
        <v>7.2666666666666671E-2</v>
      </c>
      <c r="P143" s="106">
        <f t="shared" si="25"/>
        <v>6.2166666666666662E-2</v>
      </c>
      <c r="Q143" s="106">
        <f t="shared" si="25"/>
        <v>6.6366666666666671E-2</v>
      </c>
      <c r="R143" s="106">
        <f t="shared" si="25"/>
        <v>6.6566666666666677E-2</v>
      </c>
      <c r="S143" s="106">
        <f t="shared" si="25"/>
        <v>8.0166666666666678E-2</v>
      </c>
      <c r="U143" s="62" t="s">
        <v>1663</v>
      </c>
      <c r="V143" s="6">
        <f t="shared" si="27"/>
        <v>100</v>
      </c>
      <c r="W143" s="107">
        <f t="shared" si="26"/>
        <v>10.034666567264324</v>
      </c>
      <c r="X143" s="107">
        <f t="shared" si="26"/>
        <v>3.9232862414731429</v>
      </c>
      <c r="Y143" s="107">
        <f t="shared" si="26"/>
        <v>4.0630707868938014</v>
      </c>
      <c r="Z143" s="107">
        <f t="shared" si="26"/>
        <v>3.4759756961270356</v>
      </c>
      <c r="AA143" s="107">
        <f t="shared" si="26"/>
        <v>3.7108137324337425</v>
      </c>
      <c r="AB143" s="107">
        <f t="shared" si="26"/>
        <v>3.721996496067395</v>
      </c>
      <c r="AC143" s="107">
        <f t="shared" si="26"/>
        <v>4.4824244231557762</v>
      </c>
    </row>
    <row r="144" spans="1:29" x14ac:dyDescent="0.25">
      <c r="A144" t="s">
        <v>1664</v>
      </c>
      <c r="B144" s="106">
        <v>8.0299999999999996E-2</v>
      </c>
      <c r="C144" s="106">
        <v>7.9299999999999995E-2</v>
      </c>
      <c r="D144" s="106">
        <v>8.14E-2</v>
      </c>
      <c r="E144" s="106">
        <v>3.395</v>
      </c>
      <c r="F144" s="106">
        <v>2.4554</v>
      </c>
      <c r="G144" s="106">
        <f>AVERAGE(B144:D144)</f>
        <v>8.0333333333333326E-2</v>
      </c>
      <c r="H144" s="106"/>
      <c r="I144" s="106"/>
      <c r="L144" s="6"/>
      <c r="M144" s="6"/>
      <c r="N144" s="6"/>
      <c r="O144" s="6"/>
      <c r="P144" s="6"/>
      <c r="Q144" s="6"/>
      <c r="R144" s="6"/>
      <c r="S144" s="6"/>
    </row>
    <row r="145" spans="1:29" x14ac:dyDescent="0.25">
      <c r="A145" t="s">
        <v>1665</v>
      </c>
      <c r="B145" s="6"/>
      <c r="C145" s="6"/>
      <c r="D145" s="6"/>
      <c r="E145" s="6"/>
      <c r="F145" s="6"/>
      <c r="G145" s="6"/>
      <c r="H145" s="6"/>
      <c r="I145" s="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A147" s="7" t="str">
        <f>A67</f>
        <v>MW 1139-04</v>
      </c>
      <c r="B147" s="6"/>
      <c r="C147" s="6"/>
      <c r="D147" s="6"/>
      <c r="E147" s="6"/>
      <c r="F147" s="6"/>
      <c r="G147" s="6"/>
      <c r="H147" s="6"/>
      <c r="I147" s="6"/>
      <c r="K147" t="s">
        <v>1788</v>
      </c>
      <c r="L147" s="6"/>
      <c r="M147" s="6"/>
      <c r="N147" s="6"/>
      <c r="O147" s="6"/>
      <c r="P147" s="6"/>
      <c r="Q147" s="6"/>
      <c r="R147" s="6"/>
      <c r="S147" s="6"/>
      <c r="U147" t="s">
        <v>1791</v>
      </c>
    </row>
    <row r="148" spans="1:29" x14ac:dyDescent="0.25">
      <c r="A148" t="s">
        <v>1789</v>
      </c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B149" s="6">
        <v>1</v>
      </c>
      <c r="C149" s="6">
        <v>2</v>
      </c>
      <c r="D149" s="6">
        <v>3</v>
      </c>
      <c r="E149" s="6">
        <v>4</v>
      </c>
      <c r="F149" s="6">
        <v>5</v>
      </c>
      <c r="G149" s="6">
        <v>6</v>
      </c>
      <c r="H149" s="6">
        <v>7</v>
      </c>
      <c r="I149" s="6">
        <v>8</v>
      </c>
      <c r="L149" s="6">
        <v>1</v>
      </c>
      <c r="M149" s="6">
        <v>2</v>
      </c>
      <c r="N149" s="6">
        <v>3</v>
      </c>
      <c r="O149" s="6">
        <v>4</v>
      </c>
      <c r="P149" s="6">
        <v>5</v>
      </c>
      <c r="Q149" s="6">
        <v>6</v>
      </c>
      <c r="R149" s="6">
        <v>7</v>
      </c>
      <c r="S149" s="6">
        <v>8</v>
      </c>
      <c r="V149" s="6">
        <v>1</v>
      </c>
      <c r="W149" s="6">
        <v>2</v>
      </c>
      <c r="X149" s="6">
        <v>3</v>
      </c>
      <c r="Y149" s="6">
        <v>4</v>
      </c>
      <c r="Z149" s="6">
        <v>5</v>
      </c>
      <c r="AA149" s="6">
        <v>6</v>
      </c>
      <c r="AB149" s="6">
        <v>7</v>
      </c>
      <c r="AC149" s="6">
        <v>8</v>
      </c>
    </row>
    <row r="150" spans="1:29" x14ac:dyDescent="0.25">
      <c r="A150" t="s">
        <v>1658</v>
      </c>
      <c r="B150" s="106">
        <v>0.18720000000000001</v>
      </c>
      <c r="C150" s="106">
        <v>0.1686</v>
      </c>
      <c r="D150" s="106">
        <v>0.24740000000000001</v>
      </c>
      <c r="E150" s="106">
        <v>0.17610000000000001</v>
      </c>
      <c r="F150" s="106">
        <v>0.19139999999999999</v>
      </c>
      <c r="G150" s="106">
        <v>0.2324</v>
      </c>
      <c r="H150" s="106">
        <v>0.18490000000000001</v>
      </c>
      <c r="I150" s="106">
        <v>0.18940000000000001</v>
      </c>
      <c r="K150" t="s">
        <v>1658</v>
      </c>
      <c r="L150" s="106">
        <f t="shared" ref="L150:S155" si="28">B150-$G$156</f>
        <v>0.10260000000000001</v>
      </c>
      <c r="M150" s="106">
        <f t="shared" si="28"/>
        <v>8.4000000000000005E-2</v>
      </c>
      <c r="N150" s="106">
        <f t="shared" si="28"/>
        <v>0.1628</v>
      </c>
      <c r="O150" s="106">
        <f t="shared" si="28"/>
        <v>9.1500000000000012E-2</v>
      </c>
      <c r="P150" s="106">
        <f t="shared" si="28"/>
        <v>0.10679999999999999</v>
      </c>
      <c r="Q150" s="106">
        <f t="shared" si="28"/>
        <v>0.14779999999999999</v>
      </c>
      <c r="R150" s="106">
        <f t="shared" si="28"/>
        <v>0.10030000000000001</v>
      </c>
      <c r="S150" s="106">
        <f t="shared" si="28"/>
        <v>0.10480000000000002</v>
      </c>
      <c r="U150" s="62" t="s">
        <v>1658</v>
      </c>
      <c r="V150" s="107">
        <f>L150/$L$155*100</f>
        <v>4.2563783447417558</v>
      </c>
      <c r="W150" s="107">
        <f t="shared" ref="W150:AC155" si="29">M150/$L$155*100</f>
        <v>3.4847542003733669</v>
      </c>
      <c r="X150" s="107">
        <f t="shared" si="29"/>
        <v>6.7537855216760008</v>
      </c>
      <c r="Y150" s="107">
        <f t="shared" si="29"/>
        <v>3.7958929682638463</v>
      </c>
      <c r="Z150" s="107">
        <f t="shared" si="29"/>
        <v>4.4306160547604234</v>
      </c>
      <c r="AA150" s="107">
        <f t="shared" si="29"/>
        <v>6.131507985895043</v>
      </c>
      <c r="AB150" s="107">
        <f t="shared" si="29"/>
        <v>4.1609624559220082</v>
      </c>
      <c r="AC150" s="107">
        <f t="shared" si="29"/>
        <v>4.3476457166562961</v>
      </c>
    </row>
    <row r="151" spans="1:29" x14ac:dyDescent="0.25">
      <c r="A151" t="s">
        <v>1659</v>
      </c>
      <c r="B151" s="106">
        <v>0.24329999999999999</v>
      </c>
      <c r="C151" s="106">
        <v>0.22320000000000001</v>
      </c>
      <c r="D151" s="106">
        <v>0.24030000000000001</v>
      </c>
      <c r="E151" s="106">
        <v>0.20569999999999999</v>
      </c>
      <c r="F151" s="106">
        <v>0.20599999999999999</v>
      </c>
      <c r="G151" s="106">
        <v>0.2087</v>
      </c>
      <c r="H151" s="106">
        <v>0.19789999999999999</v>
      </c>
      <c r="I151" s="106">
        <v>0.20230000000000001</v>
      </c>
      <c r="K151" t="s">
        <v>1659</v>
      </c>
      <c r="L151" s="106">
        <f t="shared" si="28"/>
        <v>0.15870000000000001</v>
      </c>
      <c r="M151" s="106">
        <f t="shared" si="28"/>
        <v>0.1386</v>
      </c>
      <c r="N151" s="106">
        <f t="shared" si="28"/>
        <v>0.15570000000000001</v>
      </c>
      <c r="O151" s="106">
        <f t="shared" si="28"/>
        <v>0.1211</v>
      </c>
      <c r="P151" s="106">
        <f t="shared" si="28"/>
        <v>0.12139999999999999</v>
      </c>
      <c r="Q151" s="106">
        <f t="shared" si="28"/>
        <v>0.1241</v>
      </c>
      <c r="R151" s="106">
        <f t="shared" si="28"/>
        <v>0.1133</v>
      </c>
      <c r="S151" s="106">
        <f t="shared" si="28"/>
        <v>0.11770000000000001</v>
      </c>
      <c r="U151" s="62" t="s">
        <v>1659</v>
      </c>
      <c r="V151" s="107">
        <f t="shared" ref="V151:AC155" si="30">L151/$L$155*100</f>
        <v>6.5836963285625396</v>
      </c>
      <c r="W151" s="107">
        <f t="shared" si="29"/>
        <v>5.7498444306160552</v>
      </c>
      <c r="X151" s="107">
        <f t="shared" si="29"/>
        <v>6.4592408214063477</v>
      </c>
      <c r="Y151" s="107">
        <f t="shared" si="29"/>
        <v>5.0238539722049369</v>
      </c>
      <c r="Z151" s="107">
        <f t="shared" si="29"/>
        <v>5.0362995229205554</v>
      </c>
      <c r="AA151" s="107">
        <f t="shared" si="29"/>
        <v>5.1483094793611288</v>
      </c>
      <c r="AB151" s="107">
        <f t="shared" si="29"/>
        <v>4.7002696535988386</v>
      </c>
      <c r="AC151" s="107">
        <f t="shared" si="29"/>
        <v>4.8828043974279201</v>
      </c>
    </row>
    <row r="152" spans="1:29" x14ac:dyDescent="0.25">
      <c r="A152" t="s">
        <v>1660</v>
      </c>
      <c r="B152" s="106">
        <v>0.19670000000000001</v>
      </c>
      <c r="C152" s="106">
        <v>0.18429999999999999</v>
      </c>
      <c r="D152" s="106">
        <v>0.17929999999999999</v>
      </c>
      <c r="E152" s="106">
        <v>0.17530000000000001</v>
      </c>
      <c r="F152" s="106">
        <v>0.1729</v>
      </c>
      <c r="G152" s="106">
        <v>0.17480000000000001</v>
      </c>
      <c r="H152" s="106">
        <v>0.17580000000000001</v>
      </c>
      <c r="I152" s="106">
        <v>0.1812</v>
      </c>
      <c r="K152" t="s">
        <v>1660</v>
      </c>
      <c r="L152" s="106">
        <f t="shared" si="28"/>
        <v>0.11210000000000002</v>
      </c>
      <c r="M152" s="106">
        <f t="shared" si="28"/>
        <v>9.9699999999999997E-2</v>
      </c>
      <c r="N152" s="106">
        <f t="shared" si="28"/>
        <v>9.4699999999999993E-2</v>
      </c>
      <c r="O152" s="106">
        <f t="shared" si="28"/>
        <v>9.0700000000000017E-2</v>
      </c>
      <c r="P152" s="106">
        <f t="shared" si="28"/>
        <v>8.8300000000000003E-2</v>
      </c>
      <c r="Q152" s="106">
        <f t="shared" si="28"/>
        <v>9.0200000000000016E-2</v>
      </c>
      <c r="R152" s="106">
        <f t="shared" si="28"/>
        <v>9.1200000000000017E-2</v>
      </c>
      <c r="S152" s="106">
        <f t="shared" si="28"/>
        <v>9.6600000000000005E-2</v>
      </c>
      <c r="U152" s="62" t="s">
        <v>1660</v>
      </c>
      <c r="V152" s="107">
        <f t="shared" si="30"/>
        <v>4.650487450736362</v>
      </c>
      <c r="W152" s="107">
        <f t="shared" si="30"/>
        <v>4.1360713544907695</v>
      </c>
      <c r="X152" s="107">
        <f t="shared" si="30"/>
        <v>3.9286455092304502</v>
      </c>
      <c r="Y152" s="107">
        <f t="shared" si="30"/>
        <v>3.7627048330221955</v>
      </c>
      <c r="Z152" s="107">
        <f t="shared" si="30"/>
        <v>3.6631404272972414</v>
      </c>
      <c r="AA152" s="107">
        <f t="shared" si="30"/>
        <v>3.7419622484961632</v>
      </c>
      <c r="AB152" s="107">
        <f t="shared" si="30"/>
        <v>3.7834474175482273</v>
      </c>
      <c r="AC152" s="107">
        <f t="shared" si="30"/>
        <v>4.007467330429372</v>
      </c>
    </row>
    <row r="153" spans="1:29" x14ac:dyDescent="0.25">
      <c r="A153" t="s">
        <v>1661</v>
      </c>
      <c r="B153" s="106">
        <v>0.1772</v>
      </c>
      <c r="C153" s="106">
        <v>0.1719</v>
      </c>
      <c r="D153" s="106">
        <v>0.17249999999999999</v>
      </c>
      <c r="E153" s="106">
        <v>0.1845</v>
      </c>
      <c r="F153" s="106">
        <v>0.19059999999999999</v>
      </c>
      <c r="G153" s="106">
        <v>0.17949999999999999</v>
      </c>
      <c r="H153" s="106">
        <v>0.17749999999999999</v>
      </c>
      <c r="I153" s="106">
        <v>0.17749999999999999</v>
      </c>
      <c r="K153" t="s">
        <v>1661</v>
      </c>
      <c r="L153" s="106">
        <f t="shared" si="28"/>
        <v>9.2600000000000002E-2</v>
      </c>
      <c r="M153" s="106">
        <f t="shared" si="28"/>
        <v>8.7300000000000003E-2</v>
      </c>
      <c r="N153" s="106">
        <f t="shared" si="28"/>
        <v>8.7899999999999992E-2</v>
      </c>
      <c r="O153" s="106">
        <f t="shared" si="28"/>
        <v>9.9900000000000003E-2</v>
      </c>
      <c r="P153" s="106">
        <f t="shared" si="28"/>
        <v>0.106</v>
      </c>
      <c r="Q153" s="106">
        <f t="shared" si="28"/>
        <v>9.4899999999999998E-2</v>
      </c>
      <c r="R153" s="106">
        <f t="shared" si="28"/>
        <v>9.2899999999999996E-2</v>
      </c>
      <c r="S153" s="106">
        <f t="shared" si="28"/>
        <v>9.2899999999999996E-2</v>
      </c>
      <c r="U153" s="62" t="s">
        <v>1661</v>
      </c>
      <c r="V153" s="107">
        <f t="shared" si="30"/>
        <v>3.8415266542211159</v>
      </c>
      <c r="W153" s="107">
        <f t="shared" si="30"/>
        <v>3.6216552582451773</v>
      </c>
      <c r="X153" s="107">
        <f t="shared" si="30"/>
        <v>3.6465463596764156</v>
      </c>
      <c r="Y153" s="107">
        <f t="shared" si="30"/>
        <v>4.1443683883011824</v>
      </c>
      <c r="Z153" s="107">
        <f t="shared" si="30"/>
        <v>4.3974279195187718</v>
      </c>
      <c r="AA153" s="107">
        <f t="shared" si="30"/>
        <v>3.9369425430408631</v>
      </c>
      <c r="AB153" s="107">
        <f t="shared" si="30"/>
        <v>3.8539722049367349</v>
      </c>
      <c r="AC153" s="107">
        <f t="shared" si="30"/>
        <v>3.8539722049367349</v>
      </c>
    </row>
    <row r="154" spans="1:29" x14ac:dyDescent="0.25">
      <c r="A154" t="s">
        <v>1662</v>
      </c>
      <c r="B154" s="106">
        <v>0.18479999999999999</v>
      </c>
      <c r="C154" s="106">
        <v>0.17979999999999999</v>
      </c>
      <c r="D154" s="106">
        <v>0.17799999999999999</v>
      </c>
      <c r="E154" s="106">
        <v>0.1757</v>
      </c>
      <c r="F154" s="106">
        <v>0.18870000000000001</v>
      </c>
      <c r="G154" s="106">
        <v>0.18190000000000001</v>
      </c>
      <c r="H154" s="106">
        <v>0.18440000000000001</v>
      </c>
      <c r="I154" s="106">
        <v>0.18820000000000001</v>
      </c>
      <c r="K154" t="s">
        <v>1662</v>
      </c>
      <c r="L154" s="106">
        <f t="shared" si="28"/>
        <v>0.1002</v>
      </c>
      <c r="M154" s="106">
        <f t="shared" si="28"/>
        <v>9.5199999999999993E-2</v>
      </c>
      <c r="N154" s="106">
        <f t="shared" si="28"/>
        <v>9.3399999999999997E-2</v>
      </c>
      <c r="O154" s="106">
        <f t="shared" si="28"/>
        <v>9.11E-2</v>
      </c>
      <c r="P154" s="106">
        <f t="shared" si="28"/>
        <v>0.10410000000000001</v>
      </c>
      <c r="Q154" s="106">
        <f t="shared" si="28"/>
        <v>9.7300000000000011E-2</v>
      </c>
      <c r="R154" s="106">
        <f t="shared" si="28"/>
        <v>9.9800000000000014E-2</v>
      </c>
      <c r="S154" s="106">
        <f t="shared" si="28"/>
        <v>0.10360000000000001</v>
      </c>
      <c r="U154" s="62" t="s">
        <v>1662</v>
      </c>
      <c r="V154" s="107">
        <f t="shared" si="30"/>
        <v>4.1568139390168017</v>
      </c>
      <c r="W154" s="107">
        <f t="shared" si="29"/>
        <v>3.949388093756482</v>
      </c>
      <c r="X154" s="107">
        <f t="shared" si="29"/>
        <v>3.8747147894627672</v>
      </c>
      <c r="Y154" s="107">
        <f t="shared" si="29"/>
        <v>3.7792989006430204</v>
      </c>
      <c r="Z154" s="107">
        <f t="shared" si="29"/>
        <v>4.3186060983198518</v>
      </c>
      <c r="AA154" s="107">
        <f t="shared" si="29"/>
        <v>4.0365069487658172</v>
      </c>
      <c r="AB154" s="107">
        <f t="shared" si="29"/>
        <v>4.1402198713959768</v>
      </c>
      <c r="AC154" s="107">
        <f t="shared" si="29"/>
        <v>4.2978635137938195</v>
      </c>
    </row>
    <row r="155" spans="1:29" x14ac:dyDescent="0.25">
      <c r="A155" t="s">
        <v>1663</v>
      </c>
      <c r="B155" s="106">
        <v>2.4950999999999999</v>
      </c>
      <c r="C155" s="106">
        <v>0.43380000000000002</v>
      </c>
      <c r="D155" s="106">
        <v>0.21110000000000001</v>
      </c>
      <c r="E155" s="106">
        <v>0.1762</v>
      </c>
      <c r="F155" s="106">
        <v>0.17380000000000001</v>
      </c>
      <c r="G155" s="106">
        <v>0.1636</v>
      </c>
      <c r="H155" s="106">
        <v>0.17780000000000001</v>
      </c>
      <c r="I155" s="106">
        <v>0.20910000000000001</v>
      </c>
      <c r="K155" t="s">
        <v>1663</v>
      </c>
      <c r="L155" s="106">
        <f t="shared" si="28"/>
        <v>2.4104999999999999</v>
      </c>
      <c r="M155" s="106">
        <f t="shared" si="28"/>
        <v>0.34920000000000001</v>
      </c>
      <c r="N155" s="106">
        <f t="shared" si="28"/>
        <v>0.1265</v>
      </c>
      <c r="O155" s="106">
        <f t="shared" si="28"/>
        <v>9.1600000000000001E-2</v>
      </c>
      <c r="P155" s="106">
        <f t="shared" si="28"/>
        <v>8.9200000000000015E-2</v>
      </c>
      <c r="Q155" s="106">
        <f t="shared" si="28"/>
        <v>7.9000000000000001E-2</v>
      </c>
      <c r="R155" s="106">
        <f t="shared" si="28"/>
        <v>9.3200000000000019E-2</v>
      </c>
      <c r="S155" s="106">
        <f t="shared" si="28"/>
        <v>0.12450000000000001</v>
      </c>
      <c r="U155" s="62" t="s">
        <v>1663</v>
      </c>
      <c r="V155" s="6">
        <f t="shared" si="30"/>
        <v>100</v>
      </c>
      <c r="W155" s="107">
        <f t="shared" si="29"/>
        <v>14.486621032980709</v>
      </c>
      <c r="X155" s="107">
        <f t="shared" si="29"/>
        <v>5.247873885086082</v>
      </c>
      <c r="Y155" s="107">
        <f t="shared" si="29"/>
        <v>3.8000414851690518</v>
      </c>
      <c r="Z155" s="107">
        <f t="shared" si="29"/>
        <v>3.7004770794441</v>
      </c>
      <c r="AA155" s="107">
        <f t="shared" si="29"/>
        <v>3.2773283551130477</v>
      </c>
      <c r="AB155" s="107">
        <f t="shared" si="29"/>
        <v>3.8664177556523551</v>
      </c>
      <c r="AC155" s="107">
        <f t="shared" si="29"/>
        <v>5.1649035469819546</v>
      </c>
    </row>
    <row r="156" spans="1:29" x14ac:dyDescent="0.25">
      <c r="A156" t="s">
        <v>1664</v>
      </c>
      <c r="B156" s="106">
        <v>8.4400000000000003E-2</v>
      </c>
      <c r="C156" s="106">
        <v>8.4099999999999994E-2</v>
      </c>
      <c r="D156" s="106">
        <v>8.5300000000000001E-2</v>
      </c>
      <c r="E156" s="106">
        <v>3.5575999999999999</v>
      </c>
      <c r="F156" s="106">
        <v>2.6718999999999999</v>
      </c>
      <c r="G156" s="106">
        <f>AVERAGE(B156:D156)</f>
        <v>8.4599999999999995E-2</v>
      </c>
      <c r="H156" s="106"/>
      <c r="I156" s="106"/>
    </row>
    <row r="157" spans="1:29" x14ac:dyDescent="0.25">
      <c r="A157" t="s">
        <v>1665</v>
      </c>
    </row>
    <row r="159" spans="1:29" x14ac:dyDescent="0.25">
      <c r="A159" s="37" t="s">
        <v>1792</v>
      </c>
      <c r="K159" t="s">
        <v>1775</v>
      </c>
    </row>
    <row r="160" spans="1:29" x14ac:dyDescent="0.25">
      <c r="B160" s="6">
        <v>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L160" s="6">
        <v>1</v>
      </c>
      <c r="M160" s="6">
        <v>2</v>
      </c>
      <c r="N160" s="6">
        <v>3</v>
      </c>
      <c r="O160" s="6">
        <v>4</v>
      </c>
      <c r="P160" s="6">
        <v>5</v>
      </c>
      <c r="Q160" s="6">
        <v>6</v>
      </c>
      <c r="R160" s="6">
        <v>7</v>
      </c>
      <c r="S160" s="6">
        <v>8</v>
      </c>
    </row>
    <row r="161" spans="1:19" x14ac:dyDescent="0.25">
      <c r="A161" t="s">
        <v>1658</v>
      </c>
      <c r="B161" s="107">
        <f t="shared" ref="B161:I166" si="31">AVERAGE(V150,V138,V126)</f>
        <v>15.493798526848737</v>
      </c>
      <c r="C161" s="107">
        <f t="shared" si="31"/>
        <v>3.8467626305410079</v>
      </c>
      <c r="D161" s="107">
        <f t="shared" si="31"/>
        <v>5.7714633632422787</v>
      </c>
      <c r="E161" s="107">
        <f t="shared" si="31"/>
        <v>3.8328588007233422</v>
      </c>
      <c r="F161" s="107">
        <f t="shared" si="31"/>
        <v>4.3621276576260213</v>
      </c>
      <c r="G161" s="107">
        <f t="shared" si="31"/>
        <v>5.0000622741984522</v>
      </c>
      <c r="H161" s="107">
        <f t="shared" si="31"/>
        <v>4.490856277465201</v>
      </c>
      <c r="I161" s="107">
        <f t="shared" si="31"/>
        <v>4.4017066064152637</v>
      </c>
      <c r="K161" t="s">
        <v>1658</v>
      </c>
      <c r="L161" s="106">
        <f t="shared" ref="L161:S166" si="32">STDEV(V150,V138,V126)/SQRT(3)</f>
        <v>11.603046080717652</v>
      </c>
      <c r="M161" s="106">
        <f t="shared" si="32"/>
        <v>0.41102713959549331</v>
      </c>
      <c r="N161" s="106">
        <f t="shared" si="32"/>
        <v>1.1798287350167054</v>
      </c>
      <c r="O161" s="106">
        <f t="shared" si="32"/>
        <v>0.35515248480548156</v>
      </c>
      <c r="P161" s="106">
        <f t="shared" si="32"/>
        <v>0.25616098381748703</v>
      </c>
      <c r="Q161" s="106">
        <f t="shared" si="32"/>
        <v>0.61870506836326455</v>
      </c>
      <c r="R161" s="106">
        <f t="shared" si="32"/>
        <v>0.25933742304146912</v>
      </c>
      <c r="S161" s="106">
        <f t="shared" si="32"/>
        <v>0.25196712994461579</v>
      </c>
    </row>
    <row r="162" spans="1:19" x14ac:dyDescent="0.25">
      <c r="A162" t="s">
        <v>1659</v>
      </c>
      <c r="B162" s="107">
        <f t="shared" si="31"/>
        <v>7.1506866289410427</v>
      </c>
      <c r="C162" s="107">
        <f t="shared" si="31"/>
        <v>7.1191522648215182</v>
      </c>
      <c r="D162" s="107">
        <f t="shared" si="31"/>
        <v>6.1998127909130192</v>
      </c>
      <c r="E162" s="107">
        <f t="shared" si="31"/>
        <v>5.4319205088731524</v>
      </c>
      <c r="F162" s="107">
        <f t="shared" si="31"/>
        <v>5.8756497992779231</v>
      </c>
      <c r="G162" s="107">
        <f t="shared" si="31"/>
        <v>5.4903336167158407</v>
      </c>
      <c r="H162" s="107">
        <f t="shared" si="31"/>
        <v>4.9737610142177111</v>
      </c>
      <c r="I162" s="107">
        <f t="shared" si="31"/>
        <v>5.1529696774987954</v>
      </c>
      <c r="K162" t="s">
        <v>1659</v>
      </c>
      <c r="L162" s="106">
        <f t="shared" si="32"/>
        <v>0.42261150038800194</v>
      </c>
      <c r="M162" s="106">
        <f t="shared" si="32"/>
        <v>0.76975583833909844</v>
      </c>
      <c r="N162" s="106">
        <f t="shared" si="32"/>
        <v>0.31537945719858412</v>
      </c>
      <c r="O162" s="106">
        <f t="shared" si="32"/>
        <v>0.34374283519793947</v>
      </c>
      <c r="P162" s="106">
        <f t="shared" si="32"/>
        <v>0.4221821850197453</v>
      </c>
      <c r="Q162" s="106">
        <f t="shared" si="32"/>
        <v>0.28121504527262065</v>
      </c>
      <c r="R162" s="106">
        <f t="shared" si="32"/>
        <v>0.15310415570624178</v>
      </c>
      <c r="S162" s="106">
        <f t="shared" si="32"/>
        <v>0.40746751374318479</v>
      </c>
    </row>
    <row r="163" spans="1:19" x14ac:dyDescent="0.25">
      <c r="A163" t="s">
        <v>1660</v>
      </c>
      <c r="B163" s="107">
        <f t="shared" si="31"/>
        <v>4.0244021084040931</v>
      </c>
      <c r="C163" s="107">
        <f t="shared" si="31"/>
        <v>3.9426411841326394</v>
      </c>
      <c r="D163" s="107">
        <f t="shared" si="31"/>
        <v>3.591824675683474</v>
      </c>
      <c r="E163" s="107">
        <f t="shared" si="31"/>
        <v>3.8764686100584158</v>
      </c>
      <c r="F163" s="107">
        <f t="shared" si="31"/>
        <v>3.7141953425321592</v>
      </c>
      <c r="G163" s="107">
        <f t="shared" si="31"/>
        <v>4.0584640408568555</v>
      </c>
      <c r="H163" s="107">
        <f t="shared" si="31"/>
        <v>4.0925305181432767</v>
      </c>
      <c r="I163" s="107">
        <f t="shared" si="31"/>
        <v>4.2143918737939634</v>
      </c>
      <c r="K163" t="s">
        <v>1660</v>
      </c>
      <c r="L163" s="106">
        <f t="shared" si="32"/>
        <v>0.4564478400294501</v>
      </c>
      <c r="M163" s="106">
        <f t="shared" si="32"/>
        <v>0.31490990726012119</v>
      </c>
      <c r="N163" s="106">
        <f t="shared" si="32"/>
        <v>0.23416661161443869</v>
      </c>
      <c r="O163" s="106">
        <f t="shared" si="32"/>
        <v>0.13874145144626857</v>
      </c>
      <c r="P163" s="106">
        <f t="shared" si="32"/>
        <v>0.23007203745573471</v>
      </c>
      <c r="Q163" s="106">
        <f t="shared" si="32"/>
        <v>0.15832287888538621</v>
      </c>
      <c r="R163" s="106">
        <f t="shared" si="32"/>
        <v>0.20157817166106595</v>
      </c>
      <c r="S163" s="106">
        <f t="shared" si="32"/>
        <v>0.13859648338407346</v>
      </c>
    </row>
    <row r="164" spans="1:19" x14ac:dyDescent="0.25">
      <c r="A164" t="s">
        <v>1661</v>
      </c>
      <c r="B164" s="107">
        <f t="shared" si="31"/>
        <v>3.9248297850146225</v>
      </c>
      <c r="C164" s="107">
        <f t="shared" si="31"/>
        <v>3.5435739102205885</v>
      </c>
      <c r="D164" s="107">
        <f t="shared" si="31"/>
        <v>3.5371583268139375</v>
      </c>
      <c r="E164" s="107">
        <f t="shared" si="31"/>
        <v>4.0357111727632704</v>
      </c>
      <c r="F164" s="107">
        <f t="shared" si="31"/>
        <v>4.2960006528275345</v>
      </c>
      <c r="G164" s="107">
        <f t="shared" si="31"/>
        <v>4.0865477682123084</v>
      </c>
      <c r="H164" s="107">
        <f t="shared" si="31"/>
        <v>4.0318970841353661</v>
      </c>
      <c r="I164" s="107">
        <f t="shared" si="31"/>
        <v>4.0770895186904133</v>
      </c>
      <c r="K164" t="s">
        <v>1661</v>
      </c>
      <c r="L164" s="106">
        <f t="shared" si="32"/>
        <v>0.27203378205349693</v>
      </c>
      <c r="M164" s="106">
        <f t="shared" si="32"/>
        <v>0.20041193886555073</v>
      </c>
      <c r="N164" s="106">
        <f t="shared" si="32"/>
        <v>0.11077198914427165</v>
      </c>
      <c r="O164" s="106">
        <f t="shared" si="32"/>
        <v>5.4576544154240382E-2</v>
      </c>
      <c r="P164" s="106">
        <f t="shared" si="32"/>
        <v>0.17717920746475219</v>
      </c>
      <c r="Q164" s="106">
        <f t="shared" si="32"/>
        <v>0.21239040605332324</v>
      </c>
      <c r="R164" s="106">
        <f t="shared" si="32"/>
        <v>0.19762382654040006</v>
      </c>
      <c r="S164" s="106">
        <f t="shared" si="32"/>
        <v>0.11214274222579683</v>
      </c>
    </row>
    <row r="165" spans="1:19" x14ac:dyDescent="0.25">
      <c r="A165" t="s">
        <v>1662</v>
      </c>
      <c r="B165" s="107">
        <f t="shared" si="31"/>
        <v>4.2538517885045897</v>
      </c>
      <c r="C165" s="107">
        <f t="shared" si="31"/>
        <v>3.9921971259367428</v>
      </c>
      <c r="D165" s="107">
        <f t="shared" si="31"/>
        <v>3.8470235905760362</v>
      </c>
      <c r="E165" s="107">
        <f t="shared" si="31"/>
        <v>4.2067321973588365</v>
      </c>
      <c r="F165" s="107">
        <f t="shared" si="31"/>
        <v>3.9610509241975489</v>
      </c>
      <c r="G165" s="107">
        <f t="shared" si="31"/>
        <v>4.2164847479540271</v>
      </c>
      <c r="H165" s="107">
        <f t="shared" si="31"/>
        <v>4.1239076187422965</v>
      </c>
      <c r="I165" s="107">
        <f t="shared" si="31"/>
        <v>4.2423034607651324</v>
      </c>
      <c r="K165" t="s">
        <v>1662</v>
      </c>
      <c r="L165" s="106">
        <f t="shared" si="32"/>
        <v>0.34625600244844229</v>
      </c>
      <c r="M165" s="106">
        <f t="shared" si="32"/>
        <v>0.41649369570092154</v>
      </c>
      <c r="N165" s="106">
        <f t="shared" si="32"/>
        <v>7.1991003323972472E-2</v>
      </c>
      <c r="O165" s="106">
        <f t="shared" si="32"/>
        <v>0.30425819374527086</v>
      </c>
      <c r="P165" s="106">
        <f t="shared" si="32"/>
        <v>0.19263051516294322</v>
      </c>
      <c r="Q165" s="106">
        <f t="shared" si="32"/>
        <v>9.8664100969672111E-2</v>
      </c>
      <c r="R165" s="106">
        <f t="shared" si="32"/>
        <v>3.1977929985435929E-2</v>
      </c>
      <c r="S165" s="106">
        <f t="shared" si="32"/>
        <v>0.18636886746696707</v>
      </c>
    </row>
    <row r="166" spans="1:19" x14ac:dyDescent="0.25">
      <c r="A166" t="s">
        <v>1663</v>
      </c>
      <c r="B166" s="109">
        <f t="shared" si="31"/>
        <v>100</v>
      </c>
      <c r="C166" s="107">
        <f t="shared" si="31"/>
        <v>14.718307602396871</v>
      </c>
      <c r="D166" s="107">
        <f t="shared" si="31"/>
        <v>4.2314914165845332</v>
      </c>
      <c r="E166" s="107">
        <f t="shared" si="31"/>
        <v>4.1584722467637603</v>
      </c>
      <c r="F166" s="107">
        <f t="shared" si="31"/>
        <v>5.4208663407031894</v>
      </c>
      <c r="G166" s="107">
        <f t="shared" si="31"/>
        <v>3.455169683699141</v>
      </c>
      <c r="H166" s="107">
        <f t="shared" si="31"/>
        <v>5.6723249960638569</v>
      </c>
      <c r="I166" s="107">
        <f t="shared" si="31"/>
        <v>4.4538320237759201</v>
      </c>
      <c r="K166" t="s">
        <v>1663</v>
      </c>
      <c r="L166" s="6">
        <f t="shared" si="32"/>
        <v>0</v>
      </c>
      <c r="M166" s="106">
        <f t="shared" si="32"/>
        <v>2.7734039696272155</v>
      </c>
      <c r="N166" s="106">
        <f t="shared" si="32"/>
        <v>0.5211427877137178</v>
      </c>
      <c r="O166" s="106">
        <f t="shared" si="32"/>
        <v>0.23928286421521988</v>
      </c>
      <c r="P166" s="106">
        <f t="shared" si="32"/>
        <v>1.8337855026208782</v>
      </c>
      <c r="Q166" s="106">
        <f t="shared" si="32"/>
        <v>0.13104368296436697</v>
      </c>
      <c r="R166" s="106">
        <f t="shared" si="32"/>
        <v>1.8785805437611347</v>
      </c>
      <c r="S166" s="106">
        <f t="shared" si="32"/>
        <v>0.41903519239478226</v>
      </c>
    </row>
    <row r="169" spans="1:19" x14ac:dyDescent="0.25">
      <c r="A169" s="7" t="s">
        <v>1795</v>
      </c>
    </row>
    <row r="170" spans="1:19" x14ac:dyDescent="0.25">
      <c r="B170" s="6">
        <v>1</v>
      </c>
      <c r="C170" s="6">
        <v>2</v>
      </c>
      <c r="D170" s="6">
        <v>3</v>
      </c>
      <c r="E170" s="6">
        <v>4</v>
      </c>
      <c r="F170" s="6">
        <v>5</v>
      </c>
      <c r="G170" s="6">
        <v>6</v>
      </c>
      <c r="H170" s="6">
        <v>7</v>
      </c>
      <c r="I170" s="6">
        <v>8</v>
      </c>
      <c r="J170" s="6">
        <v>9</v>
      </c>
      <c r="K170" s="6">
        <v>10</v>
      </c>
      <c r="L170" s="6">
        <v>11</v>
      </c>
      <c r="M170" s="6">
        <v>12</v>
      </c>
    </row>
    <row r="171" spans="1:19" x14ac:dyDescent="0.25">
      <c r="A171" t="s">
        <v>1950</v>
      </c>
      <c r="C171" s="6">
        <v>40</v>
      </c>
      <c r="D171" s="6">
        <v>10</v>
      </c>
      <c r="E171" s="6">
        <v>3</v>
      </c>
      <c r="F171" s="6">
        <v>1</v>
      </c>
      <c r="G171" s="6">
        <v>0.3</v>
      </c>
      <c r="H171" s="6">
        <v>0.1</v>
      </c>
      <c r="I171" s="6">
        <v>0.03</v>
      </c>
    </row>
    <row r="172" spans="1:19" x14ac:dyDescent="0.25">
      <c r="A172" s="6" t="s">
        <v>1658</v>
      </c>
      <c r="B172" s="181" t="s">
        <v>1644</v>
      </c>
      <c r="C172" s="223" t="str">
        <f t="shared" ref="C172:C177" si="33">D23</f>
        <v>TX009746</v>
      </c>
      <c r="D172" s="224" t="s">
        <v>972</v>
      </c>
      <c r="E172" s="224" t="s">
        <v>972</v>
      </c>
      <c r="F172" s="224" t="s">
        <v>972</v>
      </c>
      <c r="G172" s="224" t="s">
        <v>972</v>
      </c>
      <c r="H172" s="224" t="s">
        <v>972</v>
      </c>
      <c r="I172" s="225" t="s">
        <v>972</v>
      </c>
      <c r="J172" s="181" t="s">
        <v>1807</v>
      </c>
      <c r="K172" s="181" t="s">
        <v>1807</v>
      </c>
      <c r="L172" s="181" t="s">
        <v>1807</v>
      </c>
      <c r="M172" s="181" t="s">
        <v>1807</v>
      </c>
    </row>
    <row r="173" spans="1:19" x14ac:dyDescent="0.25">
      <c r="A173" s="6" t="s">
        <v>1659</v>
      </c>
      <c r="B173" s="181" t="s">
        <v>1644</v>
      </c>
      <c r="C173" s="223" t="str">
        <f t="shared" si="33"/>
        <v>TX000953</v>
      </c>
      <c r="D173" s="224" t="s">
        <v>972</v>
      </c>
      <c r="E173" s="224" t="s">
        <v>972</v>
      </c>
      <c r="F173" s="224" t="s">
        <v>972</v>
      </c>
      <c r="G173" s="224" t="s">
        <v>972</v>
      </c>
      <c r="H173" s="224" t="s">
        <v>972</v>
      </c>
      <c r="I173" s="225" t="s">
        <v>972</v>
      </c>
      <c r="J173" s="181" t="s">
        <v>1807</v>
      </c>
      <c r="K173" s="181" t="s">
        <v>1807</v>
      </c>
      <c r="L173" s="181" t="s">
        <v>1807</v>
      </c>
      <c r="M173" s="181" t="s">
        <v>1807</v>
      </c>
    </row>
    <row r="174" spans="1:19" x14ac:dyDescent="0.25">
      <c r="A174" s="6" t="s">
        <v>1660</v>
      </c>
      <c r="B174" s="181" t="s">
        <v>1644</v>
      </c>
      <c r="C174" s="223" t="str">
        <f t="shared" si="33"/>
        <v>TX002814</v>
      </c>
      <c r="D174" s="224" t="s">
        <v>972</v>
      </c>
      <c r="E174" s="224" t="s">
        <v>972</v>
      </c>
      <c r="F174" s="224" t="s">
        <v>972</v>
      </c>
      <c r="G174" s="224" t="s">
        <v>972</v>
      </c>
      <c r="H174" s="224" t="s">
        <v>972</v>
      </c>
      <c r="I174" s="225" t="s">
        <v>972</v>
      </c>
      <c r="J174" s="181" t="s">
        <v>1807</v>
      </c>
      <c r="K174" s="181" t="s">
        <v>1807</v>
      </c>
      <c r="L174" s="181" t="s">
        <v>1807</v>
      </c>
      <c r="M174" s="181" t="s">
        <v>1807</v>
      </c>
    </row>
    <row r="175" spans="1:19" x14ac:dyDescent="0.25">
      <c r="A175" s="6" t="s">
        <v>1661</v>
      </c>
      <c r="B175" s="181" t="s">
        <v>1686</v>
      </c>
      <c r="C175" s="223" t="str">
        <f t="shared" si="33"/>
        <v>TX004202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81" t="s">
        <v>1807</v>
      </c>
      <c r="K175" s="181" t="s">
        <v>1807</v>
      </c>
      <c r="L175" s="181" t="s">
        <v>1807</v>
      </c>
      <c r="M175" s="181" t="s">
        <v>1807</v>
      </c>
    </row>
    <row r="176" spans="1:19" x14ac:dyDescent="0.25">
      <c r="A176" s="6" t="s">
        <v>1662</v>
      </c>
      <c r="B176" s="181" t="s">
        <v>1686</v>
      </c>
      <c r="C176" s="223" t="str">
        <f t="shared" si="33"/>
        <v>TX006204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81" t="s">
        <v>1807</v>
      </c>
      <c r="K176" s="181" t="s">
        <v>1807</v>
      </c>
      <c r="L176" s="181" t="s">
        <v>1807</v>
      </c>
      <c r="M176" s="181" t="s">
        <v>1807</v>
      </c>
    </row>
    <row r="177" spans="1:29" x14ac:dyDescent="0.25">
      <c r="A177" s="6" t="s">
        <v>1663</v>
      </c>
      <c r="B177" s="181" t="s">
        <v>1687</v>
      </c>
      <c r="C177" s="223" t="str">
        <f t="shared" si="33"/>
        <v>TX007182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81" t="s">
        <v>1807</v>
      </c>
      <c r="K177" s="181" t="s">
        <v>1807</v>
      </c>
      <c r="L177" s="181" t="s">
        <v>1807</v>
      </c>
      <c r="M177" s="181" t="s">
        <v>1807</v>
      </c>
    </row>
    <row r="178" spans="1:29" x14ac:dyDescent="0.25">
      <c r="A178" s="6" t="s">
        <v>1664</v>
      </c>
      <c r="B178" s="218" t="s">
        <v>1808</v>
      </c>
      <c r="C178" s="219"/>
      <c r="D178" s="220"/>
      <c r="E178" s="180" t="s">
        <v>1807</v>
      </c>
      <c r="F178" s="181" t="s">
        <v>1807</v>
      </c>
      <c r="G178" s="181" t="s">
        <v>1807</v>
      </c>
      <c r="H178" s="181" t="s">
        <v>1807</v>
      </c>
      <c r="I178" s="181" t="s">
        <v>1807</v>
      </c>
      <c r="J178" s="181" t="s">
        <v>1807</v>
      </c>
      <c r="K178" s="181" t="s">
        <v>1807</v>
      </c>
      <c r="L178" s="181" t="s">
        <v>1807</v>
      </c>
      <c r="M178" s="181" t="s">
        <v>1807</v>
      </c>
    </row>
    <row r="179" spans="1:29" x14ac:dyDescent="0.25">
      <c r="A179" s="6" t="s">
        <v>1665</v>
      </c>
      <c r="B179" s="181" t="s">
        <v>1807</v>
      </c>
      <c r="C179" s="181" t="s">
        <v>1807</v>
      </c>
      <c r="D179" s="181" t="s">
        <v>1807</v>
      </c>
      <c r="E179" s="181" t="s">
        <v>1807</v>
      </c>
      <c r="F179" s="181" t="s">
        <v>1807</v>
      </c>
      <c r="G179" s="181" t="s">
        <v>1807</v>
      </c>
      <c r="H179" s="181" t="s">
        <v>1807</v>
      </c>
      <c r="I179" s="181" t="s">
        <v>1807</v>
      </c>
      <c r="J179" s="181" t="s">
        <v>1807</v>
      </c>
      <c r="K179" s="181" t="s">
        <v>1807</v>
      </c>
      <c r="L179" s="181" t="s">
        <v>1807</v>
      </c>
      <c r="M179" s="181" t="s">
        <v>1807</v>
      </c>
    </row>
    <row r="183" spans="1:29" x14ac:dyDescent="0.25">
      <c r="A183" s="7" t="str">
        <f>A31</f>
        <v>MW 1139-02</v>
      </c>
      <c r="K183" t="s">
        <v>1788</v>
      </c>
    </row>
    <row r="184" spans="1:29" x14ac:dyDescent="0.25">
      <c r="A184" s="41" t="s">
        <v>1796</v>
      </c>
      <c r="U184" t="s">
        <v>1798</v>
      </c>
    </row>
    <row r="185" spans="1:29" x14ac:dyDescent="0.25">
      <c r="B185" s="6">
        <v>1</v>
      </c>
      <c r="C185" s="6">
        <v>2</v>
      </c>
      <c r="D185" s="6">
        <v>3</v>
      </c>
      <c r="E185" s="6">
        <v>4</v>
      </c>
      <c r="F185" s="6">
        <v>5</v>
      </c>
      <c r="G185" s="6">
        <v>6</v>
      </c>
      <c r="H185" s="6">
        <v>7</v>
      </c>
      <c r="I185" s="6">
        <v>8</v>
      </c>
      <c r="L185" s="6">
        <v>1</v>
      </c>
      <c r="M185" s="6">
        <v>2</v>
      </c>
      <c r="N185" s="6">
        <v>3</v>
      </c>
      <c r="O185" s="6">
        <v>4</v>
      </c>
      <c r="P185" s="6">
        <v>5</v>
      </c>
      <c r="Q185" s="6">
        <v>6</v>
      </c>
      <c r="R185" s="6">
        <v>7</v>
      </c>
      <c r="S185" s="6">
        <v>8</v>
      </c>
      <c r="V185" s="6">
        <v>1</v>
      </c>
      <c r="W185" s="6">
        <v>2</v>
      </c>
      <c r="X185" s="6">
        <v>3</v>
      </c>
      <c r="Y185" s="6">
        <v>4</v>
      </c>
      <c r="Z185" s="6">
        <v>5</v>
      </c>
      <c r="AA185" s="6">
        <v>6</v>
      </c>
      <c r="AB185" s="6">
        <v>7</v>
      </c>
      <c r="AC185" s="6">
        <v>8</v>
      </c>
    </row>
    <row r="186" spans="1:29" x14ac:dyDescent="0.25">
      <c r="A186" t="s">
        <v>1658</v>
      </c>
      <c r="B186" s="6">
        <v>48613</v>
      </c>
      <c r="C186" s="6">
        <v>43984</v>
      </c>
      <c r="D186" s="6">
        <v>45593</v>
      </c>
      <c r="E186" s="6">
        <v>43346</v>
      </c>
      <c r="F186" s="6">
        <v>44887</v>
      </c>
      <c r="G186" s="6">
        <v>38604</v>
      </c>
      <c r="H186" s="6">
        <v>43652</v>
      </c>
      <c r="I186" s="6">
        <v>41485</v>
      </c>
      <c r="K186" t="s">
        <v>1658</v>
      </c>
      <c r="L186" s="109">
        <f>B186-$E$192</f>
        <v>40468</v>
      </c>
      <c r="M186" s="109">
        <f t="shared" ref="M186:S191" si="34">C186-$E$192</f>
        <v>35839</v>
      </c>
      <c r="N186" s="109">
        <f t="shared" si="34"/>
        <v>37448</v>
      </c>
      <c r="O186" s="109">
        <f t="shared" si="34"/>
        <v>35201</v>
      </c>
      <c r="P186" s="109">
        <f t="shared" si="34"/>
        <v>36742</v>
      </c>
      <c r="Q186" s="109">
        <f t="shared" si="34"/>
        <v>30459</v>
      </c>
      <c r="R186" s="109">
        <f t="shared" si="34"/>
        <v>35507</v>
      </c>
      <c r="S186" s="109">
        <f t="shared" si="34"/>
        <v>33340</v>
      </c>
      <c r="U186" s="62" t="s">
        <v>1658</v>
      </c>
      <c r="V186" s="108">
        <f>L186/$O$192*100</f>
        <v>114.69329529243939</v>
      </c>
      <c r="W186" s="108">
        <f t="shared" ref="W186:AC191" si="35">M186/$O$192*100</f>
        <v>101.57391049683046</v>
      </c>
      <c r="X186" s="108">
        <f t="shared" si="35"/>
        <v>106.13409415121255</v>
      </c>
      <c r="Y186" s="108">
        <f t="shared" si="35"/>
        <v>99.765708401432207</v>
      </c>
      <c r="Z186" s="108">
        <f t="shared" si="35"/>
        <v>104.13316832150853</v>
      </c>
      <c r="AA186" s="108">
        <f t="shared" si="35"/>
        <v>86.326062106168109</v>
      </c>
      <c r="AB186" s="108">
        <f t="shared" si="35"/>
        <v>100.63296520580818</v>
      </c>
      <c r="AC186" s="108">
        <f t="shared" si="35"/>
        <v>94.491313261093438</v>
      </c>
    </row>
    <row r="187" spans="1:29" x14ac:dyDescent="0.25">
      <c r="A187" t="s">
        <v>1659</v>
      </c>
      <c r="B187" s="6">
        <v>40396</v>
      </c>
      <c r="C187" s="6">
        <v>27249</v>
      </c>
      <c r="D187" s="6">
        <v>40765</v>
      </c>
      <c r="E187" s="6">
        <v>46866</v>
      </c>
      <c r="F187" s="6">
        <v>43597</v>
      </c>
      <c r="G187" s="6">
        <v>42996</v>
      </c>
      <c r="H187" s="6">
        <v>43164</v>
      </c>
      <c r="I187" s="6">
        <v>40518</v>
      </c>
      <c r="K187" t="s">
        <v>1659</v>
      </c>
      <c r="L187" s="109">
        <f t="shared" ref="L187:L191" si="36">B187-$E$192</f>
        <v>32251</v>
      </c>
      <c r="M187" s="109">
        <f t="shared" si="34"/>
        <v>19104</v>
      </c>
      <c r="N187" s="109">
        <f t="shared" si="34"/>
        <v>32620</v>
      </c>
      <c r="O187" s="109">
        <f t="shared" si="34"/>
        <v>38721</v>
      </c>
      <c r="P187" s="109">
        <f t="shared" si="34"/>
        <v>35452</v>
      </c>
      <c r="Q187" s="109">
        <f t="shared" si="34"/>
        <v>34851</v>
      </c>
      <c r="R187" s="109">
        <f t="shared" si="34"/>
        <v>35019</v>
      </c>
      <c r="S187" s="109">
        <f t="shared" si="34"/>
        <v>32373</v>
      </c>
      <c r="U187" s="62" t="s">
        <v>1659</v>
      </c>
      <c r="V187" s="108">
        <f t="shared" ref="V187:V191" si="37">L187/$O$192*100</f>
        <v>91.404899339637808</v>
      </c>
      <c r="W187" s="108">
        <f t="shared" si="35"/>
        <v>54.144032649667928</v>
      </c>
      <c r="X187" s="108">
        <f t="shared" si="35"/>
        <v>92.450709015502923</v>
      </c>
      <c r="Y187" s="108">
        <f t="shared" si="35"/>
        <v>109.74199582431909</v>
      </c>
      <c r="Z187" s="108">
        <f t="shared" si="35"/>
        <v>100.47708571482556</v>
      </c>
      <c r="AA187" s="108">
        <f t="shared" si="35"/>
        <v>98.773748004270161</v>
      </c>
      <c r="AB187" s="108">
        <f t="shared" si="35"/>
        <v>99.249888994907948</v>
      </c>
      <c r="AC187" s="108">
        <f t="shared" si="35"/>
        <v>91.750668392362854</v>
      </c>
    </row>
    <row r="188" spans="1:29" x14ac:dyDescent="0.25">
      <c r="A188" t="s">
        <v>1660</v>
      </c>
      <c r="B188" s="6">
        <v>41277</v>
      </c>
      <c r="C188" s="6">
        <v>44806</v>
      </c>
      <c r="D188" s="6">
        <v>43515</v>
      </c>
      <c r="E188" s="6">
        <v>42409</v>
      </c>
      <c r="F188" s="6">
        <v>42608</v>
      </c>
      <c r="G188" s="6">
        <v>41990</v>
      </c>
      <c r="H188" s="6">
        <v>44772</v>
      </c>
      <c r="I188" s="6">
        <v>40706</v>
      </c>
      <c r="K188" t="s">
        <v>1660</v>
      </c>
      <c r="L188" s="109">
        <f t="shared" si="36"/>
        <v>33132</v>
      </c>
      <c r="M188" s="109">
        <f t="shared" si="34"/>
        <v>36661</v>
      </c>
      <c r="N188" s="109">
        <f t="shared" si="34"/>
        <v>35370</v>
      </c>
      <c r="O188" s="109">
        <f t="shared" si="34"/>
        <v>34264</v>
      </c>
      <c r="P188" s="109">
        <f t="shared" si="34"/>
        <v>34463</v>
      </c>
      <c r="Q188" s="109">
        <f t="shared" si="34"/>
        <v>33845</v>
      </c>
      <c r="R188" s="109">
        <f t="shared" si="34"/>
        <v>36627</v>
      </c>
      <c r="S188" s="109">
        <f t="shared" si="34"/>
        <v>32561</v>
      </c>
      <c r="U188" s="62" t="s">
        <v>1660</v>
      </c>
      <c r="V188" s="108">
        <f t="shared" si="37"/>
        <v>93.901805367922847</v>
      </c>
      <c r="W188" s="108">
        <f t="shared" si="35"/>
        <v>103.90360034387962</v>
      </c>
      <c r="X188" s="108">
        <f t="shared" si="35"/>
        <v>100.24468356463332</v>
      </c>
      <c r="Y188" s="108">
        <f t="shared" si="35"/>
        <v>97.110088709601243</v>
      </c>
      <c r="Z188" s="108">
        <f t="shared" si="35"/>
        <v>97.674089049701948</v>
      </c>
      <c r="AA188" s="108">
        <f t="shared" si="35"/>
        <v>95.922570405570099</v>
      </c>
      <c r="AB188" s="108">
        <f t="shared" si="35"/>
        <v>103.80723847672672</v>
      </c>
      <c r="AC188" s="108">
        <f t="shared" si="35"/>
        <v>92.283492834267051</v>
      </c>
    </row>
    <row r="189" spans="1:29" x14ac:dyDescent="0.25">
      <c r="A189" t="s">
        <v>1661</v>
      </c>
      <c r="B189" s="6">
        <v>38889</v>
      </c>
      <c r="C189" s="6">
        <v>41030</v>
      </c>
      <c r="D189" s="6">
        <v>44821</v>
      </c>
      <c r="E189" s="6">
        <v>43968</v>
      </c>
      <c r="F189" s="6">
        <v>41426</v>
      </c>
      <c r="G189" s="6">
        <v>44154</v>
      </c>
      <c r="H189" s="6">
        <v>44017</v>
      </c>
      <c r="I189" s="6">
        <v>43091</v>
      </c>
      <c r="K189" t="s">
        <v>1661</v>
      </c>
      <c r="L189" s="109">
        <f t="shared" si="36"/>
        <v>30744</v>
      </c>
      <c r="M189" s="109">
        <f t="shared" si="34"/>
        <v>32885</v>
      </c>
      <c r="N189" s="109">
        <f t="shared" si="34"/>
        <v>36676</v>
      </c>
      <c r="O189" s="109">
        <f t="shared" si="34"/>
        <v>35823</v>
      </c>
      <c r="P189" s="109">
        <f t="shared" si="34"/>
        <v>33281</v>
      </c>
      <c r="Q189" s="109">
        <f t="shared" si="34"/>
        <v>36009</v>
      </c>
      <c r="R189" s="109">
        <f t="shared" si="34"/>
        <v>35872</v>
      </c>
      <c r="S189" s="109">
        <f t="shared" si="34"/>
        <v>34946</v>
      </c>
      <c r="U189" s="62" t="s">
        <v>1661</v>
      </c>
      <c r="V189" s="108">
        <f t="shared" si="37"/>
        <v>87.133801286714345</v>
      </c>
      <c r="W189" s="108">
        <f t="shared" si="35"/>
        <v>93.201764744782764</v>
      </c>
      <c r="X189" s="108">
        <f t="shared" si="35"/>
        <v>103.9461129323294</v>
      </c>
      <c r="Y189" s="108">
        <f t="shared" si="35"/>
        <v>101.52856373581733</v>
      </c>
      <c r="Z189" s="108">
        <f t="shared" si="35"/>
        <v>94.324097079857538</v>
      </c>
      <c r="AA189" s="108">
        <f t="shared" si="35"/>
        <v>102.05571983259487</v>
      </c>
      <c r="AB189" s="108">
        <f t="shared" si="35"/>
        <v>101.66743819142002</v>
      </c>
      <c r="AC189" s="108">
        <f t="shared" si="35"/>
        <v>99.042994397785577</v>
      </c>
    </row>
    <row r="190" spans="1:29" x14ac:dyDescent="0.25">
      <c r="A190" t="s">
        <v>1662</v>
      </c>
      <c r="B190" s="6">
        <v>41107</v>
      </c>
      <c r="C190" s="6">
        <v>40467</v>
      </c>
      <c r="D190" s="6">
        <v>43556</v>
      </c>
      <c r="E190" s="6">
        <v>42868</v>
      </c>
      <c r="F190" s="6">
        <v>41540</v>
      </c>
      <c r="G190" s="6">
        <v>41083</v>
      </c>
      <c r="H190" s="6">
        <v>42020</v>
      </c>
      <c r="I190" s="6">
        <v>40943</v>
      </c>
      <c r="K190" t="s">
        <v>1662</v>
      </c>
      <c r="L190" s="109">
        <f t="shared" si="36"/>
        <v>32962</v>
      </c>
      <c r="M190" s="109">
        <f t="shared" si="34"/>
        <v>32322</v>
      </c>
      <c r="N190" s="109">
        <f t="shared" si="34"/>
        <v>35411</v>
      </c>
      <c r="O190" s="109">
        <f t="shared" si="34"/>
        <v>34723</v>
      </c>
      <c r="P190" s="109">
        <f t="shared" si="34"/>
        <v>33395</v>
      </c>
      <c r="Q190" s="109">
        <f t="shared" si="34"/>
        <v>32938</v>
      </c>
      <c r="R190" s="109">
        <f t="shared" si="34"/>
        <v>33875</v>
      </c>
      <c r="S190" s="109">
        <f t="shared" si="34"/>
        <v>32798</v>
      </c>
      <c r="U190" s="62" t="s">
        <v>1662</v>
      </c>
      <c r="V190" s="108">
        <f t="shared" si="37"/>
        <v>93.419996032158409</v>
      </c>
      <c r="W190" s="108">
        <f t="shared" si="35"/>
        <v>91.606125591633528</v>
      </c>
      <c r="X190" s="108">
        <f t="shared" si="35"/>
        <v>100.36088463972943</v>
      </c>
      <c r="Y190" s="108">
        <f t="shared" si="35"/>
        <v>98.410973916165176</v>
      </c>
      <c r="Z190" s="108">
        <f t="shared" si="35"/>
        <v>94.647192752076037</v>
      </c>
      <c r="AA190" s="108">
        <f t="shared" si="35"/>
        <v>93.351975890638741</v>
      </c>
      <c r="AB190" s="108">
        <f t="shared" si="35"/>
        <v>96.007595582469705</v>
      </c>
      <c r="AC190" s="108">
        <f t="shared" si="35"/>
        <v>92.955191731773908</v>
      </c>
    </row>
    <row r="191" spans="1:29" x14ac:dyDescent="0.25">
      <c r="A191" t="s">
        <v>1663</v>
      </c>
      <c r="B191" s="6">
        <v>9173</v>
      </c>
      <c r="C191" s="6">
        <v>9406</v>
      </c>
      <c r="D191" s="6">
        <v>43340</v>
      </c>
      <c r="E191" s="6">
        <v>42663</v>
      </c>
      <c r="F191" s="6">
        <v>46258</v>
      </c>
      <c r="G191" s="6">
        <v>42035</v>
      </c>
      <c r="H191" s="6">
        <v>47441</v>
      </c>
      <c r="I191" s="6">
        <v>38851</v>
      </c>
      <c r="K191" t="s">
        <v>1663</v>
      </c>
      <c r="L191" s="109">
        <f t="shared" si="36"/>
        <v>1028</v>
      </c>
      <c r="M191" s="109">
        <f t="shared" si="34"/>
        <v>1261</v>
      </c>
      <c r="N191" s="109">
        <f t="shared" si="34"/>
        <v>35195</v>
      </c>
      <c r="O191" s="109">
        <f t="shared" si="34"/>
        <v>34518</v>
      </c>
      <c r="P191" s="109">
        <f t="shared" si="34"/>
        <v>38113</v>
      </c>
      <c r="Q191" s="109">
        <f t="shared" si="34"/>
        <v>33890</v>
      </c>
      <c r="R191" s="109">
        <f t="shared" si="34"/>
        <v>39296</v>
      </c>
      <c r="S191" s="109">
        <f t="shared" si="34"/>
        <v>30706</v>
      </c>
      <c r="U191" s="62" t="s">
        <v>1663</v>
      </c>
      <c r="V191" s="108">
        <f t="shared" si="37"/>
        <v>2.9135293950931027</v>
      </c>
      <c r="W191" s="108">
        <f t="shared" si="35"/>
        <v>3.5738916023466953</v>
      </c>
      <c r="X191" s="108">
        <f t="shared" si="35"/>
        <v>99.748703366052283</v>
      </c>
      <c r="Y191" s="108">
        <f t="shared" si="35"/>
        <v>97.829968540684547</v>
      </c>
      <c r="Z191" s="108">
        <f t="shared" si="35"/>
        <v>108.01881890582045</v>
      </c>
      <c r="AA191" s="108">
        <f t="shared" si="35"/>
        <v>96.050108170919501</v>
      </c>
      <c r="AB191" s="108">
        <f t="shared" si="35"/>
        <v>111.37164504822819</v>
      </c>
      <c r="AC191" s="108">
        <f t="shared" si="35"/>
        <v>87.026102729308192</v>
      </c>
    </row>
    <row r="192" spans="1:29" x14ac:dyDescent="0.25">
      <c r="A192" t="s">
        <v>1664</v>
      </c>
      <c r="B192" s="6">
        <v>8116</v>
      </c>
      <c r="C192" s="6">
        <v>8205</v>
      </c>
      <c r="D192" s="6">
        <v>8114</v>
      </c>
      <c r="E192" s="109">
        <f>AVERAGE(B192:D192)</f>
        <v>8145</v>
      </c>
      <c r="F192" s="6"/>
      <c r="G192" s="6"/>
      <c r="H192" s="6"/>
      <c r="I192" s="6"/>
      <c r="L192" s="6"/>
      <c r="M192" s="6"/>
      <c r="N192" s="6"/>
      <c r="O192" s="109">
        <f>AVERAGE(L186:L188)</f>
        <v>35283.666666666664</v>
      </c>
      <c r="P192" s="6"/>
      <c r="Q192" s="6"/>
      <c r="R192" s="6"/>
      <c r="S192" s="6"/>
    </row>
    <row r="193" spans="1:29" x14ac:dyDescent="0.25">
      <c r="A193" t="s">
        <v>1665</v>
      </c>
    </row>
    <row r="195" spans="1:29" x14ac:dyDescent="0.25">
      <c r="A195" s="7" t="str">
        <f>A49</f>
        <v>MW 1139-03</v>
      </c>
      <c r="K195" t="s">
        <v>1788</v>
      </c>
    </row>
    <row r="196" spans="1:29" x14ac:dyDescent="0.25">
      <c r="A196" t="s">
        <v>1796</v>
      </c>
      <c r="U196" t="s">
        <v>1798</v>
      </c>
    </row>
    <row r="197" spans="1:29" x14ac:dyDescent="0.25">
      <c r="B197" s="6">
        <v>1</v>
      </c>
      <c r="C197" s="6">
        <v>2</v>
      </c>
      <c r="D197" s="6">
        <v>3</v>
      </c>
      <c r="E197" s="6">
        <v>4</v>
      </c>
      <c r="F197" s="6">
        <v>5</v>
      </c>
      <c r="G197" s="6">
        <v>6</v>
      </c>
      <c r="H197" s="6">
        <v>7</v>
      </c>
      <c r="I197" s="6">
        <v>8</v>
      </c>
      <c r="L197" s="6">
        <v>1</v>
      </c>
      <c r="M197" s="6">
        <v>2</v>
      </c>
      <c r="N197" s="6">
        <v>3</v>
      </c>
      <c r="O197" s="6">
        <v>4</v>
      </c>
      <c r="P197" s="6">
        <v>5</v>
      </c>
      <c r="Q197" s="6">
        <v>6</v>
      </c>
      <c r="R197" s="6">
        <v>7</v>
      </c>
      <c r="S197" s="6">
        <v>8</v>
      </c>
      <c r="V197" s="6">
        <v>1</v>
      </c>
      <c r="W197" s="6">
        <v>2</v>
      </c>
      <c r="X197" s="6">
        <v>3</v>
      </c>
      <c r="Y197" s="6">
        <v>4</v>
      </c>
      <c r="Z197" s="6">
        <v>5</v>
      </c>
      <c r="AA197" s="6">
        <v>6</v>
      </c>
      <c r="AB197" s="6">
        <v>7</v>
      </c>
      <c r="AC197" s="6">
        <v>8</v>
      </c>
    </row>
    <row r="198" spans="1:29" x14ac:dyDescent="0.25">
      <c r="A198" t="s">
        <v>1658</v>
      </c>
      <c r="B198" s="6">
        <v>43075</v>
      </c>
      <c r="C198" s="6">
        <v>43745</v>
      </c>
      <c r="D198" s="6">
        <v>45106</v>
      </c>
      <c r="E198" s="6">
        <v>47116</v>
      </c>
      <c r="F198" s="6">
        <v>47176</v>
      </c>
      <c r="G198" s="6">
        <v>47112</v>
      </c>
      <c r="H198" s="6">
        <v>49824</v>
      </c>
      <c r="I198" s="6">
        <v>47503</v>
      </c>
      <c r="K198" t="s">
        <v>1658</v>
      </c>
      <c r="L198" s="109">
        <f>B198-$E$204</f>
        <v>33974.666666666664</v>
      </c>
      <c r="M198" s="109">
        <f t="shared" ref="M198:S203" si="38">C198-$E$204</f>
        <v>34644.666666666664</v>
      </c>
      <c r="N198" s="109">
        <f t="shared" si="38"/>
        <v>36005.666666666664</v>
      </c>
      <c r="O198" s="109">
        <f t="shared" si="38"/>
        <v>38015.666666666664</v>
      </c>
      <c r="P198" s="109">
        <f t="shared" si="38"/>
        <v>38075.666666666664</v>
      </c>
      <c r="Q198" s="109">
        <f t="shared" si="38"/>
        <v>38011.666666666664</v>
      </c>
      <c r="R198" s="109">
        <f t="shared" si="38"/>
        <v>40723.666666666664</v>
      </c>
      <c r="S198" s="109">
        <f t="shared" si="38"/>
        <v>38402.666666666664</v>
      </c>
      <c r="U198" s="62" t="s">
        <v>1658</v>
      </c>
      <c r="V198" s="108">
        <f t="shared" ref="V198:AC203" si="39">L198/$O$204*100</f>
        <v>111.7857377876242</v>
      </c>
      <c r="W198" s="108">
        <f t="shared" si="39"/>
        <v>113.9902169382965</v>
      </c>
      <c r="X198" s="108">
        <f t="shared" si="39"/>
        <v>118.46827085481146</v>
      </c>
      <c r="Y198" s="108">
        <f t="shared" si="39"/>
        <v>125.08170830682839</v>
      </c>
      <c r="Z198" s="108">
        <f t="shared" si="39"/>
        <v>125.27912435017218</v>
      </c>
      <c r="AA198" s="108">
        <f t="shared" si="39"/>
        <v>125.06854723727214</v>
      </c>
      <c r="AB198" s="108">
        <f t="shared" si="39"/>
        <v>133.99175239641141</v>
      </c>
      <c r="AC198" s="108">
        <f t="shared" si="39"/>
        <v>126.35504178639583</v>
      </c>
    </row>
    <row r="199" spans="1:29" x14ac:dyDescent="0.25">
      <c r="A199" t="s">
        <v>1659</v>
      </c>
      <c r="B199" s="6">
        <v>40610</v>
      </c>
      <c r="C199" s="6">
        <v>33509</v>
      </c>
      <c r="D199" s="6">
        <v>40841</v>
      </c>
      <c r="E199" s="6">
        <v>42584</v>
      </c>
      <c r="F199" s="6">
        <v>42538</v>
      </c>
      <c r="G199" s="6">
        <v>42168</v>
      </c>
      <c r="H199" s="6">
        <v>41701</v>
      </c>
      <c r="I199" s="6">
        <v>42764</v>
      </c>
      <c r="K199" t="s">
        <v>1659</v>
      </c>
      <c r="L199" s="109">
        <f t="shared" ref="L199:L203" si="40">B199-$E$204</f>
        <v>31509.666666666664</v>
      </c>
      <c r="M199" s="109">
        <f t="shared" si="38"/>
        <v>24408.666666666664</v>
      </c>
      <c r="N199" s="109">
        <f t="shared" si="38"/>
        <v>31740.666666666664</v>
      </c>
      <c r="O199" s="109">
        <f t="shared" si="38"/>
        <v>33483.666666666664</v>
      </c>
      <c r="P199" s="109">
        <f t="shared" si="38"/>
        <v>33437.666666666664</v>
      </c>
      <c r="Q199" s="109">
        <f t="shared" si="38"/>
        <v>33067.666666666664</v>
      </c>
      <c r="R199" s="109">
        <f t="shared" si="38"/>
        <v>32600.666666666664</v>
      </c>
      <c r="S199" s="109">
        <f t="shared" si="38"/>
        <v>33663.666666666664</v>
      </c>
      <c r="U199" s="62" t="s">
        <v>1659</v>
      </c>
      <c r="V199" s="108">
        <f t="shared" si="39"/>
        <v>103.67522867358352</v>
      </c>
      <c r="W199" s="108">
        <f t="shared" si="39"/>
        <v>80.311039943846097</v>
      </c>
      <c r="X199" s="108">
        <f t="shared" si="39"/>
        <v>104.43528044045711</v>
      </c>
      <c r="Y199" s="108">
        <f t="shared" si="39"/>
        <v>110.1702164995942</v>
      </c>
      <c r="Z199" s="108">
        <f t="shared" si="39"/>
        <v>110.01886419969729</v>
      </c>
      <c r="AA199" s="108">
        <f t="shared" si="39"/>
        <v>108.80146526574393</v>
      </c>
      <c r="AB199" s="108">
        <f t="shared" si="39"/>
        <v>107.26491039505142</v>
      </c>
      <c r="AC199" s="108">
        <f t="shared" si="39"/>
        <v>110.76246462962555</v>
      </c>
    </row>
    <row r="200" spans="1:29" x14ac:dyDescent="0.25">
      <c r="A200" t="s">
        <v>1660</v>
      </c>
      <c r="B200" s="6">
        <v>34794</v>
      </c>
      <c r="C200" s="6">
        <v>37749</v>
      </c>
      <c r="D200" s="6">
        <v>39625</v>
      </c>
      <c r="E200" s="6">
        <v>40418</v>
      </c>
      <c r="F200" s="6">
        <v>40596</v>
      </c>
      <c r="G200" s="6">
        <v>39657</v>
      </c>
      <c r="H200" s="6">
        <v>41736</v>
      </c>
      <c r="I200" s="6">
        <v>41144</v>
      </c>
      <c r="K200" t="s">
        <v>1660</v>
      </c>
      <c r="L200" s="109">
        <f t="shared" si="40"/>
        <v>25693.666666666664</v>
      </c>
      <c r="M200" s="109">
        <f t="shared" si="38"/>
        <v>28648.666666666664</v>
      </c>
      <c r="N200" s="109">
        <f t="shared" si="38"/>
        <v>30524.666666666664</v>
      </c>
      <c r="O200" s="109">
        <f t="shared" si="38"/>
        <v>31317.666666666664</v>
      </c>
      <c r="P200" s="109">
        <f t="shared" si="38"/>
        <v>31495.666666666664</v>
      </c>
      <c r="Q200" s="109">
        <f t="shared" si="38"/>
        <v>30556.666666666664</v>
      </c>
      <c r="R200" s="109">
        <f t="shared" si="38"/>
        <v>32635.666666666664</v>
      </c>
      <c r="S200" s="109">
        <f t="shared" si="38"/>
        <v>32043.666666666664</v>
      </c>
      <c r="U200" s="62" t="s">
        <v>1660</v>
      </c>
      <c r="V200" s="108">
        <f t="shared" si="39"/>
        <v>84.539033538792239</v>
      </c>
      <c r="W200" s="108">
        <f t="shared" si="39"/>
        <v>94.261773673473854</v>
      </c>
      <c r="X200" s="108">
        <f t="shared" si="39"/>
        <v>100.43431529535631</v>
      </c>
      <c r="Y200" s="108">
        <f t="shared" si="39"/>
        <v>103.0434973348834</v>
      </c>
      <c r="Z200" s="108">
        <f t="shared" si="39"/>
        <v>103.62916493013665</v>
      </c>
      <c r="AA200" s="108">
        <f t="shared" si="39"/>
        <v>100.53960385180633</v>
      </c>
      <c r="AB200" s="108">
        <f t="shared" si="39"/>
        <v>107.38006975366862</v>
      </c>
      <c r="AC200" s="108">
        <f t="shared" si="39"/>
        <v>105.43223145934324</v>
      </c>
    </row>
    <row r="201" spans="1:29" x14ac:dyDescent="0.25">
      <c r="A201" t="s">
        <v>1661</v>
      </c>
      <c r="B201" s="6">
        <v>38573</v>
      </c>
      <c r="C201" s="6">
        <v>36996</v>
      </c>
      <c r="D201" s="6">
        <v>38378</v>
      </c>
      <c r="E201" s="6">
        <v>37221</v>
      </c>
      <c r="F201" s="6">
        <v>38565</v>
      </c>
      <c r="G201" s="6">
        <v>41103</v>
      </c>
      <c r="H201" s="6">
        <v>42138</v>
      </c>
      <c r="I201" s="6">
        <v>41784</v>
      </c>
      <c r="K201" t="s">
        <v>1661</v>
      </c>
      <c r="L201" s="109">
        <f t="shared" si="40"/>
        <v>29472.666666666664</v>
      </c>
      <c r="M201" s="109">
        <f t="shared" si="38"/>
        <v>27895.666666666664</v>
      </c>
      <c r="N201" s="109">
        <f t="shared" si="38"/>
        <v>29277.666666666664</v>
      </c>
      <c r="O201" s="109">
        <f t="shared" si="38"/>
        <v>28120.666666666664</v>
      </c>
      <c r="P201" s="109">
        <f t="shared" si="38"/>
        <v>29464.666666666664</v>
      </c>
      <c r="Q201" s="109">
        <f t="shared" si="38"/>
        <v>32002.666666666664</v>
      </c>
      <c r="R201" s="109">
        <f t="shared" si="38"/>
        <v>33037.666666666664</v>
      </c>
      <c r="S201" s="109">
        <f t="shared" si="38"/>
        <v>32683.666666666664</v>
      </c>
      <c r="U201" s="62" t="s">
        <v>1661</v>
      </c>
      <c r="V201" s="108">
        <f t="shared" si="39"/>
        <v>96.972954002061883</v>
      </c>
      <c r="W201" s="108">
        <f t="shared" si="39"/>
        <v>91.784202329509299</v>
      </c>
      <c r="X201" s="108">
        <f t="shared" si="39"/>
        <v>96.331351861194577</v>
      </c>
      <c r="Y201" s="108">
        <f t="shared" si="39"/>
        <v>92.524512492048501</v>
      </c>
      <c r="Z201" s="108">
        <f t="shared" si="39"/>
        <v>96.946631862949388</v>
      </c>
      <c r="AA201" s="108">
        <f t="shared" si="39"/>
        <v>105.29733049639167</v>
      </c>
      <c r="AB201" s="108">
        <f t="shared" si="39"/>
        <v>108.70275724407202</v>
      </c>
      <c r="AC201" s="108">
        <f t="shared" si="39"/>
        <v>107.53800258834367</v>
      </c>
    </row>
    <row r="202" spans="1:29" x14ac:dyDescent="0.25">
      <c r="A202" t="s">
        <v>1662</v>
      </c>
      <c r="B202" s="6">
        <v>35952</v>
      </c>
      <c r="C202" s="6">
        <v>35240</v>
      </c>
      <c r="D202" s="6">
        <v>38491</v>
      </c>
      <c r="E202" s="6">
        <v>39839</v>
      </c>
      <c r="F202" s="6">
        <v>39429</v>
      </c>
      <c r="G202" s="6">
        <v>39568</v>
      </c>
      <c r="H202" s="6">
        <v>41760</v>
      </c>
      <c r="I202" s="6">
        <v>41572</v>
      </c>
      <c r="K202" t="s">
        <v>1662</v>
      </c>
      <c r="L202" s="109">
        <f t="shared" si="40"/>
        <v>26851.666666666664</v>
      </c>
      <c r="M202" s="109">
        <f t="shared" si="38"/>
        <v>26139.666666666664</v>
      </c>
      <c r="N202" s="109">
        <f t="shared" si="38"/>
        <v>29390.666666666664</v>
      </c>
      <c r="O202" s="109">
        <f t="shared" si="38"/>
        <v>30738.666666666664</v>
      </c>
      <c r="P202" s="109">
        <f t="shared" si="38"/>
        <v>30328.666666666664</v>
      </c>
      <c r="Q202" s="109">
        <f t="shared" si="38"/>
        <v>30467.666666666664</v>
      </c>
      <c r="R202" s="109">
        <f t="shared" si="38"/>
        <v>32659.666666666664</v>
      </c>
      <c r="S202" s="109">
        <f t="shared" si="38"/>
        <v>32471.666666666664</v>
      </c>
      <c r="U202" s="62" t="s">
        <v>1662</v>
      </c>
      <c r="V202" s="108">
        <f t="shared" si="39"/>
        <v>88.349163175327377</v>
      </c>
      <c r="W202" s="108">
        <f t="shared" si="39"/>
        <v>86.006492794314397</v>
      </c>
      <c r="X202" s="108">
        <f t="shared" si="39"/>
        <v>96.703152076158716</v>
      </c>
      <c r="Y202" s="108">
        <f t="shared" si="39"/>
        <v>101.13843251661582</v>
      </c>
      <c r="Z202" s="108">
        <f t="shared" si="39"/>
        <v>99.789422887099946</v>
      </c>
      <c r="AA202" s="108">
        <f t="shared" si="39"/>
        <v>100.24677005417972</v>
      </c>
      <c r="AB202" s="108">
        <f t="shared" si="39"/>
        <v>107.45903617100616</v>
      </c>
      <c r="AC202" s="108">
        <f t="shared" si="39"/>
        <v>106.84046590186227</v>
      </c>
    </row>
    <row r="203" spans="1:29" x14ac:dyDescent="0.25">
      <c r="A203" t="s">
        <v>1663</v>
      </c>
      <c r="B203" s="6">
        <v>10211</v>
      </c>
      <c r="C203" s="6">
        <v>12382</v>
      </c>
      <c r="D203" s="6">
        <v>39473</v>
      </c>
      <c r="E203" s="6">
        <v>38756</v>
      </c>
      <c r="F203" s="6">
        <v>37756</v>
      </c>
      <c r="G203" s="6">
        <v>40637</v>
      </c>
      <c r="H203" s="6">
        <v>41140</v>
      </c>
      <c r="I203" s="6">
        <v>43229</v>
      </c>
      <c r="K203" t="s">
        <v>1663</v>
      </c>
      <c r="L203" s="109">
        <f t="shared" si="40"/>
        <v>1110.6666666666661</v>
      </c>
      <c r="M203" s="109">
        <f t="shared" si="38"/>
        <v>3281.6666666666661</v>
      </c>
      <c r="N203" s="109">
        <f t="shared" si="38"/>
        <v>30372.666666666664</v>
      </c>
      <c r="O203" s="109">
        <f t="shared" si="38"/>
        <v>29655.666666666664</v>
      </c>
      <c r="P203" s="109">
        <f t="shared" si="38"/>
        <v>28655.666666666664</v>
      </c>
      <c r="Q203" s="109">
        <f t="shared" si="38"/>
        <v>31536.666666666664</v>
      </c>
      <c r="R203" s="109">
        <f t="shared" si="38"/>
        <v>32039.666666666664</v>
      </c>
      <c r="S203" s="109">
        <f t="shared" si="38"/>
        <v>34128.666666666664</v>
      </c>
      <c r="U203" s="62" t="s">
        <v>1663</v>
      </c>
      <c r="V203" s="108">
        <f t="shared" si="39"/>
        <v>3.6543903134528044</v>
      </c>
      <c r="W203" s="108">
        <f t="shared" si="39"/>
        <v>10.797560815108906</v>
      </c>
      <c r="X203" s="108">
        <f t="shared" si="39"/>
        <v>99.934194652218721</v>
      </c>
      <c r="Y203" s="108">
        <f t="shared" si="39"/>
        <v>97.575072934260447</v>
      </c>
      <c r="Z203" s="108">
        <f t="shared" si="39"/>
        <v>94.284805545197287</v>
      </c>
      <c r="AA203" s="108">
        <f t="shared" si="39"/>
        <v>103.76406589308824</v>
      </c>
      <c r="AB203" s="108">
        <f t="shared" si="39"/>
        <v>105.419070389787</v>
      </c>
      <c r="AC203" s="108">
        <f t="shared" si="39"/>
        <v>112.29243896553993</v>
      </c>
    </row>
    <row r="204" spans="1:29" x14ac:dyDescent="0.25">
      <c r="A204" t="s">
        <v>1664</v>
      </c>
      <c r="B204" s="6">
        <v>9055</v>
      </c>
      <c r="C204" s="6">
        <v>9159</v>
      </c>
      <c r="D204" s="6">
        <v>9087</v>
      </c>
      <c r="E204" s="109">
        <f>AVERAGE(B204:D204)</f>
        <v>9100.3333333333339</v>
      </c>
      <c r="F204" s="6"/>
      <c r="G204" s="6"/>
      <c r="H204" s="6"/>
      <c r="I204" s="6"/>
      <c r="O204" s="109">
        <f>AVERAGE(L198:L200)</f>
        <v>30392.666666666668</v>
      </c>
    </row>
    <row r="205" spans="1:29" x14ac:dyDescent="0.25">
      <c r="A205" t="s">
        <v>1665</v>
      </c>
    </row>
    <row r="207" spans="1:29" x14ac:dyDescent="0.25">
      <c r="A207" s="7" t="str">
        <f>A67</f>
        <v>MW 1139-04</v>
      </c>
      <c r="K207" t="s">
        <v>1788</v>
      </c>
    </row>
    <row r="208" spans="1:29" x14ac:dyDescent="0.25">
      <c r="A208" t="s">
        <v>1796</v>
      </c>
      <c r="U208" t="s">
        <v>1798</v>
      </c>
    </row>
    <row r="209" spans="1:29" x14ac:dyDescent="0.25">
      <c r="B209" s="6">
        <v>1</v>
      </c>
      <c r="C209" s="6">
        <v>2</v>
      </c>
      <c r="D209" s="6">
        <v>3</v>
      </c>
      <c r="E209" s="6">
        <v>4</v>
      </c>
      <c r="F209" s="6">
        <v>5</v>
      </c>
      <c r="G209" s="6">
        <v>6</v>
      </c>
      <c r="H209" s="6">
        <v>7</v>
      </c>
      <c r="I209" s="6">
        <v>8</v>
      </c>
      <c r="L209" s="6">
        <v>1</v>
      </c>
      <c r="M209" s="6">
        <v>2</v>
      </c>
      <c r="N209" s="6">
        <v>3</v>
      </c>
      <c r="O209" s="6">
        <v>4</v>
      </c>
      <c r="P209" s="6">
        <v>5</v>
      </c>
      <c r="Q209" s="6">
        <v>6</v>
      </c>
      <c r="R209" s="6">
        <v>7</v>
      </c>
      <c r="S209" s="6">
        <v>8</v>
      </c>
      <c r="V209" s="6">
        <v>1</v>
      </c>
      <c r="W209" s="6">
        <v>2</v>
      </c>
      <c r="X209" s="6">
        <v>3</v>
      </c>
      <c r="Y209" s="6">
        <v>4</v>
      </c>
      <c r="Z209" s="6">
        <v>5</v>
      </c>
      <c r="AA209" s="6">
        <v>6</v>
      </c>
      <c r="AB209" s="6">
        <v>7</v>
      </c>
      <c r="AC209" s="6">
        <v>8</v>
      </c>
    </row>
    <row r="210" spans="1:29" x14ac:dyDescent="0.25">
      <c r="A210" t="s">
        <v>1658</v>
      </c>
      <c r="B210" s="6">
        <v>37156</v>
      </c>
      <c r="C210" s="6">
        <v>37252</v>
      </c>
      <c r="D210" s="6">
        <v>35994</v>
      </c>
      <c r="E210" s="6">
        <v>33619</v>
      </c>
      <c r="F210" s="6">
        <v>32279</v>
      </c>
      <c r="G210" s="6">
        <v>40080</v>
      </c>
      <c r="H210" s="6">
        <v>31604</v>
      </c>
      <c r="I210" s="6">
        <v>37726</v>
      </c>
      <c r="K210" t="s">
        <v>1658</v>
      </c>
      <c r="L210" s="109">
        <f>B210-$E$216</f>
        <v>27411.333333333336</v>
      </c>
      <c r="M210" s="109">
        <f t="shared" ref="M210:S215" si="41">C210-$E$216</f>
        <v>27507.333333333336</v>
      </c>
      <c r="N210" s="109">
        <f t="shared" si="41"/>
        <v>26249.333333333336</v>
      </c>
      <c r="O210" s="109">
        <f t="shared" si="41"/>
        <v>23874.333333333336</v>
      </c>
      <c r="P210" s="109">
        <f t="shared" si="41"/>
        <v>22534.333333333336</v>
      </c>
      <c r="Q210" s="109">
        <f t="shared" si="41"/>
        <v>30335.333333333336</v>
      </c>
      <c r="R210" s="109">
        <f t="shared" si="41"/>
        <v>21859.333333333336</v>
      </c>
      <c r="S210" s="109">
        <f t="shared" si="41"/>
        <v>27981.333333333336</v>
      </c>
      <c r="U210" s="62" t="s">
        <v>1658</v>
      </c>
      <c r="V210" s="108">
        <f t="shared" ref="V210:AC215" si="42">L210/$O$216*100</f>
        <v>104.88896825295598</v>
      </c>
      <c r="W210" s="108">
        <f t="shared" si="42"/>
        <v>105.25631050624355</v>
      </c>
      <c r="X210" s="108">
        <f t="shared" si="42"/>
        <v>100.44259639545415</v>
      </c>
      <c r="Y210" s="108">
        <f t="shared" si="42"/>
        <v>91.354702108391479</v>
      </c>
      <c r="Z210" s="108">
        <f t="shared" si="42"/>
        <v>86.227216489585601</v>
      </c>
      <c r="AA210" s="108">
        <f>Q210/$O$216*100</f>
        <v>116.07760105100699</v>
      </c>
      <c r="AB210" s="108">
        <f t="shared" si="42"/>
        <v>83.644341271157259</v>
      </c>
      <c r="AC210" s="108">
        <f t="shared" si="42"/>
        <v>107.07006288185099</v>
      </c>
    </row>
    <row r="211" spans="1:29" x14ac:dyDescent="0.25">
      <c r="A211" t="s">
        <v>1659</v>
      </c>
      <c r="B211" s="6">
        <v>34675</v>
      </c>
      <c r="C211" s="6">
        <v>36161</v>
      </c>
      <c r="D211" s="6">
        <v>38926</v>
      </c>
      <c r="E211" s="6">
        <v>37343</v>
      </c>
      <c r="F211" s="6">
        <v>33239</v>
      </c>
      <c r="G211" s="6">
        <v>39245</v>
      </c>
      <c r="H211" s="6">
        <v>35935</v>
      </c>
      <c r="I211" s="6">
        <v>36042</v>
      </c>
      <c r="K211" t="s">
        <v>1659</v>
      </c>
      <c r="L211" s="109">
        <f t="shared" ref="L211:L215" si="43">B211-$E$216</f>
        <v>24930.333333333336</v>
      </c>
      <c r="M211" s="109">
        <f t="shared" si="41"/>
        <v>26416.333333333336</v>
      </c>
      <c r="N211" s="109">
        <f t="shared" si="41"/>
        <v>29181.333333333336</v>
      </c>
      <c r="O211" s="109">
        <f t="shared" si="41"/>
        <v>27598.333333333336</v>
      </c>
      <c r="P211" s="109">
        <f t="shared" si="41"/>
        <v>23494.333333333336</v>
      </c>
      <c r="Q211" s="109">
        <f t="shared" si="41"/>
        <v>29500.333333333336</v>
      </c>
      <c r="R211" s="109">
        <f t="shared" si="41"/>
        <v>26190.333333333336</v>
      </c>
      <c r="S211" s="109">
        <f t="shared" si="41"/>
        <v>26297.333333333336</v>
      </c>
      <c r="U211" s="62" t="s">
        <v>1659</v>
      </c>
      <c r="V211" s="108">
        <f t="shared" si="42"/>
        <v>95.395466894554929</v>
      </c>
      <c r="W211" s="108">
        <f t="shared" si="42"/>
        <v>101.08161885690234</v>
      </c>
      <c r="X211" s="108">
        <f t="shared" si="42"/>
        <v>111.66184104794583</v>
      </c>
      <c r="Y211" s="108">
        <f t="shared" si="42"/>
        <v>105.60452035050574</v>
      </c>
      <c r="Z211" s="108">
        <f t="shared" si="42"/>
        <v>89.900639022461448</v>
      </c>
      <c r="AA211" s="108">
        <f t="shared" si="42"/>
        <v>112.88248874376603</v>
      </c>
      <c r="AB211" s="108">
        <f t="shared" si="42"/>
        <v>100.21683396895449</v>
      </c>
      <c r="AC211" s="108">
        <f t="shared" si="42"/>
        <v>100.62626752209793</v>
      </c>
    </row>
    <row r="212" spans="1:29" x14ac:dyDescent="0.25">
      <c r="A212" t="s">
        <v>1660</v>
      </c>
      <c r="B212" s="6">
        <v>35804</v>
      </c>
      <c r="C212" s="6">
        <v>28541</v>
      </c>
      <c r="D212" s="6">
        <v>39689</v>
      </c>
      <c r="E212" s="6">
        <v>33700</v>
      </c>
      <c r="F212" s="6">
        <v>36740</v>
      </c>
      <c r="G212" s="6">
        <v>33305</v>
      </c>
      <c r="H212" s="6">
        <v>35604</v>
      </c>
      <c r="I212" s="6">
        <v>37406</v>
      </c>
      <c r="K212" t="s">
        <v>1660</v>
      </c>
      <c r="L212" s="109">
        <f t="shared" si="43"/>
        <v>26059.333333333336</v>
      </c>
      <c r="M212" s="109">
        <f t="shared" si="41"/>
        <v>18796.333333333336</v>
      </c>
      <c r="N212" s="109">
        <f t="shared" si="41"/>
        <v>29944.333333333336</v>
      </c>
      <c r="O212" s="109">
        <f t="shared" si="41"/>
        <v>23955.333333333336</v>
      </c>
      <c r="P212" s="109">
        <f t="shared" si="41"/>
        <v>26995.333333333336</v>
      </c>
      <c r="Q212" s="109">
        <f t="shared" si="41"/>
        <v>23560.333333333336</v>
      </c>
      <c r="R212" s="109">
        <f t="shared" si="41"/>
        <v>25859.333333333336</v>
      </c>
      <c r="S212" s="109">
        <f t="shared" si="41"/>
        <v>27661.333333333336</v>
      </c>
      <c r="U212" s="62" t="s">
        <v>1660</v>
      </c>
      <c r="V212" s="108">
        <f t="shared" si="42"/>
        <v>99.715564852489138</v>
      </c>
      <c r="W212" s="108">
        <f t="shared" si="42"/>
        <v>71.923827502200226</v>
      </c>
      <c r="X212" s="108">
        <f t="shared" si="42"/>
        <v>114.58144666522112</v>
      </c>
      <c r="Y212" s="108">
        <f t="shared" si="42"/>
        <v>91.664647134602887</v>
      </c>
      <c r="Z212" s="108">
        <f t="shared" si="42"/>
        <v>103.29715182204309</v>
      </c>
      <c r="AA212" s="108">
        <f t="shared" si="42"/>
        <v>90.153186821596663</v>
      </c>
      <c r="AB212" s="108">
        <f t="shared" si="42"/>
        <v>98.950268491473324</v>
      </c>
      <c r="AC212" s="108">
        <f t="shared" si="42"/>
        <v>105.84558870422572</v>
      </c>
    </row>
    <row r="213" spans="1:29" x14ac:dyDescent="0.25">
      <c r="A213" t="s">
        <v>1661</v>
      </c>
      <c r="B213" s="6">
        <v>37014</v>
      </c>
      <c r="C213" s="6">
        <v>36031</v>
      </c>
      <c r="D213" s="6">
        <v>32754</v>
      </c>
      <c r="E213" s="6">
        <v>33668</v>
      </c>
      <c r="F213" s="6">
        <v>34247</v>
      </c>
      <c r="G213" s="6">
        <v>37534</v>
      </c>
      <c r="H213" s="6">
        <v>33781</v>
      </c>
      <c r="I213" s="6">
        <v>35418</v>
      </c>
      <c r="K213" t="s">
        <v>1661</v>
      </c>
      <c r="L213" s="109">
        <f t="shared" si="43"/>
        <v>27269.333333333336</v>
      </c>
      <c r="M213" s="109">
        <f t="shared" si="41"/>
        <v>26286.333333333336</v>
      </c>
      <c r="N213" s="109">
        <f t="shared" si="41"/>
        <v>23009.333333333336</v>
      </c>
      <c r="O213" s="109">
        <f t="shared" si="41"/>
        <v>23923.333333333336</v>
      </c>
      <c r="P213" s="109">
        <f t="shared" si="41"/>
        <v>24502.333333333336</v>
      </c>
      <c r="Q213" s="109">
        <f t="shared" si="41"/>
        <v>27789.333333333336</v>
      </c>
      <c r="R213" s="109">
        <f t="shared" si="41"/>
        <v>24036.333333333336</v>
      </c>
      <c r="S213" s="109">
        <f t="shared" si="41"/>
        <v>25673.333333333336</v>
      </c>
      <c r="U213" s="62" t="s">
        <v>1661</v>
      </c>
      <c r="V213" s="108">
        <f t="shared" si="42"/>
        <v>104.34560783663474</v>
      </c>
      <c r="W213" s="108">
        <f t="shared" si="42"/>
        <v>100.58417622224208</v>
      </c>
      <c r="X213" s="108">
        <f t="shared" si="42"/>
        <v>88.044795346998129</v>
      </c>
      <c r="Y213" s="108">
        <f t="shared" si="42"/>
        <v>91.542199716840358</v>
      </c>
      <c r="Z213" s="108">
        <f t="shared" si="42"/>
        <v>93.757732681981096</v>
      </c>
      <c r="AA213" s="108">
        <f t="shared" si="42"/>
        <v>106.33537837527582</v>
      </c>
      <c r="AB213" s="108">
        <f t="shared" si="42"/>
        <v>91.974592160814282</v>
      </c>
      <c r="AC213" s="108">
        <f t="shared" si="42"/>
        <v>98.238542875728626</v>
      </c>
    </row>
    <row r="214" spans="1:29" x14ac:dyDescent="0.25">
      <c r="A214" t="s">
        <v>1662</v>
      </c>
      <c r="B214" s="6">
        <v>34687</v>
      </c>
      <c r="C214" s="6">
        <v>38894</v>
      </c>
      <c r="D214" s="6">
        <v>35241</v>
      </c>
      <c r="E214" s="6">
        <v>32072</v>
      </c>
      <c r="F214" s="6">
        <v>34506</v>
      </c>
      <c r="G214" s="6">
        <v>34747</v>
      </c>
      <c r="H214" s="6">
        <v>34848</v>
      </c>
      <c r="I214" s="6">
        <v>34943</v>
      </c>
      <c r="K214" t="s">
        <v>1662</v>
      </c>
      <c r="L214" s="109">
        <f t="shared" si="43"/>
        <v>24942.333333333336</v>
      </c>
      <c r="M214" s="109">
        <f t="shared" si="41"/>
        <v>29149.333333333336</v>
      </c>
      <c r="N214" s="109">
        <f t="shared" si="41"/>
        <v>25496.333333333336</v>
      </c>
      <c r="O214" s="109">
        <f t="shared" si="41"/>
        <v>22327.333333333336</v>
      </c>
      <c r="P214" s="109">
        <f t="shared" si="41"/>
        <v>24761.333333333336</v>
      </c>
      <c r="Q214" s="109">
        <f t="shared" si="41"/>
        <v>25002.333333333336</v>
      </c>
      <c r="R214" s="109">
        <f t="shared" si="41"/>
        <v>25103.333333333336</v>
      </c>
      <c r="S214" s="109">
        <f t="shared" si="41"/>
        <v>25198.333333333336</v>
      </c>
      <c r="U214" s="62" t="s">
        <v>1662</v>
      </c>
      <c r="V214" s="108">
        <f t="shared" si="42"/>
        <v>95.441384676215861</v>
      </c>
      <c r="W214" s="108">
        <f t="shared" si="42"/>
        <v>111.5393936301833</v>
      </c>
      <c r="X214" s="108">
        <f t="shared" si="42"/>
        <v>97.561255596229643</v>
      </c>
      <c r="Y214" s="108">
        <f t="shared" si="42"/>
        <v>85.435134755934243</v>
      </c>
      <c r="Z214" s="108">
        <f t="shared" si="42"/>
        <v>94.748791469496567</v>
      </c>
      <c r="AA214" s="108">
        <f t="shared" si="42"/>
        <v>95.67097358452061</v>
      </c>
      <c r="AB214" s="108">
        <f t="shared" si="42"/>
        <v>96.057448246833587</v>
      </c>
      <c r="AC214" s="108">
        <f t="shared" si="42"/>
        <v>96.420964018316099</v>
      </c>
    </row>
    <row r="215" spans="1:29" x14ac:dyDescent="0.25">
      <c r="A215" t="s">
        <v>1663</v>
      </c>
      <c r="B215" s="6">
        <v>10785</v>
      </c>
      <c r="C215" s="6">
        <v>11049</v>
      </c>
      <c r="D215" s="6">
        <v>37690</v>
      </c>
      <c r="E215" s="6">
        <v>33221</v>
      </c>
      <c r="F215" s="6">
        <v>32891</v>
      </c>
      <c r="G215" s="6">
        <v>35212</v>
      </c>
      <c r="H215" s="6">
        <v>32043</v>
      </c>
      <c r="I215" s="6">
        <v>33369</v>
      </c>
      <c r="K215" t="s">
        <v>1663</v>
      </c>
      <c r="L215" s="109">
        <f t="shared" si="43"/>
        <v>1040.3333333333339</v>
      </c>
      <c r="M215" s="109">
        <f t="shared" si="41"/>
        <v>1304.3333333333339</v>
      </c>
      <c r="N215" s="109">
        <f t="shared" si="41"/>
        <v>27945.333333333336</v>
      </c>
      <c r="O215" s="109">
        <f t="shared" si="41"/>
        <v>23476.333333333336</v>
      </c>
      <c r="P215" s="109">
        <f t="shared" si="41"/>
        <v>23146.333333333336</v>
      </c>
      <c r="Q215" s="109">
        <f t="shared" si="41"/>
        <v>25467.333333333336</v>
      </c>
      <c r="R215" s="109">
        <f t="shared" si="41"/>
        <v>22298.333333333336</v>
      </c>
      <c r="S215" s="109">
        <f t="shared" si="41"/>
        <v>23624.333333333336</v>
      </c>
      <c r="U215" s="62" t="s">
        <v>1663</v>
      </c>
      <c r="V215" s="108">
        <f t="shared" si="42"/>
        <v>3.9808165712172059</v>
      </c>
      <c r="W215" s="108">
        <f t="shared" si="42"/>
        <v>4.9910077677580666</v>
      </c>
      <c r="X215" s="108">
        <f t="shared" si="42"/>
        <v>106.93230953686816</v>
      </c>
      <c r="Y215" s="108">
        <f t="shared" si="42"/>
        <v>89.831762349970035</v>
      </c>
      <c r="Z215" s="108">
        <f t="shared" si="42"/>
        <v>88.569023354293947</v>
      </c>
      <c r="AA215" s="108">
        <f t="shared" si="42"/>
        <v>97.450287623882346</v>
      </c>
      <c r="AB215" s="108">
        <f t="shared" si="42"/>
        <v>85.324166783586946</v>
      </c>
      <c r="AC215" s="108">
        <f t="shared" si="42"/>
        <v>90.398081657121722</v>
      </c>
    </row>
    <row r="216" spans="1:29" x14ac:dyDescent="0.25">
      <c r="A216" t="s">
        <v>1664</v>
      </c>
      <c r="B216" s="6">
        <v>9592</v>
      </c>
      <c r="C216" s="6">
        <v>9845</v>
      </c>
      <c r="D216" s="6">
        <v>9797</v>
      </c>
      <c r="E216" s="109">
        <f>AVERAGE(B216:D216)</f>
        <v>9744.6666666666661</v>
      </c>
      <c r="F216" s="6"/>
      <c r="G216" s="6"/>
      <c r="H216" s="6"/>
      <c r="I216" s="6"/>
      <c r="L216" s="6"/>
      <c r="M216" s="6"/>
      <c r="N216" s="6"/>
      <c r="O216" s="109">
        <f>AVERAGE(L210:L212)</f>
        <v>26133.666666666668</v>
      </c>
      <c r="P216" s="6"/>
      <c r="Q216" s="6"/>
      <c r="R216" s="6"/>
      <c r="S216" s="6"/>
    </row>
    <row r="217" spans="1:29" x14ac:dyDescent="0.25">
      <c r="A217" t="s">
        <v>1665</v>
      </c>
    </row>
    <row r="219" spans="1:29" x14ac:dyDescent="0.25">
      <c r="A219" s="37" t="s">
        <v>1797</v>
      </c>
      <c r="K219" t="s">
        <v>1775</v>
      </c>
    </row>
    <row r="220" spans="1:29" x14ac:dyDescent="0.25">
      <c r="B220" s="6">
        <v>1</v>
      </c>
      <c r="C220" s="6">
        <v>2</v>
      </c>
      <c r="D220" s="6">
        <v>3</v>
      </c>
      <c r="E220" s="6">
        <v>4</v>
      </c>
      <c r="F220" s="6">
        <v>5</v>
      </c>
      <c r="G220" s="6">
        <v>6</v>
      </c>
      <c r="H220" s="6">
        <v>7</v>
      </c>
      <c r="I220" s="6">
        <v>8</v>
      </c>
      <c r="L220" s="6">
        <v>1</v>
      </c>
      <c r="M220" s="6">
        <v>2</v>
      </c>
      <c r="N220" s="6">
        <v>3</v>
      </c>
      <c r="O220" s="6">
        <v>4</v>
      </c>
      <c r="P220" s="6">
        <v>5</v>
      </c>
      <c r="Q220" s="6">
        <v>6</v>
      </c>
      <c r="R220" s="6">
        <v>7</v>
      </c>
      <c r="S220" s="6">
        <v>8</v>
      </c>
    </row>
    <row r="221" spans="1:29" x14ac:dyDescent="0.25">
      <c r="A221" t="s">
        <v>1658</v>
      </c>
      <c r="B221" s="108">
        <f t="shared" ref="B221:I226" si="44">AVERAGE(V210,V198,V186)</f>
        <v>110.45600044433986</v>
      </c>
      <c r="C221" s="108">
        <f t="shared" si="44"/>
        <v>106.94014598045685</v>
      </c>
      <c r="D221" s="108">
        <f t="shared" si="44"/>
        <v>108.34832046715938</v>
      </c>
      <c r="E221" s="108">
        <f t="shared" si="44"/>
        <v>105.40070627221736</v>
      </c>
      <c r="F221" s="108">
        <f t="shared" si="44"/>
        <v>105.21316972042212</v>
      </c>
      <c r="G221" s="108">
        <f t="shared" si="44"/>
        <v>109.15740346481574</v>
      </c>
      <c r="H221" s="108">
        <f t="shared" si="44"/>
        <v>106.0896862911256</v>
      </c>
      <c r="I221" s="108">
        <f t="shared" si="44"/>
        <v>109.30547264311342</v>
      </c>
      <c r="K221" t="s">
        <v>1658</v>
      </c>
      <c r="L221" s="107">
        <f t="shared" ref="L221:S226" si="45">STDEV(V210,V198,V186)/SQRT(3)</f>
        <v>2.9073102245821696</v>
      </c>
      <c r="M221" s="107">
        <f t="shared" si="45"/>
        <v>3.6818311947662696</v>
      </c>
      <c r="N221" s="107">
        <f t="shared" si="45"/>
        <v>5.3200355124865881</v>
      </c>
      <c r="O221" s="107">
        <f t="shared" si="45"/>
        <v>10.135624261816384</v>
      </c>
      <c r="P221" s="107">
        <f t="shared" si="45"/>
        <v>11.28624057801022</v>
      </c>
      <c r="Q221" s="107">
        <f t="shared" si="45"/>
        <v>11.707004876104486</v>
      </c>
      <c r="R221" s="107">
        <f t="shared" si="45"/>
        <v>14.787915173163682</v>
      </c>
      <c r="S221" s="107">
        <f t="shared" si="45"/>
        <v>9.2659248770986</v>
      </c>
    </row>
    <row r="222" spans="1:29" x14ac:dyDescent="0.25">
      <c r="A222" t="s">
        <v>1659</v>
      </c>
      <c r="B222" s="108">
        <f t="shared" si="44"/>
        <v>96.825198302592071</v>
      </c>
      <c r="C222" s="108">
        <f t="shared" si="44"/>
        <v>78.512230483472123</v>
      </c>
      <c r="D222" s="108">
        <f t="shared" si="44"/>
        <v>102.84927683463529</v>
      </c>
      <c r="E222" s="108">
        <f t="shared" si="44"/>
        <v>108.50557755813968</v>
      </c>
      <c r="F222" s="108">
        <f t="shared" si="44"/>
        <v>100.13219631232811</v>
      </c>
      <c r="G222" s="108">
        <f t="shared" si="44"/>
        <v>106.81923400459338</v>
      </c>
      <c r="H222" s="108">
        <f t="shared" si="44"/>
        <v>102.24387778630462</v>
      </c>
      <c r="I222" s="108">
        <f t="shared" si="44"/>
        <v>101.04646684802879</v>
      </c>
      <c r="K222" t="s">
        <v>1659</v>
      </c>
      <c r="L222" s="107">
        <f t="shared" si="45"/>
        <v>3.613555239890399</v>
      </c>
      <c r="M222" s="107">
        <f t="shared" si="45"/>
        <v>13.579531611294458</v>
      </c>
      <c r="N222" s="107">
        <f t="shared" si="45"/>
        <v>5.6021857064973117</v>
      </c>
      <c r="O222" s="107">
        <f t="shared" si="45"/>
        <v>1.4557864916895029</v>
      </c>
      <c r="P222" s="107">
        <f t="shared" si="45"/>
        <v>5.810190977798058</v>
      </c>
      <c r="Q222" s="107">
        <f t="shared" si="45"/>
        <v>4.191701002898049</v>
      </c>
      <c r="R222" s="107">
        <f t="shared" si="45"/>
        <v>2.5259864072795062</v>
      </c>
      <c r="S222" s="107">
        <f t="shared" si="45"/>
        <v>5.4922528664454147</v>
      </c>
    </row>
    <row r="223" spans="1:29" x14ac:dyDescent="0.25">
      <c r="A223" t="s">
        <v>1660</v>
      </c>
      <c r="B223" s="108">
        <f t="shared" si="44"/>
        <v>92.718801253068079</v>
      </c>
      <c r="C223" s="108">
        <f t="shared" si="44"/>
        <v>90.029733839851247</v>
      </c>
      <c r="D223" s="108">
        <f t="shared" si="44"/>
        <v>105.08681517507024</v>
      </c>
      <c r="E223" s="108">
        <f t="shared" si="44"/>
        <v>97.272744393029186</v>
      </c>
      <c r="F223" s="108">
        <f t="shared" si="44"/>
        <v>101.53346860062722</v>
      </c>
      <c r="G223" s="108">
        <f t="shared" si="44"/>
        <v>95.538453692991041</v>
      </c>
      <c r="H223" s="108">
        <f t="shared" si="44"/>
        <v>103.37919224062288</v>
      </c>
      <c r="I223" s="108">
        <f t="shared" si="44"/>
        <v>101.18710433261201</v>
      </c>
      <c r="K223" t="s">
        <v>1660</v>
      </c>
      <c r="L223" s="107">
        <f t="shared" si="45"/>
        <v>4.4208370146661942</v>
      </c>
      <c r="M223" s="107">
        <f t="shared" si="45"/>
        <v>9.4711683301899026</v>
      </c>
      <c r="N223" s="107">
        <f t="shared" si="45"/>
        <v>4.7476313532345671</v>
      </c>
      <c r="O223" s="107">
        <f t="shared" si="45"/>
        <v>3.2857977531399949</v>
      </c>
      <c r="P223" s="107">
        <f t="shared" si="45"/>
        <v>1.9320684998693038</v>
      </c>
      <c r="Q223" s="107">
        <f t="shared" si="45"/>
        <v>3.0044452576151941</v>
      </c>
      <c r="R223" s="107">
        <f t="shared" si="45"/>
        <v>2.4428675100660806</v>
      </c>
      <c r="S223" s="107">
        <f t="shared" si="45"/>
        <v>4.4534046652746317</v>
      </c>
    </row>
    <row r="224" spans="1:29" x14ac:dyDescent="0.25">
      <c r="A224" t="s">
        <v>1661</v>
      </c>
      <c r="B224" s="108">
        <f t="shared" si="44"/>
        <v>96.150787708470318</v>
      </c>
      <c r="C224" s="108">
        <f t="shared" si="44"/>
        <v>95.190047765511395</v>
      </c>
      <c r="D224" s="108">
        <f t="shared" si="44"/>
        <v>96.107420046840716</v>
      </c>
      <c r="E224" s="108">
        <f t="shared" si="44"/>
        <v>95.198425314902067</v>
      </c>
      <c r="F224" s="108">
        <f t="shared" si="44"/>
        <v>95.009487208262669</v>
      </c>
      <c r="G224" s="108">
        <f t="shared" si="44"/>
        <v>104.56280956808746</v>
      </c>
      <c r="H224" s="108">
        <f t="shared" si="44"/>
        <v>100.78159586543545</v>
      </c>
      <c r="I224" s="108">
        <f t="shared" si="44"/>
        <v>101.60651328728595</v>
      </c>
      <c r="K224" t="s">
        <v>1661</v>
      </c>
      <c r="L224" s="107">
        <f t="shared" si="45"/>
        <v>4.9855972306471381</v>
      </c>
      <c r="M224" s="107">
        <f t="shared" si="45"/>
        <v>2.7279318879621925</v>
      </c>
      <c r="N224" s="107">
        <f t="shared" si="45"/>
        <v>4.5916803144564717</v>
      </c>
      <c r="O224" s="107">
        <f t="shared" si="45"/>
        <v>3.1777467865373312</v>
      </c>
      <c r="P224" s="107">
        <f t="shared" si="45"/>
        <v>0.9822744385152703</v>
      </c>
      <c r="Q224" s="107">
        <f t="shared" si="45"/>
        <v>1.2888638480037584</v>
      </c>
      <c r="R224" s="107">
        <f t="shared" si="45"/>
        <v>4.8492753490619656</v>
      </c>
      <c r="S224" s="107">
        <f t="shared" si="45"/>
        <v>2.9748226590984399</v>
      </c>
    </row>
    <row r="225" spans="1:19" x14ac:dyDescent="0.25">
      <c r="A225" t="s">
        <v>1662</v>
      </c>
      <c r="B225" s="108">
        <f t="shared" si="44"/>
        <v>92.403514627900549</v>
      </c>
      <c r="C225" s="108">
        <f t="shared" si="44"/>
        <v>96.384004005377065</v>
      </c>
      <c r="D225" s="108">
        <f t="shared" si="44"/>
        <v>98.208430770705931</v>
      </c>
      <c r="E225" s="108">
        <f t="shared" si="44"/>
        <v>94.99484706290508</v>
      </c>
      <c r="F225" s="108">
        <f t="shared" si="44"/>
        <v>96.395135702890855</v>
      </c>
      <c r="G225" s="108">
        <f t="shared" si="44"/>
        <v>96.423239843113024</v>
      </c>
      <c r="H225" s="108">
        <f t="shared" si="44"/>
        <v>99.841360000103165</v>
      </c>
      <c r="I225" s="108">
        <f t="shared" si="44"/>
        <v>98.738873883984112</v>
      </c>
      <c r="K225" t="s">
        <v>1662</v>
      </c>
      <c r="L225" s="107">
        <f t="shared" si="45"/>
        <v>2.109488665397198</v>
      </c>
      <c r="M225" s="107">
        <f t="shared" si="45"/>
        <v>7.7481900655565425</v>
      </c>
      <c r="N225" s="107">
        <f t="shared" si="45"/>
        <v>1.1043668859721114</v>
      </c>
      <c r="O225" s="107">
        <f t="shared" si="45"/>
        <v>4.8442691966325988</v>
      </c>
      <c r="P225" s="107">
        <f t="shared" si="45"/>
        <v>1.6973969965322351</v>
      </c>
      <c r="Q225" s="107">
        <f t="shared" si="45"/>
        <v>2.025584280502966</v>
      </c>
      <c r="R225" s="107">
        <f t="shared" si="45"/>
        <v>3.8088652730874104</v>
      </c>
      <c r="S225" s="107">
        <f t="shared" si="45"/>
        <v>4.1725187957895633</v>
      </c>
    </row>
    <row r="226" spans="1:19" x14ac:dyDescent="0.25">
      <c r="A226" t="s">
        <v>1663</v>
      </c>
      <c r="B226" s="108">
        <f t="shared" si="44"/>
        <v>3.5162454265877039</v>
      </c>
      <c r="C226" s="108">
        <f t="shared" si="44"/>
        <v>6.4541533950712227</v>
      </c>
      <c r="D226" s="108">
        <f t="shared" si="44"/>
        <v>102.20506918504638</v>
      </c>
      <c r="E226" s="108">
        <f t="shared" si="44"/>
        <v>95.078934608305005</v>
      </c>
      <c r="F226" s="108">
        <f t="shared" si="44"/>
        <v>96.957549268437234</v>
      </c>
      <c r="G226" s="108">
        <f t="shared" si="44"/>
        <v>99.088153895963373</v>
      </c>
      <c r="H226" s="108">
        <f t="shared" si="44"/>
        <v>100.70496074053403</v>
      </c>
      <c r="I226" s="108">
        <f t="shared" si="44"/>
        <v>96.572207783989953</v>
      </c>
      <c r="K226" t="s">
        <v>1663</v>
      </c>
      <c r="L226" s="107">
        <f t="shared" si="45"/>
        <v>0.31574699069823425</v>
      </c>
      <c r="M226" s="107">
        <f t="shared" si="45"/>
        <v>2.2098978535139246</v>
      </c>
      <c r="N226" s="107">
        <f t="shared" si="45"/>
        <v>2.3642266362195445</v>
      </c>
      <c r="O226" s="107">
        <f t="shared" si="45"/>
        <v>2.6246177800474553</v>
      </c>
      <c r="P226" s="107">
        <f t="shared" si="45"/>
        <v>5.7715193264464295</v>
      </c>
      <c r="Q226" s="107">
        <f t="shared" si="45"/>
        <v>2.3726385016662443</v>
      </c>
      <c r="R226" s="107">
        <f t="shared" si="45"/>
        <v>7.880036026263455</v>
      </c>
      <c r="S226" s="107">
        <f t="shared" si="45"/>
        <v>7.9201601787976044</v>
      </c>
    </row>
  </sheetData>
  <mergeCells count="20">
    <mergeCell ref="C177:I177"/>
    <mergeCell ref="B178:D178"/>
    <mergeCell ref="B118:D118"/>
    <mergeCell ref="C172:I172"/>
    <mergeCell ref="C173:I173"/>
    <mergeCell ref="C174:I174"/>
    <mergeCell ref="C175:I175"/>
    <mergeCell ref="C176:I176"/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X226"/>
  <sheetViews>
    <sheetView topLeftCell="A16" workbookViewId="0">
      <selection activeCell="A106" sqref="A106: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C1" t="s">
        <v>2580</v>
      </c>
      <c r="K1" s="7" t="s">
        <v>1679</v>
      </c>
    </row>
    <row r="2" spans="1:11" x14ac:dyDescent="0.25">
      <c r="A2" s="7" t="s">
        <v>1680</v>
      </c>
      <c r="I2" s="102" t="s">
        <v>1678</v>
      </c>
      <c r="J2" t="s">
        <v>2577</v>
      </c>
      <c r="K2" t="s">
        <v>2569</v>
      </c>
    </row>
    <row r="3" spans="1:11" x14ac:dyDescent="0.25">
      <c r="A3" s="53" t="s">
        <v>1681</v>
      </c>
      <c r="B3" s="17">
        <v>42563</v>
      </c>
      <c r="J3" t="s">
        <v>2578</v>
      </c>
      <c r="K3" t="s">
        <v>2569</v>
      </c>
    </row>
    <row r="4" spans="1:11" x14ac:dyDescent="0.25">
      <c r="A4" s="7" t="s">
        <v>1682</v>
      </c>
      <c r="B4" s="17">
        <v>42550</v>
      </c>
      <c r="J4" t="s">
        <v>2579</v>
      </c>
      <c r="K4" t="s">
        <v>2569</v>
      </c>
    </row>
    <row r="5" spans="1:11" x14ac:dyDescent="0.25">
      <c r="I5" s="102" t="s">
        <v>1683</v>
      </c>
      <c r="J5" t="s">
        <v>2586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84" t="s">
        <v>1644</v>
      </c>
      <c r="C12" s="226" t="str">
        <f>D23</f>
        <v>TX008702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84" t="s">
        <v>1644</v>
      </c>
      <c r="C13" s="226" t="str">
        <f t="shared" ref="C13:C17" si="0">D24</f>
        <v>TX015415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84" t="s">
        <v>1644</v>
      </c>
      <c r="C14" s="226" t="str">
        <f t="shared" si="0"/>
        <v>TX015526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84" t="s">
        <v>1686</v>
      </c>
      <c r="C15" s="226" t="str">
        <f t="shared" si="0"/>
        <v>TX010369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84" t="s">
        <v>1686</v>
      </c>
      <c r="C16" s="226" t="str">
        <f t="shared" si="0"/>
        <v>TX003365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84" t="s">
        <v>1687</v>
      </c>
      <c r="C17" s="226" t="str">
        <f t="shared" si="0"/>
        <v>TX000926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259</v>
      </c>
      <c r="C23" s="117">
        <v>20</v>
      </c>
      <c r="D23" s="117" t="s">
        <v>1076</v>
      </c>
      <c r="E23" s="117">
        <v>20069</v>
      </c>
      <c r="F23" s="118" t="s">
        <v>1077</v>
      </c>
      <c r="G23" s="121" t="s">
        <v>1078</v>
      </c>
      <c r="H23" s="119"/>
      <c r="I23" s="117">
        <v>225.3</v>
      </c>
      <c r="J23" s="120">
        <f t="shared" ref="J23:J28" si="1">I23*C23/1000*20</f>
        <v>90.12</v>
      </c>
    </row>
    <row r="24" spans="1:10" x14ac:dyDescent="0.25">
      <c r="A24" s="117" t="s">
        <v>869</v>
      </c>
      <c r="B24" s="117" t="s">
        <v>264</v>
      </c>
      <c r="C24" s="117">
        <v>20</v>
      </c>
      <c r="D24" s="117" t="s">
        <v>1080</v>
      </c>
      <c r="E24" s="117">
        <v>20205</v>
      </c>
      <c r="F24" s="118" t="s">
        <v>1081</v>
      </c>
      <c r="G24" s="121" t="s">
        <v>1082</v>
      </c>
      <c r="H24" s="119"/>
      <c r="I24" s="117">
        <v>312.39999999999998</v>
      </c>
      <c r="J24" s="120">
        <f t="shared" si="1"/>
        <v>124.96000000000001</v>
      </c>
    </row>
    <row r="25" spans="1:10" x14ac:dyDescent="0.25">
      <c r="A25" s="117" t="s">
        <v>869</v>
      </c>
      <c r="B25" s="117" t="s">
        <v>269</v>
      </c>
      <c r="C25" s="117">
        <v>20</v>
      </c>
      <c r="D25" s="117" t="s">
        <v>1084</v>
      </c>
      <c r="E25" s="117">
        <v>22364</v>
      </c>
      <c r="F25" s="118" t="s">
        <v>1085</v>
      </c>
      <c r="G25" s="121" t="s">
        <v>1086</v>
      </c>
      <c r="H25" s="119"/>
      <c r="I25" s="117">
        <v>290.39999999999998</v>
      </c>
      <c r="J25" s="120">
        <f t="shared" si="1"/>
        <v>116.16</v>
      </c>
    </row>
    <row r="26" spans="1:10" x14ac:dyDescent="0.25">
      <c r="A26" s="117" t="s">
        <v>869</v>
      </c>
      <c r="B26" s="117" t="s">
        <v>279</v>
      </c>
      <c r="C26" s="117">
        <v>20</v>
      </c>
      <c r="D26" s="117" t="s">
        <v>1092</v>
      </c>
      <c r="E26" s="117">
        <v>20537</v>
      </c>
      <c r="F26" s="118" t="s">
        <v>1093</v>
      </c>
      <c r="G26" s="121" t="s">
        <v>1094</v>
      </c>
      <c r="H26" s="119"/>
      <c r="I26" s="117">
        <v>291.8</v>
      </c>
      <c r="J26" s="120">
        <f t="shared" si="1"/>
        <v>116.72</v>
      </c>
    </row>
    <row r="27" spans="1:10" x14ac:dyDescent="0.25">
      <c r="A27" s="117" t="s">
        <v>869</v>
      </c>
      <c r="B27" s="117" t="s">
        <v>284</v>
      </c>
      <c r="C27" s="117">
        <v>20</v>
      </c>
      <c r="D27" s="117" t="s">
        <v>1096</v>
      </c>
      <c r="E27" s="117">
        <v>20122</v>
      </c>
      <c r="F27" s="118" t="s">
        <v>1097</v>
      </c>
      <c r="G27" s="121" t="s">
        <v>1098</v>
      </c>
      <c r="H27" s="119"/>
      <c r="I27" s="117">
        <v>317.3</v>
      </c>
      <c r="J27" s="120">
        <f t="shared" si="1"/>
        <v>126.92</v>
      </c>
    </row>
    <row r="28" spans="1:10" x14ac:dyDescent="0.25">
      <c r="A28" s="117" t="s">
        <v>869</v>
      </c>
      <c r="B28" s="117" t="s">
        <v>289</v>
      </c>
      <c r="C28" s="117">
        <v>20</v>
      </c>
      <c r="D28" s="117" t="s">
        <v>1100</v>
      </c>
      <c r="E28" s="117">
        <v>24280</v>
      </c>
      <c r="F28" s="118" t="s">
        <v>1101</v>
      </c>
      <c r="G28" s="121" t="s">
        <v>1102</v>
      </c>
      <c r="H28" s="119"/>
      <c r="I28" s="117">
        <v>342.2</v>
      </c>
      <c r="J28" s="120">
        <f t="shared" si="1"/>
        <v>136.88</v>
      </c>
    </row>
    <row r="31" spans="1:10" x14ac:dyDescent="0.25">
      <c r="A31" s="7" t="str">
        <f>J2</f>
        <v>MW 1139-05</v>
      </c>
    </row>
    <row r="32" spans="1:10" x14ac:dyDescent="0.25">
      <c r="A32" s="37" t="s">
        <v>1706</v>
      </c>
    </row>
    <row r="33" spans="1:50" x14ac:dyDescent="0.25">
      <c r="A33" t="s">
        <v>1707</v>
      </c>
      <c r="B33" t="s">
        <v>2587</v>
      </c>
    </row>
    <row r="34" spans="1:50" x14ac:dyDescent="0.25">
      <c r="A34" t="s">
        <v>1709</v>
      </c>
      <c r="B34" s="38">
        <v>42569.51898148148</v>
      </c>
    </row>
    <row r="35" spans="1:50" x14ac:dyDescent="0.25">
      <c r="A35" t="s">
        <v>1710</v>
      </c>
      <c r="B35">
        <v>2400</v>
      </c>
      <c r="C35" t="s">
        <v>1711</v>
      </c>
    </row>
    <row r="36" spans="1:50" x14ac:dyDescent="0.25">
      <c r="A36" t="s">
        <v>1712</v>
      </c>
      <c r="B36">
        <v>5</v>
      </c>
      <c r="C36" t="s">
        <v>1713</v>
      </c>
    </row>
    <row r="37" spans="1:50" x14ac:dyDescent="0.25">
      <c r="A37" t="s">
        <v>1714</v>
      </c>
      <c r="B37" s="6" t="s">
        <v>1715</v>
      </c>
      <c r="C37" s="171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50" x14ac:dyDescent="0.25">
      <c r="A38" t="s">
        <v>1763</v>
      </c>
      <c r="B38" s="6">
        <v>16</v>
      </c>
      <c r="C38" s="6">
        <v>16</v>
      </c>
      <c r="D38" s="6">
        <v>16</v>
      </c>
      <c r="E38" s="6">
        <v>16</v>
      </c>
      <c r="F38" s="6">
        <v>16</v>
      </c>
      <c r="G38" s="6">
        <v>16</v>
      </c>
      <c r="H38" s="6">
        <v>16</v>
      </c>
      <c r="I38" s="6">
        <v>16</v>
      </c>
      <c r="J38" s="6">
        <v>16</v>
      </c>
      <c r="K38" s="6">
        <v>16</v>
      </c>
      <c r="L38" s="6">
        <v>16</v>
      </c>
      <c r="M38" s="6">
        <v>16</v>
      </c>
      <c r="N38" s="6">
        <v>16</v>
      </c>
      <c r="O38" s="6">
        <v>16</v>
      </c>
      <c r="P38" s="6">
        <v>16</v>
      </c>
      <c r="Q38" s="6">
        <v>16</v>
      </c>
      <c r="R38" s="6">
        <v>16</v>
      </c>
      <c r="S38" s="6">
        <v>16</v>
      </c>
      <c r="T38" s="6">
        <v>16</v>
      </c>
      <c r="U38" s="6">
        <v>16</v>
      </c>
      <c r="V38" s="6">
        <v>16</v>
      </c>
      <c r="W38" s="6">
        <v>15</v>
      </c>
      <c r="X38" s="6">
        <v>16</v>
      </c>
      <c r="Y38" s="6">
        <v>16</v>
      </c>
      <c r="Z38" s="6">
        <v>16</v>
      </c>
      <c r="AA38" s="6">
        <v>16</v>
      </c>
      <c r="AB38" s="6">
        <v>16</v>
      </c>
      <c r="AC38" s="6">
        <v>16</v>
      </c>
      <c r="AD38" s="6">
        <v>16</v>
      </c>
      <c r="AE38" s="6">
        <v>15</v>
      </c>
      <c r="AF38" s="6">
        <v>16</v>
      </c>
      <c r="AG38" s="6">
        <v>16</v>
      </c>
      <c r="AH38" s="6">
        <v>16</v>
      </c>
      <c r="AI38" s="6">
        <v>16</v>
      </c>
      <c r="AJ38" s="6">
        <v>16</v>
      </c>
      <c r="AK38" s="6">
        <v>16</v>
      </c>
      <c r="AL38" s="6">
        <v>16</v>
      </c>
      <c r="AM38" s="6">
        <v>10</v>
      </c>
      <c r="AN38" s="6">
        <v>16</v>
      </c>
      <c r="AO38" s="6">
        <v>16</v>
      </c>
      <c r="AP38" s="6">
        <v>15</v>
      </c>
      <c r="AQ38" s="6">
        <v>16</v>
      </c>
      <c r="AR38" s="6">
        <v>16</v>
      </c>
      <c r="AS38" s="6">
        <v>16</v>
      </c>
      <c r="AT38" s="6">
        <v>16</v>
      </c>
      <c r="AU38" s="6">
        <v>15</v>
      </c>
      <c r="AV38" s="6">
        <v>16</v>
      </c>
      <c r="AW38" s="6">
        <v>16</v>
      </c>
      <c r="AX38">
        <f>COUNTIF(B38:AW38,"&gt;9")</f>
        <v>48</v>
      </c>
    </row>
    <row r="39" spans="1:50" x14ac:dyDescent="0.25">
      <c r="A39" t="s">
        <v>1764</v>
      </c>
      <c r="B39" s="6">
        <v>207.64400000000001</v>
      </c>
      <c r="C39" s="6">
        <v>123.797</v>
      </c>
      <c r="D39" s="6">
        <v>99.95</v>
      </c>
      <c r="E39" s="6">
        <v>155.08000000000001</v>
      </c>
      <c r="F39" s="6">
        <v>185.25800000000001</v>
      </c>
      <c r="G39" s="6">
        <v>170.892</v>
      </c>
      <c r="H39" s="6">
        <v>117.15600000000001</v>
      </c>
      <c r="I39" s="6">
        <v>124.217</v>
      </c>
      <c r="J39" s="6">
        <v>176.55</v>
      </c>
      <c r="K39" s="6">
        <v>140.28100000000001</v>
      </c>
      <c r="L39" s="6">
        <v>168.94499999999999</v>
      </c>
      <c r="M39" s="6">
        <v>153.56700000000001</v>
      </c>
      <c r="N39" s="6">
        <v>119.066</v>
      </c>
      <c r="O39" s="6">
        <v>111.65600000000001</v>
      </c>
      <c r="P39" s="6">
        <v>142.58099999999999</v>
      </c>
      <c r="Q39" s="6">
        <v>182.589</v>
      </c>
      <c r="R39" s="6">
        <v>196.864</v>
      </c>
      <c r="S39" s="6">
        <v>175.18</v>
      </c>
      <c r="T39" s="6">
        <v>132.84700000000001</v>
      </c>
      <c r="U39" s="6">
        <v>134.089</v>
      </c>
      <c r="V39" s="6">
        <v>122.622</v>
      </c>
      <c r="W39" s="6">
        <v>159.92500000000001</v>
      </c>
      <c r="X39" s="6">
        <v>164.655</v>
      </c>
      <c r="Y39" s="6">
        <v>135.589</v>
      </c>
      <c r="Z39" s="6">
        <v>181.57</v>
      </c>
      <c r="AA39" s="6">
        <v>197.90600000000001</v>
      </c>
      <c r="AB39" s="6">
        <v>173.43899999999999</v>
      </c>
      <c r="AC39" s="6">
        <v>161.083</v>
      </c>
      <c r="AD39" s="6">
        <v>180.15799999999999</v>
      </c>
      <c r="AE39" s="6">
        <v>144.322</v>
      </c>
      <c r="AF39" s="6">
        <v>184.62299999999999</v>
      </c>
      <c r="AG39" s="6">
        <v>191.71299999999999</v>
      </c>
      <c r="AH39" s="6">
        <v>201.56100000000001</v>
      </c>
      <c r="AI39" s="6">
        <v>193.97</v>
      </c>
      <c r="AJ39" s="6">
        <v>152.76599999999999</v>
      </c>
      <c r="AK39" s="6">
        <v>141.42500000000001</v>
      </c>
      <c r="AL39" s="6">
        <v>163.625</v>
      </c>
      <c r="AM39" s="6">
        <v>57.128</v>
      </c>
      <c r="AN39" s="6">
        <v>110.3</v>
      </c>
      <c r="AO39" s="6">
        <v>144.578</v>
      </c>
      <c r="AP39" s="6">
        <v>173.40700000000001</v>
      </c>
      <c r="AQ39" s="6">
        <v>122.289</v>
      </c>
      <c r="AR39" s="6">
        <v>108.569</v>
      </c>
      <c r="AS39" s="6">
        <v>123.178</v>
      </c>
      <c r="AT39" s="6">
        <v>138.988</v>
      </c>
      <c r="AU39" s="6">
        <v>156.608</v>
      </c>
      <c r="AV39" s="6">
        <v>134.96100000000001</v>
      </c>
      <c r="AW39" s="6">
        <v>189.1</v>
      </c>
    </row>
    <row r="40" spans="1:50" x14ac:dyDescent="0.25">
      <c r="A40" s="37" t="s">
        <v>1765</v>
      </c>
    </row>
    <row r="41" spans="1:50" x14ac:dyDescent="0.25">
      <c r="A41" t="s">
        <v>1707</v>
      </c>
      <c r="B41" t="s">
        <v>2588</v>
      </c>
    </row>
    <row r="42" spans="1:50" x14ac:dyDescent="0.25">
      <c r="A42" t="s">
        <v>1709</v>
      </c>
      <c r="B42" s="38">
        <v>42569.518969907411</v>
      </c>
    </row>
    <row r="43" spans="1:50" x14ac:dyDescent="0.25">
      <c r="A43" t="s">
        <v>1710</v>
      </c>
      <c r="B43">
        <v>2397</v>
      </c>
      <c r="C43" t="s">
        <v>1711</v>
      </c>
    </row>
    <row r="44" spans="1:50" x14ac:dyDescent="0.25">
      <c r="A44" t="s">
        <v>1712</v>
      </c>
      <c r="B44">
        <v>5</v>
      </c>
      <c r="C44" t="s">
        <v>1713</v>
      </c>
    </row>
    <row r="45" spans="1:50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50" x14ac:dyDescent="0.25">
      <c r="A46" t="s">
        <v>1763</v>
      </c>
      <c r="B46" s="6">
        <v>16</v>
      </c>
      <c r="C46" s="6">
        <v>0</v>
      </c>
      <c r="D46" s="6">
        <v>16</v>
      </c>
      <c r="E46" s="6">
        <v>16</v>
      </c>
      <c r="F46" s="6">
        <v>16</v>
      </c>
      <c r="G46" s="6">
        <v>16</v>
      </c>
      <c r="H46" s="6">
        <v>16</v>
      </c>
      <c r="I46" s="6">
        <v>16</v>
      </c>
      <c r="J46" s="6">
        <v>16</v>
      </c>
      <c r="K46" s="6">
        <v>0</v>
      </c>
      <c r="L46" s="6">
        <v>0</v>
      </c>
      <c r="M46" s="6">
        <v>14</v>
      </c>
      <c r="N46" s="6">
        <v>15</v>
      </c>
      <c r="O46" s="6">
        <v>15</v>
      </c>
      <c r="P46" s="6">
        <v>16</v>
      </c>
      <c r="Q46" s="6">
        <v>15</v>
      </c>
      <c r="R46" s="6">
        <v>16</v>
      </c>
      <c r="S46" s="6">
        <v>0</v>
      </c>
      <c r="T46" s="6">
        <v>15</v>
      </c>
      <c r="U46" s="6">
        <v>16</v>
      </c>
      <c r="V46" s="6">
        <v>16</v>
      </c>
      <c r="W46" s="6">
        <v>14</v>
      </c>
      <c r="X46" s="6">
        <v>16</v>
      </c>
      <c r="Y46" s="6">
        <v>16</v>
      </c>
      <c r="Z46" s="6">
        <v>16</v>
      </c>
      <c r="AA46" s="6">
        <v>0</v>
      </c>
      <c r="AB46" s="6">
        <v>4</v>
      </c>
      <c r="AC46" s="6">
        <v>16</v>
      </c>
      <c r="AD46" s="6">
        <v>16</v>
      </c>
      <c r="AE46" s="6">
        <v>15</v>
      </c>
      <c r="AF46" s="6">
        <v>16</v>
      </c>
      <c r="AG46" s="6">
        <v>16</v>
      </c>
      <c r="AH46" s="6">
        <v>15</v>
      </c>
      <c r="AI46" s="6">
        <v>15</v>
      </c>
      <c r="AJ46" s="6">
        <v>16</v>
      </c>
      <c r="AK46" s="6">
        <v>16</v>
      </c>
      <c r="AL46" s="6">
        <v>16</v>
      </c>
      <c r="AM46" s="6">
        <v>9</v>
      </c>
      <c r="AN46" s="6">
        <v>16</v>
      </c>
      <c r="AO46" s="6">
        <v>16</v>
      </c>
      <c r="AP46" s="6">
        <v>0</v>
      </c>
      <c r="AQ46" s="6">
        <v>9</v>
      </c>
      <c r="AR46" s="6">
        <v>16</v>
      </c>
      <c r="AS46" s="6">
        <v>16</v>
      </c>
      <c r="AT46" s="6">
        <v>16</v>
      </c>
      <c r="AU46" s="6">
        <v>15</v>
      </c>
      <c r="AV46" s="6">
        <v>16</v>
      </c>
      <c r="AW46" s="6">
        <v>16</v>
      </c>
    </row>
    <row r="47" spans="1:50" x14ac:dyDescent="0.25">
      <c r="A47" t="s">
        <v>1764</v>
      </c>
      <c r="B47" s="6">
        <v>166.52699999999999</v>
      </c>
      <c r="C47" s="6">
        <v>0</v>
      </c>
      <c r="D47" s="6">
        <v>47.070999999999998</v>
      </c>
      <c r="E47" s="6">
        <v>100.94499999999999</v>
      </c>
      <c r="F47" s="6">
        <v>155.92599999999999</v>
      </c>
      <c r="G47" s="6">
        <v>137.048</v>
      </c>
      <c r="H47" s="6">
        <v>113.498</v>
      </c>
      <c r="I47" s="6">
        <v>98.921999999999997</v>
      </c>
      <c r="J47" s="6">
        <v>100.22499999999999</v>
      </c>
      <c r="K47" s="6">
        <v>0</v>
      </c>
      <c r="L47" s="6">
        <v>0</v>
      </c>
      <c r="M47" s="6">
        <v>33.179000000000002</v>
      </c>
      <c r="N47" s="6">
        <v>53.472000000000001</v>
      </c>
      <c r="O47" s="6">
        <v>46.207999999999998</v>
      </c>
      <c r="P47" s="6">
        <v>61.634999999999998</v>
      </c>
      <c r="Q47" s="6">
        <v>76.197000000000003</v>
      </c>
      <c r="R47" s="6">
        <v>97.421999999999997</v>
      </c>
      <c r="S47" s="6">
        <v>0</v>
      </c>
      <c r="T47" s="6">
        <v>39.293999999999997</v>
      </c>
      <c r="U47" s="6">
        <v>50.564999999999998</v>
      </c>
      <c r="V47" s="6">
        <v>52.774000000000001</v>
      </c>
      <c r="W47" s="6">
        <v>77.581000000000003</v>
      </c>
      <c r="X47" s="6">
        <v>56.436</v>
      </c>
      <c r="Y47" s="6">
        <v>54.377000000000002</v>
      </c>
      <c r="Z47" s="6">
        <v>232.999</v>
      </c>
      <c r="AA47" s="6">
        <v>0</v>
      </c>
      <c r="AB47" s="6">
        <v>8.8610000000000007</v>
      </c>
      <c r="AC47" s="6">
        <v>42.582999999999998</v>
      </c>
      <c r="AD47" s="6">
        <v>57.484000000000002</v>
      </c>
      <c r="AE47" s="6">
        <v>65.385000000000005</v>
      </c>
      <c r="AF47" s="6">
        <v>61.466999999999999</v>
      </c>
      <c r="AG47" s="6">
        <v>87.11</v>
      </c>
      <c r="AH47" s="6">
        <v>261.45999999999998</v>
      </c>
      <c r="AI47" s="6">
        <v>15.196</v>
      </c>
      <c r="AJ47" s="6">
        <v>51.981000000000002</v>
      </c>
      <c r="AK47" s="6">
        <v>68.667000000000002</v>
      </c>
      <c r="AL47" s="6">
        <v>76.004000000000005</v>
      </c>
      <c r="AM47" s="6">
        <v>28.678000000000001</v>
      </c>
      <c r="AN47" s="6">
        <v>50.966999999999999</v>
      </c>
      <c r="AO47" s="6">
        <v>93.578000000000003</v>
      </c>
      <c r="AP47" s="6">
        <v>0</v>
      </c>
      <c r="AQ47" s="6">
        <v>33.47</v>
      </c>
      <c r="AR47" s="6">
        <v>45.207000000000001</v>
      </c>
      <c r="AS47" s="6">
        <v>75.981999999999999</v>
      </c>
      <c r="AT47" s="6">
        <v>115.508</v>
      </c>
      <c r="AU47" s="6">
        <v>102.59699999999999</v>
      </c>
      <c r="AV47" s="6">
        <v>99.775999999999996</v>
      </c>
      <c r="AW47" s="6">
        <v>169.82499999999999</v>
      </c>
    </row>
    <row r="49" spans="1:50" x14ac:dyDescent="0.25">
      <c r="A49" s="7" t="str">
        <f>J3</f>
        <v>MW 1139-06</v>
      </c>
    </row>
    <row r="50" spans="1:50" x14ac:dyDescent="0.25">
      <c r="A50" s="37" t="s">
        <v>1706</v>
      </c>
    </row>
    <row r="51" spans="1:50" x14ac:dyDescent="0.25">
      <c r="A51" t="s">
        <v>1707</v>
      </c>
      <c r="B51" t="s">
        <v>2589</v>
      </c>
    </row>
    <row r="52" spans="1:50" x14ac:dyDescent="0.25">
      <c r="A52" t="s">
        <v>1709</v>
      </c>
      <c r="B52" s="38">
        <v>42569.448842592596</v>
      </c>
    </row>
    <row r="53" spans="1:50" x14ac:dyDescent="0.25">
      <c r="A53" t="s">
        <v>1710</v>
      </c>
      <c r="B53">
        <v>2412</v>
      </c>
      <c r="C53" t="s">
        <v>1711</v>
      </c>
    </row>
    <row r="54" spans="1:50" x14ac:dyDescent="0.25">
      <c r="A54" t="s">
        <v>1712</v>
      </c>
      <c r="B54">
        <v>5</v>
      </c>
      <c r="C54" t="s">
        <v>1713</v>
      </c>
    </row>
    <row r="55" spans="1:50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50" x14ac:dyDescent="0.25">
      <c r="A56" t="s">
        <v>1763</v>
      </c>
      <c r="B56" s="6">
        <v>15</v>
      </c>
      <c r="C56" s="6">
        <v>15</v>
      </c>
      <c r="D56" s="6">
        <v>15</v>
      </c>
      <c r="E56" s="6">
        <v>16</v>
      </c>
      <c r="F56" s="6">
        <v>16</v>
      </c>
      <c r="G56" s="6">
        <v>16</v>
      </c>
      <c r="H56" s="6">
        <v>16</v>
      </c>
      <c r="I56" s="6">
        <v>16</v>
      </c>
      <c r="J56" s="6">
        <v>16</v>
      </c>
      <c r="K56" s="6">
        <v>16</v>
      </c>
      <c r="L56" s="6">
        <v>16</v>
      </c>
      <c r="M56" s="6">
        <v>16</v>
      </c>
      <c r="N56" s="6">
        <v>16</v>
      </c>
      <c r="O56" s="6">
        <v>16</v>
      </c>
      <c r="P56" s="6">
        <v>16</v>
      </c>
      <c r="Q56" s="6">
        <v>16</v>
      </c>
      <c r="R56" s="6">
        <v>16</v>
      </c>
      <c r="S56" s="6">
        <v>15</v>
      </c>
      <c r="T56" s="6">
        <v>16</v>
      </c>
      <c r="U56" s="6">
        <v>16</v>
      </c>
      <c r="V56" s="6">
        <v>15</v>
      </c>
      <c r="W56" s="6">
        <v>16</v>
      </c>
      <c r="X56" s="6">
        <v>16</v>
      </c>
      <c r="Y56" s="6">
        <v>16</v>
      </c>
      <c r="Z56" s="6">
        <v>16</v>
      </c>
      <c r="AA56" s="6">
        <v>16</v>
      </c>
      <c r="AB56" s="6">
        <v>15</v>
      </c>
      <c r="AC56" s="6">
        <v>16</v>
      </c>
      <c r="AD56" s="6">
        <v>16</v>
      </c>
      <c r="AE56" s="6">
        <v>16</v>
      </c>
      <c r="AF56" s="6">
        <v>16</v>
      </c>
      <c r="AG56" s="6">
        <v>15</v>
      </c>
      <c r="AH56" s="6">
        <v>16</v>
      </c>
      <c r="AI56" s="6">
        <v>16</v>
      </c>
      <c r="AJ56" s="6">
        <v>16</v>
      </c>
      <c r="AK56" s="6">
        <v>16</v>
      </c>
      <c r="AL56" s="6">
        <v>16</v>
      </c>
      <c r="AM56" s="6">
        <v>16</v>
      </c>
      <c r="AN56" s="6">
        <v>16</v>
      </c>
      <c r="AO56" s="6">
        <v>16</v>
      </c>
      <c r="AP56" s="6">
        <v>16</v>
      </c>
      <c r="AQ56" s="6">
        <v>16</v>
      </c>
      <c r="AR56" s="6">
        <v>16</v>
      </c>
      <c r="AS56" s="6">
        <v>16</v>
      </c>
      <c r="AT56" s="6">
        <v>16</v>
      </c>
      <c r="AU56" s="6">
        <v>15</v>
      </c>
      <c r="AV56" s="6">
        <v>16</v>
      </c>
      <c r="AW56" s="6">
        <v>16</v>
      </c>
      <c r="AX56">
        <f>COUNTIF(B56:AW56,"&gt;9")</f>
        <v>48</v>
      </c>
    </row>
    <row r="57" spans="1:50" x14ac:dyDescent="0.25">
      <c r="A57" t="s">
        <v>1764</v>
      </c>
      <c r="B57" s="6">
        <v>114.093</v>
      </c>
      <c r="C57" s="6">
        <v>148.84399999999999</v>
      </c>
      <c r="D57" s="6">
        <v>167.511</v>
      </c>
      <c r="E57" s="6">
        <v>149.90199999999999</v>
      </c>
      <c r="F57" s="6">
        <v>160.297</v>
      </c>
      <c r="G57" s="6">
        <v>149.983</v>
      </c>
      <c r="H57" s="6">
        <v>132.733</v>
      </c>
      <c r="I57" s="6">
        <v>79.813000000000002</v>
      </c>
      <c r="J57" s="6">
        <v>179.28800000000001</v>
      </c>
      <c r="K57" s="6">
        <v>245.48400000000001</v>
      </c>
      <c r="L57" s="6">
        <v>143.91499999999999</v>
      </c>
      <c r="M57" s="6">
        <v>141.018</v>
      </c>
      <c r="N57" s="6">
        <v>136.89099999999999</v>
      </c>
      <c r="O57" s="6">
        <v>155.01400000000001</v>
      </c>
      <c r="P57" s="6">
        <v>149.96299999999999</v>
      </c>
      <c r="Q57" s="6">
        <v>98.798000000000002</v>
      </c>
      <c r="R57" s="6">
        <v>192.696</v>
      </c>
      <c r="S57" s="6">
        <v>120.294</v>
      </c>
      <c r="T57" s="6">
        <v>158.203</v>
      </c>
      <c r="U57" s="6">
        <v>151.99299999999999</v>
      </c>
      <c r="V57" s="6">
        <v>142.45400000000001</v>
      </c>
      <c r="W57" s="6">
        <v>146.17099999999999</v>
      </c>
      <c r="X57" s="6">
        <v>124.11499999999999</v>
      </c>
      <c r="Y57" s="6">
        <v>138.16900000000001</v>
      </c>
      <c r="Z57" s="6">
        <v>199.49199999999999</v>
      </c>
      <c r="AA57" s="6">
        <v>150.959</v>
      </c>
      <c r="AB57" s="6">
        <v>151.65</v>
      </c>
      <c r="AC57" s="6">
        <v>176.94300000000001</v>
      </c>
      <c r="AD57" s="6">
        <v>139.74799999999999</v>
      </c>
      <c r="AE57" s="6">
        <v>175.85499999999999</v>
      </c>
      <c r="AF57" s="6">
        <v>187.14400000000001</v>
      </c>
      <c r="AG57" s="6">
        <v>63.820999999999998</v>
      </c>
      <c r="AH57" s="6">
        <v>275.04399999999998</v>
      </c>
      <c r="AI57" s="6">
        <v>215.154</v>
      </c>
      <c r="AJ57" s="6">
        <v>144.52699999999999</v>
      </c>
      <c r="AK57" s="6">
        <v>130.07</v>
      </c>
      <c r="AL57" s="6">
        <v>192.666</v>
      </c>
      <c r="AM57" s="6">
        <v>173.52799999999999</v>
      </c>
      <c r="AN57" s="6">
        <v>123.36</v>
      </c>
      <c r="AO57" s="6">
        <v>140.16200000000001</v>
      </c>
      <c r="AP57" s="6">
        <v>187.738</v>
      </c>
      <c r="AQ57" s="6">
        <v>145.661</v>
      </c>
      <c r="AR57" s="6">
        <v>129.18199999999999</v>
      </c>
      <c r="AS57" s="6">
        <v>174.36099999999999</v>
      </c>
      <c r="AT57" s="6">
        <v>171.35900000000001</v>
      </c>
      <c r="AU57" s="6">
        <v>182.34299999999999</v>
      </c>
      <c r="AV57" s="6">
        <v>158.214</v>
      </c>
      <c r="AW57" s="6">
        <v>152.70400000000001</v>
      </c>
    </row>
    <row r="58" spans="1:50" x14ac:dyDescent="0.25">
      <c r="A58" s="37" t="s">
        <v>1765</v>
      </c>
    </row>
    <row r="59" spans="1:50" x14ac:dyDescent="0.25">
      <c r="A59" t="s">
        <v>1707</v>
      </c>
      <c r="B59" t="s">
        <v>2590</v>
      </c>
    </row>
    <row r="60" spans="1:50" x14ac:dyDescent="0.25">
      <c r="A60" t="s">
        <v>1709</v>
      </c>
      <c r="B60" s="38">
        <v>42569.448854166665</v>
      </c>
    </row>
    <row r="61" spans="1:50" x14ac:dyDescent="0.25">
      <c r="A61" t="s">
        <v>1710</v>
      </c>
      <c r="B61">
        <v>2407</v>
      </c>
      <c r="C61" t="s">
        <v>1711</v>
      </c>
    </row>
    <row r="62" spans="1:50" x14ac:dyDescent="0.25">
      <c r="A62" t="s">
        <v>1712</v>
      </c>
      <c r="B62">
        <v>5</v>
      </c>
      <c r="C62" t="s">
        <v>1713</v>
      </c>
    </row>
    <row r="63" spans="1:50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50" x14ac:dyDescent="0.25">
      <c r="A64" t="s">
        <v>1763</v>
      </c>
      <c r="B64" s="6">
        <v>15</v>
      </c>
      <c r="C64" s="6">
        <v>0</v>
      </c>
      <c r="D64" s="6">
        <v>15</v>
      </c>
      <c r="E64" s="6">
        <v>16</v>
      </c>
      <c r="F64" s="6">
        <v>15</v>
      </c>
      <c r="G64" s="6">
        <v>16</v>
      </c>
      <c r="H64" s="6">
        <v>16</v>
      </c>
      <c r="I64" s="6">
        <v>16</v>
      </c>
      <c r="J64" s="6">
        <v>15</v>
      </c>
      <c r="K64" s="6">
        <v>0</v>
      </c>
      <c r="L64" s="6">
        <v>0</v>
      </c>
      <c r="M64" s="6">
        <v>16</v>
      </c>
      <c r="N64" s="6">
        <v>15</v>
      </c>
      <c r="O64" s="6">
        <v>15</v>
      </c>
      <c r="P64" s="6">
        <v>16</v>
      </c>
      <c r="Q64" s="6">
        <v>16</v>
      </c>
      <c r="R64" s="6">
        <v>16</v>
      </c>
      <c r="S64" s="6">
        <v>0</v>
      </c>
      <c r="T64" s="6">
        <v>16</v>
      </c>
      <c r="U64" s="6">
        <v>16</v>
      </c>
      <c r="V64" s="6">
        <v>15</v>
      </c>
      <c r="W64" s="6">
        <v>16</v>
      </c>
      <c r="X64" s="6">
        <v>16</v>
      </c>
      <c r="Y64" s="6">
        <v>16</v>
      </c>
      <c r="Z64" s="6">
        <v>16</v>
      </c>
      <c r="AA64" s="6">
        <v>0</v>
      </c>
      <c r="AB64" s="6">
        <v>8</v>
      </c>
      <c r="AC64" s="6">
        <v>15</v>
      </c>
      <c r="AD64" s="6">
        <v>16</v>
      </c>
      <c r="AE64" s="6">
        <v>16</v>
      </c>
      <c r="AF64" s="6">
        <v>16</v>
      </c>
      <c r="AG64" s="6">
        <v>15</v>
      </c>
      <c r="AH64" s="6">
        <v>16</v>
      </c>
      <c r="AI64" s="6">
        <v>16</v>
      </c>
      <c r="AJ64" s="6">
        <v>16</v>
      </c>
      <c r="AK64" s="6">
        <v>16</v>
      </c>
      <c r="AL64" s="6">
        <v>16</v>
      </c>
      <c r="AM64" s="6">
        <v>16</v>
      </c>
      <c r="AN64" s="6">
        <v>16</v>
      </c>
      <c r="AO64" s="6">
        <v>16</v>
      </c>
      <c r="AP64" s="6">
        <v>0</v>
      </c>
      <c r="AQ64" s="6">
        <v>11</v>
      </c>
      <c r="AR64" s="6">
        <v>16</v>
      </c>
      <c r="AS64" s="6">
        <v>16</v>
      </c>
      <c r="AT64" s="6">
        <v>16</v>
      </c>
      <c r="AU64" s="6">
        <v>14</v>
      </c>
      <c r="AV64" s="6">
        <v>16</v>
      </c>
      <c r="AW64" s="6">
        <v>16</v>
      </c>
    </row>
    <row r="65" spans="1:50" x14ac:dyDescent="0.25">
      <c r="A65" t="s">
        <v>1764</v>
      </c>
      <c r="B65" s="6">
        <v>84.372</v>
      </c>
      <c r="C65" s="6">
        <v>0</v>
      </c>
      <c r="D65" s="6">
        <v>98.33</v>
      </c>
      <c r="E65" s="6">
        <v>117.986</v>
      </c>
      <c r="F65" s="6">
        <v>119.84699999999999</v>
      </c>
      <c r="G65" s="6">
        <v>106.764</v>
      </c>
      <c r="H65" s="6">
        <v>72.620999999999995</v>
      </c>
      <c r="I65" s="6">
        <v>57.076000000000001</v>
      </c>
      <c r="J65" s="6">
        <v>116.892</v>
      </c>
      <c r="K65" s="6">
        <v>0</v>
      </c>
      <c r="L65" s="6">
        <v>0</v>
      </c>
      <c r="M65" s="6">
        <v>49.378</v>
      </c>
      <c r="N65" s="6">
        <v>73.463999999999999</v>
      </c>
      <c r="O65" s="6">
        <v>63.688000000000002</v>
      </c>
      <c r="P65" s="6">
        <v>78.361000000000004</v>
      </c>
      <c r="Q65" s="6">
        <v>54.311999999999998</v>
      </c>
      <c r="R65" s="6">
        <v>97.492000000000004</v>
      </c>
      <c r="S65" s="6">
        <v>0</v>
      </c>
      <c r="T65" s="6">
        <v>64.900000000000006</v>
      </c>
      <c r="U65" s="6">
        <v>72.311000000000007</v>
      </c>
      <c r="V65" s="6">
        <v>75.703999999999994</v>
      </c>
      <c r="W65" s="6">
        <v>70.462000000000003</v>
      </c>
      <c r="X65" s="6">
        <v>53.807000000000002</v>
      </c>
      <c r="Y65" s="6">
        <v>58.707999999999998</v>
      </c>
      <c r="Z65" s="6">
        <v>259.65199999999999</v>
      </c>
      <c r="AA65" s="6">
        <v>0</v>
      </c>
      <c r="AB65" s="6">
        <v>12.962</v>
      </c>
      <c r="AC65" s="6">
        <v>74.149000000000001</v>
      </c>
      <c r="AD65" s="6">
        <v>65.185000000000002</v>
      </c>
      <c r="AE65" s="6">
        <v>85.230999999999995</v>
      </c>
      <c r="AF65" s="6">
        <v>81.673000000000002</v>
      </c>
      <c r="AG65" s="6">
        <v>29.364000000000001</v>
      </c>
      <c r="AH65" s="6">
        <v>268.81099999999998</v>
      </c>
      <c r="AI65" s="6">
        <v>117.791</v>
      </c>
      <c r="AJ65" s="6">
        <v>70.355999999999995</v>
      </c>
      <c r="AK65" s="6">
        <v>70.631</v>
      </c>
      <c r="AL65" s="6">
        <v>98.528000000000006</v>
      </c>
      <c r="AM65" s="6">
        <v>98.177999999999997</v>
      </c>
      <c r="AN65" s="6">
        <v>66.680999999999997</v>
      </c>
      <c r="AO65" s="6">
        <v>127.053</v>
      </c>
      <c r="AP65" s="6">
        <v>0</v>
      </c>
      <c r="AQ65" s="6">
        <v>48.970999999999997</v>
      </c>
      <c r="AR65" s="6">
        <v>59.746000000000002</v>
      </c>
      <c r="AS65" s="6">
        <v>153.672</v>
      </c>
      <c r="AT65" s="6">
        <v>142.696</v>
      </c>
      <c r="AU65" s="6">
        <v>148.04900000000001</v>
      </c>
      <c r="AV65" s="6">
        <v>117.119</v>
      </c>
      <c r="AW65" s="6">
        <v>162.57599999999999</v>
      </c>
    </row>
    <row r="67" spans="1:50" x14ac:dyDescent="0.25">
      <c r="A67" s="7" t="str">
        <f>J4</f>
        <v>MW 1139-07</v>
      </c>
    </row>
    <row r="68" spans="1:50" x14ac:dyDescent="0.25">
      <c r="A68" s="37" t="s">
        <v>1706</v>
      </c>
    </row>
    <row r="69" spans="1:50" x14ac:dyDescent="0.25">
      <c r="A69" t="s">
        <v>1707</v>
      </c>
      <c r="B69" t="s">
        <v>2591</v>
      </c>
    </row>
    <row r="70" spans="1:50" x14ac:dyDescent="0.25">
      <c r="A70" t="s">
        <v>1709</v>
      </c>
      <c r="B70" s="38">
        <v>42569.448854166665</v>
      </c>
    </row>
    <row r="71" spans="1:50" x14ac:dyDescent="0.25">
      <c r="A71" t="s">
        <v>1710</v>
      </c>
      <c r="B71">
        <v>2423</v>
      </c>
      <c r="C71" t="s">
        <v>1711</v>
      </c>
    </row>
    <row r="72" spans="1:50" x14ac:dyDescent="0.25">
      <c r="A72" t="s">
        <v>1712</v>
      </c>
      <c r="B72">
        <v>5</v>
      </c>
      <c r="C72" t="s">
        <v>1713</v>
      </c>
    </row>
    <row r="73" spans="1:50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50" x14ac:dyDescent="0.25">
      <c r="A74" t="s">
        <v>1763</v>
      </c>
      <c r="B74" s="6">
        <v>16</v>
      </c>
      <c r="C74" s="6">
        <v>16</v>
      </c>
      <c r="D74" s="6">
        <v>16</v>
      </c>
      <c r="E74" s="6">
        <v>16</v>
      </c>
      <c r="F74" s="6">
        <v>16</v>
      </c>
      <c r="G74" s="6">
        <v>15</v>
      </c>
      <c r="H74" s="6">
        <v>16</v>
      </c>
      <c r="I74" s="6">
        <v>15</v>
      </c>
      <c r="J74" s="6">
        <v>16</v>
      </c>
      <c r="K74" s="6">
        <v>16</v>
      </c>
      <c r="L74" s="6">
        <v>16</v>
      </c>
      <c r="M74" s="6">
        <v>15</v>
      </c>
      <c r="N74" s="6">
        <v>15</v>
      </c>
      <c r="O74" s="6">
        <v>16</v>
      </c>
      <c r="P74" s="6">
        <v>14</v>
      </c>
      <c r="Q74" s="6">
        <v>16</v>
      </c>
      <c r="R74" s="6">
        <v>16</v>
      </c>
      <c r="S74" s="6">
        <v>16</v>
      </c>
      <c r="T74" s="6">
        <v>16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15</v>
      </c>
      <c r="AA74" s="6">
        <v>16</v>
      </c>
      <c r="AB74" s="6">
        <v>16</v>
      </c>
      <c r="AC74" s="6">
        <v>16</v>
      </c>
      <c r="AD74" s="6">
        <v>16</v>
      </c>
      <c r="AE74" s="6">
        <v>16</v>
      </c>
      <c r="AF74" s="6">
        <v>16</v>
      </c>
      <c r="AG74" s="6">
        <v>15</v>
      </c>
      <c r="AH74" s="6">
        <v>13</v>
      </c>
      <c r="AI74" s="6">
        <v>16</v>
      </c>
      <c r="AJ74" s="6">
        <v>16</v>
      </c>
      <c r="AK74" s="6">
        <v>15</v>
      </c>
      <c r="AL74" s="6">
        <v>11</v>
      </c>
      <c r="AM74" s="6">
        <v>16</v>
      </c>
      <c r="AN74" s="6">
        <v>16</v>
      </c>
      <c r="AO74" s="6">
        <v>16</v>
      </c>
      <c r="AP74" s="6">
        <v>15</v>
      </c>
      <c r="AQ74" s="6">
        <v>16</v>
      </c>
      <c r="AR74" s="6">
        <v>16</v>
      </c>
      <c r="AS74" s="6">
        <v>16</v>
      </c>
      <c r="AT74" s="6">
        <v>16</v>
      </c>
      <c r="AU74" s="6">
        <v>12</v>
      </c>
      <c r="AV74" s="6">
        <v>16</v>
      </c>
      <c r="AW74" s="6">
        <v>16</v>
      </c>
      <c r="AX74">
        <f>COUNTIF(B74:AW74,"&gt;9")</f>
        <v>48</v>
      </c>
    </row>
    <row r="75" spans="1:50" x14ac:dyDescent="0.25">
      <c r="A75" t="s">
        <v>1764</v>
      </c>
      <c r="B75" s="6">
        <v>153.536</v>
      </c>
      <c r="C75" s="6">
        <v>201.47900000000001</v>
      </c>
      <c r="D75" s="6">
        <v>154.827</v>
      </c>
      <c r="E75" s="6">
        <v>147.875</v>
      </c>
      <c r="F75" s="6">
        <v>110.46599999999999</v>
      </c>
      <c r="G75" s="6">
        <v>91.049000000000007</v>
      </c>
      <c r="H75" s="6">
        <v>113.81100000000001</v>
      </c>
      <c r="I75" s="6">
        <v>105.256</v>
      </c>
      <c r="J75" s="6">
        <v>184.51599999999999</v>
      </c>
      <c r="K75" s="6">
        <v>203.76599999999999</v>
      </c>
      <c r="L75" s="6">
        <v>152.422</v>
      </c>
      <c r="M75" s="6">
        <v>119.827</v>
      </c>
      <c r="N75" s="6">
        <v>142.863</v>
      </c>
      <c r="O75" s="6">
        <v>133.61600000000001</v>
      </c>
      <c r="P75" s="6">
        <v>139.946</v>
      </c>
      <c r="Q75" s="6">
        <v>117.973</v>
      </c>
      <c r="R75" s="6">
        <v>176.49100000000001</v>
      </c>
      <c r="S75" s="6">
        <v>203.501</v>
      </c>
      <c r="T75" s="6">
        <v>145.81399999999999</v>
      </c>
      <c r="U75" s="6">
        <v>120.429</v>
      </c>
      <c r="V75" s="6">
        <v>155.191</v>
      </c>
      <c r="W75" s="6">
        <v>141.83600000000001</v>
      </c>
      <c r="X75" s="6">
        <v>118.06399999999999</v>
      </c>
      <c r="Y75" s="6">
        <v>137.11600000000001</v>
      </c>
      <c r="Z75" s="6">
        <v>138.745</v>
      </c>
      <c r="AA75" s="6">
        <v>131.55199999999999</v>
      </c>
      <c r="AB75" s="6">
        <v>171.85599999999999</v>
      </c>
      <c r="AC75" s="6">
        <v>137.65600000000001</v>
      </c>
      <c r="AD75" s="6">
        <v>95.646000000000001</v>
      </c>
      <c r="AE75" s="6">
        <v>120.288</v>
      </c>
      <c r="AF75" s="6">
        <v>130.44399999999999</v>
      </c>
      <c r="AG75" s="6">
        <v>126.078</v>
      </c>
      <c r="AH75" s="6">
        <v>128.52199999999999</v>
      </c>
      <c r="AI75" s="6">
        <v>131.708</v>
      </c>
      <c r="AJ75" s="6">
        <v>86.308999999999997</v>
      </c>
      <c r="AK75" s="6">
        <v>125.093</v>
      </c>
      <c r="AL75" s="6">
        <v>104.23099999999999</v>
      </c>
      <c r="AM75" s="6">
        <v>131.631</v>
      </c>
      <c r="AN75" s="6">
        <v>170.84700000000001</v>
      </c>
      <c r="AO75" s="6">
        <v>133.02199999999999</v>
      </c>
      <c r="AP75" s="6">
        <v>88.632000000000005</v>
      </c>
      <c r="AQ75" s="6">
        <v>125.29900000000001</v>
      </c>
      <c r="AR75" s="6">
        <v>66.120999999999995</v>
      </c>
      <c r="AS75" s="6">
        <v>73.39</v>
      </c>
      <c r="AT75" s="6">
        <v>87.364000000000004</v>
      </c>
      <c r="AU75" s="6">
        <v>41.804000000000002</v>
      </c>
      <c r="AV75" s="6">
        <v>147.68</v>
      </c>
      <c r="AW75" s="6">
        <v>180.334</v>
      </c>
    </row>
    <row r="76" spans="1:50" x14ac:dyDescent="0.25">
      <c r="A76" s="37" t="s">
        <v>1765</v>
      </c>
    </row>
    <row r="77" spans="1:50" x14ac:dyDescent="0.25">
      <c r="A77" t="s">
        <v>1707</v>
      </c>
      <c r="B77" t="s">
        <v>2592</v>
      </c>
    </row>
    <row r="78" spans="1:50" x14ac:dyDescent="0.25">
      <c r="A78" t="s">
        <v>1709</v>
      </c>
      <c r="B78" s="38">
        <v>42569.448865740742</v>
      </c>
    </row>
    <row r="79" spans="1:50" x14ac:dyDescent="0.25">
      <c r="A79" t="s">
        <v>1710</v>
      </c>
      <c r="B79">
        <v>2403</v>
      </c>
      <c r="C79" t="s">
        <v>1711</v>
      </c>
    </row>
    <row r="80" spans="1:50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16</v>
      </c>
      <c r="C82" s="6">
        <v>2</v>
      </c>
      <c r="D82" s="6">
        <v>16</v>
      </c>
      <c r="E82" s="6">
        <v>15</v>
      </c>
      <c r="F82" s="6">
        <v>16</v>
      </c>
      <c r="G82" s="6">
        <v>15</v>
      </c>
      <c r="H82" s="6">
        <v>16</v>
      </c>
      <c r="I82" s="6">
        <v>15</v>
      </c>
      <c r="J82" s="6">
        <v>16</v>
      </c>
      <c r="K82" s="6">
        <v>1</v>
      </c>
      <c r="L82" s="6">
        <v>15</v>
      </c>
      <c r="M82" s="6">
        <v>15</v>
      </c>
      <c r="N82" s="6">
        <v>15</v>
      </c>
      <c r="O82" s="6">
        <v>16</v>
      </c>
      <c r="P82" s="6">
        <v>14</v>
      </c>
      <c r="Q82" s="6">
        <v>15</v>
      </c>
      <c r="R82" s="6">
        <v>16</v>
      </c>
      <c r="S82" s="6">
        <v>2</v>
      </c>
      <c r="T82" s="6">
        <v>16</v>
      </c>
      <c r="U82" s="6">
        <v>16</v>
      </c>
      <c r="V82" s="6">
        <v>16</v>
      </c>
      <c r="W82" s="6">
        <v>16</v>
      </c>
      <c r="X82" s="6">
        <v>16</v>
      </c>
      <c r="Y82" s="6">
        <v>16</v>
      </c>
      <c r="Z82" s="6">
        <v>15</v>
      </c>
      <c r="AA82" s="6">
        <v>0</v>
      </c>
      <c r="AB82" s="6">
        <v>14</v>
      </c>
      <c r="AC82" s="6">
        <v>16</v>
      </c>
      <c r="AD82" s="6">
        <v>14</v>
      </c>
      <c r="AE82" s="6">
        <v>16</v>
      </c>
      <c r="AF82" s="6">
        <v>15</v>
      </c>
      <c r="AG82" s="6">
        <v>15</v>
      </c>
      <c r="AH82" s="6">
        <v>13</v>
      </c>
      <c r="AI82" s="6">
        <v>15</v>
      </c>
      <c r="AJ82" s="6">
        <v>15</v>
      </c>
      <c r="AK82" s="6">
        <v>15</v>
      </c>
      <c r="AL82" s="6">
        <v>8</v>
      </c>
      <c r="AM82" s="6">
        <v>16</v>
      </c>
      <c r="AN82" s="6">
        <v>16</v>
      </c>
      <c r="AO82" s="6">
        <v>16</v>
      </c>
      <c r="AP82" s="6">
        <v>0</v>
      </c>
      <c r="AQ82" s="6">
        <v>10</v>
      </c>
      <c r="AR82" s="6">
        <v>14</v>
      </c>
      <c r="AS82" s="6">
        <v>16</v>
      </c>
      <c r="AT82" s="6">
        <v>16</v>
      </c>
      <c r="AU82" s="6">
        <v>11</v>
      </c>
      <c r="AV82" s="6">
        <v>16</v>
      </c>
      <c r="AW82" s="6">
        <v>16</v>
      </c>
    </row>
    <row r="83" spans="1:49" x14ac:dyDescent="0.25">
      <c r="A83" t="s">
        <v>1764</v>
      </c>
      <c r="B83" s="6">
        <v>101.60899999999999</v>
      </c>
      <c r="C83" s="6">
        <v>16.28</v>
      </c>
      <c r="D83" s="6">
        <v>65.605000000000004</v>
      </c>
      <c r="E83" s="6">
        <v>114.429</v>
      </c>
      <c r="F83" s="6">
        <v>86.12</v>
      </c>
      <c r="G83" s="6">
        <v>64.347999999999999</v>
      </c>
      <c r="H83" s="6">
        <v>79.358999999999995</v>
      </c>
      <c r="I83" s="6">
        <v>61.292000000000002</v>
      </c>
      <c r="J83" s="6">
        <v>102.97799999999999</v>
      </c>
      <c r="K83" s="6">
        <v>9.5129999999999999</v>
      </c>
      <c r="L83" s="6">
        <v>25.032</v>
      </c>
      <c r="M83" s="6">
        <v>30.832999999999998</v>
      </c>
      <c r="N83" s="6">
        <v>73.978999999999999</v>
      </c>
      <c r="O83" s="6">
        <v>64</v>
      </c>
      <c r="P83" s="6">
        <v>73.893000000000001</v>
      </c>
      <c r="Q83" s="6">
        <v>57.465000000000003</v>
      </c>
      <c r="R83" s="6">
        <v>74.881</v>
      </c>
      <c r="S83" s="6">
        <v>7.6529999999999996</v>
      </c>
      <c r="T83" s="6">
        <v>68.963999999999999</v>
      </c>
      <c r="U83" s="6">
        <v>70.281999999999996</v>
      </c>
      <c r="V83" s="6">
        <v>96.570999999999998</v>
      </c>
      <c r="W83" s="6">
        <v>76.159000000000006</v>
      </c>
      <c r="X83" s="6">
        <v>64.468999999999994</v>
      </c>
      <c r="Y83" s="6">
        <v>62.18</v>
      </c>
      <c r="Z83" s="6">
        <v>177.30799999999999</v>
      </c>
      <c r="AA83" s="6">
        <v>0</v>
      </c>
      <c r="AB83" s="6">
        <v>18.117999999999999</v>
      </c>
      <c r="AC83" s="6">
        <v>62.606000000000002</v>
      </c>
      <c r="AD83" s="6">
        <v>62.515999999999998</v>
      </c>
      <c r="AE83" s="6">
        <v>73.194000000000003</v>
      </c>
      <c r="AF83" s="6">
        <v>63.488999999999997</v>
      </c>
      <c r="AG83" s="6">
        <v>47.353999999999999</v>
      </c>
      <c r="AH83" s="6">
        <v>115.613</v>
      </c>
      <c r="AI83" s="6">
        <v>57.468000000000004</v>
      </c>
      <c r="AJ83" s="6">
        <v>55.509</v>
      </c>
      <c r="AK83" s="6">
        <v>72.539000000000001</v>
      </c>
      <c r="AL83" s="6">
        <v>48.698999999999998</v>
      </c>
      <c r="AM83" s="6">
        <v>69.153999999999996</v>
      </c>
      <c r="AN83" s="6">
        <v>80.787000000000006</v>
      </c>
      <c r="AO83" s="6">
        <v>72.040999999999997</v>
      </c>
      <c r="AP83" s="6">
        <v>0</v>
      </c>
      <c r="AQ83" s="6">
        <v>38.601999999999997</v>
      </c>
      <c r="AR83" s="6">
        <v>37.317999999999998</v>
      </c>
      <c r="AS83" s="6">
        <v>68.069999999999993</v>
      </c>
      <c r="AT83" s="6">
        <v>68.272000000000006</v>
      </c>
      <c r="AU83" s="6">
        <v>27.123000000000001</v>
      </c>
      <c r="AV83" s="6">
        <v>129.36000000000001</v>
      </c>
      <c r="AW83" s="6">
        <v>193.619</v>
      </c>
    </row>
    <row r="85" spans="1:49" x14ac:dyDescent="0.25">
      <c r="A85" s="7" t="s">
        <v>1769</v>
      </c>
      <c r="B85" s="182" t="s">
        <v>1715</v>
      </c>
      <c r="C85" s="182" t="s">
        <v>1716</v>
      </c>
      <c r="D85" s="182" t="s">
        <v>1717</v>
      </c>
      <c r="E85" s="182" t="s">
        <v>1718</v>
      </c>
      <c r="F85" s="182" t="s">
        <v>1719</v>
      </c>
      <c r="G85" s="182" t="s">
        <v>1720</v>
      </c>
      <c r="H85" s="182" t="s">
        <v>1721</v>
      </c>
      <c r="I85" s="182" t="s">
        <v>1722</v>
      </c>
      <c r="J85" s="182" t="s">
        <v>1723</v>
      </c>
      <c r="K85" s="182" t="s">
        <v>1724</v>
      </c>
      <c r="L85" s="182" t="s">
        <v>1725</v>
      </c>
      <c r="M85" s="182" t="s">
        <v>1726</v>
      </c>
      <c r="N85" s="182" t="s">
        <v>1727</v>
      </c>
      <c r="O85" s="182" t="s">
        <v>1728</v>
      </c>
      <c r="P85" s="182" t="s">
        <v>1729</v>
      </c>
      <c r="Q85" s="182" t="s">
        <v>1730</v>
      </c>
      <c r="R85" s="182" t="s">
        <v>1731</v>
      </c>
      <c r="S85" s="182" t="s">
        <v>1732</v>
      </c>
      <c r="T85" s="182" t="s">
        <v>1733</v>
      </c>
      <c r="U85" s="182" t="s">
        <v>1734</v>
      </c>
      <c r="V85" s="182" t="s">
        <v>1735</v>
      </c>
      <c r="W85" s="182" t="s">
        <v>1736</v>
      </c>
      <c r="X85" s="182" t="s">
        <v>1737</v>
      </c>
      <c r="Y85" s="182" t="s">
        <v>1738</v>
      </c>
      <c r="Z85" s="182" t="s">
        <v>1739</v>
      </c>
      <c r="AA85" s="182" t="s">
        <v>1740</v>
      </c>
      <c r="AB85" s="182" t="s">
        <v>1741</v>
      </c>
      <c r="AC85" s="182" t="s">
        <v>1742</v>
      </c>
      <c r="AD85" s="182" t="s">
        <v>1743</v>
      </c>
      <c r="AE85" s="182" t="s">
        <v>1744</v>
      </c>
      <c r="AF85" s="182" t="s">
        <v>1745</v>
      </c>
      <c r="AG85" s="182" t="s">
        <v>1746</v>
      </c>
      <c r="AH85" s="182" t="s">
        <v>1747</v>
      </c>
      <c r="AI85" s="182" t="s">
        <v>1748</v>
      </c>
      <c r="AJ85" s="182" t="s">
        <v>1749</v>
      </c>
      <c r="AK85" s="182" t="s">
        <v>1750</v>
      </c>
      <c r="AL85" s="182" t="s">
        <v>1751</v>
      </c>
      <c r="AM85" s="182" t="s">
        <v>1752</v>
      </c>
      <c r="AN85" s="182" t="s">
        <v>1753</v>
      </c>
      <c r="AO85" s="182" t="s">
        <v>1754</v>
      </c>
      <c r="AP85" s="182" t="s">
        <v>1755</v>
      </c>
      <c r="AQ85" s="182" t="s">
        <v>1756</v>
      </c>
      <c r="AR85" s="182" t="s">
        <v>1757</v>
      </c>
      <c r="AS85" s="182" t="s">
        <v>1758</v>
      </c>
      <c r="AT85" s="182" t="s">
        <v>1759</v>
      </c>
      <c r="AU85" s="182" t="s">
        <v>1760</v>
      </c>
      <c r="AV85" s="182" t="s">
        <v>1761</v>
      </c>
      <c r="AW85" s="182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0</v>
      </c>
      <c r="D86" s="108">
        <f t="shared" si="2"/>
        <v>100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0</v>
      </c>
      <c r="L86" s="108">
        <f t="shared" si="2"/>
        <v>0</v>
      </c>
      <c r="M86" s="108">
        <f t="shared" si="2"/>
        <v>87.5</v>
      </c>
      <c r="N86" s="108">
        <f t="shared" si="2"/>
        <v>93.75</v>
      </c>
      <c r="O86" s="108">
        <f t="shared" si="2"/>
        <v>93.75</v>
      </c>
      <c r="P86" s="108">
        <f t="shared" si="2"/>
        <v>100</v>
      </c>
      <c r="Q86" s="108">
        <f t="shared" si="2"/>
        <v>93.75</v>
      </c>
      <c r="R86" s="108">
        <f t="shared" si="2"/>
        <v>100</v>
      </c>
      <c r="S86" s="108">
        <f t="shared" si="2"/>
        <v>0</v>
      </c>
      <c r="T86" s="108">
        <f t="shared" si="2"/>
        <v>93.75</v>
      </c>
      <c r="U86" s="108">
        <f t="shared" si="2"/>
        <v>100</v>
      </c>
      <c r="V86" s="108">
        <f t="shared" si="2"/>
        <v>100</v>
      </c>
      <c r="W86" s="108">
        <f t="shared" si="2"/>
        <v>93.333333333333329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0</v>
      </c>
      <c r="AB86" s="108">
        <f t="shared" si="2"/>
        <v>25</v>
      </c>
      <c r="AC86" s="108">
        <f t="shared" si="2"/>
        <v>100</v>
      </c>
      <c r="AD86" s="108">
        <f t="shared" si="2"/>
        <v>100</v>
      </c>
      <c r="AE86" s="108">
        <f t="shared" si="2"/>
        <v>100</v>
      </c>
      <c r="AF86" s="108">
        <f t="shared" si="2"/>
        <v>100</v>
      </c>
      <c r="AG86" s="108">
        <f t="shared" si="2"/>
        <v>100</v>
      </c>
      <c r="AH86" s="108">
        <f t="shared" si="2"/>
        <v>93.75</v>
      </c>
      <c r="AI86" s="108">
        <f t="shared" si="2"/>
        <v>93.75</v>
      </c>
      <c r="AJ86" s="108">
        <f t="shared" si="2"/>
        <v>100</v>
      </c>
      <c r="AK86" s="108">
        <f t="shared" si="2"/>
        <v>100</v>
      </c>
      <c r="AL86" s="108">
        <f t="shared" si="2"/>
        <v>100</v>
      </c>
      <c r="AM86" s="108">
        <f t="shared" si="2"/>
        <v>90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56.25</v>
      </c>
      <c r="AR86" s="108">
        <f t="shared" si="2"/>
        <v>100</v>
      </c>
      <c r="AS86" s="108">
        <f t="shared" si="2"/>
        <v>100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100</v>
      </c>
      <c r="C87" s="108">
        <f t="shared" ref="C87:AW87" si="3">C64/C56*100</f>
        <v>0</v>
      </c>
      <c r="D87" s="108">
        <f t="shared" si="3"/>
        <v>100</v>
      </c>
      <c r="E87" s="108">
        <f t="shared" si="3"/>
        <v>100</v>
      </c>
      <c r="F87" s="108">
        <f t="shared" si="3"/>
        <v>93.75</v>
      </c>
      <c r="G87" s="108">
        <f t="shared" si="3"/>
        <v>100</v>
      </c>
      <c r="H87" s="108">
        <f t="shared" si="3"/>
        <v>100</v>
      </c>
      <c r="I87" s="108">
        <f t="shared" si="3"/>
        <v>100</v>
      </c>
      <c r="J87" s="108">
        <f t="shared" si="3"/>
        <v>93.75</v>
      </c>
      <c r="K87" s="108">
        <f t="shared" si="3"/>
        <v>0</v>
      </c>
      <c r="L87" s="108">
        <f t="shared" si="3"/>
        <v>0</v>
      </c>
      <c r="M87" s="108">
        <f t="shared" si="3"/>
        <v>100</v>
      </c>
      <c r="N87" s="108">
        <f t="shared" si="3"/>
        <v>93.75</v>
      </c>
      <c r="O87" s="108">
        <f t="shared" si="3"/>
        <v>93.75</v>
      </c>
      <c r="P87" s="108">
        <f t="shared" si="3"/>
        <v>100</v>
      </c>
      <c r="Q87" s="108">
        <f t="shared" si="3"/>
        <v>100</v>
      </c>
      <c r="R87" s="108">
        <f t="shared" si="3"/>
        <v>100</v>
      </c>
      <c r="S87" s="108">
        <f t="shared" si="3"/>
        <v>0</v>
      </c>
      <c r="T87" s="108">
        <f t="shared" si="3"/>
        <v>100</v>
      </c>
      <c r="U87" s="108">
        <f t="shared" si="3"/>
        <v>100</v>
      </c>
      <c r="V87" s="108">
        <f t="shared" si="3"/>
        <v>100</v>
      </c>
      <c r="W87" s="108">
        <f t="shared" si="3"/>
        <v>100</v>
      </c>
      <c r="X87" s="108">
        <f t="shared" si="3"/>
        <v>100</v>
      </c>
      <c r="Y87" s="108">
        <f t="shared" si="3"/>
        <v>100</v>
      </c>
      <c r="Z87" s="108">
        <f t="shared" si="3"/>
        <v>100</v>
      </c>
      <c r="AA87" s="108">
        <f t="shared" si="3"/>
        <v>0</v>
      </c>
      <c r="AB87" s="108">
        <f t="shared" si="3"/>
        <v>53.333333333333336</v>
      </c>
      <c r="AC87" s="108">
        <f t="shared" si="3"/>
        <v>93.75</v>
      </c>
      <c r="AD87" s="108">
        <f t="shared" si="3"/>
        <v>100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100</v>
      </c>
      <c r="AI87" s="108">
        <f t="shared" si="3"/>
        <v>100</v>
      </c>
      <c r="AJ87" s="108">
        <f t="shared" si="3"/>
        <v>100</v>
      </c>
      <c r="AK87" s="108">
        <f t="shared" si="3"/>
        <v>100</v>
      </c>
      <c r="AL87" s="108">
        <f t="shared" si="3"/>
        <v>100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0</v>
      </c>
      <c r="AQ87" s="108">
        <f t="shared" si="3"/>
        <v>68.75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93.333333333333329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12.5</v>
      </c>
      <c r="D88" s="108">
        <f t="shared" si="4"/>
        <v>100</v>
      </c>
      <c r="E88" s="108">
        <f t="shared" si="4"/>
        <v>93.75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100</v>
      </c>
      <c r="J88" s="108">
        <f t="shared" si="4"/>
        <v>100</v>
      </c>
      <c r="K88" s="108">
        <f t="shared" si="4"/>
        <v>6.25</v>
      </c>
      <c r="L88" s="108">
        <f t="shared" si="4"/>
        <v>93.75</v>
      </c>
      <c r="M88" s="108">
        <f t="shared" si="4"/>
        <v>100</v>
      </c>
      <c r="N88" s="108">
        <f t="shared" si="4"/>
        <v>100</v>
      </c>
      <c r="O88" s="108">
        <f t="shared" si="4"/>
        <v>100</v>
      </c>
      <c r="P88" s="108">
        <f t="shared" si="4"/>
        <v>100</v>
      </c>
      <c r="Q88" s="108">
        <f t="shared" si="4"/>
        <v>93.75</v>
      </c>
      <c r="R88" s="108">
        <f t="shared" si="4"/>
        <v>100</v>
      </c>
      <c r="S88" s="108">
        <f t="shared" si="4"/>
        <v>12.5</v>
      </c>
      <c r="T88" s="108">
        <f t="shared" si="4"/>
        <v>100</v>
      </c>
      <c r="U88" s="108">
        <f t="shared" si="4"/>
        <v>100</v>
      </c>
      <c r="V88" s="108">
        <f t="shared" si="4"/>
        <v>100</v>
      </c>
      <c r="W88" s="108">
        <f t="shared" si="4"/>
        <v>100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0</v>
      </c>
      <c r="AB88" s="108">
        <f t="shared" si="4"/>
        <v>87.5</v>
      </c>
      <c r="AC88" s="108">
        <f t="shared" si="4"/>
        <v>100</v>
      </c>
      <c r="AD88" s="108">
        <f t="shared" si="4"/>
        <v>87.5</v>
      </c>
      <c r="AE88" s="108">
        <f t="shared" si="4"/>
        <v>100</v>
      </c>
      <c r="AF88" s="108">
        <f t="shared" si="4"/>
        <v>93.75</v>
      </c>
      <c r="AG88" s="108">
        <f t="shared" si="4"/>
        <v>100</v>
      </c>
      <c r="AH88" s="108">
        <f t="shared" si="4"/>
        <v>100</v>
      </c>
      <c r="AI88" s="108">
        <f t="shared" si="4"/>
        <v>93.75</v>
      </c>
      <c r="AJ88" s="108">
        <f t="shared" si="4"/>
        <v>93.75</v>
      </c>
      <c r="AK88" s="108">
        <f t="shared" si="4"/>
        <v>100</v>
      </c>
      <c r="AL88" s="108">
        <f t="shared" si="4"/>
        <v>72.727272727272734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0</v>
      </c>
      <c r="AQ88" s="108">
        <f t="shared" si="4"/>
        <v>62.5</v>
      </c>
      <c r="AR88" s="108">
        <f t="shared" si="4"/>
        <v>87.5</v>
      </c>
      <c r="AS88" s="108">
        <f t="shared" si="4"/>
        <v>100</v>
      </c>
      <c r="AT88" s="108">
        <f t="shared" si="4"/>
        <v>100</v>
      </c>
      <c r="AU88" s="108">
        <f t="shared" si="4"/>
        <v>91.666666666666657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2-Amino-5-azotoluene</v>
      </c>
      <c r="D89" s="7" t="str">
        <f>C89</f>
        <v>2-Amino-5-azotoluene</v>
      </c>
      <c r="E89" s="7" t="str">
        <f t="shared" ref="E89:I89" si="5">D89</f>
        <v>2-Amino-5-azotoluene</v>
      </c>
      <c r="F89" s="7" t="str">
        <f t="shared" si="5"/>
        <v>2-Amino-5-azotoluene</v>
      </c>
      <c r="G89" s="7" t="str">
        <f t="shared" si="5"/>
        <v>2-Amino-5-azotoluene</v>
      </c>
      <c r="H89" s="7" t="str">
        <f t="shared" si="5"/>
        <v>2-Amino-5-azotoluene</v>
      </c>
      <c r="I89" s="7" t="str">
        <f t="shared" si="5"/>
        <v>2-Amino-5-azotoluene</v>
      </c>
      <c r="J89" s="7" t="s">
        <v>1644</v>
      </c>
      <c r="K89" s="7" t="str">
        <f>G24</f>
        <v>Butyl benzyl phthalate</v>
      </c>
      <c r="L89" s="7" t="str">
        <f>K89</f>
        <v>Butyl benzyl phthalate</v>
      </c>
      <c r="M89" s="7" t="str">
        <f t="shared" ref="M89:Q89" si="6">L89</f>
        <v>Butyl benzyl phthalate</v>
      </c>
      <c r="N89" s="7" t="str">
        <f t="shared" si="6"/>
        <v>Butyl benzyl phthalate</v>
      </c>
      <c r="O89" s="7" t="str">
        <f t="shared" si="6"/>
        <v>Butyl benzyl phthalate</v>
      </c>
      <c r="P89" s="7" t="str">
        <f t="shared" si="6"/>
        <v>Butyl benzyl phthalate</v>
      </c>
      <c r="Q89" s="7" t="str">
        <f t="shared" si="6"/>
        <v>Butyl benzyl phthalate</v>
      </c>
      <c r="R89" s="7" t="s">
        <v>1644</v>
      </c>
      <c r="S89" s="7" t="str">
        <f>G25</f>
        <v>5alpha-Dihydrotestosterone</v>
      </c>
      <c r="T89" s="7" t="str">
        <f>S89</f>
        <v>5alpha-Dihydrotestosterone</v>
      </c>
      <c r="U89" s="7" t="str">
        <f t="shared" ref="U89:Y89" si="7">T89</f>
        <v>5alpha-Dihydrotestosterone</v>
      </c>
      <c r="V89" s="7" t="str">
        <f t="shared" si="7"/>
        <v>5alpha-Dihydrotestosterone</v>
      </c>
      <c r="W89" s="7" t="str">
        <f t="shared" si="7"/>
        <v>5alpha-Dihydrotestosterone</v>
      </c>
      <c r="X89" s="7" t="str">
        <f t="shared" si="7"/>
        <v>5alpha-Dihydrotestosterone</v>
      </c>
      <c r="Y89" s="7" t="str">
        <f t="shared" si="7"/>
        <v>5alpha-Dihydrotestosterone</v>
      </c>
      <c r="Z89" s="7" t="s">
        <v>1686</v>
      </c>
      <c r="AA89" s="7" t="str">
        <f>G26</f>
        <v>Diphenhydramine hydrochloride</v>
      </c>
      <c r="AB89" s="7" t="str">
        <f>AA89</f>
        <v>Diphenhydramine hydrochloride</v>
      </c>
      <c r="AC89" s="7" t="str">
        <f t="shared" ref="AC89:AG89" si="8">AB89</f>
        <v>Diphenhydramine hydrochloride</v>
      </c>
      <c r="AD89" s="7" t="str">
        <f t="shared" si="8"/>
        <v>Diphenhydramine hydrochloride</v>
      </c>
      <c r="AE89" s="7" t="str">
        <f t="shared" si="8"/>
        <v>Diphenhydramine hydrochloride</v>
      </c>
      <c r="AF89" s="7" t="str">
        <f t="shared" si="8"/>
        <v>Diphenhydramine hydrochloride</v>
      </c>
      <c r="AG89" s="7" t="str">
        <f t="shared" si="8"/>
        <v>Diphenhydramine hydrochloride</v>
      </c>
      <c r="AH89" s="7" t="s">
        <v>1686</v>
      </c>
      <c r="AI89" s="7" t="str">
        <f>G27</f>
        <v>Azinphos-methyl</v>
      </c>
      <c r="AJ89" s="7" t="str">
        <f>AI89</f>
        <v>Azinphos-methyl</v>
      </c>
      <c r="AK89" s="7" t="str">
        <f t="shared" ref="AK89:AO89" si="9">AJ89</f>
        <v>Azinphos-methyl</v>
      </c>
      <c r="AL89" s="7" t="str">
        <f t="shared" si="9"/>
        <v>Azinphos-methyl</v>
      </c>
      <c r="AM89" s="7" t="str">
        <f t="shared" si="9"/>
        <v>Azinphos-methyl</v>
      </c>
      <c r="AN89" s="7" t="str">
        <f t="shared" si="9"/>
        <v>Azinphos-methyl</v>
      </c>
      <c r="AO89" s="7" t="str">
        <f t="shared" si="9"/>
        <v>Azinphos-methyl</v>
      </c>
      <c r="AP89" s="7" t="s">
        <v>1794</v>
      </c>
      <c r="AQ89" s="7" t="str">
        <f>G28</f>
        <v>Propiconazole</v>
      </c>
      <c r="AR89" s="7" t="str">
        <f>AQ89</f>
        <v>Propiconazole</v>
      </c>
      <c r="AS89" s="7" t="str">
        <f t="shared" ref="AS89:AW89" si="10">AR89</f>
        <v>Propiconazole</v>
      </c>
      <c r="AT89" s="7" t="str">
        <f t="shared" si="10"/>
        <v>Propiconazole</v>
      </c>
      <c r="AU89" s="7" t="str">
        <f t="shared" si="10"/>
        <v>Propiconazole</v>
      </c>
      <c r="AV89" s="7" t="str">
        <f t="shared" si="10"/>
        <v>Propiconazole</v>
      </c>
      <c r="AW89" s="7" t="str">
        <f t="shared" si="10"/>
        <v>Propiconazole</v>
      </c>
    </row>
    <row r="90" spans="1:49" s="7" customFormat="1" x14ac:dyDescent="0.25">
      <c r="A90" s="7" t="s">
        <v>1773</v>
      </c>
      <c r="B90" s="182" t="s">
        <v>1786</v>
      </c>
      <c r="C90" s="182" t="s">
        <v>1785</v>
      </c>
      <c r="D90" s="182" t="s">
        <v>1779</v>
      </c>
      <c r="E90" s="182" t="s">
        <v>1803</v>
      </c>
      <c r="F90" s="182" t="s">
        <v>1804</v>
      </c>
      <c r="G90" s="182" t="s">
        <v>1805</v>
      </c>
      <c r="H90" s="182" t="s">
        <v>1802</v>
      </c>
      <c r="I90" s="182" t="s">
        <v>1899</v>
      </c>
      <c r="J90" s="182" t="s">
        <v>1786</v>
      </c>
      <c r="K90" s="182" t="s">
        <v>1785</v>
      </c>
      <c r="L90" s="182" t="s">
        <v>1779</v>
      </c>
      <c r="M90" s="182" t="s">
        <v>1803</v>
      </c>
      <c r="N90" s="182" t="s">
        <v>1804</v>
      </c>
      <c r="O90" s="182" t="s">
        <v>1805</v>
      </c>
      <c r="P90" s="182" t="s">
        <v>1802</v>
      </c>
      <c r="Q90" s="182" t="s">
        <v>1899</v>
      </c>
      <c r="R90" s="182" t="s">
        <v>1786</v>
      </c>
      <c r="S90" s="182" t="s">
        <v>1785</v>
      </c>
      <c r="T90" s="182" t="s">
        <v>1779</v>
      </c>
      <c r="U90" s="182" t="s">
        <v>1803</v>
      </c>
      <c r="V90" s="182" t="s">
        <v>1804</v>
      </c>
      <c r="W90" s="182" t="s">
        <v>1805</v>
      </c>
      <c r="X90" s="182" t="s">
        <v>1802</v>
      </c>
      <c r="Y90" s="182" t="s">
        <v>1899</v>
      </c>
      <c r="Z90" s="182" t="s">
        <v>2035</v>
      </c>
      <c r="AA90" s="182" t="s">
        <v>1785</v>
      </c>
      <c r="AB90" s="182" t="s">
        <v>1779</v>
      </c>
      <c r="AC90" s="182" t="s">
        <v>1803</v>
      </c>
      <c r="AD90" s="182" t="s">
        <v>1804</v>
      </c>
      <c r="AE90" s="182" t="s">
        <v>1805</v>
      </c>
      <c r="AF90" s="182" t="s">
        <v>1802</v>
      </c>
      <c r="AG90" s="182" t="s">
        <v>1899</v>
      </c>
      <c r="AH90" s="182" t="s">
        <v>2035</v>
      </c>
      <c r="AI90" s="182" t="s">
        <v>1785</v>
      </c>
      <c r="AJ90" s="182" t="s">
        <v>1779</v>
      </c>
      <c r="AK90" s="182" t="s">
        <v>1803</v>
      </c>
      <c r="AL90" s="182" t="s">
        <v>1804</v>
      </c>
      <c r="AM90" s="182" t="s">
        <v>1805</v>
      </c>
      <c r="AN90" s="182" t="s">
        <v>1802</v>
      </c>
      <c r="AO90" s="182" t="s">
        <v>1899</v>
      </c>
      <c r="AP90" s="182" t="s">
        <v>1786</v>
      </c>
      <c r="AQ90" s="182" t="s">
        <v>1785</v>
      </c>
      <c r="AR90" s="182" t="s">
        <v>1779</v>
      </c>
      <c r="AS90" s="182" t="s">
        <v>1803</v>
      </c>
      <c r="AT90" s="182" t="s">
        <v>1804</v>
      </c>
      <c r="AU90" s="182" t="s">
        <v>1805</v>
      </c>
      <c r="AV90" s="182" t="s">
        <v>1802</v>
      </c>
      <c r="AW90" s="182" t="s">
        <v>1899</v>
      </c>
    </row>
    <row r="91" spans="1:49" x14ac:dyDescent="0.25">
      <c r="A91" t="s">
        <v>1773</v>
      </c>
      <c r="B91" s="6">
        <f>AVERAGE(B86:B88)</f>
        <v>100</v>
      </c>
      <c r="C91" s="107">
        <f t="shared" ref="C91:AV91" si="11">AVERAGE(C86:C88)</f>
        <v>4.166666666666667</v>
      </c>
      <c r="D91" s="108">
        <f t="shared" si="11"/>
        <v>100</v>
      </c>
      <c r="E91" s="108">
        <f t="shared" si="11"/>
        <v>97.916666666666671</v>
      </c>
      <c r="F91" s="108">
        <f t="shared" si="11"/>
        <v>97.916666666666671</v>
      </c>
      <c r="G91" s="108">
        <f t="shared" si="11"/>
        <v>100</v>
      </c>
      <c r="H91" s="108">
        <f t="shared" si="11"/>
        <v>100</v>
      </c>
      <c r="I91" s="108">
        <f t="shared" si="11"/>
        <v>100</v>
      </c>
      <c r="J91" s="108">
        <f t="shared" si="11"/>
        <v>97.916666666666671</v>
      </c>
      <c r="K91" s="108">
        <f t="shared" si="11"/>
        <v>2.0833333333333335</v>
      </c>
      <c r="L91" s="108">
        <f t="shared" si="11"/>
        <v>31.25</v>
      </c>
      <c r="M91" s="108">
        <f t="shared" si="11"/>
        <v>95.833333333333329</v>
      </c>
      <c r="N91" s="108">
        <f t="shared" si="11"/>
        <v>95.833333333333329</v>
      </c>
      <c r="O91" s="108">
        <f t="shared" si="11"/>
        <v>95.833333333333329</v>
      </c>
      <c r="P91" s="108">
        <f t="shared" si="11"/>
        <v>100</v>
      </c>
      <c r="Q91" s="108">
        <f t="shared" si="11"/>
        <v>95.833333333333329</v>
      </c>
      <c r="R91" s="108">
        <f t="shared" si="11"/>
        <v>100</v>
      </c>
      <c r="S91" s="6">
        <f t="shared" si="11"/>
        <v>4.166666666666667</v>
      </c>
      <c r="T91" s="108">
        <f t="shared" si="11"/>
        <v>97.916666666666671</v>
      </c>
      <c r="U91" s="108">
        <f t="shared" si="11"/>
        <v>100</v>
      </c>
      <c r="V91" s="108">
        <f t="shared" si="11"/>
        <v>100</v>
      </c>
      <c r="W91" s="108">
        <f t="shared" si="11"/>
        <v>97.777777777777771</v>
      </c>
      <c r="X91" s="108">
        <f t="shared" si="11"/>
        <v>100</v>
      </c>
      <c r="Y91" s="108">
        <f t="shared" si="11"/>
        <v>100</v>
      </c>
      <c r="Z91" s="108">
        <f t="shared" si="11"/>
        <v>100</v>
      </c>
      <c r="AA91" s="108">
        <f t="shared" si="11"/>
        <v>0</v>
      </c>
      <c r="AB91" s="108">
        <f t="shared" si="11"/>
        <v>55.277777777777779</v>
      </c>
      <c r="AC91" s="108">
        <f t="shared" si="11"/>
        <v>97.916666666666671</v>
      </c>
      <c r="AD91" s="108">
        <f t="shared" si="11"/>
        <v>95.833333333333329</v>
      </c>
      <c r="AE91" s="108">
        <f t="shared" si="11"/>
        <v>100</v>
      </c>
      <c r="AF91" s="108">
        <f t="shared" si="11"/>
        <v>97.916666666666671</v>
      </c>
      <c r="AG91" s="108">
        <f t="shared" si="11"/>
        <v>100</v>
      </c>
      <c r="AH91" s="108">
        <f t="shared" si="11"/>
        <v>97.916666666666671</v>
      </c>
      <c r="AI91" s="108">
        <f t="shared" si="11"/>
        <v>95.833333333333329</v>
      </c>
      <c r="AJ91" s="108">
        <f t="shared" si="11"/>
        <v>97.916666666666671</v>
      </c>
      <c r="AK91" s="108">
        <f t="shared" si="11"/>
        <v>100</v>
      </c>
      <c r="AL91" s="108">
        <f t="shared" si="11"/>
        <v>90.909090909090921</v>
      </c>
      <c r="AM91" s="108">
        <f t="shared" si="11"/>
        <v>96.666666666666671</v>
      </c>
      <c r="AN91" s="108">
        <f t="shared" si="11"/>
        <v>100</v>
      </c>
      <c r="AO91" s="108">
        <f t="shared" si="11"/>
        <v>100</v>
      </c>
      <c r="AP91" s="108">
        <f t="shared" si="11"/>
        <v>0</v>
      </c>
      <c r="AQ91" s="108">
        <f t="shared" si="11"/>
        <v>62.5</v>
      </c>
      <c r="AR91" s="108">
        <f t="shared" si="11"/>
        <v>95.833333333333329</v>
      </c>
      <c r="AS91" s="108">
        <f t="shared" si="11"/>
        <v>100</v>
      </c>
      <c r="AT91" s="108">
        <f t="shared" si="11"/>
        <v>100</v>
      </c>
      <c r="AU91" s="108">
        <f t="shared" si="11"/>
        <v>95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0</v>
      </c>
      <c r="C92" s="107">
        <f t="shared" ref="C92:AV92" si="12">STDEV(C86:C88)</f>
        <v>7.2168783648703219</v>
      </c>
      <c r="D92" s="108">
        <f t="shared" si="12"/>
        <v>0</v>
      </c>
      <c r="E92" s="108">
        <f t="shared" si="12"/>
        <v>3.6084391824351609</v>
      </c>
      <c r="F92" s="108">
        <f t="shared" si="12"/>
        <v>3.6084391824351609</v>
      </c>
      <c r="G92" s="108">
        <f t="shared" si="12"/>
        <v>0</v>
      </c>
      <c r="H92" s="108">
        <f t="shared" si="12"/>
        <v>0</v>
      </c>
      <c r="I92" s="108">
        <f t="shared" si="12"/>
        <v>0</v>
      </c>
      <c r="J92" s="108">
        <f t="shared" si="12"/>
        <v>3.6084391824351609</v>
      </c>
      <c r="K92" s="108">
        <f t="shared" si="12"/>
        <v>3.6084391824351609</v>
      </c>
      <c r="L92" s="108">
        <f t="shared" si="12"/>
        <v>54.126587736527412</v>
      </c>
      <c r="M92" s="108">
        <f t="shared" si="12"/>
        <v>7.2168783648703219</v>
      </c>
      <c r="N92" s="108">
        <f t="shared" si="12"/>
        <v>3.6084391824351609</v>
      </c>
      <c r="O92" s="108">
        <f t="shared" si="12"/>
        <v>3.6084391824351609</v>
      </c>
      <c r="P92" s="108">
        <f t="shared" si="12"/>
        <v>0</v>
      </c>
      <c r="Q92" s="108">
        <f t="shared" si="12"/>
        <v>3.6084391824351609</v>
      </c>
      <c r="R92" s="108">
        <f t="shared" si="12"/>
        <v>0</v>
      </c>
      <c r="S92" s="6">
        <f t="shared" si="12"/>
        <v>7.2168783648703219</v>
      </c>
      <c r="T92" s="108">
        <f t="shared" si="12"/>
        <v>3.6084391824351609</v>
      </c>
      <c r="U92" s="108">
        <f t="shared" si="12"/>
        <v>0</v>
      </c>
      <c r="V92" s="108">
        <f t="shared" si="12"/>
        <v>0</v>
      </c>
      <c r="W92" s="108">
        <f t="shared" si="12"/>
        <v>3.8490017945975077</v>
      </c>
      <c r="X92" s="108">
        <f t="shared" si="12"/>
        <v>0</v>
      </c>
      <c r="Y92" s="108">
        <f t="shared" si="12"/>
        <v>0</v>
      </c>
      <c r="Z92" s="108">
        <f t="shared" si="12"/>
        <v>0</v>
      </c>
      <c r="AA92" s="108">
        <f t="shared" si="12"/>
        <v>0</v>
      </c>
      <c r="AB92" s="108">
        <f t="shared" si="12"/>
        <v>31.295337482573149</v>
      </c>
      <c r="AC92" s="108">
        <f t="shared" si="12"/>
        <v>3.6084391824351609</v>
      </c>
      <c r="AD92" s="108">
        <f t="shared" si="12"/>
        <v>7.2168783648703219</v>
      </c>
      <c r="AE92" s="108">
        <f t="shared" si="12"/>
        <v>0</v>
      </c>
      <c r="AF92" s="108">
        <f t="shared" si="12"/>
        <v>3.6084391824351609</v>
      </c>
      <c r="AG92" s="108">
        <f t="shared" si="12"/>
        <v>0</v>
      </c>
      <c r="AH92" s="108">
        <f t="shared" si="12"/>
        <v>3.6084391824351609</v>
      </c>
      <c r="AI92" s="108">
        <f t="shared" si="12"/>
        <v>3.6084391824351609</v>
      </c>
      <c r="AJ92" s="108">
        <f t="shared" si="12"/>
        <v>3.6084391824351609</v>
      </c>
      <c r="AK92" s="108">
        <f t="shared" si="12"/>
        <v>0</v>
      </c>
      <c r="AL92" s="108">
        <f t="shared" si="12"/>
        <v>15.745916432444298</v>
      </c>
      <c r="AM92" s="108">
        <f t="shared" si="12"/>
        <v>5.7735026918962573</v>
      </c>
      <c r="AN92" s="108">
        <f t="shared" si="12"/>
        <v>0</v>
      </c>
      <c r="AO92" s="108">
        <f t="shared" si="12"/>
        <v>0</v>
      </c>
      <c r="AP92" s="108">
        <f t="shared" si="12"/>
        <v>0</v>
      </c>
      <c r="AQ92" s="108">
        <f t="shared" si="12"/>
        <v>6.25</v>
      </c>
      <c r="AR92" s="108">
        <f t="shared" si="12"/>
        <v>7.2168783648703219</v>
      </c>
      <c r="AS92" s="108">
        <f t="shared" si="12"/>
        <v>0</v>
      </c>
      <c r="AT92" s="108">
        <f t="shared" si="12"/>
        <v>0</v>
      </c>
      <c r="AU92" s="108">
        <f t="shared" si="12"/>
        <v>4.4095855184409887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0</v>
      </c>
      <c r="C93" s="107">
        <f t="shared" ref="C93:AV93" si="13">STDEV(C86:C88)/SQRT(3)</f>
        <v>4.166666666666667</v>
      </c>
      <c r="D93" s="108">
        <f t="shared" si="13"/>
        <v>0</v>
      </c>
      <c r="E93" s="108">
        <f t="shared" si="13"/>
        <v>2.0833333333333335</v>
      </c>
      <c r="F93" s="108">
        <f t="shared" si="13"/>
        <v>2.0833333333333335</v>
      </c>
      <c r="G93" s="108">
        <f t="shared" si="13"/>
        <v>0</v>
      </c>
      <c r="H93" s="108">
        <f t="shared" si="13"/>
        <v>0</v>
      </c>
      <c r="I93" s="108">
        <f t="shared" si="13"/>
        <v>0</v>
      </c>
      <c r="J93" s="108">
        <f t="shared" si="13"/>
        <v>2.0833333333333335</v>
      </c>
      <c r="K93" s="108">
        <f t="shared" si="13"/>
        <v>2.0833333333333335</v>
      </c>
      <c r="L93" s="108">
        <f t="shared" si="13"/>
        <v>31.25</v>
      </c>
      <c r="M93" s="108">
        <f t="shared" si="13"/>
        <v>4.166666666666667</v>
      </c>
      <c r="N93" s="108">
        <f t="shared" si="13"/>
        <v>2.0833333333333335</v>
      </c>
      <c r="O93" s="108">
        <f t="shared" si="13"/>
        <v>2.0833333333333335</v>
      </c>
      <c r="P93" s="108">
        <f t="shared" si="13"/>
        <v>0</v>
      </c>
      <c r="Q93" s="108">
        <f t="shared" si="13"/>
        <v>2.0833333333333335</v>
      </c>
      <c r="R93" s="108">
        <f t="shared" si="13"/>
        <v>0</v>
      </c>
      <c r="S93" s="6">
        <f t="shared" si="13"/>
        <v>4.166666666666667</v>
      </c>
      <c r="T93" s="108">
        <f t="shared" si="13"/>
        <v>2.0833333333333335</v>
      </c>
      <c r="U93" s="108">
        <f t="shared" si="13"/>
        <v>0</v>
      </c>
      <c r="V93" s="108">
        <f t="shared" si="13"/>
        <v>0</v>
      </c>
      <c r="W93" s="108">
        <f t="shared" si="13"/>
        <v>2.2222222222222237</v>
      </c>
      <c r="X93" s="108">
        <f t="shared" si="13"/>
        <v>0</v>
      </c>
      <c r="Y93" s="108">
        <f t="shared" si="13"/>
        <v>0</v>
      </c>
      <c r="Z93" s="108">
        <f t="shared" si="13"/>
        <v>0</v>
      </c>
      <c r="AA93" s="108">
        <f t="shared" si="13"/>
        <v>0</v>
      </c>
      <c r="AB93" s="108">
        <f t="shared" si="13"/>
        <v>18.068371519943796</v>
      </c>
      <c r="AC93" s="108">
        <f t="shared" si="13"/>
        <v>2.0833333333333335</v>
      </c>
      <c r="AD93" s="108">
        <f t="shared" si="13"/>
        <v>4.166666666666667</v>
      </c>
      <c r="AE93" s="108">
        <f t="shared" si="13"/>
        <v>0</v>
      </c>
      <c r="AF93" s="108">
        <f t="shared" si="13"/>
        <v>2.0833333333333335</v>
      </c>
      <c r="AG93" s="108">
        <f t="shared" si="13"/>
        <v>0</v>
      </c>
      <c r="AH93" s="108">
        <f t="shared" si="13"/>
        <v>2.0833333333333335</v>
      </c>
      <c r="AI93" s="108">
        <f t="shared" si="13"/>
        <v>2.0833333333333335</v>
      </c>
      <c r="AJ93" s="108">
        <f t="shared" si="13"/>
        <v>2.0833333333333335</v>
      </c>
      <c r="AK93" s="108">
        <f t="shared" si="13"/>
        <v>0</v>
      </c>
      <c r="AL93" s="108">
        <f t="shared" si="13"/>
        <v>9.0909090909090686</v>
      </c>
      <c r="AM93" s="108">
        <f t="shared" si="13"/>
        <v>3.3333333333333335</v>
      </c>
      <c r="AN93" s="108">
        <f t="shared" si="13"/>
        <v>0</v>
      </c>
      <c r="AO93" s="108">
        <f t="shared" si="13"/>
        <v>0</v>
      </c>
      <c r="AP93" s="108">
        <f t="shared" si="13"/>
        <v>0</v>
      </c>
      <c r="AQ93" s="108">
        <f t="shared" si="13"/>
        <v>3.6084391824351614</v>
      </c>
      <c r="AR93" s="108">
        <f t="shared" si="13"/>
        <v>4.166666666666667</v>
      </c>
      <c r="AS93" s="108">
        <f t="shared" si="13"/>
        <v>0</v>
      </c>
      <c r="AT93" s="108">
        <f t="shared" si="13"/>
        <v>0</v>
      </c>
      <c r="AU93" s="108">
        <f t="shared" si="13"/>
        <v>2.5458753860865806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82" t="s">
        <v>1715</v>
      </c>
      <c r="C96" s="182" t="s">
        <v>1716</v>
      </c>
      <c r="D96" s="182" t="s">
        <v>1717</v>
      </c>
      <c r="E96" s="182" t="s">
        <v>1718</v>
      </c>
      <c r="F96" s="182" t="s">
        <v>1719</v>
      </c>
      <c r="G96" s="182" t="s">
        <v>1720</v>
      </c>
      <c r="H96" s="182" t="s">
        <v>1721</v>
      </c>
      <c r="I96" s="182" t="s">
        <v>1722</v>
      </c>
      <c r="J96" s="182" t="s">
        <v>1723</v>
      </c>
      <c r="K96" s="182" t="s">
        <v>1724</v>
      </c>
      <c r="L96" s="182" t="s">
        <v>1725</v>
      </c>
      <c r="M96" s="182" t="s">
        <v>1726</v>
      </c>
      <c r="N96" s="182" t="s">
        <v>1727</v>
      </c>
      <c r="O96" s="182" t="s">
        <v>1728</v>
      </c>
      <c r="P96" s="182" t="s">
        <v>1729</v>
      </c>
      <c r="Q96" s="182" t="s">
        <v>1730</v>
      </c>
      <c r="R96" s="182" t="s">
        <v>1731</v>
      </c>
      <c r="S96" s="182" t="s">
        <v>1732</v>
      </c>
      <c r="T96" s="182" t="s">
        <v>1733</v>
      </c>
      <c r="U96" s="182" t="s">
        <v>1734</v>
      </c>
      <c r="V96" s="182" t="s">
        <v>1735</v>
      </c>
      <c r="W96" s="182" t="s">
        <v>1736</v>
      </c>
      <c r="X96" s="182" t="s">
        <v>1737</v>
      </c>
      <c r="Y96" s="182" t="s">
        <v>1738</v>
      </c>
      <c r="Z96" s="182" t="s">
        <v>1739</v>
      </c>
      <c r="AA96" s="182" t="s">
        <v>1740</v>
      </c>
      <c r="AB96" s="182" t="s">
        <v>1741</v>
      </c>
      <c r="AC96" s="182" t="s">
        <v>1742</v>
      </c>
      <c r="AD96" s="182" t="s">
        <v>1743</v>
      </c>
      <c r="AE96" s="182" t="s">
        <v>1744</v>
      </c>
      <c r="AF96" s="182" t="s">
        <v>1745</v>
      </c>
      <c r="AG96" s="182" t="s">
        <v>1746</v>
      </c>
      <c r="AH96" s="182" t="s">
        <v>1747</v>
      </c>
      <c r="AI96" s="182" t="s">
        <v>1748</v>
      </c>
      <c r="AJ96" s="182" t="s">
        <v>1749</v>
      </c>
      <c r="AK96" s="182" t="s">
        <v>1750</v>
      </c>
      <c r="AL96" s="182" t="s">
        <v>1751</v>
      </c>
      <c r="AM96" s="182" t="s">
        <v>1752</v>
      </c>
      <c r="AN96" s="182" t="s">
        <v>1753</v>
      </c>
      <c r="AO96" s="182" t="s">
        <v>1754</v>
      </c>
      <c r="AP96" s="182" t="s">
        <v>1755</v>
      </c>
      <c r="AQ96" s="182" t="s">
        <v>1756</v>
      </c>
      <c r="AR96" s="182" t="s">
        <v>1757</v>
      </c>
      <c r="AS96" s="182" t="s">
        <v>1758</v>
      </c>
      <c r="AT96" s="182" t="s">
        <v>1759</v>
      </c>
      <c r="AU96" s="182" t="s">
        <v>1760</v>
      </c>
      <c r="AV96" s="182" t="s">
        <v>1761</v>
      </c>
      <c r="AW96" s="182" t="s">
        <v>1762</v>
      </c>
    </row>
    <row r="97" spans="1:49" x14ac:dyDescent="0.25">
      <c r="A97" t="s">
        <v>1770</v>
      </c>
      <c r="B97" s="108">
        <f>B47/B39*100</f>
        <v>80.198320201883988</v>
      </c>
      <c r="C97" s="108">
        <f t="shared" ref="C97:AW97" si="14">C47/C39*100</f>
        <v>0</v>
      </c>
      <c r="D97" s="108">
        <f t="shared" si="14"/>
        <v>47.094547273636813</v>
      </c>
      <c r="E97" s="108">
        <f t="shared" si="14"/>
        <v>65.092210472014429</v>
      </c>
      <c r="F97" s="108">
        <f t="shared" si="14"/>
        <v>84.166945557006983</v>
      </c>
      <c r="G97" s="108">
        <f t="shared" si="14"/>
        <v>80.195679142382332</v>
      </c>
      <c r="H97" s="108">
        <f t="shared" si="14"/>
        <v>96.8776673836594</v>
      </c>
      <c r="I97" s="108">
        <f t="shared" si="14"/>
        <v>79.636442676928283</v>
      </c>
      <c r="J97" s="108">
        <f t="shared" si="14"/>
        <v>56.768620787312372</v>
      </c>
      <c r="K97" s="108">
        <f t="shared" si="14"/>
        <v>0</v>
      </c>
      <c r="L97" s="108">
        <f t="shared" si="14"/>
        <v>0</v>
      </c>
      <c r="M97" s="108">
        <f t="shared" si="14"/>
        <v>21.605553276420064</v>
      </c>
      <c r="N97" s="108">
        <f t="shared" si="14"/>
        <v>44.909545966102833</v>
      </c>
      <c r="O97" s="108">
        <f t="shared" si="14"/>
        <v>41.384251630006446</v>
      </c>
      <c r="P97" s="108">
        <f t="shared" si="14"/>
        <v>43.228059839670088</v>
      </c>
      <c r="Q97" s="108">
        <f t="shared" si="14"/>
        <v>41.731429604193025</v>
      </c>
      <c r="R97" s="108">
        <f t="shared" si="14"/>
        <v>49.486955461638487</v>
      </c>
      <c r="S97" s="108">
        <f t="shared" si="14"/>
        <v>0</v>
      </c>
      <c r="T97" s="108">
        <f t="shared" si="14"/>
        <v>29.578387167192332</v>
      </c>
      <c r="U97" s="108">
        <f t="shared" si="14"/>
        <v>37.710028413963862</v>
      </c>
      <c r="V97" s="108">
        <f t="shared" si="14"/>
        <v>43.03795403761152</v>
      </c>
      <c r="W97" s="108">
        <f t="shared" si="14"/>
        <v>48.510864467719237</v>
      </c>
      <c r="X97" s="108">
        <f t="shared" si="14"/>
        <v>34.275302906076341</v>
      </c>
      <c r="Y97" s="108">
        <f t="shared" si="14"/>
        <v>40.10428574589384</v>
      </c>
      <c r="Z97" s="108">
        <f t="shared" si="14"/>
        <v>128.32461309687724</v>
      </c>
      <c r="AA97" s="108">
        <f t="shared" si="14"/>
        <v>0</v>
      </c>
      <c r="AB97" s="108">
        <f t="shared" si="14"/>
        <v>5.1090008590916698</v>
      </c>
      <c r="AC97" s="108">
        <f t="shared" si="14"/>
        <v>26.435440114723463</v>
      </c>
      <c r="AD97" s="108">
        <f t="shared" si="14"/>
        <v>31.907547819136539</v>
      </c>
      <c r="AE97" s="108">
        <f t="shared" si="14"/>
        <v>45.304943113316057</v>
      </c>
      <c r="AF97" s="108">
        <f t="shared" si="14"/>
        <v>33.293251653369296</v>
      </c>
      <c r="AG97" s="108">
        <f t="shared" si="14"/>
        <v>45.437711579287793</v>
      </c>
      <c r="AH97" s="108">
        <f t="shared" si="14"/>
        <v>129.71755448722718</v>
      </c>
      <c r="AI97" s="108">
        <f t="shared" si="14"/>
        <v>7.8342011651286274</v>
      </c>
      <c r="AJ97" s="108">
        <f t="shared" si="14"/>
        <v>34.026550410431646</v>
      </c>
      <c r="AK97" s="108">
        <f t="shared" si="14"/>
        <v>48.553650344705673</v>
      </c>
      <c r="AL97" s="108">
        <f t="shared" si="14"/>
        <v>46.450114591291062</v>
      </c>
      <c r="AM97" s="108">
        <f t="shared" si="14"/>
        <v>50.199551883489711</v>
      </c>
      <c r="AN97" s="108">
        <f t="shared" si="14"/>
        <v>46.207615593834994</v>
      </c>
      <c r="AO97" s="108">
        <f t="shared" si="14"/>
        <v>64.724923570667741</v>
      </c>
      <c r="AP97" s="108">
        <f t="shared" si="14"/>
        <v>0</v>
      </c>
      <c r="AQ97" s="108">
        <f t="shared" si="14"/>
        <v>27.369591704895779</v>
      </c>
      <c r="AR97" s="108">
        <f t="shared" si="14"/>
        <v>41.638957713527802</v>
      </c>
      <c r="AS97" s="108">
        <f t="shared" si="14"/>
        <v>61.684716426634623</v>
      </c>
      <c r="AT97" s="108">
        <f t="shared" si="14"/>
        <v>83.106455233545347</v>
      </c>
      <c r="AU97" s="108">
        <f t="shared" si="14"/>
        <v>65.511978953821</v>
      </c>
      <c r="AV97" s="108">
        <f t="shared" si="14"/>
        <v>73.929505560865721</v>
      </c>
      <c r="AW97" s="108">
        <f t="shared" si="14"/>
        <v>89.806980433633001</v>
      </c>
    </row>
    <row r="98" spans="1:49" x14ac:dyDescent="0.25">
      <c r="A98" t="s">
        <v>1771</v>
      </c>
      <c r="B98" s="108">
        <f>B65/B57*100</f>
        <v>73.950198522258162</v>
      </c>
      <c r="C98" s="108">
        <f t="shared" ref="C98:AW98" si="15">C65/C57*100</f>
        <v>0</v>
      </c>
      <c r="D98" s="108">
        <f t="shared" si="15"/>
        <v>58.700622645677001</v>
      </c>
      <c r="E98" s="108">
        <f t="shared" si="15"/>
        <v>78.708756387506511</v>
      </c>
      <c r="F98" s="108">
        <f t="shared" si="15"/>
        <v>74.76559137101755</v>
      </c>
      <c r="G98" s="108">
        <f t="shared" si="15"/>
        <v>71.184067527653127</v>
      </c>
      <c r="H98" s="108">
        <f t="shared" si="15"/>
        <v>54.71209119058561</v>
      </c>
      <c r="I98" s="108">
        <f t="shared" si="15"/>
        <v>71.512159673236184</v>
      </c>
      <c r="J98" s="108">
        <f t="shared" si="15"/>
        <v>65.19789389139261</v>
      </c>
      <c r="K98" s="108">
        <f t="shared" si="15"/>
        <v>0</v>
      </c>
      <c r="L98" s="108">
        <f t="shared" si="15"/>
        <v>0</v>
      </c>
      <c r="M98" s="108">
        <f t="shared" si="15"/>
        <v>35.01538810648286</v>
      </c>
      <c r="N98" s="108">
        <f t="shared" si="15"/>
        <v>53.666055474793815</v>
      </c>
      <c r="O98" s="108">
        <f t="shared" si="15"/>
        <v>41.085321325815734</v>
      </c>
      <c r="P98" s="108">
        <f t="shared" si="15"/>
        <v>52.253555877116362</v>
      </c>
      <c r="Q98" s="108">
        <f t="shared" si="15"/>
        <v>54.972772728192879</v>
      </c>
      <c r="R98" s="108">
        <f t="shared" si="15"/>
        <v>50.593681238842535</v>
      </c>
      <c r="S98" s="108">
        <f t="shared" si="15"/>
        <v>0</v>
      </c>
      <c r="T98" s="108">
        <f t="shared" si="15"/>
        <v>41.023242289969218</v>
      </c>
      <c r="U98" s="108">
        <f t="shared" si="15"/>
        <v>47.575217279743157</v>
      </c>
      <c r="V98" s="108">
        <f t="shared" si="15"/>
        <v>53.142768893818349</v>
      </c>
      <c r="W98" s="108">
        <f t="shared" si="15"/>
        <v>48.205184338890753</v>
      </c>
      <c r="X98" s="108">
        <f t="shared" si="15"/>
        <v>43.352535954558277</v>
      </c>
      <c r="Y98" s="108">
        <f t="shared" si="15"/>
        <v>42.489994137614076</v>
      </c>
      <c r="Z98" s="108">
        <f t="shared" si="15"/>
        <v>130.15659775830611</v>
      </c>
      <c r="AA98" s="108">
        <f t="shared" si="15"/>
        <v>0</v>
      </c>
      <c r="AB98" s="108">
        <f t="shared" si="15"/>
        <v>8.5473128915265413</v>
      </c>
      <c r="AC98" s="108">
        <f t="shared" si="15"/>
        <v>41.905585414512018</v>
      </c>
      <c r="AD98" s="108">
        <f t="shared" si="15"/>
        <v>46.644674700174605</v>
      </c>
      <c r="AE98" s="108">
        <f t="shared" si="15"/>
        <v>48.466634443149189</v>
      </c>
      <c r="AF98" s="108">
        <f t="shared" si="15"/>
        <v>43.641794553926388</v>
      </c>
      <c r="AG98" s="108">
        <f t="shared" si="15"/>
        <v>46.009934034252055</v>
      </c>
      <c r="AH98" s="108">
        <f t="shared" si="15"/>
        <v>97.733817134712979</v>
      </c>
      <c r="AI98" s="108">
        <f t="shared" si="15"/>
        <v>54.747297284735588</v>
      </c>
      <c r="AJ98" s="108">
        <f t="shared" si="15"/>
        <v>48.680177406297787</v>
      </c>
      <c r="AK98" s="108">
        <f t="shared" si="15"/>
        <v>54.30229876220497</v>
      </c>
      <c r="AL98" s="108">
        <f t="shared" si="15"/>
        <v>51.139277298537365</v>
      </c>
      <c r="AM98" s="108">
        <f t="shared" si="15"/>
        <v>56.577612834816279</v>
      </c>
      <c r="AN98" s="108">
        <f t="shared" si="15"/>
        <v>54.053988326848248</v>
      </c>
      <c r="AO98" s="108">
        <f t="shared" si="15"/>
        <v>90.647251038084491</v>
      </c>
      <c r="AP98" s="108">
        <f t="shared" si="15"/>
        <v>0</v>
      </c>
      <c r="AQ98" s="108">
        <f t="shared" si="15"/>
        <v>33.619843334866573</v>
      </c>
      <c r="AR98" s="108">
        <f t="shared" si="15"/>
        <v>46.249477481382861</v>
      </c>
      <c r="AS98" s="108">
        <f t="shared" si="15"/>
        <v>88.134387850494093</v>
      </c>
      <c r="AT98" s="108">
        <f t="shared" si="15"/>
        <v>83.27312834458651</v>
      </c>
      <c r="AU98" s="108">
        <f t="shared" si="15"/>
        <v>81.192587595904428</v>
      </c>
      <c r="AV98" s="108">
        <f t="shared" si="15"/>
        <v>74.025686728102443</v>
      </c>
      <c r="AW98" s="108">
        <f t="shared" si="15"/>
        <v>106.464794635373</v>
      </c>
    </row>
    <row r="99" spans="1:49" x14ac:dyDescent="0.25">
      <c r="A99" t="s">
        <v>1772</v>
      </c>
      <c r="B99" s="108">
        <f>B83/B75*100</f>
        <v>66.179267403084623</v>
      </c>
      <c r="C99" s="108">
        <f t="shared" ref="C99:AW99" si="16">C83/C75*100</f>
        <v>8.0802465765662923</v>
      </c>
      <c r="D99" s="108">
        <f t="shared" si="16"/>
        <v>42.37310029904345</v>
      </c>
      <c r="E99" s="108">
        <f t="shared" si="16"/>
        <v>77.382248520710064</v>
      </c>
      <c r="F99" s="108">
        <f t="shared" si="16"/>
        <v>77.960639472778965</v>
      </c>
      <c r="G99" s="108">
        <f t="shared" si="16"/>
        <v>70.674032663730515</v>
      </c>
      <c r="H99" s="108">
        <f t="shared" si="16"/>
        <v>69.728760840340556</v>
      </c>
      <c r="I99" s="108">
        <f t="shared" si="16"/>
        <v>58.231359732461804</v>
      </c>
      <c r="J99" s="108">
        <f t="shared" si="16"/>
        <v>55.809794272583403</v>
      </c>
      <c r="K99" s="108">
        <f t="shared" si="16"/>
        <v>4.6685904419775621</v>
      </c>
      <c r="L99" s="108">
        <f t="shared" si="16"/>
        <v>16.422826101218984</v>
      </c>
      <c r="M99" s="108">
        <f t="shared" si="16"/>
        <v>25.731262570205377</v>
      </c>
      <c r="N99" s="108">
        <f t="shared" si="16"/>
        <v>51.783176889747516</v>
      </c>
      <c r="O99" s="108">
        <f t="shared" si="16"/>
        <v>47.89845527481738</v>
      </c>
      <c r="P99" s="108">
        <f t="shared" si="16"/>
        <v>52.801080416732169</v>
      </c>
      <c r="Q99" s="108">
        <f t="shared" si="16"/>
        <v>48.710298119061143</v>
      </c>
      <c r="R99" s="108">
        <f t="shared" si="16"/>
        <v>42.427659200752444</v>
      </c>
      <c r="S99" s="108">
        <f t="shared" si="16"/>
        <v>3.7606694807396521</v>
      </c>
      <c r="T99" s="108">
        <f t="shared" si="16"/>
        <v>47.295870081062176</v>
      </c>
      <c r="U99" s="108">
        <f t="shared" si="16"/>
        <v>58.359697415074443</v>
      </c>
      <c r="V99" s="108">
        <f t="shared" si="16"/>
        <v>62.227191009787944</v>
      </c>
      <c r="W99" s="108">
        <f t="shared" si="16"/>
        <v>53.695112665331791</v>
      </c>
      <c r="X99" s="108">
        <f t="shared" si="16"/>
        <v>54.605129421330801</v>
      </c>
      <c r="Y99" s="108">
        <f t="shared" si="16"/>
        <v>45.348464074214526</v>
      </c>
      <c r="Z99" s="108">
        <f t="shared" si="16"/>
        <v>127.79415474431511</v>
      </c>
      <c r="AA99" s="108">
        <f t="shared" si="16"/>
        <v>0</v>
      </c>
      <c r="AB99" s="108">
        <f t="shared" si="16"/>
        <v>10.54254724885951</v>
      </c>
      <c r="AC99" s="108">
        <f t="shared" si="16"/>
        <v>45.480037194165163</v>
      </c>
      <c r="AD99" s="108">
        <f t="shared" si="16"/>
        <v>65.361855174288522</v>
      </c>
      <c r="AE99" s="108">
        <f t="shared" si="16"/>
        <v>60.848962490023951</v>
      </c>
      <c r="AF99" s="108">
        <f t="shared" si="16"/>
        <v>48.671460550121125</v>
      </c>
      <c r="AG99" s="108">
        <f t="shared" si="16"/>
        <v>37.559288694300349</v>
      </c>
      <c r="AH99" s="108">
        <f t="shared" si="16"/>
        <v>89.955805231789128</v>
      </c>
      <c r="AI99" s="108">
        <f t="shared" si="16"/>
        <v>43.632884866522922</v>
      </c>
      <c r="AJ99" s="108">
        <f t="shared" si="16"/>
        <v>64.314266183132702</v>
      </c>
      <c r="AK99" s="108">
        <f t="shared" si="16"/>
        <v>57.988056885677054</v>
      </c>
      <c r="AL99" s="108">
        <f t="shared" si="16"/>
        <v>46.722184378927572</v>
      </c>
      <c r="AM99" s="108">
        <f t="shared" si="16"/>
        <v>52.536256656866541</v>
      </c>
      <c r="AN99" s="108">
        <f t="shared" si="16"/>
        <v>47.286168326046116</v>
      </c>
      <c r="AO99" s="108">
        <f t="shared" si="16"/>
        <v>54.157207078528366</v>
      </c>
      <c r="AP99" s="108">
        <f t="shared" si="16"/>
        <v>0</v>
      </c>
      <c r="AQ99" s="108">
        <f t="shared" si="16"/>
        <v>30.807907485295171</v>
      </c>
      <c r="AR99" s="108">
        <f t="shared" si="16"/>
        <v>56.43895282890459</v>
      </c>
      <c r="AS99" s="108">
        <f t="shared" si="16"/>
        <v>92.751056002180121</v>
      </c>
      <c r="AT99" s="108">
        <f t="shared" si="16"/>
        <v>78.146605008928162</v>
      </c>
      <c r="AU99" s="108">
        <f t="shared" si="16"/>
        <v>64.881351066883553</v>
      </c>
      <c r="AV99" s="108">
        <f t="shared" si="16"/>
        <v>87.594799566630556</v>
      </c>
      <c r="AW99" s="108">
        <f t="shared" si="16"/>
        <v>107.36688588951613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2-Amino-5-azotoluene</v>
      </c>
      <c r="D100" s="7" t="str">
        <f t="shared" ref="D100:AW100" si="17">D89</f>
        <v>2-Amino-5-azotoluene</v>
      </c>
      <c r="E100" s="7" t="str">
        <f t="shared" si="17"/>
        <v>2-Amino-5-azotoluene</v>
      </c>
      <c r="F100" s="7" t="str">
        <f t="shared" si="17"/>
        <v>2-Amino-5-azotoluene</v>
      </c>
      <c r="G100" s="7" t="str">
        <f t="shared" si="17"/>
        <v>2-Amino-5-azotoluene</v>
      </c>
      <c r="H100" s="7" t="str">
        <f t="shared" si="17"/>
        <v>2-Amino-5-azotoluene</v>
      </c>
      <c r="I100" s="7" t="str">
        <f t="shared" si="17"/>
        <v>2-Amino-5-azotoluene</v>
      </c>
      <c r="J100" s="7" t="str">
        <f t="shared" si="17"/>
        <v>DMSO</v>
      </c>
      <c r="K100" s="7" t="str">
        <f>K89</f>
        <v>Butyl benzyl phthalate</v>
      </c>
      <c r="L100" s="7" t="str">
        <f t="shared" si="17"/>
        <v>Butyl benzyl phthalate</v>
      </c>
      <c r="M100" s="7" t="str">
        <f t="shared" si="17"/>
        <v>Butyl benzyl phthalate</v>
      </c>
      <c r="N100" s="7" t="str">
        <f t="shared" si="17"/>
        <v>Butyl benzyl phthalate</v>
      </c>
      <c r="O100" s="7" t="str">
        <f t="shared" si="17"/>
        <v>Butyl benzyl phthalate</v>
      </c>
      <c r="P100" s="7" t="str">
        <f t="shared" si="17"/>
        <v>Butyl benzyl phthalate</v>
      </c>
      <c r="Q100" s="7" t="str">
        <f t="shared" si="17"/>
        <v>Butyl benzyl phthalate</v>
      </c>
      <c r="R100" s="7" t="str">
        <f t="shared" si="17"/>
        <v>DMSO</v>
      </c>
      <c r="S100" s="7" t="str">
        <f t="shared" si="17"/>
        <v>5alpha-Dihydrotestosterone</v>
      </c>
      <c r="T100" s="7" t="str">
        <f t="shared" si="17"/>
        <v>5alpha-Dihydrotestosterone</v>
      </c>
      <c r="U100" s="7" t="str">
        <f t="shared" si="17"/>
        <v>5alpha-Dihydrotestosterone</v>
      </c>
      <c r="V100" s="7" t="str">
        <f t="shared" si="17"/>
        <v>5alpha-Dihydrotestosterone</v>
      </c>
      <c r="W100" s="7" t="str">
        <f t="shared" si="17"/>
        <v>5alpha-Dihydrotestosterone</v>
      </c>
      <c r="X100" s="7" t="str">
        <f t="shared" si="17"/>
        <v>5alpha-Dihydrotestosterone</v>
      </c>
      <c r="Y100" s="7" t="str">
        <f t="shared" si="17"/>
        <v>5alpha-Dihydrotestosterone</v>
      </c>
      <c r="Z100" s="7" t="str">
        <f t="shared" si="17"/>
        <v>BIC</v>
      </c>
      <c r="AA100" s="7" t="str">
        <f t="shared" si="17"/>
        <v>Diphenhydramine hydrochloride</v>
      </c>
      <c r="AB100" s="7" t="str">
        <f t="shared" si="17"/>
        <v>Diphenhydramine hydrochloride</v>
      </c>
      <c r="AC100" s="7" t="str">
        <f t="shared" si="17"/>
        <v>Diphenhydramine hydrochloride</v>
      </c>
      <c r="AD100" s="7" t="str">
        <f t="shared" si="17"/>
        <v>Diphenhydramine hydrochloride</v>
      </c>
      <c r="AE100" s="7" t="str">
        <f t="shared" si="17"/>
        <v>Diphenhydramine hydrochloride</v>
      </c>
      <c r="AF100" s="7" t="str">
        <f t="shared" si="17"/>
        <v>Diphenhydramine hydrochloride</v>
      </c>
      <c r="AG100" s="7" t="str">
        <f t="shared" si="17"/>
        <v>Diphenhydramine hydrochloride</v>
      </c>
      <c r="AH100" s="7" t="str">
        <f t="shared" si="17"/>
        <v>BIC</v>
      </c>
      <c r="AI100" s="7" t="str">
        <f t="shared" si="17"/>
        <v>Azinphos-methyl</v>
      </c>
      <c r="AJ100" s="7" t="str">
        <f t="shared" si="17"/>
        <v>Azinphos-methyl</v>
      </c>
      <c r="AK100" s="7" t="str">
        <f t="shared" si="17"/>
        <v>Azinphos-methyl</v>
      </c>
      <c r="AL100" s="7" t="str">
        <f t="shared" si="17"/>
        <v>Azinphos-methyl</v>
      </c>
      <c r="AM100" s="7" t="str">
        <f t="shared" si="17"/>
        <v>Azinphos-methyl</v>
      </c>
      <c r="AN100" s="7" t="str">
        <f t="shared" si="17"/>
        <v>Azinphos-methyl</v>
      </c>
      <c r="AO100" s="7" t="str">
        <f t="shared" si="17"/>
        <v>Azinphos-methyl</v>
      </c>
      <c r="AP100" s="7" t="str">
        <f t="shared" si="17"/>
        <v>Lysis</v>
      </c>
      <c r="AQ100" s="7" t="str">
        <f t="shared" si="17"/>
        <v>Propiconazole</v>
      </c>
      <c r="AR100" s="7" t="str">
        <f t="shared" si="17"/>
        <v>Propiconazole</v>
      </c>
      <c r="AS100" s="7" t="str">
        <f t="shared" si="17"/>
        <v>Propiconazole</v>
      </c>
      <c r="AT100" s="7" t="str">
        <f t="shared" si="17"/>
        <v>Propiconazole</v>
      </c>
      <c r="AU100" s="7" t="str">
        <f t="shared" si="17"/>
        <v>Propiconazole</v>
      </c>
      <c r="AV100" s="7" t="str">
        <f t="shared" si="17"/>
        <v>Propiconazole</v>
      </c>
      <c r="AW100" s="7" t="str">
        <f t="shared" si="17"/>
        <v>Propiconazole</v>
      </c>
    </row>
    <row r="101" spans="1:49" s="7" customFormat="1" x14ac:dyDescent="0.25">
      <c r="A101" s="7" t="s">
        <v>1773</v>
      </c>
      <c r="B101" s="182" t="s">
        <v>1786</v>
      </c>
      <c r="C101" s="182" t="s">
        <v>1785</v>
      </c>
      <c r="D101" s="182" t="s">
        <v>1779</v>
      </c>
      <c r="E101" s="182" t="s">
        <v>1803</v>
      </c>
      <c r="F101" s="182" t="s">
        <v>1804</v>
      </c>
      <c r="G101" s="182" t="s">
        <v>1805</v>
      </c>
      <c r="H101" s="182" t="s">
        <v>1802</v>
      </c>
      <c r="I101" s="182" t="s">
        <v>1899</v>
      </c>
      <c r="J101" s="182" t="s">
        <v>1786</v>
      </c>
      <c r="K101" s="182" t="s">
        <v>1785</v>
      </c>
      <c r="L101" s="182" t="s">
        <v>1779</v>
      </c>
      <c r="M101" s="182" t="s">
        <v>1803</v>
      </c>
      <c r="N101" s="182" t="s">
        <v>1804</v>
      </c>
      <c r="O101" s="182" t="s">
        <v>1805</v>
      </c>
      <c r="P101" s="182" t="s">
        <v>1802</v>
      </c>
      <c r="Q101" s="182" t="s">
        <v>1899</v>
      </c>
      <c r="R101" s="182" t="s">
        <v>1786</v>
      </c>
      <c r="S101" s="182" t="s">
        <v>1785</v>
      </c>
      <c r="T101" s="182" t="s">
        <v>1779</v>
      </c>
      <c r="U101" s="182" t="s">
        <v>1803</v>
      </c>
      <c r="V101" s="182" t="s">
        <v>1804</v>
      </c>
      <c r="W101" s="182" t="s">
        <v>1805</v>
      </c>
      <c r="X101" s="182" t="s">
        <v>1802</v>
      </c>
      <c r="Y101" s="182" t="s">
        <v>1899</v>
      </c>
      <c r="Z101" s="182" t="s">
        <v>2035</v>
      </c>
      <c r="AA101" s="182" t="s">
        <v>1785</v>
      </c>
      <c r="AB101" s="182" t="s">
        <v>1779</v>
      </c>
      <c r="AC101" s="182" t="s">
        <v>1803</v>
      </c>
      <c r="AD101" s="182" t="s">
        <v>1804</v>
      </c>
      <c r="AE101" s="182" t="s">
        <v>1805</v>
      </c>
      <c r="AF101" s="182" t="s">
        <v>1802</v>
      </c>
      <c r="AG101" s="182" t="s">
        <v>1899</v>
      </c>
      <c r="AH101" s="182" t="s">
        <v>2035</v>
      </c>
      <c r="AI101" s="182" t="s">
        <v>1785</v>
      </c>
      <c r="AJ101" s="182" t="s">
        <v>1779</v>
      </c>
      <c r="AK101" s="182" t="s">
        <v>1803</v>
      </c>
      <c r="AL101" s="182" t="s">
        <v>1804</v>
      </c>
      <c r="AM101" s="182" t="s">
        <v>1805</v>
      </c>
      <c r="AN101" s="182" t="s">
        <v>1802</v>
      </c>
      <c r="AO101" s="182" t="s">
        <v>1899</v>
      </c>
      <c r="AP101" s="182" t="s">
        <v>1786</v>
      </c>
      <c r="AQ101" s="182" t="s">
        <v>1785</v>
      </c>
      <c r="AR101" s="182" t="s">
        <v>1779</v>
      </c>
      <c r="AS101" s="182" t="s">
        <v>1803</v>
      </c>
      <c r="AT101" s="182" t="s">
        <v>1804</v>
      </c>
      <c r="AU101" s="182" t="s">
        <v>1805</v>
      </c>
      <c r="AV101" s="182" t="s">
        <v>1802</v>
      </c>
      <c r="AW101" s="182" t="s">
        <v>1899</v>
      </c>
    </row>
    <row r="102" spans="1:49" x14ac:dyDescent="0.25">
      <c r="A102" t="s">
        <v>1773</v>
      </c>
      <c r="B102" s="108">
        <f>AVERAGE(B97:B99)</f>
        <v>73.442595375742258</v>
      </c>
      <c r="C102" s="108">
        <f t="shared" ref="C102:AV102" si="18">AVERAGE(C97:C99)</f>
        <v>2.6934155255220973</v>
      </c>
      <c r="D102" s="108">
        <f t="shared" si="18"/>
        <v>49.389423406119086</v>
      </c>
      <c r="E102" s="108">
        <f t="shared" si="18"/>
        <v>73.727738460076992</v>
      </c>
      <c r="F102" s="108">
        <f t="shared" si="18"/>
        <v>78.964392133601166</v>
      </c>
      <c r="G102" s="108">
        <f t="shared" si="18"/>
        <v>74.017926444588653</v>
      </c>
      <c r="H102" s="108">
        <f t="shared" si="18"/>
        <v>73.77283980486186</v>
      </c>
      <c r="I102" s="108">
        <f t="shared" si="18"/>
        <v>69.793320694208759</v>
      </c>
      <c r="J102" s="108">
        <f t="shared" si="18"/>
        <v>59.258769650429464</v>
      </c>
      <c r="K102" s="108">
        <f t="shared" si="18"/>
        <v>1.5561968139925206</v>
      </c>
      <c r="L102" s="108">
        <f t="shared" si="18"/>
        <v>5.4742753670729947</v>
      </c>
      <c r="M102" s="108">
        <f t="shared" si="18"/>
        <v>27.4507346510361</v>
      </c>
      <c r="N102" s="108">
        <f t="shared" si="18"/>
        <v>50.119592776881383</v>
      </c>
      <c r="O102" s="108">
        <f t="shared" si="18"/>
        <v>43.456009410213177</v>
      </c>
      <c r="P102" s="108">
        <f t="shared" si="18"/>
        <v>49.427565377839535</v>
      </c>
      <c r="Q102" s="108">
        <f t="shared" si="18"/>
        <v>48.471500150482349</v>
      </c>
      <c r="R102" s="108">
        <f t="shared" si="18"/>
        <v>47.502765300411149</v>
      </c>
      <c r="S102" s="108">
        <f t="shared" si="18"/>
        <v>1.253556493579884</v>
      </c>
      <c r="T102" s="108">
        <f t="shared" si="18"/>
        <v>39.299166512741245</v>
      </c>
      <c r="U102" s="108">
        <f t="shared" si="18"/>
        <v>47.881647702927154</v>
      </c>
      <c r="V102" s="108">
        <f t="shared" si="18"/>
        <v>52.80263798040594</v>
      </c>
      <c r="W102" s="108">
        <f t="shared" si="18"/>
        <v>50.137053823980601</v>
      </c>
      <c r="X102" s="108">
        <f t="shared" si="18"/>
        <v>44.07765609398848</v>
      </c>
      <c r="Y102" s="108">
        <f t="shared" si="18"/>
        <v>42.647581319240807</v>
      </c>
      <c r="Z102" s="108">
        <f t="shared" si="18"/>
        <v>128.75845519983281</v>
      </c>
      <c r="AA102" s="108">
        <f t="shared" si="18"/>
        <v>0</v>
      </c>
      <c r="AB102" s="108">
        <f t="shared" si="18"/>
        <v>8.0662869998259072</v>
      </c>
      <c r="AC102" s="108">
        <f t="shared" si="18"/>
        <v>37.940354241133548</v>
      </c>
      <c r="AD102" s="108">
        <f t="shared" si="18"/>
        <v>47.971359231199891</v>
      </c>
      <c r="AE102" s="108">
        <f t="shared" si="18"/>
        <v>51.540180015496396</v>
      </c>
      <c r="AF102" s="108">
        <f t="shared" si="18"/>
        <v>41.868835585805606</v>
      </c>
      <c r="AG102" s="108">
        <f t="shared" si="18"/>
        <v>43.00231143594673</v>
      </c>
      <c r="AH102" s="108">
        <f t="shared" si="18"/>
        <v>105.80239228457644</v>
      </c>
      <c r="AI102" s="108">
        <f t="shared" si="18"/>
        <v>35.404794438795712</v>
      </c>
      <c r="AJ102" s="108">
        <f t="shared" si="18"/>
        <v>49.006997999954045</v>
      </c>
      <c r="AK102" s="108">
        <f t="shared" si="18"/>
        <v>53.614668664195904</v>
      </c>
      <c r="AL102" s="108">
        <f t="shared" si="18"/>
        <v>48.103858756252002</v>
      </c>
      <c r="AM102" s="108">
        <f t="shared" si="18"/>
        <v>53.104473791724182</v>
      </c>
      <c r="AN102" s="108">
        <f t="shared" si="18"/>
        <v>49.182590748909782</v>
      </c>
      <c r="AO102" s="108">
        <f t="shared" si="18"/>
        <v>69.843127229093525</v>
      </c>
      <c r="AP102" s="108">
        <f t="shared" si="18"/>
        <v>0</v>
      </c>
      <c r="AQ102" s="108">
        <f t="shared" si="18"/>
        <v>30.599114175019178</v>
      </c>
      <c r="AR102" s="108">
        <f t="shared" si="18"/>
        <v>48.10912934127176</v>
      </c>
      <c r="AS102" s="108">
        <f t="shared" si="18"/>
        <v>80.856720093102936</v>
      </c>
      <c r="AT102" s="108">
        <f t="shared" si="18"/>
        <v>81.508729529020016</v>
      </c>
      <c r="AU102" s="108">
        <f t="shared" si="18"/>
        <v>70.528639205536322</v>
      </c>
      <c r="AV102" s="108">
        <f t="shared" si="18"/>
        <v>78.516663951866235</v>
      </c>
      <c r="AW102" s="108">
        <f>AVERAGE(AW97,AW99)</f>
        <v>98.586933161574564</v>
      </c>
    </row>
    <row r="103" spans="1:49" x14ac:dyDescent="0.25">
      <c r="A103" t="s">
        <v>1774</v>
      </c>
      <c r="B103" s="108">
        <f>STDEV(B97:B99)</f>
        <v>7.0232973779874728</v>
      </c>
      <c r="C103" s="108">
        <f t="shared" ref="C103:AV103" si="19">STDEV(C97:C99)</f>
        <v>4.6651325360991009</v>
      </c>
      <c r="D103" s="108">
        <f t="shared" si="19"/>
        <v>8.4021925021111112</v>
      </c>
      <c r="E103" s="108">
        <f t="shared" si="19"/>
        <v>7.5079400307026445</v>
      </c>
      <c r="F103" s="108">
        <f t="shared" si="19"/>
        <v>4.7803770443016305</v>
      </c>
      <c r="G103" s="108">
        <f t="shared" si="19"/>
        <v>5.3561651568007971</v>
      </c>
      <c r="H103" s="108">
        <f t="shared" si="19"/>
        <v>21.371707580980527</v>
      </c>
      <c r="I103" s="108">
        <f t="shared" si="19"/>
        <v>10.805563360683147</v>
      </c>
      <c r="J103" s="108">
        <f t="shared" si="19"/>
        <v>5.1657269220830768</v>
      </c>
      <c r="K103" s="108">
        <f t="shared" si="19"/>
        <v>2.6954119484118597</v>
      </c>
      <c r="L103" s="108">
        <f t="shared" si="19"/>
        <v>9.4817230703931923</v>
      </c>
      <c r="M103" s="108">
        <f t="shared" si="19"/>
        <v>6.8682862287442861</v>
      </c>
      <c r="N103" s="108">
        <f t="shared" si="19"/>
        <v>4.6092026175233753</v>
      </c>
      <c r="O103" s="108">
        <f t="shared" si="19"/>
        <v>3.8501732138496134</v>
      </c>
      <c r="P103" s="108">
        <f t="shared" si="19"/>
        <v>5.3759043396172563</v>
      </c>
      <c r="Q103" s="108">
        <f t="shared" si="19"/>
        <v>6.6239006849606481</v>
      </c>
      <c r="R103" s="108">
        <f t="shared" si="19"/>
        <v>4.4298687258853136</v>
      </c>
      <c r="S103" s="108">
        <f t="shared" si="19"/>
        <v>2.171223537038248</v>
      </c>
      <c r="T103" s="108">
        <f t="shared" si="19"/>
        <v>8.9836867802164555</v>
      </c>
      <c r="U103" s="108">
        <f t="shared" si="19"/>
        <v>10.328244389393884</v>
      </c>
      <c r="V103" s="108">
        <f t="shared" si="19"/>
        <v>9.5991390589093175</v>
      </c>
      <c r="W103" s="108">
        <f t="shared" si="19"/>
        <v>3.0851575525697581</v>
      </c>
      <c r="X103" s="108">
        <f t="shared" si="19"/>
        <v>10.184292363612716</v>
      </c>
      <c r="Y103" s="108">
        <f t="shared" si="19"/>
        <v>2.6256383746942151</v>
      </c>
      <c r="Z103" s="108">
        <f t="shared" si="19"/>
        <v>1.23953558896524</v>
      </c>
      <c r="AA103" s="108">
        <f t="shared" si="19"/>
        <v>0</v>
      </c>
      <c r="AB103" s="108">
        <f t="shared" si="19"/>
        <v>2.7485261548336357</v>
      </c>
      <c r="AC103" s="108">
        <f t="shared" si="19"/>
        <v>10.122571964343793</v>
      </c>
      <c r="AD103" s="108">
        <f t="shared" si="19"/>
        <v>16.766566107491741</v>
      </c>
      <c r="AE103" s="108">
        <f t="shared" si="19"/>
        <v>8.2151778060391933</v>
      </c>
      <c r="AF103" s="108">
        <f t="shared" si="19"/>
        <v>7.8409096949916863</v>
      </c>
      <c r="AG103" s="108">
        <f t="shared" si="19"/>
        <v>4.7224709696356113</v>
      </c>
      <c r="AH103" s="108">
        <f t="shared" si="19"/>
        <v>21.073101448880863</v>
      </c>
      <c r="AI103" s="108">
        <f t="shared" si="19"/>
        <v>24.515010727042572</v>
      </c>
      <c r="AJ103" s="108">
        <f t="shared" si="19"/>
        <v>15.146502581695552</v>
      </c>
      <c r="AK103" s="108">
        <f t="shared" si="19"/>
        <v>4.7546433156280887</v>
      </c>
      <c r="AL103" s="108">
        <f t="shared" si="19"/>
        <v>2.632267043343723</v>
      </c>
      <c r="AM103" s="108">
        <f t="shared" si="19"/>
        <v>3.2267736841880552</v>
      </c>
      <c r="AN103" s="108">
        <f t="shared" si="19"/>
        <v>4.2530817968619594</v>
      </c>
      <c r="AO103" s="108">
        <f t="shared" si="19"/>
        <v>18.775724581475611</v>
      </c>
      <c r="AP103" s="108">
        <f t="shared" si="19"/>
        <v>0</v>
      </c>
      <c r="AQ103" s="108">
        <f t="shared" si="19"/>
        <v>3.1303525910510701</v>
      </c>
      <c r="AR103" s="108">
        <f t="shared" si="19"/>
        <v>7.5732220774109251</v>
      </c>
      <c r="AS103" s="108">
        <f t="shared" si="19"/>
        <v>16.763135137736185</v>
      </c>
      <c r="AT103" s="108">
        <f t="shared" si="19"/>
        <v>2.9128776060689789</v>
      </c>
      <c r="AU103" s="108">
        <f t="shared" si="19"/>
        <v>9.240631436069231</v>
      </c>
      <c r="AV103" s="108">
        <f t="shared" si="19"/>
        <v>7.8620431431194762</v>
      </c>
      <c r="AW103" s="108">
        <f>STDEV(AW97,AW99)</f>
        <v>12.416728224849612</v>
      </c>
    </row>
    <row r="104" spans="1:49" x14ac:dyDescent="0.25">
      <c r="A104" t="s">
        <v>1775</v>
      </c>
      <c r="B104" s="108">
        <f>STDEV(B97:B99)/SQRT(3)</f>
        <v>4.0549026317798607</v>
      </c>
      <c r="C104" s="108">
        <f t="shared" ref="C104:AV104" si="20">STDEV(C97:C99)/SQRT(3)</f>
        <v>2.6934155255220977</v>
      </c>
      <c r="D104" s="108">
        <f t="shared" si="20"/>
        <v>4.8510081028769054</v>
      </c>
      <c r="E104" s="108">
        <f t="shared" si="20"/>
        <v>4.3347111977857393</v>
      </c>
      <c r="F104" s="108">
        <f t="shared" si="20"/>
        <v>2.7599519733554541</v>
      </c>
      <c r="G104" s="108">
        <f t="shared" si="20"/>
        <v>3.0923833951030346</v>
      </c>
      <c r="H104" s="108">
        <f t="shared" si="20"/>
        <v>12.338961124921074</v>
      </c>
      <c r="I104" s="108">
        <f t="shared" si="20"/>
        <v>6.2385949150359723</v>
      </c>
      <c r="J104" s="108">
        <f t="shared" si="20"/>
        <v>2.9824338290247616</v>
      </c>
      <c r="K104" s="108">
        <f t="shared" si="20"/>
        <v>1.5561968139925211</v>
      </c>
      <c r="L104" s="108">
        <f t="shared" si="20"/>
        <v>5.4742753670729947</v>
      </c>
      <c r="M104" s="108">
        <f t="shared" si="20"/>
        <v>3.9654069030369135</v>
      </c>
      <c r="N104" s="108">
        <f t="shared" si="20"/>
        <v>2.6611243719766486</v>
      </c>
      <c r="O104" s="108">
        <f t="shared" si="20"/>
        <v>2.2228985414427611</v>
      </c>
      <c r="P104" s="108">
        <f t="shared" si="20"/>
        <v>3.1037798176157003</v>
      </c>
      <c r="Q104" s="108">
        <f t="shared" si="20"/>
        <v>3.8243108435473769</v>
      </c>
      <c r="R104" s="108">
        <f t="shared" si="20"/>
        <v>2.5575859013645905</v>
      </c>
      <c r="S104" s="108">
        <f t="shared" si="20"/>
        <v>1.253556493579884</v>
      </c>
      <c r="T104" s="108">
        <f t="shared" si="20"/>
        <v>5.1867339808732531</v>
      </c>
      <c r="U104" s="108">
        <f t="shared" si="20"/>
        <v>5.9630146784728009</v>
      </c>
      <c r="V104" s="108">
        <f t="shared" si="20"/>
        <v>5.5420655196499453</v>
      </c>
      <c r="W104" s="108">
        <f t="shared" si="20"/>
        <v>1.781216543468557</v>
      </c>
      <c r="X104" s="108">
        <f t="shared" si="20"/>
        <v>5.8799039376376516</v>
      </c>
      <c r="Y104" s="108">
        <f t="shared" si="20"/>
        <v>1.5159130224243167</v>
      </c>
      <c r="Z104" s="108">
        <f t="shared" si="20"/>
        <v>0.7156462059592027</v>
      </c>
      <c r="AA104" s="108">
        <f t="shared" si="20"/>
        <v>0</v>
      </c>
      <c r="AB104" s="108">
        <f t="shared" si="20"/>
        <v>1.5868623153679267</v>
      </c>
      <c r="AC104" s="108">
        <f t="shared" si="20"/>
        <v>5.8442696485052483</v>
      </c>
      <c r="AD104" s="108">
        <f t="shared" si="20"/>
        <v>9.6801814555460126</v>
      </c>
      <c r="AE104" s="108">
        <f t="shared" si="20"/>
        <v>4.7430351177573682</v>
      </c>
      <c r="AF104" s="108">
        <f t="shared" si="20"/>
        <v>4.5269513230949965</v>
      </c>
      <c r="AG104" s="108">
        <f t="shared" si="20"/>
        <v>2.7265198855593131</v>
      </c>
      <c r="AH104" s="108">
        <f t="shared" si="20"/>
        <v>12.166560794171659</v>
      </c>
      <c r="AI104" s="108">
        <f t="shared" si="20"/>
        <v>14.153748042444594</v>
      </c>
      <c r="AJ104" s="108">
        <f t="shared" si="20"/>
        <v>8.7448373428232884</v>
      </c>
      <c r="AK104" s="108">
        <f t="shared" si="20"/>
        <v>2.745094598178532</v>
      </c>
      <c r="AL104" s="108">
        <f t="shared" si="20"/>
        <v>1.5197400860534789</v>
      </c>
      <c r="AM104" s="108">
        <f t="shared" si="20"/>
        <v>1.8629786551799743</v>
      </c>
      <c r="AN104" s="108">
        <f t="shared" si="20"/>
        <v>2.4555179203037496</v>
      </c>
      <c r="AO104" s="108">
        <f t="shared" si="20"/>
        <v>10.840169641345218</v>
      </c>
      <c r="AP104" s="108">
        <f t="shared" si="20"/>
        <v>0</v>
      </c>
      <c r="AQ104" s="108">
        <f t="shared" si="20"/>
        <v>1.8073099111017779</v>
      </c>
      <c r="AR104" s="108">
        <f t="shared" si="20"/>
        <v>4.3724018050260147</v>
      </c>
      <c r="AS104" s="108">
        <f t="shared" si="20"/>
        <v>9.6782005842340606</v>
      </c>
      <c r="AT104" s="108">
        <f t="shared" si="20"/>
        <v>1.6817506699803577</v>
      </c>
      <c r="AU104" s="108">
        <f t="shared" si="20"/>
        <v>5.335081047096689</v>
      </c>
      <c r="AV104" s="108">
        <f t="shared" si="20"/>
        <v>4.5391527250604815</v>
      </c>
      <c r="AW104" s="108">
        <f>STDEV(AW97,AW99)/SQRT(2)</f>
        <v>8.7799527279415628</v>
      </c>
    </row>
    <row r="106" spans="1:49" x14ac:dyDescent="0.25">
      <c r="A106" t="s">
        <v>1773</v>
      </c>
      <c r="B106" s="165">
        <f>AVERAGE(B97:B99,J97:J99,R97:R99,)</f>
        <v>54.061239097974862</v>
      </c>
    </row>
    <row r="107" spans="1:49" x14ac:dyDescent="0.25">
      <c r="A107" t="s">
        <v>1774</v>
      </c>
      <c r="B107" s="165">
        <f>STDEV(B97:B99,J97:J99,R97:R99)</f>
        <v>12.26544786210567</v>
      </c>
    </row>
    <row r="108" spans="1:49" x14ac:dyDescent="0.25">
      <c r="A108" t="s">
        <v>1775</v>
      </c>
      <c r="B108" s="165">
        <f>STDEV(B97:B99,J97:J99,R97:R99)/SQRT(3)</f>
        <v>7.081459624918029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84" t="s">
        <v>1644</v>
      </c>
      <c r="C112" s="223" t="str">
        <f>D23</f>
        <v>TX008702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84" t="s">
        <v>1807</v>
      </c>
      <c r="K112" s="184" t="s">
        <v>1807</v>
      </c>
      <c r="L112" s="184" t="s">
        <v>1807</v>
      </c>
      <c r="M112" s="184" t="s">
        <v>1807</v>
      </c>
    </row>
    <row r="113" spans="1:29" x14ac:dyDescent="0.25">
      <c r="A113" s="6" t="s">
        <v>1659</v>
      </c>
      <c r="B113" s="184" t="s">
        <v>1644</v>
      </c>
      <c r="C113" s="223" t="str">
        <f t="shared" ref="C113:C117" si="21">D24</f>
        <v>TX015415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84" t="s">
        <v>1807</v>
      </c>
      <c r="K113" s="184" t="s">
        <v>1807</v>
      </c>
      <c r="L113" s="184" t="s">
        <v>1807</v>
      </c>
      <c r="M113" s="184" t="s">
        <v>1807</v>
      </c>
    </row>
    <row r="114" spans="1:29" x14ac:dyDescent="0.25">
      <c r="A114" s="6" t="s">
        <v>1660</v>
      </c>
      <c r="B114" s="184" t="s">
        <v>1644</v>
      </c>
      <c r="C114" s="223" t="str">
        <f t="shared" si="21"/>
        <v>TX015526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84" t="s">
        <v>1807</v>
      </c>
      <c r="K114" s="184" t="s">
        <v>1807</v>
      </c>
      <c r="L114" s="184" t="s">
        <v>1807</v>
      </c>
      <c r="M114" s="184" t="s">
        <v>1807</v>
      </c>
    </row>
    <row r="115" spans="1:29" x14ac:dyDescent="0.25">
      <c r="A115" s="6" t="s">
        <v>1661</v>
      </c>
      <c r="B115" s="184" t="s">
        <v>1686</v>
      </c>
      <c r="C115" s="223" t="str">
        <f t="shared" si="21"/>
        <v>TX010369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84" t="s">
        <v>1807</v>
      </c>
      <c r="K115" s="184" t="s">
        <v>1807</v>
      </c>
      <c r="L115" s="184" t="s">
        <v>1807</v>
      </c>
      <c r="M115" s="184" t="s">
        <v>1807</v>
      </c>
    </row>
    <row r="116" spans="1:29" x14ac:dyDescent="0.25">
      <c r="A116" s="6" t="s">
        <v>1662</v>
      </c>
      <c r="B116" s="184" t="s">
        <v>1686</v>
      </c>
      <c r="C116" s="223" t="str">
        <f t="shared" si="21"/>
        <v>TX003365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84" t="s">
        <v>1807</v>
      </c>
      <c r="K116" s="184" t="s">
        <v>1807</v>
      </c>
      <c r="L116" s="184" t="s">
        <v>1807</v>
      </c>
      <c r="M116" s="184" t="s">
        <v>1807</v>
      </c>
    </row>
    <row r="117" spans="1:29" x14ac:dyDescent="0.25">
      <c r="A117" s="6" t="s">
        <v>1663</v>
      </c>
      <c r="B117" s="184" t="s">
        <v>1687</v>
      </c>
      <c r="C117" s="223" t="str">
        <f t="shared" si="21"/>
        <v>TX000926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84" t="s">
        <v>1807</v>
      </c>
      <c r="K117" s="184" t="s">
        <v>1807</v>
      </c>
      <c r="L117" s="184" t="s">
        <v>1807</v>
      </c>
      <c r="M117" s="184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84" t="s">
        <v>1807</v>
      </c>
      <c r="G118" s="184" t="s">
        <v>1807</v>
      </c>
      <c r="H118" s="184" t="s">
        <v>1807</v>
      </c>
      <c r="I118" s="184" t="s">
        <v>1807</v>
      </c>
      <c r="J118" s="184" t="s">
        <v>1807</v>
      </c>
      <c r="K118" s="184" t="s">
        <v>1807</v>
      </c>
      <c r="L118" s="184" t="s">
        <v>1807</v>
      </c>
      <c r="M118" s="184" t="s">
        <v>1807</v>
      </c>
    </row>
    <row r="119" spans="1:29" x14ac:dyDescent="0.25">
      <c r="A119" s="6" t="s">
        <v>1665</v>
      </c>
      <c r="B119" s="184" t="s">
        <v>1807</v>
      </c>
      <c r="C119" s="184" t="s">
        <v>1807</v>
      </c>
      <c r="D119" s="184" t="s">
        <v>1807</v>
      </c>
      <c r="E119" s="184" t="s">
        <v>1807</v>
      </c>
      <c r="F119" s="184" t="s">
        <v>1807</v>
      </c>
      <c r="G119" s="184" t="s">
        <v>1807</v>
      </c>
      <c r="H119" s="184" t="s">
        <v>1807</v>
      </c>
      <c r="I119" s="184" t="s">
        <v>1807</v>
      </c>
      <c r="J119" s="184" t="s">
        <v>1807</v>
      </c>
      <c r="K119" s="184" t="s">
        <v>1807</v>
      </c>
      <c r="L119" s="184" t="s">
        <v>1807</v>
      </c>
      <c r="M119" s="184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1139-05</v>
      </c>
      <c r="U122" t="s">
        <v>1791</v>
      </c>
    </row>
    <row r="123" spans="1:29" x14ac:dyDescent="0.25">
      <c r="A123" s="41" t="s">
        <v>1789</v>
      </c>
      <c r="K123" t="s">
        <v>1788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0.18579999999999999</v>
      </c>
      <c r="C126" s="106">
        <v>0.18229999999999999</v>
      </c>
      <c r="D126" s="106">
        <v>0.16830000000000001</v>
      </c>
      <c r="E126" s="106">
        <v>0.16619999999999999</v>
      </c>
      <c r="F126" s="106">
        <v>0.16550000000000001</v>
      </c>
      <c r="G126" s="106">
        <v>0.16980000000000001</v>
      </c>
      <c r="H126" s="106">
        <v>0.17299999999999999</v>
      </c>
      <c r="I126" s="106">
        <v>0.17080000000000001</v>
      </c>
      <c r="K126" t="s">
        <v>1658</v>
      </c>
      <c r="L126" s="106">
        <f t="shared" ref="L126:S131" si="22">B126-$G$132</f>
        <v>0.11383333333333333</v>
      </c>
      <c r="M126" s="106">
        <f t="shared" si="22"/>
        <v>0.11033333333333332</v>
      </c>
      <c r="N126" s="106">
        <f t="shared" si="22"/>
        <v>9.633333333333334E-2</v>
      </c>
      <c r="O126" s="106">
        <f t="shared" si="22"/>
        <v>9.4233333333333322E-2</v>
      </c>
      <c r="P126" s="106">
        <f t="shared" si="22"/>
        <v>9.3533333333333343E-2</v>
      </c>
      <c r="Q126" s="106">
        <f t="shared" si="22"/>
        <v>9.7833333333333342E-2</v>
      </c>
      <c r="R126" s="106">
        <f t="shared" si="22"/>
        <v>0.10103333333333332</v>
      </c>
      <c r="S126" s="106">
        <f t="shared" si="22"/>
        <v>9.8833333333333342E-2</v>
      </c>
      <c r="U126" s="62" t="s">
        <v>1658</v>
      </c>
      <c r="V126" s="107">
        <f>L126/$L$131*100</f>
        <v>6.1404297401780097</v>
      </c>
      <c r="W126" s="107">
        <f t="shared" ref="W126:AC131" si="23">M126/$L$131*100</f>
        <v>5.9516317540231949</v>
      </c>
      <c r="X126" s="107">
        <f t="shared" si="23"/>
        <v>5.1964398094039383</v>
      </c>
      <c r="Y126" s="107">
        <f t="shared" si="23"/>
        <v>5.0831610177110482</v>
      </c>
      <c r="Z126" s="107">
        <f t="shared" si="23"/>
        <v>5.0454014204800872</v>
      </c>
      <c r="AA126" s="107">
        <f t="shared" si="23"/>
        <v>5.2773532320417162</v>
      </c>
      <c r="AB126" s="107">
        <f t="shared" si="23"/>
        <v>5.449968533668974</v>
      </c>
      <c r="AC126" s="107">
        <f t="shared" si="23"/>
        <v>5.3312955138002351</v>
      </c>
    </row>
    <row r="127" spans="1:29" x14ac:dyDescent="0.25">
      <c r="A127" t="s">
        <v>1659</v>
      </c>
      <c r="B127" s="106">
        <v>0.24229999999999999</v>
      </c>
      <c r="C127" s="106">
        <v>0.21129999999999999</v>
      </c>
      <c r="D127" s="106">
        <v>0.19400000000000001</v>
      </c>
      <c r="E127" s="106">
        <v>0.1918</v>
      </c>
      <c r="F127" s="106">
        <v>0.1956</v>
      </c>
      <c r="G127" s="106">
        <v>0.18279999999999999</v>
      </c>
      <c r="H127" s="106">
        <v>0.19</v>
      </c>
      <c r="I127" s="106">
        <v>0.18690000000000001</v>
      </c>
      <c r="K127" t="s">
        <v>1659</v>
      </c>
      <c r="L127" s="106">
        <f t="shared" si="22"/>
        <v>0.17033333333333334</v>
      </c>
      <c r="M127" s="106">
        <f t="shared" si="22"/>
        <v>0.13933333333333331</v>
      </c>
      <c r="N127" s="106">
        <f t="shared" si="22"/>
        <v>0.12203333333333334</v>
      </c>
      <c r="O127" s="106">
        <f t="shared" si="22"/>
        <v>0.11983333333333333</v>
      </c>
      <c r="P127" s="106">
        <f t="shared" si="22"/>
        <v>0.12363333333333333</v>
      </c>
      <c r="Q127" s="106">
        <f t="shared" si="22"/>
        <v>0.11083333333333333</v>
      </c>
      <c r="R127" s="106">
        <f t="shared" si="22"/>
        <v>0.11803333333333334</v>
      </c>
      <c r="S127" s="106">
        <f t="shared" si="22"/>
        <v>0.11493333333333335</v>
      </c>
      <c r="U127" s="62" t="s">
        <v>1659</v>
      </c>
      <c r="V127" s="107">
        <f t="shared" ref="V127:V131" si="24">L127/$L$131*100</f>
        <v>9.1881686595342984</v>
      </c>
      <c r="W127" s="107">
        <f t="shared" si="23"/>
        <v>7.5159579250202277</v>
      </c>
      <c r="X127" s="107">
        <f t="shared" si="23"/>
        <v>6.5827564505978611</v>
      </c>
      <c r="Y127" s="107">
        <f t="shared" si="23"/>
        <v>6.4640834307291204</v>
      </c>
      <c r="Z127" s="107">
        <f t="shared" si="23"/>
        <v>6.6690641014114895</v>
      </c>
      <c r="AA127" s="107">
        <f t="shared" si="23"/>
        <v>5.9786028949024548</v>
      </c>
      <c r="AB127" s="107">
        <f t="shared" si="23"/>
        <v>6.3669873235637873</v>
      </c>
      <c r="AC127" s="107">
        <f t="shared" si="23"/>
        <v>6.1997662501123809</v>
      </c>
    </row>
    <row r="128" spans="1:29" x14ac:dyDescent="0.25">
      <c r="A128" t="s">
        <v>1660</v>
      </c>
      <c r="B128" s="106">
        <v>0.17130000000000001</v>
      </c>
      <c r="C128" s="106">
        <v>0.15090000000000001</v>
      </c>
      <c r="D128" s="106">
        <v>0.15570000000000001</v>
      </c>
      <c r="E128" s="106">
        <v>0.16120000000000001</v>
      </c>
      <c r="F128" s="106">
        <v>0.16250000000000001</v>
      </c>
      <c r="G128" s="106">
        <v>0.1653</v>
      </c>
      <c r="H128" s="106">
        <v>0.16689999999999999</v>
      </c>
      <c r="I128" s="106">
        <v>0.16400000000000001</v>
      </c>
      <c r="K128" t="s">
        <v>1660</v>
      </c>
      <c r="L128" s="106">
        <f t="shared" si="22"/>
        <v>9.9333333333333343E-2</v>
      </c>
      <c r="M128" s="106">
        <f t="shared" si="22"/>
        <v>7.8933333333333341E-2</v>
      </c>
      <c r="N128" s="106">
        <f t="shared" si="22"/>
        <v>8.373333333333334E-2</v>
      </c>
      <c r="O128" s="106">
        <f t="shared" si="22"/>
        <v>8.9233333333333345E-2</v>
      </c>
      <c r="P128" s="106">
        <f t="shared" si="22"/>
        <v>9.0533333333333341E-2</v>
      </c>
      <c r="Q128" s="106">
        <f t="shared" si="22"/>
        <v>9.3333333333333338E-2</v>
      </c>
      <c r="R128" s="106">
        <f t="shared" si="22"/>
        <v>9.4933333333333328E-2</v>
      </c>
      <c r="S128" s="106">
        <f t="shared" si="22"/>
        <v>9.2033333333333342E-2</v>
      </c>
      <c r="U128" s="62" t="s">
        <v>1660</v>
      </c>
      <c r="V128" s="107">
        <f t="shared" si="24"/>
        <v>5.3582666546794933</v>
      </c>
      <c r="W128" s="107">
        <f t="shared" si="23"/>
        <v>4.2578441068057185</v>
      </c>
      <c r="X128" s="107">
        <f t="shared" si="23"/>
        <v>4.5167670592466074</v>
      </c>
      <c r="Y128" s="107">
        <f t="shared" si="23"/>
        <v>4.8134496089184582</v>
      </c>
      <c r="Z128" s="107">
        <f t="shared" si="23"/>
        <v>4.8835745752045323</v>
      </c>
      <c r="AA128" s="107">
        <f t="shared" si="23"/>
        <v>5.0346129641283834</v>
      </c>
      <c r="AB128" s="107">
        <f t="shared" si="23"/>
        <v>5.1209206149420119</v>
      </c>
      <c r="AC128" s="107">
        <f t="shared" si="23"/>
        <v>4.9644879978423093</v>
      </c>
    </row>
    <row r="129" spans="1:29" x14ac:dyDescent="0.25">
      <c r="A129" t="s">
        <v>1661</v>
      </c>
      <c r="B129" s="106">
        <v>0.2034</v>
      </c>
      <c r="C129" s="106">
        <v>0.15440000000000001</v>
      </c>
      <c r="D129" s="106">
        <v>0.15090000000000001</v>
      </c>
      <c r="E129" s="106">
        <v>0.16109999999999999</v>
      </c>
      <c r="F129" s="106">
        <v>0.1656</v>
      </c>
      <c r="G129" s="106">
        <v>0.15959999999999999</v>
      </c>
      <c r="H129" s="106">
        <v>0.1726</v>
      </c>
      <c r="I129" s="106">
        <v>0.16339999999999999</v>
      </c>
      <c r="K129" t="s">
        <v>1661</v>
      </c>
      <c r="L129" s="106">
        <f t="shared" si="22"/>
        <v>0.13143333333333335</v>
      </c>
      <c r="M129" s="106">
        <f t="shared" si="22"/>
        <v>8.2433333333333345E-2</v>
      </c>
      <c r="N129" s="106">
        <f t="shared" si="22"/>
        <v>7.8933333333333341E-2</v>
      </c>
      <c r="O129" s="106">
        <f t="shared" si="22"/>
        <v>8.9133333333333328E-2</v>
      </c>
      <c r="P129" s="106">
        <f t="shared" si="22"/>
        <v>9.3633333333333332E-2</v>
      </c>
      <c r="Q129" s="106">
        <f t="shared" si="22"/>
        <v>8.7633333333333327E-2</v>
      </c>
      <c r="R129" s="106">
        <f t="shared" si="22"/>
        <v>0.10063333333333334</v>
      </c>
      <c r="S129" s="106">
        <f t="shared" si="22"/>
        <v>9.1433333333333325E-2</v>
      </c>
      <c r="U129" s="62" t="s">
        <v>1661</v>
      </c>
      <c r="V129" s="107">
        <f t="shared" si="24"/>
        <v>7.0898138991279334</v>
      </c>
      <c r="W129" s="107">
        <f t="shared" si="23"/>
        <v>4.4466420929605333</v>
      </c>
      <c r="X129" s="107">
        <f t="shared" si="23"/>
        <v>4.2578441068057185</v>
      </c>
      <c r="Y129" s="107">
        <f t="shared" si="23"/>
        <v>4.8080553807426059</v>
      </c>
      <c r="Z129" s="107">
        <f t="shared" si="23"/>
        <v>5.0507956486559387</v>
      </c>
      <c r="AA129" s="107">
        <f t="shared" si="23"/>
        <v>4.727141958104828</v>
      </c>
      <c r="AB129" s="107">
        <f t="shared" si="23"/>
        <v>5.4283916209655674</v>
      </c>
      <c r="AC129" s="107">
        <f t="shared" si="23"/>
        <v>4.9321226287871971</v>
      </c>
    </row>
    <row r="130" spans="1:29" x14ac:dyDescent="0.25">
      <c r="A130" t="s">
        <v>1662</v>
      </c>
      <c r="B130" s="106">
        <v>0.16439999999999999</v>
      </c>
      <c r="C130" s="106">
        <v>0.159</v>
      </c>
      <c r="D130" s="106">
        <v>0.15870000000000001</v>
      </c>
      <c r="E130" s="106">
        <v>0.16250000000000001</v>
      </c>
      <c r="F130" s="106">
        <v>0.1585</v>
      </c>
      <c r="G130" s="106">
        <v>0.16539999999999999</v>
      </c>
      <c r="H130" s="106">
        <v>0.17530000000000001</v>
      </c>
      <c r="I130" s="106">
        <v>0.1623</v>
      </c>
      <c r="K130" t="s">
        <v>1662</v>
      </c>
      <c r="L130" s="106">
        <f t="shared" si="22"/>
        <v>9.2433333333333326E-2</v>
      </c>
      <c r="M130" s="106">
        <f t="shared" si="22"/>
        <v>8.7033333333333338E-2</v>
      </c>
      <c r="N130" s="106">
        <f t="shared" si="22"/>
        <v>8.6733333333333343E-2</v>
      </c>
      <c r="O130" s="106">
        <f t="shared" si="22"/>
        <v>9.0533333333333341E-2</v>
      </c>
      <c r="P130" s="106">
        <f t="shared" si="22"/>
        <v>8.6533333333333337E-2</v>
      </c>
      <c r="Q130" s="106">
        <f t="shared" si="22"/>
        <v>9.3433333333333327E-2</v>
      </c>
      <c r="R130" s="106">
        <f t="shared" si="22"/>
        <v>0.10333333333333335</v>
      </c>
      <c r="S130" s="106">
        <f t="shared" si="22"/>
        <v>9.0333333333333335E-2</v>
      </c>
      <c r="U130" s="62" t="s">
        <v>1662</v>
      </c>
      <c r="V130" s="107">
        <f t="shared" si="24"/>
        <v>4.986064910545716</v>
      </c>
      <c r="W130" s="107">
        <f t="shared" si="23"/>
        <v>4.6947765890497175</v>
      </c>
      <c r="X130" s="107">
        <f t="shared" si="23"/>
        <v>4.6785939045221623</v>
      </c>
      <c r="Y130" s="107">
        <f t="shared" si="23"/>
        <v>4.8835745752045323</v>
      </c>
      <c r="Z130" s="107">
        <f t="shared" si="23"/>
        <v>4.6678054481704585</v>
      </c>
      <c r="AA130" s="107">
        <f t="shared" si="23"/>
        <v>5.040007192304234</v>
      </c>
      <c r="AB130" s="107">
        <f t="shared" si="23"/>
        <v>5.5740357817135679</v>
      </c>
      <c r="AC130" s="107">
        <f t="shared" si="23"/>
        <v>4.8727861188528276</v>
      </c>
    </row>
    <row r="131" spans="1:29" x14ac:dyDescent="0.25">
      <c r="A131" t="s">
        <v>1663</v>
      </c>
      <c r="B131" s="106">
        <v>1.9258</v>
      </c>
      <c r="C131" s="106">
        <v>0.154</v>
      </c>
      <c r="D131" s="106">
        <v>0.1535</v>
      </c>
      <c r="E131" s="106">
        <v>0.15989999999999999</v>
      </c>
      <c r="F131" s="106">
        <v>0.16209999999999999</v>
      </c>
      <c r="G131" s="106">
        <v>0.16059999999999999</v>
      </c>
      <c r="H131" s="106">
        <v>0.16400000000000001</v>
      </c>
      <c r="I131" s="106">
        <v>0.18720000000000001</v>
      </c>
      <c r="K131" t="s">
        <v>1663</v>
      </c>
      <c r="L131" s="106">
        <f t="shared" si="22"/>
        <v>1.8538333333333332</v>
      </c>
      <c r="M131" s="106">
        <f t="shared" si="22"/>
        <v>8.2033333333333333E-2</v>
      </c>
      <c r="N131" s="106">
        <f t="shared" si="22"/>
        <v>8.1533333333333333E-2</v>
      </c>
      <c r="O131" s="106">
        <f t="shared" si="22"/>
        <v>8.7933333333333322E-2</v>
      </c>
      <c r="P131" s="106">
        <f t="shared" si="22"/>
        <v>9.0133333333333329E-2</v>
      </c>
      <c r="Q131" s="106">
        <f t="shared" si="22"/>
        <v>8.8633333333333328E-2</v>
      </c>
      <c r="R131" s="106">
        <f t="shared" si="22"/>
        <v>9.2033333333333342E-2</v>
      </c>
      <c r="S131" s="106">
        <f t="shared" si="22"/>
        <v>0.11523333333333334</v>
      </c>
      <c r="U131" s="62" t="s">
        <v>1663</v>
      </c>
      <c r="V131" s="6">
        <f t="shared" si="24"/>
        <v>100</v>
      </c>
      <c r="W131" s="107">
        <f t="shared" si="23"/>
        <v>4.4250651802571257</v>
      </c>
      <c r="X131" s="107">
        <f t="shared" si="23"/>
        <v>4.3980940393778658</v>
      </c>
      <c r="Y131" s="107">
        <f t="shared" si="23"/>
        <v>4.7433246426323832</v>
      </c>
      <c r="Z131" s="107">
        <f t="shared" si="23"/>
        <v>4.8619976625011239</v>
      </c>
      <c r="AA131" s="107">
        <f t="shared" si="23"/>
        <v>4.781084239863346</v>
      </c>
      <c r="AB131" s="107">
        <f t="shared" si="23"/>
        <v>4.9644879978423093</v>
      </c>
      <c r="AC131" s="107">
        <f t="shared" si="23"/>
        <v>6.2159489346399361</v>
      </c>
    </row>
    <row r="132" spans="1:29" x14ac:dyDescent="0.25">
      <c r="A132" t="s">
        <v>1664</v>
      </c>
      <c r="B132" s="106">
        <v>6.8699999999999997E-2</v>
      </c>
      <c r="C132" s="106">
        <v>7.4499999999999997E-2</v>
      </c>
      <c r="D132" s="106">
        <v>7.2700000000000001E-2</v>
      </c>
      <c r="E132" s="106">
        <v>1.8441000000000001</v>
      </c>
      <c r="F132" s="106">
        <v>1.5988</v>
      </c>
      <c r="G132" s="106">
        <f>AVERAGE(B132:D132)</f>
        <v>7.1966666666666665E-2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A135" s="7" t="str">
        <f>A49</f>
        <v>MW 1139-06</v>
      </c>
      <c r="B135" s="6"/>
      <c r="C135" s="6"/>
      <c r="D135" s="6"/>
      <c r="E135" s="6"/>
      <c r="F135" s="6"/>
      <c r="G135" s="6"/>
      <c r="H135" s="6"/>
      <c r="I135" s="6"/>
      <c r="K135" t="s">
        <v>1788</v>
      </c>
      <c r="L135" s="6"/>
      <c r="M135" s="6"/>
      <c r="N135" s="6"/>
      <c r="O135" s="6"/>
      <c r="P135" s="6"/>
      <c r="Q135" s="6"/>
      <c r="R135" s="6"/>
      <c r="S135" s="6"/>
      <c r="U135" t="s">
        <v>1791</v>
      </c>
    </row>
    <row r="136" spans="1:29" x14ac:dyDescent="0.25">
      <c r="A136" t="s">
        <v>1789</v>
      </c>
      <c r="B136" s="6"/>
      <c r="C136" s="6"/>
      <c r="D136" s="6"/>
      <c r="E136" s="6"/>
      <c r="F136" s="6"/>
      <c r="G136" s="6"/>
      <c r="H136" s="6"/>
      <c r="I136" s="6"/>
      <c r="L136" s="6"/>
      <c r="M136" s="6"/>
      <c r="N136" s="6"/>
      <c r="O136" s="6"/>
      <c r="P136" s="6"/>
      <c r="Q136" s="6"/>
      <c r="R136" s="6"/>
      <c r="S136" s="6"/>
    </row>
    <row r="137" spans="1:29" x14ac:dyDescent="0.25">
      <c r="B137" s="6">
        <v>1</v>
      </c>
      <c r="C137" s="6">
        <v>2</v>
      </c>
      <c r="D137" s="6">
        <v>3</v>
      </c>
      <c r="E137" s="6">
        <v>4</v>
      </c>
      <c r="F137" s="6">
        <v>5</v>
      </c>
      <c r="G137" s="6">
        <v>6</v>
      </c>
      <c r="H137" s="6">
        <v>7</v>
      </c>
      <c r="I137" s="6">
        <v>8</v>
      </c>
      <c r="L137" s="6">
        <v>1</v>
      </c>
      <c r="M137" s="6">
        <v>2</v>
      </c>
      <c r="N137" s="6">
        <v>3</v>
      </c>
      <c r="O137" s="6">
        <v>4</v>
      </c>
      <c r="P137" s="6">
        <v>5</v>
      </c>
      <c r="Q137" s="6">
        <v>6</v>
      </c>
      <c r="R137" s="6">
        <v>7</v>
      </c>
      <c r="S137" s="6">
        <v>8</v>
      </c>
      <c r="V137" s="6">
        <v>1</v>
      </c>
      <c r="W137" s="6">
        <v>2</v>
      </c>
      <c r="X137" s="6">
        <v>3</v>
      </c>
      <c r="Y137" s="6">
        <v>4</v>
      </c>
      <c r="Z137" s="6">
        <v>5</v>
      </c>
      <c r="AA137" s="6">
        <v>6</v>
      </c>
      <c r="AB137" s="6">
        <v>7</v>
      </c>
      <c r="AC137" s="6">
        <v>8</v>
      </c>
    </row>
    <row r="138" spans="1:29" x14ac:dyDescent="0.25">
      <c r="A138" t="s">
        <v>1658</v>
      </c>
      <c r="B138" s="106">
        <v>0.19900000000000001</v>
      </c>
      <c r="C138" s="106">
        <v>0.18140000000000001</v>
      </c>
      <c r="D138" s="106">
        <v>0.17419999999999999</v>
      </c>
      <c r="E138" s="106">
        <v>0.1807</v>
      </c>
      <c r="F138" s="106">
        <v>0.1731</v>
      </c>
      <c r="G138" s="106">
        <v>0.18099999999999999</v>
      </c>
      <c r="H138" s="106">
        <v>0.1835</v>
      </c>
      <c r="I138" s="106">
        <v>0.20119999999999999</v>
      </c>
      <c r="K138" t="s">
        <v>1658</v>
      </c>
      <c r="L138" s="106">
        <f t="shared" ref="L138:S143" si="25">B138-$G$144</f>
        <v>0.12296666666666667</v>
      </c>
      <c r="M138" s="106">
        <f t="shared" si="25"/>
        <v>0.10536666666666666</v>
      </c>
      <c r="N138" s="106">
        <f t="shared" si="25"/>
        <v>9.8166666666666652E-2</v>
      </c>
      <c r="O138" s="106">
        <f t="shared" si="25"/>
        <v>0.10466666666666666</v>
      </c>
      <c r="P138" s="106">
        <f t="shared" si="25"/>
        <v>9.7066666666666662E-2</v>
      </c>
      <c r="Q138" s="106">
        <f t="shared" si="25"/>
        <v>0.10496666666666665</v>
      </c>
      <c r="R138" s="106">
        <f t="shared" si="25"/>
        <v>0.10746666666666665</v>
      </c>
      <c r="S138" s="106">
        <f t="shared" si="25"/>
        <v>0.12516666666666665</v>
      </c>
      <c r="U138" s="62" t="s">
        <v>1658</v>
      </c>
      <c r="V138" s="107">
        <f>L138/$L$143*100</f>
        <v>6.6588447653429599</v>
      </c>
      <c r="W138" s="107">
        <f t="shared" ref="W138:AC143" si="26">M138/$L$143*100</f>
        <v>5.7057761732851988</v>
      </c>
      <c r="X138" s="107">
        <f t="shared" si="26"/>
        <v>5.3158844765342952</v>
      </c>
      <c r="Y138" s="107">
        <f t="shared" si="26"/>
        <v>5.6678700361010828</v>
      </c>
      <c r="Z138" s="107">
        <f t="shared" si="26"/>
        <v>5.256317689530686</v>
      </c>
      <c r="AA138" s="107">
        <f t="shared" si="26"/>
        <v>5.684115523465703</v>
      </c>
      <c r="AB138" s="107">
        <f t="shared" si="26"/>
        <v>5.8194945848375443</v>
      </c>
      <c r="AC138" s="107">
        <f t="shared" si="26"/>
        <v>6.77797833935018</v>
      </c>
    </row>
    <row r="139" spans="1:29" x14ac:dyDescent="0.25">
      <c r="A139" t="s">
        <v>1659</v>
      </c>
      <c r="B139" s="106">
        <v>0.23169999999999999</v>
      </c>
      <c r="C139" s="106">
        <v>0.2059</v>
      </c>
      <c r="D139" s="106">
        <v>0.21460000000000001</v>
      </c>
      <c r="E139" s="106">
        <v>0.2019</v>
      </c>
      <c r="F139" s="106">
        <v>0.20799999999999999</v>
      </c>
      <c r="G139" s="106">
        <v>0.2029</v>
      </c>
      <c r="H139" s="106">
        <v>0.2069</v>
      </c>
      <c r="I139" s="106">
        <v>0.1797</v>
      </c>
      <c r="K139" t="s">
        <v>1659</v>
      </c>
      <c r="L139" s="106">
        <f t="shared" si="25"/>
        <v>0.15566666666666665</v>
      </c>
      <c r="M139" s="106">
        <f t="shared" si="25"/>
        <v>0.12986666666666666</v>
      </c>
      <c r="N139" s="106">
        <f t="shared" si="25"/>
        <v>0.13856666666666667</v>
      </c>
      <c r="O139" s="106">
        <f t="shared" si="25"/>
        <v>0.12586666666666665</v>
      </c>
      <c r="P139" s="106">
        <f t="shared" si="25"/>
        <v>0.13196666666666665</v>
      </c>
      <c r="Q139" s="106">
        <f t="shared" si="25"/>
        <v>0.12686666666666666</v>
      </c>
      <c r="R139" s="106">
        <f t="shared" si="25"/>
        <v>0.13086666666666666</v>
      </c>
      <c r="S139" s="106">
        <f t="shared" si="25"/>
        <v>0.10366666666666666</v>
      </c>
      <c r="U139" s="62" t="s">
        <v>1659</v>
      </c>
      <c r="V139" s="107">
        <f t="shared" ref="V139:V143" si="27">L139/$L$143*100</f>
        <v>8.4296028880866416</v>
      </c>
      <c r="W139" s="107">
        <f t="shared" si="26"/>
        <v>7.0324909747292415</v>
      </c>
      <c r="X139" s="107">
        <f t="shared" si="26"/>
        <v>7.5036101083032491</v>
      </c>
      <c r="Y139" s="107">
        <f t="shared" si="26"/>
        <v>6.8158844765342952</v>
      </c>
      <c r="Z139" s="107">
        <f t="shared" si="26"/>
        <v>7.1462093862815879</v>
      </c>
      <c r="AA139" s="107">
        <f t="shared" si="26"/>
        <v>6.8700361010830324</v>
      </c>
      <c r="AB139" s="107">
        <f t="shared" si="26"/>
        <v>7.0866425992779769</v>
      </c>
      <c r="AC139" s="107">
        <f t="shared" si="26"/>
        <v>5.6137184115523455</v>
      </c>
    </row>
    <row r="140" spans="1:29" x14ac:dyDescent="0.25">
      <c r="A140" t="s">
        <v>1660</v>
      </c>
      <c r="B140" s="106">
        <v>0.17499999999999999</v>
      </c>
      <c r="C140" s="106">
        <v>0.16719999999999999</v>
      </c>
      <c r="D140" s="106">
        <v>0.1719</v>
      </c>
      <c r="E140" s="106">
        <v>0.16489999999999999</v>
      </c>
      <c r="F140" s="106">
        <v>0.18210000000000001</v>
      </c>
      <c r="G140" s="106">
        <v>0.1678</v>
      </c>
      <c r="H140" s="106">
        <v>0.18190000000000001</v>
      </c>
      <c r="I140" s="106">
        <v>0.19700000000000001</v>
      </c>
      <c r="K140" t="s">
        <v>1660</v>
      </c>
      <c r="L140" s="106">
        <f t="shared" si="25"/>
        <v>9.8966666666666647E-2</v>
      </c>
      <c r="M140" s="106">
        <f t="shared" si="25"/>
        <v>9.1166666666666646E-2</v>
      </c>
      <c r="N140" s="106">
        <f t="shared" si="25"/>
        <v>9.5866666666666656E-2</v>
      </c>
      <c r="O140" s="106">
        <f t="shared" si="25"/>
        <v>8.8866666666666649E-2</v>
      </c>
      <c r="P140" s="106">
        <f t="shared" si="25"/>
        <v>0.10606666666666667</v>
      </c>
      <c r="Q140" s="106">
        <f t="shared" si="25"/>
        <v>9.1766666666666663E-2</v>
      </c>
      <c r="R140" s="106">
        <f t="shared" si="25"/>
        <v>0.10586666666666666</v>
      </c>
      <c r="S140" s="106">
        <f t="shared" si="25"/>
        <v>0.12096666666666667</v>
      </c>
      <c r="U140" s="62" t="s">
        <v>1660</v>
      </c>
      <c r="V140" s="107">
        <f t="shared" si="27"/>
        <v>5.3592057761732841</v>
      </c>
      <c r="W140" s="107">
        <f t="shared" si="26"/>
        <v>4.9368231046931399</v>
      </c>
      <c r="X140" s="107">
        <f t="shared" si="26"/>
        <v>5.1913357400722022</v>
      </c>
      <c r="Y140" s="107">
        <f t="shared" si="26"/>
        <v>4.812274368231046</v>
      </c>
      <c r="Z140" s="107">
        <f t="shared" si="26"/>
        <v>5.743682310469314</v>
      </c>
      <c r="AA140" s="107">
        <f t="shared" si="26"/>
        <v>4.9693140794223822</v>
      </c>
      <c r="AB140" s="107">
        <f t="shared" si="26"/>
        <v>5.7328519855595665</v>
      </c>
      <c r="AC140" s="107">
        <f t="shared" si="26"/>
        <v>6.5505415162454863</v>
      </c>
    </row>
    <row r="141" spans="1:29" x14ac:dyDescent="0.25">
      <c r="A141" t="s">
        <v>1661</v>
      </c>
      <c r="B141" s="106">
        <v>0.17929999999999999</v>
      </c>
      <c r="C141" s="106">
        <v>0.1802</v>
      </c>
      <c r="D141" s="106">
        <v>0.18210000000000001</v>
      </c>
      <c r="E141" s="106">
        <v>0.1726</v>
      </c>
      <c r="F141" s="106">
        <v>0.1741</v>
      </c>
      <c r="G141" s="106">
        <v>0.16880000000000001</v>
      </c>
      <c r="H141" s="106">
        <v>0.1787</v>
      </c>
      <c r="I141" s="106">
        <v>0.46779999999999999</v>
      </c>
      <c r="K141" t="s">
        <v>1661</v>
      </c>
      <c r="L141" s="106">
        <f t="shared" si="25"/>
        <v>0.10326666666666665</v>
      </c>
      <c r="M141" s="106">
        <f t="shared" si="25"/>
        <v>0.10416666666666666</v>
      </c>
      <c r="N141" s="106">
        <f t="shared" si="25"/>
        <v>0.10606666666666667</v>
      </c>
      <c r="O141" s="106">
        <f t="shared" si="25"/>
        <v>9.6566666666666662E-2</v>
      </c>
      <c r="P141" s="106">
        <f t="shared" si="25"/>
        <v>9.8066666666666663E-2</v>
      </c>
      <c r="Q141" s="106">
        <f t="shared" si="25"/>
        <v>9.2766666666666664E-2</v>
      </c>
      <c r="R141" s="106">
        <f t="shared" si="25"/>
        <v>0.10266666666666666</v>
      </c>
      <c r="S141" s="106">
        <f t="shared" si="25"/>
        <v>0.39176666666666665</v>
      </c>
      <c r="U141" s="62" t="s">
        <v>1661</v>
      </c>
      <c r="V141" s="107">
        <f t="shared" si="27"/>
        <v>5.5920577617328506</v>
      </c>
      <c r="W141" s="107">
        <f t="shared" si="26"/>
        <v>5.6407942238267141</v>
      </c>
      <c r="X141" s="107">
        <f t="shared" si="26"/>
        <v>5.743682310469314</v>
      </c>
      <c r="Y141" s="107">
        <f t="shared" si="26"/>
        <v>5.2292418772563174</v>
      </c>
      <c r="Z141" s="107">
        <f t="shared" si="26"/>
        <v>5.3104693140794224</v>
      </c>
      <c r="AA141" s="107">
        <f t="shared" si="26"/>
        <v>5.0234657039711186</v>
      </c>
      <c r="AB141" s="107">
        <f t="shared" si="26"/>
        <v>5.5595667870036092</v>
      </c>
      <c r="AC141" s="107">
        <f t="shared" si="26"/>
        <v>21.214801444043321</v>
      </c>
    </row>
    <row r="142" spans="1:29" x14ac:dyDescent="0.25">
      <c r="A142" t="s">
        <v>1662</v>
      </c>
      <c r="B142" s="106">
        <v>0.1807</v>
      </c>
      <c r="C142" s="106">
        <v>0.17469999999999999</v>
      </c>
      <c r="D142" s="106">
        <v>0.18240000000000001</v>
      </c>
      <c r="E142" s="106">
        <v>0.16950000000000001</v>
      </c>
      <c r="F142" s="106">
        <v>0.17519999999999999</v>
      </c>
      <c r="G142" s="106">
        <v>0.1729</v>
      </c>
      <c r="H142" s="106">
        <v>0.1762</v>
      </c>
      <c r="I142" s="106">
        <v>0.18609999999999999</v>
      </c>
      <c r="K142" t="s">
        <v>1662</v>
      </c>
      <c r="L142" s="106">
        <f t="shared" si="25"/>
        <v>0.10466666666666666</v>
      </c>
      <c r="M142" s="106">
        <f t="shared" si="25"/>
        <v>9.8666666666666653E-2</v>
      </c>
      <c r="N142" s="106">
        <f t="shared" si="25"/>
        <v>0.10636666666666666</v>
      </c>
      <c r="O142" s="106">
        <f t="shared" si="25"/>
        <v>9.346666666666667E-2</v>
      </c>
      <c r="P142" s="106">
        <f t="shared" si="25"/>
        <v>9.9166666666666653E-2</v>
      </c>
      <c r="Q142" s="106">
        <f t="shared" si="25"/>
        <v>9.6866666666666656E-2</v>
      </c>
      <c r="R142" s="106">
        <f t="shared" si="25"/>
        <v>0.10016666666666665</v>
      </c>
      <c r="S142" s="106">
        <f t="shared" si="25"/>
        <v>0.11006666666666665</v>
      </c>
      <c r="U142" s="62" t="s">
        <v>1662</v>
      </c>
      <c r="V142" s="107">
        <f t="shared" si="27"/>
        <v>5.6678700361010828</v>
      </c>
      <c r="W142" s="107">
        <f t="shared" si="26"/>
        <v>5.3429602888086629</v>
      </c>
      <c r="X142" s="107">
        <f t="shared" si="26"/>
        <v>5.7599277978339352</v>
      </c>
      <c r="Y142" s="107">
        <f t="shared" si="26"/>
        <v>5.0613718411552346</v>
      </c>
      <c r="Z142" s="107">
        <f t="shared" si="26"/>
        <v>5.3700361010830315</v>
      </c>
      <c r="AA142" s="107">
        <f t="shared" si="26"/>
        <v>5.2454873646209386</v>
      </c>
      <c r="AB142" s="107">
        <f t="shared" si="26"/>
        <v>5.4241877256317679</v>
      </c>
      <c r="AC142" s="107">
        <f t="shared" si="26"/>
        <v>5.9602888086642585</v>
      </c>
    </row>
    <row r="143" spans="1:29" x14ac:dyDescent="0.25">
      <c r="A143" t="s">
        <v>1663</v>
      </c>
      <c r="B143" s="106">
        <v>1.9227000000000001</v>
      </c>
      <c r="C143" s="106">
        <v>0.18410000000000001</v>
      </c>
      <c r="D143" s="106">
        <v>0.19070000000000001</v>
      </c>
      <c r="E143" s="106">
        <v>0.1759</v>
      </c>
      <c r="F143" s="106">
        <v>0.18740000000000001</v>
      </c>
      <c r="G143" s="106">
        <v>0.18490000000000001</v>
      </c>
      <c r="H143" s="106">
        <v>0.19059999999999999</v>
      </c>
      <c r="I143" s="106">
        <v>0.18329999999999999</v>
      </c>
      <c r="K143" t="s">
        <v>1663</v>
      </c>
      <c r="L143" s="106">
        <f t="shared" si="25"/>
        <v>1.8466666666666667</v>
      </c>
      <c r="M143" s="106">
        <f t="shared" si="25"/>
        <v>0.10806666666666667</v>
      </c>
      <c r="N143" s="106">
        <f t="shared" si="25"/>
        <v>0.11466666666666667</v>
      </c>
      <c r="O143" s="106">
        <f t="shared" si="25"/>
        <v>9.9866666666666659E-2</v>
      </c>
      <c r="P143" s="106">
        <f t="shared" si="25"/>
        <v>0.11136666666666667</v>
      </c>
      <c r="Q143" s="106">
        <f t="shared" si="25"/>
        <v>0.10886666666666667</v>
      </c>
      <c r="R143" s="106">
        <f t="shared" si="25"/>
        <v>0.11456666666666665</v>
      </c>
      <c r="S143" s="106">
        <f t="shared" si="25"/>
        <v>0.10726666666666665</v>
      </c>
      <c r="U143" s="62" t="s">
        <v>1663</v>
      </c>
      <c r="V143" s="6">
        <f t="shared" si="27"/>
        <v>100</v>
      </c>
      <c r="W143" s="107">
        <f t="shared" si="26"/>
        <v>5.8519855595667876</v>
      </c>
      <c r="X143" s="107">
        <f t="shared" si="26"/>
        <v>6.209386281588448</v>
      </c>
      <c r="Y143" s="107">
        <f t="shared" si="26"/>
        <v>5.4079422382671476</v>
      </c>
      <c r="Z143" s="107">
        <f t="shared" si="26"/>
        <v>6.0306859205776169</v>
      </c>
      <c r="AA143" s="107">
        <f t="shared" si="26"/>
        <v>5.8953068592057765</v>
      </c>
      <c r="AB143" s="107">
        <f t="shared" si="26"/>
        <v>6.2039711191335734</v>
      </c>
      <c r="AC143" s="107">
        <f t="shared" si="26"/>
        <v>5.8086642599277969</v>
      </c>
    </row>
    <row r="144" spans="1:29" x14ac:dyDescent="0.25">
      <c r="A144" t="s">
        <v>1664</v>
      </c>
      <c r="B144" s="106">
        <v>7.3700000000000002E-2</v>
      </c>
      <c r="C144" s="106">
        <v>7.6899999999999996E-2</v>
      </c>
      <c r="D144" s="106">
        <v>7.7499999999999999E-2</v>
      </c>
      <c r="E144" s="106">
        <v>1.9209000000000001</v>
      </c>
      <c r="F144" s="106">
        <v>1.7822</v>
      </c>
      <c r="G144" s="106">
        <f>AVERAGE(B144:D144)</f>
        <v>7.6033333333333342E-2</v>
      </c>
      <c r="H144" s="106"/>
      <c r="I144" s="106"/>
      <c r="L144" s="6"/>
      <c r="M144" s="6"/>
      <c r="N144" s="6"/>
      <c r="O144" s="6"/>
      <c r="P144" s="6"/>
      <c r="Q144" s="6"/>
      <c r="R144" s="6"/>
      <c r="S144" s="6"/>
    </row>
    <row r="145" spans="1:29" x14ac:dyDescent="0.25">
      <c r="A145" t="s">
        <v>1665</v>
      </c>
      <c r="B145" s="6"/>
      <c r="C145" s="6"/>
      <c r="D145" s="6"/>
      <c r="E145" s="6"/>
      <c r="F145" s="6"/>
      <c r="G145" s="6"/>
      <c r="H145" s="6"/>
      <c r="I145" s="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A147" s="7" t="str">
        <f>A67</f>
        <v>MW 1139-07</v>
      </c>
      <c r="B147" s="6"/>
      <c r="C147" s="6"/>
      <c r="D147" s="6"/>
      <c r="E147" s="6"/>
      <c r="F147" s="6"/>
      <c r="G147" s="6"/>
      <c r="H147" s="6"/>
      <c r="I147" s="6"/>
      <c r="K147" t="s">
        <v>1788</v>
      </c>
      <c r="L147" s="6"/>
      <c r="M147" s="6"/>
      <c r="N147" s="6"/>
      <c r="O147" s="6"/>
      <c r="P147" s="6"/>
      <c r="Q147" s="6"/>
      <c r="R147" s="6"/>
      <c r="S147" s="6"/>
      <c r="U147" t="s">
        <v>1791</v>
      </c>
    </row>
    <row r="148" spans="1:29" x14ac:dyDescent="0.25">
      <c r="A148" t="s">
        <v>1789</v>
      </c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B149" s="6">
        <v>1</v>
      </c>
      <c r="C149" s="6">
        <v>2</v>
      </c>
      <c r="D149" s="6">
        <v>3</v>
      </c>
      <c r="E149" s="6">
        <v>4</v>
      </c>
      <c r="F149" s="6">
        <v>5</v>
      </c>
      <c r="G149" s="6">
        <v>6</v>
      </c>
      <c r="H149" s="6">
        <v>7</v>
      </c>
      <c r="I149" s="6">
        <v>8</v>
      </c>
      <c r="L149" s="6">
        <v>1</v>
      </c>
      <c r="M149" s="6">
        <v>2</v>
      </c>
      <c r="N149" s="6">
        <v>3</v>
      </c>
      <c r="O149" s="6">
        <v>4</v>
      </c>
      <c r="P149" s="6">
        <v>5</v>
      </c>
      <c r="Q149" s="6">
        <v>6</v>
      </c>
      <c r="R149" s="6">
        <v>7</v>
      </c>
      <c r="S149" s="6">
        <v>8</v>
      </c>
      <c r="V149" s="6">
        <v>1</v>
      </c>
      <c r="W149" s="6">
        <v>2</v>
      </c>
      <c r="X149" s="6">
        <v>3</v>
      </c>
      <c r="Y149" s="6">
        <v>4</v>
      </c>
      <c r="Z149" s="6">
        <v>5</v>
      </c>
      <c r="AA149" s="6">
        <v>6</v>
      </c>
      <c r="AB149" s="6">
        <v>7</v>
      </c>
      <c r="AC149" s="6">
        <v>8</v>
      </c>
    </row>
    <row r="150" spans="1:29" x14ac:dyDescent="0.25">
      <c r="A150" t="s">
        <v>1658</v>
      </c>
      <c r="B150" s="106">
        <v>0.1573</v>
      </c>
      <c r="C150" s="106">
        <v>0.20150000000000001</v>
      </c>
      <c r="D150" s="106">
        <v>0.1532</v>
      </c>
      <c r="E150" s="106">
        <v>0.1663</v>
      </c>
      <c r="F150" s="106">
        <v>0.15920000000000001</v>
      </c>
      <c r="G150" s="106">
        <v>0.1676</v>
      </c>
      <c r="H150" s="106">
        <v>0.16600000000000001</v>
      </c>
      <c r="I150" s="106">
        <v>0.15870000000000001</v>
      </c>
      <c r="K150" t="s">
        <v>1658</v>
      </c>
      <c r="L150" s="106">
        <f t="shared" ref="L150:S155" si="28">B150-$G$156</f>
        <v>7.9333333333333325E-2</v>
      </c>
      <c r="M150" s="106">
        <f t="shared" si="28"/>
        <v>0.12353333333333334</v>
      </c>
      <c r="N150" s="106">
        <f t="shared" si="28"/>
        <v>7.5233333333333333E-2</v>
      </c>
      <c r="O150" s="106">
        <f t="shared" si="28"/>
        <v>8.8333333333333333E-2</v>
      </c>
      <c r="P150" s="106">
        <f t="shared" si="28"/>
        <v>8.1233333333333338E-2</v>
      </c>
      <c r="Q150" s="106">
        <f t="shared" si="28"/>
        <v>8.9633333333333329E-2</v>
      </c>
      <c r="R150" s="106">
        <f t="shared" si="28"/>
        <v>8.8033333333333338E-2</v>
      </c>
      <c r="S150" s="106">
        <f t="shared" si="28"/>
        <v>8.0733333333333338E-2</v>
      </c>
      <c r="U150" s="62" t="s">
        <v>1658</v>
      </c>
      <c r="V150" s="107">
        <f>L150/$L$155*100</f>
        <v>4.1351032038362634</v>
      </c>
      <c r="W150" s="107">
        <f t="shared" ref="W150:AC155" si="29">M150/$L$155*100</f>
        <v>6.4389464174021835</v>
      </c>
      <c r="X150" s="107">
        <f t="shared" si="29"/>
        <v>3.9213982903606928</v>
      </c>
      <c r="Y150" s="107">
        <f t="shared" si="29"/>
        <v>4.6042115504899579</v>
      </c>
      <c r="Z150" s="107">
        <f t="shared" si="29"/>
        <v>4.2341371881298215</v>
      </c>
      <c r="AA150" s="107">
        <f t="shared" si="29"/>
        <v>4.671971645006602</v>
      </c>
      <c r="AB150" s="107">
        <f t="shared" si="29"/>
        <v>4.5885746056015018</v>
      </c>
      <c r="AC150" s="107">
        <f t="shared" si="29"/>
        <v>4.208075613315728</v>
      </c>
    </row>
    <row r="151" spans="1:29" x14ac:dyDescent="0.25">
      <c r="A151" t="s">
        <v>1659</v>
      </c>
      <c r="B151" s="106">
        <v>0.22559999999999999</v>
      </c>
      <c r="C151" s="106">
        <v>0.26979999999999998</v>
      </c>
      <c r="D151" s="106">
        <v>0.19520000000000001</v>
      </c>
      <c r="E151" s="106">
        <v>0.19539999999999999</v>
      </c>
      <c r="F151" s="106">
        <v>0.1772</v>
      </c>
      <c r="G151" s="106">
        <v>0.18740000000000001</v>
      </c>
      <c r="H151" s="106">
        <v>0.18629999999999999</v>
      </c>
      <c r="I151" s="106">
        <v>0.1603</v>
      </c>
      <c r="K151" t="s">
        <v>1659</v>
      </c>
      <c r="L151" s="106">
        <f t="shared" si="28"/>
        <v>0.14763333333333334</v>
      </c>
      <c r="M151" s="106">
        <f t="shared" si="28"/>
        <v>0.1918333333333333</v>
      </c>
      <c r="N151" s="106">
        <f t="shared" si="28"/>
        <v>0.11723333333333334</v>
      </c>
      <c r="O151" s="106">
        <f t="shared" si="28"/>
        <v>0.11743333333333332</v>
      </c>
      <c r="P151" s="106">
        <f t="shared" si="28"/>
        <v>9.9233333333333326E-2</v>
      </c>
      <c r="Q151" s="106">
        <f t="shared" si="28"/>
        <v>0.10943333333333334</v>
      </c>
      <c r="R151" s="106">
        <f t="shared" si="28"/>
        <v>0.10833333333333332</v>
      </c>
      <c r="S151" s="106">
        <f t="shared" si="28"/>
        <v>8.2333333333333328E-2</v>
      </c>
      <c r="U151" s="62" t="s">
        <v>1659</v>
      </c>
      <c r="V151" s="107">
        <f t="shared" ref="V151:AC155" si="30">L151/$L$155*100</f>
        <v>7.6951143234415182</v>
      </c>
      <c r="W151" s="107">
        <f t="shared" si="29"/>
        <v>9.9989575370074348</v>
      </c>
      <c r="X151" s="107">
        <f t="shared" si="29"/>
        <v>6.1105705747445977</v>
      </c>
      <c r="Y151" s="107">
        <f t="shared" si="29"/>
        <v>6.1209952046702343</v>
      </c>
      <c r="Z151" s="107">
        <f t="shared" si="29"/>
        <v>5.1723538814372088</v>
      </c>
      <c r="AA151" s="107">
        <f t="shared" si="29"/>
        <v>5.7040100076447295</v>
      </c>
      <c r="AB151" s="107">
        <f t="shared" si="29"/>
        <v>5.646674543053722</v>
      </c>
      <c r="AC151" s="107">
        <f t="shared" si="29"/>
        <v>4.2914726527208282</v>
      </c>
    </row>
    <row r="152" spans="1:29" x14ac:dyDescent="0.25">
      <c r="A152" t="s">
        <v>1660</v>
      </c>
      <c r="B152" s="106">
        <v>0.1653</v>
      </c>
      <c r="C152" s="106">
        <v>0.19550000000000001</v>
      </c>
      <c r="D152" s="106">
        <v>0.15609999999999999</v>
      </c>
      <c r="E152" s="106">
        <v>0.1701</v>
      </c>
      <c r="F152" s="106">
        <v>0.1603</v>
      </c>
      <c r="G152" s="106">
        <v>0.1787</v>
      </c>
      <c r="H152" s="106">
        <v>0.1595</v>
      </c>
      <c r="I152" s="106">
        <v>0.1565</v>
      </c>
      <c r="K152" t="s">
        <v>1660</v>
      </c>
      <c r="L152" s="106">
        <f t="shared" si="28"/>
        <v>8.7333333333333332E-2</v>
      </c>
      <c r="M152" s="106">
        <f t="shared" si="28"/>
        <v>0.11753333333333334</v>
      </c>
      <c r="N152" s="106">
        <f t="shared" si="28"/>
        <v>7.8133333333333319E-2</v>
      </c>
      <c r="O152" s="106">
        <f t="shared" si="28"/>
        <v>9.2133333333333331E-2</v>
      </c>
      <c r="P152" s="106">
        <f t="shared" si="28"/>
        <v>8.2333333333333328E-2</v>
      </c>
      <c r="Q152" s="106">
        <f t="shared" si="28"/>
        <v>0.10073333333333333</v>
      </c>
      <c r="R152" s="106">
        <f t="shared" si="28"/>
        <v>8.1533333333333333E-2</v>
      </c>
      <c r="S152" s="106">
        <f t="shared" si="28"/>
        <v>7.853333333333333E-2</v>
      </c>
      <c r="U152" s="62" t="s">
        <v>1660</v>
      </c>
      <c r="V152" s="107">
        <f t="shared" si="30"/>
        <v>4.552088400861769</v>
      </c>
      <c r="W152" s="107">
        <f t="shared" si="30"/>
        <v>6.1262075196330539</v>
      </c>
      <c r="X152" s="107">
        <f t="shared" si="30"/>
        <v>4.072555424282438</v>
      </c>
      <c r="Y152" s="107">
        <f t="shared" si="30"/>
        <v>4.8022795190770733</v>
      </c>
      <c r="Z152" s="107">
        <f t="shared" si="30"/>
        <v>4.2914726527208282</v>
      </c>
      <c r="AA152" s="107">
        <f t="shared" si="30"/>
        <v>5.2505386058794912</v>
      </c>
      <c r="AB152" s="107">
        <f t="shared" si="30"/>
        <v>4.2497741330182786</v>
      </c>
      <c r="AC152" s="107">
        <f t="shared" si="30"/>
        <v>4.0934046841337137</v>
      </c>
    </row>
    <row r="153" spans="1:29" x14ac:dyDescent="0.25">
      <c r="A153" t="s">
        <v>1661</v>
      </c>
      <c r="B153" s="106">
        <v>0.1507</v>
      </c>
      <c r="C153" s="106">
        <v>0.19600000000000001</v>
      </c>
      <c r="D153" s="106">
        <v>0.1578</v>
      </c>
      <c r="E153" s="106">
        <v>0.17249999999999999</v>
      </c>
      <c r="F153" s="106">
        <v>0.16689999999999999</v>
      </c>
      <c r="G153" s="106">
        <v>0.16089999999999999</v>
      </c>
      <c r="H153" s="106">
        <v>0.1704</v>
      </c>
      <c r="I153" s="106">
        <v>0.14860000000000001</v>
      </c>
      <c r="K153" t="s">
        <v>1661</v>
      </c>
      <c r="L153" s="106">
        <f t="shared" si="28"/>
        <v>7.273333333333333E-2</v>
      </c>
      <c r="M153" s="106">
        <f t="shared" si="28"/>
        <v>0.11803333333333334</v>
      </c>
      <c r="N153" s="106">
        <f t="shared" si="28"/>
        <v>7.9833333333333326E-2</v>
      </c>
      <c r="O153" s="106">
        <f t="shared" si="28"/>
        <v>9.4533333333333316E-2</v>
      </c>
      <c r="P153" s="106">
        <f t="shared" si="28"/>
        <v>8.8933333333333323E-2</v>
      </c>
      <c r="Q153" s="106">
        <f t="shared" si="28"/>
        <v>8.2933333333333317E-2</v>
      </c>
      <c r="R153" s="106">
        <f t="shared" si="28"/>
        <v>9.2433333333333326E-2</v>
      </c>
      <c r="S153" s="106">
        <f t="shared" si="28"/>
        <v>7.063333333333334E-2</v>
      </c>
      <c r="U153" s="62" t="s">
        <v>1661</v>
      </c>
      <c r="V153" s="107">
        <f t="shared" si="30"/>
        <v>3.7910904162902215</v>
      </c>
      <c r="W153" s="107">
        <f t="shared" si="30"/>
        <v>6.1522690944471474</v>
      </c>
      <c r="X153" s="107">
        <f t="shared" si="30"/>
        <v>4.1611647786503578</v>
      </c>
      <c r="Y153" s="107">
        <f t="shared" si="30"/>
        <v>4.9273750781847241</v>
      </c>
      <c r="Z153" s="107">
        <f t="shared" si="30"/>
        <v>4.6354854402668701</v>
      </c>
      <c r="AA153" s="107">
        <f t="shared" si="30"/>
        <v>4.3227465424977405</v>
      </c>
      <c r="AB153" s="107">
        <f t="shared" si="30"/>
        <v>4.8179164639655294</v>
      </c>
      <c r="AC153" s="107">
        <f t="shared" si="30"/>
        <v>3.6816318020710268</v>
      </c>
    </row>
    <row r="154" spans="1:29" x14ac:dyDescent="0.25">
      <c r="A154" t="s">
        <v>1662</v>
      </c>
      <c r="B154" s="106">
        <v>0.16619999999999999</v>
      </c>
      <c r="C154" s="106">
        <v>0.19919999999999999</v>
      </c>
      <c r="D154" s="106">
        <v>0.16689999999999999</v>
      </c>
      <c r="E154" s="106">
        <v>0.18920000000000001</v>
      </c>
      <c r="F154" s="106">
        <v>0.1615</v>
      </c>
      <c r="G154" s="106">
        <v>0.17349999999999999</v>
      </c>
      <c r="H154" s="106">
        <v>0.23300000000000001</v>
      </c>
      <c r="I154" s="106">
        <v>0.14360000000000001</v>
      </c>
      <c r="K154" t="s">
        <v>1662</v>
      </c>
      <c r="L154" s="106">
        <f t="shared" si="28"/>
        <v>8.8233333333333316E-2</v>
      </c>
      <c r="M154" s="106">
        <f t="shared" si="28"/>
        <v>0.12123333333333332</v>
      </c>
      <c r="N154" s="106">
        <f t="shared" si="28"/>
        <v>8.8933333333333323E-2</v>
      </c>
      <c r="O154" s="106">
        <f t="shared" si="28"/>
        <v>0.11123333333333334</v>
      </c>
      <c r="P154" s="106">
        <f t="shared" si="28"/>
        <v>8.3533333333333334E-2</v>
      </c>
      <c r="Q154" s="106">
        <f t="shared" si="28"/>
        <v>9.5533333333333317E-2</v>
      </c>
      <c r="R154" s="106">
        <f t="shared" si="28"/>
        <v>0.15503333333333336</v>
      </c>
      <c r="S154" s="106">
        <f t="shared" si="28"/>
        <v>6.5633333333333335E-2</v>
      </c>
      <c r="U154" s="62" t="s">
        <v>1662</v>
      </c>
      <c r="V154" s="107">
        <f t="shared" si="30"/>
        <v>4.5989992355271383</v>
      </c>
      <c r="W154" s="107">
        <f t="shared" si="29"/>
        <v>6.3190631732573488</v>
      </c>
      <c r="X154" s="107">
        <f t="shared" si="29"/>
        <v>4.6354854402668701</v>
      </c>
      <c r="Y154" s="107">
        <f t="shared" si="29"/>
        <v>5.7978316769754681</v>
      </c>
      <c r="Z154" s="107">
        <f t="shared" si="29"/>
        <v>4.3540204322746545</v>
      </c>
      <c r="AA154" s="107">
        <f t="shared" si="29"/>
        <v>4.9794982278129121</v>
      </c>
      <c r="AB154" s="107">
        <f t="shared" si="29"/>
        <v>8.0808256306901125</v>
      </c>
      <c r="AC154" s="107">
        <f t="shared" si="29"/>
        <v>3.4210160539300856</v>
      </c>
    </row>
    <row r="155" spans="1:29" x14ac:dyDescent="0.25">
      <c r="A155" t="s">
        <v>1663</v>
      </c>
      <c r="B155" s="106">
        <v>1.9964999999999999</v>
      </c>
      <c r="C155" s="106">
        <v>0.20469999999999999</v>
      </c>
      <c r="D155" s="106">
        <v>0.15909999999999999</v>
      </c>
      <c r="E155" s="106">
        <v>0.16309999999999999</v>
      </c>
      <c r="F155" s="106">
        <v>0.17480000000000001</v>
      </c>
      <c r="G155" s="106">
        <v>0.17630000000000001</v>
      </c>
      <c r="H155" s="106">
        <v>0.14960000000000001</v>
      </c>
      <c r="I155" s="106">
        <v>0.1595</v>
      </c>
      <c r="K155" t="s">
        <v>1663</v>
      </c>
      <c r="L155" s="106">
        <f t="shared" si="28"/>
        <v>1.9185333333333332</v>
      </c>
      <c r="M155" s="106">
        <f t="shared" si="28"/>
        <v>0.12673333333333331</v>
      </c>
      <c r="N155" s="106">
        <f t="shared" si="28"/>
        <v>8.1133333333333321E-2</v>
      </c>
      <c r="O155" s="106">
        <f t="shared" si="28"/>
        <v>8.5133333333333325E-2</v>
      </c>
      <c r="P155" s="106">
        <f t="shared" si="28"/>
        <v>9.6833333333333341E-2</v>
      </c>
      <c r="Q155" s="106">
        <f t="shared" si="28"/>
        <v>9.8333333333333342E-2</v>
      </c>
      <c r="R155" s="106">
        <f t="shared" si="28"/>
        <v>7.1633333333333341E-2</v>
      </c>
      <c r="S155" s="106">
        <f t="shared" si="28"/>
        <v>8.1533333333333333E-2</v>
      </c>
      <c r="U155" s="62" t="s">
        <v>1663</v>
      </c>
      <c r="V155" s="6">
        <f t="shared" si="30"/>
        <v>100</v>
      </c>
      <c r="W155" s="107">
        <f t="shared" si="29"/>
        <v>6.605740496212384</v>
      </c>
      <c r="X155" s="107">
        <f t="shared" si="29"/>
        <v>4.2289248731670028</v>
      </c>
      <c r="Y155" s="107">
        <f t="shared" si="29"/>
        <v>4.4374174716797556</v>
      </c>
      <c r="Z155" s="107">
        <f t="shared" si="29"/>
        <v>5.047258322329558</v>
      </c>
      <c r="AA155" s="107">
        <f t="shared" si="29"/>
        <v>5.1254430467718404</v>
      </c>
      <c r="AB155" s="107">
        <f t="shared" si="29"/>
        <v>3.7337549516992157</v>
      </c>
      <c r="AC155" s="107">
        <f t="shared" si="29"/>
        <v>4.2497741330182786</v>
      </c>
    </row>
    <row r="156" spans="1:29" x14ac:dyDescent="0.25">
      <c r="A156" t="s">
        <v>1664</v>
      </c>
      <c r="B156" s="106">
        <v>7.5700000000000003E-2</v>
      </c>
      <c r="C156" s="106">
        <v>7.6899999999999996E-2</v>
      </c>
      <c r="D156" s="106">
        <v>8.1299999999999997E-2</v>
      </c>
      <c r="E156" s="106">
        <v>1.5338000000000001</v>
      </c>
      <c r="F156" s="106">
        <v>1.3196000000000001</v>
      </c>
      <c r="G156" s="106">
        <f>AVERAGE(B156:D156)</f>
        <v>7.796666666666667E-2</v>
      </c>
      <c r="H156" s="106"/>
      <c r="I156" s="106"/>
    </row>
    <row r="157" spans="1:29" x14ac:dyDescent="0.25">
      <c r="A157" t="s">
        <v>1665</v>
      </c>
    </row>
    <row r="159" spans="1:29" x14ac:dyDescent="0.25">
      <c r="A159" s="37" t="s">
        <v>1792</v>
      </c>
      <c r="K159" t="s">
        <v>1775</v>
      </c>
    </row>
    <row r="160" spans="1:29" x14ac:dyDescent="0.25">
      <c r="B160" s="6">
        <v>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L160" s="6">
        <v>1</v>
      </c>
      <c r="M160" s="6">
        <v>2</v>
      </c>
      <c r="N160" s="6">
        <v>3</v>
      </c>
      <c r="O160" s="6">
        <v>4</v>
      </c>
      <c r="P160" s="6">
        <v>5</v>
      </c>
      <c r="Q160" s="6">
        <v>6</v>
      </c>
      <c r="R160" s="6">
        <v>7</v>
      </c>
      <c r="S160" s="6">
        <v>8</v>
      </c>
    </row>
    <row r="161" spans="1:19" x14ac:dyDescent="0.25">
      <c r="A161" t="s">
        <v>1658</v>
      </c>
      <c r="B161" s="107">
        <f t="shared" ref="B161:I166" si="31">AVERAGE(V150,V138,V126)</f>
        <v>5.6447925697857437</v>
      </c>
      <c r="C161" s="107">
        <f t="shared" si="31"/>
        <v>6.0321181149035255</v>
      </c>
      <c r="D161" s="107">
        <f t="shared" si="31"/>
        <v>4.8112408587663085</v>
      </c>
      <c r="E161" s="107">
        <f t="shared" si="31"/>
        <v>5.118414201434029</v>
      </c>
      <c r="F161" s="107">
        <f t="shared" si="31"/>
        <v>4.8452854327135313</v>
      </c>
      <c r="G161" s="107">
        <f t="shared" si="31"/>
        <v>5.211146800171341</v>
      </c>
      <c r="H161" s="107">
        <f t="shared" si="31"/>
        <v>5.2860125747026734</v>
      </c>
      <c r="I161" s="107">
        <f t="shared" si="31"/>
        <v>5.439116488822048</v>
      </c>
      <c r="K161" t="s">
        <v>1658</v>
      </c>
      <c r="L161" s="106">
        <f t="shared" ref="L161:S166" si="32">STDEV(V150,V138,V126)/SQRT(3)</f>
        <v>0.76953666164017376</v>
      </c>
      <c r="M161" s="106">
        <f t="shared" si="32"/>
        <v>0.21544000899744606</v>
      </c>
      <c r="N161" s="106">
        <f t="shared" si="32"/>
        <v>0.44625538448161267</v>
      </c>
      <c r="O161" s="106">
        <f t="shared" si="32"/>
        <v>0.30755727581763403</v>
      </c>
      <c r="P161" s="106">
        <f t="shared" si="32"/>
        <v>0.31158094228245564</v>
      </c>
      <c r="Q161" s="106">
        <f t="shared" si="32"/>
        <v>0.29405003904738891</v>
      </c>
      <c r="R161" s="106">
        <f t="shared" si="32"/>
        <v>0.36466978952701595</v>
      </c>
      <c r="S161" s="106">
        <f t="shared" si="32"/>
        <v>0.74382323780828852</v>
      </c>
    </row>
    <row r="162" spans="1:19" x14ac:dyDescent="0.25">
      <c r="A162" t="s">
        <v>1659</v>
      </c>
      <c r="B162" s="107">
        <f t="shared" si="31"/>
        <v>8.4376286236874858</v>
      </c>
      <c r="C162" s="107">
        <f t="shared" si="31"/>
        <v>8.182468812252301</v>
      </c>
      <c r="D162" s="107">
        <f t="shared" si="31"/>
        <v>6.732312377881903</v>
      </c>
      <c r="E162" s="107">
        <f t="shared" si="31"/>
        <v>6.4669877039778827</v>
      </c>
      <c r="F162" s="107">
        <f t="shared" si="31"/>
        <v>6.3292091230434293</v>
      </c>
      <c r="G162" s="107">
        <f t="shared" si="31"/>
        <v>6.1842163345434047</v>
      </c>
      <c r="H162" s="107">
        <f t="shared" si="31"/>
        <v>6.3667681552984954</v>
      </c>
      <c r="I162" s="107">
        <f t="shared" si="31"/>
        <v>5.3683191047951846</v>
      </c>
      <c r="K162" t="s">
        <v>1659</v>
      </c>
      <c r="L162" s="106">
        <f t="shared" si="32"/>
        <v>0.43102634179181909</v>
      </c>
      <c r="M162" s="106">
        <f t="shared" si="32"/>
        <v>0.91890488052859332</v>
      </c>
      <c r="N162" s="106">
        <f t="shared" si="32"/>
        <v>0.40902934574985711</v>
      </c>
      <c r="O162" s="106">
        <f t="shared" si="32"/>
        <v>0.20060251007092678</v>
      </c>
      <c r="P162" s="106">
        <f t="shared" si="32"/>
        <v>0.59460139119757727</v>
      </c>
      <c r="Q162" s="106">
        <f t="shared" si="32"/>
        <v>0.35195259035154375</v>
      </c>
      <c r="R162" s="106">
        <f t="shared" si="32"/>
        <v>0.41568298688728783</v>
      </c>
      <c r="S162" s="106">
        <f t="shared" si="32"/>
        <v>0.56437627173103588</v>
      </c>
    </row>
    <row r="163" spans="1:19" x14ac:dyDescent="0.25">
      <c r="A163" t="s">
        <v>1660</v>
      </c>
      <c r="B163" s="107">
        <f t="shared" si="31"/>
        <v>5.0898536105715158</v>
      </c>
      <c r="C163" s="107">
        <f t="shared" si="31"/>
        <v>5.1069582437106371</v>
      </c>
      <c r="D163" s="107">
        <f t="shared" si="31"/>
        <v>4.5935527412004156</v>
      </c>
      <c r="E163" s="107">
        <f t="shared" si="31"/>
        <v>4.8093344987421922</v>
      </c>
      <c r="F163" s="107">
        <f t="shared" si="31"/>
        <v>4.9729098461315582</v>
      </c>
      <c r="G163" s="107">
        <f t="shared" si="31"/>
        <v>5.0848218831434187</v>
      </c>
      <c r="H163" s="107">
        <f t="shared" si="31"/>
        <v>5.0345155778399517</v>
      </c>
      <c r="I163" s="107">
        <f t="shared" si="31"/>
        <v>5.2028113994071701</v>
      </c>
      <c r="K163" t="s">
        <v>1660</v>
      </c>
      <c r="L163" s="106">
        <f t="shared" si="32"/>
        <v>0.26888274152371122</v>
      </c>
      <c r="M163" s="106">
        <f t="shared" si="32"/>
        <v>0.54601737907149983</v>
      </c>
      <c r="N163" s="106">
        <f t="shared" si="32"/>
        <v>0.32523805612940132</v>
      </c>
      <c r="O163" s="106">
        <f t="shared" si="32"/>
        <v>3.5437668858984638E-3</v>
      </c>
      <c r="P163" s="106">
        <f t="shared" si="32"/>
        <v>0.42158977513225782</v>
      </c>
      <c r="Q163" s="106">
        <f t="shared" si="32"/>
        <v>8.497550672939054E-2</v>
      </c>
      <c r="R163" s="106">
        <f t="shared" si="32"/>
        <v>0.43030196839044466</v>
      </c>
      <c r="S163" s="106">
        <f t="shared" si="32"/>
        <v>0.71925398521202755</v>
      </c>
    </row>
    <row r="164" spans="1:19" x14ac:dyDescent="0.25">
      <c r="A164" t="s">
        <v>1661</v>
      </c>
      <c r="B164" s="107">
        <f t="shared" si="31"/>
        <v>5.4909873590503357</v>
      </c>
      <c r="C164" s="107">
        <f t="shared" si="31"/>
        <v>5.4132351370781322</v>
      </c>
      <c r="D164" s="107">
        <f t="shared" si="31"/>
        <v>4.7208970653084634</v>
      </c>
      <c r="E164" s="107">
        <f t="shared" si="31"/>
        <v>4.9882241120612152</v>
      </c>
      <c r="F164" s="107">
        <f t="shared" si="31"/>
        <v>4.9989168010007434</v>
      </c>
      <c r="G164" s="107">
        <f t="shared" si="31"/>
        <v>4.691118068191229</v>
      </c>
      <c r="H164" s="107">
        <f t="shared" si="31"/>
        <v>5.2686249573115687</v>
      </c>
      <c r="I164" s="107">
        <f t="shared" si="31"/>
        <v>9.9428519583005155</v>
      </c>
      <c r="K164" t="s">
        <v>1661</v>
      </c>
      <c r="L164" s="106">
        <f t="shared" si="32"/>
        <v>0.95359942215097837</v>
      </c>
      <c r="M164" s="106">
        <f t="shared" si="32"/>
        <v>0.50534747798632929</v>
      </c>
      <c r="N164" s="106">
        <f t="shared" si="32"/>
        <v>0.51215361185624675</v>
      </c>
      <c r="O164" s="106">
        <f t="shared" si="32"/>
        <v>0.12533484472158371</v>
      </c>
      <c r="P164" s="106">
        <f t="shared" si="32"/>
        <v>0.19657006265983387</v>
      </c>
      <c r="Q164" s="106">
        <f t="shared" si="32"/>
        <v>0.20308054748249429</v>
      </c>
      <c r="R164" s="106">
        <f t="shared" si="32"/>
        <v>0.22851355942771354</v>
      </c>
      <c r="S164" s="106">
        <f t="shared" si="32"/>
        <v>5.647523520204186</v>
      </c>
    </row>
    <row r="165" spans="1:19" x14ac:dyDescent="0.25">
      <c r="A165" t="s">
        <v>1662</v>
      </c>
      <c r="B165" s="107">
        <f t="shared" si="31"/>
        <v>5.0843113940579787</v>
      </c>
      <c r="C165" s="107">
        <f t="shared" si="31"/>
        <v>5.4522666837052434</v>
      </c>
      <c r="D165" s="107">
        <f t="shared" si="31"/>
        <v>5.0246690475409892</v>
      </c>
      <c r="E165" s="107">
        <f t="shared" si="31"/>
        <v>5.2475926977784111</v>
      </c>
      <c r="F165" s="107">
        <f t="shared" si="31"/>
        <v>4.7972873271760479</v>
      </c>
      <c r="G165" s="107">
        <f t="shared" si="31"/>
        <v>5.0883309282460276</v>
      </c>
      <c r="H165" s="107">
        <f t="shared" si="31"/>
        <v>6.3596830460118161</v>
      </c>
      <c r="I165" s="107">
        <f t="shared" si="31"/>
        <v>4.751363660482391</v>
      </c>
      <c r="K165" t="s">
        <v>1662</v>
      </c>
      <c r="L165" s="106">
        <f t="shared" si="32"/>
        <v>0.31244224838188911</v>
      </c>
      <c r="M165" s="106">
        <f t="shared" si="32"/>
        <v>0.47206554731420769</v>
      </c>
      <c r="N165" s="106">
        <f t="shared" si="32"/>
        <v>0.3678399368087375</v>
      </c>
      <c r="O165" s="106">
        <f t="shared" si="32"/>
        <v>0.2798661392021492</v>
      </c>
      <c r="P165" s="106">
        <f t="shared" si="32"/>
        <v>0.30035874525814799</v>
      </c>
      <c r="Q165" s="106">
        <f t="shared" si="32"/>
        <v>8.0496258332295484E-2</v>
      </c>
      <c r="R165" s="106">
        <f t="shared" si="32"/>
        <v>0.86165779316630942</v>
      </c>
      <c r="S165" s="106">
        <f t="shared" si="32"/>
        <v>0.73553474669371288</v>
      </c>
    </row>
    <row r="166" spans="1:19" x14ac:dyDescent="0.25">
      <c r="A166" t="s">
        <v>1663</v>
      </c>
      <c r="B166" s="109">
        <f t="shared" si="31"/>
        <v>100</v>
      </c>
      <c r="C166" s="107">
        <f t="shared" si="31"/>
        <v>5.6275970786787655</v>
      </c>
      <c r="D166" s="107">
        <f t="shared" si="31"/>
        <v>4.9454683980444392</v>
      </c>
      <c r="E166" s="107">
        <f t="shared" si="31"/>
        <v>4.8628947841930952</v>
      </c>
      <c r="F166" s="107">
        <f t="shared" si="31"/>
        <v>5.3133139684694335</v>
      </c>
      <c r="G166" s="107">
        <f t="shared" si="31"/>
        <v>5.2672780486136546</v>
      </c>
      <c r="H166" s="107">
        <f t="shared" si="31"/>
        <v>4.9674046895583652</v>
      </c>
      <c r="I166" s="107">
        <f t="shared" si="31"/>
        <v>5.4247957758620045</v>
      </c>
      <c r="K166" t="s">
        <v>1663</v>
      </c>
      <c r="L166" s="6">
        <f t="shared" si="32"/>
        <v>0</v>
      </c>
      <c r="M166" s="106">
        <f t="shared" si="32"/>
        <v>0.63942652722851889</v>
      </c>
      <c r="N166" s="106">
        <f t="shared" si="32"/>
        <v>0.63384300473537236</v>
      </c>
      <c r="O166" s="106">
        <f t="shared" si="32"/>
        <v>0.28647416678443832</v>
      </c>
      <c r="P166" s="106">
        <f t="shared" si="32"/>
        <v>0.36265101051086135</v>
      </c>
      <c r="Q166" s="106">
        <f t="shared" si="32"/>
        <v>0.32937359091371066</v>
      </c>
      <c r="R166" s="106">
        <f t="shared" si="32"/>
        <v>0.71309147584805122</v>
      </c>
      <c r="S166" s="106">
        <f t="shared" si="32"/>
        <v>0.59915971644384824</v>
      </c>
    </row>
    <row r="169" spans="1:19" x14ac:dyDescent="0.25">
      <c r="A169" s="7" t="s">
        <v>1795</v>
      </c>
    </row>
    <row r="170" spans="1:19" x14ac:dyDescent="0.25">
      <c r="B170" s="6">
        <v>1</v>
      </c>
      <c r="C170" s="6">
        <v>2</v>
      </c>
      <c r="D170" s="6">
        <v>3</v>
      </c>
      <c r="E170" s="6">
        <v>4</v>
      </c>
      <c r="F170" s="6">
        <v>5</v>
      </c>
      <c r="G170" s="6">
        <v>6</v>
      </c>
      <c r="H170" s="6">
        <v>7</v>
      </c>
      <c r="I170" s="6">
        <v>8</v>
      </c>
      <c r="J170" s="6">
        <v>9</v>
      </c>
      <c r="K170" s="6">
        <v>10</v>
      </c>
      <c r="L170" s="6">
        <v>11</v>
      </c>
      <c r="M170" s="6">
        <v>12</v>
      </c>
    </row>
    <row r="171" spans="1:19" x14ac:dyDescent="0.25">
      <c r="A171" t="s">
        <v>1950</v>
      </c>
      <c r="C171" s="6">
        <v>40</v>
      </c>
      <c r="D171" s="6">
        <v>10</v>
      </c>
      <c r="E171" s="6">
        <v>3</v>
      </c>
      <c r="F171" s="6">
        <v>1</v>
      </c>
      <c r="G171" s="6">
        <v>0.3</v>
      </c>
      <c r="H171" s="6">
        <v>0.1</v>
      </c>
      <c r="I171" s="6">
        <v>0.03</v>
      </c>
    </row>
    <row r="172" spans="1:19" x14ac:dyDescent="0.25">
      <c r="A172" s="6" t="s">
        <v>1658</v>
      </c>
      <c r="B172" s="184" t="s">
        <v>1644</v>
      </c>
      <c r="C172" s="223" t="str">
        <f t="shared" ref="C172:C177" si="33">D23</f>
        <v>TX008702</v>
      </c>
      <c r="D172" s="224" t="s">
        <v>972</v>
      </c>
      <c r="E172" s="224" t="s">
        <v>972</v>
      </c>
      <c r="F172" s="224" t="s">
        <v>972</v>
      </c>
      <c r="G172" s="224" t="s">
        <v>972</v>
      </c>
      <c r="H172" s="224" t="s">
        <v>972</v>
      </c>
      <c r="I172" s="225" t="s">
        <v>972</v>
      </c>
      <c r="J172" s="184" t="s">
        <v>1807</v>
      </c>
      <c r="K172" s="184" t="s">
        <v>1807</v>
      </c>
      <c r="L172" s="184" t="s">
        <v>1807</v>
      </c>
      <c r="M172" s="184" t="s">
        <v>1807</v>
      </c>
    </row>
    <row r="173" spans="1:19" x14ac:dyDescent="0.25">
      <c r="A173" s="6" t="s">
        <v>1659</v>
      </c>
      <c r="B173" s="184" t="s">
        <v>1644</v>
      </c>
      <c r="C173" s="223" t="str">
        <f t="shared" si="33"/>
        <v>TX015415</v>
      </c>
      <c r="D173" s="224" t="s">
        <v>972</v>
      </c>
      <c r="E173" s="224" t="s">
        <v>972</v>
      </c>
      <c r="F173" s="224" t="s">
        <v>972</v>
      </c>
      <c r="G173" s="224" t="s">
        <v>972</v>
      </c>
      <c r="H173" s="224" t="s">
        <v>972</v>
      </c>
      <c r="I173" s="225" t="s">
        <v>972</v>
      </c>
      <c r="J173" s="184" t="s">
        <v>1807</v>
      </c>
      <c r="K173" s="184" t="s">
        <v>1807</v>
      </c>
      <c r="L173" s="184" t="s">
        <v>1807</v>
      </c>
      <c r="M173" s="184" t="s">
        <v>1807</v>
      </c>
    </row>
    <row r="174" spans="1:19" x14ac:dyDescent="0.25">
      <c r="A174" s="6" t="s">
        <v>1660</v>
      </c>
      <c r="B174" s="184" t="s">
        <v>1644</v>
      </c>
      <c r="C174" s="223" t="str">
        <f t="shared" si="33"/>
        <v>TX015526</v>
      </c>
      <c r="D174" s="224" t="s">
        <v>972</v>
      </c>
      <c r="E174" s="224" t="s">
        <v>972</v>
      </c>
      <c r="F174" s="224" t="s">
        <v>972</v>
      </c>
      <c r="G174" s="224" t="s">
        <v>972</v>
      </c>
      <c r="H174" s="224" t="s">
        <v>972</v>
      </c>
      <c r="I174" s="225" t="s">
        <v>972</v>
      </c>
      <c r="J174" s="184" t="s">
        <v>1807</v>
      </c>
      <c r="K174" s="184" t="s">
        <v>1807</v>
      </c>
      <c r="L174" s="184" t="s">
        <v>1807</v>
      </c>
      <c r="M174" s="184" t="s">
        <v>1807</v>
      </c>
    </row>
    <row r="175" spans="1:19" x14ac:dyDescent="0.25">
      <c r="A175" s="6" t="s">
        <v>1661</v>
      </c>
      <c r="B175" s="184" t="s">
        <v>1686</v>
      </c>
      <c r="C175" s="223" t="str">
        <f t="shared" si="33"/>
        <v>TX010369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84" t="s">
        <v>1807</v>
      </c>
      <c r="K175" s="184" t="s">
        <v>1807</v>
      </c>
      <c r="L175" s="184" t="s">
        <v>1807</v>
      </c>
      <c r="M175" s="184" t="s">
        <v>1807</v>
      </c>
    </row>
    <row r="176" spans="1:19" x14ac:dyDescent="0.25">
      <c r="A176" s="6" t="s">
        <v>1662</v>
      </c>
      <c r="B176" s="184" t="s">
        <v>1686</v>
      </c>
      <c r="C176" s="223" t="str">
        <f t="shared" si="33"/>
        <v>TX003365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84" t="s">
        <v>1807</v>
      </c>
      <c r="K176" s="184" t="s">
        <v>1807</v>
      </c>
      <c r="L176" s="184" t="s">
        <v>1807</v>
      </c>
      <c r="M176" s="184" t="s">
        <v>1807</v>
      </c>
    </row>
    <row r="177" spans="1:29" x14ac:dyDescent="0.25">
      <c r="A177" s="6" t="s">
        <v>1663</v>
      </c>
      <c r="B177" s="184" t="s">
        <v>1687</v>
      </c>
      <c r="C177" s="223" t="str">
        <f t="shared" si="33"/>
        <v>TX000926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84" t="s">
        <v>1807</v>
      </c>
      <c r="K177" s="184" t="s">
        <v>1807</v>
      </c>
      <c r="L177" s="184" t="s">
        <v>1807</v>
      </c>
      <c r="M177" s="184" t="s">
        <v>1807</v>
      </c>
    </row>
    <row r="178" spans="1:29" x14ac:dyDescent="0.25">
      <c r="A178" s="6" t="s">
        <v>1664</v>
      </c>
      <c r="B178" s="218" t="s">
        <v>1808</v>
      </c>
      <c r="C178" s="219"/>
      <c r="D178" s="220"/>
      <c r="E178" s="183" t="s">
        <v>1807</v>
      </c>
      <c r="F178" s="184" t="s">
        <v>1807</v>
      </c>
      <c r="G178" s="184" t="s">
        <v>1807</v>
      </c>
      <c r="H178" s="184" t="s">
        <v>1807</v>
      </c>
      <c r="I178" s="184" t="s">
        <v>1807</v>
      </c>
      <c r="J178" s="184" t="s">
        <v>1807</v>
      </c>
      <c r="K178" s="184" t="s">
        <v>1807</v>
      </c>
      <c r="L178" s="184" t="s">
        <v>1807</v>
      </c>
      <c r="M178" s="184" t="s">
        <v>1807</v>
      </c>
    </row>
    <row r="179" spans="1:29" x14ac:dyDescent="0.25">
      <c r="A179" s="6" t="s">
        <v>1665</v>
      </c>
      <c r="B179" s="184" t="s">
        <v>1807</v>
      </c>
      <c r="C179" s="184" t="s">
        <v>1807</v>
      </c>
      <c r="D179" s="184" t="s">
        <v>1807</v>
      </c>
      <c r="E179" s="184" t="s">
        <v>1807</v>
      </c>
      <c r="F179" s="184" t="s">
        <v>1807</v>
      </c>
      <c r="G179" s="184" t="s">
        <v>1807</v>
      </c>
      <c r="H179" s="184" t="s">
        <v>1807</v>
      </c>
      <c r="I179" s="184" t="s">
        <v>1807</v>
      </c>
      <c r="J179" s="184" t="s">
        <v>1807</v>
      </c>
      <c r="K179" s="184" t="s">
        <v>1807</v>
      </c>
      <c r="L179" s="184" t="s">
        <v>1807</v>
      </c>
      <c r="M179" s="184" t="s">
        <v>1807</v>
      </c>
    </row>
    <row r="183" spans="1:29" x14ac:dyDescent="0.25">
      <c r="A183" s="7" t="str">
        <f>A31</f>
        <v>MW 1139-05</v>
      </c>
      <c r="K183" t="s">
        <v>1788</v>
      </c>
    </row>
    <row r="184" spans="1:29" x14ac:dyDescent="0.25">
      <c r="A184" s="41" t="s">
        <v>1796</v>
      </c>
      <c r="U184" t="s">
        <v>1798</v>
      </c>
    </row>
    <row r="185" spans="1:29" x14ac:dyDescent="0.25">
      <c r="B185" s="6">
        <v>1</v>
      </c>
      <c r="C185" s="6">
        <v>2</v>
      </c>
      <c r="D185" s="6">
        <v>3</v>
      </c>
      <c r="E185" s="6">
        <v>4</v>
      </c>
      <c r="F185" s="6">
        <v>5</v>
      </c>
      <c r="G185" s="6">
        <v>6</v>
      </c>
      <c r="H185" s="6">
        <v>7</v>
      </c>
      <c r="I185" s="6">
        <v>8</v>
      </c>
      <c r="L185" s="6">
        <v>1</v>
      </c>
      <c r="M185" s="6">
        <v>2</v>
      </c>
      <c r="N185" s="6">
        <v>3</v>
      </c>
      <c r="O185" s="6">
        <v>4</v>
      </c>
      <c r="P185" s="6">
        <v>5</v>
      </c>
      <c r="Q185" s="6">
        <v>6</v>
      </c>
      <c r="R185" s="6">
        <v>7</v>
      </c>
      <c r="S185" s="6">
        <v>8</v>
      </c>
      <c r="V185" s="6">
        <v>1</v>
      </c>
      <c r="W185" s="6">
        <v>2</v>
      </c>
      <c r="X185" s="6">
        <v>3</v>
      </c>
      <c r="Y185" s="6">
        <v>4</v>
      </c>
      <c r="Z185" s="6">
        <v>5</v>
      </c>
      <c r="AA185" s="6">
        <v>6</v>
      </c>
      <c r="AB185" s="6">
        <v>7</v>
      </c>
      <c r="AC185" s="6">
        <v>8</v>
      </c>
    </row>
    <row r="186" spans="1:29" x14ac:dyDescent="0.25">
      <c r="A186" t="s">
        <v>1658</v>
      </c>
      <c r="B186" s="6">
        <v>48726</v>
      </c>
      <c r="C186" s="6">
        <v>41911</v>
      </c>
      <c r="D186" s="6">
        <v>43774</v>
      </c>
      <c r="E186" s="6">
        <v>44302</v>
      </c>
      <c r="F186" s="6">
        <v>40934</v>
      </c>
      <c r="G186" s="6">
        <v>45355</v>
      </c>
      <c r="H186" s="6">
        <v>41840</v>
      </c>
      <c r="I186" s="6">
        <v>46793</v>
      </c>
      <c r="K186" t="s">
        <v>1658</v>
      </c>
      <c r="L186" s="109">
        <f>B186-$E$192</f>
        <v>40042.666666666664</v>
      </c>
      <c r="M186" s="109">
        <f t="shared" ref="M186:S191" si="34">C186-$E$192</f>
        <v>33227.666666666664</v>
      </c>
      <c r="N186" s="109">
        <f t="shared" si="34"/>
        <v>35090.666666666664</v>
      </c>
      <c r="O186" s="109">
        <f t="shared" si="34"/>
        <v>35618.666666666664</v>
      </c>
      <c r="P186" s="109">
        <f t="shared" si="34"/>
        <v>32250.666666666664</v>
      </c>
      <c r="Q186" s="109">
        <f t="shared" si="34"/>
        <v>36671.666666666664</v>
      </c>
      <c r="R186" s="109">
        <f t="shared" si="34"/>
        <v>33156.666666666664</v>
      </c>
      <c r="S186" s="109">
        <f t="shared" si="34"/>
        <v>38109.666666666664</v>
      </c>
      <c r="U186" s="62" t="s">
        <v>1658</v>
      </c>
      <c r="V186" s="108">
        <f>L186/$O$192*100</f>
        <v>108.19223286980331</v>
      </c>
      <c r="W186" s="108">
        <f t="shared" ref="W186:AC191" si="35">M186/$O$192*100</f>
        <v>89.778622379133949</v>
      </c>
      <c r="X186" s="108">
        <f t="shared" si="35"/>
        <v>94.812306362129846</v>
      </c>
      <c r="Y186" s="108">
        <f t="shared" si="35"/>
        <v>96.238922112544131</v>
      </c>
      <c r="Z186" s="108">
        <f t="shared" si="35"/>
        <v>87.138842856113556</v>
      </c>
      <c r="AA186" s="108">
        <f t="shared" si="35"/>
        <v>99.084047842063555</v>
      </c>
      <c r="AB186" s="108">
        <f t="shared" si="35"/>
        <v>89.586785791483535</v>
      </c>
      <c r="AC186" s="108">
        <f t="shared" si="35"/>
        <v>102.96941422292672</v>
      </c>
    </row>
    <row r="187" spans="1:29" x14ac:dyDescent="0.25">
      <c r="A187" t="s">
        <v>1659</v>
      </c>
      <c r="B187" s="6">
        <v>44611</v>
      </c>
      <c r="C187" s="6">
        <v>39308</v>
      </c>
      <c r="D187" s="6">
        <v>40048</v>
      </c>
      <c r="E187" s="6">
        <v>41340</v>
      </c>
      <c r="F187" s="6">
        <v>39917</v>
      </c>
      <c r="G187" s="6">
        <v>43074</v>
      </c>
      <c r="H187" s="6">
        <v>44189</v>
      </c>
      <c r="I187" s="6">
        <v>45423</v>
      </c>
      <c r="K187" t="s">
        <v>1659</v>
      </c>
      <c r="L187" s="109">
        <f t="shared" ref="L187:L191" si="36">B187-$E$192</f>
        <v>35927.666666666664</v>
      </c>
      <c r="M187" s="109">
        <f t="shared" si="34"/>
        <v>30624.666666666664</v>
      </c>
      <c r="N187" s="109">
        <f t="shared" si="34"/>
        <v>31364.666666666664</v>
      </c>
      <c r="O187" s="109">
        <f t="shared" si="34"/>
        <v>32656.666666666664</v>
      </c>
      <c r="P187" s="109">
        <f t="shared" si="34"/>
        <v>31233.666666666664</v>
      </c>
      <c r="Q187" s="109">
        <f t="shared" si="34"/>
        <v>34390.666666666664</v>
      </c>
      <c r="R187" s="109">
        <f t="shared" si="34"/>
        <v>35505.666666666664</v>
      </c>
      <c r="S187" s="109">
        <f t="shared" si="34"/>
        <v>36739.666666666664</v>
      </c>
      <c r="U187" s="62" t="s">
        <v>1659</v>
      </c>
      <c r="V187" s="108">
        <f t="shared" ref="V187:V191" si="37">L187/$O$192*100</f>
        <v>97.073816557388852</v>
      </c>
      <c r="W187" s="108">
        <f t="shared" si="35"/>
        <v>82.745514806542246</v>
      </c>
      <c r="X187" s="108">
        <f t="shared" si="35"/>
        <v>84.744938396138053</v>
      </c>
      <c r="Y187" s="108">
        <f t="shared" si="35"/>
        <v>88.235823906621519</v>
      </c>
      <c r="Z187" s="108">
        <f t="shared" si="35"/>
        <v>84.390986382304206</v>
      </c>
      <c r="AA187" s="108">
        <f t="shared" si="35"/>
        <v>92.920959723323008</v>
      </c>
      <c r="AB187" s="108">
        <f t="shared" si="35"/>
        <v>95.933604726565306</v>
      </c>
      <c r="AC187" s="108">
        <f t="shared" si="35"/>
        <v>99.267778658404779</v>
      </c>
    </row>
    <row r="188" spans="1:29" x14ac:dyDescent="0.25">
      <c r="A188" t="s">
        <v>1660</v>
      </c>
      <c r="B188" s="6">
        <v>43745</v>
      </c>
      <c r="C188" s="6">
        <v>40419</v>
      </c>
      <c r="D188" s="6">
        <v>43299</v>
      </c>
      <c r="E188" s="6">
        <v>40400</v>
      </c>
      <c r="F188" s="6">
        <v>40925</v>
      </c>
      <c r="G188" s="6">
        <v>46760</v>
      </c>
      <c r="H188" s="6">
        <v>44914</v>
      </c>
      <c r="I188" s="6">
        <v>42099</v>
      </c>
      <c r="K188" t="s">
        <v>1660</v>
      </c>
      <c r="L188" s="109">
        <f t="shared" si="36"/>
        <v>35061.666666666664</v>
      </c>
      <c r="M188" s="109">
        <f t="shared" si="34"/>
        <v>31735.666666666664</v>
      </c>
      <c r="N188" s="109">
        <f t="shared" si="34"/>
        <v>34615.666666666664</v>
      </c>
      <c r="O188" s="109">
        <f t="shared" si="34"/>
        <v>31716.666666666664</v>
      </c>
      <c r="P188" s="109">
        <f t="shared" si="34"/>
        <v>32241.666666666664</v>
      </c>
      <c r="Q188" s="109">
        <f t="shared" si="34"/>
        <v>38076.666666666664</v>
      </c>
      <c r="R188" s="109">
        <f t="shared" si="34"/>
        <v>36230.666666666664</v>
      </c>
      <c r="S188" s="109">
        <f t="shared" si="34"/>
        <v>33415.666666666664</v>
      </c>
      <c r="U188" s="62" t="s">
        <v>1660</v>
      </c>
      <c r="V188" s="108">
        <f t="shared" si="37"/>
        <v>94.733950572807828</v>
      </c>
      <c r="W188" s="108">
        <f t="shared" si="35"/>
        <v>85.747352114705663</v>
      </c>
      <c r="X188" s="108">
        <f t="shared" si="35"/>
        <v>93.528892571510909</v>
      </c>
      <c r="Y188" s="108">
        <f t="shared" si="35"/>
        <v>85.696015563080906</v>
      </c>
      <c r="Z188" s="108">
        <f t="shared" si="35"/>
        <v>87.114525542186044</v>
      </c>
      <c r="AA188" s="108">
        <f t="shared" si="35"/>
        <v>102.88025073852583</v>
      </c>
      <c r="AB188" s="108">
        <f t="shared" si="35"/>
        <v>97.892499459615252</v>
      </c>
      <c r="AC188" s="108">
        <f t="shared" si="35"/>
        <v>90.286584047842069</v>
      </c>
    </row>
    <row r="189" spans="1:29" x14ac:dyDescent="0.25">
      <c r="A189" t="s">
        <v>1661</v>
      </c>
      <c r="B189" s="6">
        <v>45872</v>
      </c>
      <c r="C189" s="6">
        <v>44963</v>
      </c>
      <c r="D189" s="6">
        <v>43190</v>
      </c>
      <c r="E189" s="6">
        <v>41953</v>
      </c>
      <c r="F189" s="6">
        <v>40497</v>
      </c>
      <c r="G189" s="6">
        <v>42388</v>
      </c>
      <c r="H189" s="6">
        <v>37951</v>
      </c>
      <c r="I189" s="6">
        <v>42794</v>
      </c>
      <c r="K189" t="s">
        <v>1661</v>
      </c>
      <c r="L189" s="109">
        <f t="shared" si="36"/>
        <v>37188.666666666664</v>
      </c>
      <c r="M189" s="109">
        <f t="shared" si="34"/>
        <v>36279.666666666664</v>
      </c>
      <c r="N189" s="109">
        <f t="shared" si="34"/>
        <v>34506.666666666664</v>
      </c>
      <c r="O189" s="109">
        <f t="shared" si="34"/>
        <v>33269.666666666664</v>
      </c>
      <c r="P189" s="109">
        <f t="shared" si="34"/>
        <v>31813.666666666664</v>
      </c>
      <c r="Q189" s="109">
        <f t="shared" si="34"/>
        <v>33704.666666666664</v>
      </c>
      <c r="R189" s="109">
        <f t="shared" si="34"/>
        <v>29267.666666666664</v>
      </c>
      <c r="S189" s="109">
        <f t="shared" si="34"/>
        <v>34110.666666666664</v>
      </c>
      <c r="U189" s="62" t="s">
        <v>1661</v>
      </c>
      <c r="V189" s="108">
        <f t="shared" si="37"/>
        <v>100.48094243101089</v>
      </c>
      <c r="W189" s="108">
        <f t="shared" si="35"/>
        <v>98.024893724331719</v>
      </c>
      <c r="X189" s="108">
        <f t="shared" si="35"/>
        <v>93.234382880610994</v>
      </c>
      <c r="Y189" s="108">
        <f t="shared" si="35"/>
        <v>89.89210317746236</v>
      </c>
      <c r="Z189" s="108">
        <f t="shared" si="35"/>
        <v>85.958102168744148</v>
      </c>
      <c r="AA189" s="108">
        <f t="shared" si="35"/>
        <v>91.067440017292313</v>
      </c>
      <c r="AB189" s="108">
        <f t="shared" si="35"/>
        <v>79.079004251026731</v>
      </c>
      <c r="AC189" s="108">
        <f t="shared" si="35"/>
        <v>92.164421067800276</v>
      </c>
    </row>
    <row r="190" spans="1:29" x14ac:dyDescent="0.25">
      <c r="A190" t="s">
        <v>1662</v>
      </c>
      <c r="B190" s="6">
        <v>42275</v>
      </c>
      <c r="C190" s="6">
        <v>46905</v>
      </c>
      <c r="D190" s="6">
        <v>41210</v>
      </c>
      <c r="E190" s="6">
        <v>46983</v>
      </c>
      <c r="F190" s="6">
        <v>40851</v>
      </c>
      <c r="G190" s="6">
        <v>46396</v>
      </c>
      <c r="H190" s="6">
        <v>41381</v>
      </c>
      <c r="I190" s="6">
        <v>43616</v>
      </c>
      <c r="K190" t="s">
        <v>1662</v>
      </c>
      <c r="L190" s="109">
        <f t="shared" si="36"/>
        <v>33591.666666666664</v>
      </c>
      <c r="M190" s="109">
        <f t="shared" si="34"/>
        <v>38221.666666666664</v>
      </c>
      <c r="N190" s="109">
        <f t="shared" si="34"/>
        <v>32526.666666666664</v>
      </c>
      <c r="O190" s="109">
        <f t="shared" si="34"/>
        <v>38299.666666666664</v>
      </c>
      <c r="P190" s="109">
        <f t="shared" si="34"/>
        <v>32167.666666666664</v>
      </c>
      <c r="Q190" s="109">
        <f t="shared" si="34"/>
        <v>37712.666666666664</v>
      </c>
      <c r="R190" s="109">
        <f t="shared" si="34"/>
        <v>32697.666666666664</v>
      </c>
      <c r="S190" s="109">
        <f t="shared" si="34"/>
        <v>34932.666666666664</v>
      </c>
      <c r="U190" s="62" t="s">
        <v>1662</v>
      </c>
      <c r="V190" s="108">
        <f t="shared" si="37"/>
        <v>90.762122631313488</v>
      </c>
      <c r="W190" s="108">
        <f t="shared" si="35"/>
        <v>103.27202968513582</v>
      </c>
      <c r="X190" s="108">
        <f t="shared" si="35"/>
        <v>87.884573816557392</v>
      </c>
      <c r="Y190" s="108">
        <f t="shared" si="35"/>
        <v>103.4827797391743</v>
      </c>
      <c r="Z190" s="108">
        <f t="shared" si="35"/>
        <v>86.914583183226455</v>
      </c>
      <c r="AA190" s="108">
        <f t="shared" si="35"/>
        <v>101.89675048634628</v>
      </c>
      <c r="AB190" s="108">
        <f t="shared" si="35"/>
        <v>88.346602781180195</v>
      </c>
      <c r="AC190" s="108">
        <f t="shared" si="35"/>
        <v>94.385402406513435</v>
      </c>
    </row>
    <row r="191" spans="1:29" x14ac:dyDescent="0.25">
      <c r="A191" t="s">
        <v>1663</v>
      </c>
      <c r="B191" s="6">
        <v>10593</v>
      </c>
      <c r="C191" s="6">
        <v>42363</v>
      </c>
      <c r="D191" s="6">
        <v>44409</v>
      </c>
      <c r="E191" s="6">
        <v>43166</v>
      </c>
      <c r="F191" s="6">
        <v>40908</v>
      </c>
      <c r="G191" s="6">
        <v>45450</v>
      </c>
      <c r="H191" s="6">
        <v>45589</v>
      </c>
      <c r="I191" s="6">
        <v>48986</v>
      </c>
      <c r="K191" t="s">
        <v>1663</v>
      </c>
      <c r="L191" s="109">
        <f t="shared" si="36"/>
        <v>1909.6666666666661</v>
      </c>
      <c r="M191" s="109">
        <f t="shared" si="34"/>
        <v>33679.666666666664</v>
      </c>
      <c r="N191" s="109">
        <f t="shared" si="34"/>
        <v>35725.666666666664</v>
      </c>
      <c r="O191" s="109">
        <f t="shared" si="34"/>
        <v>34482.666666666664</v>
      </c>
      <c r="P191" s="109">
        <f t="shared" si="34"/>
        <v>32224.666666666664</v>
      </c>
      <c r="Q191" s="109">
        <f t="shared" si="34"/>
        <v>36766.666666666664</v>
      </c>
      <c r="R191" s="109">
        <f t="shared" si="34"/>
        <v>36905.666666666664</v>
      </c>
      <c r="S191" s="109">
        <f t="shared" si="34"/>
        <v>40302.666666666664</v>
      </c>
      <c r="U191" s="62" t="s">
        <v>1663</v>
      </c>
      <c r="V191" s="108">
        <f t="shared" si="37"/>
        <v>5.159773758916347</v>
      </c>
      <c r="W191" s="108">
        <f t="shared" si="35"/>
        <v>90.999891923049219</v>
      </c>
      <c r="X191" s="108">
        <f t="shared" si="35"/>
        <v>96.528027955904605</v>
      </c>
      <c r="Y191" s="108">
        <f t="shared" si="35"/>
        <v>93.169536710137606</v>
      </c>
      <c r="Z191" s="108">
        <f t="shared" si="35"/>
        <v>87.068592838100727</v>
      </c>
      <c r="AA191" s="108">
        <f t="shared" si="35"/>
        <v>99.340730600187328</v>
      </c>
      <c r="AB191" s="108">
        <f t="shared" si="35"/>
        <v>99.716298004178967</v>
      </c>
      <c r="AC191" s="108">
        <f t="shared" si="35"/>
        <v>108.89473304993156</v>
      </c>
    </row>
    <row r="192" spans="1:29" x14ac:dyDescent="0.25">
      <c r="A192" t="s">
        <v>1664</v>
      </c>
      <c r="B192" s="6">
        <v>8565</v>
      </c>
      <c r="C192" s="6">
        <v>8717</v>
      </c>
      <c r="D192" s="6">
        <v>8768</v>
      </c>
      <c r="E192" s="109">
        <f>AVERAGE(B192:D192)</f>
        <v>8683.3333333333339</v>
      </c>
      <c r="F192" s="6"/>
      <c r="G192" s="6"/>
      <c r="H192" s="6"/>
      <c r="I192" s="6"/>
      <c r="L192" s="6"/>
      <c r="M192" s="6"/>
      <c r="N192" s="6"/>
      <c r="O192" s="109">
        <f>AVERAGE(L186:L188)</f>
        <v>37010.666666666664</v>
      </c>
      <c r="P192" s="6"/>
      <c r="Q192" s="6"/>
      <c r="R192" s="6"/>
      <c r="S192" s="6"/>
    </row>
    <row r="193" spans="1:29" x14ac:dyDescent="0.25">
      <c r="A193" t="s">
        <v>1665</v>
      </c>
    </row>
    <row r="195" spans="1:29" x14ac:dyDescent="0.25">
      <c r="A195" s="7" t="str">
        <f>A49</f>
        <v>MW 1139-06</v>
      </c>
      <c r="K195" t="s">
        <v>1788</v>
      </c>
    </row>
    <row r="196" spans="1:29" x14ac:dyDescent="0.25">
      <c r="A196" t="s">
        <v>1796</v>
      </c>
      <c r="U196" t="s">
        <v>1798</v>
      </c>
    </row>
    <row r="197" spans="1:29" x14ac:dyDescent="0.25">
      <c r="B197" s="6">
        <v>1</v>
      </c>
      <c r="C197" s="6">
        <v>2</v>
      </c>
      <c r="D197" s="6">
        <v>3</v>
      </c>
      <c r="E197" s="6">
        <v>4</v>
      </c>
      <c r="F197" s="6">
        <v>5</v>
      </c>
      <c r="G197" s="6">
        <v>6</v>
      </c>
      <c r="H197" s="6">
        <v>7</v>
      </c>
      <c r="I197" s="6">
        <v>8</v>
      </c>
      <c r="L197" s="6">
        <v>1</v>
      </c>
      <c r="M197" s="6">
        <v>2</v>
      </c>
      <c r="N197" s="6">
        <v>3</v>
      </c>
      <c r="O197" s="6">
        <v>4</v>
      </c>
      <c r="P197" s="6">
        <v>5</v>
      </c>
      <c r="Q197" s="6">
        <v>6</v>
      </c>
      <c r="R197" s="6">
        <v>7</v>
      </c>
      <c r="S197" s="6">
        <v>8</v>
      </c>
      <c r="V197" s="6">
        <v>1</v>
      </c>
      <c r="W197" s="6">
        <v>2</v>
      </c>
      <c r="X197" s="6">
        <v>3</v>
      </c>
      <c r="Y197" s="6">
        <v>4</v>
      </c>
      <c r="Z197" s="6">
        <v>5</v>
      </c>
      <c r="AA197" s="6">
        <v>6</v>
      </c>
      <c r="AB197" s="6">
        <v>7</v>
      </c>
      <c r="AC197" s="6">
        <v>8</v>
      </c>
    </row>
    <row r="198" spans="1:29" x14ac:dyDescent="0.25">
      <c r="A198" t="s">
        <v>1658</v>
      </c>
      <c r="B198" s="6">
        <v>43785</v>
      </c>
      <c r="C198" s="6">
        <v>43914</v>
      </c>
      <c r="D198" s="6">
        <v>40608</v>
      </c>
      <c r="E198" s="6">
        <v>41033</v>
      </c>
      <c r="F198" s="6">
        <v>40992</v>
      </c>
      <c r="G198" s="6">
        <v>41421</v>
      </c>
      <c r="H198" s="6">
        <v>44199</v>
      </c>
      <c r="I198" s="6">
        <v>45652</v>
      </c>
      <c r="K198" t="s">
        <v>1658</v>
      </c>
      <c r="L198" s="109">
        <f>B198-$E$204</f>
        <v>34281.333333333336</v>
      </c>
      <c r="M198" s="109">
        <f t="shared" ref="M198:S203" si="38">C198-$E$204</f>
        <v>34410.333333333336</v>
      </c>
      <c r="N198" s="109">
        <f t="shared" si="38"/>
        <v>31104.333333333336</v>
      </c>
      <c r="O198" s="109">
        <f t="shared" si="38"/>
        <v>31529.333333333336</v>
      </c>
      <c r="P198" s="109">
        <f t="shared" si="38"/>
        <v>31488.333333333336</v>
      </c>
      <c r="Q198" s="109">
        <f t="shared" si="38"/>
        <v>31917.333333333336</v>
      </c>
      <c r="R198" s="109">
        <f t="shared" si="38"/>
        <v>34695.333333333336</v>
      </c>
      <c r="S198" s="109">
        <f t="shared" si="38"/>
        <v>36148.333333333336</v>
      </c>
      <c r="U198" s="62" t="s">
        <v>1658</v>
      </c>
      <c r="V198" s="108">
        <f t="shared" ref="V198:AC203" si="39">L198/$O$204*100</f>
        <v>111.02906248650517</v>
      </c>
      <c r="W198" s="108">
        <f t="shared" si="39"/>
        <v>111.446862719696</v>
      </c>
      <c r="X198" s="108">
        <f t="shared" si="39"/>
        <v>100.73951720861942</v>
      </c>
      <c r="Y198" s="108">
        <f t="shared" si="39"/>
        <v>102.11599084510084</v>
      </c>
      <c r="Z198" s="108">
        <f t="shared" si="39"/>
        <v>101.98320162369912</v>
      </c>
      <c r="AA198" s="108">
        <f t="shared" si="39"/>
        <v>103.37263030617092</v>
      </c>
      <c r="AB198" s="108">
        <f t="shared" si="39"/>
        <v>112.36990974651293</v>
      </c>
      <c r="AC198" s="108">
        <f t="shared" si="39"/>
        <v>117.07583020253057</v>
      </c>
    </row>
    <row r="199" spans="1:29" x14ac:dyDescent="0.25">
      <c r="A199" t="s">
        <v>1659</v>
      </c>
      <c r="B199" s="6">
        <v>38851</v>
      </c>
      <c r="C199" s="6">
        <v>42693</v>
      </c>
      <c r="D199" s="6">
        <v>38480</v>
      </c>
      <c r="E199" s="6">
        <v>38622</v>
      </c>
      <c r="F199" s="6">
        <v>41725</v>
      </c>
      <c r="G199" s="6">
        <v>42121</v>
      </c>
      <c r="H199" s="6">
        <v>41457</v>
      </c>
      <c r="I199" s="6">
        <v>40263</v>
      </c>
      <c r="K199" t="s">
        <v>1659</v>
      </c>
      <c r="L199" s="109">
        <f t="shared" ref="L199:L203" si="40">B199-$E$204</f>
        <v>29347.333333333336</v>
      </c>
      <c r="M199" s="109">
        <f t="shared" si="38"/>
        <v>33189.333333333336</v>
      </c>
      <c r="N199" s="109">
        <f t="shared" si="38"/>
        <v>28976.333333333336</v>
      </c>
      <c r="O199" s="109">
        <f t="shared" si="38"/>
        <v>29118.333333333336</v>
      </c>
      <c r="P199" s="109">
        <f t="shared" si="38"/>
        <v>32221.333333333336</v>
      </c>
      <c r="Q199" s="109">
        <f t="shared" si="38"/>
        <v>32617.333333333336</v>
      </c>
      <c r="R199" s="109">
        <f t="shared" si="38"/>
        <v>31953.333333333336</v>
      </c>
      <c r="S199" s="109">
        <f t="shared" si="38"/>
        <v>30759.333333333336</v>
      </c>
      <c r="U199" s="62" t="s">
        <v>1659</v>
      </c>
      <c r="V199" s="108">
        <f t="shared" si="39"/>
        <v>95.049013257330401</v>
      </c>
      <c r="W199" s="108">
        <f t="shared" si="39"/>
        <v>107.49233493112236</v>
      </c>
      <c r="X199" s="108">
        <f t="shared" si="39"/>
        <v>93.847432741719572</v>
      </c>
      <c r="Y199" s="108">
        <f t="shared" si="39"/>
        <v>94.307336874379246</v>
      </c>
      <c r="Z199" s="108">
        <f t="shared" si="39"/>
        <v>104.35721380144234</v>
      </c>
      <c r="AA199" s="108">
        <f t="shared" si="39"/>
        <v>105.63976335449325</v>
      </c>
      <c r="AB199" s="108">
        <f t="shared" si="39"/>
        <v>103.48922572008465</v>
      </c>
      <c r="AC199" s="108">
        <f t="shared" si="39"/>
        <v>99.622144491946287</v>
      </c>
    </row>
    <row r="200" spans="1:29" x14ac:dyDescent="0.25">
      <c r="A200" t="s">
        <v>1660</v>
      </c>
      <c r="B200" s="6">
        <v>38503</v>
      </c>
      <c r="C200" s="6">
        <v>40589</v>
      </c>
      <c r="D200" s="6">
        <v>38022</v>
      </c>
      <c r="E200" s="6">
        <v>38298</v>
      </c>
      <c r="F200" s="6">
        <v>42326</v>
      </c>
      <c r="G200" s="6">
        <v>39887</v>
      </c>
      <c r="H200" s="6">
        <v>40333</v>
      </c>
      <c r="I200" s="6">
        <v>43818</v>
      </c>
      <c r="K200" t="s">
        <v>1660</v>
      </c>
      <c r="L200" s="109">
        <f t="shared" si="40"/>
        <v>28999.333333333336</v>
      </c>
      <c r="M200" s="109">
        <f t="shared" si="38"/>
        <v>31085.333333333336</v>
      </c>
      <c r="N200" s="109">
        <f t="shared" si="38"/>
        <v>28518.333333333336</v>
      </c>
      <c r="O200" s="109">
        <f t="shared" si="38"/>
        <v>28794.333333333336</v>
      </c>
      <c r="P200" s="109">
        <f t="shared" si="38"/>
        <v>32822.333333333336</v>
      </c>
      <c r="Q200" s="109">
        <f t="shared" si="38"/>
        <v>30383.333333333336</v>
      </c>
      <c r="R200" s="109">
        <f t="shared" si="38"/>
        <v>30829.333333333336</v>
      </c>
      <c r="S200" s="109">
        <f t="shared" si="38"/>
        <v>34314.333333333336</v>
      </c>
      <c r="U200" s="62" t="s">
        <v>1660</v>
      </c>
      <c r="V200" s="108">
        <f t="shared" si="39"/>
        <v>93.921924256164445</v>
      </c>
      <c r="W200" s="108">
        <f t="shared" si="39"/>
        <v>100.67798074016497</v>
      </c>
      <c r="X200" s="108">
        <f t="shared" si="39"/>
        <v>92.364079975817262</v>
      </c>
      <c r="Y200" s="108">
        <f t="shared" si="39"/>
        <v>93.257978149155775</v>
      </c>
      <c r="Z200" s="108">
        <f t="shared" si="39"/>
        <v>106.30370946150194</v>
      </c>
      <c r="AA200" s="108">
        <f t="shared" si="39"/>
        <v>98.40437016884745</v>
      </c>
      <c r="AB200" s="108">
        <f t="shared" si="39"/>
        <v>99.848857796778518</v>
      </c>
      <c r="AC200" s="108">
        <f t="shared" si="39"/>
        <v>111.13594161592609</v>
      </c>
    </row>
    <row r="201" spans="1:29" x14ac:dyDescent="0.25">
      <c r="A201" t="s">
        <v>1661</v>
      </c>
      <c r="B201" s="6">
        <v>38795</v>
      </c>
      <c r="C201" s="6">
        <v>40213</v>
      </c>
      <c r="D201" s="6">
        <v>39422</v>
      </c>
      <c r="E201" s="6">
        <v>40249</v>
      </c>
      <c r="F201" s="6">
        <v>38897</v>
      </c>
      <c r="G201" s="6">
        <v>41291</v>
      </c>
      <c r="H201" s="6">
        <v>41738</v>
      </c>
      <c r="I201" s="6">
        <v>43807</v>
      </c>
      <c r="K201" t="s">
        <v>1661</v>
      </c>
      <c r="L201" s="109">
        <f t="shared" si="40"/>
        <v>29291.333333333336</v>
      </c>
      <c r="M201" s="109">
        <f t="shared" si="38"/>
        <v>30709.333333333336</v>
      </c>
      <c r="N201" s="109">
        <f t="shared" si="38"/>
        <v>29918.333333333336</v>
      </c>
      <c r="O201" s="109">
        <f t="shared" si="38"/>
        <v>30745.333333333336</v>
      </c>
      <c r="P201" s="109">
        <f t="shared" si="38"/>
        <v>29393.333333333336</v>
      </c>
      <c r="Q201" s="109">
        <f t="shared" si="38"/>
        <v>31787.333333333336</v>
      </c>
      <c r="R201" s="109">
        <f t="shared" si="38"/>
        <v>32234.333333333336</v>
      </c>
      <c r="S201" s="109">
        <f t="shared" si="38"/>
        <v>34303.333333333336</v>
      </c>
      <c r="U201" s="62" t="s">
        <v>1661</v>
      </c>
      <c r="V201" s="108">
        <f t="shared" si="39"/>
        <v>94.867642613464625</v>
      </c>
      <c r="W201" s="108">
        <f t="shared" si="39"/>
        <v>99.460206417066118</v>
      </c>
      <c r="X201" s="108">
        <f t="shared" si="39"/>
        <v>96.898346072461891</v>
      </c>
      <c r="Y201" s="108">
        <f t="shared" si="39"/>
        <v>99.576801830979846</v>
      </c>
      <c r="Z201" s="108">
        <f t="shared" si="39"/>
        <v>95.19799628622016</v>
      </c>
      <c r="AA201" s="108">
        <f t="shared" si="39"/>
        <v>102.9515913114825</v>
      </c>
      <c r="AB201" s="108">
        <f t="shared" si="39"/>
        <v>104.39931770091118</v>
      </c>
      <c r="AC201" s="108">
        <f t="shared" si="39"/>
        <v>111.10031523945246</v>
      </c>
    </row>
    <row r="202" spans="1:29" x14ac:dyDescent="0.25">
      <c r="A202" t="s">
        <v>1662</v>
      </c>
      <c r="B202" s="6">
        <v>38781</v>
      </c>
      <c r="C202" s="6">
        <v>41752</v>
      </c>
      <c r="D202" s="6">
        <v>39392</v>
      </c>
      <c r="E202" s="6">
        <v>38351</v>
      </c>
      <c r="F202" s="6">
        <v>38978</v>
      </c>
      <c r="G202" s="6">
        <v>38009</v>
      </c>
      <c r="H202" s="6">
        <v>41260</v>
      </c>
      <c r="I202" s="6">
        <v>44275</v>
      </c>
      <c r="K202" t="s">
        <v>1662</v>
      </c>
      <c r="L202" s="109">
        <f t="shared" si="40"/>
        <v>29277.333333333336</v>
      </c>
      <c r="M202" s="109">
        <f t="shared" si="38"/>
        <v>32248.333333333336</v>
      </c>
      <c r="N202" s="109">
        <f t="shared" si="38"/>
        <v>29888.333333333336</v>
      </c>
      <c r="O202" s="109">
        <f t="shared" si="38"/>
        <v>28847.333333333336</v>
      </c>
      <c r="P202" s="109">
        <f t="shared" si="38"/>
        <v>29474.333333333336</v>
      </c>
      <c r="Q202" s="109">
        <f t="shared" si="38"/>
        <v>28505.333333333336</v>
      </c>
      <c r="R202" s="109">
        <f t="shared" si="38"/>
        <v>31756.333333333336</v>
      </c>
      <c r="S202" s="109">
        <f t="shared" si="38"/>
        <v>34771.333333333336</v>
      </c>
      <c r="U202" s="62" t="s">
        <v>1662</v>
      </c>
      <c r="V202" s="108">
        <f t="shared" si="39"/>
        <v>94.82229995249817</v>
      </c>
      <c r="W202" s="108">
        <f t="shared" si="39"/>
        <v>104.44466036187762</v>
      </c>
      <c r="X202" s="108">
        <f t="shared" si="39"/>
        <v>96.801183227533798</v>
      </c>
      <c r="Y202" s="108">
        <f t="shared" si="39"/>
        <v>93.429632508528755</v>
      </c>
      <c r="Z202" s="108">
        <f t="shared" si="39"/>
        <v>95.460335967526021</v>
      </c>
      <c r="AA202" s="108">
        <f t="shared" si="39"/>
        <v>92.321976076348406</v>
      </c>
      <c r="AB202" s="108">
        <f t="shared" si="39"/>
        <v>102.8511897050568</v>
      </c>
      <c r="AC202" s="108">
        <f t="shared" si="39"/>
        <v>112.6160556203308</v>
      </c>
    </row>
    <row r="203" spans="1:29" x14ac:dyDescent="0.25">
      <c r="A203" t="s">
        <v>1663</v>
      </c>
      <c r="B203" s="6">
        <v>10984</v>
      </c>
      <c r="C203" s="6">
        <v>44022</v>
      </c>
      <c r="D203" s="6">
        <v>38793</v>
      </c>
      <c r="E203" s="6">
        <v>38550</v>
      </c>
      <c r="F203" s="6">
        <v>38481</v>
      </c>
      <c r="G203" s="6">
        <v>39355</v>
      </c>
      <c r="H203" s="6">
        <v>42786</v>
      </c>
      <c r="I203" s="6">
        <v>38716</v>
      </c>
      <c r="K203" t="s">
        <v>1663</v>
      </c>
      <c r="L203" s="109">
        <f t="shared" si="40"/>
        <v>1480.3333333333339</v>
      </c>
      <c r="M203" s="109">
        <f t="shared" si="38"/>
        <v>34518.333333333336</v>
      </c>
      <c r="N203" s="109">
        <f t="shared" si="38"/>
        <v>29289.333333333336</v>
      </c>
      <c r="O203" s="109">
        <f t="shared" si="38"/>
        <v>29046.333333333336</v>
      </c>
      <c r="P203" s="109">
        <f t="shared" si="38"/>
        <v>28977.333333333336</v>
      </c>
      <c r="Q203" s="109">
        <f t="shared" si="38"/>
        <v>29851.333333333336</v>
      </c>
      <c r="R203" s="109">
        <f t="shared" si="38"/>
        <v>33282.333333333336</v>
      </c>
      <c r="S203" s="109">
        <f t="shared" si="38"/>
        <v>29212.333333333336</v>
      </c>
      <c r="U203" s="62" t="s">
        <v>1663</v>
      </c>
      <c r="V203" s="108">
        <f t="shared" si="39"/>
        <v>4.7944466036187778</v>
      </c>
      <c r="W203" s="108">
        <f t="shared" si="39"/>
        <v>111.79664896143716</v>
      </c>
      <c r="X203" s="108">
        <f t="shared" si="39"/>
        <v>94.861165090469413</v>
      </c>
      <c r="Y203" s="108">
        <f t="shared" si="39"/>
        <v>94.074146046551803</v>
      </c>
      <c r="Z203" s="108">
        <f t="shared" si="39"/>
        <v>93.850671503217171</v>
      </c>
      <c r="AA203" s="108">
        <f t="shared" si="39"/>
        <v>96.681349052122485</v>
      </c>
      <c r="AB203" s="108">
        <f t="shared" si="39"/>
        <v>107.79353975039945</v>
      </c>
      <c r="AC203" s="108">
        <f t="shared" si="39"/>
        <v>94.611780455153962</v>
      </c>
    </row>
    <row r="204" spans="1:29" x14ac:dyDescent="0.25">
      <c r="A204" t="s">
        <v>1664</v>
      </c>
      <c r="B204" s="6">
        <v>9456</v>
      </c>
      <c r="C204" s="6">
        <v>9527</v>
      </c>
      <c r="D204" s="6">
        <v>9528</v>
      </c>
      <c r="E204" s="109">
        <f>AVERAGE(B204:D204)</f>
        <v>9503.6666666666661</v>
      </c>
      <c r="F204" s="6"/>
      <c r="G204" s="6"/>
      <c r="H204" s="6"/>
      <c r="I204" s="6"/>
      <c r="O204" s="109">
        <f>AVERAGE(L198:L200)</f>
        <v>30876</v>
      </c>
    </row>
    <row r="205" spans="1:29" x14ac:dyDescent="0.25">
      <c r="A205" t="s">
        <v>1665</v>
      </c>
    </row>
    <row r="207" spans="1:29" x14ac:dyDescent="0.25">
      <c r="A207" s="7" t="str">
        <f>A67</f>
        <v>MW 1139-07</v>
      </c>
      <c r="K207" t="s">
        <v>1788</v>
      </c>
    </row>
    <row r="208" spans="1:29" x14ac:dyDescent="0.25">
      <c r="A208" t="s">
        <v>1796</v>
      </c>
      <c r="U208" t="s">
        <v>1798</v>
      </c>
    </row>
    <row r="209" spans="1:29" x14ac:dyDescent="0.25">
      <c r="B209" s="6">
        <v>1</v>
      </c>
      <c r="C209" s="6">
        <v>2</v>
      </c>
      <c r="D209" s="6">
        <v>3</v>
      </c>
      <c r="E209" s="6">
        <v>4</v>
      </c>
      <c r="F209" s="6">
        <v>5</v>
      </c>
      <c r="G209" s="6">
        <v>6</v>
      </c>
      <c r="H209" s="6">
        <v>7</v>
      </c>
      <c r="I209" s="6">
        <v>8</v>
      </c>
      <c r="L209" s="6">
        <v>1</v>
      </c>
      <c r="M209" s="6">
        <v>2</v>
      </c>
      <c r="N209" s="6">
        <v>3</v>
      </c>
      <c r="O209" s="6">
        <v>4</v>
      </c>
      <c r="P209" s="6">
        <v>5</v>
      </c>
      <c r="Q209" s="6">
        <v>6</v>
      </c>
      <c r="R209" s="6">
        <v>7</v>
      </c>
      <c r="S209" s="6">
        <v>8</v>
      </c>
      <c r="V209" s="6">
        <v>1</v>
      </c>
      <c r="W209" s="6">
        <v>2</v>
      </c>
      <c r="X209" s="6">
        <v>3</v>
      </c>
      <c r="Y209" s="6">
        <v>4</v>
      </c>
      <c r="Z209" s="6">
        <v>5</v>
      </c>
      <c r="AA209" s="6">
        <v>6</v>
      </c>
      <c r="AB209" s="6">
        <v>7</v>
      </c>
      <c r="AC209" s="6">
        <v>8</v>
      </c>
    </row>
    <row r="210" spans="1:29" x14ac:dyDescent="0.25">
      <c r="A210" t="s">
        <v>1658</v>
      </c>
      <c r="B210" s="6">
        <v>40433</v>
      </c>
      <c r="C210" s="6">
        <v>39706</v>
      </c>
      <c r="D210" s="6">
        <v>36363</v>
      </c>
      <c r="E210" s="6">
        <v>39908</v>
      </c>
      <c r="F210" s="6">
        <v>37748</v>
      </c>
      <c r="G210" s="6">
        <v>41466</v>
      </c>
      <c r="H210" s="6">
        <v>41606</v>
      </c>
      <c r="I210" s="6">
        <v>45022</v>
      </c>
      <c r="K210" t="s">
        <v>1658</v>
      </c>
      <c r="L210" s="109">
        <f>B210-$E$216</f>
        <v>30447</v>
      </c>
      <c r="M210" s="109">
        <f t="shared" ref="M210:S215" si="41">C210-$E$216</f>
        <v>29720</v>
      </c>
      <c r="N210" s="109">
        <f t="shared" si="41"/>
        <v>26377</v>
      </c>
      <c r="O210" s="109">
        <f t="shared" si="41"/>
        <v>29922</v>
      </c>
      <c r="P210" s="109">
        <f t="shared" si="41"/>
        <v>27762</v>
      </c>
      <c r="Q210" s="109">
        <f t="shared" si="41"/>
        <v>31480</v>
      </c>
      <c r="R210" s="109">
        <f t="shared" si="41"/>
        <v>31620</v>
      </c>
      <c r="S210" s="109">
        <f t="shared" si="41"/>
        <v>35036</v>
      </c>
      <c r="U210" s="62" t="s">
        <v>1658</v>
      </c>
      <c r="V210" s="108">
        <f t="shared" ref="V210:AC215" si="42">L210/$O$216*100</f>
        <v>103.22533253472261</v>
      </c>
      <c r="W210" s="108">
        <f t="shared" si="42"/>
        <v>100.76056369862239</v>
      </c>
      <c r="X210" s="108">
        <f t="shared" si="42"/>
        <v>89.426695446788798</v>
      </c>
      <c r="Y210" s="108">
        <f t="shared" si="42"/>
        <v>101.44541006023485</v>
      </c>
      <c r="Z210" s="108">
        <f t="shared" si="42"/>
        <v>94.122300450913684</v>
      </c>
      <c r="AA210" s="108">
        <f>Q210/$O$216*100</f>
        <v>106.72754189881</v>
      </c>
      <c r="AB210" s="108">
        <f t="shared" si="42"/>
        <v>107.20218789200673</v>
      </c>
      <c r="AC210" s="108">
        <f t="shared" si="42"/>
        <v>118.78355012600721</v>
      </c>
    </row>
    <row r="211" spans="1:29" x14ac:dyDescent="0.25">
      <c r="A211" t="s">
        <v>1659</v>
      </c>
      <c r="B211" s="6">
        <v>39257</v>
      </c>
      <c r="C211" s="6">
        <v>37559</v>
      </c>
      <c r="D211" s="6">
        <v>35792</v>
      </c>
      <c r="E211" s="6">
        <v>36667</v>
      </c>
      <c r="F211" s="6">
        <v>35337</v>
      </c>
      <c r="G211" s="6">
        <v>38838</v>
      </c>
      <c r="H211" s="6">
        <v>39466</v>
      </c>
      <c r="I211" s="6">
        <v>42832</v>
      </c>
      <c r="K211" t="s">
        <v>1659</v>
      </c>
      <c r="L211" s="109">
        <f t="shared" ref="L211:L215" si="43">B211-$E$216</f>
        <v>29271</v>
      </c>
      <c r="M211" s="109">
        <f t="shared" si="41"/>
        <v>27573</v>
      </c>
      <c r="N211" s="109">
        <f t="shared" si="41"/>
        <v>25806</v>
      </c>
      <c r="O211" s="109">
        <f t="shared" si="41"/>
        <v>26681</v>
      </c>
      <c r="P211" s="109">
        <f t="shared" si="41"/>
        <v>25351</v>
      </c>
      <c r="Q211" s="109">
        <f t="shared" si="41"/>
        <v>28852</v>
      </c>
      <c r="R211" s="109">
        <f t="shared" si="41"/>
        <v>29480</v>
      </c>
      <c r="S211" s="109">
        <f t="shared" si="41"/>
        <v>32846</v>
      </c>
      <c r="U211" s="62" t="s">
        <v>1659</v>
      </c>
      <c r="V211" s="108">
        <f t="shared" si="42"/>
        <v>99.238306191869981</v>
      </c>
      <c r="W211" s="108">
        <f t="shared" si="42"/>
        <v>93.481528360098082</v>
      </c>
      <c r="X211" s="108">
        <f t="shared" si="42"/>
        <v>87.490817860250658</v>
      </c>
      <c r="Y211" s="108">
        <f t="shared" si="42"/>
        <v>90.457355317730276</v>
      </c>
      <c r="Z211" s="108">
        <f t="shared" si="42"/>
        <v>85.948218382361247</v>
      </c>
      <c r="AA211" s="108">
        <f t="shared" si="42"/>
        <v>97.8177585408026</v>
      </c>
      <c r="AB211" s="108">
        <f t="shared" si="42"/>
        <v>99.946884853142265</v>
      </c>
      <c r="AC211" s="108">
        <f t="shared" si="42"/>
        <v>111.35873066100103</v>
      </c>
    </row>
    <row r="212" spans="1:29" x14ac:dyDescent="0.25">
      <c r="A212" t="s">
        <v>1660</v>
      </c>
      <c r="B212" s="6">
        <v>38755</v>
      </c>
      <c r="C212" s="6">
        <v>37661</v>
      </c>
      <c r="D212" s="6">
        <v>36757</v>
      </c>
      <c r="E212" s="6">
        <v>36206</v>
      </c>
      <c r="F212" s="6">
        <v>35617</v>
      </c>
      <c r="G212" s="6">
        <v>35868</v>
      </c>
      <c r="H212" s="6">
        <v>40926</v>
      </c>
      <c r="I212" s="6">
        <v>39732</v>
      </c>
      <c r="K212" t="s">
        <v>1660</v>
      </c>
      <c r="L212" s="109">
        <f t="shared" si="43"/>
        <v>28769</v>
      </c>
      <c r="M212" s="109">
        <f t="shared" si="41"/>
        <v>27675</v>
      </c>
      <c r="N212" s="109">
        <f t="shared" si="41"/>
        <v>26771</v>
      </c>
      <c r="O212" s="109">
        <f t="shared" si="41"/>
        <v>26220</v>
      </c>
      <c r="P212" s="109">
        <f t="shared" si="41"/>
        <v>25631</v>
      </c>
      <c r="Q212" s="109">
        <f t="shared" si="41"/>
        <v>25882</v>
      </c>
      <c r="R212" s="109">
        <f t="shared" si="41"/>
        <v>30940</v>
      </c>
      <c r="S212" s="109">
        <f t="shared" si="41"/>
        <v>29746</v>
      </c>
      <c r="U212" s="62" t="s">
        <v>1660</v>
      </c>
      <c r="V212" s="108">
        <f t="shared" si="42"/>
        <v>97.536361273407394</v>
      </c>
      <c r="W212" s="108">
        <f t="shared" si="42"/>
        <v>93.827341869427144</v>
      </c>
      <c r="X212" s="108">
        <f t="shared" si="42"/>
        <v>90.762484884785337</v>
      </c>
      <c r="Y212" s="108">
        <f t="shared" si="42"/>
        <v>88.894413868703865</v>
      </c>
      <c r="Z212" s="108">
        <f t="shared" si="42"/>
        <v>86.897510368754723</v>
      </c>
      <c r="AA212" s="108">
        <f t="shared" si="42"/>
        <v>87.748482827986024</v>
      </c>
      <c r="AB212" s="108">
        <f t="shared" si="42"/>
        <v>104.8967644964797</v>
      </c>
      <c r="AC212" s="108">
        <f t="shared" si="42"/>
        <v>100.84871224021607</v>
      </c>
    </row>
    <row r="213" spans="1:29" x14ac:dyDescent="0.25">
      <c r="A213" t="s">
        <v>1661</v>
      </c>
      <c r="B213" s="6">
        <v>36749</v>
      </c>
      <c r="C213" s="6">
        <v>35744</v>
      </c>
      <c r="D213" s="6">
        <v>36232</v>
      </c>
      <c r="E213" s="6">
        <v>32698</v>
      </c>
      <c r="F213" s="6">
        <v>36933</v>
      </c>
      <c r="G213" s="6">
        <v>34709</v>
      </c>
      <c r="H213" s="6">
        <v>41400</v>
      </c>
      <c r="I213" s="6">
        <v>41895</v>
      </c>
      <c r="K213" t="s">
        <v>1661</v>
      </c>
      <c r="L213" s="109">
        <f t="shared" si="43"/>
        <v>26763</v>
      </c>
      <c r="M213" s="109">
        <f t="shared" si="41"/>
        <v>25758</v>
      </c>
      <c r="N213" s="109">
        <f t="shared" si="41"/>
        <v>26246</v>
      </c>
      <c r="O213" s="109">
        <f t="shared" si="41"/>
        <v>22712</v>
      </c>
      <c r="P213" s="109">
        <f t="shared" si="41"/>
        <v>26947</v>
      </c>
      <c r="Q213" s="109">
        <f t="shared" si="41"/>
        <v>24723</v>
      </c>
      <c r="R213" s="109">
        <f t="shared" si="41"/>
        <v>31414</v>
      </c>
      <c r="S213" s="109">
        <f t="shared" si="41"/>
        <v>31909</v>
      </c>
      <c r="U213" s="62" t="s">
        <v>1661</v>
      </c>
      <c r="V213" s="108">
        <f t="shared" si="42"/>
        <v>90.735362256602656</v>
      </c>
      <c r="W213" s="108">
        <f t="shared" si="42"/>
        <v>87.328082091154627</v>
      </c>
      <c r="X213" s="108">
        <f t="shared" si="42"/>
        <v>88.982562410297547</v>
      </c>
      <c r="Y213" s="108">
        <f t="shared" si="42"/>
        <v>77.001141410602685</v>
      </c>
      <c r="Z213" s="108">
        <f t="shared" si="42"/>
        <v>91.359182704804084</v>
      </c>
      <c r="AA213" s="108">
        <f t="shared" si="42"/>
        <v>83.819092070021583</v>
      </c>
      <c r="AB213" s="108">
        <f t="shared" si="42"/>
        <v>106.50378021630296</v>
      </c>
      <c r="AC213" s="108">
        <f t="shared" si="42"/>
        <v>108.18199283510572</v>
      </c>
    </row>
    <row r="214" spans="1:29" x14ac:dyDescent="0.25">
      <c r="A214" t="s">
        <v>1662</v>
      </c>
      <c r="B214" s="6">
        <v>38123</v>
      </c>
      <c r="C214" s="6">
        <v>37227</v>
      </c>
      <c r="D214" s="6">
        <v>37144</v>
      </c>
      <c r="E214" s="6">
        <v>34752</v>
      </c>
      <c r="F214" s="6">
        <v>33393</v>
      </c>
      <c r="G214" s="6">
        <v>36022</v>
      </c>
      <c r="H214" s="6">
        <v>37662</v>
      </c>
      <c r="I214" s="6">
        <v>38180</v>
      </c>
      <c r="K214" t="s">
        <v>1662</v>
      </c>
      <c r="L214" s="109">
        <f t="shared" si="43"/>
        <v>28137</v>
      </c>
      <c r="M214" s="109">
        <f t="shared" si="41"/>
        <v>27241</v>
      </c>
      <c r="N214" s="109">
        <f t="shared" si="41"/>
        <v>27158</v>
      </c>
      <c r="O214" s="109">
        <f t="shared" si="41"/>
        <v>24766</v>
      </c>
      <c r="P214" s="109">
        <f t="shared" si="41"/>
        <v>23407</v>
      </c>
      <c r="Q214" s="109">
        <f t="shared" si="41"/>
        <v>26036</v>
      </c>
      <c r="R214" s="109">
        <f t="shared" si="41"/>
        <v>27676</v>
      </c>
      <c r="S214" s="109">
        <f t="shared" si="41"/>
        <v>28194</v>
      </c>
      <c r="U214" s="62" t="s">
        <v>1662</v>
      </c>
      <c r="V214" s="108">
        <f t="shared" si="42"/>
        <v>95.393673646976382</v>
      </c>
      <c r="W214" s="108">
        <f t="shared" si="42"/>
        <v>92.355939290517256</v>
      </c>
      <c r="X214" s="108">
        <f t="shared" si="42"/>
        <v>92.074542023122035</v>
      </c>
      <c r="Y214" s="108">
        <f t="shared" si="42"/>
        <v>83.96487619650344</v>
      </c>
      <c r="Z214" s="108">
        <f t="shared" si="42"/>
        <v>79.357419733972222</v>
      </c>
      <c r="AA214" s="108">
        <f t="shared" si="42"/>
        <v>88.270593420502436</v>
      </c>
      <c r="AB214" s="108">
        <f t="shared" si="42"/>
        <v>93.83073219794997</v>
      </c>
      <c r="AC214" s="108">
        <f t="shared" si="42"/>
        <v>95.58692237277792</v>
      </c>
    </row>
    <row r="215" spans="1:29" x14ac:dyDescent="0.25">
      <c r="A215" t="s">
        <v>1663</v>
      </c>
      <c r="B215" s="6">
        <v>11647</v>
      </c>
      <c r="C215" s="6">
        <v>38506</v>
      </c>
      <c r="D215" s="6">
        <v>35015</v>
      </c>
      <c r="E215" s="6">
        <v>33996</v>
      </c>
      <c r="F215" s="6">
        <v>37470</v>
      </c>
      <c r="G215" s="6">
        <v>33280</v>
      </c>
      <c r="H215" s="6">
        <v>38655</v>
      </c>
      <c r="I215" s="6">
        <v>35153</v>
      </c>
      <c r="K215" t="s">
        <v>1663</v>
      </c>
      <c r="L215" s="109">
        <f t="shared" si="43"/>
        <v>1661</v>
      </c>
      <c r="M215" s="109">
        <f t="shared" si="41"/>
        <v>28520</v>
      </c>
      <c r="N215" s="109">
        <f t="shared" si="41"/>
        <v>25029</v>
      </c>
      <c r="O215" s="109">
        <f t="shared" si="41"/>
        <v>24010</v>
      </c>
      <c r="P215" s="109">
        <f t="shared" si="41"/>
        <v>27484</v>
      </c>
      <c r="Q215" s="109">
        <f t="shared" si="41"/>
        <v>23294</v>
      </c>
      <c r="R215" s="109">
        <f t="shared" si="41"/>
        <v>28669</v>
      </c>
      <c r="S215" s="109">
        <f t="shared" si="41"/>
        <v>25167</v>
      </c>
      <c r="U215" s="62" t="s">
        <v>1663</v>
      </c>
      <c r="V215" s="108">
        <f t="shared" si="42"/>
        <v>5.631335676427045</v>
      </c>
      <c r="W215" s="108">
        <f t="shared" si="42"/>
        <v>96.69216947122176</v>
      </c>
      <c r="X215" s="108">
        <f t="shared" si="42"/>
        <v>84.856532598008741</v>
      </c>
      <c r="Y215" s="108">
        <f t="shared" si="42"/>
        <v>81.401787833241031</v>
      </c>
      <c r="Z215" s="108">
        <f t="shared" si="42"/>
        <v>93.179789121565875</v>
      </c>
      <c r="AA215" s="108">
        <f t="shared" si="42"/>
        <v>78.974312610891999</v>
      </c>
      <c r="AB215" s="108">
        <f t="shared" si="42"/>
        <v>97.197328421124013</v>
      </c>
      <c r="AC215" s="108">
        <f t="shared" si="42"/>
        <v>85.324397934159819</v>
      </c>
    </row>
    <row r="216" spans="1:29" x14ac:dyDescent="0.25">
      <c r="A216" t="s">
        <v>1664</v>
      </c>
      <c r="B216" s="6">
        <v>9904</v>
      </c>
      <c r="C216" s="6">
        <v>9985</v>
      </c>
      <c r="D216" s="6">
        <v>10069</v>
      </c>
      <c r="E216" s="109">
        <f>AVERAGE(B216:D216)</f>
        <v>9986</v>
      </c>
      <c r="F216" s="6"/>
      <c r="G216" s="6"/>
      <c r="H216" s="6"/>
      <c r="I216" s="6"/>
      <c r="L216" s="6"/>
      <c r="M216" s="6"/>
      <c r="N216" s="6"/>
      <c r="O216" s="109">
        <f>AVERAGE(L210:L212)</f>
        <v>29495.666666666668</v>
      </c>
      <c r="P216" s="6"/>
      <c r="Q216" s="6"/>
      <c r="R216" s="6"/>
      <c r="S216" s="6"/>
    </row>
    <row r="217" spans="1:29" x14ac:dyDescent="0.25">
      <c r="A217" t="s">
        <v>1665</v>
      </c>
    </row>
    <row r="219" spans="1:29" x14ac:dyDescent="0.25">
      <c r="A219" s="37" t="s">
        <v>1797</v>
      </c>
      <c r="K219" t="s">
        <v>1775</v>
      </c>
    </row>
    <row r="220" spans="1:29" x14ac:dyDescent="0.25">
      <c r="B220" s="6">
        <v>1</v>
      </c>
      <c r="C220" s="6">
        <v>2</v>
      </c>
      <c r="D220" s="6">
        <v>3</v>
      </c>
      <c r="E220" s="6">
        <v>4</v>
      </c>
      <c r="F220" s="6">
        <v>5</v>
      </c>
      <c r="G220" s="6">
        <v>6</v>
      </c>
      <c r="H220" s="6">
        <v>7</v>
      </c>
      <c r="I220" s="6">
        <v>8</v>
      </c>
      <c r="L220" s="6">
        <v>1</v>
      </c>
      <c r="M220" s="6">
        <v>2</v>
      </c>
      <c r="N220" s="6">
        <v>3</v>
      </c>
      <c r="O220" s="6">
        <v>4</v>
      </c>
      <c r="P220" s="6">
        <v>5</v>
      </c>
      <c r="Q220" s="6">
        <v>6</v>
      </c>
      <c r="R220" s="6">
        <v>7</v>
      </c>
      <c r="S220" s="6">
        <v>8</v>
      </c>
    </row>
    <row r="221" spans="1:29" x14ac:dyDescent="0.25">
      <c r="A221" t="s">
        <v>1658</v>
      </c>
      <c r="B221" s="108">
        <f t="shared" ref="B221:I226" si="44">AVERAGE(V210,V198,V186)</f>
        <v>107.48220929701036</v>
      </c>
      <c r="C221" s="108">
        <f t="shared" si="44"/>
        <v>100.66201626581744</v>
      </c>
      <c r="D221" s="108">
        <f t="shared" si="44"/>
        <v>94.992839672512687</v>
      </c>
      <c r="E221" s="108">
        <f t="shared" si="44"/>
        <v>99.933441005959935</v>
      </c>
      <c r="F221" s="108">
        <f t="shared" si="44"/>
        <v>94.414781643575452</v>
      </c>
      <c r="G221" s="108">
        <f t="shared" si="44"/>
        <v>103.06140668234816</v>
      </c>
      <c r="H221" s="108">
        <f t="shared" si="44"/>
        <v>103.0529611433344</v>
      </c>
      <c r="I221" s="108">
        <f t="shared" si="44"/>
        <v>112.94293151715483</v>
      </c>
      <c r="K221" t="s">
        <v>1658</v>
      </c>
      <c r="L221" s="107">
        <f t="shared" ref="L221:S226" si="45">STDEV(V210,V198,V186)/SQRT(3)</f>
        <v>2.2805445545255409</v>
      </c>
      <c r="M221" s="107">
        <f t="shared" si="45"/>
        <v>6.2552762678524569</v>
      </c>
      <c r="N221" s="107">
        <f t="shared" si="45"/>
        <v>3.2669776175570111</v>
      </c>
      <c r="O221" s="107">
        <f t="shared" si="45"/>
        <v>1.8573746738889862</v>
      </c>
      <c r="P221" s="107">
        <f t="shared" si="45"/>
        <v>4.287691909844745</v>
      </c>
      <c r="Q221" s="107">
        <f t="shared" si="45"/>
        <v>2.2119671077194765</v>
      </c>
      <c r="R221" s="107">
        <f t="shared" si="45"/>
        <v>6.8963697272908764</v>
      </c>
      <c r="S221" s="107">
        <f t="shared" si="45"/>
        <v>5.0110664948678103</v>
      </c>
    </row>
    <row r="222" spans="1:29" x14ac:dyDescent="0.25">
      <c r="A222" t="s">
        <v>1659</v>
      </c>
      <c r="B222" s="108">
        <f t="shared" si="44"/>
        <v>97.120378668863069</v>
      </c>
      <c r="C222" s="108">
        <f t="shared" si="44"/>
        <v>94.573126032587552</v>
      </c>
      <c r="D222" s="108">
        <f t="shared" si="44"/>
        <v>88.694396332702766</v>
      </c>
      <c r="E222" s="108">
        <f t="shared" si="44"/>
        <v>91.000172032910356</v>
      </c>
      <c r="F222" s="108">
        <f t="shared" si="44"/>
        <v>91.565472855369265</v>
      </c>
      <c r="G222" s="108">
        <f t="shared" si="44"/>
        <v>98.792827206206297</v>
      </c>
      <c r="H222" s="108">
        <f t="shared" si="44"/>
        <v>99.789905099930749</v>
      </c>
      <c r="I222" s="108">
        <f t="shared" si="44"/>
        <v>103.41621793711737</v>
      </c>
      <c r="K222" t="s">
        <v>1659</v>
      </c>
      <c r="L222" s="107">
        <f t="shared" si="45"/>
        <v>1.2095687724025885</v>
      </c>
      <c r="M222" s="107">
        <f t="shared" si="45"/>
        <v>7.1646113101949718</v>
      </c>
      <c r="N222" s="107">
        <f t="shared" si="45"/>
        <v>2.6956942013977581</v>
      </c>
      <c r="O222" s="107">
        <f t="shared" si="45"/>
        <v>1.7735844044497122</v>
      </c>
      <c r="P222" s="107">
        <f t="shared" si="45"/>
        <v>6.41164877908645</v>
      </c>
      <c r="Q222" s="107">
        <f t="shared" si="45"/>
        <v>3.7038295780069066</v>
      </c>
      <c r="R222" s="107">
        <f t="shared" si="45"/>
        <v>2.182531720396927</v>
      </c>
      <c r="S222" s="107">
        <f t="shared" si="45"/>
        <v>3.9725736856092784</v>
      </c>
    </row>
    <row r="223" spans="1:29" x14ac:dyDescent="0.25">
      <c r="A223" t="s">
        <v>1660</v>
      </c>
      <c r="B223" s="108">
        <f t="shared" si="44"/>
        <v>95.397412034126546</v>
      </c>
      <c r="C223" s="108">
        <f t="shared" si="44"/>
        <v>93.417558241432587</v>
      </c>
      <c r="D223" s="108">
        <f t="shared" si="44"/>
        <v>92.218485810704507</v>
      </c>
      <c r="E223" s="108">
        <f t="shared" si="44"/>
        <v>89.282802526980177</v>
      </c>
      <c r="F223" s="108">
        <f t="shared" si="44"/>
        <v>93.43858179081424</v>
      </c>
      <c r="G223" s="108">
        <f t="shared" si="44"/>
        <v>96.344367911786435</v>
      </c>
      <c r="H223" s="108">
        <f t="shared" si="44"/>
        <v>100.87937391762449</v>
      </c>
      <c r="I223" s="108">
        <f t="shared" si="44"/>
        <v>100.75707930132808</v>
      </c>
      <c r="K223" t="s">
        <v>1660</v>
      </c>
      <c r="L223" s="107">
        <f t="shared" si="45"/>
        <v>1.0948629398080554</v>
      </c>
      <c r="M223" s="107">
        <f t="shared" si="45"/>
        <v>4.3149685110544942</v>
      </c>
      <c r="N223" s="107">
        <f t="shared" si="45"/>
        <v>0.80190421663682154</v>
      </c>
      <c r="O223" s="107">
        <f t="shared" si="45"/>
        <v>2.1915712666720268</v>
      </c>
      <c r="P223" s="107">
        <f t="shared" si="45"/>
        <v>6.4328688878212459</v>
      </c>
      <c r="Q223" s="107">
        <f t="shared" si="45"/>
        <v>4.4879582216910512</v>
      </c>
      <c r="R223" s="107">
        <f t="shared" si="45"/>
        <v>2.0865765249288946</v>
      </c>
      <c r="S223" s="107">
        <f t="shared" si="45"/>
        <v>6.0188654854845787</v>
      </c>
    </row>
    <row r="224" spans="1:29" x14ac:dyDescent="0.25">
      <c r="A224" t="s">
        <v>1661</v>
      </c>
      <c r="B224" s="108">
        <f t="shared" si="44"/>
        <v>95.361315767026056</v>
      </c>
      <c r="C224" s="108">
        <f t="shared" si="44"/>
        <v>94.937727410850812</v>
      </c>
      <c r="D224" s="108">
        <f t="shared" si="44"/>
        <v>93.038430454456815</v>
      </c>
      <c r="E224" s="108">
        <f t="shared" si="44"/>
        <v>88.823348806348307</v>
      </c>
      <c r="F224" s="108">
        <f t="shared" si="44"/>
        <v>90.838427053256126</v>
      </c>
      <c r="G224" s="108">
        <f t="shared" si="44"/>
        <v>92.612707799598795</v>
      </c>
      <c r="H224" s="108">
        <f t="shared" si="44"/>
        <v>96.660700722746967</v>
      </c>
      <c r="I224" s="108">
        <f t="shared" si="44"/>
        <v>103.81557638078614</v>
      </c>
      <c r="K224" t="s">
        <v>1661</v>
      </c>
      <c r="L224" s="107">
        <f t="shared" si="45"/>
        <v>2.8241144996184304</v>
      </c>
      <c r="M224" s="107">
        <f t="shared" si="45"/>
        <v>3.8273165991401759</v>
      </c>
      <c r="N224" s="107">
        <f t="shared" si="45"/>
        <v>2.2871893786576991</v>
      </c>
      <c r="O224" s="107">
        <f t="shared" si="45"/>
        <v>6.5389037762042079</v>
      </c>
      <c r="P224" s="107">
        <f t="shared" si="45"/>
        <v>2.6800062600677079</v>
      </c>
      <c r="Q224" s="107">
        <f t="shared" si="45"/>
        <v>5.5768575738015009</v>
      </c>
      <c r="R224" s="107">
        <f t="shared" si="45"/>
        <v>8.8118145830365329</v>
      </c>
      <c r="S224" s="107">
        <f t="shared" si="45"/>
        <v>5.8861763624449575</v>
      </c>
    </row>
    <row r="225" spans="1:19" x14ac:dyDescent="0.25">
      <c r="A225" t="s">
        <v>1662</v>
      </c>
      <c r="B225" s="108">
        <f t="shared" si="44"/>
        <v>93.65936541026268</v>
      </c>
      <c r="C225" s="108">
        <f t="shared" si="44"/>
        <v>100.0242097791769</v>
      </c>
      <c r="D225" s="108">
        <f t="shared" si="44"/>
        <v>92.253433022404408</v>
      </c>
      <c r="E225" s="108">
        <f t="shared" si="44"/>
        <v>93.625762814735495</v>
      </c>
      <c r="F225" s="108">
        <f t="shared" si="44"/>
        <v>87.244112961574899</v>
      </c>
      <c r="G225" s="108">
        <f t="shared" si="44"/>
        <v>94.163106661065697</v>
      </c>
      <c r="H225" s="108">
        <f t="shared" si="44"/>
        <v>95.009508228062316</v>
      </c>
      <c r="I225" s="108">
        <f t="shared" si="44"/>
        <v>100.86279346654072</v>
      </c>
      <c r="K225" t="s">
        <v>1662</v>
      </c>
      <c r="L225" s="107">
        <f t="shared" si="45"/>
        <v>1.4579813401658412</v>
      </c>
      <c r="M225" s="107">
        <f t="shared" si="45"/>
        <v>3.8490494450554631</v>
      </c>
      <c r="N225" s="107">
        <f t="shared" si="45"/>
        <v>2.5755570490799617</v>
      </c>
      <c r="O225" s="107">
        <f t="shared" si="45"/>
        <v>5.6351867759052006</v>
      </c>
      <c r="P225" s="107">
        <f t="shared" si="45"/>
        <v>4.6514306119130842</v>
      </c>
      <c r="Q225" s="107">
        <f t="shared" si="45"/>
        <v>4.0398168468486961</v>
      </c>
      <c r="R225" s="107">
        <f t="shared" si="45"/>
        <v>4.2283919384303612</v>
      </c>
      <c r="S225" s="107">
        <f t="shared" si="45"/>
        <v>5.886857990448406</v>
      </c>
    </row>
    <row r="226" spans="1:19" x14ac:dyDescent="0.25">
      <c r="A226" t="s">
        <v>1663</v>
      </c>
      <c r="B226" s="108">
        <f t="shared" si="44"/>
        <v>5.1951853463207236</v>
      </c>
      <c r="C226" s="108">
        <f t="shared" si="44"/>
        <v>99.829570118569379</v>
      </c>
      <c r="D226" s="108">
        <f t="shared" si="44"/>
        <v>92.081908548127601</v>
      </c>
      <c r="E226" s="108">
        <f t="shared" si="44"/>
        <v>89.548490196643471</v>
      </c>
      <c r="F226" s="108">
        <f t="shared" si="44"/>
        <v>91.366351154294591</v>
      </c>
      <c r="G226" s="108">
        <f t="shared" si="44"/>
        <v>91.665464087733938</v>
      </c>
      <c r="H226" s="108">
        <f t="shared" si="44"/>
        <v>101.5690553919008</v>
      </c>
      <c r="I226" s="108">
        <f t="shared" si="44"/>
        <v>96.276970479748456</v>
      </c>
      <c r="K226" t="s">
        <v>1663</v>
      </c>
      <c r="L226" s="107">
        <f t="shared" si="45"/>
        <v>0.24223701577748441</v>
      </c>
      <c r="M226" s="107">
        <f t="shared" si="45"/>
        <v>6.2050715264455931</v>
      </c>
      <c r="N226" s="107">
        <f t="shared" si="45"/>
        <v>3.6445919373074114</v>
      </c>
      <c r="O226" s="107">
        <f t="shared" si="45"/>
        <v>4.0817132457373111</v>
      </c>
      <c r="P226" s="107">
        <f t="shared" si="45"/>
        <v>2.1575886000202993</v>
      </c>
      <c r="Q226" s="107">
        <f t="shared" si="45"/>
        <v>6.3918456361903644</v>
      </c>
      <c r="R226" s="107">
        <f t="shared" si="45"/>
        <v>3.1960629993261329</v>
      </c>
      <c r="S226" s="107">
        <f t="shared" si="45"/>
        <v>6.8549208050603871</v>
      </c>
    </row>
  </sheetData>
  <mergeCells count="20"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  <mergeCell ref="C177:I177"/>
    <mergeCell ref="B178:D178"/>
    <mergeCell ref="B118:D118"/>
    <mergeCell ref="C172:I172"/>
    <mergeCell ref="C173:I173"/>
    <mergeCell ref="C174:I174"/>
    <mergeCell ref="C175:I175"/>
    <mergeCell ref="C176:I176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X226"/>
  <sheetViews>
    <sheetView topLeftCell="A82" workbookViewId="0">
      <selection activeCell="A106" sqref="A106:B108"/>
    </sheetView>
  </sheetViews>
  <sheetFormatPr defaultRowHeight="15" x14ac:dyDescent="0.25"/>
  <cols>
    <col min="1" max="1" width="10.85546875" customWidth="1"/>
    <col min="2" max="2" width="10.5703125" bestFit="1" customWidth="1"/>
    <col min="3" max="3" width="9.5703125" bestFit="1" customWidth="1"/>
    <col min="4" max="9" width="9.42578125" bestFit="1" customWidth="1"/>
    <col min="10" max="10" width="11.28515625" customWidth="1"/>
    <col min="11" max="11" width="9.28515625" bestFit="1" customWidth="1"/>
    <col min="12" max="19" width="9.140625" customWidth="1"/>
    <col min="20" max="25" width="9.28515625" bestFit="1" customWidth="1"/>
    <col min="26" max="26" width="9.5703125" bestFit="1" customWidth="1"/>
    <col min="27" max="33" width="9.28515625" bestFit="1" customWidth="1"/>
    <col min="34" max="34" width="9.5703125" bestFit="1" customWidth="1"/>
    <col min="35" max="35" width="9.28515625" bestFit="1" customWidth="1"/>
    <col min="36" max="37" width="9.5703125" bestFit="1" customWidth="1"/>
    <col min="38" max="40" width="9.28515625" bestFit="1" customWidth="1"/>
    <col min="41" max="41" width="9.5703125" bestFit="1" customWidth="1"/>
    <col min="42" max="49" width="9.28515625" bestFit="1" customWidth="1"/>
  </cols>
  <sheetData>
    <row r="1" spans="1:11" x14ac:dyDescent="0.25">
      <c r="A1" s="7" t="s">
        <v>1677</v>
      </c>
      <c r="C1" t="s">
        <v>2581</v>
      </c>
      <c r="K1" s="7" t="s">
        <v>1679</v>
      </c>
    </row>
    <row r="2" spans="1:11" x14ac:dyDescent="0.25">
      <c r="A2" s="7" t="s">
        <v>1680</v>
      </c>
      <c r="I2" s="102" t="s">
        <v>1678</v>
      </c>
      <c r="J2" t="s">
        <v>2582</v>
      </c>
      <c r="K2" t="s">
        <v>2599</v>
      </c>
    </row>
    <row r="3" spans="1:11" x14ac:dyDescent="0.25">
      <c r="A3" s="53" t="s">
        <v>1681</v>
      </c>
      <c r="B3" s="17">
        <v>42565</v>
      </c>
      <c r="J3" t="s">
        <v>2583</v>
      </c>
      <c r="K3" t="s">
        <v>2600</v>
      </c>
    </row>
    <row r="4" spans="1:11" x14ac:dyDescent="0.25">
      <c r="A4" s="7" t="s">
        <v>1682</v>
      </c>
      <c r="B4" s="17">
        <v>42550</v>
      </c>
      <c r="J4" t="s">
        <v>2584</v>
      </c>
      <c r="K4" t="s">
        <v>2600</v>
      </c>
    </row>
    <row r="5" spans="1:11" x14ac:dyDescent="0.25">
      <c r="I5" s="102" t="s">
        <v>1683</v>
      </c>
      <c r="J5" t="s">
        <v>2585</v>
      </c>
    </row>
    <row r="9" spans="1:11" x14ac:dyDescent="0.25">
      <c r="A9" s="7" t="s">
        <v>1685</v>
      </c>
    </row>
    <row r="10" spans="1:11" x14ac:dyDescent="0.25">
      <c r="B10" s="6">
        <v>1</v>
      </c>
      <c r="C10" s="6">
        <v>2</v>
      </c>
      <c r="D10" s="6">
        <v>3</v>
      </c>
      <c r="E10" s="6">
        <v>4</v>
      </c>
      <c r="F10" s="6">
        <v>5</v>
      </c>
      <c r="G10" s="6">
        <v>6</v>
      </c>
      <c r="H10" s="6">
        <v>7</v>
      </c>
      <c r="I10" s="6">
        <v>8</v>
      </c>
    </row>
    <row r="11" spans="1:11" x14ac:dyDescent="0.25">
      <c r="A11" t="s">
        <v>1950</v>
      </c>
      <c r="C11" s="6">
        <v>40</v>
      </c>
      <c r="D11" s="6">
        <v>10</v>
      </c>
      <c r="E11" s="6">
        <v>3</v>
      </c>
      <c r="F11" s="6">
        <v>1</v>
      </c>
      <c r="G11" s="6">
        <v>0.3</v>
      </c>
      <c r="H11" s="6">
        <v>0.1</v>
      </c>
      <c r="I11" s="6">
        <v>0.03</v>
      </c>
    </row>
    <row r="12" spans="1:11" x14ac:dyDescent="0.25">
      <c r="A12" s="6" t="s">
        <v>1658</v>
      </c>
      <c r="B12" s="187" t="s">
        <v>1644</v>
      </c>
      <c r="C12" s="226" t="str">
        <f>D23</f>
        <v>TX015578</v>
      </c>
      <c r="D12" s="226" t="s">
        <v>972</v>
      </c>
      <c r="E12" s="226" t="s">
        <v>972</v>
      </c>
      <c r="F12" s="226" t="s">
        <v>972</v>
      </c>
      <c r="G12" s="226" t="s">
        <v>972</v>
      </c>
      <c r="H12" s="226" t="s">
        <v>972</v>
      </c>
      <c r="I12" s="226" t="s">
        <v>972</v>
      </c>
    </row>
    <row r="13" spans="1:11" x14ac:dyDescent="0.25">
      <c r="A13" s="6" t="s">
        <v>1659</v>
      </c>
      <c r="B13" s="187" t="s">
        <v>1644</v>
      </c>
      <c r="C13" s="226" t="str">
        <f t="shared" ref="C13:C17" si="0">D24</f>
        <v>TX000972</v>
      </c>
      <c r="D13" s="226" t="s">
        <v>972</v>
      </c>
      <c r="E13" s="226" t="s">
        <v>972</v>
      </c>
      <c r="F13" s="226" t="s">
        <v>972</v>
      </c>
      <c r="G13" s="226" t="s">
        <v>972</v>
      </c>
      <c r="H13" s="226" t="s">
        <v>972</v>
      </c>
      <c r="I13" s="226" t="s">
        <v>972</v>
      </c>
    </row>
    <row r="14" spans="1:11" x14ac:dyDescent="0.25">
      <c r="A14" s="6" t="s">
        <v>1660</v>
      </c>
      <c r="B14" s="187" t="s">
        <v>1644</v>
      </c>
      <c r="C14" s="226" t="str">
        <f t="shared" si="0"/>
        <v>TX012340</v>
      </c>
      <c r="D14" s="226" t="s">
        <v>972</v>
      </c>
      <c r="E14" s="226" t="s">
        <v>972</v>
      </c>
      <c r="F14" s="226" t="s">
        <v>972</v>
      </c>
      <c r="G14" s="226" t="s">
        <v>972</v>
      </c>
      <c r="H14" s="226" t="s">
        <v>972</v>
      </c>
      <c r="I14" s="226" t="s">
        <v>972</v>
      </c>
    </row>
    <row r="15" spans="1:11" x14ac:dyDescent="0.25">
      <c r="A15" s="6" t="s">
        <v>1661</v>
      </c>
      <c r="B15" s="187" t="s">
        <v>1686</v>
      </c>
      <c r="C15" s="226" t="str">
        <f t="shared" si="0"/>
        <v>TX009070</v>
      </c>
      <c r="D15" s="226" t="s">
        <v>972</v>
      </c>
      <c r="E15" s="226" t="s">
        <v>972</v>
      </c>
      <c r="F15" s="226" t="s">
        <v>972</v>
      </c>
      <c r="G15" s="226" t="s">
        <v>972</v>
      </c>
      <c r="H15" s="226" t="s">
        <v>972</v>
      </c>
      <c r="I15" s="226" t="s">
        <v>972</v>
      </c>
    </row>
    <row r="16" spans="1:11" x14ac:dyDescent="0.25">
      <c r="A16" s="6" t="s">
        <v>1662</v>
      </c>
      <c r="B16" s="187" t="s">
        <v>1686</v>
      </c>
      <c r="C16" s="226" t="str">
        <f t="shared" si="0"/>
        <v>TX000815</v>
      </c>
      <c r="D16" s="226" t="s">
        <v>972</v>
      </c>
      <c r="E16" s="226" t="s">
        <v>972</v>
      </c>
      <c r="F16" s="226" t="s">
        <v>972</v>
      </c>
      <c r="G16" s="226" t="s">
        <v>972</v>
      </c>
      <c r="H16" s="226" t="s">
        <v>972</v>
      </c>
      <c r="I16" s="226" t="s">
        <v>972</v>
      </c>
    </row>
    <row r="17" spans="1:10" x14ac:dyDescent="0.25">
      <c r="A17" s="6" t="s">
        <v>1663</v>
      </c>
      <c r="B17" s="187" t="s">
        <v>1687</v>
      </c>
      <c r="C17" s="226" t="str">
        <f t="shared" si="0"/>
        <v>TX004572</v>
      </c>
      <c r="D17" s="226" t="s">
        <v>972</v>
      </c>
      <c r="E17" s="226" t="s">
        <v>972</v>
      </c>
      <c r="F17" s="226" t="s">
        <v>972</v>
      </c>
      <c r="G17" s="226" t="s">
        <v>972</v>
      </c>
      <c r="H17" s="226" t="s">
        <v>972</v>
      </c>
      <c r="I17" s="226" t="s">
        <v>972</v>
      </c>
    </row>
    <row r="22" spans="1:10" ht="45" x14ac:dyDescent="0.25">
      <c r="A22" s="21" t="s">
        <v>1653</v>
      </c>
      <c r="B22" s="21" t="s">
        <v>1654</v>
      </c>
      <c r="C22" s="21" t="s">
        <v>1655</v>
      </c>
      <c r="D22" s="21" t="s">
        <v>1656</v>
      </c>
      <c r="E22" s="22" t="s">
        <v>1657</v>
      </c>
      <c r="F22" s="21" t="s">
        <v>1645</v>
      </c>
      <c r="G22" s="21" t="s">
        <v>1646</v>
      </c>
      <c r="I22" s="47" t="s">
        <v>1811</v>
      </c>
      <c r="J22" s="47" t="s">
        <v>1824</v>
      </c>
    </row>
    <row r="23" spans="1:10" x14ac:dyDescent="0.25">
      <c r="A23" s="117" t="s">
        <v>869</v>
      </c>
      <c r="B23" s="117" t="s">
        <v>189</v>
      </c>
      <c r="C23" s="117">
        <v>20</v>
      </c>
      <c r="D23" s="117" t="s">
        <v>1020</v>
      </c>
      <c r="E23" s="117">
        <v>20515</v>
      </c>
      <c r="F23" s="198" t="s">
        <v>2490</v>
      </c>
      <c r="G23" s="121" t="s">
        <v>1022</v>
      </c>
      <c r="H23" s="119"/>
      <c r="I23" s="117">
        <v>73.099999999999994</v>
      </c>
      <c r="J23" s="120">
        <f t="shared" ref="J23:J28" si="1">I23*C23/1000*20</f>
        <v>29.24</v>
      </c>
    </row>
    <row r="24" spans="1:10" x14ac:dyDescent="0.25">
      <c r="A24" s="117" t="s">
        <v>869</v>
      </c>
      <c r="B24" s="117" t="s">
        <v>194</v>
      </c>
      <c r="C24" s="117">
        <v>20</v>
      </c>
      <c r="D24" s="117" t="s">
        <v>1024</v>
      </c>
      <c r="E24" s="117">
        <v>24170</v>
      </c>
      <c r="F24" s="198" t="s">
        <v>2491</v>
      </c>
      <c r="G24" s="121" t="s">
        <v>1026</v>
      </c>
      <c r="H24" s="119"/>
      <c r="I24" s="117">
        <v>149.66</v>
      </c>
      <c r="J24" s="120">
        <f t="shared" si="1"/>
        <v>59.863999999999997</v>
      </c>
    </row>
    <row r="25" spans="1:10" x14ac:dyDescent="0.25">
      <c r="A25" s="117" t="s">
        <v>869</v>
      </c>
      <c r="B25" s="117" t="s">
        <v>199</v>
      </c>
      <c r="C25" s="117">
        <v>10</v>
      </c>
      <c r="D25" s="117" t="s">
        <v>1028</v>
      </c>
      <c r="E25" s="117">
        <v>40362</v>
      </c>
      <c r="F25" s="198" t="s">
        <v>2492</v>
      </c>
      <c r="G25" s="121" t="s">
        <v>1030</v>
      </c>
      <c r="H25" s="119"/>
      <c r="I25" s="117">
        <v>327.10000000000002</v>
      </c>
      <c r="J25" s="120">
        <f t="shared" si="1"/>
        <v>65.42</v>
      </c>
    </row>
    <row r="26" spans="1:10" x14ac:dyDescent="0.25">
      <c r="A26" s="117" t="s">
        <v>869</v>
      </c>
      <c r="B26" s="117" t="s">
        <v>204</v>
      </c>
      <c r="C26" s="117">
        <v>12.5</v>
      </c>
      <c r="D26" s="117" t="s">
        <v>1032</v>
      </c>
      <c r="E26" s="117">
        <v>21244</v>
      </c>
      <c r="F26" s="198" t="s">
        <v>2493</v>
      </c>
      <c r="G26" s="121" t="s">
        <v>1034</v>
      </c>
      <c r="H26" s="119"/>
      <c r="I26" s="117">
        <v>844.9</v>
      </c>
      <c r="J26" s="120">
        <f t="shared" si="1"/>
        <v>211.22499999999999</v>
      </c>
    </row>
    <row r="27" spans="1:10" x14ac:dyDescent="0.25">
      <c r="A27" s="117" t="s">
        <v>869</v>
      </c>
      <c r="B27" s="117" t="s">
        <v>209</v>
      </c>
      <c r="C27" s="117">
        <v>20</v>
      </c>
      <c r="D27" s="117" t="s">
        <v>1036</v>
      </c>
      <c r="E27" s="117">
        <v>20370</v>
      </c>
      <c r="F27" s="198" t="s">
        <v>2494</v>
      </c>
      <c r="G27" s="121" t="s">
        <v>1038</v>
      </c>
      <c r="H27" s="119"/>
      <c r="I27" s="117">
        <v>160.19999999999999</v>
      </c>
      <c r="J27" s="120">
        <f t="shared" si="1"/>
        <v>64.08</v>
      </c>
    </row>
    <row r="28" spans="1:10" x14ac:dyDescent="0.25">
      <c r="A28" s="117" t="s">
        <v>869</v>
      </c>
      <c r="B28" s="117" t="s">
        <v>214</v>
      </c>
      <c r="C28" s="117">
        <v>15.1</v>
      </c>
      <c r="D28" s="117" t="s">
        <v>1040</v>
      </c>
      <c r="E28" s="117">
        <v>37185</v>
      </c>
      <c r="F28" s="198" t="s">
        <v>2495</v>
      </c>
      <c r="G28" s="121" t="s">
        <v>1042</v>
      </c>
      <c r="H28" s="119"/>
      <c r="I28" s="117">
        <v>681.8</v>
      </c>
      <c r="J28" s="120">
        <f t="shared" si="1"/>
        <v>205.90359999999998</v>
      </c>
    </row>
    <row r="31" spans="1:10" x14ac:dyDescent="0.25">
      <c r="A31" s="7" t="str">
        <f>J2</f>
        <v>MW 1139-08</v>
      </c>
    </row>
    <row r="32" spans="1:10" x14ac:dyDescent="0.25">
      <c r="A32" s="37" t="s">
        <v>1706</v>
      </c>
    </row>
    <row r="33" spans="1:50" x14ac:dyDescent="0.25">
      <c r="A33" t="s">
        <v>1707</v>
      </c>
      <c r="B33" t="s">
        <v>2593</v>
      </c>
    </row>
    <row r="34" spans="1:50" x14ac:dyDescent="0.25">
      <c r="A34" t="s">
        <v>1709</v>
      </c>
      <c r="B34" s="38">
        <v>42569.530555555553</v>
      </c>
    </row>
    <row r="35" spans="1:50" x14ac:dyDescent="0.25">
      <c r="A35" t="s">
        <v>1710</v>
      </c>
      <c r="B35">
        <v>2380</v>
      </c>
      <c r="C35" t="s">
        <v>1711</v>
      </c>
    </row>
    <row r="36" spans="1:50" x14ac:dyDescent="0.25">
      <c r="A36" t="s">
        <v>1712</v>
      </c>
      <c r="B36">
        <v>5</v>
      </c>
      <c r="C36" t="s">
        <v>1713</v>
      </c>
    </row>
    <row r="37" spans="1:50" x14ac:dyDescent="0.25">
      <c r="A37" t="s">
        <v>1714</v>
      </c>
      <c r="B37" s="6" t="s">
        <v>1715</v>
      </c>
      <c r="C37" s="171" t="s">
        <v>1716</v>
      </c>
      <c r="D37" s="6" t="s">
        <v>1717</v>
      </c>
      <c r="E37" s="6" t="s">
        <v>1718</v>
      </c>
      <c r="F37" s="6" t="s">
        <v>1719</v>
      </c>
      <c r="G37" s="6" t="s">
        <v>1720</v>
      </c>
      <c r="H37" s="6" t="s">
        <v>1721</v>
      </c>
      <c r="I37" s="6" t="s">
        <v>1722</v>
      </c>
      <c r="J37" s="6" t="s">
        <v>1723</v>
      </c>
      <c r="K37" s="6" t="s">
        <v>1724</v>
      </c>
      <c r="L37" s="6" t="s">
        <v>1725</v>
      </c>
      <c r="M37" s="6" t="s">
        <v>1726</v>
      </c>
      <c r="N37" s="171" t="s">
        <v>1727</v>
      </c>
      <c r="O37" s="6" t="s">
        <v>1728</v>
      </c>
      <c r="P37" s="6" t="s">
        <v>1729</v>
      </c>
      <c r="Q37" s="6" t="s">
        <v>1730</v>
      </c>
      <c r="R37" s="6" t="s">
        <v>1731</v>
      </c>
      <c r="S37" s="6" t="s">
        <v>1732</v>
      </c>
      <c r="T37" s="6" t="s">
        <v>1733</v>
      </c>
      <c r="U37" s="6" t="s">
        <v>1734</v>
      </c>
      <c r="V37" s="6" t="s">
        <v>1735</v>
      </c>
      <c r="W37" s="6" t="s">
        <v>1736</v>
      </c>
      <c r="X37" s="6" t="s">
        <v>1737</v>
      </c>
      <c r="Y37" s="6" t="s">
        <v>1738</v>
      </c>
      <c r="Z37" s="6" t="s">
        <v>1739</v>
      </c>
      <c r="AA37" s="6" t="s">
        <v>1740</v>
      </c>
      <c r="AB37" s="6" t="s">
        <v>1741</v>
      </c>
      <c r="AC37" s="6" t="s">
        <v>1742</v>
      </c>
      <c r="AD37" s="171" t="s">
        <v>1743</v>
      </c>
      <c r="AE37" s="171" t="s">
        <v>1744</v>
      </c>
      <c r="AF37" s="171" t="s">
        <v>1745</v>
      </c>
      <c r="AG37" s="171" t="s">
        <v>1746</v>
      </c>
      <c r="AH37" s="6" t="s">
        <v>1747</v>
      </c>
      <c r="AI37" s="6" t="s">
        <v>1748</v>
      </c>
      <c r="AJ37" s="6" t="s">
        <v>1749</v>
      </c>
      <c r="AK37" s="6" t="s">
        <v>1750</v>
      </c>
      <c r="AL37" s="6" t="s">
        <v>1751</v>
      </c>
      <c r="AM37" s="6" t="s">
        <v>1752</v>
      </c>
      <c r="AN37" s="6" t="s">
        <v>1753</v>
      </c>
      <c r="AO37" s="6" t="s">
        <v>1754</v>
      </c>
      <c r="AP37" s="6" t="s">
        <v>1755</v>
      </c>
      <c r="AQ37" s="6" t="s">
        <v>1756</v>
      </c>
      <c r="AR37" s="6" t="s">
        <v>1757</v>
      </c>
      <c r="AS37" s="6" t="s">
        <v>1758</v>
      </c>
      <c r="AT37" s="171" t="s">
        <v>1759</v>
      </c>
      <c r="AU37" s="6" t="s">
        <v>1760</v>
      </c>
      <c r="AV37" s="6" t="s">
        <v>1761</v>
      </c>
      <c r="AW37" s="6" t="s">
        <v>1762</v>
      </c>
    </row>
    <row r="38" spans="1:50" x14ac:dyDescent="0.25">
      <c r="A38" t="s">
        <v>1763</v>
      </c>
      <c r="B38" s="6">
        <v>16</v>
      </c>
      <c r="C38" s="6">
        <v>16</v>
      </c>
      <c r="D38" s="6">
        <v>16</v>
      </c>
      <c r="E38" s="6">
        <v>16</v>
      </c>
      <c r="F38" s="6">
        <v>16</v>
      </c>
      <c r="G38" s="6">
        <v>16</v>
      </c>
      <c r="H38" s="6">
        <v>16</v>
      </c>
      <c r="I38" s="6">
        <v>16</v>
      </c>
      <c r="J38" s="6">
        <v>16</v>
      </c>
      <c r="K38" s="6">
        <v>16</v>
      </c>
      <c r="L38" s="6">
        <v>16</v>
      </c>
      <c r="M38" s="6">
        <v>16</v>
      </c>
      <c r="N38" s="6">
        <v>16</v>
      </c>
      <c r="O38" s="6">
        <v>16</v>
      </c>
      <c r="P38" s="6">
        <v>15</v>
      </c>
      <c r="Q38" s="6">
        <v>16</v>
      </c>
      <c r="R38" s="6">
        <v>16</v>
      </c>
      <c r="S38" s="6">
        <v>16</v>
      </c>
      <c r="T38" s="6">
        <v>16</v>
      </c>
      <c r="U38" s="6">
        <v>16</v>
      </c>
      <c r="V38" s="6">
        <v>16</v>
      </c>
      <c r="W38" s="6">
        <v>16</v>
      </c>
      <c r="X38" s="6">
        <v>16</v>
      </c>
      <c r="Y38" s="6">
        <v>15</v>
      </c>
      <c r="Z38" s="6">
        <v>16</v>
      </c>
      <c r="AA38" s="6">
        <v>16</v>
      </c>
      <c r="AB38" s="6">
        <v>16</v>
      </c>
      <c r="AC38" s="6">
        <v>16</v>
      </c>
      <c r="AD38" s="6">
        <v>16</v>
      </c>
      <c r="AE38" s="6">
        <v>15</v>
      </c>
      <c r="AF38" s="6">
        <v>15</v>
      </c>
      <c r="AG38" s="6">
        <v>16</v>
      </c>
      <c r="AH38" s="6">
        <v>16</v>
      </c>
      <c r="AI38" s="6">
        <v>15</v>
      </c>
      <c r="AJ38" s="6">
        <v>16</v>
      </c>
      <c r="AK38" s="6">
        <v>16</v>
      </c>
      <c r="AL38" s="6">
        <v>16</v>
      </c>
      <c r="AM38" s="6">
        <v>16</v>
      </c>
      <c r="AN38" s="6">
        <v>16</v>
      </c>
      <c r="AO38" s="6">
        <v>16</v>
      </c>
      <c r="AP38" s="6">
        <v>16</v>
      </c>
      <c r="AQ38" s="6">
        <v>16</v>
      </c>
      <c r="AR38" s="6">
        <v>16</v>
      </c>
      <c r="AS38" s="6">
        <v>16</v>
      </c>
      <c r="AT38" s="6">
        <v>16</v>
      </c>
      <c r="AU38" s="6">
        <v>16</v>
      </c>
      <c r="AV38" s="6">
        <v>16</v>
      </c>
      <c r="AW38" s="6">
        <v>16</v>
      </c>
      <c r="AX38">
        <f>COUNTIF(B38:AW38,"&gt;9")</f>
        <v>48</v>
      </c>
    </row>
    <row r="39" spans="1:50" x14ac:dyDescent="0.25">
      <c r="A39" t="s">
        <v>1764</v>
      </c>
      <c r="B39" s="6">
        <v>180.958</v>
      </c>
      <c r="C39" s="6">
        <v>152.018</v>
      </c>
      <c r="D39" s="6">
        <v>107.489</v>
      </c>
      <c r="E39" s="6">
        <v>108.331</v>
      </c>
      <c r="F39" s="6">
        <v>79.429000000000002</v>
      </c>
      <c r="G39" s="6">
        <v>117.512</v>
      </c>
      <c r="H39" s="6">
        <v>132.71799999999999</v>
      </c>
      <c r="I39" s="6">
        <v>136.63999999999999</v>
      </c>
      <c r="J39" s="6">
        <v>163.12700000000001</v>
      </c>
      <c r="K39" s="6">
        <v>168.745</v>
      </c>
      <c r="L39" s="6">
        <v>149.51</v>
      </c>
      <c r="M39" s="6">
        <v>108.755</v>
      </c>
      <c r="N39" s="6">
        <v>112.319</v>
      </c>
      <c r="O39" s="6">
        <v>141.005</v>
      </c>
      <c r="P39" s="6">
        <v>127.617</v>
      </c>
      <c r="Q39" s="6">
        <v>120.49</v>
      </c>
      <c r="R39" s="6">
        <v>193.79300000000001</v>
      </c>
      <c r="S39" s="6">
        <v>129.065</v>
      </c>
      <c r="T39" s="6">
        <v>137.04400000000001</v>
      </c>
      <c r="U39" s="6">
        <v>96.710999999999999</v>
      </c>
      <c r="V39" s="6">
        <v>110.327</v>
      </c>
      <c r="W39" s="6">
        <v>123.14700000000001</v>
      </c>
      <c r="X39" s="6">
        <v>178.374</v>
      </c>
      <c r="Y39" s="6">
        <v>164.63399999999999</v>
      </c>
      <c r="Z39" s="6">
        <v>217.75800000000001</v>
      </c>
      <c r="AA39" s="6">
        <v>159.38900000000001</v>
      </c>
      <c r="AB39" s="6">
        <v>136.92699999999999</v>
      </c>
      <c r="AC39" s="6">
        <v>176.464</v>
      </c>
      <c r="AD39" s="6">
        <v>122.4</v>
      </c>
      <c r="AE39" s="6">
        <v>161.566</v>
      </c>
      <c r="AF39" s="6">
        <v>64.61</v>
      </c>
      <c r="AG39" s="6">
        <v>180.48099999999999</v>
      </c>
      <c r="AH39" s="6">
        <v>233.92599999999999</v>
      </c>
      <c r="AI39" s="6">
        <v>154.983</v>
      </c>
      <c r="AJ39" s="6">
        <v>156.923</v>
      </c>
      <c r="AK39" s="6">
        <v>161.49700000000001</v>
      </c>
      <c r="AL39" s="6">
        <v>191.488</v>
      </c>
      <c r="AM39" s="6">
        <v>104.206</v>
      </c>
      <c r="AN39" s="6">
        <v>132.87</v>
      </c>
      <c r="AO39" s="6">
        <v>140.13999999999999</v>
      </c>
      <c r="AP39" s="6">
        <v>123.205</v>
      </c>
      <c r="AQ39" s="6">
        <v>102.191</v>
      </c>
      <c r="AR39" s="6">
        <v>90.001999999999995</v>
      </c>
      <c r="AS39" s="6">
        <v>118.839</v>
      </c>
      <c r="AT39" s="6">
        <v>166.035</v>
      </c>
      <c r="AU39" s="6">
        <v>99.424000000000007</v>
      </c>
      <c r="AV39" s="6">
        <v>103.925</v>
      </c>
      <c r="AW39" s="6">
        <v>141.63999999999999</v>
      </c>
    </row>
    <row r="40" spans="1:50" x14ac:dyDescent="0.25">
      <c r="A40" s="37" t="s">
        <v>1765</v>
      </c>
    </row>
    <row r="41" spans="1:50" x14ac:dyDescent="0.25">
      <c r="A41" t="s">
        <v>1707</v>
      </c>
      <c r="B41" t="s">
        <v>2594</v>
      </c>
    </row>
    <row r="42" spans="1:50" x14ac:dyDescent="0.25">
      <c r="A42" t="s">
        <v>1709</v>
      </c>
      <c r="B42" s="38">
        <v>42569.530555555553</v>
      </c>
    </row>
    <row r="43" spans="1:50" x14ac:dyDescent="0.25">
      <c r="A43" t="s">
        <v>1710</v>
      </c>
      <c r="B43">
        <v>2404</v>
      </c>
      <c r="C43" t="s">
        <v>1711</v>
      </c>
    </row>
    <row r="44" spans="1:50" x14ac:dyDescent="0.25">
      <c r="A44" t="s">
        <v>1712</v>
      </c>
      <c r="B44">
        <v>5</v>
      </c>
      <c r="C44" t="s">
        <v>1713</v>
      </c>
    </row>
    <row r="45" spans="1:50" x14ac:dyDescent="0.25">
      <c r="A45" t="s">
        <v>1714</v>
      </c>
      <c r="B45" s="6" t="s">
        <v>1715</v>
      </c>
      <c r="C45" s="6" t="s">
        <v>1716</v>
      </c>
      <c r="D45" s="6" t="s">
        <v>1717</v>
      </c>
      <c r="E45" s="6" t="s">
        <v>1718</v>
      </c>
      <c r="F45" s="6" t="s">
        <v>1719</v>
      </c>
      <c r="G45" s="6" t="s">
        <v>1720</v>
      </c>
      <c r="H45" s="6" t="s">
        <v>1721</v>
      </c>
      <c r="I45" s="6" t="s">
        <v>1722</v>
      </c>
      <c r="J45" s="6" t="s">
        <v>1723</v>
      </c>
      <c r="K45" s="6" t="s">
        <v>1724</v>
      </c>
      <c r="L45" s="6" t="s">
        <v>1725</v>
      </c>
      <c r="M45" s="6" t="s">
        <v>1726</v>
      </c>
      <c r="N45" s="6" t="s">
        <v>1727</v>
      </c>
      <c r="O45" s="6" t="s">
        <v>1728</v>
      </c>
      <c r="P45" s="6" t="s">
        <v>1729</v>
      </c>
      <c r="Q45" s="6" t="s">
        <v>1730</v>
      </c>
      <c r="R45" s="6" t="s">
        <v>1731</v>
      </c>
      <c r="S45" s="6" t="s">
        <v>1732</v>
      </c>
      <c r="T45" s="6" t="s">
        <v>1733</v>
      </c>
      <c r="U45" s="6" t="s">
        <v>1734</v>
      </c>
      <c r="V45" s="6" t="s">
        <v>1735</v>
      </c>
      <c r="W45" s="6" t="s">
        <v>1736</v>
      </c>
      <c r="X45" s="6" t="s">
        <v>1737</v>
      </c>
      <c r="Y45" s="6" t="s">
        <v>1738</v>
      </c>
      <c r="Z45" s="6" t="s">
        <v>1739</v>
      </c>
      <c r="AA45" s="6" t="s">
        <v>1740</v>
      </c>
      <c r="AB45" s="6" t="s">
        <v>1741</v>
      </c>
      <c r="AC45" s="6" t="s">
        <v>1742</v>
      </c>
      <c r="AD45" s="6" t="s">
        <v>1743</v>
      </c>
      <c r="AE45" s="6" t="s">
        <v>1744</v>
      </c>
      <c r="AF45" s="6" t="s">
        <v>1745</v>
      </c>
      <c r="AG45" s="6" t="s">
        <v>1746</v>
      </c>
      <c r="AH45" s="6" t="s">
        <v>1747</v>
      </c>
      <c r="AI45" s="6" t="s">
        <v>1748</v>
      </c>
      <c r="AJ45" s="6" t="s">
        <v>1749</v>
      </c>
      <c r="AK45" s="6" t="s">
        <v>1750</v>
      </c>
      <c r="AL45" s="6" t="s">
        <v>1751</v>
      </c>
      <c r="AM45" s="6" t="s">
        <v>1752</v>
      </c>
      <c r="AN45" s="6" t="s">
        <v>1753</v>
      </c>
      <c r="AO45" s="6" t="s">
        <v>1754</v>
      </c>
      <c r="AP45" s="6" t="s">
        <v>1755</v>
      </c>
      <c r="AQ45" s="6" t="s">
        <v>1756</v>
      </c>
      <c r="AR45" s="6" t="s">
        <v>1757</v>
      </c>
      <c r="AS45" s="6" t="s">
        <v>1758</v>
      </c>
      <c r="AT45" s="6" t="s">
        <v>1759</v>
      </c>
      <c r="AU45" s="6" t="s">
        <v>1760</v>
      </c>
      <c r="AV45" s="6" t="s">
        <v>1761</v>
      </c>
      <c r="AW45" s="6" t="s">
        <v>1762</v>
      </c>
    </row>
    <row r="46" spans="1:50" x14ac:dyDescent="0.25">
      <c r="A46" t="s">
        <v>1763</v>
      </c>
      <c r="B46" s="6">
        <v>16</v>
      </c>
      <c r="C46" s="6">
        <v>16</v>
      </c>
      <c r="D46" s="6">
        <v>16</v>
      </c>
      <c r="E46" s="6">
        <v>16</v>
      </c>
      <c r="F46" s="6">
        <v>16</v>
      </c>
      <c r="G46" s="6">
        <v>16</v>
      </c>
      <c r="H46" s="6">
        <v>16</v>
      </c>
      <c r="I46" s="6">
        <v>16</v>
      </c>
      <c r="J46" s="6">
        <v>16</v>
      </c>
      <c r="K46" s="6">
        <v>16</v>
      </c>
      <c r="L46" s="6">
        <v>16</v>
      </c>
      <c r="M46" s="6">
        <v>16</v>
      </c>
      <c r="N46" s="6">
        <v>16</v>
      </c>
      <c r="O46" s="6">
        <v>16</v>
      </c>
      <c r="P46" s="6">
        <v>15</v>
      </c>
      <c r="Q46" s="6">
        <v>16</v>
      </c>
      <c r="R46" s="6">
        <v>16</v>
      </c>
      <c r="S46" s="6">
        <v>0</v>
      </c>
      <c r="T46" s="6">
        <v>0</v>
      </c>
      <c r="U46" s="6">
        <v>1</v>
      </c>
      <c r="V46" s="6">
        <v>3</v>
      </c>
      <c r="W46" s="6">
        <v>16</v>
      </c>
      <c r="X46" s="6">
        <v>16</v>
      </c>
      <c r="Y46" s="6">
        <v>15</v>
      </c>
      <c r="Z46" s="6">
        <v>16</v>
      </c>
      <c r="AA46" s="6">
        <v>16</v>
      </c>
      <c r="AB46" s="6">
        <v>16</v>
      </c>
      <c r="AC46" s="6">
        <v>16</v>
      </c>
      <c r="AD46" s="6">
        <v>16</v>
      </c>
      <c r="AE46" s="6">
        <v>15</v>
      </c>
      <c r="AF46" s="6">
        <v>15</v>
      </c>
      <c r="AG46" s="6">
        <v>16</v>
      </c>
      <c r="AH46" s="6">
        <v>16</v>
      </c>
      <c r="AI46" s="6">
        <v>15</v>
      </c>
      <c r="AJ46" s="6">
        <v>16</v>
      </c>
      <c r="AK46" s="6">
        <v>16</v>
      </c>
      <c r="AL46" s="6">
        <v>16</v>
      </c>
      <c r="AM46" s="6">
        <v>16</v>
      </c>
      <c r="AN46" s="6">
        <v>16</v>
      </c>
      <c r="AO46" s="6">
        <v>16</v>
      </c>
      <c r="AP46" s="6">
        <v>0</v>
      </c>
      <c r="AQ46" s="6">
        <v>8</v>
      </c>
      <c r="AR46" s="6">
        <v>15</v>
      </c>
      <c r="AS46" s="6">
        <v>16</v>
      </c>
      <c r="AT46" s="6">
        <v>16</v>
      </c>
      <c r="AU46" s="6">
        <v>16</v>
      </c>
      <c r="AV46" s="6">
        <v>16</v>
      </c>
      <c r="AW46" s="6">
        <v>16</v>
      </c>
    </row>
    <row r="47" spans="1:50" x14ac:dyDescent="0.25">
      <c r="A47" t="s">
        <v>1764</v>
      </c>
      <c r="B47" s="6">
        <v>153.465</v>
      </c>
      <c r="C47" s="6">
        <v>133.381</v>
      </c>
      <c r="D47" s="6">
        <v>101.264</v>
      </c>
      <c r="E47" s="6">
        <v>93.936999999999998</v>
      </c>
      <c r="F47" s="6">
        <v>95.421999999999997</v>
      </c>
      <c r="G47" s="6">
        <v>105.44799999999999</v>
      </c>
      <c r="H47" s="6">
        <v>103.84399999999999</v>
      </c>
      <c r="I47" s="6">
        <v>136.62100000000001</v>
      </c>
      <c r="J47" s="6">
        <v>137.16800000000001</v>
      </c>
      <c r="K47" s="6">
        <v>91.084000000000003</v>
      </c>
      <c r="L47" s="6">
        <v>87.528999999999996</v>
      </c>
      <c r="M47" s="6">
        <v>61.671999999999997</v>
      </c>
      <c r="N47" s="6">
        <v>52.015000000000001</v>
      </c>
      <c r="O47" s="6">
        <v>74.481999999999999</v>
      </c>
      <c r="P47" s="6">
        <v>57.329000000000001</v>
      </c>
      <c r="Q47" s="6">
        <v>104.173</v>
      </c>
      <c r="R47" s="6">
        <v>161.512</v>
      </c>
      <c r="S47" s="6">
        <v>0</v>
      </c>
      <c r="T47" s="6">
        <v>0</v>
      </c>
      <c r="U47" s="6">
        <v>6.4390000000000001</v>
      </c>
      <c r="V47" s="6">
        <v>12.188000000000001</v>
      </c>
      <c r="W47" s="6">
        <v>53.872999999999998</v>
      </c>
      <c r="X47" s="6">
        <v>80.283000000000001</v>
      </c>
      <c r="Y47" s="6">
        <v>130.56700000000001</v>
      </c>
      <c r="Z47" s="6">
        <v>202.43600000000001</v>
      </c>
      <c r="AA47" s="6">
        <v>143.233</v>
      </c>
      <c r="AB47" s="6">
        <v>109.489</v>
      </c>
      <c r="AC47" s="6">
        <v>96.144000000000005</v>
      </c>
      <c r="AD47" s="6">
        <v>85.319000000000003</v>
      </c>
      <c r="AE47" s="6">
        <v>80.150000000000006</v>
      </c>
      <c r="AF47" s="6">
        <v>35.024999999999999</v>
      </c>
      <c r="AG47" s="6">
        <v>140.77000000000001</v>
      </c>
      <c r="AH47" s="6">
        <v>369.601</v>
      </c>
      <c r="AI47" s="6">
        <v>71.275999999999996</v>
      </c>
      <c r="AJ47" s="6">
        <v>98.04</v>
      </c>
      <c r="AK47" s="6">
        <v>107.196</v>
      </c>
      <c r="AL47" s="6">
        <v>115.203</v>
      </c>
      <c r="AM47" s="6">
        <v>47.237000000000002</v>
      </c>
      <c r="AN47" s="6">
        <v>112.048</v>
      </c>
      <c r="AO47" s="6">
        <v>120.337</v>
      </c>
      <c r="AP47" s="6">
        <v>0</v>
      </c>
      <c r="AQ47" s="6">
        <v>6.798</v>
      </c>
      <c r="AR47" s="6">
        <v>28.361000000000001</v>
      </c>
      <c r="AS47" s="6">
        <v>89.254000000000005</v>
      </c>
      <c r="AT47" s="6">
        <v>125.012</v>
      </c>
      <c r="AU47" s="6">
        <v>93.442999999999998</v>
      </c>
      <c r="AV47" s="6">
        <v>93.608000000000004</v>
      </c>
      <c r="AW47" s="6">
        <v>123.61</v>
      </c>
    </row>
    <row r="49" spans="1:50" x14ac:dyDescent="0.25">
      <c r="A49" s="7" t="str">
        <f>J3</f>
        <v>MW 1139-09</v>
      </c>
    </row>
    <row r="50" spans="1:50" x14ac:dyDescent="0.25">
      <c r="A50" s="37" t="s">
        <v>1706</v>
      </c>
    </row>
    <row r="51" spans="1:50" x14ac:dyDescent="0.25">
      <c r="A51" t="s">
        <v>1707</v>
      </c>
      <c r="B51" t="s">
        <v>2595</v>
      </c>
    </row>
    <row r="52" spans="1:50" x14ac:dyDescent="0.25">
      <c r="A52" t="s">
        <v>1709</v>
      </c>
      <c r="B52" s="38">
        <v>42569.530543981484</v>
      </c>
    </row>
    <row r="53" spans="1:50" x14ac:dyDescent="0.25">
      <c r="A53" t="s">
        <v>1710</v>
      </c>
      <c r="B53">
        <v>2403</v>
      </c>
      <c r="C53" t="s">
        <v>1711</v>
      </c>
    </row>
    <row r="54" spans="1:50" x14ac:dyDescent="0.25">
      <c r="A54" t="s">
        <v>1712</v>
      </c>
      <c r="B54">
        <v>5</v>
      </c>
      <c r="C54" t="s">
        <v>1713</v>
      </c>
    </row>
    <row r="55" spans="1:50" x14ac:dyDescent="0.25">
      <c r="A55" t="s">
        <v>1714</v>
      </c>
      <c r="B55" s="6" t="s">
        <v>1715</v>
      </c>
      <c r="C55" s="6" t="s">
        <v>1716</v>
      </c>
      <c r="D55" s="6" t="s">
        <v>1717</v>
      </c>
      <c r="E55" s="6" t="s">
        <v>1718</v>
      </c>
      <c r="F55" s="6" t="s">
        <v>1719</v>
      </c>
      <c r="G55" s="6" t="s">
        <v>1720</v>
      </c>
      <c r="H55" s="6" t="s">
        <v>1721</v>
      </c>
      <c r="I55" s="6" t="s">
        <v>1722</v>
      </c>
      <c r="J55" s="6" t="s">
        <v>1723</v>
      </c>
      <c r="K55" s="6" t="s">
        <v>1724</v>
      </c>
      <c r="L55" s="6" t="s">
        <v>1725</v>
      </c>
      <c r="M55" s="6" t="s">
        <v>1726</v>
      </c>
      <c r="N55" s="6" t="s">
        <v>1727</v>
      </c>
      <c r="O55" s="6" t="s">
        <v>1728</v>
      </c>
      <c r="P55" s="6" t="s">
        <v>1729</v>
      </c>
      <c r="Q55" s="6" t="s">
        <v>1730</v>
      </c>
      <c r="R55" s="6" t="s">
        <v>1731</v>
      </c>
      <c r="S55" s="6" t="s">
        <v>1732</v>
      </c>
      <c r="T55" s="6" t="s">
        <v>1733</v>
      </c>
      <c r="U55" s="6" t="s">
        <v>1734</v>
      </c>
      <c r="V55" s="6" t="s">
        <v>1735</v>
      </c>
      <c r="W55" s="6" t="s">
        <v>1736</v>
      </c>
      <c r="X55" s="6" t="s">
        <v>1737</v>
      </c>
      <c r="Y55" s="6" t="s">
        <v>1738</v>
      </c>
      <c r="Z55" s="6" t="s">
        <v>1739</v>
      </c>
      <c r="AA55" s="6" t="s">
        <v>1740</v>
      </c>
      <c r="AB55" s="6" t="s">
        <v>1741</v>
      </c>
      <c r="AC55" s="6" t="s">
        <v>1742</v>
      </c>
      <c r="AD55" s="6" t="s">
        <v>1743</v>
      </c>
      <c r="AE55" s="171" t="s">
        <v>1744</v>
      </c>
      <c r="AF55" s="6" t="s">
        <v>1745</v>
      </c>
      <c r="AG55" s="6" t="s">
        <v>1746</v>
      </c>
      <c r="AH55" s="6" t="s">
        <v>1747</v>
      </c>
      <c r="AI55" s="6" t="s">
        <v>1748</v>
      </c>
      <c r="AJ55" s="6" t="s">
        <v>1749</v>
      </c>
      <c r="AK55" s="6" t="s">
        <v>1750</v>
      </c>
      <c r="AL55" s="6" t="s">
        <v>1751</v>
      </c>
      <c r="AM55" s="6" t="s">
        <v>1752</v>
      </c>
      <c r="AN55" s="6" t="s">
        <v>1753</v>
      </c>
      <c r="AO55" s="6" t="s">
        <v>1754</v>
      </c>
      <c r="AP55" s="6" t="s">
        <v>1755</v>
      </c>
      <c r="AQ55" s="6" t="s">
        <v>1756</v>
      </c>
      <c r="AR55" s="6" t="s">
        <v>1757</v>
      </c>
      <c r="AS55" s="6" t="s">
        <v>1758</v>
      </c>
      <c r="AT55" s="6" t="s">
        <v>1759</v>
      </c>
      <c r="AU55" s="6" t="s">
        <v>1760</v>
      </c>
      <c r="AV55" s="6" t="s">
        <v>1761</v>
      </c>
      <c r="AW55" s="6" t="s">
        <v>1762</v>
      </c>
    </row>
    <row r="56" spans="1:50" x14ac:dyDescent="0.25">
      <c r="A56" t="s">
        <v>1763</v>
      </c>
      <c r="B56" s="6">
        <v>16</v>
      </c>
      <c r="C56" s="6">
        <v>16</v>
      </c>
      <c r="D56" s="6">
        <v>16</v>
      </c>
      <c r="E56" s="6">
        <v>16</v>
      </c>
      <c r="F56" s="6">
        <v>16</v>
      </c>
      <c r="G56" s="6">
        <v>16</v>
      </c>
      <c r="H56" s="6">
        <v>16</v>
      </c>
      <c r="I56" s="6">
        <v>16</v>
      </c>
      <c r="J56" s="6">
        <v>16</v>
      </c>
      <c r="K56" s="6">
        <v>16</v>
      </c>
      <c r="L56" s="6">
        <v>15</v>
      </c>
      <c r="M56" s="6">
        <v>16</v>
      </c>
      <c r="N56" s="6">
        <v>16</v>
      </c>
      <c r="O56" s="6">
        <v>16</v>
      </c>
      <c r="P56" s="6">
        <v>15</v>
      </c>
      <c r="Q56" s="6">
        <v>16</v>
      </c>
      <c r="R56" s="6">
        <v>16</v>
      </c>
      <c r="S56" s="6">
        <v>15</v>
      </c>
      <c r="T56" s="6">
        <v>15</v>
      </c>
      <c r="U56" s="6">
        <v>16</v>
      </c>
      <c r="V56" s="6">
        <v>16</v>
      </c>
      <c r="W56" s="6">
        <v>16</v>
      </c>
      <c r="X56" s="6">
        <v>16</v>
      </c>
      <c r="Y56" s="6">
        <v>16</v>
      </c>
      <c r="Z56" s="6">
        <v>16</v>
      </c>
      <c r="AA56" s="6">
        <v>16</v>
      </c>
      <c r="AB56" s="6">
        <v>15</v>
      </c>
      <c r="AC56" s="6">
        <v>16</v>
      </c>
      <c r="AD56" s="6">
        <v>16</v>
      </c>
      <c r="AE56" s="6">
        <v>16</v>
      </c>
      <c r="AF56" s="6">
        <v>16</v>
      </c>
      <c r="AG56" s="6">
        <v>16</v>
      </c>
      <c r="AH56" s="6">
        <v>16</v>
      </c>
      <c r="AI56" s="6">
        <v>16</v>
      </c>
      <c r="AJ56" s="6">
        <v>16</v>
      </c>
      <c r="AK56" s="6">
        <v>16</v>
      </c>
      <c r="AL56" s="6">
        <v>16</v>
      </c>
      <c r="AM56" s="6">
        <v>16</v>
      </c>
      <c r="AN56" s="6">
        <v>16</v>
      </c>
      <c r="AO56" s="6">
        <v>16</v>
      </c>
      <c r="AP56" s="6">
        <v>16</v>
      </c>
      <c r="AQ56" s="6">
        <v>16</v>
      </c>
      <c r="AR56" s="6">
        <v>16</v>
      </c>
      <c r="AS56" s="6">
        <v>16</v>
      </c>
      <c r="AT56" s="6">
        <v>16</v>
      </c>
      <c r="AU56" s="6">
        <v>16</v>
      </c>
      <c r="AV56" s="6">
        <v>16</v>
      </c>
      <c r="AW56" s="6">
        <v>16</v>
      </c>
      <c r="AX56">
        <f>COUNTIF(B56:AW56,"&gt;9")</f>
        <v>48</v>
      </c>
    </row>
    <row r="57" spans="1:50" x14ac:dyDescent="0.25">
      <c r="A57" t="s">
        <v>1764</v>
      </c>
      <c r="B57" s="6">
        <v>179.77199999999999</v>
      </c>
      <c r="C57" s="6">
        <v>107.748</v>
      </c>
      <c r="D57" s="6">
        <v>149.791</v>
      </c>
      <c r="E57" s="6">
        <v>117.492</v>
      </c>
      <c r="F57" s="6">
        <v>113.791</v>
      </c>
      <c r="G57" s="6">
        <v>165.78</v>
      </c>
      <c r="H57" s="6">
        <v>99.718000000000004</v>
      </c>
      <c r="I57" s="6">
        <v>134.61500000000001</v>
      </c>
      <c r="J57" s="6">
        <v>187.21</v>
      </c>
      <c r="K57" s="6">
        <v>231.01900000000001</v>
      </c>
      <c r="L57" s="6">
        <v>119.05800000000001</v>
      </c>
      <c r="M57" s="6">
        <v>136.334</v>
      </c>
      <c r="N57" s="6">
        <v>131.214</v>
      </c>
      <c r="O57" s="6">
        <v>119.664</v>
      </c>
      <c r="P57" s="6">
        <v>103.789</v>
      </c>
      <c r="Q57" s="6">
        <v>112.372</v>
      </c>
      <c r="R57" s="6">
        <v>130.91399999999999</v>
      </c>
      <c r="S57" s="6">
        <v>173.35499999999999</v>
      </c>
      <c r="T57" s="6">
        <v>98.221000000000004</v>
      </c>
      <c r="U57" s="6">
        <v>107.14400000000001</v>
      </c>
      <c r="V57" s="6">
        <v>120.423</v>
      </c>
      <c r="W57" s="6">
        <v>130.66900000000001</v>
      </c>
      <c r="X57" s="6">
        <v>129.24299999999999</v>
      </c>
      <c r="Y57" s="6">
        <v>105.172</v>
      </c>
      <c r="Z57" s="6">
        <v>142.63900000000001</v>
      </c>
      <c r="AA57" s="6">
        <v>145.43100000000001</v>
      </c>
      <c r="AB57" s="6">
        <v>64.340999999999994</v>
      </c>
      <c r="AC57" s="6">
        <v>106.991</v>
      </c>
      <c r="AD57" s="6">
        <v>110.376</v>
      </c>
      <c r="AE57" s="6">
        <v>132.29599999999999</v>
      </c>
      <c r="AF57" s="6">
        <v>96.972999999999999</v>
      </c>
      <c r="AG57" s="6">
        <v>166.852</v>
      </c>
      <c r="AH57" s="6">
        <v>208.63</v>
      </c>
      <c r="AI57" s="6">
        <v>204.00899999999999</v>
      </c>
      <c r="AJ57" s="6">
        <v>86.421999999999997</v>
      </c>
      <c r="AK57" s="6">
        <v>136.62</v>
      </c>
      <c r="AL57" s="6">
        <v>129.95500000000001</v>
      </c>
      <c r="AM57" s="6">
        <v>176.715</v>
      </c>
      <c r="AN57" s="6">
        <v>91.727999999999994</v>
      </c>
      <c r="AO57" s="6">
        <v>84.070999999999998</v>
      </c>
      <c r="AP57" s="6">
        <v>129.071</v>
      </c>
      <c r="AQ57" s="6">
        <v>81.384</v>
      </c>
      <c r="AR57" s="6">
        <v>129.583</v>
      </c>
      <c r="AS57" s="6">
        <v>105.496</v>
      </c>
      <c r="AT57" s="6">
        <v>109.824</v>
      </c>
      <c r="AU57" s="6">
        <v>125.20399999999999</v>
      </c>
      <c r="AV57" s="6">
        <v>115.214</v>
      </c>
      <c r="AW57" s="6">
        <v>121.545</v>
      </c>
    </row>
    <row r="58" spans="1:50" x14ac:dyDescent="0.25">
      <c r="A58" s="37" t="s">
        <v>1765</v>
      </c>
    </row>
    <row r="59" spans="1:50" x14ac:dyDescent="0.25">
      <c r="A59" t="s">
        <v>1707</v>
      </c>
      <c r="B59" t="s">
        <v>2596</v>
      </c>
    </row>
    <row r="60" spans="1:50" x14ac:dyDescent="0.25">
      <c r="A60" t="s">
        <v>1709</v>
      </c>
      <c r="B60" s="38">
        <v>42569.530555555553</v>
      </c>
    </row>
    <row r="61" spans="1:50" x14ac:dyDescent="0.25">
      <c r="A61" t="s">
        <v>1710</v>
      </c>
      <c r="B61">
        <v>2404</v>
      </c>
      <c r="C61" t="s">
        <v>1711</v>
      </c>
    </row>
    <row r="62" spans="1:50" x14ac:dyDescent="0.25">
      <c r="A62" t="s">
        <v>1712</v>
      </c>
      <c r="B62">
        <v>5</v>
      </c>
      <c r="C62" t="s">
        <v>1713</v>
      </c>
    </row>
    <row r="63" spans="1:50" x14ac:dyDescent="0.25">
      <c r="A63" t="s">
        <v>1714</v>
      </c>
      <c r="B63" s="6" t="s">
        <v>1715</v>
      </c>
      <c r="C63" s="6" t="s">
        <v>1716</v>
      </c>
      <c r="D63" s="6" t="s">
        <v>1717</v>
      </c>
      <c r="E63" s="6" t="s">
        <v>1718</v>
      </c>
      <c r="F63" s="6" t="s">
        <v>1719</v>
      </c>
      <c r="G63" s="6" t="s">
        <v>1720</v>
      </c>
      <c r="H63" s="6" t="s">
        <v>1721</v>
      </c>
      <c r="I63" s="6" t="s">
        <v>1722</v>
      </c>
      <c r="J63" s="6" t="s">
        <v>1723</v>
      </c>
      <c r="K63" s="6" t="s">
        <v>1724</v>
      </c>
      <c r="L63" s="6" t="s">
        <v>1725</v>
      </c>
      <c r="M63" s="6" t="s">
        <v>1726</v>
      </c>
      <c r="N63" s="6" t="s">
        <v>1727</v>
      </c>
      <c r="O63" s="6" t="s">
        <v>1728</v>
      </c>
      <c r="P63" s="6" t="s">
        <v>1729</v>
      </c>
      <c r="Q63" s="6" t="s">
        <v>1730</v>
      </c>
      <c r="R63" s="6" t="s">
        <v>1731</v>
      </c>
      <c r="S63" s="6" t="s">
        <v>1732</v>
      </c>
      <c r="T63" s="6" t="s">
        <v>1733</v>
      </c>
      <c r="U63" s="6" t="s">
        <v>1734</v>
      </c>
      <c r="V63" s="6" t="s">
        <v>1735</v>
      </c>
      <c r="W63" s="6" t="s">
        <v>1736</v>
      </c>
      <c r="X63" s="6" t="s">
        <v>1737</v>
      </c>
      <c r="Y63" s="6" t="s">
        <v>1738</v>
      </c>
      <c r="Z63" s="6" t="s">
        <v>1739</v>
      </c>
      <c r="AA63" s="6" t="s">
        <v>1740</v>
      </c>
      <c r="AB63" s="6" t="s">
        <v>1741</v>
      </c>
      <c r="AC63" s="6" t="s">
        <v>1742</v>
      </c>
      <c r="AD63" s="6" t="s">
        <v>1743</v>
      </c>
      <c r="AE63" s="6" t="s">
        <v>1744</v>
      </c>
      <c r="AF63" s="6" t="s">
        <v>1745</v>
      </c>
      <c r="AG63" s="6" t="s">
        <v>1746</v>
      </c>
      <c r="AH63" s="6" t="s">
        <v>1747</v>
      </c>
      <c r="AI63" s="6" t="s">
        <v>1748</v>
      </c>
      <c r="AJ63" s="6" t="s">
        <v>1749</v>
      </c>
      <c r="AK63" s="6" t="s">
        <v>1750</v>
      </c>
      <c r="AL63" s="6" t="s">
        <v>1751</v>
      </c>
      <c r="AM63" s="6" t="s">
        <v>1752</v>
      </c>
      <c r="AN63" s="6" t="s">
        <v>1753</v>
      </c>
      <c r="AO63" s="6" t="s">
        <v>1754</v>
      </c>
      <c r="AP63" s="6" t="s">
        <v>1755</v>
      </c>
      <c r="AQ63" s="6" t="s">
        <v>1756</v>
      </c>
      <c r="AR63" s="6" t="s">
        <v>1757</v>
      </c>
      <c r="AS63" s="6" t="s">
        <v>1758</v>
      </c>
      <c r="AT63" s="6" t="s">
        <v>1759</v>
      </c>
      <c r="AU63" s="6" t="s">
        <v>1760</v>
      </c>
      <c r="AV63" s="6" t="s">
        <v>1761</v>
      </c>
      <c r="AW63" s="6" t="s">
        <v>1762</v>
      </c>
    </row>
    <row r="64" spans="1:50" x14ac:dyDescent="0.25">
      <c r="A64" t="s">
        <v>1763</v>
      </c>
      <c r="B64" s="6">
        <v>16</v>
      </c>
      <c r="C64" s="6">
        <v>16</v>
      </c>
      <c r="D64" s="6">
        <v>16</v>
      </c>
      <c r="E64" s="6">
        <v>16</v>
      </c>
      <c r="F64" s="6">
        <v>16</v>
      </c>
      <c r="G64" s="6">
        <v>16</v>
      </c>
      <c r="H64" s="6">
        <v>16</v>
      </c>
      <c r="I64" s="6">
        <v>16</v>
      </c>
      <c r="J64" s="6">
        <v>16</v>
      </c>
      <c r="K64" s="6">
        <v>16</v>
      </c>
      <c r="L64" s="6">
        <v>15</v>
      </c>
      <c r="M64" s="6">
        <v>16</v>
      </c>
      <c r="N64" s="6">
        <v>16</v>
      </c>
      <c r="O64" s="6">
        <v>15</v>
      </c>
      <c r="P64" s="6">
        <v>15</v>
      </c>
      <c r="Q64" s="6">
        <v>16</v>
      </c>
      <c r="R64" s="6">
        <v>16</v>
      </c>
      <c r="S64" s="6">
        <v>0</v>
      </c>
      <c r="T64" s="6">
        <v>0</v>
      </c>
      <c r="U64" s="6">
        <v>4</v>
      </c>
      <c r="V64" s="6">
        <v>15</v>
      </c>
      <c r="W64" s="6">
        <v>16</v>
      </c>
      <c r="X64" s="6">
        <v>16</v>
      </c>
      <c r="Y64" s="6">
        <v>16</v>
      </c>
      <c r="Z64" s="6">
        <v>16</v>
      </c>
      <c r="AA64" s="6">
        <v>16</v>
      </c>
      <c r="AB64" s="6">
        <v>15</v>
      </c>
      <c r="AC64" s="6">
        <v>16</v>
      </c>
      <c r="AD64" s="6">
        <v>16</v>
      </c>
      <c r="AE64" s="6">
        <v>16</v>
      </c>
      <c r="AF64" s="6">
        <v>16</v>
      </c>
      <c r="AG64" s="6">
        <v>16</v>
      </c>
      <c r="AH64" s="6">
        <v>16</v>
      </c>
      <c r="AI64" s="6">
        <v>16</v>
      </c>
      <c r="AJ64" s="6">
        <v>16</v>
      </c>
      <c r="AK64" s="6">
        <v>16</v>
      </c>
      <c r="AL64" s="6">
        <v>16</v>
      </c>
      <c r="AM64" s="6">
        <v>16</v>
      </c>
      <c r="AN64" s="6">
        <v>16</v>
      </c>
      <c r="AO64" s="6">
        <v>16</v>
      </c>
      <c r="AP64" s="6">
        <v>0</v>
      </c>
      <c r="AQ64" s="6">
        <v>11</v>
      </c>
      <c r="AR64" s="6">
        <v>16</v>
      </c>
      <c r="AS64" s="6">
        <v>16</v>
      </c>
      <c r="AT64" s="6">
        <v>16</v>
      </c>
      <c r="AU64" s="6">
        <v>16</v>
      </c>
      <c r="AV64" s="6">
        <v>16</v>
      </c>
      <c r="AW64" s="6">
        <v>16</v>
      </c>
    </row>
    <row r="65" spans="1:50" x14ac:dyDescent="0.25">
      <c r="A65" t="s">
        <v>1764</v>
      </c>
      <c r="B65" s="6">
        <v>164.13399999999999</v>
      </c>
      <c r="C65" s="6">
        <v>107.33</v>
      </c>
      <c r="D65" s="6">
        <v>138.45400000000001</v>
      </c>
      <c r="E65" s="6">
        <v>109.13500000000001</v>
      </c>
      <c r="F65" s="6">
        <v>104.947</v>
      </c>
      <c r="G65" s="6">
        <v>162.08600000000001</v>
      </c>
      <c r="H65" s="6">
        <v>108.822</v>
      </c>
      <c r="I65" s="6">
        <v>108.56100000000001</v>
      </c>
      <c r="J65" s="6">
        <v>145.32499999999999</v>
      </c>
      <c r="K65" s="6">
        <v>185.74</v>
      </c>
      <c r="L65" s="6">
        <v>92.79</v>
      </c>
      <c r="M65" s="6">
        <v>73.010000000000005</v>
      </c>
      <c r="N65" s="6">
        <v>80.174000000000007</v>
      </c>
      <c r="O65" s="6">
        <v>67.012</v>
      </c>
      <c r="P65" s="6">
        <v>101.51600000000001</v>
      </c>
      <c r="Q65" s="6">
        <v>104.646</v>
      </c>
      <c r="R65" s="6">
        <v>125.054</v>
      </c>
      <c r="S65" s="6">
        <v>0</v>
      </c>
      <c r="T65" s="6">
        <v>0</v>
      </c>
      <c r="U65" s="6">
        <v>8.1180000000000003</v>
      </c>
      <c r="V65" s="6">
        <v>42.067999999999998</v>
      </c>
      <c r="W65" s="6">
        <v>83.224999999999994</v>
      </c>
      <c r="X65" s="6">
        <v>99.856999999999999</v>
      </c>
      <c r="Y65" s="6">
        <v>101.557</v>
      </c>
      <c r="Z65" s="6">
        <v>244.917</v>
      </c>
      <c r="AA65" s="6">
        <v>138.864</v>
      </c>
      <c r="AB65" s="6">
        <v>38.834000000000003</v>
      </c>
      <c r="AC65" s="6">
        <v>76.233999999999995</v>
      </c>
      <c r="AD65" s="6">
        <v>63.238</v>
      </c>
      <c r="AE65" s="6">
        <v>104.337</v>
      </c>
      <c r="AF65" s="6">
        <v>72.248000000000005</v>
      </c>
      <c r="AG65" s="6">
        <v>147.99700000000001</v>
      </c>
      <c r="AH65" s="6">
        <v>328.14699999999999</v>
      </c>
      <c r="AI65" s="6">
        <v>112.51600000000001</v>
      </c>
      <c r="AJ65" s="6">
        <v>73.456999999999994</v>
      </c>
      <c r="AK65" s="6">
        <v>80.159000000000006</v>
      </c>
      <c r="AL65" s="6">
        <v>113.905</v>
      </c>
      <c r="AM65" s="6">
        <v>109.483</v>
      </c>
      <c r="AN65" s="6">
        <v>61.994</v>
      </c>
      <c r="AO65" s="6">
        <v>74.168999999999997</v>
      </c>
      <c r="AP65" s="6">
        <v>0</v>
      </c>
      <c r="AQ65" s="6">
        <v>12.339</v>
      </c>
      <c r="AR65" s="6">
        <v>111.65300000000001</v>
      </c>
      <c r="AS65" s="6">
        <v>86.463999999999999</v>
      </c>
      <c r="AT65" s="6">
        <v>112.586</v>
      </c>
      <c r="AU65" s="6">
        <v>136.02600000000001</v>
      </c>
      <c r="AV65" s="6">
        <v>115.75700000000001</v>
      </c>
      <c r="AW65" s="6">
        <v>129.71199999999999</v>
      </c>
    </row>
    <row r="67" spans="1:50" x14ac:dyDescent="0.25">
      <c r="A67" s="7" t="str">
        <f>J4</f>
        <v>MW 1139-10</v>
      </c>
    </row>
    <row r="68" spans="1:50" x14ac:dyDescent="0.25">
      <c r="A68" s="37" t="s">
        <v>1706</v>
      </c>
    </row>
    <row r="69" spans="1:50" x14ac:dyDescent="0.25">
      <c r="A69" t="s">
        <v>1707</v>
      </c>
      <c r="B69" t="s">
        <v>2597</v>
      </c>
    </row>
    <row r="70" spans="1:50" x14ac:dyDescent="0.25">
      <c r="A70" t="s">
        <v>1709</v>
      </c>
      <c r="B70" s="38">
        <v>42569.530555555553</v>
      </c>
    </row>
    <row r="71" spans="1:50" x14ac:dyDescent="0.25">
      <c r="A71" t="s">
        <v>1710</v>
      </c>
      <c r="B71">
        <v>2404</v>
      </c>
      <c r="C71" t="s">
        <v>1711</v>
      </c>
    </row>
    <row r="72" spans="1:50" x14ac:dyDescent="0.25">
      <c r="A72" t="s">
        <v>1712</v>
      </c>
      <c r="B72">
        <v>5</v>
      </c>
      <c r="C72" t="s">
        <v>1713</v>
      </c>
    </row>
    <row r="73" spans="1:50" x14ac:dyDescent="0.25">
      <c r="A73" t="s">
        <v>1714</v>
      </c>
      <c r="B73" s="6" t="s">
        <v>1715</v>
      </c>
      <c r="C73" s="6" t="s">
        <v>1716</v>
      </c>
      <c r="D73" s="6" t="s">
        <v>1717</v>
      </c>
      <c r="E73" s="6" t="s">
        <v>1718</v>
      </c>
      <c r="F73" s="6" t="s">
        <v>1719</v>
      </c>
      <c r="G73" s="6" t="s">
        <v>1720</v>
      </c>
      <c r="H73" s="6" t="s">
        <v>1721</v>
      </c>
      <c r="I73" s="6" t="s">
        <v>1722</v>
      </c>
      <c r="J73" s="6" t="s">
        <v>1723</v>
      </c>
      <c r="K73" s="6" t="s">
        <v>1724</v>
      </c>
      <c r="L73" s="6" t="s">
        <v>1725</v>
      </c>
      <c r="M73" s="6" t="s">
        <v>1726</v>
      </c>
      <c r="N73" s="6" t="s">
        <v>1727</v>
      </c>
      <c r="O73" s="6" t="s">
        <v>1728</v>
      </c>
      <c r="P73" s="6" t="s">
        <v>1729</v>
      </c>
      <c r="Q73" s="6" t="s">
        <v>1730</v>
      </c>
      <c r="R73" s="6" t="s">
        <v>1731</v>
      </c>
      <c r="S73" s="6" t="s">
        <v>1732</v>
      </c>
      <c r="T73" s="6" t="s">
        <v>1733</v>
      </c>
      <c r="U73" s="6" t="s">
        <v>1734</v>
      </c>
      <c r="V73" s="6" t="s">
        <v>1735</v>
      </c>
      <c r="W73" s="6" t="s">
        <v>1736</v>
      </c>
      <c r="X73" s="6" t="s">
        <v>1737</v>
      </c>
      <c r="Y73" s="6" t="s">
        <v>1738</v>
      </c>
      <c r="Z73" s="6" t="s">
        <v>1739</v>
      </c>
      <c r="AA73" s="6" t="s">
        <v>1740</v>
      </c>
      <c r="AB73" s="6" t="s">
        <v>1741</v>
      </c>
      <c r="AC73" s="6" t="s">
        <v>1742</v>
      </c>
      <c r="AD73" s="6" t="s">
        <v>1743</v>
      </c>
      <c r="AE73" s="6" t="s">
        <v>1744</v>
      </c>
      <c r="AF73" s="6" t="s">
        <v>1745</v>
      </c>
      <c r="AG73" s="6" t="s">
        <v>1746</v>
      </c>
      <c r="AH73" s="6" t="s">
        <v>1747</v>
      </c>
      <c r="AI73" s="6" t="s">
        <v>1748</v>
      </c>
      <c r="AJ73" s="6" t="s">
        <v>1749</v>
      </c>
      <c r="AK73" s="6" t="s">
        <v>1750</v>
      </c>
      <c r="AL73" s="6" t="s">
        <v>1751</v>
      </c>
      <c r="AM73" s="6" t="s">
        <v>1752</v>
      </c>
      <c r="AN73" s="6" t="s">
        <v>1753</v>
      </c>
      <c r="AO73" s="6" t="s">
        <v>1754</v>
      </c>
      <c r="AP73" s="6" t="s">
        <v>1755</v>
      </c>
      <c r="AQ73" s="6" t="s">
        <v>1756</v>
      </c>
      <c r="AR73" s="6" t="s">
        <v>1757</v>
      </c>
      <c r="AS73" s="6" t="s">
        <v>1758</v>
      </c>
      <c r="AT73" s="6" t="s">
        <v>1759</v>
      </c>
      <c r="AU73" s="6" t="s">
        <v>1760</v>
      </c>
      <c r="AV73" s="6" t="s">
        <v>1761</v>
      </c>
      <c r="AW73" s="6" t="s">
        <v>1762</v>
      </c>
    </row>
    <row r="74" spans="1:50" x14ac:dyDescent="0.25">
      <c r="A74" t="s">
        <v>1763</v>
      </c>
      <c r="B74" s="6">
        <v>16</v>
      </c>
      <c r="C74" s="6">
        <v>16</v>
      </c>
      <c r="D74" s="6">
        <v>16</v>
      </c>
      <c r="E74" s="6">
        <v>16</v>
      </c>
      <c r="F74" s="6">
        <v>16</v>
      </c>
      <c r="G74" s="6">
        <v>16</v>
      </c>
      <c r="H74" s="6">
        <v>15</v>
      </c>
      <c r="I74" s="6">
        <v>16</v>
      </c>
      <c r="J74" s="6">
        <v>16</v>
      </c>
      <c r="K74" s="6">
        <v>16</v>
      </c>
      <c r="L74" s="6">
        <v>16</v>
      </c>
      <c r="M74" s="6">
        <v>16</v>
      </c>
      <c r="N74" s="6">
        <v>16</v>
      </c>
      <c r="O74" s="6">
        <v>16</v>
      </c>
      <c r="P74" s="6">
        <v>15</v>
      </c>
      <c r="Q74" s="6">
        <v>16</v>
      </c>
      <c r="R74" s="6">
        <v>16</v>
      </c>
      <c r="S74" s="6">
        <v>16</v>
      </c>
      <c r="T74" s="6">
        <v>16</v>
      </c>
      <c r="U74" s="6">
        <v>16</v>
      </c>
      <c r="V74" s="6">
        <v>16</v>
      </c>
      <c r="W74" s="6">
        <v>16</v>
      </c>
      <c r="X74" s="6">
        <v>16</v>
      </c>
      <c r="Y74" s="6">
        <v>16</v>
      </c>
      <c r="Z74" s="6">
        <v>16</v>
      </c>
      <c r="AA74" s="6">
        <v>16</v>
      </c>
      <c r="AB74" s="6">
        <v>16</v>
      </c>
      <c r="AC74" s="6">
        <v>16</v>
      </c>
      <c r="AD74" s="6">
        <v>16</v>
      </c>
      <c r="AE74" s="6">
        <v>16</v>
      </c>
      <c r="AF74" s="6">
        <v>16</v>
      </c>
      <c r="AG74" s="6">
        <v>15</v>
      </c>
      <c r="AH74" s="6">
        <v>16</v>
      </c>
      <c r="AI74" s="6">
        <v>16</v>
      </c>
      <c r="AJ74" s="6">
        <v>16</v>
      </c>
      <c r="AK74" s="6">
        <v>16</v>
      </c>
      <c r="AL74" s="6">
        <v>16</v>
      </c>
      <c r="AM74" s="6">
        <v>16</v>
      </c>
      <c r="AN74" s="6">
        <v>16</v>
      </c>
      <c r="AO74" s="6">
        <v>16</v>
      </c>
      <c r="AP74" s="6">
        <v>16</v>
      </c>
      <c r="AQ74" s="6">
        <v>16</v>
      </c>
      <c r="AR74" s="6">
        <v>16</v>
      </c>
      <c r="AS74" s="6">
        <v>16</v>
      </c>
      <c r="AT74" s="6">
        <v>16</v>
      </c>
      <c r="AU74" s="6">
        <v>16</v>
      </c>
      <c r="AV74" s="6">
        <v>16</v>
      </c>
      <c r="AW74" s="6">
        <v>16</v>
      </c>
      <c r="AX74">
        <f>COUNTIF(B74:AW74,"&gt;9")</f>
        <v>48</v>
      </c>
    </row>
    <row r="75" spans="1:50" x14ac:dyDescent="0.25">
      <c r="A75" t="s">
        <v>1764</v>
      </c>
      <c r="B75" s="6">
        <v>143.893</v>
      </c>
      <c r="C75" s="6">
        <v>153.24</v>
      </c>
      <c r="D75" s="6">
        <v>145.78800000000001</v>
      </c>
      <c r="E75" s="6">
        <v>139.62700000000001</v>
      </c>
      <c r="F75" s="6">
        <v>214.619</v>
      </c>
      <c r="G75" s="6">
        <v>149.63999999999999</v>
      </c>
      <c r="H75" s="6">
        <v>121.774</v>
      </c>
      <c r="I75" s="6">
        <v>118.89700000000001</v>
      </c>
      <c r="J75" s="6">
        <v>171.20500000000001</v>
      </c>
      <c r="K75" s="6">
        <v>113.56399999999999</v>
      </c>
      <c r="L75" s="6">
        <v>149.62100000000001</v>
      </c>
      <c r="M75" s="6">
        <v>105.114</v>
      </c>
      <c r="N75" s="6">
        <v>212.07</v>
      </c>
      <c r="O75" s="6">
        <v>116.295</v>
      </c>
      <c r="P75" s="6">
        <v>191.43600000000001</v>
      </c>
      <c r="Q75" s="6">
        <v>180.059</v>
      </c>
      <c r="R75" s="6">
        <v>127.119</v>
      </c>
      <c r="S75" s="6">
        <v>95.516999999999996</v>
      </c>
      <c r="T75" s="6">
        <v>94.331999999999994</v>
      </c>
      <c r="U75" s="6">
        <v>128.898</v>
      </c>
      <c r="V75" s="6">
        <v>172.196</v>
      </c>
      <c r="W75" s="6">
        <v>163.571</v>
      </c>
      <c r="X75" s="6">
        <v>118.435</v>
      </c>
      <c r="Y75" s="6">
        <v>126.595</v>
      </c>
      <c r="Z75" s="6">
        <v>137.79400000000001</v>
      </c>
      <c r="AA75" s="6">
        <v>147.696</v>
      </c>
      <c r="AB75" s="6">
        <v>112.545</v>
      </c>
      <c r="AC75" s="6">
        <v>110.83199999999999</v>
      </c>
      <c r="AD75" s="6">
        <v>106.875</v>
      </c>
      <c r="AE75" s="6">
        <v>142.726</v>
      </c>
      <c r="AF75" s="6">
        <v>180.79900000000001</v>
      </c>
      <c r="AG75" s="6">
        <v>142.31299999999999</v>
      </c>
      <c r="AH75" s="6">
        <v>165.38800000000001</v>
      </c>
      <c r="AI75" s="6">
        <v>121.7</v>
      </c>
      <c r="AJ75" s="6">
        <v>111.087</v>
      </c>
      <c r="AK75" s="6">
        <v>146.88800000000001</v>
      </c>
      <c r="AL75" s="6">
        <v>150.33500000000001</v>
      </c>
      <c r="AM75" s="6">
        <v>155.25700000000001</v>
      </c>
      <c r="AN75" s="6">
        <v>163.328</v>
      </c>
      <c r="AO75" s="6">
        <v>90.914000000000001</v>
      </c>
      <c r="AP75" s="6">
        <v>98.278000000000006</v>
      </c>
      <c r="AQ75" s="6">
        <v>124.97</v>
      </c>
      <c r="AR75" s="6">
        <v>97.037000000000006</v>
      </c>
      <c r="AS75" s="6">
        <v>146.88800000000001</v>
      </c>
      <c r="AT75" s="6">
        <v>152.43799999999999</v>
      </c>
      <c r="AU75" s="6">
        <v>131.55600000000001</v>
      </c>
      <c r="AV75" s="6">
        <v>167.56399999999999</v>
      </c>
      <c r="AW75" s="6">
        <v>115.27</v>
      </c>
    </row>
    <row r="76" spans="1:50" x14ac:dyDescent="0.25">
      <c r="A76" s="37" t="s">
        <v>1765</v>
      </c>
    </row>
    <row r="77" spans="1:50" x14ac:dyDescent="0.25">
      <c r="A77" t="s">
        <v>1707</v>
      </c>
      <c r="B77" t="s">
        <v>2598</v>
      </c>
    </row>
    <row r="78" spans="1:50" x14ac:dyDescent="0.25">
      <c r="A78" t="s">
        <v>1709</v>
      </c>
      <c r="B78" s="38">
        <v>42569.530555555553</v>
      </c>
    </row>
    <row r="79" spans="1:50" x14ac:dyDescent="0.25">
      <c r="A79" t="s">
        <v>1710</v>
      </c>
      <c r="B79">
        <v>2403</v>
      </c>
      <c r="C79" t="s">
        <v>1711</v>
      </c>
    </row>
    <row r="80" spans="1:50" x14ac:dyDescent="0.25">
      <c r="A80" t="s">
        <v>1712</v>
      </c>
      <c r="B80">
        <v>5</v>
      </c>
      <c r="C80" t="s">
        <v>1713</v>
      </c>
    </row>
    <row r="81" spans="1:49" x14ac:dyDescent="0.25">
      <c r="A81" t="s">
        <v>1714</v>
      </c>
      <c r="B81" s="6" t="s">
        <v>1715</v>
      </c>
      <c r="C81" s="6" t="s">
        <v>1716</v>
      </c>
      <c r="D81" s="6" t="s">
        <v>1717</v>
      </c>
      <c r="E81" s="6" t="s">
        <v>1718</v>
      </c>
      <c r="F81" s="6" t="s">
        <v>1719</v>
      </c>
      <c r="G81" s="6" t="s">
        <v>1720</v>
      </c>
      <c r="H81" s="6" t="s">
        <v>1721</v>
      </c>
      <c r="I81" s="6" t="s">
        <v>1722</v>
      </c>
      <c r="J81" s="6" t="s">
        <v>1723</v>
      </c>
      <c r="K81" s="6" t="s">
        <v>1724</v>
      </c>
      <c r="L81" s="6" t="s">
        <v>1725</v>
      </c>
      <c r="M81" s="6" t="s">
        <v>1726</v>
      </c>
      <c r="N81" s="6" t="s">
        <v>1727</v>
      </c>
      <c r="O81" s="6" t="s">
        <v>1728</v>
      </c>
      <c r="P81" s="6" t="s">
        <v>1729</v>
      </c>
      <c r="Q81" s="6" t="s">
        <v>1730</v>
      </c>
      <c r="R81" s="6" t="s">
        <v>1731</v>
      </c>
      <c r="S81" s="6" t="s">
        <v>1732</v>
      </c>
      <c r="T81" s="6" t="s">
        <v>1733</v>
      </c>
      <c r="U81" s="6" t="s">
        <v>1734</v>
      </c>
      <c r="V81" s="6" t="s">
        <v>1735</v>
      </c>
      <c r="W81" s="6" t="s">
        <v>1736</v>
      </c>
      <c r="X81" s="6" t="s">
        <v>1737</v>
      </c>
      <c r="Y81" s="6" t="s">
        <v>1738</v>
      </c>
      <c r="Z81" s="6" t="s">
        <v>1739</v>
      </c>
      <c r="AA81" s="6" t="s">
        <v>1740</v>
      </c>
      <c r="AB81" s="6" t="s">
        <v>1741</v>
      </c>
      <c r="AC81" s="6" t="s">
        <v>1742</v>
      </c>
      <c r="AD81" s="6" t="s">
        <v>1743</v>
      </c>
      <c r="AE81" s="6" t="s">
        <v>1744</v>
      </c>
      <c r="AF81" s="6" t="s">
        <v>1745</v>
      </c>
      <c r="AG81" s="6" t="s">
        <v>1746</v>
      </c>
      <c r="AH81" s="6" t="s">
        <v>1747</v>
      </c>
      <c r="AI81" s="6" t="s">
        <v>1748</v>
      </c>
      <c r="AJ81" s="6" t="s">
        <v>1749</v>
      </c>
      <c r="AK81" s="6" t="s">
        <v>1750</v>
      </c>
      <c r="AL81" s="6" t="s">
        <v>1751</v>
      </c>
      <c r="AM81" s="6" t="s">
        <v>1752</v>
      </c>
      <c r="AN81" s="6" t="s">
        <v>1753</v>
      </c>
      <c r="AO81" s="6" t="s">
        <v>1754</v>
      </c>
      <c r="AP81" s="6" t="s">
        <v>1755</v>
      </c>
      <c r="AQ81" s="6" t="s">
        <v>1756</v>
      </c>
      <c r="AR81" s="6" t="s">
        <v>1757</v>
      </c>
      <c r="AS81" s="6" t="s">
        <v>1758</v>
      </c>
      <c r="AT81" s="6" t="s">
        <v>1759</v>
      </c>
      <c r="AU81" s="6" t="s">
        <v>1760</v>
      </c>
      <c r="AV81" s="6" t="s">
        <v>1761</v>
      </c>
      <c r="AW81" s="6" t="s">
        <v>1762</v>
      </c>
    </row>
    <row r="82" spans="1:49" x14ac:dyDescent="0.25">
      <c r="A82" t="s">
        <v>1763</v>
      </c>
      <c r="B82" s="6">
        <v>16</v>
      </c>
      <c r="C82" s="6">
        <v>16</v>
      </c>
      <c r="D82" s="6">
        <v>16</v>
      </c>
      <c r="E82" s="6">
        <v>16</v>
      </c>
      <c r="F82" s="6">
        <v>16</v>
      </c>
      <c r="G82" s="6">
        <v>16</v>
      </c>
      <c r="H82" s="6">
        <v>15</v>
      </c>
      <c r="I82" s="6">
        <v>16</v>
      </c>
      <c r="J82" s="6">
        <v>16</v>
      </c>
      <c r="K82" s="6">
        <v>16</v>
      </c>
      <c r="L82" s="6">
        <v>16</v>
      </c>
      <c r="M82" s="6">
        <v>16</v>
      </c>
      <c r="N82" s="6">
        <v>16</v>
      </c>
      <c r="O82" s="6">
        <v>15</v>
      </c>
      <c r="P82" s="6">
        <v>15</v>
      </c>
      <c r="Q82" s="6">
        <v>16</v>
      </c>
      <c r="R82" s="6">
        <v>16</v>
      </c>
      <c r="S82" s="6">
        <v>0</v>
      </c>
      <c r="T82" s="6">
        <v>0</v>
      </c>
      <c r="U82" s="6">
        <v>3</v>
      </c>
      <c r="V82" s="6">
        <v>12</v>
      </c>
      <c r="W82" s="6">
        <v>15</v>
      </c>
      <c r="X82" s="6">
        <v>16</v>
      </c>
      <c r="Y82" s="6">
        <v>16</v>
      </c>
      <c r="Z82" s="6">
        <v>16</v>
      </c>
      <c r="AA82" s="6">
        <v>16</v>
      </c>
      <c r="AB82" s="6">
        <v>16</v>
      </c>
      <c r="AC82" s="6">
        <v>16</v>
      </c>
      <c r="AD82" s="6">
        <v>16</v>
      </c>
      <c r="AE82" s="6">
        <v>16</v>
      </c>
      <c r="AF82" s="6">
        <v>16</v>
      </c>
      <c r="AG82" s="6">
        <v>15</v>
      </c>
      <c r="AH82" s="6">
        <v>16</v>
      </c>
      <c r="AI82" s="6">
        <v>16</v>
      </c>
      <c r="AJ82" s="6">
        <v>16</v>
      </c>
      <c r="AK82" s="6">
        <v>16</v>
      </c>
      <c r="AL82" s="6">
        <v>16</v>
      </c>
      <c r="AM82" s="6">
        <v>16</v>
      </c>
      <c r="AN82" s="6">
        <v>16</v>
      </c>
      <c r="AO82" s="6">
        <v>16</v>
      </c>
      <c r="AP82" s="6">
        <v>0</v>
      </c>
      <c r="AQ82" s="6">
        <v>14</v>
      </c>
      <c r="AR82" s="6">
        <v>16</v>
      </c>
      <c r="AS82" s="6">
        <v>16</v>
      </c>
      <c r="AT82" s="6">
        <v>16</v>
      </c>
      <c r="AU82" s="6">
        <v>16</v>
      </c>
      <c r="AV82" s="6">
        <v>16</v>
      </c>
      <c r="AW82" s="6">
        <v>16</v>
      </c>
    </row>
    <row r="83" spans="1:49" x14ac:dyDescent="0.25">
      <c r="A83" t="s">
        <v>1764</v>
      </c>
      <c r="B83" s="6">
        <v>155.61500000000001</v>
      </c>
      <c r="C83" s="6">
        <v>146.55000000000001</v>
      </c>
      <c r="D83" s="6">
        <v>135.43899999999999</v>
      </c>
      <c r="E83" s="6">
        <v>146.898</v>
      </c>
      <c r="F83" s="6">
        <v>181.08799999999999</v>
      </c>
      <c r="G83" s="6">
        <v>141.119</v>
      </c>
      <c r="H83" s="6">
        <v>114.494</v>
      </c>
      <c r="I83" s="6">
        <v>121.78700000000001</v>
      </c>
      <c r="J83" s="6">
        <v>157.36600000000001</v>
      </c>
      <c r="K83" s="6">
        <v>72.132999999999996</v>
      </c>
      <c r="L83" s="6">
        <v>128.745</v>
      </c>
      <c r="M83" s="6">
        <v>56.723999999999997</v>
      </c>
      <c r="N83" s="6">
        <v>172.53100000000001</v>
      </c>
      <c r="O83" s="6">
        <v>104.86199999999999</v>
      </c>
      <c r="P83" s="6">
        <v>167.048</v>
      </c>
      <c r="Q83" s="6">
        <v>156.358</v>
      </c>
      <c r="R83" s="6">
        <v>111.898</v>
      </c>
      <c r="S83" s="6">
        <v>0</v>
      </c>
      <c r="T83" s="6">
        <v>0</v>
      </c>
      <c r="U83" s="6">
        <v>6.9</v>
      </c>
      <c r="V83" s="6">
        <v>39.811</v>
      </c>
      <c r="W83" s="6">
        <v>55.554000000000002</v>
      </c>
      <c r="X83" s="6">
        <v>73.588999999999999</v>
      </c>
      <c r="Y83" s="6">
        <v>103.396</v>
      </c>
      <c r="Z83" s="6">
        <v>283.42200000000003</v>
      </c>
      <c r="AA83" s="6">
        <v>173.90600000000001</v>
      </c>
      <c r="AB83" s="6">
        <v>74.543999999999997</v>
      </c>
      <c r="AC83" s="6">
        <v>84.043000000000006</v>
      </c>
      <c r="AD83" s="6">
        <v>78.156999999999996</v>
      </c>
      <c r="AE83" s="6">
        <v>105.971</v>
      </c>
      <c r="AF83" s="6">
        <v>169.89400000000001</v>
      </c>
      <c r="AG83" s="6">
        <v>131.46600000000001</v>
      </c>
      <c r="AH83" s="6">
        <v>206.65899999999999</v>
      </c>
      <c r="AI83" s="6">
        <v>83.445999999999998</v>
      </c>
      <c r="AJ83" s="6">
        <v>112.461</v>
      </c>
      <c r="AK83" s="6">
        <v>121.348</v>
      </c>
      <c r="AL83" s="6">
        <v>96.093999999999994</v>
      </c>
      <c r="AM83" s="6">
        <v>108.13200000000001</v>
      </c>
      <c r="AN83" s="6">
        <v>151.09100000000001</v>
      </c>
      <c r="AO83" s="6">
        <v>86.951999999999998</v>
      </c>
      <c r="AP83" s="6">
        <v>0</v>
      </c>
      <c r="AQ83" s="6">
        <v>11.605</v>
      </c>
      <c r="AR83" s="6">
        <v>52.33</v>
      </c>
      <c r="AS83" s="6">
        <v>110.22799999999999</v>
      </c>
      <c r="AT83" s="6">
        <v>151.82400000000001</v>
      </c>
      <c r="AU83" s="6">
        <v>125.036</v>
      </c>
      <c r="AV83" s="6">
        <v>142.374</v>
      </c>
      <c r="AW83" s="6">
        <v>147.327</v>
      </c>
    </row>
    <row r="85" spans="1:49" x14ac:dyDescent="0.25">
      <c r="A85" s="7" t="s">
        <v>1769</v>
      </c>
      <c r="B85" s="185" t="s">
        <v>1715</v>
      </c>
      <c r="C85" s="185" t="s">
        <v>1716</v>
      </c>
      <c r="D85" s="185" t="s">
        <v>1717</v>
      </c>
      <c r="E85" s="185" t="s">
        <v>1718</v>
      </c>
      <c r="F85" s="185" t="s">
        <v>1719</v>
      </c>
      <c r="G85" s="185" t="s">
        <v>1720</v>
      </c>
      <c r="H85" s="185" t="s">
        <v>1721</v>
      </c>
      <c r="I85" s="185" t="s">
        <v>1722</v>
      </c>
      <c r="J85" s="185" t="s">
        <v>1723</v>
      </c>
      <c r="K85" s="185" t="s">
        <v>1724</v>
      </c>
      <c r="L85" s="185" t="s">
        <v>1725</v>
      </c>
      <c r="M85" s="185" t="s">
        <v>1726</v>
      </c>
      <c r="N85" s="185" t="s">
        <v>1727</v>
      </c>
      <c r="O85" s="185" t="s">
        <v>1728</v>
      </c>
      <c r="P85" s="185" t="s">
        <v>1729</v>
      </c>
      <c r="Q85" s="185" t="s">
        <v>1730</v>
      </c>
      <c r="R85" s="185" t="s">
        <v>1731</v>
      </c>
      <c r="S85" s="185" t="s">
        <v>1732</v>
      </c>
      <c r="T85" s="185" t="s">
        <v>1733</v>
      </c>
      <c r="U85" s="185" t="s">
        <v>1734</v>
      </c>
      <c r="V85" s="185" t="s">
        <v>1735</v>
      </c>
      <c r="W85" s="185" t="s">
        <v>1736</v>
      </c>
      <c r="X85" s="185" t="s">
        <v>1737</v>
      </c>
      <c r="Y85" s="185" t="s">
        <v>1738</v>
      </c>
      <c r="Z85" s="185" t="s">
        <v>1739</v>
      </c>
      <c r="AA85" s="185" t="s">
        <v>1740</v>
      </c>
      <c r="AB85" s="185" t="s">
        <v>1741</v>
      </c>
      <c r="AC85" s="185" t="s">
        <v>1742</v>
      </c>
      <c r="AD85" s="185" t="s">
        <v>1743</v>
      </c>
      <c r="AE85" s="185" t="s">
        <v>1744</v>
      </c>
      <c r="AF85" s="185" t="s">
        <v>1745</v>
      </c>
      <c r="AG85" s="185" t="s">
        <v>1746</v>
      </c>
      <c r="AH85" s="185" t="s">
        <v>1747</v>
      </c>
      <c r="AI85" s="185" t="s">
        <v>1748</v>
      </c>
      <c r="AJ85" s="185" t="s">
        <v>1749</v>
      </c>
      <c r="AK85" s="185" t="s">
        <v>1750</v>
      </c>
      <c r="AL85" s="185" t="s">
        <v>1751</v>
      </c>
      <c r="AM85" s="185" t="s">
        <v>1752</v>
      </c>
      <c r="AN85" s="185" t="s">
        <v>1753</v>
      </c>
      <c r="AO85" s="185" t="s">
        <v>1754</v>
      </c>
      <c r="AP85" s="185" t="s">
        <v>1755</v>
      </c>
      <c r="AQ85" s="185" t="s">
        <v>1756</v>
      </c>
      <c r="AR85" s="185" t="s">
        <v>1757</v>
      </c>
      <c r="AS85" s="185" t="s">
        <v>1758</v>
      </c>
      <c r="AT85" s="185" t="s">
        <v>1759</v>
      </c>
      <c r="AU85" s="185" t="s">
        <v>1760</v>
      </c>
      <c r="AV85" s="185" t="s">
        <v>1761</v>
      </c>
      <c r="AW85" s="185" t="s">
        <v>1762</v>
      </c>
    </row>
    <row r="86" spans="1:49" x14ac:dyDescent="0.25">
      <c r="A86" t="s">
        <v>1770</v>
      </c>
      <c r="B86" s="6">
        <f>B46/B38*100</f>
        <v>100</v>
      </c>
      <c r="C86" s="108">
        <f t="shared" ref="C86:AW86" si="2">C46/C38*100</f>
        <v>100</v>
      </c>
      <c r="D86" s="108">
        <f t="shared" si="2"/>
        <v>100</v>
      </c>
      <c r="E86" s="108">
        <f t="shared" si="2"/>
        <v>100</v>
      </c>
      <c r="F86" s="108">
        <f t="shared" si="2"/>
        <v>100</v>
      </c>
      <c r="G86" s="108">
        <f t="shared" si="2"/>
        <v>100</v>
      </c>
      <c r="H86" s="108">
        <f t="shared" si="2"/>
        <v>100</v>
      </c>
      <c r="I86" s="108">
        <f t="shared" si="2"/>
        <v>100</v>
      </c>
      <c r="J86" s="108">
        <f t="shared" si="2"/>
        <v>100</v>
      </c>
      <c r="K86" s="108">
        <f t="shared" si="2"/>
        <v>100</v>
      </c>
      <c r="L86" s="108">
        <f t="shared" si="2"/>
        <v>100</v>
      </c>
      <c r="M86" s="108">
        <f t="shared" si="2"/>
        <v>100</v>
      </c>
      <c r="N86" s="108">
        <f t="shared" si="2"/>
        <v>100</v>
      </c>
      <c r="O86" s="108">
        <f t="shared" si="2"/>
        <v>100</v>
      </c>
      <c r="P86" s="108">
        <f t="shared" si="2"/>
        <v>100</v>
      </c>
      <c r="Q86" s="108">
        <f t="shared" si="2"/>
        <v>100</v>
      </c>
      <c r="R86" s="108">
        <f t="shared" si="2"/>
        <v>100</v>
      </c>
      <c r="S86" s="108">
        <f t="shared" si="2"/>
        <v>0</v>
      </c>
      <c r="T86" s="108">
        <f t="shared" si="2"/>
        <v>0</v>
      </c>
      <c r="U86" s="108">
        <f t="shared" si="2"/>
        <v>6.25</v>
      </c>
      <c r="V86" s="108">
        <f t="shared" si="2"/>
        <v>18.75</v>
      </c>
      <c r="W86" s="108">
        <f t="shared" si="2"/>
        <v>100</v>
      </c>
      <c r="X86" s="108">
        <f t="shared" si="2"/>
        <v>100</v>
      </c>
      <c r="Y86" s="108">
        <f t="shared" si="2"/>
        <v>100</v>
      </c>
      <c r="Z86" s="108">
        <f t="shared" si="2"/>
        <v>100</v>
      </c>
      <c r="AA86" s="108">
        <f t="shared" si="2"/>
        <v>100</v>
      </c>
      <c r="AB86" s="108">
        <f t="shared" si="2"/>
        <v>100</v>
      </c>
      <c r="AC86" s="108">
        <f t="shared" si="2"/>
        <v>100</v>
      </c>
      <c r="AD86" s="108">
        <f t="shared" si="2"/>
        <v>100</v>
      </c>
      <c r="AE86" s="108">
        <f t="shared" si="2"/>
        <v>100</v>
      </c>
      <c r="AF86" s="108">
        <f t="shared" si="2"/>
        <v>100</v>
      </c>
      <c r="AG86" s="108">
        <f t="shared" si="2"/>
        <v>100</v>
      </c>
      <c r="AH86" s="108">
        <f t="shared" si="2"/>
        <v>100</v>
      </c>
      <c r="AI86" s="108">
        <f t="shared" si="2"/>
        <v>100</v>
      </c>
      <c r="AJ86" s="108">
        <f t="shared" si="2"/>
        <v>100</v>
      </c>
      <c r="AK86" s="108">
        <f t="shared" si="2"/>
        <v>100</v>
      </c>
      <c r="AL86" s="108">
        <f t="shared" si="2"/>
        <v>100</v>
      </c>
      <c r="AM86" s="108">
        <f t="shared" si="2"/>
        <v>100</v>
      </c>
      <c r="AN86" s="108">
        <f t="shared" si="2"/>
        <v>100</v>
      </c>
      <c r="AO86" s="108">
        <f t="shared" si="2"/>
        <v>100</v>
      </c>
      <c r="AP86" s="108">
        <f t="shared" si="2"/>
        <v>0</v>
      </c>
      <c r="AQ86" s="108">
        <f t="shared" si="2"/>
        <v>50</v>
      </c>
      <c r="AR86" s="108">
        <f t="shared" si="2"/>
        <v>93.75</v>
      </c>
      <c r="AS86" s="108">
        <f t="shared" si="2"/>
        <v>100</v>
      </c>
      <c r="AT86" s="108">
        <f t="shared" si="2"/>
        <v>100</v>
      </c>
      <c r="AU86" s="108">
        <f t="shared" si="2"/>
        <v>100</v>
      </c>
      <c r="AV86" s="108">
        <f t="shared" si="2"/>
        <v>100</v>
      </c>
      <c r="AW86" s="108">
        <f t="shared" si="2"/>
        <v>100</v>
      </c>
    </row>
    <row r="87" spans="1:49" x14ac:dyDescent="0.25">
      <c r="A87" t="s">
        <v>1771</v>
      </c>
      <c r="B87" s="6">
        <f>B64/B56*100</f>
        <v>100</v>
      </c>
      <c r="C87" s="108">
        <f t="shared" ref="C87:AW87" si="3">C64/C56*100</f>
        <v>100</v>
      </c>
      <c r="D87" s="108">
        <f t="shared" si="3"/>
        <v>100</v>
      </c>
      <c r="E87" s="108">
        <f t="shared" si="3"/>
        <v>100</v>
      </c>
      <c r="F87" s="108">
        <f t="shared" si="3"/>
        <v>100</v>
      </c>
      <c r="G87" s="108">
        <f t="shared" si="3"/>
        <v>100</v>
      </c>
      <c r="H87" s="108">
        <f t="shared" si="3"/>
        <v>100</v>
      </c>
      <c r="I87" s="108">
        <f t="shared" si="3"/>
        <v>100</v>
      </c>
      <c r="J87" s="108">
        <f t="shared" si="3"/>
        <v>100</v>
      </c>
      <c r="K87" s="108">
        <f t="shared" si="3"/>
        <v>100</v>
      </c>
      <c r="L87" s="108">
        <f t="shared" si="3"/>
        <v>100</v>
      </c>
      <c r="M87" s="108">
        <f t="shared" si="3"/>
        <v>100</v>
      </c>
      <c r="N87" s="108">
        <f t="shared" si="3"/>
        <v>100</v>
      </c>
      <c r="O87" s="108">
        <f t="shared" si="3"/>
        <v>93.75</v>
      </c>
      <c r="P87" s="108">
        <f t="shared" si="3"/>
        <v>100</v>
      </c>
      <c r="Q87" s="108">
        <f t="shared" si="3"/>
        <v>100</v>
      </c>
      <c r="R87" s="108">
        <f t="shared" si="3"/>
        <v>100</v>
      </c>
      <c r="S87" s="108">
        <f t="shared" si="3"/>
        <v>0</v>
      </c>
      <c r="T87" s="108">
        <f t="shared" si="3"/>
        <v>0</v>
      </c>
      <c r="U87" s="108">
        <f t="shared" si="3"/>
        <v>25</v>
      </c>
      <c r="V87" s="108">
        <f t="shared" si="3"/>
        <v>93.75</v>
      </c>
      <c r="W87" s="108">
        <f t="shared" si="3"/>
        <v>100</v>
      </c>
      <c r="X87" s="108">
        <f t="shared" si="3"/>
        <v>100</v>
      </c>
      <c r="Y87" s="108">
        <f t="shared" si="3"/>
        <v>100</v>
      </c>
      <c r="Z87" s="108">
        <f t="shared" si="3"/>
        <v>100</v>
      </c>
      <c r="AA87" s="108">
        <f t="shared" si="3"/>
        <v>100</v>
      </c>
      <c r="AB87" s="108">
        <f t="shared" si="3"/>
        <v>100</v>
      </c>
      <c r="AC87" s="108">
        <f t="shared" si="3"/>
        <v>100</v>
      </c>
      <c r="AD87" s="108">
        <f t="shared" si="3"/>
        <v>100</v>
      </c>
      <c r="AE87" s="108">
        <f t="shared" si="3"/>
        <v>100</v>
      </c>
      <c r="AF87" s="108">
        <f t="shared" si="3"/>
        <v>100</v>
      </c>
      <c r="AG87" s="108">
        <f t="shared" si="3"/>
        <v>100</v>
      </c>
      <c r="AH87" s="108">
        <f t="shared" si="3"/>
        <v>100</v>
      </c>
      <c r="AI87" s="108">
        <f t="shared" si="3"/>
        <v>100</v>
      </c>
      <c r="AJ87" s="108">
        <f t="shared" si="3"/>
        <v>100</v>
      </c>
      <c r="AK87" s="108">
        <f t="shared" si="3"/>
        <v>100</v>
      </c>
      <c r="AL87" s="108">
        <f t="shared" si="3"/>
        <v>100</v>
      </c>
      <c r="AM87" s="108">
        <f t="shared" si="3"/>
        <v>100</v>
      </c>
      <c r="AN87" s="108">
        <f t="shared" si="3"/>
        <v>100</v>
      </c>
      <c r="AO87" s="108">
        <f t="shared" si="3"/>
        <v>100</v>
      </c>
      <c r="AP87" s="108">
        <f t="shared" si="3"/>
        <v>0</v>
      </c>
      <c r="AQ87" s="108">
        <f t="shared" si="3"/>
        <v>68.75</v>
      </c>
      <c r="AR87" s="108">
        <f t="shared" si="3"/>
        <v>100</v>
      </c>
      <c r="AS87" s="108">
        <f t="shared" si="3"/>
        <v>100</v>
      </c>
      <c r="AT87" s="108">
        <f t="shared" si="3"/>
        <v>100</v>
      </c>
      <c r="AU87" s="108">
        <f t="shared" si="3"/>
        <v>100</v>
      </c>
      <c r="AV87" s="108">
        <f t="shared" si="3"/>
        <v>100</v>
      </c>
      <c r="AW87" s="108">
        <f t="shared" si="3"/>
        <v>100</v>
      </c>
    </row>
    <row r="88" spans="1:49" x14ac:dyDescent="0.25">
      <c r="A88" t="s">
        <v>1772</v>
      </c>
      <c r="B88" s="6">
        <f>B82/B74*100</f>
        <v>100</v>
      </c>
      <c r="C88" s="108">
        <f t="shared" ref="C88:AW88" si="4">C82/C74*100</f>
        <v>100</v>
      </c>
      <c r="D88" s="108">
        <f t="shared" si="4"/>
        <v>100</v>
      </c>
      <c r="E88" s="108">
        <f t="shared" si="4"/>
        <v>100</v>
      </c>
      <c r="F88" s="108">
        <f t="shared" si="4"/>
        <v>100</v>
      </c>
      <c r="G88" s="108">
        <f t="shared" si="4"/>
        <v>100</v>
      </c>
      <c r="H88" s="108">
        <f t="shared" si="4"/>
        <v>100</v>
      </c>
      <c r="I88" s="108">
        <f t="shared" si="4"/>
        <v>100</v>
      </c>
      <c r="J88" s="108">
        <f t="shared" si="4"/>
        <v>100</v>
      </c>
      <c r="K88" s="108">
        <f t="shared" si="4"/>
        <v>100</v>
      </c>
      <c r="L88" s="108">
        <f t="shared" si="4"/>
        <v>100</v>
      </c>
      <c r="M88" s="108">
        <f t="shared" si="4"/>
        <v>100</v>
      </c>
      <c r="N88" s="108">
        <f t="shared" si="4"/>
        <v>100</v>
      </c>
      <c r="O88" s="108">
        <f t="shared" si="4"/>
        <v>93.75</v>
      </c>
      <c r="P88" s="108">
        <f t="shared" si="4"/>
        <v>100</v>
      </c>
      <c r="Q88" s="108">
        <f t="shared" si="4"/>
        <v>100</v>
      </c>
      <c r="R88" s="108">
        <f t="shared" si="4"/>
        <v>100</v>
      </c>
      <c r="S88" s="108">
        <f t="shared" si="4"/>
        <v>0</v>
      </c>
      <c r="T88" s="108">
        <f t="shared" si="4"/>
        <v>0</v>
      </c>
      <c r="U88" s="108">
        <f t="shared" si="4"/>
        <v>18.75</v>
      </c>
      <c r="V88" s="108">
        <f t="shared" si="4"/>
        <v>75</v>
      </c>
      <c r="W88" s="108">
        <f t="shared" si="4"/>
        <v>93.75</v>
      </c>
      <c r="X88" s="108">
        <f t="shared" si="4"/>
        <v>100</v>
      </c>
      <c r="Y88" s="108">
        <f t="shared" si="4"/>
        <v>100</v>
      </c>
      <c r="Z88" s="108">
        <f t="shared" si="4"/>
        <v>100</v>
      </c>
      <c r="AA88" s="108">
        <f t="shared" si="4"/>
        <v>100</v>
      </c>
      <c r="AB88" s="108">
        <f t="shared" si="4"/>
        <v>100</v>
      </c>
      <c r="AC88" s="108">
        <f t="shared" si="4"/>
        <v>100</v>
      </c>
      <c r="AD88" s="108">
        <f t="shared" si="4"/>
        <v>100</v>
      </c>
      <c r="AE88" s="108">
        <f t="shared" si="4"/>
        <v>100</v>
      </c>
      <c r="AF88" s="108">
        <f t="shared" si="4"/>
        <v>100</v>
      </c>
      <c r="AG88" s="108">
        <f t="shared" si="4"/>
        <v>100</v>
      </c>
      <c r="AH88" s="108">
        <f t="shared" si="4"/>
        <v>100</v>
      </c>
      <c r="AI88" s="108">
        <f t="shared" si="4"/>
        <v>100</v>
      </c>
      <c r="AJ88" s="108">
        <f t="shared" si="4"/>
        <v>100</v>
      </c>
      <c r="AK88" s="108">
        <f t="shared" si="4"/>
        <v>100</v>
      </c>
      <c r="AL88" s="108">
        <f t="shared" si="4"/>
        <v>100</v>
      </c>
      <c r="AM88" s="108">
        <f t="shared" si="4"/>
        <v>100</v>
      </c>
      <c r="AN88" s="108">
        <f t="shared" si="4"/>
        <v>100</v>
      </c>
      <c r="AO88" s="108">
        <f t="shared" si="4"/>
        <v>100</v>
      </c>
      <c r="AP88" s="108">
        <f t="shared" si="4"/>
        <v>0</v>
      </c>
      <c r="AQ88" s="108">
        <f t="shared" si="4"/>
        <v>87.5</v>
      </c>
      <c r="AR88" s="108">
        <f t="shared" si="4"/>
        <v>100</v>
      </c>
      <c r="AS88" s="108">
        <f t="shared" si="4"/>
        <v>100</v>
      </c>
      <c r="AT88" s="108">
        <f t="shared" si="4"/>
        <v>100</v>
      </c>
      <c r="AU88" s="108">
        <f t="shared" si="4"/>
        <v>100</v>
      </c>
      <c r="AV88" s="108">
        <f t="shared" si="4"/>
        <v>100</v>
      </c>
      <c r="AW88" s="108">
        <f t="shared" si="4"/>
        <v>100</v>
      </c>
    </row>
    <row r="89" spans="1:49" s="7" customFormat="1" x14ac:dyDescent="0.25">
      <c r="A89" s="7" t="s">
        <v>1773</v>
      </c>
      <c r="B89" s="7" t="s">
        <v>1644</v>
      </c>
      <c r="C89" s="7" t="str">
        <f>G23</f>
        <v>N,N-Dimethylformamide</v>
      </c>
      <c r="D89" s="7" t="str">
        <f>C89</f>
        <v>N,N-Dimethylformamide</v>
      </c>
      <c r="E89" s="7" t="str">
        <f t="shared" ref="E89:I89" si="5">D89</f>
        <v>N,N-Dimethylformamide</v>
      </c>
      <c r="F89" s="7" t="str">
        <f t="shared" si="5"/>
        <v>N,N-Dimethylformamide</v>
      </c>
      <c r="G89" s="7" t="str">
        <f t="shared" si="5"/>
        <v>N,N-Dimethylformamide</v>
      </c>
      <c r="H89" s="7" t="str">
        <f t="shared" si="5"/>
        <v>N,N-Dimethylformamide</v>
      </c>
      <c r="I89" s="7" t="str">
        <f t="shared" si="5"/>
        <v>N,N-Dimethylformamide</v>
      </c>
      <c r="J89" s="7" t="s">
        <v>1644</v>
      </c>
      <c r="K89" s="7" t="str">
        <f>G24</f>
        <v>Mepiquat chloride</v>
      </c>
      <c r="L89" s="7" t="str">
        <f>K89</f>
        <v>Mepiquat chloride</v>
      </c>
      <c r="M89" s="7" t="str">
        <f t="shared" ref="M89:Q89" si="6">L89</f>
        <v>Mepiquat chloride</v>
      </c>
      <c r="N89" s="7" t="str">
        <f t="shared" si="6"/>
        <v>Mepiquat chloride</v>
      </c>
      <c r="O89" s="7" t="str">
        <f t="shared" si="6"/>
        <v>Mepiquat chloride</v>
      </c>
      <c r="P89" s="7" t="str">
        <f t="shared" si="6"/>
        <v>Mepiquat chloride</v>
      </c>
      <c r="Q89" s="7" t="str">
        <f t="shared" si="6"/>
        <v>Mepiquat chloride</v>
      </c>
      <c r="R89" s="7" t="s">
        <v>1644</v>
      </c>
      <c r="S89" s="7" t="str">
        <f>G25</f>
        <v>Niclosamide</v>
      </c>
      <c r="T89" s="7" t="str">
        <f>S89</f>
        <v>Niclosamide</v>
      </c>
      <c r="U89" s="7" t="str">
        <f t="shared" ref="U89:Y89" si="7">T89</f>
        <v>Niclosamide</v>
      </c>
      <c r="V89" s="7" t="str">
        <f t="shared" si="7"/>
        <v>Niclosamide</v>
      </c>
      <c r="W89" s="7" t="str">
        <f t="shared" si="7"/>
        <v>Niclosamide</v>
      </c>
      <c r="X89" s="7" t="str">
        <f t="shared" si="7"/>
        <v>Niclosamide</v>
      </c>
      <c r="Y89" s="7" t="str">
        <f t="shared" si="7"/>
        <v>Niclosamide</v>
      </c>
      <c r="Z89" s="7" t="s">
        <v>1686</v>
      </c>
      <c r="AA89" s="7" t="str">
        <f>G26</f>
        <v>Rifampicin</v>
      </c>
      <c r="AB89" s="7" t="str">
        <f>AA89</f>
        <v>Rifampicin</v>
      </c>
      <c r="AC89" s="7" t="str">
        <f t="shared" ref="AC89:AG89" si="8">AB89</f>
        <v>Rifampicin</v>
      </c>
      <c r="AD89" s="7" t="str">
        <f t="shared" si="8"/>
        <v>Rifampicin</v>
      </c>
      <c r="AE89" s="7" t="str">
        <f t="shared" si="8"/>
        <v>Rifampicin</v>
      </c>
      <c r="AF89" s="7" t="str">
        <f t="shared" si="8"/>
        <v>Rifampicin</v>
      </c>
      <c r="AG89" s="7" t="str">
        <f t="shared" si="8"/>
        <v>Rifampicin</v>
      </c>
      <c r="AH89" s="7" t="s">
        <v>1686</v>
      </c>
      <c r="AI89" s="7" t="str">
        <f>G27</f>
        <v>Daminozide</v>
      </c>
      <c r="AJ89" s="7" t="str">
        <f>AI89</f>
        <v>Daminozide</v>
      </c>
      <c r="AK89" s="7" t="str">
        <f t="shared" ref="AK89:AO89" si="9">AJ89</f>
        <v>Daminozide</v>
      </c>
      <c r="AL89" s="7" t="str">
        <f t="shared" si="9"/>
        <v>Daminozide</v>
      </c>
      <c r="AM89" s="7" t="str">
        <f t="shared" si="9"/>
        <v>Daminozide</v>
      </c>
      <c r="AN89" s="7" t="str">
        <f t="shared" si="9"/>
        <v>Daminozide</v>
      </c>
      <c r="AO89" s="7" t="str">
        <f t="shared" si="9"/>
        <v>Daminozide</v>
      </c>
      <c r="AP89" s="7" t="s">
        <v>1794</v>
      </c>
      <c r="AQ89" s="7" t="str">
        <f>G28</f>
        <v>Amiodarone hydrochloride</v>
      </c>
      <c r="AR89" s="7" t="str">
        <f>AQ89</f>
        <v>Amiodarone hydrochloride</v>
      </c>
      <c r="AS89" s="7" t="str">
        <f t="shared" ref="AS89:AW89" si="10">AR89</f>
        <v>Amiodarone hydrochloride</v>
      </c>
      <c r="AT89" s="7" t="str">
        <f t="shared" si="10"/>
        <v>Amiodarone hydrochloride</v>
      </c>
      <c r="AU89" s="7" t="str">
        <f t="shared" si="10"/>
        <v>Amiodarone hydrochloride</v>
      </c>
      <c r="AV89" s="7" t="str">
        <f t="shared" si="10"/>
        <v>Amiodarone hydrochloride</v>
      </c>
      <c r="AW89" s="7" t="str">
        <f t="shared" si="10"/>
        <v>Amiodarone hydrochloride</v>
      </c>
    </row>
    <row r="90" spans="1:49" s="7" customFormat="1" x14ac:dyDescent="0.25">
      <c r="A90" s="7" t="s">
        <v>1773</v>
      </c>
      <c r="B90" s="185" t="s">
        <v>1786</v>
      </c>
      <c r="C90" s="185" t="s">
        <v>1785</v>
      </c>
      <c r="D90" s="185" t="s">
        <v>1779</v>
      </c>
      <c r="E90" s="185" t="s">
        <v>1803</v>
      </c>
      <c r="F90" s="185" t="s">
        <v>1804</v>
      </c>
      <c r="G90" s="185" t="s">
        <v>1805</v>
      </c>
      <c r="H90" s="185" t="s">
        <v>1802</v>
      </c>
      <c r="I90" s="185" t="s">
        <v>1899</v>
      </c>
      <c r="J90" s="185" t="s">
        <v>1786</v>
      </c>
      <c r="K90" s="185" t="s">
        <v>1785</v>
      </c>
      <c r="L90" s="185" t="s">
        <v>1779</v>
      </c>
      <c r="M90" s="185" t="s">
        <v>1803</v>
      </c>
      <c r="N90" s="185" t="s">
        <v>1804</v>
      </c>
      <c r="O90" s="185" t="s">
        <v>1805</v>
      </c>
      <c r="P90" s="185" t="s">
        <v>1802</v>
      </c>
      <c r="Q90" s="185" t="s">
        <v>1899</v>
      </c>
      <c r="R90" s="185" t="s">
        <v>1786</v>
      </c>
      <c r="S90" s="185" t="s">
        <v>1785</v>
      </c>
      <c r="T90" s="185" t="s">
        <v>1779</v>
      </c>
      <c r="U90" s="185" t="s">
        <v>1803</v>
      </c>
      <c r="V90" s="185" t="s">
        <v>1804</v>
      </c>
      <c r="W90" s="185" t="s">
        <v>1805</v>
      </c>
      <c r="X90" s="185" t="s">
        <v>1802</v>
      </c>
      <c r="Y90" s="185" t="s">
        <v>1899</v>
      </c>
      <c r="Z90" s="185" t="s">
        <v>2035</v>
      </c>
      <c r="AA90" s="185" t="s">
        <v>1785</v>
      </c>
      <c r="AB90" s="185" t="s">
        <v>1779</v>
      </c>
      <c r="AC90" s="185" t="s">
        <v>1803</v>
      </c>
      <c r="AD90" s="185" t="s">
        <v>1804</v>
      </c>
      <c r="AE90" s="185" t="s">
        <v>1805</v>
      </c>
      <c r="AF90" s="185" t="s">
        <v>1802</v>
      </c>
      <c r="AG90" s="185" t="s">
        <v>1899</v>
      </c>
      <c r="AH90" s="185" t="s">
        <v>2035</v>
      </c>
      <c r="AI90" s="185" t="s">
        <v>1785</v>
      </c>
      <c r="AJ90" s="185" t="s">
        <v>1779</v>
      </c>
      <c r="AK90" s="185" t="s">
        <v>1803</v>
      </c>
      <c r="AL90" s="185" t="s">
        <v>1804</v>
      </c>
      <c r="AM90" s="185" t="s">
        <v>1805</v>
      </c>
      <c r="AN90" s="185" t="s">
        <v>1802</v>
      </c>
      <c r="AO90" s="185" t="s">
        <v>1899</v>
      </c>
      <c r="AP90" s="185" t="s">
        <v>1786</v>
      </c>
      <c r="AQ90" s="185" t="s">
        <v>1785</v>
      </c>
      <c r="AR90" s="185" t="s">
        <v>1779</v>
      </c>
      <c r="AS90" s="185" t="s">
        <v>1803</v>
      </c>
      <c r="AT90" s="185" t="s">
        <v>1804</v>
      </c>
      <c r="AU90" s="185" t="s">
        <v>1805</v>
      </c>
      <c r="AV90" s="185" t="s">
        <v>1802</v>
      </c>
      <c r="AW90" s="185" t="s">
        <v>1899</v>
      </c>
    </row>
    <row r="91" spans="1:49" x14ac:dyDescent="0.25">
      <c r="A91" t="s">
        <v>1773</v>
      </c>
      <c r="B91" s="6">
        <f>AVERAGE(B86:B88)</f>
        <v>100</v>
      </c>
      <c r="C91" s="107">
        <f t="shared" ref="C91:AV91" si="11">AVERAGE(C86:C88)</f>
        <v>100</v>
      </c>
      <c r="D91" s="108">
        <f t="shared" si="11"/>
        <v>100</v>
      </c>
      <c r="E91" s="108">
        <f t="shared" si="11"/>
        <v>100</v>
      </c>
      <c r="F91" s="108">
        <f t="shared" si="11"/>
        <v>100</v>
      </c>
      <c r="G91" s="108">
        <f t="shared" si="11"/>
        <v>100</v>
      </c>
      <c r="H91" s="108">
        <f t="shared" si="11"/>
        <v>100</v>
      </c>
      <c r="I91" s="108">
        <f t="shared" si="11"/>
        <v>100</v>
      </c>
      <c r="J91" s="108">
        <f t="shared" si="11"/>
        <v>100</v>
      </c>
      <c r="K91" s="108">
        <f t="shared" si="11"/>
        <v>100</v>
      </c>
      <c r="L91" s="108">
        <f t="shared" si="11"/>
        <v>100</v>
      </c>
      <c r="M91" s="108">
        <f t="shared" si="11"/>
        <v>100</v>
      </c>
      <c r="N91" s="108">
        <f t="shared" si="11"/>
        <v>100</v>
      </c>
      <c r="O91" s="108">
        <f t="shared" si="11"/>
        <v>95.833333333333329</v>
      </c>
      <c r="P91" s="108">
        <f t="shared" si="11"/>
        <v>100</v>
      </c>
      <c r="Q91" s="108">
        <f t="shared" si="11"/>
        <v>100</v>
      </c>
      <c r="R91" s="108">
        <f t="shared" si="11"/>
        <v>100</v>
      </c>
      <c r="S91" s="6">
        <f t="shared" si="11"/>
        <v>0</v>
      </c>
      <c r="T91" s="108">
        <f t="shared" si="11"/>
        <v>0</v>
      </c>
      <c r="U91" s="108">
        <f t="shared" si="11"/>
        <v>16.666666666666668</v>
      </c>
      <c r="V91" s="108">
        <f t="shared" si="11"/>
        <v>62.5</v>
      </c>
      <c r="W91" s="108">
        <f t="shared" si="11"/>
        <v>97.916666666666671</v>
      </c>
      <c r="X91" s="108">
        <f t="shared" si="11"/>
        <v>100</v>
      </c>
      <c r="Y91" s="108">
        <f t="shared" si="11"/>
        <v>100</v>
      </c>
      <c r="Z91" s="108">
        <f t="shared" si="11"/>
        <v>100</v>
      </c>
      <c r="AA91" s="108">
        <f t="shared" si="11"/>
        <v>100</v>
      </c>
      <c r="AB91" s="108">
        <f t="shared" si="11"/>
        <v>100</v>
      </c>
      <c r="AC91" s="108">
        <f t="shared" si="11"/>
        <v>100</v>
      </c>
      <c r="AD91" s="108">
        <f t="shared" si="11"/>
        <v>100</v>
      </c>
      <c r="AE91" s="108">
        <f t="shared" si="11"/>
        <v>100</v>
      </c>
      <c r="AF91" s="108">
        <f t="shared" si="11"/>
        <v>100</v>
      </c>
      <c r="AG91" s="108">
        <f t="shared" si="11"/>
        <v>100</v>
      </c>
      <c r="AH91" s="108">
        <f t="shared" si="11"/>
        <v>100</v>
      </c>
      <c r="AI91" s="108">
        <f t="shared" si="11"/>
        <v>100</v>
      </c>
      <c r="AJ91" s="108">
        <f t="shared" si="11"/>
        <v>100</v>
      </c>
      <c r="AK91" s="108">
        <f t="shared" si="11"/>
        <v>100</v>
      </c>
      <c r="AL91" s="108">
        <f t="shared" si="11"/>
        <v>100</v>
      </c>
      <c r="AM91" s="108">
        <f t="shared" si="11"/>
        <v>100</v>
      </c>
      <c r="AN91" s="108">
        <f t="shared" si="11"/>
        <v>100</v>
      </c>
      <c r="AO91" s="108">
        <f t="shared" si="11"/>
        <v>100</v>
      </c>
      <c r="AP91" s="108">
        <f t="shared" si="11"/>
        <v>0</v>
      </c>
      <c r="AQ91" s="108">
        <f t="shared" si="11"/>
        <v>68.75</v>
      </c>
      <c r="AR91" s="108">
        <f t="shared" si="11"/>
        <v>97.916666666666671</v>
      </c>
      <c r="AS91" s="108">
        <f t="shared" si="11"/>
        <v>100</v>
      </c>
      <c r="AT91" s="108">
        <f t="shared" si="11"/>
        <v>100</v>
      </c>
      <c r="AU91" s="108">
        <f t="shared" si="11"/>
        <v>100</v>
      </c>
      <c r="AV91" s="108">
        <f t="shared" si="11"/>
        <v>100</v>
      </c>
      <c r="AW91" s="108">
        <f>AVERAGE(AW86,AW88)</f>
        <v>100</v>
      </c>
    </row>
    <row r="92" spans="1:49" x14ac:dyDescent="0.25">
      <c r="A92" t="s">
        <v>1774</v>
      </c>
      <c r="B92" s="6">
        <f>STDEV(B86:B88)</f>
        <v>0</v>
      </c>
      <c r="C92" s="107">
        <f t="shared" ref="C92:AV92" si="12">STDEV(C86:C88)</f>
        <v>0</v>
      </c>
      <c r="D92" s="108">
        <f t="shared" si="12"/>
        <v>0</v>
      </c>
      <c r="E92" s="108">
        <f t="shared" si="12"/>
        <v>0</v>
      </c>
      <c r="F92" s="108">
        <f t="shared" si="12"/>
        <v>0</v>
      </c>
      <c r="G92" s="108">
        <f t="shared" si="12"/>
        <v>0</v>
      </c>
      <c r="H92" s="108">
        <f t="shared" si="12"/>
        <v>0</v>
      </c>
      <c r="I92" s="108">
        <f t="shared" si="12"/>
        <v>0</v>
      </c>
      <c r="J92" s="108">
        <f t="shared" si="12"/>
        <v>0</v>
      </c>
      <c r="K92" s="108">
        <f t="shared" si="12"/>
        <v>0</v>
      </c>
      <c r="L92" s="108">
        <f t="shared" si="12"/>
        <v>0</v>
      </c>
      <c r="M92" s="108">
        <f t="shared" si="12"/>
        <v>0</v>
      </c>
      <c r="N92" s="108">
        <f t="shared" si="12"/>
        <v>0</v>
      </c>
      <c r="O92" s="108">
        <f t="shared" si="12"/>
        <v>3.6084391824351609</v>
      </c>
      <c r="P92" s="108">
        <f t="shared" si="12"/>
        <v>0</v>
      </c>
      <c r="Q92" s="108">
        <f t="shared" si="12"/>
        <v>0</v>
      </c>
      <c r="R92" s="108">
        <f t="shared" si="12"/>
        <v>0</v>
      </c>
      <c r="S92" s="6">
        <f t="shared" si="12"/>
        <v>0</v>
      </c>
      <c r="T92" s="108">
        <f t="shared" si="12"/>
        <v>0</v>
      </c>
      <c r="U92" s="108">
        <f t="shared" si="12"/>
        <v>9.5470326978246653</v>
      </c>
      <c r="V92" s="108">
        <f t="shared" si="12"/>
        <v>39.031237489989991</v>
      </c>
      <c r="W92" s="108">
        <f t="shared" si="12"/>
        <v>3.6084391824351609</v>
      </c>
      <c r="X92" s="108">
        <f t="shared" si="12"/>
        <v>0</v>
      </c>
      <c r="Y92" s="108">
        <f t="shared" si="12"/>
        <v>0</v>
      </c>
      <c r="Z92" s="108">
        <f t="shared" si="12"/>
        <v>0</v>
      </c>
      <c r="AA92" s="108">
        <f t="shared" si="12"/>
        <v>0</v>
      </c>
      <c r="AB92" s="108">
        <f t="shared" si="12"/>
        <v>0</v>
      </c>
      <c r="AC92" s="108">
        <f t="shared" si="12"/>
        <v>0</v>
      </c>
      <c r="AD92" s="108">
        <f t="shared" si="12"/>
        <v>0</v>
      </c>
      <c r="AE92" s="108">
        <f t="shared" si="12"/>
        <v>0</v>
      </c>
      <c r="AF92" s="108">
        <f t="shared" si="12"/>
        <v>0</v>
      </c>
      <c r="AG92" s="108">
        <f t="shared" si="12"/>
        <v>0</v>
      </c>
      <c r="AH92" s="108">
        <f t="shared" si="12"/>
        <v>0</v>
      </c>
      <c r="AI92" s="108">
        <f t="shared" si="12"/>
        <v>0</v>
      </c>
      <c r="AJ92" s="108">
        <f t="shared" si="12"/>
        <v>0</v>
      </c>
      <c r="AK92" s="108">
        <f t="shared" si="12"/>
        <v>0</v>
      </c>
      <c r="AL92" s="108">
        <f t="shared" si="12"/>
        <v>0</v>
      </c>
      <c r="AM92" s="108">
        <f t="shared" si="12"/>
        <v>0</v>
      </c>
      <c r="AN92" s="108">
        <f t="shared" si="12"/>
        <v>0</v>
      </c>
      <c r="AO92" s="108">
        <f t="shared" si="12"/>
        <v>0</v>
      </c>
      <c r="AP92" s="108">
        <f t="shared" si="12"/>
        <v>0</v>
      </c>
      <c r="AQ92" s="108">
        <f t="shared" si="12"/>
        <v>18.75</v>
      </c>
      <c r="AR92" s="108">
        <f t="shared" si="12"/>
        <v>3.6084391824351609</v>
      </c>
      <c r="AS92" s="108">
        <f t="shared" si="12"/>
        <v>0</v>
      </c>
      <c r="AT92" s="108">
        <f t="shared" si="12"/>
        <v>0</v>
      </c>
      <c r="AU92" s="108">
        <f t="shared" si="12"/>
        <v>0</v>
      </c>
      <c r="AV92" s="108">
        <f t="shared" si="12"/>
        <v>0</v>
      </c>
      <c r="AW92" s="108">
        <f>STDEV(AW86,AW88)</f>
        <v>0</v>
      </c>
    </row>
    <row r="93" spans="1:49" x14ac:dyDescent="0.25">
      <c r="A93" t="s">
        <v>1775</v>
      </c>
      <c r="B93" s="6">
        <f>STDEV(B86:B88)/SQRT(3)</f>
        <v>0</v>
      </c>
      <c r="C93" s="107">
        <f t="shared" ref="C93:AV93" si="13">STDEV(C86:C88)/SQRT(3)</f>
        <v>0</v>
      </c>
      <c r="D93" s="108">
        <f t="shared" si="13"/>
        <v>0</v>
      </c>
      <c r="E93" s="108">
        <f t="shared" si="13"/>
        <v>0</v>
      </c>
      <c r="F93" s="108">
        <f t="shared" si="13"/>
        <v>0</v>
      </c>
      <c r="G93" s="108">
        <f t="shared" si="13"/>
        <v>0</v>
      </c>
      <c r="H93" s="108">
        <f t="shared" si="13"/>
        <v>0</v>
      </c>
      <c r="I93" s="108">
        <f t="shared" si="13"/>
        <v>0</v>
      </c>
      <c r="J93" s="108">
        <f t="shared" si="13"/>
        <v>0</v>
      </c>
      <c r="K93" s="108">
        <f t="shared" si="13"/>
        <v>0</v>
      </c>
      <c r="L93" s="108">
        <f t="shared" si="13"/>
        <v>0</v>
      </c>
      <c r="M93" s="108">
        <f t="shared" si="13"/>
        <v>0</v>
      </c>
      <c r="N93" s="108">
        <f t="shared" si="13"/>
        <v>0</v>
      </c>
      <c r="O93" s="108">
        <f t="shared" si="13"/>
        <v>2.0833333333333335</v>
      </c>
      <c r="P93" s="108">
        <f t="shared" si="13"/>
        <v>0</v>
      </c>
      <c r="Q93" s="108">
        <f t="shared" si="13"/>
        <v>0</v>
      </c>
      <c r="R93" s="108">
        <f t="shared" si="13"/>
        <v>0</v>
      </c>
      <c r="S93" s="6">
        <f t="shared" si="13"/>
        <v>0</v>
      </c>
      <c r="T93" s="108">
        <f t="shared" si="13"/>
        <v>0</v>
      </c>
      <c r="U93" s="108">
        <f t="shared" si="13"/>
        <v>5.5119818980512303</v>
      </c>
      <c r="V93" s="108">
        <f t="shared" si="13"/>
        <v>22.534695471649936</v>
      </c>
      <c r="W93" s="108">
        <f t="shared" si="13"/>
        <v>2.0833333333333335</v>
      </c>
      <c r="X93" s="108">
        <f t="shared" si="13"/>
        <v>0</v>
      </c>
      <c r="Y93" s="108">
        <f t="shared" si="13"/>
        <v>0</v>
      </c>
      <c r="Z93" s="108">
        <f t="shared" si="13"/>
        <v>0</v>
      </c>
      <c r="AA93" s="108">
        <f t="shared" si="13"/>
        <v>0</v>
      </c>
      <c r="AB93" s="108">
        <f t="shared" si="13"/>
        <v>0</v>
      </c>
      <c r="AC93" s="108">
        <f t="shared" si="13"/>
        <v>0</v>
      </c>
      <c r="AD93" s="108">
        <f t="shared" si="13"/>
        <v>0</v>
      </c>
      <c r="AE93" s="108">
        <f t="shared" si="13"/>
        <v>0</v>
      </c>
      <c r="AF93" s="108">
        <f t="shared" si="13"/>
        <v>0</v>
      </c>
      <c r="AG93" s="108">
        <f t="shared" si="13"/>
        <v>0</v>
      </c>
      <c r="AH93" s="108">
        <f t="shared" si="13"/>
        <v>0</v>
      </c>
      <c r="AI93" s="108">
        <f t="shared" si="13"/>
        <v>0</v>
      </c>
      <c r="AJ93" s="108">
        <f t="shared" si="13"/>
        <v>0</v>
      </c>
      <c r="AK93" s="108">
        <f t="shared" si="13"/>
        <v>0</v>
      </c>
      <c r="AL93" s="108">
        <f t="shared" si="13"/>
        <v>0</v>
      </c>
      <c r="AM93" s="108">
        <f t="shared" si="13"/>
        <v>0</v>
      </c>
      <c r="AN93" s="108">
        <f t="shared" si="13"/>
        <v>0</v>
      </c>
      <c r="AO93" s="108">
        <f t="shared" si="13"/>
        <v>0</v>
      </c>
      <c r="AP93" s="108">
        <f t="shared" si="13"/>
        <v>0</v>
      </c>
      <c r="AQ93" s="108">
        <f t="shared" si="13"/>
        <v>10.825317547305485</v>
      </c>
      <c r="AR93" s="108">
        <f t="shared" si="13"/>
        <v>2.0833333333333335</v>
      </c>
      <c r="AS93" s="108">
        <f t="shared" si="13"/>
        <v>0</v>
      </c>
      <c r="AT93" s="108">
        <f t="shared" si="13"/>
        <v>0</v>
      </c>
      <c r="AU93" s="108">
        <f t="shared" si="13"/>
        <v>0</v>
      </c>
      <c r="AV93" s="108">
        <f t="shared" si="13"/>
        <v>0</v>
      </c>
      <c r="AW93" s="108">
        <f>STDEV(AW86,AW88)/SQRT(3)</f>
        <v>0</v>
      </c>
    </row>
    <row r="96" spans="1:49" x14ac:dyDescent="0.25">
      <c r="A96" s="39" t="s">
        <v>1800</v>
      </c>
      <c r="B96" s="185" t="s">
        <v>1715</v>
      </c>
      <c r="C96" s="185" t="s">
        <v>1716</v>
      </c>
      <c r="D96" s="185" t="s">
        <v>1717</v>
      </c>
      <c r="E96" s="185" t="s">
        <v>1718</v>
      </c>
      <c r="F96" s="185" t="s">
        <v>1719</v>
      </c>
      <c r="G96" s="185" t="s">
        <v>1720</v>
      </c>
      <c r="H96" s="185" t="s">
        <v>1721</v>
      </c>
      <c r="I96" s="185" t="s">
        <v>1722</v>
      </c>
      <c r="J96" s="185" t="s">
        <v>1723</v>
      </c>
      <c r="K96" s="185" t="s">
        <v>1724</v>
      </c>
      <c r="L96" s="185" t="s">
        <v>1725</v>
      </c>
      <c r="M96" s="185" t="s">
        <v>1726</v>
      </c>
      <c r="N96" s="185" t="s">
        <v>1727</v>
      </c>
      <c r="O96" s="185" t="s">
        <v>1728</v>
      </c>
      <c r="P96" s="185" t="s">
        <v>1729</v>
      </c>
      <c r="Q96" s="185" t="s">
        <v>1730</v>
      </c>
      <c r="R96" s="185" t="s">
        <v>1731</v>
      </c>
      <c r="S96" s="185" t="s">
        <v>1732</v>
      </c>
      <c r="T96" s="185" t="s">
        <v>1733</v>
      </c>
      <c r="U96" s="185" t="s">
        <v>1734</v>
      </c>
      <c r="V96" s="185" t="s">
        <v>1735</v>
      </c>
      <c r="W96" s="185" t="s">
        <v>1736</v>
      </c>
      <c r="X96" s="185" t="s">
        <v>1737</v>
      </c>
      <c r="Y96" s="185" t="s">
        <v>1738</v>
      </c>
      <c r="Z96" s="185" t="s">
        <v>1739</v>
      </c>
      <c r="AA96" s="185" t="s">
        <v>1740</v>
      </c>
      <c r="AB96" s="185" t="s">
        <v>1741</v>
      </c>
      <c r="AC96" s="185" t="s">
        <v>1742</v>
      </c>
      <c r="AD96" s="185" t="s">
        <v>1743</v>
      </c>
      <c r="AE96" s="185" t="s">
        <v>1744</v>
      </c>
      <c r="AF96" s="185" t="s">
        <v>1745</v>
      </c>
      <c r="AG96" s="185" t="s">
        <v>1746</v>
      </c>
      <c r="AH96" s="185" t="s">
        <v>1747</v>
      </c>
      <c r="AI96" s="185" t="s">
        <v>1748</v>
      </c>
      <c r="AJ96" s="185" t="s">
        <v>1749</v>
      </c>
      <c r="AK96" s="185" t="s">
        <v>1750</v>
      </c>
      <c r="AL96" s="185" t="s">
        <v>1751</v>
      </c>
      <c r="AM96" s="185" t="s">
        <v>1752</v>
      </c>
      <c r="AN96" s="185" t="s">
        <v>1753</v>
      </c>
      <c r="AO96" s="185" t="s">
        <v>1754</v>
      </c>
      <c r="AP96" s="185" t="s">
        <v>1755</v>
      </c>
      <c r="AQ96" s="185" t="s">
        <v>1756</v>
      </c>
      <c r="AR96" s="185" t="s">
        <v>1757</v>
      </c>
      <c r="AS96" s="185" t="s">
        <v>1758</v>
      </c>
      <c r="AT96" s="185" t="s">
        <v>1759</v>
      </c>
      <c r="AU96" s="185" t="s">
        <v>1760</v>
      </c>
      <c r="AV96" s="185" t="s">
        <v>1761</v>
      </c>
      <c r="AW96" s="185" t="s">
        <v>1762</v>
      </c>
    </row>
    <row r="97" spans="1:49" x14ac:dyDescent="0.25">
      <c r="A97" t="s">
        <v>1770</v>
      </c>
      <c r="B97" s="108">
        <f>B47/B39*100</f>
        <v>84.806971783507777</v>
      </c>
      <c r="C97" s="108">
        <f t="shared" ref="C97:AW97" si="14">C47/C39*100</f>
        <v>87.740267599889492</v>
      </c>
      <c r="D97" s="108">
        <f t="shared" si="14"/>
        <v>94.208709728437327</v>
      </c>
      <c r="E97" s="108">
        <f t="shared" si="14"/>
        <v>86.712944586498793</v>
      </c>
      <c r="F97" s="108">
        <f t="shared" si="14"/>
        <v>120.13496330055773</v>
      </c>
      <c r="G97" s="108">
        <f t="shared" si="14"/>
        <v>89.733814418952946</v>
      </c>
      <c r="H97" s="108">
        <f t="shared" si="14"/>
        <v>78.244096505372298</v>
      </c>
      <c r="I97" s="108">
        <f t="shared" si="14"/>
        <v>99.986094847775192</v>
      </c>
      <c r="J97" s="108">
        <f t="shared" si="14"/>
        <v>84.086631888038156</v>
      </c>
      <c r="K97" s="108">
        <f t="shared" si="14"/>
        <v>53.977303031200933</v>
      </c>
      <c r="L97" s="108">
        <f t="shared" si="14"/>
        <v>58.543910106347411</v>
      </c>
      <c r="M97" s="108">
        <f t="shared" si="14"/>
        <v>56.707277826306836</v>
      </c>
      <c r="N97" s="108">
        <f t="shared" si="14"/>
        <v>46.310063301845631</v>
      </c>
      <c r="O97" s="108">
        <f t="shared" si="14"/>
        <v>52.822240346087021</v>
      </c>
      <c r="P97" s="108">
        <f t="shared" si="14"/>
        <v>44.922698386578588</v>
      </c>
      <c r="Q97" s="108">
        <f t="shared" si="14"/>
        <v>86.457797327579058</v>
      </c>
      <c r="R97" s="108">
        <f t="shared" si="14"/>
        <v>83.342535592100859</v>
      </c>
      <c r="S97" s="108">
        <f t="shared" si="14"/>
        <v>0</v>
      </c>
      <c r="T97" s="108">
        <f t="shared" si="14"/>
        <v>0</v>
      </c>
      <c r="U97" s="108">
        <f t="shared" si="14"/>
        <v>6.6579809949230189</v>
      </c>
      <c r="V97" s="108">
        <f t="shared" si="14"/>
        <v>11.04715980675628</v>
      </c>
      <c r="W97" s="108">
        <f t="shared" si="14"/>
        <v>43.746904106474375</v>
      </c>
      <c r="X97" s="108">
        <f t="shared" si="14"/>
        <v>45.00824111137274</v>
      </c>
      <c r="Y97" s="108">
        <f t="shared" si="14"/>
        <v>79.307433458459386</v>
      </c>
      <c r="Z97" s="108">
        <f t="shared" si="14"/>
        <v>92.96374874861084</v>
      </c>
      <c r="AA97" s="108">
        <f t="shared" si="14"/>
        <v>89.863792357063531</v>
      </c>
      <c r="AB97" s="108">
        <f t="shared" si="14"/>
        <v>79.961585370306807</v>
      </c>
      <c r="AC97" s="108">
        <f t="shared" si="14"/>
        <v>54.483634055671416</v>
      </c>
      <c r="AD97" s="108">
        <f t="shared" si="14"/>
        <v>69.705065359477132</v>
      </c>
      <c r="AE97" s="108">
        <f t="shared" si="14"/>
        <v>49.608209648069526</v>
      </c>
      <c r="AF97" s="108">
        <f t="shared" si="14"/>
        <v>54.209874632409836</v>
      </c>
      <c r="AG97" s="108">
        <f t="shared" si="14"/>
        <v>77.997129891789172</v>
      </c>
      <c r="AH97" s="108">
        <f t="shared" si="14"/>
        <v>157.99911082992057</v>
      </c>
      <c r="AI97" s="108">
        <f t="shared" si="14"/>
        <v>45.989560145306257</v>
      </c>
      <c r="AJ97" s="108">
        <f t="shared" si="14"/>
        <v>62.47650121397119</v>
      </c>
      <c r="AK97" s="108">
        <f t="shared" si="14"/>
        <v>66.376465197495932</v>
      </c>
      <c r="AL97" s="108">
        <f t="shared" si="14"/>
        <v>60.161994485294123</v>
      </c>
      <c r="AM97" s="108">
        <f t="shared" si="14"/>
        <v>45.330403239736675</v>
      </c>
      <c r="AN97" s="108">
        <f t="shared" si="14"/>
        <v>84.329043425905013</v>
      </c>
      <c r="AO97" s="108">
        <f t="shared" si="14"/>
        <v>85.869130869130885</v>
      </c>
      <c r="AP97" s="108">
        <f t="shared" si="14"/>
        <v>0</v>
      </c>
      <c r="AQ97" s="108">
        <f t="shared" si="14"/>
        <v>6.6522492195985956</v>
      </c>
      <c r="AR97" s="108">
        <f t="shared" si="14"/>
        <v>31.511521966178531</v>
      </c>
      <c r="AS97" s="108">
        <f t="shared" si="14"/>
        <v>75.104973956361135</v>
      </c>
      <c r="AT97" s="108">
        <f t="shared" si="14"/>
        <v>75.292558797843839</v>
      </c>
      <c r="AU97" s="108">
        <f t="shared" si="14"/>
        <v>93.984349855165746</v>
      </c>
      <c r="AV97" s="108">
        <f t="shared" si="14"/>
        <v>90.072648544623533</v>
      </c>
      <c r="AW97" s="108">
        <f t="shared" si="14"/>
        <v>87.270545043772955</v>
      </c>
    </row>
    <row r="98" spans="1:49" x14ac:dyDescent="0.25">
      <c r="A98" t="s">
        <v>1771</v>
      </c>
      <c r="B98" s="108">
        <f>B65/B57*100</f>
        <v>91.301203746968369</v>
      </c>
      <c r="C98" s="108">
        <f t="shared" ref="C98:AW98" si="15">C65/C57*100</f>
        <v>99.612057764413251</v>
      </c>
      <c r="D98" s="108">
        <f t="shared" si="15"/>
        <v>92.431454493260617</v>
      </c>
      <c r="E98" s="108">
        <f t="shared" si="15"/>
        <v>92.887175297041509</v>
      </c>
      <c r="F98" s="108">
        <f t="shared" si="15"/>
        <v>92.227856333101926</v>
      </c>
      <c r="G98" s="108">
        <f t="shared" si="15"/>
        <v>97.771745687055144</v>
      </c>
      <c r="H98" s="108">
        <f t="shared" si="15"/>
        <v>109.12974588339117</v>
      </c>
      <c r="I98" s="108">
        <f t="shared" si="15"/>
        <v>80.64554470155629</v>
      </c>
      <c r="J98" s="108">
        <f t="shared" si="15"/>
        <v>77.626729341381335</v>
      </c>
      <c r="K98" s="108">
        <f t="shared" si="15"/>
        <v>80.400313394136418</v>
      </c>
      <c r="L98" s="108">
        <f t="shared" si="15"/>
        <v>77.936803910698998</v>
      </c>
      <c r="M98" s="108">
        <f t="shared" si="15"/>
        <v>53.552305367699915</v>
      </c>
      <c r="N98" s="108">
        <f t="shared" si="15"/>
        <v>61.101711707592187</v>
      </c>
      <c r="O98" s="108">
        <f t="shared" si="15"/>
        <v>56.000133707714937</v>
      </c>
      <c r="P98" s="108">
        <f t="shared" si="15"/>
        <v>97.80997986299127</v>
      </c>
      <c r="Q98" s="108">
        <f t="shared" si="15"/>
        <v>93.124621791905454</v>
      </c>
      <c r="R98" s="108">
        <f t="shared" si="15"/>
        <v>95.523778969399757</v>
      </c>
      <c r="S98" s="108">
        <f t="shared" si="15"/>
        <v>0</v>
      </c>
      <c r="T98" s="108">
        <f t="shared" si="15"/>
        <v>0</v>
      </c>
      <c r="U98" s="108">
        <f t="shared" si="15"/>
        <v>7.576719181662062</v>
      </c>
      <c r="V98" s="108">
        <f t="shared" si="15"/>
        <v>34.933525987560515</v>
      </c>
      <c r="W98" s="108">
        <f t="shared" si="15"/>
        <v>63.691464693232511</v>
      </c>
      <c r="X98" s="108">
        <f t="shared" si="15"/>
        <v>77.262985229374124</v>
      </c>
      <c r="Y98" s="108">
        <f t="shared" si="15"/>
        <v>96.562773361731274</v>
      </c>
      <c r="Z98" s="108">
        <f t="shared" si="15"/>
        <v>171.70409214871108</v>
      </c>
      <c r="AA98" s="108">
        <f t="shared" si="15"/>
        <v>95.484456546403436</v>
      </c>
      <c r="AB98" s="108">
        <f t="shared" si="15"/>
        <v>60.356537821917613</v>
      </c>
      <c r="AC98" s="108">
        <f t="shared" si="15"/>
        <v>71.252722191586201</v>
      </c>
      <c r="AD98" s="108">
        <f t="shared" si="15"/>
        <v>57.293252156265851</v>
      </c>
      <c r="AE98" s="108">
        <f t="shared" si="15"/>
        <v>78.866330047771669</v>
      </c>
      <c r="AF98" s="108">
        <f t="shared" si="15"/>
        <v>74.503212234333276</v>
      </c>
      <c r="AG98" s="108">
        <f t="shared" si="15"/>
        <v>88.699566082516242</v>
      </c>
      <c r="AH98" s="108">
        <f t="shared" si="15"/>
        <v>157.28658390451997</v>
      </c>
      <c r="AI98" s="108">
        <f t="shared" si="15"/>
        <v>55.152468763632982</v>
      </c>
      <c r="AJ98" s="108">
        <f t="shared" si="15"/>
        <v>84.998032908287229</v>
      </c>
      <c r="AK98" s="108">
        <f t="shared" si="15"/>
        <v>58.672961499048462</v>
      </c>
      <c r="AL98" s="108">
        <f t="shared" si="15"/>
        <v>87.649571005347994</v>
      </c>
      <c r="AM98" s="108">
        <f t="shared" si="15"/>
        <v>61.954559601618428</v>
      </c>
      <c r="AN98" s="108">
        <f t="shared" si="15"/>
        <v>67.584597941740796</v>
      </c>
      <c r="AO98" s="108">
        <f t="shared" si="15"/>
        <v>88.221860094443983</v>
      </c>
      <c r="AP98" s="108">
        <f t="shared" si="15"/>
        <v>0</v>
      </c>
      <c r="AQ98" s="108">
        <f t="shared" si="15"/>
        <v>15.161456797404895</v>
      </c>
      <c r="AR98" s="108">
        <f t="shared" si="15"/>
        <v>86.163308458671281</v>
      </c>
      <c r="AS98" s="108">
        <f t="shared" si="15"/>
        <v>81.959505573671038</v>
      </c>
      <c r="AT98" s="108">
        <f t="shared" si="15"/>
        <v>102.514932983683</v>
      </c>
      <c r="AU98" s="108">
        <f t="shared" si="15"/>
        <v>108.64349381808888</v>
      </c>
      <c r="AV98" s="108">
        <f t="shared" si="15"/>
        <v>100.47129689100282</v>
      </c>
      <c r="AW98" s="108">
        <f t="shared" si="15"/>
        <v>106.71932206178781</v>
      </c>
    </row>
    <row r="99" spans="1:49" x14ac:dyDescent="0.25">
      <c r="A99" t="s">
        <v>1772</v>
      </c>
      <c r="B99" s="108">
        <f>B83/B75*100</f>
        <v>108.14633095425073</v>
      </c>
      <c r="C99" s="108">
        <f t="shared" ref="C99:AW99" si="16">C83/C75*100</f>
        <v>95.63429913860611</v>
      </c>
      <c r="D99" s="108">
        <f t="shared" si="16"/>
        <v>92.901336186791767</v>
      </c>
      <c r="E99" s="108">
        <f t="shared" si="16"/>
        <v>105.20744555136183</v>
      </c>
      <c r="F99" s="108">
        <f t="shared" si="16"/>
        <v>84.376499750721052</v>
      </c>
      <c r="G99" s="108">
        <f t="shared" si="16"/>
        <v>94.305666933974891</v>
      </c>
      <c r="H99" s="108">
        <f t="shared" si="16"/>
        <v>94.021712352390495</v>
      </c>
      <c r="I99" s="108">
        <f t="shared" si="16"/>
        <v>102.43067529037739</v>
      </c>
      <c r="J99" s="108">
        <f t="shared" si="16"/>
        <v>91.916708040068926</v>
      </c>
      <c r="K99" s="108">
        <f t="shared" si="16"/>
        <v>63.517487936317849</v>
      </c>
      <c r="L99" s="108">
        <f t="shared" si="16"/>
        <v>86.047413130509753</v>
      </c>
      <c r="M99" s="108">
        <f t="shared" si="16"/>
        <v>53.964267366858834</v>
      </c>
      <c r="N99" s="108">
        <f t="shared" si="16"/>
        <v>81.355684443815719</v>
      </c>
      <c r="O99" s="108">
        <f t="shared" si="16"/>
        <v>90.168966851541327</v>
      </c>
      <c r="P99" s="108">
        <f t="shared" si="16"/>
        <v>87.260494368875229</v>
      </c>
      <c r="Q99" s="108">
        <f t="shared" si="16"/>
        <v>86.837092286417231</v>
      </c>
      <c r="R99" s="108">
        <f t="shared" si="16"/>
        <v>88.026180193362123</v>
      </c>
      <c r="S99" s="108">
        <f t="shared" si="16"/>
        <v>0</v>
      </c>
      <c r="T99" s="108">
        <f t="shared" si="16"/>
        <v>0</v>
      </c>
      <c r="U99" s="108">
        <f t="shared" si="16"/>
        <v>5.3530698691989018</v>
      </c>
      <c r="V99" s="108">
        <f t="shared" si="16"/>
        <v>23.11958465934168</v>
      </c>
      <c r="W99" s="108">
        <f t="shared" si="16"/>
        <v>33.963233091440415</v>
      </c>
      <c r="X99" s="108">
        <f t="shared" si="16"/>
        <v>62.134504158399118</v>
      </c>
      <c r="Y99" s="108">
        <f t="shared" si="16"/>
        <v>81.674631699514194</v>
      </c>
      <c r="Z99" s="108">
        <f t="shared" si="16"/>
        <v>205.68529834390466</v>
      </c>
      <c r="AA99" s="108">
        <f t="shared" si="16"/>
        <v>117.74591051890371</v>
      </c>
      <c r="AB99" s="108">
        <f t="shared" si="16"/>
        <v>66.234839397574291</v>
      </c>
      <c r="AC99" s="108">
        <f t="shared" si="16"/>
        <v>75.829182907463561</v>
      </c>
      <c r="AD99" s="108">
        <f t="shared" si="16"/>
        <v>73.129356725146195</v>
      </c>
      <c r="AE99" s="108">
        <f t="shared" si="16"/>
        <v>74.24785953505318</v>
      </c>
      <c r="AF99" s="108">
        <f t="shared" si="16"/>
        <v>93.968440090929704</v>
      </c>
      <c r="AG99" s="108">
        <f t="shared" si="16"/>
        <v>92.378068061245301</v>
      </c>
      <c r="AH99" s="108">
        <f t="shared" si="16"/>
        <v>124.95404745205214</v>
      </c>
      <c r="AI99" s="108">
        <f t="shared" si="16"/>
        <v>68.566967953985198</v>
      </c>
      <c r="AJ99" s="108">
        <f t="shared" si="16"/>
        <v>101.23686840044289</v>
      </c>
      <c r="AK99" s="108">
        <f t="shared" si="16"/>
        <v>82.612602799411789</v>
      </c>
      <c r="AL99" s="108">
        <f t="shared" si="16"/>
        <v>63.919912196095375</v>
      </c>
      <c r="AM99" s="108">
        <f t="shared" si="16"/>
        <v>69.647101257914301</v>
      </c>
      <c r="AN99" s="108">
        <f t="shared" si="16"/>
        <v>92.507714537617559</v>
      </c>
      <c r="AO99" s="108">
        <f t="shared" si="16"/>
        <v>95.64203533009217</v>
      </c>
      <c r="AP99" s="108">
        <f t="shared" si="16"/>
        <v>0</v>
      </c>
      <c r="AQ99" s="108">
        <f t="shared" si="16"/>
        <v>9.2862286948867734</v>
      </c>
      <c r="AR99" s="108">
        <f t="shared" si="16"/>
        <v>53.927883178581361</v>
      </c>
      <c r="AS99" s="108">
        <f t="shared" si="16"/>
        <v>75.042209030009261</v>
      </c>
      <c r="AT99" s="108">
        <f t="shared" si="16"/>
        <v>99.597213293273342</v>
      </c>
      <c r="AU99" s="108">
        <f t="shared" si="16"/>
        <v>95.043935662379511</v>
      </c>
      <c r="AV99" s="108">
        <f t="shared" si="16"/>
        <v>84.966938005776896</v>
      </c>
      <c r="AW99" s="108">
        <f t="shared" si="16"/>
        <v>127.81035828923397</v>
      </c>
    </row>
    <row r="100" spans="1:49" s="7" customFormat="1" x14ac:dyDescent="0.25">
      <c r="A100" s="7" t="s">
        <v>1773</v>
      </c>
      <c r="B100" s="7" t="s">
        <v>1644</v>
      </c>
      <c r="C100" s="7" t="str">
        <f>C89</f>
        <v>N,N-Dimethylformamide</v>
      </c>
      <c r="D100" s="7" t="str">
        <f t="shared" ref="D100:AW100" si="17">D89</f>
        <v>N,N-Dimethylformamide</v>
      </c>
      <c r="E100" s="7" t="str">
        <f t="shared" si="17"/>
        <v>N,N-Dimethylformamide</v>
      </c>
      <c r="F100" s="7" t="str">
        <f t="shared" si="17"/>
        <v>N,N-Dimethylformamide</v>
      </c>
      <c r="G100" s="7" t="str">
        <f t="shared" si="17"/>
        <v>N,N-Dimethylformamide</v>
      </c>
      <c r="H100" s="7" t="str">
        <f t="shared" si="17"/>
        <v>N,N-Dimethylformamide</v>
      </c>
      <c r="I100" s="7" t="str">
        <f t="shared" si="17"/>
        <v>N,N-Dimethylformamide</v>
      </c>
      <c r="J100" s="7" t="str">
        <f t="shared" si="17"/>
        <v>DMSO</v>
      </c>
      <c r="K100" s="7" t="str">
        <f>K89</f>
        <v>Mepiquat chloride</v>
      </c>
      <c r="L100" s="7" t="str">
        <f t="shared" si="17"/>
        <v>Mepiquat chloride</v>
      </c>
      <c r="M100" s="7" t="str">
        <f t="shared" si="17"/>
        <v>Mepiquat chloride</v>
      </c>
      <c r="N100" s="7" t="str">
        <f t="shared" si="17"/>
        <v>Mepiquat chloride</v>
      </c>
      <c r="O100" s="7" t="str">
        <f t="shared" si="17"/>
        <v>Mepiquat chloride</v>
      </c>
      <c r="P100" s="7" t="str">
        <f t="shared" si="17"/>
        <v>Mepiquat chloride</v>
      </c>
      <c r="Q100" s="7" t="str">
        <f t="shared" si="17"/>
        <v>Mepiquat chloride</v>
      </c>
      <c r="R100" s="7" t="str">
        <f t="shared" si="17"/>
        <v>DMSO</v>
      </c>
      <c r="S100" s="7" t="str">
        <f t="shared" si="17"/>
        <v>Niclosamide</v>
      </c>
      <c r="T100" s="7" t="str">
        <f t="shared" si="17"/>
        <v>Niclosamide</v>
      </c>
      <c r="U100" s="7" t="str">
        <f t="shared" si="17"/>
        <v>Niclosamide</v>
      </c>
      <c r="V100" s="7" t="str">
        <f t="shared" si="17"/>
        <v>Niclosamide</v>
      </c>
      <c r="W100" s="7" t="str">
        <f t="shared" si="17"/>
        <v>Niclosamide</v>
      </c>
      <c r="X100" s="7" t="str">
        <f t="shared" si="17"/>
        <v>Niclosamide</v>
      </c>
      <c r="Y100" s="7" t="str">
        <f t="shared" si="17"/>
        <v>Niclosamide</v>
      </c>
      <c r="Z100" s="7" t="str">
        <f t="shared" si="17"/>
        <v>BIC</v>
      </c>
      <c r="AA100" s="7" t="str">
        <f t="shared" si="17"/>
        <v>Rifampicin</v>
      </c>
      <c r="AB100" s="7" t="str">
        <f t="shared" si="17"/>
        <v>Rifampicin</v>
      </c>
      <c r="AC100" s="7" t="str">
        <f t="shared" si="17"/>
        <v>Rifampicin</v>
      </c>
      <c r="AD100" s="7" t="str">
        <f t="shared" si="17"/>
        <v>Rifampicin</v>
      </c>
      <c r="AE100" s="7" t="str">
        <f t="shared" si="17"/>
        <v>Rifampicin</v>
      </c>
      <c r="AF100" s="7" t="str">
        <f t="shared" si="17"/>
        <v>Rifampicin</v>
      </c>
      <c r="AG100" s="7" t="str">
        <f t="shared" si="17"/>
        <v>Rifampicin</v>
      </c>
      <c r="AH100" s="7" t="str">
        <f t="shared" si="17"/>
        <v>BIC</v>
      </c>
      <c r="AI100" s="7" t="str">
        <f t="shared" si="17"/>
        <v>Daminozide</v>
      </c>
      <c r="AJ100" s="7" t="str">
        <f t="shared" si="17"/>
        <v>Daminozide</v>
      </c>
      <c r="AK100" s="7" t="str">
        <f t="shared" si="17"/>
        <v>Daminozide</v>
      </c>
      <c r="AL100" s="7" t="str">
        <f t="shared" si="17"/>
        <v>Daminozide</v>
      </c>
      <c r="AM100" s="7" t="str">
        <f t="shared" si="17"/>
        <v>Daminozide</v>
      </c>
      <c r="AN100" s="7" t="str">
        <f t="shared" si="17"/>
        <v>Daminozide</v>
      </c>
      <c r="AO100" s="7" t="str">
        <f t="shared" si="17"/>
        <v>Daminozide</v>
      </c>
      <c r="AP100" s="7" t="str">
        <f t="shared" si="17"/>
        <v>Lysis</v>
      </c>
      <c r="AQ100" s="7" t="str">
        <f t="shared" si="17"/>
        <v>Amiodarone hydrochloride</v>
      </c>
      <c r="AR100" s="7" t="str">
        <f t="shared" si="17"/>
        <v>Amiodarone hydrochloride</v>
      </c>
      <c r="AS100" s="7" t="str">
        <f t="shared" si="17"/>
        <v>Amiodarone hydrochloride</v>
      </c>
      <c r="AT100" s="7" t="str">
        <f t="shared" si="17"/>
        <v>Amiodarone hydrochloride</v>
      </c>
      <c r="AU100" s="7" t="str">
        <f t="shared" si="17"/>
        <v>Amiodarone hydrochloride</v>
      </c>
      <c r="AV100" s="7" t="str">
        <f t="shared" si="17"/>
        <v>Amiodarone hydrochloride</v>
      </c>
      <c r="AW100" s="7" t="str">
        <f t="shared" si="17"/>
        <v>Amiodarone hydrochloride</v>
      </c>
    </row>
    <row r="101" spans="1:49" s="7" customFormat="1" x14ac:dyDescent="0.25">
      <c r="A101" s="7" t="s">
        <v>1773</v>
      </c>
      <c r="B101" s="185" t="s">
        <v>1786</v>
      </c>
      <c r="C101" s="185" t="s">
        <v>1785</v>
      </c>
      <c r="D101" s="185" t="s">
        <v>1779</v>
      </c>
      <c r="E101" s="185" t="s">
        <v>1803</v>
      </c>
      <c r="F101" s="185" t="s">
        <v>1804</v>
      </c>
      <c r="G101" s="185" t="s">
        <v>1805</v>
      </c>
      <c r="H101" s="185" t="s">
        <v>1802</v>
      </c>
      <c r="I101" s="185" t="s">
        <v>1899</v>
      </c>
      <c r="J101" s="185" t="s">
        <v>1786</v>
      </c>
      <c r="K101" s="185" t="s">
        <v>1785</v>
      </c>
      <c r="L101" s="185" t="s">
        <v>1779</v>
      </c>
      <c r="M101" s="185" t="s">
        <v>1803</v>
      </c>
      <c r="N101" s="185" t="s">
        <v>1804</v>
      </c>
      <c r="O101" s="185" t="s">
        <v>1805</v>
      </c>
      <c r="P101" s="185" t="s">
        <v>1802</v>
      </c>
      <c r="Q101" s="185" t="s">
        <v>1899</v>
      </c>
      <c r="R101" s="185" t="s">
        <v>1786</v>
      </c>
      <c r="S101" s="185" t="s">
        <v>1785</v>
      </c>
      <c r="T101" s="185" t="s">
        <v>1779</v>
      </c>
      <c r="U101" s="185" t="s">
        <v>1803</v>
      </c>
      <c r="V101" s="185" t="s">
        <v>1804</v>
      </c>
      <c r="W101" s="185" t="s">
        <v>1805</v>
      </c>
      <c r="X101" s="185" t="s">
        <v>1802</v>
      </c>
      <c r="Y101" s="185" t="s">
        <v>1899</v>
      </c>
      <c r="Z101" s="185" t="s">
        <v>2035</v>
      </c>
      <c r="AA101" s="185" t="s">
        <v>1785</v>
      </c>
      <c r="AB101" s="185" t="s">
        <v>1779</v>
      </c>
      <c r="AC101" s="185" t="s">
        <v>1803</v>
      </c>
      <c r="AD101" s="185" t="s">
        <v>1804</v>
      </c>
      <c r="AE101" s="185" t="s">
        <v>1805</v>
      </c>
      <c r="AF101" s="185" t="s">
        <v>1802</v>
      </c>
      <c r="AG101" s="185" t="s">
        <v>1899</v>
      </c>
      <c r="AH101" s="185" t="s">
        <v>2035</v>
      </c>
      <c r="AI101" s="185" t="s">
        <v>1785</v>
      </c>
      <c r="AJ101" s="185" t="s">
        <v>1779</v>
      </c>
      <c r="AK101" s="185" t="s">
        <v>1803</v>
      </c>
      <c r="AL101" s="185" t="s">
        <v>1804</v>
      </c>
      <c r="AM101" s="185" t="s">
        <v>1805</v>
      </c>
      <c r="AN101" s="185" t="s">
        <v>1802</v>
      </c>
      <c r="AO101" s="185" t="s">
        <v>1899</v>
      </c>
      <c r="AP101" s="185" t="s">
        <v>1786</v>
      </c>
      <c r="AQ101" s="185" t="s">
        <v>1785</v>
      </c>
      <c r="AR101" s="185" t="s">
        <v>1779</v>
      </c>
      <c r="AS101" s="185" t="s">
        <v>1803</v>
      </c>
      <c r="AT101" s="185" t="s">
        <v>1804</v>
      </c>
      <c r="AU101" s="185" t="s">
        <v>1805</v>
      </c>
      <c r="AV101" s="185" t="s">
        <v>1802</v>
      </c>
      <c r="AW101" s="185" t="s">
        <v>1899</v>
      </c>
    </row>
    <row r="102" spans="1:49" x14ac:dyDescent="0.25">
      <c r="A102" t="s">
        <v>1773</v>
      </c>
      <c r="B102" s="108">
        <f>AVERAGE(B97:B99)</f>
        <v>94.75150216157563</v>
      </c>
      <c r="C102" s="108">
        <f t="shared" ref="C102:AV102" si="18">AVERAGE(C97:C99)</f>
        <v>94.328874834302951</v>
      </c>
      <c r="D102" s="108">
        <f t="shared" si="18"/>
        <v>93.180500136163232</v>
      </c>
      <c r="E102" s="108">
        <f t="shared" si="18"/>
        <v>94.935855144967377</v>
      </c>
      <c r="F102" s="108">
        <f t="shared" si="18"/>
        <v>98.913106461460231</v>
      </c>
      <c r="G102" s="108">
        <f t="shared" si="18"/>
        <v>93.937075679994336</v>
      </c>
      <c r="H102" s="108">
        <f t="shared" si="18"/>
        <v>93.798518247051334</v>
      </c>
      <c r="I102" s="108">
        <f t="shared" si="18"/>
        <v>94.35410494656962</v>
      </c>
      <c r="J102" s="108">
        <f t="shared" si="18"/>
        <v>84.543356423162805</v>
      </c>
      <c r="K102" s="108">
        <f t="shared" si="18"/>
        <v>65.9650347872184</v>
      </c>
      <c r="L102" s="108">
        <f t="shared" si="18"/>
        <v>74.17604238251873</v>
      </c>
      <c r="M102" s="108">
        <f t="shared" si="18"/>
        <v>54.741283520288526</v>
      </c>
      <c r="N102" s="108">
        <f t="shared" si="18"/>
        <v>62.922486484417846</v>
      </c>
      <c r="O102" s="108">
        <f t="shared" si="18"/>
        <v>66.33044696844776</v>
      </c>
      <c r="P102" s="108">
        <f t="shared" si="18"/>
        <v>76.664390872815034</v>
      </c>
      <c r="Q102" s="108">
        <f t="shared" si="18"/>
        <v>88.806503801967253</v>
      </c>
      <c r="R102" s="108">
        <f t="shared" si="18"/>
        <v>88.96416491828758</v>
      </c>
      <c r="S102" s="108">
        <f t="shared" si="18"/>
        <v>0</v>
      </c>
      <c r="T102" s="108">
        <f t="shared" si="18"/>
        <v>0</v>
      </c>
      <c r="U102" s="108">
        <f t="shared" si="18"/>
        <v>6.5292566819279942</v>
      </c>
      <c r="V102" s="108">
        <f t="shared" si="18"/>
        <v>23.033423484552827</v>
      </c>
      <c r="W102" s="108">
        <f t="shared" si="18"/>
        <v>47.133867297049107</v>
      </c>
      <c r="X102" s="108">
        <f t="shared" si="18"/>
        <v>61.468576833048665</v>
      </c>
      <c r="Y102" s="108">
        <f t="shared" si="18"/>
        <v>85.848279506568289</v>
      </c>
      <c r="Z102" s="108">
        <f t="shared" si="18"/>
        <v>156.78437974707552</v>
      </c>
      <c r="AA102" s="108">
        <f t="shared" si="18"/>
        <v>101.03138647412356</v>
      </c>
      <c r="AB102" s="108">
        <f t="shared" si="18"/>
        <v>68.850987529932908</v>
      </c>
      <c r="AC102" s="108">
        <f t="shared" si="18"/>
        <v>67.188513051573736</v>
      </c>
      <c r="AD102" s="108">
        <f t="shared" si="18"/>
        <v>66.709224746963059</v>
      </c>
      <c r="AE102" s="108">
        <f t="shared" si="18"/>
        <v>67.574133076964799</v>
      </c>
      <c r="AF102" s="108">
        <f t="shared" si="18"/>
        <v>74.227175652557605</v>
      </c>
      <c r="AG102" s="108">
        <f t="shared" si="18"/>
        <v>86.358254678516914</v>
      </c>
      <c r="AH102" s="108">
        <f t="shared" si="18"/>
        <v>146.74658072883088</v>
      </c>
      <c r="AI102" s="108">
        <f t="shared" si="18"/>
        <v>56.56966562097481</v>
      </c>
      <c r="AJ102" s="108">
        <f t="shared" si="18"/>
        <v>82.903800840900445</v>
      </c>
      <c r="AK102" s="108">
        <f t="shared" si="18"/>
        <v>69.220676498652054</v>
      </c>
      <c r="AL102" s="108">
        <f t="shared" si="18"/>
        <v>70.577159228912492</v>
      </c>
      <c r="AM102" s="108">
        <f t="shared" si="18"/>
        <v>58.977354699756468</v>
      </c>
      <c r="AN102" s="108">
        <f t="shared" si="18"/>
        <v>81.473785301754461</v>
      </c>
      <c r="AO102" s="108">
        <f t="shared" si="18"/>
        <v>89.911008764555689</v>
      </c>
      <c r="AP102" s="108">
        <f t="shared" si="18"/>
        <v>0</v>
      </c>
      <c r="AQ102" s="108">
        <f t="shared" si="18"/>
        <v>10.366644903963421</v>
      </c>
      <c r="AR102" s="108">
        <f t="shared" si="18"/>
        <v>57.200904534477054</v>
      </c>
      <c r="AS102" s="108">
        <f t="shared" si="18"/>
        <v>77.368896186680487</v>
      </c>
      <c r="AT102" s="108">
        <f t="shared" si="18"/>
        <v>92.468235024933392</v>
      </c>
      <c r="AU102" s="108">
        <f t="shared" si="18"/>
        <v>99.223926445211376</v>
      </c>
      <c r="AV102" s="108">
        <f t="shared" si="18"/>
        <v>91.836961147134431</v>
      </c>
      <c r="AW102" s="108">
        <f>AVERAGE(AW97,AW99)</f>
        <v>107.54045166650346</v>
      </c>
    </row>
    <row r="103" spans="1:49" x14ac:dyDescent="0.25">
      <c r="A103" t="s">
        <v>1774</v>
      </c>
      <c r="B103" s="108">
        <f>STDEV(B97:B99)</f>
        <v>12.046154614133673</v>
      </c>
      <c r="C103" s="108">
        <f t="shared" ref="C103:AV103" si="19">STDEV(C97:C99)</f>
        <v>6.0425946321360833</v>
      </c>
      <c r="D103" s="108">
        <f t="shared" si="19"/>
        <v>0.92092802417575692</v>
      </c>
      <c r="E103" s="108">
        <f t="shared" si="19"/>
        <v>9.4159151612736576</v>
      </c>
      <c r="F103" s="108">
        <f t="shared" si="19"/>
        <v>18.793252933441018</v>
      </c>
      <c r="G103" s="108">
        <f t="shared" si="19"/>
        <v>4.0316224280141828</v>
      </c>
      <c r="H103" s="108">
        <f t="shared" si="19"/>
        <v>15.444034320149848</v>
      </c>
      <c r="I103" s="108">
        <f t="shared" si="19"/>
        <v>11.934716644246821</v>
      </c>
      <c r="J103" s="108">
        <f t="shared" si="19"/>
        <v>7.1559290646271005</v>
      </c>
      <c r="K103" s="108">
        <f t="shared" si="19"/>
        <v>13.380460879598418</v>
      </c>
      <c r="L103" s="108">
        <f t="shared" si="19"/>
        <v>14.132167742561874</v>
      </c>
      <c r="M103" s="108">
        <f t="shared" si="19"/>
        <v>1.7150155628040398</v>
      </c>
      <c r="N103" s="108">
        <f t="shared" si="19"/>
        <v>17.59361548680571</v>
      </c>
      <c r="O103" s="108">
        <f t="shared" si="19"/>
        <v>20.7058210225278</v>
      </c>
      <c r="P103" s="108">
        <f t="shared" si="19"/>
        <v>27.990609004909828</v>
      </c>
      <c r="Q103" s="108">
        <f t="shared" si="19"/>
        <v>3.7444056134079537</v>
      </c>
      <c r="R103" s="108">
        <f t="shared" si="19"/>
        <v>6.1445532028286793</v>
      </c>
      <c r="S103" s="108">
        <f t="shared" si="19"/>
        <v>0</v>
      </c>
      <c r="T103" s="108">
        <f t="shared" si="19"/>
        <v>0</v>
      </c>
      <c r="U103" s="108">
        <f t="shared" si="19"/>
        <v>1.1173994486178576</v>
      </c>
      <c r="V103" s="108">
        <f t="shared" si="19"/>
        <v>11.943416183902226</v>
      </c>
      <c r="W103" s="108">
        <f t="shared" si="19"/>
        <v>15.150761640365733</v>
      </c>
      <c r="X103" s="108">
        <f t="shared" si="19"/>
        <v>16.137680252484301</v>
      </c>
      <c r="Y103" s="108">
        <f t="shared" si="19"/>
        <v>9.354207118048933</v>
      </c>
      <c r="Z103" s="108">
        <f t="shared" si="19"/>
        <v>57.822878684839907</v>
      </c>
      <c r="AA103" s="108">
        <f t="shared" si="19"/>
        <v>14.745489209076162</v>
      </c>
      <c r="AB103" s="108">
        <f t="shared" si="19"/>
        <v>10.060946557431011</v>
      </c>
      <c r="AC103" s="108">
        <f t="shared" si="19"/>
        <v>11.238169819698495</v>
      </c>
      <c r="AD103" s="108">
        <f t="shared" si="19"/>
        <v>8.3322774624240559</v>
      </c>
      <c r="AE103" s="108">
        <f t="shared" si="19"/>
        <v>15.729379229928552</v>
      </c>
      <c r="AF103" s="108">
        <f t="shared" si="19"/>
        <v>19.880720031621347</v>
      </c>
      <c r="AG103" s="108">
        <f t="shared" si="19"/>
        <v>7.4708868266292896</v>
      </c>
      <c r="AH103" s="108">
        <f t="shared" si="19"/>
        <v>18.876249723382202</v>
      </c>
      <c r="AI103" s="108">
        <f t="shared" si="19"/>
        <v>11.355226595678053</v>
      </c>
      <c r="AJ103" s="108">
        <f t="shared" si="19"/>
        <v>19.46486249814215</v>
      </c>
      <c r="AK103" s="108">
        <f t="shared" si="19"/>
        <v>12.220628455269186</v>
      </c>
      <c r="AL103" s="108">
        <f t="shared" si="19"/>
        <v>14.904057141544323</v>
      </c>
      <c r="AM103" s="108">
        <f t="shared" si="19"/>
        <v>12.428727304014849</v>
      </c>
      <c r="AN103" s="108">
        <f t="shared" si="19"/>
        <v>12.704519252201607</v>
      </c>
      <c r="AO103" s="108">
        <f t="shared" si="19"/>
        <v>5.1007188535611654</v>
      </c>
      <c r="AP103" s="108">
        <f t="shared" si="19"/>
        <v>0</v>
      </c>
      <c r="AQ103" s="108">
        <f t="shared" si="19"/>
        <v>4.3562745309697526</v>
      </c>
      <c r="AR103" s="108">
        <f t="shared" si="19"/>
        <v>27.472512504362708</v>
      </c>
      <c r="AS103" s="108">
        <f t="shared" si="19"/>
        <v>3.9757082094815979</v>
      </c>
      <c r="AT103" s="108">
        <f t="shared" si="19"/>
        <v>14.945941336741106</v>
      </c>
      <c r="AU103" s="108">
        <f t="shared" si="19"/>
        <v>8.1747701888093474</v>
      </c>
      <c r="AV103" s="108">
        <f t="shared" si="19"/>
        <v>7.9013217457590654</v>
      </c>
      <c r="AW103" s="108">
        <f>STDEV(AW97,AW99)</f>
        <v>28.665976853901732</v>
      </c>
    </row>
    <row r="104" spans="1:49" x14ac:dyDescent="0.25">
      <c r="A104" t="s">
        <v>1775</v>
      </c>
      <c r="B104" s="108">
        <f>STDEV(B97:B99)/SQRT(3)</f>
        <v>6.9548506091699291</v>
      </c>
      <c r="C104" s="108">
        <f t="shared" ref="C104:AV104" si="20">STDEV(C97:C99)/SQRT(3)</f>
        <v>3.4886936374675557</v>
      </c>
      <c r="D104" s="108">
        <f t="shared" si="20"/>
        <v>0.53169804266214349</v>
      </c>
      <c r="E104" s="108">
        <f t="shared" si="20"/>
        <v>5.4362811530280251</v>
      </c>
      <c r="F104" s="108">
        <f t="shared" si="20"/>
        <v>10.850289640070896</v>
      </c>
      <c r="G104" s="108">
        <f t="shared" si="20"/>
        <v>2.3276582940849213</v>
      </c>
      <c r="H104" s="108">
        <f t="shared" si="20"/>
        <v>8.9166173721123343</v>
      </c>
      <c r="I104" s="108">
        <f t="shared" si="20"/>
        <v>6.8905118672578096</v>
      </c>
      <c r="J104" s="108">
        <f t="shared" si="20"/>
        <v>4.1314775717643233</v>
      </c>
      <c r="K104" s="108">
        <f t="shared" si="20"/>
        <v>7.7252126907174041</v>
      </c>
      <c r="L104" s="108">
        <f t="shared" si="20"/>
        <v>8.1592108504010437</v>
      </c>
      <c r="M104" s="108">
        <f t="shared" si="20"/>
        <v>0.99016469684930997</v>
      </c>
      <c r="N104" s="108">
        <f t="shared" si="20"/>
        <v>10.157678637326047</v>
      </c>
      <c r="O104" s="108">
        <f t="shared" si="20"/>
        <v>11.954511341148638</v>
      </c>
      <c r="P104" s="108">
        <f t="shared" si="20"/>
        <v>16.160385643766254</v>
      </c>
      <c r="Q104" s="108">
        <f t="shared" si="20"/>
        <v>2.1618335888562279</v>
      </c>
      <c r="R104" s="108">
        <f t="shared" si="20"/>
        <v>3.5475594457031154</v>
      </c>
      <c r="S104" s="108">
        <f t="shared" si="20"/>
        <v>0</v>
      </c>
      <c r="T104" s="108">
        <f t="shared" si="20"/>
        <v>0</v>
      </c>
      <c r="U104" s="108">
        <f t="shared" si="20"/>
        <v>0.64513087245185952</v>
      </c>
      <c r="V104" s="108">
        <f t="shared" si="20"/>
        <v>6.8955345488196835</v>
      </c>
      <c r="W104" s="108">
        <f t="shared" si="20"/>
        <v>8.7472963114930131</v>
      </c>
      <c r="X104" s="108">
        <f t="shared" si="20"/>
        <v>9.3170940378679195</v>
      </c>
      <c r="Y104" s="108">
        <f t="shared" si="20"/>
        <v>5.400653997661065</v>
      </c>
      <c r="Z104" s="108">
        <f t="shared" si="20"/>
        <v>33.384054574011394</v>
      </c>
      <c r="AA104" s="108">
        <f t="shared" si="20"/>
        <v>8.5133121641928451</v>
      </c>
      <c r="AB104" s="108">
        <f t="shared" si="20"/>
        <v>5.8086902032352334</v>
      </c>
      <c r="AC104" s="108">
        <f t="shared" si="20"/>
        <v>6.4883603706016544</v>
      </c>
      <c r="AD104" s="108">
        <f t="shared" si="20"/>
        <v>4.8106426358931804</v>
      </c>
      <c r="AE104" s="108">
        <f t="shared" si="20"/>
        <v>9.081361332584958</v>
      </c>
      <c r="AF104" s="108">
        <f t="shared" si="20"/>
        <v>11.478139061940171</v>
      </c>
      <c r="AG104" s="108">
        <f t="shared" si="20"/>
        <v>4.3133185204396494</v>
      </c>
      <c r="AH104" s="108">
        <f t="shared" si="20"/>
        <v>10.898207859085314</v>
      </c>
      <c r="AI104" s="108">
        <f t="shared" si="20"/>
        <v>6.5559431317239216</v>
      </c>
      <c r="AJ104" s="108">
        <f t="shared" si="20"/>
        <v>11.238043603041422</v>
      </c>
      <c r="AK104" s="108">
        <f t="shared" si="20"/>
        <v>7.0555831283160648</v>
      </c>
      <c r="AL104" s="108">
        <f t="shared" si="20"/>
        <v>8.6048614026881793</v>
      </c>
      <c r="AM104" s="108">
        <f t="shared" si="20"/>
        <v>7.1757290546574248</v>
      </c>
      <c r="AN104" s="108">
        <f t="shared" si="20"/>
        <v>7.3349576101833813</v>
      </c>
      <c r="AO104" s="108">
        <f t="shared" si="20"/>
        <v>2.9449014031641383</v>
      </c>
      <c r="AP104" s="108">
        <f t="shared" si="20"/>
        <v>0</v>
      </c>
      <c r="AQ104" s="108">
        <f t="shared" si="20"/>
        <v>2.5150962731192976</v>
      </c>
      <c r="AR104" s="108">
        <f t="shared" si="20"/>
        <v>15.861262489709171</v>
      </c>
      <c r="AS104" s="108">
        <f t="shared" si="20"/>
        <v>2.2953762049636057</v>
      </c>
      <c r="AT104" s="108">
        <f t="shared" si="20"/>
        <v>8.6290432540598321</v>
      </c>
      <c r="AU104" s="108">
        <f t="shared" si="20"/>
        <v>4.7197057690724051</v>
      </c>
      <c r="AV104" s="108">
        <f t="shared" si="20"/>
        <v>4.5618302368678405</v>
      </c>
      <c r="AW104" s="108">
        <f>STDEV(AW97,AW99)/SQRT(2)</f>
        <v>20.269906622730527</v>
      </c>
    </row>
    <row r="106" spans="1:49" x14ac:dyDescent="0.25">
      <c r="A106" t="s">
        <v>1773</v>
      </c>
      <c r="B106" s="165">
        <f>AVERAGE(B97:B99,J97:J99,R97:R99,)</f>
        <v>80.47770705090781</v>
      </c>
    </row>
    <row r="107" spans="1:49" x14ac:dyDescent="0.25">
      <c r="A107" t="s">
        <v>1774</v>
      </c>
      <c r="B107" s="165">
        <f>STDEV(B97:B99,J97:J99,R97:R99)</f>
        <v>8.8415811028822766</v>
      </c>
    </row>
    <row r="108" spans="1:49" x14ac:dyDescent="0.25">
      <c r="A108" t="s">
        <v>1775</v>
      </c>
      <c r="B108" s="165">
        <f>STDEV(B97:B99,J97:J99,R97:R99)/SQRT(3)</f>
        <v>5.1046892298109912</v>
      </c>
    </row>
    <row r="109" spans="1:49" x14ac:dyDescent="0.25">
      <c r="A109" s="7" t="s">
        <v>1787</v>
      </c>
    </row>
    <row r="110" spans="1:49" x14ac:dyDescent="0.25">
      <c r="B110" s="6">
        <v>1</v>
      </c>
      <c r="C110" s="6">
        <v>2</v>
      </c>
      <c r="D110" s="6">
        <v>3</v>
      </c>
      <c r="E110" s="6">
        <v>4</v>
      </c>
      <c r="F110" s="6">
        <v>5</v>
      </c>
      <c r="G110" s="6">
        <v>6</v>
      </c>
      <c r="H110" s="6">
        <v>7</v>
      </c>
      <c r="I110" s="6">
        <v>8</v>
      </c>
      <c r="J110" s="6">
        <v>9</v>
      </c>
      <c r="K110" s="6">
        <v>10</v>
      </c>
      <c r="L110" s="6">
        <v>11</v>
      </c>
      <c r="M110" s="6">
        <v>12</v>
      </c>
    </row>
    <row r="111" spans="1:49" x14ac:dyDescent="0.25">
      <c r="A111" t="s">
        <v>1950</v>
      </c>
      <c r="C111" s="6">
        <v>40</v>
      </c>
      <c r="D111" s="6">
        <v>10</v>
      </c>
      <c r="E111" s="6">
        <v>3</v>
      </c>
      <c r="F111" s="6">
        <v>1</v>
      </c>
      <c r="G111" s="6">
        <v>0.3</v>
      </c>
      <c r="H111" s="6">
        <v>0.1</v>
      </c>
      <c r="I111" s="6">
        <v>0.03</v>
      </c>
    </row>
    <row r="112" spans="1:49" x14ac:dyDescent="0.25">
      <c r="A112" s="6" t="s">
        <v>1658</v>
      </c>
      <c r="B112" s="187" t="s">
        <v>1644</v>
      </c>
      <c r="C112" s="223" t="str">
        <f>D23</f>
        <v>TX015578</v>
      </c>
      <c r="D112" s="224" t="s">
        <v>972</v>
      </c>
      <c r="E112" s="224" t="s">
        <v>972</v>
      </c>
      <c r="F112" s="224" t="s">
        <v>972</v>
      </c>
      <c r="G112" s="224" t="s">
        <v>972</v>
      </c>
      <c r="H112" s="224" t="s">
        <v>972</v>
      </c>
      <c r="I112" s="225" t="s">
        <v>972</v>
      </c>
      <c r="J112" s="187" t="s">
        <v>1807</v>
      </c>
      <c r="K112" s="187" t="s">
        <v>1807</v>
      </c>
      <c r="L112" s="187" t="s">
        <v>1807</v>
      </c>
      <c r="M112" s="187" t="s">
        <v>1807</v>
      </c>
    </row>
    <row r="113" spans="1:29" x14ac:dyDescent="0.25">
      <c r="A113" s="6" t="s">
        <v>1659</v>
      </c>
      <c r="B113" s="187" t="s">
        <v>1644</v>
      </c>
      <c r="C113" s="223" t="str">
        <f t="shared" ref="C113:C117" si="21">D24</f>
        <v>TX000972</v>
      </c>
      <c r="D113" s="224" t="s">
        <v>972</v>
      </c>
      <c r="E113" s="224" t="s">
        <v>972</v>
      </c>
      <c r="F113" s="224" t="s">
        <v>972</v>
      </c>
      <c r="G113" s="224" t="s">
        <v>972</v>
      </c>
      <c r="H113" s="224" t="s">
        <v>972</v>
      </c>
      <c r="I113" s="225" t="s">
        <v>972</v>
      </c>
      <c r="J113" s="187" t="s">
        <v>1807</v>
      </c>
      <c r="K113" s="187" t="s">
        <v>1807</v>
      </c>
      <c r="L113" s="187" t="s">
        <v>1807</v>
      </c>
      <c r="M113" s="187" t="s">
        <v>1807</v>
      </c>
    </row>
    <row r="114" spans="1:29" x14ac:dyDescent="0.25">
      <c r="A114" s="6" t="s">
        <v>1660</v>
      </c>
      <c r="B114" s="187" t="s">
        <v>1644</v>
      </c>
      <c r="C114" s="223" t="str">
        <f t="shared" si="21"/>
        <v>TX012340</v>
      </c>
      <c r="D114" s="224" t="s">
        <v>972</v>
      </c>
      <c r="E114" s="224" t="s">
        <v>972</v>
      </c>
      <c r="F114" s="224" t="s">
        <v>972</v>
      </c>
      <c r="G114" s="224" t="s">
        <v>972</v>
      </c>
      <c r="H114" s="224" t="s">
        <v>972</v>
      </c>
      <c r="I114" s="225" t="s">
        <v>972</v>
      </c>
      <c r="J114" s="187" t="s">
        <v>1807</v>
      </c>
      <c r="K114" s="187" t="s">
        <v>1807</v>
      </c>
      <c r="L114" s="187" t="s">
        <v>1807</v>
      </c>
      <c r="M114" s="187" t="s">
        <v>1807</v>
      </c>
    </row>
    <row r="115" spans="1:29" x14ac:dyDescent="0.25">
      <c r="A115" s="6" t="s">
        <v>1661</v>
      </c>
      <c r="B115" s="187" t="s">
        <v>1686</v>
      </c>
      <c r="C115" s="223" t="str">
        <f t="shared" si="21"/>
        <v>TX009070</v>
      </c>
      <c r="D115" s="224" t="s">
        <v>972</v>
      </c>
      <c r="E115" s="224" t="s">
        <v>972</v>
      </c>
      <c r="F115" s="224" t="s">
        <v>972</v>
      </c>
      <c r="G115" s="224" t="s">
        <v>972</v>
      </c>
      <c r="H115" s="224" t="s">
        <v>972</v>
      </c>
      <c r="I115" s="225" t="s">
        <v>972</v>
      </c>
      <c r="J115" s="187" t="s">
        <v>1807</v>
      </c>
      <c r="K115" s="187" t="s">
        <v>1807</v>
      </c>
      <c r="L115" s="187" t="s">
        <v>1807</v>
      </c>
      <c r="M115" s="187" t="s">
        <v>1807</v>
      </c>
    </row>
    <row r="116" spans="1:29" x14ac:dyDescent="0.25">
      <c r="A116" s="6" t="s">
        <v>1662</v>
      </c>
      <c r="B116" s="187" t="s">
        <v>1686</v>
      </c>
      <c r="C116" s="223" t="str">
        <f t="shared" si="21"/>
        <v>TX000815</v>
      </c>
      <c r="D116" s="224" t="s">
        <v>972</v>
      </c>
      <c r="E116" s="224" t="s">
        <v>972</v>
      </c>
      <c r="F116" s="224" t="s">
        <v>972</v>
      </c>
      <c r="G116" s="224" t="s">
        <v>972</v>
      </c>
      <c r="H116" s="224" t="s">
        <v>972</v>
      </c>
      <c r="I116" s="225" t="s">
        <v>972</v>
      </c>
      <c r="J116" s="187" t="s">
        <v>1807</v>
      </c>
      <c r="K116" s="187" t="s">
        <v>1807</v>
      </c>
      <c r="L116" s="187" t="s">
        <v>1807</v>
      </c>
      <c r="M116" s="187" t="s">
        <v>1807</v>
      </c>
    </row>
    <row r="117" spans="1:29" x14ac:dyDescent="0.25">
      <c r="A117" s="6" t="s">
        <v>1663</v>
      </c>
      <c r="B117" s="187" t="s">
        <v>1687</v>
      </c>
      <c r="C117" s="223" t="str">
        <f t="shared" si="21"/>
        <v>TX004572</v>
      </c>
      <c r="D117" s="224" t="s">
        <v>972</v>
      </c>
      <c r="E117" s="224" t="s">
        <v>972</v>
      </c>
      <c r="F117" s="224" t="s">
        <v>972</v>
      </c>
      <c r="G117" s="224" t="s">
        <v>972</v>
      </c>
      <c r="H117" s="224" t="s">
        <v>972</v>
      </c>
      <c r="I117" s="225" t="s">
        <v>972</v>
      </c>
      <c r="J117" s="187" t="s">
        <v>1807</v>
      </c>
      <c r="K117" s="187" t="s">
        <v>1807</v>
      </c>
      <c r="L117" s="187" t="s">
        <v>1807</v>
      </c>
      <c r="M117" s="187" t="s">
        <v>1807</v>
      </c>
    </row>
    <row r="118" spans="1:29" ht="24.75" x14ac:dyDescent="0.25">
      <c r="A118" s="6" t="s">
        <v>1664</v>
      </c>
      <c r="B118" s="218" t="s">
        <v>1808</v>
      </c>
      <c r="C118" s="219"/>
      <c r="D118" s="220"/>
      <c r="E118" s="103" t="s">
        <v>2405</v>
      </c>
      <c r="F118" s="187" t="s">
        <v>1807</v>
      </c>
      <c r="G118" s="187" t="s">
        <v>1807</v>
      </c>
      <c r="H118" s="187" t="s">
        <v>1807</v>
      </c>
      <c r="I118" s="187" t="s">
        <v>1807</v>
      </c>
      <c r="J118" s="187" t="s">
        <v>1807</v>
      </c>
      <c r="K118" s="187" t="s">
        <v>1807</v>
      </c>
      <c r="L118" s="187" t="s">
        <v>1807</v>
      </c>
      <c r="M118" s="187" t="s">
        <v>1807</v>
      </c>
    </row>
    <row r="119" spans="1:29" x14ac:dyDescent="0.25">
      <c r="A119" s="6" t="s">
        <v>1665</v>
      </c>
      <c r="B119" s="187" t="s">
        <v>1807</v>
      </c>
      <c r="C119" s="187" t="s">
        <v>1807</v>
      </c>
      <c r="D119" s="187" t="s">
        <v>1807</v>
      </c>
      <c r="E119" s="187" t="s">
        <v>1807</v>
      </c>
      <c r="F119" s="187" t="s">
        <v>1807</v>
      </c>
      <c r="G119" s="187" t="s">
        <v>1807</v>
      </c>
      <c r="H119" s="187" t="s">
        <v>1807</v>
      </c>
      <c r="I119" s="187" t="s">
        <v>1807</v>
      </c>
      <c r="J119" s="187" t="s">
        <v>1807</v>
      </c>
      <c r="K119" s="187" t="s">
        <v>1807</v>
      </c>
      <c r="L119" s="187" t="s">
        <v>1807</v>
      </c>
      <c r="M119" s="187" t="s">
        <v>1807</v>
      </c>
    </row>
    <row r="120" spans="1:29" x14ac:dyDescent="0.25">
      <c r="A120" s="7"/>
    </row>
    <row r="121" spans="1:29" x14ac:dyDescent="0.25">
      <c r="A121" s="7"/>
    </row>
    <row r="122" spans="1:29" x14ac:dyDescent="0.25">
      <c r="A122" s="7" t="str">
        <f>A31</f>
        <v>MW 1139-08</v>
      </c>
      <c r="U122" t="s">
        <v>1791</v>
      </c>
    </row>
    <row r="123" spans="1:29" x14ac:dyDescent="0.25">
      <c r="A123" s="41" t="s">
        <v>1789</v>
      </c>
      <c r="K123" t="s">
        <v>1788</v>
      </c>
    </row>
    <row r="125" spans="1:29" x14ac:dyDescent="0.25">
      <c r="B125" s="6">
        <v>1</v>
      </c>
      <c r="C125" s="6">
        <v>2</v>
      </c>
      <c r="D125" s="6">
        <v>3</v>
      </c>
      <c r="E125" s="6">
        <v>4</v>
      </c>
      <c r="F125" s="6">
        <v>5</v>
      </c>
      <c r="G125" s="6">
        <v>6</v>
      </c>
      <c r="H125" s="6">
        <v>7</v>
      </c>
      <c r="I125" s="6">
        <v>8</v>
      </c>
      <c r="L125" s="6">
        <v>1</v>
      </c>
      <c r="M125" s="6">
        <v>2</v>
      </c>
      <c r="N125" s="6">
        <v>3</v>
      </c>
      <c r="O125" s="6">
        <v>4</v>
      </c>
      <c r="P125" s="6">
        <v>5</v>
      </c>
      <c r="Q125" s="6">
        <v>6</v>
      </c>
      <c r="R125" s="6">
        <v>7</v>
      </c>
      <c r="S125" s="6">
        <v>8</v>
      </c>
      <c r="V125" s="6">
        <v>1</v>
      </c>
      <c r="W125" s="6">
        <v>2</v>
      </c>
      <c r="X125" s="6">
        <v>3</v>
      </c>
      <c r="Y125" s="6">
        <v>4</v>
      </c>
      <c r="Z125" s="6">
        <v>5</v>
      </c>
      <c r="AA125" s="6">
        <v>6</v>
      </c>
      <c r="AB125" s="6">
        <v>7</v>
      </c>
      <c r="AC125" s="6">
        <v>8</v>
      </c>
    </row>
    <row r="126" spans="1:29" x14ac:dyDescent="0.25">
      <c r="A126" t="s">
        <v>1658</v>
      </c>
      <c r="B126" s="106">
        <v>0.21579999999999999</v>
      </c>
      <c r="C126" s="106">
        <v>0.1875</v>
      </c>
      <c r="D126" s="106">
        <v>0.19020000000000001</v>
      </c>
      <c r="E126" s="106">
        <v>0.20910000000000001</v>
      </c>
      <c r="F126" s="106">
        <v>0.2039</v>
      </c>
      <c r="G126" s="106">
        <v>0.2024</v>
      </c>
      <c r="H126" s="106">
        <v>0.2079</v>
      </c>
      <c r="I126" s="106">
        <v>0.1908</v>
      </c>
      <c r="K126" t="s">
        <v>1658</v>
      </c>
      <c r="L126" s="106">
        <f t="shared" ref="L126:S131" si="22">B126-$G$132</f>
        <v>0.14239999999999997</v>
      </c>
      <c r="M126" s="106">
        <f t="shared" si="22"/>
        <v>0.11409999999999999</v>
      </c>
      <c r="N126" s="106">
        <f t="shared" si="22"/>
        <v>0.1168</v>
      </c>
      <c r="O126" s="106">
        <f t="shared" si="22"/>
        <v>0.13569999999999999</v>
      </c>
      <c r="P126" s="106">
        <f t="shared" si="22"/>
        <v>0.1305</v>
      </c>
      <c r="Q126" s="106">
        <f t="shared" si="22"/>
        <v>0.129</v>
      </c>
      <c r="R126" s="106">
        <f t="shared" si="22"/>
        <v>0.13450000000000001</v>
      </c>
      <c r="S126" s="106">
        <f t="shared" si="22"/>
        <v>0.11739999999999999</v>
      </c>
      <c r="U126" s="62" t="s">
        <v>1658</v>
      </c>
      <c r="V126" s="107">
        <f>L126/$L$131*100</f>
        <v>7.6064312803803196</v>
      </c>
      <c r="W126" s="107">
        <f t="shared" ref="W126:AC131" si="23">M126/$L$131*100</f>
        <v>6.0947598953047377</v>
      </c>
      <c r="X126" s="107">
        <f t="shared" si="23"/>
        <v>6.2389829603119482</v>
      </c>
      <c r="Y126" s="107">
        <f t="shared" si="23"/>
        <v>7.2485444153624261</v>
      </c>
      <c r="Z126" s="107">
        <f t="shared" si="23"/>
        <v>6.9707814753485389</v>
      </c>
      <c r="AA126" s="107">
        <f t="shared" si="23"/>
        <v>6.8906575503445326</v>
      </c>
      <c r="AB126" s="107">
        <f t="shared" si="23"/>
        <v>7.1844452753592218</v>
      </c>
      <c r="AC126" s="107">
        <f t="shared" si="23"/>
        <v>6.2710325303135512</v>
      </c>
    </row>
    <row r="127" spans="1:29" x14ac:dyDescent="0.25">
      <c r="A127" t="s">
        <v>1659</v>
      </c>
      <c r="B127" s="106">
        <v>0.25169999999999998</v>
      </c>
      <c r="C127" s="106">
        <v>0.24440000000000001</v>
      </c>
      <c r="D127" s="106">
        <v>0.24829999999999999</v>
      </c>
      <c r="E127" s="106">
        <v>0.2646</v>
      </c>
      <c r="F127" s="106">
        <v>0.23710000000000001</v>
      </c>
      <c r="G127" s="106">
        <v>0.25969999999999999</v>
      </c>
      <c r="H127" s="106">
        <v>0.25040000000000001</v>
      </c>
      <c r="I127" s="106">
        <v>0.24979999999999999</v>
      </c>
      <c r="K127" t="s">
        <v>1659</v>
      </c>
      <c r="L127" s="106">
        <f t="shared" si="22"/>
        <v>0.17829999999999996</v>
      </c>
      <c r="M127" s="106">
        <f t="shared" si="22"/>
        <v>0.17099999999999999</v>
      </c>
      <c r="N127" s="106">
        <f t="shared" si="22"/>
        <v>0.1749</v>
      </c>
      <c r="O127" s="106">
        <f t="shared" si="22"/>
        <v>0.19119999999999998</v>
      </c>
      <c r="P127" s="106">
        <f t="shared" si="22"/>
        <v>0.16370000000000001</v>
      </c>
      <c r="Q127" s="106">
        <f t="shared" si="22"/>
        <v>0.18629999999999997</v>
      </c>
      <c r="R127" s="106">
        <f t="shared" si="22"/>
        <v>0.17699999999999999</v>
      </c>
      <c r="S127" s="106">
        <f t="shared" si="22"/>
        <v>0.1764</v>
      </c>
      <c r="U127" s="62" t="s">
        <v>1659</v>
      </c>
      <c r="V127" s="107">
        <f t="shared" ref="V127:V131" si="24">L127/$L$131*100</f>
        <v>9.5240638854762008</v>
      </c>
      <c r="W127" s="107">
        <f t="shared" si="23"/>
        <v>9.134127450456706</v>
      </c>
      <c r="X127" s="107">
        <f t="shared" si="23"/>
        <v>9.3424496554671226</v>
      </c>
      <c r="Y127" s="107">
        <f t="shared" si="23"/>
        <v>10.213129640510656</v>
      </c>
      <c r="Z127" s="107">
        <f t="shared" si="23"/>
        <v>8.7441910154372096</v>
      </c>
      <c r="AA127" s="107">
        <f t="shared" si="23"/>
        <v>9.9513914854975667</v>
      </c>
      <c r="AB127" s="107">
        <f t="shared" si="23"/>
        <v>9.4546231504727292</v>
      </c>
      <c r="AC127" s="107">
        <f t="shared" si="23"/>
        <v>9.4225735804711288</v>
      </c>
    </row>
    <row r="128" spans="1:29" x14ac:dyDescent="0.25">
      <c r="A128" t="s">
        <v>1660</v>
      </c>
      <c r="B128" s="106">
        <v>0.193</v>
      </c>
      <c r="C128" s="106">
        <v>0.20050000000000001</v>
      </c>
      <c r="D128" s="106">
        <v>0.18709999999999999</v>
      </c>
      <c r="E128" s="106">
        <v>0.2064</v>
      </c>
      <c r="F128" s="106">
        <v>0.1958</v>
      </c>
      <c r="G128" s="106">
        <v>0.19989999999999999</v>
      </c>
      <c r="H128" s="106">
        <v>0.19550000000000001</v>
      </c>
      <c r="I128" s="106">
        <v>0.18010000000000001</v>
      </c>
      <c r="K128" t="s">
        <v>1660</v>
      </c>
      <c r="L128" s="106">
        <f t="shared" si="22"/>
        <v>0.1196</v>
      </c>
      <c r="M128" s="106">
        <f t="shared" si="22"/>
        <v>0.12709999999999999</v>
      </c>
      <c r="N128" s="106">
        <f t="shared" si="22"/>
        <v>0.11369999999999998</v>
      </c>
      <c r="O128" s="106">
        <f t="shared" si="22"/>
        <v>0.13300000000000001</v>
      </c>
      <c r="P128" s="106">
        <f t="shared" si="22"/>
        <v>0.12239999999999999</v>
      </c>
      <c r="Q128" s="106">
        <f t="shared" si="22"/>
        <v>0.1265</v>
      </c>
      <c r="R128" s="106">
        <f t="shared" si="22"/>
        <v>0.1221</v>
      </c>
      <c r="S128" s="106">
        <f t="shared" si="22"/>
        <v>0.1067</v>
      </c>
      <c r="U128" s="62" t="s">
        <v>1660</v>
      </c>
      <c r="V128" s="107">
        <f t="shared" si="24"/>
        <v>6.388547620319426</v>
      </c>
      <c r="W128" s="107">
        <f t="shared" si="23"/>
        <v>6.7891672453394571</v>
      </c>
      <c r="X128" s="107">
        <f t="shared" si="23"/>
        <v>6.0733935153036684</v>
      </c>
      <c r="Y128" s="107">
        <f t="shared" si="23"/>
        <v>7.1043213503552165</v>
      </c>
      <c r="Z128" s="107">
        <f t="shared" si="23"/>
        <v>6.5381122803269047</v>
      </c>
      <c r="AA128" s="107">
        <f t="shared" si="23"/>
        <v>6.757117675337855</v>
      </c>
      <c r="AB128" s="107">
        <f t="shared" si="23"/>
        <v>6.5220874953261037</v>
      </c>
      <c r="AC128" s="107">
        <f t="shared" si="23"/>
        <v>5.6994818652849739</v>
      </c>
    </row>
    <row r="129" spans="1:29" x14ac:dyDescent="0.25">
      <c r="A129" t="s">
        <v>1661</v>
      </c>
      <c r="B129" s="106">
        <v>0.1787</v>
      </c>
      <c r="C129" s="106">
        <v>0.22189999999999999</v>
      </c>
      <c r="D129" s="106">
        <v>0.18690000000000001</v>
      </c>
      <c r="E129" s="106">
        <v>0.1875</v>
      </c>
      <c r="F129" s="106">
        <v>0.20269999999999999</v>
      </c>
      <c r="G129" s="106">
        <v>0.18990000000000001</v>
      </c>
      <c r="H129" s="106">
        <v>0.20480000000000001</v>
      </c>
      <c r="I129" s="106">
        <v>0.1918</v>
      </c>
      <c r="K129" t="s">
        <v>1661</v>
      </c>
      <c r="L129" s="106">
        <f t="shared" si="22"/>
        <v>0.10529999999999999</v>
      </c>
      <c r="M129" s="106">
        <f t="shared" si="22"/>
        <v>0.14849999999999997</v>
      </c>
      <c r="N129" s="106">
        <f t="shared" si="22"/>
        <v>0.1135</v>
      </c>
      <c r="O129" s="106">
        <f t="shared" si="22"/>
        <v>0.11409999999999999</v>
      </c>
      <c r="P129" s="106">
        <f t="shared" si="22"/>
        <v>0.12929999999999997</v>
      </c>
      <c r="Q129" s="106">
        <f t="shared" si="22"/>
        <v>0.11650000000000001</v>
      </c>
      <c r="R129" s="106">
        <f t="shared" si="22"/>
        <v>0.13140000000000002</v>
      </c>
      <c r="S129" s="106">
        <f t="shared" si="22"/>
        <v>0.11839999999999999</v>
      </c>
      <c r="U129" s="62" t="s">
        <v>1661</v>
      </c>
      <c r="V129" s="107">
        <f t="shared" si="24"/>
        <v>5.6246995352812341</v>
      </c>
      <c r="W129" s="107">
        <f t="shared" si="23"/>
        <v>7.9322685753966118</v>
      </c>
      <c r="X129" s="107">
        <f t="shared" si="23"/>
        <v>6.0627103253031356</v>
      </c>
      <c r="Y129" s="107">
        <f t="shared" si="23"/>
        <v>6.0947598953047377</v>
      </c>
      <c r="Z129" s="107">
        <f t="shared" si="23"/>
        <v>6.9066823353453319</v>
      </c>
      <c r="AA129" s="107">
        <f t="shared" si="23"/>
        <v>6.222958175311148</v>
      </c>
      <c r="AB129" s="107">
        <f t="shared" si="23"/>
        <v>7.0188558303509438</v>
      </c>
      <c r="AC129" s="107">
        <f t="shared" si="23"/>
        <v>6.3244484803162218</v>
      </c>
    </row>
    <row r="130" spans="1:29" x14ac:dyDescent="0.25">
      <c r="A130" t="s">
        <v>1662</v>
      </c>
      <c r="B130" s="106">
        <v>0.19309999999999999</v>
      </c>
      <c r="C130" s="106">
        <v>0.186</v>
      </c>
      <c r="D130" s="106">
        <v>0.1804</v>
      </c>
      <c r="E130" s="106">
        <v>0.19539999999999999</v>
      </c>
      <c r="F130" s="106">
        <v>0.19689999999999999</v>
      </c>
      <c r="G130" s="106">
        <v>0.19500000000000001</v>
      </c>
      <c r="H130" s="106">
        <v>0.18840000000000001</v>
      </c>
      <c r="I130" s="106">
        <v>0.19040000000000001</v>
      </c>
      <c r="K130" t="s">
        <v>1662</v>
      </c>
      <c r="L130" s="106">
        <f t="shared" si="22"/>
        <v>0.11969999999999999</v>
      </c>
      <c r="M130" s="106">
        <f t="shared" si="22"/>
        <v>0.11259999999999999</v>
      </c>
      <c r="N130" s="106">
        <f t="shared" si="22"/>
        <v>0.107</v>
      </c>
      <c r="O130" s="106">
        <f t="shared" si="22"/>
        <v>0.12199999999999998</v>
      </c>
      <c r="P130" s="106">
        <f t="shared" si="22"/>
        <v>0.12349999999999998</v>
      </c>
      <c r="Q130" s="106">
        <f t="shared" si="22"/>
        <v>0.1216</v>
      </c>
      <c r="R130" s="106">
        <f t="shared" si="22"/>
        <v>0.115</v>
      </c>
      <c r="S130" s="106">
        <f t="shared" si="22"/>
        <v>0.11700000000000001</v>
      </c>
      <c r="U130" s="62" t="s">
        <v>1662</v>
      </c>
      <c r="V130" s="107">
        <f t="shared" si="24"/>
        <v>6.3938892153196942</v>
      </c>
      <c r="W130" s="107">
        <f t="shared" si="23"/>
        <v>6.0146359703007306</v>
      </c>
      <c r="X130" s="107">
        <f t="shared" si="23"/>
        <v>5.715506650285775</v>
      </c>
      <c r="Y130" s="107">
        <f t="shared" si="23"/>
        <v>6.5167459003258363</v>
      </c>
      <c r="Z130" s="107">
        <f t="shared" si="23"/>
        <v>6.5968698253298435</v>
      </c>
      <c r="AA130" s="107">
        <f t="shared" si="23"/>
        <v>6.4953795203247688</v>
      </c>
      <c r="AB130" s="107">
        <f t="shared" si="23"/>
        <v>6.1428342503071418</v>
      </c>
      <c r="AC130" s="107">
        <f t="shared" si="23"/>
        <v>6.2496661503124837</v>
      </c>
    </row>
    <row r="131" spans="1:29" x14ac:dyDescent="0.25">
      <c r="A131" t="s">
        <v>1663</v>
      </c>
      <c r="B131" s="106">
        <v>1.9455</v>
      </c>
      <c r="C131" s="106">
        <v>0.18290000000000001</v>
      </c>
      <c r="D131" s="106">
        <v>0.18279999999999999</v>
      </c>
      <c r="E131" s="106">
        <v>0.18379999999999999</v>
      </c>
      <c r="F131" s="106">
        <v>0.18509999999999999</v>
      </c>
      <c r="G131" s="106">
        <v>0.20150000000000001</v>
      </c>
      <c r="H131" s="106">
        <v>0.1963</v>
      </c>
      <c r="I131" s="106">
        <v>0.1875</v>
      </c>
      <c r="K131" t="s">
        <v>1663</v>
      </c>
      <c r="L131" s="106">
        <f t="shared" si="22"/>
        <v>1.8721000000000001</v>
      </c>
      <c r="M131" s="106">
        <f t="shared" si="22"/>
        <v>0.1095</v>
      </c>
      <c r="N131" s="106">
        <f t="shared" si="22"/>
        <v>0.10939999999999998</v>
      </c>
      <c r="O131" s="106">
        <f t="shared" si="22"/>
        <v>0.11039999999999998</v>
      </c>
      <c r="P131" s="106">
        <f t="shared" si="22"/>
        <v>0.11169999999999998</v>
      </c>
      <c r="Q131" s="106">
        <f t="shared" si="22"/>
        <v>0.12809999999999999</v>
      </c>
      <c r="R131" s="106">
        <f t="shared" si="22"/>
        <v>0.1229</v>
      </c>
      <c r="S131" s="106">
        <f t="shared" si="22"/>
        <v>0.11409999999999999</v>
      </c>
      <c r="U131" s="62" t="s">
        <v>1663</v>
      </c>
      <c r="V131" s="6">
        <f t="shared" si="24"/>
        <v>100</v>
      </c>
      <c r="W131" s="107">
        <f t="shared" si="23"/>
        <v>5.8490465252924517</v>
      </c>
      <c r="X131" s="107">
        <f t="shared" si="23"/>
        <v>5.8437049302921835</v>
      </c>
      <c r="Y131" s="107">
        <f t="shared" si="23"/>
        <v>5.8971208802948549</v>
      </c>
      <c r="Z131" s="107">
        <f t="shared" si="23"/>
        <v>5.9665616152983265</v>
      </c>
      <c r="AA131" s="107">
        <f t="shared" si="23"/>
        <v>6.8425831953421277</v>
      </c>
      <c r="AB131" s="107">
        <f t="shared" si="23"/>
        <v>6.5648202553282413</v>
      </c>
      <c r="AC131" s="107">
        <f t="shared" si="23"/>
        <v>6.0947598953047377</v>
      </c>
    </row>
    <row r="132" spans="1:29" x14ac:dyDescent="0.25">
      <c r="A132" t="s">
        <v>1664</v>
      </c>
      <c r="B132" s="106">
        <v>7.1900000000000006E-2</v>
      </c>
      <c r="C132" s="106">
        <v>7.3800000000000004E-2</v>
      </c>
      <c r="D132" s="106">
        <v>7.4499999999999997E-2</v>
      </c>
      <c r="E132" s="106">
        <v>2.0291000000000001</v>
      </c>
      <c r="F132" s="106">
        <v>1.9071</v>
      </c>
      <c r="G132" s="106">
        <f>AVERAGE(B132:D132)</f>
        <v>7.3400000000000007E-2</v>
      </c>
      <c r="H132" s="106"/>
      <c r="I132" s="106"/>
      <c r="L132" s="6"/>
      <c r="M132" s="6"/>
      <c r="N132" s="6"/>
      <c r="O132" s="6"/>
      <c r="P132" s="6"/>
      <c r="Q132" s="6"/>
      <c r="R132" s="6"/>
      <c r="S132" s="6"/>
    </row>
    <row r="133" spans="1:29" x14ac:dyDescent="0.25">
      <c r="A133" t="s">
        <v>1665</v>
      </c>
      <c r="B133" s="6"/>
      <c r="C133" s="6"/>
      <c r="D133" s="6"/>
      <c r="E133" s="6"/>
      <c r="F133" s="6"/>
      <c r="G133" s="6"/>
      <c r="H133" s="6"/>
      <c r="I133" s="6"/>
      <c r="L133" s="6"/>
      <c r="M133" s="6"/>
      <c r="N133" s="6"/>
      <c r="O133" s="6"/>
      <c r="P133" s="6"/>
      <c r="Q133" s="6"/>
      <c r="R133" s="6"/>
      <c r="S133" s="6"/>
    </row>
    <row r="134" spans="1:29" x14ac:dyDescent="0.25">
      <c r="B134" s="6"/>
      <c r="C134" s="6"/>
      <c r="D134" s="6"/>
      <c r="E134" s="6"/>
      <c r="F134" s="6"/>
      <c r="G134" s="6"/>
      <c r="H134" s="6"/>
      <c r="I134" s="6"/>
      <c r="L134" s="6"/>
      <c r="M134" s="6"/>
      <c r="N134" s="6"/>
      <c r="O134" s="6"/>
      <c r="P134" s="6"/>
      <c r="Q134" s="6"/>
      <c r="R134" s="6"/>
      <c r="S134" s="6"/>
    </row>
    <row r="135" spans="1:29" x14ac:dyDescent="0.25">
      <c r="A135" s="7" t="str">
        <f>A49</f>
        <v>MW 1139-09</v>
      </c>
      <c r="B135" s="6"/>
      <c r="C135" s="6"/>
      <c r="D135" s="6"/>
      <c r="E135" s="6"/>
      <c r="F135" s="6"/>
      <c r="G135" s="6"/>
      <c r="H135" s="6"/>
      <c r="I135" s="6"/>
      <c r="K135" t="s">
        <v>1788</v>
      </c>
      <c r="L135" s="6"/>
      <c r="M135" s="6"/>
      <c r="N135" s="6"/>
      <c r="O135" s="6"/>
      <c r="P135" s="6"/>
      <c r="Q135" s="6"/>
      <c r="R135" s="6"/>
      <c r="S135" s="6"/>
      <c r="U135" t="s">
        <v>1791</v>
      </c>
    </row>
    <row r="136" spans="1:29" x14ac:dyDescent="0.25">
      <c r="A136" t="s">
        <v>1789</v>
      </c>
      <c r="B136" s="6"/>
      <c r="C136" s="6"/>
      <c r="D136" s="6"/>
      <c r="E136" s="6"/>
      <c r="F136" s="6"/>
      <c r="G136" s="6"/>
      <c r="H136" s="6"/>
      <c r="I136" s="6"/>
      <c r="L136" s="6"/>
      <c r="M136" s="6"/>
      <c r="N136" s="6"/>
      <c r="O136" s="6"/>
      <c r="P136" s="6"/>
      <c r="Q136" s="6"/>
      <c r="R136" s="6"/>
      <c r="S136" s="6"/>
    </row>
    <row r="137" spans="1:29" x14ac:dyDescent="0.25">
      <c r="B137" s="6">
        <v>1</v>
      </c>
      <c r="C137" s="6">
        <v>2</v>
      </c>
      <c r="D137" s="6">
        <v>3</v>
      </c>
      <c r="E137" s="6">
        <v>4</v>
      </c>
      <c r="F137" s="6">
        <v>5</v>
      </c>
      <c r="G137" s="6">
        <v>6</v>
      </c>
      <c r="H137" s="6">
        <v>7</v>
      </c>
      <c r="I137" s="6">
        <v>8</v>
      </c>
      <c r="L137" s="6">
        <v>1</v>
      </c>
      <c r="M137" s="6">
        <v>2</v>
      </c>
      <c r="N137" s="6">
        <v>3</v>
      </c>
      <c r="O137" s="6">
        <v>4</v>
      </c>
      <c r="P137" s="6">
        <v>5</v>
      </c>
      <c r="Q137" s="6">
        <v>6</v>
      </c>
      <c r="R137" s="6">
        <v>7</v>
      </c>
      <c r="S137" s="6">
        <v>8</v>
      </c>
      <c r="V137" s="6">
        <v>1</v>
      </c>
      <c r="W137" s="6">
        <v>2</v>
      </c>
      <c r="X137" s="6">
        <v>3</v>
      </c>
      <c r="Y137" s="6">
        <v>4</v>
      </c>
      <c r="Z137" s="6">
        <v>5</v>
      </c>
      <c r="AA137" s="6">
        <v>6</v>
      </c>
      <c r="AB137" s="6">
        <v>7</v>
      </c>
      <c r="AC137" s="6">
        <v>8</v>
      </c>
    </row>
    <row r="138" spans="1:29" x14ac:dyDescent="0.25">
      <c r="A138" t="s">
        <v>1658</v>
      </c>
      <c r="B138" s="106">
        <v>0.27310000000000001</v>
      </c>
      <c r="C138" s="106">
        <v>0.2429</v>
      </c>
      <c r="D138" s="106">
        <v>0.2477</v>
      </c>
      <c r="E138" s="106">
        <v>0.25619999999999998</v>
      </c>
      <c r="F138" s="106">
        <v>0.2447</v>
      </c>
      <c r="G138" s="106">
        <v>0.2356</v>
      </c>
      <c r="H138" s="106">
        <v>0.23200000000000001</v>
      </c>
      <c r="I138" s="106">
        <v>0.26279999999999998</v>
      </c>
      <c r="K138" t="s">
        <v>1658</v>
      </c>
      <c r="L138" s="106">
        <f t="shared" ref="L138:S143" si="25">B138-$G$144</f>
        <v>0.19623333333333332</v>
      </c>
      <c r="M138" s="106">
        <f t="shared" si="25"/>
        <v>0.16603333333333331</v>
      </c>
      <c r="N138" s="106">
        <f t="shared" si="25"/>
        <v>0.17083333333333334</v>
      </c>
      <c r="O138" s="106">
        <f t="shared" si="25"/>
        <v>0.17933333333333329</v>
      </c>
      <c r="P138" s="106">
        <f t="shared" si="25"/>
        <v>0.16783333333333333</v>
      </c>
      <c r="Q138" s="106">
        <f t="shared" si="25"/>
        <v>0.15873333333333334</v>
      </c>
      <c r="R138" s="106">
        <f t="shared" si="25"/>
        <v>0.15513333333333335</v>
      </c>
      <c r="S138" s="106">
        <f t="shared" si="25"/>
        <v>0.18593333333333328</v>
      </c>
      <c r="U138" s="62" t="s">
        <v>1658</v>
      </c>
      <c r="V138" s="107">
        <f>L138/$L$143*100</f>
        <v>9.2982483850078168</v>
      </c>
      <c r="W138" s="107">
        <f t="shared" ref="W138:AC143" si="26">M138/$L$143*100</f>
        <v>7.8672626474815583</v>
      </c>
      <c r="X138" s="107">
        <f t="shared" si="26"/>
        <v>8.094704089207589</v>
      </c>
      <c r="Y138" s="107">
        <f t="shared" si="26"/>
        <v>8.4974649755974276</v>
      </c>
      <c r="Z138" s="107">
        <f t="shared" si="26"/>
        <v>7.9525531881288209</v>
      </c>
      <c r="AA138" s="107">
        <f t="shared" si="26"/>
        <v>7.521362121523226</v>
      </c>
      <c r="AB138" s="107">
        <f t="shared" si="26"/>
        <v>7.3507810402287062</v>
      </c>
      <c r="AC138" s="107">
        <f t="shared" si="26"/>
        <v>8.8101969579707138</v>
      </c>
    </row>
    <row r="139" spans="1:29" x14ac:dyDescent="0.25">
      <c r="A139" t="s">
        <v>1659</v>
      </c>
      <c r="B139" s="106">
        <v>0.31919999999999998</v>
      </c>
      <c r="C139" s="106">
        <v>0.29310000000000003</v>
      </c>
      <c r="D139" s="106">
        <v>0.33689999999999998</v>
      </c>
      <c r="E139" s="106">
        <v>0.30659999999999998</v>
      </c>
      <c r="F139" s="106">
        <v>0.29620000000000002</v>
      </c>
      <c r="G139" s="106">
        <v>0.3014</v>
      </c>
      <c r="H139" s="106">
        <v>0.27939999999999998</v>
      </c>
      <c r="I139" s="106">
        <v>0.29060000000000002</v>
      </c>
      <c r="K139" t="s">
        <v>1659</v>
      </c>
      <c r="L139" s="106">
        <f t="shared" si="25"/>
        <v>0.24233333333333329</v>
      </c>
      <c r="M139" s="106">
        <f t="shared" si="25"/>
        <v>0.21623333333333333</v>
      </c>
      <c r="N139" s="106">
        <f t="shared" si="25"/>
        <v>0.26003333333333328</v>
      </c>
      <c r="O139" s="106">
        <f t="shared" si="25"/>
        <v>0.22973333333333329</v>
      </c>
      <c r="P139" s="106">
        <f t="shared" si="25"/>
        <v>0.21933333333333332</v>
      </c>
      <c r="Q139" s="106">
        <f t="shared" si="25"/>
        <v>0.22453333333333331</v>
      </c>
      <c r="R139" s="106">
        <f t="shared" si="25"/>
        <v>0.20253333333333329</v>
      </c>
      <c r="S139" s="106">
        <f t="shared" si="25"/>
        <v>0.21373333333333333</v>
      </c>
      <c r="U139" s="62" t="s">
        <v>1659</v>
      </c>
      <c r="V139" s="107">
        <f t="shared" ref="V139:V143" si="27">L139/$L$143*100</f>
        <v>11.482633898251542</v>
      </c>
      <c r="W139" s="107">
        <f t="shared" si="26"/>
        <v>10.245921058866267</v>
      </c>
      <c r="X139" s="107">
        <f t="shared" si="26"/>
        <v>12.321324214616268</v>
      </c>
      <c r="Y139" s="107">
        <f t="shared" si="26"/>
        <v>10.885600113720718</v>
      </c>
      <c r="Z139" s="107">
        <f t="shared" si="26"/>
        <v>10.392810323314325</v>
      </c>
      <c r="AA139" s="107">
        <f t="shared" si="26"/>
        <v>10.639205218517523</v>
      </c>
      <c r="AB139" s="107">
        <f t="shared" si="26"/>
        <v>9.5967652772732261</v>
      </c>
      <c r="AC139" s="107">
        <f t="shared" si="26"/>
        <v>10.127461974633961</v>
      </c>
    </row>
    <row r="140" spans="1:29" x14ac:dyDescent="0.25">
      <c r="A140" t="s">
        <v>1660</v>
      </c>
      <c r="B140" s="106">
        <v>0.25519999999999998</v>
      </c>
      <c r="C140" s="106">
        <v>0.25619999999999998</v>
      </c>
      <c r="D140" s="106">
        <v>0.26769999999999999</v>
      </c>
      <c r="E140" s="106">
        <v>0.25950000000000001</v>
      </c>
      <c r="F140" s="106">
        <v>0.25629999999999997</v>
      </c>
      <c r="G140" s="106">
        <v>0.25569999999999998</v>
      </c>
      <c r="H140" s="106">
        <v>0.21110000000000001</v>
      </c>
      <c r="I140" s="106">
        <v>0.2278</v>
      </c>
      <c r="K140" t="s">
        <v>1660</v>
      </c>
      <c r="L140" s="106">
        <f t="shared" si="25"/>
        <v>0.17833333333333329</v>
      </c>
      <c r="M140" s="106">
        <f t="shared" si="25"/>
        <v>0.17933333333333329</v>
      </c>
      <c r="N140" s="106">
        <f t="shared" si="25"/>
        <v>0.1908333333333333</v>
      </c>
      <c r="O140" s="106">
        <f t="shared" si="25"/>
        <v>0.18263333333333331</v>
      </c>
      <c r="P140" s="106">
        <f t="shared" si="25"/>
        <v>0.17943333333333328</v>
      </c>
      <c r="Q140" s="106">
        <f t="shared" si="25"/>
        <v>0.17883333333333329</v>
      </c>
      <c r="R140" s="106">
        <f t="shared" si="25"/>
        <v>0.13423333333333332</v>
      </c>
      <c r="S140" s="106">
        <f t="shared" si="25"/>
        <v>0.15093333333333331</v>
      </c>
      <c r="U140" s="62" t="s">
        <v>1660</v>
      </c>
      <c r="V140" s="107">
        <f t="shared" si="27"/>
        <v>8.4500813419045038</v>
      </c>
      <c r="W140" s="107">
        <f t="shared" si="26"/>
        <v>8.4974649755974276</v>
      </c>
      <c r="X140" s="107">
        <f t="shared" si="26"/>
        <v>9.0423767630660343</v>
      </c>
      <c r="Y140" s="107">
        <f t="shared" si="26"/>
        <v>8.6538309667840725</v>
      </c>
      <c r="Z140" s="107">
        <f t="shared" si="26"/>
        <v>8.5022033389667193</v>
      </c>
      <c r="AA140" s="107">
        <f t="shared" si="26"/>
        <v>8.4737731587509657</v>
      </c>
      <c r="AB140" s="107">
        <f t="shared" si="26"/>
        <v>6.3604630960466242</v>
      </c>
      <c r="AC140" s="107">
        <f t="shared" si="26"/>
        <v>7.1517697787184291</v>
      </c>
    </row>
    <row r="141" spans="1:29" x14ac:dyDescent="0.25">
      <c r="A141" t="s">
        <v>1661</v>
      </c>
      <c r="B141" s="106">
        <v>0.24740000000000001</v>
      </c>
      <c r="C141" s="106">
        <v>0.2621</v>
      </c>
      <c r="D141" s="106">
        <v>0.24299999999999999</v>
      </c>
      <c r="E141" s="106">
        <v>0.2462</v>
      </c>
      <c r="F141" s="106">
        <v>0.26329999999999998</v>
      </c>
      <c r="G141" s="106">
        <v>0.22919999999999999</v>
      </c>
      <c r="H141" s="106">
        <v>0.27750000000000002</v>
      </c>
      <c r="I141" s="106">
        <v>0.22509999999999999</v>
      </c>
      <c r="K141" t="s">
        <v>1661</v>
      </c>
      <c r="L141" s="106">
        <f t="shared" si="25"/>
        <v>0.17053333333333331</v>
      </c>
      <c r="M141" s="106">
        <f t="shared" si="25"/>
        <v>0.18523333333333331</v>
      </c>
      <c r="N141" s="106">
        <f t="shared" si="25"/>
        <v>0.1661333333333333</v>
      </c>
      <c r="O141" s="106">
        <f t="shared" si="25"/>
        <v>0.16933333333333334</v>
      </c>
      <c r="P141" s="106">
        <f t="shared" si="25"/>
        <v>0.18643333333333328</v>
      </c>
      <c r="Q141" s="106">
        <f t="shared" si="25"/>
        <v>0.15233333333333332</v>
      </c>
      <c r="R141" s="106">
        <f t="shared" si="25"/>
        <v>0.20063333333333333</v>
      </c>
      <c r="S141" s="106">
        <f t="shared" si="25"/>
        <v>0.14823333333333333</v>
      </c>
      <c r="U141" s="62" t="s">
        <v>1661</v>
      </c>
      <c r="V141" s="107">
        <f t="shared" si="27"/>
        <v>8.0804889990997086</v>
      </c>
      <c r="W141" s="107">
        <f t="shared" si="26"/>
        <v>8.7770284143856703</v>
      </c>
      <c r="X141" s="107">
        <f t="shared" si="26"/>
        <v>7.87200101085085</v>
      </c>
      <c r="Y141" s="107">
        <f t="shared" si="26"/>
        <v>8.0236286386682032</v>
      </c>
      <c r="Z141" s="107">
        <f t="shared" si="26"/>
        <v>8.8338887748171757</v>
      </c>
      <c r="AA141" s="107">
        <f t="shared" si="26"/>
        <v>7.2181068658885215</v>
      </c>
      <c r="AB141" s="107">
        <f t="shared" si="26"/>
        <v>9.5067363732566772</v>
      </c>
      <c r="AC141" s="107">
        <f t="shared" si="26"/>
        <v>7.0238339677475388</v>
      </c>
    </row>
    <row r="142" spans="1:29" x14ac:dyDescent="0.25">
      <c r="A142" t="s">
        <v>1662</v>
      </c>
      <c r="B142" s="106">
        <v>0.2283</v>
      </c>
      <c r="C142" s="106">
        <v>0.21</v>
      </c>
      <c r="D142" s="106">
        <v>0.23680000000000001</v>
      </c>
      <c r="E142" s="106">
        <v>0.23649999999999999</v>
      </c>
      <c r="F142" s="106">
        <v>0.2233</v>
      </c>
      <c r="G142" s="106">
        <v>0.2082</v>
      </c>
      <c r="H142" s="106">
        <v>0.22159999999999999</v>
      </c>
      <c r="I142" s="106">
        <v>0.17760000000000001</v>
      </c>
      <c r="K142" t="s">
        <v>1662</v>
      </c>
      <c r="L142" s="106">
        <f t="shared" si="25"/>
        <v>0.15143333333333331</v>
      </c>
      <c r="M142" s="106">
        <f t="shared" si="25"/>
        <v>0.13313333333333333</v>
      </c>
      <c r="N142" s="106">
        <f t="shared" si="25"/>
        <v>0.15993333333333332</v>
      </c>
      <c r="O142" s="106">
        <f t="shared" si="25"/>
        <v>0.15963333333333329</v>
      </c>
      <c r="P142" s="106">
        <f t="shared" si="25"/>
        <v>0.1464333333333333</v>
      </c>
      <c r="Q142" s="106">
        <f t="shared" si="25"/>
        <v>0.1313333333333333</v>
      </c>
      <c r="R142" s="106">
        <f t="shared" si="25"/>
        <v>0.14473333333333332</v>
      </c>
      <c r="S142" s="106">
        <f t="shared" si="25"/>
        <v>0.10073333333333333</v>
      </c>
      <c r="U142" s="62" t="s">
        <v>1662</v>
      </c>
      <c r="V142" s="107">
        <f t="shared" si="27"/>
        <v>7.1754615955648902</v>
      </c>
      <c r="W142" s="107">
        <f t="shared" si="26"/>
        <v>6.3083410989844104</v>
      </c>
      <c r="X142" s="107">
        <f t="shared" si="26"/>
        <v>7.5782224819547315</v>
      </c>
      <c r="Y142" s="107">
        <f t="shared" si="26"/>
        <v>7.5640073918468538</v>
      </c>
      <c r="Z142" s="107">
        <f t="shared" si="26"/>
        <v>6.9385434271002788</v>
      </c>
      <c r="AA142" s="107">
        <f t="shared" si="26"/>
        <v>6.2230505583371487</v>
      </c>
      <c r="AB142" s="107">
        <f t="shared" si="26"/>
        <v>6.8579912498223106</v>
      </c>
      <c r="AC142" s="107">
        <f t="shared" si="26"/>
        <v>4.7731113673337227</v>
      </c>
    </row>
    <row r="143" spans="1:29" x14ac:dyDescent="0.25">
      <c r="A143" t="s">
        <v>1663</v>
      </c>
      <c r="B143" s="106">
        <v>2.1873</v>
      </c>
      <c r="C143" s="106">
        <v>0.19070000000000001</v>
      </c>
      <c r="D143" s="106">
        <v>0.19869999999999999</v>
      </c>
      <c r="E143" s="106">
        <v>0.2029</v>
      </c>
      <c r="F143" s="106">
        <v>0.17799999999999999</v>
      </c>
      <c r="G143" s="106">
        <v>0.23930000000000001</v>
      </c>
      <c r="H143" s="106">
        <v>0.20780000000000001</v>
      </c>
      <c r="I143" s="106">
        <v>0.22900000000000001</v>
      </c>
      <c r="K143" t="s">
        <v>1663</v>
      </c>
      <c r="L143" s="106">
        <f t="shared" si="25"/>
        <v>2.1104333333333334</v>
      </c>
      <c r="M143" s="106">
        <f t="shared" si="25"/>
        <v>0.11383333333333333</v>
      </c>
      <c r="N143" s="106">
        <f t="shared" si="25"/>
        <v>0.12183333333333331</v>
      </c>
      <c r="O143" s="106">
        <f t="shared" si="25"/>
        <v>0.12603333333333333</v>
      </c>
      <c r="P143" s="106">
        <f t="shared" si="25"/>
        <v>0.10113333333333331</v>
      </c>
      <c r="Q143" s="106">
        <f t="shared" si="25"/>
        <v>0.16243333333333332</v>
      </c>
      <c r="R143" s="106">
        <f t="shared" si="25"/>
        <v>0.13093333333333335</v>
      </c>
      <c r="S143" s="106">
        <f t="shared" si="25"/>
        <v>0.15213333333333334</v>
      </c>
      <c r="U143" s="62" t="s">
        <v>1663</v>
      </c>
      <c r="V143" s="6">
        <f t="shared" si="27"/>
        <v>100</v>
      </c>
      <c r="W143" s="107">
        <f t="shared" si="26"/>
        <v>5.3938369687110068</v>
      </c>
      <c r="X143" s="107">
        <f t="shared" si="26"/>
        <v>5.7729060382543853</v>
      </c>
      <c r="Y143" s="107">
        <f t="shared" si="26"/>
        <v>5.9719172997646615</v>
      </c>
      <c r="Z143" s="107">
        <f t="shared" si="26"/>
        <v>4.7920648208108911</v>
      </c>
      <c r="AA143" s="107">
        <f t="shared" si="26"/>
        <v>7.6966815661870385</v>
      </c>
      <c r="AB143" s="107">
        <f t="shared" si="26"/>
        <v>6.204097104859982</v>
      </c>
      <c r="AC143" s="107">
        <f t="shared" si="26"/>
        <v>7.2086301391499381</v>
      </c>
    </row>
    <row r="144" spans="1:29" x14ac:dyDescent="0.25">
      <c r="A144" t="s">
        <v>1664</v>
      </c>
      <c r="B144" s="106">
        <v>7.5800000000000006E-2</v>
      </c>
      <c r="C144" s="106">
        <v>7.6700000000000004E-2</v>
      </c>
      <c r="D144" s="106">
        <v>7.8100000000000003E-2</v>
      </c>
      <c r="E144" s="106">
        <v>2.2151000000000001</v>
      </c>
      <c r="F144" s="106">
        <v>2.2090999999999998</v>
      </c>
      <c r="G144" s="106">
        <f>AVERAGE(B144:D144)</f>
        <v>7.686666666666668E-2</v>
      </c>
      <c r="H144" s="106"/>
      <c r="I144" s="106"/>
      <c r="L144" s="6"/>
      <c r="M144" s="6"/>
      <c r="N144" s="6"/>
      <c r="O144" s="6"/>
      <c r="P144" s="6"/>
      <c r="Q144" s="6"/>
      <c r="R144" s="6"/>
      <c r="S144" s="6"/>
    </row>
    <row r="145" spans="1:29" x14ac:dyDescent="0.25">
      <c r="A145" t="s">
        <v>1665</v>
      </c>
      <c r="B145" s="6"/>
      <c r="C145" s="6"/>
      <c r="D145" s="6"/>
      <c r="E145" s="6"/>
      <c r="F145" s="6"/>
      <c r="G145" s="6"/>
      <c r="H145" s="6"/>
      <c r="I145" s="6"/>
      <c r="L145" s="6"/>
      <c r="M145" s="6"/>
      <c r="N145" s="6"/>
      <c r="O145" s="6"/>
      <c r="P145" s="6"/>
      <c r="Q145" s="6"/>
      <c r="R145" s="6"/>
      <c r="S145" s="6"/>
    </row>
    <row r="146" spans="1:29" x14ac:dyDescent="0.25">
      <c r="B146" s="6"/>
      <c r="C146" s="6"/>
      <c r="D146" s="6"/>
      <c r="E146" s="6"/>
      <c r="F146" s="6"/>
      <c r="G146" s="6"/>
      <c r="H146" s="6"/>
      <c r="I146" s="6"/>
      <c r="L146" s="6"/>
      <c r="M146" s="6"/>
      <c r="N146" s="6"/>
      <c r="O146" s="6"/>
      <c r="P146" s="6"/>
      <c r="Q146" s="6"/>
      <c r="R146" s="6"/>
      <c r="S146" s="6"/>
    </row>
    <row r="147" spans="1:29" x14ac:dyDescent="0.25">
      <c r="A147" s="7" t="str">
        <f>A67</f>
        <v>MW 1139-10</v>
      </c>
      <c r="B147" s="6"/>
      <c r="C147" s="6"/>
      <c r="D147" s="6"/>
      <c r="E147" s="6"/>
      <c r="F147" s="6"/>
      <c r="G147" s="6"/>
      <c r="H147" s="6"/>
      <c r="I147" s="6"/>
      <c r="K147" t="s">
        <v>1788</v>
      </c>
      <c r="L147" s="6"/>
      <c r="M147" s="6"/>
      <c r="N147" s="6"/>
      <c r="O147" s="6"/>
      <c r="P147" s="6"/>
      <c r="Q147" s="6"/>
      <c r="R147" s="6"/>
      <c r="S147" s="6"/>
      <c r="U147" t="s">
        <v>1791</v>
      </c>
    </row>
    <row r="148" spans="1:29" x14ac:dyDescent="0.25">
      <c r="A148" t="s">
        <v>1789</v>
      </c>
      <c r="B148" s="6"/>
      <c r="C148" s="6"/>
      <c r="D148" s="6"/>
      <c r="E148" s="6"/>
      <c r="F148" s="6"/>
      <c r="G148" s="6"/>
      <c r="H148" s="6"/>
      <c r="I148" s="6"/>
      <c r="L148" s="6"/>
      <c r="M148" s="6"/>
      <c r="N148" s="6"/>
      <c r="O148" s="6"/>
      <c r="P148" s="6"/>
      <c r="Q148" s="6"/>
      <c r="R148" s="6"/>
      <c r="S148" s="6"/>
    </row>
    <row r="149" spans="1:29" x14ac:dyDescent="0.25">
      <c r="B149" s="6">
        <v>1</v>
      </c>
      <c r="C149" s="6">
        <v>2</v>
      </c>
      <c r="D149" s="6">
        <v>3</v>
      </c>
      <c r="E149" s="6">
        <v>4</v>
      </c>
      <c r="F149" s="6">
        <v>5</v>
      </c>
      <c r="G149" s="6">
        <v>6</v>
      </c>
      <c r="H149" s="6">
        <v>7</v>
      </c>
      <c r="I149" s="6">
        <v>8</v>
      </c>
      <c r="L149" s="6">
        <v>1</v>
      </c>
      <c r="M149" s="6">
        <v>2</v>
      </c>
      <c r="N149" s="6">
        <v>3</v>
      </c>
      <c r="O149" s="6">
        <v>4</v>
      </c>
      <c r="P149" s="6">
        <v>5</v>
      </c>
      <c r="Q149" s="6">
        <v>6</v>
      </c>
      <c r="R149" s="6">
        <v>7</v>
      </c>
      <c r="S149" s="6">
        <v>8</v>
      </c>
      <c r="V149" s="6">
        <v>1</v>
      </c>
      <c r="W149" s="6">
        <v>2</v>
      </c>
      <c r="X149" s="6">
        <v>3</v>
      </c>
      <c r="Y149" s="6">
        <v>4</v>
      </c>
      <c r="Z149" s="6">
        <v>5</v>
      </c>
      <c r="AA149" s="6">
        <v>6</v>
      </c>
      <c r="AB149" s="6">
        <v>7</v>
      </c>
      <c r="AC149" s="6">
        <v>8</v>
      </c>
    </row>
    <row r="150" spans="1:29" x14ac:dyDescent="0.25">
      <c r="A150" t="s">
        <v>1658</v>
      </c>
      <c r="B150" s="106">
        <v>0.20730000000000001</v>
      </c>
      <c r="C150" s="106">
        <v>0.20080000000000001</v>
      </c>
      <c r="D150" s="106">
        <v>0.21379999999999999</v>
      </c>
      <c r="E150" s="106">
        <v>0.20250000000000001</v>
      </c>
      <c r="F150" s="106">
        <v>0.2243</v>
      </c>
      <c r="G150" s="106">
        <v>0.23910000000000001</v>
      </c>
      <c r="H150" s="106">
        <v>0.20930000000000001</v>
      </c>
      <c r="I150" s="106">
        <v>0.2049</v>
      </c>
      <c r="K150" t="s">
        <v>1658</v>
      </c>
      <c r="L150" s="106">
        <f t="shared" ref="L150:S155" si="28">B150-$G$156</f>
        <v>0.12543333333333334</v>
      </c>
      <c r="M150" s="106">
        <f t="shared" si="28"/>
        <v>0.11893333333333335</v>
      </c>
      <c r="N150" s="106">
        <f t="shared" si="28"/>
        <v>0.13193333333333335</v>
      </c>
      <c r="O150" s="106">
        <f t="shared" si="28"/>
        <v>0.12063333333333336</v>
      </c>
      <c r="P150" s="106">
        <f t="shared" si="28"/>
        <v>0.14243333333333336</v>
      </c>
      <c r="Q150" s="106">
        <f t="shared" si="28"/>
        <v>0.15723333333333334</v>
      </c>
      <c r="R150" s="106">
        <f t="shared" si="28"/>
        <v>0.12743333333333334</v>
      </c>
      <c r="S150" s="106">
        <f t="shared" si="28"/>
        <v>0.12303333333333334</v>
      </c>
      <c r="U150" s="62" t="s">
        <v>1658</v>
      </c>
      <c r="V150" s="107">
        <f>L150/$L$155*100</f>
        <v>6.4129656770851096</v>
      </c>
      <c r="W150" s="107">
        <f t="shared" ref="W150:AC155" si="29">M150/$L$155*100</f>
        <v>6.0806435120488107</v>
      </c>
      <c r="X150" s="107">
        <f t="shared" si="29"/>
        <v>6.7452878421214102</v>
      </c>
      <c r="Y150" s="107">
        <f t="shared" si="29"/>
        <v>6.1675585398275352</v>
      </c>
      <c r="Z150" s="107">
        <f t="shared" si="29"/>
        <v>7.2821159548723564</v>
      </c>
      <c r="AA150" s="107">
        <f t="shared" si="29"/>
        <v>8.0387879614165456</v>
      </c>
      <c r="AB150" s="107">
        <f t="shared" si="29"/>
        <v>6.5152186509424324</v>
      </c>
      <c r="AC150" s="107">
        <f t="shared" si="29"/>
        <v>6.2902621084563224</v>
      </c>
    </row>
    <row r="151" spans="1:29" x14ac:dyDescent="0.25">
      <c r="A151" t="s">
        <v>1659</v>
      </c>
      <c r="B151" s="106">
        <v>0.25629999999999997</v>
      </c>
      <c r="C151" s="106">
        <v>0.2485</v>
      </c>
      <c r="D151" s="106">
        <v>0.25459999999999999</v>
      </c>
      <c r="E151" s="106">
        <v>0.2341</v>
      </c>
      <c r="F151" s="106">
        <v>0.23849999999999999</v>
      </c>
      <c r="G151" s="106">
        <v>0.2616</v>
      </c>
      <c r="H151" s="106">
        <v>0.24540000000000001</v>
      </c>
      <c r="I151" s="106">
        <v>0.24729999999999999</v>
      </c>
      <c r="K151" t="s">
        <v>1659</v>
      </c>
      <c r="L151" s="106">
        <f t="shared" si="28"/>
        <v>0.17443333333333333</v>
      </c>
      <c r="M151" s="106">
        <f t="shared" si="28"/>
        <v>0.16663333333333336</v>
      </c>
      <c r="N151" s="106">
        <f t="shared" si="28"/>
        <v>0.17273333333333335</v>
      </c>
      <c r="O151" s="106">
        <f t="shared" si="28"/>
        <v>0.15223333333333333</v>
      </c>
      <c r="P151" s="106">
        <f t="shared" si="28"/>
        <v>0.15663333333333335</v>
      </c>
      <c r="Q151" s="106">
        <f t="shared" si="28"/>
        <v>0.17973333333333336</v>
      </c>
      <c r="R151" s="106">
        <f t="shared" si="28"/>
        <v>0.16353333333333336</v>
      </c>
      <c r="S151" s="106">
        <f t="shared" si="28"/>
        <v>0.16543333333333332</v>
      </c>
      <c r="U151" s="62" t="s">
        <v>1659</v>
      </c>
      <c r="V151" s="107">
        <f t="shared" ref="V151:AC155" si="30">L151/$L$155*100</f>
        <v>8.9181635365895247</v>
      </c>
      <c r="W151" s="107">
        <f t="shared" si="29"/>
        <v>8.5193769385459657</v>
      </c>
      <c r="X151" s="107">
        <f t="shared" si="29"/>
        <v>8.8312485088108001</v>
      </c>
      <c r="Y151" s="107">
        <f t="shared" si="29"/>
        <v>7.7831555267732373</v>
      </c>
      <c r="Z151" s="107">
        <f t="shared" si="29"/>
        <v>8.008112069259349</v>
      </c>
      <c r="AA151" s="107">
        <f t="shared" si="29"/>
        <v>9.1891339173114304</v>
      </c>
      <c r="AB151" s="107">
        <f t="shared" si="29"/>
        <v>8.3608848290671158</v>
      </c>
      <c r="AC151" s="107">
        <f t="shared" si="29"/>
        <v>8.458025154231569</v>
      </c>
    </row>
    <row r="152" spans="1:29" x14ac:dyDescent="0.25">
      <c r="A152" t="s">
        <v>1660</v>
      </c>
      <c r="B152" s="106">
        <v>0.20169999999999999</v>
      </c>
      <c r="C152" s="106">
        <v>0.20880000000000001</v>
      </c>
      <c r="D152" s="106">
        <v>0.22600000000000001</v>
      </c>
      <c r="E152" s="106">
        <v>0.2064</v>
      </c>
      <c r="F152" s="106">
        <v>0.17460000000000001</v>
      </c>
      <c r="G152" s="106">
        <v>0.18360000000000001</v>
      </c>
      <c r="H152" s="106">
        <v>0.20050000000000001</v>
      </c>
      <c r="I152" s="106">
        <v>0.21099999999999999</v>
      </c>
      <c r="K152" t="s">
        <v>1660</v>
      </c>
      <c r="L152" s="106">
        <f t="shared" si="28"/>
        <v>0.11983333333333333</v>
      </c>
      <c r="M152" s="106">
        <f t="shared" si="28"/>
        <v>0.12693333333333334</v>
      </c>
      <c r="N152" s="106">
        <f t="shared" si="28"/>
        <v>0.14413333333333334</v>
      </c>
      <c r="O152" s="106">
        <f t="shared" si="28"/>
        <v>0.12453333333333334</v>
      </c>
      <c r="P152" s="106">
        <f t="shared" si="28"/>
        <v>9.2733333333333348E-2</v>
      </c>
      <c r="Q152" s="106">
        <f t="shared" si="28"/>
        <v>0.10173333333333336</v>
      </c>
      <c r="R152" s="106">
        <f t="shared" si="28"/>
        <v>0.11863333333333335</v>
      </c>
      <c r="S152" s="106">
        <f t="shared" si="28"/>
        <v>0.12913333333333332</v>
      </c>
      <c r="U152" s="62" t="s">
        <v>1660</v>
      </c>
      <c r="V152" s="107">
        <f t="shared" si="30"/>
        <v>6.1266573502846047</v>
      </c>
      <c r="W152" s="107">
        <f t="shared" si="30"/>
        <v>6.4896554074781028</v>
      </c>
      <c r="X152" s="107">
        <f t="shared" si="30"/>
        <v>7.36903098265108</v>
      </c>
      <c r="Y152" s="107">
        <f t="shared" si="30"/>
        <v>6.3669518388493147</v>
      </c>
      <c r="Z152" s="107">
        <f t="shared" si="30"/>
        <v>4.7411295545178787</v>
      </c>
      <c r="AA152" s="107">
        <f t="shared" si="30"/>
        <v>5.2012679368758326</v>
      </c>
      <c r="AB152" s="107">
        <f t="shared" si="30"/>
        <v>6.0653055659702124</v>
      </c>
      <c r="AC152" s="107">
        <f t="shared" si="30"/>
        <v>6.602133678721156</v>
      </c>
    </row>
    <row r="153" spans="1:29" x14ac:dyDescent="0.25">
      <c r="A153" t="s">
        <v>1661</v>
      </c>
      <c r="B153" s="106">
        <v>0.20519999999999999</v>
      </c>
      <c r="C153" s="106">
        <v>0.2311</v>
      </c>
      <c r="D153" s="106">
        <v>0.2089</v>
      </c>
      <c r="E153" s="106">
        <v>0.2089</v>
      </c>
      <c r="F153" s="106">
        <v>0.2288</v>
      </c>
      <c r="G153" s="106">
        <v>0.20169999999999999</v>
      </c>
      <c r="H153" s="106">
        <v>0.21440000000000001</v>
      </c>
      <c r="I153" s="106">
        <v>0.20649999999999999</v>
      </c>
      <c r="K153" t="s">
        <v>1661</v>
      </c>
      <c r="L153" s="106">
        <f t="shared" si="28"/>
        <v>0.12333333333333334</v>
      </c>
      <c r="M153" s="106">
        <f t="shared" si="28"/>
        <v>0.14923333333333333</v>
      </c>
      <c r="N153" s="106">
        <f t="shared" si="28"/>
        <v>0.12703333333333333</v>
      </c>
      <c r="O153" s="106">
        <f t="shared" si="28"/>
        <v>0.12703333333333333</v>
      </c>
      <c r="P153" s="106">
        <f t="shared" si="28"/>
        <v>0.14693333333333336</v>
      </c>
      <c r="Q153" s="106">
        <f t="shared" si="28"/>
        <v>0.11983333333333333</v>
      </c>
      <c r="R153" s="106">
        <f t="shared" si="28"/>
        <v>0.13253333333333334</v>
      </c>
      <c r="S153" s="106">
        <f t="shared" si="28"/>
        <v>0.12463333333333333</v>
      </c>
      <c r="U153" s="62" t="s">
        <v>1661</v>
      </c>
      <c r="V153" s="107">
        <f t="shared" si="30"/>
        <v>6.3056000545349198</v>
      </c>
      <c r="W153" s="107">
        <f t="shared" si="30"/>
        <v>7.6297760659872536</v>
      </c>
      <c r="X153" s="107">
        <f t="shared" si="30"/>
        <v>6.4947680561709671</v>
      </c>
      <c r="Y153" s="107">
        <f t="shared" si="30"/>
        <v>6.4947680561709671</v>
      </c>
      <c r="Z153" s="107">
        <f t="shared" si="30"/>
        <v>7.5121851460513343</v>
      </c>
      <c r="AA153" s="107">
        <f t="shared" si="30"/>
        <v>6.1266573502846047</v>
      </c>
      <c r="AB153" s="107">
        <f t="shared" si="30"/>
        <v>6.7759637342786059</v>
      </c>
      <c r="AC153" s="107">
        <f t="shared" si="30"/>
        <v>6.3720644875421799</v>
      </c>
    </row>
    <row r="154" spans="1:29" x14ac:dyDescent="0.25">
      <c r="A154" t="s">
        <v>1662</v>
      </c>
      <c r="B154" s="106">
        <v>0.19470000000000001</v>
      </c>
      <c r="C154" s="106">
        <v>0.19900000000000001</v>
      </c>
      <c r="D154" s="106">
        <v>0.2172</v>
      </c>
      <c r="E154" s="106">
        <v>0.20749999999999999</v>
      </c>
      <c r="F154" s="106">
        <v>0.21179999999999999</v>
      </c>
      <c r="G154" s="106">
        <v>0.20669999999999999</v>
      </c>
      <c r="H154" s="106">
        <v>0.20200000000000001</v>
      </c>
      <c r="I154" s="106">
        <v>0.21029999999999999</v>
      </c>
      <c r="K154" t="s">
        <v>1662</v>
      </c>
      <c r="L154" s="106">
        <f t="shared" si="28"/>
        <v>0.11283333333333335</v>
      </c>
      <c r="M154" s="106">
        <f t="shared" si="28"/>
        <v>0.11713333333333335</v>
      </c>
      <c r="N154" s="106">
        <f t="shared" si="28"/>
        <v>0.13533333333333336</v>
      </c>
      <c r="O154" s="106">
        <f t="shared" si="28"/>
        <v>0.12563333333333332</v>
      </c>
      <c r="P154" s="106">
        <f t="shared" si="28"/>
        <v>0.12993333333333335</v>
      </c>
      <c r="Q154" s="106">
        <f t="shared" si="28"/>
        <v>0.12483333333333334</v>
      </c>
      <c r="R154" s="106">
        <f t="shared" si="28"/>
        <v>0.12013333333333336</v>
      </c>
      <c r="S154" s="106">
        <f t="shared" si="28"/>
        <v>0.12843333333333334</v>
      </c>
      <c r="U154" s="62" t="s">
        <v>1662</v>
      </c>
      <c r="V154" s="107">
        <f t="shared" si="30"/>
        <v>5.7687719417839753</v>
      </c>
      <c r="W154" s="107">
        <f t="shared" si="29"/>
        <v>5.9886158355772201</v>
      </c>
      <c r="X154" s="107">
        <f t="shared" si="29"/>
        <v>6.9191178976788601</v>
      </c>
      <c r="Y154" s="107">
        <f t="shared" si="29"/>
        <v>6.4231909744708409</v>
      </c>
      <c r="Z154" s="107">
        <f t="shared" si="29"/>
        <v>6.6430348682640874</v>
      </c>
      <c r="AA154" s="107">
        <f t="shared" si="29"/>
        <v>6.3822897849279121</v>
      </c>
      <c r="AB154" s="107">
        <f t="shared" si="29"/>
        <v>6.1419952963632038</v>
      </c>
      <c r="AC154" s="107">
        <f t="shared" si="29"/>
        <v>6.5663451378710951</v>
      </c>
    </row>
    <row r="155" spans="1:29" x14ac:dyDescent="0.25">
      <c r="A155" t="s">
        <v>1663</v>
      </c>
      <c r="B155" s="106">
        <v>2.0377999999999998</v>
      </c>
      <c r="C155" s="106">
        <v>0.2</v>
      </c>
      <c r="D155" s="106">
        <v>0.214</v>
      </c>
      <c r="E155" s="106">
        <v>0.1923</v>
      </c>
      <c r="F155" s="106">
        <v>0.20580000000000001</v>
      </c>
      <c r="G155" s="106">
        <v>0.20039999999999999</v>
      </c>
      <c r="H155" s="106">
        <v>0.17749999999999999</v>
      </c>
      <c r="I155" s="106">
        <v>0.19800000000000001</v>
      </c>
      <c r="K155" t="s">
        <v>1663</v>
      </c>
      <c r="L155" s="106">
        <f t="shared" si="28"/>
        <v>1.9559333333333331</v>
      </c>
      <c r="M155" s="106">
        <f t="shared" si="28"/>
        <v>0.11813333333333335</v>
      </c>
      <c r="N155" s="106">
        <f t="shared" si="28"/>
        <v>0.13213333333333332</v>
      </c>
      <c r="O155" s="106">
        <f t="shared" si="28"/>
        <v>0.11043333333333334</v>
      </c>
      <c r="P155" s="106">
        <f t="shared" si="28"/>
        <v>0.12393333333333335</v>
      </c>
      <c r="Q155" s="106">
        <f t="shared" si="28"/>
        <v>0.11853333333333334</v>
      </c>
      <c r="R155" s="106">
        <f t="shared" si="28"/>
        <v>9.5633333333333334E-2</v>
      </c>
      <c r="S155" s="106">
        <f t="shared" si="28"/>
        <v>0.11613333333333335</v>
      </c>
      <c r="U155" s="62" t="s">
        <v>1663</v>
      </c>
      <c r="V155" s="6">
        <f t="shared" si="30"/>
        <v>100</v>
      </c>
      <c r="W155" s="107">
        <f t="shared" si="29"/>
        <v>6.0397423225058811</v>
      </c>
      <c r="X155" s="107">
        <f t="shared" si="29"/>
        <v>6.7555131395071406</v>
      </c>
      <c r="Y155" s="107">
        <f t="shared" si="29"/>
        <v>5.6460683731551873</v>
      </c>
      <c r="Z155" s="107">
        <f t="shared" si="29"/>
        <v>6.336275946692119</v>
      </c>
      <c r="AA155" s="107">
        <f t="shared" si="29"/>
        <v>6.0601929172773454</v>
      </c>
      <c r="AB155" s="107">
        <f t="shared" si="29"/>
        <v>4.8893963666109963</v>
      </c>
      <c r="AC155" s="107">
        <f t="shared" si="29"/>
        <v>5.9374893486485583</v>
      </c>
    </row>
    <row r="156" spans="1:29" x14ac:dyDescent="0.25">
      <c r="A156" t="s">
        <v>1664</v>
      </c>
      <c r="B156" s="106">
        <v>8.1600000000000006E-2</v>
      </c>
      <c r="C156" s="106">
        <v>8.2199999999999995E-2</v>
      </c>
      <c r="D156" s="106">
        <v>8.1799999999999998E-2</v>
      </c>
      <c r="E156" s="106">
        <v>2.2488000000000001</v>
      </c>
      <c r="F156" s="106">
        <v>2.1772</v>
      </c>
      <c r="G156" s="106">
        <f>AVERAGE(B156:D156)</f>
        <v>8.1866666666666657E-2</v>
      </c>
      <c r="H156" s="106"/>
      <c r="I156" s="106"/>
    </row>
    <row r="157" spans="1:29" x14ac:dyDescent="0.25">
      <c r="A157" t="s">
        <v>1665</v>
      </c>
    </row>
    <row r="159" spans="1:29" x14ac:dyDescent="0.25">
      <c r="A159" s="37" t="s">
        <v>1792</v>
      </c>
      <c r="K159" t="s">
        <v>1775</v>
      </c>
    </row>
    <row r="160" spans="1:29" x14ac:dyDescent="0.25">
      <c r="B160" s="6">
        <v>1</v>
      </c>
      <c r="C160" s="6">
        <v>2</v>
      </c>
      <c r="D160" s="6">
        <v>3</v>
      </c>
      <c r="E160" s="6">
        <v>4</v>
      </c>
      <c r="F160" s="6">
        <v>5</v>
      </c>
      <c r="G160" s="6">
        <v>6</v>
      </c>
      <c r="H160" s="6">
        <v>7</v>
      </c>
      <c r="I160" s="6">
        <v>8</v>
      </c>
      <c r="L160" s="6">
        <v>1</v>
      </c>
      <c r="M160" s="6">
        <v>2</v>
      </c>
      <c r="N160" s="6">
        <v>3</v>
      </c>
      <c r="O160" s="6">
        <v>4</v>
      </c>
      <c r="P160" s="6">
        <v>5</v>
      </c>
      <c r="Q160" s="6">
        <v>6</v>
      </c>
      <c r="R160" s="6">
        <v>7</v>
      </c>
      <c r="S160" s="6">
        <v>8</v>
      </c>
    </row>
    <row r="161" spans="1:19" x14ac:dyDescent="0.25">
      <c r="A161" t="s">
        <v>1658</v>
      </c>
      <c r="B161" s="107">
        <f t="shared" ref="B161:I166" si="31">AVERAGE(V150,V138,V126)</f>
        <v>7.772548447491082</v>
      </c>
      <c r="C161" s="107">
        <f t="shared" si="31"/>
        <v>6.6808886849450353</v>
      </c>
      <c r="D161" s="107">
        <f t="shared" si="31"/>
        <v>7.0263249638803158</v>
      </c>
      <c r="E161" s="107">
        <f t="shared" si="31"/>
        <v>7.3045226435957957</v>
      </c>
      <c r="F161" s="107">
        <f t="shared" si="31"/>
        <v>7.4018168727832387</v>
      </c>
      <c r="G161" s="107">
        <f t="shared" si="31"/>
        <v>7.4836025444281011</v>
      </c>
      <c r="H161" s="107">
        <f t="shared" si="31"/>
        <v>7.0168149888434534</v>
      </c>
      <c r="I161" s="107">
        <f t="shared" si="31"/>
        <v>7.1238305322468625</v>
      </c>
      <c r="K161" t="s">
        <v>1658</v>
      </c>
      <c r="L161" s="106">
        <f t="shared" ref="L161:S166" si="32">STDEV(V150,V138,V126)/SQRT(3)</f>
        <v>0.83704047314852859</v>
      </c>
      <c r="M161" s="106">
        <f t="shared" si="32"/>
        <v>0.59320097839533015</v>
      </c>
      <c r="N161" s="106">
        <f t="shared" si="32"/>
        <v>0.55382356544069733</v>
      </c>
      <c r="O161" s="106">
        <f t="shared" si="32"/>
        <v>0.67316817398220519</v>
      </c>
      <c r="P161" s="106">
        <f t="shared" si="32"/>
        <v>0.2896636879298779</v>
      </c>
      <c r="Q161" s="106">
        <f t="shared" si="32"/>
        <v>0.33197399469130073</v>
      </c>
      <c r="R161" s="106">
        <f t="shared" si="32"/>
        <v>0.2553533899751908</v>
      </c>
      <c r="S161" s="106">
        <f t="shared" si="32"/>
        <v>0.84320148551525287</v>
      </c>
    </row>
    <row r="162" spans="1:19" x14ac:dyDescent="0.25">
      <c r="A162" t="s">
        <v>1659</v>
      </c>
      <c r="B162" s="107">
        <f t="shared" si="31"/>
        <v>9.9749537734390898</v>
      </c>
      <c r="C162" s="107">
        <f t="shared" si="31"/>
        <v>9.2998084826229803</v>
      </c>
      <c r="D162" s="107">
        <f t="shared" si="31"/>
        <v>10.165007459631397</v>
      </c>
      <c r="E162" s="107">
        <f t="shared" si="31"/>
        <v>9.627295093668204</v>
      </c>
      <c r="F162" s="107">
        <f t="shared" si="31"/>
        <v>9.0483711360036292</v>
      </c>
      <c r="G162" s="107">
        <f t="shared" si="31"/>
        <v>9.9265768737755078</v>
      </c>
      <c r="H162" s="107">
        <f t="shared" si="31"/>
        <v>9.137424418937691</v>
      </c>
      <c r="I162" s="107">
        <f t="shared" si="31"/>
        <v>9.3360202364455542</v>
      </c>
      <c r="K162" t="s">
        <v>1659</v>
      </c>
      <c r="L162" s="106">
        <f t="shared" si="32"/>
        <v>0.77386547652269555</v>
      </c>
      <c r="M162" s="106">
        <f t="shared" si="32"/>
        <v>0.50524789399789116</v>
      </c>
      <c r="N162" s="106">
        <f t="shared" si="32"/>
        <v>1.0882107813527464</v>
      </c>
      <c r="O162" s="106">
        <f t="shared" si="32"/>
        <v>0.94228307688922863</v>
      </c>
      <c r="P162" s="106">
        <f t="shared" si="32"/>
        <v>0.70500368794166413</v>
      </c>
      <c r="Q162" s="106">
        <f t="shared" si="32"/>
        <v>0.41878336418788575</v>
      </c>
      <c r="R162" s="106">
        <f t="shared" si="32"/>
        <v>0.3904319817117583</v>
      </c>
      <c r="S162" s="106">
        <f t="shared" si="32"/>
        <v>0.48386411155417036</v>
      </c>
    </row>
    <row r="163" spans="1:19" x14ac:dyDescent="0.25">
      <c r="A163" t="s">
        <v>1660</v>
      </c>
      <c r="B163" s="107">
        <f t="shared" si="31"/>
        <v>6.9884287708361787</v>
      </c>
      <c r="C163" s="107">
        <f t="shared" si="31"/>
        <v>7.2587625428049956</v>
      </c>
      <c r="D163" s="107">
        <f t="shared" si="31"/>
        <v>7.4949337536735934</v>
      </c>
      <c r="E163" s="107">
        <f t="shared" si="31"/>
        <v>7.3750347186628682</v>
      </c>
      <c r="F163" s="107">
        <f t="shared" si="31"/>
        <v>6.5938150579371682</v>
      </c>
      <c r="G163" s="107">
        <f t="shared" si="31"/>
        <v>6.8107195903215514</v>
      </c>
      <c r="H163" s="107">
        <f t="shared" si="31"/>
        <v>6.3159520524476465</v>
      </c>
      <c r="I163" s="107">
        <f t="shared" si="31"/>
        <v>6.4844617742415194</v>
      </c>
      <c r="K163" t="s">
        <v>1660</v>
      </c>
      <c r="L163" s="106">
        <f t="shared" si="32"/>
        <v>0.73472620915724129</v>
      </c>
      <c r="M163" s="106">
        <f t="shared" si="32"/>
        <v>0.62535713076854127</v>
      </c>
      <c r="N163" s="106">
        <f t="shared" si="32"/>
        <v>0.85938039931623089</v>
      </c>
      <c r="O163" s="106">
        <f t="shared" si="32"/>
        <v>0.67389868978485967</v>
      </c>
      <c r="P163" s="106">
        <f t="shared" si="32"/>
        <v>1.086085647726456</v>
      </c>
      <c r="Q163" s="106">
        <f t="shared" si="32"/>
        <v>0.94507098159652037</v>
      </c>
      <c r="R163" s="106">
        <f t="shared" si="32"/>
        <v>0.13372653376477581</v>
      </c>
      <c r="S163" s="106">
        <f t="shared" si="32"/>
        <v>0.42334778992538485</v>
      </c>
    </row>
    <row r="164" spans="1:19" x14ac:dyDescent="0.25">
      <c r="A164" t="s">
        <v>1661</v>
      </c>
      <c r="B164" s="107">
        <f t="shared" si="31"/>
        <v>6.6702628629719536</v>
      </c>
      <c r="C164" s="107">
        <f t="shared" si="31"/>
        <v>8.1130243519231779</v>
      </c>
      <c r="D164" s="107">
        <f t="shared" si="31"/>
        <v>6.8098264641083182</v>
      </c>
      <c r="E164" s="107">
        <f t="shared" si="31"/>
        <v>6.8710521967146363</v>
      </c>
      <c r="F164" s="107">
        <f t="shared" si="31"/>
        <v>7.7509187520712812</v>
      </c>
      <c r="G164" s="107">
        <f t="shared" si="31"/>
        <v>6.5225741304947578</v>
      </c>
      <c r="H164" s="107">
        <f t="shared" si="31"/>
        <v>7.7671853126287429</v>
      </c>
      <c r="I164" s="107">
        <f t="shared" si="31"/>
        <v>6.5734489785353132</v>
      </c>
      <c r="K164" t="s">
        <v>1661</v>
      </c>
      <c r="L164" s="106">
        <f t="shared" si="32"/>
        <v>0.73199719843347189</v>
      </c>
      <c r="M164" s="106">
        <f t="shared" si="32"/>
        <v>0.34329359436067364</v>
      </c>
      <c r="N164" s="106">
        <f t="shared" si="32"/>
        <v>0.54553629470196141</v>
      </c>
      <c r="O164" s="106">
        <f t="shared" si="32"/>
        <v>0.58774313354833585</v>
      </c>
      <c r="P164" s="106">
        <f t="shared" si="32"/>
        <v>0.56899808613266045</v>
      </c>
      <c r="Q164" s="106">
        <f t="shared" si="32"/>
        <v>0.34887571890691316</v>
      </c>
      <c r="R164" s="106">
        <f t="shared" si="32"/>
        <v>0.87259718885298976</v>
      </c>
      <c r="S164" s="106">
        <f t="shared" si="32"/>
        <v>0.2256116131148157</v>
      </c>
    </row>
    <row r="165" spans="1:19" x14ac:dyDescent="0.25">
      <c r="A165" t="s">
        <v>1662</v>
      </c>
      <c r="B165" s="107">
        <f t="shared" si="31"/>
        <v>6.4460409175561866</v>
      </c>
      <c r="C165" s="107">
        <f t="shared" si="31"/>
        <v>6.1038643016207876</v>
      </c>
      <c r="D165" s="107">
        <f t="shared" si="31"/>
        <v>6.7376156766397886</v>
      </c>
      <c r="E165" s="107">
        <f t="shared" si="31"/>
        <v>6.8346480888811776</v>
      </c>
      <c r="F165" s="107">
        <f t="shared" si="31"/>
        <v>6.7261493735647369</v>
      </c>
      <c r="G165" s="107">
        <f t="shared" si="31"/>
        <v>6.3669066211966099</v>
      </c>
      <c r="H165" s="107">
        <f t="shared" si="31"/>
        <v>6.3809402654975527</v>
      </c>
      <c r="I165" s="107">
        <f t="shared" si="31"/>
        <v>5.8630408851724338</v>
      </c>
      <c r="K165" t="s">
        <v>1662</v>
      </c>
      <c r="L165" s="106">
        <f t="shared" si="32"/>
        <v>0.40691268332333513</v>
      </c>
      <c r="M165" s="106">
        <f t="shared" si="32"/>
        <v>0.10251395408726989</v>
      </c>
      <c r="N165" s="106">
        <f t="shared" si="32"/>
        <v>0.54532401975618738</v>
      </c>
      <c r="O165" s="106">
        <f t="shared" si="32"/>
        <v>0.36567830837812759</v>
      </c>
      <c r="P165" s="106">
        <f t="shared" si="32"/>
        <v>0.10702994640165628</v>
      </c>
      <c r="Q165" s="106">
        <f t="shared" si="32"/>
        <v>7.8989972315270718E-2</v>
      </c>
      <c r="R165" s="106">
        <f t="shared" si="32"/>
        <v>0.23852561511281883</v>
      </c>
      <c r="S165" s="106">
        <f t="shared" si="32"/>
        <v>0.55257915290704041</v>
      </c>
    </row>
    <row r="166" spans="1:19" x14ac:dyDescent="0.25">
      <c r="A166" t="s">
        <v>1663</v>
      </c>
      <c r="B166" s="109">
        <f t="shared" si="31"/>
        <v>100</v>
      </c>
      <c r="C166" s="107">
        <f t="shared" si="31"/>
        <v>5.7608752721697796</v>
      </c>
      <c r="D166" s="107">
        <f t="shared" si="31"/>
        <v>6.1240413693512368</v>
      </c>
      <c r="E166" s="107">
        <f t="shared" si="31"/>
        <v>5.8383688510715679</v>
      </c>
      <c r="F166" s="107">
        <f t="shared" si="31"/>
        <v>5.6983007942671122</v>
      </c>
      <c r="G166" s="107">
        <f t="shared" si="31"/>
        <v>6.8664858929355033</v>
      </c>
      <c r="H166" s="107">
        <f t="shared" si="31"/>
        <v>5.8861045755997408</v>
      </c>
      <c r="I166" s="107">
        <f t="shared" si="31"/>
        <v>6.4136264610344114</v>
      </c>
      <c r="K166" t="s">
        <v>1663</v>
      </c>
      <c r="L166" s="6">
        <f t="shared" si="32"/>
        <v>0</v>
      </c>
      <c r="M166" s="106">
        <f t="shared" si="32"/>
        <v>0.19159771999612202</v>
      </c>
      <c r="N166" s="106">
        <f t="shared" si="32"/>
        <v>0.31639667515968956</v>
      </c>
      <c r="O166" s="106">
        <f t="shared" si="32"/>
        <v>9.8544797675181039E-2</v>
      </c>
      <c r="P166" s="106">
        <f t="shared" si="32"/>
        <v>0.46551759773364149</v>
      </c>
      <c r="Q166" s="106">
        <f t="shared" si="32"/>
        <v>0.47256473232660534</v>
      </c>
      <c r="R166" s="106">
        <f t="shared" si="32"/>
        <v>0.50911712412112253</v>
      </c>
      <c r="S166" s="106">
        <f t="shared" si="32"/>
        <v>0.4000860917245585</v>
      </c>
    </row>
    <row r="169" spans="1:19" x14ac:dyDescent="0.25">
      <c r="A169" s="7" t="s">
        <v>1795</v>
      </c>
    </row>
    <row r="170" spans="1:19" x14ac:dyDescent="0.25">
      <c r="B170" s="6">
        <v>1</v>
      </c>
      <c r="C170" s="6">
        <v>2</v>
      </c>
      <c r="D170" s="6">
        <v>3</v>
      </c>
      <c r="E170" s="6">
        <v>4</v>
      </c>
      <c r="F170" s="6">
        <v>5</v>
      </c>
      <c r="G170" s="6">
        <v>6</v>
      </c>
      <c r="H170" s="6">
        <v>7</v>
      </c>
      <c r="I170" s="6">
        <v>8</v>
      </c>
      <c r="J170" s="6">
        <v>9</v>
      </c>
      <c r="K170" s="6">
        <v>10</v>
      </c>
      <c r="L170" s="6">
        <v>11</v>
      </c>
      <c r="M170" s="6">
        <v>12</v>
      </c>
    </row>
    <row r="171" spans="1:19" x14ac:dyDescent="0.25">
      <c r="A171" t="s">
        <v>1950</v>
      </c>
      <c r="C171" s="6">
        <v>40</v>
      </c>
      <c r="D171" s="6">
        <v>10</v>
      </c>
      <c r="E171" s="6">
        <v>3</v>
      </c>
      <c r="F171" s="6">
        <v>1</v>
      </c>
      <c r="G171" s="6">
        <v>0.3</v>
      </c>
      <c r="H171" s="6">
        <v>0.1</v>
      </c>
      <c r="I171" s="6">
        <v>0.03</v>
      </c>
    </row>
    <row r="172" spans="1:19" x14ac:dyDescent="0.25">
      <c r="A172" s="6" t="s">
        <v>1658</v>
      </c>
      <c r="B172" s="187" t="s">
        <v>1644</v>
      </c>
      <c r="C172" s="223" t="str">
        <f t="shared" ref="C172:C177" si="33">D23</f>
        <v>TX015578</v>
      </c>
      <c r="D172" s="224" t="s">
        <v>972</v>
      </c>
      <c r="E172" s="224" t="s">
        <v>972</v>
      </c>
      <c r="F172" s="224" t="s">
        <v>972</v>
      </c>
      <c r="G172" s="224" t="s">
        <v>972</v>
      </c>
      <c r="H172" s="224" t="s">
        <v>972</v>
      </c>
      <c r="I172" s="225" t="s">
        <v>972</v>
      </c>
      <c r="J172" s="187" t="s">
        <v>1807</v>
      </c>
      <c r="K172" s="187" t="s">
        <v>1807</v>
      </c>
      <c r="L172" s="187" t="s">
        <v>1807</v>
      </c>
      <c r="M172" s="187" t="s">
        <v>1807</v>
      </c>
    </row>
    <row r="173" spans="1:19" x14ac:dyDescent="0.25">
      <c r="A173" s="6" t="s">
        <v>1659</v>
      </c>
      <c r="B173" s="187" t="s">
        <v>1644</v>
      </c>
      <c r="C173" s="223" t="str">
        <f t="shared" si="33"/>
        <v>TX000972</v>
      </c>
      <c r="D173" s="224" t="s">
        <v>972</v>
      </c>
      <c r="E173" s="224" t="s">
        <v>972</v>
      </c>
      <c r="F173" s="224" t="s">
        <v>972</v>
      </c>
      <c r="G173" s="224" t="s">
        <v>972</v>
      </c>
      <c r="H173" s="224" t="s">
        <v>972</v>
      </c>
      <c r="I173" s="225" t="s">
        <v>972</v>
      </c>
      <c r="J173" s="187" t="s">
        <v>1807</v>
      </c>
      <c r="K173" s="187" t="s">
        <v>1807</v>
      </c>
      <c r="L173" s="187" t="s">
        <v>1807</v>
      </c>
      <c r="M173" s="187" t="s">
        <v>1807</v>
      </c>
    </row>
    <row r="174" spans="1:19" x14ac:dyDescent="0.25">
      <c r="A174" s="6" t="s">
        <v>1660</v>
      </c>
      <c r="B174" s="187" t="s">
        <v>1644</v>
      </c>
      <c r="C174" s="223" t="str">
        <f t="shared" si="33"/>
        <v>TX012340</v>
      </c>
      <c r="D174" s="224" t="s">
        <v>972</v>
      </c>
      <c r="E174" s="224" t="s">
        <v>972</v>
      </c>
      <c r="F174" s="224" t="s">
        <v>972</v>
      </c>
      <c r="G174" s="224" t="s">
        <v>972</v>
      </c>
      <c r="H174" s="224" t="s">
        <v>972</v>
      </c>
      <c r="I174" s="225" t="s">
        <v>972</v>
      </c>
      <c r="J174" s="187" t="s">
        <v>1807</v>
      </c>
      <c r="K174" s="187" t="s">
        <v>1807</v>
      </c>
      <c r="L174" s="187" t="s">
        <v>1807</v>
      </c>
      <c r="M174" s="187" t="s">
        <v>1807</v>
      </c>
    </row>
    <row r="175" spans="1:19" x14ac:dyDescent="0.25">
      <c r="A175" s="6" t="s">
        <v>1661</v>
      </c>
      <c r="B175" s="187" t="s">
        <v>1686</v>
      </c>
      <c r="C175" s="223" t="str">
        <f t="shared" si="33"/>
        <v>TX009070</v>
      </c>
      <c r="D175" s="224" t="s">
        <v>972</v>
      </c>
      <c r="E175" s="224" t="s">
        <v>972</v>
      </c>
      <c r="F175" s="224" t="s">
        <v>972</v>
      </c>
      <c r="G175" s="224" t="s">
        <v>972</v>
      </c>
      <c r="H175" s="224" t="s">
        <v>972</v>
      </c>
      <c r="I175" s="225" t="s">
        <v>972</v>
      </c>
      <c r="J175" s="187" t="s">
        <v>1807</v>
      </c>
      <c r="K175" s="187" t="s">
        <v>1807</v>
      </c>
      <c r="L175" s="187" t="s">
        <v>1807</v>
      </c>
      <c r="M175" s="187" t="s">
        <v>1807</v>
      </c>
    </row>
    <row r="176" spans="1:19" x14ac:dyDescent="0.25">
      <c r="A176" s="6" t="s">
        <v>1662</v>
      </c>
      <c r="B176" s="187" t="s">
        <v>1686</v>
      </c>
      <c r="C176" s="223" t="str">
        <f t="shared" si="33"/>
        <v>TX000815</v>
      </c>
      <c r="D176" s="224" t="s">
        <v>972</v>
      </c>
      <c r="E176" s="224" t="s">
        <v>972</v>
      </c>
      <c r="F176" s="224" t="s">
        <v>972</v>
      </c>
      <c r="G176" s="224" t="s">
        <v>972</v>
      </c>
      <c r="H176" s="224" t="s">
        <v>972</v>
      </c>
      <c r="I176" s="225" t="s">
        <v>972</v>
      </c>
      <c r="J176" s="187" t="s">
        <v>1807</v>
      </c>
      <c r="K176" s="187" t="s">
        <v>1807</v>
      </c>
      <c r="L176" s="187" t="s">
        <v>1807</v>
      </c>
      <c r="M176" s="187" t="s">
        <v>1807</v>
      </c>
    </row>
    <row r="177" spans="1:29" x14ac:dyDescent="0.25">
      <c r="A177" s="6" t="s">
        <v>1663</v>
      </c>
      <c r="B177" s="187" t="s">
        <v>1687</v>
      </c>
      <c r="C177" s="223" t="str">
        <f t="shared" si="33"/>
        <v>TX004572</v>
      </c>
      <c r="D177" s="224" t="s">
        <v>972</v>
      </c>
      <c r="E177" s="224" t="s">
        <v>972</v>
      </c>
      <c r="F177" s="224" t="s">
        <v>972</v>
      </c>
      <c r="G177" s="224" t="s">
        <v>972</v>
      </c>
      <c r="H177" s="224" t="s">
        <v>972</v>
      </c>
      <c r="I177" s="225" t="s">
        <v>972</v>
      </c>
      <c r="J177" s="187" t="s">
        <v>1807</v>
      </c>
      <c r="K177" s="187" t="s">
        <v>1807</v>
      </c>
      <c r="L177" s="187" t="s">
        <v>1807</v>
      </c>
      <c r="M177" s="187" t="s">
        <v>1807</v>
      </c>
    </row>
    <row r="178" spans="1:29" x14ac:dyDescent="0.25">
      <c r="A178" s="6" t="s">
        <v>1664</v>
      </c>
      <c r="B178" s="218" t="s">
        <v>1808</v>
      </c>
      <c r="C178" s="219"/>
      <c r="D178" s="220"/>
      <c r="E178" s="186" t="s">
        <v>1807</v>
      </c>
      <c r="F178" s="187" t="s">
        <v>1807</v>
      </c>
      <c r="G178" s="187" t="s">
        <v>1807</v>
      </c>
      <c r="H178" s="187" t="s">
        <v>1807</v>
      </c>
      <c r="I178" s="187" t="s">
        <v>1807</v>
      </c>
      <c r="J178" s="187" t="s">
        <v>1807</v>
      </c>
      <c r="K178" s="187" t="s">
        <v>1807</v>
      </c>
      <c r="L178" s="187" t="s">
        <v>1807</v>
      </c>
      <c r="M178" s="187" t="s">
        <v>1807</v>
      </c>
    </row>
    <row r="179" spans="1:29" x14ac:dyDescent="0.25">
      <c r="A179" s="6" t="s">
        <v>1665</v>
      </c>
      <c r="B179" s="187" t="s">
        <v>1807</v>
      </c>
      <c r="C179" s="187" t="s">
        <v>1807</v>
      </c>
      <c r="D179" s="187" t="s">
        <v>1807</v>
      </c>
      <c r="E179" s="187" t="s">
        <v>1807</v>
      </c>
      <c r="F179" s="187" t="s">
        <v>1807</v>
      </c>
      <c r="G179" s="187" t="s">
        <v>1807</v>
      </c>
      <c r="H179" s="187" t="s">
        <v>1807</v>
      </c>
      <c r="I179" s="187" t="s">
        <v>1807</v>
      </c>
      <c r="J179" s="187" t="s">
        <v>1807</v>
      </c>
      <c r="K179" s="187" t="s">
        <v>1807</v>
      </c>
      <c r="L179" s="187" t="s">
        <v>1807</v>
      </c>
      <c r="M179" s="187" t="s">
        <v>1807</v>
      </c>
    </row>
    <row r="183" spans="1:29" x14ac:dyDescent="0.25">
      <c r="A183" s="7" t="str">
        <f>A31</f>
        <v>MW 1139-08</v>
      </c>
      <c r="K183" t="s">
        <v>1788</v>
      </c>
    </row>
    <row r="184" spans="1:29" x14ac:dyDescent="0.25">
      <c r="A184" s="41" t="s">
        <v>1796</v>
      </c>
      <c r="U184" t="s">
        <v>1798</v>
      </c>
    </row>
    <row r="185" spans="1:29" x14ac:dyDescent="0.25">
      <c r="B185" s="6">
        <v>1</v>
      </c>
      <c r="C185" s="6">
        <v>2</v>
      </c>
      <c r="D185" s="6">
        <v>3</v>
      </c>
      <c r="E185" s="6">
        <v>4</v>
      </c>
      <c r="F185" s="6">
        <v>5</v>
      </c>
      <c r="G185" s="6">
        <v>6</v>
      </c>
      <c r="H185" s="6">
        <v>7</v>
      </c>
      <c r="I185" s="6">
        <v>8</v>
      </c>
      <c r="L185" s="6">
        <v>1</v>
      </c>
      <c r="M185" s="6">
        <v>2</v>
      </c>
      <c r="N185" s="6">
        <v>3</v>
      </c>
      <c r="O185" s="6">
        <v>4</v>
      </c>
      <c r="P185" s="6">
        <v>5</v>
      </c>
      <c r="Q185" s="6">
        <v>6</v>
      </c>
      <c r="R185" s="6">
        <v>7</v>
      </c>
      <c r="S185" s="6">
        <v>8</v>
      </c>
      <c r="V185" s="6">
        <v>1</v>
      </c>
      <c r="W185" s="6">
        <v>2</v>
      </c>
      <c r="X185" s="6">
        <v>3</v>
      </c>
      <c r="Y185" s="6">
        <v>4</v>
      </c>
      <c r="Z185" s="6">
        <v>5</v>
      </c>
      <c r="AA185" s="6">
        <v>6</v>
      </c>
      <c r="AB185" s="6">
        <v>7</v>
      </c>
      <c r="AC185" s="6">
        <v>8</v>
      </c>
    </row>
    <row r="186" spans="1:29" x14ac:dyDescent="0.25">
      <c r="A186" t="s">
        <v>1658</v>
      </c>
      <c r="B186" s="6">
        <v>48637</v>
      </c>
      <c r="C186" s="6">
        <v>52284</v>
      </c>
      <c r="D186" s="6">
        <v>48861</v>
      </c>
      <c r="E186" s="6">
        <v>52186</v>
      </c>
      <c r="F186" s="6">
        <v>57871</v>
      </c>
      <c r="G186" s="6">
        <v>60293</v>
      </c>
      <c r="H186" s="6">
        <v>47561</v>
      </c>
      <c r="I186" s="6">
        <v>52777</v>
      </c>
      <c r="K186" t="s">
        <v>1658</v>
      </c>
      <c r="L186" s="109">
        <f>B186-$E$192</f>
        <v>39997.333333333336</v>
      </c>
      <c r="M186" s="109">
        <f t="shared" ref="M186:S191" si="34">C186-$E$192</f>
        <v>43644.333333333336</v>
      </c>
      <c r="N186" s="109">
        <f t="shared" si="34"/>
        <v>40221.333333333336</v>
      </c>
      <c r="O186" s="109">
        <f t="shared" si="34"/>
        <v>43546.333333333336</v>
      </c>
      <c r="P186" s="109">
        <f t="shared" si="34"/>
        <v>49231.333333333336</v>
      </c>
      <c r="Q186" s="109">
        <f t="shared" si="34"/>
        <v>51653.333333333336</v>
      </c>
      <c r="R186" s="109">
        <f t="shared" si="34"/>
        <v>38921.333333333336</v>
      </c>
      <c r="S186" s="109">
        <f t="shared" si="34"/>
        <v>44137.333333333336</v>
      </c>
      <c r="U186" s="62" t="s">
        <v>1658</v>
      </c>
      <c r="V186" s="108">
        <f>L186/$O$192*100</f>
        <v>106.89615237280738</v>
      </c>
      <c r="W186" s="108">
        <f t="shared" ref="W186:AC191" si="35">M186/$O$192*100</f>
        <v>116.64305885916384</v>
      </c>
      <c r="X186" s="108">
        <f t="shared" si="35"/>
        <v>107.49481073665268</v>
      </c>
      <c r="Y186" s="108">
        <f t="shared" si="35"/>
        <v>116.38114582498152</v>
      </c>
      <c r="Z186" s="108">
        <f t="shared" si="35"/>
        <v>131.57477438953774</v>
      </c>
      <c r="AA186" s="108">
        <f t="shared" si="35"/>
        <v>138.04776794861516</v>
      </c>
      <c r="AB186" s="108">
        <f t="shared" si="35"/>
        <v>104.02045416076473</v>
      </c>
      <c r="AC186" s="108">
        <f t="shared" si="35"/>
        <v>117.96064177601981</v>
      </c>
    </row>
    <row r="187" spans="1:29" x14ac:dyDescent="0.25">
      <c r="A187" t="s">
        <v>1659</v>
      </c>
      <c r="B187" s="6">
        <v>45020</v>
      </c>
      <c r="C187" s="6">
        <v>47624</v>
      </c>
      <c r="D187" s="6">
        <v>48392</v>
      </c>
      <c r="E187" s="6">
        <v>51454</v>
      </c>
      <c r="F187" s="6">
        <v>45004</v>
      </c>
      <c r="G187" s="6">
        <v>54153</v>
      </c>
      <c r="H187" s="6">
        <v>48970</v>
      </c>
      <c r="I187" s="6">
        <v>53839</v>
      </c>
      <c r="K187" t="s">
        <v>1659</v>
      </c>
      <c r="L187" s="109">
        <f t="shared" ref="L187:L191" si="36">B187-$E$192</f>
        <v>36380.333333333336</v>
      </c>
      <c r="M187" s="109">
        <f t="shared" si="34"/>
        <v>38984.333333333336</v>
      </c>
      <c r="N187" s="109">
        <f t="shared" si="34"/>
        <v>39752.333333333336</v>
      </c>
      <c r="O187" s="109">
        <f t="shared" si="34"/>
        <v>42814.333333333336</v>
      </c>
      <c r="P187" s="109">
        <f t="shared" si="34"/>
        <v>36364.333333333336</v>
      </c>
      <c r="Q187" s="109">
        <f t="shared" si="34"/>
        <v>45513.333333333336</v>
      </c>
      <c r="R187" s="109">
        <f t="shared" si="34"/>
        <v>40330.333333333336</v>
      </c>
      <c r="S187" s="109">
        <f t="shared" si="34"/>
        <v>45199.333333333336</v>
      </c>
      <c r="U187" s="62" t="s">
        <v>1659</v>
      </c>
      <c r="V187" s="108">
        <f t="shared" ref="V187:V191" si="37">L187/$O$192*100</f>
        <v>97.229423345894475</v>
      </c>
      <c r="W187" s="108">
        <f t="shared" si="35"/>
        <v>104.18882682559622</v>
      </c>
      <c r="X187" s="108">
        <f t="shared" si="35"/>
        <v>106.24136978735157</v>
      </c>
      <c r="Y187" s="108">
        <f t="shared" si="35"/>
        <v>114.42481581455846</v>
      </c>
      <c r="Z187" s="108">
        <f t="shared" si="35"/>
        <v>97.186662034191244</v>
      </c>
      <c r="AA187" s="108">
        <f t="shared" si="35"/>
        <v>121.63811458249816</v>
      </c>
      <c r="AB187" s="108">
        <f t="shared" si="35"/>
        <v>107.786122172631</v>
      </c>
      <c r="AC187" s="108">
        <f t="shared" si="35"/>
        <v>120.79892384032213</v>
      </c>
    </row>
    <row r="188" spans="1:29" x14ac:dyDescent="0.25">
      <c r="A188" t="s">
        <v>1660</v>
      </c>
      <c r="B188" s="6">
        <v>44513</v>
      </c>
      <c r="C188" s="6">
        <v>34326</v>
      </c>
      <c r="D188" s="6">
        <v>41575</v>
      </c>
      <c r="E188" s="6">
        <v>48405</v>
      </c>
      <c r="F188" s="6">
        <v>50602</v>
      </c>
      <c r="G188" s="6">
        <v>49465</v>
      </c>
      <c r="H188" s="6">
        <v>49849</v>
      </c>
      <c r="I188" s="6">
        <v>50734</v>
      </c>
      <c r="K188" t="s">
        <v>1660</v>
      </c>
      <c r="L188" s="109">
        <f t="shared" si="36"/>
        <v>35873.333333333336</v>
      </c>
      <c r="M188" s="109">
        <f t="shared" si="34"/>
        <v>25686.333333333336</v>
      </c>
      <c r="N188" s="109">
        <f t="shared" si="34"/>
        <v>32935.333333333336</v>
      </c>
      <c r="O188" s="109">
        <f t="shared" si="34"/>
        <v>39765.333333333336</v>
      </c>
      <c r="P188" s="109">
        <f t="shared" si="34"/>
        <v>41962.333333333336</v>
      </c>
      <c r="Q188" s="109">
        <f t="shared" si="34"/>
        <v>40825.333333333336</v>
      </c>
      <c r="R188" s="109">
        <f t="shared" si="34"/>
        <v>41209.333333333336</v>
      </c>
      <c r="S188" s="109">
        <f t="shared" si="34"/>
        <v>42094.333333333336</v>
      </c>
      <c r="U188" s="62" t="s">
        <v>1660</v>
      </c>
      <c r="V188" s="108">
        <f t="shared" si="37"/>
        <v>95.874424281298161</v>
      </c>
      <c r="W188" s="108">
        <f t="shared" si="35"/>
        <v>68.648831636243784</v>
      </c>
      <c r="X188" s="108">
        <f t="shared" si="35"/>
        <v>88.022378419791366</v>
      </c>
      <c r="Y188" s="108">
        <f t="shared" si="35"/>
        <v>106.27611335311045</v>
      </c>
      <c r="Z188" s="108">
        <f t="shared" si="35"/>
        <v>112.14777596636112</v>
      </c>
      <c r="AA188" s="108">
        <f t="shared" si="35"/>
        <v>109.10905025344985</v>
      </c>
      <c r="AB188" s="108">
        <f t="shared" si="35"/>
        <v>110.13532173432753</v>
      </c>
      <c r="AC188" s="108">
        <f t="shared" si="35"/>
        <v>112.50055678791281</v>
      </c>
    </row>
    <row r="189" spans="1:29" x14ac:dyDescent="0.25">
      <c r="A189" t="s">
        <v>1661</v>
      </c>
      <c r="B189" s="6">
        <v>47017</v>
      </c>
      <c r="C189" s="6">
        <v>44311</v>
      </c>
      <c r="D189" s="6">
        <v>47886</v>
      </c>
      <c r="E189" s="6">
        <v>48052</v>
      </c>
      <c r="F189" s="6">
        <v>47429</v>
      </c>
      <c r="G189" s="6">
        <v>49373</v>
      </c>
      <c r="H189" s="6">
        <v>51184</v>
      </c>
      <c r="I189" s="6">
        <v>48286</v>
      </c>
      <c r="K189" t="s">
        <v>1661</v>
      </c>
      <c r="L189" s="109">
        <f t="shared" si="36"/>
        <v>38377.333333333336</v>
      </c>
      <c r="M189" s="109">
        <f t="shared" si="34"/>
        <v>35671.333333333336</v>
      </c>
      <c r="N189" s="109">
        <f t="shared" si="34"/>
        <v>39246.333333333336</v>
      </c>
      <c r="O189" s="109">
        <f t="shared" si="34"/>
        <v>39412.333333333336</v>
      </c>
      <c r="P189" s="109">
        <f t="shared" si="34"/>
        <v>38789.333333333336</v>
      </c>
      <c r="Q189" s="109">
        <f t="shared" si="34"/>
        <v>40733.333333333336</v>
      </c>
      <c r="R189" s="109">
        <f t="shared" si="34"/>
        <v>42544.333333333336</v>
      </c>
      <c r="S189" s="109">
        <f t="shared" si="34"/>
        <v>39646.333333333336</v>
      </c>
      <c r="U189" s="62" t="s">
        <v>1661</v>
      </c>
      <c r="V189" s="108">
        <f t="shared" si="37"/>
        <v>102.56656956285468</v>
      </c>
      <c r="W189" s="108">
        <f t="shared" si="35"/>
        <v>95.334562721044819</v>
      </c>
      <c r="X189" s="108">
        <f t="shared" si="35"/>
        <v>104.88904330473672</v>
      </c>
      <c r="Y189" s="108">
        <f t="shared" si="35"/>
        <v>105.3326919136578</v>
      </c>
      <c r="Z189" s="108">
        <f t="shared" si="35"/>
        <v>103.66767333921302</v>
      </c>
      <c r="AA189" s="108">
        <f t="shared" si="35"/>
        <v>108.86317271115627</v>
      </c>
      <c r="AB189" s="108">
        <f t="shared" si="35"/>
        <v>113.70321867956635</v>
      </c>
      <c r="AC189" s="108">
        <f t="shared" si="35"/>
        <v>105.95807609731762</v>
      </c>
    </row>
    <row r="190" spans="1:29" x14ac:dyDescent="0.25">
      <c r="A190" t="s">
        <v>1662</v>
      </c>
      <c r="B190" s="6">
        <v>44494</v>
      </c>
      <c r="C190" s="6">
        <v>50901</v>
      </c>
      <c r="D190" s="6">
        <v>46555</v>
      </c>
      <c r="E190" s="6">
        <v>46589</v>
      </c>
      <c r="F190" s="6">
        <v>48322</v>
      </c>
      <c r="G190" s="6">
        <v>51585</v>
      </c>
      <c r="H190" s="6">
        <v>49467</v>
      </c>
      <c r="I190" s="6">
        <v>48227</v>
      </c>
      <c r="K190" t="s">
        <v>1662</v>
      </c>
      <c r="L190" s="109">
        <f t="shared" si="36"/>
        <v>35854.333333333336</v>
      </c>
      <c r="M190" s="109">
        <f t="shared" si="34"/>
        <v>42261.333333333336</v>
      </c>
      <c r="N190" s="109">
        <f t="shared" si="34"/>
        <v>37915.333333333336</v>
      </c>
      <c r="O190" s="109">
        <f t="shared" si="34"/>
        <v>37949.333333333336</v>
      </c>
      <c r="P190" s="109">
        <f t="shared" si="34"/>
        <v>39682.333333333336</v>
      </c>
      <c r="Q190" s="109">
        <f t="shared" si="34"/>
        <v>42945.333333333336</v>
      </c>
      <c r="R190" s="109">
        <f t="shared" si="34"/>
        <v>40827.333333333336</v>
      </c>
      <c r="S190" s="109">
        <f t="shared" si="34"/>
        <v>39587.333333333336</v>
      </c>
      <c r="U190" s="62" t="s">
        <v>1662</v>
      </c>
      <c r="V190" s="108">
        <f t="shared" si="37"/>
        <v>95.823645223650573</v>
      </c>
      <c r="W190" s="108">
        <f t="shared" si="35"/>
        <v>112.94687797881534</v>
      </c>
      <c r="X190" s="108">
        <f t="shared" si="35"/>
        <v>101.33183668742373</v>
      </c>
      <c r="Y190" s="108">
        <f t="shared" si="35"/>
        <v>101.42270447479311</v>
      </c>
      <c r="Z190" s="108">
        <f t="shared" si="35"/>
        <v>106.05428904864991</v>
      </c>
      <c r="AA190" s="108">
        <f t="shared" si="35"/>
        <v>114.7749240541287</v>
      </c>
      <c r="AB190" s="108">
        <f t="shared" si="35"/>
        <v>109.11439541741277</v>
      </c>
      <c r="AC190" s="108">
        <f t="shared" si="35"/>
        <v>105.80039376041195</v>
      </c>
    </row>
    <row r="191" spans="1:29" x14ac:dyDescent="0.25">
      <c r="A191" t="s">
        <v>1663</v>
      </c>
      <c r="B191" s="6">
        <v>10566</v>
      </c>
      <c r="C191" s="6">
        <v>46400</v>
      </c>
      <c r="D191" s="6">
        <v>45144</v>
      </c>
      <c r="E191" s="6">
        <v>47039</v>
      </c>
      <c r="F191" s="6">
        <v>47304</v>
      </c>
      <c r="G191" s="6">
        <v>49683</v>
      </c>
      <c r="H191" s="6">
        <v>48669</v>
      </c>
      <c r="I191" s="6">
        <v>45674</v>
      </c>
      <c r="K191" t="s">
        <v>1663</v>
      </c>
      <c r="L191" s="109">
        <f t="shared" si="36"/>
        <v>1926.3333333333339</v>
      </c>
      <c r="M191" s="109">
        <f t="shared" si="34"/>
        <v>37760.333333333336</v>
      </c>
      <c r="N191" s="109">
        <f t="shared" si="34"/>
        <v>36504.333333333336</v>
      </c>
      <c r="O191" s="109">
        <f t="shared" si="34"/>
        <v>38399.333333333336</v>
      </c>
      <c r="P191" s="109">
        <f t="shared" si="34"/>
        <v>38664.333333333336</v>
      </c>
      <c r="Q191" s="109">
        <f t="shared" si="34"/>
        <v>41043.333333333336</v>
      </c>
      <c r="R191" s="109">
        <f t="shared" si="34"/>
        <v>40029.333333333336</v>
      </c>
      <c r="S191" s="109">
        <f t="shared" si="34"/>
        <v>37034.333333333336</v>
      </c>
      <c r="U191" s="62" t="s">
        <v>1663</v>
      </c>
      <c r="V191" s="108">
        <f t="shared" si="37"/>
        <v>5.1482837569375794</v>
      </c>
      <c r="W191" s="108">
        <f t="shared" si="35"/>
        <v>100.91758648029862</v>
      </c>
      <c r="X191" s="108">
        <f t="shared" si="35"/>
        <v>97.560823511594563</v>
      </c>
      <c r="Y191" s="108">
        <f t="shared" si="35"/>
        <v>102.62536636644664</v>
      </c>
      <c r="Z191" s="108">
        <f t="shared" si="35"/>
        <v>103.33360059153149</v>
      </c>
      <c r="AA191" s="108">
        <f t="shared" si="35"/>
        <v>109.69167312540647</v>
      </c>
      <c r="AB191" s="108">
        <f t="shared" si="35"/>
        <v>106.98167499621385</v>
      </c>
      <c r="AC191" s="108">
        <f t="shared" si="35"/>
        <v>98.977291961764266</v>
      </c>
    </row>
    <row r="192" spans="1:29" x14ac:dyDescent="0.25">
      <c r="A192" t="s">
        <v>1664</v>
      </c>
      <c r="B192" s="6">
        <v>8603</v>
      </c>
      <c r="C192" s="6">
        <v>8653</v>
      </c>
      <c r="D192" s="6">
        <v>8663</v>
      </c>
      <c r="E192" s="109">
        <f>AVERAGE(B192:D192)</f>
        <v>8639.6666666666661</v>
      </c>
      <c r="F192" s="6"/>
      <c r="G192" s="6"/>
      <c r="H192" s="6"/>
      <c r="I192" s="6"/>
      <c r="L192" s="6"/>
      <c r="M192" s="6"/>
      <c r="N192" s="6"/>
      <c r="O192" s="109">
        <f>AVERAGE(L186:L188)</f>
        <v>37417</v>
      </c>
      <c r="P192" s="6"/>
      <c r="Q192" s="6"/>
      <c r="R192" s="6"/>
      <c r="S192" s="6"/>
    </row>
    <row r="193" spans="1:29" x14ac:dyDescent="0.25">
      <c r="A193" t="s">
        <v>1665</v>
      </c>
    </row>
    <row r="195" spans="1:29" x14ac:dyDescent="0.25">
      <c r="A195" s="7" t="str">
        <f>A49</f>
        <v>MW 1139-09</v>
      </c>
      <c r="K195" t="s">
        <v>1788</v>
      </c>
    </row>
    <row r="196" spans="1:29" x14ac:dyDescent="0.25">
      <c r="A196" t="s">
        <v>1796</v>
      </c>
      <c r="U196" t="s">
        <v>1798</v>
      </c>
    </row>
    <row r="197" spans="1:29" x14ac:dyDescent="0.25">
      <c r="B197" s="6">
        <v>1</v>
      </c>
      <c r="C197" s="6">
        <v>2</v>
      </c>
      <c r="D197" s="6">
        <v>3</v>
      </c>
      <c r="E197" s="6">
        <v>4</v>
      </c>
      <c r="F197" s="6">
        <v>5</v>
      </c>
      <c r="G197" s="6">
        <v>6</v>
      </c>
      <c r="H197" s="6">
        <v>7</v>
      </c>
      <c r="I197" s="6">
        <v>8</v>
      </c>
      <c r="L197" s="6">
        <v>1</v>
      </c>
      <c r="M197" s="6">
        <v>2</v>
      </c>
      <c r="N197" s="6">
        <v>3</v>
      </c>
      <c r="O197" s="6">
        <v>4</v>
      </c>
      <c r="P197" s="6">
        <v>5</v>
      </c>
      <c r="Q197" s="6">
        <v>6</v>
      </c>
      <c r="R197" s="6">
        <v>7</v>
      </c>
      <c r="S197" s="6">
        <v>8</v>
      </c>
      <c r="V197" s="6">
        <v>1</v>
      </c>
      <c r="W197" s="6">
        <v>2</v>
      </c>
      <c r="X197" s="6">
        <v>3</v>
      </c>
      <c r="Y197" s="6">
        <v>4</v>
      </c>
      <c r="Z197" s="6">
        <v>5</v>
      </c>
      <c r="AA197" s="6">
        <v>6</v>
      </c>
      <c r="AB197" s="6">
        <v>7</v>
      </c>
      <c r="AC197" s="6">
        <v>8</v>
      </c>
    </row>
    <row r="198" spans="1:29" x14ac:dyDescent="0.25">
      <c r="A198" t="s">
        <v>1658</v>
      </c>
      <c r="B198" s="6">
        <v>54962</v>
      </c>
      <c r="C198" s="6">
        <v>54678</v>
      </c>
      <c r="D198" s="6">
        <v>52164</v>
      </c>
      <c r="E198" s="6">
        <v>53582</v>
      </c>
      <c r="F198" s="6">
        <v>56625</v>
      </c>
      <c r="G198" s="6">
        <v>55182</v>
      </c>
      <c r="H198" s="6">
        <v>54624</v>
      </c>
      <c r="I198" s="6">
        <v>50763</v>
      </c>
      <c r="K198" t="s">
        <v>1658</v>
      </c>
      <c r="L198" s="109">
        <f>B198-$E$204</f>
        <v>45884</v>
      </c>
      <c r="M198" s="109">
        <f t="shared" ref="M198:S203" si="38">C198-$E$204</f>
        <v>45600</v>
      </c>
      <c r="N198" s="109">
        <f t="shared" si="38"/>
        <v>43086</v>
      </c>
      <c r="O198" s="109">
        <f t="shared" si="38"/>
        <v>44504</v>
      </c>
      <c r="P198" s="109">
        <f t="shared" si="38"/>
        <v>47547</v>
      </c>
      <c r="Q198" s="109">
        <f t="shared" si="38"/>
        <v>46104</v>
      </c>
      <c r="R198" s="109">
        <f t="shared" si="38"/>
        <v>45546</v>
      </c>
      <c r="S198" s="109">
        <f t="shared" si="38"/>
        <v>41685</v>
      </c>
      <c r="U198" s="62" t="s">
        <v>1658</v>
      </c>
      <c r="V198" s="108">
        <f t="shared" ref="V198:AC203" si="39">L198/$O$204*100</f>
        <v>113.76480408605173</v>
      </c>
      <c r="W198" s="108">
        <f t="shared" si="39"/>
        <v>113.06065439638999</v>
      </c>
      <c r="X198" s="108">
        <f t="shared" si="39"/>
        <v>106.82744200269427</v>
      </c>
      <c r="Y198" s="108">
        <f t="shared" si="39"/>
        <v>110.34323165037149</v>
      </c>
      <c r="Z198" s="108">
        <f t="shared" si="39"/>
        <v>117.88804681107796</v>
      </c>
      <c r="AA198" s="108">
        <f t="shared" si="39"/>
        <v>114.31027215550797</v>
      </c>
      <c r="AB198" s="108">
        <f t="shared" si="39"/>
        <v>112.92676677934163</v>
      </c>
      <c r="AC198" s="108">
        <f t="shared" si="39"/>
        <v>103.35380216038415</v>
      </c>
    </row>
    <row r="199" spans="1:29" x14ac:dyDescent="0.25">
      <c r="A199" t="s">
        <v>1659</v>
      </c>
      <c r="B199" s="6">
        <v>47144</v>
      </c>
      <c r="C199" s="6">
        <v>46627</v>
      </c>
      <c r="D199" s="6">
        <v>48966</v>
      </c>
      <c r="E199" s="6">
        <v>48161</v>
      </c>
      <c r="F199" s="6">
        <v>46979</v>
      </c>
      <c r="G199" s="6">
        <v>54487</v>
      </c>
      <c r="H199" s="6">
        <v>45931</v>
      </c>
      <c r="I199" s="6">
        <v>49019</v>
      </c>
      <c r="K199" t="s">
        <v>1659</v>
      </c>
      <c r="L199" s="109">
        <f t="shared" ref="L199:L203" si="40">B199-$E$204</f>
        <v>38066</v>
      </c>
      <c r="M199" s="109">
        <f t="shared" si="38"/>
        <v>37549</v>
      </c>
      <c r="N199" s="109">
        <f t="shared" si="38"/>
        <v>39888</v>
      </c>
      <c r="O199" s="109">
        <f t="shared" si="38"/>
        <v>39083</v>
      </c>
      <c r="P199" s="109">
        <f t="shared" si="38"/>
        <v>37901</v>
      </c>
      <c r="Q199" s="109">
        <f t="shared" si="38"/>
        <v>45409</v>
      </c>
      <c r="R199" s="109">
        <f t="shared" si="38"/>
        <v>36853</v>
      </c>
      <c r="S199" s="109">
        <f t="shared" si="38"/>
        <v>39941</v>
      </c>
      <c r="U199" s="62" t="s">
        <v>1659</v>
      </c>
      <c r="V199" s="108">
        <f t="shared" si="39"/>
        <v>94.380852417828535</v>
      </c>
      <c r="W199" s="108">
        <f t="shared" si="39"/>
        <v>93.099002454606307</v>
      </c>
      <c r="X199" s="108">
        <f t="shared" si="39"/>
        <v>98.898319793052707</v>
      </c>
      <c r="Y199" s="108">
        <f t="shared" si="39"/>
        <v>96.902402538905918</v>
      </c>
      <c r="Z199" s="108">
        <f t="shared" si="39"/>
        <v>93.971751365736338</v>
      </c>
      <c r="AA199" s="108">
        <f t="shared" si="39"/>
        <v>112.5870889360893</v>
      </c>
      <c r="AB199" s="108">
        <f t="shared" si="39"/>
        <v>91.373339834871942</v>
      </c>
      <c r="AC199" s="108">
        <f t="shared" si="39"/>
        <v>99.029728009785359</v>
      </c>
    </row>
    <row r="200" spans="1:29" x14ac:dyDescent="0.25">
      <c r="A200" t="s">
        <v>1660</v>
      </c>
      <c r="B200" s="6">
        <v>46125</v>
      </c>
      <c r="C200" s="6">
        <v>38380</v>
      </c>
      <c r="D200" s="6">
        <v>44812</v>
      </c>
      <c r="E200" s="6">
        <v>47064</v>
      </c>
      <c r="F200" s="6">
        <v>52080</v>
      </c>
      <c r="G200" s="6">
        <v>48962</v>
      </c>
      <c r="H200" s="6">
        <v>49728</v>
      </c>
      <c r="I200" s="6">
        <v>45201</v>
      </c>
      <c r="K200" t="s">
        <v>1660</v>
      </c>
      <c r="L200" s="109">
        <f t="shared" si="40"/>
        <v>37047</v>
      </c>
      <c r="M200" s="109">
        <f t="shared" si="38"/>
        <v>29302</v>
      </c>
      <c r="N200" s="109">
        <f t="shared" si="38"/>
        <v>35734</v>
      </c>
      <c r="O200" s="109">
        <f t="shared" si="38"/>
        <v>37986</v>
      </c>
      <c r="P200" s="109">
        <f t="shared" si="38"/>
        <v>43002</v>
      </c>
      <c r="Q200" s="109">
        <f t="shared" si="38"/>
        <v>39884</v>
      </c>
      <c r="R200" s="109">
        <f t="shared" si="38"/>
        <v>40650</v>
      </c>
      <c r="S200" s="109">
        <f t="shared" si="38"/>
        <v>36123</v>
      </c>
      <c r="U200" s="62" t="s">
        <v>1660</v>
      </c>
      <c r="V200" s="108">
        <f t="shared" si="39"/>
        <v>91.854343496119725</v>
      </c>
      <c r="W200" s="108">
        <f t="shared" si="39"/>
        <v>72.65138805094341</v>
      </c>
      <c r="X200" s="108">
        <f t="shared" si="39"/>
        <v>88.598890881592098</v>
      </c>
      <c r="Y200" s="108">
        <f t="shared" si="39"/>
        <v>94.182500392571711</v>
      </c>
      <c r="Z200" s="108">
        <f t="shared" si="39"/>
        <v>106.61917237617462</v>
      </c>
      <c r="AA200" s="108">
        <f t="shared" si="39"/>
        <v>98.888402191789865</v>
      </c>
      <c r="AB200" s="108">
        <f t="shared" si="39"/>
        <v>100.78762283362397</v>
      </c>
      <c r="AC200" s="108">
        <f t="shared" si="39"/>
        <v>89.563377604403399</v>
      </c>
    </row>
    <row r="201" spans="1:29" x14ac:dyDescent="0.25">
      <c r="A201" t="s">
        <v>1661</v>
      </c>
      <c r="B201" s="6">
        <v>44313</v>
      </c>
      <c r="C201" s="6">
        <v>48234</v>
      </c>
      <c r="D201" s="6">
        <v>48001</v>
      </c>
      <c r="E201" s="6">
        <v>48316</v>
      </c>
      <c r="F201" s="6">
        <v>46905</v>
      </c>
      <c r="G201" s="6">
        <v>48280</v>
      </c>
      <c r="H201" s="6">
        <v>47853</v>
      </c>
      <c r="I201" s="6">
        <v>46453</v>
      </c>
      <c r="K201" t="s">
        <v>1661</v>
      </c>
      <c r="L201" s="109">
        <f t="shared" si="40"/>
        <v>35235</v>
      </c>
      <c r="M201" s="109">
        <f t="shared" si="38"/>
        <v>39156</v>
      </c>
      <c r="N201" s="109">
        <f t="shared" si="38"/>
        <v>38923</v>
      </c>
      <c r="O201" s="109">
        <f t="shared" si="38"/>
        <v>39238</v>
      </c>
      <c r="P201" s="109">
        <f t="shared" si="38"/>
        <v>37827</v>
      </c>
      <c r="Q201" s="109">
        <f t="shared" si="38"/>
        <v>39202</v>
      </c>
      <c r="R201" s="109">
        <f t="shared" si="38"/>
        <v>38775</v>
      </c>
      <c r="S201" s="109">
        <f t="shared" si="38"/>
        <v>37375</v>
      </c>
      <c r="U201" s="62" t="s">
        <v>1661</v>
      </c>
      <c r="V201" s="108">
        <f t="shared" si="39"/>
        <v>87.361670124052665</v>
      </c>
      <c r="W201" s="108">
        <f t="shared" si="39"/>
        <v>97.083398761952765</v>
      </c>
      <c r="X201" s="108">
        <f t="shared" si="39"/>
        <v>96.505698488392269</v>
      </c>
      <c r="Y201" s="108">
        <f t="shared" si="39"/>
        <v>97.286709587841017</v>
      </c>
      <c r="Z201" s="108">
        <f t="shared" si="39"/>
        <v>93.78827574237377</v>
      </c>
      <c r="AA201" s="108">
        <f t="shared" si="39"/>
        <v>97.197451176475454</v>
      </c>
      <c r="AB201" s="108">
        <f t="shared" si="39"/>
        <v>96.138747241667147</v>
      </c>
      <c r="AC201" s="108">
        <f t="shared" si="39"/>
        <v>92.667586799672719</v>
      </c>
    </row>
    <row r="202" spans="1:29" x14ac:dyDescent="0.25">
      <c r="A202" t="s">
        <v>1662</v>
      </c>
      <c r="B202" s="6">
        <v>46545</v>
      </c>
      <c r="C202" s="6">
        <v>49159</v>
      </c>
      <c r="D202" s="6">
        <v>55496</v>
      </c>
      <c r="E202" s="6">
        <v>42011</v>
      </c>
      <c r="F202" s="6">
        <v>49643</v>
      </c>
      <c r="G202" s="6">
        <v>47758</v>
      </c>
      <c r="H202" s="6">
        <v>46253</v>
      </c>
      <c r="I202" s="6">
        <v>45547</v>
      </c>
      <c r="K202" t="s">
        <v>1662</v>
      </c>
      <c r="L202" s="109">
        <f t="shared" si="40"/>
        <v>37467</v>
      </c>
      <c r="M202" s="109">
        <f t="shared" si="38"/>
        <v>40081</v>
      </c>
      <c r="N202" s="109">
        <f t="shared" si="38"/>
        <v>46418</v>
      </c>
      <c r="O202" s="109">
        <f t="shared" si="38"/>
        <v>32933</v>
      </c>
      <c r="P202" s="109">
        <f t="shared" si="38"/>
        <v>40565</v>
      </c>
      <c r="Q202" s="109">
        <f t="shared" si="38"/>
        <v>38680</v>
      </c>
      <c r="R202" s="109">
        <f t="shared" si="38"/>
        <v>37175</v>
      </c>
      <c r="S202" s="109">
        <f t="shared" si="38"/>
        <v>36469</v>
      </c>
      <c r="U202" s="62" t="s">
        <v>1662</v>
      </c>
      <c r="V202" s="108">
        <f t="shared" si="39"/>
        <v>92.895691628718055</v>
      </c>
      <c r="W202" s="108">
        <f t="shared" si="39"/>
        <v>99.376844053984797</v>
      </c>
      <c r="X202" s="108">
        <f t="shared" si="39"/>
        <v>115.08880385464101</v>
      </c>
      <c r="Y202" s="108">
        <f t="shared" si="39"/>
        <v>81.654090597287535</v>
      </c>
      <c r="Z202" s="108">
        <f t="shared" si="39"/>
        <v>100.5768738067886</v>
      </c>
      <c r="AA202" s="108">
        <f t="shared" si="39"/>
        <v>95.903204211674662</v>
      </c>
      <c r="AB202" s="108">
        <f t="shared" si="39"/>
        <v>92.171706736530652</v>
      </c>
      <c r="AC202" s="108">
        <f t="shared" si="39"/>
        <v>90.421250113639175</v>
      </c>
    </row>
    <row r="203" spans="1:29" x14ac:dyDescent="0.25">
      <c r="A203" t="s">
        <v>1663</v>
      </c>
      <c r="B203" s="6">
        <v>10969</v>
      </c>
      <c r="C203" s="6">
        <v>47284</v>
      </c>
      <c r="D203" s="6">
        <v>47977</v>
      </c>
      <c r="E203" s="6">
        <v>48558</v>
      </c>
      <c r="F203" s="6">
        <v>46030</v>
      </c>
      <c r="G203" s="6">
        <v>50080</v>
      </c>
      <c r="H203" s="6">
        <v>46599</v>
      </c>
      <c r="I203" s="6">
        <v>46365</v>
      </c>
      <c r="K203" t="s">
        <v>1663</v>
      </c>
      <c r="L203" s="109">
        <f t="shared" si="40"/>
        <v>1891</v>
      </c>
      <c r="M203" s="109">
        <f t="shared" si="38"/>
        <v>38206</v>
      </c>
      <c r="N203" s="109">
        <f t="shared" si="38"/>
        <v>38899</v>
      </c>
      <c r="O203" s="109">
        <f t="shared" si="38"/>
        <v>39480</v>
      </c>
      <c r="P203" s="109">
        <f t="shared" si="38"/>
        <v>36952</v>
      </c>
      <c r="Q203" s="109">
        <f t="shared" si="38"/>
        <v>41002</v>
      </c>
      <c r="R203" s="109">
        <f t="shared" si="38"/>
        <v>37521</v>
      </c>
      <c r="S203" s="109">
        <f t="shared" si="38"/>
        <v>37287</v>
      </c>
      <c r="U203" s="62" t="s">
        <v>1663</v>
      </c>
      <c r="V203" s="108">
        <f t="shared" si="39"/>
        <v>4.6885459970081902</v>
      </c>
      <c r="W203" s="108">
        <f t="shared" si="39"/>
        <v>94.727968462027974</v>
      </c>
      <c r="X203" s="108">
        <f t="shared" si="39"/>
        <v>96.446192880815218</v>
      </c>
      <c r="Y203" s="108">
        <f t="shared" si="39"/>
        <v>97.886724464242917</v>
      </c>
      <c r="Z203" s="108">
        <f t="shared" si="39"/>
        <v>91.618800466127254</v>
      </c>
      <c r="AA203" s="108">
        <f t="shared" si="39"/>
        <v>101.660371744754</v>
      </c>
      <c r="AB203" s="108">
        <f t="shared" si="39"/>
        <v>93.029579245766413</v>
      </c>
      <c r="AC203" s="108">
        <f t="shared" si="39"/>
        <v>92.449399571890211</v>
      </c>
    </row>
    <row r="204" spans="1:29" x14ac:dyDescent="0.25">
      <c r="A204" t="s">
        <v>1664</v>
      </c>
      <c r="B204" s="6">
        <v>8992</v>
      </c>
      <c r="C204" s="6">
        <v>9150</v>
      </c>
      <c r="D204" s="6">
        <v>9092</v>
      </c>
      <c r="E204" s="109">
        <f>AVERAGE(B204:D204)</f>
        <v>9078</v>
      </c>
      <c r="F204" s="6"/>
      <c r="G204" s="6"/>
      <c r="H204" s="6"/>
      <c r="I204" s="6"/>
      <c r="O204" s="109">
        <f>AVERAGE(L198:L200)</f>
        <v>40332.333333333336</v>
      </c>
    </row>
    <row r="205" spans="1:29" x14ac:dyDescent="0.25">
      <c r="A205" t="s">
        <v>1665</v>
      </c>
    </row>
    <row r="207" spans="1:29" x14ac:dyDescent="0.25">
      <c r="A207" s="7" t="str">
        <f>A67</f>
        <v>MW 1139-10</v>
      </c>
      <c r="K207" t="s">
        <v>1788</v>
      </c>
    </row>
    <row r="208" spans="1:29" x14ac:dyDescent="0.25">
      <c r="A208" t="s">
        <v>1796</v>
      </c>
      <c r="U208" t="s">
        <v>1798</v>
      </c>
    </row>
    <row r="209" spans="1:29" x14ac:dyDescent="0.25">
      <c r="B209" s="6">
        <v>1</v>
      </c>
      <c r="C209" s="6">
        <v>2</v>
      </c>
      <c r="D209" s="6">
        <v>3</v>
      </c>
      <c r="E209" s="6">
        <v>4</v>
      </c>
      <c r="F209" s="6">
        <v>5</v>
      </c>
      <c r="G209" s="6">
        <v>6</v>
      </c>
      <c r="H209" s="6">
        <v>7</v>
      </c>
      <c r="I209" s="6">
        <v>8</v>
      </c>
      <c r="L209" s="6">
        <v>1</v>
      </c>
      <c r="M209" s="6">
        <v>2</v>
      </c>
      <c r="N209" s="6">
        <v>3</v>
      </c>
      <c r="O209" s="6">
        <v>4</v>
      </c>
      <c r="P209" s="6">
        <v>5</v>
      </c>
      <c r="Q209" s="6">
        <v>6</v>
      </c>
      <c r="R209" s="6">
        <v>7</v>
      </c>
      <c r="S209" s="6">
        <v>8</v>
      </c>
      <c r="V209" s="6">
        <v>1</v>
      </c>
      <c r="W209" s="6">
        <v>2</v>
      </c>
      <c r="X209" s="6">
        <v>3</v>
      </c>
      <c r="Y209" s="6">
        <v>4</v>
      </c>
      <c r="Z209" s="6">
        <v>5</v>
      </c>
      <c r="AA209" s="6">
        <v>6</v>
      </c>
      <c r="AB209" s="6">
        <v>7</v>
      </c>
      <c r="AC209" s="6">
        <v>8</v>
      </c>
    </row>
    <row r="210" spans="1:29" x14ac:dyDescent="0.25">
      <c r="A210" t="s">
        <v>1658</v>
      </c>
      <c r="B210" s="6">
        <v>42771</v>
      </c>
      <c r="C210" s="6">
        <v>40500</v>
      </c>
      <c r="D210" s="6">
        <v>41981</v>
      </c>
      <c r="E210" s="6">
        <v>43249</v>
      </c>
      <c r="F210" s="6">
        <v>43300</v>
      </c>
      <c r="G210" s="6">
        <v>47836</v>
      </c>
      <c r="H210" s="6">
        <v>45402</v>
      </c>
      <c r="I210" s="6">
        <v>42609</v>
      </c>
      <c r="K210" t="s">
        <v>1658</v>
      </c>
      <c r="L210" s="109">
        <f>B210-$E$216</f>
        <v>32926.333333333336</v>
      </c>
      <c r="M210" s="109">
        <f t="shared" ref="M210:S215" si="41">C210-$E$216</f>
        <v>30655.333333333336</v>
      </c>
      <c r="N210" s="109">
        <f t="shared" si="41"/>
        <v>32136.333333333336</v>
      </c>
      <c r="O210" s="109">
        <f t="shared" si="41"/>
        <v>33404.333333333336</v>
      </c>
      <c r="P210" s="109">
        <f t="shared" si="41"/>
        <v>33455.333333333336</v>
      </c>
      <c r="Q210" s="109">
        <f t="shared" si="41"/>
        <v>37991.333333333336</v>
      </c>
      <c r="R210" s="109">
        <f t="shared" si="41"/>
        <v>35557.333333333336</v>
      </c>
      <c r="S210" s="109">
        <f t="shared" si="41"/>
        <v>32764.333333333336</v>
      </c>
      <c r="U210" s="62" t="s">
        <v>1658</v>
      </c>
      <c r="V210" s="108">
        <f t="shared" ref="V210:AC215" si="42">L210/$O$216*100</f>
        <v>108.41015847930112</v>
      </c>
      <c r="W210" s="108">
        <f t="shared" si="42"/>
        <v>100.93287677246587</v>
      </c>
      <c r="X210" s="108">
        <f t="shared" si="42"/>
        <v>105.80907853724923</v>
      </c>
      <c r="Y210" s="108">
        <f t="shared" si="42"/>
        <v>109.98397646955529</v>
      </c>
      <c r="Z210" s="108">
        <f t="shared" si="42"/>
        <v>110.15189428859915</v>
      </c>
      <c r="AA210" s="108">
        <f>Q210/$O$216*100</f>
        <v>125.08670266473507</v>
      </c>
      <c r="AB210" s="108">
        <f t="shared" si="42"/>
        <v>117.07274243821064</v>
      </c>
      <c r="AC210" s="108">
        <f t="shared" si="42"/>
        <v>107.87677246586769</v>
      </c>
    </row>
    <row r="211" spans="1:29" x14ac:dyDescent="0.25">
      <c r="A211" t="s">
        <v>1659</v>
      </c>
      <c r="B211" s="6">
        <v>38813</v>
      </c>
      <c r="C211" s="6">
        <v>40987</v>
      </c>
      <c r="D211" s="6">
        <v>38504</v>
      </c>
      <c r="E211" s="6">
        <v>40910</v>
      </c>
      <c r="F211" s="6">
        <v>41102</v>
      </c>
      <c r="G211" s="6">
        <v>43435</v>
      </c>
      <c r="H211" s="6">
        <v>42351</v>
      </c>
      <c r="I211" s="6">
        <v>42655</v>
      </c>
      <c r="K211" t="s">
        <v>1659</v>
      </c>
      <c r="L211" s="109">
        <f t="shared" ref="L211:L215" si="43">B211-$E$216</f>
        <v>28968.333333333336</v>
      </c>
      <c r="M211" s="109">
        <f t="shared" si="41"/>
        <v>31142.333333333336</v>
      </c>
      <c r="N211" s="109">
        <f t="shared" si="41"/>
        <v>28659.333333333336</v>
      </c>
      <c r="O211" s="109">
        <f t="shared" si="41"/>
        <v>31065.333333333336</v>
      </c>
      <c r="P211" s="109">
        <f t="shared" si="41"/>
        <v>31257.333333333336</v>
      </c>
      <c r="Q211" s="109">
        <f t="shared" si="41"/>
        <v>33590.333333333336</v>
      </c>
      <c r="R211" s="109">
        <f t="shared" si="41"/>
        <v>32506.333333333336</v>
      </c>
      <c r="S211" s="109">
        <f t="shared" si="41"/>
        <v>32810.333333333336</v>
      </c>
      <c r="U211" s="62" t="s">
        <v>1659</v>
      </c>
      <c r="V211" s="108">
        <f t="shared" si="42"/>
        <v>95.378418718995576</v>
      </c>
      <c r="W211" s="108">
        <f t="shared" si="42"/>
        <v>102.53632731902191</v>
      </c>
      <c r="X211" s="108">
        <f t="shared" si="42"/>
        <v>94.361034285965147</v>
      </c>
      <c r="Y211" s="108">
        <f t="shared" si="42"/>
        <v>102.28280433732826</v>
      </c>
      <c r="Z211" s="108">
        <f t="shared" si="42"/>
        <v>102.91496553843453</v>
      </c>
      <c r="AA211" s="108">
        <f t="shared" si="42"/>
        <v>110.59638263312701</v>
      </c>
      <c r="AB211" s="108">
        <f t="shared" si="42"/>
        <v>107.02730585188111</v>
      </c>
      <c r="AC211" s="108">
        <f t="shared" si="42"/>
        <v>108.02822775363275</v>
      </c>
    </row>
    <row r="212" spans="1:29" x14ac:dyDescent="0.25">
      <c r="A212" t="s">
        <v>1660</v>
      </c>
      <c r="B212" s="6">
        <v>39066</v>
      </c>
      <c r="C212" s="6">
        <v>28644</v>
      </c>
      <c r="D212" s="6">
        <v>35801</v>
      </c>
      <c r="E212" s="6">
        <v>36042</v>
      </c>
      <c r="F212" s="6">
        <v>39587</v>
      </c>
      <c r="G212" s="6">
        <v>41849</v>
      </c>
      <c r="H212" s="6">
        <v>44126</v>
      </c>
      <c r="I212" s="6">
        <v>44189</v>
      </c>
      <c r="K212" t="s">
        <v>1660</v>
      </c>
      <c r="L212" s="109">
        <f t="shared" si="43"/>
        <v>29221.333333333336</v>
      </c>
      <c r="M212" s="109">
        <f t="shared" si="41"/>
        <v>18799.333333333336</v>
      </c>
      <c r="N212" s="109">
        <f t="shared" si="41"/>
        <v>25956.333333333336</v>
      </c>
      <c r="O212" s="109">
        <f t="shared" si="41"/>
        <v>26197.333333333336</v>
      </c>
      <c r="P212" s="109">
        <f t="shared" si="41"/>
        <v>29742.333333333336</v>
      </c>
      <c r="Q212" s="109">
        <f t="shared" si="41"/>
        <v>32004.333333333336</v>
      </c>
      <c r="R212" s="109">
        <f t="shared" si="41"/>
        <v>34281.333333333336</v>
      </c>
      <c r="S212" s="109">
        <f t="shared" si="41"/>
        <v>34344.333333333336</v>
      </c>
      <c r="U212" s="62" t="s">
        <v>1660</v>
      </c>
      <c r="V212" s="108">
        <f t="shared" si="42"/>
        <v>96.211422801703321</v>
      </c>
      <c r="W212" s="108">
        <f t="shared" si="42"/>
        <v>61.896922604152962</v>
      </c>
      <c r="X212" s="108">
        <f t="shared" si="42"/>
        <v>85.461389876640766</v>
      </c>
      <c r="Y212" s="108">
        <f t="shared" si="42"/>
        <v>86.254883884279394</v>
      </c>
      <c r="Z212" s="108">
        <f t="shared" si="42"/>
        <v>97.926818560955269</v>
      </c>
      <c r="AA212" s="108">
        <f t="shared" si="42"/>
        <v>105.37446771148866</v>
      </c>
      <c r="AB212" s="108">
        <f t="shared" si="42"/>
        <v>112.87150445585847</v>
      </c>
      <c r="AC212" s="108">
        <f t="shared" si="42"/>
        <v>113.07893234997148</v>
      </c>
    </row>
    <row r="213" spans="1:29" x14ac:dyDescent="0.25">
      <c r="A213" t="s">
        <v>1661</v>
      </c>
      <c r="B213" s="6">
        <v>38970</v>
      </c>
      <c r="C213" s="6">
        <v>39659</v>
      </c>
      <c r="D213" s="6">
        <v>39840</v>
      </c>
      <c r="E213" s="6">
        <v>40065</v>
      </c>
      <c r="F213" s="6">
        <v>37555</v>
      </c>
      <c r="G213" s="6">
        <v>42786</v>
      </c>
      <c r="H213" s="6">
        <v>44338</v>
      </c>
      <c r="I213" s="6">
        <v>46298</v>
      </c>
      <c r="K213" t="s">
        <v>1661</v>
      </c>
      <c r="L213" s="109">
        <f t="shared" si="43"/>
        <v>29125.333333333336</v>
      </c>
      <c r="M213" s="109">
        <f t="shared" si="41"/>
        <v>29814.333333333336</v>
      </c>
      <c r="N213" s="109">
        <f t="shared" si="41"/>
        <v>29995.333333333336</v>
      </c>
      <c r="O213" s="109">
        <f t="shared" si="41"/>
        <v>30220.333333333336</v>
      </c>
      <c r="P213" s="109">
        <f t="shared" si="41"/>
        <v>27710.333333333336</v>
      </c>
      <c r="Q213" s="109">
        <f t="shared" si="41"/>
        <v>32941.333333333336</v>
      </c>
      <c r="R213" s="109">
        <f t="shared" si="41"/>
        <v>34493.333333333336</v>
      </c>
      <c r="S213" s="109">
        <f t="shared" si="41"/>
        <v>36453.333333333336</v>
      </c>
      <c r="U213" s="62" t="s">
        <v>1661</v>
      </c>
      <c r="V213" s="108">
        <f t="shared" si="42"/>
        <v>95.895342201150186</v>
      </c>
      <c r="W213" s="108">
        <f t="shared" si="42"/>
        <v>98.163879011370128</v>
      </c>
      <c r="X213" s="108">
        <f t="shared" si="42"/>
        <v>98.759822643663028</v>
      </c>
      <c r="Y213" s="108">
        <f t="shared" si="42"/>
        <v>99.500636551209453</v>
      </c>
      <c r="Z213" s="108">
        <f t="shared" si="42"/>
        <v>91.236445849247119</v>
      </c>
      <c r="AA213" s="108">
        <f t="shared" si="42"/>
        <v>108.45954607313755</v>
      </c>
      <c r="AB213" s="108">
        <f t="shared" si="42"/>
        <v>113.56951578207999</v>
      </c>
      <c r="AC213" s="108">
        <f t="shared" si="42"/>
        <v>120.02282804337329</v>
      </c>
    </row>
    <row r="214" spans="1:29" x14ac:dyDescent="0.25">
      <c r="A214" t="s">
        <v>1662</v>
      </c>
      <c r="B214" s="6">
        <v>34905</v>
      </c>
      <c r="C214" s="6">
        <v>39075</v>
      </c>
      <c r="D214" s="6">
        <v>38602</v>
      </c>
      <c r="E214" s="6">
        <v>39770</v>
      </c>
      <c r="F214" s="6">
        <v>37330</v>
      </c>
      <c r="G214" s="6">
        <v>41766</v>
      </c>
      <c r="H214" s="6">
        <v>46979</v>
      </c>
      <c r="I214" s="6">
        <v>42723</v>
      </c>
      <c r="K214" t="s">
        <v>1662</v>
      </c>
      <c r="L214" s="109">
        <f t="shared" si="43"/>
        <v>25060.333333333336</v>
      </c>
      <c r="M214" s="109">
        <f t="shared" si="41"/>
        <v>29230.333333333336</v>
      </c>
      <c r="N214" s="109">
        <f t="shared" si="41"/>
        <v>28757.333333333336</v>
      </c>
      <c r="O214" s="109">
        <f t="shared" si="41"/>
        <v>29925.333333333336</v>
      </c>
      <c r="P214" s="109">
        <f t="shared" si="41"/>
        <v>27485.333333333336</v>
      </c>
      <c r="Q214" s="109">
        <f t="shared" si="41"/>
        <v>31921.333333333336</v>
      </c>
      <c r="R214" s="109">
        <f t="shared" si="41"/>
        <v>37134.333333333336</v>
      </c>
      <c r="S214" s="109">
        <f t="shared" si="41"/>
        <v>32878.333333333336</v>
      </c>
      <c r="U214" s="62" t="s">
        <v>1662</v>
      </c>
      <c r="V214" s="108">
        <f t="shared" si="42"/>
        <v>82.511304271478124</v>
      </c>
      <c r="W214" s="108">
        <f t="shared" si="42"/>
        <v>96.241055358005184</v>
      </c>
      <c r="X214" s="108">
        <f t="shared" si="42"/>
        <v>94.683699899029818</v>
      </c>
      <c r="Y214" s="108">
        <f t="shared" si="42"/>
        <v>98.529347205759706</v>
      </c>
      <c r="Z214" s="108">
        <f t="shared" si="42"/>
        <v>90.495631941700694</v>
      </c>
      <c r="AA214" s="108">
        <f t="shared" si="42"/>
        <v>105.10118969226043</v>
      </c>
      <c r="AB214" s="108">
        <f t="shared" si="42"/>
        <v>122.26502480354713</v>
      </c>
      <c r="AC214" s="108">
        <f t="shared" si="42"/>
        <v>108.25211817902456</v>
      </c>
    </row>
    <row r="215" spans="1:29" x14ac:dyDescent="0.25">
      <c r="A215" t="s">
        <v>1663</v>
      </c>
      <c r="B215" s="6">
        <v>11281</v>
      </c>
      <c r="C215" s="6">
        <v>39453</v>
      </c>
      <c r="D215" s="6">
        <v>39859</v>
      </c>
      <c r="E215" s="6">
        <v>44040</v>
      </c>
      <c r="F215" s="6">
        <v>39635</v>
      </c>
      <c r="G215" s="6">
        <v>42129</v>
      </c>
      <c r="H215" s="6">
        <v>39686</v>
      </c>
      <c r="I215" s="6">
        <v>43722</v>
      </c>
      <c r="K215" t="s">
        <v>1663</v>
      </c>
      <c r="L215" s="109">
        <f t="shared" si="43"/>
        <v>1436.3333333333339</v>
      </c>
      <c r="M215" s="109">
        <f t="shared" si="41"/>
        <v>29608.333333333336</v>
      </c>
      <c r="N215" s="109">
        <f t="shared" si="41"/>
        <v>30014.333333333336</v>
      </c>
      <c r="O215" s="109">
        <f t="shared" si="41"/>
        <v>34195.333333333336</v>
      </c>
      <c r="P215" s="109">
        <f t="shared" si="41"/>
        <v>29790.333333333336</v>
      </c>
      <c r="Q215" s="109">
        <f t="shared" si="41"/>
        <v>32284.333333333336</v>
      </c>
      <c r="R215" s="109">
        <f t="shared" si="41"/>
        <v>29841.333333333336</v>
      </c>
      <c r="S215" s="109">
        <f t="shared" si="41"/>
        <v>33877.333333333336</v>
      </c>
      <c r="U215" s="62" t="s">
        <v>1663</v>
      </c>
      <c r="V215" s="108">
        <f t="shared" si="42"/>
        <v>4.7291364853593238</v>
      </c>
      <c r="W215" s="108">
        <f t="shared" si="42"/>
        <v>97.485622722683189</v>
      </c>
      <c r="X215" s="108">
        <f t="shared" si="42"/>
        <v>98.822380262522501</v>
      </c>
      <c r="Y215" s="108">
        <f t="shared" si="42"/>
        <v>112.58834891786296</v>
      </c>
      <c r="Z215" s="108">
        <f t="shared" si="42"/>
        <v>98.084858861231851</v>
      </c>
      <c r="AA215" s="108">
        <f t="shared" si="42"/>
        <v>106.296369463102</v>
      </c>
      <c r="AB215" s="108">
        <f t="shared" si="42"/>
        <v>98.252776680275701</v>
      </c>
      <c r="AC215" s="108">
        <f t="shared" si="42"/>
        <v>111.54133192853067</v>
      </c>
    </row>
    <row r="216" spans="1:29" x14ac:dyDescent="0.25">
      <c r="A216" t="s">
        <v>1664</v>
      </c>
      <c r="B216" s="6">
        <v>9881</v>
      </c>
      <c r="C216" s="6">
        <v>9882</v>
      </c>
      <c r="D216" s="6">
        <v>9771</v>
      </c>
      <c r="E216" s="109">
        <f>AVERAGE(B216:D216)</f>
        <v>9844.6666666666661</v>
      </c>
      <c r="F216" s="6"/>
      <c r="G216" s="6"/>
      <c r="H216" s="6"/>
      <c r="I216" s="6"/>
      <c r="L216" s="6"/>
      <c r="M216" s="6"/>
      <c r="N216" s="6"/>
      <c r="O216" s="109">
        <f>AVERAGE(L210:L212)</f>
        <v>30372</v>
      </c>
      <c r="P216" s="6"/>
      <c r="Q216" s="6"/>
      <c r="R216" s="6"/>
      <c r="S216" s="6"/>
    </row>
    <row r="217" spans="1:29" x14ac:dyDescent="0.25">
      <c r="A217" t="s">
        <v>1665</v>
      </c>
    </row>
    <row r="219" spans="1:29" x14ac:dyDescent="0.25">
      <c r="A219" s="37" t="s">
        <v>1797</v>
      </c>
      <c r="K219" t="s">
        <v>1775</v>
      </c>
    </row>
    <row r="220" spans="1:29" x14ac:dyDescent="0.25">
      <c r="B220" s="6">
        <v>1</v>
      </c>
      <c r="C220" s="6">
        <v>2</v>
      </c>
      <c r="D220" s="6">
        <v>3</v>
      </c>
      <c r="E220" s="6">
        <v>4</v>
      </c>
      <c r="F220" s="6">
        <v>5</v>
      </c>
      <c r="G220" s="6">
        <v>6</v>
      </c>
      <c r="H220" s="6">
        <v>7</v>
      </c>
      <c r="I220" s="6">
        <v>8</v>
      </c>
      <c r="L220" s="6">
        <v>1</v>
      </c>
      <c r="M220" s="6">
        <v>2</v>
      </c>
      <c r="N220" s="6">
        <v>3</v>
      </c>
      <c r="O220" s="6">
        <v>4</v>
      </c>
      <c r="P220" s="6">
        <v>5</v>
      </c>
      <c r="Q220" s="6">
        <v>6</v>
      </c>
      <c r="R220" s="6">
        <v>7</v>
      </c>
      <c r="S220" s="6">
        <v>8</v>
      </c>
    </row>
    <row r="221" spans="1:29" x14ac:dyDescent="0.25">
      <c r="A221" t="s">
        <v>1658</v>
      </c>
      <c r="B221" s="108">
        <f t="shared" ref="B221:I226" si="44">AVERAGE(V210,V198,V186)</f>
        <v>109.69037164605341</v>
      </c>
      <c r="C221" s="108">
        <f t="shared" si="44"/>
        <v>110.21219667600657</v>
      </c>
      <c r="D221" s="108">
        <f t="shared" si="44"/>
        <v>106.71044375886538</v>
      </c>
      <c r="E221" s="108">
        <f t="shared" si="44"/>
        <v>112.2361179816361</v>
      </c>
      <c r="F221" s="108">
        <f t="shared" si="44"/>
        <v>119.87157182973829</v>
      </c>
      <c r="G221" s="108">
        <f t="shared" si="44"/>
        <v>125.81491425628606</v>
      </c>
      <c r="H221" s="108">
        <f t="shared" si="44"/>
        <v>111.33998779277233</v>
      </c>
      <c r="I221" s="108">
        <f t="shared" si="44"/>
        <v>109.73040546742389</v>
      </c>
      <c r="K221" t="s">
        <v>1658</v>
      </c>
      <c r="L221" s="107">
        <f t="shared" ref="L221:S226" si="45">STDEV(V210,V198,V186)/SQRT(3)</f>
        <v>2.0835709254153132</v>
      </c>
      <c r="M221" s="107">
        <f t="shared" si="45"/>
        <v>4.7535158510275455</v>
      </c>
      <c r="N221" s="107">
        <f t="shared" si="45"/>
        <v>0.49013253439611476</v>
      </c>
      <c r="O221" s="107">
        <f t="shared" si="45"/>
        <v>2.0751070605165887</v>
      </c>
      <c r="P221" s="107">
        <f t="shared" si="45"/>
        <v>6.2632719505472592</v>
      </c>
      <c r="Q221" s="107">
        <f t="shared" si="45"/>
        <v>6.8620914140296243</v>
      </c>
      <c r="R221" s="107">
        <f t="shared" si="45"/>
        <v>3.850495984655804</v>
      </c>
      <c r="S221" s="107">
        <f t="shared" si="45"/>
        <v>4.3172872411414991</v>
      </c>
    </row>
    <row r="222" spans="1:29" x14ac:dyDescent="0.25">
      <c r="A222" t="s">
        <v>1659</v>
      </c>
      <c r="B222" s="108">
        <f t="shared" si="44"/>
        <v>95.662898160906195</v>
      </c>
      <c r="C222" s="108">
        <f t="shared" si="44"/>
        <v>99.941385533074808</v>
      </c>
      <c r="D222" s="108">
        <f t="shared" si="44"/>
        <v>99.833574622123137</v>
      </c>
      <c r="E222" s="108">
        <f t="shared" si="44"/>
        <v>104.53667423026423</v>
      </c>
      <c r="F222" s="108">
        <f t="shared" si="44"/>
        <v>98.024459646120704</v>
      </c>
      <c r="G222" s="108">
        <f t="shared" si="44"/>
        <v>114.94052871723814</v>
      </c>
      <c r="H222" s="108">
        <f t="shared" si="44"/>
        <v>102.06225595312803</v>
      </c>
      <c r="I222" s="108">
        <f t="shared" si="44"/>
        <v>109.28562653458009</v>
      </c>
      <c r="K222" t="s">
        <v>1659</v>
      </c>
      <c r="L222" s="107">
        <f t="shared" si="45"/>
        <v>0.83452291714247229</v>
      </c>
      <c r="M222" s="107">
        <f t="shared" si="45"/>
        <v>3.4542892804546255</v>
      </c>
      <c r="N222" s="107">
        <f t="shared" si="45"/>
        <v>3.4612916232167024</v>
      </c>
      <c r="O222" s="107">
        <f t="shared" si="45"/>
        <v>5.1822996462768485</v>
      </c>
      <c r="P222" s="107">
        <f t="shared" si="45"/>
        <v>2.6154476075555073</v>
      </c>
      <c r="Q222" s="107">
        <f t="shared" si="45"/>
        <v>3.3977428886964263</v>
      </c>
      <c r="R222" s="107">
        <f t="shared" si="45"/>
        <v>5.3489452664207544</v>
      </c>
      <c r="S222" s="107">
        <f t="shared" si="45"/>
        <v>6.3155960538920581</v>
      </c>
    </row>
    <row r="223" spans="1:29" x14ac:dyDescent="0.25">
      <c r="A223" t="s">
        <v>1660</v>
      </c>
      <c r="B223" s="108">
        <f t="shared" si="44"/>
        <v>94.646730193040412</v>
      </c>
      <c r="C223" s="108">
        <f t="shared" si="44"/>
        <v>67.732380763780057</v>
      </c>
      <c r="D223" s="108">
        <f t="shared" si="44"/>
        <v>87.360886392674743</v>
      </c>
      <c r="E223" s="108">
        <f t="shared" si="44"/>
        <v>95.571165876653865</v>
      </c>
      <c r="F223" s="108">
        <f t="shared" si="44"/>
        <v>105.56458896783033</v>
      </c>
      <c r="G223" s="108">
        <f t="shared" si="44"/>
        <v>104.45730671890946</v>
      </c>
      <c r="H223" s="108">
        <f t="shared" si="44"/>
        <v>107.93148300793666</v>
      </c>
      <c r="I223" s="108">
        <f t="shared" si="44"/>
        <v>105.04762224742922</v>
      </c>
      <c r="K223" t="s">
        <v>1660</v>
      </c>
      <c r="L223" s="107">
        <f t="shared" si="45"/>
        <v>1.3995784602924191</v>
      </c>
      <c r="M223" s="107">
        <f t="shared" si="45"/>
        <v>3.1381811830412252</v>
      </c>
      <c r="N223" s="107">
        <f t="shared" si="45"/>
        <v>0.96421935876849774</v>
      </c>
      <c r="O223" s="107">
        <f t="shared" si="45"/>
        <v>5.8211883446282702</v>
      </c>
      <c r="P223" s="107">
        <f t="shared" si="45"/>
        <v>4.1389619071073929</v>
      </c>
      <c r="Q223" s="107">
        <f t="shared" si="45"/>
        <v>2.9858722854363213</v>
      </c>
      <c r="R223" s="107">
        <f t="shared" si="45"/>
        <v>3.6582203147614138</v>
      </c>
      <c r="S223" s="107">
        <f t="shared" si="45"/>
        <v>7.7439224276526568</v>
      </c>
    </row>
    <row r="224" spans="1:29" x14ac:dyDescent="0.25">
      <c r="A224" t="s">
        <v>1661</v>
      </c>
      <c r="B224" s="108">
        <f t="shared" si="44"/>
        <v>95.274527296019187</v>
      </c>
      <c r="C224" s="108">
        <f t="shared" si="44"/>
        <v>96.860613498122575</v>
      </c>
      <c r="D224" s="108">
        <f t="shared" si="44"/>
        <v>100.05152147893068</v>
      </c>
      <c r="E224" s="108">
        <f t="shared" si="44"/>
        <v>100.70667935090275</v>
      </c>
      <c r="F224" s="108">
        <f t="shared" si="44"/>
        <v>96.230798310277976</v>
      </c>
      <c r="G224" s="108">
        <f t="shared" si="44"/>
        <v>104.84005665358977</v>
      </c>
      <c r="H224" s="108">
        <f t="shared" si="44"/>
        <v>107.80382723443783</v>
      </c>
      <c r="I224" s="108">
        <f t="shared" si="44"/>
        <v>106.21616364678789</v>
      </c>
      <c r="K224" t="s">
        <v>1661</v>
      </c>
      <c r="L224" s="107">
        <f t="shared" si="45"/>
        <v>4.400238633523001</v>
      </c>
      <c r="M224" s="107">
        <f t="shared" si="45"/>
        <v>0.82431438642667554</v>
      </c>
      <c r="N224" s="107">
        <f t="shared" si="45"/>
        <v>2.5047609325845959</v>
      </c>
      <c r="O224" s="107">
        <f t="shared" si="45"/>
        <v>2.3996779174754574</v>
      </c>
      <c r="P224" s="107">
        <f t="shared" si="45"/>
        <v>3.7907031712626447</v>
      </c>
      <c r="Q224" s="107">
        <f t="shared" si="45"/>
        <v>3.8230787102736419</v>
      </c>
      <c r="R224" s="107">
        <f t="shared" si="45"/>
        <v>5.8326677013896822</v>
      </c>
      <c r="S224" s="107">
        <f t="shared" si="45"/>
        <v>7.897832250321458</v>
      </c>
    </row>
    <row r="225" spans="1:19" x14ac:dyDescent="0.25">
      <c r="A225" t="s">
        <v>1662</v>
      </c>
      <c r="B225" s="108">
        <f t="shared" si="44"/>
        <v>90.410213707948927</v>
      </c>
      <c r="C225" s="108">
        <f t="shared" si="44"/>
        <v>102.85492579693511</v>
      </c>
      <c r="D225" s="108">
        <f t="shared" si="44"/>
        <v>103.70144681369818</v>
      </c>
      <c r="E225" s="108">
        <f t="shared" si="44"/>
        <v>93.868714092613459</v>
      </c>
      <c r="F225" s="108">
        <f t="shared" si="44"/>
        <v>99.042264932379723</v>
      </c>
      <c r="G225" s="108">
        <f t="shared" si="44"/>
        <v>105.25977265268794</v>
      </c>
      <c r="H225" s="108">
        <f t="shared" si="44"/>
        <v>107.85037565249685</v>
      </c>
      <c r="I225" s="108">
        <f t="shared" si="44"/>
        <v>101.4912540176919</v>
      </c>
      <c r="K225" t="s">
        <v>1662</v>
      </c>
      <c r="L225" s="107">
        <f t="shared" si="45"/>
        <v>4.0388862234406107</v>
      </c>
      <c r="M225" s="107">
        <f t="shared" si="45"/>
        <v>5.1265295869452876</v>
      </c>
      <c r="N225" s="107">
        <f t="shared" si="45"/>
        <v>6.0084206458583811</v>
      </c>
      <c r="O225" s="107">
        <f t="shared" si="45"/>
        <v>6.1641611870822297</v>
      </c>
      <c r="P225" s="107">
        <f t="shared" si="45"/>
        <v>4.5564686999534389</v>
      </c>
      <c r="Q225" s="107">
        <f t="shared" si="45"/>
        <v>5.4483732700541561</v>
      </c>
      <c r="R225" s="107">
        <f t="shared" si="45"/>
        <v>8.7101522670431244</v>
      </c>
      <c r="S225" s="107">
        <f t="shared" si="45"/>
        <v>5.5800680396990447</v>
      </c>
    </row>
    <row r="226" spans="1:19" x14ac:dyDescent="0.25">
      <c r="A226" t="s">
        <v>1663</v>
      </c>
      <c r="B226" s="108">
        <f t="shared" si="44"/>
        <v>4.8553220797683645</v>
      </c>
      <c r="C226" s="108">
        <f t="shared" si="44"/>
        <v>97.710392555003253</v>
      </c>
      <c r="D226" s="108">
        <f t="shared" si="44"/>
        <v>97.609798884977423</v>
      </c>
      <c r="E226" s="108">
        <f t="shared" si="44"/>
        <v>104.36681324951751</v>
      </c>
      <c r="F226" s="108">
        <f t="shared" si="44"/>
        <v>97.679086639630199</v>
      </c>
      <c r="G226" s="108">
        <f t="shared" si="44"/>
        <v>105.88280477775415</v>
      </c>
      <c r="H226" s="108">
        <f t="shared" si="44"/>
        <v>99.421343640751999</v>
      </c>
      <c r="I226" s="108">
        <f t="shared" si="44"/>
        <v>100.98934115406172</v>
      </c>
      <c r="K226" t="s">
        <v>1663</v>
      </c>
      <c r="L226" s="107">
        <f t="shared" si="45"/>
        <v>0.1469487497434569</v>
      </c>
      <c r="M226" s="107">
        <f t="shared" si="45"/>
        <v>1.7903197024708621</v>
      </c>
      <c r="N226" s="107">
        <f t="shared" si="45"/>
        <v>0.68638316768520313</v>
      </c>
      <c r="O226" s="107">
        <f t="shared" si="45"/>
        <v>4.3323941929275716</v>
      </c>
      <c r="P226" s="107">
        <f t="shared" si="45"/>
        <v>3.3878520144978022</v>
      </c>
      <c r="Q226" s="107">
        <f t="shared" si="45"/>
        <v>2.3276402412774684</v>
      </c>
      <c r="R226" s="107">
        <f t="shared" si="45"/>
        <v>4.0697831847757762</v>
      </c>
      <c r="S226" s="107">
        <f t="shared" si="45"/>
        <v>5.6024318154947181</v>
      </c>
    </row>
  </sheetData>
  <mergeCells count="20">
    <mergeCell ref="C177:I177"/>
    <mergeCell ref="B178:D178"/>
    <mergeCell ref="B118:D118"/>
    <mergeCell ref="C172:I172"/>
    <mergeCell ref="C173:I173"/>
    <mergeCell ref="C174:I174"/>
    <mergeCell ref="C175:I175"/>
    <mergeCell ref="C176:I176"/>
    <mergeCell ref="C117:I117"/>
    <mergeCell ref="C12:I12"/>
    <mergeCell ref="C13:I13"/>
    <mergeCell ref="C14:I14"/>
    <mergeCell ref="C15:I15"/>
    <mergeCell ref="C16:I16"/>
    <mergeCell ref="C17:I17"/>
    <mergeCell ref="C112:I112"/>
    <mergeCell ref="C113:I113"/>
    <mergeCell ref="C114:I114"/>
    <mergeCell ref="C115:I115"/>
    <mergeCell ref="C116:I116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I231"/>
  <sheetViews>
    <sheetView workbookViewId="0">
      <selection activeCell="J170" sqref="J170"/>
    </sheetView>
  </sheetViews>
  <sheetFormatPr defaultRowHeight="15" x14ac:dyDescent="0.25"/>
  <sheetData>
    <row r="1" spans="1:9" ht="17.25" x14ac:dyDescent="0.3">
      <c r="A1" s="61" t="s">
        <v>1880</v>
      </c>
    </row>
    <row r="2" spans="1:9" ht="17.25" x14ac:dyDescent="0.3">
      <c r="A2" s="61"/>
    </row>
    <row r="3" spans="1:9" s="53" customFormat="1" x14ac:dyDescent="0.25">
      <c r="A3" s="53" t="s">
        <v>1877</v>
      </c>
      <c r="F3" s="53" t="s">
        <v>1878</v>
      </c>
    </row>
    <row r="5" spans="1:9" x14ac:dyDescent="0.25">
      <c r="A5" s="7" t="str">
        <f>'Experiment Date 6-2-15'!A239</f>
        <v>Chlorpropham</v>
      </c>
      <c r="F5" s="7" t="str">
        <f>'Experiment Date 6-16-15'!A239</f>
        <v>Chlorpropham</v>
      </c>
    </row>
    <row r="6" spans="1:9" x14ac:dyDescent="0.25">
      <c r="A6" s="37" t="str">
        <f>'Experiment Date 6-2-15'!A240</f>
        <v>Concetration (µM)</v>
      </c>
      <c r="B6" s="37" t="str">
        <f>'Experiment Date 6-2-15'!B240</f>
        <v>MFR</v>
      </c>
      <c r="C6" s="37" t="str">
        <f>'Experiment Date 6-2-15'!C240</f>
        <v>LDH</v>
      </c>
      <c r="D6" s="37" t="str">
        <f>'Experiment Date 6-2-15'!D240</f>
        <v>CellTiter Blue</v>
      </c>
      <c r="F6" s="37" t="str">
        <f>'Experiment Date 6-16-15'!A240</f>
        <v>Concetration (µM)</v>
      </c>
      <c r="G6" s="37" t="str">
        <f>'Experiment Date 6-16-15'!B240</f>
        <v>MFR</v>
      </c>
      <c r="H6" s="37" t="str">
        <f>'Experiment Date 6-16-15'!C240</f>
        <v>LDH</v>
      </c>
      <c r="I6" s="37" t="str">
        <f>'Experiment Date 6-16-15'!D240</f>
        <v>CellTiter Blue</v>
      </c>
    </row>
    <row r="7" spans="1:9" x14ac:dyDescent="0.25">
      <c r="A7" t="str">
        <f>'Experiment Date 6-2-15'!A241</f>
        <v>0.03 µM</v>
      </c>
      <c r="B7">
        <f>'Experiment Date 6-2-15'!B241</f>
        <v>72.689154806052272</v>
      </c>
      <c r="C7">
        <f>'Experiment Date 6-2-15'!C241</f>
        <v>5.8698095084608353</v>
      </c>
      <c r="D7">
        <f>'Experiment Date 6-2-15'!D241</f>
        <v>98.97040264468562</v>
      </c>
      <c r="F7" t="str">
        <f>'Experiment Date 6-16-15'!A241</f>
        <v>0.03 µM</v>
      </c>
      <c r="G7">
        <f>'Experiment Date 6-16-15'!B241</f>
        <v>90.35641823895817</v>
      </c>
      <c r="H7">
        <f>'Experiment Date 6-16-15'!C241</f>
        <v>5.9365962226986531</v>
      </c>
      <c r="I7">
        <f>'Experiment Date 6-16-15'!D241</f>
        <v>105.68701506668037</v>
      </c>
    </row>
    <row r="8" spans="1:9" x14ac:dyDescent="0.25">
      <c r="A8" t="str">
        <f>'Experiment Date 6-2-15'!A242</f>
        <v>0.1 µM</v>
      </c>
      <c r="B8">
        <f>'Experiment Date 6-2-15'!B242</f>
        <v>80.658363344168592</v>
      </c>
      <c r="C8">
        <f>'Experiment Date 6-2-15'!C242</f>
        <v>5.6812512667948107</v>
      </c>
      <c r="D8">
        <f>'Experiment Date 6-2-15'!D242</f>
        <v>97.372933428756411</v>
      </c>
      <c r="F8" t="str">
        <f>'Experiment Date 6-16-15'!A242</f>
        <v>0.1 µM</v>
      </c>
      <c r="G8">
        <f>'Experiment Date 6-16-15'!B242</f>
        <v>96.300215494600721</v>
      </c>
      <c r="H8">
        <f>'Experiment Date 6-16-15'!C242</f>
        <v>9.7387084446357406</v>
      </c>
      <c r="I8">
        <f>'Experiment Date 6-16-15'!D242</f>
        <v>102.09707690334862</v>
      </c>
    </row>
    <row r="9" spans="1:9" x14ac:dyDescent="0.25">
      <c r="A9" t="str">
        <f>'Experiment Date 6-2-15'!A243</f>
        <v>0.3 µM</v>
      </c>
      <c r="B9">
        <f>'Experiment Date 6-2-15'!B243</f>
        <v>101.99076863954561</v>
      </c>
      <c r="C9">
        <f>'Experiment Date 6-2-15'!C243</f>
        <v>6.8063873812435807</v>
      </c>
      <c r="D9">
        <f>'Experiment Date 6-2-15'!D243</f>
        <v>89.825368474086645</v>
      </c>
      <c r="F9" t="str">
        <f>'Experiment Date 6-16-15'!A243</f>
        <v>0.3 µM</v>
      </c>
      <c r="G9">
        <f>'Experiment Date 6-16-15'!B243</f>
        <v>89.496407364806828</v>
      </c>
      <c r="H9">
        <f>'Experiment Date 6-16-15'!C243</f>
        <v>5.8541901022229323</v>
      </c>
      <c r="I9">
        <f>'Experiment Date 6-16-15'!D243</f>
        <v>98.406973357196762</v>
      </c>
    </row>
    <row r="10" spans="1:9" x14ac:dyDescent="0.25">
      <c r="A10" t="str">
        <f>'Experiment Date 6-2-15'!A244</f>
        <v>1 µM</v>
      </c>
      <c r="B10">
        <f>'Experiment Date 6-2-15'!B244</f>
        <v>79.548974318443527</v>
      </c>
      <c r="C10">
        <f>'Experiment Date 6-2-15'!C244</f>
        <v>5.0885902375645564</v>
      </c>
      <c r="D10">
        <f>'Experiment Date 6-2-15'!D244</f>
        <v>98.764597302744278</v>
      </c>
      <c r="F10" t="str">
        <f>'Experiment Date 6-16-15'!A244</f>
        <v>1 µM</v>
      </c>
      <c r="G10">
        <f>'Experiment Date 6-16-15'!B244</f>
        <v>90.407431143905185</v>
      </c>
      <c r="H10">
        <f>'Experiment Date 6-16-15'!C244</f>
        <v>9.5092522879218055</v>
      </c>
      <c r="I10">
        <f>'Experiment Date 6-16-15'!D244</f>
        <v>96.063352011343113</v>
      </c>
    </row>
    <row r="11" spans="1:9" x14ac:dyDescent="0.25">
      <c r="A11" t="str">
        <f>'Experiment Date 6-2-15'!A245</f>
        <v>3 µM</v>
      </c>
      <c r="B11">
        <f>'Experiment Date 6-2-15'!B245</f>
        <v>75.248558699352415</v>
      </c>
      <c r="C11">
        <f>'Experiment Date 6-2-15'!C245</f>
        <v>5.5139113612583515</v>
      </c>
      <c r="D11">
        <f>'Experiment Date 6-2-15'!D245</f>
        <v>93.803262817888708</v>
      </c>
      <c r="F11" t="str">
        <f>'Experiment Date 6-16-15'!A245</f>
        <v>3 µM</v>
      </c>
      <c r="G11">
        <f>'Experiment Date 6-16-15'!B245</f>
        <v>77.096197004579338</v>
      </c>
      <c r="H11">
        <f>'Experiment Date 6-16-15'!C245</f>
        <v>6.388910170772923</v>
      </c>
      <c r="I11">
        <f>'Experiment Date 6-16-15'!D245</f>
        <v>98.22847580593573</v>
      </c>
    </row>
    <row r="12" spans="1:9" x14ac:dyDescent="0.25">
      <c r="A12" t="str">
        <f>'Experiment Date 6-2-15'!A246</f>
        <v>10 µM</v>
      </c>
      <c r="B12">
        <f>'Experiment Date 6-2-15'!B246</f>
        <v>51.720820946375682</v>
      </c>
      <c r="C12">
        <f>'Experiment Date 6-2-15'!C246</f>
        <v>4.4780382007237582</v>
      </c>
      <c r="D12">
        <f>'Experiment Date 6-2-15'!D246</f>
        <v>82.457020409167384</v>
      </c>
      <c r="F12" t="str">
        <f>'Experiment Date 6-16-15'!A246</f>
        <v>10 µM</v>
      </c>
      <c r="G12">
        <f>'Experiment Date 6-16-15'!B246</f>
        <v>57.575300634518747</v>
      </c>
      <c r="H12">
        <f>'Experiment Date 6-16-15'!C246</f>
        <v>6.1501580379499288</v>
      </c>
      <c r="I12">
        <f>'Experiment Date 6-16-15'!D246</f>
        <v>93.196614298978957</v>
      </c>
    </row>
    <row r="13" spans="1:9" x14ac:dyDescent="0.25">
      <c r="A13" t="str">
        <f>'Experiment Date 6-2-15'!A247</f>
        <v>40 µM</v>
      </c>
      <c r="B13">
        <f>'Experiment Date 6-2-15'!B247</f>
        <v>21.209019471729615</v>
      </c>
      <c r="C13">
        <f>'Experiment Date 6-2-15'!C247</f>
        <v>5.270038870277193</v>
      </c>
      <c r="D13">
        <f>'Experiment Date 6-2-15'!D247</f>
        <v>96.596783952270656</v>
      </c>
      <c r="F13" t="str">
        <f>'Experiment Date 6-16-15'!A247</f>
        <v>40 µM</v>
      </c>
      <c r="G13">
        <f>'Experiment Date 6-16-15'!B247</f>
        <v>13.571463568806621</v>
      </c>
      <c r="H13">
        <f>'Experiment Date 6-16-15'!C247</f>
        <v>6.3458023313165013</v>
      </c>
      <c r="I13">
        <f>'Experiment Date 6-16-15'!D247</f>
        <v>91.061450088791574</v>
      </c>
    </row>
    <row r="14" spans="1:9" x14ac:dyDescent="0.25">
      <c r="A14" s="7" t="str">
        <f>'Experiment Date 6-2-15'!A255</f>
        <v>Gentian Violet</v>
      </c>
      <c r="F14" s="7" t="str">
        <f>'Experiment Date 6-16-15'!A255</f>
        <v>Gentian Violet</v>
      </c>
    </row>
    <row r="15" spans="1:9" x14ac:dyDescent="0.25">
      <c r="A15" s="37" t="str">
        <f>'Experiment Date 6-2-15'!A256</f>
        <v>Concetration (µM)</v>
      </c>
      <c r="B15" s="37" t="str">
        <f>'Experiment Date 6-2-15'!B256</f>
        <v>MFR</v>
      </c>
      <c r="C15" s="37" t="str">
        <f>'Experiment Date 6-2-15'!C256</f>
        <v>LDH</v>
      </c>
      <c r="D15" s="37" t="str">
        <f>'Experiment Date 6-2-15'!D256</f>
        <v>CellTiter Blue</v>
      </c>
      <c r="F15" s="37" t="str">
        <f>'Experiment Date 6-16-15'!A256</f>
        <v>Concetration (µM)</v>
      </c>
      <c r="G15" s="37" t="str">
        <f>'Experiment Date 6-16-15'!B256</f>
        <v>MFR</v>
      </c>
      <c r="H15" s="37" t="str">
        <f>'Experiment Date 6-16-15'!C256</f>
        <v>LDH</v>
      </c>
      <c r="I15" s="37" t="str">
        <f>'Experiment Date 6-16-15'!D256</f>
        <v>CellTiter Blue</v>
      </c>
    </row>
    <row r="16" spans="1:9" x14ac:dyDescent="0.25">
      <c r="A16" t="str">
        <f>'Experiment Date 6-2-15'!A257</f>
        <v>0.03 µM</v>
      </c>
      <c r="B16">
        <f>'Experiment Date 6-2-15'!B257</f>
        <v>58.034668195362094</v>
      </c>
      <c r="C16">
        <f>'Experiment Date 6-2-15'!C257</f>
        <v>7.2208811575635492</v>
      </c>
      <c r="D16">
        <f>'Experiment Date 6-2-15'!D257</f>
        <v>96.248437114602339</v>
      </c>
      <c r="F16" t="str">
        <f>'Experiment Date 6-16-15'!A257</f>
        <v>0.03 µM</v>
      </c>
      <c r="G16">
        <f>'Experiment Date 6-16-15'!B257</f>
        <v>71.247974665911215</v>
      </c>
      <c r="H16">
        <f>'Experiment Date 6-16-15'!C257</f>
        <v>7.7699599667036523</v>
      </c>
      <c r="I16">
        <f>'Experiment Date 6-16-15'!D257</f>
        <v>111.44989677240289</v>
      </c>
    </row>
    <row r="17" spans="1:9" x14ac:dyDescent="0.25">
      <c r="A17" t="str">
        <f>'Experiment Date 6-2-15'!A258</f>
        <v>0.1 µM</v>
      </c>
      <c r="B17">
        <f>'Experiment Date 6-2-15'!B258</f>
        <v>56.008699023128948</v>
      </c>
      <c r="C17">
        <f>'Experiment Date 6-2-15'!C258</f>
        <v>7.0775076544649282</v>
      </c>
      <c r="D17">
        <f>'Experiment Date 6-2-15'!D258</f>
        <v>92.209775451020789</v>
      </c>
      <c r="F17" t="str">
        <f>'Experiment Date 6-16-15'!A258</f>
        <v>0.1 µM</v>
      </c>
      <c r="G17">
        <f>'Experiment Date 6-16-15'!B258</f>
        <v>79.234954969401258</v>
      </c>
      <c r="H17">
        <f>'Experiment Date 6-16-15'!C258</f>
        <v>7.6201524304176482</v>
      </c>
      <c r="I17">
        <f>'Experiment Date 6-16-15'!D258</f>
        <v>104.22664532639607</v>
      </c>
    </row>
    <row r="18" spans="1:9" x14ac:dyDescent="0.25">
      <c r="A18" t="str">
        <f>'Experiment Date 6-2-15'!A259</f>
        <v>0.3 µM</v>
      </c>
      <c r="B18">
        <f>'Experiment Date 6-2-15'!B259</f>
        <v>48.612681401703647</v>
      </c>
      <c r="C18">
        <f>'Experiment Date 6-2-15'!C259</f>
        <v>7.4592313816961182</v>
      </c>
      <c r="D18">
        <f>'Experiment Date 6-2-15'!D259</f>
        <v>100.96791900190613</v>
      </c>
      <c r="F18" t="str">
        <f>'Experiment Date 6-16-15'!A259</f>
        <v>0.3 µM</v>
      </c>
      <c r="G18">
        <f>'Experiment Date 6-16-15'!B259</f>
        <v>64.008601718873933</v>
      </c>
      <c r="H18">
        <f>'Experiment Date 6-16-15'!C259</f>
        <v>6.8790857817371469</v>
      </c>
      <c r="I18">
        <f>'Experiment Date 6-16-15'!D259</f>
        <v>102.52197265327686</v>
      </c>
    </row>
    <row r="19" spans="1:9" x14ac:dyDescent="0.25">
      <c r="A19" t="str">
        <f>'Experiment Date 6-2-15'!A260</f>
        <v>1 µM</v>
      </c>
      <c r="B19">
        <f>'Experiment Date 6-2-15'!B260</f>
        <v>17.714238834226887</v>
      </c>
      <c r="C19">
        <f>'Experiment Date 6-2-15'!C260</f>
        <v>8.3515233632679458</v>
      </c>
      <c r="D19">
        <f>'Experiment Date 6-2-15'!D260</f>
        <v>94.320885033971251</v>
      </c>
      <c r="F19" t="str">
        <f>'Experiment Date 6-16-15'!A260</f>
        <v>1 µM</v>
      </c>
      <c r="G19">
        <f>'Experiment Date 6-16-15'!B260</f>
        <v>42.282234809950189</v>
      </c>
      <c r="H19">
        <f>'Experiment Date 6-16-15'!C260</f>
        <v>7.5142647484850533</v>
      </c>
      <c r="I19">
        <f>'Experiment Date 6-16-15'!D260</f>
        <v>99.807785925800673</v>
      </c>
    </row>
    <row r="20" spans="1:9" x14ac:dyDescent="0.25">
      <c r="A20" t="str">
        <f>'Experiment Date 6-2-15'!A261</f>
        <v>3 µM</v>
      </c>
      <c r="B20">
        <f>'Experiment Date 6-2-15'!B261</f>
        <v>0</v>
      </c>
      <c r="C20">
        <f>'Experiment Date 6-2-15'!C261</f>
        <v>10.973768093023248</v>
      </c>
      <c r="D20">
        <f>'Experiment Date 6-2-15'!D261</f>
        <v>78.33951921720022</v>
      </c>
      <c r="F20" t="str">
        <f>'Experiment Date 6-16-15'!A261</f>
        <v>3 µM</v>
      </c>
      <c r="G20">
        <f>'Experiment Date 6-16-15'!B261</f>
        <v>8.1552549461680481</v>
      </c>
      <c r="H20">
        <f>'Experiment Date 6-16-15'!C261</f>
        <v>8.6135857890574865</v>
      </c>
      <c r="I20">
        <f>'Experiment Date 6-16-15'!D261</f>
        <v>90.893894957290627</v>
      </c>
    </row>
    <row r="21" spans="1:9" x14ac:dyDescent="0.25">
      <c r="A21" t="str">
        <f>'Experiment Date 6-2-15'!A262</f>
        <v>10 µM</v>
      </c>
      <c r="B21">
        <f>'Experiment Date 6-2-15'!B262</f>
        <v>0</v>
      </c>
      <c r="C21">
        <f>'Experiment Date 6-2-15'!C262</f>
        <v>13.458192765867992</v>
      </c>
      <c r="D21">
        <f>'Experiment Date 6-2-15'!D262</f>
        <v>36.528415271877414</v>
      </c>
      <c r="F21" t="str">
        <f>'Experiment Date 6-16-15'!A262</f>
        <v>10 µM</v>
      </c>
      <c r="G21">
        <f>'Experiment Date 6-16-15'!B262</f>
        <v>0</v>
      </c>
      <c r="H21">
        <f>'Experiment Date 6-16-15'!C262</f>
        <v>8.9091110339607038</v>
      </c>
      <c r="I21">
        <f>'Experiment Date 6-16-15'!D262</f>
        <v>60.841409806725757</v>
      </c>
    </row>
    <row r="22" spans="1:9" x14ac:dyDescent="0.25">
      <c r="A22" t="str">
        <f>'Experiment Date 6-2-15'!A263</f>
        <v>40 µM</v>
      </c>
      <c r="B22">
        <f>'Experiment Date 6-2-15'!B263</f>
        <v>0</v>
      </c>
      <c r="C22">
        <f>'Experiment Date 6-2-15'!C263</f>
        <v>29.710753759428851</v>
      </c>
      <c r="D22">
        <f>'Experiment Date 6-2-15'!D263</f>
        <v>0</v>
      </c>
      <c r="F22" t="str">
        <f>'Experiment Date 6-16-15'!A263</f>
        <v>40 µM</v>
      </c>
      <c r="G22">
        <f>'Experiment Date 6-16-15'!B263</f>
        <v>0</v>
      </c>
      <c r="H22">
        <f>'Experiment Date 6-16-15'!C263</f>
        <v>13.736568712048674</v>
      </c>
      <c r="I22">
        <f>'Experiment Date 6-16-15'!D263</f>
        <v>8.7072936549020259</v>
      </c>
    </row>
    <row r="23" spans="1:9" x14ac:dyDescent="0.25">
      <c r="A23" s="7" t="str">
        <f>'Experiment Date 6-2-15'!A272</f>
        <v>SR144190</v>
      </c>
      <c r="F23" s="7" t="str">
        <f>'Experiment Date 6-16-15'!A272</f>
        <v>SR144190</v>
      </c>
    </row>
    <row r="24" spans="1:9" x14ac:dyDescent="0.25">
      <c r="A24" s="37" t="str">
        <f>'Experiment Date 6-2-15'!A273</f>
        <v>Concetration (µM)</v>
      </c>
      <c r="B24" s="37" t="str">
        <f>'Experiment Date 6-2-15'!B273</f>
        <v>MFR</v>
      </c>
      <c r="C24" s="37" t="str">
        <f>'Experiment Date 6-2-15'!C273</f>
        <v>LDH</v>
      </c>
      <c r="D24" s="37" t="str">
        <f>'Experiment Date 6-2-15'!D273</f>
        <v>CellTiter Blue</v>
      </c>
      <c r="F24" s="37" t="str">
        <f>'Experiment Date 6-16-15'!A273</f>
        <v>Concetration (µM)</v>
      </c>
      <c r="G24" s="37" t="str">
        <f>'Experiment Date 6-16-15'!B273</f>
        <v>MFR</v>
      </c>
      <c r="H24" s="37" t="str">
        <f>'Experiment Date 6-16-15'!C273</f>
        <v>LDH</v>
      </c>
      <c r="I24" s="37" t="str">
        <f>'Experiment Date 6-16-15'!D273</f>
        <v>CellTiter Blue</v>
      </c>
    </row>
    <row r="25" spans="1:9" x14ac:dyDescent="0.25">
      <c r="A25" t="str">
        <f>'Experiment Date 6-2-15'!A274</f>
        <v>0.03 µM</v>
      </c>
      <c r="B25">
        <f>'Experiment Date 6-2-15'!B274</f>
        <v>63.482095310895737</v>
      </c>
      <c r="C25">
        <f>'Experiment Date 6-2-15'!C274</f>
        <v>4.5518289121436188</v>
      </c>
      <c r="D25">
        <f>'Experiment Date 6-2-15'!D274</f>
        <v>93.518391858841184</v>
      </c>
      <c r="F25" t="str">
        <f>'Experiment Date 6-16-15'!A274</f>
        <v>0.03 µM</v>
      </c>
      <c r="G25">
        <f>'Experiment Date 6-16-15'!B274</f>
        <v>81.416979298086929</v>
      </c>
      <c r="H25">
        <f>'Experiment Date 6-16-15'!C274</f>
        <v>5.0158902401966694</v>
      </c>
      <c r="I25">
        <f>'Experiment Date 6-16-15'!D274</f>
        <v>102.04612431857997</v>
      </c>
    </row>
    <row r="26" spans="1:9" x14ac:dyDescent="0.25">
      <c r="A26" t="str">
        <f>'Experiment Date 6-2-15'!A275</f>
        <v>0.1 µM</v>
      </c>
      <c r="B26">
        <f>'Experiment Date 6-2-15'!B275</f>
        <v>86.294113813559534</v>
      </c>
      <c r="C26">
        <f>'Experiment Date 6-2-15'!C275</f>
        <v>4.041182213989404</v>
      </c>
      <c r="D26">
        <f>'Experiment Date 6-2-15'!D275</f>
        <v>102.99677850048023</v>
      </c>
      <c r="F26" t="str">
        <f>'Experiment Date 6-16-15'!A275</f>
        <v>0.1 µM</v>
      </c>
      <c r="G26">
        <f>'Experiment Date 6-16-15'!B275</f>
        <v>99.30488035954437</v>
      </c>
      <c r="H26">
        <f>'Experiment Date 6-16-15'!C275</f>
        <v>5.9645267993001125</v>
      </c>
      <c r="I26">
        <f>'Experiment Date 6-16-15'!D275</f>
        <v>94.576717069843255</v>
      </c>
    </row>
    <row r="27" spans="1:9" x14ac:dyDescent="0.25">
      <c r="A27" t="str">
        <f>'Experiment Date 6-2-15'!A276</f>
        <v>0.3 µM</v>
      </c>
      <c r="B27">
        <f>'Experiment Date 6-2-15'!B276</f>
        <v>63.859598017782879</v>
      </c>
      <c r="C27">
        <f>'Experiment Date 6-2-15'!C276</f>
        <v>3.7916358809031414</v>
      </c>
      <c r="D27">
        <f>'Experiment Date 6-2-15'!D276</f>
        <v>96.173558114268744</v>
      </c>
      <c r="F27" t="str">
        <f>'Experiment Date 6-16-15'!A276</f>
        <v>0.3 µM</v>
      </c>
      <c r="G27">
        <f>'Experiment Date 6-16-15'!B276</f>
        <v>71.391413780501694</v>
      </c>
      <c r="H27">
        <f>'Experiment Date 6-16-15'!C276</f>
        <v>6.3450618479758107</v>
      </c>
      <c r="I27">
        <f>'Experiment Date 6-16-15'!D276</f>
        <v>98.215155876046197</v>
      </c>
    </row>
    <row r="28" spans="1:9" x14ac:dyDescent="0.25">
      <c r="A28" t="str">
        <f>'Experiment Date 6-2-15'!A277</f>
        <v>1 µM</v>
      </c>
      <c r="B28">
        <f>'Experiment Date 6-2-15'!B277</f>
        <v>56.33387632448656</v>
      </c>
      <c r="C28">
        <f>'Experiment Date 6-2-15'!C277</f>
        <v>3.6964788476479526</v>
      </c>
      <c r="D28">
        <f>'Experiment Date 6-2-15'!D277</f>
        <v>90.181129935779083</v>
      </c>
      <c r="F28" t="str">
        <f>'Experiment Date 6-16-15'!A277</f>
        <v>1 µM</v>
      </c>
      <c r="G28">
        <f>'Experiment Date 6-16-15'!B277</f>
        <v>64.847329729420196</v>
      </c>
      <c r="H28">
        <f>'Experiment Date 6-16-15'!C277</f>
        <v>8.3609361396050179</v>
      </c>
      <c r="I28">
        <f>'Experiment Date 6-16-15'!D277</f>
        <v>102.486101170483</v>
      </c>
    </row>
    <row r="29" spans="1:9" x14ac:dyDescent="0.25">
      <c r="A29" t="str">
        <f>'Experiment Date 6-2-15'!A278</f>
        <v>3 µM</v>
      </c>
      <c r="B29">
        <f>'Experiment Date 6-2-15'!B278</f>
        <v>42.128369104475183</v>
      </c>
      <c r="C29">
        <f>'Experiment Date 6-2-15'!C278</f>
        <v>3.5971738109558591</v>
      </c>
      <c r="D29">
        <f>'Experiment Date 6-2-15'!D278</f>
        <v>85.594181488327536</v>
      </c>
      <c r="F29" t="str">
        <f>'Experiment Date 6-16-15'!A278</f>
        <v>3 µM</v>
      </c>
      <c r="G29">
        <f>'Experiment Date 6-16-15'!B278</f>
        <v>49.130737259678448</v>
      </c>
      <c r="H29">
        <f>'Experiment Date 6-16-15'!C278</f>
        <v>7.7020966124912489</v>
      </c>
      <c r="I29">
        <f>'Experiment Date 6-16-15'!D278</f>
        <v>95.716697975389252</v>
      </c>
    </row>
    <row r="30" spans="1:9" x14ac:dyDescent="0.25">
      <c r="A30" t="str">
        <f>'Experiment Date 6-2-15'!A279</f>
        <v>10 µM</v>
      </c>
      <c r="B30">
        <f>'Experiment Date 6-2-15'!B279</f>
        <v>28.152576044974335</v>
      </c>
      <c r="C30">
        <f>'Experiment Date 6-2-15'!C279</f>
        <v>3.4955030917365568</v>
      </c>
      <c r="D30">
        <f>'Experiment Date 6-2-15'!D279</f>
        <v>98.344517906846875</v>
      </c>
      <c r="F30" t="str">
        <f>'Experiment Date 6-16-15'!A279</f>
        <v>10 µM</v>
      </c>
      <c r="G30">
        <f>'Experiment Date 6-16-15'!B279</f>
        <v>9.1416043644221929</v>
      </c>
      <c r="H30">
        <f>'Experiment Date 6-16-15'!C279</f>
        <v>7.9696554515377587</v>
      </c>
      <c r="I30">
        <f>'Experiment Date 6-16-15'!D279</f>
        <v>100.81803455736757</v>
      </c>
    </row>
    <row r="31" spans="1:9" x14ac:dyDescent="0.25">
      <c r="A31" t="str">
        <f>'Experiment Date 6-2-15'!A280</f>
        <v>40 µM</v>
      </c>
      <c r="B31">
        <f>'Experiment Date 6-2-15'!B280</f>
        <v>0</v>
      </c>
      <c r="C31">
        <f>'Experiment Date 6-2-15'!C280</f>
        <v>3.6211704018033459</v>
      </c>
      <c r="D31">
        <f>'Experiment Date 6-2-15'!D280</f>
        <v>79.914548058825901</v>
      </c>
      <c r="F31" t="str">
        <f>'Experiment Date 6-16-15'!A280</f>
        <v>40 µM</v>
      </c>
      <c r="G31">
        <f>'Experiment Date 6-16-15'!B280</f>
        <v>0</v>
      </c>
      <c r="H31">
        <f>'Experiment Date 6-16-15'!C280</f>
        <v>8.1395579383088279</v>
      </c>
      <c r="I31">
        <f>'Experiment Date 6-16-15'!D280</f>
        <v>90.781586801023536</v>
      </c>
    </row>
    <row r="32" spans="1:9" x14ac:dyDescent="0.25">
      <c r="A32" s="7" t="str">
        <f>'Experiment Date 6-2-15'!A288</f>
        <v>Fludioxonil</v>
      </c>
      <c r="F32" s="7" t="str">
        <f>'Experiment Date 6-16-15'!A288</f>
        <v>Fludioxonil</v>
      </c>
    </row>
    <row r="33" spans="1:9" x14ac:dyDescent="0.25">
      <c r="A33" s="37" t="str">
        <f>'Experiment Date 6-2-15'!A289</f>
        <v>Concetration (µM)</v>
      </c>
      <c r="B33" s="37" t="str">
        <f>'Experiment Date 6-2-15'!B289</f>
        <v>MFR</v>
      </c>
      <c r="C33" s="37" t="str">
        <f>'Experiment Date 6-2-15'!C289</f>
        <v>LDH</v>
      </c>
      <c r="D33" s="37" t="str">
        <f>'Experiment Date 6-2-15'!D289</f>
        <v>CellTiter Blue</v>
      </c>
      <c r="F33" s="37" t="str">
        <f>'Experiment Date 6-16-15'!A289</f>
        <v>Concetration (µM)</v>
      </c>
      <c r="G33" s="37" t="str">
        <f>'Experiment Date 6-16-15'!B289</f>
        <v>MFR</v>
      </c>
      <c r="H33" s="37" t="str">
        <f>'Experiment Date 6-16-15'!C289</f>
        <v>LDH</v>
      </c>
      <c r="I33" s="37" t="str">
        <f>'Experiment Date 6-16-15'!D289</f>
        <v>CellTiter Blue</v>
      </c>
    </row>
    <row r="34" spans="1:9" x14ac:dyDescent="0.25">
      <c r="A34" t="str">
        <f>'Experiment Date 6-2-15'!A290</f>
        <v>0.03 µM</v>
      </c>
      <c r="B34">
        <f>'Experiment Date 6-2-15'!B290</f>
        <v>53.802180066745628</v>
      </c>
      <c r="C34">
        <f>'Experiment Date 6-2-15'!C290</f>
        <v>4.6445130368641294</v>
      </c>
      <c r="D34">
        <f>'Experiment Date 6-2-15'!D290</f>
        <v>99.023138373868164</v>
      </c>
      <c r="F34" t="str">
        <f>'Experiment Date 6-16-15'!A290</f>
        <v>0.03 µM</v>
      </c>
      <c r="G34">
        <f>'Experiment Date 6-16-15'!B290</f>
        <v>71.751892738127268</v>
      </c>
      <c r="H34">
        <f>'Experiment Date 6-16-15'!C290</f>
        <v>5.3921808054766629</v>
      </c>
      <c r="I34">
        <f>'Experiment Date 6-16-15'!D290</f>
        <v>107.58261294281844</v>
      </c>
    </row>
    <row r="35" spans="1:9" x14ac:dyDescent="0.25">
      <c r="A35" t="str">
        <f>'Experiment Date 6-2-15'!A291</f>
        <v>0.1 µM</v>
      </c>
      <c r="B35">
        <f>'Experiment Date 6-2-15'!B291</f>
        <v>68.885646840973891</v>
      </c>
      <c r="C35">
        <f>'Experiment Date 6-2-15'!C291</f>
        <v>4.5434448934326328</v>
      </c>
      <c r="D35">
        <f>'Experiment Date 6-2-15'!D291</f>
        <v>106.29396956484986</v>
      </c>
      <c r="F35" t="str">
        <f>'Experiment Date 6-16-15'!A291</f>
        <v>0.1 µM</v>
      </c>
      <c r="G35">
        <f>'Experiment Date 6-16-15'!B291</f>
        <v>102.37314639032449</v>
      </c>
      <c r="H35">
        <f>'Experiment Date 6-16-15'!C291</f>
        <v>6.2173827150010768</v>
      </c>
      <c r="I35">
        <f>'Experiment Date 6-16-15'!D291</f>
        <v>99.295956228376113</v>
      </c>
    </row>
    <row r="36" spans="1:9" x14ac:dyDescent="0.25">
      <c r="A36" t="str">
        <f>'Experiment Date 6-2-15'!A292</f>
        <v>0.3 µM</v>
      </c>
      <c r="B36">
        <f>'Experiment Date 6-2-15'!B292</f>
        <v>54.701111421653557</v>
      </c>
      <c r="C36">
        <f>'Experiment Date 6-2-15'!C292</f>
        <v>4.2768909687246479</v>
      </c>
      <c r="D36">
        <f>'Experiment Date 6-2-15'!D292</f>
        <v>88.539536725893143</v>
      </c>
      <c r="F36" t="str">
        <f>'Experiment Date 6-16-15'!A292</f>
        <v>0.3 µM</v>
      </c>
      <c r="G36">
        <f>'Experiment Date 6-16-15'!B292</f>
        <v>79.874630630733137</v>
      </c>
      <c r="H36">
        <f>'Experiment Date 6-16-15'!C292</f>
        <v>6.825159020022511</v>
      </c>
      <c r="I36">
        <f>'Experiment Date 6-16-15'!D292</f>
        <v>97.02876969699868</v>
      </c>
    </row>
    <row r="37" spans="1:9" x14ac:dyDescent="0.25">
      <c r="A37" t="str">
        <f>'Experiment Date 6-2-15'!A293</f>
        <v>1 µM</v>
      </c>
      <c r="B37">
        <f>'Experiment Date 6-2-15'!B293</f>
        <v>44.97737394681527</v>
      </c>
      <c r="C37">
        <f>'Experiment Date 6-2-15'!C293</f>
        <v>4.6695816410817743</v>
      </c>
      <c r="D37">
        <f>'Experiment Date 6-2-15'!D293</f>
        <v>99.619539039045321</v>
      </c>
      <c r="F37" t="str">
        <f>'Experiment Date 6-16-15'!A293</f>
        <v>1 µM</v>
      </c>
      <c r="G37">
        <f>'Experiment Date 6-16-15'!B293</f>
        <v>56.093767024340536</v>
      </c>
      <c r="H37">
        <f>'Experiment Date 6-16-15'!C293</f>
        <v>9.829584102909342</v>
      </c>
      <c r="I37">
        <f>'Experiment Date 6-16-15'!D293</f>
        <v>99.346801781624308</v>
      </c>
    </row>
    <row r="38" spans="1:9" x14ac:dyDescent="0.25">
      <c r="A38" t="str">
        <f>'Experiment Date 6-2-15'!A294</f>
        <v>3 µM</v>
      </c>
      <c r="B38">
        <f>'Experiment Date 6-2-15'!B294</f>
        <v>58.079944688545233</v>
      </c>
      <c r="C38">
        <f>'Experiment Date 6-2-15'!C294</f>
        <v>4.4814210336478295</v>
      </c>
      <c r="D38">
        <f>'Experiment Date 6-2-15'!D294</f>
        <v>95.987484637470445</v>
      </c>
      <c r="F38" t="str">
        <f>'Experiment Date 6-16-15'!A294</f>
        <v>3 µM</v>
      </c>
      <c r="G38">
        <f>'Experiment Date 6-16-15'!B294</f>
        <v>47.986597215088572</v>
      </c>
      <c r="H38">
        <f>'Experiment Date 6-16-15'!C294</f>
        <v>7.0540184938869244</v>
      </c>
      <c r="I38">
        <f>'Experiment Date 6-16-15'!D294</f>
        <v>92.930151276700272</v>
      </c>
    </row>
    <row r="39" spans="1:9" x14ac:dyDescent="0.25">
      <c r="A39" t="str">
        <f>'Experiment Date 6-2-15'!A295</f>
        <v>10 µM</v>
      </c>
      <c r="B39">
        <f>'Experiment Date 6-2-15'!B295</f>
        <v>12.785676131676611</v>
      </c>
      <c r="C39">
        <f>'Experiment Date 6-2-15'!C295</f>
        <v>4.3097314149479393</v>
      </c>
      <c r="D39">
        <f>'Experiment Date 6-2-15'!D295</f>
        <v>96.908050470026481</v>
      </c>
      <c r="F39" t="str">
        <f>'Experiment Date 6-16-15'!A295</f>
        <v>10 µM</v>
      </c>
      <c r="G39">
        <f>'Experiment Date 6-16-15'!B295</f>
        <v>12.939729338907204</v>
      </c>
      <c r="H39">
        <f>'Experiment Date 6-16-15'!C295</f>
        <v>6.3436400251009291</v>
      </c>
      <c r="I39">
        <f>'Experiment Date 6-16-15'!D295</f>
        <v>93.739601073625366</v>
      </c>
    </row>
    <row r="40" spans="1:9" x14ac:dyDescent="0.25">
      <c r="A40" t="str">
        <f>'Experiment Date 6-2-15'!A296</f>
        <v>40 µM</v>
      </c>
      <c r="B40">
        <f>'Experiment Date 6-2-15'!B296</f>
        <v>0</v>
      </c>
      <c r="C40">
        <f>'Experiment Date 6-2-15'!C296</f>
        <v>4.1910006506144191</v>
      </c>
      <c r="D40">
        <f>'Experiment Date 6-2-15'!D296</f>
        <v>101.29787287898633</v>
      </c>
      <c r="F40" t="str">
        <f>'Experiment Date 6-16-15'!A296</f>
        <v>40 µM</v>
      </c>
      <c r="G40">
        <f>'Experiment Date 6-16-15'!B296</f>
        <v>0</v>
      </c>
      <c r="H40">
        <f>'Experiment Date 6-16-15'!C296</f>
        <v>6.5203651406233911</v>
      </c>
      <c r="I40">
        <f>'Experiment Date 6-16-15'!D296</f>
        <v>89.392338750466379</v>
      </c>
    </row>
    <row r="41" spans="1:9" x14ac:dyDescent="0.25">
      <c r="A41" s="7" t="str">
        <f>'Experiment Date 6-2-15'!A306</f>
        <v>Bifenthrin</v>
      </c>
      <c r="F41" s="7" t="str">
        <f>'Experiment Date 6-16-15'!A306</f>
        <v>Bifenthrin</v>
      </c>
    </row>
    <row r="42" spans="1:9" x14ac:dyDescent="0.25">
      <c r="A42" s="37" t="str">
        <f>'Experiment Date 6-2-15'!A307</f>
        <v>Concetration (µM)</v>
      </c>
      <c r="B42" s="37" t="str">
        <f>'Experiment Date 6-2-15'!B307</f>
        <v>MFR</v>
      </c>
      <c r="C42" s="37" t="str">
        <f>'Experiment Date 6-2-15'!C307</f>
        <v>LDH</v>
      </c>
      <c r="D42" s="37" t="str">
        <f>'Experiment Date 6-2-15'!D307</f>
        <v>CellTiter Blue</v>
      </c>
      <c r="F42" s="37" t="str">
        <f>'Experiment Date 6-16-15'!A307</f>
        <v>Concetration (µM)</v>
      </c>
      <c r="G42" s="37" t="str">
        <f>'Experiment Date 6-16-15'!B307</f>
        <v>MFR</v>
      </c>
      <c r="H42" s="37" t="str">
        <f>'Experiment Date 6-16-15'!C307</f>
        <v>LDH</v>
      </c>
      <c r="I42" s="37" t="str">
        <f>'Experiment Date 6-16-15'!D307</f>
        <v>CellTiter Blue</v>
      </c>
    </row>
    <row r="43" spans="1:9" x14ac:dyDescent="0.25">
      <c r="A43" t="str">
        <f>'Experiment Date 6-2-15'!A308</f>
        <v>0.03 µM</v>
      </c>
      <c r="B43">
        <f>'Experiment Date 6-2-15'!B308</f>
        <v>45.697961624390253</v>
      </c>
      <c r="C43">
        <f>'Experiment Date 6-2-15'!C308</f>
        <v>5.3822131413007979</v>
      </c>
      <c r="D43">
        <f>'Experiment Date 6-2-15'!D308</f>
        <v>90.586394912228897</v>
      </c>
      <c r="F43" t="str">
        <f>'Experiment Date 6-16-15'!A308</f>
        <v>0.03 µM</v>
      </c>
      <c r="G43">
        <f>'Experiment Date 6-16-15'!B308</f>
        <v>92.156092897786507</v>
      </c>
      <c r="H43">
        <f>'Experiment Date 6-16-15'!C308</f>
        <v>6.3954844474242334</v>
      </c>
      <c r="I43">
        <f>'Experiment Date 6-16-15'!D308</f>
        <v>108.78567083089588</v>
      </c>
    </row>
    <row r="44" spans="1:9" x14ac:dyDescent="0.25">
      <c r="A44" t="str">
        <f>'Experiment Date 6-2-15'!A309</f>
        <v>0.1 µM</v>
      </c>
      <c r="B44">
        <f>'Experiment Date 6-2-15'!B309</f>
        <v>56.036138885718096</v>
      </c>
      <c r="C44">
        <f>'Experiment Date 6-2-15'!C309</f>
        <v>4.4591158818769587</v>
      </c>
      <c r="D44">
        <f>'Experiment Date 6-2-15'!D309</f>
        <v>106.60081817006687</v>
      </c>
      <c r="F44" t="str">
        <f>'Experiment Date 6-16-15'!A309</f>
        <v>0.1 µM</v>
      </c>
      <c r="G44">
        <f>'Experiment Date 6-16-15'!B309</f>
        <v>71.36465526130938</v>
      </c>
      <c r="H44">
        <f>'Experiment Date 6-16-15'!C309</f>
        <v>6.6557380936227686</v>
      </c>
      <c r="I44">
        <f>'Experiment Date 6-16-15'!D309</f>
        <v>109.06753248612792</v>
      </c>
    </row>
    <row r="45" spans="1:9" x14ac:dyDescent="0.25">
      <c r="A45" t="str">
        <f>'Experiment Date 6-2-15'!A310</f>
        <v>0.3 µM</v>
      </c>
      <c r="B45">
        <f>'Experiment Date 6-2-15'!B310</f>
        <v>75.008268098753476</v>
      </c>
      <c r="C45">
        <f>'Experiment Date 6-2-15'!C310</f>
        <v>4.1067182621011051</v>
      </c>
      <c r="D45">
        <f>'Experiment Date 6-2-15'!D310</f>
        <v>97.90812542392257</v>
      </c>
      <c r="F45" t="str">
        <f>'Experiment Date 6-16-15'!A310</f>
        <v>0.3 µM</v>
      </c>
      <c r="G45">
        <f>'Experiment Date 6-16-15'!B310</f>
        <v>97.409200324781651</v>
      </c>
      <c r="H45">
        <f>'Experiment Date 6-16-15'!C310</f>
        <v>6.3860304994963419</v>
      </c>
      <c r="I45">
        <f>'Experiment Date 6-16-15'!D310</f>
        <v>104.24101386805644</v>
      </c>
    </row>
    <row r="46" spans="1:9" x14ac:dyDescent="0.25">
      <c r="A46" t="str">
        <f>'Experiment Date 6-2-15'!A311</f>
        <v>1 µM</v>
      </c>
      <c r="B46">
        <f>'Experiment Date 6-2-15'!B311</f>
        <v>130.97058433075907</v>
      </c>
      <c r="C46">
        <f>'Experiment Date 6-2-15'!C311</f>
        <v>4.5179919030155817</v>
      </c>
      <c r="D46">
        <f>'Experiment Date 6-2-15'!D311</f>
        <v>99.355508513152543</v>
      </c>
      <c r="F46" t="str">
        <f>'Experiment Date 6-16-15'!A311</f>
        <v>1 µM</v>
      </c>
      <c r="G46">
        <f>'Experiment Date 6-16-15'!B311</f>
        <v>70.784379094019428</v>
      </c>
      <c r="H46">
        <f>'Experiment Date 6-16-15'!C311</f>
        <v>6.281407342076168</v>
      </c>
      <c r="I46">
        <f>'Experiment Date 6-16-15'!D311</f>
        <v>106.00590575364147</v>
      </c>
    </row>
    <row r="47" spans="1:9" x14ac:dyDescent="0.25">
      <c r="A47" t="str">
        <f>'Experiment Date 6-2-15'!A312</f>
        <v>3 µM</v>
      </c>
      <c r="B47">
        <f>'Experiment Date 6-2-15'!B312</f>
        <v>106.22154197619818</v>
      </c>
      <c r="C47">
        <f>'Experiment Date 6-2-15'!C312</f>
        <v>4.487710790031735</v>
      </c>
      <c r="D47">
        <f>'Experiment Date 6-2-15'!D312</f>
        <v>101.08431077190907</v>
      </c>
      <c r="F47" t="str">
        <f>'Experiment Date 6-16-15'!A312</f>
        <v>3 µM</v>
      </c>
      <c r="G47">
        <f>'Experiment Date 6-16-15'!B312</f>
        <v>112.87815323877449</v>
      </c>
      <c r="H47">
        <f>'Experiment Date 6-16-15'!C312</f>
        <v>6.6482669983289737</v>
      </c>
      <c r="I47">
        <f>'Experiment Date 6-16-15'!D312</f>
        <v>103.1450023586015</v>
      </c>
    </row>
    <row r="48" spans="1:9" x14ac:dyDescent="0.25">
      <c r="A48" t="str">
        <f>'Experiment Date 6-2-15'!A313</f>
        <v>10 µM</v>
      </c>
      <c r="B48">
        <f>'Experiment Date 6-2-15'!B313</f>
        <v>109.71263129172223</v>
      </c>
      <c r="C48">
        <f>'Experiment Date 6-2-15'!C313</f>
        <v>4.3141366777455792</v>
      </c>
      <c r="D48">
        <f>'Experiment Date 6-2-15'!D313</f>
        <v>114.02409085684332</v>
      </c>
      <c r="F48" t="str">
        <f>'Experiment Date 6-16-15'!A313</f>
        <v>10 µM</v>
      </c>
      <c r="G48">
        <f>'Experiment Date 6-16-15'!B313</f>
        <v>95.500245201539471</v>
      </c>
      <c r="H48">
        <f>'Experiment Date 6-16-15'!C313</f>
        <v>7.4459323245899709</v>
      </c>
      <c r="I48">
        <f>'Experiment Date 6-16-15'!D313</f>
        <v>105.47823859343123</v>
      </c>
    </row>
    <row r="49" spans="1:9" x14ac:dyDescent="0.25">
      <c r="A49" t="str">
        <f>'Experiment Date 6-2-15'!A314</f>
        <v>40 µM</v>
      </c>
      <c r="B49">
        <f>'Experiment Date 6-2-15'!B314</f>
        <v>74.131285781531659</v>
      </c>
      <c r="C49">
        <f>'Experiment Date 6-2-15'!C314</f>
        <v>4.4493050558034692</v>
      </c>
      <c r="D49">
        <f>'Experiment Date 6-2-15'!D314</f>
        <v>107.73033547951685</v>
      </c>
      <c r="F49" t="str">
        <f>'Experiment Date 6-16-15'!A314</f>
        <v>40 µM</v>
      </c>
      <c r="G49">
        <f>'Experiment Date 6-16-15'!B314</f>
        <v>60.544775593578784</v>
      </c>
      <c r="H49">
        <f>'Experiment Date 6-16-15'!C314</f>
        <v>6.4171985472728386</v>
      </c>
      <c r="I49">
        <f>'Experiment Date 6-16-15'!D314</f>
        <v>98.963079684572108</v>
      </c>
    </row>
    <row r="50" spans="1:9" x14ac:dyDescent="0.25">
      <c r="A50" s="7" t="str">
        <f>'Experiment Date 6-2-15'!A324</f>
        <v>Tetramethrin</v>
      </c>
      <c r="F50" s="7" t="str">
        <f>'Experiment Date 6-16-15'!A324</f>
        <v>Tetramethrin</v>
      </c>
    </row>
    <row r="51" spans="1:9" x14ac:dyDescent="0.25">
      <c r="A51" s="37" t="str">
        <f>'Experiment Date 6-2-15'!A325</f>
        <v>Concetration (µM)</v>
      </c>
      <c r="B51" s="37" t="str">
        <f>'Experiment Date 6-2-15'!B325</f>
        <v>MFR</v>
      </c>
      <c r="C51" s="37" t="str">
        <f>'Experiment Date 6-2-15'!C325</f>
        <v>LDH</v>
      </c>
      <c r="D51" s="37" t="str">
        <f>'Experiment Date 6-2-15'!D325</f>
        <v>CellTiter Blue</v>
      </c>
      <c r="F51" s="37" t="str">
        <f>'Experiment Date 6-16-15'!A325</f>
        <v>Concetration (µM)</v>
      </c>
      <c r="G51" s="37" t="str">
        <f>'Experiment Date 6-16-15'!B325</f>
        <v>MFR</v>
      </c>
      <c r="H51" s="37" t="str">
        <f>'Experiment Date 6-16-15'!C325</f>
        <v>LDH</v>
      </c>
      <c r="I51" s="37" t="str">
        <f>'Experiment Date 6-16-15'!D325</f>
        <v>CellTiter Blue</v>
      </c>
    </row>
    <row r="52" spans="1:9" x14ac:dyDescent="0.25">
      <c r="A52" t="str">
        <f>'Experiment Date 6-2-15'!A326</f>
        <v>0.03 µM</v>
      </c>
      <c r="B52">
        <f>'Experiment Date 6-2-15'!B326</f>
        <v>75.261815445196291</v>
      </c>
      <c r="C52">
        <f>'Experiment Date 6-2-15'!C326</f>
        <v>6.3329826874307713</v>
      </c>
      <c r="D52">
        <f>'Experiment Date 6-2-15'!D326</f>
        <v>85.885526167407306</v>
      </c>
      <c r="F52" t="str">
        <f>'Experiment Date 6-16-15'!A326</f>
        <v>0.03 µM</v>
      </c>
      <c r="G52">
        <f>'Experiment Date 6-16-15'!B326</f>
        <v>93.674817231122006</v>
      </c>
      <c r="H52">
        <f>'Experiment Date 6-16-15'!C326</f>
        <v>5.9235868550581445</v>
      </c>
      <c r="I52">
        <f>'Experiment Date 6-16-15'!D326</f>
        <v>107.65806247989401</v>
      </c>
    </row>
    <row r="53" spans="1:9" x14ac:dyDescent="0.25">
      <c r="A53" t="str">
        <f>'Experiment Date 6-2-15'!A327</f>
        <v>0.1 µM</v>
      </c>
      <c r="B53">
        <f>'Experiment Date 6-2-15'!B327</f>
        <v>72.185735839748972</v>
      </c>
      <c r="C53">
        <f>'Experiment Date 6-2-15'!C327</f>
        <v>5.1879810123005079</v>
      </c>
      <c r="D53">
        <f>'Experiment Date 6-2-15'!D327</f>
        <v>98.971519403257346</v>
      </c>
      <c r="F53" t="str">
        <f>'Experiment Date 6-16-15'!A327</f>
        <v>0.1 µM</v>
      </c>
      <c r="G53">
        <f>'Experiment Date 6-16-15'!B327</f>
        <v>94.639585933724632</v>
      </c>
      <c r="H53">
        <f>'Experiment Date 6-16-15'!C327</f>
        <v>6.4468777858234327</v>
      </c>
      <c r="I53">
        <f>'Experiment Date 6-16-15'!D327</f>
        <v>102.31027345612465</v>
      </c>
    </row>
    <row r="54" spans="1:9" x14ac:dyDescent="0.25">
      <c r="A54" t="str">
        <f>'Experiment Date 6-2-15'!A328</f>
        <v>0.3 µM</v>
      </c>
      <c r="B54">
        <f>'Experiment Date 6-2-15'!B328</f>
        <v>77.19787943522725</v>
      </c>
      <c r="C54">
        <f>'Experiment Date 6-2-15'!C328</f>
        <v>5.0496700298439832</v>
      </c>
      <c r="D54">
        <f>'Experiment Date 6-2-15'!D328</f>
        <v>89.588946568550966</v>
      </c>
      <c r="F54" t="str">
        <f>'Experiment Date 6-16-15'!A328</f>
        <v>0.3 µM</v>
      </c>
      <c r="G54">
        <f>'Experiment Date 6-16-15'!B328</f>
        <v>90.528326929326568</v>
      </c>
      <c r="H54">
        <f>'Experiment Date 6-16-15'!C328</f>
        <v>6.0060155314032775</v>
      </c>
      <c r="I54">
        <f>'Experiment Date 6-16-15'!D328</f>
        <v>100.90234679644021</v>
      </c>
    </row>
    <row r="55" spans="1:9" x14ac:dyDescent="0.25">
      <c r="A55" t="str">
        <f>'Experiment Date 6-2-15'!A329</f>
        <v>1 µM</v>
      </c>
      <c r="B55">
        <f>'Experiment Date 6-2-15'!B329</f>
        <v>70.230649240190289</v>
      </c>
      <c r="C55">
        <f>'Experiment Date 6-2-15'!C329</f>
        <v>5.2989871991024895</v>
      </c>
      <c r="D55">
        <f>'Experiment Date 6-2-15'!D329</f>
        <v>91.641046569425157</v>
      </c>
      <c r="F55" t="str">
        <f>'Experiment Date 6-16-15'!A329</f>
        <v>1 µM</v>
      </c>
      <c r="G55">
        <f>'Experiment Date 6-16-15'!B329</f>
        <v>78.971423294234185</v>
      </c>
      <c r="H55">
        <f>'Experiment Date 6-16-15'!C329</f>
        <v>5.8179133245375141</v>
      </c>
      <c r="I55">
        <f>'Experiment Date 6-16-15'!D329</f>
        <v>94.858273063296579</v>
      </c>
    </row>
    <row r="56" spans="1:9" x14ac:dyDescent="0.25">
      <c r="A56" t="str">
        <f>'Experiment Date 6-2-15'!A330</f>
        <v>3 µM</v>
      </c>
      <c r="B56">
        <f>'Experiment Date 6-2-15'!B330</f>
        <v>81.721455093431757</v>
      </c>
      <c r="C56">
        <f>'Experiment Date 6-2-15'!C330</f>
        <v>4.9819368600677185</v>
      </c>
      <c r="D56">
        <f>'Experiment Date 6-2-15'!D330</f>
        <v>96.039946146014515</v>
      </c>
      <c r="F56" t="str">
        <f>'Experiment Date 6-16-15'!A330</f>
        <v>3 µM</v>
      </c>
      <c r="G56">
        <f>'Experiment Date 6-16-15'!B330</f>
        <v>81.907504512730995</v>
      </c>
      <c r="H56">
        <f>'Experiment Date 6-16-15'!C330</f>
        <v>6.210343347263553</v>
      </c>
      <c r="I56">
        <f>'Experiment Date 6-16-15'!D330</f>
        <v>97.136611658411837</v>
      </c>
    </row>
    <row r="57" spans="1:9" x14ac:dyDescent="0.25">
      <c r="A57" t="str">
        <f>'Experiment Date 6-2-15'!A331</f>
        <v>10 µM</v>
      </c>
      <c r="B57">
        <f>'Experiment Date 6-2-15'!B331</f>
        <v>49.195908513505145</v>
      </c>
      <c r="C57">
        <f>'Experiment Date 6-2-15'!C331</f>
        <v>4.547289059695605</v>
      </c>
      <c r="D57">
        <f>'Experiment Date 6-2-15'!D331</f>
        <v>103.84260351114438</v>
      </c>
      <c r="F57" t="str">
        <f>'Experiment Date 6-16-15'!A331</f>
        <v>10 µM</v>
      </c>
      <c r="G57">
        <f>'Experiment Date 6-16-15'!B331</f>
        <v>60.755083434317974</v>
      </c>
      <c r="H57">
        <f>'Experiment Date 6-16-15'!C331</f>
        <v>6.1984486677737749</v>
      </c>
      <c r="I57">
        <f>'Experiment Date 6-16-15'!D331</f>
        <v>98.803671439423439</v>
      </c>
    </row>
    <row r="58" spans="1:9" x14ac:dyDescent="0.25">
      <c r="A58" t="str">
        <f>'Experiment Date 6-2-15'!A332</f>
        <v>40 µM</v>
      </c>
      <c r="B58">
        <f>'Experiment Date 6-2-15'!B332</f>
        <v>0</v>
      </c>
      <c r="C58">
        <f>'Experiment Date 6-2-15'!C332</f>
        <v>4.8888061590502883</v>
      </c>
      <c r="D58">
        <f>'Experiment Date 6-2-15'!D332</f>
        <v>94.70914093841408</v>
      </c>
      <c r="F58" t="str">
        <f>'Experiment Date 6-16-15'!A332</f>
        <v>40 µM</v>
      </c>
      <c r="G58">
        <f>'Experiment Date 6-16-15'!B332</f>
        <v>39.597358336045232</v>
      </c>
      <c r="H58">
        <f>'Experiment Date 6-16-15'!C332</f>
        <v>5.8617474526044306</v>
      </c>
      <c r="I58">
        <f>'Experiment Date 6-16-15'!D332</f>
        <v>98.840921732717106</v>
      </c>
    </row>
    <row r="60" spans="1:9" x14ac:dyDescent="0.25">
      <c r="A60" s="53" t="s">
        <v>1879</v>
      </c>
    </row>
    <row r="62" spans="1:9" x14ac:dyDescent="0.25">
      <c r="A62" s="7" t="str">
        <f>'Experiment Date 6-18-15'!A239</f>
        <v>Fenbuconazole</v>
      </c>
    </row>
    <row r="63" spans="1:9" x14ac:dyDescent="0.25">
      <c r="A63" s="37" t="str">
        <f>'Experiment Date 6-18-15'!A240</f>
        <v>Concetration (µM)</v>
      </c>
      <c r="B63" s="37" t="str">
        <f>'Experiment Date 6-18-15'!B240</f>
        <v>MFR</v>
      </c>
      <c r="C63" s="37" t="str">
        <f>'Experiment Date 6-18-15'!C240</f>
        <v>LDH</v>
      </c>
      <c r="D63" s="37" t="str">
        <f>'Experiment Date 6-18-15'!D240</f>
        <v>CellTiter Blue</v>
      </c>
    </row>
    <row r="64" spans="1:9" x14ac:dyDescent="0.25">
      <c r="A64" t="str">
        <f>'Experiment Date 6-18-15'!A241</f>
        <v>0.03 µM</v>
      </c>
      <c r="B64">
        <f>'Experiment Date 6-18-15'!B241</f>
        <v>98.533558727205943</v>
      </c>
      <c r="C64">
        <f>'Experiment Date 6-18-15'!C241</f>
        <v>9.1236467993946846</v>
      </c>
      <c r="D64">
        <f>'Experiment Date 6-18-15'!D241</f>
        <v>94.252382133501612</v>
      </c>
    </row>
    <row r="65" spans="1:4" x14ac:dyDescent="0.25">
      <c r="A65" t="str">
        <f>'Experiment Date 6-18-15'!A242</f>
        <v>0.1 µM</v>
      </c>
      <c r="B65">
        <f>'Experiment Date 6-18-15'!B242</f>
        <v>94.659566229260506</v>
      </c>
      <c r="C65">
        <f>'Experiment Date 6-18-15'!C242</f>
        <v>8.5076635828489522</v>
      </c>
      <c r="D65">
        <f>'Experiment Date 6-18-15'!D242</f>
        <v>95.667733412734762</v>
      </c>
    </row>
    <row r="66" spans="1:4" x14ac:dyDescent="0.25">
      <c r="A66" t="str">
        <f>'Experiment Date 6-18-15'!A243</f>
        <v>0.3 µM</v>
      </c>
      <c r="B66">
        <f>'Experiment Date 6-18-15'!B243</f>
        <v>107.81153887085304</v>
      </c>
      <c r="C66">
        <f>'Experiment Date 6-18-15'!C243</f>
        <v>7.9823797278972366</v>
      </c>
      <c r="D66">
        <f>'Experiment Date 6-18-15'!D243</f>
        <v>102.23009546899529</v>
      </c>
    </row>
    <row r="67" spans="1:4" x14ac:dyDescent="0.25">
      <c r="A67" t="str">
        <f>'Experiment Date 6-18-15'!A244</f>
        <v>1 µM</v>
      </c>
      <c r="B67">
        <f>'Experiment Date 6-18-15'!B244</f>
        <v>103.79885051434222</v>
      </c>
      <c r="C67">
        <f>'Experiment Date 6-18-15'!C244</f>
        <v>9.5363462682214202</v>
      </c>
      <c r="D67">
        <f>'Experiment Date 6-18-15'!D244</f>
        <v>97.836986636028726</v>
      </c>
    </row>
    <row r="68" spans="1:4" x14ac:dyDescent="0.25">
      <c r="A68" t="str">
        <f>'Experiment Date 6-18-15'!A245</f>
        <v>3 µM</v>
      </c>
      <c r="B68">
        <f>'Experiment Date 6-18-15'!B245</f>
        <v>76.397796983241562</v>
      </c>
      <c r="C68">
        <f>'Experiment Date 6-18-15'!C245</f>
        <v>8.8898682016401249</v>
      </c>
      <c r="D68">
        <f>'Experiment Date 6-18-15'!D245</f>
        <v>88.037612463063383</v>
      </c>
    </row>
    <row r="69" spans="1:4" x14ac:dyDescent="0.25">
      <c r="A69" t="str">
        <f>'Experiment Date 6-18-15'!A246</f>
        <v>10 µM</v>
      </c>
      <c r="B69">
        <f>'Experiment Date 6-18-15'!B246</f>
        <v>34.078414640014209</v>
      </c>
      <c r="C69">
        <f>'Experiment Date 6-18-15'!C246</f>
        <v>9.6268298783493247</v>
      </c>
      <c r="D69">
        <f>'Experiment Date 6-18-15'!D246</f>
        <v>90.443734567267128</v>
      </c>
    </row>
    <row r="70" spans="1:4" x14ac:dyDescent="0.25">
      <c r="A70" t="str">
        <f>'Experiment Date 6-18-15'!A247</f>
        <v>40 µM</v>
      </c>
      <c r="B70">
        <f>'Experiment Date 6-18-15'!B247</f>
        <v>28.052938938341338</v>
      </c>
      <c r="C70">
        <f>'Experiment Date 6-18-15'!C247</f>
        <v>8.6960964689521862</v>
      </c>
      <c r="D70">
        <f>'Experiment Date 6-18-15'!D247</f>
        <v>92.167165887939518</v>
      </c>
    </row>
    <row r="71" spans="1:4" x14ac:dyDescent="0.25">
      <c r="A71" s="7" t="str">
        <f>'Experiment Date 6-18-15'!A255</f>
        <v>Clofibrate</v>
      </c>
    </row>
    <row r="72" spans="1:4" x14ac:dyDescent="0.25">
      <c r="A72" s="37" t="str">
        <f>'Experiment Date 6-18-15'!A256</f>
        <v>Concetration (µM)</v>
      </c>
      <c r="B72" s="37" t="str">
        <f>'Experiment Date 6-18-15'!B256</f>
        <v>MFR</v>
      </c>
      <c r="C72" s="37" t="str">
        <f>'Experiment Date 6-18-15'!C256</f>
        <v>LDH</v>
      </c>
      <c r="D72" s="37" t="str">
        <f>'Experiment Date 6-18-15'!D256</f>
        <v>CellTiter Blue</v>
      </c>
    </row>
    <row r="73" spans="1:4" x14ac:dyDescent="0.25">
      <c r="A73" t="str">
        <f>'Experiment Date 6-18-15'!A257</f>
        <v>0.03 µM</v>
      </c>
      <c r="B73">
        <f>'Experiment Date 6-18-15'!B257</f>
        <v>82.437495587985026</v>
      </c>
      <c r="C73">
        <f>'Experiment Date 6-18-15'!C257</f>
        <v>9.6284892355265423</v>
      </c>
      <c r="D73">
        <f>'Experiment Date 6-18-15'!D257</f>
        <v>106.38811458609018</v>
      </c>
    </row>
    <row r="74" spans="1:4" x14ac:dyDescent="0.25">
      <c r="A74" t="str">
        <f>'Experiment Date 6-18-15'!A258</f>
        <v>0.1 µM</v>
      </c>
      <c r="B74">
        <f>'Experiment Date 6-18-15'!B258</f>
        <v>86.197159290417062</v>
      </c>
      <c r="C74">
        <f>'Experiment Date 6-18-15'!C258</f>
        <v>10.334263414352723</v>
      </c>
      <c r="D74">
        <f>'Experiment Date 6-18-15'!D258</f>
        <v>101.79536239390256</v>
      </c>
    </row>
    <row r="75" spans="1:4" x14ac:dyDescent="0.25">
      <c r="A75" t="str">
        <f>'Experiment Date 6-18-15'!A259</f>
        <v>0.3 µM</v>
      </c>
      <c r="B75">
        <f>'Experiment Date 6-18-15'!B259</f>
        <v>85.326760521312167</v>
      </c>
      <c r="C75">
        <f>'Experiment Date 6-18-15'!C259</f>
        <v>10.393636662447848</v>
      </c>
      <c r="D75">
        <f>'Experiment Date 6-18-15'!D259</f>
        <v>101.67781781480555</v>
      </c>
    </row>
    <row r="76" spans="1:4" x14ac:dyDescent="0.25">
      <c r="A76" t="str">
        <f>'Experiment Date 6-18-15'!A260</f>
        <v>1 µM</v>
      </c>
      <c r="B76">
        <f>'Experiment Date 6-18-15'!B260</f>
        <v>91.444971694908858</v>
      </c>
      <c r="C76">
        <f>'Experiment Date 6-18-15'!C260</f>
        <v>11.515975730514532</v>
      </c>
      <c r="D76">
        <f>'Experiment Date 6-18-15'!D260</f>
        <v>100.24632351326869</v>
      </c>
    </row>
    <row r="77" spans="1:4" x14ac:dyDescent="0.25">
      <c r="A77" t="str">
        <f>'Experiment Date 6-18-15'!A261</f>
        <v>3 µM</v>
      </c>
      <c r="B77">
        <f>'Experiment Date 6-18-15'!B261</f>
        <v>85.255045223419316</v>
      </c>
      <c r="C77">
        <f>'Experiment Date 6-18-15'!C261</f>
        <v>10.90240719623228</v>
      </c>
      <c r="D77">
        <f>'Experiment Date 6-18-15'!D261</f>
        <v>97.923267304741714</v>
      </c>
    </row>
    <row r="78" spans="1:4" x14ac:dyDescent="0.25">
      <c r="A78" t="str">
        <f>'Experiment Date 6-18-15'!A262</f>
        <v>10 µM</v>
      </c>
      <c r="B78">
        <f>'Experiment Date 6-18-15'!B262</f>
        <v>79.305197457050525</v>
      </c>
      <c r="C78">
        <f>'Experiment Date 6-18-15'!C262</f>
        <v>11.517759078251586</v>
      </c>
      <c r="D78">
        <f>'Experiment Date 6-18-15'!D262</f>
        <v>90.314439080337706</v>
      </c>
    </row>
    <row r="79" spans="1:4" x14ac:dyDescent="0.25">
      <c r="A79" t="str">
        <f>'Experiment Date 6-18-15'!A263</f>
        <v>40 µM</v>
      </c>
      <c r="B79">
        <f>'Experiment Date 6-18-15'!B263</f>
        <v>52.187458221628198</v>
      </c>
      <c r="C79">
        <f>'Experiment Date 6-18-15'!C263</f>
        <v>10.407770797171599</v>
      </c>
      <c r="D79">
        <f>'Experiment Date 6-18-15'!D263</f>
        <v>100.00231882837403</v>
      </c>
    </row>
    <row r="80" spans="1:4" x14ac:dyDescent="0.25">
      <c r="A80" s="7" t="str">
        <f>'Experiment Date 6-18-15'!A272</f>
        <v>Dalapon</v>
      </c>
    </row>
    <row r="81" spans="1:4" x14ac:dyDescent="0.25">
      <c r="A81" s="37" t="str">
        <f>'Experiment Date 6-18-15'!A273</f>
        <v>Concetration (µM)</v>
      </c>
      <c r="B81" s="37" t="str">
        <f>'Experiment Date 6-18-15'!B273</f>
        <v>MFR</v>
      </c>
      <c r="C81" s="37" t="str">
        <f>'Experiment Date 6-18-15'!C273</f>
        <v>LDH</v>
      </c>
      <c r="D81" s="37" t="str">
        <f>'Experiment Date 6-18-15'!D273</f>
        <v>CellTiter Blue</v>
      </c>
    </row>
    <row r="82" spans="1:4" x14ac:dyDescent="0.25">
      <c r="A82" t="str">
        <f>'Experiment Date 6-18-15'!A274</f>
        <v>0.03 µM</v>
      </c>
      <c r="B82">
        <f>'Experiment Date 6-18-15'!B274</f>
        <v>81.285261714115933</v>
      </c>
      <c r="C82">
        <f>'Experiment Date 6-18-15'!C274</f>
        <v>6.2652425012781805</v>
      </c>
      <c r="D82">
        <f>'Experiment Date 6-18-15'!D274</f>
        <v>85.673944176177088</v>
      </c>
    </row>
    <row r="83" spans="1:4" x14ac:dyDescent="0.25">
      <c r="A83" t="str">
        <f>'Experiment Date 6-18-15'!A275</f>
        <v>0.1 µM</v>
      </c>
      <c r="B83">
        <f>'Experiment Date 6-18-15'!B275</f>
        <v>100.55841246015585</v>
      </c>
      <c r="C83">
        <f>'Experiment Date 6-18-15'!C275</f>
        <v>8.5413875648065396</v>
      </c>
      <c r="D83">
        <f>'Experiment Date 6-18-15'!D275</f>
        <v>100.43801925397823</v>
      </c>
    </row>
    <row r="84" spans="1:4" x14ac:dyDescent="0.25">
      <c r="A84" t="str">
        <f>'Experiment Date 6-18-15'!A276</f>
        <v>0.3 µM</v>
      </c>
      <c r="B84">
        <f>'Experiment Date 6-18-15'!B276</f>
        <v>93.316089589646865</v>
      </c>
      <c r="C84">
        <f>'Experiment Date 6-18-15'!C276</f>
        <v>9.0465253254087497</v>
      </c>
      <c r="D84">
        <f>'Experiment Date 6-18-15'!D276</f>
        <v>99.272140482078427</v>
      </c>
    </row>
    <row r="85" spans="1:4" x14ac:dyDescent="0.25">
      <c r="A85" t="str">
        <f>'Experiment Date 6-18-15'!A277</f>
        <v>1 µM</v>
      </c>
      <c r="B85">
        <f>'Experiment Date 6-18-15'!B277</f>
        <v>91.528235903617698</v>
      </c>
      <c r="C85">
        <f>'Experiment Date 6-18-15'!C277</f>
        <v>10.898715434029064</v>
      </c>
      <c r="D85">
        <f>'Experiment Date 6-18-15'!D277</f>
        <v>97.893082741111741</v>
      </c>
    </row>
    <row r="86" spans="1:4" x14ac:dyDescent="0.25">
      <c r="A86" t="str">
        <f>'Experiment Date 6-18-15'!A278</f>
        <v>3 µM</v>
      </c>
      <c r="B86">
        <f>'Experiment Date 6-18-15'!B278</f>
        <v>89.945093466905732</v>
      </c>
      <c r="C86">
        <f>'Experiment Date 6-18-15'!C278</f>
        <v>9.7875888649955183</v>
      </c>
      <c r="D86">
        <f>'Experiment Date 6-18-15'!D278</f>
        <v>90.460955013426428</v>
      </c>
    </row>
    <row r="87" spans="1:4" x14ac:dyDescent="0.25">
      <c r="A87" t="str">
        <f>'Experiment Date 6-18-15'!A279</f>
        <v>10 µM</v>
      </c>
      <c r="B87">
        <f>'Experiment Date 6-18-15'!B279</f>
        <v>74.171184725612122</v>
      </c>
      <c r="C87">
        <f>'Experiment Date 6-18-15'!C279</f>
        <v>11.312954335022523</v>
      </c>
      <c r="D87">
        <f>'Experiment Date 6-18-15'!D279</f>
        <v>94.546269330515671</v>
      </c>
    </row>
    <row r="88" spans="1:4" x14ac:dyDescent="0.25">
      <c r="A88" t="str">
        <f>'Experiment Date 6-18-15'!A280</f>
        <v>40 µM</v>
      </c>
      <c r="B88">
        <f>'Experiment Date 6-18-15'!B280</f>
        <v>86.420829812012428</v>
      </c>
      <c r="C88">
        <f>'Experiment Date 6-18-15'!C280</f>
        <v>9.5815350573119922</v>
      </c>
      <c r="D88">
        <f>'Experiment Date 6-18-15'!D280</f>
        <v>95.650219956473947</v>
      </c>
    </row>
    <row r="89" spans="1:4" x14ac:dyDescent="0.25">
      <c r="A89" s="7" t="str">
        <f>'Experiment Date 6-18-15'!A288</f>
        <v>Nelivaptan</v>
      </c>
    </row>
    <row r="90" spans="1:4" x14ac:dyDescent="0.25">
      <c r="A90" s="37" t="str">
        <f>'Experiment Date 6-18-15'!A289</f>
        <v>Concetration (µM)</v>
      </c>
      <c r="B90" s="37" t="str">
        <f>'Experiment Date 6-18-15'!B289</f>
        <v>MFR</v>
      </c>
      <c r="C90" s="37" t="str">
        <f>'Experiment Date 6-18-15'!C289</f>
        <v>LDH</v>
      </c>
      <c r="D90" s="37" t="str">
        <f>'Experiment Date 6-18-15'!D289</f>
        <v>CellTiter Blue</v>
      </c>
    </row>
    <row r="91" spans="1:4" x14ac:dyDescent="0.25">
      <c r="A91" t="str">
        <f>'Experiment Date 6-18-15'!A290</f>
        <v>0.03 µM</v>
      </c>
      <c r="B91">
        <f>'Experiment Date 6-18-15'!B290</f>
        <v>71.95578253629877</v>
      </c>
      <c r="C91">
        <f>'Experiment Date 6-18-15'!C290</f>
        <v>8.0322966762917201</v>
      </c>
      <c r="D91">
        <f>'Experiment Date 6-18-15'!D290</f>
        <v>102.28394336869646</v>
      </c>
    </row>
    <row r="92" spans="1:4" x14ac:dyDescent="0.25">
      <c r="A92" t="str">
        <f>'Experiment Date 6-18-15'!A291</f>
        <v>0.1 µM</v>
      </c>
      <c r="B92">
        <f>'Experiment Date 6-18-15'!B291</f>
        <v>93.316203621462549</v>
      </c>
      <c r="C92">
        <f>'Experiment Date 6-18-15'!C291</f>
        <v>13.089544670701327</v>
      </c>
      <c r="D92">
        <f>'Experiment Date 6-18-15'!D291</f>
        <v>109.64144110831982</v>
      </c>
    </row>
    <row r="93" spans="1:4" x14ac:dyDescent="0.25">
      <c r="A93" t="str">
        <f>'Experiment Date 6-18-15'!A292</f>
        <v>0.3 µM</v>
      </c>
      <c r="B93">
        <f>'Experiment Date 6-18-15'!B292</f>
        <v>93.41983708682865</v>
      </c>
      <c r="C93">
        <f>'Experiment Date 6-18-15'!C292</f>
        <v>10.873976592302027</v>
      </c>
      <c r="D93">
        <f>'Experiment Date 6-18-15'!D292</f>
        <v>102.89562570053828</v>
      </c>
    </row>
    <row r="94" spans="1:4" x14ac:dyDescent="0.25">
      <c r="A94" t="str">
        <f>'Experiment Date 6-18-15'!A293</f>
        <v>1 µM</v>
      </c>
      <c r="B94">
        <f>'Experiment Date 6-18-15'!B293</f>
        <v>100.60763306941647</v>
      </c>
      <c r="C94">
        <f>'Experiment Date 6-18-15'!C293</f>
        <v>10.406888833135389</v>
      </c>
      <c r="D94">
        <f>'Experiment Date 6-18-15'!D293</f>
        <v>96.638282472489848</v>
      </c>
    </row>
    <row r="95" spans="1:4" x14ac:dyDescent="0.25">
      <c r="A95" t="str">
        <f>'Experiment Date 6-18-15'!A294</f>
        <v>3 µM</v>
      </c>
      <c r="B95">
        <f>'Experiment Date 6-18-15'!B294</f>
        <v>97.833389269808364</v>
      </c>
      <c r="C95">
        <f>'Experiment Date 6-18-15'!C294</f>
        <v>10.504201656784803</v>
      </c>
      <c r="D95">
        <f>'Experiment Date 6-18-15'!D294</f>
        <v>88.636194062300305</v>
      </c>
    </row>
    <row r="96" spans="1:4" x14ac:dyDescent="0.25">
      <c r="A96" t="str">
        <f>'Experiment Date 6-18-15'!A295</f>
        <v>10 µM</v>
      </c>
      <c r="B96">
        <f>'Experiment Date 6-18-15'!B295</f>
        <v>76.346888856989565</v>
      </c>
      <c r="C96">
        <f>'Experiment Date 6-18-15'!C295</f>
        <v>10.668369958387672</v>
      </c>
      <c r="D96">
        <f>'Experiment Date 6-18-15'!D295</f>
        <v>92.045817220212783</v>
      </c>
    </row>
    <row r="97" spans="1:4" x14ac:dyDescent="0.25">
      <c r="A97" t="str">
        <f>'Experiment Date 6-18-15'!A296</f>
        <v>40 µM</v>
      </c>
      <c r="B97">
        <f>'Experiment Date 6-18-15'!B296</f>
        <v>10.164640405156602</v>
      </c>
      <c r="C97">
        <f>'Experiment Date 6-18-15'!C296</f>
        <v>9.5258437799932913</v>
      </c>
      <c r="D97">
        <f>'Experiment Date 6-18-15'!D296</f>
        <v>96.775757678212301</v>
      </c>
    </row>
    <row r="98" spans="1:4" s="40" customFormat="1" x14ac:dyDescent="0.25">
      <c r="A98" s="59" t="str">
        <f>'Experiment Date 6-18-15'!A306</f>
        <v>Imazalil</v>
      </c>
      <c r="B98" s="40" t="str">
        <f>'Experiment Date 6-18-15'!B306</f>
        <v>low MFR at baseline on 2/3 plates--repeat</v>
      </c>
    </row>
    <row r="99" spans="1:4" x14ac:dyDescent="0.25">
      <c r="A99" s="37" t="str">
        <f>'Experiment Date 6-18-15'!A307</f>
        <v>Concetration (µM)</v>
      </c>
      <c r="B99" s="37" t="str">
        <f>'Experiment Date 6-18-15'!B307</f>
        <v>MFR</v>
      </c>
      <c r="C99" s="37" t="str">
        <f>'Experiment Date 6-18-15'!C307</f>
        <v>LDH</v>
      </c>
      <c r="D99" s="37" t="str">
        <f>'Experiment Date 6-18-15'!D307</f>
        <v>CellTiter Blue</v>
      </c>
    </row>
    <row r="100" spans="1:4" x14ac:dyDescent="0.25">
      <c r="A100" t="str">
        <f>'Experiment Date 6-18-15'!A308</f>
        <v>0.03 µM</v>
      </c>
      <c r="B100">
        <f>'Experiment Date 6-18-15'!B308</f>
        <v>79.500574604797691</v>
      </c>
      <c r="C100">
        <f>'Experiment Date 6-18-15'!C308</f>
        <v>8.3190786260761662</v>
      </c>
      <c r="D100">
        <f>'Experiment Date 6-18-15'!D308</f>
        <v>112.20624268194166</v>
      </c>
    </row>
    <row r="101" spans="1:4" x14ac:dyDescent="0.25">
      <c r="A101" t="str">
        <f>'Experiment Date 6-18-15'!A309</f>
        <v>0.1 µM</v>
      </c>
      <c r="B101">
        <f>'Experiment Date 6-18-15'!B309</f>
        <v>74.998590294011123</v>
      </c>
      <c r="C101">
        <f>'Experiment Date 6-18-15'!C309</f>
        <v>7.4586996982505154</v>
      </c>
      <c r="D101">
        <f>'Experiment Date 6-18-15'!D309</f>
        <v>105.58224343385261</v>
      </c>
    </row>
    <row r="102" spans="1:4" x14ac:dyDescent="0.25">
      <c r="A102" t="str">
        <f>'Experiment Date 6-18-15'!A310</f>
        <v>0.3 µM</v>
      </c>
      <c r="B102">
        <f>'Experiment Date 6-18-15'!B310</f>
        <v>80.356875956282536</v>
      </c>
      <c r="C102">
        <f>'Experiment Date 6-18-15'!C310</f>
        <v>10.668034838895119</v>
      </c>
      <c r="D102">
        <f>'Experiment Date 6-18-15'!D310</f>
        <v>99.596313612333105</v>
      </c>
    </row>
    <row r="103" spans="1:4" x14ac:dyDescent="0.25">
      <c r="A103" t="str">
        <f>'Experiment Date 6-18-15'!A311</f>
        <v>1 µM</v>
      </c>
      <c r="B103">
        <f>'Experiment Date 6-18-15'!B311</f>
        <v>56.392512290049517</v>
      </c>
      <c r="C103">
        <f>'Experiment Date 6-18-15'!C311</f>
        <v>10.289889691771217</v>
      </c>
      <c r="D103">
        <f>'Experiment Date 6-18-15'!D311</f>
        <v>102.93175969771549</v>
      </c>
    </row>
    <row r="104" spans="1:4" x14ac:dyDescent="0.25">
      <c r="A104" t="str">
        <f>'Experiment Date 6-18-15'!A312</f>
        <v>3 µM</v>
      </c>
      <c r="B104">
        <f>'Experiment Date 6-18-15'!B312</f>
        <v>59.964844027767533</v>
      </c>
      <c r="C104">
        <f>'Experiment Date 6-18-15'!C312</f>
        <v>9.8988863152697952</v>
      </c>
      <c r="D104">
        <f>'Experiment Date 6-18-15'!D312</f>
        <v>95.034406244490512</v>
      </c>
    </row>
    <row r="105" spans="1:4" x14ac:dyDescent="0.25">
      <c r="A105" t="str">
        <f>'Experiment Date 6-18-15'!A313</f>
        <v>10 µM</v>
      </c>
      <c r="B105">
        <f>'Experiment Date 6-18-15'!B313</f>
        <v>15.297690380107339</v>
      </c>
      <c r="C105">
        <f>'Experiment Date 6-18-15'!C313</f>
        <v>9.388956901421226</v>
      </c>
      <c r="D105">
        <f>'Experiment Date 6-18-15'!D313</f>
        <v>96.45124494711574</v>
      </c>
    </row>
    <row r="106" spans="1:4" x14ac:dyDescent="0.25">
      <c r="A106" t="str">
        <f>'Experiment Date 6-18-15'!A314</f>
        <v>40 µM</v>
      </c>
      <c r="B106">
        <f>'Experiment Date 6-18-15'!B314</f>
        <v>0</v>
      </c>
      <c r="C106">
        <f>'Experiment Date 6-18-15'!C314</f>
        <v>9.3421059309695966</v>
      </c>
      <c r="D106">
        <f>'Experiment Date 6-18-15'!D314</f>
        <v>98.473926545199063</v>
      </c>
    </row>
    <row r="107" spans="1:4" x14ac:dyDescent="0.25">
      <c r="A107" s="7" t="str">
        <f>'Experiment Date 6-18-15'!A324</f>
        <v>Butylparaben</v>
      </c>
    </row>
    <row r="108" spans="1:4" x14ac:dyDescent="0.25">
      <c r="A108" s="37" t="str">
        <f>'Experiment Date 6-18-15'!A325</f>
        <v>Concetration (µM)</v>
      </c>
      <c r="B108" s="37" t="str">
        <f>'Experiment Date 6-18-15'!B325</f>
        <v>MFR</v>
      </c>
      <c r="C108" s="37" t="str">
        <f>'Experiment Date 6-18-15'!C325</f>
        <v>LDH</v>
      </c>
      <c r="D108" s="37" t="str">
        <f>'Experiment Date 6-18-15'!D325</f>
        <v>CellTiter Blue</v>
      </c>
    </row>
    <row r="109" spans="1:4" x14ac:dyDescent="0.25">
      <c r="A109" t="str">
        <f>'Experiment Date 6-18-15'!A326</f>
        <v>0.03 µM</v>
      </c>
      <c r="B109">
        <f>'Experiment Date 6-18-15'!B326</f>
        <v>93.70333361047399</v>
      </c>
      <c r="C109">
        <f>'Experiment Date 6-18-15'!C326</f>
        <v>9.393459653846401</v>
      </c>
      <c r="D109">
        <f>'Experiment Date 6-18-15'!D326</f>
        <v>102.5612109296233</v>
      </c>
    </row>
    <row r="110" spans="1:4" x14ac:dyDescent="0.25">
      <c r="A110" t="str">
        <f>'Experiment Date 6-18-15'!A327</f>
        <v>0.1 µM</v>
      </c>
      <c r="B110">
        <f>'Experiment Date 6-18-15'!B327</f>
        <v>97.260811922738938</v>
      </c>
      <c r="C110">
        <f>'Experiment Date 6-18-15'!C327</f>
        <v>8.0815483756137585</v>
      </c>
      <c r="D110">
        <f>'Experiment Date 6-18-15'!D327</f>
        <v>95.28589281382115</v>
      </c>
    </row>
    <row r="111" spans="1:4" x14ac:dyDescent="0.25">
      <c r="A111" t="str">
        <f>'Experiment Date 6-18-15'!A328</f>
        <v>0.3 µM</v>
      </c>
      <c r="B111">
        <f>'Experiment Date 6-18-15'!B328</f>
        <v>98.505484944652792</v>
      </c>
      <c r="C111">
        <f>'Experiment Date 6-18-15'!C328</f>
        <v>7.8329776958532564</v>
      </c>
      <c r="D111">
        <f>'Experiment Date 6-18-15'!D328</f>
        <v>102.64729947642394</v>
      </c>
    </row>
    <row r="112" spans="1:4" x14ac:dyDescent="0.25">
      <c r="A112" t="str">
        <f>'Experiment Date 6-18-15'!A329</f>
        <v>1 µM</v>
      </c>
      <c r="B112">
        <f>'Experiment Date 6-18-15'!B329</f>
        <v>93.083913646270346</v>
      </c>
      <c r="C112">
        <f>'Experiment Date 6-18-15'!C329</f>
        <v>7.5183681327945386</v>
      </c>
      <c r="D112">
        <f>'Experiment Date 6-18-15'!D329</f>
        <v>101.15081199391589</v>
      </c>
    </row>
    <row r="113" spans="1:4" x14ac:dyDescent="0.25">
      <c r="A113" t="str">
        <f>'Experiment Date 6-18-15'!A330</f>
        <v>3 µM</v>
      </c>
      <c r="B113">
        <f>'Experiment Date 6-18-15'!B330</f>
        <v>94.327080118552445</v>
      </c>
      <c r="C113">
        <f>'Experiment Date 6-18-15'!C330</f>
        <v>7.9078385778252889</v>
      </c>
      <c r="D113">
        <f>'Experiment Date 6-18-15'!D330</f>
        <v>102.72848024081974</v>
      </c>
    </row>
    <row r="114" spans="1:4" x14ac:dyDescent="0.25">
      <c r="A114" t="str">
        <f>'Experiment Date 6-18-15'!A331</f>
        <v>10 µM</v>
      </c>
      <c r="B114">
        <f>'Experiment Date 6-18-15'!B331</f>
        <v>60.104892290504289</v>
      </c>
      <c r="C114">
        <f>'Experiment Date 6-18-15'!C331</f>
        <v>8.6843760193768222</v>
      </c>
      <c r="D114">
        <f>'Experiment Date 6-18-15'!D331</f>
        <v>96.077373652710321</v>
      </c>
    </row>
    <row r="115" spans="1:4" x14ac:dyDescent="0.25">
      <c r="A115" t="str">
        <f>'Experiment Date 6-18-15'!A332</f>
        <v>40 µM</v>
      </c>
      <c r="B115">
        <f>'Experiment Date 6-18-15'!B332</f>
        <v>30.466358371618753</v>
      </c>
      <c r="C115">
        <f>'Experiment Date 6-18-15'!C332</f>
        <v>7.362662911526126</v>
      </c>
      <c r="D115">
        <f>'Experiment Date 6-18-15'!D332</f>
        <v>96.522228926732268</v>
      </c>
    </row>
    <row r="117" spans="1:4" x14ac:dyDescent="0.25">
      <c r="A117" s="53" t="s">
        <v>1882</v>
      </c>
    </row>
    <row r="119" spans="1:4" x14ac:dyDescent="0.25">
      <c r="A119" s="7" t="str">
        <f>'Experiment Date 6-23-15'!A239</f>
        <v>1,2,3-Benzotriazole</v>
      </c>
    </row>
    <row r="120" spans="1:4" x14ac:dyDescent="0.25">
      <c r="A120" s="37" t="str">
        <f>'Experiment Date 6-23-15'!A240</f>
        <v>Concetration (µM)</v>
      </c>
      <c r="B120" s="37" t="str">
        <f>'Experiment Date 6-23-15'!B240</f>
        <v>MFR</v>
      </c>
      <c r="C120" s="37" t="str">
        <f>'Experiment Date 6-23-15'!C240</f>
        <v>LDH</v>
      </c>
      <c r="D120" s="37" t="str">
        <f>'Experiment Date 6-23-15'!D240</f>
        <v>CellTiter Blue</v>
      </c>
    </row>
    <row r="121" spans="1:4" x14ac:dyDescent="0.25">
      <c r="A121" t="str">
        <f>'Experiment Date 6-23-15'!A241</f>
        <v>0.03 µM</v>
      </c>
      <c r="B121">
        <f>'Experiment Date 6-23-15'!B241</f>
        <v>126.63513459032232</v>
      </c>
      <c r="C121">
        <f>'Experiment Date 6-23-15'!C241</f>
        <v>10.556254013756432</v>
      </c>
      <c r="D121">
        <f>'Experiment Date 6-23-15'!D241</f>
        <v>99.204178604906687</v>
      </c>
    </row>
    <row r="122" spans="1:4" x14ac:dyDescent="0.25">
      <c r="A122" t="str">
        <f>'Experiment Date 6-23-15'!A242</f>
        <v>0.1 µM</v>
      </c>
      <c r="B122">
        <f>'Experiment Date 6-23-15'!B242</f>
        <v>98.11730386711163</v>
      </c>
      <c r="C122">
        <f>'Experiment Date 6-23-15'!C242</f>
        <v>10.899888862461985</v>
      </c>
      <c r="D122">
        <f>'Experiment Date 6-23-15'!D242</f>
        <v>93.082419739618317</v>
      </c>
    </row>
    <row r="123" spans="1:4" x14ac:dyDescent="0.25">
      <c r="A123" t="str">
        <f>'Experiment Date 6-23-15'!A243</f>
        <v>0.3 µM</v>
      </c>
      <c r="B123">
        <f>'Experiment Date 6-23-15'!B243</f>
        <v>104.64639790501131</v>
      </c>
      <c r="C123">
        <f>'Experiment Date 6-23-15'!C243</f>
        <v>9.9329423348692085</v>
      </c>
      <c r="D123">
        <f>'Experiment Date 6-23-15'!D243</f>
        <v>84.759846886567686</v>
      </c>
    </row>
    <row r="124" spans="1:4" x14ac:dyDescent="0.25">
      <c r="A124" t="str">
        <f>'Experiment Date 6-23-15'!A244</f>
        <v>1 µM</v>
      </c>
      <c r="B124">
        <f>'Experiment Date 6-23-15'!B244</f>
        <v>94.138697214459171</v>
      </c>
      <c r="C124">
        <f>'Experiment Date 6-23-15'!C244</f>
        <v>10.562322911778622</v>
      </c>
      <c r="D124">
        <f>'Experiment Date 6-23-15'!D244</f>
        <v>90.634554427082477</v>
      </c>
    </row>
    <row r="125" spans="1:4" x14ac:dyDescent="0.25">
      <c r="A125" t="str">
        <f>'Experiment Date 6-23-15'!A245</f>
        <v>3 µM</v>
      </c>
      <c r="B125">
        <f>'Experiment Date 6-23-15'!B245</f>
        <v>96.99114080334931</v>
      </c>
      <c r="C125">
        <f>'Experiment Date 6-23-15'!C245</f>
        <v>10.72606981777122</v>
      </c>
      <c r="D125">
        <f>'Experiment Date 6-23-15'!D245</f>
        <v>83.587416584041407</v>
      </c>
    </row>
    <row r="126" spans="1:4" x14ac:dyDescent="0.25">
      <c r="A126" t="str">
        <f>'Experiment Date 6-23-15'!A246</f>
        <v>10 µM</v>
      </c>
      <c r="B126">
        <f>'Experiment Date 6-23-15'!B246</f>
        <v>105.42283359596108</v>
      </c>
      <c r="C126">
        <f>'Experiment Date 6-23-15'!C246</f>
        <v>11.140894489229266</v>
      </c>
      <c r="D126">
        <f>'Experiment Date 6-23-15'!D246</f>
        <v>75.581172120086578</v>
      </c>
    </row>
    <row r="127" spans="1:4" x14ac:dyDescent="0.25">
      <c r="A127" t="str">
        <f>'Experiment Date 6-23-15'!A247</f>
        <v>40 µM</v>
      </c>
      <c r="B127">
        <f>'Experiment Date 6-23-15'!B247</f>
        <v>95.086959985780467</v>
      </c>
      <c r="C127">
        <f>'Experiment Date 6-23-15'!C247</f>
        <v>10.605005339311745</v>
      </c>
      <c r="D127">
        <f>'Experiment Date 6-23-15'!D247</f>
        <v>85.726898516914233</v>
      </c>
    </row>
    <row r="128" spans="1:4" x14ac:dyDescent="0.25">
      <c r="A128" s="7" t="str">
        <f>'Experiment Date 6-23-15'!A255</f>
        <v>Thiacloprid</v>
      </c>
    </row>
    <row r="129" spans="1:4" x14ac:dyDescent="0.25">
      <c r="A129" s="37" t="str">
        <f>'Experiment Date 6-23-15'!A256</f>
        <v>Concetration (µM)</v>
      </c>
      <c r="B129" s="37" t="str">
        <f>'Experiment Date 6-23-15'!B256</f>
        <v>MFR</v>
      </c>
      <c r="C129" s="37" t="str">
        <f>'Experiment Date 6-23-15'!C256</f>
        <v>LDH</v>
      </c>
      <c r="D129" s="37" t="str">
        <f>'Experiment Date 6-23-15'!D256</f>
        <v>CellTiter Blue</v>
      </c>
    </row>
    <row r="130" spans="1:4" x14ac:dyDescent="0.25">
      <c r="A130" t="str">
        <f>'Experiment Date 6-23-15'!A257</f>
        <v>0.03 µM</v>
      </c>
      <c r="B130">
        <f>'Experiment Date 6-23-15'!B257</f>
        <v>102.03036022084892</v>
      </c>
      <c r="C130">
        <f>'Experiment Date 6-23-15'!C257</f>
        <v>10.798493999754172</v>
      </c>
      <c r="D130">
        <f>'Experiment Date 6-23-15'!D257</f>
        <v>102.33436598241174</v>
      </c>
    </row>
    <row r="131" spans="1:4" x14ac:dyDescent="0.25">
      <c r="A131" t="str">
        <f>'Experiment Date 6-23-15'!A258</f>
        <v>0.1 µM</v>
      </c>
      <c r="B131">
        <f>'Experiment Date 6-23-15'!B258</f>
        <v>105.79005911150989</v>
      </c>
      <c r="C131">
        <f>'Experiment Date 6-23-15'!C258</f>
        <v>9.0869217557656121</v>
      </c>
      <c r="D131">
        <f>'Experiment Date 6-23-15'!D258</f>
        <v>95.839254447280823</v>
      </c>
    </row>
    <row r="132" spans="1:4" x14ac:dyDescent="0.25">
      <c r="A132" t="str">
        <f>'Experiment Date 6-23-15'!A259</f>
        <v>0.3 µM</v>
      </c>
      <c r="B132">
        <f>'Experiment Date 6-23-15'!B259</f>
        <v>85.810223629661763</v>
      </c>
      <c r="C132">
        <f>'Experiment Date 6-23-15'!C259</f>
        <v>9.2579753748043832</v>
      </c>
      <c r="D132">
        <f>'Experiment Date 6-23-15'!D259</f>
        <v>89.354987093303976</v>
      </c>
    </row>
    <row r="133" spans="1:4" x14ac:dyDescent="0.25">
      <c r="A133" t="str">
        <f>'Experiment Date 6-23-15'!A260</f>
        <v>1 µM</v>
      </c>
      <c r="B133">
        <f>'Experiment Date 6-23-15'!B260</f>
        <v>76.015188088432723</v>
      </c>
      <c r="C133">
        <f>'Experiment Date 6-23-15'!C260</f>
        <v>10.322573928459732</v>
      </c>
      <c r="D133">
        <f>'Experiment Date 6-23-15'!D260</f>
        <v>93.248424729443926</v>
      </c>
    </row>
    <row r="134" spans="1:4" x14ac:dyDescent="0.25">
      <c r="A134" t="str">
        <f>'Experiment Date 6-23-15'!A261</f>
        <v>3 µM</v>
      </c>
      <c r="B134">
        <f>'Experiment Date 6-23-15'!B261</f>
        <v>71.382267384314488</v>
      </c>
      <c r="C134">
        <f>'Experiment Date 6-23-15'!C261</f>
        <v>9.802357598243745</v>
      </c>
      <c r="D134">
        <f>'Experiment Date 6-23-15'!D261</f>
        <v>84.161147377613645</v>
      </c>
    </row>
    <row r="135" spans="1:4" x14ac:dyDescent="0.25">
      <c r="A135" t="str">
        <f>'Experiment Date 6-23-15'!A262</f>
        <v>10 µM</v>
      </c>
      <c r="B135">
        <f>'Experiment Date 6-23-15'!B262</f>
        <v>72.591738974014746</v>
      </c>
      <c r="C135">
        <f>'Experiment Date 6-23-15'!C262</f>
        <v>10.463368314389179</v>
      </c>
      <c r="D135">
        <f>'Experiment Date 6-23-15'!D262</f>
        <v>93.948892362992467</v>
      </c>
    </row>
    <row r="136" spans="1:4" x14ac:dyDescent="0.25">
      <c r="A136" t="str">
        <f>'Experiment Date 6-23-15'!A263</f>
        <v>40 µM</v>
      </c>
      <c r="B136">
        <f>'Experiment Date 6-23-15'!B263</f>
        <v>59.918620447938132</v>
      </c>
      <c r="C136">
        <f>'Experiment Date 6-23-15'!C263</f>
        <v>9.6022947023311147</v>
      </c>
      <c r="D136">
        <f>'Experiment Date 6-23-15'!D263</f>
        <v>97.16503082358156</v>
      </c>
    </row>
    <row r="137" spans="1:4" x14ac:dyDescent="0.25">
      <c r="A137" s="7" t="str">
        <f>'Experiment Date 6-23-15'!A272</f>
        <v>Tamoxifen citrate</v>
      </c>
    </row>
    <row r="138" spans="1:4" x14ac:dyDescent="0.25">
      <c r="A138" s="37" t="str">
        <f>'Experiment Date 6-23-15'!A273</f>
        <v>Concetration (µM)</v>
      </c>
      <c r="B138" s="37" t="str">
        <f>'Experiment Date 6-23-15'!B273</f>
        <v>MFR</v>
      </c>
      <c r="C138" s="37" t="str">
        <f>'Experiment Date 6-23-15'!C273</f>
        <v>LDH</v>
      </c>
      <c r="D138" s="37" t="str">
        <f>'Experiment Date 6-23-15'!D273</f>
        <v>CellTiter Blue</v>
      </c>
    </row>
    <row r="139" spans="1:4" x14ac:dyDescent="0.25">
      <c r="A139" t="str">
        <f>'Experiment Date 6-23-15'!A274</f>
        <v>0.03 µM</v>
      </c>
      <c r="B139">
        <f>'Experiment Date 6-23-15'!B274</f>
        <v>103.38127396045668</v>
      </c>
      <c r="C139">
        <f>'Experiment Date 6-23-15'!C274</f>
        <v>8.7397013073194305</v>
      </c>
      <c r="D139">
        <f>'Experiment Date 6-23-15'!D274</f>
        <v>96.995375742558835</v>
      </c>
    </row>
    <row r="140" spans="1:4" x14ac:dyDescent="0.25">
      <c r="A140" t="str">
        <f>'Experiment Date 6-23-15'!A275</f>
        <v>0.1 µM</v>
      </c>
      <c r="B140">
        <f>'Experiment Date 6-23-15'!B275</f>
        <v>82.218666358158259</v>
      </c>
      <c r="C140">
        <f>'Experiment Date 6-23-15'!C275</f>
        <v>5.5455986046661048</v>
      </c>
      <c r="D140">
        <f>'Experiment Date 6-23-15'!D275</f>
        <v>76.686729416895716</v>
      </c>
    </row>
    <row r="141" spans="1:4" x14ac:dyDescent="0.25">
      <c r="A141" t="str">
        <f>'Experiment Date 6-23-15'!A276</f>
        <v>0.3 µM</v>
      </c>
      <c r="B141">
        <f>'Experiment Date 6-23-15'!B276</f>
        <v>88.762329445082273</v>
      </c>
      <c r="C141">
        <f>'Experiment Date 6-23-15'!C276</f>
        <v>7.7712345706471977</v>
      </c>
      <c r="D141">
        <f>'Experiment Date 6-23-15'!D276</f>
        <v>89.867433718701477</v>
      </c>
    </row>
    <row r="142" spans="1:4" x14ac:dyDescent="0.25">
      <c r="A142" t="str">
        <f>'Experiment Date 6-23-15'!A277</f>
        <v>1 µM</v>
      </c>
      <c r="B142">
        <f>'Experiment Date 6-23-15'!B277</f>
        <v>69.22208958519785</v>
      </c>
      <c r="C142">
        <f>'Experiment Date 6-23-15'!C277</f>
        <v>7.9241852272302289</v>
      </c>
      <c r="D142">
        <f>'Experiment Date 6-23-15'!D277</f>
        <v>85.978008331203782</v>
      </c>
    </row>
    <row r="143" spans="1:4" x14ac:dyDescent="0.25">
      <c r="A143" t="str">
        <f>'Experiment Date 6-23-15'!A278</f>
        <v>3 µM</v>
      </c>
      <c r="B143">
        <f>'Experiment Date 6-23-15'!B278</f>
        <v>57.387186166631729</v>
      </c>
      <c r="C143">
        <f>'Experiment Date 6-23-15'!C278</f>
        <v>8.477286370581119</v>
      </c>
      <c r="D143">
        <f>'Experiment Date 6-23-15'!D278</f>
        <v>84.49600391223052</v>
      </c>
    </row>
    <row r="144" spans="1:4" x14ac:dyDescent="0.25">
      <c r="A144" t="str">
        <f>'Experiment Date 6-23-15'!A279</f>
        <v>10 µM</v>
      </c>
      <c r="B144">
        <f>'Experiment Date 6-23-15'!B279</f>
        <v>29.230813798861053</v>
      </c>
      <c r="C144">
        <f>'Experiment Date 6-23-15'!C279</f>
        <v>9.6349982213652368</v>
      </c>
      <c r="D144">
        <f>'Experiment Date 6-23-15'!D279</f>
        <v>88.634335519808744</v>
      </c>
    </row>
    <row r="145" spans="1:4" x14ac:dyDescent="0.25">
      <c r="A145" t="str">
        <f>'Experiment Date 6-23-15'!A280</f>
        <v>40 µM</v>
      </c>
      <c r="B145">
        <f>'Experiment Date 6-23-15'!B280</f>
        <v>7.0659568175096128</v>
      </c>
      <c r="C145">
        <f>'Experiment Date 6-23-15'!C280</f>
        <v>8.165632233837874</v>
      </c>
      <c r="D145">
        <f>'Experiment Date 6-23-15'!D280</f>
        <v>93.839850983864906</v>
      </c>
    </row>
    <row r="146" spans="1:4" x14ac:dyDescent="0.25">
      <c r="A146" s="7" t="str">
        <f>'Experiment Date 6-23-15'!A288</f>
        <v>Colchicine</v>
      </c>
    </row>
    <row r="147" spans="1:4" x14ac:dyDescent="0.25">
      <c r="A147" s="37" t="str">
        <f>'Experiment Date 6-23-15'!A289</f>
        <v>Concetration (µM)</v>
      </c>
      <c r="B147" s="37" t="str">
        <f>'Experiment Date 6-23-15'!B289</f>
        <v>MFR</v>
      </c>
      <c r="C147" s="37" t="str">
        <f>'Experiment Date 6-23-15'!C289</f>
        <v>LDH</v>
      </c>
      <c r="D147" s="37" t="str">
        <f>'Experiment Date 6-23-15'!D289</f>
        <v>CellTiter Blue</v>
      </c>
    </row>
    <row r="148" spans="1:4" x14ac:dyDescent="0.25">
      <c r="A148" t="str">
        <f>'Experiment Date 6-23-15'!A290</f>
        <v>0.03 µM</v>
      </c>
      <c r="B148">
        <f>'Experiment Date 6-23-15'!B290</f>
        <v>115.11434487768037</v>
      </c>
      <c r="C148">
        <f>'Experiment Date 6-23-15'!C290</f>
        <v>9.035302407556399</v>
      </c>
      <c r="D148">
        <f>'Experiment Date 6-23-15'!D290</f>
        <v>100.31529897467594</v>
      </c>
    </row>
    <row r="149" spans="1:4" x14ac:dyDescent="0.25">
      <c r="A149" t="str">
        <f>'Experiment Date 6-23-15'!A291</f>
        <v>0.1 µM</v>
      </c>
      <c r="B149">
        <f>'Experiment Date 6-23-15'!B291</f>
        <v>107.77900362217444</v>
      </c>
      <c r="C149">
        <f>'Experiment Date 6-23-15'!C291</f>
        <v>6.1404228235644496</v>
      </c>
      <c r="D149">
        <f>'Experiment Date 6-23-15'!D291</f>
        <v>63.549014412534312</v>
      </c>
    </row>
    <row r="150" spans="1:4" x14ac:dyDescent="0.25">
      <c r="A150" t="str">
        <f>'Experiment Date 6-23-15'!A292</f>
        <v>0.3 µM</v>
      </c>
      <c r="B150">
        <f>'Experiment Date 6-23-15'!B292</f>
        <v>90.337414870003798</v>
      </c>
      <c r="C150">
        <f>'Experiment Date 6-23-15'!C292</f>
        <v>7.4184784434810522</v>
      </c>
      <c r="D150">
        <f>'Experiment Date 6-23-15'!D292</f>
        <v>86.072144426770208</v>
      </c>
    </row>
    <row r="151" spans="1:4" x14ac:dyDescent="0.25">
      <c r="A151" t="str">
        <f>'Experiment Date 6-23-15'!A293</f>
        <v>1 µM</v>
      </c>
      <c r="B151">
        <f>'Experiment Date 6-23-15'!B293</f>
        <v>76.742612446403896</v>
      </c>
      <c r="C151">
        <f>'Experiment Date 6-23-15'!C293</f>
        <v>8.9183255826047034</v>
      </c>
      <c r="D151">
        <f>'Experiment Date 6-23-15'!D293</f>
        <v>91.767070231285359</v>
      </c>
    </row>
    <row r="152" spans="1:4" x14ac:dyDescent="0.25">
      <c r="A152" t="str">
        <f>'Experiment Date 6-23-15'!A294</f>
        <v>3 µM</v>
      </c>
      <c r="B152">
        <f>'Experiment Date 6-23-15'!B294</f>
        <v>75.059932527298471</v>
      </c>
      <c r="C152">
        <f>'Experiment Date 6-23-15'!C294</f>
        <v>7.8617295638741789</v>
      </c>
      <c r="D152">
        <f>'Experiment Date 6-23-15'!D294</f>
        <v>78.456556329455054</v>
      </c>
    </row>
    <row r="153" spans="1:4" x14ac:dyDescent="0.25">
      <c r="A153" t="str">
        <f>'Experiment Date 6-23-15'!A295</f>
        <v>10 µM</v>
      </c>
      <c r="B153">
        <f>'Experiment Date 6-23-15'!B295</f>
        <v>88.569431861719067</v>
      </c>
      <c r="C153">
        <f>'Experiment Date 6-23-15'!C295</f>
        <v>8.8074237829934319</v>
      </c>
      <c r="D153">
        <f>'Experiment Date 6-23-15'!D295</f>
        <v>89.490799586347407</v>
      </c>
    </row>
    <row r="154" spans="1:4" x14ac:dyDescent="0.25">
      <c r="A154" t="str">
        <f>'Experiment Date 6-23-15'!A296</f>
        <v>40 µM</v>
      </c>
      <c r="B154">
        <f>'Experiment Date 6-23-15'!B296</f>
        <v>166.70106040964848</v>
      </c>
      <c r="C154">
        <f>'Experiment Date 6-23-15'!C296</f>
        <v>9.3049724937121088</v>
      </c>
      <c r="D154">
        <f>'Experiment Date 6-23-15'!D296</f>
        <v>97.023875807476315</v>
      </c>
    </row>
    <row r="155" spans="1:4" x14ac:dyDescent="0.25">
      <c r="A155" s="7" t="str">
        <f>'Experiment Date 6-23-15'!A306</f>
        <v>1,2,4,5-Tetrachlorobenzene</v>
      </c>
    </row>
    <row r="156" spans="1:4" x14ac:dyDescent="0.25">
      <c r="A156" s="37" t="str">
        <f>'Experiment Date 6-23-15'!A307</f>
        <v>Concetration (µM)</v>
      </c>
      <c r="B156" s="37" t="str">
        <f>'Experiment Date 6-23-15'!B307</f>
        <v>MFR</v>
      </c>
      <c r="C156" s="37" t="str">
        <f>'Experiment Date 6-23-15'!C307</f>
        <v>LDH</v>
      </c>
      <c r="D156" s="37" t="str">
        <f>'Experiment Date 6-23-15'!D307</f>
        <v>CellTiter Blue</v>
      </c>
    </row>
    <row r="157" spans="1:4" x14ac:dyDescent="0.25">
      <c r="A157" t="str">
        <f>'Experiment Date 6-23-15'!A308</f>
        <v>0.03 µM</v>
      </c>
      <c r="B157">
        <f>'Experiment Date 6-23-15'!B308</f>
        <v>107.01214323103284</v>
      </c>
      <c r="C157">
        <f>'Experiment Date 6-23-15'!C308</f>
        <v>8.0378323767072697</v>
      </c>
      <c r="D157">
        <f>'Experiment Date 6-23-15'!D308</f>
        <v>91.266810971110246</v>
      </c>
    </row>
    <row r="158" spans="1:4" x14ac:dyDescent="0.25">
      <c r="A158" t="str">
        <f>'Experiment Date 6-23-15'!A309</f>
        <v>0.1 µM</v>
      </c>
      <c r="B158">
        <f>'Experiment Date 6-23-15'!B309</f>
        <v>101.18426599621581</v>
      </c>
      <c r="C158">
        <f>'Experiment Date 6-23-15'!C309</f>
        <v>7.8455368692965708</v>
      </c>
      <c r="D158">
        <f>'Experiment Date 6-23-15'!D309</f>
        <v>96.562633707395477</v>
      </c>
    </row>
    <row r="159" spans="1:4" x14ac:dyDescent="0.25">
      <c r="A159" t="str">
        <f>'Experiment Date 6-23-15'!A310</f>
        <v>0.3 µM</v>
      </c>
      <c r="B159">
        <f>'Experiment Date 6-23-15'!B310</f>
        <v>108.17142328041628</v>
      </c>
      <c r="C159">
        <f>'Experiment Date 6-23-15'!C310</f>
        <v>13.952297855626901</v>
      </c>
      <c r="D159">
        <f>'Experiment Date 6-23-15'!D310</f>
        <v>74.621999855626399</v>
      </c>
    </row>
    <row r="160" spans="1:4" x14ac:dyDescent="0.25">
      <c r="A160" t="str">
        <f>'Experiment Date 6-23-15'!A311</f>
        <v>1 µM</v>
      </c>
      <c r="B160">
        <f>'Experiment Date 6-23-15'!B311</f>
        <v>100.13721079692357</v>
      </c>
      <c r="C160">
        <f>'Experiment Date 6-23-15'!C311</f>
        <v>8.4867943265376038</v>
      </c>
      <c r="D160">
        <f>'Experiment Date 6-23-15'!D311</f>
        <v>85.796349729147153</v>
      </c>
    </row>
    <row r="161" spans="1:4" x14ac:dyDescent="0.25">
      <c r="A161" t="str">
        <f>'Experiment Date 6-23-15'!A312</f>
        <v>3 µM</v>
      </c>
      <c r="B161">
        <f>'Experiment Date 6-23-15'!B312</f>
        <v>97.164095948617316</v>
      </c>
      <c r="C161">
        <f>'Experiment Date 6-23-15'!C312</f>
        <v>8.0459020237093029</v>
      </c>
      <c r="D161">
        <f>'Experiment Date 6-23-15'!D312</f>
        <v>77.389463412268583</v>
      </c>
    </row>
    <row r="162" spans="1:4" x14ac:dyDescent="0.25">
      <c r="A162" t="str">
        <f>'Experiment Date 6-23-15'!A313</f>
        <v>10 µM</v>
      </c>
      <c r="B162">
        <f>'Experiment Date 6-23-15'!B313</f>
        <v>97.026775245713907</v>
      </c>
      <c r="C162">
        <f>'Experiment Date 6-23-15'!C313</f>
        <v>8.8454074448864635</v>
      </c>
      <c r="D162">
        <f>'Experiment Date 6-23-15'!D313</f>
        <v>86.232956048025201</v>
      </c>
    </row>
    <row r="163" spans="1:4" x14ac:dyDescent="0.25">
      <c r="A163" t="str">
        <f>'Experiment Date 6-23-15'!A314</f>
        <v>40 µM</v>
      </c>
      <c r="B163">
        <f>'Experiment Date 6-23-15'!B314</f>
        <v>98.377251522392513</v>
      </c>
      <c r="C163">
        <f>'Experiment Date 6-23-15'!C314</f>
        <v>7.6345010560790785</v>
      </c>
      <c r="D163">
        <f>'Experiment Date 6-23-15'!D314</f>
        <v>92.832399384012362</v>
      </c>
    </row>
    <row r="164" spans="1:4" x14ac:dyDescent="0.25">
      <c r="A164" s="7" t="str">
        <f>'Experiment Date 6-23-15'!A324</f>
        <v>Bisphenol B</v>
      </c>
    </row>
    <row r="165" spans="1:4" x14ac:dyDescent="0.25">
      <c r="A165" s="37" t="str">
        <f>'Experiment Date 6-23-15'!A325</f>
        <v>Concetration (µM)</v>
      </c>
      <c r="B165" s="37" t="str">
        <f>'Experiment Date 6-23-15'!B325</f>
        <v>MFR</v>
      </c>
      <c r="C165" s="37" t="str">
        <f>'Experiment Date 6-23-15'!C325</f>
        <v>LDH</v>
      </c>
      <c r="D165" s="37" t="str">
        <f>'Experiment Date 6-23-15'!D325</f>
        <v>CellTiter Blue</v>
      </c>
    </row>
    <row r="166" spans="1:4" x14ac:dyDescent="0.25">
      <c r="A166" t="str">
        <f>'Experiment Date 6-23-15'!A326</f>
        <v>0.03 µM</v>
      </c>
      <c r="B166">
        <f>'Experiment Date 6-23-15'!B326</f>
        <v>118.96906235531797</v>
      </c>
      <c r="C166">
        <f>'Experiment Date 6-23-15'!C326</f>
        <v>8.7393918718746786</v>
      </c>
      <c r="D166">
        <f>'Experiment Date 6-23-15'!D326</f>
        <v>95.278242378600808</v>
      </c>
    </row>
    <row r="167" spans="1:4" x14ac:dyDescent="0.25">
      <c r="A167" t="str">
        <f>'Experiment Date 6-23-15'!A327</f>
        <v>0.1 µM</v>
      </c>
      <c r="B167">
        <f>'Experiment Date 6-23-15'!B327</f>
        <v>100.06159319722968</v>
      </c>
      <c r="C167">
        <f>'Experiment Date 6-23-15'!C327</f>
        <v>9.0863068334833432</v>
      </c>
      <c r="D167">
        <f>'Experiment Date 6-23-15'!D327</f>
        <v>86.138319346996084</v>
      </c>
    </row>
    <row r="168" spans="1:4" x14ac:dyDescent="0.25">
      <c r="A168" t="str">
        <f>'Experiment Date 6-23-15'!A328</f>
        <v>0.3 µM</v>
      </c>
      <c r="B168">
        <f>'Experiment Date 6-23-15'!B328</f>
        <v>99.400133920282428</v>
      </c>
      <c r="C168">
        <f>'Experiment Date 6-23-15'!C328</f>
        <v>9.2450971047904194</v>
      </c>
      <c r="D168">
        <f>'Experiment Date 6-23-15'!D328</f>
        <v>82.642896747314595</v>
      </c>
    </row>
    <row r="169" spans="1:4" x14ac:dyDescent="0.25">
      <c r="A169" t="str">
        <f>'Experiment Date 6-23-15'!A329</f>
        <v>1 µM</v>
      </c>
      <c r="B169">
        <f>'Experiment Date 6-23-15'!B329</f>
        <v>84.588412754859348</v>
      </c>
      <c r="C169">
        <f>'Experiment Date 6-23-15'!C329</f>
        <v>9.3137189182200242</v>
      </c>
      <c r="D169">
        <f>'Experiment Date 6-23-15'!D329</f>
        <v>87.469953926504971</v>
      </c>
    </row>
    <row r="170" spans="1:4" x14ac:dyDescent="0.25">
      <c r="A170" t="str">
        <f>'Experiment Date 6-23-15'!A330</f>
        <v>3 µM</v>
      </c>
      <c r="B170">
        <f>'Experiment Date 6-23-15'!B330</f>
        <v>86.999070050397236</v>
      </c>
      <c r="C170">
        <f>'Experiment Date 6-23-15'!C330</f>
        <v>9.2191277568849817</v>
      </c>
      <c r="D170">
        <f>'Experiment Date 6-23-15'!D330</f>
        <v>87.257962175214388</v>
      </c>
    </row>
    <row r="171" spans="1:4" x14ac:dyDescent="0.25">
      <c r="A171" t="str">
        <f>'Experiment Date 6-23-15'!A331</f>
        <v>10 µM</v>
      </c>
      <c r="B171">
        <f>'Experiment Date 6-23-15'!B331</f>
        <v>100.27291564172201</v>
      </c>
      <c r="C171">
        <f>'Experiment Date 6-23-15'!C331</f>
        <v>9.3124319988485009</v>
      </c>
      <c r="D171">
        <f>'Experiment Date 6-23-15'!D331</f>
        <v>88.030575570905526</v>
      </c>
    </row>
    <row r="172" spans="1:4" x14ac:dyDescent="0.25">
      <c r="A172" t="str">
        <f>'Experiment Date 6-23-15'!A332</f>
        <v>40 µM</v>
      </c>
      <c r="B172">
        <f>'Experiment Date 6-23-15'!B332</f>
        <v>0</v>
      </c>
      <c r="C172">
        <f>'Experiment Date 6-23-15'!C332</f>
        <v>9.6567963813791735</v>
      </c>
      <c r="D172">
        <f>'Experiment Date 6-23-15'!D332</f>
        <v>93.012718786997837</v>
      </c>
    </row>
    <row r="174" spans="1:4" x14ac:dyDescent="0.25">
      <c r="A174" s="53" t="s">
        <v>1881</v>
      </c>
    </row>
    <row r="176" spans="1:4" x14ac:dyDescent="0.25">
      <c r="A176" s="7" t="str">
        <f>'Experiment Date 7-9-15'!A239</f>
        <v>2,4-Bis(1-methyl-1-phenylethyl)phenol</v>
      </c>
    </row>
    <row r="177" spans="1:4" x14ac:dyDescent="0.25">
      <c r="A177" s="37" t="str">
        <f>'Experiment Date 7-9-15'!A240</f>
        <v>Concetration (µM)</v>
      </c>
      <c r="B177" s="37" t="str">
        <f>'Experiment Date 7-9-15'!B240</f>
        <v>MFR</v>
      </c>
      <c r="C177" s="37" t="str">
        <f>'Experiment Date 7-9-15'!C240</f>
        <v>LDH</v>
      </c>
      <c r="D177" s="37" t="str">
        <f>'Experiment Date 7-9-15'!D240</f>
        <v>CellTiter Blue</v>
      </c>
    </row>
    <row r="178" spans="1:4" x14ac:dyDescent="0.25">
      <c r="A178" t="str">
        <f>'Experiment Date 7-9-15'!A241</f>
        <v>0.03 µM</v>
      </c>
      <c r="B178">
        <f>'Experiment Date 7-9-15'!B241</f>
        <v>103.57530629916913</v>
      </c>
      <c r="C178">
        <f>'Experiment Date 7-9-15'!C241</f>
        <v>7.9212147077660306</v>
      </c>
      <c r="D178">
        <f>'Experiment Date 7-9-15'!D241</f>
        <v>136.14367028534306</v>
      </c>
    </row>
    <row r="179" spans="1:4" x14ac:dyDescent="0.25">
      <c r="A179" t="str">
        <f>'Experiment Date 7-9-15'!A242</f>
        <v>0.1 µM</v>
      </c>
      <c r="B179">
        <f>'Experiment Date 7-9-15'!B242</f>
        <v>91.528424710635292</v>
      </c>
      <c r="C179">
        <f>'Experiment Date 7-9-15'!C242</f>
        <v>7.1550275692610539</v>
      </c>
      <c r="D179">
        <f>'Experiment Date 7-9-15'!D242</f>
        <v>125.97644750085374</v>
      </c>
    </row>
    <row r="180" spans="1:4" x14ac:dyDescent="0.25">
      <c r="A180" t="str">
        <f>'Experiment Date 7-9-15'!A243</f>
        <v>0.3 µM</v>
      </c>
      <c r="B180">
        <f>'Experiment Date 7-9-15'!B243</f>
        <v>88.298343117199082</v>
      </c>
      <c r="C180">
        <f>'Experiment Date 7-9-15'!C243</f>
        <v>7.2202607191945321</v>
      </c>
      <c r="D180">
        <f>'Experiment Date 7-9-15'!D243</f>
        <v>123.2819802372461</v>
      </c>
    </row>
    <row r="181" spans="1:4" x14ac:dyDescent="0.25">
      <c r="A181" t="str">
        <f>'Experiment Date 7-9-15'!A244</f>
        <v>1 µM</v>
      </c>
      <c r="B181">
        <f>'Experiment Date 7-9-15'!B244</f>
        <v>105.22079939174414</v>
      </c>
      <c r="C181">
        <f>'Experiment Date 7-9-15'!C244</f>
        <v>5.7311271052976975</v>
      </c>
      <c r="D181">
        <f>'Experiment Date 7-9-15'!D244</f>
        <v>92.024414785150483</v>
      </c>
    </row>
    <row r="182" spans="1:4" x14ac:dyDescent="0.25">
      <c r="A182" t="str">
        <f>'Experiment Date 7-9-15'!A245</f>
        <v>3 µM</v>
      </c>
      <c r="B182">
        <f>'Experiment Date 7-9-15'!B245</f>
        <v>85.088816824940864</v>
      </c>
      <c r="C182">
        <f>'Experiment Date 7-9-15'!C245</f>
        <v>6.2829872402797236</v>
      </c>
      <c r="D182">
        <f>'Experiment Date 7-9-15'!D245</f>
        <v>114.84254200495876</v>
      </c>
    </row>
    <row r="183" spans="1:4" x14ac:dyDescent="0.25">
      <c r="A183" t="str">
        <f>'Experiment Date 7-9-15'!A246</f>
        <v>10 µM</v>
      </c>
      <c r="B183">
        <f>'Experiment Date 7-9-15'!B246</f>
        <v>33.853221974196934</v>
      </c>
      <c r="C183">
        <f>'Experiment Date 7-9-15'!C246</f>
        <v>5.1226677840685353</v>
      </c>
      <c r="D183">
        <f>'Experiment Date 7-9-15'!D246</f>
        <v>112.20852342510203</v>
      </c>
    </row>
    <row r="184" spans="1:4" x14ac:dyDescent="0.25">
      <c r="A184" t="str">
        <f>'Experiment Date 7-9-15'!A247</f>
        <v>40 µM</v>
      </c>
      <c r="B184">
        <f>'Experiment Date 7-9-15'!B247</f>
        <v>10.915114084537295</v>
      </c>
      <c r="C184">
        <f>'Experiment Date 7-9-15'!C247</f>
        <v>6.8999487915075521</v>
      </c>
      <c r="D184">
        <f>'Experiment Date 7-9-15'!D247</f>
        <v>99.133804436845324</v>
      </c>
    </row>
    <row r="185" spans="1:4" x14ac:dyDescent="0.25">
      <c r="A185" s="7" t="str">
        <f>'Experiment Date 7-9-15'!A255</f>
        <v>2-Methyl-2,4-pentanediol</v>
      </c>
    </row>
    <row r="186" spans="1:4" x14ac:dyDescent="0.25">
      <c r="A186" s="37" t="str">
        <f>'Experiment Date 7-9-15'!A256</f>
        <v>Concetration (µM)</v>
      </c>
      <c r="B186" s="37" t="str">
        <f>'Experiment Date 7-9-15'!B256</f>
        <v>MFR</v>
      </c>
      <c r="C186" s="37" t="str">
        <f>'Experiment Date 7-9-15'!C256</f>
        <v>LDH</v>
      </c>
      <c r="D186" s="37" t="str">
        <f>'Experiment Date 7-9-15'!D256</f>
        <v>CellTiter Blue</v>
      </c>
    </row>
    <row r="187" spans="1:4" x14ac:dyDescent="0.25">
      <c r="A187" t="str">
        <f>'Experiment Date 7-9-15'!A257</f>
        <v>0.03 µM</v>
      </c>
      <c r="B187">
        <f>'Experiment Date 7-9-15'!B257</f>
        <v>103.51358821497344</v>
      </c>
      <c r="C187">
        <f>'Experiment Date 7-9-15'!C257</f>
        <v>9.2452685312320249</v>
      </c>
      <c r="D187">
        <f>'Experiment Date 7-9-15'!D257</f>
        <v>119.55884034501179</v>
      </c>
    </row>
    <row r="188" spans="1:4" x14ac:dyDescent="0.25">
      <c r="A188" t="str">
        <f>'Experiment Date 7-9-15'!A258</f>
        <v>0.1 µM</v>
      </c>
      <c r="B188">
        <f>'Experiment Date 7-9-15'!B258</f>
        <v>86.047746977878319</v>
      </c>
      <c r="C188">
        <f>'Experiment Date 7-9-15'!C258</f>
        <v>7.737821128652147</v>
      </c>
      <c r="D188">
        <f>'Experiment Date 7-9-15'!D258</f>
        <v>111.9425560670976</v>
      </c>
    </row>
    <row r="189" spans="1:4" x14ac:dyDescent="0.25">
      <c r="A189" t="str">
        <f>'Experiment Date 7-9-15'!A259</f>
        <v>0.3 µM</v>
      </c>
      <c r="B189">
        <f>'Experiment Date 7-9-15'!B259</f>
        <v>75.720154158705625</v>
      </c>
      <c r="C189">
        <f>'Experiment Date 7-9-15'!C259</f>
        <v>9.3500392372560643</v>
      </c>
      <c r="D189">
        <f>'Experiment Date 7-9-15'!D259</f>
        <v>96.977932454534695</v>
      </c>
    </row>
    <row r="190" spans="1:4" x14ac:dyDescent="0.25">
      <c r="A190" t="str">
        <f>'Experiment Date 7-9-15'!A260</f>
        <v>1 µM</v>
      </c>
      <c r="B190">
        <f>'Experiment Date 7-9-15'!B260</f>
        <v>77.286075489353948</v>
      </c>
      <c r="C190">
        <f>'Experiment Date 7-9-15'!C260</f>
        <v>9.6399661336917912</v>
      </c>
      <c r="D190">
        <f>'Experiment Date 7-9-15'!D260</f>
        <v>95.758472876079324</v>
      </c>
    </row>
    <row r="191" spans="1:4" x14ac:dyDescent="0.25">
      <c r="A191" t="str">
        <f>'Experiment Date 7-9-15'!A261</f>
        <v>3 µM</v>
      </c>
      <c r="B191">
        <f>'Experiment Date 7-9-15'!B261</f>
        <v>78.645901988230477</v>
      </c>
      <c r="C191">
        <f>'Experiment Date 7-9-15'!C261</f>
        <v>9.2124711427908039</v>
      </c>
      <c r="D191">
        <f>'Experiment Date 7-9-15'!D261</f>
        <v>110.74393547834347</v>
      </c>
    </row>
    <row r="192" spans="1:4" x14ac:dyDescent="0.25">
      <c r="A192" t="str">
        <f>'Experiment Date 7-9-15'!A262</f>
        <v>10 µM</v>
      </c>
      <c r="B192">
        <f>'Experiment Date 7-9-15'!B262</f>
        <v>69.34020568892349</v>
      </c>
      <c r="C192">
        <f>'Experiment Date 7-9-15'!C262</f>
        <v>8.7668474498334561</v>
      </c>
      <c r="D192">
        <f>'Experiment Date 7-9-15'!D262</f>
        <v>107.9731577359136</v>
      </c>
    </row>
    <row r="193" spans="1:4" x14ac:dyDescent="0.25">
      <c r="A193" t="str">
        <f>'Experiment Date 7-9-15'!A263</f>
        <v>40 µM</v>
      </c>
      <c r="B193">
        <f>'Experiment Date 7-9-15'!B263</f>
        <v>57.058189485383998</v>
      </c>
      <c r="C193">
        <f>'Experiment Date 7-9-15'!C263</f>
        <v>8.8443439875756447</v>
      </c>
      <c r="D193">
        <f>'Experiment Date 7-9-15'!D263</f>
        <v>113.81453415022592</v>
      </c>
    </row>
    <row r="194" spans="1:4" x14ac:dyDescent="0.25">
      <c r="A194" s="59" t="str">
        <f>'Experiment Date 7-9-15'!A272</f>
        <v>PD 0200347--missing one set of data fro 3 concentrations</v>
      </c>
    </row>
    <row r="195" spans="1:4" x14ac:dyDescent="0.25">
      <c r="A195" s="37" t="str">
        <f>'Experiment Date 7-9-15'!A273</f>
        <v>Concetration (µM)</v>
      </c>
      <c r="B195" s="37" t="str">
        <f>'Experiment Date 7-9-15'!B273</f>
        <v>MFR</v>
      </c>
      <c r="C195" s="37" t="str">
        <f>'Experiment Date 7-9-15'!C273</f>
        <v>LDH</v>
      </c>
      <c r="D195" s="37" t="str">
        <f>'Experiment Date 7-9-15'!D273</f>
        <v>CellTiter Blue</v>
      </c>
    </row>
    <row r="196" spans="1:4" x14ac:dyDescent="0.25">
      <c r="A196" t="str">
        <f>'Experiment Date 7-9-15'!A274</f>
        <v>0.03 µM</v>
      </c>
      <c r="B196">
        <f>'Experiment Date 7-9-15'!B274</f>
        <v>95.223339533654496</v>
      </c>
      <c r="C196">
        <f>'Experiment Date 7-9-15'!C274</f>
        <v>6.7683479368856032</v>
      </c>
      <c r="D196">
        <f>'Experiment Date 7-9-15'!D274</f>
        <v>106.8696904379707</v>
      </c>
    </row>
    <row r="197" spans="1:4" x14ac:dyDescent="0.25">
      <c r="A197" t="str">
        <f>'Experiment Date 7-9-15'!A275</f>
        <v>0.1 µM</v>
      </c>
      <c r="B197">
        <f>'Experiment Date 7-9-15'!B275</f>
        <v>73.366531699582708</v>
      </c>
      <c r="C197">
        <f>'Experiment Date 7-9-15'!C275</f>
        <v>8.4242009028010525</v>
      </c>
      <c r="D197">
        <f>'Experiment Date 7-9-15'!D275</f>
        <v>114.26303183162541</v>
      </c>
    </row>
    <row r="198" spans="1:4" x14ac:dyDescent="0.25">
      <c r="A198" t="str">
        <f>'Experiment Date 7-9-15'!A276</f>
        <v>0.3 µM</v>
      </c>
      <c r="B198">
        <f>'Experiment Date 7-9-15'!B276</f>
        <v>60.685442843595126</v>
      </c>
      <c r="C198">
        <f>'Experiment Date 7-9-15'!C276</f>
        <v>5.7884795385776258</v>
      </c>
      <c r="D198">
        <f>'Experiment Date 7-9-15'!D276</f>
        <v>87.502566300078726</v>
      </c>
    </row>
    <row r="199" spans="1:4" x14ac:dyDescent="0.25">
      <c r="A199" t="str">
        <f>'Experiment Date 7-9-15'!A277</f>
        <v>1 µM</v>
      </c>
      <c r="B199">
        <f>'Experiment Date 7-9-15'!B277</f>
        <v>62.439469167182843</v>
      </c>
      <c r="C199">
        <f>'Experiment Date 7-9-15'!C277</f>
        <v>5.5804876546092137</v>
      </c>
      <c r="D199">
        <f>'Experiment Date 7-9-15'!D277</f>
        <v>75.190464379347461</v>
      </c>
    </row>
    <row r="200" spans="1:4" x14ac:dyDescent="0.25">
      <c r="A200" t="str">
        <f>'Experiment Date 7-9-15'!A278</f>
        <v>3 µM</v>
      </c>
      <c r="B200">
        <f>'Experiment Date 7-9-15'!B278</f>
        <v>88.721424065641784</v>
      </c>
      <c r="C200">
        <f>'Experiment Date 7-9-15'!C278</f>
        <v>9.3986227733470624</v>
      </c>
      <c r="D200">
        <f>'Experiment Date 7-9-15'!D278</f>
        <v>104.94082573287506</v>
      </c>
    </row>
    <row r="201" spans="1:4" x14ac:dyDescent="0.25">
      <c r="A201" t="str">
        <f>'Experiment Date 7-9-15'!A279</f>
        <v>10 µM</v>
      </c>
      <c r="B201">
        <f>'Experiment Date 7-9-15'!B279</f>
        <v>75.73488252874688</v>
      </c>
      <c r="C201">
        <f>'Experiment Date 7-9-15'!C279</f>
        <v>7.3762812446348933</v>
      </c>
      <c r="D201">
        <f>'Experiment Date 7-9-15'!D279</f>
        <v>115.42201691718553</v>
      </c>
    </row>
    <row r="202" spans="1:4" x14ac:dyDescent="0.25">
      <c r="A202" t="str">
        <f>'Experiment Date 7-9-15'!A280</f>
        <v>40 µM</v>
      </c>
      <c r="B202">
        <f>'Experiment Date 7-9-15'!B280</f>
        <v>95.27317261525495</v>
      </c>
      <c r="C202">
        <f>'Experiment Date 7-9-15'!C280</f>
        <v>14.310884423767311</v>
      </c>
      <c r="D202">
        <f>'Experiment Date 7-9-15'!D280</f>
        <v>103.56307005347958</v>
      </c>
    </row>
    <row r="203" spans="1:4" x14ac:dyDescent="0.25">
      <c r="A203" s="59" t="str">
        <f>'Experiment Date 7-9-15'!A288</f>
        <v>Atrazine--missing one set of data for 3 concentrations</v>
      </c>
    </row>
    <row r="204" spans="1:4" x14ac:dyDescent="0.25">
      <c r="A204" s="37" t="str">
        <f>'Experiment Date 7-9-15'!A289</f>
        <v>Concetration (µM)</v>
      </c>
      <c r="B204" s="37" t="str">
        <f>'Experiment Date 7-9-15'!B289</f>
        <v>MFR</v>
      </c>
      <c r="C204" s="37" t="str">
        <f>'Experiment Date 7-9-15'!C289</f>
        <v>LDH</v>
      </c>
      <c r="D204" s="37" t="str">
        <f>'Experiment Date 7-9-15'!D289</f>
        <v>CellTiter Blue</v>
      </c>
    </row>
    <row r="205" spans="1:4" x14ac:dyDescent="0.25">
      <c r="A205" t="str">
        <f>'Experiment Date 7-9-15'!A290</f>
        <v>0.03 µM</v>
      </c>
      <c r="B205">
        <f>'Experiment Date 7-9-15'!B290</f>
        <v>79.783916728106462</v>
      </c>
      <c r="C205">
        <f>'Experiment Date 7-9-15'!C290</f>
        <v>5.375739776030815</v>
      </c>
      <c r="D205">
        <f>'Experiment Date 7-9-15'!D290</f>
        <v>122.51142424989337</v>
      </c>
    </row>
    <row r="206" spans="1:4" x14ac:dyDescent="0.25">
      <c r="A206" t="str">
        <f>'Experiment Date 7-9-15'!A291</f>
        <v>0.1 µM</v>
      </c>
      <c r="B206">
        <f>'Experiment Date 7-9-15'!B291</f>
        <v>58.622280336403009</v>
      </c>
      <c r="C206">
        <f>'Experiment Date 7-9-15'!C291</f>
        <v>7.669241865637459</v>
      </c>
      <c r="D206">
        <f>'Experiment Date 7-9-15'!D291</f>
        <v>119.89425857178388</v>
      </c>
    </row>
    <row r="207" spans="1:4" x14ac:dyDescent="0.25">
      <c r="A207" t="str">
        <f>'Experiment Date 7-9-15'!A292</f>
        <v>0.3 µM</v>
      </c>
      <c r="B207">
        <f>'Experiment Date 7-9-15'!B292</f>
        <v>71.289929693980667</v>
      </c>
      <c r="C207">
        <f>'Experiment Date 7-9-15'!C292</f>
        <v>5.7131392340172829</v>
      </c>
      <c r="D207">
        <f>'Experiment Date 7-9-15'!D292</f>
        <v>82.207133773449399</v>
      </c>
    </row>
    <row r="208" spans="1:4" x14ac:dyDescent="0.25">
      <c r="A208" t="str">
        <f>'Experiment Date 7-9-15'!A293</f>
        <v>1 µM</v>
      </c>
      <c r="B208">
        <f>'Experiment Date 7-9-15'!B293</f>
        <v>38.362587278056516</v>
      </c>
      <c r="C208">
        <f>'Experiment Date 7-9-15'!C293</f>
        <v>4.4938040157056429</v>
      </c>
      <c r="D208">
        <f>'Experiment Date 7-9-15'!D293</f>
        <v>75.203832538412499</v>
      </c>
    </row>
    <row r="209" spans="1:4" x14ac:dyDescent="0.25">
      <c r="A209" t="str">
        <f>'Experiment Date 7-9-15'!A294</f>
        <v>3 µM</v>
      </c>
      <c r="B209">
        <f>'Experiment Date 7-9-15'!B294</f>
        <v>62.172913189103589</v>
      </c>
      <c r="C209">
        <f>'Experiment Date 7-9-15'!C294</f>
        <v>7.9461996528552339</v>
      </c>
      <c r="D209">
        <f>'Experiment Date 7-9-15'!D294</f>
        <v>110.89909689575211</v>
      </c>
    </row>
    <row r="210" spans="1:4" x14ac:dyDescent="0.25">
      <c r="A210" t="str">
        <f>'Experiment Date 7-9-15'!A295</f>
        <v>10 µM</v>
      </c>
      <c r="B210">
        <f>'Experiment Date 7-9-15'!B295</f>
        <v>69.10540215780378</v>
      </c>
      <c r="C210">
        <f>'Experiment Date 7-9-15'!C295</f>
        <v>6.9777251807473322</v>
      </c>
      <c r="D210">
        <f>'Experiment Date 7-9-15'!D295</f>
        <v>102.19612337750345</v>
      </c>
    </row>
    <row r="211" spans="1:4" x14ac:dyDescent="0.25">
      <c r="A211" t="str">
        <f>'Experiment Date 7-9-15'!A296</f>
        <v>40 µM</v>
      </c>
      <c r="B211">
        <f>'Experiment Date 7-9-15'!B296</f>
        <v>49.641552275793494</v>
      </c>
      <c r="C211">
        <f>'Experiment Date 7-9-15'!C296</f>
        <v>7.0084083176400016</v>
      </c>
      <c r="D211">
        <f>'Experiment Date 7-9-15'!D296</f>
        <v>88.356045454934531</v>
      </c>
    </row>
    <row r="212" spans="1:4" x14ac:dyDescent="0.25">
      <c r="A212" s="7" t="str">
        <f>'Experiment Date 7-9-15'!A306</f>
        <v>Tefluthrin</v>
      </c>
    </row>
    <row r="213" spans="1:4" x14ac:dyDescent="0.25">
      <c r="A213" s="37" t="str">
        <f>'Experiment Date 7-9-15'!A307</f>
        <v>Concetration (µM)</v>
      </c>
      <c r="B213" s="37" t="str">
        <f>'Experiment Date 7-9-15'!B307</f>
        <v>MFR</v>
      </c>
      <c r="C213" s="37" t="str">
        <f>'Experiment Date 7-9-15'!C307</f>
        <v>LDH</v>
      </c>
      <c r="D213" s="37" t="str">
        <f>'Experiment Date 7-9-15'!D307</f>
        <v>CellTiter Blue</v>
      </c>
    </row>
    <row r="214" spans="1:4" x14ac:dyDescent="0.25">
      <c r="A214" t="str">
        <f>'Experiment Date 7-9-15'!A308</f>
        <v>0.03 µM</v>
      </c>
      <c r="B214">
        <f>'Experiment Date 7-9-15'!B308</f>
        <v>56.72918609620698</v>
      </c>
      <c r="C214">
        <f>'Experiment Date 7-9-15'!C308</f>
        <v>6.1893006838240909</v>
      </c>
      <c r="D214">
        <f>'Experiment Date 7-9-15'!D308</f>
        <v>113.35974704060986</v>
      </c>
    </row>
    <row r="215" spans="1:4" x14ac:dyDescent="0.25">
      <c r="A215" t="str">
        <f>'Experiment Date 7-9-15'!A309</f>
        <v>0.1 µM</v>
      </c>
      <c r="B215">
        <f>'Experiment Date 7-9-15'!B309</f>
        <v>67.941394699366754</v>
      </c>
      <c r="C215">
        <f>'Experiment Date 7-9-15'!C309</f>
        <v>8.0252173263065156</v>
      </c>
      <c r="D215">
        <f>'Experiment Date 7-9-15'!D309</f>
        <v>116.68798012504722</v>
      </c>
    </row>
    <row r="216" spans="1:4" x14ac:dyDescent="0.25">
      <c r="A216" t="str">
        <f>'Experiment Date 7-9-15'!A310</f>
        <v>0.3 µM</v>
      </c>
      <c r="B216">
        <f>'Experiment Date 7-9-15'!B310</f>
        <v>65.039971068306514</v>
      </c>
      <c r="C216">
        <f>'Experiment Date 7-9-15'!C310</f>
        <v>7.5265347452046809</v>
      </c>
      <c r="D216">
        <f>'Experiment Date 7-9-15'!D310</f>
        <v>111.06147111141559</v>
      </c>
    </row>
    <row r="217" spans="1:4" x14ac:dyDescent="0.25">
      <c r="A217" t="str">
        <f>'Experiment Date 7-9-15'!A311</f>
        <v>1 µM</v>
      </c>
      <c r="B217">
        <f>'Experiment Date 7-9-15'!B311</f>
        <v>42.573417512656917</v>
      </c>
      <c r="C217">
        <f>'Experiment Date 7-9-15'!C311</f>
        <v>4.4561798484311677</v>
      </c>
      <c r="D217">
        <f>'Experiment Date 7-9-15'!D311</f>
        <v>84.766278632745454</v>
      </c>
    </row>
    <row r="218" spans="1:4" x14ac:dyDescent="0.25">
      <c r="A218" t="str">
        <f>'Experiment Date 7-9-15'!A312</f>
        <v>3 µM</v>
      </c>
      <c r="B218">
        <f>'Experiment Date 7-9-15'!B312</f>
        <v>34.513736975613796</v>
      </c>
      <c r="C218">
        <f>'Experiment Date 7-9-15'!C312</f>
        <v>7.8248297675845757</v>
      </c>
      <c r="D218">
        <f>'Experiment Date 7-9-15'!D312</f>
        <v>107.89793839712642</v>
      </c>
    </row>
    <row r="219" spans="1:4" x14ac:dyDescent="0.25">
      <c r="A219" t="str">
        <f>'Experiment Date 7-9-15'!A313</f>
        <v>10 µM</v>
      </c>
      <c r="B219">
        <f>'Experiment Date 7-9-15'!B313</f>
        <v>16.203679382940226</v>
      </c>
      <c r="C219">
        <f>'Experiment Date 7-9-15'!C313</f>
        <v>7.4353314818962302</v>
      </c>
      <c r="D219">
        <f>'Experiment Date 7-9-15'!D313</f>
        <v>134.74113035214626</v>
      </c>
    </row>
    <row r="220" spans="1:4" x14ac:dyDescent="0.25">
      <c r="A220" t="str">
        <f>'Experiment Date 7-9-15'!A314</f>
        <v>40 µM</v>
      </c>
      <c r="B220">
        <f>'Experiment Date 7-9-15'!B314</f>
        <v>7.6343105724690306</v>
      </c>
      <c r="C220">
        <f>'Experiment Date 7-9-15'!C314</f>
        <v>6.944209020221602</v>
      </c>
      <c r="D220">
        <f>'Experiment Date 7-9-15'!D314</f>
        <v>112.927590319785</v>
      </c>
    </row>
    <row r="221" spans="1:4" x14ac:dyDescent="0.25">
      <c r="A221" s="7" t="str">
        <f>'Experiment Date 7-9-15'!A324</f>
        <v>Resmethrin</v>
      </c>
    </row>
    <row r="222" spans="1:4" x14ac:dyDescent="0.25">
      <c r="A222" s="37" t="str">
        <f>'Experiment Date 7-9-15'!A325</f>
        <v>Concetration (µM)</v>
      </c>
      <c r="B222" s="37" t="str">
        <f>'Experiment Date 7-9-15'!B325</f>
        <v>MFR</v>
      </c>
      <c r="C222" s="37" t="str">
        <f>'Experiment Date 7-9-15'!C325</f>
        <v>LDH</v>
      </c>
      <c r="D222" s="37" t="str">
        <f>'Experiment Date 7-9-15'!D325</f>
        <v>CellTiter Blue</v>
      </c>
    </row>
    <row r="223" spans="1:4" x14ac:dyDescent="0.25">
      <c r="A223" t="str">
        <f>'Experiment Date 7-9-15'!A326</f>
        <v>0.03 µM</v>
      </c>
      <c r="B223">
        <f>'Experiment Date 7-9-15'!B326</f>
        <v>101.72273240517895</v>
      </c>
      <c r="C223">
        <f>'Experiment Date 7-9-15'!C326</f>
        <v>9.8431705887239378</v>
      </c>
      <c r="D223">
        <f>'Experiment Date 7-9-15'!D326</f>
        <v>126.89336131100022</v>
      </c>
    </row>
    <row r="224" spans="1:4" x14ac:dyDescent="0.25">
      <c r="A224" t="str">
        <f>'Experiment Date 7-9-15'!A327</f>
        <v>0.1 µM</v>
      </c>
      <c r="B224">
        <f>'Experiment Date 7-9-15'!B327</f>
        <v>96.450128212659365</v>
      </c>
      <c r="C224">
        <f>'Experiment Date 7-9-15'!C327</f>
        <v>7.3761528360991866</v>
      </c>
      <c r="D224">
        <f>'Experiment Date 7-9-15'!D327</f>
        <v>115.0248137895688</v>
      </c>
    </row>
    <row r="225" spans="1:4" x14ac:dyDescent="0.25">
      <c r="A225" t="str">
        <f>'Experiment Date 7-9-15'!A328</f>
        <v>0.3 µM</v>
      </c>
      <c r="B225">
        <f>'Experiment Date 7-9-15'!B328</f>
        <v>92.033518599123795</v>
      </c>
      <c r="C225">
        <f>'Experiment Date 7-9-15'!C328</f>
        <v>7.2196389058125021</v>
      </c>
      <c r="D225">
        <f>'Experiment Date 7-9-15'!D328</f>
        <v>115.43474842798594</v>
      </c>
    </row>
    <row r="226" spans="1:4" x14ac:dyDescent="0.25">
      <c r="A226" t="str">
        <f>'Experiment Date 7-9-15'!A329</f>
        <v>1 µM</v>
      </c>
      <c r="B226">
        <f>'Experiment Date 7-9-15'!B329</f>
        <v>116.24343475110281</v>
      </c>
      <c r="C226">
        <f>'Experiment Date 7-9-15'!C329</f>
        <v>3.5558241547387386</v>
      </c>
      <c r="D226">
        <f>'Experiment Date 7-9-15'!D329</f>
        <v>81.16445821217718</v>
      </c>
    </row>
    <row r="227" spans="1:4" x14ac:dyDescent="0.25">
      <c r="A227" t="str">
        <f>'Experiment Date 7-9-15'!A330</f>
        <v>3 µM</v>
      </c>
      <c r="B227">
        <f>'Experiment Date 7-9-15'!B330</f>
        <v>107.82051968177622</v>
      </c>
      <c r="C227">
        <f>'Experiment Date 7-9-15'!C330</f>
        <v>8.5398630724995144</v>
      </c>
      <c r="D227">
        <f>'Experiment Date 7-9-15'!D330</f>
        <v>98.34026934163434</v>
      </c>
    </row>
    <row r="228" spans="1:4" x14ac:dyDescent="0.25">
      <c r="A228" t="str">
        <f>'Experiment Date 7-9-15'!A331</f>
        <v>10 µM</v>
      </c>
      <c r="B228">
        <f>'Experiment Date 7-9-15'!B331</f>
        <v>92.82107931428645</v>
      </c>
      <c r="C228">
        <f>'Experiment Date 7-9-15'!C331</f>
        <v>9.2436466592217617</v>
      </c>
      <c r="D228">
        <f>'Experiment Date 7-9-15'!D331</f>
        <v>99.966754117293419</v>
      </c>
    </row>
    <row r="229" spans="1:4" x14ac:dyDescent="0.25">
      <c r="A229" t="str">
        <f>'Experiment Date 7-9-15'!A332</f>
        <v>40 µM</v>
      </c>
      <c r="B229">
        <f>'Experiment Date 7-9-15'!B332</f>
        <v>40.668367739873261</v>
      </c>
      <c r="C229">
        <f>'Experiment Date 7-9-15'!C332</f>
        <v>7.1710373143849315</v>
      </c>
      <c r="D229">
        <f>'Experiment Date 7-9-15'!D332</f>
        <v>105.02727214154804</v>
      </c>
    </row>
    <row r="231" spans="1:4" x14ac:dyDescent="0.25">
      <c r="A231" s="53" t="s">
        <v>1883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6:D21"/>
  <sheetViews>
    <sheetView workbookViewId="0">
      <selection activeCell="K33" sqref="K33"/>
    </sheetView>
  </sheetViews>
  <sheetFormatPr defaultRowHeight="15" x14ac:dyDescent="0.25"/>
  <cols>
    <col min="1" max="1" width="15.7109375" customWidth="1"/>
    <col min="2" max="2" width="12.5703125" customWidth="1"/>
    <col min="3" max="3" width="9.140625" customWidth="1"/>
  </cols>
  <sheetData>
    <row r="6" spans="1:4" x14ac:dyDescent="0.25">
      <c r="A6" s="7" t="s">
        <v>1681</v>
      </c>
      <c r="B6" s="7" t="s">
        <v>1826</v>
      </c>
      <c r="C6" s="7" t="s">
        <v>1827</v>
      </c>
      <c r="D6" s="7" t="s">
        <v>1837</v>
      </c>
    </row>
    <row r="7" spans="1:4" x14ac:dyDescent="0.25">
      <c r="A7" s="229">
        <v>42108</v>
      </c>
      <c r="B7" t="s">
        <v>1828</v>
      </c>
      <c r="C7">
        <v>4</v>
      </c>
      <c r="D7" s="228" t="s">
        <v>1838</v>
      </c>
    </row>
    <row r="8" spans="1:4" x14ac:dyDescent="0.25">
      <c r="A8" s="228"/>
      <c r="B8" t="s">
        <v>1829</v>
      </c>
      <c r="C8">
        <v>4</v>
      </c>
      <c r="D8" s="228"/>
    </row>
    <row r="9" spans="1:4" x14ac:dyDescent="0.25">
      <c r="A9" s="228"/>
      <c r="B9" t="s">
        <v>1830</v>
      </c>
      <c r="C9">
        <v>5</v>
      </c>
      <c r="D9" s="228"/>
    </row>
    <row r="10" spans="1:4" x14ac:dyDescent="0.25">
      <c r="A10" s="229">
        <v>42115</v>
      </c>
      <c r="B10" t="s">
        <v>1831</v>
      </c>
      <c r="C10">
        <v>5</v>
      </c>
      <c r="D10" s="228"/>
    </row>
    <row r="11" spans="1:4" x14ac:dyDescent="0.25">
      <c r="A11" s="228"/>
      <c r="B11" t="s">
        <v>1698</v>
      </c>
      <c r="C11">
        <v>4</v>
      </c>
      <c r="D11" s="228"/>
    </row>
    <row r="12" spans="1:4" x14ac:dyDescent="0.25">
      <c r="A12" s="228"/>
      <c r="B12" t="s">
        <v>1832</v>
      </c>
      <c r="C12">
        <v>21</v>
      </c>
      <c r="D12" s="228"/>
    </row>
    <row r="13" spans="1:4" x14ac:dyDescent="0.25">
      <c r="A13" s="229">
        <v>42157</v>
      </c>
      <c r="B13" t="s">
        <v>1699</v>
      </c>
      <c r="C13">
        <v>21</v>
      </c>
      <c r="D13" s="228"/>
    </row>
    <row r="14" spans="1:4" x14ac:dyDescent="0.25">
      <c r="A14" s="228"/>
      <c r="B14" t="s">
        <v>1697</v>
      </c>
      <c r="C14">
        <v>12</v>
      </c>
      <c r="D14" s="228"/>
    </row>
    <row r="15" spans="1:4" x14ac:dyDescent="0.25">
      <c r="A15" s="228"/>
      <c r="B15" t="s">
        <v>1699</v>
      </c>
      <c r="C15">
        <v>21</v>
      </c>
      <c r="D15" s="228"/>
    </row>
    <row r="16" spans="1:4" x14ac:dyDescent="0.25">
      <c r="A16" s="229">
        <v>42171</v>
      </c>
      <c r="B16" t="s">
        <v>1812</v>
      </c>
      <c r="C16">
        <v>10</v>
      </c>
      <c r="D16" s="228"/>
    </row>
    <row r="17" spans="1:4" x14ac:dyDescent="0.25">
      <c r="A17" s="228"/>
      <c r="B17" t="s">
        <v>1813</v>
      </c>
      <c r="C17">
        <v>40</v>
      </c>
      <c r="D17" s="228"/>
    </row>
    <row r="18" spans="1:4" x14ac:dyDescent="0.25">
      <c r="A18" s="228"/>
      <c r="B18" t="s">
        <v>1814</v>
      </c>
      <c r="C18">
        <v>30</v>
      </c>
      <c r="D18" s="228"/>
    </row>
    <row r="19" spans="1:4" x14ac:dyDescent="0.25">
      <c r="A19" s="229">
        <v>42173</v>
      </c>
      <c r="B19" t="s">
        <v>1833</v>
      </c>
      <c r="C19">
        <v>31</v>
      </c>
      <c r="D19" s="228"/>
    </row>
    <row r="20" spans="1:4" x14ac:dyDescent="0.25">
      <c r="A20" s="228"/>
      <c r="B20" t="s">
        <v>1834</v>
      </c>
      <c r="C20">
        <v>50</v>
      </c>
      <c r="D20" s="228"/>
    </row>
    <row r="21" spans="1:4" x14ac:dyDescent="0.25">
      <c r="A21" s="228"/>
      <c r="B21" t="s">
        <v>1835</v>
      </c>
      <c r="C21">
        <v>3</v>
      </c>
      <c r="D21" t="s">
        <v>1836</v>
      </c>
    </row>
  </sheetData>
  <mergeCells count="6">
    <mergeCell ref="D7:D20"/>
    <mergeCell ref="A7:A9"/>
    <mergeCell ref="A10:A12"/>
    <mergeCell ref="A13:A15"/>
    <mergeCell ref="A19:A21"/>
    <mergeCell ref="A16:A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78</vt:i4>
      </vt:variant>
      <vt:variant>
        <vt:lpstr>Named Ranges</vt:lpstr>
      </vt:variant>
      <vt:variant>
        <vt:i4>1</vt:i4>
      </vt:variant>
    </vt:vector>
  </HeadingPairs>
  <TitlesOfParts>
    <vt:vector size="79" baseType="lpstr">
      <vt:lpstr>05-14-2015 183448</vt:lpstr>
      <vt:lpstr>Lab Notebook List</vt:lpstr>
      <vt:lpstr>Sheet3</vt:lpstr>
      <vt:lpstr>Plate 3 Remaining Compounds</vt:lpstr>
      <vt:lpstr>Aliquot Transfer Maps</vt:lpstr>
      <vt:lpstr>Aliquot Thaw Record</vt:lpstr>
      <vt:lpstr>Experiment Date 6-2-15</vt:lpstr>
      <vt:lpstr>Experiment Date 6-16-15</vt:lpstr>
      <vt:lpstr>Experiment Date 6-18-15</vt:lpstr>
      <vt:lpstr>Experiment Date 6-23-15</vt:lpstr>
      <vt:lpstr>Experiment Date 7-9-15</vt:lpstr>
      <vt:lpstr>Experiment Date 7-16-15</vt:lpstr>
      <vt:lpstr>Experiment Date 7-21-15</vt:lpstr>
      <vt:lpstr>Experiment Date 7-23-15</vt:lpstr>
      <vt:lpstr>Experiment Date 7-28-15</vt:lpstr>
      <vt:lpstr>Experiment Date 7-30-15</vt:lpstr>
      <vt:lpstr>Experiment Date 8-4-15</vt:lpstr>
      <vt:lpstr>Experiment Date 8-11-15</vt:lpstr>
      <vt:lpstr>Experiment Date 8-18-15</vt:lpstr>
      <vt:lpstr>Experiment Date 8-25-15</vt:lpstr>
      <vt:lpstr>Experiment Date 8-27-15</vt:lpstr>
      <vt:lpstr>Experiment Date 9-1-15</vt:lpstr>
      <vt:lpstr>Experiment Date 9-8-15</vt:lpstr>
      <vt:lpstr>Experiment Date 9-24-15</vt:lpstr>
      <vt:lpstr>Experiment Date 9-29-15</vt:lpstr>
      <vt:lpstr>Experiment Date 10-6-15</vt:lpstr>
      <vt:lpstr>Experiment Date 10-22-15</vt:lpstr>
      <vt:lpstr>Experiment Date 10-27-15</vt:lpstr>
      <vt:lpstr>Experiment Date 10-29-15</vt:lpstr>
      <vt:lpstr>Experiment Date 11-3-15</vt:lpstr>
      <vt:lpstr>Experiment Date 11-5-15</vt:lpstr>
      <vt:lpstr>Experiment Date 11-12-15</vt:lpstr>
      <vt:lpstr>Experiment Date 11-17-15</vt:lpstr>
      <vt:lpstr>Experiment Date 12-1-15</vt:lpstr>
      <vt:lpstr>Experiment Date 12-3-15</vt:lpstr>
      <vt:lpstr>Experiment Date 12-8-15</vt:lpstr>
      <vt:lpstr>Experiment Date 12-15-15</vt:lpstr>
      <vt:lpstr>Experiment Date 12-17-15</vt:lpstr>
      <vt:lpstr>Experiment Date 12-22-15</vt:lpstr>
      <vt:lpstr>Experiment Date 1-13-16</vt:lpstr>
      <vt:lpstr>Experiment Date 1-27-16</vt:lpstr>
      <vt:lpstr>Experiment Date 1-28-16</vt:lpstr>
      <vt:lpstr>Experiment Date 2-2-16</vt:lpstr>
      <vt:lpstr>Experiment Date 2-9-16</vt:lpstr>
      <vt:lpstr>Experiment Date 2-11-16</vt:lpstr>
      <vt:lpstr>Experiment Date 2-17-16</vt:lpstr>
      <vt:lpstr>Experiment Date 2-18-16</vt:lpstr>
      <vt:lpstr>Experiment Date 3-3-16</vt:lpstr>
      <vt:lpstr>Experiment Date 3-8-16</vt:lpstr>
      <vt:lpstr>Experiment Date 3-9-16</vt:lpstr>
      <vt:lpstr>Experiment Date 3-17-16</vt:lpstr>
      <vt:lpstr>Experiment Date 3-18-16</vt:lpstr>
      <vt:lpstr>Experiment Date 3-29-16</vt:lpstr>
      <vt:lpstr>Experiment Date 4-5-16</vt:lpstr>
      <vt:lpstr>Experiment Date 4-7-16</vt:lpstr>
      <vt:lpstr>Experiment Date 4-12-16</vt:lpstr>
      <vt:lpstr>Experiment Date 4-19-16</vt:lpstr>
      <vt:lpstr>Experiment Date 4-21-16</vt:lpstr>
      <vt:lpstr>Experiment Date 4-26-16</vt:lpstr>
      <vt:lpstr>Experiment Date 5-3-16</vt:lpstr>
      <vt:lpstr>Experiment Date 5-5-16</vt:lpstr>
      <vt:lpstr>Experiment Date 5-10-16</vt:lpstr>
      <vt:lpstr>Experiment Date 5-17-16</vt:lpstr>
      <vt:lpstr>Experiment Date 5-18-16</vt:lpstr>
      <vt:lpstr>Experiment Date 5-24-16</vt:lpstr>
      <vt:lpstr>Experiment Date 5-31-16</vt:lpstr>
      <vt:lpstr>Experiment Date 6-2-16</vt:lpstr>
      <vt:lpstr>Experiment Date 6-7-16</vt:lpstr>
      <vt:lpstr>Experiment Date 6-9-16</vt:lpstr>
      <vt:lpstr>Experiment Date 6-14-16</vt:lpstr>
      <vt:lpstr>Experiment Date 6-21-16</vt:lpstr>
      <vt:lpstr>Experiment Date 6-23-16</vt:lpstr>
      <vt:lpstr>Experiment Date 6-28-16 </vt:lpstr>
      <vt:lpstr>Experiment Date 6-30-16</vt:lpstr>
      <vt:lpstr>Experiment Date 7-12-16</vt:lpstr>
      <vt:lpstr>Experiment Date 7-14-16</vt:lpstr>
      <vt:lpstr>Summary</vt:lpstr>
      <vt:lpstr>Electrode Grounding</vt:lpstr>
      <vt:lpstr>'Lab Notebook List'!Print_Titles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Richard, Ann</dc:creator>
  <cp:lastModifiedBy>Davila-Montero, Sylmarie</cp:lastModifiedBy>
  <cp:lastPrinted>2016-07-14T16:56:24Z</cp:lastPrinted>
  <dcterms:created xsi:type="dcterms:W3CDTF">2015-05-14T22:41:32Z</dcterms:created>
  <dcterms:modified xsi:type="dcterms:W3CDTF">2019-07-08T13:37:06Z</dcterms:modified>
</cp:coreProperties>
</file>